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andybucher/Documents/University/PhD/Heinzelmännli/Video-based Survey/Long Version/"/>
    </mc:Choice>
  </mc:AlternateContent>
  <xr:revisionPtr revIDLastSave="0" documentId="13_ncr:1_{F1C3188B-F2EA-4A49-8767-F604B3CE98A6}" xr6:coauthVersionLast="46" xr6:coauthVersionMax="46" xr10:uidLastSave="{00000000-0000-0000-0000-000000000000}"/>
  <bookViews>
    <workbookView xWindow="0" yWindow="0" windowWidth="28800" windowHeight="18000" tabRatio="212" xr2:uid="{00000000-000D-0000-FFFF-FFFF00000000}"/>
  </bookViews>
  <sheets>
    <sheet name="Ergebnisse" sheetId="4" r:id="rId1"/>
    <sheet name="ANOVA Tests" sheetId="8" state="hidden" r:id="rId2"/>
    <sheet name="Umfragedaten" sheetId="2" state="hidden" r:id="rId3"/>
    <sheet name="Results-formatted 060121" sheetId="6" state="hidden" r:id="rId4"/>
    <sheet name="Neue Ergebnisse" sheetId="9" state="hidden" r:id="rId5"/>
    <sheet name="Survey Ergebnisse 26012021" sheetId="10" r:id="rId6"/>
    <sheet name="Hinweise" sheetId="5" state="hidden" r:id="rId7"/>
  </sheets>
  <definedNames>
    <definedName name="_xlnm._FilterDatabase" localSheetId="3" hidden="1">'Results-formatted 060121'!$A$2:$A$547</definedName>
    <definedName name="_xlnm._FilterDatabase" localSheetId="5" hidden="1">'Survey Ergebnisse 26012021'!$A$1:$CC$140</definedName>
    <definedName name="_xlnm._FilterDatabase" localSheetId="2" hidden="1">Umfragedaten!$B$2:$CF$623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C3" i="10" l="1"/>
  <c r="CC4" i="10"/>
  <c r="CC5" i="10"/>
  <c r="CC6" i="10"/>
  <c r="CC7" i="10"/>
  <c r="CC8" i="10"/>
  <c r="CC9" i="10"/>
  <c r="CC10" i="10"/>
  <c r="CC11" i="10"/>
  <c r="CC12" i="10"/>
  <c r="F17" i="4" s="1"/>
  <c r="CC13" i="10"/>
  <c r="F18" i="4" s="1"/>
  <c r="CC14" i="10"/>
  <c r="F19" i="4" s="1"/>
  <c r="CC15" i="10"/>
  <c r="F20" i="4" s="1"/>
  <c r="CC16" i="10"/>
  <c r="F21" i="4" s="1"/>
  <c r="CC17" i="10"/>
  <c r="F22" i="4" s="1"/>
  <c r="CC18" i="10"/>
  <c r="F27" i="4" s="1"/>
  <c r="CC19" i="10"/>
  <c r="F31" i="4" s="1"/>
  <c r="CC20" i="10"/>
  <c r="F36" i="4" s="1"/>
  <c r="CC22" i="10"/>
  <c r="J5" i="4" s="1"/>
  <c r="CC23" i="10"/>
  <c r="J6" i="4" s="1"/>
  <c r="CC24" i="10"/>
  <c r="J7" i="4" s="1"/>
  <c r="CC25" i="10"/>
  <c r="J8" i="4" s="1"/>
  <c r="CC26" i="10"/>
  <c r="J9" i="4" s="1"/>
  <c r="CC27" i="10"/>
  <c r="J10" i="4" s="1"/>
  <c r="CC28" i="10"/>
  <c r="J11" i="4" s="1"/>
  <c r="CC29" i="10"/>
  <c r="J12" i="4" s="1"/>
  <c r="CC30" i="10"/>
  <c r="J13" i="4" s="1"/>
  <c r="CC31" i="10"/>
  <c r="J14" i="4" s="1"/>
  <c r="CC32" i="10"/>
  <c r="J15" i="4" s="1"/>
  <c r="CC33" i="10"/>
  <c r="J16" i="4" s="1"/>
  <c r="CC34" i="10"/>
  <c r="J17" i="4" s="1"/>
  <c r="CC35" i="10"/>
  <c r="J18" i="4" s="1"/>
  <c r="CC36" i="10"/>
  <c r="J19" i="4" s="1"/>
  <c r="CC37" i="10"/>
  <c r="J20" i="4" s="1"/>
  <c r="CC38" i="10"/>
  <c r="J21" i="4" s="1"/>
  <c r="CC39" i="10"/>
  <c r="J22" i="4" s="1"/>
  <c r="CC40" i="10"/>
  <c r="J23" i="4" s="1"/>
  <c r="CC41" i="10"/>
  <c r="J27" i="4" s="1"/>
  <c r="CC42" i="10"/>
  <c r="J31" i="4" s="1"/>
  <c r="CC43" i="10"/>
  <c r="J36" i="4" s="1"/>
  <c r="CC44" i="10"/>
  <c r="CC45" i="10"/>
  <c r="N5" i="4" s="1"/>
  <c r="CC46" i="10"/>
  <c r="N6" i="4" s="1"/>
  <c r="CC47" i="10"/>
  <c r="N7" i="4" s="1"/>
  <c r="CC48" i="10"/>
  <c r="N8" i="4" s="1"/>
  <c r="CC49" i="10"/>
  <c r="N9" i="4" s="1"/>
  <c r="CC50" i="10"/>
  <c r="N10" i="4" s="1"/>
  <c r="CC51" i="10"/>
  <c r="N11" i="4" s="1"/>
  <c r="CC52" i="10"/>
  <c r="N12" i="4" s="1"/>
  <c r="CC53" i="10"/>
  <c r="N13" i="4" s="1"/>
  <c r="CC54" i="10"/>
  <c r="N14" i="4" s="1"/>
  <c r="CC55" i="10"/>
  <c r="N15" i="4" s="1"/>
  <c r="CC56" i="10"/>
  <c r="N16" i="4" s="1"/>
  <c r="CC57" i="10"/>
  <c r="N17" i="4" s="1"/>
  <c r="CC58" i="10"/>
  <c r="N18" i="4" s="1"/>
  <c r="CC59" i="10"/>
  <c r="N19" i="4" s="1"/>
  <c r="CC60" i="10"/>
  <c r="N20" i="4" s="1"/>
  <c r="CC61" i="10"/>
  <c r="N21" i="4" s="1"/>
  <c r="CC62" i="10"/>
  <c r="N22" i="4" s="1"/>
  <c r="CC63" i="10"/>
  <c r="N23" i="4" s="1"/>
  <c r="CC64" i="10"/>
  <c r="N27" i="4" s="1"/>
  <c r="CC65" i="10"/>
  <c r="N31" i="4" s="1"/>
  <c r="CC66" i="10"/>
  <c r="N36" i="4" s="1"/>
  <c r="CC67" i="10"/>
  <c r="CC68" i="10"/>
  <c r="R5" i="4" s="1"/>
  <c r="CC69" i="10"/>
  <c r="R6" i="4" s="1"/>
  <c r="CC70" i="10"/>
  <c r="R7" i="4" s="1"/>
  <c r="CC71" i="10"/>
  <c r="R8" i="4" s="1"/>
  <c r="CC72" i="10"/>
  <c r="R9" i="4" s="1"/>
  <c r="CC73" i="10"/>
  <c r="R10" i="4" s="1"/>
  <c r="CC74" i="10"/>
  <c r="R11" i="4" s="1"/>
  <c r="CC75" i="10"/>
  <c r="R12" i="4" s="1"/>
  <c r="CC76" i="10"/>
  <c r="R13" i="4" s="1"/>
  <c r="CC77" i="10"/>
  <c r="R14" i="4" s="1"/>
  <c r="CC78" i="10"/>
  <c r="R15" i="4" s="1"/>
  <c r="CC79" i="10"/>
  <c r="R16" i="4" s="1"/>
  <c r="CC80" i="10"/>
  <c r="R17" i="4" s="1"/>
  <c r="CC81" i="10"/>
  <c r="R18" i="4" s="1"/>
  <c r="CC82" i="10"/>
  <c r="R19" i="4" s="1"/>
  <c r="CC83" i="10"/>
  <c r="R20" i="4" s="1"/>
  <c r="CC84" i="10"/>
  <c r="R21" i="4" s="1"/>
  <c r="CC85" i="10"/>
  <c r="R22" i="4" s="1"/>
  <c r="CC86" i="10"/>
  <c r="R23" i="4" s="1"/>
  <c r="CC87" i="10"/>
  <c r="R27" i="4" s="1"/>
  <c r="CC88" i="10"/>
  <c r="R31" i="4" s="1"/>
  <c r="CC89" i="10"/>
  <c r="R36" i="4" s="1"/>
  <c r="CC90" i="10"/>
  <c r="CC91" i="10"/>
  <c r="CC92" i="10"/>
  <c r="CC93" i="10"/>
  <c r="CC94" i="10"/>
  <c r="CC95" i="10"/>
  <c r="CC96" i="10"/>
  <c r="CC97" i="10"/>
  <c r="CC98" i="10"/>
  <c r="CC99" i="10"/>
  <c r="CC100" i="10"/>
  <c r="CC101" i="10"/>
  <c r="CC102" i="10"/>
  <c r="CC103" i="10"/>
  <c r="CC104" i="10"/>
  <c r="F28" i="4" s="1"/>
  <c r="CC105" i="10"/>
  <c r="F29" i="4" s="1"/>
  <c r="CC106" i="10"/>
  <c r="F30" i="4" s="1"/>
  <c r="CC107" i="10"/>
  <c r="J28" i="4" s="1"/>
  <c r="CC108" i="10"/>
  <c r="J29" i="4" s="1"/>
  <c r="CC109" i="10"/>
  <c r="J30" i="4" s="1"/>
  <c r="CC110" i="10"/>
  <c r="N28" i="4" s="1"/>
  <c r="CC111" i="10"/>
  <c r="N29" i="4" s="1"/>
  <c r="CC112" i="10"/>
  <c r="N30" i="4" s="1"/>
  <c r="CC113" i="10"/>
  <c r="R28" i="4" s="1"/>
  <c r="CC114" i="10"/>
  <c r="R29" i="4" s="1"/>
  <c r="CC115" i="10"/>
  <c r="R30" i="4" s="1"/>
  <c r="CC116" i="10"/>
  <c r="J24" i="4" s="1"/>
  <c r="CC117" i="10"/>
  <c r="J25" i="4" s="1"/>
  <c r="CC118" i="10"/>
  <c r="J26" i="4" s="1"/>
  <c r="CC119" i="10"/>
  <c r="N24" i="4" s="1"/>
  <c r="CC120" i="10"/>
  <c r="N25" i="4" s="1"/>
  <c r="CC121" i="10"/>
  <c r="N26" i="4" s="1"/>
  <c r="CC122" i="10"/>
  <c r="R24" i="4" s="1"/>
  <c r="CC123" i="10"/>
  <c r="R25" i="4" s="1"/>
  <c r="CC124" i="10"/>
  <c r="R26" i="4" s="1"/>
  <c r="CC125" i="10"/>
  <c r="F32" i="4" s="1"/>
  <c r="H32" i="4" s="1"/>
  <c r="CC126" i="10"/>
  <c r="F33" i="4" s="1"/>
  <c r="H33" i="4" s="1"/>
  <c r="CC127" i="10"/>
  <c r="F34" i="4" s="1"/>
  <c r="H34" i="4" s="1"/>
  <c r="CC128" i="10"/>
  <c r="F35" i="4" s="1"/>
  <c r="H35" i="4" s="1"/>
  <c r="CC129" i="10"/>
  <c r="J32" i="4" s="1"/>
  <c r="L32" i="4" s="1"/>
  <c r="CC130" i="10"/>
  <c r="J33" i="4" s="1"/>
  <c r="L33" i="4" s="1"/>
  <c r="CC131" i="10"/>
  <c r="J34" i="4" s="1"/>
  <c r="L34" i="4" s="1"/>
  <c r="CC132" i="10"/>
  <c r="J35" i="4" s="1"/>
  <c r="L35" i="4" s="1"/>
  <c r="CC133" i="10"/>
  <c r="N32" i="4" s="1"/>
  <c r="P32" i="4" s="1"/>
  <c r="CC134" i="10"/>
  <c r="N33" i="4" s="1"/>
  <c r="P33" i="4" s="1"/>
  <c r="CC135" i="10"/>
  <c r="N34" i="4" s="1"/>
  <c r="P34" i="4" s="1"/>
  <c r="CC136" i="10"/>
  <c r="N35" i="4" s="1"/>
  <c r="P35" i="4" s="1"/>
  <c r="CC137" i="10"/>
  <c r="R32" i="4" s="1"/>
  <c r="T32" i="4" s="1"/>
  <c r="CC138" i="10"/>
  <c r="R33" i="4" s="1"/>
  <c r="T33" i="4" s="1"/>
  <c r="CC139" i="10"/>
  <c r="R34" i="4" s="1"/>
  <c r="T34" i="4" s="1"/>
  <c r="CC140" i="10"/>
  <c r="R35" i="4" s="1"/>
  <c r="T35" i="4" s="1"/>
  <c r="CC2" i="10"/>
  <c r="CB3" i="10"/>
  <c r="CB4" i="10"/>
  <c r="CB5" i="10"/>
  <c r="CB6" i="10"/>
  <c r="CB7" i="10"/>
  <c r="CB8" i="10"/>
  <c r="CB9" i="10"/>
  <c r="CB10" i="10"/>
  <c r="CB11" i="10"/>
  <c r="CB12" i="10"/>
  <c r="E17" i="4" s="1"/>
  <c r="CB13" i="10"/>
  <c r="E18" i="4" s="1"/>
  <c r="CB14" i="10"/>
  <c r="E19" i="4" s="1"/>
  <c r="CB15" i="10"/>
  <c r="E20" i="4" s="1"/>
  <c r="CB16" i="10"/>
  <c r="E21" i="4" s="1"/>
  <c r="CB17" i="10"/>
  <c r="E22" i="4" s="1"/>
  <c r="CB18" i="10"/>
  <c r="E27" i="4" s="1"/>
  <c r="CB19" i="10"/>
  <c r="E31" i="4" s="1"/>
  <c r="CB20" i="10"/>
  <c r="E36" i="4" s="1"/>
  <c r="CB22" i="10"/>
  <c r="I5" i="4" s="1"/>
  <c r="CB23" i="10"/>
  <c r="I6" i="4" s="1"/>
  <c r="CB24" i="10"/>
  <c r="I7" i="4" s="1"/>
  <c r="CB25" i="10"/>
  <c r="I8" i="4" s="1"/>
  <c r="CB26" i="10"/>
  <c r="I9" i="4" s="1"/>
  <c r="CB27" i="10"/>
  <c r="I10" i="4" s="1"/>
  <c r="CB28" i="10"/>
  <c r="I11" i="4" s="1"/>
  <c r="CB29" i="10"/>
  <c r="I12" i="4" s="1"/>
  <c r="CB30" i="10"/>
  <c r="I13" i="4" s="1"/>
  <c r="CB31" i="10"/>
  <c r="I14" i="4" s="1"/>
  <c r="CB32" i="10"/>
  <c r="I15" i="4" s="1"/>
  <c r="CB33" i="10"/>
  <c r="I16" i="4" s="1"/>
  <c r="CB34" i="10"/>
  <c r="I17" i="4" s="1"/>
  <c r="CB35" i="10"/>
  <c r="I18" i="4" s="1"/>
  <c r="CB36" i="10"/>
  <c r="I19" i="4" s="1"/>
  <c r="CB37" i="10"/>
  <c r="I20" i="4" s="1"/>
  <c r="CB38" i="10"/>
  <c r="I21" i="4" s="1"/>
  <c r="CB39" i="10"/>
  <c r="I22" i="4" s="1"/>
  <c r="CB40" i="10"/>
  <c r="I23" i="4" s="1"/>
  <c r="CB41" i="10"/>
  <c r="I27" i="4" s="1"/>
  <c r="CB42" i="10"/>
  <c r="I31" i="4" s="1"/>
  <c r="CB43" i="10"/>
  <c r="I36" i="4" s="1"/>
  <c r="CB44" i="10"/>
  <c r="CB45" i="10"/>
  <c r="M5" i="4" s="1"/>
  <c r="CB46" i="10"/>
  <c r="M6" i="4" s="1"/>
  <c r="CB47" i="10"/>
  <c r="M7" i="4" s="1"/>
  <c r="CB48" i="10"/>
  <c r="M8" i="4" s="1"/>
  <c r="CB49" i="10"/>
  <c r="M9" i="4" s="1"/>
  <c r="CB50" i="10"/>
  <c r="M10" i="4" s="1"/>
  <c r="CB51" i="10"/>
  <c r="M11" i="4" s="1"/>
  <c r="CB52" i="10"/>
  <c r="M12" i="4" s="1"/>
  <c r="CB53" i="10"/>
  <c r="M13" i="4" s="1"/>
  <c r="CB54" i="10"/>
  <c r="M14" i="4" s="1"/>
  <c r="CB55" i="10"/>
  <c r="M15" i="4" s="1"/>
  <c r="CB56" i="10"/>
  <c r="M16" i="4" s="1"/>
  <c r="CB57" i="10"/>
  <c r="M17" i="4" s="1"/>
  <c r="CB58" i="10"/>
  <c r="M18" i="4" s="1"/>
  <c r="CB59" i="10"/>
  <c r="M19" i="4" s="1"/>
  <c r="CB60" i="10"/>
  <c r="M20" i="4" s="1"/>
  <c r="CB61" i="10"/>
  <c r="M21" i="4" s="1"/>
  <c r="CB62" i="10"/>
  <c r="M22" i="4" s="1"/>
  <c r="CB63" i="10"/>
  <c r="M23" i="4" s="1"/>
  <c r="CB64" i="10"/>
  <c r="M27" i="4" s="1"/>
  <c r="CB65" i="10"/>
  <c r="M31" i="4" s="1"/>
  <c r="CB66" i="10"/>
  <c r="M36" i="4" s="1"/>
  <c r="CB67" i="10"/>
  <c r="CB68" i="10"/>
  <c r="Q5" i="4" s="1"/>
  <c r="CB69" i="10"/>
  <c r="Q6" i="4" s="1"/>
  <c r="CB70" i="10"/>
  <c r="Q7" i="4" s="1"/>
  <c r="CB71" i="10"/>
  <c r="Q8" i="4" s="1"/>
  <c r="CB72" i="10"/>
  <c r="Q9" i="4" s="1"/>
  <c r="CB73" i="10"/>
  <c r="Q10" i="4" s="1"/>
  <c r="CB74" i="10"/>
  <c r="Q11" i="4" s="1"/>
  <c r="CB75" i="10"/>
  <c r="Q12" i="4" s="1"/>
  <c r="CB76" i="10"/>
  <c r="Q13" i="4" s="1"/>
  <c r="CB77" i="10"/>
  <c r="Q14" i="4" s="1"/>
  <c r="CB78" i="10"/>
  <c r="Q15" i="4" s="1"/>
  <c r="CB79" i="10"/>
  <c r="Q16" i="4" s="1"/>
  <c r="CB80" i="10"/>
  <c r="Q17" i="4" s="1"/>
  <c r="CB81" i="10"/>
  <c r="Q18" i="4" s="1"/>
  <c r="CB82" i="10"/>
  <c r="Q19" i="4" s="1"/>
  <c r="CB83" i="10"/>
  <c r="Q20" i="4" s="1"/>
  <c r="CB84" i="10"/>
  <c r="Q21" i="4" s="1"/>
  <c r="CB85" i="10"/>
  <c r="Q22" i="4" s="1"/>
  <c r="CB86" i="10"/>
  <c r="Q23" i="4" s="1"/>
  <c r="CB87" i="10"/>
  <c r="Q27" i="4" s="1"/>
  <c r="CB88" i="10"/>
  <c r="Q31" i="4" s="1"/>
  <c r="CB89" i="10"/>
  <c r="Q36" i="4" s="1"/>
  <c r="CB90" i="10"/>
  <c r="CB91" i="10"/>
  <c r="CB92" i="10"/>
  <c r="CB93" i="10"/>
  <c r="CB94" i="10"/>
  <c r="CB95" i="10"/>
  <c r="CB96" i="10"/>
  <c r="CB97" i="10"/>
  <c r="CB98" i="10"/>
  <c r="CB99" i="10"/>
  <c r="CB100" i="10"/>
  <c r="CB101" i="10"/>
  <c r="CB102" i="10"/>
  <c r="CB103" i="10"/>
  <c r="CB104" i="10"/>
  <c r="E28" i="4" s="1"/>
  <c r="CB105" i="10"/>
  <c r="E29" i="4" s="1"/>
  <c r="CB106" i="10"/>
  <c r="E30" i="4" s="1"/>
  <c r="CB107" i="10"/>
  <c r="I28" i="4" s="1"/>
  <c r="CB108" i="10"/>
  <c r="I29" i="4" s="1"/>
  <c r="CB109" i="10"/>
  <c r="I30" i="4" s="1"/>
  <c r="CB110" i="10"/>
  <c r="M28" i="4" s="1"/>
  <c r="CB111" i="10"/>
  <c r="M29" i="4" s="1"/>
  <c r="CB112" i="10"/>
  <c r="M30" i="4" s="1"/>
  <c r="CB113" i="10"/>
  <c r="Q28" i="4" s="1"/>
  <c r="CB114" i="10"/>
  <c r="Q29" i="4" s="1"/>
  <c r="CB115" i="10"/>
  <c r="Q30" i="4" s="1"/>
  <c r="CB116" i="10"/>
  <c r="I24" i="4" s="1"/>
  <c r="CB117" i="10"/>
  <c r="I25" i="4" s="1"/>
  <c r="CB118" i="10"/>
  <c r="I26" i="4" s="1"/>
  <c r="CB119" i="10"/>
  <c r="M24" i="4" s="1"/>
  <c r="CB120" i="10"/>
  <c r="M25" i="4" s="1"/>
  <c r="CB121" i="10"/>
  <c r="M26" i="4" s="1"/>
  <c r="CB122" i="10"/>
  <c r="Q24" i="4" s="1"/>
  <c r="CB123" i="10"/>
  <c r="Q25" i="4" s="1"/>
  <c r="CB124" i="10"/>
  <c r="Q26" i="4" s="1"/>
  <c r="CB125" i="10"/>
  <c r="E32" i="4" s="1"/>
  <c r="CB126" i="10"/>
  <c r="E33" i="4" s="1"/>
  <c r="CB127" i="10"/>
  <c r="E34" i="4" s="1"/>
  <c r="CB128" i="10"/>
  <c r="E35" i="4" s="1"/>
  <c r="CB129" i="10"/>
  <c r="I32" i="4" s="1"/>
  <c r="K32" i="4" s="1"/>
  <c r="CB130" i="10"/>
  <c r="I33" i="4" s="1"/>
  <c r="K33" i="4" s="1"/>
  <c r="CB131" i="10"/>
  <c r="I34" i="4" s="1"/>
  <c r="K34" i="4" s="1"/>
  <c r="CB132" i="10"/>
  <c r="I35" i="4" s="1"/>
  <c r="K35" i="4" s="1"/>
  <c r="CB133" i="10"/>
  <c r="M32" i="4" s="1"/>
  <c r="O32" i="4" s="1"/>
  <c r="CB134" i="10"/>
  <c r="M33" i="4" s="1"/>
  <c r="O33" i="4" s="1"/>
  <c r="CB135" i="10"/>
  <c r="M34" i="4" s="1"/>
  <c r="O34" i="4" s="1"/>
  <c r="CB136" i="10"/>
  <c r="M35" i="4" s="1"/>
  <c r="O35" i="4" s="1"/>
  <c r="CB137" i="10"/>
  <c r="Q32" i="4" s="1"/>
  <c r="S32" i="4" s="1"/>
  <c r="CB138" i="10"/>
  <c r="Q33" i="4" s="1"/>
  <c r="S33" i="4" s="1"/>
  <c r="CB139" i="10"/>
  <c r="Q34" i="4" s="1"/>
  <c r="S34" i="4" s="1"/>
  <c r="CB140" i="10"/>
  <c r="Q35" i="4" s="1"/>
  <c r="CB2" i="10"/>
  <c r="BK21" i="10"/>
  <c r="CB21" i="10" s="1"/>
  <c r="H271" i="2"/>
  <c r="BN5" i="2"/>
  <c r="BN18" i="2"/>
  <c r="BN17" i="2"/>
  <c r="BN16" i="2"/>
  <c r="BN15" i="2"/>
  <c r="BN14" i="2"/>
  <c r="BN13" i="2"/>
  <c r="BN12" i="2"/>
  <c r="BN11" i="2"/>
  <c r="BN10" i="2"/>
  <c r="BN9" i="2"/>
  <c r="BN8" i="2"/>
  <c r="BN7" i="2"/>
  <c r="BN6" i="2"/>
  <c r="BO40" i="2"/>
  <c r="BN40" i="2"/>
  <c r="BO19" i="2"/>
  <c r="BN19" i="2"/>
  <c r="BS40" i="2"/>
  <c r="BR40" i="2"/>
  <c r="BS19" i="2"/>
  <c r="BR19" i="2"/>
  <c r="BW40" i="2"/>
  <c r="BV40" i="2"/>
  <c r="BW19" i="2"/>
  <c r="BV19" i="2"/>
  <c r="BZ40" i="2"/>
  <c r="BZ19" i="2"/>
  <c r="A4" i="9"/>
  <c r="A5" i="9"/>
  <c r="A6" i="9"/>
  <c r="A7" i="9"/>
  <c r="A8" i="9"/>
  <c r="A9" i="9"/>
  <c r="A10" i="9"/>
  <c r="A11" i="9"/>
  <c r="A12" i="9"/>
  <c r="A13" i="9"/>
  <c r="A14" i="9"/>
  <c r="A15" i="9"/>
  <c r="A16"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3" i="9"/>
  <c r="BB454" i="2"/>
  <c r="BB455" i="2"/>
  <c r="BB456" i="2"/>
  <c r="BB457" i="2"/>
  <c r="BB459" i="2"/>
  <c r="BB460" i="2"/>
  <c r="BB461" i="2"/>
  <c r="BB462" i="2"/>
  <c r="BB464" i="2"/>
  <c r="BB465" i="2"/>
  <c r="BB466" i="2"/>
  <c r="BB467" i="2"/>
  <c r="BB469" i="2"/>
  <c r="BB470" i="2"/>
  <c r="BB471" i="2"/>
  <c r="BB472" i="2"/>
  <c r="BB474" i="2"/>
  <c r="BB475" i="2"/>
  <c r="BB476" i="2"/>
  <c r="BB477" i="2"/>
  <c r="BB479" i="2"/>
  <c r="BB480" i="2"/>
  <c r="BB481" i="2"/>
  <c r="BB482" i="2"/>
  <c r="BB483" i="2"/>
  <c r="BB484" i="2"/>
  <c r="BB485" i="2"/>
  <c r="BB486" i="2"/>
  <c r="BB487" i="2"/>
  <c r="BB488" i="2"/>
  <c r="BB489" i="2"/>
  <c r="BB491" i="2"/>
  <c r="BB492" i="2"/>
  <c r="BB493" i="2"/>
  <c r="BB494" i="2"/>
  <c r="BB495" i="2"/>
  <c r="BB497" i="2"/>
  <c r="BB498" i="2"/>
  <c r="BB499" i="2"/>
  <c r="BB500" i="2"/>
  <c r="BB502" i="2"/>
  <c r="BB503" i="2"/>
  <c r="BB504" i="2"/>
  <c r="BB505" i="2"/>
  <c r="BB507" i="2"/>
  <c r="BB508" i="2"/>
  <c r="BB509" i="2"/>
  <c r="BB510" i="2"/>
  <c r="BB511" i="2"/>
  <c r="BB513" i="2"/>
  <c r="BB514" i="2"/>
  <c r="BB515" i="2"/>
  <c r="BB518" i="2"/>
  <c r="BB519" i="2"/>
  <c r="BB520" i="2"/>
  <c r="BB521" i="2"/>
  <c r="BB523" i="2"/>
  <c r="BB524" i="2"/>
  <c r="BB525" i="2"/>
  <c r="BB526" i="2"/>
  <c r="BB527" i="2"/>
  <c r="BB528" i="2"/>
  <c r="BB529" i="2"/>
  <c r="BB531" i="2"/>
  <c r="BB532" i="2"/>
  <c r="BB533" i="2"/>
  <c r="BB534" i="2"/>
  <c r="BB535" i="2"/>
  <c r="BB537" i="2"/>
  <c r="BB538" i="2"/>
  <c r="BB539" i="2"/>
  <c r="BB540" i="2"/>
  <c r="BB541" i="2"/>
  <c r="BB542" i="2"/>
  <c r="BB543" i="2"/>
  <c r="BB544" i="2"/>
  <c r="BB545" i="2"/>
  <c r="BB546" i="2"/>
  <c r="BB547" i="2"/>
  <c r="BB548" i="2"/>
  <c r="BB549" i="2"/>
  <c r="BB550" i="2"/>
  <c r="BB551" i="2"/>
  <c r="BB553" i="2"/>
  <c r="BB554" i="2"/>
  <c r="BB555" i="2"/>
  <c r="BB556" i="2"/>
  <c r="BB557" i="2"/>
  <c r="BB559" i="2"/>
  <c r="BB560" i="2"/>
  <c r="BB561" i="2"/>
  <c r="BB562" i="2"/>
  <c r="BB563" i="2"/>
  <c r="BB565" i="2"/>
  <c r="BB566" i="2"/>
  <c r="BB567" i="2"/>
  <c r="BB568" i="2"/>
  <c r="BB569" i="2"/>
  <c r="BB570" i="2"/>
  <c r="BB573" i="2"/>
  <c r="BB574" i="2"/>
  <c r="BB575" i="2"/>
  <c r="BB576" i="2"/>
  <c r="BB578" i="2"/>
  <c r="BB579" i="2"/>
  <c r="BB580" i="2"/>
  <c r="BB581" i="2"/>
  <c r="BB583" i="2"/>
  <c r="BB584" i="2"/>
  <c r="BB585" i="2"/>
  <c r="BB586" i="2"/>
  <c r="BB589" i="2"/>
  <c r="BB590" i="2"/>
  <c r="BB591" i="2"/>
  <c r="BB592" i="2"/>
  <c r="BB594" i="2"/>
  <c r="BB595" i="2"/>
  <c r="BB596" i="2"/>
  <c r="BB597" i="2"/>
  <c r="BB599" i="2"/>
  <c r="BB600" i="2"/>
  <c r="BB601" i="2"/>
  <c r="BB602" i="2"/>
  <c r="BB604" i="2"/>
  <c r="BB605" i="2"/>
  <c r="BB606" i="2"/>
  <c r="BB607" i="2"/>
  <c r="BB608" i="2"/>
  <c r="BB609" i="2"/>
  <c r="BB610" i="2"/>
  <c r="BB611" i="2"/>
  <c r="BB612" i="2"/>
  <c r="BB613" i="2"/>
  <c r="BB615" i="2"/>
  <c r="AK283" i="2"/>
  <c r="AK281" i="2"/>
  <c r="AK280" i="2"/>
  <c r="AK279" i="2"/>
  <c r="AK278" i="2"/>
  <c r="AK277" i="2"/>
  <c r="AK276" i="2"/>
  <c r="AK275" i="2"/>
  <c r="AK274" i="2"/>
  <c r="AK273" i="2"/>
  <c r="AK272" i="2"/>
  <c r="AK270" i="2"/>
  <c r="AK269" i="2"/>
  <c r="AK268" i="2"/>
  <c r="AK267" i="2"/>
  <c r="AK265" i="2"/>
  <c r="AK264" i="2"/>
  <c r="AK263" i="2"/>
  <c r="AK262" i="2"/>
  <c r="AK260" i="2"/>
  <c r="AK259" i="2"/>
  <c r="AK258" i="2"/>
  <c r="AK257" i="2"/>
  <c r="AK254" i="2"/>
  <c r="AK253" i="2"/>
  <c r="AK252" i="2"/>
  <c r="AK251" i="2"/>
  <c r="AK249" i="2"/>
  <c r="AK248" i="2"/>
  <c r="AK247" i="2"/>
  <c r="AK246" i="2"/>
  <c r="AK244" i="2"/>
  <c r="AK243" i="2"/>
  <c r="AK242" i="2"/>
  <c r="AK241" i="2"/>
  <c r="AK238" i="2"/>
  <c r="AK237" i="2"/>
  <c r="AK236" i="2"/>
  <c r="AK235" i="2"/>
  <c r="AK234" i="2"/>
  <c r="AK233" i="2"/>
  <c r="AK231" i="2"/>
  <c r="AK230" i="2"/>
  <c r="AK229" i="2"/>
  <c r="AK228" i="2"/>
  <c r="AK227" i="2"/>
  <c r="AK225" i="2"/>
  <c r="AK224" i="2"/>
  <c r="AK223" i="2"/>
  <c r="AK222" i="2"/>
  <c r="AK221" i="2"/>
  <c r="AK219" i="2"/>
  <c r="AK218" i="2"/>
  <c r="AK217" i="2"/>
  <c r="AK216" i="2"/>
  <c r="AK215" i="2"/>
  <c r="AK214" i="2"/>
  <c r="AK213" i="2"/>
  <c r="AK212" i="2"/>
  <c r="AK211" i="2"/>
  <c r="AK210" i="2"/>
  <c r="AK209" i="2"/>
  <c r="AK208" i="2"/>
  <c r="AK207" i="2"/>
  <c r="AK206" i="2"/>
  <c r="AK205" i="2"/>
  <c r="AK203" i="2"/>
  <c r="AK202" i="2"/>
  <c r="AK201" i="2"/>
  <c r="AK200" i="2"/>
  <c r="AK199" i="2"/>
  <c r="AK197" i="2"/>
  <c r="AK196" i="2"/>
  <c r="AK195" i="2"/>
  <c r="AK194" i="2"/>
  <c r="AK193" i="2"/>
  <c r="AK192" i="2"/>
  <c r="AK191" i="2"/>
  <c r="AK189" i="2"/>
  <c r="AK188" i="2"/>
  <c r="AK187" i="2"/>
  <c r="AK186" i="2"/>
  <c r="AK183" i="2"/>
  <c r="AK182" i="2"/>
  <c r="AK181" i="2"/>
  <c r="AK179" i="2"/>
  <c r="AK178" i="2"/>
  <c r="AK177" i="2"/>
  <c r="AK176" i="2"/>
  <c r="AK175" i="2"/>
  <c r="AK173" i="2"/>
  <c r="AK172" i="2"/>
  <c r="AK171" i="2"/>
  <c r="AK170" i="2"/>
  <c r="AK168" i="2"/>
  <c r="AK167" i="2"/>
  <c r="AK166" i="2"/>
  <c r="AK165" i="2"/>
  <c r="AK163" i="2"/>
  <c r="AK162" i="2"/>
  <c r="AK161" i="2"/>
  <c r="AK160" i="2"/>
  <c r="AK159" i="2"/>
  <c r="AK157" i="2"/>
  <c r="AK156" i="2"/>
  <c r="AK155" i="2"/>
  <c r="AK154" i="2"/>
  <c r="AK153" i="2"/>
  <c r="AK152" i="2"/>
  <c r="AK151" i="2"/>
  <c r="AK150" i="2"/>
  <c r="AK149" i="2"/>
  <c r="AK148" i="2"/>
  <c r="AK147" i="2"/>
  <c r="AK145" i="2"/>
  <c r="AK144" i="2"/>
  <c r="AK143" i="2"/>
  <c r="AK142" i="2"/>
  <c r="AK140" i="2"/>
  <c r="AK139" i="2"/>
  <c r="AK138" i="2"/>
  <c r="AK137" i="2"/>
  <c r="AK135" i="2"/>
  <c r="AK134" i="2"/>
  <c r="AK133" i="2"/>
  <c r="AK132" i="2"/>
  <c r="AK130" i="2"/>
  <c r="AK129" i="2"/>
  <c r="AK128" i="2"/>
  <c r="AK127" i="2"/>
  <c r="AK125" i="2"/>
  <c r="AK124" i="2"/>
  <c r="AK123" i="2"/>
  <c r="AK122" i="2"/>
  <c r="AK449" i="2"/>
  <c r="AK447" i="2"/>
  <c r="AK446" i="2"/>
  <c r="AK445" i="2"/>
  <c r="AK444" i="2"/>
  <c r="AK443" i="2"/>
  <c r="AK442" i="2"/>
  <c r="AK441" i="2"/>
  <c r="AK440" i="2"/>
  <c r="AK439" i="2"/>
  <c r="AK438" i="2"/>
  <c r="AK436" i="2"/>
  <c r="AK435" i="2"/>
  <c r="AK434" i="2"/>
  <c r="AK433" i="2"/>
  <c r="AK431" i="2"/>
  <c r="AK430" i="2"/>
  <c r="AK429" i="2"/>
  <c r="AK428" i="2"/>
  <c r="AK426" i="2"/>
  <c r="AK425" i="2"/>
  <c r="AK424" i="2"/>
  <c r="AK423" i="2"/>
  <c r="AK420" i="2"/>
  <c r="AK419" i="2"/>
  <c r="AK418" i="2"/>
  <c r="AK417" i="2"/>
  <c r="AK415" i="2"/>
  <c r="AK414" i="2"/>
  <c r="AK413" i="2"/>
  <c r="AK412" i="2"/>
  <c r="AK410" i="2"/>
  <c r="AK409" i="2"/>
  <c r="AK408" i="2"/>
  <c r="AK407" i="2"/>
  <c r="AK404" i="2"/>
  <c r="AK403" i="2"/>
  <c r="AK402" i="2"/>
  <c r="AK401" i="2"/>
  <c r="AK400" i="2"/>
  <c r="AK399" i="2"/>
  <c r="AK397" i="2"/>
  <c r="AK396" i="2"/>
  <c r="AK395" i="2"/>
  <c r="AK394" i="2"/>
  <c r="AK393" i="2"/>
  <c r="AK391" i="2"/>
  <c r="AK390" i="2"/>
  <c r="AK389" i="2"/>
  <c r="AK388" i="2"/>
  <c r="AK387" i="2"/>
  <c r="AK385" i="2"/>
  <c r="AK384" i="2"/>
  <c r="AK383" i="2"/>
  <c r="AK382" i="2"/>
  <c r="AK381" i="2"/>
  <c r="AK380" i="2"/>
  <c r="AK379" i="2"/>
  <c r="AK378" i="2"/>
  <c r="AK377" i="2"/>
  <c r="AK376" i="2"/>
  <c r="AK375" i="2"/>
  <c r="AK374" i="2"/>
  <c r="AK373" i="2"/>
  <c r="AK372" i="2"/>
  <c r="AK371" i="2"/>
  <c r="AK369" i="2"/>
  <c r="AK368" i="2"/>
  <c r="AK367" i="2"/>
  <c r="AK366" i="2"/>
  <c r="AK365" i="2"/>
  <c r="AK363" i="2"/>
  <c r="AK362" i="2"/>
  <c r="AK361" i="2"/>
  <c r="AK360" i="2"/>
  <c r="AK359" i="2"/>
  <c r="AK358" i="2"/>
  <c r="AK357" i="2"/>
  <c r="AK355" i="2"/>
  <c r="AK354" i="2"/>
  <c r="AK353" i="2"/>
  <c r="AK352" i="2"/>
  <c r="AK349" i="2"/>
  <c r="AK348" i="2"/>
  <c r="AK347" i="2"/>
  <c r="AK345" i="2"/>
  <c r="AK344" i="2"/>
  <c r="AK343" i="2"/>
  <c r="AK342" i="2"/>
  <c r="AK341" i="2"/>
  <c r="AK339" i="2"/>
  <c r="AK338" i="2"/>
  <c r="AK337" i="2"/>
  <c r="AK336" i="2"/>
  <c r="AK334" i="2"/>
  <c r="AK333" i="2"/>
  <c r="AK332" i="2"/>
  <c r="AK331" i="2"/>
  <c r="AK329" i="2"/>
  <c r="AK328" i="2"/>
  <c r="AK327" i="2"/>
  <c r="AK326" i="2"/>
  <c r="AK325" i="2"/>
  <c r="AK323" i="2"/>
  <c r="AK322" i="2"/>
  <c r="AK321" i="2"/>
  <c r="AK320" i="2"/>
  <c r="AK319" i="2"/>
  <c r="AK318" i="2"/>
  <c r="AK317" i="2"/>
  <c r="AK316" i="2"/>
  <c r="AK315" i="2"/>
  <c r="AK314" i="2"/>
  <c r="AK313" i="2"/>
  <c r="AK311" i="2"/>
  <c r="AK310" i="2"/>
  <c r="AK309" i="2"/>
  <c r="AK308" i="2"/>
  <c r="AK306" i="2"/>
  <c r="AK305" i="2"/>
  <c r="AK304" i="2"/>
  <c r="AK303" i="2"/>
  <c r="AK301" i="2"/>
  <c r="AK300" i="2"/>
  <c r="AK299" i="2"/>
  <c r="AK298" i="2"/>
  <c r="AK296" i="2"/>
  <c r="AK295" i="2"/>
  <c r="AK294" i="2"/>
  <c r="AK293" i="2"/>
  <c r="AK291" i="2"/>
  <c r="AK290" i="2"/>
  <c r="AK289" i="2"/>
  <c r="AK288" i="2"/>
  <c r="N283" i="2"/>
  <c r="N281" i="2"/>
  <c r="N280" i="2"/>
  <c r="N279" i="2"/>
  <c r="N278" i="2"/>
  <c r="N277" i="2"/>
  <c r="N276" i="2"/>
  <c r="N275" i="2"/>
  <c r="N274" i="2"/>
  <c r="N273" i="2"/>
  <c r="N272" i="2"/>
  <c r="N270" i="2"/>
  <c r="N269" i="2"/>
  <c r="N268" i="2"/>
  <c r="N267" i="2"/>
  <c r="N265" i="2"/>
  <c r="N264" i="2"/>
  <c r="N263" i="2"/>
  <c r="N262" i="2"/>
  <c r="N260" i="2"/>
  <c r="N259" i="2"/>
  <c r="N258" i="2"/>
  <c r="N257" i="2"/>
  <c r="N254" i="2"/>
  <c r="N253" i="2"/>
  <c r="N252" i="2"/>
  <c r="N251" i="2"/>
  <c r="N249" i="2"/>
  <c r="N248" i="2"/>
  <c r="N247" i="2"/>
  <c r="N246" i="2"/>
  <c r="N244" i="2"/>
  <c r="N243" i="2"/>
  <c r="N242" i="2"/>
  <c r="N241" i="2"/>
  <c r="N238" i="2"/>
  <c r="N237" i="2"/>
  <c r="N236" i="2"/>
  <c r="N235" i="2"/>
  <c r="N234" i="2"/>
  <c r="N233" i="2"/>
  <c r="N231" i="2"/>
  <c r="N230" i="2"/>
  <c r="N229" i="2"/>
  <c r="N228" i="2"/>
  <c r="N227" i="2"/>
  <c r="N225" i="2"/>
  <c r="N224" i="2"/>
  <c r="N223" i="2"/>
  <c r="N222" i="2"/>
  <c r="N221" i="2"/>
  <c r="N219" i="2"/>
  <c r="N218" i="2"/>
  <c r="N217" i="2"/>
  <c r="N216" i="2"/>
  <c r="N215" i="2"/>
  <c r="N214" i="2"/>
  <c r="N213" i="2"/>
  <c r="N212" i="2"/>
  <c r="N211" i="2"/>
  <c r="N210" i="2"/>
  <c r="N209" i="2"/>
  <c r="N208" i="2"/>
  <c r="N207" i="2"/>
  <c r="N206" i="2"/>
  <c r="N205" i="2"/>
  <c r="N203" i="2"/>
  <c r="N202" i="2"/>
  <c r="N201" i="2"/>
  <c r="N200" i="2"/>
  <c r="N199" i="2"/>
  <c r="N197" i="2"/>
  <c r="N196" i="2"/>
  <c r="N195" i="2"/>
  <c r="N194" i="2"/>
  <c r="N193" i="2"/>
  <c r="N192" i="2"/>
  <c r="N191" i="2"/>
  <c r="N189" i="2"/>
  <c r="N188" i="2"/>
  <c r="N187" i="2"/>
  <c r="N186" i="2"/>
  <c r="N183" i="2"/>
  <c r="N182" i="2"/>
  <c r="N181" i="2"/>
  <c r="N179" i="2"/>
  <c r="N178" i="2"/>
  <c r="N177" i="2"/>
  <c r="N176" i="2"/>
  <c r="N175" i="2"/>
  <c r="N173" i="2"/>
  <c r="N172" i="2"/>
  <c r="N171" i="2"/>
  <c r="N170" i="2"/>
  <c r="N168" i="2"/>
  <c r="N167" i="2"/>
  <c r="N166" i="2"/>
  <c r="N165" i="2"/>
  <c r="N163" i="2"/>
  <c r="N162" i="2"/>
  <c r="N161" i="2"/>
  <c r="N160" i="2"/>
  <c r="N159" i="2"/>
  <c r="N157" i="2"/>
  <c r="N156" i="2"/>
  <c r="N155" i="2"/>
  <c r="N154" i="2"/>
  <c r="N153" i="2"/>
  <c r="N152" i="2"/>
  <c r="N151" i="2"/>
  <c r="N150" i="2"/>
  <c r="N149" i="2"/>
  <c r="N148" i="2"/>
  <c r="N147" i="2"/>
  <c r="N145" i="2"/>
  <c r="N144" i="2"/>
  <c r="N143" i="2"/>
  <c r="N142" i="2"/>
  <c r="N140" i="2"/>
  <c r="N139" i="2"/>
  <c r="N138" i="2"/>
  <c r="N137" i="2"/>
  <c r="N135" i="2"/>
  <c r="N134" i="2"/>
  <c r="N133" i="2"/>
  <c r="N132" i="2"/>
  <c r="N130" i="2"/>
  <c r="N129" i="2"/>
  <c r="N128" i="2"/>
  <c r="N127" i="2"/>
  <c r="N125" i="2"/>
  <c r="N124" i="2"/>
  <c r="N123" i="2"/>
  <c r="N122" i="2"/>
  <c r="N449" i="2"/>
  <c r="N447" i="2"/>
  <c r="N446" i="2"/>
  <c r="N445" i="2"/>
  <c r="N444" i="2"/>
  <c r="N443" i="2"/>
  <c r="N442" i="2"/>
  <c r="N441" i="2"/>
  <c r="N440" i="2"/>
  <c r="N439" i="2"/>
  <c r="N438" i="2"/>
  <c r="N436" i="2"/>
  <c r="N435" i="2"/>
  <c r="N434" i="2"/>
  <c r="N433" i="2"/>
  <c r="N431" i="2"/>
  <c r="N430" i="2"/>
  <c r="N429" i="2"/>
  <c r="N428" i="2"/>
  <c r="N426" i="2"/>
  <c r="N425" i="2"/>
  <c r="N424" i="2"/>
  <c r="N423" i="2"/>
  <c r="N420" i="2"/>
  <c r="N419" i="2"/>
  <c r="N418" i="2"/>
  <c r="N417" i="2"/>
  <c r="N415" i="2"/>
  <c r="N414" i="2"/>
  <c r="N413" i="2"/>
  <c r="N412" i="2"/>
  <c r="N410" i="2"/>
  <c r="N409" i="2"/>
  <c r="N408" i="2"/>
  <c r="N407" i="2"/>
  <c r="N404" i="2"/>
  <c r="N403" i="2"/>
  <c r="N402" i="2"/>
  <c r="N401" i="2"/>
  <c r="N400" i="2"/>
  <c r="N399" i="2"/>
  <c r="N397" i="2"/>
  <c r="N396" i="2"/>
  <c r="N395" i="2"/>
  <c r="N394" i="2"/>
  <c r="N393" i="2"/>
  <c r="N391" i="2"/>
  <c r="N390" i="2"/>
  <c r="N389" i="2"/>
  <c r="N388" i="2"/>
  <c r="N387" i="2"/>
  <c r="N385" i="2"/>
  <c r="N384" i="2"/>
  <c r="N383" i="2"/>
  <c r="N382" i="2"/>
  <c r="N381" i="2"/>
  <c r="N380" i="2"/>
  <c r="N379" i="2"/>
  <c r="N378" i="2"/>
  <c r="N377" i="2"/>
  <c r="N376" i="2"/>
  <c r="N375" i="2"/>
  <c r="N374" i="2"/>
  <c r="N373" i="2"/>
  <c r="N372" i="2"/>
  <c r="N371" i="2"/>
  <c r="N369" i="2"/>
  <c r="N368" i="2"/>
  <c r="N367" i="2"/>
  <c r="N366" i="2"/>
  <c r="N365" i="2"/>
  <c r="N363" i="2"/>
  <c r="N362" i="2"/>
  <c r="N361" i="2"/>
  <c r="N360" i="2"/>
  <c r="N359" i="2"/>
  <c r="N358" i="2"/>
  <c r="N357" i="2"/>
  <c r="N355" i="2"/>
  <c r="N354" i="2"/>
  <c r="N353" i="2"/>
  <c r="N352" i="2"/>
  <c r="N349" i="2"/>
  <c r="N348" i="2"/>
  <c r="N347" i="2"/>
  <c r="N345" i="2"/>
  <c r="N344" i="2"/>
  <c r="N343" i="2"/>
  <c r="N342" i="2"/>
  <c r="N341" i="2"/>
  <c r="N339" i="2"/>
  <c r="N338" i="2"/>
  <c r="N337" i="2"/>
  <c r="N336" i="2"/>
  <c r="N334" i="2"/>
  <c r="N333" i="2"/>
  <c r="N332" i="2"/>
  <c r="N331" i="2"/>
  <c r="N329" i="2"/>
  <c r="N328" i="2"/>
  <c r="N327" i="2"/>
  <c r="N326" i="2"/>
  <c r="N325" i="2"/>
  <c r="N323" i="2"/>
  <c r="N322" i="2"/>
  <c r="N321" i="2"/>
  <c r="N320" i="2"/>
  <c r="N319" i="2"/>
  <c r="N318" i="2"/>
  <c r="N317" i="2"/>
  <c r="N316" i="2"/>
  <c r="N315" i="2"/>
  <c r="N314" i="2"/>
  <c r="N313" i="2"/>
  <c r="N311" i="2"/>
  <c r="N310" i="2"/>
  <c r="N309" i="2"/>
  <c r="N308" i="2"/>
  <c r="N306" i="2"/>
  <c r="N305" i="2"/>
  <c r="N304" i="2"/>
  <c r="N303" i="2"/>
  <c r="N301" i="2"/>
  <c r="N300" i="2"/>
  <c r="N299" i="2"/>
  <c r="N298" i="2"/>
  <c r="N296" i="2"/>
  <c r="N295" i="2"/>
  <c r="N294" i="2"/>
  <c r="N293" i="2"/>
  <c r="N291" i="2"/>
  <c r="N290" i="2"/>
  <c r="N289" i="2"/>
  <c r="N288" i="2"/>
  <c r="N615" i="2"/>
  <c r="N613" i="2"/>
  <c r="N612" i="2"/>
  <c r="N611" i="2"/>
  <c r="N610" i="2"/>
  <c r="N609" i="2"/>
  <c r="N608" i="2"/>
  <c r="N607" i="2"/>
  <c r="N606" i="2"/>
  <c r="N605" i="2"/>
  <c r="N604" i="2"/>
  <c r="N602" i="2"/>
  <c r="N601" i="2"/>
  <c r="N600" i="2"/>
  <c r="N599" i="2"/>
  <c r="N597" i="2"/>
  <c r="N596" i="2"/>
  <c r="N595" i="2"/>
  <c r="N594" i="2"/>
  <c r="N592" i="2"/>
  <c r="N591" i="2"/>
  <c r="N590" i="2"/>
  <c r="N589" i="2"/>
  <c r="N586" i="2"/>
  <c r="N585" i="2"/>
  <c r="N584" i="2"/>
  <c r="N583" i="2"/>
  <c r="N581" i="2"/>
  <c r="N580" i="2"/>
  <c r="N579" i="2"/>
  <c r="N578" i="2"/>
  <c r="N576" i="2"/>
  <c r="N575" i="2"/>
  <c r="N574" i="2"/>
  <c r="N573" i="2"/>
  <c r="N570" i="2"/>
  <c r="N569" i="2"/>
  <c r="N568" i="2"/>
  <c r="N567" i="2"/>
  <c r="N566" i="2"/>
  <c r="N565" i="2"/>
  <c r="N563" i="2"/>
  <c r="N562" i="2"/>
  <c r="N561" i="2"/>
  <c r="N560" i="2"/>
  <c r="N559" i="2"/>
  <c r="N557" i="2"/>
  <c r="N556" i="2"/>
  <c r="N555" i="2"/>
  <c r="N554" i="2"/>
  <c r="N553" i="2"/>
  <c r="N551" i="2"/>
  <c r="N550" i="2"/>
  <c r="N549" i="2"/>
  <c r="N548" i="2"/>
  <c r="N547" i="2"/>
  <c r="N546" i="2"/>
  <c r="N545" i="2"/>
  <c r="N544" i="2"/>
  <c r="N543" i="2"/>
  <c r="N542" i="2"/>
  <c r="N541" i="2"/>
  <c r="N540" i="2"/>
  <c r="N539" i="2"/>
  <c r="N538" i="2"/>
  <c r="N537" i="2"/>
  <c r="N535" i="2"/>
  <c r="N534" i="2"/>
  <c r="N533" i="2"/>
  <c r="N532" i="2"/>
  <c r="N531" i="2"/>
  <c r="N529" i="2"/>
  <c r="N528" i="2"/>
  <c r="N527" i="2"/>
  <c r="N526" i="2"/>
  <c r="N525" i="2"/>
  <c r="N524" i="2"/>
  <c r="N523" i="2"/>
  <c r="N521" i="2"/>
  <c r="N520" i="2"/>
  <c r="N519" i="2"/>
  <c r="N518" i="2"/>
  <c r="N515" i="2"/>
  <c r="N514" i="2"/>
  <c r="N513" i="2"/>
  <c r="N511" i="2"/>
  <c r="N510" i="2"/>
  <c r="N509" i="2"/>
  <c r="N508" i="2"/>
  <c r="N507" i="2"/>
  <c r="N505" i="2"/>
  <c r="N504" i="2"/>
  <c r="N503" i="2"/>
  <c r="N502" i="2"/>
  <c r="N500" i="2"/>
  <c r="N499" i="2"/>
  <c r="N498" i="2"/>
  <c r="N497" i="2"/>
  <c r="N495" i="2"/>
  <c r="N494" i="2"/>
  <c r="N493" i="2"/>
  <c r="N492" i="2"/>
  <c r="N491" i="2"/>
  <c r="N489" i="2"/>
  <c r="N488" i="2"/>
  <c r="N487" i="2"/>
  <c r="N486" i="2"/>
  <c r="N485" i="2"/>
  <c r="N484" i="2"/>
  <c r="N483" i="2"/>
  <c r="N482" i="2"/>
  <c r="N481" i="2"/>
  <c r="N480" i="2"/>
  <c r="N479" i="2"/>
  <c r="N477" i="2"/>
  <c r="N476" i="2"/>
  <c r="N475" i="2"/>
  <c r="N474" i="2"/>
  <c r="N472" i="2"/>
  <c r="N471" i="2"/>
  <c r="N470" i="2"/>
  <c r="N469" i="2"/>
  <c r="N467" i="2"/>
  <c r="N466" i="2"/>
  <c r="N465" i="2"/>
  <c r="N464" i="2"/>
  <c r="N462" i="2"/>
  <c r="N461" i="2"/>
  <c r="N460" i="2"/>
  <c r="N459" i="2"/>
  <c r="N457" i="2"/>
  <c r="N456" i="2"/>
  <c r="N455" i="2"/>
  <c r="N454" i="2"/>
  <c r="J283" i="2"/>
  <c r="J281" i="2"/>
  <c r="J280" i="2"/>
  <c r="J279" i="2"/>
  <c r="J278" i="2"/>
  <c r="J277" i="2"/>
  <c r="J276" i="2"/>
  <c r="J275" i="2"/>
  <c r="J274" i="2"/>
  <c r="J273" i="2"/>
  <c r="J272" i="2"/>
  <c r="J270" i="2"/>
  <c r="J269" i="2"/>
  <c r="J268" i="2"/>
  <c r="J267" i="2"/>
  <c r="J265" i="2"/>
  <c r="J264" i="2"/>
  <c r="J263" i="2"/>
  <c r="J262" i="2"/>
  <c r="J260" i="2"/>
  <c r="J259" i="2"/>
  <c r="J258" i="2"/>
  <c r="J257" i="2"/>
  <c r="J254" i="2"/>
  <c r="J253" i="2"/>
  <c r="J252" i="2"/>
  <c r="J251" i="2"/>
  <c r="J249" i="2"/>
  <c r="J248" i="2"/>
  <c r="J247" i="2"/>
  <c r="J246" i="2"/>
  <c r="J244" i="2"/>
  <c r="J243" i="2"/>
  <c r="J242" i="2"/>
  <c r="J241" i="2"/>
  <c r="J238" i="2"/>
  <c r="J237" i="2"/>
  <c r="J236" i="2"/>
  <c r="J235" i="2"/>
  <c r="J234" i="2"/>
  <c r="J233" i="2"/>
  <c r="J231" i="2"/>
  <c r="J230" i="2"/>
  <c r="J229" i="2"/>
  <c r="J228" i="2"/>
  <c r="J227" i="2"/>
  <c r="J225" i="2"/>
  <c r="J224" i="2"/>
  <c r="J223" i="2"/>
  <c r="J222" i="2"/>
  <c r="J221" i="2"/>
  <c r="J219" i="2"/>
  <c r="J218" i="2"/>
  <c r="J217" i="2"/>
  <c r="J216" i="2"/>
  <c r="J215" i="2"/>
  <c r="J214" i="2"/>
  <c r="J213" i="2"/>
  <c r="J212" i="2"/>
  <c r="J211" i="2"/>
  <c r="J210" i="2"/>
  <c r="J209" i="2"/>
  <c r="J208" i="2"/>
  <c r="J207" i="2"/>
  <c r="J206" i="2"/>
  <c r="J205" i="2"/>
  <c r="J203" i="2"/>
  <c r="J202" i="2"/>
  <c r="J201" i="2"/>
  <c r="J200" i="2"/>
  <c r="J199" i="2"/>
  <c r="J197" i="2"/>
  <c r="J196" i="2"/>
  <c r="J195" i="2"/>
  <c r="J194" i="2"/>
  <c r="J193" i="2"/>
  <c r="J192" i="2"/>
  <c r="J191" i="2"/>
  <c r="J189" i="2"/>
  <c r="J188" i="2"/>
  <c r="J187" i="2"/>
  <c r="J186" i="2"/>
  <c r="J183" i="2"/>
  <c r="J182" i="2"/>
  <c r="J181" i="2"/>
  <c r="J179" i="2"/>
  <c r="J178" i="2"/>
  <c r="J177" i="2"/>
  <c r="J176" i="2"/>
  <c r="J175" i="2"/>
  <c r="J173" i="2"/>
  <c r="J172" i="2"/>
  <c r="J171" i="2"/>
  <c r="J170" i="2"/>
  <c r="J168" i="2"/>
  <c r="J167" i="2"/>
  <c r="J166" i="2"/>
  <c r="J165" i="2"/>
  <c r="J163" i="2"/>
  <c r="J162" i="2"/>
  <c r="J161" i="2"/>
  <c r="J160" i="2"/>
  <c r="J159" i="2"/>
  <c r="J157" i="2"/>
  <c r="J156" i="2"/>
  <c r="J155" i="2"/>
  <c r="J154" i="2"/>
  <c r="J153" i="2"/>
  <c r="J152" i="2"/>
  <c r="J151" i="2"/>
  <c r="J150" i="2"/>
  <c r="J149" i="2"/>
  <c r="J148" i="2"/>
  <c r="J147" i="2"/>
  <c r="J145" i="2"/>
  <c r="J144" i="2"/>
  <c r="J143" i="2"/>
  <c r="J142" i="2"/>
  <c r="J140" i="2"/>
  <c r="J139" i="2"/>
  <c r="J138" i="2"/>
  <c r="J137" i="2"/>
  <c r="J135" i="2"/>
  <c r="J134" i="2"/>
  <c r="J133" i="2"/>
  <c r="J132" i="2"/>
  <c r="J130" i="2"/>
  <c r="J129" i="2"/>
  <c r="J128" i="2"/>
  <c r="J127" i="2"/>
  <c r="J125" i="2"/>
  <c r="J124" i="2"/>
  <c r="J123" i="2"/>
  <c r="J122" i="2"/>
  <c r="J615" i="2"/>
  <c r="J613" i="2"/>
  <c r="J612" i="2"/>
  <c r="J611" i="2"/>
  <c r="J610" i="2"/>
  <c r="J609" i="2"/>
  <c r="J608" i="2"/>
  <c r="J607" i="2"/>
  <c r="J606" i="2"/>
  <c r="J605" i="2"/>
  <c r="J604" i="2"/>
  <c r="J602" i="2"/>
  <c r="J601" i="2"/>
  <c r="J600" i="2"/>
  <c r="J599" i="2"/>
  <c r="J597" i="2"/>
  <c r="J596" i="2"/>
  <c r="J595" i="2"/>
  <c r="J594" i="2"/>
  <c r="J592" i="2"/>
  <c r="J591" i="2"/>
  <c r="J590" i="2"/>
  <c r="J589" i="2"/>
  <c r="J586" i="2"/>
  <c r="J585" i="2"/>
  <c r="J584" i="2"/>
  <c r="J583" i="2"/>
  <c r="J581" i="2"/>
  <c r="J580" i="2"/>
  <c r="J579" i="2"/>
  <c r="J578" i="2"/>
  <c r="J576" i="2"/>
  <c r="J575" i="2"/>
  <c r="J574" i="2"/>
  <c r="J573" i="2"/>
  <c r="J570" i="2"/>
  <c r="J569" i="2"/>
  <c r="J568" i="2"/>
  <c r="J567" i="2"/>
  <c r="J566" i="2"/>
  <c r="J565" i="2"/>
  <c r="J563" i="2"/>
  <c r="J562" i="2"/>
  <c r="J561" i="2"/>
  <c r="J560" i="2"/>
  <c r="J559" i="2"/>
  <c r="J557" i="2"/>
  <c r="J556" i="2"/>
  <c r="J555" i="2"/>
  <c r="J554" i="2"/>
  <c r="J553" i="2"/>
  <c r="J551" i="2"/>
  <c r="J550" i="2"/>
  <c r="J549" i="2"/>
  <c r="J548" i="2"/>
  <c r="J547" i="2"/>
  <c r="J546" i="2"/>
  <c r="J545" i="2"/>
  <c r="J544" i="2"/>
  <c r="J543" i="2"/>
  <c r="J542" i="2"/>
  <c r="J541" i="2"/>
  <c r="J540" i="2"/>
  <c r="J539" i="2"/>
  <c r="J538" i="2"/>
  <c r="J537" i="2"/>
  <c r="J535" i="2"/>
  <c r="J534" i="2"/>
  <c r="J533" i="2"/>
  <c r="J532" i="2"/>
  <c r="J531" i="2"/>
  <c r="J529" i="2"/>
  <c r="J528" i="2"/>
  <c r="J527" i="2"/>
  <c r="J526" i="2"/>
  <c r="J525" i="2"/>
  <c r="J524" i="2"/>
  <c r="J523" i="2"/>
  <c r="J521" i="2"/>
  <c r="J520" i="2"/>
  <c r="J519" i="2"/>
  <c r="J518" i="2"/>
  <c r="J515" i="2"/>
  <c r="J514" i="2"/>
  <c r="J513" i="2"/>
  <c r="J511" i="2"/>
  <c r="J510" i="2"/>
  <c r="J509" i="2"/>
  <c r="J508" i="2"/>
  <c r="J507" i="2"/>
  <c r="J505" i="2"/>
  <c r="J504" i="2"/>
  <c r="J503" i="2"/>
  <c r="J502" i="2"/>
  <c r="J500" i="2"/>
  <c r="J499" i="2"/>
  <c r="J498" i="2"/>
  <c r="J497" i="2"/>
  <c r="J495" i="2"/>
  <c r="J494" i="2"/>
  <c r="J493" i="2"/>
  <c r="J492" i="2"/>
  <c r="J491" i="2"/>
  <c r="J489" i="2"/>
  <c r="J488" i="2"/>
  <c r="J487" i="2"/>
  <c r="J486" i="2"/>
  <c r="J485" i="2"/>
  <c r="J484" i="2"/>
  <c r="J483" i="2"/>
  <c r="J482" i="2"/>
  <c r="J481" i="2"/>
  <c r="J480" i="2"/>
  <c r="J479" i="2"/>
  <c r="J477" i="2"/>
  <c r="J476" i="2"/>
  <c r="J475" i="2"/>
  <c r="J474" i="2"/>
  <c r="J472" i="2"/>
  <c r="J471" i="2"/>
  <c r="J470" i="2"/>
  <c r="J469" i="2"/>
  <c r="J467" i="2"/>
  <c r="J466" i="2"/>
  <c r="J465" i="2"/>
  <c r="J464" i="2"/>
  <c r="J462" i="2"/>
  <c r="J461" i="2"/>
  <c r="J460" i="2"/>
  <c r="J459" i="2"/>
  <c r="J457" i="2"/>
  <c r="J456" i="2"/>
  <c r="J455" i="2"/>
  <c r="J454" i="2"/>
  <c r="G283" i="2"/>
  <c r="G281" i="2"/>
  <c r="G280" i="2"/>
  <c r="G279" i="2"/>
  <c r="G278" i="2"/>
  <c r="G277" i="2"/>
  <c r="G276" i="2"/>
  <c r="G275" i="2"/>
  <c r="G274" i="2"/>
  <c r="G273" i="2"/>
  <c r="G272" i="2"/>
  <c r="G270" i="2"/>
  <c r="G269" i="2"/>
  <c r="G268" i="2"/>
  <c r="G267" i="2"/>
  <c r="G265" i="2"/>
  <c r="G264" i="2"/>
  <c r="G263" i="2"/>
  <c r="G262" i="2"/>
  <c r="G260" i="2"/>
  <c r="G259" i="2"/>
  <c r="G258" i="2"/>
  <c r="G257" i="2"/>
  <c r="G254" i="2"/>
  <c r="G253" i="2"/>
  <c r="G252" i="2"/>
  <c r="G251" i="2"/>
  <c r="G249" i="2"/>
  <c r="G248" i="2"/>
  <c r="G247" i="2"/>
  <c r="G246" i="2"/>
  <c r="G244" i="2"/>
  <c r="G243" i="2"/>
  <c r="G242" i="2"/>
  <c r="G241" i="2"/>
  <c r="G238" i="2"/>
  <c r="G237" i="2"/>
  <c r="G236" i="2"/>
  <c r="G235" i="2"/>
  <c r="G234" i="2"/>
  <c r="G233" i="2"/>
  <c r="G231" i="2"/>
  <c r="G230" i="2"/>
  <c r="G229" i="2"/>
  <c r="G228" i="2"/>
  <c r="G227" i="2"/>
  <c r="G225" i="2"/>
  <c r="G224" i="2"/>
  <c r="G223" i="2"/>
  <c r="G222" i="2"/>
  <c r="G221" i="2"/>
  <c r="G219" i="2"/>
  <c r="G218" i="2"/>
  <c r="G217" i="2"/>
  <c r="G216" i="2"/>
  <c r="G215" i="2"/>
  <c r="G214" i="2"/>
  <c r="G213" i="2"/>
  <c r="G212" i="2"/>
  <c r="G211" i="2"/>
  <c r="G210" i="2"/>
  <c r="G209" i="2"/>
  <c r="G208" i="2"/>
  <c r="G207" i="2"/>
  <c r="G206" i="2"/>
  <c r="G205" i="2"/>
  <c r="G203" i="2"/>
  <c r="G202" i="2"/>
  <c r="G201" i="2"/>
  <c r="G200" i="2"/>
  <c r="G199" i="2"/>
  <c r="G197" i="2"/>
  <c r="G196" i="2"/>
  <c r="G195" i="2"/>
  <c r="G194" i="2"/>
  <c r="G193" i="2"/>
  <c r="G192" i="2"/>
  <c r="G191" i="2"/>
  <c r="G189" i="2"/>
  <c r="G188" i="2"/>
  <c r="G187" i="2"/>
  <c r="G186" i="2"/>
  <c r="G183" i="2"/>
  <c r="G182" i="2"/>
  <c r="G181" i="2"/>
  <c r="G179" i="2"/>
  <c r="G178" i="2"/>
  <c r="G177" i="2"/>
  <c r="G176" i="2"/>
  <c r="G175" i="2"/>
  <c r="G173" i="2"/>
  <c r="G172" i="2"/>
  <c r="G171" i="2"/>
  <c r="G170" i="2"/>
  <c r="G168" i="2"/>
  <c r="G167" i="2"/>
  <c r="G166" i="2"/>
  <c r="G165" i="2"/>
  <c r="G163" i="2"/>
  <c r="G162" i="2"/>
  <c r="G161" i="2"/>
  <c r="G160" i="2"/>
  <c r="G159" i="2"/>
  <c r="G157" i="2"/>
  <c r="G156" i="2"/>
  <c r="G155" i="2"/>
  <c r="G154" i="2"/>
  <c r="G153" i="2"/>
  <c r="G152" i="2"/>
  <c r="G151" i="2"/>
  <c r="G150" i="2"/>
  <c r="G149" i="2"/>
  <c r="G148" i="2"/>
  <c r="G147" i="2"/>
  <c r="G145" i="2"/>
  <c r="G144" i="2"/>
  <c r="G143" i="2"/>
  <c r="G142" i="2"/>
  <c r="G140" i="2"/>
  <c r="G139" i="2"/>
  <c r="G138" i="2"/>
  <c r="G137" i="2"/>
  <c r="G135" i="2"/>
  <c r="G134" i="2"/>
  <c r="G133" i="2"/>
  <c r="G132" i="2"/>
  <c r="G130" i="2"/>
  <c r="G129" i="2"/>
  <c r="G128" i="2"/>
  <c r="G127" i="2"/>
  <c r="G125" i="2"/>
  <c r="G124" i="2"/>
  <c r="G123" i="2"/>
  <c r="G122" i="2"/>
  <c r="G449" i="2"/>
  <c r="G447" i="2"/>
  <c r="G446" i="2"/>
  <c r="G445" i="2"/>
  <c r="G444" i="2"/>
  <c r="G443" i="2"/>
  <c r="G442" i="2"/>
  <c r="G441" i="2"/>
  <c r="G440" i="2"/>
  <c r="G439" i="2"/>
  <c r="G438" i="2"/>
  <c r="G436" i="2"/>
  <c r="G435" i="2"/>
  <c r="G434" i="2"/>
  <c r="G433" i="2"/>
  <c r="G431" i="2"/>
  <c r="G430" i="2"/>
  <c r="G429" i="2"/>
  <c r="G428" i="2"/>
  <c r="G426" i="2"/>
  <c r="G425" i="2"/>
  <c r="G424" i="2"/>
  <c r="G423" i="2"/>
  <c r="G420" i="2"/>
  <c r="G419" i="2"/>
  <c r="G418" i="2"/>
  <c r="G417" i="2"/>
  <c r="G415" i="2"/>
  <c r="G414" i="2"/>
  <c r="G413" i="2"/>
  <c r="G412" i="2"/>
  <c r="G410" i="2"/>
  <c r="G409" i="2"/>
  <c r="G408" i="2"/>
  <c r="G407" i="2"/>
  <c r="G404" i="2"/>
  <c r="G403" i="2"/>
  <c r="G402" i="2"/>
  <c r="G401" i="2"/>
  <c r="G400" i="2"/>
  <c r="G399" i="2"/>
  <c r="G397" i="2"/>
  <c r="G396" i="2"/>
  <c r="G395" i="2"/>
  <c r="G394" i="2"/>
  <c r="G393" i="2"/>
  <c r="G391" i="2"/>
  <c r="G390" i="2"/>
  <c r="G389" i="2"/>
  <c r="G388" i="2"/>
  <c r="G387" i="2"/>
  <c r="G385" i="2"/>
  <c r="G384" i="2"/>
  <c r="G383" i="2"/>
  <c r="G382" i="2"/>
  <c r="G381" i="2"/>
  <c r="G380" i="2"/>
  <c r="G379" i="2"/>
  <c r="G378" i="2"/>
  <c r="G377" i="2"/>
  <c r="G376" i="2"/>
  <c r="G375" i="2"/>
  <c r="G374" i="2"/>
  <c r="G373" i="2"/>
  <c r="G372" i="2"/>
  <c r="G371" i="2"/>
  <c r="G369" i="2"/>
  <c r="G368" i="2"/>
  <c r="G367" i="2"/>
  <c r="G366" i="2"/>
  <c r="G365" i="2"/>
  <c r="G363" i="2"/>
  <c r="G362" i="2"/>
  <c r="G361" i="2"/>
  <c r="G360" i="2"/>
  <c r="G359" i="2"/>
  <c r="G358" i="2"/>
  <c r="G357" i="2"/>
  <c r="G355" i="2"/>
  <c r="G354" i="2"/>
  <c r="G353" i="2"/>
  <c r="G352" i="2"/>
  <c r="G349" i="2"/>
  <c r="G348" i="2"/>
  <c r="G347" i="2"/>
  <c r="G345" i="2"/>
  <c r="G344" i="2"/>
  <c r="G343" i="2"/>
  <c r="G342" i="2"/>
  <c r="G341" i="2"/>
  <c r="G339" i="2"/>
  <c r="G338" i="2"/>
  <c r="G337" i="2"/>
  <c r="G336" i="2"/>
  <c r="G334" i="2"/>
  <c r="G333" i="2"/>
  <c r="G332" i="2"/>
  <c r="G331" i="2"/>
  <c r="G329" i="2"/>
  <c r="G328" i="2"/>
  <c r="G327" i="2"/>
  <c r="G326" i="2"/>
  <c r="G325" i="2"/>
  <c r="G323" i="2"/>
  <c r="G322" i="2"/>
  <c r="G321" i="2"/>
  <c r="G320" i="2"/>
  <c r="G319" i="2"/>
  <c r="G318" i="2"/>
  <c r="G317" i="2"/>
  <c r="G316" i="2"/>
  <c r="G315" i="2"/>
  <c r="G314" i="2"/>
  <c r="G313" i="2"/>
  <c r="G311" i="2"/>
  <c r="G310" i="2"/>
  <c r="G309" i="2"/>
  <c r="G308" i="2"/>
  <c r="G306" i="2"/>
  <c r="G305" i="2"/>
  <c r="G304" i="2"/>
  <c r="G303" i="2"/>
  <c r="G301" i="2"/>
  <c r="G300" i="2"/>
  <c r="G299" i="2"/>
  <c r="G298" i="2"/>
  <c r="G296" i="2"/>
  <c r="G295" i="2"/>
  <c r="G294" i="2"/>
  <c r="G293" i="2"/>
  <c r="G291" i="2"/>
  <c r="G290" i="2"/>
  <c r="G289" i="2"/>
  <c r="G288" i="2"/>
  <c r="G615" i="2"/>
  <c r="G613" i="2"/>
  <c r="G612" i="2"/>
  <c r="G611" i="2"/>
  <c r="G610" i="2"/>
  <c r="G609" i="2"/>
  <c r="G608" i="2"/>
  <c r="G607" i="2"/>
  <c r="G606" i="2"/>
  <c r="G605" i="2"/>
  <c r="G604" i="2"/>
  <c r="G602" i="2"/>
  <c r="G601" i="2"/>
  <c r="G600" i="2"/>
  <c r="G599" i="2"/>
  <c r="G597" i="2"/>
  <c r="G596" i="2"/>
  <c r="G595" i="2"/>
  <c r="G594" i="2"/>
  <c r="G592" i="2"/>
  <c r="G591" i="2"/>
  <c r="G590" i="2"/>
  <c r="G589" i="2"/>
  <c r="G586" i="2"/>
  <c r="G585" i="2"/>
  <c r="G584" i="2"/>
  <c r="G583" i="2"/>
  <c r="G581" i="2"/>
  <c r="G580" i="2"/>
  <c r="G579" i="2"/>
  <c r="G578" i="2"/>
  <c r="G576" i="2"/>
  <c r="G575" i="2"/>
  <c r="G574" i="2"/>
  <c r="G573" i="2"/>
  <c r="G570" i="2"/>
  <c r="G569" i="2"/>
  <c r="G568" i="2"/>
  <c r="G567" i="2"/>
  <c r="G566" i="2"/>
  <c r="G565" i="2"/>
  <c r="G563" i="2"/>
  <c r="G562" i="2"/>
  <c r="G561" i="2"/>
  <c r="G560" i="2"/>
  <c r="G559" i="2"/>
  <c r="G557" i="2"/>
  <c r="G556" i="2"/>
  <c r="G555" i="2"/>
  <c r="G554" i="2"/>
  <c r="G553" i="2"/>
  <c r="G551" i="2"/>
  <c r="G550" i="2"/>
  <c r="G549" i="2"/>
  <c r="G548" i="2"/>
  <c r="G547" i="2"/>
  <c r="G546" i="2"/>
  <c r="G545" i="2"/>
  <c r="G544" i="2"/>
  <c r="G543" i="2"/>
  <c r="G542" i="2"/>
  <c r="G541" i="2"/>
  <c r="G540" i="2"/>
  <c r="G539" i="2"/>
  <c r="G538" i="2"/>
  <c r="G537" i="2"/>
  <c r="G535" i="2"/>
  <c r="G534" i="2"/>
  <c r="G533" i="2"/>
  <c r="G532" i="2"/>
  <c r="G531" i="2"/>
  <c r="G529" i="2"/>
  <c r="G528" i="2"/>
  <c r="G527" i="2"/>
  <c r="G526" i="2"/>
  <c r="G525" i="2"/>
  <c r="G524" i="2"/>
  <c r="G523" i="2"/>
  <c r="G521" i="2"/>
  <c r="G520" i="2"/>
  <c r="G519" i="2"/>
  <c r="G518" i="2"/>
  <c r="G515" i="2"/>
  <c r="G514" i="2"/>
  <c r="G513" i="2"/>
  <c r="G511" i="2"/>
  <c r="G510" i="2"/>
  <c r="G509" i="2"/>
  <c r="G508" i="2"/>
  <c r="G507" i="2"/>
  <c r="G505" i="2"/>
  <c r="G504" i="2"/>
  <c r="G503" i="2"/>
  <c r="G502" i="2"/>
  <c r="G500" i="2"/>
  <c r="G499" i="2"/>
  <c r="G498" i="2"/>
  <c r="G497" i="2"/>
  <c r="G495" i="2"/>
  <c r="G494" i="2"/>
  <c r="G493" i="2"/>
  <c r="G492" i="2"/>
  <c r="G491" i="2"/>
  <c r="G489" i="2"/>
  <c r="G488" i="2"/>
  <c r="G487" i="2"/>
  <c r="G486" i="2"/>
  <c r="G485" i="2"/>
  <c r="G484" i="2"/>
  <c r="G483" i="2"/>
  <c r="G482" i="2"/>
  <c r="G481" i="2"/>
  <c r="G480" i="2"/>
  <c r="G479" i="2"/>
  <c r="G477" i="2"/>
  <c r="G476" i="2"/>
  <c r="G475" i="2"/>
  <c r="G474" i="2"/>
  <c r="G472" i="2"/>
  <c r="G471" i="2"/>
  <c r="G470" i="2"/>
  <c r="G469" i="2"/>
  <c r="G467" i="2"/>
  <c r="G466" i="2"/>
  <c r="G465" i="2"/>
  <c r="G464" i="2"/>
  <c r="G462" i="2"/>
  <c r="G461" i="2"/>
  <c r="G460" i="2"/>
  <c r="G459" i="2"/>
  <c r="G457" i="2"/>
  <c r="G456" i="2"/>
  <c r="G455" i="2"/>
  <c r="G454" i="2"/>
  <c r="BH117" i="2"/>
  <c r="BH115" i="2"/>
  <c r="BH114" i="2"/>
  <c r="BH113" i="2"/>
  <c r="BH112" i="2"/>
  <c r="BH111" i="2"/>
  <c r="BH110" i="2"/>
  <c r="BH109" i="2"/>
  <c r="BH108" i="2"/>
  <c r="BH107" i="2"/>
  <c r="BH106" i="2"/>
  <c r="BH104" i="2"/>
  <c r="BH103" i="2"/>
  <c r="BH102" i="2"/>
  <c r="BH101" i="2"/>
  <c r="BH99" i="2"/>
  <c r="BH98" i="2"/>
  <c r="BH97" i="2"/>
  <c r="BH96" i="2"/>
  <c r="BH94" i="2"/>
  <c r="BH93" i="2"/>
  <c r="BH92" i="2"/>
  <c r="BH91" i="2"/>
  <c r="BH88" i="2"/>
  <c r="BH87" i="2"/>
  <c r="BH86" i="2"/>
  <c r="BH85" i="2"/>
  <c r="BH84" i="2"/>
  <c r="BH83" i="2"/>
  <c r="BH81" i="2"/>
  <c r="BH80" i="2"/>
  <c r="BH79" i="2"/>
  <c r="BH78" i="2"/>
  <c r="BH77" i="2"/>
  <c r="BH75" i="2"/>
  <c r="BH74" i="2"/>
  <c r="BH73" i="2"/>
  <c r="BH72" i="2"/>
  <c r="BH71" i="2"/>
  <c r="BH69" i="2"/>
  <c r="BH68" i="2"/>
  <c r="BH67" i="2"/>
  <c r="BH66" i="2"/>
  <c r="BH65" i="2"/>
  <c r="BH64" i="2"/>
  <c r="BH63" i="2"/>
  <c r="BH62" i="2"/>
  <c r="BH61" i="2"/>
  <c r="BH60" i="2"/>
  <c r="BH59" i="2"/>
  <c r="BH58" i="2"/>
  <c r="BH57" i="2"/>
  <c r="BH56" i="2"/>
  <c r="BH55" i="2"/>
  <c r="BH53" i="2"/>
  <c r="BH52" i="2"/>
  <c r="BH51" i="2"/>
  <c r="BH50" i="2"/>
  <c r="BH49" i="2"/>
  <c r="BH47" i="2"/>
  <c r="BH46" i="2"/>
  <c r="BH45" i="2"/>
  <c r="BH44" i="2"/>
  <c r="BH43" i="2"/>
  <c r="BH42" i="2"/>
  <c r="BH41" i="2"/>
  <c r="BB117" i="2"/>
  <c r="BB115" i="2"/>
  <c r="BB114" i="2"/>
  <c r="BB113" i="2"/>
  <c r="BB112" i="2"/>
  <c r="BB111" i="2"/>
  <c r="BB110" i="2"/>
  <c r="BB109" i="2"/>
  <c r="BB108" i="2"/>
  <c r="BB107" i="2"/>
  <c r="BB106" i="2"/>
  <c r="BB104" i="2"/>
  <c r="BB103" i="2"/>
  <c r="BB102" i="2"/>
  <c r="BB101" i="2"/>
  <c r="BB99" i="2"/>
  <c r="BB98" i="2"/>
  <c r="BB97" i="2"/>
  <c r="BB96" i="2"/>
  <c r="BB94" i="2"/>
  <c r="BB93" i="2"/>
  <c r="BB92" i="2"/>
  <c r="BB91" i="2"/>
  <c r="BB88" i="2"/>
  <c r="BB87" i="2"/>
  <c r="BB86" i="2"/>
  <c r="BB85" i="2"/>
  <c r="BB84" i="2"/>
  <c r="BB83" i="2"/>
  <c r="BB81" i="2"/>
  <c r="BB80" i="2"/>
  <c r="BB79" i="2"/>
  <c r="BB78" i="2"/>
  <c r="BB77" i="2"/>
  <c r="BB75" i="2"/>
  <c r="BB74" i="2"/>
  <c r="BB73" i="2"/>
  <c r="BB72" i="2"/>
  <c r="BB71" i="2"/>
  <c r="BB69" i="2"/>
  <c r="BB68" i="2"/>
  <c r="BB67" i="2"/>
  <c r="BB66" i="2"/>
  <c r="BB65" i="2"/>
  <c r="BB64" i="2"/>
  <c r="BB63" i="2"/>
  <c r="BB62" i="2"/>
  <c r="BB61" i="2"/>
  <c r="BB60" i="2"/>
  <c r="BB59" i="2"/>
  <c r="BB58" i="2"/>
  <c r="BB57" i="2"/>
  <c r="BB56" i="2"/>
  <c r="BB55" i="2"/>
  <c r="BB53" i="2"/>
  <c r="BB52" i="2"/>
  <c r="BB51" i="2"/>
  <c r="BB50" i="2"/>
  <c r="BB49" i="2"/>
  <c r="BB47" i="2"/>
  <c r="BB46" i="2"/>
  <c r="BB45" i="2"/>
  <c r="BB44" i="2"/>
  <c r="BB43" i="2"/>
  <c r="BB42" i="2"/>
  <c r="BB41" i="2"/>
  <c r="AX117" i="2"/>
  <c r="AX115" i="2"/>
  <c r="AX114" i="2"/>
  <c r="AX113" i="2"/>
  <c r="AX112" i="2"/>
  <c r="AX111" i="2"/>
  <c r="AX110" i="2"/>
  <c r="AX109" i="2"/>
  <c r="AX108" i="2"/>
  <c r="AX107" i="2"/>
  <c r="AX106" i="2"/>
  <c r="AX104" i="2"/>
  <c r="AX103" i="2"/>
  <c r="AX102" i="2"/>
  <c r="AX101" i="2"/>
  <c r="AX99" i="2"/>
  <c r="AX98" i="2"/>
  <c r="AX97" i="2"/>
  <c r="AX96" i="2"/>
  <c r="AX94" i="2"/>
  <c r="AX93" i="2"/>
  <c r="AX92" i="2"/>
  <c r="AX91" i="2"/>
  <c r="AX88" i="2"/>
  <c r="AX87" i="2"/>
  <c r="AX86" i="2"/>
  <c r="AX85" i="2"/>
  <c r="AX84" i="2"/>
  <c r="AX83" i="2"/>
  <c r="AX81" i="2"/>
  <c r="AX80" i="2"/>
  <c r="AX79" i="2"/>
  <c r="AX78" i="2"/>
  <c r="AX77" i="2"/>
  <c r="AX75" i="2"/>
  <c r="AX74" i="2"/>
  <c r="AX73" i="2"/>
  <c r="AX72" i="2"/>
  <c r="AX71" i="2"/>
  <c r="AX69" i="2"/>
  <c r="AX68" i="2"/>
  <c r="AX67" i="2"/>
  <c r="AX66" i="2"/>
  <c r="AX65" i="2"/>
  <c r="AX64" i="2"/>
  <c r="AX63" i="2"/>
  <c r="AX62" i="2"/>
  <c r="AX61" i="2"/>
  <c r="AX60" i="2"/>
  <c r="AX59" i="2"/>
  <c r="AX58" i="2"/>
  <c r="AX57" i="2"/>
  <c r="AX56" i="2"/>
  <c r="AX55" i="2"/>
  <c r="AX53" i="2"/>
  <c r="AX52" i="2"/>
  <c r="AX51" i="2"/>
  <c r="AX50" i="2"/>
  <c r="AX49" i="2"/>
  <c r="AX47" i="2"/>
  <c r="AX46" i="2"/>
  <c r="AX45" i="2"/>
  <c r="AX44" i="2"/>
  <c r="AX43" i="2"/>
  <c r="AX42" i="2"/>
  <c r="AX41" i="2"/>
  <c r="AU117" i="2"/>
  <c r="AU115" i="2"/>
  <c r="AU114" i="2"/>
  <c r="AU113" i="2"/>
  <c r="AU112" i="2"/>
  <c r="AU111" i="2"/>
  <c r="AU110" i="2"/>
  <c r="AU109" i="2"/>
  <c r="AU108" i="2"/>
  <c r="AU107" i="2"/>
  <c r="AU106" i="2"/>
  <c r="AU104" i="2"/>
  <c r="AU103" i="2"/>
  <c r="AU102" i="2"/>
  <c r="AU101" i="2"/>
  <c r="AU99" i="2"/>
  <c r="AU98" i="2"/>
  <c r="AU97" i="2"/>
  <c r="AU96" i="2"/>
  <c r="AU94" i="2"/>
  <c r="AU93" i="2"/>
  <c r="AU92" i="2"/>
  <c r="AU91" i="2"/>
  <c r="AU88" i="2"/>
  <c r="AU87" i="2"/>
  <c r="AU86" i="2"/>
  <c r="AU85" i="2"/>
  <c r="AU84" i="2"/>
  <c r="AU83" i="2"/>
  <c r="AU81" i="2"/>
  <c r="AU80" i="2"/>
  <c r="AU79" i="2"/>
  <c r="AU78" i="2"/>
  <c r="AU77" i="2"/>
  <c r="AU75" i="2"/>
  <c r="AU74" i="2"/>
  <c r="AU73" i="2"/>
  <c r="AU72" i="2"/>
  <c r="AU71" i="2"/>
  <c r="AU69" i="2"/>
  <c r="AU68" i="2"/>
  <c r="AU67" i="2"/>
  <c r="AU66" i="2"/>
  <c r="AU65" i="2"/>
  <c r="AU64" i="2"/>
  <c r="AU63" i="2"/>
  <c r="AU62" i="2"/>
  <c r="AU61" i="2"/>
  <c r="AU60" i="2"/>
  <c r="AU59" i="2"/>
  <c r="AU58" i="2"/>
  <c r="AU57" i="2"/>
  <c r="AU56" i="2"/>
  <c r="AU55" i="2"/>
  <c r="AU53" i="2"/>
  <c r="AU52" i="2"/>
  <c r="AU51" i="2"/>
  <c r="AU50" i="2"/>
  <c r="AU49" i="2"/>
  <c r="AU47" i="2"/>
  <c r="AU46" i="2"/>
  <c r="AU45" i="2"/>
  <c r="AU44" i="2"/>
  <c r="AU43" i="2"/>
  <c r="AU42" i="2"/>
  <c r="AU41" i="2"/>
  <c r="AP41" i="2"/>
  <c r="AP42" i="2"/>
  <c r="AP43" i="2"/>
  <c r="AP44" i="2"/>
  <c r="AP45" i="2"/>
  <c r="AP46" i="2"/>
  <c r="AP47" i="2"/>
  <c r="AP49" i="2"/>
  <c r="AP50" i="2"/>
  <c r="AP51" i="2"/>
  <c r="AP52" i="2"/>
  <c r="AP53" i="2"/>
  <c r="AP55" i="2"/>
  <c r="AP56" i="2"/>
  <c r="AP57" i="2"/>
  <c r="AP58" i="2"/>
  <c r="AP59" i="2"/>
  <c r="AP60" i="2"/>
  <c r="AP61" i="2"/>
  <c r="AP62" i="2"/>
  <c r="AP63" i="2"/>
  <c r="AP64" i="2"/>
  <c r="AP65" i="2"/>
  <c r="AP66" i="2"/>
  <c r="AP67" i="2"/>
  <c r="AP68" i="2"/>
  <c r="AP69" i="2"/>
  <c r="AP71" i="2"/>
  <c r="AP72" i="2"/>
  <c r="AP73" i="2"/>
  <c r="AP74" i="2"/>
  <c r="AP75" i="2"/>
  <c r="AP77" i="2"/>
  <c r="AP78" i="2"/>
  <c r="AP79" i="2"/>
  <c r="AP80" i="2"/>
  <c r="AP81" i="2"/>
  <c r="AP83" i="2"/>
  <c r="AP84" i="2"/>
  <c r="AP85" i="2"/>
  <c r="AP86" i="2"/>
  <c r="AP87" i="2"/>
  <c r="AP88" i="2"/>
  <c r="AP91" i="2"/>
  <c r="AP92" i="2"/>
  <c r="AP93" i="2"/>
  <c r="AP94" i="2"/>
  <c r="AP96" i="2"/>
  <c r="AP97" i="2"/>
  <c r="AP98" i="2"/>
  <c r="AP99" i="2"/>
  <c r="AP101" i="2"/>
  <c r="AP102" i="2"/>
  <c r="AP103" i="2"/>
  <c r="AP104" i="2"/>
  <c r="AP106" i="2"/>
  <c r="AP107" i="2"/>
  <c r="AP108" i="2"/>
  <c r="AP109" i="2"/>
  <c r="AP110" i="2"/>
  <c r="AP111" i="2"/>
  <c r="AP112" i="2"/>
  <c r="AP113" i="2"/>
  <c r="AP114" i="2"/>
  <c r="AP115" i="2"/>
  <c r="AP117" i="2"/>
  <c r="AK117" i="2"/>
  <c r="AK115" i="2"/>
  <c r="AK114" i="2"/>
  <c r="AK113" i="2"/>
  <c r="AK112" i="2"/>
  <c r="AK111" i="2"/>
  <c r="AK110" i="2"/>
  <c r="AK109" i="2"/>
  <c r="AK108" i="2"/>
  <c r="AK107" i="2"/>
  <c r="AK106" i="2"/>
  <c r="AK104" i="2"/>
  <c r="AK103" i="2"/>
  <c r="AK102" i="2"/>
  <c r="AK101" i="2"/>
  <c r="AK99" i="2"/>
  <c r="AK98" i="2"/>
  <c r="AK97" i="2"/>
  <c r="AK96" i="2"/>
  <c r="AK94" i="2"/>
  <c r="AK93" i="2"/>
  <c r="AK92" i="2"/>
  <c r="AK91" i="2"/>
  <c r="AK88" i="2"/>
  <c r="AK87" i="2"/>
  <c r="AK86" i="2"/>
  <c r="AK85" i="2"/>
  <c r="AK84" i="2"/>
  <c r="AK83" i="2"/>
  <c r="AK81" i="2"/>
  <c r="AK80" i="2"/>
  <c r="AK79" i="2"/>
  <c r="AK78" i="2"/>
  <c r="AK77" i="2"/>
  <c r="AK75" i="2"/>
  <c r="AK74" i="2"/>
  <c r="AK73" i="2"/>
  <c r="AK72" i="2"/>
  <c r="AK71" i="2"/>
  <c r="AK69" i="2"/>
  <c r="AK68" i="2"/>
  <c r="AK67" i="2"/>
  <c r="AK66" i="2"/>
  <c r="AK65" i="2"/>
  <c r="AK64" i="2"/>
  <c r="AK63" i="2"/>
  <c r="AK62" i="2"/>
  <c r="AK61" i="2"/>
  <c r="AK60" i="2"/>
  <c r="AK59" i="2"/>
  <c r="AK58" i="2"/>
  <c r="AK57" i="2"/>
  <c r="AK56" i="2"/>
  <c r="AK55" i="2"/>
  <c r="AK53" i="2"/>
  <c r="AK52" i="2"/>
  <c r="AK51" i="2"/>
  <c r="AK50" i="2"/>
  <c r="AK49" i="2"/>
  <c r="AK47" i="2"/>
  <c r="AK46" i="2"/>
  <c r="AK45" i="2"/>
  <c r="AK44" i="2"/>
  <c r="AK43" i="2"/>
  <c r="AK42" i="2"/>
  <c r="AK41" i="2"/>
  <c r="AA117" i="2"/>
  <c r="AA115" i="2"/>
  <c r="AA114" i="2"/>
  <c r="AA113" i="2"/>
  <c r="AA112" i="2"/>
  <c r="AA111" i="2"/>
  <c r="AA110" i="2"/>
  <c r="AA109" i="2"/>
  <c r="AA108" i="2"/>
  <c r="AA107" i="2"/>
  <c r="AA106" i="2"/>
  <c r="AA104" i="2"/>
  <c r="AA103" i="2"/>
  <c r="AA102" i="2"/>
  <c r="AA101" i="2"/>
  <c r="AA99" i="2"/>
  <c r="AA98" i="2"/>
  <c r="AA97" i="2"/>
  <c r="AA96" i="2"/>
  <c r="AA94" i="2"/>
  <c r="AA93" i="2"/>
  <c r="AA92" i="2"/>
  <c r="AA91" i="2"/>
  <c r="AA88" i="2"/>
  <c r="AA87" i="2"/>
  <c r="AA86" i="2"/>
  <c r="AA85" i="2"/>
  <c r="AA84" i="2"/>
  <c r="AA83" i="2"/>
  <c r="AA81" i="2"/>
  <c r="AA80" i="2"/>
  <c r="AA79" i="2"/>
  <c r="AA78" i="2"/>
  <c r="AA77" i="2"/>
  <c r="AA75" i="2"/>
  <c r="AA74" i="2"/>
  <c r="AA73" i="2"/>
  <c r="AA72" i="2"/>
  <c r="AA71" i="2"/>
  <c r="AA69" i="2"/>
  <c r="AA68" i="2"/>
  <c r="AA67" i="2"/>
  <c r="AA66" i="2"/>
  <c r="AA65" i="2"/>
  <c r="AA64" i="2"/>
  <c r="AA63" i="2"/>
  <c r="AA62" i="2"/>
  <c r="AA61" i="2"/>
  <c r="AA60" i="2"/>
  <c r="AA59" i="2"/>
  <c r="AA58" i="2"/>
  <c r="AA57" i="2"/>
  <c r="AA56" i="2"/>
  <c r="AA55" i="2"/>
  <c r="AA53" i="2"/>
  <c r="AA52" i="2"/>
  <c r="AA51" i="2"/>
  <c r="AA50" i="2"/>
  <c r="AA49" i="2"/>
  <c r="AA47" i="2"/>
  <c r="AA46" i="2"/>
  <c r="AA45" i="2"/>
  <c r="AA44" i="2"/>
  <c r="AA43" i="2"/>
  <c r="AA42" i="2"/>
  <c r="AA41" i="2"/>
  <c r="R117" i="2"/>
  <c r="R115" i="2"/>
  <c r="R114" i="2"/>
  <c r="R113" i="2"/>
  <c r="R112" i="2"/>
  <c r="R111" i="2"/>
  <c r="R110" i="2"/>
  <c r="R109" i="2"/>
  <c r="R108" i="2"/>
  <c r="R107" i="2"/>
  <c r="R106" i="2"/>
  <c r="R104" i="2"/>
  <c r="R103" i="2"/>
  <c r="R102" i="2"/>
  <c r="R101" i="2"/>
  <c r="R99" i="2"/>
  <c r="R98" i="2"/>
  <c r="R97" i="2"/>
  <c r="R96" i="2"/>
  <c r="R94" i="2"/>
  <c r="R93" i="2"/>
  <c r="R92" i="2"/>
  <c r="R91" i="2"/>
  <c r="R88" i="2"/>
  <c r="R87" i="2"/>
  <c r="R86" i="2"/>
  <c r="R85" i="2"/>
  <c r="R84" i="2"/>
  <c r="R83" i="2"/>
  <c r="R81" i="2"/>
  <c r="R80" i="2"/>
  <c r="R79" i="2"/>
  <c r="R78" i="2"/>
  <c r="R77" i="2"/>
  <c r="R75" i="2"/>
  <c r="R74" i="2"/>
  <c r="R73" i="2"/>
  <c r="R72" i="2"/>
  <c r="R71" i="2"/>
  <c r="R69" i="2"/>
  <c r="R68" i="2"/>
  <c r="R67" i="2"/>
  <c r="R66" i="2"/>
  <c r="R65" i="2"/>
  <c r="R64" i="2"/>
  <c r="R63" i="2"/>
  <c r="R62" i="2"/>
  <c r="R61" i="2"/>
  <c r="R60" i="2"/>
  <c r="R59" i="2"/>
  <c r="R58" i="2"/>
  <c r="R57" i="2"/>
  <c r="R56" i="2"/>
  <c r="R55" i="2"/>
  <c r="R53" i="2"/>
  <c r="R52" i="2"/>
  <c r="R51" i="2"/>
  <c r="R50" i="2"/>
  <c r="R49" i="2"/>
  <c r="R47" i="2"/>
  <c r="R46" i="2"/>
  <c r="R45" i="2"/>
  <c r="R44" i="2"/>
  <c r="R43" i="2"/>
  <c r="R42" i="2"/>
  <c r="R41" i="2"/>
  <c r="N117" i="2"/>
  <c r="N115" i="2"/>
  <c r="N114" i="2"/>
  <c r="N113" i="2"/>
  <c r="N112" i="2"/>
  <c r="N111" i="2"/>
  <c r="N110" i="2"/>
  <c r="N109" i="2"/>
  <c r="N108" i="2"/>
  <c r="N107" i="2"/>
  <c r="N106" i="2"/>
  <c r="N104" i="2"/>
  <c r="N103" i="2"/>
  <c r="N102" i="2"/>
  <c r="N101" i="2"/>
  <c r="N99" i="2"/>
  <c r="N98" i="2"/>
  <c r="N97" i="2"/>
  <c r="N96" i="2"/>
  <c r="N94" i="2"/>
  <c r="N93" i="2"/>
  <c r="N92" i="2"/>
  <c r="N91" i="2"/>
  <c r="N88" i="2"/>
  <c r="N87" i="2"/>
  <c r="N86" i="2"/>
  <c r="N85" i="2"/>
  <c r="N84" i="2"/>
  <c r="N83" i="2"/>
  <c r="N81" i="2"/>
  <c r="N80" i="2"/>
  <c r="N79" i="2"/>
  <c r="N78" i="2"/>
  <c r="N77" i="2"/>
  <c r="N75" i="2"/>
  <c r="N74" i="2"/>
  <c r="N73" i="2"/>
  <c r="N72" i="2"/>
  <c r="N71" i="2"/>
  <c r="N69" i="2"/>
  <c r="N68" i="2"/>
  <c r="N67" i="2"/>
  <c r="N66" i="2"/>
  <c r="N65" i="2"/>
  <c r="N64" i="2"/>
  <c r="N63" i="2"/>
  <c r="N62" i="2"/>
  <c r="N61" i="2"/>
  <c r="N60" i="2"/>
  <c r="N59" i="2"/>
  <c r="N58" i="2"/>
  <c r="N57" i="2"/>
  <c r="N56" i="2"/>
  <c r="N55" i="2"/>
  <c r="N53" i="2"/>
  <c r="N52" i="2"/>
  <c r="N51" i="2"/>
  <c r="N50" i="2"/>
  <c r="N49" i="2"/>
  <c r="N47" i="2"/>
  <c r="N46" i="2"/>
  <c r="N45" i="2"/>
  <c r="N44" i="2"/>
  <c r="N43" i="2"/>
  <c r="N42" i="2"/>
  <c r="N41" i="2"/>
  <c r="J117" i="2"/>
  <c r="J115" i="2"/>
  <c r="J114" i="2"/>
  <c r="J113" i="2"/>
  <c r="J112" i="2"/>
  <c r="J111" i="2"/>
  <c r="J110" i="2"/>
  <c r="J109" i="2"/>
  <c r="J108" i="2"/>
  <c r="J107" i="2"/>
  <c r="J106" i="2"/>
  <c r="J104" i="2"/>
  <c r="J103" i="2"/>
  <c r="J102" i="2"/>
  <c r="J101" i="2"/>
  <c r="J99" i="2"/>
  <c r="J98" i="2"/>
  <c r="J97" i="2"/>
  <c r="J96" i="2"/>
  <c r="J94" i="2"/>
  <c r="J93" i="2"/>
  <c r="J92" i="2"/>
  <c r="J91" i="2"/>
  <c r="J88" i="2"/>
  <c r="J87" i="2"/>
  <c r="J86" i="2"/>
  <c r="J85" i="2"/>
  <c r="J84" i="2"/>
  <c r="J83" i="2"/>
  <c r="J81" i="2"/>
  <c r="J80" i="2"/>
  <c r="J79" i="2"/>
  <c r="J78" i="2"/>
  <c r="J77" i="2"/>
  <c r="J75" i="2"/>
  <c r="J74" i="2"/>
  <c r="J73" i="2"/>
  <c r="J72" i="2"/>
  <c r="J71" i="2"/>
  <c r="J69" i="2"/>
  <c r="J68" i="2"/>
  <c r="J67" i="2"/>
  <c r="J66" i="2"/>
  <c r="J65" i="2"/>
  <c r="J64" i="2"/>
  <c r="J63" i="2"/>
  <c r="J62" i="2"/>
  <c r="J61" i="2"/>
  <c r="J60" i="2"/>
  <c r="J59" i="2"/>
  <c r="J58" i="2"/>
  <c r="J57" i="2"/>
  <c r="J56" i="2"/>
  <c r="J55" i="2"/>
  <c r="J53" i="2"/>
  <c r="J52" i="2"/>
  <c r="J51" i="2"/>
  <c r="J50" i="2"/>
  <c r="J49" i="2"/>
  <c r="J47" i="2"/>
  <c r="J46" i="2"/>
  <c r="J45" i="2"/>
  <c r="J44" i="2"/>
  <c r="J43" i="2"/>
  <c r="J42" i="2"/>
  <c r="J41" i="2"/>
  <c r="G117" i="2"/>
  <c r="G115" i="2"/>
  <c r="G114" i="2"/>
  <c r="G113" i="2"/>
  <c r="G112" i="2"/>
  <c r="G111" i="2"/>
  <c r="G110" i="2"/>
  <c r="G109" i="2"/>
  <c r="G108" i="2"/>
  <c r="G107" i="2"/>
  <c r="G106" i="2"/>
  <c r="G104" i="2"/>
  <c r="G103" i="2"/>
  <c r="G102" i="2"/>
  <c r="G101" i="2"/>
  <c r="G99" i="2"/>
  <c r="G98" i="2"/>
  <c r="G97" i="2"/>
  <c r="G96" i="2"/>
  <c r="G94" i="2"/>
  <c r="G93" i="2"/>
  <c r="G92" i="2"/>
  <c r="G91" i="2"/>
  <c r="G88" i="2"/>
  <c r="G87" i="2"/>
  <c r="G86" i="2"/>
  <c r="G85" i="2"/>
  <c r="G84" i="2"/>
  <c r="G83" i="2"/>
  <c r="G81" i="2"/>
  <c r="G80" i="2"/>
  <c r="G79" i="2"/>
  <c r="G78" i="2"/>
  <c r="G77" i="2"/>
  <c r="G75" i="2"/>
  <c r="G74" i="2"/>
  <c r="G73" i="2"/>
  <c r="G72" i="2"/>
  <c r="G71" i="2"/>
  <c r="G69" i="2"/>
  <c r="G68" i="2"/>
  <c r="G67" i="2"/>
  <c r="G66" i="2"/>
  <c r="G65" i="2"/>
  <c r="G64" i="2"/>
  <c r="G63" i="2"/>
  <c r="G62" i="2"/>
  <c r="G61" i="2"/>
  <c r="G60" i="2"/>
  <c r="G59" i="2"/>
  <c r="G58" i="2"/>
  <c r="G57" i="2"/>
  <c r="G56" i="2"/>
  <c r="G55" i="2"/>
  <c r="G53" i="2"/>
  <c r="G52" i="2"/>
  <c r="G51" i="2"/>
  <c r="G50" i="2"/>
  <c r="G49" i="2"/>
  <c r="G47" i="2"/>
  <c r="G46" i="2"/>
  <c r="G45" i="2"/>
  <c r="G44" i="2"/>
  <c r="G43" i="2"/>
  <c r="G42" i="2"/>
  <c r="G41" i="2"/>
  <c r="BK632" i="2"/>
  <c r="BB632" i="2"/>
  <c r="AW632" i="2"/>
  <c r="AU632" i="2"/>
  <c r="AO632" i="2"/>
  <c r="AE632" i="2"/>
  <c r="AD632" i="2"/>
  <c r="Y632" i="2"/>
  <c r="V632" i="2"/>
  <c r="I632" i="2"/>
  <c r="G632" i="2"/>
  <c r="F632" i="2"/>
  <c r="B632" i="2"/>
  <c r="BI632" i="2" s="1"/>
  <c r="AN629" i="2"/>
  <c r="AS629" i="2"/>
  <c r="AV629" i="2"/>
  <c r="BI629" i="2"/>
  <c r="BK629" i="2"/>
  <c r="BL629" i="2"/>
  <c r="AO631" i="2"/>
  <c r="AQ631" i="2"/>
  <c r="AT631" i="2"/>
  <c r="BB631" i="2"/>
  <c r="BE631" i="2"/>
  <c r="BG631" i="2"/>
  <c r="BJ631" i="2"/>
  <c r="BF633" i="2"/>
  <c r="AN619" i="2"/>
  <c r="AO619" i="2"/>
  <c r="AP619" i="2"/>
  <c r="AQ619" i="2"/>
  <c r="AR619" i="2"/>
  <c r="AS619" i="2"/>
  <c r="AT619" i="2"/>
  <c r="AU619" i="2"/>
  <c r="AV619" i="2"/>
  <c r="AW619" i="2"/>
  <c r="AX619" i="2"/>
  <c r="AY619" i="2"/>
  <c r="AZ619" i="2"/>
  <c r="BA619" i="2"/>
  <c r="BB619" i="2"/>
  <c r="BC619" i="2"/>
  <c r="BD619" i="2"/>
  <c r="BE619" i="2"/>
  <c r="BF619" i="2"/>
  <c r="BG619" i="2"/>
  <c r="BH619" i="2"/>
  <c r="BI619" i="2"/>
  <c r="BJ619" i="2"/>
  <c r="BK619" i="2"/>
  <c r="BL619" i="2"/>
  <c r="BM619" i="2"/>
  <c r="AN620" i="2"/>
  <c r="AO620" i="2"/>
  <c r="AP620" i="2"/>
  <c r="AQ620" i="2"/>
  <c r="AR620" i="2"/>
  <c r="AS620" i="2"/>
  <c r="AT620" i="2"/>
  <c r="AU620" i="2"/>
  <c r="AV620" i="2"/>
  <c r="AW620" i="2"/>
  <c r="AX620" i="2"/>
  <c r="AY620" i="2"/>
  <c r="AZ620" i="2"/>
  <c r="BA620" i="2"/>
  <c r="BB620" i="2"/>
  <c r="BC620" i="2"/>
  <c r="BD620" i="2"/>
  <c r="BE620" i="2"/>
  <c r="BF620" i="2"/>
  <c r="BG620" i="2"/>
  <c r="BH620" i="2"/>
  <c r="BI620" i="2"/>
  <c r="BJ620" i="2"/>
  <c r="BK620" i="2"/>
  <c r="BL620" i="2"/>
  <c r="BM620" i="2"/>
  <c r="AN621" i="2"/>
  <c r="AO621" i="2"/>
  <c r="AP621" i="2"/>
  <c r="AQ621" i="2"/>
  <c r="AR621" i="2"/>
  <c r="AS621" i="2"/>
  <c r="AT621" i="2"/>
  <c r="AU621" i="2"/>
  <c r="AV621" i="2"/>
  <c r="AW621" i="2"/>
  <c r="AX621" i="2"/>
  <c r="AY621" i="2"/>
  <c r="AZ621" i="2"/>
  <c r="BA621" i="2"/>
  <c r="BB621" i="2"/>
  <c r="BC621" i="2"/>
  <c r="BD621" i="2"/>
  <c r="BE621" i="2"/>
  <c r="BF621" i="2"/>
  <c r="BG621" i="2"/>
  <c r="BH621" i="2"/>
  <c r="BI621" i="2"/>
  <c r="BJ621" i="2"/>
  <c r="BK621" i="2"/>
  <c r="BL621" i="2"/>
  <c r="BM621" i="2"/>
  <c r="AN622" i="2"/>
  <c r="AO622" i="2"/>
  <c r="AP622" i="2"/>
  <c r="AQ622" i="2"/>
  <c r="AR622" i="2"/>
  <c r="AS622" i="2"/>
  <c r="AT622" i="2"/>
  <c r="AU622" i="2"/>
  <c r="AV622" i="2"/>
  <c r="AW622" i="2"/>
  <c r="AX622" i="2"/>
  <c r="AY622" i="2"/>
  <c r="AZ622" i="2"/>
  <c r="BA622" i="2"/>
  <c r="BB622" i="2"/>
  <c r="BC622" i="2"/>
  <c r="BD622" i="2"/>
  <c r="BE622" i="2"/>
  <c r="BF622" i="2"/>
  <c r="BG622" i="2"/>
  <c r="BH622" i="2"/>
  <c r="BI622" i="2"/>
  <c r="BJ622" i="2"/>
  <c r="BK622" i="2"/>
  <c r="BL622" i="2"/>
  <c r="BM622" i="2"/>
  <c r="AN623" i="2"/>
  <c r="AO623" i="2"/>
  <c r="AP623" i="2"/>
  <c r="AQ623" i="2"/>
  <c r="AR623" i="2"/>
  <c r="AS623" i="2"/>
  <c r="AT623" i="2"/>
  <c r="AU623" i="2"/>
  <c r="AV623" i="2"/>
  <c r="AW623" i="2"/>
  <c r="AX623" i="2"/>
  <c r="AY623" i="2"/>
  <c r="AZ623" i="2"/>
  <c r="BA623" i="2"/>
  <c r="BB623" i="2"/>
  <c r="BC623" i="2"/>
  <c r="BD623" i="2"/>
  <c r="BE623" i="2"/>
  <c r="BF623" i="2"/>
  <c r="BG623" i="2"/>
  <c r="BH623" i="2"/>
  <c r="BI623" i="2"/>
  <c r="BJ623" i="2"/>
  <c r="BK623" i="2"/>
  <c r="BL623" i="2"/>
  <c r="BM623" i="2"/>
  <c r="AM620" i="2"/>
  <c r="AM621" i="2"/>
  <c r="AM622" i="2"/>
  <c r="AM623" i="2"/>
  <c r="AM619" i="2"/>
  <c r="BM617" i="2"/>
  <c r="BL617" i="2"/>
  <c r="BK617" i="2"/>
  <c r="BJ617" i="2"/>
  <c r="BI617" i="2"/>
  <c r="BH617" i="2"/>
  <c r="BG617" i="2"/>
  <c r="BF617" i="2"/>
  <c r="BE617" i="2"/>
  <c r="BD617" i="2"/>
  <c r="BC617" i="2"/>
  <c r="BB617" i="2"/>
  <c r="BA617" i="2"/>
  <c r="AZ617" i="2"/>
  <c r="AY617" i="2"/>
  <c r="AX617" i="2"/>
  <c r="AW617" i="2"/>
  <c r="AV617" i="2"/>
  <c r="AU617" i="2"/>
  <c r="AT617" i="2"/>
  <c r="AS617" i="2"/>
  <c r="AR617" i="2"/>
  <c r="AQ617" i="2"/>
  <c r="AP617" i="2"/>
  <c r="AO617" i="2"/>
  <c r="AN617" i="2"/>
  <c r="AM617" i="2"/>
  <c r="AL617" i="2"/>
  <c r="AK617" i="2"/>
  <c r="BM615" i="2"/>
  <c r="BM614" i="2" s="1"/>
  <c r="BL615" i="2"/>
  <c r="BL614" i="2" s="1"/>
  <c r="BK615" i="2"/>
  <c r="BK614" i="2" s="1"/>
  <c r="BJ615" i="2"/>
  <c r="BJ614" i="2" s="1"/>
  <c r="BI615" i="2"/>
  <c r="BH615" i="2"/>
  <c r="BH614" i="2" s="1"/>
  <c r="BG615" i="2"/>
  <c r="BG614" i="2" s="1"/>
  <c r="BF615" i="2"/>
  <c r="BF614" i="2" s="1"/>
  <c r="BE615" i="2"/>
  <c r="BE614" i="2" s="1"/>
  <c r="BD615" i="2"/>
  <c r="BD614" i="2" s="1"/>
  <c r="BC615" i="2"/>
  <c r="BC614" i="2" s="1"/>
  <c r="BA615" i="2"/>
  <c r="BA614" i="2" s="1"/>
  <c r="AZ615" i="2"/>
  <c r="AZ614" i="2" s="1"/>
  <c r="AY615" i="2"/>
  <c r="AY614" i="2" s="1"/>
  <c r="AX615" i="2"/>
  <c r="AX614" i="2" s="1"/>
  <c r="AW615" i="2"/>
  <c r="AW614" i="2" s="1"/>
  <c r="AV615" i="2"/>
  <c r="AV614" i="2" s="1"/>
  <c r="AU615" i="2"/>
  <c r="AU614" i="2" s="1"/>
  <c r="AT615" i="2"/>
  <c r="AT614" i="2" s="1"/>
  <c r="AS615" i="2"/>
  <c r="AS614" i="2" s="1"/>
  <c r="AR615" i="2"/>
  <c r="AR614" i="2" s="1"/>
  <c r="AQ615" i="2"/>
  <c r="AQ614" i="2" s="1"/>
  <c r="AP615" i="2"/>
  <c r="AP614" i="2" s="1"/>
  <c r="AO615" i="2"/>
  <c r="AO614" i="2" s="1"/>
  <c r="AN615" i="2"/>
  <c r="AN614" i="2" s="1"/>
  <c r="AM615" i="2"/>
  <c r="AM614" i="2" s="1"/>
  <c r="AL615" i="2"/>
  <c r="AL614" i="2" s="1"/>
  <c r="AK615" i="2"/>
  <c r="BI614" i="2"/>
  <c r="BM613" i="2"/>
  <c r="BL613" i="2"/>
  <c r="BK613" i="2"/>
  <c r="BJ613" i="2"/>
  <c r="BI613" i="2"/>
  <c r="BH613" i="2"/>
  <c r="BG613" i="2"/>
  <c r="BF613" i="2"/>
  <c r="BE613" i="2"/>
  <c r="BD613" i="2"/>
  <c r="BC613" i="2"/>
  <c r="BA613" i="2"/>
  <c r="AZ613" i="2"/>
  <c r="AY613" i="2"/>
  <c r="AX613" i="2"/>
  <c r="AW613" i="2"/>
  <c r="AV613" i="2"/>
  <c r="AU613" i="2"/>
  <c r="AT613" i="2"/>
  <c r="AS613" i="2"/>
  <c r="AR613" i="2"/>
  <c r="AQ613" i="2"/>
  <c r="AP613" i="2"/>
  <c r="AO613" i="2"/>
  <c r="AN613" i="2"/>
  <c r="AM613" i="2"/>
  <c r="AL613" i="2"/>
  <c r="AK613" i="2"/>
  <c r="BM612" i="2"/>
  <c r="BL612" i="2"/>
  <c r="BK612" i="2"/>
  <c r="BJ612" i="2"/>
  <c r="BI612" i="2"/>
  <c r="BH612" i="2"/>
  <c r="BG612" i="2"/>
  <c r="BF612" i="2"/>
  <c r="BE612" i="2"/>
  <c r="BD612" i="2"/>
  <c r="BC612" i="2"/>
  <c r="BA612" i="2"/>
  <c r="AZ612" i="2"/>
  <c r="AY612" i="2"/>
  <c r="AX612" i="2"/>
  <c r="AW612" i="2"/>
  <c r="AV612" i="2"/>
  <c r="AU612" i="2"/>
  <c r="AT612" i="2"/>
  <c r="AS612" i="2"/>
  <c r="AR612" i="2"/>
  <c r="AQ612" i="2"/>
  <c r="AP612" i="2"/>
  <c r="AO612" i="2"/>
  <c r="AN612" i="2"/>
  <c r="AM612" i="2"/>
  <c r="AL612" i="2"/>
  <c r="AK612" i="2"/>
  <c r="BM611" i="2"/>
  <c r="BL611" i="2"/>
  <c r="BK611" i="2"/>
  <c r="BJ611" i="2"/>
  <c r="BI611" i="2"/>
  <c r="BH611" i="2"/>
  <c r="BG611" i="2"/>
  <c r="BF611" i="2"/>
  <c r="BE611" i="2"/>
  <c r="BD611" i="2"/>
  <c r="BC611" i="2"/>
  <c r="BA611" i="2"/>
  <c r="AZ611" i="2"/>
  <c r="AY611" i="2"/>
  <c r="AX611" i="2"/>
  <c r="AW611" i="2"/>
  <c r="AV611" i="2"/>
  <c r="AU611" i="2"/>
  <c r="AT611" i="2"/>
  <c r="AS611" i="2"/>
  <c r="AR611" i="2"/>
  <c r="AQ611" i="2"/>
  <c r="AP611" i="2"/>
  <c r="AO611" i="2"/>
  <c r="AN611" i="2"/>
  <c r="AM611" i="2"/>
  <c r="AL611" i="2"/>
  <c r="AK611" i="2"/>
  <c r="BM610" i="2"/>
  <c r="BL610" i="2"/>
  <c r="BK610" i="2"/>
  <c r="BJ610" i="2"/>
  <c r="BI610" i="2"/>
  <c r="BH610" i="2"/>
  <c r="BG610" i="2"/>
  <c r="BF610" i="2"/>
  <c r="BE610" i="2"/>
  <c r="BD610" i="2"/>
  <c r="BC610" i="2"/>
  <c r="BA610" i="2"/>
  <c r="AZ610" i="2"/>
  <c r="AY610" i="2"/>
  <c r="AX610" i="2"/>
  <c r="AW610" i="2"/>
  <c r="AV610" i="2"/>
  <c r="AU610" i="2"/>
  <c r="AT610" i="2"/>
  <c r="AS610" i="2"/>
  <c r="AR610" i="2"/>
  <c r="AQ610" i="2"/>
  <c r="AP610" i="2"/>
  <c r="AO610" i="2"/>
  <c r="AN610" i="2"/>
  <c r="AM610" i="2"/>
  <c r="AL610" i="2"/>
  <c r="AK610" i="2"/>
  <c r="BM609" i="2"/>
  <c r="BL609" i="2"/>
  <c r="BK609" i="2"/>
  <c r="BJ609" i="2"/>
  <c r="BI609" i="2"/>
  <c r="BH609" i="2"/>
  <c r="BG609" i="2"/>
  <c r="BF609" i="2"/>
  <c r="BE609" i="2"/>
  <c r="BD609" i="2"/>
  <c r="BC609" i="2"/>
  <c r="BA609" i="2"/>
  <c r="AZ609" i="2"/>
  <c r="AY609" i="2"/>
  <c r="AX609" i="2"/>
  <c r="AW609" i="2"/>
  <c r="AV609" i="2"/>
  <c r="AU609" i="2"/>
  <c r="AT609" i="2"/>
  <c r="AS609" i="2"/>
  <c r="AR609" i="2"/>
  <c r="AQ609" i="2"/>
  <c r="AP609" i="2"/>
  <c r="AO609" i="2"/>
  <c r="AN609" i="2"/>
  <c r="AM609" i="2"/>
  <c r="AL609" i="2"/>
  <c r="AK609" i="2"/>
  <c r="BM608" i="2"/>
  <c r="BL608" i="2"/>
  <c r="BK608" i="2"/>
  <c r="BJ608" i="2"/>
  <c r="BI608" i="2"/>
  <c r="BH608" i="2"/>
  <c r="BG608" i="2"/>
  <c r="BF608" i="2"/>
  <c r="BE608" i="2"/>
  <c r="BD608" i="2"/>
  <c r="BC608" i="2"/>
  <c r="BA608" i="2"/>
  <c r="AZ608" i="2"/>
  <c r="AY608" i="2"/>
  <c r="AX608" i="2"/>
  <c r="AW608" i="2"/>
  <c r="AV608" i="2"/>
  <c r="AU608" i="2"/>
  <c r="AT608" i="2"/>
  <c r="AS608" i="2"/>
  <c r="AR608" i="2"/>
  <c r="AQ608" i="2"/>
  <c r="AP608" i="2"/>
  <c r="AO608" i="2"/>
  <c r="AN608" i="2"/>
  <c r="AM608" i="2"/>
  <c r="AL608" i="2"/>
  <c r="AK608" i="2"/>
  <c r="BM607" i="2"/>
  <c r="BL607" i="2"/>
  <c r="BK607" i="2"/>
  <c r="BJ607" i="2"/>
  <c r="BI607" i="2"/>
  <c r="BH607" i="2"/>
  <c r="BG607" i="2"/>
  <c r="BF607" i="2"/>
  <c r="BE607" i="2"/>
  <c r="BD607" i="2"/>
  <c r="BC607" i="2"/>
  <c r="BA607" i="2"/>
  <c r="AZ607" i="2"/>
  <c r="AY607" i="2"/>
  <c r="AX607" i="2"/>
  <c r="AW607" i="2"/>
  <c r="AV607" i="2"/>
  <c r="AU607" i="2"/>
  <c r="AT607" i="2"/>
  <c r="AS607" i="2"/>
  <c r="AR607" i="2"/>
  <c r="AQ607" i="2"/>
  <c r="AP607" i="2"/>
  <c r="AO607" i="2"/>
  <c r="AN607" i="2"/>
  <c r="AM607" i="2"/>
  <c r="AL607" i="2"/>
  <c r="AK607" i="2"/>
  <c r="BM606" i="2"/>
  <c r="BL606" i="2"/>
  <c r="BK606" i="2"/>
  <c r="BJ606" i="2"/>
  <c r="BI606" i="2"/>
  <c r="BH606" i="2"/>
  <c r="BG606" i="2"/>
  <c r="BF606" i="2"/>
  <c r="BE606" i="2"/>
  <c r="BD606" i="2"/>
  <c r="BC606" i="2"/>
  <c r="BA606" i="2"/>
  <c r="AZ606" i="2"/>
  <c r="AY606" i="2"/>
  <c r="AX606" i="2"/>
  <c r="AW606" i="2"/>
  <c r="AV606" i="2"/>
  <c r="AU606" i="2"/>
  <c r="AT606" i="2"/>
  <c r="AS606" i="2"/>
  <c r="AR606" i="2"/>
  <c r="AQ606" i="2"/>
  <c r="AP606" i="2"/>
  <c r="AO606" i="2"/>
  <c r="AN606" i="2"/>
  <c r="AM606" i="2"/>
  <c r="AL606" i="2"/>
  <c r="AK606" i="2"/>
  <c r="BM605" i="2"/>
  <c r="BL605" i="2"/>
  <c r="BK605" i="2"/>
  <c r="BJ605" i="2"/>
  <c r="BI605" i="2"/>
  <c r="BH605" i="2"/>
  <c r="BG605" i="2"/>
  <c r="BF605" i="2"/>
  <c r="BE605" i="2"/>
  <c r="BD605" i="2"/>
  <c r="BC605" i="2"/>
  <c r="BA605" i="2"/>
  <c r="AZ605" i="2"/>
  <c r="AY605" i="2"/>
  <c r="AX605" i="2"/>
  <c r="AW605" i="2"/>
  <c r="AV605" i="2"/>
  <c r="AU605" i="2"/>
  <c r="AT605" i="2"/>
  <c r="AS605" i="2"/>
  <c r="AR605" i="2"/>
  <c r="AQ605" i="2"/>
  <c r="AP605" i="2"/>
  <c r="AO605" i="2"/>
  <c r="AN605" i="2"/>
  <c r="AM605" i="2"/>
  <c r="AL605" i="2"/>
  <c r="AK605" i="2"/>
  <c r="BM604" i="2"/>
  <c r="BL604" i="2"/>
  <c r="BK604" i="2"/>
  <c r="BJ604" i="2"/>
  <c r="BI604" i="2"/>
  <c r="BH604" i="2"/>
  <c r="BG604" i="2"/>
  <c r="BF604" i="2"/>
  <c r="BE604" i="2"/>
  <c r="BD604" i="2"/>
  <c r="BC604" i="2"/>
  <c r="BA604" i="2"/>
  <c r="AZ604" i="2"/>
  <c r="AY604" i="2"/>
  <c r="AX604" i="2"/>
  <c r="AW604" i="2"/>
  <c r="AV604" i="2"/>
  <c r="AU604" i="2"/>
  <c r="AT604" i="2"/>
  <c r="AS604" i="2"/>
  <c r="AR604" i="2"/>
  <c r="AQ604" i="2"/>
  <c r="AP604" i="2"/>
  <c r="AO604" i="2"/>
  <c r="AN604" i="2"/>
  <c r="AM604" i="2"/>
  <c r="AL604" i="2"/>
  <c r="AK604" i="2"/>
  <c r="BM602" i="2"/>
  <c r="BL602" i="2"/>
  <c r="BK602" i="2"/>
  <c r="BJ602" i="2"/>
  <c r="BI602" i="2"/>
  <c r="BH602" i="2"/>
  <c r="BG602" i="2"/>
  <c r="BF602" i="2"/>
  <c r="BE602" i="2"/>
  <c r="BD602" i="2"/>
  <c r="BC602" i="2"/>
  <c r="BA602" i="2"/>
  <c r="AZ602" i="2"/>
  <c r="AY602" i="2"/>
  <c r="AX602" i="2"/>
  <c r="AW602" i="2"/>
  <c r="AV602" i="2"/>
  <c r="AU602" i="2"/>
  <c r="AT602" i="2"/>
  <c r="AS602" i="2"/>
  <c r="AR602" i="2"/>
  <c r="AQ602" i="2"/>
  <c r="AP602" i="2"/>
  <c r="AO602" i="2"/>
  <c r="AN602" i="2"/>
  <c r="AM602" i="2"/>
  <c r="AL602" i="2"/>
  <c r="AK602" i="2"/>
  <c r="BM601" i="2"/>
  <c r="BL601" i="2"/>
  <c r="BK601" i="2"/>
  <c r="BJ601" i="2"/>
  <c r="BI601" i="2"/>
  <c r="BH601" i="2"/>
  <c r="BG601" i="2"/>
  <c r="BF601" i="2"/>
  <c r="BE601" i="2"/>
  <c r="BD601" i="2"/>
  <c r="BC601" i="2"/>
  <c r="BA601" i="2"/>
  <c r="AZ601" i="2"/>
  <c r="AY601" i="2"/>
  <c r="AX601" i="2"/>
  <c r="AW601" i="2"/>
  <c r="AV601" i="2"/>
  <c r="AU601" i="2"/>
  <c r="AT601" i="2"/>
  <c r="AS601" i="2"/>
  <c r="AR601" i="2"/>
  <c r="AQ601" i="2"/>
  <c r="AP601" i="2"/>
  <c r="AO601" i="2"/>
  <c r="AN601" i="2"/>
  <c r="AM601" i="2"/>
  <c r="AL601" i="2"/>
  <c r="AK601" i="2"/>
  <c r="BM600" i="2"/>
  <c r="BL600" i="2"/>
  <c r="BK600" i="2"/>
  <c r="BJ600" i="2"/>
  <c r="BI600" i="2"/>
  <c r="BH600" i="2"/>
  <c r="BG600" i="2"/>
  <c r="BF600" i="2"/>
  <c r="BE600" i="2"/>
  <c r="BD600" i="2"/>
  <c r="BC600" i="2"/>
  <c r="BA600" i="2"/>
  <c r="AZ600" i="2"/>
  <c r="AY600" i="2"/>
  <c r="AX600" i="2"/>
  <c r="AW600" i="2"/>
  <c r="AV600" i="2"/>
  <c r="AU600" i="2"/>
  <c r="AT600" i="2"/>
  <c r="AS600" i="2"/>
  <c r="AR600" i="2"/>
  <c r="AQ600" i="2"/>
  <c r="AP600" i="2"/>
  <c r="AO600" i="2"/>
  <c r="AN600" i="2"/>
  <c r="AM600" i="2"/>
  <c r="AL600" i="2"/>
  <c r="AK600" i="2"/>
  <c r="BM599" i="2"/>
  <c r="BL599" i="2"/>
  <c r="BK599" i="2"/>
  <c r="BJ599" i="2"/>
  <c r="BI599" i="2"/>
  <c r="BH599" i="2"/>
  <c r="BG599" i="2"/>
  <c r="BF599" i="2"/>
  <c r="BE599" i="2"/>
  <c r="BD599" i="2"/>
  <c r="BC599" i="2"/>
  <c r="BA599" i="2"/>
  <c r="AZ599" i="2"/>
  <c r="AY599" i="2"/>
  <c r="AX599" i="2"/>
  <c r="AW599" i="2"/>
  <c r="AV599" i="2"/>
  <c r="AU599" i="2"/>
  <c r="AT599" i="2"/>
  <c r="AS599" i="2"/>
  <c r="AR599" i="2"/>
  <c r="AQ599" i="2"/>
  <c r="AP599" i="2"/>
  <c r="AO599" i="2"/>
  <c r="AN599" i="2"/>
  <c r="AM599" i="2"/>
  <c r="AL599" i="2"/>
  <c r="AK599" i="2"/>
  <c r="BM597" i="2"/>
  <c r="BL597" i="2"/>
  <c r="BK597" i="2"/>
  <c r="BJ597" i="2"/>
  <c r="BI597" i="2"/>
  <c r="BH597" i="2"/>
  <c r="BG597" i="2"/>
  <c r="BF597" i="2"/>
  <c r="BE597" i="2"/>
  <c r="BD597" i="2"/>
  <c r="BC597" i="2"/>
  <c r="BA597" i="2"/>
  <c r="AZ597" i="2"/>
  <c r="AY597" i="2"/>
  <c r="AX597" i="2"/>
  <c r="AW597" i="2"/>
  <c r="AV597" i="2"/>
  <c r="AU597" i="2"/>
  <c r="AT597" i="2"/>
  <c r="AS597" i="2"/>
  <c r="AR597" i="2"/>
  <c r="AQ597" i="2"/>
  <c r="AP597" i="2"/>
  <c r="AO597" i="2"/>
  <c r="AN597" i="2"/>
  <c r="AM597" i="2"/>
  <c r="AL597" i="2"/>
  <c r="AK597" i="2"/>
  <c r="BM596" i="2"/>
  <c r="BL596" i="2"/>
  <c r="BK596" i="2"/>
  <c r="BJ596" i="2"/>
  <c r="BI596" i="2"/>
  <c r="BH596" i="2"/>
  <c r="BG596" i="2"/>
  <c r="BF596" i="2"/>
  <c r="BE596" i="2"/>
  <c r="BD596" i="2"/>
  <c r="BC596" i="2"/>
  <c r="BA596" i="2"/>
  <c r="AZ596" i="2"/>
  <c r="AY596" i="2"/>
  <c r="AX596" i="2"/>
  <c r="AW596" i="2"/>
  <c r="AV596" i="2"/>
  <c r="AU596" i="2"/>
  <c r="AT596" i="2"/>
  <c r="AS596" i="2"/>
  <c r="AR596" i="2"/>
  <c r="AQ596" i="2"/>
  <c r="AP596" i="2"/>
  <c r="AO596" i="2"/>
  <c r="AN596" i="2"/>
  <c r="AM596" i="2"/>
  <c r="AL596" i="2"/>
  <c r="AK596" i="2"/>
  <c r="BM595" i="2"/>
  <c r="BL595" i="2"/>
  <c r="BK595" i="2"/>
  <c r="BJ595" i="2"/>
  <c r="BI595" i="2"/>
  <c r="BH595" i="2"/>
  <c r="BG595" i="2"/>
  <c r="BF595" i="2"/>
  <c r="BE595" i="2"/>
  <c r="BD595" i="2"/>
  <c r="BC595" i="2"/>
  <c r="BA595" i="2"/>
  <c r="AZ595" i="2"/>
  <c r="AY595" i="2"/>
  <c r="AX595" i="2"/>
  <c r="AW595" i="2"/>
  <c r="AV595" i="2"/>
  <c r="AU595" i="2"/>
  <c r="AT595" i="2"/>
  <c r="AS595" i="2"/>
  <c r="AR595" i="2"/>
  <c r="AQ595" i="2"/>
  <c r="AP595" i="2"/>
  <c r="AO595" i="2"/>
  <c r="AN595" i="2"/>
  <c r="AM595" i="2"/>
  <c r="AL595" i="2"/>
  <c r="AK595" i="2"/>
  <c r="BM594" i="2"/>
  <c r="BL594" i="2"/>
  <c r="BK594" i="2"/>
  <c r="BJ594" i="2"/>
  <c r="BI594" i="2"/>
  <c r="BH594" i="2"/>
  <c r="BG594" i="2"/>
  <c r="BF594" i="2"/>
  <c r="BE594" i="2"/>
  <c r="BD594" i="2"/>
  <c r="BC594" i="2"/>
  <c r="BA594" i="2"/>
  <c r="AZ594" i="2"/>
  <c r="AY594" i="2"/>
  <c r="AX594" i="2"/>
  <c r="AW594" i="2"/>
  <c r="AV594" i="2"/>
  <c r="AU594" i="2"/>
  <c r="AT594" i="2"/>
  <c r="AS594" i="2"/>
  <c r="AR594" i="2"/>
  <c r="AQ594" i="2"/>
  <c r="AP594" i="2"/>
  <c r="AO594" i="2"/>
  <c r="AN594" i="2"/>
  <c r="AM594" i="2"/>
  <c r="AL594" i="2"/>
  <c r="AK594" i="2"/>
  <c r="BM592" i="2"/>
  <c r="BL592" i="2"/>
  <c r="BK592" i="2"/>
  <c r="BJ592" i="2"/>
  <c r="BI592" i="2"/>
  <c r="BH592" i="2"/>
  <c r="BG592" i="2"/>
  <c r="BF592" i="2"/>
  <c r="BE592" i="2"/>
  <c r="BD592" i="2"/>
  <c r="BC592" i="2"/>
  <c r="BA592" i="2"/>
  <c r="AZ592" i="2"/>
  <c r="AY592" i="2"/>
  <c r="AX592" i="2"/>
  <c r="AW592" i="2"/>
  <c r="AV592" i="2"/>
  <c r="AU592" i="2"/>
  <c r="AT592" i="2"/>
  <c r="AS592" i="2"/>
  <c r="AR592" i="2"/>
  <c r="AQ592" i="2"/>
  <c r="AP592" i="2"/>
  <c r="AO592" i="2"/>
  <c r="AN592" i="2"/>
  <c r="AM592" i="2"/>
  <c r="AL592" i="2"/>
  <c r="AK592" i="2"/>
  <c r="BM591" i="2"/>
  <c r="BL591" i="2"/>
  <c r="BK591" i="2"/>
  <c r="BJ591" i="2"/>
  <c r="BI591" i="2"/>
  <c r="BH591" i="2"/>
  <c r="BG591" i="2"/>
  <c r="BF591" i="2"/>
  <c r="BE591" i="2"/>
  <c r="BD591" i="2"/>
  <c r="BC591" i="2"/>
  <c r="BA591" i="2"/>
  <c r="AZ591" i="2"/>
  <c r="AY591" i="2"/>
  <c r="AX591" i="2"/>
  <c r="AW591" i="2"/>
  <c r="AV591" i="2"/>
  <c r="AU591" i="2"/>
  <c r="AT591" i="2"/>
  <c r="AS591" i="2"/>
  <c r="AR591" i="2"/>
  <c r="AQ591" i="2"/>
  <c r="AP591" i="2"/>
  <c r="AO591" i="2"/>
  <c r="AN591" i="2"/>
  <c r="AM591" i="2"/>
  <c r="AL591" i="2"/>
  <c r="AK591" i="2"/>
  <c r="BM590" i="2"/>
  <c r="BL590" i="2"/>
  <c r="BK590" i="2"/>
  <c r="BJ590" i="2"/>
  <c r="BI590" i="2"/>
  <c r="BH590" i="2"/>
  <c r="BG590" i="2"/>
  <c r="BF590" i="2"/>
  <c r="BE590" i="2"/>
  <c r="BD590" i="2"/>
  <c r="BC590" i="2"/>
  <c r="BA590" i="2"/>
  <c r="AZ590" i="2"/>
  <c r="AY590" i="2"/>
  <c r="AX590" i="2"/>
  <c r="AW590" i="2"/>
  <c r="AV590" i="2"/>
  <c r="AU590" i="2"/>
  <c r="AT590" i="2"/>
  <c r="AS590" i="2"/>
  <c r="AR590" i="2"/>
  <c r="AQ590" i="2"/>
  <c r="AP590" i="2"/>
  <c r="AO590" i="2"/>
  <c r="AN590" i="2"/>
  <c r="AM590" i="2"/>
  <c r="AL590" i="2"/>
  <c r="AK590" i="2"/>
  <c r="BM589" i="2"/>
  <c r="BL589" i="2"/>
  <c r="BK589" i="2"/>
  <c r="BJ589" i="2"/>
  <c r="BI589" i="2"/>
  <c r="BH589" i="2"/>
  <c r="BG589" i="2"/>
  <c r="BF589" i="2"/>
  <c r="BE589" i="2"/>
  <c r="BD589" i="2"/>
  <c r="BC589" i="2"/>
  <c r="BA589" i="2"/>
  <c r="AZ589" i="2"/>
  <c r="AY589" i="2"/>
  <c r="AX589" i="2"/>
  <c r="AW589" i="2"/>
  <c r="AV589" i="2"/>
  <c r="AU589" i="2"/>
  <c r="AT589" i="2"/>
  <c r="AS589" i="2"/>
  <c r="AR589" i="2"/>
  <c r="AQ589" i="2"/>
  <c r="AP589" i="2"/>
  <c r="AO589" i="2"/>
  <c r="AN589" i="2"/>
  <c r="AM589" i="2"/>
  <c r="AL589" i="2"/>
  <c r="AK589" i="2"/>
  <c r="BM586" i="2"/>
  <c r="BL586" i="2"/>
  <c r="BK586" i="2"/>
  <c r="BJ586" i="2"/>
  <c r="BI586" i="2"/>
  <c r="BH586" i="2"/>
  <c r="BG586" i="2"/>
  <c r="BF586" i="2"/>
  <c r="BE586" i="2"/>
  <c r="BD586" i="2"/>
  <c r="BC586" i="2"/>
  <c r="BA586" i="2"/>
  <c r="AZ586" i="2"/>
  <c r="AY586" i="2"/>
  <c r="AX586" i="2"/>
  <c r="AW586" i="2"/>
  <c r="AV586" i="2"/>
  <c r="AU586" i="2"/>
  <c r="AT586" i="2"/>
  <c r="AS586" i="2"/>
  <c r="AR586" i="2"/>
  <c r="AQ586" i="2"/>
  <c r="AP586" i="2"/>
  <c r="AO586" i="2"/>
  <c r="AN586" i="2"/>
  <c r="AM586" i="2"/>
  <c r="AL586" i="2"/>
  <c r="AK586" i="2"/>
  <c r="BM585" i="2"/>
  <c r="BL585" i="2"/>
  <c r="BK585" i="2"/>
  <c r="BJ585" i="2"/>
  <c r="BI585" i="2"/>
  <c r="BH585" i="2"/>
  <c r="BG585" i="2"/>
  <c r="BF585" i="2"/>
  <c r="BE585" i="2"/>
  <c r="BD585" i="2"/>
  <c r="BC585" i="2"/>
  <c r="BA585" i="2"/>
  <c r="AZ585" i="2"/>
  <c r="AY585" i="2"/>
  <c r="AX585" i="2"/>
  <c r="AW585" i="2"/>
  <c r="AV585" i="2"/>
  <c r="AU585" i="2"/>
  <c r="AT585" i="2"/>
  <c r="AS585" i="2"/>
  <c r="AR585" i="2"/>
  <c r="AQ585" i="2"/>
  <c r="AP585" i="2"/>
  <c r="AO585" i="2"/>
  <c r="AN585" i="2"/>
  <c r="AM585" i="2"/>
  <c r="AL585" i="2"/>
  <c r="AK585" i="2"/>
  <c r="BM584" i="2"/>
  <c r="BL584" i="2"/>
  <c r="BK584" i="2"/>
  <c r="BJ584" i="2"/>
  <c r="BI584" i="2"/>
  <c r="BH584" i="2"/>
  <c r="BG584" i="2"/>
  <c r="BF584" i="2"/>
  <c r="BE584" i="2"/>
  <c r="BD584" i="2"/>
  <c r="BC584" i="2"/>
  <c r="BA584" i="2"/>
  <c r="AZ584" i="2"/>
  <c r="AY584" i="2"/>
  <c r="AX584" i="2"/>
  <c r="AW584" i="2"/>
  <c r="AV584" i="2"/>
  <c r="AU584" i="2"/>
  <c r="AT584" i="2"/>
  <c r="AS584" i="2"/>
  <c r="AR584" i="2"/>
  <c r="AQ584" i="2"/>
  <c r="AP584" i="2"/>
  <c r="AO584" i="2"/>
  <c r="AN584" i="2"/>
  <c r="AM584" i="2"/>
  <c r="AL584" i="2"/>
  <c r="AK584" i="2"/>
  <c r="BM583" i="2"/>
  <c r="BL583" i="2"/>
  <c r="BK583" i="2"/>
  <c r="BJ583" i="2"/>
  <c r="BI583" i="2"/>
  <c r="BH583" i="2"/>
  <c r="BG583" i="2"/>
  <c r="BF583" i="2"/>
  <c r="BE583" i="2"/>
  <c r="BD583" i="2"/>
  <c r="BC583" i="2"/>
  <c r="BA583" i="2"/>
  <c r="AZ583" i="2"/>
  <c r="AY583" i="2"/>
  <c r="AX583" i="2"/>
  <c r="AW583" i="2"/>
  <c r="AV583" i="2"/>
  <c r="AU583" i="2"/>
  <c r="AT583" i="2"/>
  <c r="AS583" i="2"/>
  <c r="AR583" i="2"/>
  <c r="AQ583" i="2"/>
  <c r="AP583" i="2"/>
  <c r="AO583" i="2"/>
  <c r="AN583" i="2"/>
  <c r="AM583" i="2"/>
  <c r="AL583" i="2"/>
  <c r="AK583" i="2"/>
  <c r="BM581" i="2"/>
  <c r="BL581" i="2"/>
  <c r="BK581" i="2"/>
  <c r="BJ581" i="2"/>
  <c r="BI581" i="2"/>
  <c r="BH581" i="2"/>
  <c r="BG581" i="2"/>
  <c r="BF581" i="2"/>
  <c r="BE581" i="2"/>
  <c r="BD581" i="2"/>
  <c r="BC581" i="2"/>
  <c r="BA581" i="2"/>
  <c r="AZ581" i="2"/>
  <c r="AY581" i="2"/>
  <c r="AX581" i="2"/>
  <c r="AW581" i="2"/>
  <c r="AV581" i="2"/>
  <c r="AU581" i="2"/>
  <c r="AT581" i="2"/>
  <c r="AS581" i="2"/>
  <c r="AR581" i="2"/>
  <c r="AQ581" i="2"/>
  <c r="AP581" i="2"/>
  <c r="AO581" i="2"/>
  <c r="AN581" i="2"/>
  <c r="AM581" i="2"/>
  <c r="AL581" i="2"/>
  <c r="AK581" i="2"/>
  <c r="BM580" i="2"/>
  <c r="BL580" i="2"/>
  <c r="BK580" i="2"/>
  <c r="BJ580" i="2"/>
  <c r="BI580" i="2"/>
  <c r="BH580" i="2"/>
  <c r="BG580" i="2"/>
  <c r="BF580" i="2"/>
  <c r="BE580" i="2"/>
  <c r="BD580" i="2"/>
  <c r="BC580" i="2"/>
  <c r="BA580" i="2"/>
  <c r="AZ580" i="2"/>
  <c r="AY580" i="2"/>
  <c r="AX580" i="2"/>
  <c r="AW580" i="2"/>
  <c r="AV580" i="2"/>
  <c r="AU580" i="2"/>
  <c r="AT580" i="2"/>
  <c r="AS580" i="2"/>
  <c r="AR580" i="2"/>
  <c r="AQ580" i="2"/>
  <c r="AP580" i="2"/>
  <c r="AO580" i="2"/>
  <c r="AN580" i="2"/>
  <c r="AM580" i="2"/>
  <c r="AL580" i="2"/>
  <c r="AK580" i="2"/>
  <c r="BM579" i="2"/>
  <c r="BL579" i="2"/>
  <c r="BK579" i="2"/>
  <c r="BJ579" i="2"/>
  <c r="BI579" i="2"/>
  <c r="BH579" i="2"/>
  <c r="BG579" i="2"/>
  <c r="BF579" i="2"/>
  <c r="BE579" i="2"/>
  <c r="BD579" i="2"/>
  <c r="BC579" i="2"/>
  <c r="BA579" i="2"/>
  <c r="AZ579" i="2"/>
  <c r="AY579" i="2"/>
  <c r="AX579" i="2"/>
  <c r="AW579" i="2"/>
  <c r="AV579" i="2"/>
  <c r="AU579" i="2"/>
  <c r="AT579" i="2"/>
  <c r="AS579" i="2"/>
  <c r="AR579" i="2"/>
  <c r="AQ579" i="2"/>
  <c r="AP579" i="2"/>
  <c r="AO579" i="2"/>
  <c r="AN579" i="2"/>
  <c r="AM579" i="2"/>
  <c r="AL579" i="2"/>
  <c r="AK579" i="2"/>
  <c r="BM578" i="2"/>
  <c r="BL578" i="2"/>
  <c r="BK578" i="2"/>
  <c r="BJ578" i="2"/>
  <c r="BI578" i="2"/>
  <c r="BH578" i="2"/>
  <c r="BG578" i="2"/>
  <c r="BF578" i="2"/>
  <c r="BE578" i="2"/>
  <c r="BD578" i="2"/>
  <c r="BC578" i="2"/>
  <c r="BA578" i="2"/>
  <c r="AZ578" i="2"/>
  <c r="AY578" i="2"/>
  <c r="AX578" i="2"/>
  <c r="AW578" i="2"/>
  <c r="AV578" i="2"/>
  <c r="AU578" i="2"/>
  <c r="AT578" i="2"/>
  <c r="AS578" i="2"/>
  <c r="AR578" i="2"/>
  <c r="AQ578" i="2"/>
  <c r="AP578" i="2"/>
  <c r="AO578" i="2"/>
  <c r="AN578" i="2"/>
  <c r="AM578" i="2"/>
  <c r="AL578" i="2"/>
  <c r="AK578" i="2"/>
  <c r="BM576" i="2"/>
  <c r="BL576" i="2"/>
  <c r="BK576" i="2"/>
  <c r="BJ576" i="2"/>
  <c r="BI576" i="2"/>
  <c r="BH576" i="2"/>
  <c r="BG576" i="2"/>
  <c r="BF576" i="2"/>
  <c r="BE576" i="2"/>
  <c r="BD576" i="2"/>
  <c r="BC576" i="2"/>
  <c r="BA576" i="2"/>
  <c r="AZ576" i="2"/>
  <c r="AY576" i="2"/>
  <c r="AX576" i="2"/>
  <c r="AW576" i="2"/>
  <c r="AV576" i="2"/>
  <c r="AU576" i="2"/>
  <c r="AT576" i="2"/>
  <c r="AS576" i="2"/>
  <c r="AR576" i="2"/>
  <c r="AQ576" i="2"/>
  <c r="AP576" i="2"/>
  <c r="AO576" i="2"/>
  <c r="AN576" i="2"/>
  <c r="AM576" i="2"/>
  <c r="AL576" i="2"/>
  <c r="AK576" i="2"/>
  <c r="BM575" i="2"/>
  <c r="BL575" i="2"/>
  <c r="BK575" i="2"/>
  <c r="BJ575" i="2"/>
  <c r="BI575" i="2"/>
  <c r="BH575" i="2"/>
  <c r="BG575" i="2"/>
  <c r="BF575" i="2"/>
  <c r="BE575" i="2"/>
  <c r="BD575" i="2"/>
  <c r="BC575" i="2"/>
  <c r="BA575" i="2"/>
  <c r="AZ575" i="2"/>
  <c r="AY575" i="2"/>
  <c r="AX575" i="2"/>
  <c r="AW575" i="2"/>
  <c r="AV575" i="2"/>
  <c r="AU575" i="2"/>
  <c r="AT575" i="2"/>
  <c r="AS575" i="2"/>
  <c r="AR575" i="2"/>
  <c r="AQ575" i="2"/>
  <c r="AP575" i="2"/>
  <c r="AO575" i="2"/>
  <c r="AN575" i="2"/>
  <c r="AM575" i="2"/>
  <c r="AL575" i="2"/>
  <c r="AK575" i="2"/>
  <c r="BM574" i="2"/>
  <c r="BL574" i="2"/>
  <c r="BK574" i="2"/>
  <c r="BJ574" i="2"/>
  <c r="BI574" i="2"/>
  <c r="BH574" i="2"/>
  <c r="BG574" i="2"/>
  <c r="BF574" i="2"/>
  <c r="BE574" i="2"/>
  <c r="BD574" i="2"/>
  <c r="BC574" i="2"/>
  <c r="BA574" i="2"/>
  <c r="AZ574" i="2"/>
  <c r="AY574" i="2"/>
  <c r="AX574" i="2"/>
  <c r="AW574" i="2"/>
  <c r="AV574" i="2"/>
  <c r="AU574" i="2"/>
  <c r="AT574" i="2"/>
  <c r="AS574" i="2"/>
  <c r="AR574" i="2"/>
  <c r="AQ574" i="2"/>
  <c r="AP574" i="2"/>
  <c r="AO574" i="2"/>
  <c r="AN574" i="2"/>
  <c r="AM574" i="2"/>
  <c r="AL574" i="2"/>
  <c r="AK574" i="2"/>
  <c r="BM573" i="2"/>
  <c r="BL573" i="2"/>
  <c r="BK573" i="2"/>
  <c r="BJ573" i="2"/>
  <c r="BI573" i="2"/>
  <c r="BH573" i="2"/>
  <c r="BG573" i="2"/>
  <c r="BF573" i="2"/>
  <c r="BE573" i="2"/>
  <c r="BD573" i="2"/>
  <c r="BC573" i="2"/>
  <c r="BA573" i="2"/>
  <c r="AZ573" i="2"/>
  <c r="AY573" i="2"/>
  <c r="AX573" i="2"/>
  <c r="AW573" i="2"/>
  <c r="AV573" i="2"/>
  <c r="AU573" i="2"/>
  <c r="AT573" i="2"/>
  <c r="AS573" i="2"/>
  <c r="AR573" i="2"/>
  <c r="AQ573" i="2"/>
  <c r="AP573" i="2"/>
  <c r="AO573" i="2"/>
  <c r="AN573" i="2"/>
  <c r="AM573" i="2"/>
  <c r="AL573" i="2"/>
  <c r="AK573" i="2"/>
  <c r="BM570" i="2"/>
  <c r="BL570" i="2"/>
  <c r="BK570" i="2"/>
  <c r="BJ570" i="2"/>
  <c r="BI570" i="2"/>
  <c r="BH570" i="2"/>
  <c r="BG570" i="2"/>
  <c r="BF570" i="2"/>
  <c r="BE570" i="2"/>
  <c r="BD570" i="2"/>
  <c r="BC570" i="2"/>
  <c r="BA570" i="2"/>
  <c r="AZ570" i="2"/>
  <c r="AY570" i="2"/>
  <c r="AX570" i="2"/>
  <c r="AW570" i="2"/>
  <c r="AV570" i="2"/>
  <c r="AU570" i="2"/>
  <c r="AT570" i="2"/>
  <c r="AS570" i="2"/>
  <c r="AR570" i="2"/>
  <c r="AQ570" i="2"/>
  <c r="AP570" i="2"/>
  <c r="AO570" i="2"/>
  <c r="AN570" i="2"/>
  <c r="AM570" i="2"/>
  <c r="AL570" i="2"/>
  <c r="AK570" i="2"/>
  <c r="BM569" i="2"/>
  <c r="BL569" i="2"/>
  <c r="BK569" i="2"/>
  <c r="BJ569" i="2"/>
  <c r="BI569" i="2"/>
  <c r="BH569" i="2"/>
  <c r="BG569" i="2"/>
  <c r="BF569" i="2"/>
  <c r="BE569" i="2"/>
  <c r="BD569" i="2"/>
  <c r="BC569" i="2"/>
  <c r="BA569" i="2"/>
  <c r="AZ569" i="2"/>
  <c r="AY569" i="2"/>
  <c r="AX569" i="2"/>
  <c r="AW569" i="2"/>
  <c r="AV569" i="2"/>
  <c r="AU569" i="2"/>
  <c r="AT569" i="2"/>
  <c r="AS569" i="2"/>
  <c r="AR569" i="2"/>
  <c r="AQ569" i="2"/>
  <c r="AP569" i="2"/>
  <c r="AO569" i="2"/>
  <c r="AN569" i="2"/>
  <c r="AM569" i="2"/>
  <c r="AL569" i="2"/>
  <c r="AK569" i="2"/>
  <c r="BM568" i="2"/>
  <c r="BL568" i="2"/>
  <c r="BK568" i="2"/>
  <c r="BJ568" i="2"/>
  <c r="BI568" i="2"/>
  <c r="BH568" i="2"/>
  <c r="BG568" i="2"/>
  <c r="BF568" i="2"/>
  <c r="BE568" i="2"/>
  <c r="BD568" i="2"/>
  <c r="BC568" i="2"/>
  <c r="BA568" i="2"/>
  <c r="AZ568" i="2"/>
  <c r="AY568" i="2"/>
  <c r="AX568" i="2"/>
  <c r="AW568" i="2"/>
  <c r="AV568" i="2"/>
  <c r="AU568" i="2"/>
  <c r="AT568" i="2"/>
  <c r="AS568" i="2"/>
  <c r="AR568" i="2"/>
  <c r="AQ568" i="2"/>
  <c r="AP568" i="2"/>
  <c r="AO568" i="2"/>
  <c r="AN568" i="2"/>
  <c r="AM568" i="2"/>
  <c r="AL568" i="2"/>
  <c r="AK568" i="2"/>
  <c r="BM567" i="2"/>
  <c r="BL567" i="2"/>
  <c r="BK567" i="2"/>
  <c r="BJ567" i="2"/>
  <c r="BI567" i="2"/>
  <c r="BH567" i="2"/>
  <c r="BG567" i="2"/>
  <c r="BF567" i="2"/>
  <c r="BE567" i="2"/>
  <c r="BD567" i="2"/>
  <c r="BC567" i="2"/>
  <c r="BA567" i="2"/>
  <c r="AZ567" i="2"/>
  <c r="AY567" i="2"/>
  <c r="AX567" i="2"/>
  <c r="AW567" i="2"/>
  <c r="AV567" i="2"/>
  <c r="AU567" i="2"/>
  <c r="AT567" i="2"/>
  <c r="AS567" i="2"/>
  <c r="AR567" i="2"/>
  <c r="AQ567" i="2"/>
  <c r="AP567" i="2"/>
  <c r="AO567" i="2"/>
  <c r="AN567" i="2"/>
  <c r="AM567" i="2"/>
  <c r="AL567" i="2"/>
  <c r="AK567" i="2"/>
  <c r="BM566" i="2"/>
  <c r="BL566" i="2"/>
  <c r="BK566" i="2"/>
  <c r="BJ566" i="2"/>
  <c r="BI566" i="2"/>
  <c r="BH566" i="2"/>
  <c r="BG566" i="2"/>
  <c r="BF566" i="2"/>
  <c r="BE566" i="2"/>
  <c r="BD566" i="2"/>
  <c r="BC566" i="2"/>
  <c r="BA566" i="2"/>
  <c r="AZ566" i="2"/>
  <c r="AY566" i="2"/>
  <c r="AX566" i="2"/>
  <c r="AW566" i="2"/>
  <c r="AV566" i="2"/>
  <c r="AU566" i="2"/>
  <c r="AT566" i="2"/>
  <c r="AS566" i="2"/>
  <c r="AR566" i="2"/>
  <c r="AQ566" i="2"/>
  <c r="AP566" i="2"/>
  <c r="AO566" i="2"/>
  <c r="AN566" i="2"/>
  <c r="AM566" i="2"/>
  <c r="AL566" i="2"/>
  <c r="AK566" i="2"/>
  <c r="BM565" i="2"/>
  <c r="BL565" i="2"/>
  <c r="BK565" i="2"/>
  <c r="BJ565" i="2"/>
  <c r="BI565" i="2"/>
  <c r="BH565" i="2"/>
  <c r="BG565" i="2"/>
  <c r="BF565" i="2"/>
  <c r="BE565" i="2"/>
  <c r="BD565" i="2"/>
  <c r="BC565" i="2"/>
  <c r="BA565" i="2"/>
  <c r="AZ565" i="2"/>
  <c r="AY565" i="2"/>
  <c r="AX565" i="2"/>
  <c r="AW565" i="2"/>
  <c r="AV565" i="2"/>
  <c r="AU565" i="2"/>
  <c r="AT565" i="2"/>
  <c r="AS565" i="2"/>
  <c r="AR565" i="2"/>
  <c r="AQ565" i="2"/>
  <c r="AP565" i="2"/>
  <c r="AO565" i="2"/>
  <c r="AN565" i="2"/>
  <c r="AM565" i="2"/>
  <c r="AL565" i="2"/>
  <c r="AK565" i="2"/>
  <c r="BM563" i="2"/>
  <c r="BL563" i="2"/>
  <c r="BK563" i="2"/>
  <c r="BJ563" i="2"/>
  <c r="BI563" i="2"/>
  <c r="BH563" i="2"/>
  <c r="BG563" i="2"/>
  <c r="BF563" i="2"/>
  <c r="BE563" i="2"/>
  <c r="BD563" i="2"/>
  <c r="BC563" i="2"/>
  <c r="BA563" i="2"/>
  <c r="AZ563" i="2"/>
  <c r="AY563" i="2"/>
  <c r="AX563" i="2"/>
  <c r="AW563" i="2"/>
  <c r="AV563" i="2"/>
  <c r="AU563" i="2"/>
  <c r="AT563" i="2"/>
  <c r="AS563" i="2"/>
  <c r="AR563" i="2"/>
  <c r="AQ563" i="2"/>
  <c r="AP563" i="2"/>
  <c r="AO563" i="2"/>
  <c r="AN563" i="2"/>
  <c r="AM563" i="2"/>
  <c r="AL563" i="2"/>
  <c r="AK563" i="2"/>
  <c r="BM562" i="2"/>
  <c r="BL562" i="2"/>
  <c r="BK562" i="2"/>
  <c r="BJ562" i="2"/>
  <c r="BI562" i="2"/>
  <c r="BH562" i="2"/>
  <c r="BG562" i="2"/>
  <c r="BF562" i="2"/>
  <c r="BE562" i="2"/>
  <c r="BD562" i="2"/>
  <c r="BC562" i="2"/>
  <c r="BA562" i="2"/>
  <c r="AZ562" i="2"/>
  <c r="AY562" i="2"/>
  <c r="AX562" i="2"/>
  <c r="AW562" i="2"/>
  <c r="AV562" i="2"/>
  <c r="AU562" i="2"/>
  <c r="AT562" i="2"/>
  <c r="AS562" i="2"/>
  <c r="AR562" i="2"/>
  <c r="AQ562" i="2"/>
  <c r="AP562" i="2"/>
  <c r="AO562" i="2"/>
  <c r="AN562" i="2"/>
  <c r="AM562" i="2"/>
  <c r="AL562" i="2"/>
  <c r="AK562" i="2"/>
  <c r="BM561" i="2"/>
  <c r="BL561" i="2"/>
  <c r="BK561" i="2"/>
  <c r="BJ561" i="2"/>
  <c r="BI561" i="2"/>
  <c r="BH561" i="2"/>
  <c r="BG561" i="2"/>
  <c r="BF561" i="2"/>
  <c r="BE561" i="2"/>
  <c r="BD561" i="2"/>
  <c r="BC561" i="2"/>
  <c r="BA561" i="2"/>
  <c r="AZ561" i="2"/>
  <c r="AY561" i="2"/>
  <c r="AX561" i="2"/>
  <c r="AW561" i="2"/>
  <c r="AV561" i="2"/>
  <c r="AU561" i="2"/>
  <c r="AT561" i="2"/>
  <c r="AS561" i="2"/>
  <c r="AR561" i="2"/>
  <c r="AQ561" i="2"/>
  <c r="AP561" i="2"/>
  <c r="AO561" i="2"/>
  <c r="AN561" i="2"/>
  <c r="AM561" i="2"/>
  <c r="AL561" i="2"/>
  <c r="AK561" i="2"/>
  <c r="BM560" i="2"/>
  <c r="BL560" i="2"/>
  <c r="BK560" i="2"/>
  <c r="BJ560" i="2"/>
  <c r="BI560" i="2"/>
  <c r="BH560" i="2"/>
  <c r="BG560" i="2"/>
  <c r="BF560" i="2"/>
  <c r="BE560" i="2"/>
  <c r="BD560" i="2"/>
  <c r="BC560" i="2"/>
  <c r="BA560" i="2"/>
  <c r="AZ560" i="2"/>
  <c r="AY560" i="2"/>
  <c r="AX560" i="2"/>
  <c r="AW560" i="2"/>
  <c r="AV560" i="2"/>
  <c r="AU560" i="2"/>
  <c r="AT560" i="2"/>
  <c r="AS560" i="2"/>
  <c r="AR560" i="2"/>
  <c r="AQ560" i="2"/>
  <c r="AP560" i="2"/>
  <c r="AO560" i="2"/>
  <c r="AN560" i="2"/>
  <c r="AM560" i="2"/>
  <c r="AL560" i="2"/>
  <c r="AK560" i="2"/>
  <c r="BM559" i="2"/>
  <c r="BL559" i="2"/>
  <c r="BK559" i="2"/>
  <c r="BJ559" i="2"/>
  <c r="BI559" i="2"/>
  <c r="BH559" i="2"/>
  <c r="BG559" i="2"/>
  <c r="BF559" i="2"/>
  <c r="BE559" i="2"/>
  <c r="BD559" i="2"/>
  <c r="BC559" i="2"/>
  <c r="BA559" i="2"/>
  <c r="AZ559" i="2"/>
  <c r="AY559" i="2"/>
  <c r="AX559" i="2"/>
  <c r="AW559" i="2"/>
  <c r="AV559" i="2"/>
  <c r="AU559" i="2"/>
  <c r="AT559" i="2"/>
  <c r="AS559" i="2"/>
  <c r="AR559" i="2"/>
  <c r="AQ559" i="2"/>
  <c r="AP559" i="2"/>
  <c r="AO559" i="2"/>
  <c r="AN559" i="2"/>
  <c r="AM559" i="2"/>
  <c r="AL559" i="2"/>
  <c r="AK559" i="2"/>
  <c r="BM557" i="2"/>
  <c r="BL557" i="2"/>
  <c r="BK557" i="2"/>
  <c r="BJ557" i="2"/>
  <c r="BI557" i="2"/>
  <c r="BH557" i="2"/>
  <c r="BG557" i="2"/>
  <c r="BF557" i="2"/>
  <c r="BE557" i="2"/>
  <c r="BD557" i="2"/>
  <c r="BC557" i="2"/>
  <c r="BA557" i="2"/>
  <c r="AZ557" i="2"/>
  <c r="AY557" i="2"/>
  <c r="AX557" i="2"/>
  <c r="AW557" i="2"/>
  <c r="AV557" i="2"/>
  <c r="AU557" i="2"/>
  <c r="AT557" i="2"/>
  <c r="AS557" i="2"/>
  <c r="AR557" i="2"/>
  <c r="AQ557" i="2"/>
  <c r="AP557" i="2"/>
  <c r="AO557" i="2"/>
  <c r="AN557" i="2"/>
  <c r="AM557" i="2"/>
  <c r="AL557" i="2"/>
  <c r="AK557" i="2"/>
  <c r="BM556" i="2"/>
  <c r="BL556" i="2"/>
  <c r="BK556" i="2"/>
  <c r="BJ556" i="2"/>
  <c r="BI556" i="2"/>
  <c r="BH556" i="2"/>
  <c r="BG556" i="2"/>
  <c r="BF556" i="2"/>
  <c r="BE556" i="2"/>
  <c r="BD556" i="2"/>
  <c r="BC556" i="2"/>
  <c r="BA556" i="2"/>
  <c r="AZ556" i="2"/>
  <c r="AY556" i="2"/>
  <c r="AX556" i="2"/>
  <c r="AW556" i="2"/>
  <c r="AV556" i="2"/>
  <c r="AU556" i="2"/>
  <c r="AT556" i="2"/>
  <c r="AS556" i="2"/>
  <c r="AR556" i="2"/>
  <c r="AQ556" i="2"/>
  <c r="AP556" i="2"/>
  <c r="AO556" i="2"/>
  <c r="AN556" i="2"/>
  <c r="AM556" i="2"/>
  <c r="AL556" i="2"/>
  <c r="AK556" i="2"/>
  <c r="BM555" i="2"/>
  <c r="BL555" i="2"/>
  <c r="BK555" i="2"/>
  <c r="BJ555" i="2"/>
  <c r="BI555" i="2"/>
  <c r="BH555" i="2"/>
  <c r="BG555" i="2"/>
  <c r="BF555" i="2"/>
  <c r="BE555" i="2"/>
  <c r="BD555" i="2"/>
  <c r="BC555" i="2"/>
  <c r="BA555" i="2"/>
  <c r="AZ555" i="2"/>
  <c r="AY555" i="2"/>
  <c r="AX555" i="2"/>
  <c r="AW555" i="2"/>
  <c r="AV555" i="2"/>
  <c r="AU555" i="2"/>
  <c r="AT555" i="2"/>
  <c r="AS555" i="2"/>
  <c r="AR555" i="2"/>
  <c r="AQ555" i="2"/>
  <c r="AP555" i="2"/>
  <c r="AO555" i="2"/>
  <c r="AN555" i="2"/>
  <c r="AM555" i="2"/>
  <c r="AL555" i="2"/>
  <c r="AK555" i="2"/>
  <c r="BM554" i="2"/>
  <c r="BL554" i="2"/>
  <c r="BK554" i="2"/>
  <c r="BJ554" i="2"/>
  <c r="BI554" i="2"/>
  <c r="BH554" i="2"/>
  <c r="BG554" i="2"/>
  <c r="BF554" i="2"/>
  <c r="BE554" i="2"/>
  <c r="BD554" i="2"/>
  <c r="BC554" i="2"/>
  <c r="BA554" i="2"/>
  <c r="AZ554" i="2"/>
  <c r="AY554" i="2"/>
  <c r="AX554" i="2"/>
  <c r="AW554" i="2"/>
  <c r="AV554" i="2"/>
  <c r="AU554" i="2"/>
  <c r="AT554" i="2"/>
  <c r="AS554" i="2"/>
  <c r="AR554" i="2"/>
  <c r="AQ554" i="2"/>
  <c r="AP554" i="2"/>
  <c r="AO554" i="2"/>
  <c r="AN554" i="2"/>
  <c r="AM554" i="2"/>
  <c r="AL554" i="2"/>
  <c r="AK554" i="2"/>
  <c r="BM553" i="2"/>
  <c r="BL553" i="2"/>
  <c r="BK553" i="2"/>
  <c r="BJ553" i="2"/>
  <c r="BI553" i="2"/>
  <c r="BH553" i="2"/>
  <c r="BG553" i="2"/>
  <c r="BF553" i="2"/>
  <c r="BE553" i="2"/>
  <c r="BD553" i="2"/>
  <c r="BC553" i="2"/>
  <c r="BA553" i="2"/>
  <c r="AZ553" i="2"/>
  <c r="AY553" i="2"/>
  <c r="AX553" i="2"/>
  <c r="AW553" i="2"/>
  <c r="AV553" i="2"/>
  <c r="AU553" i="2"/>
  <c r="AT553" i="2"/>
  <c r="AS553" i="2"/>
  <c r="AR553" i="2"/>
  <c r="AQ553" i="2"/>
  <c r="AP553" i="2"/>
  <c r="AO553" i="2"/>
  <c r="AN553" i="2"/>
  <c r="AM553" i="2"/>
  <c r="AL553" i="2"/>
  <c r="AK553" i="2"/>
  <c r="BM551" i="2"/>
  <c r="BL551" i="2"/>
  <c r="BK551" i="2"/>
  <c r="BJ551" i="2"/>
  <c r="BI551" i="2"/>
  <c r="BH551" i="2"/>
  <c r="BG551" i="2"/>
  <c r="BF551" i="2"/>
  <c r="BE551" i="2"/>
  <c r="BD551" i="2"/>
  <c r="BC551" i="2"/>
  <c r="BA551" i="2"/>
  <c r="AZ551" i="2"/>
  <c r="AY551" i="2"/>
  <c r="AX551" i="2"/>
  <c r="AW551" i="2"/>
  <c r="AV551" i="2"/>
  <c r="AU551" i="2"/>
  <c r="AT551" i="2"/>
  <c r="AS551" i="2"/>
  <c r="AR551" i="2"/>
  <c r="AQ551" i="2"/>
  <c r="AP551" i="2"/>
  <c r="AO551" i="2"/>
  <c r="AN551" i="2"/>
  <c r="AM551" i="2"/>
  <c r="AL551" i="2"/>
  <c r="AK551" i="2"/>
  <c r="BM550" i="2"/>
  <c r="BL550" i="2"/>
  <c r="BK550" i="2"/>
  <c r="BJ550" i="2"/>
  <c r="BI550" i="2"/>
  <c r="BH550" i="2"/>
  <c r="BG550" i="2"/>
  <c r="BF550" i="2"/>
  <c r="BE550" i="2"/>
  <c r="BD550" i="2"/>
  <c r="BC550" i="2"/>
  <c r="BA550" i="2"/>
  <c r="AZ550" i="2"/>
  <c r="AY550" i="2"/>
  <c r="AX550" i="2"/>
  <c r="AW550" i="2"/>
  <c r="AV550" i="2"/>
  <c r="AU550" i="2"/>
  <c r="AT550" i="2"/>
  <c r="AS550" i="2"/>
  <c r="AR550" i="2"/>
  <c r="AQ550" i="2"/>
  <c r="AP550" i="2"/>
  <c r="AO550" i="2"/>
  <c r="AN550" i="2"/>
  <c r="AM550" i="2"/>
  <c r="AL550" i="2"/>
  <c r="AK550" i="2"/>
  <c r="BM549" i="2"/>
  <c r="BL549" i="2"/>
  <c r="BK549" i="2"/>
  <c r="BJ549" i="2"/>
  <c r="BI549" i="2"/>
  <c r="BH549" i="2"/>
  <c r="BG549" i="2"/>
  <c r="BF549" i="2"/>
  <c r="BE549" i="2"/>
  <c r="BD549" i="2"/>
  <c r="BC549" i="2"/>
  <c r="BA549" i="2"/>
  <c r="AZ549" i="2"/>
  <c r="AY549" i="2"/>
  <c r="AX549" i="2"/>
  <c r="AW549" i="2"/>
  <c r="AV549" i="2"/>
  <c r="AU549" i="2"/>
  <c r="AT549" i="2"/>
  <c r="AS549" i="2"/>
  <c r="AR549" i="2"/>
  <c r="AQ549" i="2"/>
  <c r="AP549" i="2"/>
  <c r="AO549" i="2"/>
  <c r="AN549" i="2"/>
  <c r="AM549" i="2"/>
  <c r="AL549" i="2"/>
  <c r="AK549" i="2"/>
  <c r="BM548" i="2"/>
  <c r="BL548" i="2"/>
  <c r="BK548" i="2"/>
  <c r="BJ548" i="2"/>
  <c r="BI548" i="2"/>
  <c r="BH548" i="2"/>
  <c r="BG548" i="2"/>
  <c r="BF548" i="2"/>
  <c r="BE548" i="2"/>
  <c r="BD548" i="2"/>
  <c r="BC548" i="2"/>
  <c r="BA548" i="2"/>
  <c r="AZ548" i="2"/>
  <c r="AY548" i="2"/>
  <c r="AX548" i="2"/>
  <c r="AW548" i="2"/>
  <c r="AV548" i="2"/>
  <c r="AU548" i="2"/>
  <c r="AT548" i="2"/>
  <c r="AS548" i="2"/>
  <c r="AR548" i="2"/>
  <c r="AQ548" i="2"/>
  <c r="AP548" i="2"/>
  <c r="AO548" i="2"/>
  <c r="AN548" i="2"/>
  <c r="AM548" i="2"/>
  <c r="AL548" i="2"/>
  <c r="AK548" i="2"/>
  <c r="BM547" i="2"/>
  <c r="BL547" i="2"/>
  <c r="BK547" i="2"/>
  <c r="BJ547" i="2"/>
  <c r="BI547" i="2"/>
  <c r="BH547" i="2"/>
  <c r="BG547" i="2"/>
  <c r="BF547" i="2"/>
  <c r="BE547" i="2"/>
  <c r="BD547" i="2"/>
  <c r="BC547" i="2"/>
  <c r="BA547" i="2"/>
  <c r="AZ547" i="2"/>
  <c r="AY547" i="2"/>
  <c r="AX547" i="2"/>
  <c r="AW547" i="2"/>
  <c r="AV547" i="2"/>
  <c r="AU547" i="2"/>
  <c r="AT547" i="2"/>
  <c r="AS547" i="2"/>
  <c r="AR547" i="2"/>
  <c r="AQ547" i="2"/>
  <c r="AP547" i="2"/>
  <c r="AO547" i="2"/>
  <c r="AN547" i="2"/>
  <c r="AM547" i="2"/>
  <c r="AL547" i="2"/>
  <c r="AK547" i="2"/>
  <c r="BM546" i="2"/>
  <c r="BL546" i="2"/>
  <c r="BK546" i="2"/>
  <c r="BJ546" i="2"/>
  <c r="BI546" i="2"/>
  <c r="BH546" i="2"/>
  <c r="BG546" i="2"/>
  <c r="BF546" i="2"/>
  <c r="BE546" i="2"/>
  <c r="BD546" i="2"/>
  <c r="BC546" i="2"/>
  <c r="BA546" i="2"/>
  <c r="AZ546" i="2"/>
  <c r="AY546" i="2"/>
  <c r="AX546" i="2"/>
  <c r="AW546" i="2"/>
  <c r="AV546" i="2"/>
  <c r="AU546" i="2"/>
  <c r="AT546" i="2"/>
  <c r="AS546" i="2"/>
  <c r="AR546" i="2"/>
  <c r="AQ546" i="2"/>
  <c r="AP546" i="2"/>
  <c r="AO546" i="2"/>
  <c r="AN546" i="2"/>
  <c r="AM546" i="2"/>
  <c r="AL546" i="2"/>
  <c r="AK546" i="2"/>
  <c r="BM545" i="2"/>
  <c r="BL545" i="2"/>
  <c r="BK545" i="2"/>
  <c r="BJ545" i="2"/>
  <c r="BI545" i="2"/>
  <c r="BH545" i="2"/>
  <c r="BG545" i="2"/>
  <c r="BF545" i="2"/>
  <c r="BE545" i="2"/>
  <c r="BD545" i="2"/>
  <c r="BC545" i="2"/>
  <c r="BA545" i="2"/>
  <c r="AZ545" i="2"/>
  <c r="AY545" i="2"/>
  <c r="AX545" i="2"/>
  <c r="AW545" i="2"/>
  <c r="AV545" i="2"/>
  <c r="AU545" i="2"/>
  <c r="AT545" i="2"/>
  <c r="AS545" i="2"/>
  <c r="AR545" i="2"/>
  <c r="AQ545" i="2"/>
  <c r="AP545" i="2"/>
  <c r="AO545" i="2"/>
  <c r="AN545" i="2"/>
  <c r="AM545" i="2"/>
  <c r="AL545" i="2"/>
  <c r="AK545" i="2"/>
  <c r="BM544" i="2"/>
  <c r="BL544" i="2"/>
  <c r="BK544" i="2"/>
  <c r="BJ544" i="2"/>
  <c r="BI544" i="2"/>
  <c r="BH544" i="2"/>
  <c r="BG544" i="2"/>
  <c r="BF544" i="2"/>
  <c r="BE544" i="2"/>
  <c r="BD544" i="2"/>
  <c r="BC544" i="2"/>
  <c r="BA544" i="2"/>
  <c r="AZ544" i="2"/>
  <c r="AY544" i="2"/>
  <c r="AX544" i="2"/>
  <c r="AW544" i="2"/>
  <c r="AV544" i="2"/>
  <c r="AU544" i="2"/>
  <c r="AT544" i="2"/>
  <c r="AS544" i="2"/>
  <c r="AR544" i="2"/>
  <c r="AQ544" i="2"/>
  <c r="AP544" i="2"/>
  <c r="AO544" i="2"/>
  <c r="AN544" i="2"/>
  <c r="AM544" i="2"/>
  <c r="AL544" i="2"/>
  <c r="AK544" i="2"/>
  <c r="BM543" i="2"/>
  <c r="BL543" i="2"/>
  <c r="BK543" i="2"/>
  <c r="BJ543" i="2"/>
  <c r="BI543" i="2"/>
  <c r="BH543" i="2"/>
  <c r="BG543" i="2"/>
  <c r="BF543" i="2"/>
  <c r="BE543" i="2"/>
  <c r="BD543" i="2"/>
  <c r="BC543" i="2"/>
  <c r="BA543" i="2"/>
  <c r="AZ543" i="2"/>
  <c r="AY543" i="2"/>
  <c r="AX543" i="2"/>
  <c r="AW543" i="2"/>
  <c r="AV543" i="2"/>
  <c r="AU543" i="2"/>
  <c r="AT543" i="2"/>
  <c r="AS543" i="2"/>
  <c r="AR543" i="2"/>
  <c r="AQ543" i="2"/>
  <c r="AP543" i="2"/>
  <c r="AO543" i="2"/>
  <c r="AN543" i="2"/>
  <c r="AM543" i="2"/>
  <c r="AL543" i="2"/>
  <c r="AK543" i="2"/>
  <c r="BM542" i="2"/>
  <c r="BL542" i="2"/>
  <c r="BK542" i="2"/>
  <c r="BJ542" i="2"/>
  <c r="BI542" i="2"/>
  <c r="BH542" i="2"/>
  <c r="BG542" i="2"/>
  <c r="BF542" i="2"/>
  <c r="BE542" i="2"/>
  <c r="BD542" i="2"/>
  <c r="BC542" i="2"/>
  <c r="BA542" i="2"/>
  <c r="AZ542" i="2"/>
  <c r="AY542" i="2"/>
  <c r="AX542" i="2"/>
  <c r="AW542" i="2"/>
  <c r="AV542" i="2"/>
  <c r="AU542" i="2"/>
  <c r="AT542" i="2"/>
  <c r="AS542" i="2"/>
  <c r="AR542" i="2"/>
  <c r="AQ542" i="2"/>
  <c r="AP542" i="2"/>
  <c r="AO542" i="2"/>
  <c r="AN542" i="2"/>
  <c r="AM542" i="2"/>
  <c r="AL542" i="2"/>
  <c r="AK542" i="2"/>
  <c r="BM541" i="2"/>
  <c r="BL541" i="2"/>
  <c r="BK541" i="2"/>
  <c r="BJ541" i="2"/>
  <c r="BI541" i="2"/>
  <c r="BH541" i="2"/>
  <c r="BG541" i="2"/>
  <c r="BF541" i="2"/>
  <c r="BE541" i="2"/>
  <c r="BD541" i="2"/>
  <c r="BC541" i="2"/>
  <c r="BA541" i="2"/>
  <c r="AZ541" i="2"/>
  <c r="AY541" i="2"/>
  <c r="AX541" i="2"/>
  <c r="AW541" i="2"/>
  <c r="AV541" i="2"/>
  <c r="AU541" i="2"/>
  <c r="AT541" i="2"/>
  <c r="AS541" i="2"/>
  <c r="AR541" i="2"/>
  <c r="AQ541" i="2"/>
  <c r="AP541" i="2"/>
  <c r="AO541" i="2"/>
  <c r="AN541" i="2"/>
  <c r="AM541" i="2"/>
  <c r="AL541" i="2"/>
  <c r="AK541" i="2"/>
  <c r="BM540" i="2"/>
  <c r="BL540" i="2"/>
  <c r="BK540" i="2"/>
  <c r="BJ540" i="2"/>
  <c r="BI540" i="2"/>
  <c r="BH540" i="2"/>
  <c r="BG540" i="2"/>
  <c r="BF540" i="2"/>
  <c r="BE540" i="2"/>
  <c r="BD540" i="2"/>
  <c r="BC540" i="2"/>
  <c r="BA540" i="2"/>
  <c r="AZ540" i="2"/>
  <c r="AY540" i="2"/>
  <c r="AX540" i="2"/>
  <c r="AW540" i="2"/>
  <c r="AV540" i="2"/>
  <c r="AU540" i="2"/>
  <c r="AT540" i="2"/>
  <c r="AS540" i="2"/>
  <c r="AR540" i="2"/>
  <c r="AQ540" i="2"/>
  <c r="AP540" i="2"/>
  <c r="AO540" i="2"/>
  <c r="AN540" i="2"/>
  <c r="AM540" i="2"/>
  <c r="AL540" i="2"/>
  <c r="AK540" i="2"/>
  <c r="BM539" i="2"/>
  <c r="BL539" i="2"/>
  <c r="BK539" i="2"/>
  <c r="BJ539" i="2"/>
  <c r="BI539" i="2"/>
  <c r="BH539" i="2"/>
  <c r="BG539" i="2"/>
  <c r="BF539" i="2"/>
  <c r="BE539" i="2"/>
  <c r="BD539" i="2"/>
  <c r="BC539" i="2"/>
  <c r="BA539" i="2"/>
  <c r="AZ539" i="2"/>
  <c r="AY539" i="2"/>
  <c r="AX539" i="2"/>
  <c r="AW539" i="2"/>
  <c r="AV539" i="2"/>
  <c r="AU539" i="2"/>
  <c r="AT539" i="2"/>
  <c r="AS539" i="2"/>
  <c r="AR539" i="2"/>
  <c r="AQ539" i="2"/>
  <c r="AP539" i="2"/>
  <c r="AO539" i="2"/>
  <c r="AN539" i="2"/>
  <c r="AM539" i="2"/>
  <c r="AL539" i="2"/>
  <c r="AK539" i="2"/>
  <c r="BM538" i="2"/>
  <c r="BL538" i="2"/>
  <c r="BK538" i="2"/>
  <c r="BJ538" i="2"/>
  <c r="BI538" i="2"/>
  <c r="BH538" i="2"/>
  <c r="BG538" i="2"/>
  <c r="BF538" i="2"/>
  <c r="BE538" i="2"/>
  <c r="BD538" i="2"/>
  <c r="BC538" i="2"/>
  <c r="BA538" i="2"/>
  <c r="AZ538" i="2"/>
  <c r="AY538" i="2"/>
  <c r="AX538" i="2"/>
  <c r="AW538" i="2"/>
  <c r="AV538" i="2"/>
  <c r="AU538" i="2"/>
  <c r="AT538" i="2"/>
  <c r="AS538" i="2"/>
  <c r="AR538" i="2"/>
  <c r="AQ538" i="2"/>
  <c r="AP538" i="2"/>
  <c r="AO538" i="2"/>
  <c r="AN538" i="2"/>
  <c r="AM538" i="2"/>
  <c r="AL538" i="2"/>
  <c r="AK538" i="2"/>
  <c r="BM537" i="2"/>
  <c r="BL537" i="2"/>
  <c r="BK537" i="2"/>
  <c r="BJ537" i="2"/>
  <c r="BI537" i="2"/>
  <c r="BH537" i="2"/>
  <c r="BG537" i="2"/>
  <c r="BF537" i="2"/>
  <c r="BE537" i="2"/>
  <c r="BD537" i="2"/>
  <c r="BC537" i="2"/>
  <c r="BA537" i="2"/>
  <c r="AZ537" i="2"/>
  <c r="AY537" i="2"/>
  <c r="AX537" i="2"/>
  <c r="AW537" i="2"/>
  <c r="AV537" i="2"/>
  <c r="AU537" i="2"/>
  <c r="AT537" i="2"/>
  <c r="AS537" i="2"/>
  <c r="AR537" i="2"/>
  <c r="AQ537" i="2"/>
  <c r="AP537" i="2"/>
  <c r="AO537" i="2"/>
  <c r="AN537" i="2"/>
  <c r="AM537" i="2"/>
  <c r="AL537" i="2"/>
  <c r="AK537" i="2"/>
  <c r="BM535" i="2"/>
  <c r="BL535" i="2"/>
  <c r="BK535" i="2"/>
  <c r="BJ535" i="2"/>
  <c r="BI535" i="2"/>
  <c r="BH535" i="2"/>
  <c r="BG535" i="2"/>
  <c r="BF535" i="2"/>
  <c r="BE535" i="2"/>
  <c r="BD535" i="2"/>
  <c r="BC535" i="2"/>
  <c r="BA535" i="2"/>
  <c r="AZ535" i="2"/>
  <c r="AY535" i="2"/>
  <c r="AX535" i="2"/>
  <c r="AW535" i="2"/>
  <c r="AV535" i="2"/>
  <c r="AU535" i="2"/>
  <c r="AT535" i="2"/>
  <c r="AS535" i="2"/>
  <c r="AR535" i="2"/>
  <c r="AQ535" i="2"/>
  <c r="AP535" i="2"/>
  <c r="AO535" i="2"/>
  <c r="AN535" i="2"/>
  <c r="AM535" i="2"/>
  <c r="AL535" i="2"/>
  <c r="AK535" i="2"/>
  <c r="BM534" i="2"/>
  <c r="BL534" i="2"/>
  <c r="BK534" i="2"/>
  <c r="BJ534" i="2"/>
  <c r="BI534" i="2"/>
  <c r="BH534" i="2"/>
  <c r="BG534" i="2"/>
  <c r="BF534" i="2"/>
  <c r="BE534" i="2"/>
  <c r="BD534" i="2"/>
  <c r="BC534" i="2"/>
  <c r="BA534" i="2"/>
  <c r="AZ534" i="2"/>
  <c r="AY534" i="2"/>
  <c r="AX534" i="2"/>
  <c r="AW534" i="2"/>
  <c r="AV534" i="2"/>
  <c r="AU534" i="2"/>
  <c r="AT534" i="2"/>
  <c r="AS534" i="2"/>
  <c r="AR534" i="2"/>
  <c r="AQ534" i="2"/>
  <c r="AP534" i="2"/>
  <c r="AO534" i="2"/>
  <c r="AN534" i="2"/>
  <c r="AM534" i="2"/>
  <c r="AL534" i="2"/>
  <c r="AK534" i="2"/>
  <c r="BM533" i="2"/>
  <c r="BL533" i="2"/>
  <c r="BK533" i="2"/>
  <c r="BJ533" i="2"/>
  <c r="BI533" i="2"/>
  <c r="BH533" i="2"/>
  <c r="BG533" i="2"/>
  <c r="BF533" i="2"/>
  <c r="BE533" i="2"/>
  <c r="BD533" i="2"/>
  <c r="BC533" i="2"/>
  <c r="BA533" i="2"/>
  <c r="AZ533" i="2"/>
  <c r="AY533" i="2"/>
  <c r="AX533" i="2"/>
  <c r="AW533" i="2"/>
  <c r="AV533" i="2"/>
  <c r="AU533" i="2"/>
  <c r="AT533" i="2"/>
  <c r="AS533" i="2"/>
  <c r="AR533" i="2"/>
  <c r="AQ533" i="2"/>
  <c r="AP533" i="2"/>
  <c r="AO533" i="2"/>
  <c r="AN533" i="2"/>
  <c r="AM533" i="2"/>
  <c r="AL533" i="2"/>
  <c r="AK533" i="2"/>
  <c r="BM532" i="2"/>
  <c r="BL532" i="2"/>
  <c r="BK532" i="2"/>
  <c r="BJ532" i="2"/>
  <c r="BI532" i="2"/>
  <c r="BH532" i="2"/>
  <c r="BG532" i="2"/>
  <c r="BF532" i="2"/>
  <c r="BE532" i="2"/>
  <c r="BD532" i="2"/>
  <c r="BC532" i="2"/>
  <c r="BA532" i="2"/>
  <c r="AZ532" i="2"/>
  <c r="AY532" i="2"/>
  <c r="AX532" i="2"/>
  <c r="AW532" i="2"/>
  <c r="AV532" i="2"/>
  <c r="AU532" i="2"/>
  <c r="AT532" i="2"/>
  <c r="AS532" i="2"/>
  <c r="AR532" i="2"/>
  <c r="AQ532" i="2"/>
  <c r="AP532" i="2"/>
  <c r="AO532" i="2"/>
  <c r="AN532" i="2"/>
  <c r="AM532" i="2"/>
  <c r="AL532" i="2"/>
  <c r="AK532" i="2"/>
  <c r="BM531" i="2"/>
  <c r="BL531" i="2"/>
  <c r="BK531" i="2"/>
  <c r="BJ531" i="2"/>
  <c r="BI531" i="2"/>
  <c r="BH531" i="2"/>
  <c r="BG531" i="2"/>
  <c r="BF531" i="2"/>
  <c r="BE531" i="2"/>
  <c r="BD531" i="2"/>
  <c r="BC531" i="2"/>
  <c r="BA531" i="2"/>
  <c r="AZ531" i="2"/>
  <c r="AY531" i="2"/>
  <c r="AX531" i="2"/>
  <c r="AW531" i="2"/>
  <c r="AV531" i="2"/>
  <c r="AU531" i="2"/>
  <c r="AT531" i="2"/>
  <c r="AS531" i="2"/>
  <c r="AR531" i="2"/>
  <c r="AQ531" i="2"/>
  <c r="AP531" i="2"/>
  <c r="AO531" i="2"/>
  <c r="AN531" i="2"/>
  <c r="AM531" i="2"/>
  <c r="AL531" i="2"/>
  <c r="AK531" i="2"/>
  <c r="BM529" i="2"/>
  <c r="BL529" i="2"/>
  <c r="BK529" i="2"/>
  <c r="BJ529" i="2"/>
  <c r="BI529" i="2"/>
  <c r="BH529" i="2"/>
  <c r="BG529" i="2"/>
  <c r="BF529" i="2"/>
  <c r="BE529" i="2"/>
  <c r="BD529" i="2"/>
  <c r="BC529" i="2"/>
  <c r="BA529" i="2"/>
  <c r="AZ529" i="2"/>
  <c r="AY529" i="2"/>
  <c r="AX529" i="2"/>
  <c r="AW529" i="2"/>
  <c r="AV529" i="2"/>
  <c r="AU529" i="2"/>
  <c r="AT529" i="2"/>
  <c r="AS529" i="2"/>
  <c r="AR529" i="2"/>
  <c r="AQ529" i="2"/>
  <c r="AP529" i="2"/>
  <c r="AO529" i="2"/>
  <c r="AN529" i="2"/>
  <c r="AM529" i="2"/>
  <c r="AL529" i="2"/>
  <c r="AK529" i="2"/>
  <c r="BM528" i="2"/>
  <c r="BL528" i="2"/>
  <c r="BK528" i="2"/>
  <c r="BJ528" i="2"/>
  <c r="BI528" i="2"/>
  <c r="BH528" i="2"/>
  <c r="BG528" i="2"/>
  <c r="BF528" i="2"/>
  <c r="BE528" i="2"/>
  <c r="BD528" i="2"/>
  <c r="BC528" i="2"/>
  <c r="BA528" i="2"/>
  <c r="AZ528" i="2"/>
  <c r="AY528" i="2"/>
  <c r="AX528" i="2"/>
  <c r="AW528" i="2"/>
  <c r="AV528" i="2"/>
  <c r="AU528" i="2"/>
  <c r="AT528" i="2"/>
  <c r="AS528" i="2"/>
  <c r="AR528" i="2"/>
  <c r="AQ528" i="2"/>
  <c r="AP528" i="2"/>
  <c r="AO528" i="2"/>
  <c r="AN528" i="2"/>
  <c r="AM528" i="2"/>
  <c r="AL528" i="2"/>
  <c r="AK528" i="2"/>
  <c r="BM527" i="2"/>
  <c r="BL527" i="2"/>
  <c r="BK527" i="2"/>
  <c r="BJ527" i="2"/>
  <c r="BI527" i="2"/>
  <c r="BH527" i="2"/>
  <c r="BG527" i="2"/>
  <c r="BF527" i="2"/>
  <c r="BE527" i="2"/>
  <c r="BD527" i="2"/>
  <c r="BC527" i="2"/>
  <c r="BA527" i="2"/>
  <c r="AZ527" i="2"/>
  <c r="AY527" i="2"/>
  <c r="AX527" i="2"/>
  <c r="AW527" i="2"/>
  <c r="AV527" i="2"/>
  <c r="AU527" i="2"/>
  <c r="AT527" i="2"/>
  <c r="AS527" i="2"/>
  <c r="AR527" i="2"/>
  <c r="AQ527" i="2"/>
  <c r="AP527" i="2"/>
  <c r="AO527" i="2"/>
  <c r="AN527" i="2"/>
  <c r="AM527" i="2"/>
  <c r="AL527" i="2"/>
  <c r="AK527" i="2"/>
  <c r="BM526" i="2"/>
  <c r="BL526" i="2"/>
  <c r="BK526" i="2"/>
  <c r="BJ526" i="2"/>
  <c r="BI526" i="2"/>
  <c r="BH526" i="2"/>
  <c r="BG526" i="2"/>
  <c r="BF526" i="2"/>
  <c r="BE526" i="2"/>
  <c r="BD526" i="2"/>
  <c r="BC526" i="2"/>
  <c r="BA526" i="2"/>
  <c r="AZ526" i="2"/>
  <c r="AY526" i="2"/>
  <c r="AX526" i="2"/>
  <c r="AW526" i="2"/>
  <c r="AV526" i="2"/>
  <c r="AU526" i="2"/>
  <c r="AT526" i="2"/>
  <c r="AS526" i="2"/>
  <c r="AR526" i="2"/>
  <c r="AQ526" i="2"/>
  <c r="AP526" i="2"/>
  <c r="AO526" i="2"/>
  <c r="AN526" i="2"/>
  <c r="AM526" i="2"/>
  <c r="AL526" i="2"/>
  <c r="AK526" i="2"/>
  <c r="BM525" i="2"/>
  <c r="BL525" i="2"/>
  <c r="BK525" i="2"/>
  <c r="BJ525" i="2"/>
  <c r="BI525" i="2"/>
  <c r="BH525" i="2"/>
  <c r="BG525" i="2"/>
  <c r="BF525" i="2"/>
  <c r="BE525" i="2"/>
  <c r="BD525" i="2"/>
  <c r="BC525" i="2"/>
  <c r="BA525" i="2"/>
  <c r="AZ525" i="2"/>
  <c r="AY525" i="2"/>
  <c r="AX525" i="2"/>
  <c r="AW525" i="2"/>
  <c r="AV525" i="2"/>
  <c r="AU525" i="2"/>
  <c r="AT525" i="2"/>
  <c r="AS525" i="2"/>
  <c r="AR525" i="2"/>
  <c r="AQ525" i="2"/>
  <c r="AP525" i="2"/>
  <c r="AO525" i="2"/>
  <c r="AN525" i="2"/>
  <c r="AM525" i="2"/>
  <c r="AL525" i="2"/>
  <c r="AK525" i="2"/>
  <c r="BM524" i="2"/>
  <c r="BL524" i="2"/>
  <c r="BK524" i="2"/>
  <c r="BJ524" i="2"/>
  <c r="BI524" i="2"/>
  <c r="BH524" i="2"/>
  <c r="BG524" i="2"/>
  <c r="BF524" i="2"/>
  <c r="BE524" i="2"/>
  <c r="BD524" i="2"/>
  <c r="BC524" i="2"/>
  <c r="BA524" i="2"/>
  <c r="AZ524" i="2"/>
  <c r="AY524" i="2"/>
  <c r="AX524" i="2"/>
  <c r="AW524" i="2"/>
  <c r="AV524" i="2"/>
  <c r="AU524" i="2"/>
  <c r="AT524" i="2"/>
  <c r="AS524" i="2"/>
  <c r="AR524" i="2"/>
  <c r="AQ524" i="2"/>
  <c r="AP524" i="2"/>
  <c r="AO524" i="2"/>
  <c r="AN524" i="2"/>
  <c r="AM524" i="2"/>
  <c r="AL524" i="2"/>
  <c r="AK524" i="2"/>
  <c r="BM523" i="2"/>
  <c r="BL523" i="2"/>
  <c r="BK523" i="2"/>
  <c r="BJ523" i="2"/>
  <c r="BI523" i="2"/>
  <c r="BH523" i="2"/>
  <c r="BG523" i="2"/>
  <c r="BF523" i="2"/>
  <c r="BE523" i="2"/>
  <c r="BD523" i="2"/>
  <c r="BC523" i="2"/>
  <c r="BA523" i="2"/>
  <c r="AZ523" i="2"/>
  <c r="AY523" i="2"/>
  <c r="AX523" i="2"/>
  <c r="AW523" i="2"/>
  <c r="AV523" i="2"/>
  <c r="AU523" i="2"/>
  <c r="AT523" i="2"/>
  <c r="AS523" i="2"/>
  <c r="AR523" i="2"/>
  <c r="AQ523" i="2"/>
  <c r="AP523" i="2"/>
  <c r="AO523" i="2"/>
  <c r="AN523" i="2"/>
  <c r="AM523" i="2"/>
  <c r="AL523" i="2"/>
  <c r="AK523" i="2"/>
  <c r="BM521" i="2"/>
  <c r="BL521" i="2"/>
  <c r="BK521" i="2"/>
  <c r="BJ521" i="2"/>
  <c r="BI521" i="2"/>
  <c r="BH521" i="2"/>
  <c r="BG521" i="2"/>
  <c r="BF521" i="2"/>
  <c r="BE521" i="2"/>
  <c r="BD521" i="2"/>
  <c r="BC521" i="2"/>
  <c r="BA521" i="2"/>
  <c r="AZ521" i="2"/>
  <c r="AY521" i="2"/>
  <c r="AX521" i="2"/>
  <c r="AW521" i="2"/>
  <c r="AV521" i="2"/>
  <c r="AU521" i="2"/>
  <c r="AT521" i="2"/>
  <c r="AS521" i="2"/>
  <c r="AR521" i="2"/>
  <c r="AQ521" i="2"/>
  <c r="AP521" i="2"/>
  <c r="AO521" i="2"/>
  <c r="AN521" i="2"/>
  <c r="AM521" i="2"/>
  <c r="AL521" i="2"/>
  <c r="AK521" i="2"/>
  <c r="BM520" i="2"/>
  <c r="BL520" i="2"/>
  <c r="BK520" i="2"/>
  <c r="BJ520" i="2"/>
  <c r="BI520" i="2"/>
  <c r="BH520" i="2"/>
  <c r="BG520" i="2"/>
  <c r="BF520" i="2"/>
  <c r="BE520" i="2"/>
  <c r="BD520" i="2"/>
  <c r="BC520" i="2"/>
  <c r="BA520" i="2"/>
  <c r="AZ520" i="2"/>
  <c r="AY520" i="2"/>
  <c r="AX520" i="2"/>
  <c r="AW520" i="2"/>
  <c r="AV520" i="2"/>
  <c r="AU520" i="2"/>
  <c r="AT520" i="2"/>
  <c r="AS520" i="2"/>
  <c r="AR520" i="2"/>
  <c r="AQ520" i="2"/>
  <c r="AP520" i="2"/>
  <c r="AO520" i="2"/>
  <c r="AN520" i="2"/>
  <c r="AM520" i="2"/>
  <c r="AL520" i="2"/>
  <c r="AK520" i="2"/>
  <c r="BM519" i="2"/>
  <c r="BL519" i="2"/>
  <c r="BK519" i="2"/>
  <c r="BJ519" i="2"/>
  <c r="BI519" i="2"/>
  <c r="BH519" i="2"/>
  <c r="BG519" i="2"/>
  <c r="BF519" i="2"/>
  <c r="BE519" i="2"/>
  <c r="BD519" i="2"/>
  <c r="BC519" i="2"/>
  <c r="BA519" i="2"/>
  <c r="AZ519" i="2"/>
  <c r="AY519" i="2"/>
  <c r="AX519" i="2"/>
  <c r="AW519" i="2"/>
  <c r="AV519" i="2"/>
  <c r="AU519" i="2"/>
  <c r="AT519" i="2"/>
  <c r="AS519" i="2"/>
  <c r="AR519" i="2"/>
  <c r="AQ519" i="2"/>
  <c r="AP519" i="2"/>
  <c r="AO519" i="2"/>
  <c r="AN519" i="2"/>
  <c r="AM519" i="2"/>
  <c r="AL519" i="2"/>
  <c r="AK519" i="2"/>
  <c r="BM518" i="2"/>
  <c r="BL518" i="2"/>
  <c r="BK518" i="2"/>
  <c r="BJ518" i="2"/>
  <c r="BI518" i="2"/>
  <c r="BH518" i="2"/>
  <c r="BG518" i="2"/>
  <c r="BF518" i="2"/>
  <c r="BE518" i="2"/>
  <c r="BD518" i="2"/>
  <c r="BC518" i="2"/>
  <c r="BA518" i="2"/>
  <c r="AZ518" i="2"/>
  <c r="AY518" i="2"/>
  <c r="AX518" i="2"/>
  <c r="AW518" i="2"/>
  <c r="AV518" i="2"/>
  <c r="AU518" i="2"/>
  <c r="AT518" i="2"/>
  <c r="AS518" i="2"/>
  <c r="AR518" i="2"/>
  <c r="AQ518" i="2"/>
  <c r="AP518" i="2"/>
  <c r="AO518" i="2"/>
  <c r="AN518" i="2"/>
  <c r="AM518" i="2"/>
  <c r="AL518" i="2"/>
  <c r="AK518" i="2"/>
  <c r="BM515" i="2"/>
  <c r="BL515" i="2"/>
  <c r="BK515" i="2"/>
  <c r="BJ515" i="2"/>
  <c r="BI515" i="2"/>
  <c r="BH515" i="2"/>
  <c r="BG515" i="2"/>
  <c r="BF515" i="2"/>
  <c r="BE515" i="2"/>
  <c r="BD515" i="2"/>
  <c r="BC515" i="2"/>
  <c r="BA515" i="2"/>
  <c r="AZ515" i="2"/>
  <c r="AY515" i="2"/>
  <c r="AX515" i="2"/>
  <c r="AW515" i="2"/>
  <c r="AV515" i="2"/>
  <c r="AU515" i="2"/>
  <c r="AT515" i="2"/>
  <c r="AS515" i="2"/>
  <c r="AR515" i="2"/>
  <c r="AQ515" i="2"/>
  <c r="AP515" i="2"/>
  <c r="AO515" i="2"/>
  <c r="AN515" i="2"/>
  <c r="AM515" i="2"/>
  <c r="AL515" i="2"/>
  <c r="AK515" i="2"/>
  <c r="BM514" i="2"/>
  <c r="BL514" i="2"/>
  <c r="BK514" i="2"/>
  <c r="BJ514" i="2"/>
  <c r="BI514" i="2"/>
  <c r="BH514" i="2"/>
  <c r="BG514" i="2"/>
  <c r="BF514" i="2"/>
  <c r="BE514" i="2"/>
  <c r="BD514" i="2"/>
  <c r="BC514" i="2"/>
  <c r="BA514" i="2"/>
  <c r="AZ514" i="2"/>
  <c r="AY514" i="2"/>
  <c r="AX514" i="2"/>
  <c r="AW514" i="2"/>
  <c r="AV514" i="2"/>
  <c r="AU514" i="2"/>
  <c r="AT514" i="2"/>
  <c r="AS514" i="2"/>
  <c r="AR514" i="2"/>
  <c r="AQ514" i="2"/>
  <c r="AP514" i="2"/>
  <c r="AO514" i="2"/>
  <c r="AN514" i="2"/>
  <c r="AM514" i="2"/>
  <c r="AL514" i="2"/>
  <c r="AK514" i="2"/>
  <c r="BM513" i="2"/>
  <c r="BL513" i="2"/>
  <c r="BK513" i="2"/>
  <c r="BJ513" i="2"/>
  <c r="BI513" i="2"/>
  <c r="BH513" i="2"/>
  <c r="BG513" i="2"/>
  <c r="BF513" i="2"/>
  <c r="BE513" i="2"/>
  <c r="BD513" i="2"/>
  <c r="BC513" i="2"/>
  <c r="BA513" i="2"/>
  <c r="AZ513" i="2"/>
  <c r="AY513" i="2"/>
  <c r="AX513" i="2"/>
  <c r="AW513" i="2"/>
  <c r="AV513" i="2"/>
  <c r="AU513" i="2"/>
  <c r="AT513" i="2"/>
  <c r="AS513" i="2"/>
  <c r="AR513" i="2"/>
  <c r="AQ513" i="2"/>
  <c r="AP513" i="2"/>
  <c r="AO513" i="2"/>
  <c r="AN513" i="2"/>
  <c r="AM513" i="2"/>
  <c r="AL513" i="2"/>
  <c r="AK513" i="2"/>
  <c r="BM511" i="2"/>
  <c r="BL511" i="2"/>
  <c r="BK511" i="2"/>
  <c r="BJ511" i="2"/>
  <c r="BI511" i="2"/>
  <c r="BH511" i="2"/>
  <c r="BG511" i="2"/>
  <c r="BF511" i="2"/>
  <c r="BE511" i="2"/>
  <c r="BD511" i="2"/>
  <c r="BC511" i="2"/>
  <c r="BA511" i="2"/>
  <c r="AZ511" i="2"/>
  <c r="AY511" i="2"/>
  <c r="AX511" i="2"/>
  <c r="AW511" i="2"/>
  <c r="AV511" i="2"/>
  <c r="AU511" i="2"/>
  <c r="AT511" i="2"/>
  <c r="AS511" i="2"/>
  <c r="AR511" i="2"/>
  <c r="AQ511" i="2"/>
  <c r="AP511" i="2"/>
  <c r="AO511" i="2"/>
  <c r="AN511" i="2"/>
  <c r="AM511" i="2"/>
  <c r="AL511" i="2"/>
  <c r="AK511" i="2"/>
  <c r="BM510" i="2"/>
  <c r="BL510" i="2"/>
  <c r="BK510" i="2"/>
  <c r="BJ510" i="2"/>
  <c r="BI510" i="2"/>
  <c r="BH510" i="2"/>
  <c r="BG510" i="2"/>
  <c r="BF510" i="2"/>
  <c r="BE510" i="2"/>
  <c r="BD510" i="2"/>
  <c r="BC510" i="2"/>
  <c r="BA510" i="2"/>
  <c r="AZ510" i="2"/>
  <c r="AY510" i="2"/>
  <c r="AX510" i="2"/>
  <c r="AW510" i="2"/>
  <c r="AV510" i="2"/>
  <c r="AU510" i="2"/>
  <c r="AT510" i="2"/>
  <c r="AS510" i="2"/>
  <c r="AR510" i="2"/>
  <c r="AQ510" i="2"/>
  <c r="AP510" i="2"/>
  <c r="AO510" i="2"/>
  <c r="AN510" i="2"/>
  <c r="AM510" i="2"/>
  <c r="AL510" i="2"/>
  <c r="AK510" i="2"/>
  <c r="BM509" i="2"/>
  <c r="BL509" i="2"/>
  <c r="BK509" i="2"/>
  <c r="BJ509" i="2"/>
  <c r="BI509" i="2"/>
  <c r="BH509" i="2"/>
  <c r="BG509" i="2"/>
  <c r="BF509" i="2"/>
  <c r="BE509" i="2"/>
  <c r="BD509" i="2"/>
  <c r="BC509" i="2"/>
  <c r="BA509" i="2"/>
  <c r="AZ509" i="2"/>
  <c r="AY509" i="2"/>
  <c r="AX509" i="2"/>
  <c r="AW509" i="2"/>
  <c r="AV509" i="2"/>
  <c r="AU509" i="2"/>
  <c r="AT509" i="2"/>
  <c r="AS509" i="2"/>
  <c r="AR509" i="2"/>
  <c r="AQ509" i="2"/>
  <c r="AP509" i="2"/>
  <c r="AO509" i="2"/>
  <c r="AN509" i="2"/>
  <c r="AM509" i="2"/>
  <c r="AL509" i="2"/>
  <c r="AK509" i="2"/>
  <c r="BM508" i="2"/>
  <c r="BL508" i="2"/>
  <c r="BK508" i="2"/>
  <c r="BJ508" i="2"/>
  <c r="BI508" i="2"/>
  <c r="BH508" i="2"/>
  <c r="BG508" i="2"/>
  <c r="BF508" i="2"/>
  <c r="BE508" i="2"/>
  <c r="BD508" i="2"/>
  <c r="BC508" i="2"/>
  <c r="BA508" i="2"/>
  <c r="AZ508" i="2"/>
  <c r="AY508" i="2"/>
  <c r="AX508" i="2"/>
  <c r="AW508" i="2"/>
  <c r="AV508" i="2"/>
  <c r="AU508" i="2"/>
  <c r="AT508" i="2"/>
  <c r="AS508" i="2"/>
  <c r="AR508" i="2"/>
  <c r="AQ508" i="2"/>
  <c r="AP508" i="2"/>
  <c r="AO508" i="2"/>
  <c r="AN508" i="2"/>
  <c r="AM508" i="2"/>
  <c r="AL508" i="2"/>
  <c r="AK508" i="2"/>
  <c r="BM507" i="2"/>
  <c r="BL507" i="2"/>
  <c r="BK507" i="2"/>
  <c r="BJ507" i="2"/>
  <c r="BI507" i="2"/>
  <c r="BH507" i="2"/>
  <c r="BG507" i="2"/>
  <c r="BF507" i="2"/>
  <c r="BE507" i="2"/>
  <c r="BD507" i="2"/>
  <c r="BC507" i="2"/>
  <c r="BA507" i="2"/>
  <c r="AZ507" i="2"/>
  <c r="AY507" i="2"/>
  <c r="AX507" i="2"/>
  <c r="AW507" i="2"/>
  <c r="AV507" i="2"/>
  <c r="AU507" i="2"/>
  <c r="AT507" i="2"/>
  <c r="AS507" i="2"/>
  <c r="AR507" i="2"/>
  <c r="AQ507" i="2"/>
  <c r="AP507" i="2"/>
  <c r="AO507" i="2"/>
  <c r="AN507" i="2"/>
  <c r="AM507" i="2"/>
  <c r="AL507" i="2"/>
  <c r="AK507" i="2"/>
  <c r="BM505" i="2"/>
  <c r="BL505" i="2"/>
  <c r="BK505" i="2"/>
  <c r="BJ505" i="2"/>
  <c r="BI505" i="2"/>
  <c r="BH505" i="2"/>
  <c r="BG505" i="2"/>
  <c r="BF505" i="2"/>
  <c r="BE505" i="2"/>
  <c r="BD505" i="2"/>
  <c r="BC505" i="2"/>
  <c r="BA505" i="2"/>
  <c r="AZ505" i="2"/>
  <c r="AY505" i="2"/>
  <c r="AX505" i="2"/>
  <c r="AW505" i="2"/>
  <c r="AV505" i="2"/>
  <c r="AU505" i="2"/>
  <c r="AT505" i="2"/>
  <c r="AS505" i="2"/>
  <c r="AR505" i="2"/>
  <c r="AQ505" i="2"/>
  <c r="AP505" i="2"/>
  <c r="AO505" i="2"/>
  <c r="AN505" i="2"/>
  <c r="AM505" i="2"/>
  <c r="AL505" i="2"/>
  <c r="AK505" i="2"/>
  <c r="BM504" i="2"/>
  <c r="BL504" i="2"/>
  <c r="BK504" i="2"/>
  <c r="BJ504" i="2"/>
  <c r="BI504" i="2"/>
  <c r="BH504" i="2"/>
  <c r="BG504" i="2"/>
  <c r="BF504" i="2"/>
  <c r="BE504" i="2"/>
  <c r="BD504" i="2"/>
  <c r="BC504" i="2"/>
  <c r="BA504" i="2"/>
  <c r="AZ504" i="2"/>
  <c r="AY504" i="2"/>
  <c r="AX504" i="2"/>
  <c r="AW504" i="2"/>
  <c r="AV504" i="2"/>
  <c r="AU504" i="2"/>
  <c r="AT504" i="2"/>
  <c r="AS504" i="2"/>
  <c r="AR504" i="2"/>
  <c r="AQ504" i="2"/>
  <c r="AP504" i="2"/>
  <c r="AO504" i="2"/>
  <c r="AN504" i="2"/>
  <c r="AM504" i="2"/>
  <c r="AL504" i="2"/>
  <c r="AK504" i="2"/>
  <c r="BM503" i="2"/>
  <c r="BL503" i="2"/>
  <c r="BK503" i="2"/>
  <c r="BJ503" i="2"/>
  <c r="BI503" i="2"/>
  <c r="BH503" i="2"/>
  <c r="BG503" i="2"/>
  <c r="BF503" i="2"/>
  <c r="BE503" i="2"/>
  <c r="BD503" i="2"/>
  <c r="BC503" i="2"/>
  <c r="BA503" i="2"/>
  <c r="AZ503" i="2"/>
  <c r="AY503" i="2"/>
  <c r="AX503" i="2"/>
  <c r="AW503" i="2"/>
  <c r="AV503" i="2"/>
  <c r="AU503" i="2"/>
  <c r="AT503" i="2"/>
  <c r="AS503" i="2"/>
  <c r="AR503" i="2"/>
  <c r="AQ503" i="2"/>
  <c r="AP503" i="2"/>
  <c r="AO503" i="2"/>
  <c r="AN503" i="2"/>
  <c r="AM503" i="2"/>
  <c r="AL503" i="2"/>
  <c r="AK503" i="2"/>
  <c r="BM502" i="2"/>
  <c r="BL502" i="2"/>
  <c r="BK502" i="2"/>
  <c r="BJ502" i="2"/>
  <c r="BI502" i="2"/>
  <c r="BH502" i="2"/>
  <c r="BG502" i="2"/>
  <c r="BF502" i="2"/>
  <c r="BE502" i="2"/>
  <c r="BD502" i="2"/>
  <c r="BC502" i="2"/>
  <c r="BA502" i="2"/>
  <c r="AZ502" i="2"/>
  <c r="AY502" i="2"/>
  <c r="AX502" i="2"/>
  <c r="AW502" i="2"/>
  <c r="AV502" i="2"/>
  <c r="AU502" i="2"/>
  <c r="AT502" i="2"/>
  <c r="AS502" i="2"/>
  <c r="AR502" i="2"/>
  <c r="AQ502" i="2"/>
  <c r="AP502" i="2"/>
  <c r="AO502" i="2"/>
  <c r="AN502" i="2"/>
  <c r="AM502" i="2"/>
  <c r="AL502" i="2"/>
  <c r="AK502" i="2"/>
  <c r="BM500" i="2"/>
  <c r="BL500" i="2"/>
  <c r="BK500" i="2"/>
  <c r="BJ500" i="2"/>
  <c r="BI500" i="2"/>
  <c r="BH500" i="2"/>
  <c r="BG500" i="2"/>
  <c r="BF500" i="2"/>
  <c r="BE500" i="2"/>
  <c r="BD500" i="2"/>
  <c r="BC500" i="2"/>
  <c r="BA500" i="2"/>
  <c r="AZ500" i="2"/>
  <c r="AY500" i="2"/>
  <c r="AX500" i="2"/>
  <c r="AW500" i="2"/>
  <c r="AV500" i="2"/>
  <c r="AU500" i="2"/>
  <c r="AT500" i="2"/>
  <c r="AS500" i="2"/>
  <c r="AR500" i="2"/>
  <c r="AQ500" i="2"/>
  <c r="AP500" i="2"/>
  <c r="AO500" i="2"/>
  <c r="AN500" i="2"/>
  <c r="AM500" i="2"/>
  <c r="AL500" i="2"/>
  <c r="AK500" i="2"/>
  <c r="BM499" i="2"/>
  <c r="BL499" i="2"/>
  <c r="BK499" i="2"/>
  <c r="BJ499" i="2"/>
  <c r="BI499" i="2"/>
  <c r="BH499" i="2"/>
  <c r="BG499" i="2"/>
  <c r="BF499" i="2"/>
  <c r="BE499" i="2"/>
  <c r="BD499" i="2"/>
  <c r="BC499" i="2"/>
  <c r="BA499" i="2"/>
  <c r="AZ499" i="2"/>
  <c r="AY499" i="2"/>
  <c r="AX499" i="2"/>
  <c r="AW499" i="2"/>
  <c r="AV499" i="2"/>
  <c r="AU499" i="2"/>
  <c r="AT499" i="2"/>
  <c r="AS499" i="2"/>
  <c r="AR499" i="2"/>
  <c r="AQ499" i="2"/>
  <c r="AP499" i="2"/>
  <c r="AO499" i="2"/>
  <c r="AN499" i="2"/>
  <c r="AM499" i="2"/>
  <c r="AL499" i="2"/>
  <c r="AK499" i="2"/>
  <c r="BM498" i="2"/>
  <c r="BL498" i="2"/>
  <c r="BK498" i="2"/>
  <c r="BJ498" i="2"/>
  <c r="BI498" i="2"/>
  <c r="BH498" i="2"/>
  <c r="BG498" i="2"/>
  <c r="BF498" i="2"/>
  <c r="BE498" i="2"/>
  <c r="BD498" i="2"/>
  <c r="BC498" i="2"/>
  <c r="BA498" i="2"/>
  <c r="AZ498" i="2"/>
  <c r="AY498" i="2"/>
  <c r="AX498" i="2"/>
  <c r="AW498" i="2"/>
  <c r="AV498" i="2"/>
  <c r="AU498" i="2"/>
  <c r="AT498" i="2"/>
  <c r="AS498" i="2"/>
  <c r="AR498" i="2"/>
  <c r="AQ498" i="2"/>
  <c r="AP498" i="2"/>
  <c r="AO498" i="2"/>
  <c r="AN498" i="2"/>
  <c r="AM498" i="2"/>
  <c r="AL498" i="2"/>
  <c r="AK498" i="2"/>
  <c r="BM497" i="2"/>
  <c r="BL497" i="2"/>
  <c r="BK497" i="2"/>
  <c r="BJ497" i="2"/>
  <c r="BI497" i="2"/>
  <c r="BH497" i="2"/>
  <c r="BG497" i="2"/>
  <c r="BF497" i="2"/>
  <c r="BE497" i="2"/>
  <c r="BD497" i="2"/>
  <c r="BC497" i="2"/>
  <c r="BA497" i="2"/>
  <c r="AZ497" i="2"/>
  <c r="AY497" i="2"/>
  <c r="AX497" i="2"/>
  <c r="AW497" i="2"/>
  <c r="AV497" i="2"/>
  <c r="AU497" i="2"/>
  <c r="AT497" i="2"/>
  <c r="AS497" i="2"/>
  <c r="AR497" i="2"/>
  <c r="AQ497" i="2"/>
  <c r="AP497" i="2"/>
  <c r="AO497" i="2"/>
  <c r="AN497" i="2"/>
  <c r="AM497" i="2"/>
  <c r="AL497" i="2"/>
  <c r="AK497" i="2"/>
  <c r="BM495" i="2"/>
  <c r="BL495" i="2"/>
  <c r="BK495" i="2"/>
  <c r="BJ495" i="2"/>
  <c r="BI495" i="2"/>
  <c r="BH495" i="2"/>
  <c r="BG495" i="2"/>
  <c r="BF495" i="2"/>
  <c r="BE495" i="2"/>
  <c r="BD495" i="2"/>
  <c r="BC495" i="2"/>
  <c r="BA495" i="2"/>
  <c r="AZ495" i="2"/>
  <c r="AY495" i="2"/>
  <c r="AX495" i="2"/>
  <c r="AW495" i="2"/>
  <c r="AV495" i="2"/>
  <c r="AU495" i="2"/>
  <c r="AT495" i="2"/>
  <c r="AS495" i="2"/>
  <c r="AR495" i="2"/>
  <c r="AQ495" i="2"/>
  <c r="AP495" i="2"/>
  <c r="AO495" i="2"/>
  <c r="AN495" i="2"/>
  <c r="AM495" i="2"/>
  <c r="AL495" i="2"/>
  <c r="AK495" i="2"/>
  <c r="BM494" i="2"/>
  <c r="BL494" i="2"/>
  <c r="BK494" i="2"/>
  <c r="BJ494" i="2"/>
  <c r="BI494" i="2"/>
  <c r="BH494" i="2"/>
  <c r="BG494" i="2"/>
  <c r="BF494" i="2"/>
  <c r="BE494" i="2"/>
  <c r="BD494" i="2"/>
  <c r="BC494" i="2"/>
  <c r="BA494" i="2"/>
  <c r="AZ494" i="2"/>
  <c r="AY494" i="2"/>
  <c r="AX494" i="2"/>
  <c r="AW494" i="2"/>
  <c r="AV494" i="2"/>
  <c r="AU494" i="2"/>
  <c r="AT494" i="2"/>
  <c r="AS494" i="2"/>
  <c r="AR494" i="2"/>
  <c r="AQ494" i="2"/>
  <c r="AP494" i="2"/>
  <c r="AO494" i="2"/>
  <c r="AN494" i="2"/>
  <c r="AM494" i="2"/>
  <c r="AL494" i="2"/>
  <c r="AK494" i="2"/>
  <c r="BM493" i="2"/>
  <c r="BL493" i="2"/>
  <c r="BK493" i="2"/>
  <c r="BJ493" i="2"/>
  <c r="BI493" i="2"/>
  <c r="BH493" i="2"/>
  <c r="BG493" i="2"/>
  <c r="BF493" i="2"/>
  <c r="BE493" i="2"/>
  <c r="BD493" i="2"/>
  <c r="BC493" i="2"/>
  <c r="BA493" i="2"/>
  <c r="AZ493" i="2"/>
  <c r="AY493" i="2"/>
  <c r="AX493" i="2"/>
  <c r="AW493" i="2"/>
  <c r="AV493" i="2"/>
  <c r="AU493" i="2"/>
  <c r="AT493" i="2"/>
  <c r="AS493" i="2"/>
  <c r="AR493" i="2"/>
  <c r="AQ493" i="2"/>
  <c r="AP493" i="2"/>
  <c r="AO493" i="2"/>
  <c r="AN493" i="2"/>
  <c r="AM493" i="2"/>
  <c r="AL493" i="2"/>
  <c r="AK493" i="2"/>
  <c r="BM492" i="2"/>
  <c r="BL492" i="2"/>
  <c r="BK492" i="2"/>
  <c r="BJ492" i="2"/>
  <c r="BI492" i="2"/>
  <c r="BH492" i="2"/>
  <c r="BG492" i="2"/>
  <c r="BF492" i="2"/>
  <c r="BE492" i="2"/>
  <c r="BD492" i="2"/>
  <c r="BC492" i="2"/>
  <c r="BA492" i="2"/>
  <c r="AZ492" i="2"/>
  <c r="AY492" i="2"/>
  <c r="AX492" i="2"/>
  <c r="AW492" i="2"/>
  <c r="AV492" i="2"/>
  <c r="AU492" i="2"/>
  <c r="AT492" i="2"/>
  <c r="AS492" i="2"/>
  <c r="AR492" i="2"/>
  <c r="AQ492" i="2"/>
  <c r="AP492" i="2"/>
  <c r="AO492" i="2"/>
  <c r="AN492" i="2"/>
  <c r="AM492" i="2"/>
  <c r="AL492" i="2"/>
  <c r="AK492" i="2"/>
  <c r="BM491" i="2"/>
  <c r="BL491" i="2"/>
  <c r="BK491" i="2"/>
  <c r="BJ491" i="2"/>
  <c r="BI491" i="2"/>
  <c r="BH491" i="2"/>
  <c r="BG491" i="2"/>
  <c r="BF491" i="2"/>
  <c r="BE491" i="2"/>
  <c r="BD491" i="2"/>
  <c r="BC491" i="2"/>
  <c r="BA491" i="2"/>
  <c r="AZ491" i="2"/>
  <c r="AY491" i="2"/>
  <c r="AX491" i="2"/>
  <c r="AW491" i="2"/>
  <c r="AV491" i="2"/>
  <c r="AU491" i="2"/>
  <c r="AT491" i="2"/>
  <c r="AS491" i="2"/>
  <c r="AR491" i="2"/>
  <c r="AQ491" i="2"/>
  <c r="AP491" i="2"/>
  <c r="AO491" i="2"/>
  <c r="AN491" i="2"/>
  <c r="AM491" i="2"/>
  <c r="AL491" i="2"/>
  <c r="AK491" i="2"/>
  <c r="BM489" i="2"/>
  <c r="BL489" i="2"/>
  <c r="BK489" i="2"/>
  <c r="BJ489" i="2"/>
  <c r="BI489" i="2"/>
  <c r="BH489" i="2"/>
  <c r="BG489" i="2"/>
  <c r="BF489" i="2"/>
  <c r="BE489" i="2"/>
  <c r="BD489" i="2"/>
  <c r="BC489" i="2"/>
  <c r="BA489" i="2"/>
  <c r="AZ489" i="2"/>
  <c r="AY489" i="2"/>
  <c r="AX489" i="2"/>
  <c r="AW489" i="2"/>
  <c r="AV489" i="2"/>
  <c r="AU489" i="2"/>
  <c r="AT489" i="2"/>
  <c r="AS489" i="2"/>
  <c r="AR489" i="2"/>
  <c r="AQ489" i="2"/>
  <c r="AP489" i="2"/>
  <c r="AO489" i="2"/>
  <c r="AN489" i="2"/>
  <c r="AM489" i="2"/>
  <c r="AL489" i="2"/>
  <c r="AK489" i="2"/>
  <c r="BM488" i="2"/>
  <c r="BL488" i="2"/>
  <c r="BK488" i="2"/>
  <c r="BJ488" i="2"/>
  <c r="BI488" i="2"/>
  <c r="BH488" i="2"/>
  <c r="BG488" i="2"/>
  <c r="BF488" i="2"/>
  <c r="BE488" i="2"/>
  <c r="BD488" i="2"/>
  <c r="BC488" i="2"/>
  <c r="BA488" i="2"/>
  <c r="AZ488" i="2"/>
  <c r="AY488" i="2"/>
  <c r="AX488" i="2"/>
  <c r="AW488" i="2"/>
  <c r="AV488" i="2"/>
  <c r="AU488" i="2"/>
  <c r="AT488" i="2"/>
  <c r="AS488" i="2"/>
  <c r="AR488" i="2"/>
  <c r="AQ488" i="2"/>
  <c r="AP488" i="2"/>
  <c r="AO488" i="2"/>
  <c r="AN488" i="2"/>
  <c r="AM488" i="2"/>
  <c r="AL488" i="2"/>
  <c r="AK488" i="2"/>
  <c r="BM487" i="2"/>
  <c r="BL487" i="2"/>
  <c r="BK487" i="2"/>
  <c r="BJ487" i="2"/>
  <c r="BI487" i="2"/>
  <c r="BH487" i="2"/>
  <c r="BG487" i="2"/>
  <c r="BF487" i="2"/>
  <c r="BE487" i="2"/>
  <c r="BD487" i="2"/>
  <c r="BC487" i="2"/>
  <c r="BA487" i="2"/>
  <c r="AZ487" i="2"/>
  <c r="AY487" i="2"/>
  <c r="AX487" i="2"/>
  <c r="AW487" i="2"/>
  <c r="AV487" i="2"/>
  <c r="AU487" i="2"/>
  <c r="AT487" i="2"/>
  <c r="AS487" i="2"/>
  <c r="AR487" i="2"/>
  <c r="AQ487" i="2"/>
  <c r="AP487" i="2"/>
  <c r="AO487" i="2"/>
  <c r="AN487" i="2"/>
  <c r="AM487" i="2"/>
  <c r="AL487" i="2"/>
  <c r="AK487" i="2"/>
  <c r="BM486" i="2"/>
  <c r="BL486" i="2"/>
  <c r="BK486" i="2"/>
  <c r="BJ486" i="2"/>
  <c r="BI486" i="2"/>
  <c r="BH486" i="2"/>
  <c r="BG486" i="2"/>
  <c r="BF486" i="2"/>
  <c r="BE486" i="2"/>
  <c r="BD486" i="2"/>
  <c r="BC486" i="2"/>
  <c r="BA486" i="2"/>
  <c r="AZ486" i="2"/>
  <c r="AY486" i="2"/>
  <c r="AX486" i="2"/>
  <c r="AW486" i="2"/>
  <c r="AV486" i="2"/>
  <c r="AU486" i="2"/>
  <c r="AT486" i="2"/>
  <c r="AS486" i="2"/>
  <c r="AR486" i="2"/>
  <c r="AQ486" i="2"/>
  <c r="AP486" i="2"/>
  <c r="AO486" i="2"/>
  <c r="AN486" i="2"/>
  <c r="AM486" i="2"/>
  <c r="AL486" i="2"/>
  <c r="AK486" i="2"/>
  <c r="BM485" i="2"/>
  <c r="BL485" i="2"/>
  <c r="BK485" i="2"/>
  <c r="BJ485" i="2"/>
  <c r="BI485" i="2"/>
  <c r="BH485" i="2"/>
  <c r="BG485" i="2"/>
  <c r="BF485" i="2"/>
  <c r="BE485" i="2"/>
  <c r="BD485" i="2"/>
  <c r="BC485" i="2"/>
  <c r="BA485" i="2"/>
  <c r="AZ485" i="2"/>
  <c r="AY485" i="2"/>
  <c r="AX485" i="2"/>
  <c r="AW485" i="2"/>
  <c r="AV485" i="2"/>
  <c r="AU485" i="2"/>
  <c r="AT485" i="2"/>
  <c r="AS485" i="2"/>
  <c r="AR485" i="2"/>
  <c r="AQ485" i="2"/>
  <c r="AP485" i="2"/>
  <c r="AO485" i="2"/>
  <c r="AN485" i="2"/>
  <c r="AM485" i="2"/>
  <c r="AL485" i="2"/>
  <c r="AK485" i="2"/>
  <c r="BM484" i="2"/>
  <c r="BL484" i="2"/>
  <c r="BK484" i="2"/>
  <c r="BJ484" i="2"/>
  <c r="BI484" i="2"/>
  <c r="BH484" i="2"/>
  <c r="BG484" i="2"/>
  <c r="BF484" i="2"/>
  <c r="BE484" i="2"/>
  <c r="BD484" i="2"/>
  <c r="BC484" i="2"/>
  <c r="BA484" i="2"/>
  <c r="AZ484" i="2"/>
  <c r="AY484" i="2"/>
  <c r="AX484" i="2"/>
  <c r="AW484" i="2"/>
  <c r="AV484" i="2"/>
  <c r="AU484" i="2"/>
  <c r="AT484" i="2"/>
  <c r="AS484" i="2"/>
  <c r="AR484" i="2"/>
  <c r="AQ484" i="2"/>
  <c r="AP484" i="2"/>
  <c r="AO484" i="2"/>
  <c r="AN484" i="2"/>
  <c r="AM484" i="2"/>
  <c r="AL484" i="2"/>
  <c r="AK484" i="2"/>
  <c r="BM483" i="2"/>
  <c r="BL483" i="2"/>
  <c r="BK483" i="2"/>
  <c r="BJ483" i="2"/>
  <c r="BI483" i="2"/>
  <c r="BH483" i="2"/>
  <c r="BG483" i="2"/>
  <c r="BF483" i="2"/>
  <c r="BE483" i="2"/>
  <c r="BD483" i="2"/>
  <c r="BC483" i="2"/>
  <c r="BA483" i="2"/>
  <c r="AZ483" i="2"/>
  <c r="AY483" i="2"/>
  <c r="AX483" i="2"/>
  <c r="AW483" i="2"/>
  <c r="AV483" i="2"/>
  <c r="AU483" i="2"/>
  <c r="AT483" i="2"/>
  <c r="AS483" i="2"/>
  <c r="AR483" i="2"/>
  <c r="AQ483" i="2"/>
  <c r="AP483" i="2"/>
  <c r="AO483" i="2"/>
  <c r="AN483" i="2"/>
  <c r="AM483" i="2"/>
  <c r="AL483" i="2"/>
  <c r="AK483" i="2"/>
  <c r="BM482" i="2"/>
  <c r="BL482" i="2"/>
  <c r="BK482" i="2"/>
  <c r="BJ482" i="2"/>
  <c r="BI482" i="2"/>
  <c r="BH482" i="2"/>
  <c r="BG482" i="2"/>
  <c r="BF482" i="2"/>
  <c r="BE482" i="2"/>
  <c r="BD482" i="2"/>
  <c r="BC482" i="2"/>
  <c r="BA482" i="2"/>
  <c r="AZ482" i="2"/>
  <c r="AY482" i="2"/>
  <c r="AX482" i="2"/>
  <c r="AW482" i="2"/>
  <c r="AV482" i="2"/>
  <c r="AU482" i="2"/>
  <c r="AT482" i="2"/>
  <c r="AS482" i="2"/>
  <c r="AR482" i="2"/>
  <c r="AQ482" i="2"/>
  <c r="AP482" i="2"/>
  <c r="AO482" i="2"/>
  <c r="AN482" i="2"/>
  <c r="AM482" i="2"/>
  <c r="AL482" i="2"/>
  <c r="AK482" i="2"/>
  <c r="BM481" i="2"/>
  <c r="BL481" i="2"/>
  <c r="BK481" i="2"/>
  <c r="BJ481" i="2"/>
  <c r="BI481" i="2"/>
  <c r="BH481" i="2"/>
  <c r="BG481" i="2"/>
  <c r="BF481" i="2"/>
  <c r="BE481" i="2"/>
  <c r="BD481" i="2"/>
  <c r="BC481" i="2"/>
  <c r="BA481" i="2"/>
  <c r="AZ481" i="2"/>
  <c r="AY481" i="2"/>
  <c r="AX481" i="2"/>
  <c r="AW481" i="2"/>
  <c r="AV481" i="2"/>
  <c r="AU481" i="2"/>
  <c r="AT481" i="2"/>
  <c r="AS481" i="2"/>
  <c r="AR481" i="2"/>
  <c r="AQ481" i="2"/>
  <c r="AP481" i="2"/>
  <c r="AO481" i="2"/>
  <c r="AN481" i="2"/>
  <c r="AM481" i="2"/>
  <c r="AL481" i="2"/>
  <c r="AK481" i="2"/>
  <c r="BM480" i="2"/>
  <c r="BL480" i="2"/>
  <c r="BK480" i="2"/>
  <c r="BJ480" i="2"/>
  <c r="BI480" i="2"/>
  <c r="BH480" i="2"/>
  <c r="BG480" i="2"/>
  <c r="BF480" i="2"/>
  <c r="BE480" i="2"/>
  <c r="BD480" i="2"/>
  <c r="BC480" i="2"/>
  <c r="BA480" i="2"/>
  <c r="AZ480" i="2"/>
  <c r="AY480" i="2"/>
  <c r="AX480" i="2"/>
  <c r="AW480" i="2"/>
  <c r="AV480" i="2"/>
  <c r="AU480" i="2"/>
  <c r="AT480" i="2"/>
  <c r="AS480" i="2"/>
  <c r="AR480" i="2"/>
  <c r="AQ480" i="2"/>
  <c r="AP480" i="2"/>
  <c r="AO480" i="2"/>
  <c r="AN480" i="2"/>
  <c r="AM480" i="2"/>
  <c r="AL480" i="2"/>
  <c r="AK480" i="2"/>
  <c r="BM479" i="2"/>
  <c r="BL479" i="2"/>
  <c r="BK479" i="2"/>
  <c r="BJ479" i="2"/>
  <c r="BI479" i="2"/>
  <c r="BH479" i="2"/>
  <c r="BG479" i="2"/>
  <c r="BF479" i="2"/>
  <c r="BE479" i="2"/>
  <c r="BD479" i="2"/>
  <c r="BC479" i="2"/>
  <c r="BA479" i="2"/>
  <c r="AZ479" i="2"/>
  <c r="AY479" i="2"/>
  <c r="AX479" i="2"/>
  <c r="AW479" i="2"/>
  <c r="AV479" i="2"/>
  <c r="AU479" i="2"/>
  <c r="AT479" i="2"/>
  <c r="AS479" i="2"/>
  <c r="AR479" i="2"/>
  <c r="AQ479" i="2"/>
  <c r="AP479" i="2"/>
  <c r="AO479" i="2"/>
  <c r="AN479" i="2"/>
  <c r="AM479" i="2"/>
  <c r="AL479" i="2"/>
  <c r="AK479" i="2"/>
  <c r="BM477" i="2"/>
  <c r="BL477" i="2"/>
  <c r="BK477" i="2"/>
  <c r="BJ477" i="2"/>
  <c r="BI477" i="2"/>
  <c r="BH477" i="2"/>
  <c r="BG477" i="2"/>
  <c r="BF477" i="2"/>
  <c r="BE477" i="2"/>
  <c r="BD477" i="2"/>
  <c r="BC477" i="2"/>
  <c r="BA477" i="2"/>
  <c r="AZ477" i="2"/>
  <c r="AY477" i="2"/>
  <c r="AX477" i="2"/>
  <c r="AW477" i="2"/>
  <c r="AV477" i="2"/>
  <c r="AU477" i="2"/>
  <c r="AT477" i="2"/>
  <c r="AS477" i="2"/>
  <c r="AR477" i="2"/>
  <c r="AQ477" i="2"/>
  <c r="AP477" i="2"/>
  <c r="AO477" i="2"/>
  <c r="AN477" i="2"/>
  <c r="AM477" i="2"/>
  <c r="AL477" i="2"/>
  <c r="AK477" i="2"/>
  <c r="BM476" i="2"/>
  <c r="BL476" i="2"/>
  <c r="BK476" i="2"/>
  <c r="BJ476" i="2"/>
  <c r="BI476" i="2"/>
  <c r="BH476" i="2"/>
  <c r="BG476" i="2"/>
  <c r="BF476" i="2"/>
  <c r="BE476" i="2"/>
  <c r="BD476" i="2"/>
  <c r="BC476" i="2"/>
  <c r="BA476" i="2"/>
  <c r="AZ476" i="2"/>
  <c r="AY476" i="2"/>
  <c r="AX476" i="2"/>
  <c r="AW476" i="2"/>
  <c r="AV476" i="2"/>
  <c r="AU476" i="2"/>
  <c r="AT476" i="2"/>
  <c r="AS476" i="2"/>
  <c r="AR476" i="2"/>
  <c r="AQ476" i="2"/>
  <c r="AP476" i="2"/>
  <c r="AO476" i="2"/>
  <c r="AN476" i="2"/>
  <c r="AM476" i="2"/>
  <c r="AL476" i="2"/>
  <c r="AK476" i="2"/>
  <c r="BM475" i="2"/>
  <c r="BL475" i="2"/>
  <c r="BK475" i="2"/>
  <c r="BJ475" i="2"/>
  <c r="BI475" i="2"/>
  <c r="BH475" i="2"/>
  <c r="BG475" i="2"/>
  <c r="BF475" i="2"/>
  <c r="BE475" i="2"/>
  <c r="BD475" i="2"/>
  <c r="BC475" i="2"/>
  <c r="BA475" i="2"/>
  <c r="AZ475" i="2"/>
  <c r="AY475" i="2"/>
  <c r="AX475" i="2"/>
  <c r="AW475" i="2"/>
  <c r="AV475" i="2"/>
  <c r="AU475" i="2"/>
  <c r="AT475" i="2"/>
  <c r="AS475" i="2"/>
  <c r="AR475" i="2"/>
  <c r="AQ475" i="2"/>
  <c r="AP475" i="2"/>
  <c r="AO475" i="2"/>
  <c r="AN475" i="2"/>
  <c r="AM475" i="2"/>
  <c r="AL475" i="2"/>
  <c r="AK475" i="2"/>
  <c r="BM474" i="2"/>
  <c r="BL474" i="2"/>
  <c r="BK474" i="2"/>
  <c r="BJ474" i="2"/>
  <c r="BI474" i="2"/>
  <c r="BH474" i="2"/>
  <c r="BG474" i="2"/>
  <c r="BF474" i="2"/>
  <c r="BE474" i="2"/>
  <c r="BD474" i="2"/>
  <c r="BC474" i="2"/>
  <c r="BA474" i="2"/>
  <c r="AZ474" i="2"/>
  <c r="AY474" i="2"/>
  <c r="AX474" i="2"/>
  <c r="AW474" i="2"/>
  <c r="AV474" i="2"/>
  <c r="AU474" i="2"/>
  <c r="AT474" i="2"/>
  <c r="AS474" i="2"/>
  <c r="AR474" i="2"/>
  <c r="AQ474" i="2"/>
  <c r="AP474" i="2"/>
  <c r="AO474" i="2"/>
  <c r="AN474" i="2"/>
  <c r="AM474" i="2"/>
  <c r="AL474" i="2"/>
  <c r="AK474" i="2"/>
  <c r="BM472" i="2"/>
  <c r="BL472" i="2"/>
  <c r="BK472" i="2"/>
  <c r="BJ472" i="2"/>
  <c r="BI472" i="2"/>
  <c r="BH472" i="2"/>
  <c r="BG472" i="2"/>
  <c r="BF472" i="2"/>
  <c r="BE472" i="2"/>
  <c r="BD472" i="2"/>
  <c r="BC472" i="2"/>
  <c r="BA472" i="2"/>
  <c r="AZ472" i="2"/>
  <c r="AY472" i="2"/>
  <c r="AX472" i="2"/>
  <c r="AW472" i="2"/>
  <c r="AV472" i="2"/>
  <c r="AU472" i="2"/>
  <c r="AT472" i="2"/>
  <c r="AS472" i="2"/>
  <c r="AR472" i="2"/>
  <c r="AQ472" i="2"/>
  <c r="AP472" i="2"/>
  <c r="AO472" i="2"/>
  <c r="AN472" i="2"/>
  <c r="AM472" i="2"/>
  <c r="AL472" i="2"/>
  <c r="AK472" i="2"/>
  <c r="BM471" i="2"/>
  <c r="BL471" i="2"/>
  <c r="BK471" i="2"/>
  <c r="BJ471" i="2"/>
  <c r="BI471" i="2"/>
  <c r="BH471" i="2"/>
  <c r="BG471" i="2"/>
  <c r="BF471" i="2"/>
  <c r="BE471" i="2"/>
  <c r="BD471" i="2"/>
  <c r="BC471" i="2"/>
  <c r="BA471" i="2"/>
  <c r="AZ471" i="2"/>
  <c r="AY471" i="2"/>
  <c r="AX471" i="2"/>
  <c r="AW471" i="2"/>
  <c r="AV471" i="2"/>
  <c r="AU471" i="2"/>
  <c r="AT471" i="2"/>
  <c r="AS471" i="2"/>
  <c r="AR471" i="2"/>
  <c r="AQ471" i="2"/>
  <c r="AP471" i="2"/>
  <c r="AO471" i="2"/>
  <c r="AN471" i="2"/>
  <c r="AM471" i="2"/>
  <c r="AL471" i="2"/>
  <c r="AK471" i="2"/>
  <c r="BM470" i="2"/>
  <c r="BL470" i="2"/>
  <c r="BK470" i="2"/>
  <c r="BJ470" i="2"/>
  <c r="BI470" i="2"/>
  <c r="BH470" i="2"/>
  <c r="BG470" i="2"/>
  <c r="BF470" i="2"/>
  <c r="BE470" i="2"/>
  <c r="BD470" i="2"/>
  <c r="BC470" i="2"/>
  <c r="BA470" i="2"/>
  <c r="AZ470" i="2"/>
  <c r="AY470" i="2"/>
  <c r="AX470" i="2"/>
  <c r="AW470" i="2"/>
  <c r="AV470" i="2"/>
  <c r="AU470" i="2"/>
  <c r="AT470" i="2"/>
  <c r="AS470" i="2"/>
  <c r="AR470" i="2"/>
  <c r="AQ470" i="2"/>
  <c r="AP470" i="2"/>
  <c r="AO470" i="2"/>
  <c r="AN470" i="2"/>
  <c r="AM470" i="2"/>
  <c r="AL470" i="2"/>
  <c r="AK470" i="2"/>
  <c r="BM469" i="2"/>
  <c r="BL469" i="2"/>
  <c r="BK469" i="2"/>
  <c r="BJ469" i="2"/>
  <c r="BI469" i="2"/>
  <c r="BH469" i="2"/>
  <c r="BG469" i="2"/>
  <c r="BF469" i="2"/>
  <c r="BE469" i="2"/>
  <c r="BD469" i="2"/>
  <c r="BC469" i="2"/>
  <c r="BA469" i="2"/>
  <c r="AZ469" i="2"/>
  <c r="AY469" i="2"/>
  <c r="AX469" i="2"/>
  <c r="AW469" i="2"/>
  <c r="AV469" i="2"/>
  <c r="AU469" i="2"/>
  <c r="AT469" i="2"/>
  <c r="AS469" i="2"/>
  <c r="AR469" i="2"/>
  <c r="AQ469" i="2"/>
  <c r="AP469" i="2"/>
  <c r="AO469" i="2"/>
  <c r="AN469" i="2"/>
  <c r="AM469" i="2"/>
  <c r="AL469" i="2"/>
  <c r="AK469" i="2"/>
  <c r="BM467" i="2"/>
  <c r="BL467" i="2"/>
  <c r="BK467" i="2"/>
  <c r="BJ467" i="2"/>
  <c r="BI467" i="2"/>
  <c r="BH467" i="2"/>
  <c r="BG467" i="2"/>
  <c r="BF467" i="2"/>
  <c r="BE467" i="2"/>
  <c r="BD467" i="2"/>
  <c r="BC467" i="2"/>
  <c r="BA467" i="2"/>
  <c r="AZ467" i="2"/>
  <c r="AY467" i="2"/>
  <c r="AX467" i="2"/>
  <c r="AW467" i="2"/>
  <c r="AV467" i="2"/>
  <c r="AU467" i="2"/>
  <c r="AT467" i="2"/>
  <c r="AS467" i="2"/>
  <c r="AR467" i="2"/>
  <c r="AQ467" i="2"/>
  <c r="AP467" i="2"/>
  <c r="AO467" i="2"/>
  <c r="AN467" i="2"/>
  <c r="AM467" i="2"/>
  <c r="AL467" i="2"/>
  <c r="AK467" i="2"/>
  <c r="BM466" i="2"/>
  <c r="BL466" i="2"/>
  <c r="BK466" i="2"/>
  <c r="BJ466" i="2"/>
  <c r="BI466" i="2"/>
  <c r="BH466" i="2"/>
  <c r="BG466" i="2"/>
  <c r="BF466" i="2"/>
  <c r="BE466" i="2"/>
  <c r="BD466" i="2"/>
  <c r="BC466" i="2"/>
  <c r="BA466" i="2"/>
  <c r="AZ466" i="2"/>
  <c r="AY466" i="2"/>
  <c r="AX466" i="2"/>
  <c r="AW466" i="2"/>
  <c r="AV466" i="2"/>
  <c r="AU466" i="2"/>
  <c r="AT466" i="2"/>
  <c r="AS466" i="2"/>
  <c r="AR466" i="2"/>
  <c r="AQ466" i="2"/>
  <c r="AP466" i="2"/>
  <c r="AO466" i="2"/>
  <c r="AN466" i="2"/>
  <c r="AM466" i="2"/>
  <c r="AL466" i="2"/>
  <c r="AK466" i="2"/>
  <c r="BM465" i="2"/>
  <c r="BL465" i="2"/>
  <c r="BK465" i="2"/>
  <c r="BJ465" i="2"/>
  <c r="BI465" i="2"/>
  <c r="BH465" i="2"/>
  <c r="BG465" i="2"/>
  <c r="BF465" i="2"/>
  <c r="BE465" i="2"/>
  <c r="BD465" i="2"/>
  <c r="BC465" i="2"/>
  <c r="BA465" i="2"/>
  <c r="AZ465" i="2"/>
  <c r="AY465" i="2"/>
  <c r="AX465" i="2"/>
  <c r="AW465" i="2"/>
  <c r="AV465" i="2"/>
  <c r="AU465" i="2"/>
  <c r="AT465" i="2"/>
  <c r="AS465" i="2"/>
  <c r="AR465" i="2"/>
  <c r="AQ465" i="2"/>
  <c r="AP465" i="2"/>
  <c r="AO465" i="2"/>
  <c r="AN465" i="2"/>
  <c r="AM465" i="2"/>
  <c r="AL465" i="2"/>
  <c r="AK465" i="2"/>
  <c r="BM464" i="2"/>
  <c r="BL464" i="2"/>
  <c r="BK464" i="2"/>
  <c r="BJ464" i="2"/>
  <c r="BI464" i="2"/>
  <c r="BH464" i="2"/>
  <c r="BG464" i="2"/>
  <c r="BF464" i="2"/>
  <c r="BE464" i="2"/>
  <c r="BD464" i="2"/>
  <c r="BC464" i="2"/>
  <c r="BA464" i="2"/>
  <c r="AZ464" i="2"/>
  <c r="AY464" i="2"/>
  <c r="AX464" i="2"/>
  <c r="AW464" i="2"/>
  <c r="AV464" i="2"/>
  <c r="AU464" i="2"/>
  <c r="AT464" i="2"/>
  <c r="AS464" i="2"/>
  <c r="AR464" i="2"/>
  <c r="AQ464" i="2"/>
  <c r="AP464" i="2"/>
  <c r="AO464" i="2"/>
  <c r="AN464" i="2"/>
  <c r="AM464" i="2"/>
  <c r="AL464" i="2"/>
  <c r="AK464" i="2"/>
  <c r="BM462" i="2"/>
  <c r="BL462" i="2"/>
  <c r="BK462" i="2"/>
  <c r="BJ462" i="2"/>
  <c r="BI462" i="2"/>
  <c r="BH462" i="2"/>
  <c r="BG462" i="2"/>
  <c r="BF462" i="2"/>
  <c r="BE462" i="2"/>
  <c r="BD462" i="2"/>
  <c r="BC462" i="2"/>
  <c r="BA462" i="2"/>
  <c r="AZ462" i="2"/>
  <c r="AY462" i="2"/>
  <c r="AX462" i="2"/>
  <c r="AW462" i="2"/>
  <c r="AV462" i="2"/>
  <c r="AU462" i="2"/>
  <c r="AT462" i="2"/>
  <c r="AS462" i="2"/>
  <c r="AR462" i="2"/>
  <c r="AQ462" i="2"/>
  <c r="AP462" i="2"/>
  <c r="AO462" i="2"/>
  <c r="AN462" i="2"/>
  <c r="AM462" i="2"/>
  <c r="AL462" i="2"/>
  <c r="AK462" i="2"/>
  <c r="BM461" i="2"/>
  <c r="BL461" i="2"/>
  <c r="BK461" i="2"/>
  <c r="BJ461" i="2"/>
  <c r="BI461" i="2"/>
  <c r="BH461" i="2"/>
  <c r="BG461" i="2"/>
  <c r="BF461" i="2"/>
  <c r="BE461" i="2"/>
  <c r="BD461" i="2"/>
  <c r="BC461" i="2"/>
  <c r="BA461" i="2"/>
  <c r="AZ461" i="2"/>
  <c r="AY461" i="2"/>
  <c r="AX461" i="2"/>
  <c r="AW461" i="2"/>
  <c r="AV461" i="2"/>
  <c r="AU461" i="2"/>
  <c r="AT461" i="2"/>
  <c r="AS461" i="2"/>
  <c r="AR461" i="2"/>
  <c r="AQ461" i="2"/>
  <c r="AP461" i="2"/>
  <c r="AO461" i="2"/>
  <c r="AN461" i="2"/>
  <c r="AM461" i="2"/>
  <c r="AL461" i="2"/>
  <c r="AK461" i="2"/>
  <c r="BM460" i="2"/>
  <c r="BL460" i="2"/>
  <c r="BK460" i="2"/>
  <c r="BJ460" i="2"/>
  <c r="BI460" i="2"/>
  <c r="BH460" i="2"/>
  <c r="BG460" i="2"/>
  <c r="BF460" i="2"/>
  <c r="BE460" i="2"/>
  <c r="BD460" i="2"/>
  <c r="BC460" i="2"/>
  <c r="BA460" i="2"/>
  <c r="AZ460" i="2"/>
  <c r="AY460" i="2"/>
  <c r="AX460" i="2"/>
  <c r="AW460" i="2"/>
  <c r="AV460" i="2"/>
  <c r="AU460" i="2"/>
  <c r="AT460" i="2"/>
  <c r="AS460" i="2"/>
  <c r="AR460" i="2"/>
  <c r="AQ460" i="2"/>
  <c r="AP460" i="2"/>
  <c r="AO460" i="2"/>
  <c r="AN460" i="2"/>
  <c r="AM460" i="2"/>
  <c r="AL460" i="2"/>
  <c r="AK460" i="2"/>
  <c r="BM459" i="2"/>
  <c r="BL459" i="2"/>
  <c r="BK459" i="2"/>
  <c r="BJ459" i="2"/>
  <c r="BI459" i="2"/>
  <c r="BH459" i="2"/>
  <c r="BG459" i="2"/>
  <c r="BF459" i="2"/>
  <c r="BE459" i="2"/>
  <c r="BD459" i="2"/>
  <c r="BC459" i="2"/>
  <c r="BA459" i="2"/>
  <c r="AZ459" i="2"/>
  <c r="AY459" i="2"/>
  <c r="AX459" i="2"/>
  <c r="AW459" i="2"/>
  <c r="AV459" i="2"/>
  <c r="AU459" i="2"/>
  <c r="AT459" i="2"/>
  <c r="AS459" i="2"/>
  <c r="AR459" i="2"/>
  <c r="AQ459" i="2"/>
  <c r="AP459" i="2"/>
  <c r="AO459" i="2"/>
  <c r="AN459" i="2"/>
  <c r="AM459" i="2"/>
  <c r="AL459" i="2"/>
  <c r="AK459" i="2"/>
  <c r="BM457" i="2"/>
  <c r="BL457" i="2"/>
  <c r="BK457" i="2"/>
  <c r="BJ457" i="2"/>
  <c r="BI457" i="2"/>
  <c r="BH457" i="2"/>
  <c r="BG457" i="2"/>
  <c r="BF457" i="2"/>
  <c r="BE457" i="2"/>
  <c r="BD457" i="2"/>
  <c r="BC457" i="2"/>
  <c r="BA457" i="2"/>
  <c r="AZ457" i="2"/>
  <c r="AY457" i="2"/>
  <c r="AX457" i="2"/>
  <c r="AW457" i="2"/>
  <c r="AV457" i="2"/>
  <c r="AU457" i="2"/>
  <c r="AT457" i="2"/>
  <c r="AS457" i="2"/>
  <c r="AR457" i="2"/>
  <c r="AQ457" i="2"/>
  <c r="AP457" i="2"/>
  <c r="AO457" i="2"/>
  <c r="AN457" i="2"/>
  <c r="AM457" i="2"/>
  <c r="AL457" i="2"/>
  <c r="AK457" i="2"/>
  <c r="BM456" i="2"/>
  <c r="BL456" i="2"/>
  <c r="BK456" i="2"/>
  <c r="BJ456" i="2"/>
  <c r="BI456" i="2"/>
  <c r="BH456" i="2"/>
  <c r="BG456" i="2"/>
  <c r="BF456" i="2"/>
  <c r="BE456" i="2"/>
  <c r="BD456" i="2"/>
  <c r="BC456" i="2"/>
  <c r="BA456" i="2"/>
  <c r="AZ456" i="2"/>
  <c r="AY456" i="2"/>
  <c r="AX456" i="2"/>
  <c r="AW456" i="2"/>
  <c r="AV456" i="2"/>
  <c r="AU456" i="2"/>
  <c r="AT456" i="2"/>
  <c r="AS456" i="2"/>
  <c r="AR456" i="2"/>
  <c r="AQ456" i="2"/>
  <c r="AP456" i="2"/>
  <c r="AO456" i="2"/>
  <c r="AN456" i="2"/>
  <c r="AM456" i="2"/>
  <c r="AL456" i="2"/>
  <c r="AK456" i="2"/>
  <c r="BM455" i="2"/>
  <c r="BL455" i="2"/>
  <c r="BK455" i="2"/>
  <c r="BJ455" i="2"/>
  <c r="BI455" i="2"/>
  <c r="BH455" i="2"/>
  <c r="BG455" i="2"/>
  <c r="BF455" i="2"/>
  <c r="BE455" i="2"/>
  <c r="BD455" i="2"/>
  <c r="BC455" i="2"/>
  <c r="BA455" i="2"/>
  <c r="AZ455" i="2"/>
  <c r="AY455" i="2"/>
  <c r="AX455" i="2"/>
  <c r="AW455" i="2"/>
  <c r="AV455" i="2"/>
  <c r="AU455" i="2"/>
  <c r="AT455" i="2"/>
  <c r="AS455" i="2"/>
  <c r="AR455" i="2"/>
  <c r="AQ455" i="2"/>
  <c r="AP455" i="2"/>
  <c r="AO455" i="2"/>
  <c r="AN455" i="2"/>
  <c r="AM455" i="2"/>
  <c r="AL455" i="2"/>
  <c r="AK455" i="2"/>
  <c r="BM454" i="2"/>
  <c r="BL454" i="2"/>
  <c r="BK454" i="2"/>
  <c r="BJ454" i="2"/>
  <c r="BI454" i="2"/>
  <c r="BH454" i="2"/>
  <c r="BG454" i="2"/>
  <c r="BF454" i="2"/>
  <c r="BE454" i="2"/>
  <c r="BD454" i="2"/>
  <c r="BC454" i="2"/>
  <c r="BA454" i="2"/>
  <c r="AZ454" i="2"/>
  <c r="AY454" i="2"/>
  <c r="AX454" i="2"/>
  <c r="AW454" i="2"/>
  <c r="AV454" i="2"/>
  <c r="AU454" i="2"/>
  <c r="AT454" i="2"/>
  <c r="AS454" i="2"/>
  <c r="AR454" i="2"/>
  <c r="AQ454" i="2"/>
  <c r="AP454" i="2"/>
  <c r="AO454" i="2"/>
  <c r="AN454" i="2"/>
  <c r="AM454" i="2"/>
  <c r="AL454" i="2"/>
  <c r="AK454" i="2"/>
  <c r="BM451" i="2"/>
  <c r="BL451" i="2"/>
  <c r="BK451" i="2"/>
  <c r="BJ451" i="2"/>
  <c r="BI451" i="2"/>
  <c r="BH451" i="2"/>
  <c r="BG451" i="2"/>
  <c r="BF451" i="2"/>
  <c r="BE451" i="2"/>
  <c r="BD451" i="2"/>
  <c r="BC451" i="2"/>
  <c r="BB451" i="2"/>
  <c r="BA451" i="2"/>
  <c r="AZ451" i="2"/>
  <c r="AY451" i="2"/>
  <c r="AX451" i="2"/>
  <c r="AW451" i="2"/>
  <c r="AV451" i="2"/>
  <c r="AU451" i="2"/>
  <c r="AT451" i="2"/>
  <c r="AS451" i="2"/>
  <c r="AR451" i="2"/>
  <c r="AQ451" i="2"/>
  <c r="AP451" i="2"/>
  <c r="AO451" i="2"/>
  <c r="AN451" i="2"/>
  <c r="AM451" i="2"/>
  <c r="AL451" i="2"/>
  <c r="AK451" i="2"/>
  <c r="BM449" i="2"/>
  <c r="BM448" i="2" s="1"/>
  <c r="BL449" i="2"/>
  <c r="BL448" i="2" s="1"/>
  <c r="BK449" i="2"/>
  <c r="BK448" i="2" s="1"/>
  <c r="BJ449" i="2"/>
  <c r="BJ448" i="2" s="1"/>
  <c r="BI449" i="2"/>
  <c r="BI448" i="2" s="1"/>
  <c r="BH449" i="2"/>
  <c r="BH448" i="2" s="1"/>
  <c r="BG449" i="2"/>
  <c r="BG448" i="2" s="1"/>
  <c r="BF449" i="2"/>
  <c r="BF448" i="2" s="1"/>
  <c r="BE449" i="2"/>
  <c r="BE448" i="2" s="1"/>
  <c r="BD449" i="2"/>
  <c r="BD448" i="2" s="1"/>
  <c r="BC449" i="2"/>
  <c r="BC448" i="2" s="1"/>
  <c r="BB449" i="2"/>
  <c r="BB448" i="2" s="1"/>
  <c r="BA449" i="2"/>
  <c r="BA448" i="2" s="1"/>
  <c r="AZ449" i="2"/>
  <c r="AZ448" i="2" s="1"/>
  <c r="AY449" i="2"/>
  <c r="AY448" i="2" s="1"/>
  <c r="AX449" i="2"/>
  <c r="AX448" i="2" s="1"/>
  <c r="AW449" i="2"/>
  <c r="AW448" i="2" s="1"/>
  <c r="AV449" i="2"/>
  <c r="AV448" i="2" s="1"/>
  <c r="AU449" i="2"/>
  <c r="AU448" i="2" s="1"/>
  <c r="AT449" i="2"/>
  <c r="AT448" i="2" s="1"/>
  <c r="AS449" i="2"/>
  <c r="AS448" i="2" s="1"/>
  <c r="AR449" i="2"/>
  <c r="AR448" i="2" s="1"/>
  <c r="AQ449" i="2"/>
  <c r="AQ448" i="2" s="1"/>
  <c r="AP449" i="2"/>
  <c r="AP448" i="2" s="1"/>
  <c r="AO449" i="2"/>
  <c r="AO448" i="2" s="1"/>
  <c r="AN449" i="2"/>
  <c r="AN448" i="2" s="1"/>
  <c r="AM449" i="2"/>
  <c r="AM448" i="2" s="1"/>
  <c r="AL449" i="2"/>
  <c r="AL448" i="2" s="1"/>
  <c r="BM447" i="2"/>
  <c r="BL447" i="2"/>
  <c r="BK447" i="2"/>
  <c r="BJ447" i="2"/>
  <c r="BI447" i="2"/>
  <c r="BH447" i="2"/>
  <c r="BG447" i="2"/>
  <c r="BF447" i="2"/>
  <c r="BE447" i="2"/>
  <c r="BD447" i="2"/>
  <c r="BC447" i="2"/>
  <c r="BB447" i="2"/>
  <c r="BA447" i="2"/>
  <c r="AZ447" i="2"/>
  <c r="AY447" i="2"/>
  <c r="AX447" i="2"/>
  <c r="AW447" i="2"/>
  <c r="AV447" i="2"/>
  <c r="AU447" i="2"/>
  <c r="AT447" i="2"/>
  <c r="AS447" i="2"/>
  <c r="AR447" i="2"/>
  <c r="AQ447" i="2"/>
  <c r="AP447" i="2"/>
  <c r="AO447" i="2"/>
  <c r="AN447" i="2"/>
  <c r="AM447" i="2"/>
  <c r="AL447" i="2"/>
  <c r="BM446" i="2"/>
  <c r="BL446" i="2"/>
  <c r="BK446" i="2"/>
  <c r="BJ446" i="2"/>
  <c r="BI446" i="2"/>
  <c r="BH446" i="2"/>
  <c r="BG446" i="2"/>
  <c r="BF446" i="2"/>
  <c r="BE446" i="2"/>
  <c r="BD446" i="2"/>
  <c r="BC446" i="2"/>
  <c r="BB446" i="2"/>
  <c r="BA446" i="2"/>
  <c r="AZ446" i="2"/>
  <c r="AY446" i="2"/>
  <c r="AX446" i="2"/>
  <c r="AW446" i="2"/>
  <c r="AV446" i="2"/>
  <c r="AU446" i="2"/>
  <c r="AT446" i="2"/>
  <c r="AS446" i="2"/>
  <c r="AR446" i="2"/>
  <c r="AQ446" i="2"/>
  <c r="AP446" i="2"/>
  <c r="AO446" i="2"/>
  <c r="AN446" i="2"/>
  <c r="AM446" i="2"/>
  <c r="AL446" i="2"/>
  <c r="BM445" i="2"/>
  <c r="BL445" i="2"/>
  <c r="BK445" i="2"/>
  <c r="BJ445" i="2"/>
  <c r="BI445" i="2"/>
  <c r="BH445" i="2"/>
  <c r="BG445" i="2"/>
  <c r="BF445" i="2"/>
  <c r="BE445" i="2"/>
  <c r="BD445" i="2"/>
  <c r="BC445" i="2"/>
  <c r="BB445" i="2"/>
  <c r="BA445" i="2"/>
  <c r="AZ445" i="2"/>
  <c r="AY445" i="2"/>
  <c r="AX445" i="2"/>
  <c r="AW445" i="2"/>
  <c r="AV445" i="2"/>
  <c r="AU445" i="2"/>
  <c r="AT445" i="2"/>
  <c r="AS445" i="2"/>
  <c r="AR445" i="2"/>
  <c r="AQ445" i="2"/>
  <c r="AP445" i="2"/>
  <c r="AO445" i="2"/>
  <c r="AN445" i="2"/>
  <c r="AM445" i="2"/>
  <c r="AL445" i="2"/>
  <c r="BM444" i="2"/>
  <c r="BL444" i="2"/>
  <c r="BK444" i="2"/>
  <c r="BJ444" i="2"/>
  <c r="BI444" i="2"/>
  <c r="BH444" i="2"/>
  <c r="BG444" i="2"/>
  <c r="BF444" i="2"/>
  <c r="BE444" i="2"/>
  <c r="BD444" i="2"/>
  <c r="BC444" i="2"/>
  <c r="BB444" i="2"/>
  <c r="BA444" i="2"/>
  <c r="AZ444" i="2"/>
  <c r="AY444" i="2"/>
  <c r="AX444" i="2"/>
  <c r="AW444" i="2"/>
  <c r="AV444" i="2"/>
  <c r="AU444" i="2"/>
  <c r="AT444" i="2"/>
  <c r="AS444" i="2"/>
  <c r="AR444" i="2"/>
  <c r="AQ444" i="2"/>
  <c r="AP444" i="2"/>
  <c r="AO444" i="2"/>
  <c r="AN444" i="2"/>
  <c r="AM444" i="2"/>
  <c r="AL444" i="2"/>
  <c r="BM443" i="2"/>
  <c r="BL443" i="2"/>
  <c r="BK443" i="2"/>
  <c r="BJ443" i="2"/>
  <c r="BI443" i="2"/>
  <c r="BH443" i="2"/>
  <c r="BG443" i="2"/>
  <c r="BF443" i="2"/>
  <c r="BE443" i="2"/>
  <c r="BD443" i="2"/>
  <c r="BC443" i="2"/>
  <c r="BB443" i="2"/>
  <c r="BA443" i="2"/>
  <c r="AZ443" i="2"/>
  <c r="AY443" i="2"/>
  <c r="AX443" i="2"/>
  <c r="AW443" i="2"/>
  <c r="AV443" i="2"/>
  <c r="AU443" i="2"/>
  <c r="AT443" i="2"/>
  <c r="AS443" i="2"/>
  <c r="AR443" i="2"/>
  <c r="AQ443" i="2"/>
  <c r="AP443" i="2"/>
  <c r="AO443" i="2"/>
  <c r="AN443" i="2"/>
  <c r="AM443" i="2"/>
  <c r="AL443" i="2"/>
  <c r="BM442" i="2"/>
  <c r="BL442" i="2"/>
  <c r="BK442" i="2"/>
  <c r="BJ442" i="2"/>
  <c r="BI442" i="2"/>
  <c r="BH442" i="2"/>
  <c r="BG442" i="2"/>
  <c r="BF442" i="2"/>
  <c r="BE442" i="2"/>
  <c r="BD442" i="2"/>
  <c r="BC442" i="2"/>
  <c r="BB442" i="2"/>
  <c r="BA442" i="2"/>
  <c r="AZ442" i="2"/>
  <c r="AY442" i="2"/>
  <c r="AX442" i="2"/>
  <c r="AW442" i="2"/>
  <c r="AV442" i="2"/>
  <c r="AU442" i="2"/>
  <c r="AT442" i="2"/>
  <c r="AS442" i="2"/>
  <c r="AR442" i="2"/>
  <c r="AQ442" i="2"/>
  <c r="AP442" i="2"/>
  <c r="AO442" i="2"/>
  <c r="AN442" i="2"/>
  <c r="AM442" i="2"/>
  <c r="AL442" i="2"/>
  <c r="BM441" i="2"/>
  <c r="BL441" i="2"/>
  <c r="BK441" i="2"/>
  <c r="BJ441" i="2"/>
  <c r="BI441" i="2"/>
  <c r="BH441" i="2"/>
  <c r="BG441" i="2"/>
  <c r="BF441" i="2"/>
  <c r="BE441" i="2"/>
  <c r="BD441" i="2"/>
  <c r="BC441" i="2"/>
  <c r="BB441" i="2"/>
  <c r="BA441" i="2"/>
  <c r="AZ441" i="2"/>
  <c r="AY441" i="2"/>
  <c r="AX441" i="2"/>
  <c r="AW441" i="2"/>
  <c r="AV441" i="2"/>
  <c r="AU441" i="2"/>
  <c r="AT441" i="2"/>
  <c r="AS441" i="2"/>
  <c r="AR441" i="2"/>
  <c r="AQ441" i="2"/>
  <c r="AP441" i="2"/>
  <c r="AO441" i="2"/>
  <c r="AN441" i="2"/>
  <c r="AM441" i="2"/>
  <c r="AL441" i="2"/>
  <c r="BM440" i="2"/>
  <c r="BL440" i="2"/>
  <c r="BK440" i="2"/>
  <c r="BJ440" i="2"/>
  <c r="BI440" i="2"/>
  <c r="BH440" i="2"/>
  <c r="BG440" i="2"/>
  <c r="BF440" i="2"/>
  <c r="BE440" i="2"/>
  <c r="BD440" i="2"/>
  <c r="BC440" i="2"/>
  <c r="BB440" i="2"/>
  <c r="BA440" i="2"/>
  <c r="AZ440" i="2"/>
  <c r="AY440" i="2"/>
  <c r="AX440" i="2"/>
  <c r="AW440" i="2"/>
  <c r="AV440" i="2"/>
  <c r="AU440" i="2"/>
  <c r="AT440" i="2"/>
  <c r="AS440" i="2"/>
  <c r="AR440" i="2"/>
  <c r="AQ440" i="2"/>
  <c r="AP440" i="2"/>
  <c r="AO440" i="2"/>
  <c r="AN440" i="2"/>
  <c r="AM440" i="2"/>
  <c r="AL440" i="2"/>
  <c r="BM439" i="2"/>
  <c r="BL439" i="2"/>
  <c r="BK439" i="2"/>
  <c r="BJ439" i="2"/>
  <c r="BI439" i="2"/>
  <c r="BH439" i="2"/>
  <c r="BG439" i="2"/>
  <c r="BF439" i="2"/>
  <c r="BE439" i="2"/>
  <c r="BD439" i="2"/>
  <c r="BC439" i="2"/>
  <c r="BB439" i="2"/>
  <c r="BA439" i="2"/>
  <c r="AZ439" i="2"/>
  <c r="AY439" i="2"/>
  <c r="AX439" i="2"/>
  <c r="AW439" i="2"/>
  <c r="AV439" i="2"/>
  <c r="AU439" i="2"/>
  <c r="AT439" i="2"/>
  <c r="AS439" i="2"/>
  <c r="AR439" i="2"/>
  <c r="AQ439" i="2"/>
  <c r="AP439" i="2"/>
  <c r="AO439" i="2"/>
  <c r="AN439" i="2"/>
  <c r="AM439" i="2"/>
  <c r="AL439" i="2"/>
  <c r="BM438" i="2"/>
  <c r="BL438" i="2"/>
  <c r="BK438" i="2"/>
  <c r="BJ438" i="2"/>
  <c r="BI438" i="2"/>
  <c r="BH438" i="2"/>
  <c r="BG438" i="2"/>
  <c r="BF438" i="2"/>
  <c r="BE438" i="2"/>
  <c r="BD438" i="2"/>
  <c r="BC438" i="2"/>
  <c r="BB438" i="2"/>
  <c r="BA438" i="2"/>
  <c r="AZ438" i="2"/>
  <c r="AY438" i="2"/>
  <c r="AX438" i="2"/>
  <c r="AW438" i="2"/>
  <c r="AV438" i="2"/>
  <c r="AU438" i="2"/>
  <c r="AT438" i="2"/>
  <c r="AS438" i="2"/>
  <c r="AR438" i="2"/>
  <c r="AQ438" i="2"/>
  <c r="AP438" i="2"/>
  <c r="AO438" i="2"/>
  <c r="AN438" i="2"/>
  <c r="AM438" i="2"/>
  <c r="AL438" i="2"/>
  <c r="BM436" i="2"/>
  <c r="BL436" i="2"/>
  <c r="BK436" i="2"/>
  <c r="BJ436" i="2"/>
  <c r="BI436" i="2"/>
  <c r="BH436" i="2"/>
  <c r="BG436" i="2"/>
  <c r="BF436" i="2"/>
  <c r="BE436" i="2"/>
  <c r="BD436" i="2"/>
  <c r="BC436" i="2"/>
  <c r="BB436" i="2"/>
  <c r="BA436" i="2"/>
  <c r="AZ436" i="2"/>
  <c r="AY436" i="2"/>
  <c r="AX436" i="2"/>
  <c r="AW436" i="2"/>
  <c r="AV436" i="2"/>
  <c r="AU436" i="2"/>
  <c r="AT436" i="2"/>
  <c r="AS436" i="2"/>
  <c r="AR436" i="2"/>
  <c r="AQ436" i="2"/>
  <c r="AP436" i="2"/>
  <c r="AO436" i="2"/>
  <c r="AN436" i="2"/>
  <c r="AM436" i="2"/>
  <c r="AL436" i="2"/>
  <c r="BM435" i="2"/>
  <c r="BL435" i="2"/>
  <c r="BK435" i="2"/>
  <c r="BJ435" i="2"/>
  <c r="BI435" i="2"/>
  <c r="BH435" i="2"/>
  <c r="BG435" i="2"/>
  <c r="BF435" i="2"/>
  <c r="BE435" i="2"/>
  <c r="BD435" i="2"/>
  <c r="BC435" i="2"/>
  <c r="BB435" i="2"/>
  <c r="BA435" i="2"/>
  <c r="AZ435" i="2"/>
  <c r="AY435" i="2"/>
  <c r="AX435" i="2"/>
  <c r="AW435" i="2"/>
  <c r="AV435" i="2"/>
  <c r="AU435" i="2"/>
  <c r="AT435" i="2"/>
  <c r="AS435" i="2"/>
  <c r="AR435" i="2"/>
  <c r="AQ435" i="2"/>
  <c r="AP435" i="2"/>
  <c r="AO435" i="2"/>
  <c r="AN435" i="2"/>
  <c r="AM435" i="2"/>
  <c r="AL435" i="2"/>
  <c r="BM434" i="2"/>
  <c r="BL434" i="2"/>
  <c r="BK434" i="2"/>
  <c r="BJ434" i="2"/>
  <c r="BI434" i="2"/>
  <c r="BH434" i="2"/>
  <c r="BG434" i="2"/>
  <c r="BF434" i="2"/>
  <c r="BE434" i="2"/>
  <c r="BD434" i="2"/>
  <c r="BC434" i="2"/>
  <c r="BB434" i="2"/>
  <c r="BA434" i="2"/>
  <c r="AZ434" i="2"/>
  <c r="AY434" i="2"/>
  <c r="AX434" i="2"/>
  <c r="AW434" i="2"/>
  <c r="AV434" i="2"/>
  <c r="AU434" i="2"/>
  <c r="AT434" i="2"/>
  <c r="AS434" i="2"/>
  <c r="AR434" i="2"/>
  <c r="AQ434" i="2"/>
  <c r="AP434" i="2"/>
  <c r="AO434" i="2"/>
  <c r="AN434" i="2"/>
  <c r="AM434" i="2"/>
  <c r="AL434" i="2"/>
  <c r="BM433" i="2"/>
  <c r="BL433" i="2"/>
  <c r="BK433" i="2"/>
  <c r="BJ433" i="2"/>
  <c r="BI433" i="2"/>
  <c r="BH433" i="2"/>
  <c r="BG433" i="2"/>
  <c r="BF433" i="2"/>
  <c r="BE433" i="2"/>
  <c r="BD433" i="2"/>
  <c r="BC433" i="2"/>
  <c r="BB433" i="2"/>
  <c r="BA433" i="2"/>
  <c r="AZ433" i="2"/>
  <c r="AY433" i="2"/>
  <c r="AX433" i="2"/>
  <c r="AW433" i="2"/>
  <c r="AV433" i="2"/>
  <c r="AU433" i="2"/>
  <c r="AT433" i="2"/>
  <c r="AS433" i="2"/>
  <c r="AR433" i="2"/>
  <c r="AQ433" i="2"/>
  <c r="AP433" i="2"/>
  <c r="AO433" i="2"/>
  <c r="AN433" i="2"/>
  <c r="AM433" i="2"/>
  <c r="AL433" i="2"/>
  <c r="BM431" i="2"/>
  <c r="BL431" i="2"/>
  <c r="BK431" i="2"/>
  <c r="BJ431" i="2"/>
  <c r="BI431" i="2"/>
  <c r="BH431" i="2"/>
  <c r="BG431" i="2"/>
  <c r="BF431" i="2"/>
  <c r="BE431" i="2"/>
  <c r="BD431" i="2"/>
  <c r="BC431" i="2"/>
  <c r="BB431" i="2"/>
  <c r="BA431" i="2"/>
  <c r="AZ431" i="2"/>
  <c r="AY431" i="2"/>
  <c r="AX431" i="2"/>
  <c r="AW431" i="2"/>
  <c r="AV431" i="2"/>
  <c r="AU431" i="2"/>
  <c r="AT431" i="2"/>
  <c r="AS431" i="2"/>
  <c r="AR431" i="2"/>
  <c r="AQ431" i="2"/>
  <c r="AP431" i="2"/>
  <c r="AO431" i="2"/>
  <c r="AN431" i="2"/>
  <c r="AM431" i="2"/>
  <c r="AL431" i="2"/>
  <c r="BM430" i="2"/>
  <c r="BL430" i="2"/>
  <c r="BK430" i="2"/>
  <c r="BJ430" i="2"/>
  <c r="BI430" i="2"/>
  <c r="BH430" i="2"/>
  <c r="BG430" i="2"/>
  <c r="BF430" i="2"/>
  <c r="BE430" i="2"/>
  <c r="BD430" i="2"/>
  <c r="BC430" i="2"/>
  <c r="BB430" i="2"/>
  <c r="BA430" i="2"/>
  <c r="AZ430" i="2"/>
  <c r="AY430" i="2"/>
  <c r="AX430" i="2"/>
  <c r="AW430" i="2"/>
  <c r="AV430" i="2"/>
  <c r="AU430" i="2"/>
  <c r="AT430" i="2"/>
  <c r="AS430" i="2"/>
  <c r="AR430" i="2"/>
  <c r="AQ430" i="2"/>
  <c r="AP430" i="2"/>
  <c r="AO430" i="2"/>
  <c r="AN430" i="2"/>
  <c r="AM430" i="2"/>
  <c r="AL430" i="2"/>
  <c r="BM429" i="2"/>
  <c r="BL429" i="2"/>
  <c r="BK429" i="2"/>
  <c r="BJ429" i="2"/>
  <c r="BI429" i="2"/>
  <c r="BH429" i="2"/>
  <c r="BG429" i="2"/>
  <c r="BF429" i="2"/>
  <c r="BE429" i="2"/>
  <c r="BD429" i="2"/>
  <c r="BC429" i="2"/>
  <c r="BB429" i="2"/>
  <c r="BA429" i="2"/>
  <c r="AZ429" i="2"/>
  <c r="AY429" i="2"/>
  <c r="AX429" i="2"/>
  <c r="AW429" i="2"/>
  <c r="AV429" i="2"/>
  <c r="AU429" i="2"/>
  <c r="AT429" i="2"/>
  <c r="AS429" i="2"/>
  <c r="AR429" i="2"/>
  <c r="AQ429" i="2"/>
  <c r="AP429" i="2"/>
  <c r="AO429" i="2"/>
  <c r="AN429" i="2"/>
  <c r="AM429" i="2"/>
  <c r="AL429" i="2"/>
  <c r="BM428" i="2"/>
  <c r="BL428" i="2"/>
  <c r="BK428" i="2"/>
  <c r="BJ428" i="2"/>
  <c r="BI428" i="2"/>
  <c r="BH428" i="2"/>
  <c r="BG428" i="2"/>
  <c r="BF428" i="2"/>
  <c r="BE428" i="2"/>
  <c r="BD428" i="2"/>
  <c r="BC428" i="2"/>
  <c r="BB428" i="2"/>
  <c r="BA428" i="2"/>
  <c r="AZ428" i="2"/>
  <c r="AY428" i="2"/>
  <c r="AX428" i="2"/>
  <c r="AW428" i="2"/>
  <c r="AV428" i="2"/>
  <c r="AU428" i="2"/>
  <c r="AT428" i="2"/>
  <c r="AS428" i="2"/>
  <c r="AR428" i="2"/>
  <c r="AQ428" i="2"/>
  <c r="AP428" i="2"/>
  <c r="AO428" i="2"/>
  <c r="AN428" i="2"/>
  <c r="AM428" i="2"/>
  <c r="AL428" i="2"/>
  <c r="BM426" i="2"/>
  <c r="BL426" i="2"/>
  <c r="BK426" i="2"/>
  <c r="BJ426" i="2"/>
  <c r="BI426" i="2"/>
  <c r="BH426" i="2"/>
  <c r="BG426" i="2"/>
  <c r="BF426" i="2"/>
  <c r="BE426" i="2"/>
  <c r="BD426" i="2"/>
  <c r="BC426" i="2"/>
  <c r="BB426" i="2"/>
  <c r="BA426" i="2"/>
  <c r="AZ426" i="2"/>
  <c r="AY426" i="2"/>
  <c r="AX426" i="2"/>
  <c r="AW426" i="2"/>
  <c r="AV426" i="2"/>
  <c r="AU426" i="2"/>
  <c r="AT426" i="2"/>
  <c r="AS426" i="2"/>
  <c r="AR426" i="2"/>
  <c r="AQ426" i="2"/>
  <c r="AP426" i="2"/>
  <c r="AO426" i="2"/>
  <c r="AN426" i="2"/>
  <c r="AM426" i="2"/>
  <c r="AL426" i="2"/>
  <c r="BM425" i="2"/>
  <c r="BL425" i="2"/>
  <c r="BK425" i="2"/>
  <c r="BJ425" i="2"/>
  <c r="BI425" i="2"/>
  <c r="BH425" i="2"/>
  <c r="BG425" i="2"/>
  <c r="BF425" i="2"/>
  <c r="BE425" i="2"/>
  <c r="BD425" i="2"/>
  <c r="BC425" i="2"/>
  <c r="BB425" i="2"/>
  <c r="BA425" i="2"/>
  <c r="AZ425" i="2"/>
  <c r="AY425" i="2"/>
  <c r="AX425" i="2"/>
  <c r="AW425" i="2"/>
  <c r="AV425" i="2"/>
  <c r="AU425" i="2"/>
  <c r="AT425" i="2"/>
  <c r="AS425" i="2"/>
  <c r="AR425" i="2"/>
  <c r="AQ425" i="2"/>
  <c r="AP425" i="2"/>
  <c r="AO425" i="2"/>
  <c r="AN425" i="2"/>
  <c r="AM425" i="2"/>
  <c r="AL425" i="2"/>
  <c r="BM424" i="2"/>
  <c r="BL424" i="2"/>
  <c r="BK424" i="2"/>
  <c r="BJ424" i="2"/>
  <c r="BI424" i="2"/>
  <c r="BH424" i="2"/>
  <c r="BG424" i="2"/>
  <c r="BF424" i="2"/>
  <c r="BE424" i="2"/>
  <c r="BD424" i="2"/>
  <c r="BC424" i="2"/>
  <c r="BB424" i="2"/>
  <c r="BA424" i="2"/>
  <c r="AZ424" i="2"/>
  <c r="AY424" i="2"/>
  <c r="AX424" i="2"/>
  <c r="AW424" i="2"/>
  <c r="AV424" i="2"/>
  <c r="AU424" i="2"/>
  <c r="AT424" i="2"/>
  <c r="AS424" i="2"/>
  <c r="AR424" i="2"/>
  <c r="AQ424" i="2"/>
  <c r="AP424" i="2"/>
  <c r="AO424" i="2"/>
  <c r="AN424" i="2"/>
  <c r="AM424" i="2"/>
  <c r="AL424" i="2"/>
  <c r="BM423" i="2"/>
  <c r="BL423" i="2"/>
  <c r="BK423" i="2"/>
  <c r="BJ423" i="2"/>
  <c r="BI423" i="2"/>
  <c r="BH423" i="2"/>
  <c r="BG423" i="2"/>
  <c r="BF423" i="2"/>
  <c r="BE423" i="2"/>
  <c r="BD423" i="2"/>
  <c r="BC423" i="2"/>
  <c r="BB423" i="2"/>
  <c r="BA423" i="2"/>
  <c r="AZ423" i="2"/>
  <c r="AY423" i="2"/>
  <c r="AX423" i="2"/>
  <c r="AW423" i="2"/>
  <c r="AV423" i="2"/>
  <c r="AU423" i="2"/>
  <c r="AT423" i="2"/>
  <c r="AS423" i="2"/>
  <c r="AR423" i="2"/>
  <c r="AQ423" i="2"/>
  <c r="AP423" i="2"/>
  <c r="AO423" i="2"/>
  <c r="AN423" i="2"/>
  <c r="AM423" i="2"/>
  <c r="AL423" i="2"/>
  <c r="BM420" i="2"/>
  <c r="BL420" i="2"/>
  <c r="BK420" i="2"/>
  <c r="BJ420" i="2"/>
  <c r="BI420" i="2"/>
  <c r="BH420" i="2"/>
  <c r="BG420" i="2"/>
  <c r="BF420" i="2"/>
  <c r="BE420" i="2"/>
  <c r="BD420" i="2"/>
  <c r="BC420" i="2"/>
  <c r="BB420" i="2"/>
  <c r="BA420" i="2"/>
  <c r="AZ420" i="2"/>
  <c r="AY420" i="2"/>
  <c r="AX420" i="2"/>
  <c r="AW420" i="2"/>
  <c r="AV420" i="2"/>
  <c r="AU420" i="2"/>
  <c r="AT420" i="2"/>
  <c r="AS420" i="2"/>
  <c r="AR420" i="2"/>
  <c r="AQ420" i="2"/>
  <c r="AP420" i="2"/>
  <c r="AO420" i="2"/>
  <c r="AN420" i="2"/>
  <c r="AM420" i="2"/>
  <c r="AL420" i="2"/>
  <c r="BM419" i="2"/>
  <c r="BL419" i="2"/>
  <c r="BK419" i="2"/>
  <c r="BJ419" i="2"/>
  <c r="BI419" i="2"/>
  <c r="BH419" i="2"/>
  <c r="BG419" i="2"/>
  <c r="BF419" i="2"/>
  <c r="BE419" i="2"/>
  <c r="BD419" i="2"/>
  <c r="BC419" i="2"/>
  <c r="BB419" i="2"/>
  <c r="BA419" i="2"/>
  <c r="AZ419" i="2"/>
  <c r="AY419" i="2"/>
  <c r="AX419" i="2"/>
  <c r="AW419" i="2"/>
  <c r="AV419" i="2"/>
  <c r="AU419" i="2"/>
  <c r="AT419" i="2"/>
  <c r="AS419" i="2"/>
  <c r="AR419" i="2"/>
  <c r="AQ419" i="2"/>
  <c r="AP419" i="2"/>
  <c r="AO419" i="2"/>
  <c r="AN419" i="2"/>
  <c r="AM419" i="2"/>
  <c r="AL419" i="2"/>
  <c r="BM418" i="2"/>
  <c r="BL418" i="2"/>
  <c r="BK418" i="2"/>
  <c r="BJ418" i="2"/>
  <c r="BI418" i="2"/>
  <c r="BH418" i="2"/>
  <c r="BG418" i="2"/>
  <c r="BF418" i="2"/>
  <c r="BE418" i="2"/>
  <c r="BD418" i="2"/>
  <c r="BC418" i="2"/>
  <c r="BB418" i="2"/>
  <c r="BA418" i="2"/>
  <c r="AZ418" i="2"/>
  <c r="AY418" i="2"/>
  <c r="AX418" i="2"/>
  <c r="AW418" i="2"/>
  <c r="AV418" i="2"/>
  <c r="AU418" i="2"/>
  <c r="AT418" i="2"/>
  <c r="AS418" i="2"/>
  <c r="AR418" i="2"/>
  <c r="AQ418" i="2"/>
  <c r="AP418" i="2"/>
  <c r="AO418" i="2"/>
  <c r="AN418" i="2"/>
  <c r="AM418" i="2"/>
  <c r="AL418" i="2"/>
  <c r="BM417" i="2"/>
  <c r="BL417" i="2"/>
  <c r="BK417" i="2"/>
  <c r="BJ417" i="2"/>
  <c r="BI417" i="2"/>
  <c r="BH417" i="2"/>
  <c r="BG417" i="2"/>
  <c r="BF417" i="2"/>
  <c r="BE417" i="2"/>
  <c r="BD417" i="2"/>
  <c r="BC417" i="2"/>
  <c r="BB417" i="2"/>
  <c r="BA417" i="2"/>
  <c r="AZ417" i="2"/>
  <c r="AY417" i="2"/>
  <c r="AX417" i="2"/>
  <c r="AW417" i="2"/>
  <c r="AV417" i="2"/>
  <c r="AU417" i="2"/>
  <c r="AT417" i="2"/>
  <c r="AS417" i="2"/>
  <c r="AR417" i="2"/>
  <c r="AQ417" i="2"/>
  <c r="AP417" i="2"/>
  <c r="AO417" i="2"/>
  <c r="AN417" i="2"/>
  <c r="AM417" i="2"/>
  <c r="AL417" i="2"/>
  <c r="BM415" i="2"/>
  <c r="BL415" i="2"/>
  <c r="BK415" i="2"/>
  <c r="BJ415" i="2"/>
  <c r="BI415" i="2"/>
  <c r="BH415" i="2"/>
  <c r="BG415" i="2"/>
  <c r="BF415" i="2"/>
  <c r="BE415" i="2"/>
  <c r="BD415" i="2"/>
  <c r="BC415" i="2"/>
  <c r="BB415" i="2"/>
  <c r="BA415" i="2"/>
  <c r="AZ415" i="2"/>
  <c r="AY415" i="2"/>
  <c r="AX415" i="2"/>
  <c r="AW415" i="2"/>
  <c r="AV415" i="2"/>
  <c r="AU415" i="2"/>
  <c r="AT415" i="2"/>
  <c r="AS415" i="2"/>
  <c r="AR415" i="2"/>
  <c r="AQ415" i="2"/>
  <c r="AP415" i="2"/>
  <c r="AO415" i="2"/>
  <c r="AN415" i="2"/>
  <c r="AM415" i="2"/>
  <c r="AL415" i="2"/>
  <c r="BM414" i="2"/>
  <c r="BL414" i="2"/>
  <c r="BK414" i="2"/>
  <c r="BJ414" i="2"/>
  <c r="BI414" i="2"/>
  <c r="BH414" i="2"/>
  <c r="BG414" i="2"/>
  <c r="BF414" i="2"/>
  <c r="BE414" i="2"/>
  <c r="BD414" i="2"/>
  <c r="BC414" i="2"/>
  <c r="BB414" i="2"/>
  <c r="BA414" i="2"/>
  <c r="AZ414" i="2"/>
  <c r="AY414" i="2"/>
  <c r="AX414" i="2"/>
  <c r="AW414" i="2"/>
  <c r="AV414" i="2"/>
  <c r="AU414" i="2"/>
  <c r="AT414" i="2"/>
  <c r="AS414" i="2"/>
  <c r="AR414" i="2"/>
  <c r="AQ414" i="2"/>
  <c r="AP414" i="2"/>
  <c r="AO414" i="2"/>
  <c r="AN414" i="2"/>
  <c r="AM414" i="2"/>
  <c r="AL414" i="2"/>
  <c r="BM413" i="2"/>
  <c r="BL413" i="2"/>
  <c r="BK413" i="2"/>
  <c r="BJ413" i="2"/>
  <c r="BI413" i="2"/>
  <c r="BH413" i="2"/>
  <c r="BG413" i="2"/>
  <c r="BF413" i="2"/>
  <c r="BE413" i="2"/>
  <c r="BD413" i="2"/>
  <c r="BC413" i="2"/>
  <c r="BB413" i="2"/>
  <c r="BA413" i="2"/>
  <c r="AZ413" i="2"/>
  <c r="AY413" i="2"/>
  <c r="AX413" i="2"/>
  <c r="AW413" i="2"/>
  <c r="AV413" i="2"/>
  <c r="AU413" i="2"/>
  <c r="AT413" i="2"/>
  <c r="AS413" i="2"/>
  <c r="AR413" i="2"/>
  <c r="AQ413" i="2"/>
  <c r="AP413" i="2"/>
  <c r="AO413" i="2"/>
  <c r="AN413" i="2"/>
  <c r="AM413" i="2"/>
  <c r="AL413" i="2"/>
  <c r="BM412" i="2"/>
  <c r="BL412" i="2"/>
  <c r="BK412" i="2"/>
  <c r="BJ412" i="2"/>
  <c r="BI412" i="2"/>
  <c r="BH412" i="2"/>
  <c r="BG412" i="2"/>
  <c r="BF412" i="2"/>
  <c r="BE412" i="2"/>
  <c r="BD412" i="2"/>
  <c r="BC412" i="2"/>
  <c r="BB412" i="2"/>
  <c r="BA412" i="2"/>
  <c r="AZ412" i="2"/>
  <c r="AY412" i="2"/>
  <c r="AX412" i="2"/>
  <c r="AW412" i="2"/>
  <c r="AV412" i="2"/>
  <c r="AU412" i="2"/>
  <c r="AT412" i="2"/>
  <c r="AS412" i="2"/>
  <c r="AR412" i="2"/>
  <c r="AQ412" i="2"/>
  <c r="AP412" i="2"/>
  <c r="AO412" i="2"/>
  <c r="AN412" i="2"/>
  <c r="AM412" i="2"/>
  <c r="AL412" i="2"/>
  <c r="BM410" i="2"/>
  <c r="BL410" i="2"/>
  <c r="BK410" i="2"/>
  <c r="BJ410" i="2"/>
  <c r="BI410" i="2"/>
  <c r="BH410" i="2"/>
  <c r="BG410" i="2"/>
  <c r="BF410" i="2"/>
  <c r="BE410" i="2"/>
  <c r="BD410" i="2"/>
  <c r="BC410" i="2"/>
  <c r="BB410" i="2"/>
  <c r="BA410" i="2"/>
  <c r="AZ410" i="2"/>
  <c r="AY410" i="2"/>
  <c r="AX410" i="2"/>
  <c r="AW410" i="2"/>
  <c r="AV410" i="2"/>
  <c r="AU410" i="2"/>
  <c r="AT410" i="2"/>
  <c r="AS410" i="2"/>
  <c r="AR410" i="2"/>
  <c r="AQ410" i="2"/>
  <c r="AP410" i="2"/>
  <c r="AO410" i="2"/>
  <c r="AN410" i="2"/>
  <c r="AM410" i="2"/>
  <c r="AL410" i="2"/>
  <c r="BM409" i="2"/>
  <c r="BL409" i="2"/>
  <c r="BK409" i="2"/>
  <c r="BJ409" i="2"/>
  <c r="BI409" i="2"/>
  <c r="BH409" i="2"/>
  <c r="BG409" i="2"/>
  <c r="BF409" i="2"/>
  <c r="BE409" i="2"/>
  <c r="BD409" i="2"/>
  <c r="BC409" i="2"/>
  <c r="BB409" i="2"/>
  <c r="BA409" i="2"/>
  <c r="AZ409" i="2"/>
  <c r="AY409" i="2"/>
  <c r="AX409" i="2"/>
  <c r="AW409" i="2"/>
  <c r="AV409" i="2"/>
  <c r="AU409" i="2"/>
  <c r="AT409" i="2"/>
  <c r="AS409" i="2"/>
  <c r="AR409" i="2"/>
  <c r="AQ409" i="2"/>
  <c r="AP409" i="2"/>
  <c r="AO409" i="2"/>
  <c r="AN409" i="2"/>
  <c r="AM409" i="2"/>
  <c r="AL409" i="2"/>
  <c r="BM408" i="2"/>
  <c r="BL408" i="2"/>
  <c r="BK408" i="2"/>
  <c r="BJ408" i="2"/>
  <c r="BI408" i="2"/>
  <c r="BH408" i="2"/>
  <c r="BG408" i="2"/>
  <c r="BF408" i="2"/>
  <c r="BE408" i="2"/>
  <c r="BD408" i="2"/>
  <c r="BC408" i="2"/>
  <c r="BB408" i="2"/>
  <c r="BA408" i="2"/>
  <c r="AZ408" i="2"/>
  <c r="AY408" i="2"/>
  <c r="AX408" i="2"/>
  <c r="AW408" i="2"/>
  <c r="AV408" i="2"/>
  <c r="AU408" i="2"/>
  <c r="AT408" i="2"/>
  <c r="AS408" i="2"/>
  <c r="AR408" i="2"/>
  <c r="AQ408" i="2"/>
  <c r="AP408" i="2"/>
  <c r="AO408" i="2"/>
  <c r="AN408" i="2"/>
  <c r="AM408" i="2"/>
  <c r="AL408" i="2"/>
  <c r="BM407" i="2"/>
  <c r="BL407" i="2"/>
  <c r="BK407" i="2"/>
  <c r="BJ407" i="2"/>
  <c r="BI407" i="2"/>
  <c r="BH407" i="2"/>
  <c r="BG407" i="2"/>
  <c r="BF407" i="2"/>
  <c r="BE407" i="2"/>
  <c r="BD407" i="2"/>
  <c r="BC407" i="2"/>
  <c r="BB407" i="2"/>
  <c r="BA407" i="2"/>
  <c r="AZ407" i="2"/>
  <c r="AY407" i="2"/>
  <c r="AX407" i="2"/>
  <c r="AW407" i="2"/>
  <c r="AV407" i="2"/>
  <c r="AU407" i="2"/>
  <c r="AT407" i="2"/>
  <c r="AS407" i="2"/>
  <c r="AR407" i="2"/>
  <c r="AQ407" i="2"/>
  <c r="AP407" i="2"/>
  <c r="AO407" i="2"/>
  <c r="AN407" i="2"/>
  <c r="AM407" i="2"/>
  <c r="AL407" i="2"/>
  <c r="BM404" i="2"/>
  <c r="BL404" i="2"/>
  <c r="BK404" i="2"/>
  <c r="BJ404" i="2"/>
  <c r="BI404" i="2"/>
  <c r="BH404" i="2"/>
  <c r="BG404" i="2"/>
  <c r="BF404" i="2"/>
  <c r="BE404" i="2"/>
  <c r="BD404" i="2"/>
  <c r="BC404" i="2"/>
  <c r="BB404" i="2"/>
  <c r="BA404" i="2"/>
  <c r="AZ404" i="2"/>
  <c r="AY404" i="2"/>
  <c r="AX404" i="2"/>
  <c r="AW404" i="2"/>
  <c r="AV404" i="2"/>
  <c r="AU404" i="2"/>
  <c r="AT404" i="2"/>
  <c r="AS404" i="2"/>
  <c r="AR404" i="2"/>
  <c r="AQ404" i="2"/>
  <c r="AP404" i="2"/>
  <c r="AO404" i="2"/>
  <c r="AN404" i="2"/>
  <c r="AM404" i="2"/>
  <c r="AL404" i="2"/>
  <c r="BM403" i="2"/>
  <c r="BL403" i="2"/>
  <c r="BK403" i="2"/>
  <c r="BJ403" i="2"/>
  <c r="BI403" i="2"/>
  <c r="BH403" i="2"/>
  <c r="BG403" i="2"/>
  <c r="BF403" i="2"/>
  <c r="BE403" i="2"/>
  <c r="BD403" i="2"/>
  <c r="BC403" i="2"/>
  <c r="BB403" i="2"/>
  <c r="BA403" i="2"/>
  <c r="AZ403" i="2"/>
  <c r="AY403" i="2"/>
  <c r="AX403" i="2"/>
  <c r="AW403" i="2"/>
  <c r="AV403" i="2"/>
  <c r="AU403" i="2"/>
  <c r="AT403" i="2"/>
  <c r="AS403" i="2"/>
  <c r="AR403" i="2"/>
  <c r="AQ403" i="2"/>
  <c r="AP403" i="2"/>
  <c r="AO403" i="2"/>
  <c r="AN403" i="2"/>
  <c r="AM403" i="2"/>
  <c r="AL403" i="2"/>
  <c r="BM402" i="2"/>
  <c r="BL402" i="2"/>
  <c r="BK402" i="2"/>
  <c r="BJ402" i="2"/>
  <c r="BI402" i="2"/>
  <c r="BH402" i="2"/>
  <c r="BG402" i="2"/>
  <c r="BF402" i="2"/>
  <c r="BE402" i="2"/>
  <c r="BD402" i="2"/>
  <c r="BC402" i="2"/>
  <c r="BB402" i="2"/>
  <c r="BA402" i="2"/>
  <c r="AZ402" i="2"/>
  <c r="AY402" i="2"/>
  <c r="AX402" i="2"/>
  <c r="AW402" i="2"/>
  <c r="AV402" i="2"/>
  <c r="AU402" i="2"/>
  <c r="AT402" i="2"/>
  <c r="AS402" i="2"/>
  <c r="AR402" i="2"/>
  <c r="AQ402" i="2"/>
  <c r="AP402" i="2"/>
  <c r="AO402" i="2"/>
  <c r="AN402" i="2"/>
  <c r="AM402" i="2"/>
  <c r="AL402" i="2"/>
  <c r="BM401" i="2"/>
  <c r="BL401" i="2"/>
  <c r="BK401" i="2"/>
  <c r="BJ401" i="2"/>
  <c r="BI401" i="2"/>
  <c r="BH401" i="2"/>
  <c r="BG401" i="2"/>
  <c r="BF401" i="2"/>
  <c r="BE401" i="2"/>
  <c r="BD401" i="2"/>
  <c r="BC401" i="2"/>
  <c r="BB401" i="2"/>
  <c r="BA401" i="2"/>
  <c r="AZ401" i="2"/>
  <c r="AY401" i="2"/>
  <c r="AX401" i="2"/>
  <c r="AW401" i="2"/>
  <c r="AV401" i="2"/>
  <c r="AU401" i="2"/>
  <c r="AT401" i="2"/>
  <c r="AS401" i="2"/>
  <c r="AR401" i="2"/>
  <c r="AQ401" i="2"/>
  <c r="AP401" i="2"/>
  <c r="AO401" i="2"/>
  <c r="AN401" i="2"/>
  <c r="AM401" i="2"/>
  <c r="AL401" i="2"/>
  <c r="BM400" i="2"/>
  <c r="BL400" i="2"/>
  <c r="BK400" i="2"/>
  <c r="BJ400" i="2"/>
  <c r="BI400" i="2"/>
  <c r="BH400" i="2"/>
  <c r="BG400" i="2"/>
  <c r="BF400" i="2"/>
  <c r="BE400" i="2"/>
  <c r="BD400" i="2"/>
  <c r="BC400" i="2"/>
  <c r="BB400" i="2"/>
  <c r="BA400" i="2"/>
  <c r="AZ400" i="2"/>
  <c r="AY400" i="2"/>
  <c r="AX400" i="2"/>
  <c r="AW400" i="2"/>
  <c r="AV400" i="2"/>
  <c r="AU400" i="2"/>
  <c r="AT400" i="2"/>
  <c r="AS400" i="2"/>
  <c r="AR400" i="2"/>
  <c r="AQ400" i="2"/>
  <c r="AP400" i="2"/>
  <c r="AO400" i="2"/>
  <c r="AN400" i="2"/>
  <c r="AM400" i="2"/>
  <c r="AL400" i="2"/>
  <c r="BM399" i="2"/>
  <c r="BL399" i="2"/>
  <c r="BK399" i="2"/>
  <c r="BJ399" i="2"/>
  <c r="BI399" i="2"/>
  <c r="BH399" i="2"/>
  <c r="BG399" i="2"/>
  <c r="BF399" i="2"/>
  <c r="BE399" i="2"/>
  <c r="BD399" i="2"/>
  <c r="BC399" i="2"/>
  <c r="BB399" i="2"/>
  <c r="BA399" i="2"/>
  <c r="AZ399" i="2"/>
  <c r="AY399" i="2"/>
  <c r="AX399" i="2"/>
  <c r="AW399" i="2"/>
  <c r="AV399" i="2"/>
  <c r="AU399" i="2"/>
  <c r="AT399" i="2"/>
  <c r="AS399" i="2"/>
  <c r="AR399" i="2"/>
  <c r="AQ399" i="2"/>
  <c r="AP399" i="2"/>
  <c r="AO399" i="2"/>
  <c r="AN399" i="2"/>
  <c r="AM399" i="2"/>
  <c r="AL399" i="2"/>
  <c r="BM397" i="2"/>
  <c r="BL397" i="2"/>
  <c r="BK397" i="2"/>
  <c r="BJ397" i="2"/>
  <c r="BI397" i="2"/>
  <c r="BH397" i="2"/>
  <c r="BG397" i="2"/>
  <c r="BF397" i="2"/>
  <c r="BE397" i="2"/>
  <c r="BD397" i="2"/>
  <c r="BC397" i="2"/>
  <c r="BB397" i="2"/>
  <c r="BA397" i="2"/>
  <c r="AZ397" i="2"/>
  <c r="AY397" i="2"/>
  <c r="AX397" i="2"/>
  <c r="AW397" i="2"/>
  <c r="AV397" i="2"/>
  <c r="AU397" i="2"/>
  <c r="AT397" i="2"/>
  <c r="AS397" i="2"/>
  <c r="AR397" i="2"/>
  <c r="AQ397" i="2"/>
  <c r="AP397" i="2"/>
  <c r="AO397" i="2"/>
  <c r="AN397" i="2"/>
  <c r="AM397" i="2"/>
  <c r="AL397" i="2"/>
  <c r="BM396" i="2"/>
  <c r="BL396" i="2"/>
  <c r="BK396" i="2"/>
  <c r="BJ396" i="2"/>
  <c r="BI396" i="2"/>
  <c r="BH396" i="2"/>
  <c r="BG396" i="2"/>
  <c r="BF396" i="2"/>
  <c r="BE396" i="2"/>
  <c r="BD396" i="2"/>
  <c r="BC396" i="2"/>
  <c r="BB396" i="2"/>
  <c r="BA396" i="2"/>
  <c r="AZ396" i="2"/>
  <c r="AY396" i="2"/>
  <c r="AX396" i="2"/>
  <c r="AW396" i="2"/>
  <c r="AV396" i="2"/>
  <c r="AU396" i="2"/>
  <c r="AT396" i="2"/>
  <c r="AS396" i="2"/>
  <c r="AR396" i="2"/>
  <c r="AQ396" i="2"/>
  <c r="AP396" i="2"/>
  <c r="AO396" i="2"/>
  <c r="AN396" i="2"/>
  <c r="AM396" i="2"/>
  <c r="AL396" i="2"/>
  <c r="BM395" i="2"/>
  <c r="BL395" i="2"/>
  <c r="BK395" i="2"/>
  <c r="BJ395" i="2"/>
  <c r="BI395" i="2"/>
  <c r="BH395" i="2"/>
  <c r="BG395" i="2"/>
  <c r="BF395" i="2"/>
  <c r="BE395" i="2"/>
  <c r="BD395" i="2"/>
  <c r="BC395" i="2"/>
  <c r="BB395" i="2"/>
  <c r="BA395" i="2"/>
  <c r="AZ395" i="2"/>
  <c r="AY395" i="2"/>
  <c r="AX395" i="2"/>
  <c r="AW395" i="2"/>
  <c r="AV395" i="2"/>
  <c r="AU395" i="2"/>
  <c r="AT395" i="2"/>
  <c r="AS395" i="2"/>
  <c r="AR395" i="2"/>
  <c r="AQ395" i="2"/>
  <c r="AP395" i="2"/>
  <c r="AO395" i="2"/>
  <c r="AN395" i="2"/>
  <c r="AM395" i="2"/>
  <c r="AL395" i="2"/>
  <c r="BM394" i="2"/>
  <c r="BL394" i="2"/>
  <c r="BK394" i="2"/>
  <c r="BJ394" i="2"/>
  <c r="BI394" i="2"/>
  <c r="BH394" i="2"/>
  <c r="BG394" i="2"/>
  <c r="BF394" i="2"/>
  <c r="BE394" i="2"/>
  <c r="BD394" i="2"/>
  <c r="BC394" i="2"/>
  <c r="BB394" i="2"/>
  <c r="BA394" i="2"/>
  <c r="AZ394" i="2"/>
  <c r="AY394" i="2"/>
  <c r="AX394" i="2"/>
  <c r="AW394" i="2"/>
  <c r="AV394" i="2"/>
  <c r="AU394" i="2"/>
  <c r="AT394" i="2"/>
  <c r="AS394" i="2"/>
  <c r="AR394" i="2"/>
  <c r="AQ394" i="2"/>
  <c r="AP394" i="2"/>
  <c r="AO394" i="2"/>
  <c r="AN394" i="2"/>
  <c r="AM394" i="2"/>
  <c r="AL394" i="2"/>
  <c r="BM393" i="2"/>
  <c r="BL393" i="2"/>
  <c r="BK393" i="2"/>
  <c r="BJ393" i="2"/>
  <c r="BI393" i="2"/>
  <c r="BH393" i="2"/>
  <c r="BG393" i="2"/>
  <c r="BF393" i="2"/>
  <c r="BE393" i="2"/>
  <c r="BD393" i="2"/>
  <c r="BC393" i="2"/>
  <c r="BB393" i="2"/>
  <c r="BA393" i="2"/>
  <c r="AZ393" i="2"/>
  <c r="AY393" i="2"/>
  <c r="AX393" i="2"/>
  <c r="AW393" i="2"/>
  <c r="AV393" i="2"/>
  <c r="AU393" i="2"/>
  <c r="AT393" i="2"/>
  <c r="AS393" i="2"/>
  <c r="AR393" i="2"/>
  <c r="AQ393" i="2"/>
  <c r="AP393" i="2"/>
  <c r="AO393" i="2"/>
  <c r="AN393" i="2"/>
  <c r="AM393" i="2"/>
  <c r="AL393" i="2"/>
  <c r="BM391" i="2"/>
  <c r="BL391" i="2"/>
  <c r="BK391" i="2"/>
  <c r="BJ391" i="2"/>
  <c r="BI391" i="2"/>
  <c r="BH391" i="2"/>
  <c r="BG391" i="2"/>
  <c r="BF391" i="2"/>
  <c r="BE391" i="2"/>
  <c r="BD391" i="2"/>
  <c r="BC391" i="2"/>
  <c r="BB391" i="2"/>
  <c r="BA391" i="2"/>
  <c r="AZ391" i="2"/>
  <c r="AY391" i="2"/>
  <c r="AX391" i="2"/>
  <c r="AW391" i="2"/>
  <c r="AV391" i="2"/>
  <c r="AU391" i="2"/>
  <c r="AT391" i="2"/>
  <c r="AS391" i="2"/>
  <c r="AR391" i="2"/>
  <c r="AQ391" i="2"/>
  <c r="AP391" i="2"/>
  <c r="AO391" i="2"/>
  <c r="AN391" i="2"/>
  <c r="AM391" i="2"/>
  <c r="AL391" i="2"/>
  <c r="BM390" i="2"/>
  <c r="BL390" i="2"/>
  <c r="BK390" i="2"/>
  <c r="BJ390" i="2"/>
  <c r="BI390" i="2"/>
  <c r="BH390" i="2"/>
  <c r="BG390" i="2"/>
  <c r="BF390" i="2"/>
  <c r="BE390" i="2"/>
  <c r="BD390" i="2"/>
  <c r="BC390" i="2"/>
  <c r="BB390" i="2"/>
  <c r="BA390" i="2"/>
  <c r="AZ390" i="2"/>
  <c r="AY390" i="2"/>
  <c r="AX390" i="2"/>
  <c r="AW390" i="2"/>
  <c r="AV390" i="2"/>
  <c r="AU390" i="2"/>
  <c r="AT390" i="2"/>
  <c r="AS390" i="2"/>
  <c r="AR390" i="2"/>
  <c r="AQ390" i="2"/>
  <c r="AP390" i="2"/>
  <c r="AO390" i="2"/>
  <c r="AN390" i="2"/>
  <c r="AM390" i="2"/>
  <c r="AL390" i="2"/>
  <c r="BM389" i="2"/>
  <c r="BL389" i="2"/>
  <c r="BK389" i="2"/>
  <c r="BJ389" i="2"/>
  <c r="BI389" i="2"/>
  <c r="BH389" i="2"/>
  <c r="BG389" i="2"/>
  <c r="BF389" i="2"/>
  <c r="BE389" i="2"/>
  <c r="BD389" i="2"/>
  <c r="BC389" i="2"/>
  <c r="BB389" i="2"/>
  <c r="BA389" i="2"/>
  <c r="AZ389" i="2"/>
  <c r="AY389" i="2"/>
  <c r="AX389" i="2"/>
  <c r="AW389" i="2"/>
  <c r="AV389" i="2"/>
  <c r="AU389" i="2"/>
  <c r="AT389" i="2"/>
  <c r="AS389" i="2"/>
  <c r="AR389" i="2"/>
  <c r="AQ389" i="2"/>
  <c r="AP389" i="2"/>
  <c r="AO389" i="2"/>
  <c r="AN389" i="2"/>
  <c r="AM389" i="2"/>
  <c r="AL389" i="2"/>
  <c r="BM388" i="2"/>
  <c r="BL388" i="2"/>
  <c r="BK388" i="2"/>
  <c r="BJ388" i="2"/>
  <c r="BI388" i="2"/>
  <c r="BH388" i="2"/>
  <c r="BG388" i="2"/>
  <c r="BF388" i="2"/>
  <c r="BE388" i="2"/>
  <c r="BD388" i="2"/>
  <c r="BC388" i="2"/>
  <c r="BB388" i="2"/>
  <c r="BA388" i="2"/>
  <c r="AZ388" i="2"/>
  <c r="AY388" i="2"/>
  <c r="AX388" i="2"/>
  <c r="AW388" i="2"/>
  <c r="AV388" i="2"/>
  <c r="AU388" i="2"/>
  <c r="AT388" i="2"/>
  <c r="AS388" i="2"/>
  <c r="AR388" i="2"/>
  <c r="AQ388" i="2"/>
  <c r="AP388" i="2"/>
  <c r="AO388" i="2"/>
  <c r="AN388" i="2"/>
  <c r="AM388" i="2"/>
  <c r="AL388" i="2"/>
  <c r="BM387" i="2"/>
  <c r="BL387" i="2"/>
  <c r="BK387" i="2"/>
  <c r="BJ387" i="2"/>
  <c r="BI387" i="2"/>
  <c r="BH387" i="2"/>
  <c r="BG387" i="2"/>
  <c r="BF387" i="2"/>
  <c r="BE387" i="2"/>
  <c r="BD387" i="2"/>
  <c r="BC387" i="2"/>
  <c r="BB387" i="2"/>
  <c r="BA387" i="2"/>
  <c r="AZ387" i="2"/>
  <c r="AY387" i="2"/>
  <c r="AX387" i="2"/>
  <c r="AW387" i="2"/>
  <c r="AV387" i="2"/>
  <c r="AU387" i="2"/>
  <c r="AT387" i="2"/>
  <c r="AS387" i="2"/>
  <c r="AR387" i="2"/>
  <c r="AQ387" i="2"/>
  <c r="AP387" i="2"/>
  <c r="AO387" i="2"/>
  <c r="AN387" i="2"/>
  <c r="AM387" i="2"/>
  <c r="AL387" i="2"/>
  <c r="BM385" i="2"/>
  <c r="BL385" i="2"/>
  <c r="BK385" i="2"/>
  <c r="BJ385" i="2"/>
  <c r="BI385" i="2"/>
  <c r="BH385" i="2"/>
  <c r="BG385" i="2"/>
  <c r="BF385" i="2"/>
  <c r="BE385" i="2"/>
  <c r="BD385" i="2"/>
  <c r="BC385" i="2"/>
  <c r="BB385" i="2"/>
  <c r="BA385" i="2"/>
  <c r="AZ385" i="2"/>
  <c r="AY385" i="2"/>
  <c r="AX385" i="2"/>
  <c r="AW385" i="2"/>
  <c r="AV385" i="2"/>
  <c r="AU385" i="2"/>
  <c r="AT385" i="2"/>
  <c r="AS385" i="2"/>
  <c r="AR385" i="2"/>
  <c r="AQ385" i="2"/>
  <c r="AP385" i="2"/>
  <c r="AO385" i="2"/>
  <c r="AN385" i="2"/>
  <c r="AM385" i="2"/>
  <c r="AL385" i="2"/>
  <c r="BM384" i="2"/>
  <c r="BL384" i="2"/>
  <c r="BK384" i="2"/>
  <c r="BJ384" i="2"/>
  <c r="BI384" i="2"/>
  <c r="BH384" i="2"/>
  <c r="BG384" i="2"/>
  <c r="BF384" i="2"/>
  <c r="BE384" i="2"/>
  <c r="BD384" i="2"/>
  <c r="BC384" i="2"/>
  <c r="BB384" i="2"/>
  <c r="BA384" i="2"/>
  <c r="AZ384" i="2"/>
  <c r="AY384" i="2"/>
  <c r="AX384" i="2"/>
  <c r="AW384" i="2"/>
  <c r="AV384" i="2"/>
  <c r="AU384" i="2"/>
  <c r="AT384" i="2"/>
  <c r="AS384" i="2"/>
  <c r="AR384" i="2"/>
  <c r="AQ384" i="2"/>
  <c r="AP384" i="2"/>
  <c r="AO384" i="2"/>
  <c r="AN384" i="2"/>
  <c r="AM384" i="2"/>
  <c r="AL384" i="2"/>
  <c r="BM383" i="2"/>
  <c r="BL383" i="2"/>
  <c r="BK383" i="2"/>
  <c r="BJ383" i="2"/>
  <c r="BI383" i="2"/>
  <c r="BH383" i="2"/>
  <c r="BG383" i="2"/>
  <c r="BF383" i="2"/>
  <c r="BE383" i="2"/>
  <c r="BD383" i="2"/>
  <c r="BC383" i="2"/>
  <c r="BB383" i="2"/>
  <c r="BA383" i="2"/>
  <c r="AZ383" i="2"/>
  <c r="AY383" i="2"/>
  <c r="AX383" i="2"/>
  <c r="AW383" i="2"/>
  <c r="AV383" i="2"/>
  <c r="AU383" i="2"/>
  <c r="AT383" i="2"/>
  <c r="AS383" i="2"/>
  <c r="AR383" i="2"/>
  <c r="AQ383" i="2"/>
  <c r="AP383" i="2"/>
  <c r="AO383" i="2"/>
  <c r="AN383" i="2"/>
  <c r="AM383" i="2"/>
  <c r="AL383" i="2"/>
  <c r="BM382" i="2"/>
  <c r="BL382" i="2"/>
  <c r="BK382" i="2"/>
  <c r="BJ382" i="2"/>
  <c r="BI382" i="2"/>
  <c r="BH382" i="2"/>
  <c r="BG382" i="2"/>
  <c r="BF382" i="2"/>
  <c r="BE382" i="2"/>
  <c r="BD382" i="2"/>
  <c r="BC382" i="2"/>
  <c r="BB382" i="2"/>
  <c r="BA382" i="2"/>
  <c r="AZ382" i="2"/>
  <c r="AY382" i="2"/>
  <c r="AX382" i="2"/>
  <c r="AW382" i="2"/>
  <c r="AV382" i="2"/>
  <c r="AU382" i="2"/>
  <c r="AT382" i="2"/>
  <c r="AS382" i="2"/>
  <c r="AR382" i="2"/>
  <c r="AQ382" i="2"/>
  <c r="AP382" i="2"/>
  <c r="AO382" i="2"/>
  <c r="AN382" i="2"/>
  <c r="AM382" i="2"/>
  <c r="AL382" i="2"/>
  <c r="BM381" i="2"/>
  <c r="BL381" i="2"/>
  <c r="BK381" i="2"/>
  <c r="BJ381" i="2"/>
  <c r="BI381" i="2"/>
  <c r="BH381" i="2"/>
  <c r="BG381" i="2"/>
  <c r="BF381" i="2"/>
  <c r="BE381" i="2"/>
  <c r="BD381" i="2"/>
  <c r="BC381" i="2"/>
  <c r="BB381" i="2"/>
  <c r="BA381" i="2"/>
  <c r="AZ381" i="2"/>
  <c r="AY381" i="2"/>
  <c r="AX381" i="2"/>
  <c r="AW381" i="2"/>
  <c r="AV381" i="2"/>
  <c r="AU381" i="2"/>
  <c r="AT381" i="2"/>
  <c r="AS381" i="2"/>
  <c r="AR381" i="2"/>
  <c r="AQ381" i="2"/>
  <c r="AP381" i="2"/>
  <c r="AO381" i="2"/>
  <c r="AN381" i="2"/>
  <c r="AM381" i="2"/>
  <c r="AL381" i="2"/>
  <c r="BM380" i="2"/>
  <c r="BL380" i="2"/>
  <c r="BK380" i="2"/>
  <c r="BJ380" i="2"/>
  <c r="BI380" i="2"/>
  <c r="BH380" i="2"/>
  <c r="BG380" i="2"/>
  <c r="BF380" i="2"/>
  <c r="BE380" i="2"/>
  <c r="BD380" i="2"/>
  <c r="BC380" i="2"/>
  <c r="BB380" i="2"/>
  <c r="BA380" i="2"/>
  <c r="AZ380" i="2"/>
  <c r="AY380" i="2"/>
  <c r="AX380" i="2"/>
  <c r="AW380" i="2"/>
  <c r="AV380" i="2"/>
  <c r="AU380" i="2"/>
  <c r="AT380" i="2"/>
  <c r="AS380" i="2"/>
  <c r="AR380" i="2"/>
  <c r="AQ380" i="2"/>
  <c r="AP380" i="2"/>
  <c r="AO380" i="2"/>
  <c r="AN380" i="2"/>
  <c r="AM380" i="2"/>
  <c r="AL380" i="2"/>
  <c r="BM379" i="2"/>
  <c r="BL379" i="2"/>
  <c r="BK379" i="2"/>
  <c r="BJ379" i="2"/>
  <c r="BI379" i="2"/>
  <c r="BH379" i="2"/>
  <c r="BG379" i="2"/>
  <c r="BF379" i="2"/>
  <c r="BE379" i="2"/>
  <c r="BD379" i="2"/>
  <c r="BC379" i="2"/>
  <c r="BB379" i="2"/>
  <c r="BA379" i="2"/>
  <c r="AZ379" i="2"/>
  <c r="AY379" i="2"/>
  <c r="AX379" i="2"/>
  <c r="AW379" i="2"/>
  <c r="AV379" i="2"/>
  <c r="AU379" i="2"/>
  <c r="AT379" i="2"/>
  <c r="AS379" i="2"/>
  <c r="AR379" i="2"/>
  <c r="AQ379" i="2"/>
  <c r="AP379" i="2"/>
  <c r="AO379" i="2"/>
  <c r="AN379" i="2"/>
  <c r="AM379" i="2"/>
  <c r="AL379" i="2"/>
  <c r="BM378" i="2"/>
  <c r="BL378" i="2"/>
  <c r="BK378" i="2"/>
  <c r="BJ378" i="2"/>
  <c r="BI378" i="2"/>
  <c r="BH378" i="2"/>
  <c r="BG378" i="2"/>
  <c r="BF378" i="2"/>
  <c r="BE378" i="2"/>
  <c r="BD378" i="2"/>
  <c r="BC378" i="2"/>
  <c r="BB378" i="2"/>
  <c r="BA378" i="2"/>
  <c r="AZ378" i="2"/>
  <c r="AY378" i="2"/>
  <c r="AX378" i="2"/>
  <c r="AW378" i="2"/>
  <c r="AV378" i="2"/>
  <c r="AU378" i="2"/>
  <c r="AT378" i="2"/>
  <c r="AS378" i="2"/>
  <c r="AR378" i="2"/>
  <c r="AQ378" i="2"/>
  <c r="AP378" i="2"/>
  <c r="AO378" i="2"/>
  <c r="AN378" i="2"/>
  <c r="AM378" i="2"/>
  <c r="AL378" i="2"/>
  <c r="BM377" i="2"/>
  <c r="BL377" i="2"/>
  <c r="BK377" i="2"/>
  <c r="BJ377" i="2"/>
  <c r="BI377" i="2"/>
  <c r="BH377" i="2"/>
  <c r="BG377" i="2"/>
  <c r="BF377" i="2"/>
  <c r="BE377" i="2"/>
  <c r="BD377" i="2"/>
  <c r="BC377" i="2"/>
  <c r="BB377" i="2"/>
  <c r="BA377" i="2"/>
  <c r="AZ377" i="2"/>
  <c r="AY377" i="2"/>
  <c r="AX377" i="2"/>
  <c r="AW377" i="2"/>
  <c r="AV377" i="2"/>
  <c r="AU377" i="2"/>
  <c r="AT377" i="2"/>
  <c r="AS377" i="2"/>
  <c r="AR377" i="2"/>
  <c r="AQ377" i="2"/>
  <c r="AP377" i="2"/>
  <c r="AO377" i="2"/>
  <c r="AN377" i="2"/>
  <c r="AM377" i="2"/>
  <c r="AL377" i="2"/>
  <c r="BM376" i="2"/>
  <c r="BL376" i="2"/>
  <c r="BK376" i="2"/>
  <c r="BJ376" i="2"/>
  <c r="BI376" i="2"/>
  <c r="BH376" i="2"/>
  <c r="BG376" i="2"/>
  <c r="BF376" i="2"/>
  <c r="BE376" i="2"/>
  <c r="BD376" i="2"/>
  <c r="BC376" i="2"/>
  <c r="BB376" i="2"/>
  <c r="BA376" i="2"/>
  <c r="AZ376" i="2"/>
  <c r="AY376" i="2"/>
  <c r="AX376" i="2"/>
  <c r="AW376" i="2"/>
  <c r="AV376" i="2"/>
  <c r="AU376" i="2"/>
  <c r="AT376" i="2"/>
  <c r="AS376" i="2"/>
  <c r="AR376" i="2"/>
  <c r="AQ376" i="2"/>
  <c r="AP376" i="2"/>
  <c r="AO376" i="2"/>
  <c r="AN376" i="2"/>
  <c r="AM376" i="2"/>
  <c r="AL376" i="2"/>
  <c r="BM375" i="2"/>
  <c r="BL375" i="2"/>
  <c r="BK375" i="2"/>
  <c r="BJ375" i="2"/>
  <c r="BI375" i="2"/>
  <c r="BH375" i="2"/>
  <c r="BG375" i="2"/>
  <c r="BF375" i="2"/>
  <c r="BE375" i="2"/>
  <c r="BD375" i="2"/>
  <c r="BC375" i="2"/>
  <c r="BB375" i="2"/>
  <c r="BA375" i="2"/>
  <c r="AZ375" i="2"/>
  <c r="AY375" i="2"/>
  <c r="AX375" i="2"/>
  <c r="AW375" i="2"/>
  <c r="AV375" i="2"/>
  <c r="AU375" i="2"/>
  <c r="AT375" i="2"/>
  <c r="AS375" i="2"/>
  <c r="AR375" i="2"/>
  <c r="AQ375" i="2"/>
  <c r="AP375" i="2"/>
  <c r="AO375" i="2"/>
  <c r="AN375" i="2"/>
  <c r="AM375" i="2"/>
  <c r="AL375" i="2"/>
  <c r="BM374" i="2"/>
  <c r="BL374" i="2"/>
  <c r="BK374" i="2"/>
  <c r="BJ374" i="2"/>
  <c r="BI374" i="2"/>
  <c r="BH374" i="2"/>
  <c r="BG374" i="2"/>
  <c r="BF374" i="2"/>
  <c r="BE374" i="2"/>
  <c r="BD374" i="2"/>
  <c r="BC374" i="2"/>
  <c r="BB374" i="2"/>
  <c r="BA374" i="2"/>
  <c r="AZ374" i="2"/>
  <c r="AY374" i="2"/>
  <c r="AX374" i="2"/>
  <c r="AW374" i="2"/>
  <c r="AV374" i="2"/>
  <c r="AU374" i="2"/>
  <c r="AT374" i="2"/>
  <c r="AS374" i="2"/>
  <c r="AR374" i="2"/>
  <c r="AQ374" i="2"/>
  <c r="AP374" i="2"/>
  <c r="AO374" i="2"/>
  <c r="AN374" i="2"/>
  <c r="AM374" i="2"/>
  <c r="AL374" i="2"/>
  <c r="BM373" i="2"/>
  <c r="BL373" i="2"/>
  <c r="BK373" i="2"/>
  <c r="BJ373" i="2"/>
  <c r="BI373" i="2"/>
  <c r="BH373" i="2"/>
  <c r="BG373" i="2"/>
  <c r="BF373" i="2"/>
  <c r="BE373" i="2"/>
  <c r="BD373" i="2"/>
  <c r="BC373" i="2"/>
  <c r="BB373" i="2"/>
  <c r="BA373" i="2"/>
  <c r="AZ373" i="2"/>
  <c r="AY373" i="2"/>
  <c r="AX373" i="2"/>
  <c r="AW373" i="2"/>
  <c r="AV373" i="2"/>
  <c r="AU373" i="2"/>
  <c r="AT373" i="2"/>
  <c r="AS373" i="2"/>
  <c r="AR373" i="2"/>
  <c r="AQ373" i="2"/>
  <c r="AP373" i="2"/>
  <c r="AO373" i="2"/>
  <c r="AN373" i="2"/>
  <c r="AM373" i="2"/>
  <c r="AL373" i="2"/>
  <c r="BM372" i="2"/>
  <c r="BL372" i="2"/>
  <c r="BK372" i="2"/>
  <c r="BJ372" i="2"/>
  <c r="BI372" i="2"/>
  <c r="BH372" i="2"/>
  <c r="BG372" i="2"/>
  <c r="BF372" i="2"/>
  <c r="BE372" i="2"/>
  <c r="BD372" i="2"/>
  <c r="BC372" i="2"/>
  <c r="BB372" i="2"/>
  <c r="BA372" i="2"/>
  <c r="AZ372" i="2"/>
  <c r="AY372" i="2"/>
  <c r="AX372" i="2"/>
  <c r="AW372" i="2"/>
  <c r="AV372" i="2"/>
  <c r="AU372" i="2"/>
  <c r="AT372" i="2"/>
  <c r="AS372" i="2"/>
  <c r="AR372" i="2"/>
  <c r="AQ372" i="2"/>
  <c r="AP372" i="2"/>
  <c r="AO372" i="2"/>
  <c r="AN372" i="2"/>
  <c r="AM372" i="2"/>
  <c r="AL372" i="2"/>
  <c r="BM371" i="2"/>
  <c r="BL371" i="2"/>
  <c r="BK371" i="2"/>
  <c r="BJ371" i="2"/>
  <c r="BI371" i="2"/>
  <c r="BH371" i="2"/>
  <c r="BG371" i="2"/>
  <c r="BF371" i="2"/>
  <c r="BE371" i="2"/>
  <c r="BD371" i="2"/>
  <c r="BC371" i="2"/>
  <c r="BB371" i="2"/>
  <c r="BA371" i="2"/>
  <c r="AZ371" i="2"/>
  <c r="AY371" i="2"/>
  <c r="AX371" i="2"/>
  <c r="AW371" i="2"/>
  <c r="AV371" i="2"/>
  <c r="AU371" i="2"/>
  <c r="AT371" i="2"/>
  <c r="AS371" i="2"/>
  <c r="AR371" i="2"/>
  <c r="AQ371" i="2"/>
  <c r="AP371" i="2"/>
  <c r="AO371" i="2"/>
  <c r="AN371" i="2"/>
  <c r="AM371" i="2"/>
  <c r="AL371" i="2"/>
  <c r="BM369" i="2"/>
  <c r="BL369" i="2"/>
  <c r="BK369" i="2"/>
  <c r="BJ369" i="2"/>
  <c r="BI369" i="2"/>
  <c r="BH369" i="2"/>
  <c r="BG369" i="2"/>
  <c r="BF369" i="2"/>
  <c r="BE369" i="2"/>
  <c r="BD369" i="2"/>
  <c r="BC369" i="2"/>
  <c r="BB369" i="2"/>
  <c r="BA369" i="2"/>
  <c r="AZ369" i="2"/>
  <c r="AY369" i="2"/>
  <c r="AX369" i="2"/>
  <c r="AW369" i="2"/>
  <c r="AV369" i="2"/>
  <c r="AU369" i="2"/>
  <c r="AT369" i="2"/>
  <c r="AS369" i="2"/>
  <c r="AR369" i="2"/>
  <c r="AQ369" i="2"/>
  <c r="AP369" i="2"/>
  <c r="AO369" i="2"/>
  <c r="AN369" i="2"/>
  <c r="AM369" i="2"/>
  <c r="AL369" i="2"/>
  <c r="BM368" i="2"/>
  <c r="BL368" i="2"/>
  <c r="BK368" i="2"/>
  <c r="BJ368" i="2"/>
  <c r="BI368" i="2"/>
  <c r="BH368" i="2"/>
  <c r="BG368" i="2"/>
  <c r="BF368" i="2"/>
  <c r="BE368" i="2"/>
  <c r="BD368" i="2"/>
  <c r="BC368" i="2"/>
  <c r="BB368" i="2"/>
  <c r="BA368" i="2"/>
  <c r="AZ368" i="2"/>
  <c r="AY368" i="2"/>
  <c r="AX368" i="2"/>
  <c r="AW368" i="2"/>
  <c r="AV368" i="2"/>
  <c r="AU368" i="2"/>
  <c r="AT368" i="2"/>
  <c r="AS368" i="2"/>
  <c r="AR368" i="2"/>
  <c r="AQ368" i="2"/>
  <c r="AP368" i="2"/>
  <c r="AO368" i="2"/>
  <c r="AN368" i="2"/>
  <c r="AM368" i="2"/>
  <c r="AL368" i="2"/>
  <c r="BM367" i="2"/>
  <c r="BL367" i="2"/>
  <c r="BK367" i="2"/>
  <c r="BJ367" i="2"/>
  <c r="BI367" i="2"/>
  <c r="BH367" i="2"/>
  <c r="BG367" i="2"/>
  <c r="BF367" i="2"/>
  <c r="BE367" i="2"/>
  <c r="BD367" i="2"/>
  <c r="BC367" i="2"/>
  <c r="BB367" i="2"/>
  <c r="BA367" i="2"/>
  <c r="AZ367" i="2"/>
  <c r="AY367" i="2"/>
  <c r="AX367" i="2"/>
  <c r="AW367" i="2"/>
  <c r="AV367" i="2"/>
  <c r="AU367" i="2"/>
  <c r="AT367" i="2"/>
  <c r="AS367" i="2"/>
  <c r="AR367" i="2"/>
  <c r="AQ367" i="2"/>
  <c r="AP367" i="2"/>
  <c r="AO367" i="2"/>
  <c r="AN367" i="2"/>
  <c r="AM367" i="2"/>
  <c r="AL367" i="2"/>
  <c r="BM366" i="2"/>
  <c r="BL366" i="2"/>
  <c r="BK366" i="2"/>
  <c r="BJ366" i="2"/>
  <c r="BI366" i="2"/>
  <c r="BH366" i="2"/>
  <c r="BG366" i="2"/>
  <c r="BF366" i="2"/>
  <c r="BE366" i="2"/>
  <c r="BD366" i="2"/>
  <c r="BC366" i="2"/>
  <c r="BB366" i="2"/>
  <c r="BA366" i="2"/>
  <c r="AZ366" i="2"/>
  <c r="AY366" i="2"/>
  <c r="AX366" i="2"/>
  <c r="AW366" i="2"/>
  <c r="AV366" i="2"/>
  <c r="AU366" i="2"/>
  <c r="AT366" i="2"/>
  <c r="AS366" i="2"/>
  <c r="AR366" i="2"/>
  <c r="AQ366" i="2"/>
  <c r="AP366" i="2"/>
  <c r="AO366" i="2"/>
  <c r="AN366" i="2"/>
  <c r="AM366" i="2"/>
  <c r="AL366" i="2"/>
  <c r="BM365" i="2"/>
  <c r="BL365" i="2"/>
  <c r="BK365" i="2"/>
  <c r="BJ365" i="2"/>
  <c r="BI365" i="2"/>
  <c r="BH365" i="2"/>
  <c r="BG365" i="2"/>
  <c r="BF365" i="2"/>
  <c r="BE365" i="2"/>
  <c r="BD365" i="2"/>
  <c r="BC365" i="2"/>
  <c r="BB365" i="2"/>
  <c r="BA365" i="2"/>
  <c r="AZ365" i="2"/>
  <c r="AY365" i="2"/>
  <c r="AX365" i="2"/>
  <c r="AW365" i="2"/>
  <c r="AV365" i="2"/>
  <c r="AU365" i="2"/>
  <c r="AT365" i="2"/>
  <c r="AS365" i="2"/>
  <c r="AR365" i="2"/>
  <c r="AQ365" i="2"/>
  <c r="AP365" i="2"/>
  <c r="AO365" i="2"/>
  <c r="AN365" i="2"/>
  <c r="AM365" i="2"/>
  <c r="AL365" i="2"/>
  <c r="BM363" i="2"/>
  <c r="BL363" i="2"/>
  <c r="BK363" i="2"/>
  <c r="BJ363" i="2"/>
  <c r="BI363" i="2"/>
  <c r="BH363" i="2"/>
  <c r="BG363" i="2"/>
  <c r="BF363" i="2"/>
  <c r="BE363" i="2"/>
  <c r="BD363" i="2"/>
  <c r="BC363" i="2"/>
  <c r="BB363" i="2"/>
  <c r="BA363" i="2"/>
  <c r="AZ363" i="2"/>
  <c r="AY363" i="2"/>
  <c r="AX363" i="2"/>
  <c r="AW363" i="2"/>
  <c r="AV363" i="2"/>
  <c r="AU363" i="2"/>
  <c r="AT363" i="2"/>
  <c r="AS363" i="2"/>
  <c r="AR363" i="2"/>
  <c r="AQ363" i="2"/>
  <c r="AP363" i="2"/>
  <c r="AO363" i="2"/>
  <c r="AN363" i="2"/>
  <c r="AM363" i="2"/>
  <c r="AL363" i="2"/>
  <c r="BM362" i="2"/>
  <c r="BL362" i="2"/>
  <c r="BK362" i="2"/>
  <c r="BJ362" i="2"/>
  <c r="BI362" i="2"/>
  <c r="BH362" i="2"/>
  <c r="BG362" i="2"/>
  <c r="BF362" i="2"/>
  <c r="BE362" i="2"/>
  <c r="BD362" i="2"/>
  <c r="BC362" i="2"/>
  <c r="BB362" i="2"/>
  <c r="BA362" i="2"/>
  <c r="AZ362" i="2"/>
  <c r="AY362" i="2"/>
  <c r="AX362" i="2"/>
  <c r="AW362" i="2"/>
  <c r="AV362" i="2"/>
  <c r="AU362" i="2"/>
  <c r="AT362" i="2"/>
  <c r="AS362" i="2"/>
  <c r="AR362" i="2"/>
  <c r="AQ362" i="2"/>
  <c r="AP362" i="2"/>
  <c r="AO362" i="2"/>
  <c r="AN362" i="2"/>
  <c r="AM362" i="2"/>
  <c r="AL362" i="2"/>
  <c r="BM361" i="2"/>
  <c r="BL361" i="2"/>
  <c r="BK361" i="2"/>
  <c r="BJ361" i="2"/>
  <c r="BI361" i="2"/>
  <c r="BH361" i="2"/>
  <c r="BG361" i="2"/>
  <c r="BF361" i="2"/>
  <c r="BE361" i="2"/>
  <c r="BD361" i="2"/>
  <c r="BC361" i="2"/>
  <c r="BB361" i="2"/>
  <c r="BA361" i="2"/>
  <c r="AZ361" i="2"/>
  <c r="AY361" i="2"/>
  <c r="AX361" i="2"/>
  <c r="AW361" i="2"/>
  <c r="AV361" i="2"/>
  <c r="AU361" i="2"/>
  <c r="AT361" i="2"/>
  <c r="AS361" i="2"/>
  <c r="AR361" i="2"/>
  <c r="AQ361" i="2"/>
  <c r="AP361" i="2"/>
  <c r="AO361" i="2"/>
  <c r="AN361" i="2"/>
  <c r="AM361" i="2"/>
  <c r="AL361" i="2"/>
  <c r="BM360" i="2"/>
  <c r="BL360" i="2"/>
  <c r="BK360" i="2"/>
  <c r="BJ360" i="2"/>
  <c r="BI360" i="2"/>
  <c r="BH360" i="2"/>
  <c r="BG360" i="2"/>
  <c r="BF360" i="2"/>
  <c r="BE360" i="2"/>
  <c r="BD360" i="2"/>
  <c r="BC360" i="2"/>
  <c r="BB360" i="2"/>
  <c r="BA360" i="2"/>
  <c r="AZ360" i="2"/>
  <c r="AY360" i="2"/>
  <c r="AX360" i="2"/>
  <c r="AW360" i="2"/>
  <c r="AV360" i="2"/>
  <c r="AU360" i="2"/>
  <c r="AT360" i="2"/>
  <c r="AS360" i="2"/>
  <c r="AR360" i="2"/>
  <c r="AQ360" i="2"/>
  <c r="AP360" i="2"/>
  <c r="AO360" i="2"/>
  <c r="AN360" i="2"/>
  <c r="AM360" i="2"/>
  <c r="AL360" i="2"/>
  <c r="BM359" i="2"/>
  <c r="BL359" i="2"/>
  <c r="BK359" i="2"/>
  <c r="BJ359" i="2"/>
  <c r="BI359" i="2"/>
  <c r="BH359" i="2"/>
  <c r="BG359" i="2"/>
  <c r="BF359" i="2"/>
  <c r="BE359" i="2"/>
  <c r="BD359" i="2"/>
  <c r="BC359" i="2"/>
  <c r="BB359" i="2"/>
  <c r="BA359" i="2"/>
  <c r="AZ359" i="2"/>
  <c r="AY359" i="2"/>
  <c r="AX359" i="2"/>
  <c r="AW359" i="2"/>
  <c r="AV359" i="2"/>
  <c r="AU359" i="2"/>
  <c r="AT359" i="2"/>
  <c r="AS359" i="2"/>
  <c r="AR359" i="2"/>
  <c r="AQ359" i="2"/>
  <c r="AP359" i="2"/>
  <c r="AO359" i="2"/>
  <c r="AN359" i="2"/>
  <c r="AM359" i="2"/>
  <c r="AL359" i="2"/>
  <c r="BM358" i="2"/>
  <c r="BL358" i="2"/>
  <c r="BK358" i="2"/>
  <c r="BJ358" i="2"/>
  <c r="BI358" i="2"/>
  <c r="BH358" i="2"/>
  <c r="BG358" i="2"/>
  <c r="BF358" i="2"/>
  <c r="BE358" i="2"/>
  <c r="BD358" i="2"/>
  <c r="BC358" i="2"/>
  <c r="BB358" i="2"/>
  <c r="BA358" i="2"/>
  <c r="AZ358" i="2"/>
  <c r="AY358" i="2"/>
  <c r="AX358" i="2"/>
  <c r="AW358" i="2"/>
  <c r="AV358" i="2"/>
  <c r="AU358" i="2"/>
  <c r="AT358" i="2"/>
  <c r="AS358" i="2"/>
  <c r="AR358" i="2"/>
  <c r="AQ358" i="2"/>
  <c r="AP358" i="2"/>
  <c r="AO358" i="2"/>
  <c r="AN358" i="2"/>
  <c r="AM358" i="2"/>
  <c r="AL358" i="2"/>
  <c r="BM357" i="2"/>
  <c r="BL357" i="2"/>
  <c r="BK357" i="2"/>
  <c r="BJ357" i="2"/>
  <c r="BI357" i="2"/>
  <c r="BH357" i="2"/>
  <c r="BG357" i="2"/>
  <c r="BF357" i="2"/>
  <c r="BE357" i="2"/>
  <c r="BD357" i="2"/>
  <c r="BC357" i="2"/>
  <c r="BB357" i="2"/>
  <c r="BA357" i="2"/>
  <c r="AZ357" i="2"/>
  <c r="AY357" i="2"/>
  <c r="AX357" i="2"/>
  <c r="AW357" i="2"/>
  <c r="AV357" i="2"/>
  <c r="AU357" i="2"/>
  <c r="AT357" i="2"/>
  <c r="AS357" i="2"/>
  <c r="AR357" i="2"/>
  <c r="AQ357" i="2"/>
  <c r="AP357" i="2"/>
  <c r="AO357" i="2"/>
  <c r="AN357" i="2"/>
  <c r="AM357" i="2"/>
  <c r="AL357" i="2"/>
  <c r="BM355" i="2"/>
  <c r="BL355" i="2"/>
  <c r="BK355" i="2"/>
  <c r="BJ355" i="2"/>
  <c r="BI355" i="2"/>
  <c r="BH355" i="2"/>
  <c r="BG355" i="2"/>
  <c r="BF355" i="2"/>
  <c r="BE355" i="2"/>
  <c r="BD355" i="2"/>
  <c r="BC355" i="2"/>
  <c r="BB355" i="2"/>
  <c r="BA355" i="2"/>
  <c r="AZ355" i="2"/>
  <c r="AY355" i="2"/>
  <c r="AX355" i="2"/>
  <c r="AW355" i="2"/>
  <c r="AV355" i="2"/>
  <c r="AU355" i="2"/>
  <c r="AT355" i="2"/>
  <c r="AS355" i="2"/>
  <c r="AR355" i="2"/>
  <c r="AQ355" i="2"/>
  <c r="AP355" i="2"/>
  <c r="AO355" i="2"/>
  <c r="AN355" i="2"/>
  <c r="AM355" i="2"/>
  <c r="AL355" i="2"/>
  <c r="BM354" i="2"/>
  <c r="BL354" i="2"/>
  <c r="BK354" i="2"/>
  <c r="BJ354" i="2"/>
  <c r="BI354" i="2"/>
  <c r="BH354" i="2"/>
  <c r="BG354" i="2"/>
  <c r="BF354" i="2"/>
  <c r="BE354" i="2"/>
  <c r="BD354" i="2"/>
  <c r="BC354" i="2"/>
  <c r="BB354" i="2"/>
  <c r="BA354" i="2"/>
  <c r="AZ354" i="2"/>
  <c r="AY354" i="2"/>
  <c r="AX354" i="2"/>
  <c r="AW354" i="2"/>
  <c r="AV354" i="2"/>
  <c r="AU354" i="2"/>
  <c r="AT354" i="2"/>
  <c r="AS354" i="2"/>
  <c r="AR354" i="2"/>
  <c r="AQ354" i="2"/>
  <c r="AP354" i="2"/>
  <c r="AO354" i="2"/>
  <c r="AN354" i="2"/>
  <c r="AM354" i="2"/>
  <c r="AL354" i="2"/>
  <c r="BM353" i="2"/>
  <c r="BL353" i="2"/>
  <c r="BK353" i="2"/>
  <c r="BJ353" i="2"/>
  <c r="BI353" i="2"/>
  <c r="BH353" i="2"/>
  <c r="BG353" i="2"/>
  <c r="BF353" i="2"/>
  <c r="BE353" i="2"/>
  <c r="BD353" i="2"/>
  <c r="BC353" i="2"/>
  <c r="BB353" i="2"/>
  <c r="BA353" i="2"/>
  <c r="AZ353" i="2"/>
  <c r="AY353" i="2"/>
  <c r="AX353" i="2"/>
  <c r="AW353" i="2"/>
  <c r="AV353" i="2"/>
  <c r="AU353" i="2"/>
  <c r="AT353" i="2"/>
  <c r="AS353" i="2"/>
  <c r="AR353" i="2"/>
  <c r="AQ353" i="2"/>
  <c r="AP353" i="2"/>
  <c r="AO353" i="2"/>
  <c r="AN353" i="2"/>
  <c r="AM353" i="2"/>
  <c r="AL353" i="2"/>
  <c r="BM352" i="2"/>
  <c r="BL352" i="2"/>
  <c r="BK352" i="2"/>
  <c r="BJ352" i="2"/>
  <c r="BI352" i="2"/>
  <c r="BH352" i="2"/>
  <c r="BG352" i="2"/>
  <c r="BF352" i="2"/>
  <c r="BE352" i="2"/>
  <c r="BD352" i="2"/>
  <c r="BC352" i="2"/>
  <c r="BB352" i="2"/>
  <c r="BA352" i="2"/>
  <c r="AZ352" i="2"/>
  <c r="AY352" i="2"/>
  <c r="AX352" i="2"/>
  <c r="AW352" i="2"/>
  <c r="AV352" i="2"/>
  <c r="AU352" i="2"/>
  <c r="AT352" i="2"/>
  <c r="AS352" i="2"/>
  <c r="AR352" i="2"/>
  <c r="AQ352" i="2"/>
  <c r="AP352" i="2"/>
  <c r="AO352" i="2"/>
  <c r="AN352" i="2"/>
  <c r="AM352" i="2"/>
  <c r="AL352" i="2"/>
  <c r="BM349" i="2"/>
  <c r="BL349" i="2"/>
  <c r="BK349" i="2"/>
  <c r="BJ349" i="2"/>
  <c r="BI349" i="2"/>
  <c r="BH349" i="2"/>
  <c r="BG349" i="2"/>
  <c r="BF349" i="2"/>
  <c r="BE349" i="2"/>
  <c r="BD349" i="2"/>
  <c r="BC349" i="2"/>
  <c r="BB349" i="2"/>
  <c r="BA349" i="2"/>
  <c r="AZ349" i="2"/>
  <c r="AY349" i="2"/>
  <c r="AX349" i="2"/>
  <c r="AW349" i="2"/>
  <c r="AV349" i="2"/>
  <c r="AU349" i="2"/>
  <c r="AT349" i="2"/>
  <c r="AS349" i="2"/>
  <c r="AR349" i="2"/>
  <c r="AQ349" i="2"/>
  <c r="AP349" i="2"/>
  <c r="AO349" i="2"/>
  <c r="AN349" i="2"/>
  <c r="AM349" i="2"/>
  <c r="AL349" i="2"/>
  <c r="BM348" i="2"/>
  <c r="BL348" i="2"/>
  <c r="BK348" i="2"/>
  <c r="BJ348" i="2"/>
  <c r="BI348" i="2"/>
  <c r="BH348" i="2"/>
  <c r="BG348" i="2"/>
  <c r="BF348" i="2"/>
  <c r="BE348" i="2"/>
  <c r="BD348" i="2"/>
  <c r="BC348" i="2"/>
  <c r="BB348" i="2"/>
  <c r="BA348" i="2"/>
  <c r="AZ348" i="2"/>
  <c r="AY348" i="2"/>
  <c r="AX348" i="2"/>
  <c r="AW348" i="2"/>
  <c r="AV348" i="2"/>
  <c r="AU348" i="2"/>
  <c r="AT348" i="2"/>
  <c r="AS348" i="2"/>
  <c r="AR348" i="2"/>
  <c r="AQ348" i="2"/>
  <c r="AP348" i="2"/>
  <c r="AO348" i="2"/>
  <c r="AN348" i="2"/>
  <c r="AM348" i="2"/>
  <c r="AL348" i="2"/>
  <c r="BM347" i="2"/>
  <c r="BL347" i="2"/>
  <c r="BK347" i="2"/>
  <c r="BJ347" i="2"/>
  <c r="BI347" i="2"/>
  <c r="BH347" i="2"/>
  <c r="BG347" i="2"/>
  <c r="BF347" i="2"/>
  <c r="BE347" i="2"/>
  <c r="BD347" i="2"/>
  <c r="BC347" i="2"/>
  <c r="BB347" i="2"/>
  <c r="BA347" i="2"/>
  <c r="AZ347" i="2"/>
  <c r="AY347" i="2"/>
  <c r="AX347" i="2"/>
  <c r="AW347" i="2"/>
  <c r="AV347" i="2"/>
  <c r="AU347" i="2"/>
  <c r="AT347" i="2"/>
  <c r="AS347" i="2"/>
  <c r="AR347" i="2"/>
  <c r="AQ347" i="2"/>
  <c r="AP347" i="2"/>
  <c r="AO347" i="2"/>
  <c r="AN347" i="2"/>
  <c r="AM347" i="2"/>
  <c r="AL347" i="2"/>
  <c r="BM345" i="2"/>
  <c r="BL345" i="2"/>
  <c r="BK345" i="2"/>
  <c r="BJ345" i="2"/>
  <c r="BI345" i="2"/>
  <c r="BH345" i="2"/>
  <c r="BG345" i="2"/>
  <c r="BF345" i="2"/>
  <c r="BE345" i="2"/>
  <c r="BD345" i="2"/>
  <c r="BC345" i="2"/>
  <c r="BB345" i="2"/>
  <c r="BA345" i="2"/>
  <c r="AZ345" i="2"/>
  <c r="AY345" i="2"/>
  <c r="AX345" i="2"/>
  <c r="AW345" i="2"/>
  <c r="AV345" i="2"/>
  <c r="AU345" i="2"/>
  <c r="AT345" i="2"/>
  <c r="AS345" i="2"/>
  <c r="AR345" i="2"/>
  <c r="AQ345" i="2"/>
  <c r="AP345" i="2"/>
  <c r="AO345" i="2"/>
  <c r="AN345" i="2"/>
  <c r="AM345" i="2"/>
  <c r="AL345" i="2"/>
  <c r="BM344" i="2"/>
  <c r="BL344" i="2"/>
  <c r="BK344" i="2"/>
  <c r="BJ344" i="2"/>
  <c r="BI344" i="2"/>
  <c r="BH344" i="2"/>
  <c r="BG344" i="2"/>
  <c r="BF344" i="2"/>
  <c r="BE344" i="2"/>
  <c r="BD344" i="2"/>
  <c r="BC344" i="2"/>
  <c r="BB344" i="2"/>
  <c r="BA344" i="2"/>
  <c r="AZ344" i="2"/>
  <c r="AY344" i="2"/>
  <c r="AX344" i="2"/>
  <c r="AW344" i="2"/>
  <c r="AV344" i="2"/>
  <c r="AU344" i="2"/>
  <c r="AT344" i="2"/>
  <c r="AS344" i="2"/>
  <c r="AR344" i="2"/>
  <c r="AQ344" i="2"/>
  <c r="AP344" i="2"/>
  <c r="AO344" i="2"/>
  <c r="AN344" i="2"/>
  <c r="AM344" i="2"/>
  <c r="AL344" i="2"/>
  <c r="BM343" i="2"/>
  <c r="BL343" i="2"/>
  <c r="BK343" i="2"/>
  <c r="BJ343" i="2"/>
  <c r="BI343" i="2"/>
  <c r="BH343" i="2"/>
  <c r="BG343" i="2"/>
  <c r="BF343" i="2"/>
  <c r="BE343" i="2"/>
  <c r="BD343" i="2"/>
  <c r="BC343" i="2"/>
  <c r="BB343" i="2"/>
  <c r="BA343" i="2"/>
  <c r="AZ343" i="2"/>
  <c r="AY343" i="2"/>
  <c r="AX343" i="2"/>
  <c r="AW343" i="2"/>
  <c r="AV343" i="2"/>
  <c r="AU343" i="2"/>
  <c r="AT343" i="2"/>
  <c r="AS343" i="2"/>
  <c r="AR343" i="2"/>
  <c r="AQ343" i="2"/>
  <c r="AP343" i="2"/>
  <c r="AO343" i="2"/>
  <c r="AN343" i="2"/>
  <c r="AM343" i="2"/>
  <c r="AL343" i="2"/>
  <c r="BM342" i="2"/>
  <c r="BL342" i="2"/>
  <c r="BK342" i="2"/>
  <c r="BJ342" i="2"/>
  <c r="BI342" i="2"/>
  <c r="BH342" i="2"/>
  <c r="BG342" i="2"/>
  <c r="BF342" i="2"/>
  <c r="BE342" i="2"/>
  <c r="BD342" i="2"/>
  <c r="BC342" i="2"/>
  <c r="BB342" i="2"/>
  <c r="BA342" i="2"/>
  <c r="AZ342" i="2"/>
  <c r="AY342" i="2"/>
  <c r="AX342" i="2"/>
  <c r="AW342" i="2"/>
  <c r="AV342" i="2"/>
  <c r="AU342" i="2"/>
  <c r="AT342" i="2"/>
  <c r="AS342" i="2"/>
  <c r="AR342" i="2"/>
  <c r="AQ342" i="2"/>
  <c r="AP342" i="2"/>
  <c r="AO342" i="2"/>
  <c r="AN342" i="2"/>
  <c r="AM342" i="2"/>
  <c r="AL342" i="2"/>
  <c r="BM341" i="2"/>
  <c r="BL341" i="2"/>
  <c r="BK341" i="2"/>
  <c r="BJ341" i="2"/>
  <c r="BI341" i="2"/>
  <c r="BH341" i="2"/>
  <c r="BG341" i="2"/>
  <c r="BF341" i="2"/>
  <c r="BE341" i="2"/>
  <c r="BD341" i="2"/>
  <c r="BC341" i="2"/>
  <c r="BB341" i="2"/>
  <c r="BA341" i="2"/>
  <c r="AZ341" i="2"/>
  <c r="AY341" i="2"/>
  <c r="AX341" i="2"/>
  <c r="AW341" i="2"/>
  <c r="AV341" i="2"/>
  <c r="AU341" i="2"/>
  <c r="AT341" i="2"/>
  <c r="AS341" i="2"/>
  <c r="AR341" i="2"/>
  <c r="AQ341" i="2"/>
  <c r="AP341" i="2"/>
  <c r="AO341" i="2"/>
  <c r="AN341" i="2"/>
  <c r="AM341" i="2"/>
  <c r="AL341" i="2"/>
  <c r="BM339" i="2"/>
  <c r="BL339" i="2"/>
  <c r="BK339" i="2"/>
  <c r="BJ339" i="2"/>
  <c r="BI339" i="2"/>
  <c r="BH339" i="2"/>
  <c r="BG339" i="2"/>
  <c r="BF339" i="2"/>
  <c r="BE339" i="2"/>
  <c r="BD339" i="2"/>
  <c r="BC339" i="2"/>
  <c r="BB339" i="2"/>
  <c r="BA339" i="2"/>
  <c r="AZ339" i="2"/>
  <c r="AY339" i="2"/>
  <c r="AX339" i="2"/>
  <c r="AW339" i="2"/>
  <c r="AV339" i="2"/>
  <c r="AU339" i="2"/>
  <c r="AT339" i="2"/>
  <c r="AS339" i="2"/>
  <c r="AR339" i="2"/>
  <c r="AQ339" i="2"/>
  <c r="AP339" i="2"/>
  <c r="AO339" i="2"/>
  <c r="AN339" i="2"/>
  <c r="AM339" i="2"/>
  <c r="AL339" i="2"/>
  <c r="BM338" i="2"/>
  <c r="BL338" i="2"/>
  <c r="BK338" i="2"/>
  <c r="BJ338" i="2"/>
  <c r="BI338" i="2"/>
  <c r="BH338" i="2"/>
  <c r="BG338" i="2"/>
  <c r="BF338" i="2"/>
  <c r="BE338" i="2"/>
  <c r="BD338" i="2"/>
  <c r="BC338" i="2"/>
  <c r="BB338" i="2"/>
  <c r="BA338" i="2"/>
  <c r="AZ338" i="2"/>
  <c r="AY338" i="2"/>
  <c r="AX338" i="2"/>
  <c r="AW338" i="2"/>
  <c r="AV338" i="2"/>
  <c r="AU338" i="2"/>
  <c r="AT338" i="2"/>
  <c r="AS338" i="2"/>
  <c r="AR338" i="2"/>
  <c r="AQ338" i="2"/>
  <c r="AP338" i="2"/>
  <c r="AO338" i="2"/>
  <c r="AN338" i="2"/>
  <c r="AM338" i="2"/>
  <c r="AL338" i="2"/>
  <c r="BM337" i="2"/>
  <c r="BL337" i="2"/>
  <c r="BK337" i="2"/>
  <c r="BJ337" i="2"/>
  <c r="BI337" i="2"/>
  <c r="BH337" i="2"/>
  <c r="BG337" i="2"/>
  <c r="BF337" i="2"/>
  <c r="BE337" i="2"/>
  <c r="BD337" i="2"/>
  <c r="BC337" i="2"/>
  <c r="BB337" i="2"/>
  <c r="BA337" i="2"/>
  <c r="AZ337" i="2"/>
  <c r="AY337" i="2"/>
  <c r="AX337" i="2"/>
  <c r="AW337" i="2"/>
  <c r="AV337" i="2"/>
  <c r="AU337" i="2"/>
  <c r="AT337" i="2"/>
  <c r="AS337" i="2"/>
  <c r="AR337" i="2"/>
  <c r="AQ337" i="2"/>
  <c r="AP337" i="2"/>
  <c r="AO337" i="2"/>
  <c r="AN337" i="2"/>
  <c r="AM337" i="2"/>
  <c r="AL337" i="2"/>
  <c r="BM336" i="2"/>
  <c r="BL336" i="2"/>
  <c r="BK336" i="2"/>
  <c r="BJ336" i="2"/>
  <c r="BI336" i="2"/>
  <c r="BH336" i="2"/>
  <c r="BG336" i="2"/>
  <c r="BF336" i="2"/>
  <c r="BE336" i="2"/>
  <c r="BD336" i="2"/>
  <c r="BC336" i="2"/>
  <c r="BB336" i="2"/>
  <c r="BA336" i="2"/>
  <c r="AZ336" i="2"/>
  <c r="AY336" i="2"/>
  <c r="AX336" i="2"/>
  <c r="AW336" i="2"/>
  <c r="AV336" i="2"/>
  <c r="AU336" i="2"/>
  <c r="AT336" i="2"/>
  <c r="AS336" i="2"/>
  <c r="AR336" i="2"/>
  <c r="AQ336" i="2"/>
  <c r="AP336" i="2"/>
  <c r="AO336" i="2"/>
  <c r="AN336" i="2"/>
  <c r="AM336" i="2"/>
  <c r="AL336" i="2"/>
  <c r="BM334" i="2"/>
  <c r="BL334" i="2"/>
  <c r="BK334" i="2"/>
  <c r="BJ334" i="2"/>
  <c r="BI334" i="2"/>
  <c r="BH334" i="2"/>
  <c r="BG334" i="2"/>
  <c r="BF334" i="2"/>
  <c r="BE334" i="2"/>
  <c r="BD334" i="2"/>
  <c r="BC334" i="2"/>
  <c r="BB334" i="2"/>
  <c r="BA334" i="2"/>
  <c r="AZ334" i="2"/>
  <c r="AY334" i="2"/>
  <c r="AX334" i="2"/>
  <c r="AW334" i="2"/>
  <c r="AV334" i="2"/>
  <c r="AU334" i="2"/>
  <c r="AT334" i="2"/>
  <c r="AS334" i="2"/>
  <c r="AR334" i="2"/>
  <c r="AQ334" i="2"/>
  <c r="AP334" i="2"/>
  <c r="AO334" i="2"/>
  <c r="AN334" i="2"/>
  <c r="AM334" i="2"/>
  <c r="AL334" i="2"/>
  <c r="BM333" i="2"/>
  <c r="BL333" i="2"/>
  <c r="BK333" i="2"/>
  <c r="BJ333" i="2"/>
  <c r="BI333" i="2"/>
  <c r="BH333" i="2"/>
  <c r="BG333" i="2"/>
  <c r="BF333" i="2"/>
  <c r="BE333" i="2"/>
  <c r="BD333" i="2"/>
  <c r="BC333" i="2"/>
  <c r="BB333" i="2"/>
  <c r="BA333" i="2"/>
  <c r="AZ333" i="2"/>
  <c r="AY333" i="2"/>
  <c r="AX333" i="2"/>
  <c r="AW333" i="2"/>
  <c r="AV333" i="2"/>
  <c r="AU333" i="2"/>
  <c r="AT333" i="2"/>
  <c r="AS333" i="2"/>
  <c r="AR333" i="2"/>
  <c r="AQ333" i="2"/>
  <c r="AP333" i="2"/>
  <c r="AO333" i="2"/>
  <c r="AN333" i="2"/>
  <c r="AM333" i="2"/>
  <c r="AL333" i="2"/>
  <c r="BM332" i="2"/>
  <c r="BL332" i="2"/>
  <c r="BK332" i="2"/>
  <c r="BJ332" i="2"/>
  <c r="BI332" i="2"/>
  <c r="BH332" i="2"/>
  <c r="BG332" i="2"/>
  <c r="BF332" i="2"/>
  <c r="BE332" i="2"/>
  <c r="BD332" i="2"/>
  <c r="BC332" i="2"/>
  <c r="BB332" i="2"/>
  <c r="BA332" i="2"/>
  <c r="AZ332" i="2"/>
  <c r="AY332" i="2"/>
  <c r="AX332" i="2"/>
  <c r="AW332" i="2"/>
  <c r="AV332" i="2"/>
  <c r="AU332" i="2"/>
  <c r="AT332" i="2"/>
  <c r="AS332" i="2"/>
  <c r="AR332" i="2"/>
  <c r="AQ332" i="2"/>
  <c r="AP332" i="2"/>
  <c r="AO332" i="2"/>
  <c r="AN332" i="2"/>
  <c r="AM332" i="2"/>
  <c r="AL332" i="2"/>
  <c r="BM331" i="2"/>
  <c r="BL331" i="2"/>
  <c r="BK331" i="2"/>
  <c r="BJ331" i="2"/>
  <c r="BI331" i="2"/>
  <c r="BH331" i="2"/>
  <c r="BG331" i="2"/>
  <c r="BF331" i="2"/>
  <c r="BE331" i="2"/>
  <c r="BD331" i="2"/>
  <c r="BC331" i="2"/>
  <c r="BB331" i="2"/>
  <c r="BA331" i="2"/>
  <c r="AZ331" i="2"/>
  <c r="AY331" i="2"/>
  <c r="AX331" i="2"/>
  <c r="AW331" i="2"/>
  <c r="AV331" i="2"/>
  <c r="AU331" i="2"/>
  <c r="AT331" i="2"/>
  <c r="AS331" i="2"/>
  <c r="AR331" i="2"/>
  <c r="AQ331" i="2"/>
  <c r="AP331" i="2"/>
  <c r="AO331" i="2"/>
  <c r="AN331" i="2"/>
  <c r="AM331" i="2"/>
  <c r="AL331" i="2"/>
  <c r="BM329" i="2"/>
  <c r="BL329" i="2"/>
  <c r="BK329" i="2"/>
  <c r="BJ329" i="2"/>
  <c r="BI329" i="2"/>
  <c r="BH329" i="2"/>
  <c r="BG329" i="2"/>
  <c r="BF329" i="2"/>
  <c r="BE329" i="2"/>
  <c r="BD329" i="2"/>
  <c r="BC329" i="2"/>
  <c r="BB329" i="2"/>
  <c r="BA329" i="2"/>
  <c r="AZ329" i="2"/>
  <c r="AY329" i="2"/>
  <c r="AX329" i="2"/>
  <c r="AW329" i="2"/>
  <c r="AV329" i="2"/>
  <c r="AU329" i="2"/>
  <c r="AT329" i="2"/>
  <c r="AS329" i="2"/>
  <c r="AR329" i="2"/>
  <c r="AQ329" i="2"/>
  <c r="AP329" i="2"/>
  <c r="AO329" i="2"/>
  <c r="AN329" i="2"/>
  <c r="AM329" i="2"/>
  <c r="AL329" i="2"/>
  <c r="BM328" i="2"/>
  <c r="BL328" i="2"/>
  <c r="BK328" i="2"/>
  <c r="BJ328" i="2"/>
  <c r="BI328" i="2"/>
  <c r="BH328" i="2"/>
  <c r="BG328" i="2"/>
  <c r="BF328" i="2"/>
  <c r="BE328" i="2"/>
  <c r="BD328" i="2"/>
  <c r="BC328" i="2"/>
  <c r="BB328" i="2"/>
  <c r="BA328" i="2"/>
  <c r="AZ328" i="2"/>
  <c r="AY328" i="2"/>
  <c r="AX328" i="2"/>
  <c r="AW328" i="2"/>
  <c r="AV328" i="2"/>
  <c r="AU328" i="2"/>
  <c r="AT328" i="2"/>
  <c r="AS328" i="2"/>
  <c r="AR328" i="2"/>
  <c r="AQ328" i="2"/>
  <c r="AP328" i="2"/>
  <c r="AO328" i="2"/>
  <c r="AN328" i="2"/>
  <c r="AM328" i="2"/>
  <c r="AL328" i="2"/>
  <c r="BM327" i="2"/>
  <c r="BL327" i="2"/>
  <c r="BK327" i="2"/>
  <c r="BJ327" i="2"/>
  <c r="BI327" i="2"/>
  <c r="BH327" i="2"/>
  <c r="BG327" i="2"/>
  <c r="BF327" i="2"/>
  <c r="BE327" i="2"/>
  <c r="BD327" i="2"/>
  <c r="BC327" i="2"/>
  <c r="BB327" i="2"/>
  <c r="BA327" i="2"/>
  <c r="AZ327" i="2"/>
  <c r="AY327" i="2"/>
  <c r="AX327" i="2"/>
  <c r="AW327" i="2"/>
  <c r="AV327" i="2"/>
  <c r="AU327" i="2"/>
  <c r="AT327" i="2"/>
  <c r="AS327" i="2"/>
  <c r="AR327" i="2"/>
  <c r="AQ327" i="2"/>
  <c r="AP327" i="2"/>
  <c r="AO327" i="2"/>
  <c r="AN327" i="2"/>
  <c r="AM327" i="2"/>
  <c r="AL327" i="2"/>
  <c r="BM326" i="2"/>
  <c r="BL326" i="2"/>
  <c r="BK326" i="2"/>
  <c r="BJ326" i="2"/>
  <c r="BI326" i="2"/>
  <c r="BH326" i="2"/>
  <c r="BG326" i="2"/>
  <c r="BF326" i="2"/>
  <c r="BE326" i="2"/>
  <c r="BD326" i="2"/>
  <c r="BC326" i="2"/>
  <c r="BB326" i="2"/>
  <c r="BA326" i="2"/>
  <c r="AZ326" i="2"/>
  <c r="AY326" i="2"/>
  <c r="AX326" i="2"/>
  <c r="AW326" i="2"/>
  <c r="AV326" i="2"/>
  <c r="AU326" i="2"/>
  <c r="AT326" i="2"/>
  <c r="AS326" i="2"/>
  <c r="AR326" i="2"/>
  <c r="AQ326" i="2"/>
  <c r="AP326" i="2"/>
  <c r="AO326" i="2"/>
  <c r="AN326" i="2"/>
  <c r="AM326" i="2"/>
  <c r="AL326" i="2"/>
  <c r="BM325" i="2"/>
  <c r="BL325" i="2"/>
  <c r="BK325" i="2"/>
  <c r="BJ325" i="2"/>
  <c r="BI325" i="2"/>
  <c r="BH325" i="2"/>
  <c r="BG325" i="2"/>
  <c r="BF325" i="2"/>
  <c r="BE325" i="2"/>
  <c r="BD325" i="2"/>
  <c r="BC325" i="2"/>
  <c r="BB325" i="2"/>
  <c r="BA325" i="2"/>
  <c r="AZ325" i="2"/>
  <c r="AY325" i="2"/>
  <c r="AX325" i="2"/>
  <c r="AW325" i="2"/>
  <c r="AV325" i="2"/>
  <c r="AU325" i="2"/>
  <c r="AT325" i="2"/>
  <c r="AS325" i="2"/>
  <c r="AR325" i="2"/>
  <c r="AQ325" i="2"/>
  <c r="AP325" i="2"/>
  <c r="AO325" i="2"/>
  <c r="AN325" i="2"/>
  <c r="AM325" i="2"/>
  <c r="AL325" i="2"/>
  <c r="BM323" i="2"/>
  <c r="BL323" i="2"/>
  <c r="BK323" i="2"/>
  <c r="BJ323" i="2"/>
  <c r="BI323" i="2"/>
  <c r="BH323" i="2"/>
  <c r="BG323" i="2"/>
  <c r="BF323" i="2"/>
  <c r="BE323" i="2"/>
  <c r="BD323" i="2"/>
  <c r="BC323" i="2"/>
  <c r="BB323" i="2"/>
  <c r="BA323" i="2"/>
  <c r="AZ323" i="2"/>
  <c r="AY323" i="2"/>
  <c r="AX323" i="2"/>
  <c r="AW323" i="2"/>
  <c r="AV323" i="2"/>
  <c r="AU323" i="2"/>
  <c r="AT323" i="2"/>
  <c r="AS323" i="2"/>
  <c r="AR323" i="2"/>
  <c r="AQ323" i="2"/>
  <c r="AP323" i="2"/>
  <c r="AO323" i="2"/>
  <c r="AN323" i="2"/>
  <c r="AM323" i="2"/>
  <c r="AL323" i="2"/>
  <c r="BM322" i="2"/>
  <c r="BL322" i="2"/>
  <c r="BK322" i="2"/>
  <c r="BJ322" i="2"/>
  <c r="BI322" i="2"/>
  <c r="BH322" i="2"/>
  <c r="BG322" i="2"/>
  <c r="BF322" i="2"/>
  <c r="BE322" i="2"/>
  <c r="BD322" i="2"/>
  <c r="BC322" i="2"/>
  <c r="BB322" i="2"/>
  <c r="BA322" i="2"/>
  <c r="AZ322" i="2"/>
  <c r="AY322" i="2"/>
  <c r="AX322" i="2"/>
  <c r="AW322" i="2"/>
  <c r="AV322" i="2"/>
  <c r="AU322" i="2"/>
  <c r="AT322" i="2"/>
  <c r="AS322" i="2"/>
  <c r="AR322" i="2"/>
  <c r="AQ322" i="2"/>
  <c r="AP322" i="2"/>
  <c r="AO322" i="2"/>
  <c r="AN322" i="2"/>
  <c r="AM322" i="2"/>
  <c r="AL322" i="2"/>
  <c r="BM321" i="2"/>
  <c r="BL321" i="2"/>
  <c r="BK321" i="2"/>
  <c r="BJ321" i="2"/>
  <c r="BI321" i="2"/>
  <c r="BH321" i="2"/>
  <c r="BG321" i="2"/>
  <c r="BF321" i="2"/>
  <c r="BE321" i="2"/>
  <c r="BD321" i="2"/>
  <c r="BC321" i="2"/>
  <c r="BB321" i="2"/>
  <c r="BA321" i="2"/>
  <c r="AZ321" i="2"/>
  <c r="AY321" i="2"/>
  <c r="AX321" i="2"/>
  <c r="AW321" i="2"/>
  <c r="AV321" i="2"/>
  <c r="AU321" i="2"/>
  <c r="AT321" i="2"/>
  <c r="AS321" i="2"/>
  <c r="AR321" i="2"/>
  <c r="AQ321" i="2"/>
  <c r="AP321" i="2"/>
  <c r="AO321" i="2"/>
  <c r="AN321" i="2"/>
  <c r="AM321" i="2"/>
  <c r="AL321" i="2"/>
  <c r="BM320" i="2"/>
  <c r="BL320" i="2"/>
  <c r="BK320" i="2"/>
  <c r="BJ320" i="2"/>
  <c r="BI320" i="2"/>
  <c r="BH320" i="2"/>
  <c r="BG320" i="2"/>
  <c r="BF320" i="2"/>
  <c r="BE320" i="2"/>
  <c r="BD320" i="2"/>
  <c r="BC320" i="2"/>
  <c r="BB320" i="2"/>
  <c r="BA320" i="2"/>
  <c r="AZ320" i="2"/>
  <c r="AY320" i="2"/>
  <c r="AX320" i="2"/>
  <c r="AW320" i="2"/>
  <c r="AV320" i="2"/>
  <c r="AU320" i="2"/>
  <c r="AT320" i="2"/>
  <c r="AS320" i="2"/>
  <c r="AR320" i="2"/>
  <c r="AQ320" i="2"/>
  <c r="AP320" i="2"/>
  <c r="AO320" i="2"/>
  <c r="AN320" i="2"/>
  <c r="AM320" i="2"/>
  <c r="AL320" i="2"/>
  <c r="BM319" i="2"/>
  <c r="BL319" i="2"/>
  <c r="BK319" i="2"/>
  <c r="BJ319" i="2"/>
  <c r="BI319" i="2"/>
  <c r="BH319" i="2"/>
  <c r="BG319" i="2"/>
  <c r="BF319" i="2"/>
  <c r="BE319" i="2"/>
  <c r="BD319" i="2"/>
  <c r="BC319" i="2"/>
  <c r="BB319" i="2"/>
  <c r="BA319" i="2"/>
  <c r="AZ319" i="2"/>
  <c r="AY319" i="2"/>
  <c r="AX319" i="2"/>
  <c r="AW319" i="2"/>
  <c r="AV319" i="2"/>
  <c r="AU319" i="2"/>
  <c r="AT319" i="2"/>
  <c r="AS319" i="2"/>
  <c r="AR319" i="2"/>
  <c r="AQ319" i="2"/>
  <c r="AP319" i="2"/>
  <c r="AO319" i="2"/>
  <c r="AN319" i="2"/>
  <c r="AM319" i="2"/>
  <c r="AL319" i="2"/>
  <c r="BM318" i="2"/>
  <c r="BL318" i="2"/>
  <c r="BK318" i="2"/>
  <c r="BJ318" i="2"/>
  <c r="BI318" i="2"/>
  <c r="BH318" i="2"/>
  <c r="BG318" i="2"/>
  <c r="BF318" i="2"/>
  <c r="BE318" i="2"/>
  <c r="BD318" i="2"/>
  <c r="BC318" i="2"/>
  <c r="BB318" i="2"/>
  <c r="BA318" i="2"/>
  <c r="AZ318" i="2"/>
  <c r="AY318" i="2"/>
  <c r="AX318" i="2"/>
  <c r="AW318" i="2"/>
  <c r="AV318" i="2"/>
  <c r="AU318" i="2"/>
  <c r="AT318" i="2"/>
  <c r="AS318" i="2"/>
  <c r="AR318" i="2"/>
  <c r="AQ318" i="2"/>
  <c r="AP318" i="2"/>
  <c r="AO318" i="2"/>
  <c r="AN318" i="2"/>
  <c r="AM318" i="2"/>
  <c r="AL318" i="2"/>
  <c r="BM317" i="2"/>
  <c r="BL317" i="2"/>
  <c r="BK317" i="2"/>
  <c r="BJ317" i="2"/>
  <c r="BI317" i="2"/>
  <c r="BH317" i="2"/>
  <c r="BG317" i="2"/>
  <c r="BF317" i="2"/>
  <c r="BE317" i="2"/>
  <c r="BD317" i="2"/>
  <c r="BC317" i="2"/>
  <c r="BB317" i="2"/>
  <c r="BA317" i="2"/>
  <c r="AZ317" i="2"/>
  <c r="AY317" i="2"/>
  <c r="AX317" i="2"/>
  <c r="AW317" i="2"/>
  <c r="AV317" i="2"/>
  <c r="AU317" i="2"/>
  <c r="AT317" i="2"/>
  <c r="AS317" i="2"/>
  <c r="AR317" i="2"/>
  <c r="AQ317" i="2"/>
  <c r="AP317" i="2"/>
  <c r="AO317" i="2"/>
  <c r="AN317" i="2"/>
  <c r="AM317" i="2"/>
  <c r="AL317" i="2"/>
  <c r="BM316" i="2"/>
  <c r="BL316" i="2"/>
  <c r="BK316" i="2"/>
  <c r="BJ316" i="2"/>
  <c r="BI316" i="2"/>
  <c r="BH316" i="2"/>
  <c r="BG316" i="2"/>
  <c r="BF316" i="2"/>
  <c r="BE316" i="2"/>
  <c r="BD316" i="2"/>
  <c r="BC316" i="2"/>
  <c r="BB316" i="2"/>
  <c r="BA316" i="2"/>
  <c r="AZ316" i="2"/>
  <c r="AY316" i="2"/>
  <c r="AX316" i="2"/>
  <c r="AW316" i="2"/>
  <c r="AV316" i="2"/>
  <c r="AU316" i="2"/>
  <c r="AT316" i="2"/>
  <c r="AS316" i="2"/>
  <c r="AR316" i="2"/>
  <c r="AQ316" i="2"/>
  <c r="AP316" i="2"/>
  <c r="AO316" i="2"/>
  <c r="AN316" i="2"/>
  <c r="AM316" i="2"/>
  <c r="AL316" i="2"/>
  <c r="BM315" i="2"/>
  <c r="BL315" i="2"/>
  <c r="BK315" i="2"/>
  <c r="BJ315" i="2"/>
  <c r="BI315" i="2"/>
  <c r="BH315" i="2"/>
  <c r="BG315" i="2"/>
  <c r="BF315" i="2"/>
  <c r="BE315" i="2"/>
  <c r="BD315" i="2"/>
  <c r="BC315" i="2"/>
  <c r="BB315" i="2"/>
  <c r="BA315" i="2"/>
  <c r="AZ315" i="2"/>
  <c r="AY315" i="2"/>
  <c r="AX315" i="2"/>
  <c r="AW315" i="2"/>
  <c r="AV315" i="2"/>
  <c r="AU315" i="2"/>
  <c r="AT315" i="2"/>
  <c r="AS315" i="2"/>
  <c r="AR315" i="2"/>
  <c r="AQ315" i="2"/>
  <c r="AP315" i="2"/>
  <c r="AO315" i="2"/>
  <c r="AN315" i="2"/>
  <c r="AM315" i="2"/>
  <c r="AL315" i="2"/>
  <c r="BM314" i="2"/>
  <c r="BL314" i="2"/>
  <c r="BK314" i="2"/>
  <c r="BJ314" i="2"/>
  <c r="BI314" i="2"/>
  <c r="BH314" i="2"/>
  <c r="BG314" i="2"/>
  <c r="BF314" i="2"/>
  <c r="BE314" i="2"/>
  <c r="BD314" i="2"/>
  <c r="BC314" i="2"/>
  <c r="BB314" i="2"/>
  <c r="BA314" i="2"/>
  <c r="AZ314" i="2"/>
  <c r="AY314" i="2"/>
  <c r="AX314" i="2"/>
  <c r="AW314" i="2"/>
  <c r="AV314" i="2"/>
  <c r="AU314" i="2"/>
  <c r="AT314" i="2"/>
  <c r="AS314" i="2"/>
  <c r="AR314" i="2"/>
  <c r="AQ314" i="2"/>
  <c r="AP314" i="2"/>
  <c r="AO314" i="2"/>
  <c r="AN314" i="2"/>
  <c r="AM314" i="2"/>
  <c r="AL314" i="2"/>
  <c r="BM313" i="2"/>
  <c r="BL313" i="2"/>
  <c r="BK313" i="2"/>
  <c r="BJ313" i="2"/>
  <c r="BI313" i="2"/>
  <c r="BH313" i="2"/>
  <c r="BG313" i="2"/>
  <c r="BF313" i="2"/>
  <c r="BE313" i="2"/>
  <c r="BD313" i="2"/>
  <c r="BC313" i="2"/>
  <c r="BB313" i="2"/>
  <c r="BA313" i="2"/>
  <c r="AZ313" i="2"/>
  <c r="AY313" i="2"/>
  <c r="AX313" i="2"/>
  <c r="AW313" i="2"/>
  <c r="AV313" i="2"/>
  <c r="AU313" i="2"/>
  <c r="AT313" i="2"/>
  <c r="AS313" i="2"/>
  <c r="AR313" i="2"/>
  <c r="AQ313" i="2"/>
  <c r="AP313" i="2"/>
  <c r="AO313" i="2"/>
  <c r="AN313" i="2"/>
  <c r="AM313" i="2"/>
  <c r="AL313" i="2"/>
  <c r="BM311" i="2"/>
  <c r="BL311" i="2"/>
  <c r="BK311" i="2"/>
  <c r="BJ311" i="2"/>
  <c r="BI311" i="2"/>
  <c r="BH311" i="2"/>
  <c r="BG311" i="2"/>
  <c r="BF311" i="2"/>
  <c r="BE311" i="2"/>
  <c r="BD311" i="2"/>
  <c r="BC311" i="2"/>
  <c r="BB311" i="2"/>
  <c r="BA311" i="2"/>
  <c r="AZ311" i="2"/>
  <c r="AY311" i="2"/>
  <c r="AX311" i="2"/>
  <c r="AW311" i="2"/>
  <c r="AV311" i="2"/>
  <c r="AU311" i="2"/>
  <c r="AT311" i="2"/>
  <c r="AS311" i="2"/>
  <c r="AR311" i="2"/>
  <c r="AQ311" i="2"/>
  <c r="AP311" i="2"/>
  <c r="AO311" i="2"/>
  <c r="AN311" i="2"/>
  <c r="AM311" i="2"/>
  <c r="AL311" i="2"/>
  <c r="BM310" i="2"/>
  <c r="BL310" i="2"/>
  <c r="BK310" i="2"/>
  <c r="BJ310" i="2"/>
  <c r="BI310" i="2"/>
  <c r="BH310" i="2"/>
  <c r="BG310" i="2"/>
  <c r="BF310" i="2"/>
  <c r="BE310" i="2"/>
  <c r="BD310" i="2"/>
  <c r="BC310" i="2"/>
  <c r="BB310" i="2"/>
  <c r="BA310" i="2"/>
  <c r="AZ310" i="2"/>
  <c r="AY310" i="2"/>
  <c r="AX310" i="2"/>
  <c r="AW310" i="2"/>
  <c r="AV310" i="2"/>
  <c r="AU310" i="2"/>
  <c r="AT310" i="2"/>
  <c r="AS310" i="2"/>
  <c r="AR310" i="2"/>
  <c r="AQ310" i="2"/>
  <c r="AP310" i="2"/>
  <c r="AO310" i="2"/>
  <c r="AN310" i="2"/>
  <c r="AM310" i="2"/>
  <c r="AL310" i="2"/>
  <c r="BM309" i="2"/>
  <c r="BL309" i="2"/>
  <c r="BK309" i="2"/>
  <c r="BJ309" i="2"/>
  <c r="BI309" i="2"/>
  <c r="BH309" i="2"/>
  <c r="BG309" i="2"/>
  <c r="BF309" i="2"/>
  <c r="BE309" i="2"/>
  <c r="BD309" i="2"/>
  <c r="BC309" i="2"/>
  <c r="BB309" i="2"/>
  <c r="BA309" i="2"/>
  <c r="AZ309" i="2"/>
  <c r="AY309" i="2"/>
  <c r="AX309" i="2"/>
  <c r="AW309" i="2"/>
  <c r="AV309" i="2"/>
  <c r="AU309" i="2"/>
  <c r="AT309" i="2"/>
  <c r="AS309" i="2"/>
  <c r="AR309" i="2"/>
  <c r="AQ309" i="2"/>
  <c r="AP309" i="2"/>
  <c r="AO309" i="2"/>
  <c r="AN309" i="2"/>
  <c r="AM309" i="2"/>
  <c r="AL309" i="2"/>
  <c r="BM308" i="2"/>
  <c r="BL308" i="2"/>
  <c r="BK308" i="2"/>
  <c r="BJ308" i="2"/>
  <c r="BI308" i="2"/>
  <c r="BH308" i="2"/>
  <c r="BG308" i="2"/>
  <c r="BF308" i="2"/>
  <c r="BE308" i="2"/>
  <c r="BD308" i="2"/>
  <c r="BC308" i="2"/>
  <c r="BB308" i="2"/>
  <c r="BA308" i="2"/>
  <c r="AZ308" i="2"/>
  <c r="AY308" i="2"/>
  <c r="AX308" i="2"/>
  <c r="AW308" i="2"/>
  <c r="AV308" i="2"/>
  <c r="AU308" i="2"/>
  <c r="AT308" i="2"/>
  <c r="AS308" i="2"/>
  <c r="AR308" i="2"/>
  <c r="AQ308" i="2"/>
  <c r="AP308" i="2"/>
  <c r="AO308" i="2"/>
  <c r="AN308" i="2"/>
  <c r="AM308" i="2"/>
  <c r="AL308" i="2"/>
  <c r="BM306" i="2"/>
  <c r="BL306" i="2"/>
  <c r="BK306" i="2"/>
  <c r="BJ306" i="2"/>
  <c r="BI306" i="2"/>
  <c r="BH306" i="2"/>
  <c r="BG306" i="2"/>
  <c r="BF306" i="2"/>
  <c r="BE306" i="2"/>
  <c r="BD306" i="2"/>
  <c r="BC306" i="2"/>
  <c r="BB306" i="2"/>
  <c r="BA306" i="2"/>
  <c r="AZ306" i="2"/>
  <c r="AY306" i="2"/>
  <c r="AX306" i="2"/>
  <c r="AW306" i="2"/>
  <c r="AV306" i="2"/>
  <c r="AU306" i="2"/>
  <c r="AT306" i="2"/>
  <c r="AS306" i="2"/>
  <c r="AR306" i="2"/>
  <c r="AQ306" i="2"/>
  <c r="AP306" i="2"/>
  <c r="AO306" i="2"/>
  <c r="AN306" i="2"/>
  <c r="AM306" i="2"/>
  <c r="AL306" i="2"/>
  <c r="BM305" i="2"/>
  <c r="BL305" i="2"/>
  <c r="BK305" i="2"/>
  <c r="BJ305" i="2"/>
  <c r="BI305" i="2"/>
  <c r="BH305" i="2"/>
  <c r="BG305" i="2"/>
  <c r="BF305" i="2"/>
  <c r="BE305" i="2"/>
  <c r="BD305" i="2"/>
  <c r="BC305" i="2"/>
  <c r="BB305" i="2"/>
  <c r="BA305" i="2"/>
  <c r="AZ305" i="2"/>
  <c r="AY305" i="2"/>
  <c r="AX305" i="2"/>
  <c r="AW305" i="2"/>
  <c r="AV305" i="2"/>
  <c r="AU305" i="2"/>
  <c r="AT305" i="2"/>
  <c r="AS305" i="2"/>
  <c r="AR305" i="2"/>
  <c r="AQ305" i="2"/>
  <c r="AP305" i="2"/>
  <c r="AO305" i="2"/>
  <c r="AN305" i="2"/>
  <c r="AM305" i="2"/>
  <c r="AL305" i="2"/>
  <c r="BM304" i="2"/>
  <c r="BL304" i="2"/>
  <c r="BK304" i="2"/>
  <c r="BJ304" i="2"/>
  <c r="BI304" i="2"/>
  <c r="BH304" i="2"/>
  <c r="BG304" i="2"/>
  <c r="BF304" i="2"/>
  <c r="BE304" i="2"/>
  <c r="BD304" i="2"/>
  <c r="BC304" i="2"/>
  <c r="BB304" i="2"/>
  <c r="BA304" i="2"/>
  <c r="AZ304" i="2"/>
  <c r="AY304" i="2"/>
  <c r="AX304" i="2"/>
  <c r="AW304" i="2"/>
  <c r="AV304" i="2"/>
  <c r="AU304" i="2"/>
  <c r="AT304" i="2"/>
  <c r="AS304" i="2"/>
  <c r="AR304" i="2"/>
  <c r="AQ304" i="2"/>
  <c r="AP304" i="2"/>
  <c r="AO304" i="2"/>
  <c r="AN304" i="2"/>
  <c r="AM304" i="2"/>
  <c r="AL304" i="2"/>
  <c r="BM303" i="2"/>
  <c r="BL303" i="2"/>
  <c r="BK303" i="2"/>
  <c r="BJ303" i="2"/>
  <c r="BI303" i="2"/>
  <c r="BH303" i="2"/>
  <c r="BG303" i="2"/>
  <c r="BF303" i="2"/>
  <c r="BE303" i="2"/>
  <c r="BD303" i="2"/>
  <c r="BC303" i="2"/>
  <c r="BB303" i="2"/>
  <c r="BA303" i="2"/>
  <c r="AZ303" i="2"/>
  <c r="AY303" i="2"/>
  <c r="AX303" i="2"/>
  <c r="AW303" i="2"/>
  <c r="AV303" i="2"/>
  <c r="AU303" i="2"/>
  <c r="AT303" i="2"/>
  <c r="AS303" i="2"/>
  <c r="AR303" i="2"/>
  <c r="AQ303" i="2"/>
  <c r="AP303" i="2"/>
  <c r="AO303" i="2"/>
  <c r="AN303" i="2"/>
  <c r="AM303" i="2"/>
  <c r="AL303" i="2"/>
  <c r="BM301" i="2"/>
  <c r="BL301" i="2"/>
  <c r="BK301" i="2"/>
  <c r="BJ301" i="2"/>
  <c r="BI301" i="2"/>
  <c r="BH301" i="2"/>
  <c r="BG301" i="2"/>
  <c r="BF301" i="2"/>
  <c r="BE301" i="2"/>
  <c r="BD301" i="2"/>
  <c r="BC301" i="2"/>
  <c r="BB301" i="2"/>
  <c r="BA301" i="2"/>
  <c r="AZ301" i="2"/>
  <c r="AY301" i="2"/>
  <c r="AX301" i="2"/>
  <c r="AW301" i="2"/>
  <c r="AV301" i="2"/>
  <c r="AU301" i="2"/>
  <c r="AT301" i="2"/>
  <c r="AS301" i="2"/>
  <c r="AR301" i="2"/>
  <c r="AQ301" i="2"/>
  <c r="AP301" i="2"/>
  <c r="AO301" i="2"/>
  <c r="AN301" i="2"/>
  <c r="AM301" i="2"/>
  <c r="AL301" i="2"/>
  <c r="BM300" i="2"/>
  <c r="BL300" i="2"/>
  <c r="BK300" i="2"/>
  <c r="BJ300" i="2"/>
  <c r="BI300" i="2"/>
  <c r="BH300" i="2"/>
  <c r="BG300" i="2"/>
  <c r="BF300" i="2"/>
  <c r="BE300" i="2"/>
  <c r="BD300" i="2"/>
  <c r="BC300" i="2"/>
  <c r="BB300" i="2"/>
  <c r="BA300" i="2"/>
  <c r="AZ300" i="2"/>
  <c r="AY300" i="2"/>
  <c r="AX300" i="2"/>
  <c r="AW300" i="2"/>
  <c r="AV300" i="2"/>
  <c r="AU300" i="2"/>
  <c r="AT300" i="2"/>
  <c r="AS300" i="2"/>
  <c r="AR300" i="2"/>
  <c r="AQ300" i="2"/>
  <c r="AP300" i="2"/>
  <c r="AO300" i="2"/>
  <c r="AN300" i="2"/>
  <c r="AM300" i="2"/>
  <c r="AL300" i="2"/>
  <c r="BM299" i="2"/>
  <c r="BL299" i="2"/>
  <c r="BK299" i="2"/>
  <c r="BJ299" i="2"/>
  <c r="BI299" i="2"/>
  <c r="BH299" i="2"/>
  <c r="BG299" i="2"/>
  <c r="BF299" i="2"/>
  <c r="BE299" i="2"/>
  <c r="BD299" i="2"/>
  <c r="BC299" i="2"/>
  <c r="BB299" i="2"/>
  <c r="BA299" i="2"/>
  <c r="AZ299" i="2"/>
  <c r="AY299" i="2"/>
  <c r="AX299" i="2"/>
  <c r="AW299" i="2"/>
  <c r="AV299" i="2"/>
  <c r="AU299" i="2"/>
  <c r="AT299" i="2"/>
  <c r="AS299" i="2"/>
  <c r="AR299" i="2"/>
  <c r="AQ299" i="2"/>
  <c r="AP299" i="2"/>
  <c r="AO299" i="2"/>
  <c r="AN299" i="2"/>
  <c r="AM299" i="2"/>
  <c r="AL299" i="2"/>
  <c r="BM298" i="2"/>
  <c r="BL298" i="2"/>
  <c r="BK298" i="2"/>
  <c r="BJ298" i="2"/>
  <c r="BI298" i="2"/>
  <c r="BH298" i="2"/>
  <c r="BG298" i="2"/>
  <c r="BF298" i="2"/>
  <c r="BE298" i="2"/>
  <c r="BD298" i="2"/>
  <c r="BC298" i="2"/>
  <c r="BB298" i="2"/>
  <c r="BA298" i="2"/>
  <c r="AZ298" i="2"/>
  <c r="AY298" i="2"/>
  <c r="AX298" i="2"/>
  <c r="AW298" i="2"/>
  <c r="AV298" i="2"/>
  <c r="AU298" i="2"/>
  <c r="AT298" i="2"/>
  <c r="AS298" i="2"/>
  <c r="AR298" i="2"/>
  <c r="AQ298" i="2"/>
  <c r="AP298" i="2"/>
  <c r="AO298" i="2"/>
  <c r="AN298" i="2"/>
  <c r="AM298" i="2"/>
  <c r="AL298" i="2"/>
  <c r="BM296" i="2"/>
  <c r="BL296" i="2"/>
  <c r="BK296" i="2"/>
  <c r="BJ296" i="2"/>
  <c r="BI296" i="2"/>
  <c r="BH296" i="2"/>
  <c r="BG296" i="2"/>
  <c r="BF296" i="2"/>
  <c r="BE296" i="2"/>
  <c r="BD296" i="2"/>
  <c r="BC296" i="2"/>
  <c r="BB296" i="2"/>
  <c r="BA296" i="2"/>
  <c r="AZ296" i="2"/>
  <c r="AY296" i="2"/>
  <c r="AX296" i="2"/>
  <c r="AW296" i="2"/>
  <c r="AV296" i="2"/>
  <c r="AU296" i="2"/>
  <c r="AT296" i="2"/>
  <c r="AS296" i="2"/>
  <c r="AR296" i="2"/>
  <c r="AQ296" i="2"/>
  <c r="AP296" i="2"/>
  <c r="AO296" i="2"/>
  <c r="AN296" i="2"/>
  <c r="AM296" i="2"/>
  <c r="AL296" i="2"/>
  <c r="BM295" i="2"/>
  <c r="BL295" i="2"/>
  <c r="BK295" i="2"/>
  <c r="BJ295" i="2"/>
  <c r="BI295" i="2"/>
  <c r="BH295" i="2"/>
  <c r="BG295" i="2"/>
  <c r="BF295" i="2"/>
  <c r="BE295" i="2"/>
  <c r="BD295" i="2"/>
  <c r="BC295" i="2"/>
  <c r="BB295" i="2"/>
  <c r="BA295" i="2"/>
  <c r="AZ295" i="2"/>
  <c r="AY295" i="2"/>
  <c r="AX295" i="2"/>
  <c r="AW295" i="2"/>
  <c r="AV295" i="2"/>
  <c r="AU295" i="2"/>
  <c r="AT295" i="2"/>
  <c r="AS295" i="2"/>
  <c r="AR295" i="2"/>
  <c r="AQ295" i="2"/>
  <c r="AP295" i="2"/>
  <c r="AO295" i="2"/>
  <c r="AN295" i="2"/>
  <c r="AM295" i="2"/>
  <c r="AL295" i="2"/>
  <c r="BM294" i="2"/>
  <c r="BL294" i="2"/>
  <c r="BK294" i="2"/>
  <c r="BJ294" i="2"/>
  <c r="BI294" i="2"/>
  <c r="BH294" i="2"/>
  <c r="BG294" i="2"/>
  <c r="BF294" i="2"/>
  <c r="BE294" i="2"/>
  <c r="BD294" i="2"/>
  <c r="BC294" i="2"/>
  <c r="BB294" i="2"/>
  <c r="BA294" i="2"/>
  <c r="AZ294" i="2"/>
  <c r="AY294" i="2"/>
  <c r="AX294" i="2"/>
  <c r="AW294" i="2"/>
  <c r="AV294" i="2"/>
  <c r="AU294" i="2"/>
  <c r="AT294" i="2"/>
  <c r="AS294" i="2"/>
  <c r="AR294" i="2"/>
  <c r="AQ294" i="2"/>
  <c r="AP294" i="2"/>
  <c r="AO294" i="2"/>
  <c r="AN294" i="2"/>
  <c r="AM294" i="2"/>
  <c r="AL294" i="2"/>
  <c r="BM293" i="2"/>
  <c r="BL293" i="2"/>
  <c r="BK293" i="2"/>
  <c r="BJ293" i="2"/>
  <c r="BI293" i="2"/>
  <c r="BH293" i="2"/>
  <c r="BG293" i="2"/>
  <c r="BF293" i="2"/>
  <c r="BE293" i="2"/>
  <c r="BD293" i="2"/>
  <c r="BC293" i="2"/>
  <c r="BB293" i="2"/>
  <c r="BA293" i="2"/>
  <c r="AZ293" i="2"/>
  <c r="AY293" i="2"/>
  <c r="AX293" i="2"/>
  <c r="AW293" i="2"/>
  <c r="AV293" i="2"/>
  <c r="AU293" i="2"/>
  <c r="AT293" i="2"/>
  <c r="AS293" i="2"/>
  <c r="AR293" i="2"/>
  <c r="AQ293" i="2"/>
  <c r="AP293" i="2"/>
  <c r="AO293" i="2"/>
  <c r="AN293" i="2"/>
  <c r="AM293" i="2"/>
  <c r="AL293" i="2"/>
  <c r="BM291" i="2"/>
  <c r="BL291" i="2"/>
  <c r="BK291" i="2"/>
  <c r="BJ291" i="2"/>
  <c r="BI291" i="2"/>
  <c r="BH291" i="2"/>
  <c r="BG291" i="2"/>
  <c r="BF291" i="2"/>
  <c r="BE291" i="2"/>
  <c r="BD291" i="2"/>
  <c r="BC291" i="2"/>
  <c r="BB291" i="2"/>
  <c r="BA291" i="2"/>
  <c r="AZ291" i="2"/>
  <c r="AY291" i="2"/>
  <c r="AX291" i="2"/>
  <c r="AW291" i="2"/>
  <c r="AV291" i="2"/>
  <c r="AU291" i="2"/>
  <c r="AT291" i="2"/>
  <c r="AS291" i="2"/>
  <c r="AR291" i="2"/>
  <c r="AQ291" i="2"/>
  <c r="AP291" i="2"/>
  <c r="AO291" i="2"/>
  <c r="AN291" i="2"/>
  <c r="AM291" i="2"/>
  <c r="AL291" i="2"/>
  <c r="BM290" i="2"/>
  <c r="BL290" i="2"/>
  <c r="BK290" i="2"/>
  <c r="BJ290" i="2"/>
  <c r="BI290" i="2"/>
  <c r="BH290" i="2"/>
  <c r="BG290" i="2"/>
  <c r="BF290" i="2"/>
  <c r="BE290" i="2"/>
  <c r="BD290" i="2"/>
  <c r="BC290" i="2"/>
  <c r="BB290" i="2"/>
  <c r="BA290" i="2"/>
  <c r="AZ290" i="2"/>
  <c r="AY290" i="2"/>
  <c r="AX290" i="2"/>
  <c r="AW290" i="2"/>
  <c r="AV290" i="2"/>
  <c r="AU290" i="2"/>
  <c r="AT290" i="2"/>
  <c r="AS290" i="2"/>
  <c r="AR290" i="2"/>
  <c r="AQ290" i="2"/>
  <c r="AP290" i="2"/>
  <c r="AO290" i="2"/>
  <c r="AN290" i="2"/>
  <c r="AM290" i="2"/>
  <c r="AL290" i="2"/>
  <c r="BM289" i="2"/>
  <c r="BL289" i="2"/>
  <c r="BK289" i="2"/>
  <c r="BJ289" i="2"/>
  <c r="BI289" i="2"/>
  <c r="BH289" i="2"/>
  <c r="BG289" i="2"/>
  <c r="BF289" i="2"/>
  <c r="BE289" i="2"/>
  <c r="BD289" i="2"/>
  <c r="BC289" i="2"/>
  <c r="BB289" i="2"/>
  <c r="BA289" i="2"/>
  <c r="AZ289" i="2"/>
  <c r="AY289" i="2"/>
  <c r="AX289" i="2"/>
  <c r="AW289" i="2"/>
  <c r="AV289" i="2"/>
  <c r="AU289" i="2"/>
  <c r="AT289" i="2"/>
  <c r="AS289" i="2"/>
  <c r="AR289" i="2"/>
  <c r="AQ289" i="2"/>
  <c r="AP289" i="2"/>
  <c r="AO289" i="2"/>
  <c r="AN289" i="2"/>
  <c r="AM289" i="2"/>
  <c r="AL289" i="2"/>
  <c r="BM288" i="2"/>
  <c r="BL288" i="2"/>
  <c r="BK288" i="2"/>
  <c r="BJ288" i="2"/>
  <c r="BI288" i="2"/>
  <c r="BH288" i="2"/>
  <c r="BG288" i="2"/>
  <c r="BF288" i="2"/>
  <c r="BE288" i="2"/>
  <c r="BD288" i="2"/>
  <c r="BC288" i="2"/>
  <c r="BB288" i="2"/>
  <c r="BA288" i="2"/>
  <c r="AZ288" i="2"/>
  <c r="AY288" i="2"/>
  <c r="AX288" i="2"/>
  <c r="AW288" i="2"/>
  <c r="AV288" i="2"/>
  <c r="AU288" i="2"/>
  <c r="AT288" i="2"/>
  <c r="AS288" i="2"/>
  <c r="AR288" i="2"/>
  <c r="AQ288" i="2"/>
  <c r="AP288" i="2"/>
  <c r="AO288" i="2"/>
  <c r="AN288" i="2"/>
  <c r="AM288" i="2"/>
  <c r="AL288" i="2"/>
  <c r="AN122" i="2"/>
  <c r="AO122" i="2"/>
  <c r="AP122" i="2"/>
  <c r="AQ122" i="2"/>
  <c r="AR122" i="2"/>
  <c r="AS122" i="2"/>
  <c r="AT122" i="2"/>
  <c r="AU122" i="2"/>
  <c r="AV122" i="2"/>
  <c r="AW122" i="2"/>
  <c r="AX122" i="2"/>
  <c r="AY122" i="2"/>
  <c r="AZ122" i="2"/>
  <c r="BA122" i="2"/>
  <c r="BB122" i="2"/>
  <c r="BC122" i="2"/>
  <c r="BD122" i="2"/>
  <c r="BE122" i="2"/>
  <c r="BF122" i="2"/>
  <c r="BG122" i="2"/>
  <c r="BH122" i="2"/>
  <c r="BI122" i="2"/>
  <c r="BJ122" i="2"/>
  <c r="BK122" i="2"/>
  <c r="BL122" i="2"/>
  <c r="BM122" i="2"/>
  <c r="AN123" i="2"/>
  <c r="AO123" i="2"/>
  <c r="AP123" i="2"/>
  <c r="AQ123" i="2"/>
  <c r="AR123" i="2"/>
  <c r="AS123" i="2"/>
  <c r="AT123" i="2"/>
  <c r="AU123" i="2"/>
  <c r="AV123" i="2"/>
  <c r="AW123" i="2"/>
  <c r="AX123" i="2"/>
  <c r="AY123" i="2"/>
  <c r="AZ123" i="2"/>
  <c r="BA123" i="2"/>
  <c r="BB123" i="2"/>
  <c r="BC123" i="2"/>
  <c r="BD123" i="2"/>
  <c r="BE123" i="2"/>
  <c r="BF123" i="2"/>
  <c r="BG123" i="2"/>
  <c r="BH123" i="2"/>
  <c r="BI123" i="2"/>
  <c r="BJ123" i="2"/>
  <c r="BK123" i="2"/>
  <c r="BL123" i="2"/>
  <c r="BM123" i="2"/>
  <c r="AN124" i="2"/>
  <c r="AO124" i="2"/>
  <c r="AP124" i="2"/>
  <c r="AQ124" i="2"/>
  <c r="AR124" i="2"/>
  <c r="AS124" i="2"/>
  <c r="AT124" i="2"/>
  <c r="AU124" i="2"/>
  <c r="AV124" i="2"/>
  <c r="AW124" i="2"/>
  <c r="AX124" i="2"/>
  <c r="AY124" i="2"/>
  <c r="AZ124" i="2"/>
  <c r="BA124" i="2"/>
  <c r="BB124" i="2"/>
  <c r="BC124" i="2"/>
  <c r="BD124" i="2"/>
  <c r="BE124" i="2"/>
  <c r="BF124" i="2"/>
  <c r="BG124" i="2"/>
  <c r="BH124" i="2"/>
  <c r="BI124" i="2"/>
  <c r="BJ124" i="2"/>
  <c r="BK124" i="2"/>
  <c r="BL124" i="2"/>
  <c r="BM124" i="2"/>
  <c r="AN125" i="2"/>
  <c r="AO125" i="2"/>
  <c r="AP125" i="2"/>
  <c r="AQ125" i="2"/>
  <c r="AR125" i="2"/>
  <c r="AS125" i="2"/>
  <c r="AT125" i="2"/>
  <c r="AU125" i="2"/>
  <c r="AV125" i="2"/>
  <c r="AW125" i="2"/>
  <c r="AX125" i="2"/>
  <c r="AY125" i="2"/>
  <c r="AZ125" i="2"/>
  <c r="BA125" i="2"/>
  <c r="BB125" i="2"/>
  <c r="BC125" i="2"/>
  <c r="BD125" i="2"/>
  <c r="BE125" i="2"/>
  <c r="BF125" i="2"/>
  <c r="BG125" i="2"/>
  <c r="BH125" i="2"/>
  <c r="BI125" i="2"/>
  <c r="BJ125" i="2"/>
  <c r="BK125" i="2"/>
  <c r="BL125" i="2"/>
  <c r="BM125" i="2"/>
  <c r="AN127" i="2"/>
  <c r="AO127" i="2"/>
  <c r="AP127" i="2"/>
  <c r="AQ127" i="2"/>
  <c r="AR127" i="2"/>
  <c r="AS127" i="2"/>
  <c r="AT127" i="2"/>
  <c r="AU127" i="2"/>
  <c r="AV127" i="2"/>
  <c r="AW127" i="2"/>
  <c r="AX127" i="2"/>
  <c r="AY127" i="2"/>
  <c r="AZ127" i="2"/>
  <c r="BA127" i="2"/>
  <c r="BB127" i="2"/>
  <c r="BC127" i="2"/>
  <c r="BD127" i="2"/>
  <c r="BE127" i="2"/>
  <c r="BF127" i="2"/>
  <c r="BG127" i="2"/>
  <c r="BH127" i="2"/>
  <c r="BI127" i="2"/>
  <c r="BJ127" i="2"/>
  <c r="BK127" i="2"/>
  <c r="BL127" i="2"/>
  <c r="BM127" i="2"/>
  <c r="AN128" i="2"/>
  <c r="AO128" i="2"/>
  <c r="AP128" i="2"/>
  <c r="AQ128" i="2"/>
  <c r="AR128" i="2"/>
  <c r="AS128" i="2"/>
  <c r="AT128" i="2"/>
  <c r="AU128" i="2"/>
  <c r="AV128" i="2"/>
  <c r="AW128" i="2"/>
  <c r="AX128" i="2"/>
  <c r="AY128" i="2"/>
  <c r="AZ128" i="2"/>
  <c r="BA128" i="2"/>
  <c r="BB128" i="2"/>
  <c r="BC128" i="2"/>
  <c r="BD128" i="2"/>
  <c r="BE128" i="2"/>
  <c r="BF128" i="2"/>
  <c r="BG128" i="2"/>
  <c r="BH128" i="2"/>
  <c r="BI128" i="2"/>
  <c r="BJ128" i="2"/>
  <c r="BK128" i="2"/>
  <c r="BL128" i="2"/>
  <c r="BM128" i="2"/>
  <c r="AN129" i="2"/>
  <c r="AO129" i="2"/>
  <c r="AP129" i="2"/>
  <c r="AQ129" i="2"/>
  <c r="AR129" i="2"/>
  <c r="AS129" i="2"/>
  <c r="AT129" i="2"/>
  <c r="AU129" i="2"/>
  <c r="AV129" i="2"/>
  <c r="AW129" i="2"/>
  <c r="AX129" i="2"/>
  <c r="AY129" i="2"/>
  <c r="AZ129" i="2"/>
  <c r="BA129" i="2"/>
  <c r="BB129" i="2"/>
  <c r="BC129" i="2"/>
  <c r="BD129" i="2"/>
  <c r="BE129" i="2"/>
  <c r="BF129" i="2"/>
  <c r="BG129" i="2"/>
  <c r="BH129" i="2"/>
  <c r="BI129" i="2"/>
  <c r="BJ129" i="2"/>
  <c r="BK129" i="2"/>
  <c r="BL129" i="2"/>
  <c r="BM129" i="2"/>
  <c r="AN130" i="2"/>
  <c r="AO130" i="2"/>
  <c r="AP130" i="2"/>
  <c r="AQ130" i="2"/>
  <c r="AR130" i="2"/>
  <c r="AS130" i="2"/>
  <c r="AT130" i="2"/>
  <c r="AU130" i="2"/>
  <c r="AV130" i="2"/>
  <c r="AW130" i="2"/>
  <c r="AX130" i="2"/>
  <c r="AY130" i="2"/>
  <c r="AZ130" i="2"/>
  <c r="BA130" i="2"/>
  <c r="BB130" i="2"/>
  <c r="BC130" i="2"/>
  <c r="BD130" i="2"/>
  <c r="BE130" i="2"/>
  <c r="BF130" i="2"/>
  <c r="BG130" i="2"/>
  <c r="BH130" i="2"/>
  <c r="BI130" i="2"/>
  <c r="BJ130" i="2"/>
  <c r="BK130" i="2"/>
  <c r="BL130" i="2"/>
  <c r="BM130" i="2"/>
  <c r="AN132" i="2"/>
  <c r="AO132" i="2"/>
  <c r="AP132" i="2"/>
  <c r="AQ132" i="2"/>
  <c r="AR132" i="2"/>
  <c r="AS132" i="2"/>
  <c r="AT132" i="2"/>
  <c r="AU132" i="2"/>
  <c r="AV132" i="2"/>
  <c r="AW132" i="2"/>
  <c r="AX132" i="2"/>
  <c r="AY132" i="2"/>
  <c r="AZ132" i="2"/>
  <c r="BA132" i="2"/>
  <c r="BB132" i="2"/>
  <c r="BC132" i="2"/>
  <c r="BD132" i="2"/>
  <c r="BE132" i="2"/>
  <c r="BF132" i="2"/>
  <c r="BG132" i="2"/>
  <c r="BH132" i="2"/>
  <c r="BI132" i="2"/>
  <c r="BJ132" i="2"/>
  <c r="BK132" i="2"/>
  <c r="BL132" i="2"/>
  <c r="BM132" i="2"/>
  <c r="AN133" i="2"/>
  <c r="AO133" i="2"/>
  <c r="AP133" i="2"/>
  <c r="AQ133" i="2"/>
  <c r="AR133" i="2"/>
  <c r="AS133" i="2"/>
  <c r="AT133" i="2"/>
  <c r="AU133" i="2"/>
  <c r="AV133" i="2"/>
  <c r="AW133" i="2"/>
  <c r="AX133" i="2"/>
  <c r="AY133" i="2"/>
  <c r="AZ133" i="2"/>
  <c r="BA133" i="2"/>
  <c r="BB133" i="2"/>
  <c r="BC133" i="2"/>
  <c r="BD133" i="2"/>
  <c r="BE133" i="2"/>
  <c r="BF133" i="2"/>
  <c r="BG133" i="2"/>
  <c r="BH133" i="2"/>
  <c r="BI133" i="2"/>
  <c r="BJ133" i="2"/>
  <c r="BK133" i="2"/>
  <c r="BL133" i="2"/>
  <c r="BM133" i="2"/>
  <c r="AN134" i="2"/>
  <c r="AO134" i="2"/>
  <c r="AP134" i="2"/>
  <c r="AQ134" i="2"/>
  <c r="AR134" i="2"/>
  <c r="AS134" i="2"/>
  <c r="AT134" i="2"/>
  <c r="AU134" i="2"/>
  <c r="AV134" i="2"/>
  <c r="AW134" i="2"/>
  <c r="AX134" i="2"/>
  <c r="AY134" i="2"/>
  <c r="AZ134" i="2"/>
  <c r="BA134" i="2"/>
  <c r="BB134" i="2"/>
  <c r="BC134" i="2"/>
  <c r="BD134" i="2"/>
  <c r="BE134" i="2"/>
  <c r="BF134" i="2"/>
  <c r="BG134" i="2"/>
  <c r="BH134" i="2"/>
  <c r="BI134" i="2"/>
  <c r="BJ134" i="2"/>
  <c r="BK134" i="2"/>
  <c r="BL134" i="2"/>
  <c r="BM134" i="2"/>
  <c r="AN135" i="2"/>
  <c r="AO135" i="2"/>
  <c r="AP135" i="2"/>
  <c r="AQ135" i="2"/>
  <c r="AR135" i="2"/>
  <c r="AS135" i="2"/>
  <c r="AT135" i="2"/>
  <c r="AU135" i="2"/>
  <c r="AV135" i="2"/>
  <c r="AW135" i="2"/>
  <c r="AX135" i="2"/>
  <c r="AY135" i="2"/>
  <c r="AZ135" i="2"/>
  <c r="BA135" i="2"/>
  <c r="BB135" i="2"/>
  <c r="BC135" i="2"/>
  <c r="BD135" i="2"/>
  <c r="BE135" i="2"/>
  <c r="BF135" i="2"/>
  <c r="BG135" i="2"/>
  <c r="BH135" i="2"/>
  <c r="BI135" i="2"/>
  <c r="BJ135" i="2"/>
  <c r="BK135" i="2"/>
  <c r="BL135" i="2"/>
  <c r="BM135" i="2"/>
  <c r="AN137" i="2"/>
  <c r="AO137" i="2"/>
  <c r="AP137" i="2"/>
  <c r="AQ137" i="2"/>
  <c r="AR137" i="2"/>
  <c r="AS137" i="2"/>
  <c r="AT137" i="2"/>
  <c r="AU137" i="2"/>
  <c r="AV137" i="2"/>
  <c r="AW137" i="2"/>
  <c r="AX137" i="2"/>
  <c r="AY137" i="2"/>
  <c r="AZ137" i="2"/>
  <c r="BA137" i="2"/>
  <c r="BB137" i="2"/>
  <c r="BC137" i="2"/>
  <c r="BD137" i="2"/>
  <c r="BE137" i="2"/>
  <c r="BF137" i="2"/>
  <c r="BG137" i="2"/>
  <c r="BH137" i="2"/>
  <c r="BI137" i="2"/>
  <c r="BJ137" i="2"/>
  <c r="BK137" i="2"/>
  <c r="BL137" i="2"/>
  <c r="BM137" i="2"/>
  <c r="AN138" i="2"/>
  <c r="AO138" i="2"/>
  <c r="AP138" i="2"/>
  <c r="AQ138" i="2"/>
  <c r="AR138" i="2"/>
  <c r="AS138" i="2"/>
  <c r="AT138" i="2"/>
  <c r="AU138" i="2"/>
  <c r="AV138" i="2"/>
  <c r="AW138" i="2"/>
  <c r="AX138" i="2"/>
  <c r="AY138" i="2"/>
  <c r="AZ138" i="2"/>
  <c r="BA138" i="2"/>
  <c r="BB138" i="2"/>
  <c r="BC138" i="2"/>
  <c r="BD138" i="2"/>
  <c r="BE138" i="2"/>
  <c r="BF138" i="2"/>
  <c r="BG138" i="2"/>
  <c r="BH138" i="2"/>
  <c r="BI138" i="2"/>
  <c r="BJ138" i="2"/>
  <c r="BK138" i="2"/>
  <c r="BL138" i="2"/>
  <c r="BM138" i="2"/>
  <c r="AN139" i="2"/>
  <c r="AO139" i="2"/>
  <c r="AP139" i="2"/>
  <c r="AQ139" i="2"/>
  <c r="AR139" i="2"/>
  <c r="AS139" i="2"/>
  <c r="AT139" i="2"/>
  <c r="AU139" i="2"/>
  <c r="AV139" i="2"/>
  <c r="AW139" i="2"/>
  <c r="AX139" i="2"/>
  <c r="AY139" i="2"/>
  <c r="AZ139" i="2"/>
  <c r="BA139" i="2"/>
  <c r="BB139" i="2"/>
  <c r="BC139" i="2"/>
  <c r="BD139" i="2"/>
  <c r="BE139" i="2"/>
  <c r="BF139" i="2"/>
  <c r="BG139" i="2"/>
  <c r="BH139" i="2"/>
  <c r="BI139" i="2"/>
  <c r="BJ139" i="2"/>
  <c r="BK139" i="2"/>
  <c r="BL139" i="2"/>
  <c r="BM139" i="2"/>
  <c r="AN140" i="2"/>
  <c r="AO140" i="2"/>
  <c r="AP140" i="2"/>
  <c r="AQ140" i="2"/>
  <c r="AR140" i="2"/>
  <c r="AS140" i="2"/>
  <c r="AT140" i="2"/>
  <c r="AU140" i="2"/>
  <c r="AV140" i="2"/>
  <c r="AW140" i="2"/>
  <c r="AX140" i="2"/>
  <c r="AY140" i="2"/>
  <c r="AZ140" i="2"/>
  <c r="BA140" i="2"/>
  <c r="BB140" i="2"/>
  <c r="BC140" i="2"/>
  <c r="BD140" i="2"/>
  <c r="BE140" i="2"/>
  <c r="BF140" i="2"/>
  <c r="BG140" i="2"/>
  <c r="BH140" i="2"/>
  <c r="BI140" i="2"/>
  <c r="BJ140" i="2"/>
  <c r="BK140" i="2"/>
  <c r="BL140" i="2"/>
  <c r="BM140" i="2"/>
  <c r="AN142" i="2"/>
  <c r="AO142" i="2"/>
  <c r="AP142" i="2"/>
  <c r="AQ142" i="2"/>
  <c r="AR142" i="2"/>
  <c r="AS142" i="2"/>
  <c r="AT142" i="2"/>
  <c r="AU142" i="2"/>
  <c r="AV142" i="2"/>
  <c r="AW142" i="2"/>
  <c r="AX142" i="2"/>
  <c r="AY142" i="2"/>
  <c r="AZ142" i="2"/>
  <c r="BA142" i="2"/>
  <c r="BB142" i="2"/>
  <c r="BC142" i="2"/>
  <c r="BD142" i="2"/>
  <c r="BE142" i="2"/>
  <c r="BF142" i="2"/>
  <c r="BG142" i="2"/>
  <c r="BH142" i="2"/>
  <c r="BI142" i="2"/>
  <c r="BJ142" i="2"/>
  <c r="BK142" i="2"/>
  <c r="BL142" i="2"/>
  <c r="BM142" i="2"/>
  <c r="AN143" i="2"/>
  <c r="AO143" i="2"/>
  <c r="AP143" i="2"/>
  <c r="AQ143" i="2"/>
  <c r="AR143" i="2"/>
  <c r="AS143" i="2"/>
  <c r="AT143" i="2"/>
  <c r="AU143" i="2"/>
  <c r="AV143" i="2"/>
  <c r="AW143" i="2"/>
  <c r="AX143" i="2"/>
  <c r="AY143" i="2"/>
  <c r="AZ143" i="2"/>
  <c r="BA143" i="2"/>
  <c r="BB143" i="2"/>
  <c r="BC143" i="2"/>
  <c r="BD143" i="2"/>
  <c r="BE143" i="2"/>
  <c r="BF143" i="2"/>
  <c r="BG143" i="2"/>
  <c r="BH143" i="2"/>
  <c r="BI143" i="2"/>
  <c r="BJ143" i="2"/>
  <c r="BK143" i="2"/>
  <c r="BL143" i="2"/>
  <c r="BM143" i="2"/>
  <c r="AN144" i="2"/>
  <c r="AO144" i="2"/>
  <c r="AP144" i="2"/>
  <c r="AQ144" i="2"/>
  <c r="AR144" i="2"/>
  <c r="AS144" i="2"/>
  <c r="AT144" i="2"/>
  <c r="AU144" i="2"/>
  <c r="AV144" i="2"/>
  <c r="AW144" i="2"/>
  <c r="AX144" i="2"/>
  <c r="AY144" i="2"/>
  <c r="AZ144" i="2"/>
  <c r="BA144" i="2"/>
  <c r="BB144" i="2"/>
  <c r="BC144" i="2"/>
  <c r="BD144" i="2"/>
  <c r="BE144" i="2"/>
  <c r="BF144" i="2"/>
  <c r="BG144" i="2"/>
  <c r="BH144" i="2"/>
  <c r="BI144" i="2"/>
  <c r="BJ144" i="2"/>
  <c r="BK144" i="2"/>
  <c r="BL144" i="2"/>
  <c r="BM144" i="2"/>
  <c r="AN145" i="2"/>
  <c r="AO145" i="2"/>
  <c r="AP145" i="2"/>
  <c r="AQ145" i="2"/>
  <c r="AR145" i="2"/>
  <c r="AS145" i="2"/>
  <c r="AT145" i="2"/>
  <c r="AU145" i="2"/>
  <c r="AV145" i="2"/>
  <c r="AW145" i="2"/>
  <c r="AX145" i="2"/>
  <c r="AY145" i="2"/>
  <c r="AZ145" i="2"/>
  <c r="BA145" i="2"/>
  <c r="BB145" i="2"/>
  <c r="BC145" i="2"/>
  <c r="BD145" i="2"/>
  <c r="BE145" i="2"/>
  <c r="BF145" i="2"/>
  <c r="BG145" i="2"/>
  <c r="BH145" i="2"/>
  <c r="BI145" i="2"/>
  <c r="BJ145" i="2"/>
  <c r="BK145" i="2"/>
  <c r="BL145" i="2"/>
  <c r="BM145" i="2"/>
  <c r="AN147" i="2"/>
  <c r="AO147" i="2"/>
  <c r="AP147" i="2"/>
  <c r="AQ147" i="2"/>
  <c r="AR147" i="2"/>
  <c r="AS147" i="2"/>
  <c r="AT147" i="2"/>
  <c r="AU147" i="2"/>
  <c r="AV147" i="2"/>
  <c r="AW147" i="2"/>
  <c r="AX147" i="2"/>
  <c r="AY147" i="2"/>
  <c r="AZ147" i="2"/>
  <c r="BA147" i="2"/>
  <c r="BB147" i="2"/>
  <c r="BC147" i="2"/>
  <c r="BD147" i="2"/>
  <c r="BE147" i="2"/>
  <c r="BF147" i="2"/>
  <c r="BG147" i="2"/>
  <c r="BH147" i="2"/>
  <c r="BI147" i="2"/>
  <c r="BJ147" i="2"/>
  <c r="BK147" i="2"/>
  <c r="BL147" i="2"/>
  <c r="BM147" i="2"/>
  <c r="AN148" i="2"/>
  <c r="AO148" i="2"/>
  <c r="AP148" i="2"/>
  <c r="AQ148" i="2"/>
  <c r="AR148" i="2"/>
  <c r="AS148" i="2"/>
  <c r="AT148" i="2"/>
  <c r="AU148" i="2"/>
  <c r="AV148" i="2"/>
  <c r="AW148" i="2"/>
  <c r="AX148" i="2"/>
  <c r="AY148" i="2"/>
  <c r="AZ148" i="2"/>
  <c r="BA148" i="2"/>
  <c r="BB148" i="2"/>
  <c r="BC148" i="2"/>
  <c r="BD148" i="2"/>
  <c r="BE148" i="2"/>
  <c r="BF148" i="2"/>
  <c r="BG148" i="2"/>
  <c r="BH148" i="2"/>
  <c r="BI148" i="2"/>
  <c r="BJ148" i="2"/>
  <c r="BK148" i="2"/>
  <c r="BL148" i="2"/>
  <c r="BM148" i="2"/>
  <c r="AN149" i="2"/>
  <c r="AO149" i="2"/>
  <c r="AP149" i="2"/>
  <c r="AQ149" i="2"/>
  <c r="AR149" i="2"/>
  <c r="AS149" i="2"/>
  <c r="AT149" i="2"/>
  <c r="AU149" i="2"/>
  <c r="AV149" i="2"/>
  <c r="AW149" i="2"/>
  <c r="AX149" i="2"/>
  <c r="AY149" i="2"/>
  <c r="AZ149" i="2"/>
  <c r="BA149" i="2"/>
  <c r="BB149" i="2"/>
  <c r="BC149" i="2"/>
  <c r="BD149" i="2"/>
  <c r="BE149" i="2"/>
  <c r="BF149" i="2"/>
  <c r="BG149" i="2"/>
  <c r="BH149" i="2"/>
  <c r="BI149" i="2"/>
  <c r="BJ149" i="2"/>
  <c r="BK149" i="2"/>
  <c r="BL149" i="2"/>
  <c r="BM149" i="2"/>
  <c r="AN150" i="2"/>
  <c r="AO150" i="2"/>
  <c r="AP150" i="2"/>
  <c r="AQ150" i="2"/>
  <c r="AR150" i="2"/>
  <c r="AS150" i="2"/>
  <c r="AT150" i="2"/>
  <c r="AU150" i="2"/>
  <c r="AV150" i="2"/>
  <c r="AW150" i="2"/>
  <c r="AX150" i="2"/>
  <c r="AY150" i="2"/>
  <c r="AZ150" i="2"/>
  <c r="BA150" i="2"/>
  <c r="BB150" i="2"/>
  <c r="BC150" i="2"/>
  <c r="BD150" i="2"/>
  <c r="BE150" i="2"/>
  <c r="BF150" i="2"/>
  <c r="BG150" i="2"/>
  <c r="BH150" i="2"/>
  <c r="BI150" i="2"/>
  <c r="BJ150" i="2"/>
  <c r="BK150" i="2"/>
  <c r="BL150" i="2"/>
  <c r="BM150" i="2"/>
  <c r="AN151" i="2"/>
  <c r="AO151" i="2"/>
  <c r="AP151" i="2"/>
  <c r="AQ151" i="2"/>
  <c r="AR151" i="2"/>
  <c r="AS151" i="2"/>
  <c r="AT151" i="2"/>
  <c r="AU151" i="2"/>
  <c r="AV151" i="2"/>
  <c r="AW151" i="2"/>
  <c r="AX151" i="2"/>
  <c r="AY151" i="2"/>
  <c r="AZ151" i="2"/>
  <c r="BA151" i="2"/>
  <c r="BB151" i="2"/>
  <c r="BC151" i="2"/>
  <c r="BD151" i="2"/>
  <c r="BE151" i="2"/>
  <c r="BF151" i="2"/>
  <c r="BG151" i="2"/>
  <c r="BH151" i="2"/>
  <c r="BI151" i="2"/>
  <c r="BJ151" i="2"/>
  <c r="BK151" i="2"/>
  <c r="BL151" i="2"/>
  <c r="BM151" i="2"/>
  <c r="AN152" i="2"/>
  <c r="AO152" i="2"/>
  <c r="AP152" i="2"/>
  <c r="AQ152" i="2"/>
  <c r="AR152" i="2"/>
  <c r="AS152" i="2"/>
  <c r="AT152" i="2"/>
  <c r="AU152" i="2"/>
  <c r="AV152" i="2"/>
  <c r="AW152" i="2"/>
  <c r="AX152" i="2"/>
  <c r="AY152" i="2"/>
  <c r="AZ152" i="2"/>
  <c r="BA152" i="2"/>
  <c r="BB152" i="2"/>
  <c r="BC152" i="2"/>
  <c r="BD152" i="2"/>
  <c r="BE152" i="2"/>
  <c r="BF152" i="2"/>
  <c r="BG152" i="2"/>
  <c r="BH152" i="2"/>
  <c r="BI152" i="2"/>
  <c r="BJ152" i="2"/>
  <c r="BK152" i="2"/>
  <c r="BL152" i="2"/>
  <c r="BM152" i="2"/>
  <c r="AN153" i="2"/>
  <c r="AO153" i="2"/>
  <c r="AP153" i="2"/>
  <c r="AQ153" i="2"/>
  <c r="AR153" i="2"/>
  <c r="AS153" i="2"/>
  <c r="AT153" i="2"/>
  <c r="AU153" i="2"/>
  <c r="AV153" i="2"/>
  <c r="AW153" i="2"/>
  <c r="AX153" i="2"/>
  <c r="AY153" i="2"/>
  <c r="AZ153" i="2"/>
  <c r="BA153" i="2"/>
  <c r="BB153" i="2"/>
  <c r="BC153" i="2"/>
  <c r="BD153" i="2"/>
  <c r="BE153" i="2"/>
  <c r="BF153" i="2"/>
  <c r="BG153" i="2"/>
  <c r="BH153" i="2"/>
  <c r="BI153" i="2"/>
  <c r="BJ153" i="2"/>
  <c r="BK153" i="2"/>
  <c r="BL153" i="2"/>
  <c r="BM153" i="2"/>
  <c r="AN154" i="2"/>
  <c r="AO154" i="2"/>
  <c r="AP154" i="2"/>
  <c r="AQ154" i="2"/>
  <c r="AR154" i="2"/>
  <c r="AS154" i="2"/>
  <c r="AT154" i="2"/>
  <c r="AU154" i="2"/>
  <c r="AV154" i="2"/>
  <c r="AW154" i="2"/>
  <c r="AX154" i="2"/>
  <c r="AY154" i="2"/>
  <c r="AZ154" i="2"/>
  <c r="BA154" i="2"/>
  <c r="BB154" i="2"/>
  <c r="BC154" i="2"/>
  <c r="BD154" i="2"/>
  <c r="BE154" i="2"/>
  <c r="BF154" i="2"/>
  <c r="BG154" i="2"/>
  <c r="BH154" i="2"/>
  <c r="BI154" i="2"/>
  <c r="BJ154" i="2"/>
  <c r="BK154" i="2"/>
  <c r="BL154" i="2"/>
  <c r="BM154" i="2"/>
  <c r="AN155" i="2"/>
  <c r="AO155" i="2"/>
  <c r="AP155" i="2"/>
  <c r="AQ155" i="2"/>
  <c r="AR155" i="2"/>
  <c r="AS155" i="2"/>
  <c r="AT155" i="2"/>
  <c r="AU155" i="2"/>
  <c r="AV155" i="2"/>
  <c r="AW155" i="2"/>
  <c r="AX155" i="2"/>
  <c r="AY155" i="2"/>
  <c r="AZ155" i="2"/>
  <c r="BA155" i="2"/>
  <c r="BB155" i="2"/>
  <c r="BC155" i="2"/>
  <c r="BD155" i="2"/>
  <c r="BE155" i="2"/>
  <c r="BF155" i="2"/>
  <c r="BG155" i="2"/>
  <c r="BH155" i="2"/>
  <c r="BI155" i="2"/>
  <c r="BJ155" i="2"/>
  <c r="BK155" i="2"/>
  <c r="BL155" i="2"/>
  <c r="BM155" i="2"/>
  <c r="AN156" i="2"/>
  <c r="AO156" i="2"/>
  <c r="AP156" i="2"/>
  <c r="AQ156" i="2"/>
  <c r="AR156" i="2"/>
  <c r="AS156" i="2"/>
  <c r="AT156" i="2"/>
  <c r="AU156" i="2"/>
  <c r="AV156" i="2"/>
  <c r="AW156" i="2"/>
  <c r="AX156" i="2"/>
  <c r="AY156" i="2"/>
  <c r="AZ156" i="2"/>
  <c r="BA156" i="2"/>
  <c r="BB156" i="2"/>
  <c r="BC156" i="2"/>
  <c r="BD156" i="2"/>
  <c r="BE156" i="2"/>
  <c r="BF156" i="2"/>
  <c r="BG156" i="2"/>
  <c r="BH156" i="2"/>
  <c r="BI156" i="2"/>
  <c r="BJ156" i="2"/>
  <c r="BK156" i="2"/>
  <c r="BL156" i="2"/>
  <c r="BM156" i="2"/>
  <c r="AN157" i="2"/>
  <c r="AO157" i="2"/>
  <c r="AP157" i="2"/>
  <c r="AQ157" i="2"/>
  <c r="AR157" i="2"/>
  <c r="AS157" i="2"/>
  <c r="AT157" i="2"/>
  <c r="AU157" i="2"/>
  <c r="AV157" i="2"/>
  <c r="AW157" i="2"/>
  <c r="AX157" i="2"/>
  <c r="AY157" i="2"/>
  <c r="AZ157" i="2"/>
  <c r="BA157" i="2"/>
  <c r="BB157" i="2"/>
  <c r="BC157" i="2"/>
  <c r="BD157" i="2"/>
  <c r="BE157" i="2"/>
  <c r="BF157" i="2"/>
  <c r="BG157" i="2"/>
  <c r="BH157" i="2"/>
  <c r="BI157" i="2"/>
  <c r="BJ157" i="2"/>
  <c r="BK157" i="2"/>
  <c r="BL157" i="2"/>
  <c r="BM157" i="2"/>
  <c r="AN159" i="2"/>
  <c r="AO159" i="2"/>
  <c r="AP159" i="2"/>
  <c r="AQ159" i="2"/>
  <c r="AR159" i="2"/>
  <c r="AS159" i="2"/>
  <c r="AT159" i="2"/>
  <c r="AU159" i="2"/>
  <c r="AV159" i="2"/>
  <c r="AW159" i="2"/>
  <c r="AX159" i="2"/>
  <c r="AY159" i="2"/>
  <c r="AZ159" i="2"/>
  <c r="BA159" i="2"/>
  <c r="BB159" i="2"/>
  <c r="BC159" i="2"/>
  <c r="BD159" i="2"/>
  <c r="BE159" i="2"/>
  <c r="BF159" i="2"/>
  <c r="BG159" i="2"/>
  <c r="BH159" i="2"/>
  <c r="BI159" i="2"/>
  <c r="BJ159" i="2"/>
  <c r="BK159" i="2"/>
  <c r="BL159" i="2"/>
  <c r="BM159" i="2"/>
  <c r="AN160" i="2"/>
  <c r="AO160" i="2"/>
  <c r="AP160" i="2"/>
  <c r="AQ160" i="2"/>
  <c r="AR160" i="2"/>
  <c r="AS160" i="2"/>
  <c r="AT160" i="2"/>
  <c r="AU160" i="2"/>
  <c r="AV160" i="2"/>
  <c r="AW160" i="2"/>
  <c r="AX160" i="2"/>
  <c r="AY160" i="2"/>
  <c r="AZ160" i="2"/>
  <c r="BA160" i="2"/>
  <c r="BB160" i="2"/>
  <c r="BC160" i="2"/>
  <c r="BD160" i="2"/>
  <c r="BE160" i="2"/>
  <c r="BF160" i="2"/>
  <c r="BG160" i="2"/>
  <c r="BH160" i="2"/>
  <c r="BI160" i="2"/>
  <c r="BJ160" i="2"/>
  <c r="BK160" i="2"/>
  <c r="BL160" i="2"/>
  <c r="BM160" i="2"/>
  <c r="AN161" i="2"/>
  <c r="AO161" i="2"/>
  <c r="AP161" i="2"/>
  <c r="AQ161" i="2"/>
  <c r="AR161" i="2"/>
  <c r="AS161" i="2"/>
  <c r="AT161" i="2"/>
  <c r="AU161" i="2"/>
  <c r="AV161" i="2"/>
  <c r="AW161" i="2"/>
  <c r="AX161" i="2"/>
  <c r="AY161" i="2"/>
  <c r="AZ161" i="2"/>
  <c r="BA161" i="2"/>
  <c r="BB161" i="2"/>
  <c r="BC161" i="2"/>
  <c r="BD161" i="2"/>
  <c r="BE161" i="2"/>
  <c r="BF161" i="2"/>
  <c r="BG161" i="2"/>
  <c r="BH161" i="2"/>
  <c r="BI161" i="2"/>
  <c r="BJ161" i="2"/>
  <c r="BK161" i="2"/>
  <c r="BL161" i="2"/>
  <c r="BM161" i="2"/>
  <c r="AN162" i="2"/>
  <c r="AO162" i="2"/>
  <c r="AP162" i="2"/>
  <c r="AQ162" i="2"/>
  <c r="AR162" i="2"/>
  <c r="AS162" i="2"/>
  <c r="AT162" i="2"/>
  <c r="AU162" i="2"/>
  <c r="AV162" i="2"/>
  <c r="AW162" i="2"/>
  <c r="AX162" i="2"/>
  <c r="AY162" i="2"/>
  <c r="AZ162" i="2"/>
  <c r="BA162" i="2"/>
  <c r="BB162" i="2"/>
  <c r="BC162" i="2"/>
  <c r="BD162" i="2"/>
  <c r="BE162" i="2"/>
  <c r="BF162" i="2"/>
  <c r="BG162" i="2"/>
  <c r="BH162" i="2"/>
  <c r="BI162" i="2"/>
  <c r="BJ162" i="2"/>
  <c r="BK162" i="2"/>
  <c r="BL162" i="2"/>
  <c r="BM162" i="2"/>
  <c r="AN163" i="2"/>
  <c r="AO163" i="2"/>
  <c r="AP163" i="2"/>
  <c r="AQ163" i="2"/>
  <c r="AR163" i="2"/>
  <c r="AS163" i="2"/>
  <c r="AT163" i="2"/>
  <c r="AU163" i="2"/>
  <c r="AV163" i="2"/>
  <c r="AW163" i="2"/>
  <c r="AX163" i="2"/>
  <c r="AY163" i="2"/>
  <c r="AZ163" i="2"/>
  <c r="BA163" i="2"/>
  <c r="BB163" i="2"/>
  <c r="BC163" i="2"/>
  <c r="BD163" i="2"/>
  <c r="BE163" i="2"/>
  <c r="BF163" i="2"/>
  <c r="BG163" i="2"/>
  <c r="BH163" i="2"/>
  <c r="BI163" i="2"/>
  <c r="BJ163" i="2"/>
  <c r="BK163" i="2"/>
  <c r="BL163" i="2"/>
  <c r="BM163" i="2"/>
  <c r="AN165" i="2"/>
  <c r="AO165" i="2"/>
  <c r="AP165" i="2"/>
  <c r="AQ165" i="2"/>
  <c r="AR165" i="2"/>
  <c r="AS165" i="2"/>
  <c r="AT165" i="2"/>
  <c r="AU165" i="2"/>
  <c r="AV165" i="2"/>
  <c r="AW165" i="2"/>
  <c r="AX165" i="2"/>
  <c r="AY165" i="2"/>
  <c r="AZ165" i="2"/>
  <c r="BA165" i="2"/>
  <c r="BB165" i="2"/>
  <c r="BC165" i="2"/>
  <c r="BD165" i="2"/>
  <c r="BE165" i="2"/>
  <c r="BF165" i="2"/>
  <c r="BG165" i="2"/>
  <c r="BH165" i="2"/>
  <c r="BI165" i="2"/>
  <c r="BJ165" i="2"/>
  <c r="BK165" i="2"/>
  <c r="BL165" i="2"/>
  <c r="BM165" i="2"/>
  <c r="AN166" i="2"/>
  <c r="AO166" i="2"/>
  <c r="AP166" i="2"/>
  <c r="AQ166" i="2"/>
  <c r="AR166" i="2"/>
  <c r="AS166" i="2"/>
  <c r="AT166" i="2"/>
  <c r="AU166" i="2"/>
  <c r="AV166" i="2"/>
  <c r="AW166" i="2"/>
  <c r="AX166" i="2"/>
  <c r="AY166" i="2"/>
  <c r="AZ166" i="2"/>
  <c r="BA166" i="2"/>
  <c r="BB166" i="2"/>
  <c r="BC166" i="2"/>
  <c r="BD166" i="2"/>
  <c r="BE166" i="2"/>
  <c r="BF166" i="2"/>
  <c r="BG166" i="2"/>
  <c r="BH166" i="2"/>
  <c r="BI166" i="2"/>
  <c r="BJ166" i="2"/>
  <c r="BK166" i="2"/>
  <c r="BL166" i="2"/>
  <c r="BM166" i="2"/>
  <c r="AN167" i="2"/>
  <c r="AO167" i="2"/>
  <c r="AP167" i="2"/>
  <c r="AQ167" i="2"/>
  <c r="AR167" i="2"/>
  <c r="AS167" i="2"/>
  <c r="AT167" i="2"/>
  <c r="AU167" i="2"/>
  <c r="AV167" i="2"/>
  <c r="AW167" i="2"/>
  <c r="AX167" i="2"/>
  <c r="AY167" i="2"/>
  <c r="AZ167" i="2"/>
  <c r="BA167" i="2"/>
  <c r="BB167" i="2"/>
  <c r="BC167" i="2"/>
  <c r="BD167" i="2"/>
  <c r="BE167" i="2"/>
  <c r="BF167" i="2"/>
  <c r="BG167" i="2"/>
  <c r="BH167" i="2"/>
  <c r="BI167" i="2"/>
  <c r="BJ167" i="2"/>
  <c r="BK167" i="2"/>
  <c r="BL167" i="2"/>
  <c r="BM167" i="2"/>
  <c r="AN168" i="2"/>
  <c r="AO168" i="2"/>
  <c r="AP168" i="2"/>
  <c r="AQ168" i="2"/>
  <c r="AR168" i="2"/>
  <c r="AS168" i="2"/>
  <c r="AT168" i="2"/>
  <c r="AU168" i="2"/>
  <c r="AV168" i="2"/>
  <c r="AW168" i="2"/>
  <c r="AX168" i="2"/>
  <c r="AY168" i="2"/>
  <c r="AZ168" i="2"/>
  <c r="BA168" i="2"/>
  <c r="BB168" i="2"/>
  <c r="BC168" i="2"/>
  <c r="BD168" i="2"/>
  <c r="BE168" i="2"/>
  <c r="BF168" i="2"/>
  <c r="BG168" i="2"/>
  <c r="BH168" i="2"/>
  <c r="BI168" i="2"/>
  <c r="BJ168" i="2"/>
  <c r="BK168" i="2"/>
  <c r="BL168" i="2"/>
  <c r="BM168" i="2"/>
  <c r="AN170" i="2"/>
  <c r="AO170" i="2"/>
  <c r="AP170" i="2"/>
  <c r="AQ170" i="2"/>
  <c r="AR170" i="2"/>
  <c r="AS170" i="2"/>
  <c r="AT170" i="2"/>
  <c r="AU170" i="2"/>
  <c r="AV170" i="2"/>
  <c r="AW170" i="2"/>
  <c r="AX170" i="2"/>
  <c r="AY170" i="2"/>
  <c r="AZ170" i="2"/>
  <c r="BA170" i="2"/>
  <c r="BB170" i="2"/>
  <c r="BC170" i="2"/>
  <c r="BD170" i="2"/>
  <c r="BE170" i="2"/>
  <c r="BF170" i="2"/>
  <c r="BG170" i="2"/>
  <c r="BH170" i="2"/>
  <c r="BI170" i="2"/>
  <c r="BJ170" i="2"/>
  <c r="BK170" i="2"/>
  <c r="BL170" i="2"/>
  <c r="BM170" i="2"/>
  <c r="AN171" i="2"/>
  <c r="AO171" i="2"/>
  <c r="AP171" i="2"/>
  <c r="AQ171" i="2"/>
  <c r="AR171" i="2"/>
  <c r="AS171" i="2"/>
  <c r="AT171" i="2"/>
  <c r="AU171" i="2"/>
  <c r="AV171" i="2"/>
  <c r="AW171" i="2"/>
  <c r="AX171" i="2"/>
  <c r="AY171" i="2"/>
  <c r="AZ171" i="2"/>
  <c r="BA171" i="2"/>
  <c r="BB171" i="2"/>
  <c r="BC171" i="2"/>
  <c r="BD171" i="2"/>
  <c r="BE171" i="2"/>
  <c r="BF171" i="2"/>
  <c r="BG171" i="2"/>
  <c r="BH171" i="2"/>
  <c r="BI171" i="2"/>
  <c r="BJ171" i="2"/>
  <c r="BK171" i="2"/>
  <c r="BL171" i="2"/>
  <c r="BM171" i="2"/>
  <c r="AN172" i="2"/>
  <c r="AO172" i="2"/>
  <c r="AP172" i="2"/>
  <c r="AQ172" i="2"/>
  <c r="AR172" i="2"/>
  <c r="AS172" i="2"/>
  <c r="AT172" i="2"/>
  <c r="AU172" i="2"/>
  <c r="AV172" i="2"/>
  <c r="AW172" i="2"/>
  <c r="AX172" i="2"/>
  <c r="AY172" i="2"/>
  <c r="AZ172" i="2"/>
  <c r="BA172" i="2"/>
  <c r="BB172" i="2"/>
  <c r="BC172" i="2"/>
  <c r="BD172" i="2"/>
  <c r="BE172" i="2"/>
  <c r="BF172" i="2"/>
  <c r="BG172" i="2"/>
  <c r="BH172" i="2"/>
  <c r="BI172" i="2"/>
  <c r="BJ172" i="2"/>
  <c r="BK172" i="2"/>
  <c r="BL172" i="2"/>
  <c r="BM172" i="2"/>
  <c r="AN173" i="2"/>
  <c r="AO173" i="2"/>
  <c r="AP173" i="2"/>
  <c r="AQ173" i="2"/>
  <c r="AR173" i="2"/>
  <c r="AS173" i="2"/>
  <c r="AT173" i="2"/>
  <c r="AU173" i="2"/>
  <c r="AV173" i="2"/>
  <c r="AW173" i="2"/>
  <c r="AX173" i="2"/>
  <c r="AY173" i="2"/>
  <c r="AZ173" i="2"/>
  <c r="BA173" i="2"/>
  <c r="BB173" i="2"/>
  <c r="BC173" i="2"/>
  <c r="BD173" i="2"/>
  <c r="BE173" i="2"/>
  <c r="BF173" i="2"/>
  <c r="BG173" i="2"/>
  <c r="BH173" i="2"/>
  <c r="BI173" i="2"/>
  <c r="BJ173" i="2"/>
  <c r="BK173" i="2"/>
  <c r="BL173" i="2"/>
  <c r="BM173" i="2"/>
  <c r="AN175" i="2"/>
  <c r="AO175" i="2"/>
  <c r="AP175" i="2"/>
  <c r="AQ175" i="2"/>
  <c r="AR175" i="2"/>
  <c r="AS175" i="2"/>
  <c r="AT175" i="2"/>
  <c r="AU175" i="2"/>
  <c r="AV175" i="2"/>
  <c r="AW175" i="2"/>
  <c r="AX175" i="2"/>
  <c r="AY175" i="2"/>
  <c r="AZ175" i="2"/>
  <c r="BA175" i="2"/>
  <c r="BB175" i="2"/>
  <c r="BC175" i="2"/>
  <c r="BD175" i="2"/>
  <c r="BE175" i="2"/>
  <c r="BF175" i="2"/>
  <c r="BG175" i="2"/>
  <c r="BH175" i="2"/>
  <c r="BI175" i="2"/>
  <c r="BJ175" i="2"/>
  <c r="BK175" i="2"/>
  <c r="BL175" i="2"/>
  <c r="BM175" i="2"/>
  <c r="AN176" i="2"/>
  <c r="AO176" i="2"/>
  <c r="AP176" i="2"/>
  <c r="AQ176" i="2"/>
  <c r="AR176" i="2"/>
  <c r="AS176" i="2"/>
  <c r="AT176" i="2"/>
  <c r="AU176" i="2"/>
  <c r="AV176" i="2"/>
  <c r="AW176" i="2"/>
  <c r="AX176" i="2"/>
  <c r="AY176" i="2"/>
  <c r="AZ176" i="2"/>
  <c r="BA176" i="2"/>
  <c r="BB176" i="2"/>
  <c r="BC176" i="2"/>
  <c r="BD176" i="2"/>
  <c r="BE176" i="2"/>
  <c r="BF176" i="2"/>
  <c r="BG176" i="2"/>
  <c r="BH176" i="2"/>
  <c r="BI176" i="2"/>
  <c r="BJ176" i="2"/>
  <c r="BK176" i="2"/>
  <c r="BL176" i="2"/>
  <c r="BM176" i="2"/>
  <c r="AN177" i="2"/>
  <c r="AO177" i="2"/>
  <c r="AP177" i="2"/>
  <c r="AQ177" i="2"/>
  <c r="AR177" i="2"/>
  <c r="AS177" i="2"/>
  <c r="AT177" i="2"/>
  <c r="AU177" i="2"/>
  <c r="AV177" i="2"/>
  <c r="AW177" i="2"/>
  <c r="AX177" i="2"/>
  <c r="AY177" i="2"/>
  <c r="AZ177" i="2"/>
  <c r="BA177" i="2"/>
  <c r="BB177" i="2"/>
  <c r="BC177" i="2"/>
  <c r="BD177" i="2"/>
  <c r="BE177" i="2"/>
  <c r="BF177" i="2"/>
  <c r="BG177" i="2"/>
  <c r="BH177" i="2"/>
  <c r="BI177" i="2"/>
  <c r="BJ177" i="2"/>
  <c r="BK177" i="2"/>
  <c r="BL177" i="2"/>
  <c r="BM177" i="2"/>
  <c r="AN178" i="2"/>
  <c r="AO178" i="2"/>
  <c r="AP178" i="2"/>
  <c r="AQ178" i="2"/>
  <c r="AR178" i="2"/>
  <c r="AS178" i="2"/>
  <c r="AT178" i="2"/>
  <c r="AU178" i="2"/>
  <c r="AV178" i="2"/>
  <c r="AW178" i="2"/>
  <c r="AX178" i="2"/>
  <c r="AY178" i="2"/>
  <c r="AZ178" i="2"/>
  <c r="BA178" i="2"/>
  <c r="BB178" i="2"/>
  <c r="BC178" i="2"/>
  <c r="BD178" i="2"/>
  <c r="BE178" i="2"/>
  <c r="BF178" i="2"/>
  <c r="BG178" i="2"/>
  <c r="BH178" i="2"/>
  <c r="BI178" i="2"/>
  <c r="BJ178" i="2"/>
  <c r="BK178" i="2"/>
  <c r="BL178" i="2"/>
  <c r="BM178" i="2"/>
  <c r="AN179" i="2"/>
  <c r="AO179" i="2"/>
  <c r="AP179" i="2"/>
  <c r="AQ179" i="2"/>
  <c r="AR179" i="2"/>
  <c r="AS179" i="2"/>
  <c r="AT179" i="2"/>
  <c r="AU179" i="2"/>
  <c r="AV179" i="2"/>
  <c r="AW179" i="2"/>
  <c r="AX179" i="2"/>
  <c r="AY179" i="2"/>
  <c r="AZ179" i="2"/>
  <c r="BA179" i="2"/>
  <c r="BB179" i="2"/>
  <c r="BC179" i="2"/>
  <c r="BD179" i="2"/>
  <c r="BE179" i="2"/>
  <c r="BF179" i="2"/>
  <c r="BG179" i="2"/>
  <c r="BH179" i="2"/>
  <c r="BI179" i="2"/>
  <c r="BJ179" i="2"/>
  <c r="BK179" i="2"/>
  <c r="BL179" i="2"/>
  <c r="BM179" i="2"/>
  <c r="AN181" i="2"/>
  <c r="AO181" i="2"/>
  <c r="AP181" i="2"/>
  <c r="AQ181" i="2"/>
  <c r="AR181" i="2"/>
  <c r="AS181" i="2"/>
  <c r="AT181" i="2"/>
  <c r="AU181" i="2"/>
  <c r="AV181" i="2"/>
  <c r="AW181" i="2"/>
  <c r="AX181" i="2"/>
  <c r="AY181" i="2"/>
  <c r="AZ181" i="2"/>
  <c r="BA181" i="2"/>
  <c r="BB181" i="2"/>
  <c r="BC181" i="2"/>
  <c r="BD181" i="2"/>
  <c r="BE181" i="2"/>
  <c r="BF181" i="2"/>
  <c r="BG181" i="2"/>
  <c r="BH181" i="2"/>
  <c r="BI181" i="2"/>
  <c r="BJ181" i="2"/>
  <c r="BK181" i="2"/>
  <c r="BL181" i="2"/>
  <c r="BM181" i="2"/>
  <c r="AN182" i="2"/>
  <c r="AO182" i="2"/>
  <c r="AP182" i="2"/>
  <c r="AQ182" i="2"/>
  <c r="AR182" i="2"/>
  <c r="AS182" i="2"/>
  <c r="AT182" i="2"/>
  <c r="AU182" i="2"/>
  <c r="AV182" i="2"/>
  <c r="AW182" i="2"/>
  <c r="AX182" i="2"/>
  <c r="AY182" i="2"/>
  <c r="AZ182" i="2"/>
  <c r="BA182" i="2"/>
  <c r="BB182" i="2"/>
  <c r="BC182" i="2"/>
  <c r="BD182" i="2"/>
  <c r="BE182" i="2"/>
  <c r="BF182" i="2"/>
  <c r="BG182" i="2"/>
  <c r="BH182" i="2"/>
  <c r="BI182" i="2"/>
  <c r="BJ182" i="2"/>
  <c r="BK182" i="2"/>
  <c r="BL182" i="2"/>
  <c r="BM182" i="2"/>
  <c r="AN183" i="2"/>
  <c r="AO183" i="2"/>
  <c r="AP183" i="2"/>
  <c r="AQ183" i="2"/>
  <c r="AR183" i="2"/>
  <c r="AS183" i="2"/>
  <c r="AT183" i="2"/>
  <c r="AU183" i="2"/>
  <c r="AV183" i="2"/>
  <c r="AW183" i="2"/>
  <c r="AX183" i="2"/>
  <c r="AY183" i="2"/>
  <c r="AZ183" i="2"/>
  <c r="BA183" i="2"/>
  <c r="BB183" i="2"/>
  <c r="BC183" i="2"/>
  <c r="BD183" i="2"/>
  <c r="BE183" i="2"/>
  <c r="BF183" i="2"/>
  <c r="BG183" i="2"/>
  <c r="BH183" i="2"/>
  <c r="BI183" i="2"/>
  <c r="BJ183" i="2"/>
  <c r="BK183" i="2"/>
  <c r="BL183" i="2"/>
  <c r="BM183" i="2"/>
  <c r="AN186" i="2"/>
  <c r="AO186" i="2"/>
  <c r="AP186" i="2"/>
  <c r="AQ186" i="2"/>
  <c r="AR186" i="2"/>
  <c r="AS186" i="2"/>
  <c r="AT186" i="2"/>
  <c r="AU186" i="2"/>
  <c r="AV186" i="2"/>
  <c r="AW186" i="2"/>
  <c r="AX186" i="2"/>
  <c r="AY186" i="2"/>
  <c r="AZ186" i="2"/>
  <c r="BA186" i="2"/>
  <c r="BB186" i="2"/>
  <c r="BC186" i="2"/>
  <c r="BD186" i="2"/>
  <c r="BE186" i="2"/>
  <c r="BF186" i="2"/>
  <c r="BG186" i="2"/>
  <c r="BH186" i="2"/>
  <c r="BI186" i="2"/>
  <c r="BJ186" i="2"/>
  <c r="BK186" i="2"/>
  <c r="BL186" i="2"/>
  <c r="BM186" i="2"/>
  <c r="AN187" i="2"/>
  <c r="AO187" i="2"/>
  <c r="AP187" i="2"/>
  <c r="AQ187" i="2"/>
  <c r="AR187" i="2"/>
  <c r="AS187" i="2"/>
  <c r="AT187" i="2"/>
  <c r="AU187" i="2"/>
  <c r="AV187" i="2"/>
  <c r="AW187" i="2"/>
  <c r="AX187" i="2"/>
  <c r="AY187" i="2"/>
  <c r="AZ187" i="2"/>
  <c r="BA187" i="2"/>
  <c r="BB187" i="2"/>
  <c r="BC187" i="2"/>
  <c r="BD187" i="2"/>
  <c r="BE187" i="2"/>
  <c r="BF187" i="2"/>
  <c r="BG187" i="2"/>
  <c r="BH187" i="2"/>
  <c r="BI187" i="2"/>
  <c r="BJ187" i="2"/>
  <c r="BK187" i="2"/>
  <c r="BL187" i="2"/>
  <c r="BM187" i="2"/>
  <c r="AN188" i="2"/>
  <c r="AO188" i="2"/>
  <c r="AP188" i="2"/>
  <c r="AQ188" i="2"/>
  <c r="AR188" i="2"/>
  <c r="AS188" i="2"/>
  <c r="AT188" i="2"/>
  <c r="AU188" i="2"/>
  <c r="AV188" i="2"/>
  <c r="AW188" i="2"/>
  <c r="AX188" i="2"/>
  <c r="AY188" i="2"/>
  <c r="AZ188" i="2"/>
  <c r="BA188" i="2"/>
  <c r="BB188" i="2"/>
  <c r="BC188" i="2"/>
  <c r="BD188" i="2"/>
  <c r="BE188" i="2"/>
  <c r="BF188" i="2"/>
  <c r="BG188" i="2"/>
  <c r="BH188" i="2"/>
  <c r="BI188" i="2"/>
  <c r="BJ188" i="2"/>
  <c r="BK188" i="2"/>
  <c r="BL188" i="2"/>
  <c r="BM188" i="2"/>
  <c r="AN189" i="2"/>
  <c r="AO189" i="2"/>
  <c r="AP189" i="2"/>
  <c r="AQ189" i="2"/>
  <c r="AR189" i="2"/>
  <c r="AS189" i="2"/>
  <c r="AT189" i="2"/>
  <c r="AU189" i="2"/>
  <c r="AV189" i="2"/>
  <c r="AW189" i="2"/>
  <c r="AX189" i="2"/>
  <c r="AY189" i="2"/>
  <c r="AZ189" i="2"/>
  <c r="BA189" i="2"/>
  <c r="BB189" i="2"/>
  <c r="BC189" i="2"/>
  <c r="BD189" i="2"/>
  <c r="BE189" i="2"/>
  <c r="BF189" i="2"/>
  <c r="BG189" i="2"/>
  <c r="BH189" i="2"/>
  <c r="BI189" i="2"/>
  <c r="BJ189" i="2"/>
  <c r="BK189" i="2"/>
  <c r="BL189" i="2"/>
  <c r="BM189" i="2"/>
  <c r="AN191" i="2"/>
  <c r="AO191" i="2"/>
  <c r="AP191" i="2"/>
  <c r="AQ191" i="2"/>
  <c r="AR191" i="2"/>
  <c r="AS191" i="2"/>
  <c r="AT191" i="2"/>
  <c r="AU191" i="2"/>
  <c r="AV191" i="2"/>
  <c r="AW191" i="2"/>
  <c r="AX191" i="2"/>
  <c r="AY191" i="2"/>
  <c r="AZ191" i="2"/>
  <c r="BA191" i="2"/>
  <c r="BB191" i="2"/>
  <c r="BC191" i="2"/>
  <c r="BD191" i="2"/>
  <c r="BE191" i="2"/>
  <c r="BF191" i="2"/>
  <c r="BG191" i="2"/>
  <c r="BH191" i="2"/>
  <c r="BI191" i="2"/>
  <c r="BJ191" i="2"/>
  <c r="BK191" i="2"/>
  <c r="BL191" i="2"/>
  <c r="BM191" i="2"/>
  <c r="AN192" i="2"/>
  <c r="AO192" i="2"/>
  <c r="AP192" i="2"/>
  <c r="AQ192" i="2"/>
  <c r="AR192" i="2"/>
  <c r="AS192" i="2"/>
  <c r="AT192" i="2"/>
  <c r="AU192" i="2"/>
  <c r="AV192" i="2"/>
  <c r="AW192" i="2"/>
  <c r="AX192" i="2"/>
  <c r="AY192" i="2"/>
  <c r="AZ192" i="2"/>
  <c r="BA192" i="2"/>
  <c r="BB192" i="2"/>
  <c r="BC192" i="2"/>
  <c r="BD192" i="2"/>
  <c r="BE192" i="2"/>
  <c r="BF192" i="2"/>
  <c r="BG192" i="2"/>
  <c r="BH192" i="2"/>
  <c r="BI192" i="2"/>
  <c r="BJ192" i="2"/>
  <c r="BK192" i="2"/>
  <c r="BL192" i="2"/>
  <c r="BM192" i="2"/>
  <c r="AN193" i="2"/>
  <c r="AO193" i="2"/>
  <c r="AP193" i="2"/>
  <c r="AQ193" i="2"/>
  <c r="AR193" i="2"/>
  <c r="AS193" i="2"/>
  <c r="AT193" i="2"/>
  <c r="AU193" i="2"/>
  <c r="AV193" i="2"/>
  <c r="AW193" i="2"/>
  <c r="AX193" i="2"/>
  <c r="AY193" i="2"/>
  <c r="AZ193" i="2"/>
  <c r="BA193" i="2"/>
  <c r="BB193" i="2"/>
  <c r="BC193" i="2"/>
  <c r="BD193" i="2"/>
  <c r="BE193" i="2"/>
  <c r="BF193" i="2"/>
  <c r="BG193" i="2"/>
  <c r="BH193" i="2"/>
  <c r="BI193" i="2"/>
  <c r="BJ193" i="2"/>
  <c r="BK193" i="2"/>
  <c r="BL193" i="2"/>
  <c r="BM193" i="2"/>
  <c r="AN194" i="2"/>
  <c r="AO194" i="2"/>
  <c r="AP194" i="2"/>
  <c r="AQ194" i="2"/>
  <c r="AR194" i="2"/>
  <c r="AS194" i="2"/>
  <c r="AT194" i="2"/>
  <c r="AU194" i="2"/>
  <c r="AV194" i="2"/>
  <c r="AW194" i="2"/>
  <c r="AX194" i="2"/>
  <c r="AY194" i="2"/>
  <c r="AZ194" i="2"/>
  <c r="BA194" i="2"/>
  <c r="BB194" i="2"/>
  <c r="BC194" i="2"/>
  <c r="BD194" i="2"/>
  <c r="BE194" i="2"/>
  <c r="BF194" i="2"/>
  <c r="BG194" i="2"/>
  <c r="BH194" i="2"/>
  <c r="BI194" i="2"/>
  <c r="BJ194" i="2"/>
  <c r="BK194" i="2"/>
  <c r="BL194" i="2"/>
  <c r="BM194" i="2"/>
  <c r="AN195" i="2"/>
  <c r="AO195" i="2"/>
  <c r="AP195" i="2"/>
  <c r="AQ195" i="2"/>
  <c r="AR195" i="2"/>
  <c r="AS195" i="2"/>
  <c r="AT195" i="2"/>
  <c r="AU195" i="2"/>
  <c r="AV195" i="2"/>
  <c r="AW195" i="2"/>
  <c r="AX195" i="2"/>
  <c r="AY195" i="2"/>
  <c r="AZ195" i="2"/>
  <c r="BA195" i="2"/>
  <c r="BB195" i="2"/>
  <c r="BC195" i="2"/>
  <c r="BD195" i="2"/>
  <c r="BE195" i="2"/>
  <c r="BF195" i="2"/>
  <c r="BG195" i="2"/>
  <c r="BH195" i="2"/>
  <c r="BI195" i="2"/>
  <c r="BJ195" i="2"/>
  <c r="BK195" i="2"/>
  <c r="BL195" i="2"/>
  <c r="BM195" i="2"/>
  <c r="AN196" i="2"/>
  <c r="AO196" i="2"/>
  <c r="AP196" i="2"/>
  <c r="AQ196" i="2"/>
  <c r="AR196" i="2"/>
  <c r="AS196" i="2"/>
  <c r="AT196" i="2"/>
  <c r="AU196" i="2"/>
  <c r="AV196" i="2"/>
  <c r="AW196" i="2"/>
  <c r="AX196" i="2"/>
  <c r="AY196" i="2"/>
  <c r="AZ196" i="2"/>
  <c r="BA196" i="2"/>
  <c r="BB196" i="2"/>
  <c r="BC196" i="2"/>
  <c r="BD196" i="2"/>
  <c r="BE196" i="2"/>
  <c r="BF196" i="2"/>
  <c r="BG196" i="2"/>
  <c r="BH196" i="2"/>
  <c r="BI196" i="2"/>
  <c r="BJ196" i="2"/>
  <c r="BK196" i="2"/>
  <c r="BL196" i="2"/>
  <c r="BM196" i="2"/>
  <c r="AN197" i="2"/>
  <c r="AO197" i="2"/>
  <c r="AP197" i="2"/>
  <c r="AQ197" i="2"/>
  <c r="AR197" i="2"/>
  <c r="AS197" i="2"/>
  <c r="AT197" i="2"/>
  <c r="AU197" i="2"/>
  <c r="AV197" i="2"/>
  <c r="AW197" i="2"/>
  <c r="AX197" i="2"/>
  <c r="AY197" i="2"/>
  <c r="AZ197" i="2"/>
  <c r="BA197" i="2"/>
  <c r="BB197" i="2"/>
  <c r="BC197" i="2"/>
  <c r="BD197" i="2"/>
  <c r="BE197" i="2"/>
  <c r="BF197" i="2"/>
  <c r="BG197" i="2"/>
  <c r="BH197" i="2"/>
  <c r="BI197" i="2"/>
  <c r="BJ197" i="2"/>
  <c r="BK197" i="2"/>
  <c r="BL197" i="2"/>
  <c r="BM197" i="2"/>
  <c r="AN199" i="2"/>
  <c r="AO199" i="2"/>
  <c r="AP199" i="2"/>
  <c r="AQ199" i="2"/>
  <c r="AR199" i="2"/>
  <c r="AS199" i="2"/>
  <c r="AT199" i="2"/>
  <c r="AU199" i="2"/>
  <c r="AV199" i="2"/>
  <c r="AW199" i="2"/>
  <c r="AX199" i="2"/>
  <c r="AY199" i="2"/>
  <c r="AZ199" i="2"/>
  <c r="BA199" i="2"/>
  <c r="BB199" i="2"/>
  <c r="BC199" i="2"/>
  <c r="BD199" i="2"/>
  <c r="BE199" i="2"/>
  <c r="BF199" i="2"/>
  <c r="BG199" i="2"/>
  <c r="BH199" i="2"/>
  <c r="BI199" i="2"/>
  <c r="BJ199" i="2"/>
  <c r="BK199" i="2"/>
  <c r="BL199" i="2"/>
  <c r="BM199" i="2"/>
  <c r="AN200" i="2"/>
  <c r="AO200" i="2"/>
  <c r="AP200" i="2"/>
  <c r="AQ200" i="2"/>
  <c r="AR200" i="2"/>
  <c r="AS200" i="2"/>
  <c r="AT200" i="2"/>
  <c r="AU200" i="2"/>
  <c r="AV200" i="2"/>
  <c r="AW200" i="2"/>
  <c r="AX200" i="2"/>
  <c r="AY200" i="2"/>
  <c r="AZ200" i="2"/>
  <c r="BA200" i="2"/>
  <c r="BB200" i="2"/>
  <c r="BC200" i="2"/>
  <c r="BD200" i="2"/>
  <c r="BE200" i="2"/>
  <c r="BF200" i="2"/>
  <c r="BG200" i="2"/>
  <c r="BH200" i="2"/>
  <c r="BI200" i="2"/>
  <c r="BJ200" i="2"/>
  <c r="BK200" i="2"/>
  <c r="BL200" i="2"/>
  <c r="BM200" i="2"/>
  <c r="AN201" i="2"/>
  <c r="AO201" i="2"/>
  <c r="AP201" i="2"/>
  <c r="AQ201" i="2"/>
  <c r="AR201" i="2"/>
  <c r="AS201" i="2"/>
  <c r="AT201" i="2"/>
  <c r="AU201" i="2"/>
  <c r="AV201" i="2"/>
  <c r="AW201" i="2"/>
  <c r="AX201" i="2"/>
  <c r="AY201" i="2"/>
  <c r="AZ201" i="2"/>
  <c r="BA201" i="2"/>
  <c r="BB201" i="2"/>
  <c r="BC201" i="2"/>
  <c r="BD201" i="2"/>
  <c r="BE201" i="2"/>
  <c r="BF201" i="2"/>
  <c r="BG201" i="2"/>
  <c r="BH201" i="2"/>
  <c r="BI201" i="2"/>
  <c r="BJ201" i="2"/>
  <c r="BK201" i="2"/>
  <c r="BL201" i="2"/>
  <c r="BM201" i="2"/>
  <c r="AN202" i="2"/>
  <c r="AO202" i="2"/>
  <c r="AP202" i="2"/>
  <c r="AQ202" i="2"/>
  <c r="AR202" i="2"/>
  <c r="AS202" i="2"/>
  <c r="AT202" i="2"/>
  <c r="AU202" i="2"/>
  <c r="AV202" i="2"/>
  <c r="AW202" i="2"/>
  <c r="AX202" i="2"/>
  <c r="AY202" i="2"/>
  <c r="AZ202" i="2"/>
  <c r="BA202" i="2"/>
  <c r="BB202" i="2"/>
  <c r="BC202" i="2"/>
  <c r="BD202" i="2"/>
  <c r="BE202" i="2"/>
  <c r="BF202" i="2"/>
  <c r="BG202" i="2"/>
  <c r="BH202" i="2"/>
  <c r="BI202" i="2"/>
  <c r="BJ202" i="2"/>
  <c r="BK202" i="2"/>
  <c r="BL202" i="2"/>
  <c r="BM202" i="2"/>
  <c r="AN203" i="2"/>
  <c r="AO203" i="2"/>
  <c r="AP203" i="2"/>
  <c r="AQ203" i="2"/>
  <c r="AR203" i="2"/>
  <c r="AS203" i="2"/>
  <c r="AT203" i="2"/>
  <c r="AU203" i="2"/>
  <c r="AV203" i="2"/>
  <c r="AW203" i="2"/>
  <c r="AX203" i="2"/>
  <c r="AY203" i="2"/>
  <c r="AZ203" i="2"/>
  <c r="BA203" i="2"/>
  <c r="BB203" i="2"/>
  <c r="BC203" i="2"/>
  <c r="BD203" i="2"/>
  <c r="BE203" i="2"/>
  <c r="BF203" i="2"/>
  <c r="BG203" i="2"/>
  <c r="BH203" i="2"/>
  <c r="BI203" i="2"/>
  <c r="BJ203" i="2"/>
  <c r="BK203" i="2"/>
  <c r="BL203" i="2"/>
  <c r="BM203" i="2"/>
  <c r="AN205" i="2"/>
  <c r="AO205" i="2"/>
  <c r="AP205" i="2"/>
  <c r="AQ205" i="2"/>
  <c r="AR205" i="2"/>
  <c r="AS205" i="2"/>
  <c r="AT205" i="2"/>
  <c r="AU205" i="2"/>
  <c r="AV205" i="2"/>
  <c r="AW205" i="2"/>
  <c r="AX205" i="2"/>
  <c r="AY205" i="2"/>
  <c r="AZ205" i="2"/>
  <c r="BA205" i="2"/>
  <c r="BB205" i="2"/>
  <c r="BC205" i="2"/>
  <c r="BD205" i="2"/>
  <c r="BE205" i="2"/>
  <c r="BF205" i="2"/>
  <c r="BG205" i="2"/>
  <c r="BH205" i="2"/>
  <c r="BI205" i="2"/>
  <c r="BJ205" i="2"/>
  <c r="BK205" i="2"/>
  <c r="BL205" i="2"/>
  <c r="BM205"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K206" i="2"/>
  <c r="BL206" i="2"/>
  <c r="BM206" i="2"/>
  <c r="AN207" i="2"/>
  <c r="AO207" i="2"/>
  <c r="AP207" i="2"/>
  <c r="AQ207" i="2"/>
  <c r="AR207" i="2"/>
  <c r="AS207" i="2"/>
  <c r="AT207" i="2"/>
  <c r="AU207" i="2"/>
  <c r="AV207" i="2"/>
  <c r="AW207" i="2"/>
  <c r="AX207" i="2"/>
  <c r="AY207" i="2"/>
  <c r="AZ207" i="2"/>
  <c r="BA207" i="2"/>
  <c r="BB207" i="2"/>
  <c r="BC207" i="2"/>
  <c r="BD207" i="2"/>
  <c r="BE207" i="2"/>
  <c r="BF207" i="2"/>
  <c r="BG207" i="2"/>
  <c r="BH207" i="2"/>
  <c r="BI207" i="2"/>
  <c r="BJ207" i="2"/>
  <c r="BK207" i="2"/>
  <c r="BL207" i="2"/>
  <c r="BM207" i="2"/>
  <c r="AN208" i="2"/>
  <c r="AO208" i="2"/>
  <c r="AP208" i="2"/>
  <c r="AQ208" i="2"/>
  <c r="AR208" i="2"/>
  <c r="AS208" i="2"/>
  <c r="AT208" i="2"/>
  <c r="AU208" i="2"/>
  <c r="AV208" i="2"/>
  <c r="AW208" i="2"/>
  <c r="AX208" i="2"/>
  <c r="AY208" i="2"/>
  <c r="AZ208" i="2"/>
  <c r="BA208" i="2"/>
  <c r="BB208" i="2"/>
  <c r="BC208" i="2"/>
  <c r="BD208" i="2"/>
  <c r="BE208" i="2"/>
  <c r="BF208" i="2"/>
  <c r="BG208" i="2"/>
  <c r="BH208" i="2"/>
  <c r="BI208" i="2"/>
  <c r="BJ208" i="2"/>
  <c r="BK208" i="2"/>
  <c r="BL208" i="2"/>
  <c r="BM208" i="2"/>
  <c r="AN209" i="2"/>
  <c r="AO209" i="2"/>
  <c r="AP209" i="2"/>
  <c r="AQ209" i="2"/>
  <c r="AR209" i="2"/>
  <c r="AS209" i="2"/>
  <c r="AT209" i="2"/>
  <c r="AU209" i="2"/>
  <c r="AV209" i="2"/>
  <c r="AW209" i="2"/>
  <c r="AX209" i="2"/>
  <c r="AY209" i="2"/>
  <c r="AZ209" i="2"/>
  <c r="BA209" i="2"/>
  <c r="BB209" i="2"/>
  <c r="BC209" i="2"/>
  <c r="BD209" i="2"/>
  <c r="BE209" i="2"/>
  <c r="BF209" i="2"/>
  <c r="BG209" i="2"/>
  <c r="BH209" i="2"/>
  <c r="BI209" i="2"/>
  <c r="BJ209" i="2"/>
  <c r="BK209" i="2"/>
  <c r="BL209" i="2"/>
  <c r="BM209" i="2"/>
  <c r="AN210" i="2"/>
  <c r="AO210" i="2"/>
  <c r="AP210" i="2"/>
  <c r="AQ210" i="2"/>
  <c r="AR210" i="2"/>
  <c r="AS210" i="2"/>
  <c r="AT210" i="2"/>
  <c r="AU210" i="2"/>
  <c r="AV210" i="2"/>
  <c r="AW210" i="2"/>
  <c r="AX210" i="2"/>
  <c r="AY210" i="2"/>
  <c r="AZ210" i="2"/>
  <c r="BA210" i="2"/>
  <c r="BB210" i="2"/>
  <c r="BC210" i="2"/>
  <c r="BD210" i="2"/>
  <c r="BE210" i="2"/>
  <c r="BF210" i="2"/>
  <c r="BG210" i="2"/>
  <c r="BH210" i="2"/>
  <c r="BI210" i="2"/>
  <c r="BJ210" i="2"/>
  <c r="BK210" i="2"/>
  <c r="BL210" i="2"/>
  <c r="BM210"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K211" i="2"/>
  <c r="BL211" i="2"/>
  <c r="BM211" i="2"/>
  <c r="AN212" i="2"/>
  <c r="AO212" i="2"/>
  <c r="AP212" i="2"/>
  <c r="AQ212" i="2"/>
  <c r="AR212" i="2"/>
  <c r="AS212" i="2"/>
  <c r="AT212" i="2"/>
  <c r="AU212" i="2"/>
  <c r="AV212" i="2"/>
  <c r="AW212" i="2"/>
  <c r="AX212" i="2"/>
  <c r="AY212" i="2"/>
  <c r="AZ212" i="2"/>
  <c r="BA212" i="2"/>
  <c r="BB212" i="2"/>
  <c r="BC212" i="2"/>
  <c r="BD212" i="2"/>
  <c r="BE212" i="2"/>
  <c r="BF212" i="2"/>
  <c r="BG212" i="2"/>
  <c r="BH212" i="2"/>
  <c r="BI212" i="2"/>
  <c r="BJ212" i="2"/>
  <c r="BK212" i="2"/>
  <c r="BL212" i="2"/>
  <c r="BM212"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K213" i="2"/>
  <c r="BL213" i="2"/>
  <c r="BM213" i="2"/>
  <c r="AN214" i="2"/>
  <c r="AO214" i="2"/>
  <c r="AP214" i="2"/>
  <c r="AQ214" i="2"/>
  <c r="AR214" i="2"/>
  <c r="AS214" i="2"/>
  <c r="AT214" i="2"/>
  <c r="AU214" i="2"/>
  <c r="AV214" i="2"/>
  <c r="AW214" i="2"/>
  <c r="AX214" i="2"/>
  <c r="AY214" i="2"/>
  <c r="AZ214" i="2"/>
  <c r="BA214" i="2"/>
  <c r="BB214" i="2"/>
  <c r="BC214" i="2"/>
  <c r="BD214" i="2"/>
  <c r="BE214" i="2"/>
  <c r="BF214" i="2"/>
  <c r="BG214" i="2"/>
  <c r="BH214" i="2"/>
  <c r="BI214" i="2"/>
  <c r="BJ214" i="2"/>
  <c r="BK214" i="2"/>
  <c r="BL214" i="2"/>
  <c r="BM214" i="2"/>
  <c r="AN215" i="2"/>
  <c r="AO215" i="2"/>
  <c r="AP215" i="2"/>
  <c r="AQ215" i="2"/>
  <c r="AR215" i="2"/>
  <c r="AS215" i="2"/>
  <c r="AT215" i="2"/>
  <c r="AU215" i="2"/>
  <c r="AV215" i="2"/>
  <c r="AW215" i="2"/>
  <c r="AX215" i="2"/>
  <c r="AY215" i="2"/>
  <c r="AZ215" i="2"/>
  <c r="BA215" i="2"/>
  <c r="BB215" i="2"/>
  <c r="BC215" i="2"/>
  <c r="BD215" i="2"/>
  <c r="BE215" i="2"/>
  <c r="BF215" i="2"/>
  <c r="BG215" i="2"/>
  <c r="BH215" i="2"/>
  <c r="BI215" i="2"/>
  <c r="BJ215" i="2"/>
  <c r="BK215" i="2"/>
  <c r="BL215" i="2"/>
  <c r="BM215" i="2"/>
  <c r="AN216" i="2"/>
  <c r="AO216" i="2"/>
  <c r="AP216" i="2"/>
  <c r="AQ216" i="2"/>
  <c r="AR216" i="2"/>
  <c r="AS216" i="2"/>
  <c r="AT216" i="2"/>
  <c r="AU216" i="2"/>
  <c r="AV216" i="2"/>
  <c r="AW216" i="2"/>
  <c r="AX216" i="2"/>
  <c r="AY216" i="2"/>
  <c r="AZ216" i="2"/>
  <c r="BA216" i="2"/>
  <c r="BB216" i="2"/>
  <c r="BC216" i="2"/>
  <c r="BD216" i="2"/>
  <c r="BE216" i="2"/>
  <c r="BF216" i="2"/>
  <c r="BG216" i="2"/>
  <c r="BH216" i="2"/>
  <c r="BI216" i="2"/>
  <c r="BJ216" i="2"/>
  <c r="BK216" i="2"/>
  <c r="BL216" i="2"/>
  <c r="BM216" i="2"/>
  <c r="AN217" i="2"/>
  <c r="AO217" i="2"/>
  <c r="AP217" i="2"/>
  <c r="AQ217" i="2"/>
  <c r="AR217" i="2"/>
  <c r="AS217" i="2"/>
  <c r="AT217" i="2"/>
  <c r="AU217" i="2"/>
  <c r="AV217" i="2"/>
  <c r="AW217" i="2"/>
  <c r="AX217" i="2"/>
  <c r="AY217" i="2"/>
  <c r="AZ217" i="2"/>
  <c r="BA217" i="2"/>
  <c r="BB217" i="2"/>
  <c r="BC217" i="2"/>
  <c r="BD217" i="2"/>
  <c r="BE217" i="2"/>
  <c r="BF217" i="2"/>
  <c r="BG217" i="2"/>
  <c r="BH217" i="2"/>
  <c r="BI217" i="2"/>
  <c r="BJ217" i="2"/>
  <c r="BK217" i="2"/>
  <c r="BL217" i="2"/>
  <c r="BM217"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K218" i="2"/>
  <c r="BL218" i="2"/>
  <c r="BM218" i="2"/>
  <c r="AN219" i="2"/>
  <c r="AO219" i="2"/>
  <c r="AP219" i="2"/>
  <c r="AQ219" i="2"/>
  <c r="AR219" i="2"/>
  <c r="AS219" i="2"/>
  <c r="AT219" i="2"/>
  <c r="AU219" i="2"/>
  <c r="AV219" i="2"/>
  <c r="AW219" i="2"/>
  <c r="AX219" i="2"/>
  <c r="AY219" i="2"/>
  <c r="AZ219" i="2"/>
  <c r="BA219" i="2"/>
  <c r="BB219" i="2"/>
  <c r="BC219" i="2"/>
  <c r="BD219" i="2"/>
  <c r="BE219" i="2"/>
  <c r="BF219" i="2"/>
  <c r="BG219" i="2"/>
  <c r="BH219" i="2"/>
  <c r="BI219" i="2"/>
  <c r="BJ219" i="2"/>
  <c r="BK219" i="2"/>
  <c r="BL219" i="2"/>
  <c r="BM219" i="2"/>
  <c r="AN221" i="2"/>
  <c r="AO221" i="2"/>
  <c r="AP221" i="2"/>
  <c r="AQ221" i="2"/>
  <c r="AR221" i="2"/>
  <c r="AS221" i="2"/>
  <c r="AT221" i="2"/>
  <c r="AU221" i="2"/>
  <c r="AV221" i="2"/>
  <c r="AW221" i="2"/>
  <c r="AX221" i="2"/>
  <c r="AY221" i="2"/>
  <c r="AZ221" i="2"/>
  <c r="BA221" i="2"/>
  <c r="BB221" i="2"/>
  <c r="BC221" i="2"/>
  <c r="BD221" i="2"/>
  <c r="BE221" i="2"/>
  <c r="BF221" i="2"/>
  <c r="BG221" i="2"/>
  <c r="BH221" i="2"/>
  <c r="BI221" i="2"/>
  <c r="BJ221" i="2"/>
  <c r="BK221" i="2"/>
  <c r="BL221" i="2"/>
  <c r="BM221" i="2"/>
  <c r="AN222" i="2"/>
  <c r="AO222" i="2"/>
  <c r="AP222" i="2"/>
  <c r="AQ222" i="2"/>
  <c r="AR222" i="2"/>
  <c r="AS222" i="2"/>
  <c r="AT222" i="2"/>
  <c r="AU222" i="2"/>
  <c r="AV222" i="2"/>
  <c r="AW222" i="2"/>
  <c r="AX222" i="2"/>
  <c r="AY222" i="2"/>
  <c r="AZ222" i="2"/>
  <c r="BA222" i="2"/>
  <c r="BB222" i="2"/>
  <c r="BC222" i="2"/>
  <c r="BD222" i="2"/>
  <c r="BE222" i="2"/>
  <c r="BF222" i="2"/>
  <c r="BG222" i="2"/>
  <c r="BH222" i="2"/>
  <c r="BI222" i="2"/>
  <c r="BJ222" i="2"/>
  <c r="BK222" i="2"/>
  <c r="BL222" i="2"/>
  <c r="BM222" i="2"/>
  <c r="AN223" i="2"/>
  <c r="AO223" i="2"/>
  <c r="AP223" i="2"/>
  <c r="AQ223" i="2"/>
  <c r="AR223" i="2"/>
  <c r="AS223" i="2"/>
  <c r="AT223" i="2"/>
  <c r="AU223" i="2"/>
  <c r="AV223" i="2"/>
  <c r="AW223" i="2"/>
  <c r="AX223" i="2"/>
  <c r="AY223" i="2"/>
  <c r="AZ223" i="2"/>
  <c r="BA223" i="2"/>
  <c r="BB223" i="2"/>
  <c r="BC223" i="2"/>
  <c r="BD223" i="2"/>
  <c r="BE223" i="2"/>
  <c r="BF223" i="2"/>
  <c r="BG223" i="2"/>
  <c r="BH223" i="2"/>
  <c r="BI223" i="2"/>
  <c r="BJ223" i="2"/>
  <c r="BK223" i="2"/>
  <c r="BL223" i="2"/>
  <c r="BM223" i="2"/>
  <c r="AN224" i="2"/>
  <c r="AO224" i="2"/>
  <c r="AP224" i="2"/>
  <c r="AQ224" i="2"/>
  <c r="AR224" i="2"/>
  <c r="AS224" i="2"/>
  <c r="AT224" i="2"/>
  <c r="AU224" i="2"/>
  <c r="AV224" i="2"/>
  <c r="AW224" i="2"/>
  <c r="AX224" i="2"/>
  <c r="AY224" i="2"/>
  <c r="AZ224" i="2"/>
  <c r="BA224" i="2"/>
  <c r="BB224" i="2"/>
  <c r="BC224" i="2"/>
  <c r="BD224" i="2"/>
  <c r="BE224" i="2"/>
  <c r="BF224" i="2"/>
  <c r="BG224" i="2"/>
  <c r="BH224" i="2"/>
  <c r="BI224" i="2"/>
  <c r="BJ224" i="2"/>
  <c r="BK224" i="2"/>
  <c r="BL224" i="2"/>
  <c r="BM224"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K225" i="2"/>
  <c r="BL225" i="2"/>
  <c r="BM225"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K227" i="2"/>
  <c r="BL227" i="2"/>
  <c r="BM227" i="2"/>
  <c r="AN228" i="2"/>
  <c r="AO228" i="2"/>
  <c r="AP228" i="2"/>
  <c r="AQ228" i="2"/>
  <c r="AR228" i="2"/>
  <c r="AS228" i="2"/>
  <c r="AT228" i="2"/>
  <c r="AU228" i="2"/>
  <c r="AV228" i="2"/>
  <c r="AW228" i="2"/>
  <c r="AX228" i="2"/>
  <c r="AY228" i="2"/>
  <c r="AZ228" i="2"/>
  <c r="BA228" i="2"/>
  <c r="BB228" i="2"/>
  <c r="BC228" i="2"/>
  <c r="BD228" i="2"/>
  <c r="BE228" i="2"/>
  <c r="BF228" i="2"/>
  <c r="BG228" i="2"/>
  <c r="BH228" i="2"/>
  <c r="BI228" i="2"/>
  <c r="BJ228" i="2"/>
  <c r="BK228" i="2"/>
  <c r="BL228" i="2"/>
  <c r="BM228" i="2"/>
  <c r="AN229" i="2"/>
  <c r="AO229" i="2"/>
  <c r="AP229" i="2"/>
  <c r="AQ229" i="2"/>
  <c r="AR229" i="2"/>
  <c r="AS229" i="2"/>
  <c r="AT229" i="2"/>
  <c r="AU229" i="2"/>
  <c r="AV229" i="2"/>
  <c r="AW229" i="2"/>
  <c r="AX229" i="2"/>
  <c r="AY229" i="2"/>
  <c r="AZ229" i="2"/>
  <c r="BA229" i="2"/>
  <c r="BB229" i="2"/>
  <c r="BC229" i="2"/>
  <c r="BD229" i="2"/>
  <c r="BE229" i="2"/>
  <c r="BF229" i="2"/>
  <c r="BG229" i="2"/>
  <c r="BH229" i="2"/>
  <c r="BI229" i="2"/>
  <c r="BJ229" i="2"/>
  <c r="BK229" i="2"/>
  <c r="BL229" i="2"/>
  <c r="BM229" i="2"/>
  <c r="AN230" i="2"/>
  <c r="AO230" i="2"/>
  <c r="AP230" i="2"/>
  <c r="AQ230" i="2"/>
  <c r="AR230" i="2"/>
  <c r="AS230" i="2"/>
  <c r="AT230" i="2"/>
  <c r="AU230" i="2"/>
  <c r="AV230" i="2"/>
  <c r="AW230" i="2"/>
  <c r="AX230" i="2"/>
  <c r="AY230" i="2"/>
  <c r="AZ230" i="2"/>
  <c r="BA230" i="2"/>
  <c r="BB230" i="2"/>
  <c r="BC230" i="2"/>
  <c r="BD230" i="2"/>
  <c r="BE230" i="2"/>
  <c r="BF230" i="2"/>
  <c r="BG230" i="2"/>
  <c r="BH230" i="2"/>
  <c r="BI230" i="2"/>
  <c r="BJ230" i="2"/>
  <c r="BK230" i="2"/>
  <c r="BL230" i="2"/>
  <c r="BM230" i="2"/>
  <c r="AN231" i="2"/>
  <c r="AO231" i="2"/>
  <c r="AP231" i="2"/>
  <c r="AQ231" i="2"/>
  <c r="AR231" i="2"/>
  <c r="AS231" i="2"/>
  <c r="AT231" i="2"/>
  <c r="AU231" i="2"/>
  <c r="AV231" i="2"/>
  <c r="AW231" i="2"/>
  <c r="AX231" i="2"/>
  <c r="AY231" i="2"/>
  <c r="AZ231" i="2"/>
  <c r="BA231" i="2"/>
  <c r="BB231" i="2"/>
  <c r="BC231" i="2"/>
  <c r="BD231" i="2"/>
  <c r="BE231" i="2"/>
  <c r="BF231" i="2"/>
  <c r="BG231" i="2"/>
  <c r="BH231" i="2"/>
  <c r="BI231" i="2"/>
  <c r="BJ231" i="2"/>
  <c r="BK231" i="2"/>
  <c r="BL231" i="2"/>
  <c r="BM231" i="2"/>
  <c r="AN233" i="2"/>
  <c r="AO233" i="2"/>
  <c r="AP233" i="2"/>
  <c r="AQ233" i="2"/>
  <c r="AR233" i="2"/>
  <c r="AS233" i="2"/>
  <c r="AT233" i="2"/>
  <c r="AU233" i="2"/>
  <c r="AV233" i="2"/>
  <c r="AW233" i="2"/>
  <c r="AX233" i="2"/>
  <c r="AY233" i="2"/>
  <c r="AZ233" i="2"/>
  <c r="BA233" i="2"/>
  <c r="BB233" i="2"/>
  <c r="BC233" i="2"/>
  <c r="BD233" i="2"/>
  <c r="BE233" i="2"/>
  <c r="BF233" i="2"/>
  <c r="BG233" i="2"/>
  <c r="BH233" i="2"/>
  <c r="BI233" i="2"/>
  <c r="BJ233" i="2"/>
  <c r="BK233" i="2"/>
  <c r="BL233" i="2"/>
  <c r="BM233" i="2"/>
  <c r="AN234" i="2"/>
  <c r="AO234" i="2"/>
  <c r="AP234" i="2"/>
  <c r="AQ234" i="2"/>
  <c r="AR234" i="2"/>
  <c r="AS234" i="2"/>
  <c r="AT234" i="2"/>
  <c r="AU234" i="2"/>
  <c r="AV234" i="2"/>
  <c r="AW234" i="2"/>
  <c r="AX234" i="2"/>
  <c r="AY234" i="2"/>
  <c r="AZ234" i="2"/>
  <c r="BA234" i="2"/>
  <c r="BB234" i="2"/>
  <c r="BC234" i="2"/>
  <c r="BD234" i="2"/>
  <c r="BE234" i="2"/>
  <c r="BF234" i="2"/>
  <c r="BG234" i="2"/>
  <c r="BH234" i="2"/>
  <c r="BI234" i="2"/>
  <c r="BJ234" i="2"/>
  <c r="BK234" i="2"/>
  <c r="BL234" i="2"/>
  <c r="BM234" i="2"/>
  <c r="AN235" i="2"/>
  <c r="AO235" i="2"/>
  <c r="AP235" i="2"/>
  <c r="AQ235" i="2"/>
  <c r="AR235" i="2"/>
  <c r="AS235" i="2"/>
  <c r="AT235" i="2"/>
  <c r="AU235" i="2"/>
  <c r="AV235" i="2"/>
  <c r="AW235" i="2"/>
  <c r="AX235" i="2"/>
  <c r="AY235" i="2"/>
  <c r="AZ235" i="2"/>
  <c r="BA235" i="2"/>
  <c r="BB235" i="2"/>
  <c r="BC235" i="2"/>
  <c r="BD235" i="2"/>
  <c r="BE235" i="2"/>
  <c r="BF235" i="2"/>
  <c r="BG235" i="2"/>
  <c r="BH235" i="2"/>
  <c r="BI235" i="2"/>
  <c r="BJ235" i="2"/>
  <c r="BK235" i="2"/>
  <c r="BL235" i="2"/>
  <c r="BM235" i="2"/>
  <c r="AN236" i="2"/>
  <c r="AO236" i="2"/>
  <c r="AP236" i="2"/>
  <c r="AQ236" i="2"/>
  <c r="AR236" i="2"/>
  <c r="AS236" i="2"/>
  <c r="AT236" i="2"/>
  <c r="AU236" i="2"/>
  <c r="AV236" i="2"/>
  <c r="AW236" i="2"/>
  <c r="AX236" i="2"/>
  <c r="AY236" i="2"/>
  <c r="AZ236" i="2"/>
  <c r="BA236" i="2"/>
  <c r="BB236" i="2"/>
  <c r="BC236" i="2"/>
  <c r="BD236" i="2"/>
  <c r="BE236" i="2"/>
  <c r="BF236" i="2"/>
  <c r="BG236" i="2"/>
  <c r="BH236" i="2"/>
  <c r="BI236" i="2"/>
  <c r="BJ236" i="2"/>
  <c r="BK236" i="2"/>
  <c r="BL236" i="2"/>
  <c r="BM236" i="2"/>
  <c r="AN237" i="2"/>
  <c r="AO237" i="2"/>
  <c r="AP237" i="2"/>
  <c r="AQ237" i="2"/>
  <c r="AR237" i="2"/>
  <c r="AS237" i="2"/>
  <c r="AT237" i="2"/>
  <c r="AU237" i="2"/>
  <c r="AV237" i="2"/>
  <c r="AW237" i="2"/>
  <c r="AX237" i="2"/>
  <c r="AY237" i="2"/>
  <c r="AZ237" i="2"/>
  <c r="BA237" i="2"/>
  <c r="BB237" i="2"/>
  <c r="BC237" i="2"/>
  <c r="BD237" i="2"/>
  <c r="BE237" i="2"/>
  <c r="BF237" i="2"/>
  <c r="BG237" i="2"/>
  <c r="BH237" i="2"/>
  <c r="BI237" i="2"/>
  <c r="BJ237" i="2"/>
  <c r="BK237" i="2"/>
  <c r="BL237" i="2"/>
  <c r="BM237" i="2"/>
  <c r="AN238" i="2"/>
  <c r="AO238" i="2"/>
  <c r="AP238" i="2"/>
  <c r="AQ238" i="2"/>
  <c r="AR238" i="2"/>
  <c r="AS238" i="2"/>
  <c r="AT238" i="2"/>
  <c r="AU238" i="2"/>
  <c r="AV238" i="2"/>
  <c r="AW238" i="2"/>
  <c r="AX238" i="2"/>
  <c r="AY238" i="2"/>
  <c r="AZ238" i="2"/>
  <c r="BA238" i="2"/>
  <c r="BB238" i="2"/>
  <c r="BC238" i="2"/>
  <c r="BD238" i="2"/>
  <c r="BE238" i="2"/>
  <c r="BF238" i="2"/>
  <c r="BG238" i="2"/>
  <c r="BH238" i="2"/>
  <c r="BI238" i="2"/>
  <c r="BJ238" i="2"/>
  <c r="BK238" i="2"/>
  <c r="BL238" i="2"/>
  <c r="BM238" i="2"/>
  <c r="AN241" i="2"/>
  <c r="AO241" i="2"/>
  <c r="AP241" i="2"/>
  <c r="AQ241" i="2"/>
  <c r="AR241" i="2"/>
  <c r="AS241" i="2"/>
  <c r="AT241" i="2"/>
  <c r="AU241" i="2"/>
  <c r="AV241" i="2"/>
  <c r="AW241" i="2"/>
  <c r="AX241" i="2"/>
  <c r="AY241" i="2"/>
  <c r="AZ241" i="2"/>
  <c r="BA241" i="2"/>
  <c r="BB241" i="2"/>
  <c r="BC241" i="2"/>
  <c r="BD241" i="2"/>
  <c r="BE241" i="2"/>
  <c r="BF241" i="2"/>
  <c r="BG241" i="2"/>
  <c r="BH241" i="2"/>
  <c r="BI241" i="2"/>
  <c r="BJ241" i="2"/>
  <c r="BK241" i="2"/>
  <c r="BL241" i="2"/>
  <c r="BM241" i="2"/>
  <c r="AN242" i="2"/>
  <c r="AO242" i="2"/>
  <c r="AP242" i="2"/>
  <c r="AQ242" i="2"/>
  <c r="AR242" i="2"/>
  <c r="AS242" i="2"/>
  <c r="AT242" i="2"/>
  <c r="AU242" i="2"/>
  <c r="AV242" i="2"/>
  <c r="AW242" i="2"/>
  <c r="AX242" i="2"/>
  <c r="AY242" i="2"/>
  <c r="AZ242" i="2"/>
  <c r="BA242" i="2"/>
  <c r="BB242" i="2"/>
  <c r="BC242" i="2"/>
  <c r="BD242" i="2"/>
  <c r="BE242" i="2"/>
  <c r="BF242" i="2"/>
  <c r="BG242" i="2"/>
  <c r="BH242" i="2"/>
  <c r="BI242" i="2"/>
  <c r="BJ242" i="2"/>
  <c r="BK242" i="2"/>
  <c r="BL242" i="2"/>
  <c r="BM242" i="2"/>
  <c r="AN243" i="2"/>
  <c r="AO243" i="2"/>
  <c r="AP243" i="2"/>
  <c r="AQ243" i="2"/>
  <c r="AR243" i="2"/>
  <c r="AS243" i="2"/>
  <c r="AT243" i="2"/>
  <c r="AU243" i="2"/>
  <c r="AV243" i="2"/>
  <c r="AW243" i="2"/>
  <c r="AX243" i="2"/>
  <c r="AY243" i="2"/>
  <c r="AZ243" i="2"/>
  <c r="BA243" i="2"/>
  <c r="BB243" i="2"/>
  <c r="BC243" i="2"/>
  <c r="BD243" i="2"/>
  <c r="BE243" i="2"/>
  <c r="BF243" i="2"/>
  <c r="BG243" i="2"/>
  <c r="BH243" i="2"/>
  <c r="BI243" i="2"/>
  <c r="BJ243" i="2"/>
  <c r="BK243" i="2"/>
  <c r="BL243" i="2"/>
  <c r="BM243" i="2"/>
  <c r="AN244" i="2"/>
  <c r="AO244" i="2"/>
  <c r="AP244" i="2"/>
  <c r="AQ244" i="2"/>
  <c r="AR244" i="2"/>
  <c r="AS244" i="2"/>
  <c r="AT244" i="2"/>
  <c r="AU244" i="2"/>
  <c r="AV244" i="2"/>
  <c r="AW244" i="2"/>
  <c r="AX244" i="2"/>
  <c r="AY244" i="2"/>
  <c r="AZ244" i="2"/>
  <c r="BA244" i="2"/>
  <c r="BB244" i="2"/>
  <c r="BC244" i="2"/>
  <c r="BD244" i="2"/>
  <c r="BE244" i="2"/>
  <c r="BF244" i="2"/>
  <c r="BG244" i="2"/>
  <c r="BH244" i="2"/>
  <c r="BI244" i="2"/>
  <c r="BJ244" i="2"/>
  <c r="BK244" i="2"/>
  <c r="BL244" i="2"/>
  <c r="BM244" i="2"/>
  <c r="AN246" i="2"/>
  <c r="AO246" i="2"/>
  <c r="AP246" i="2"/>
  <c r="AQ246" i="2"/>
  <c r="AR246" i="2"/>
  <c r="AS246" i="2"/>
  <c r="AT246" i="2"/>
  <c r="AU246" i="2"/>
  <c r="AV246" i="2"/>
  <c r="AW246" i="2"/>
  <c r="AX246" i="2"/>
  <c r="AY246" i="2"/>
  <c r="AZ246" i="2"/>
  <c r="BA246" i="2"/>
  <c r="BB246" i="2"/>
  <c r="BC246" i="2"/>
  <c r="BD246" i="2"/>
  <c r="BE246" i="2"/>
  <c r="BF246" i="2"/>
  <c r="BG246" i="2"/>
  <c r="BH246" i="2"/>
  <c r="BI246" i="2"/>
  <c r="BJ246" i="2"/>
  <c r="BK246" i="2"/>
  <c r="BL246" i="2"/>
  <c r="BM246" i="2"/>
  <c r="AN247" i="2"/>
  <c r="AO247" i="2"/>
  <c r="AP247" i="2"/>
  <c r="AQ247" i="2"/>
  <c r="AR247" i="2"/>
  <c r="AS247" i="2"/>
  <c r="AT247" i="2"/>
  <c r="AU247" i="2"/>
  <c r="AV247" i="2"/>
  <c r="AW247" i="2"/>
  <c r="AX247" i="2"/>
  <c r="AY247" i="2"/>
  <c r="AZ247" i="2"/>
  <c r="BA247" i="2"/>
  <c r="BB247" i="2"/>
  <c r="BC247" i="2"/>
  <c r="BD247" i="2"/>
  <c r="BE247" i="2"/>
  <c r="BF247" i="2"/>
  <c r="BG247" i="2"/>
  <c r="BH247" i="2"/>
  <c r="BI247" i="2"/>
  <c r="BJ247" i="2"/>
  <c r="BK247" i="2"/>
  <c r="BL247" i="2"/>
  <c r="BM247" i="2"/>
  <c r="AN248" i="2"/>
  <c r="AO248" i="2"/>
  <c r="AP248" i="2"/>
  <c r="AQ248" i="2"/>
  <c r="AR248" i="2"/>
  <c r="AS248" i="2"/>
  <c r="AT248" i="2"/>
  <c r="AU248" i="2"/>
  <c r="AV248" i="2"/>
  <c r="AW248" i="2"/>
  <c r="AX248" i="2"/>
  <c r="AY248" i="2"/>
  <c r="AZ248" i="2"/>
  <c r="BA248" i="2"/>
  <c r="BB248" i="2"/>
  <c r="BC248" i="2"/>
  <c r="BD248" i="2"/>
  <c r="BE248" i="2"/>
  <c r="BF248" i="2"/>
  <c r="BG248" i="2"/>
  <c r="BH248" i="2"/>
  <c r="BI248" i="2"/>
  <c r="BJ248" i="2"/>
  <c r="BK248" i="2"/>
  <c r="BL248" i="2"/>
  <c r="BM248" i="2"/>
  <c r="AN249" i="2"/>
  <c r="AO249" i="2"/>
  <c r="AP249" i="2"/>
  <c r="AQ249" i="2"/>
  <c r="AR249" i="2"/>
  <c r="AS249" i="2"/>
  <c r="AT249" i="2"/>
  <c r="AU249" i="2"/>
  <c r="AV249" i="2"/>
  <c r="AW249" i="2"/>
  <c r="AX249" i="2"/>
  <c r="AY249" i="2"/>
  <c r="AZ249" i="2"/>
  <c r="BA249" i="2"/>
  <c r="BB249" i="2"/>
  <c r="BC249" i="2"/>
  <c r="BD249" i="2"/>
  <c r="BE249" i="2"/>
  <c r="BF249" i="2"/>
  <c r="BG249" i="2"/>
  <c r="BH249" i="2"/>
  <c r="BI249" i="2"/>
  <c r="BJ249" i="2"/>
  <c r="BK249" i="2"/>
  <c r="BL249" i="2"/>
  <c r="BM249" i="2"/>
  <c r="AN251" i="2"/>
  <c r="AO251" i="2"/>
  <c r="AP251" i="2"/>
  <c r="AQ251" i="2"/>
  <c r="AR251" i="2"/>
  <c r="AS251" i="2"/>
  <c r="AT251" i="2"/>
  <c r="AU251" i="2"/>
  <c r="AV251" i="2"/>
  <c r="AW251" i="2"/>
  <c r="AX251" i="2"/>
  <c r="AY251" i="2"/>
  <c r="AZ251" i="2"/>
  <c r="BA251" i="2"/>
  <c r="BB251" i="2"/>
  <c r="BC251" i="2"/>
  <c r="BD251" i="2"/>
  <c r="BE251" i="2"/>
  <c r="BF251" i="2"/>
  <c r="BG251" i="2"/>
  <c r="BH251" i="2"/>
  <c r="BI251" i="2"/>
  <c r="BJ251" i="2"/>
  <c r="BK251" i="2"/>
  <c r="BL251" i="2"/>
  <c r="BM251" i="2"/>
  <c r="AN252" i="2"/>
  <c r="AO252" i="2"/>
  <c r="AP252" i="2"/>
  <c r="AQ252" i="2"/>
  <c r="AR252" i="2"/>
  <c r="AS252" i="2"/>
  <c r="AT252" i="2"/>
  <c r="AU252" i="2"/>
  <c r="AV252" i="2"/>
  <c r="AW252" i="2"/>
  <c r="AX252" i="2"/>
  <c r="AY252" i="2"/>
  <c r="AZ252" i="2"/>
  <c r="BA252" i="2"/>
  <c r="BB252" i="2"/>
  <c r="BC252" i="2"/>
  <c r="BD252" i="2"/>
  <c r="BE252" i="2"/>
  <c r="BF252" i="2"/>
  <c r="BG252" i="2"/>
  <c r="BH252" i="2"/>
  <c r="BI252" i="2"/>
  <c r="BJ252" i="2"/>
  <c r="BK252" i="2"/>
  <c r="BL252" i="2"/>
  <c r="BM252" i="2"/>
  <c r="AN253" i="2"/>
  <c r="AO253" i="2"/>
  <c r="AP253" i="2"/>
  <c r="AQ253" i="2"/>
  <c r="AR253" i="2"/>
  <c r="AS253" i="2"/>
  <c r="AT253" i="2"/>
  <c r="AU253" i="2"/>
  <c r="AV253" i="2"/>
  <c r="AW253" i="2"/>
  <c r="AX253" i="2"/>
  <c r="AY253" i="2"/>
  <c r="AZ253" i="2"/>
  <c r="BA253" i="2"/>
  <c r="BB253" i="2"/>
  <c r="BC253" i="2"/>
  <c r="BD253" i="2"/>
  <c r="BE253" i="2"/>
  <c r="BF253" i="2"/>
  <c r="BG253" i="2"/>
  <c r="BH253" i="2"/>
  <c r="BI253" i="2"/>
  <c r="BJ253" i="2"/>
  <c r="BK253" i="2"/>
  <c r="BL253" i="2"/>
  <c r="BM253" i="2"/>
  <c r="AN254" i="2"/>
  <c r="AO254" i="2"/>
  <c r="AP254" i="2"/>
  <c r="AQ254" i="2"/>
  <c r="AR254" i="2"/>
  <c r="AS254" i="2"/>
  <c r="AT254" i="2"/>
  <c r="AU254" i="2"/>
  <c r="AV254" i="2"/>
  <c r="AW254" i="2"/>
  <c r="AX254" i="2"/>
  <c r="AY254" i="2"/>
  <c r="AZ254" i="2"/>
  <c r="BA254" i="2"/>
  <c r="BB254" i="2"/>
  <c r="BC254" i="2"/>
  <c r="BD254" i="2"/>
  <c r="BE254" i="2"/>
  <c r="BF254" i="2"/>
  <c r="BG254" i="2"/>
  <c r="BH254" i="2"/>
  <c r="BI254" i="2"/>
  <c r="BJ254" i="2"/>
  <c r="BK254" i="2"/>
  <c r="BL254" i="2"/>
  <c r="BM254" i="2"/>
  <c r="AN257" i="2"/>
  <c r="AO257" i="2"/>
  <c r="AP257" i="2"/>
  <c r="AQ257" i="2"/>
  <c r="AR257" i="2"/>
  <c r="AS257" i="2"/>
  <c r="AT257" i="2"/>
  <c r="AU257" i="2"/>
  <c r="AV257" i="2"/>
  <c r="AW257" i="2"/>
  <c r="AX257" i="2"/>
  <c r="AY257" i="2"/>
  <c r="AZ257" i="2"/>
  <c r="BA257" i="2"/>
  <c r="BB257" i="2"/>
  <c r="BC257" i="2"/>
  <c r="BD257" i="2"/>
  <c r="BE257" i="2"/>
  <c r="BF257" i="2"/>
  <c r="BG257" i="2"/>
  <c r="BH257" i="2"/>
  <c r="BI257" i="2"/>
  <c r="BJ257" i="2"/>
  <c r="BK257" i="2"/>
  <c r="BL257" i="2"/>
  <c r="BM257" i="2"/>
  <c r="AN258" i="2"/>
  <c r="AO258" i="2"/>
  <c r="AP258" i="2"/>
  <c r="AQ258" i="2"/>
  <c r="AR258" i="2"/>
  <c r="AS258" i="2"/>
  <c r="AT258" i="2"/>
  <c r="AU258" i="2"/>
  <c r="AV258" i="2"/>
  <c r="AW258" i="2"/>
  <c r="AX258" i="2"/>
  <c r="AY258" i="2"/>
  <c r="AZ258" i="2"/>
  <c r="BA258" i="2"/>
  <c r="BB258" i="2"/>
  <c r="BC258" i="2"/>
  <c r="BD258" i="2"/>
  <c r="BE258" i="2"/>
  <c r="BF258" i="2"/>
  <c r="BG258" i="2"/>
  <c r="BH258" i="2"/>
  <c r="BI258" i="2"/>
  <c r="BJ258" i="2"/>
  <c r="BK258" i="2"/>
  <c r="BL258" i="2"/>
  <c r="BM258" i="2"/>
  <c r="AN259" i="2"/>
  <c r="AO259" i="2"/>
  <c r="AP259" i="2"/>
  <c r="AQ259" i="2"/>
  <c r="AR259" i="2"/>
  <c r="AS259" i="2"/>
  <c r="AT259" i="2"/>
  <c r="AU259" i="2"/>
  <c r="AV259" i="2"/>
  <c r="AW259" i="2"/>
  <c r="AX259" i="2"/>
  <c r="AY259" i="2"/>
  <c r="AZ259" i="2"/>
  <c r="BA259" i="2"/>
  <c r="BB259" i="2"/>
  <c r="BC259" i="2"/>
  <c r="BD259" i="2"/>
  <c r="BE259" i="2"/>
  <c r="BF259" i="2"/>
  <c r="BG259" i="2"/>
  <c r="BH259" i="2"/>
  <c r="BI259" i="2"/>
  <c r="BJ259" i="2"/>
  <c r="BK259" i="2"/>
  <c r="BL259" i="2"/>
  <c r="BM259" i="2"/>
  <c r="AN260" i="2"/>
  <c r="AO260" i="2"/>
  <c r="AP260" i="2"/>
  <c r="AQ260" i="2"/>
  <c r="AR260" i="2"/>
  <c r="AS260" i="2"/>
  <c r="AT260" i="2"/>
  <c r="AU260" i="2"/>
  <c r="AV260" i="2"/>
  <c r="AW260" i="2"/>
  <c r="AX260" i="2"/>
  <c r="AY260" i="2"/>
  <c r="AZ260" i="2"/>
  <c r="BA260" i="2"/>
  <c r="BB260" i="2"/>
  <c r="BC260" i="2"/>
  <c r="BD260" i="2"/>
  <c r="BE260" i="2"/>
  <c r="BF260" i="2"/>
  <c r="BG260" i="2"/>
  <c r="BH260" i="2"/>
  <c r="BI260" i="2"/>
  <c r="BJ260" i="2"/>
  <c r="BK260" i="2"/>
  <c r="BL260" i="2"/>
  <c r="BM260" i="2"/>
  <c r="AN262" i="2"/>
  <c r="AO262" i="2"/>
  <c r="AP262" i="2"/>
  <c r="AQ262" i="2"/>
  <c r="AR262" i="2"/>
  <c r="AS262" i="2"/>
  <c r="AT262" i="2"/>
  <c r="AU262" i="2"/>
  <c r="AV262" i="2"/>
  <c r="AW262" i="2"/>
  <c r="AX262" i="2"/>
  <c r="AY262" i="2"/>
  <c r="AZ262" i="2"/>
  <c r="BA262" i="2"/>
  <c r="BB262" i="2"/>
  <c r="BC262" i="2"/>
  <c r="BD262" i="2"/>
  <c r="BE262" i="2"/>
  <c r="BF262" i="2"/>
  <c r="BG262" i="2"/>
  <c r="BH262" i="2"/>
  <c r="BI262" i="2"/>
  <c r="BJ262" i="2"/>
  <c r="BK262" i="2"/>
  <c r="BL262" i="2"/>
  <c r="BM262" i="2"/>
  <c r="AN263" i="2"/>
  <c r="AO263" i="2"/>
  <c r="AP263" i="2"/>
  <c r="AQ263" i="2"/>
  <c r="AR263" i="2"/>
  <c r="AS263" i="2"/>
  <c r="AT263" i="2"/>
  <c r="AU263" i="2"/>
  <c r="AV263" i="2"/>
  <c r="AW263" i="2"/>
  <c r="AX263" i="2"/>
  <c r="AY263" i="2"/>
  <c r="AZ263" i="2"/>
  <c r="BA263" i="2"/>
  <c r="BB263" i="2"/>
  <c r="BC263" i="2"/>
  <c r="BD263" i="2"/>
  <c r="BE263" i="2"/>
  <c r="BF263" i="2"/>
  <c r="BG263" i="2"/>
  <c r="BH263" i="2"/>
  <c r="BI263" i="2"/>
  <c r="BJ263" i="2"/>
  <c r="BK263" i="2"/>
  <c r="BL263" i="2"/>
  <c r="BM263" i="2"/>
  <c r="AN264" i="2"/>
  <c r="AO264" i="2"/>
  <c r="AP264" i="2"/>
  <c r="AQ264" i="2"/>
  <c r="AR264" i="2"/>
  <c r="AS264" i="2"/>
  <c r="AT264" i="2"/>
  <c r="AU264" i="2"/>
  <c r="AV264" i="2"/>
  <c r="AW264" i="2"/>
  <c r="AX264" i="2"/>
  <c r="AY264" i="2"/>
  <c r="AZ264" i="2"/>
  <c r="BA264" i="2"/>
  <c r="BB264" i="2"/>
  <c r="BC264" i="2"/>
  <c r="BD264" i="2"/>
  <c r="BE264" i="2"/>
  <c r="BF264" i="2"/>
  <c r="BG264" i="2"/>
  <c r="BH264" i="2"/>
  <c r="BI264" i="2"/>
  <c r="BJ264" i="2"/>
  <c r="BK264" i="2"/>
  <c r="BL264" i="2"/>
  <c r="BM264" i="2"/>
  <c r="AN265" i="2"/>
  <c r="AO265" i="2"/>
  <c r="AP265" i="2"/>
  <c r="AQ265" i="2"/>
  <c r="AR265" i="2"/>
  <c r="AS265" i="2"/>
  <c r="AT265" i="2"/>
  <c r="AU265" i="2"/>
  <c r="AV265" i="2"/>
  <c r="AW265" i="2"/>
  <c r="AX265" i="2"/>
  <c r="AY265" i="2"/>
  <c r="AZ265" i="2"/>
  <c r="BA265" i="2"/>
  <c r="BB265" i="2"/>
  <c r="BC265" i="2"/>
  <c r="BD265" i="2"/>
  <c r="BE265" i="2"/>
  <c r="BF265" i="2"/>
  <c r="BG265" i="2"/>
  <c r="BH265" i="2"/>
  <c r="BI265" i="2"/>
  <c r="BJ265" i="2"/>
  <c r="BK265" i="2"/>
  <c r="BL265" i="2"/>
  <c r="BM265" i="2"/>
  <c r="AN267" i="2"/>
  <c r="AO267" i="2"/>
  <c r="AP267" i="2"/>
  <c r="AQ267" i="2"/>
  <c r="AR267" i="2"/>
  <c r="AS267" i="2"/>
  <c r="AT267" i="2"/>
  <c r="AU267" i="2"/>
  <c r="AV267" i="2"/>
  <c r="AW267" i="2"/>
  <c r="AX267" i="2"/>
  <c r="AY267" i="2"/>
  <c r="AZ267" i="2"/>
  <c r="BA267" i="2"/>
  <c r="BB267" i="2"/>
  <c r="BC267" i="2"/>
  <c r="BD267" i="2"/>
  <c r="BE267" i="2"/>
  <c r="BF267" i="2"/>
  <c r="BG267" i="2"/>
  <c r="BH267" i="2"/>
  <c r="BI267" i="2"/>
  <c r="BJ267" i="2"/>
  <c r="BK267" i="2"/>
  <c r="BL267" i="2"/>
  <c r="BM267" i="2"/>
  <c r="AN268" i="2"/>
  <c r="AO268" i="2"/>
  <c r="AP268" i="2"/>
  <c r="AQ268" i="2"/>
  <c r="AR268" i="2"/>
  <c r="AS268" i="2"/>
  <c r="AT268" i="2"/>
  <c r="AU268" i="2"/>
  <c r="AV268" i="2"/>
  <c r="AW268" i="2"/>
  <c r="AX268" i="2"/>
  <c r="AY268" i="2"/>
  <c r="AZ268" i="2"/>
  <c r="BA268" i="2"/>
  <c r="BB268" i="2"/>
  <c r="BC268" i="2"/>
  <c r="BD268" i="2"/>
  <c r="BE268" i="2"/>
  <c r="BF268" i="2"/>
  <c r="BG268" i="2"/>
  <c r="BH268" i="2"/>
  <c r="BI268" i="2"/>
  <c r="BJ268" i="2"/>
  <c r="BK268" i="2"/>
  <c r="BL268" i="2"/>
  <c r="BM268" i="2"/>
  <c r="AN269" i="2"/>
  <c r="AO269" i="2"/>
  <c r="AP269" i="2"/>
  <c r="AQ269" i="2"/>
  <c r="AR269" i="2"/>
  <c r="AS269" i="2"/>
  <c r="AT269" i="2"/>
  <c r="AU269" i="2"/>
  <c r="AV269" i="2"/>
  <c r="AW269" i="2"/>
  <c r="AX269" i="2"/>
  <c r="AY269" i="2"/>
  <c r="AZ269" i="2"/>
  <c r="BA269" i="2"/>
  <c r="BB269" i="2"/>
  <c r="BC269" i="2"/>
  <c r="BD269" i="2"/>
  <c r="BE269" i="2"/>
  <c r="BF269" i="2"/>
  <c r="BG269" i="2"/>
  <c r="BH269" i="2"/>
  <c r="BI269" i="2"/>
  <c r="BJ269" i="2"/>
  <c r="BK269" i="2"/>
  <c r="BL269" i="2"/>
  <c r="BM269" i="2"/>
  <c r="AN270" i="2"/>
  <c r="AO270" i="2"/>
  <c r="AP270" i="2"/>
  <c r="AQ270" i="2"/>
  <c r="AR270" i="2"/>
  <c r="AS270" i="2"/>
  <c r="AT270" i="2"/>
  <c r="AU270" i="2"/>
  <c r="AV270" i="2"/>
  <c r="AW270" i="2"/>
  <c r="AX270" i="2"/>
  <c r="AY270" i="2"/>
  <c r="AZ270" i="2"/>
  <c r="BA270" i="2"/>
  <c r="BB270" i="2"/>
  <c r="BC270" i="2"/>
  <c r="BD270" i="2"/>
  <c r="BE270" i="2"/>
  <c r="BF270" i="2"/>
  <c r="BG270" i="2"/>
  <c r="BH270" i="2"/>
  <c r="BI270" i="2"/>
  <c r="BJ270" i="2"/>
  <c r="BK270" i="2"/>
  <c r="BL270" i="2"/>
  <c r="BM270" i="2"/>
  <c r="AN272" i="2"/>
  <c r="AO272" i="2"/>
  <c r="AP272" i="2"/>
  <c r="AQ272" i="2"/>
  <c r="AR272" i="2"/>
  <c r="AS272" i="2"/>
  <c r="AT272" i="2"/>
  <c r="AU272" i="2"/>
  <c r="AV272" i="2"/>
  <c r="AW272" i="2"/>
  <c r="AX272" i="2"/>
  <c r="AY272" i="2"/>
  <c r="AZ272" i="2"/>
  <c r="BA272" i="2"/>
  <c r="BB272" i="2"/>
  <c r="BC272" i="2"/>
  <c r="BD272" i="2"/>
  <c r="BE272" i="2"/>
  <c r="BF272" i="2"/>
  <c r="BG272" i="2"/>
  <c r="BH272" i="2"/>
  <c r="BI272" i="2"/>
  <c r="BJ272" i="2"/>
  <c r="BK272" i="2"/>
  <c r="BL272" i="2"/>
  <c r="BM272" i="2"/>
  <c r="AN273" i="2"/>
  <c r="AO273" i="2"/>
  <c r="AP273" i="2"/>
  <c r="AQ273" i="2"/>
  <c r="AR273" i="2"/>
  <c r="AS273" i="2"/>
  <c r="AT273" i="2"/>
  <c r="AU273" i="2"/>
  <c r="AV273" i="2"/>
  <c r="AW273" i="2"/>
  <c r="AX273" i="2"/>
  <c r="AY273" i="2"/>
  <c r="AZ273" i="2"/>
  <c r="BA273" i="2"/>
  <c r="BB273" i="2"/>
  <c r="BC273" i="2"/>
  <c r="BD273" i="2"/>
  <c r="BE273" i="2"/>
  <c r="BF273" i="2"/>
  <c r="BG273" i="2"/>
  <c r="BH273" i="2"/>
  <c r="BI273" i="2"/>
  <c r="BJ273" i="2"/>
  <c r="BK273" i="2"/>
  <c r="BL273" i="2"/>
  <c r="BM273" i="2"/>
  <c r="AN274" i="2"/>
  <c r="AO274" i="2"/>
  <c r="AP274" i="2"/>
  <c r="AQ274" i="2"/>
  <c r="AR274" i="2"/>
  <c r="AS274" i="2"/>
  <c r="AT274" i="2"/>
  <c r="AU274" i="2"/>
  <c r="AV274" i="2"/>
  <c r="AW274" i="2"/>
  <c r="AX274" i="2"/>
  <c r="AY274" i="2"/>
  <c r="AZ274" i="2"/>
  <c r="BA274" i="2"/>
  <c r="BB274" i="2"/>
  <c r="BC274" i="2"/>
  <c r="BD274" i="2"/>
  <c r="BE274" i="2"/>
  <c r="BF274" i="2"/>
  <c r="BG274" i="2"/>
  <c r="BH274" i="2"/>
  <c r="BI274" i="2"/>
  <c r="BJ274" i="2"/>
  <c r="BK274" i="2"/>
  <c r="BL274" i="2"/>
  <c r="BM274" i="2"/>
  <c r="AN275" i="2"/>
  <c r="AO275" i="2"/>
  <c r="AP275" i="2"/>
  <c r="AQ275" i="2"/>
  <c r="AR275" i="2"/>
  <c r="AS275" i="2"/>
  <c r="AT275" i="2"/>
  <c r="AU275" i="2"/>
  <c r="AV275" i="2"/>
  <c r="AW275" i="2"/>
  <c r="AX275" i="2"/>
  <c r="AY275" i="2"/>
  <c r="AZ275" i="2"/>
  <c r="BA275" i="2"/>
  <c r="BB275" i="2"/>
  <c r="BC275" i="2"/>
  <c r="BD275" i="2"/>
  <c r="BE275" i="2"/>
  <c r="BF275" i="2"/>
  <c r="BG275" i="2"/>
  <c r="BH275" i="2"/>
  <c r="BI275" i="2"/>
  <c r="BJ275" i="2"/>
  <c r="BK275" i="2"/>
  <c r="BL275" i="2"/>
  <c r="BM275" i="2"/>
  <c r="AN276" i="2"/>
  <c r="AO276" i="2"/>
  <c r="AP276" i="2"/>
  <c r="AQ276" i="2"/>
  <c r="AR276" i="2"/>
  <c r="AS276" i="2"/>
  <c r="AT276" i="2"/>
  <c r="AU276" i="2"/>
  <c r="AV276" i="2"/>
  <c r="AW276" i="2"/>
  <c r="AX276" i="2"/>
  <c r="AY276" i="2"/>
  <c r="AZ276" i="2"/>
  <c r="BA276" i="2"/>
  <c r="BB276" i="2"/>
  <c r="BC276" i="2"/>
  <c r="BD276" i="2"/>
  <c r="BE276" i="2"/>
  <c r="BF276" i="2"/>
  <c r="BG276" i="2"/>
  <c r="BH276" i="2"/>
  <c r="BI276" i="2"/>
  <c r="BJ276" i="2"/>
  <c r="BK276" i="2"/>
  <c r="BL276" i="2"/>
  <c r="BM276" i="2"/>
  <c r="AN277" i="2"/>
  <c r="AO277" i="2"/>
  <c r="AP277" i="2"/>
  <c r="AQ277" i="2"/>
  <c r="AR277" i="2"/>
  <c r="AS277" i="2"/>
  <c r="AT277" i="2"/>
  <c r="AU277" i="2"/>
  <c r="AV277" i="2"/>
  <c r="AW277" i="2"/>
  <c r="AX277" i="2"/>
  <c r="AY277" i="2"/>
  <c r="AZ277" i="2"/>
  <c r="BA277" i="2"/>
  <c r="BB277" i="2"/>
  <c r="BC277" i="2"/>
  <c r="BD277" i="2"/>
  <c r="BE277" i="2"/>
  <c r="BF277" i="2"/>
  <c r="BG277" i="2"/>
  <c r="BH277" i="2"/>
  <c r="BI277" i="2"/>
  <c r="BJ277" i="2"/>
  <c r="BK277" i="2"/>
  <c r="BL277" i="2"/>
  <c r="BM277" i="2"/>
  <c r="AN278" i="2"/>
  <c r="AO278" i="2"/>
  <c r="AP278" i="2"/>
  <c r="AQ278" i="2"/>
  <c r="AR278" i="2"/>
  <c r="AS278" i="2"/>
  <c r="AT278" i="2"/>
  <c r="AU278" i="2"/>
  <c r="AV278" i="2"/>
  <c r="AW278" i="2"/>
  <c r="AX278" i="2"/>
  <c r="AY278" i="2"/>
  <c r="AZ278" i="2"/>
  <c r="BA278" i="2"/>
  <c r="BB278" i="2"/>
  <c r="BC278" i="2"/>
  <c r="BD278" i="2"/>
  <c r="BE278" i="2"/>
  <c r="BF278" i="2"/>
  <c r="BG278" i="2"/>
  <c r="BH278" i="2"/>
  <c r="BI278" i="2"/>
  <c r="BJ278" i="2"/>
  <c r="BK278" i="2"/>
  <c r="BL278" i="2"/>
  <c r="BM278" i="2"/>
  <c r="AN279" i="2"/>
  <c r="AO279" i="2"/>
  <c r="AP279" i="2"/>
  <c r="AQ279" i="2"/>
  <c r="AR279" i="2"/>
  <c r="AS279" i="2"/>
  <c r="AT279" i="2"/>
  <c r="AU279" i="2"/>
  <c r="AV279" i="2"/>
  <c r="AW279" i="2"/>
  <c r="AX279" i="2"/>
  <c r="AY279" i="2"/>
  <c r="AZ279" i="2"/>
  <c r="BA279" i="2"/>
  <c r="BB279" i="2"/>
  <c r="BC279" i="2"/>
  <c r="BD279" i="2"/>
  <c r="BE279" i="2"/>
  <c r="BF279" i="2"/>
  <c r="BG279" i="2"/>
  <c r="BH279" i="2"/>
  <c r="BI279" i="2"/>
  <c r="BJ279" i="2"/>
  <c r="BK279" i="2"/>
  <c r="BL279" i="2"/>
  <c r="BM279" i="2"/>
  <c r="AN280" i="2"/>
  <c r="AO280" i="2"/>
  <c r="AP280" i="2"/>
  <c r="AQ280" i="2"/>
  <c r="AR280" i="2"/>
  <c r="AS280" i="2"/>
  <c r="AT280" i="2"/>
  <c r="AU280" i="2"/>
  <c r="AV280" i="2"/>
  <c r="AW280" i="2"/>
  <c r="AX280" i="2"/>
  <c r="AY280" i="2"/>
  <c r="AZ280" i="2"/>
  <c r="BA280" i="2"/>
  <c r="BB280" i="2"/>
  <c r="BC280" i="2"/>
  <c r="BD280" i="2"/>
  <c r="BE280" i="2"/>
  <c r="BF280" i="2"/>
  <c r="BG280" i="2"/>
  <c r="BH280" i="2"/>
  <c r="BI280" i="2"/>
  <c r="BJ280" i="2"/>
  <c r="BK280" i="2"/>
  <c r="BL280" i="2"/>
  <c r="BM280" i="2"/>
  <c r="AN281" i="2"/>
  <c r="AO281" i="2"/>
  <c r="AP281" i="2"/>
  <c r="AQ281" i="2"/>
  <c r="AR281" i="2"/>
  <c r="AS281" i="2"/>
  <c r="AT281" i="2"/>
  <c r="AU281" i="2"/>
  <c r="AV281" i="2"/>
  <c r="AW281" i="2"/>
  <c r="AX281" i="2"/>
  <c r="AY281" i="2"/>
  <c r="AZ281" i="2"/>
  <c r="BA281" i="2"/>
  <c r="BB281" i="2"/>
  <c r="BC281" i="2"/>
  <c r="BD281" i="2"/>
  <c r="BE281" i="2"/>
  <c r="BF281" i="2"/>
  <c r="BG281" i="2"/>
  <c r="BH281" i="2"/>
  <c r="BI281" i="2"/>
  <c r="BJ281" i="2"/>
  <c r="BK281" i="2"/>
  <c r="BL281" i="2"/>
  <c r="BM281" i="2"/>
  <c r="AN283" i="2"/>
  <c r="AN282" i="2" s="1"/>
  <c r="AO283" i="2"/>
  <c r="AO282" i="2" s="1"/>
  <c r="AP283" i="2"/>
  <c r="AP282" i="2" s="1"/>
  <c r="AQ283" i="2"/>
  <c r="AQ282" i="2" s="1"/>
  <c r="AR283" i="2"/>
  <c r="AR282" i="2" s="1"/>
  <c r="AS283" i="2"/>
  <c r="AS282" i="2" s="1"/>
  <c r="AT283" i="2"/>
  <c r="AT282" i="2" s="1"/>
  <c r="AU283" i="2"/>
  <c r="AU282" i="2" s="1"/>
  <c r="AV283" i="2"/>
  <c r="AV282" i="2" s="1"/>
  <c r="AW283" i="2"/>
  <c r="AW282" i="2" s="1"/>
  <c r="AX283" i="2"/>
  <c r="AX282" i="2" s="1"/>
  <c r="AY283" i="2"/>
  <c r="AY282" i="2" s="1"/>
  <c r="AZ283" i="2"/>
  <c r="AZ282" i="2" s="1"/>
  <c r="BA283" i="2"/>
  <c r="BA282" i="2" s="1"/>
  <c r="BB283" i="2"/>
  <c r="BB282" i="2" s="1"/>
  <c r="BC283" i="2"/>
  <c r="BC282" i="2" s="1"/>
  <c r="BD283" i="2"/>
  <c r="BD282" i="2" s="1"/>
  <c r="BE283" i="2"/>
  <c r="BE282" i="2" s="1"/>
  <c r="BF283" i="2"/>
  <c r="BF282" i="2" s="1"/>
  <c r="BG283" i="2"/>
  <c r="BG282" i="2" s="1"/>
  <c r="BH283" i="2"/>
  <c r="BH282" i="2" s="1"/>
  <c r="BI283" i="2"/>
  <c r="BI282" i="2" s="1"/>
  <c r="BJ283" i="2"/>
  <c r="BJ282" i="2" s="1"/>
  <c r="BK283" i="2"/>
  <c r="BK282" i="2" s="1"/>
  <c r="BL283" i="2"/>
  <c r="BL282" i="2" s="1"/>
  <c r="BM283" i="2"/>
  <c r="BM282" i="2" s="1"/>
  <c r="AN285" i="2"/>
  <c r="AO285" i="2"/>
  <c r="AP285" i="2"/>
  <c r="AQ285" i="2"/>
  <c r="AR285" i="2"/>
  <c r="AS285" i="2"/>
  <c r="AT285" i="2"/>
  <c r="AU285" i="2"/>
  <c r="AV285" i="2"/>
  <c r="AW285" i="2"/>
  <c r="AX285" i="2"/>
  <c r="AY285" i="2"/>
  <c r="AZ285" i="2"/>
  <c r="BA285" i="2"/>
  <c r="BB285" i="2"/>
  <c r="BC285" i="2"/>
  <c r="BD285" i="2"/>
  <c r="BE285" i="2"/>
  <c r="BF285" i="2"/>
  <c r="BG285" i="2"/>
  <c r="BH285" i="2"/>
  <c r="BI285" i="2"/>
  <c r="BJ285" i="2"/>
  <c r="BK285" i="2"/>
  <c r="BL285" i="2"/>
  <c r="BM285" i="2"/>
  <c r="AM285" i="2"/>
  <c r="AM283" i="2"/>
  <c r="AM273" i="2"/>
  <c r="AM274" i="2"/>
  <c r="AM275" i="2"/>
  <c r="AM276" i="2"/>
  <c r="AM277" i="2"/>
  <c r="AM278" i="2"/>
  <c r="AM279" i="2"/>
  <c r="AM280" i="2"/>
  <c r="AM281" i="2"/>
  <c r="AM272" i="2"/>
  <c r="AM270" i="2"/>
  <c r="AM269" i="2"/>
  <c r="AM268" i="2"/>
  <c r="AM267" i="2"/>
  <c r="AM265" i="2"/>
  <c r="AM264" i="2"/>
  <c r="AM263" i="2"/>
  <c r="AM262" i="2"/>
  <c r="AM260" i="2"/>
  <c r="AM259" i="2"/>
  <c r="AM258" i="2"/>
  <c r="AM257" i="2"/>
  <c r="AM254" i="2"/>
  <c r="AM253" i="2"/>
  <c r="AM252" i="2"/>
  <c r="AM251" i="2"/>
  <c r="AM247" i="2"/>
  <c r="AM248" i="2"/>
  <c r="AM249" i="2"/>
  <c r="AM246" i="2"/>
  <c r="AM242" i="2"/>
  <c r="AM243" i="2"/>
  <c r="AM244" i="2"/>
  <c r="AM241" i="2"/>
  <c r="AM238" i="2"/>
  <c r="AM237" i="2"/>
  <c r="AM236" i="2"/>
  <c r="AM235" i="2"/>
  <c r="AM234" i="2"/>
  <c r="AM233" i="2"/>
  <c r="AM231" i="2"/>
  <c r="AM230" i="2"/>
  <c r="AM229" i="2"/>
  <c r="AM228" i="2"/>
  <c r="AM227" i="2"/>
  <c r="AM222" i="2"/>
  <c r="AM223" i="2"/>
  <c r="AM224" i="2"/>
  <c r="AM225" i="2"/>
  <c r="AM221" i="2"/>
  <c r="AM206" i="2"/>
  <c r="AM207" i="2"/>
  <c r="AM208" i="2"/>
  <c r="AM209" i="2"/>
  <c r="AM210" i="2"/>
  <c r="AM211" i="2"/>
  <c r="AM212" i="2"/>
  <c r="AM213" i="2"/>
  <c r="AM214" i="2"/>
  <c r="AM215" i="2"/>
  <c r="AM216" i="2"/>
  <c r="AM217" i="2"/>
  <c r="AM218" i="2"/>
  <c r="AM219" i="2"/>
  <c r="AM205" i="2"/>
  <c r="AM200" i="2"/>
  <c r="AM201" i="2"/>
  <c r="AM202" i="2"/>
  <c r="AM203" i="2"/>
  <c r="AM199" i="2"/>
  <c r="AM192" i="2"/>
  <c r="AM193" i="2"/>
  <c r="AM194" i="2"/>
  <c r="AM195" i="2"/>
  <c r="AM196" i="2"/>
  <c r="AM197" i="2"/>
  <c r="AM191" i="2"/>
  <c r="AM187" i="2"/>
  <c r="AM188" i="2"/>
  <c r="AM189" i="2"/>
  <c r="AM186" i="2"/>
  <c r="AM182" i="2"/>
  <c r="AM183" i="2"/>
  <c r="AM181" i="2"/>
  <c r="AM176" i="2"/>
  <c r="AM177" i="2"/>
  <c r="AM178" i="2"/>
  <c r="AM179" i="2"/>
  <c r="AM175" i="2"/>
  <c r="AM171" i="2"/>
  <c r="AM172" i="2"/>
  <c r="AM173" i="2"/>
  <c r="AM170" i="2"/>
  <c r="AM166" i="2"/>
  <c r="AM167" i="2"/>
  <c r="AM168" i="2"/>
  <c r="AM165" i="2"/>
  <c r="AM160" i="2"/>
  <c r="AM161" i="2"/>
  <c r="AM162" i="2"/>
  <c r="AM163" i="2"/>
  <c r="AM159" i="2"/>
  <c r="AM148" i="2"/>
  <c r="AM149" i="2"/>
  <c r="AM150" i="2"/>
  <c r="AM151" i="2"/>
  <c r="AM152" i="2"/>
  <c r="AM153" i="2"/>
  <c r="AM154" i="2"/>
  <c r="AM155" i="2"/>
  <c r="AM156" i="2"/>
  <c r="AM157" i="2"/>
  <c r="AM147" i="2"/>
  <c r="AM145" i="2"/>
  <c r="AM144" i="2"/>
  <c r="AM143" i="2"/>
  <c r="AM142" i="2"/>
  <c r="AM140" i="2"/>
  <c r="AM139" i="2"/>
  <c r="AM138" i="2"/>
  <c r="AM137" i="2"/>
  <c r="AM135" i="2"/>
  <c r="AM134" i="2"/>
  <c r="AM133" i="2"/>
  <c r="AM132" i="2"/>
  <c r="AM130" i="2"/>
  <c r="AM129" i="2"/>
  <c r="AM128" i="2"/>
  <c r="AM127" i="2"/>
  <c r="AM123" i="2"/>
  <c r="AM124" i="2"/>
  <c r="AM125" i="2"/>
  <c r="AM122" i="2"/>
  <c r="AJ119" i="2"/>
  <c r="AK119" i="2"/>
  <c r="AL119" i="2"/>
  <c r="AM119" i="2"/>
  <c r="AN119" i="2"/>
  <c r="AO119" i="2"/>
  <c r="AP119" i="2"/>
  <c r="AQ119" i="2"/>
  <c r="AR119" i="2"/>
  <c r="AS119" i="2"/>
  <c r="AT119" i="2"/>
  <c r="AU119" i="2"/>
  <c r="AV119" i="2"/>
  <c r="AW119" i="2"/>
  <c r="AX119" i="2"/>
  <c r="AY119" i="2"/>
  <c r="AZ119" i="2"/>
  <c r="BA119" i="2"/>
  <c r="BB119" i="2"/>
  <c r="BC119" i="2"/>
  <c r="BD119" i="2"/>
  <c r="BE119" i="2"/>
  <c r="BF119" i="2"/>
  <c r="BG119" i="2"/>
  <c r="BH119" i="2"/>
  <c r="BI119" i="2"/>
  <c r="BJ119" i="2"/>
  <c r="BK119" i="2"/>
  <c r="BL119" i="2"/>
  <c r="BM119" i="2"/>
  <c r="AI119" i="2"/>
  <c r="AN83" i="2"/>
  <c r="AO83" i="2"/>
  <c r="AQ83" i="2"/>
  <c r="AR83" i="2"/>
  <c r="AS83" i="2"/>
  <c r="AT83" i="2"/>
  <c r="AV83" i="2"/>
  <c r="AW83" i="2"/>
  <c r="AY83" i="2"/>
  <c r="AZ83" i="2"/>
  <c r="BA83" i="2"/>
  <c r="BC83" i="2"/>
  <c r="BD83" i="2"/>
  <c r="BE83" i="2"/>
  <c r="BF83" i="2"/>
  <c r="BG83" i="2"/>
  <c r="BI83" i="2"/>
  <c r="BJ83" i="2"/>
  <c r="BK83" i="2"/>
  <c r="BL83" i="2"/>
  <c r="BM83" i="2"/>
  <c r="AN84" i="2"/>
  <c r="AO84" i="2"/>
  <c r="AQ84" i="2"/>
  <c r="AR84" i="2"/>
  <c r="AS84" i="2"/>
  <c r="AT84" i="2"/>
  <c r="AV84" i="2"/>
  <c r="AW84" i="2"/>
  <c r="AY84" i="2"/>
  <c r="AZ84" i="2"/>
  <c r="BA84" i="2"/>
  <c r="BC84" i="2"/>
  <c r="BD84" i="2"/>
  <c r="BE84" i="2"/>
  <c r="BF84" i="2"/>
  <c r="BG84" i="2"/>
  <c r="BI84" i="2"/>
  <c r="BJ84" i="2"/>
  <c r="BK84" i="2"/>
  <c r="BL84" i="2"/>
  <c r="BM84" i="2"/>
  <c r="AN85" i="2"/>
  <c r="AO85" i="2"/>
  <c r="AQ85" i="2"/>
  <c r="AR85" i="2"/>
  <c r="AS85" i="2"/>
  <c r="AT85" i="2"/>
  <c r="AV85" i="2"/>
  <c r="AW85" i="2"/>
  <c r="AY85" i="2"/>
  <c r="AZ85" i="2"/>
  <c r="BA85" i="2"/>
  <c r="BC85" i="2"/>
  <c r="BD85" i="2"/>
  <c r="BE85" i="2"/>
  <c r="BF85" i="2"/>
  <c r="BG85" i="2"/>
  <c r="BI85" i="2"/>
  <c r="BJ85" i="2"/>
  <c r="BK85" i="2"/>
  <c r="BL85" i="2"/>
  <c r="BM85" i="2"/>
  <c r="AN86" i="2"/>
  <c r="AO86" i="2"/>
  <c r="AQ86" i="2"/>
  <c r="AR86" i="2"/>
  <c r="AS86" i="2"/>
  <c r="AT86" i="2"/>
  <c r="AV86" i="2"/>
  <c r="AW86" i="2"/>
  <c r="AY86" i="2"/>
  <c r="AZ86" i="2"/>
  <c r="BA86" i="2"/>
  <c r="BC86" i="2"/>
  <c r="BD86" i="2"/>
  <c r="BE86" i="2"/>
  <c r="BF86" i="2"/>
  <c r="BG86" i="2"/>
  <c r="BI86" i="2"/>
  <c r="BJ86" i="2"/>
  <c r="BK86" i="2"/>
  <c r="BL86" i="2"/>
  <c r="BM86" i="2"/>
  <c r="AN87" i="2"/>
  <c r="AO87" i="2"/>
  <c r="AQ87" i="2"/>
  <c r="AR87" i="2"/>
  <c r="AS87" i="2"/>
  <c r="AT87" i="2"/>
  <c r="AV87" i="2"/>
  <c r="AW87" i="2"/>
  <c r="AY87" i="2"/>
  <c r="AZ87" i="2"/>
  <c r="BA87" i="2"/>
  <c r="BC87" i="2"/>
  <c r="BD87" i="2"/>
  <c r="BE87" i="2"/>
  <c r="BF87" i="2"/>
  <c r="BG87" i="2"/>
  <c r="BI87" i="2"/>
  <c r="BJ87" i="2"/>
  <c r="BK87" i="2"/>
  <c r="BL87" i="2"/>
  <c r="BM87" i="2"/>
  <c r="AN88" i="2"/>
  <c r="AO88" i="2"/>
  <c r="AQ88" i="2"/>
  <c r="AR88" i="2"/>
  <c r="AS88" i="2"/>
  <c r="AT88" i="2"/>
  <c r="AV88" i="2"/>
  <c r="AW88" i="2"/>
  <c r="AY88" i="2"/>
  <c r="AZ88" i="2"/>
  <c r="BA88" i="2"/>
  <c r="BC88" i="2"/>
  <c r="BD88" i="2"/>
  <c r="BE88" i="2"/>
  <c r="BF88" i="2"/>
  <c r="BG88" i="2"/>
  <c r="BI88" i="2"/>
  <c r="BJ88" i="2"/>
  <c r="BK88" i="2"/>
  <c r="BL88" i="2"/>
  <c r="BM88" i="2"/>
  <c r="AN91" i="2"/>
  <c r="AO91" i="2"/>
  <c r="AQ91" i="2"/>
  <c r="AR91" i="2"/>
  <c r="AS91" i="2"/>
  <c r="AT91" i="2"/>
  <c r="AV91" i="2"/>
  <c r="AW91" i="2"/>
  <c r="AY91" i="2"/>
  <c r="AZ91" i="2"/>
  <c r="BA91" i="2"/>
  <c r="BC91" i="2"/>
  <c r="BD91" i="2"/>
  <c r="BE91" i="2"/>
  <c r="BF91" i="2"/>
  <c r="BG91" i="2"/>
  <c r="BI91" i="2"/>
  <c r="BJ91" i="2"/>
  <c r="BK91" i="2"/>
  <c r="BL91" i="2"/>
  <c r="BM91" i="2"/>
  <c r="AN92" i="2"/>
  <c r="AO92" i="2"/>
  <c r="AQ92" i="2"/>
  <c r="AR92" i="2"/>
  <c r="AS92" i="2"/>
  <c r="AT92" i="2"/>
  <c r="AV92" i="2"/>
  <c r="AW92" i="2"/>
  <c r="AY92" i="2"/>
  <c r="AZ92" i="2"/>
  <c r="BA92" i="2"/>
  <c r="BC92" i="2"/>
  <c r="BD92" i="2"/>
  <c r="BE92" i="2"/>
  <c r="BF92" i="2"/>
  <c r="BG92" i="2"/>
  <c r="BI92" i="2"/>
  <c r="BJ92" i="2"/>
  <c r="BK92" i="2"/>
  <c r="BL92" i="2"/>
  <c r="BM92" i="2"/>
  <c r="AN93" i="2"/>
  <c r="AO93" i="2"/>
  <c r="AQ93" i="2"/>
  <c r="AR93" i="2"/>
  <c r="AS93" i="2"/>
  <c r="AT93" i="2"/>
  <c r="AV93" i="2"/>
  <c r="AW93" i="2"/>
  <c r="AY93" i="2"/>
  <c r="AZ93" i="2"/>
  <c r="BA93" i="2"/>
  <c r="BC93" i="2"/>
  <c r="BD93" i="2"/>
  <c r="BE93" i="2"/>
  <c r="BF93" i="2"/>
  <c r="BG93" i="2"/>
  <c r="BI93" i="2"/>
  <c r="BJ93" i="2"/>
  <c r="BK93" i="2"/>
  <c r="BL93" i="2"/>
  <c r="BM93" i="2"/>
  <c r="AN94" i="2"/>
  <c r="AO94" i="2"/>
  <c r="AQ94" i="2"/>
  <c r="AR94" i="2"/>
  <c r="AS94" i="2"/>
  <c r="AT94" i="2"/>
  <c r="AV94" i="2"/>
  <c r="AW94" i="2"/>
  <c r="AY94" i="2"/>
  <c r="AZ94" i="2"/>
  <c r="BA94" i="2"/>
  <c r="BC94" i="2"/>
  <c r="BD94" i="2"/>
  <c r="BE94" i="2"/>
  <c r="BF94" i="2"/>
  <c r="BG94" i="2"/>
  <c r="BI94" i="2"/>
  <c r="BJ94" i="2"/>
  <c r="BK94" i="2"/>
  <c r="BL94" i="2"/>
  <c r="BM94" i="2"/>
  <c r="AN96" i="2"/>
  <c r="AO96" i="2"/>
  <c r="AQ96" i="2"/>
  <c r="AR96" i="2"/>
  <c r="AS96" i="2"/>
  <c r="AT96" i="2"/>
  <c r="AV96" i="2"/>
  <c r="AW96" i="2"/>
  <c r="AY96" i="2"/>
  <c r="AZ96" i="2"/>
  <c r="BA96" i="2"/>
  <c r="BC96" i="2"/>
  <c r="BD96" i="2"/>
  <c r="BE96" i="2"/>
  <c r="BF96" i="2"/>
  <c r="BG96" i="2"/>
  <c r="BI96" i="2"/>
  <c r="BJ96" i="2"/>
  <c r="BK96" i="2"/>
  <c r="BL96" i="2"/>
  <c r="BM96" i="2"/>
  <c r="AN97" i="2"/>
  <c r="AO97" i="2"/>
  <c r="AQ97" i="2"/>
  <c r="AR97" i="2"/>
  <c r="AS97" i="2"/>
  <c r="AT97" i="2"/>
  <c r="AV97" i="2"/>
  <c r="AW97" i="2"/>
  <c r="AY97" i="2"/>
  <c r="AZ97" i="2"/>
  <c r="BA97" i="2"/>
  <c r="BC97" i="2"/>
  <c r="BD97" i="2"/>
  <c r="BE97" i="2"/>
  <c r="BF97" i="2"/>
  <c r="BG97" i="2"/>
  <c r="BI97" i="2"/>
  <c r="BJ97" i="2"/>
  <c r="BK97" i="2"/>
  <c r="BL97" i="2"/>
  <c r="BM97" i="2"/>
  <c r="AN98" i="2"/>
  <c r="AO98" i="2"/>
  <c r="AQ98" i="2"/>
  <c r="AR98" i="2"/>
  <c r="AS98" i="2"/>
  <c r="AT98" i="2"/>
  <c r="AV98" i="2"/>
  <c r="AW98" i="2"/>
  <c r="AY98" i="2"/>
  <c r="AZ98" i="2"/>
  <c r="BA98" i="2"/>
  <c r="BC98" i="2"/>
  <c r="BD98" i="2"/>
  <c r="BE98" i="2"/>
  <c r="BF98" i="2"/>
  <c r="BG98" i="2"/>
  <c r="BI98" i="2"/>
  <c r="BJ98" i="2"/>
  <c r="BK98" i="2"/>
  <c r="BL98" i="2"/>
  <c r="BM98" i="2"/>
  <c r="AN99" i="2"/>
  <c r="AO99" i="2"/>
  <c r="AQ99" i="2"/>
  <c r="AR99" i="2"/>
  <c r="AS99" i="2"/>
  <c r="AT99" i="2"/>
  <c r="AV99" i="2"/>
  <c r="AW99" i="2"/>
  <c r="AY99" i="2"/>
  <c r="AZ99" i="2"/>
  <c r="BA99" i="2"/>
  <c r="BC99" i="2"/>
  <c r="BD99" i="2"/>
  <c r="BE99" i="2"/>
  <c r="BF99" i="2"/>
  <c r="BG99" i="2"/>
  <c r="BI99" i="2"/>
  <c r="BJ99" i="2"/>
  <c r="BK99" i="2"/>
  <c r="BL99" i="2"/>
  <c r="BM99" i="2"/>
  <c r="AN101" i="2"/>
  <c r="AO101" i="2"/>
  <c r="AQ101" i="2"/>
  <c r="AR101" i="2"/>
  <c r="AS101" i="2"/>
  <c r="AT101" i="2"/>
  <c r="AV101" i="2"/>
  <c r="AW101" i="2"/>
  <c r="AY101" i="2"/>
  <c r="AZ101" i="2"/>
  <c r="BA101" i="2"/>
  <c r="BC101" i="2"/>
  <c r="BD101" i="2"/>
  <c r="BE101" i="2"/>
  <c r="BF101" i="2"/>
  <c r="BG101" i="2"/>
  <c r="BI101" i="2"/>
  <c r="BJ101" i="2"/>
  <c r="BK101" i="2"/>
  <c r="BL101" i="2"/>
  <c r="BM101" i="2"/>
  <c r="AN102" i="2"/>
  <c r="AO102" i="2"/>
  <c r="AQ102" i="2"/>
  <c r="AR102" i="2"/>
  <c r="AS102" i="2"/>
  <c r="AT102" i="2"/>
  <c r="AV102" i="2"/>
  <c r="AW102" i="2"/>
  <c r="AY102" i="2"/>
  <c r="AZ102" i="2"/>
  <c r="BA102" i="2"/>
  <c r="BC102" i="2"/>
  <c r="BD102" i="2"/>
  <c r="BE102" i="2"/>
  <c r="BF102" i="2"/>
  <c r="BG102" i="2"/>
  <c r="BI102" i="2"/>
  <c r="BJ102" i="2"/>
  <c r="BK102" i="2"/>
  <c r="BL102" i="2"/>
  <c r="BM102" i="2"/>
  <c r="AN103" i="2"/>
  <c r="AO103" i="2"/>
  <c r="AQ103" i="2"/>
  <c r="AR103" i="2"/>
  <c r="AS103" i="2"/>
  <c r="AT103" i="2"/>
  <c r="AV103" i="2"/>
  <c r="AW103" i="2"/>
  <c r="AY103" i="2"/>
  <c r="AZ103" i="2"/>
  <c r="BA103" i="2"/>
  <c r="BC103" i="2"/>
  <c r="BD103" i="2"/>
  <c r="BE103" i="2"/>
  <c r="BF103" i="2"/>
  <c r="BG103" i="2"/>
  <c r="BI103" i="2"/>
  <c r="BJ103" i="2"/>
  <c r="BK103" i="2"/>
  <c r="BL103" i="2"/>
  <c r="BM103" i="2"/>
  <c r="AN104" i="2"/>
  <c r="AO104" i="2"/>
  <c r="AQ104" i="2"/>
  <c r="AR104" i="2"/>
  <c r="AS104" i="2"/>
  <c r="AT104" i="2"/>
  <c r="AV104" i="2"/>
  <c r="AW104" i="2"/>
  <c r="AY104" i="2"/>
  <c r="AZ104" i="2"/>
  <c r="BA104" i="2"/>
  <c r="BC104" i="2"/>
  <c r="BD104" i="2"/>
  <c r="BE104" i="2"/>
  <c r="BF104" i="2"/>
  <c r="BG104" i="2"/>
  <c r="BI104" i="2"/>
  <c r="BJ104" i="2"/>
  <c r="BK104" i="2"/>
  <c r="BL104" i="2"/>
  <c r="BM104" i="2"/>
  <c r="AN106" i="2"/>
  <c r="AO106" i="2"/>
  <c r="AQ106" i="2"/>
  <c r="AR106" i="2"/>
  <c r="AS106" i="2"/>
  <c r="AT106" i="2"/>
  <c r="AV106" i="2"/>
  <c r="AW106" i="2"/>
  <c r="AY106" i="2"/>
  <c r="AZ106" i="2"/>
  <c r="BA106" i="2"/>
  <c r="BC106" i="2"/>
  <c r="BD106" i="2"/>
  <c r="BE106" i="2"/>
  <c r="BF106" i="2"/>
  <c r="BG106" i="2"/>
  <c r="BI106" i="2"/>
  <c r="BJ106" i="2"/>
  <c r="BK106" i="2"/>
  <c r="BL106" i="2"/>
  <c r="BM106" i="2"/>
  <c r="AN107" i="2"/>
  <c r="AO107" i="2"/>
  <c r="AQ107" i="2"/>
  <c r="AR107" i="2"/>
  <c r="AS107" i="2"/>
  <c r="AT107" i="2"/>
  <c r="AV107" i="2"/>
  <c r="AW107" i="2"/>
  <c r="AY107" i="2"/>
  <c r="AZ107" i="2"/>
  <c r="BA107" i="2"/>
  <c r="BC107" i="2"/>
  <c r="BD107" i="2"/>
  <c r="BE107" i="2"/>
  <c r="BF107" i="2"/>
  <c r="BG107" i="2"/>
  <c r="BI107" i="2"/>
  <c r="BJ107" i="2"/>
  <c r="BK107" i="2"/>
  <c r="BL107" i="2"/>
  <c r="BM107" i="2"/>
  <c r="AN108" i="2"/>
  <c r="AO108" i="2"/>
  <c r="AQ108" i="2"/>
  <c r="AR108" i="2"/>
  <c r="AS108" i="2"/>
  <c r="AT108" i="2"/>
  <c r="AV108" i="2"/>
  <c r="AW108" i="2"/>
  <c r="AY108" i="2"/>
  <c r="AZ108" i="2"/>
  <c r="BA108" i="2"/>
  <c r="BC108" i="2"/>
  <c r="BD108" i="2"/>
  <c r="BE108" i="2"/>
  <c r="BF108" i="2"/>
  <c r="BG108" i="2"/>
  <c r="BI108" i="2"/>
  <c r="BJ108" i="2"/>
  <c r="BK108" i="2"/>
  <c r="BL108" i="2"/>
  <c r="BM108" i="2"/>
  <c r="AN109" i="2"/>
  <c r="AO109" i="2"/>
  <c r="AQ109" i="2"/>
  <c r="AR109" i="2"/>
  <c r="AS109" i="2"/>
  <c r="AT109" i="2"/>
  <c r="AV109" i="2"/>
  <c r="AW109" i="2"/>
  <c r="AY109" i="2"/>
  <c r="AZ109" i="2"/>
  <c r="BA109" i="2"/>
  <c r="BC109" i="2"/>
  <c r="BD109" i="2"/>
  <c r="BE109" i="2"/>
  <c r="BF109" i="2"/>
  <c r="BG109" i="2"/>
  <c r="BI109" i="2"/>
  <c r="BJ109" i="2"/>
  <c r="BK109" i="2"/>
  <c r="BL109" i="2"/>
  <c r="BM109" i="2"/>
  <c r="AN110" i="2"/>
  <c r="AO110" i="2"/>
  <c r="AQ110" i="2"/>
  <c r="AR110" i="2"/>
  <c r="AS110" i="2"/>
  <c r="AT110" i="2"/>
  <c r="AV110" i="2"/>
  <c r="AW110" i="2"/>
  <c r="AY110" i="2"/>
  <c r="AZ110" i="2"/>
  <c r="BA110" i="2"/>
  <c r="BC110" i="2"/>
  <c r="BD110" i="2"/>
  <c r="BE110" i="2"/>
  <c r="BF110" i="2"/>
  <c r="BG110" i="2"/>
  <c r="BI110" i="2"/>
  <c r="BJ110" i="2"/>
  <c r="BK110" i="2"/>
  <c r="BL110" i="2"/>
  <c r="BM110" i="2"/>
  <c r="AN111" i="2"/>
  <c r="AO111" i="2"/>
  <c r="AQ111" i="2"/>
  <c r="AR111" i="2"/>
  <c r="AS111" i="2"/>
  <c r="AT111" i="2"/>
  <c r="AV111" i="2"/>
  <c r="AW111" i="2"/>
  <c r="AY111" i="2"/>
  <c r="AZ111" i="2"/>
  <c r="BA111" i="2"/>
  <c r="BC111" i="2"/>
  <c r="BD111" i="2"/>
  <c r="BE111" i="2"/>
  <c r="BF111" i="2"/>
  <c r="BG111" i="2"/>
  <c r="BI111" i="2"/>
  <c r="BJ111" i="2"/>
  <c r="BK111" i="2"/>
  <c r="BL111" i="2"/>
  <c r="BM111" i="2"/>
  <c r="AN112" i="2"/>
  <c r="AO112" i="2"/>
  <c r="AQ112" i="2"/>
  <c r="AR112" i="2"/>
  <c r="AS112" i="2"/>
  <c r="AT112" i="2"/>
  <c r="AV112" i="2"/>
  <c r="AW112" i="2"/>
  <c r="AY112" i="2"/>
  <c r="AZ112" i="2"/>
  <c r="BA112" i="2"/>
  <c r="BC112" i="2"/>
  <c r="BD112" i="2"/>
  <c r="BE112" i="2"/>
  <c r="BF112" i="2"/>
  <c r="BG112" i="2"/>
  <c r="BI112" i="2"/>
  <c r="BJ112" i="2"/>
  <c r="BK112" i="2"/>
  <c r="BL112" i="2"/>
  <c r="BM112" i="2"/>
  <c r="AN113" i="2"/>
  <c r="AO113" i="2"/>
  <c r="AQ113" i="2"/>
  <c r="AR113" i="2"/>
  <c r="AS113" i="2"/>
  <c r="AT113" i="2"/>
  <c r="AV113" i="2"/>
  <c r="AW113" i="2"/>
  <c r="AY113" i="2"/>
  <c r="AZ113" i="2"/>
  <c r="BA113" i="2"/>
  <c r="BC113" i="2"/>
  <c r="BD113" i="2"/>
  <c r="BE113" i="2"/>
  <c r="BF113" i="2"/>
  <c r="BG113" i="2"/>
  <c r="BI113" i="2"/>
  <c r="BJ113" i="2"/>
  <c r="BK113" i="2"/>
  <c r="BL113" i="2"/>
  <c r="BM113" i="2"/>
  <c r="AN114" i="2"/>
  <c r="AO114" i="2"/>
  <c r="AQ114" i="2"/>
  <c r="AR114" i="2"/>
  <c r="AS114" i="2"/>
  <c r="AT114" i="2"/>
  <c r="AV114" i="2"/>
  <c r="AW114" i="2"/>
  <c r="AY114" i="2"/>
  <c r="AZ114" i="2"/>
  <c r="BA114" i="2"/>
  <c r="BC114" i="2"/>
  <c r="BD114" i="2"/>
  <c r="BE114" i="2"/>
  <c r="BF114" i="2"/>
  <c r="BG114" i="2"/>
  <c r="BI114" i="2"/>
  <c r="BJ114" i="2"/>
  <c r="BK114" i="2"/>
  <c r="BL114" i="2"/>
  <c r="BM114" i="2"/>
  <c r="AN115" i="2"/>
  <c r="AO115" i="2"/>
  <c r="AQ115" i="2"/>
  <c r="AR115" i="2"/>
  <c r="AS115" i="2"/>
  <c r="AT115" i="2"/>
  <c r="AV115" i="2"/>
  <c r="AW115" i="2"/>
  <c r="AY115" i="2"/>
  <c r="AZ115" i="2"/>
  <c r="BA115" i="2"/>
  <c r="BC115" i="2"/>
  <c r="BD115" i="2"/>
  <c r="BE115" i="2"/>
  <c r="BF115" i="2"/>
  <c r="BG115" i="2"/>
  <c r="BI115" i="2"/>
  <c r="BJ115" i="2"/>
  <c r="BK115" i="2"/>
  <c r="BL115" i="2"/>
  <c r="BM115" i="2"/>
  <c r="AN117" i="2"/>
  <c r="AN116" i="2" s="1"/>
  <c r="AO117" i="2"/>
  <c r="AO116" i="2" s="1"/>
  <c r="AQ117" i="2"/>
  <c r="AQ116" i="2" s="1"/>
  <c r="AR117" i="2"/>
  <c r="AR116" i="2" s="1"/>
  <c r="AS117" i="2"/>
  <c r="AS116" i="2" s="1"/>
  <c r="AT117" i="2"/>
  <c r="AT116" i="2" s="1"/>
  <c r="AV117" i="2"/>
  <c r="AV116" i="2" s="1"/>
  <c r="AW117" i="2"/>
  <c r="AW116" i="2" s="1"/>
  <c r="AY117" i="2"/>
  <c r="AY116" i="2" s="1"/>
  <c r="AZ117" i="2"/>
  <c r="AZ116" i="2" s="1"/>
  <c r="BA117" i="2"/>
  <c r="BA116" i="2" s="1"/>
  <c r="BC117" i="2"/>
  <c r="BC116" i="2" s="1"/>
  <c r="BD117" i="2"/>
  <c r="BD116" i="2" s="1"/>
  <c r="BE117" i="2"/>
  <c r="BE116" i="2" s="1"/>
  <c r="BF117" i="2"/>
  <c r="BF116" i="2" s="1"/>
  <c r="BG117" i="2"/>
  <c r="BG116" i="2" s="1"/>
  <c r="BI117" i="2"/>
  <c r="BI116" i="2" s="1"/>
  <c r="BJ117" i="2"/>
  <c r="BJ116" i="2" s="1"/>
  <c r="BK117" i="2"/>
  <c r="BK116" i="2" s="1"/>
  <c r="BL117" i="2"/>
  <c r="BL116" i="2" s="1"/>
  <c r="BM117" i="2"/>
  <c r="BM116" i="2" s="1"/>
  <c r="AM117" i="2"/>
  <c r="AM107" i="2"/>
  <c r="AM108" i="2"/>
  <c r="AM109" i="2"/>
  <c r="AM110" i="2"/>
  <c r="AM111" i="2"/>
  <c r="AM112" i="2"/>
  <c r="AM113" i="2"/>
  <c r="AM114" i="2"/>
  <c r="AM115" i="2"/>
  <c r="AM106" i="2"/>
  <c r="AM104" i="2"/>
  <c r="AM103" i="2"/>
  <c r="AM102" i="2"/>
  <c r="AM101" i="2"/>
  <c r="AM97" i="2"/>
  <c r="AM98" i="2"/>
  <c r="AM99" i="2"/>
  <c r="AM96" i="2"/>
  <c r="AM92" i="2"/>
  <c r="AM93" i="2"/>
  <c r="AM94" i="2"/>
  <c r="AM91" i="2"/>
  <c r="AM84" i="2"/>
  <c r="AM85" i="2"/>
  <c r="AM86" i="2"/>
  <c r="AM87" i="2"/>
  <c r="AM88" i="2"/>
  <c r="AM83" i="2"/>
  <c r="AN77" i="2"/>
  <c r="AO77" i="2"/>
  <c r="AQ77" i="2"/>
  <c r="AR77" i="2"/>
  <c r="AS77" i="2"/>
  <c r="AT77" i="2"/>
  <c r="AV77" i="2"/>
  <c r="AW77" i="2"/>
  <c r="AY77" i="2"/>
  <c r="AZ77" i="2"/>
  <c r="BA77" i="2"/>
  <c r="BC77" i="2"/>
  <c r="BD77" i="2"/>
  <c r="BE77" i="2"/>
  <c r="BF77" i="2"/>
  <c r="BG77" i="2"/>
  <c r="BI77" i="2"/>
  <c r="BJ77" i="2"/>
  <c r="BK77" i="2"/>
  <c r="BL77" i="2"/>
  <c r="BM77" i="2"/>
  <c r="AN78" i="2"/>
  <c r="AO78" i="2"/>
  <c r="AQ78" i="2"/>
  <c r="AR78" i="2"/>
  <c r="AS78" i="2"/>
  <c r="AT78" i="2"/>
  <c r="AV78" i="2"/>
  <c r="AW78" i="2"/>
  <c r="AY78" i="2"/>
  <c r="AZ78" i="2"/>
  <c r="BA78" i="2"/>
  <c r="BC78" i="2"/>
  <c r="BD78" i="2"/>
  <c r="BE78" i="2"/>
  <c r="BF78" i="2"/>
  <c r="BG78" i="2"/>
  <c r="BI78" i="2"/>
  <c r="BJ78" i="2"/>
  <c r="BK78" i="2"/>
  <c r="BL78" i="2"/>
  <c r="BM78" i="2"/>
  <c r="AN79" i="2"/>
  <c r="AO79" i="2"/>
  <c r="AQ79" i="2"/>
  <c r="AR79" i="2"/>
  <c r="AS79" i="2"/>
  <c r="AT79" i="2"/>
  <c r="AV79" i="2"/>
  <c r="AW79" i="2"/>
  <c r="AY79" i="2"/>
  <c r="AZ79" i="2"/>
  <c r="BA79" i="2"/>
  <c r="BC79" i="2"/>
  <c r="BD79" i="2"/>
  <c r="BE79" i="2"/>
  <c r="BF79" i="2"/>
  <c r="BG79" i="2"/>
  <c r="BI79" i="2"/>
  <c r="BJ79" i="2"/>
  <c r="BK79" i="2"/>
  <c r="BL79" i="2"/>
  <c r="BM79" i="2"/>
  <c r="AN80" i="2"/>
  <c r="AO80" i="2"/>
  <c r="AQ80" i="2"/>
  <c r="AR80" i="2"/>
  <c r="AS80" i="2"/>
  <c r="AT80" i="2"/>
  <c r="AV80" i="2"/>
  <c r="AW80" i="2"/>
  <c r="AY80" i="2"/>
  <c r="AZ80" i="2"/>
  <c r="BA80" i="2"/>
  <c r="BC80" i="2"/>
  <c r="BD80" i="2"/>
  <c r="BE80" i="2"/>
  <c r="BF80" i="2"/>
  <c r="BG80" i="2"/>
  <c r="BI80" i="2"/>
  <c r="BJ80" i="2"/>
  <c r="BK80" i="2"/>
  <c r="BL80" i="2"/>
  <c r="BM80" i="2"/>
  <c r="AN81" i="2"/>
  <c r="AO81" i="2"/>
  <c r="AQ81" i="2"/>
  <c r="AR81" i="2"/>
  <c r="AS81" i="2"/>
  <c r="AT81" i="2"/>
  <c r="AV81" i="2"/>
  <c r="AW81" i="2"/>
  <c r="AY81" i="2"/>
  <c r="AZ81" i="2"/>
  <c r="BA81" i="2"/>
  <c r="BC81" i="2"/>
  <c r="BD81" i="2"/>
  <c r="BE81" i="2"/>
  <c r="BF81" i="2"/>
  <c r="BG81" i="2"/>
  <c r="BI81" i="2"/>
  <c r="BJ81" i="2"/>
  <c r="BK81" i="2"/>
  <c r="BL81" i="2"/>
  <c r="BM81" i="2"/>
  <c r="AM78" i="2"/>
  <c r="AM79" i="2"/>
  <c r="AM80" i="2"/>
  <c r="AM81" i="2"/>
  <c r="AM77" i="2"/>
  <c r="AN71" i="2"/>
  <c r="AO71" i="2"/>
  <c r="AQ71" i="2"/>
  <c r="AR71" i="2"/>
  <c r="AS71" i="2"/>
  <c r="AT71" i="2"/>
  <c r="AV71" i="2"/>
  <c r="AW71" i="2"/>
  <c r="AY71" i="2"/>
  <c r="AZ71" i="2"/>
  <c r="BA71" i="2"/>
  <c r="BC71" i="2"/>
  <c r="BD71" i="2"/>
  <c r="BE71" i="2"/>
  <c r="BF71" i="2"/>
  <c r="BG71" i="2"/>
  <c r="BI71" i="2"/>
  <c r="BJ71" i="2"/>
  <c r="BK71" i="2"/>
  <c r="BL71" i="2"/>
  <c r="BM71" i="2"/>
  <c r="AN72" i="2"/>
  <c r="AO72" i="2"/>
  <c r="AQ72" i="2"/>
  <c r="AR72" i="2"/>
  <c r="AS72" i="2"/>
  <c r="AT72" i="2"/>
  <c r="AV72" i="2"/>
  <c r="AW72" i="2"/>
  <c r="AY72" i="2"/>
  <c r="AZ72" i="2"/>
  <c r="BA72" i="2"/>
  <c r="BC72" i="2"/>
  <c r="BD72" i="2"/>
  <c r="BE72" i="2"/>
  <c r="BF72" i="2"/>
  <c r="BG72" i="2"/>
  <c r="BI72" i="2"/>
  <c r="BJ72" i="2"/>
  <c r="BK72" i="2"/>
  <c r="BL72" i="2"/>
  <c r="BM72" i="2"/>
  <c r="AN73" i="2"/>
  <c r="AO73" i="2"/>
  <c r="AQ73" i="2"/>
  <c r="AR73" i="2"/>
  <c r="AS73" i="2"/>
  <c r="AT73" i="2"/>
  <c r="AV73" i="2"/>
  <c r="AW73" i="2"/>
  <c r="AY73" i="2"/>
  <c r="AZ73" i="2"/>
  <c r="BA73" i="2"/>
  <c r="BC73" i="2"/>
  <c r="BD73" i="2"/>
  <c r="BE73" i="2"/>
  <c r="BF73" i="2"/>
  <c r="BG73" i="2"/>
  <c r="BI73" i="2"/>
  <c r="BJ73" i="2"/>
  <c r="BK73" i="2"/>
  <c r="BL73" i="2"/>
  <c r="BM73" i="2"/>
  <c r="AN74" i="2"/>
  <c r="AO74" i="2"/>
  <c r="AQ74" i="2"/>
  <c r="AR74" i="2"/>
  <c r="AS74" i="2"/>
  <c r="AT74" i="2"/>
  <c r="AV74" i="2"/>
  <c r="AW74" i="2"/>
  <c r="AY74" i="2"/>
  <c r="AZ74" i="2"/>
  <c r="BA74" i="2"/>
  <c r="BC74" i="2"/>
  <c r="BD74" i="2"/>
  <c r="BE74" i="2"/>
  <c r="BF74" i="2"/>
  <c r="BG74" i="2"/>
  <c r="BI74" i="2"/>
  <c r="BJ74" i="2"/>
  <c r="BK74" i="2"/>
  <c r="BL74" i="2"/>
  <c r="BM74" i="2"/>
  <c r="AN75" i="2"/>
  <c r="AO75" i="2"/>
  <c r="AQ75" i="2"/>
  <c r="AR75" i="2"/>
  <c r="AS75" i="2"/>
  <c r="AT75" i="2"/>
  <c r="AV75" i="2"/>
  <c r="AW75" i="2"/>
  <c r="AY75" i="2"/>
  <c r="AZ75" i="2"/>
  <c r="BA75" i="2"/>
  <c r="BC75" i="2"/>
  <c r="BD75" i="2"/>
  <c r="BE75" i="2"/>
  <c r="BF75" i="2"/>
  <c r="BG75" i="2"/>
  <c r="BI75" i="2"/>
  <c r="BJ75" i="2"/>
  <c r="BK75" i="2"/>
  <c r="BL75" i="2"/>
  <c r="BM75" i="2"/>
  <c r="AM72" i="2"/>
  <c r="AM73" i="2"/>
  <c r="AM74" i="2"/>
  <c r="AM75" i="2"/>
  <c r="AM71" i="2"/>
  <c r="BC55" i="2"/>
  <c r="BD55" i="2"/>
  <c r="BE55" i="2"/>
  <c r="BF55" i="2"/>
  <c r="BG55" i="2"/>
  <c r="BI55" i="2"/>
  <c r="BJ55" i="2"/>
  <c r="BK55" i="2"/>
  <c r="BL55" i="2"/>
  <c r="BM55" i="2"/>
  <c r="BC56" i="2"/>
  <c r="BD56" i="2"/>
  <c r="BE56" i="2"/>
  <c r="BF56" i="2"/>
  <c r="BG56" i="2"/>
  <c r="BI56" i="2"/>
  <c r="BJ56" i="2"/>
  <c r="BK56" i="2"/>
  <c r="BL56" i="2"/>
  <c r="BM56" i="2"/>
  <c r="BC57" i="2"/>
  <c r="BD57" i="2"/>
  <c r="BE57" i="2"/>
  <c r="BF57" i="2"/>
  <c r="BG57" i="2"/>
  <c r="BI57" i="2"/>
  <c r="BJ57" i="2"/>
  <c r="BK57" i="2"/>
  <c r="BL57" i="2"/>
  <c r="BM57" i="2"/>
  <c r="BC58" i="2"/>
  <c r="BD58" i="2"/>
  <c r="BE58" i="2"/>
  <c r="BF58" i="2"/>
  <c r="BG58" i="2"/>
  <c r="BI58" i="2"/>
  <c r="BJ58" i="2"/>
  <c r="BK58" i="2"/>
  <c r="BL58" i="2"/>
  <c r="BM58" i="2"/>
  <c r="BC59" i="2"/>
  <c r="BD59" i="2"/>
  <c r="BE59" i="2"/>
  <c r="BF59" i="2"/>
  <c r="BG59" i="2"/>
  <c r="BI59" i="2"/>
  <c r="BJ59" i="2"/>
  <c r="BK59" i="2"/>
  <c r="BL59" i="2"/>
  <c r="BM59" i="2"/>
  <c r="BC60" i="2"/>
  <c r="BD60" i="2"/>
  <c r="BE60" i="2"/>
  <c r="BF60" i="2"/>
  <c r="BG60" i="2"/>
  <c r="BI60" i="2"/>
  <c r="BJ60" i="2"/>
  <c r="BK60" i="2"/>
  <c r="BL60" i="2"/>
  <c r="BM60" i="2"/>
  <c r="BC61" i="2"/>
  <c r="BD61" i="2"/>
  <c r="BE61" i="2"/>
  <c r="BF61" i="2"/>
  <c r="BG61" i="2"/>
  <c r="BI61" i="2"/>
  <c r="BJ61" i="2"/>
  <c r="BK61" i="2"/>
  <c r="BL61" i="2"/>
  <c r="BM61" i="2"/>
  <c r="BC62" i="2"/>
  <c r="BD62" i="2"/>
  <c r="BE62" i="2"/>
  <c r="BF62" i="2"/>
  <c r="BG62" i="2"/>
  <c r="BI62" i="2"/>
  <c r="BJ62" i="2"/>
  <c r="BK62" i="2"/>
  <c r="BL62" i="2"/>
  <c r="BM62" i="2"/>
  <c r="BC63" i="2"/>
  <c r="BD63" i="2"/>
  <c r="BE63" i="2"/>
  <c r="BF63" i="2"/>
  <c r="BG63" i="2"/>
  <c r="BI63" i="2"/>
  <c r="BJ63" i="2"/>
  <c r="BK63" i="2"/>
  <c r="BL63" i="2"/>
  <c r="BM63" i="2"/>
  <c r="BC64" i="2"/>
  <c r="BD64" i="2"/>
  <c r="BE64" i="2"/>
  <c r="BF64" i="2"/>
  <c r="BG64" i="2"/>
  <c r="BI64" i="2"/>
  <c r="BJ64" i="2"/>
  <c r="BK64" i="2"/>
  <c r="BL64" i="2"/>
  <c r="BM64" i="2"/>
  <c r="BC65" i="2"/>
  <c r="BD65" i="2"/>
  <c r="BE65" i="2"/>
  <c r="BF65" i="2"/>
  <c r="BG65" i="2"/>
  <c r="BI65" i="2"/>
  <c r="BJ65" i="2"/>
  <c r="BK65" i="2"/>
  <c r="BL65" i="2"/>
  <c r="BM65" i="2"/>
  <c r="BC66" i="2"/>
  <c r="BD66" i="2"/>
  <c r="BE66" i="2"/>
  <c r="BF66" i="2"/>
  <c r="BG66" i="2"/>
  <c r="BI66" i="2"/>
  <c r="BJ66" i="2"/>
  <c r="BK66" i="2"/>
  <c r="BL66" i="2"/>
  <c r="BM66" i="2"/>
  <c r="BC67" i="2"/>
  <c r="BD67" i="2"/>
  <c r="BE67" i="2"/>
  <c r="BF67" i="2"/>
  <c r="BG67" i="2"/>
  <c r="BI67" i="2"/>
  <c r="BJ67" i="2"/>
  <c r="BK67" i="2"/>
  <c r="BL67" i="2"/>
  <c r="BM67" i="2"/>
  <c r="BC68" i="2"/>
  <c r="BD68" i="2"/>
  <c r="BE68" i="2"/>
  <c r="BF68" i="2"/>
  <c r="BG68" i="2"/>
  <c r="BI68" i="2"/>
  <c r="BJ68" i="2"/>
  <c r="BK68" i="2"/>
  <c r="BL68" i="2"/>
  <c r="BM68" i="2"/>
  <c r="BC69" i="2"/>
  <c r="BD69" i="2"/>
  <c r="BE69" i="2"/>
  <c r="BF69" i="2"/>
  <c r="BG69" i="2"/>
  <c r="BI69" i="2"/>
  <c r="BJ69" i="2"/>
  <c r="BK69" i="2"/>
  <c r="BL69" i="2"/>
  <c r="BM69" i="2"/>
  <c r="AN55" i="2"/>
  <c r="AO55" i="2"/>
  <c r="AQ55" i="2"/>
  <c r="AR55" i="2"/>
  <c r="AS55" i="2"/>
  <c r="AT55" i="2"/>
  <c r="AV55" i="2"/>
  <c r="AW55" i="2"/>
  <c r="AY55" i="2"/>
  <c r="AZ55" i="2"/>
  <c r="BA55" i="2"/>
  <c r="AN56" i="2"/>
  <c r="AO56" i="2"/>
  <c r="AQ56" i="2"/>
  <c r="AR56" i="2"/>
  <c r="AS56" i="2"/>
  <c r="AT56" i="2"/>
  <c r="AV56" i="2"/>
  <c r="AW56" i="2"/>
  <c r="AY56" i="2"/>
  <c r="AZ56" i="2"/>
  <c r="BA56" i="2"/>
  <c r="AN57" i="2"/>
  <c r="AO57" i="2"/>
  <c r="AQ57" i="2"/>
  <c r="AR57" i="2"/>
  <c r="AS57" i="2"/>
  <c r="AT57" i="2"/>
  <c r="AV57" i="2"/>
  <c r="AW57" i="2"/>
  <c r="AY57" i="2"/>
  <c r="AZ57" i="2"/>
  <c r="BA57" i="2"/>
  <c r="AN58" i="2"/>
  <c r="AO58" i="2"/>
  <c r="AQ58" i="2"/>
  <c r="AR58" i="2"/>
  <c r="AS58" i="2"/>
  <c r="AT58" i="2"/>
  <c r="AV58" i="2"/>
  <c r="AW58" i="2"/>
  <c r="AY58" i="2"/>
  <c r="AZ58" i="2"/>
  <c r="BA58" i="2"/>
  <c r="AN59" i="2"/>
  <c r="AO59" i="2"/>
  <c r="AQ59" i="2"/>
  <c r="AR59" i="2"/>
  <c r="AS59" i="2"/>
  <c r="AT59" i="2"/>
  <c r="AV59" i="2"/>
  <c r="AW59" i="2"/>
  <c r="AY59" i="2"/>
  <c r="AZ59" i="2"/>
  <c r="BA59" i="2"/>
  <c r="AN60" i="2"/>
  <c r="AO60" i="2"/>
  <c r="AQ60" i="2"/>
  <c r="AR60" i="2"/>
  <c r="AS60" i="2"/>
  <c r="AT60" i="2"/>
  <c r="AV60" i="2"/>
  <c r="AW60" i="2"/>
  <c r="AY60" i="2"/>
  <c r="AZ60" i="2"/>
  <c r="BA60" i="2"/>
  <c r="AN61" i="2"/>
  <c r="AO61" i="2"/>
  <c r="AQ61" i="2"/>
  <c r="AR61" i="2"/>
  <c r="AS61" i="2"/>
  <c r="AT61" i="2"/>
  <c r="AV61" i="2"/>
  <c r="AW61" i="2"/>
  <c r="AY61" i="2"/>
  <c r="AZ61" i="2"/>
  <c r="BA61" i="2"/>
  <c r="AN62" i="2"/>
  <c r="AO62" i="2"/>
  <c r="AQ62" i="2"/>
  <c r="AR62" i="2"/>
  <c r="AS62" i="2"/>
  <c r="AT62" i="2"/>
  <c r="AV62" i="2"/>
  <c r="AW62" i="2"/>
  <c r="AY62" i="2"/>
  <c r="AZ62" i="2"/>
  <c r="BA62" i="2"/>
  <c r="AN63" i="2"/>
  <c r="AO63" i="2"/>
  <c r="AQ63" i="2"/>
  <c r="AR63" i="2"/>
  <c r="AS63" i="2"/>
  <c r="AT63" i="2"/>
  <c r="AV63" i="2"/>
  <c r="AW63" i="2"/>
  <c r="AY63" i="2"/>
  <c r="AZ63" i="2"/>
  <c r="BA63" i="2"/>
  <c r="AN64" i="2"/>
  <c r="AO64" i="2"/>
  <c r="AQ64" i="2"/>
  <c r="AR64" i="2"/>
  <c r="AS64" i="2"/>
  <c r="AT64" i="2"/>
  <c r="AV64" i="2"/>
  <c r="AW64" i="2"/>
  <c r="AY64" i="2"/>
  <c r="AZ64" i="2"/>
  <c r="BA64" i="2"/>
  <c r="AN65" i="2"/>
  <c r="AO65" i="2"/>
  <c r="AQ65" i="2"/>
  <c r="AR65" i="2"/>
  <c r="AS65" i="2"/>
  <c r="AT65" i="2"/>
  <c r="AV65" i="2"/>
  <c r="AW65" i="2"/>
  <c r="AY65" i="2"/>
  <c r="AZ65" i="2"/>
  <c r="BA65" i="2"/>
  <c r="AN66" i="2"/>
  <c r="AO66" i="2"/>
  <c r="AQ66" i="2"/>
  <c r="AR66" i="2"/>
  <c r="AS66" i="2"/>
  <c r="AT66" i="2"/>
  <c r="AV66" i="2"/>
  <c r="AW66" i="2"/>
  <c r="AY66" i="2"/>
  <c r="AZ66" i="2"/>
  <c r="BA66" i="2"/>
  <c r="AN67" i="2"/>
  <c r="AO67" i="2"/>
  <c r="AQ67" i="2"/>
  <c r="AR67" i="2"/>
  <c r="AS67" i="2"/>
  <c r="AT67" i="2"/>
  <c r="AV67" i="2"/>
  <c r="AW67" i="2"/>
  <c r="AY67" i="2"/>
  <c r="AZ67" i="2"/>
  <c r="BA67" i="2"/>
  <c r="AN68" i="2"/>
  <c r="AO68" i="2"/>
  <c r="AQ68" i="2"/>
  <c r="AR68" i="2"/>
  <c r="AS68" i="2"/>
  <c r="AT68" i="2"/>
  <c r="AV68" i="2"/>
  <c r="AW68" i="2"/>
  <c r="AY68" i="2"/>
  <c r="AZ68" i="2"/>
  <c r="BA68" i="2"/>
  <c r="AN69" i="2"/>
  <c r="AO69" i="2"/>
  <c r="AQ69" i="2"/>
  <c r="AR69" i="2"/>
  <c r="AS69" i="2"/>
  <c r="AT69" i="2"/>
  <c r="AV69" i="2"/>
  <c r="AW69" i="2"/>
  <c r="AY69" i="2"/>
  <c r="AZ69" i="2"/>
  <c r="BA69" i="2"/>
  <c r="AM56" i="2"/>
  <c r="AM57" i="2"/>
  <c r="AM58" i="2"/>
  <c r="AM59" i="2"/>
  <c r="AM60" i="2"/>
  <c r="AM61" i="2"/>
  <c r="AM62" i="2"/>
  <c r="AM63" i="2"/>
  <c r="AM64" i="2"/>
  <c r="AM65" i="2"/>
  <c r="AM66" i="2"/>
  <c r="AM67" i="2"/>
  <c r="AM68" i="2"/>
  <c r="AM69" i="2"/>
  <c r="AM55" i="2"/>
  <c r="AN49" i="2"/>
  <c r="AO49" i="2"/>
  <c r="AQ49" i="2"/>
  <c r="AR49" i="2"/>
  <c r="AS49" i="2"/>
  <c r="AT49" i="2"/>
  <c r="AV49" i="2"/>
  <c r="AW49" i="2"/>
  <c r="AY49" i="2"/>
  <c r="AZ49" i="2"/>
  <c r="BA49" i="2"/>
  <c r="BC49" i="2"/>
  <c r="BD49" i="2"/>
  <c r="BE49" i="2"/>
  <c r="BF49" i="2"/>
  <c r="BG49" i="2"/>
  <c r="BI49" i="2"/>
  <c r="BJ49" i="2"/>
  <c r="BK49" i="2"/>
  <c r="BL49" i="2"/>
  <c r="BM49" i="2"/>
  <c r="AN50" i="2"/>
  <c r="AO50" i="2"/>
  <c r="AQ50" i="2"/>
  <c r="AR50" i="2"/>
  <c r="AS50" i="2"/>
  <c r="AT50" i="2"/>
  <c r="AV50" i="2"/>
  <c r="AW50" i="2"/>
  <c r="AY50" i="2"/>
  <c r="AZ50" i="2"/>
  <c r="BA50" i="2"/>
  <c r="BC50" i="2"/>
  <c r="BD50" i="2"/>
  <c r="BE50" i="2"/>
  <c r="BF50" i="2"/>
  <c r="BG50" i="2"/>
  <c r="BI50" i="2"/>
  <c r="BJ50" i="2"/>
  <c r="BK50" i="2"/>
  <c r="BL50" i="2"/>
  <c r="BM50" i="2"/>
  <c r="AN51" i="2"/>
  <c r="AO51" i="2"/>
  <c r="AQ51" i="2"/>
  <c r="AR51" i="2"/>
  <c r="AS51" i="2"/>
  <c r="AT51" i="2"/>
  <c r="AV51" i="2"/>
  <c r="AW51" i="2"/>
  <c r="AY51" i="2"/>
  <c r="AZ51" i="2"/>
  <c r="BA51" i="2"/>
  <c r="BC51" i="2"/>
  <c r="BD51" i="2"/>
  <c r="BE51" i="2"/>
  <c r="BF51" i="2"/>
  <c r="BG51" i="2"/>
  <c r="BI51" i="2"/>
  <c r="BJ51" i="2"/>
  <c r="BK51" i="2"/>
  <c r="BL51" i="2"/>
  <c r="BM51" i="2"/>
  <c r="AN52" i="2"/>
  <c r="AO52" i="2"/>
  <c r="AQ52" i="2"/>
  <c r="AR52" i="2"/>
  <c r="AS52" i="2"/>
  <c r="AT52" i="2"/>
  <c r="AV52" i="2"/>
  <c r="AW52" i="2"/>
  <c r="AY52" i="2"/>
  <c r="AZ52" i="2"/>
  <c r="BA52" i="2"/>
  <c r="BC52" i="2"/>
  <c r="BD52" i="2"/>
  <c r="BE52" i="2"/>
  <c r="BF52" i="2"/>
  <c r="BG52" i="2"/>
  <c r="BI52" i="2"/>
  <c r="BJ52" i="2"/>
  <c r="BK52" i="2"/>
  <c r="BL52" i="2"/>
  <c r="BM52" i="2"/>
  <c r="AN53" i="2"/>
  <c r="AO53" i="2"/>
  <c r="AQ53" i="2"/>
  <c r="AR53" i="2"/>
  <c r="AS53" i="2"/>
  <c r="AT53" i="2"/>
  <c r="AV53" i="2"/>
  <c r="AW53" i="2"/>
  <c r="AY53" i="2"/>
  <c r="AZ53" i="2"/>
  <c r="BA53" i="2"/>
  <c r="BC53" i="2"/>
  <c r="BD53" i="2"/>
  <c r="BE53" i="2"/>
  <c r="BF53" i="2"/>
  <c r="BG53" i="2"/>
  <c r="BI53" i="2"/>
  <c r="BJ53" i="2"/>
  <c r="BK53" i="2"/>
  <c r="BL53" i="2"/>
  <c r="BM53" i="2"/>
  <c r="AM50" i="2"/>
  <c r="AM51" i="2"/>
  <c r="AM52" i="2"/>
  <c r="AM53" i="2"/>
  <c r="AM49" i="2"/>
  <c r="A556" i="6"/>
  <c r="A558" i="6"/>
  <c r="A557" i="6"/>
  <c r="A555" i="6"/>
  <c r="A554" i="6"/>
  <c r="A553" i="6"/>
  <c r="A552" i="6"/>
  <c r="A551" i="6"/>
  <c r="A550" i="6"/>
  <c r="A547" i="6"/>
  <c r="A546" i="6"/>
  <c r="A545" i="6"/>
  <c r="A544" i="6"/>
  <c r="A543" i="6"/>
  <c r="A540" i="6"/>
  <c r="A539" i="6"/>
  <c r="A538" i="6"/>
  <c r="A537" i="6"/>
  <c r="A536" i="6"/>
  <c r="A535" i="6"/>
  <c r="A534" i="6"/>
  <c r="A533" i="6"/>
  <c r="A532" i="6"/>
  <c r="A531" i="6"/>
  <c r="A530" i="6"/>
  <c r="A529" i="6"/>
  <c r="A528" i="6"/>
  <c r="A527" i="6"/>
  <c r="A526" i="6"/>
  <c r="A525" i="6"/>
  <c r="A524" i="6"/>
  <c r="A523" i="6"/>
  <c r="A522" i="6"/>
  <c r="A521"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6" i="6"/>
  <c r="A15" i="6"/>
  <c r="A14" i="6"/>
  <c r="A13" i="6"/>
  <c r="A12" i="6"/>
  <c r="A11" i="6"/>
  <c r="A10" i="6"/>
  <c r="A9" i="6"/>
  <c r="A8" i="6"/>
  <c r="A7" i="6"/>
  <c r="A6" i="6"/>
  <c r="A5" i="6"/>
  <c r="A4" i="6"/>
  <c r="A3" i="6"/>
  <c r="B627" i="2"/>
  <c r="AM627" i="2" s="1"/>
  <c r="B628" i="2"/>
  <c r="AM628" i="2" s="1"/>
  <c r="B629" i="2"/>
  <c r="AM629" i="2" s="1"/>
  <c r="B630" i="2"/>
  <c r="AM630" i="2" s="1"/>
  <c r="B631" i="2"/>
  <c r="AM631" i="2" s="1"/>
  <c r="B633" i="2"/>
  <c r="AM633" i="2" s="1"/>
  <c r="B634" i="2"/>
  <c r="AM634" i="2" s="1"/>
  <c r="B626" i="2"/>
  <c r="AM626" i="2" s="1"/>
  <c r="CD614" i="2"/>
  <c r="CD603" i="2"/>
  <c r="CD598" i="2"/>
  <c r="CD593" i="2"/>
  <c r="CD588" i="2"/>
  <c r="CD587" i="2" s="1"/>
  <c r="CD582" i="2"/>
  <c r="CD577" i="2"/>
  <c r="CD572" i="2"/>
  <c r="CD571" i="2" s="1"/>
  <c r="CD564" i="2"/>
  <c r="CD558" i="2"/>
  <c r="CD552" i="2"/>
  <c r="CD536" i="2"/>
  <c r="CD530" i="2"/>
  <c r="CD522" i="2"/>
  <c r="CD517" i="2"/>
  <c r="CD516" i="2" s="1"/>
  <c r="CD512" i="2"/>
  <c r="CD506" i="2"/>
  <c r="CD501" i="2"/>
  <c r="CD496" i="2"/>
  <c r="CD490" i="2"/>
  <c r="CD478" i="2"/>
  <c r="CD473" i="2"/>
  <c r="CD468" i="2"/>
  <c r="CD463" i="2"/>
  <c r="CD458" i="2"/>
  <c r="CD453" i="2"/>
  <c r="CD448" i="2"/>
  <c r="CD437" i="2"/>
  <c r="CD432" i="2"/>
  <c r="CD427" i="2"/>
  <c r="CD422" i="2"/>
  <c r="CD421" i="2" s="1"/>
  <c r="CD416" i="2"/>
  <c r="CD411" i="2"/>
  <c r="CD406" i="2"/>
  <c r="CD405" i="2" s="1"/>
  <c r="CD398" i="2"/>
  <c r="CD392" i="2"/>
  <c r="CD386" i="2"/>
  <c r="CD370" i="2"/>
  <c r="CD364" i="2"/>
  <c r="CD356" i="2"/>
  <c r="CD351" i="2"/>
  <c r="CD350" i="2" s="1"/>
  <c r="CD346" i="2"/>
  <c r="CD340" i="2"/>
  <c r="CD335" i="2"/>
  <c r="CD330" i="2"/>
  <c r="CD324" i="2"/>
  <c r="CD312" i="2"/>
  <c r="CD307" i="2"/>
  <c r="CD302" i="2"/>
  <c r="CD297" i="2"/>
  <c r="CD292" i="2"/>
  <c r="CD287" i="2"/>
  <c r="CD282" i="2"/>
  <c r="CD271" i="2"/>
  <c r="CD266" i="2"/>
  <c r="CD261" i="2"/>
  <c r="CD256" i="2"/>
  <c r="CD255" i="2" s="1"/>
  <c r="CD250" i="2"/>
  <c r="CD245" i="2"/>
  <c r="CD240" i="2"/>
  <c r="CD239" i="2" s="1"/>
  <c r="CD232" i="2"/>
  <c r="CD226" i="2"/>
  <c r="CD220" i="2"/>
  <c r="CD204" i="2"/>
  <c r="CD198" i="2"/>
  <c r="CD190" i="2"/>
  <c r="CD185" i="2"/>
  <c r="CD184" i="2" s="1"/>
  <c r="CD169" i="2"/>
  <c r="CD180" i="2"/>
  <c r="CD164" i="2"/>
  <c r="CD174" i="2"/>
  <c r="CD158" i="2"/>
  <c r="CD146" i="2"/>
  <c r="CD141" i="2"/>
  <c r="CD136" i="2"/>
  <c r="CD131" i="2"/>
  <c r="CD126" i="2"/>
  <c r="CD121" i="2"/>
  <c r="CD105" i="2"/>
  <c r="CD116" i="2"/>
  <c r="CD100" i="2"/>
  <c r="CD95" i="2"/>
  <c r="CD90" i="2"/>
  <c r="CD89" i="2" s="1"/>
  <c r="CD82" i="2"/>
  <c r="CD76" i="2"/>
  <c r="CD70" i="2"/>
  <c r="CD54" i="2"/>
  <c r="CD48" i="2"/>
  <c r="CD40" i="2"/>
  <c r="CD19" i="2"/>
  <c r="V35" i="4" l="1"/>
  <c r="G35" i="4"/>
  <c r="V34" i="4"/>
  <c r="V33" i="4"/>
  <c r="U33" i="4"/>
  <c r="G33" i="4"/>
  <c r="U35" i="4"/>
  <c r="S35" i="4"/>
  <c r="V32" i="4"/>
  <c r="G34" i="4"/>
  <c r="U34" i="4"/>
  <c r="G32" i="4"/>
  <c r="U32" i="4"/>
  <c r="CC21" i="10"/>
  <c r="AT630" i="2"/>
  <c r="BC628" i="2"/>
  <c r="AR627" i="2"/>
  <c r="BH631" i="2"/>
  <c r="AR631" i="2"/>
  <c r="AS630" i="2"/>
  <c r="AU629" i="2"/>
  <c r="AX628" i="2"/>
  <c r="W632" i="2"/>
  <c r="AT632" i="2"/>
  <c r="BM632" i="2"/>
  <c r="AW628" i="2"/>
  <c r="AU628" i="2"/>
  <c r="BM628" i="2"/>
  <c r="BJ630" i="2"/>
  <c r="AX633" i="2"/>
  <c r="AZ631" i="2"/>
  <c r="BI630" i="2"/>
  <c r="BD629" i="2"/>
  <c r="BK628" i="2"/>
  <c r="AO628" i="2"/>
  <c r="N632" i="2"/>
  <c r="AG632" i="2"/>
  <c r="BC632" i="2"/>
  <c r="AP628" i="2"/>
  <c r="AP633" i="2"/>
  <c r="AY631" i="2"/>
  <c r="BB630" i="2"/>
  <c r="BC629" i="2"/>
  <c r="BF628" i="2"/>
  <c r="BH627" i="2"/>
  <c r="O632" i="2"/>
  <c r="AL632" i="2"/>
  <c r="BE632" i="2"/>
  <c r="BM631" i="2"/>
  <c r="AW631" i="2"/>
  <c r="BA630" i="2"/>
  <c r="BA629" i="2"/>
  <c r="BE628" i="2"/>
  <c r="AZ627" i="2"/>
  <c r="Q632" i="2"/>
  <c r="AM632" i="2"/>
  <c r="BJ632" i="2"/>
  <c r="BJ634" i="2"/>
  <c r="BB634" i="2"/>
  <c r="AT634" i="2"/>
  <c r="BL633" i="2"/>
  <c r="BD633" i="2"/>
  <c r="AV633" i="2"/>
  <c r="AN633" i="2"/>
  <c r="BF631" i="2"/>
  <c r="AX631" i="2"/>
  <c r="AP631" i="2"/>
  <c r="BH630" i="2"/>
  <c r="AZ630" i="2"/>
  <c r="AR630" i="2"/>
  <c r="BJ629" i="2"/>
  <c r="BB629" i="2"/>
  <c r="AT629" i="2"/>
  <c r="BL628" i="2"/>
  <c r="BD628" i="2"/>
  <c r="AV628" i="2"/>
  <c r="AN628" i="2"/>
  <c r="BF627" i="2"/>
  <c r="AX627" i="2"/>
  <c r="AP627" i="2"/>
  <c r="BH626" i="2"/>
  <c r="AZ626" i="2"/>
  <c r="AR626" i="2"/>
  <c r="H632" i="2"/>
  <c r="P632" i="2"/>
  <c r="X632" i="2"/>
  <c r="AF632" i="2"/>
  <c r="AN632" i="2"/>
  <c r="AV632" i="2"/>
  <c r="BD632" i="2"/>
  <c r="BL632" i="2"/>
  <c r="AV634" i="2"/>
  <c r="BJ626" i="2"/>
  <c r="AT626" i="2"/>
  <c r="BC634" i="2"/>
  <c r="BG627" i="2"/>
  <c r="AQ627" i="2"/>
  <c r="BH634" i="2"/>
  <c r="AZ634" i="2"/>
  <c r="AR634" i="2"/>
  <c r="BJ633" i="2"/>
  <c r="BB633" i="2"/>
  <c r="AT633" i="2"/>
  <c r="BL631" i="2"/>
  <c r="BD631" i="2"/>
  <c r="AV631" i="2"/>
  <c r="AN631" i="2"/>
  <c r="BF630" i="2"/>
  <c r="AX630" i="2"/>
  <c r="AP630" i="2"/>
  <c r="BH629" i="2"/>
  <c r="AZ629" i="2"/>
  <c r="AR629" i="2"/>
  <c r="BJ628" i="2"/>
  <c r="BB628" i="2"/>
  <c r="AT628" i="2"/>
  <c r="BL627" i="2"/>
  <c r="BD627" i="2"/>
  <c r="AV627" i="2"/>
  <c r="AN627" i="2"/>
  <c r="BF626" i="2"/>
  <c r="AX626" i="2"/>
  <c r="AP626" i="2"/>
  <c r="J632" i="2"/>
  <c r="R632" i="2"/>
  <c r="Z632" i="2"/>
  <c r="AH632" i="2"/>
  <c r="AP632" i="2"/>
  <c r="AX632" i="2"/>
  <c r="BF632" i="2"/>
  <c r="F626" i="2"/>
  <c r="BL634" i="2"/>
  <c r="BB626" i="2"/>
  <c r="BK634" i="2"/>
  <c r="AU634" i="2"/>
  <c r="BM633" i="2"/>
  <c r="BE633" i="2"/>
  <c r="AW633" i="2"/>
  <c r="AO633" i="2"/>
  <c r="AY627" i="2"/>
  <c r="BI626" i="2"/>
  <c r="BA626" i="2"/>
  <c r="AS626" i="2"/>
  <c r="BI634" i="2"/>
  <c r="BA634" i="2"/>
  <c r="AS634" i="2"/>
  <c r="BK633" i="2"/>
  <c r="BC633" i="2"/>
  <c r="AU633" i="2"/>
  <c r="BG630" i="2"/>
  <c r="AY630" i="2"/>
  <c r="AQ630" i="2"/>
  <c r="BM627" i="2"/>
  <c r="BE627" i="2"/>
  <c r="AW627" i="2"/>
  <c r="AO627" i="2"/>
  <c r="BG626" i="2"/>
  <c r="AY626" i="2"/>
  <c r="AQ626" i="2"/>
  <c r="BG634" i="2"/>
  <c r="AY634" i="2"/>
  <c r="AQ634" i="2"/>
  <c r="BI633" i="2"/>
  <c r="BA633" i="2"/>
  <c r="AS633" i="2"/>
  <c r="BK631" i="2"/>
  <c r="BC631" i="2"/>
  <c r="AU631" i="2"/>
  <c r="BM630" i="2"/>
  <c r="BE630" i="2"/>
  <c r="AW630" i="2"/>
  <c r="AO630" i="2"/>
  <c r="BG629" i="2"/>
  <c r="AY629" i="2"/>
  <c r="AQ629" i="2"/>
  <c r="BI628" i="2"/>
  <c r="BA628" i="2"/>
  <c r="AS628" i="2"/>
  <c r="BK627" i="2"/>
  <c r="BC627" i="2"/>
  <c r="AU627" i="2"/>
  <c r="BM626" i="2"/>
  <c r="BE626" i="2"/>
  <c r="AW626" i="2"/>
  <c r="AO626" i="2"/>
  <c r="K632" i="2"/>
  <c r="S632" i="2"/>
  <c r="AA632" i="2"/>
  <c r="AI632" i="2"/>
  <c r="AQ632" i="2"/>
  <c r="AY632" i="2"/>
  <c r="BG632" i="2"/>
  <c r="BD634" i="2"/>
  <c r="AN634" i="2"/>
  <c r="BF634" i="2"/>
  <c r="AX634" i="2"/>
  <c r="AP634" i="2"/>
  <c r="BH633" i="2"/>
  <c r="AZ633" i="2"/>
  <c r="AR633" i="2"/>
  <c r="BL630" i="2"/>
  <c r="BD630" i="2"/>
  <c r="AV630" i="2"/>
  <c r="AN630" i="2"/>
  <c r="BF629" i="2"/>
  <c r="AX629" i="2"/>
  <c r="AP629" i="2"/>
  <c r="BH628" i="2"/>
  <c r="AZ628" i="2"/>
  <c r="AR628" i="2"/>
  <c r="BJ627" i="2"/>
  <c r="BB627" i="2"/>
  <c r="AT627" i="2"/>
  <c r="BL626" i="2"/>
  <c r="BD626" i="2"/>
  <c r="AV626" i="2"/>
  <c r="AN626" i="2"/>
  <c r="L632" i="2"/>
  <c r="T632" i="2"/>
  <c r="AB632" i="2"/>
  <c r="AJ632" i="2"/>
  <c r="AR632" i="2"/>
  <c r="AZ632" i="2"/>
  <c r="BH632" i="2"/>
  <c r="BM634" i="2"/>
  <c r="BE634" i="2"/>
  <c r="AW634" i="2"/>
  <c r="AO634" i="2"/>
  <c r="BG633" i="2"/>
  <c r="AY633" i="2"/>
  <c r="AQ633" i="2"/>
  <c r="BI631" i="2"/>
  <c r="BA631" i="2"/>
  <c r="AS631" i="2"/>
  <c r="BK630" i="2"/>
  <c r="BC630" i="2"/>
  <c r="AU630" i="2"/>
  <c r="BM629" i="2"/>
  <c r="BE629" i="2"/>
  <c r="AW629" i="2"/>
  <c r="AO629" i="2"/>
  <c r="BG628" i="2"/>
  <c r="AY628" i="2"/>
  <c r="AQ628" i="2"/>
  <c r="BI627" i="2"/>
  <c r="BA627" i="2"/>
  <c r="AS627" i="2"/>
  <c r="BK626" i="2"/>
  <c r="BC626" i="2"/>
  <c r="AU626" i="2"/>
  <c r="M632" i="2"/>
  <c r="U632" i="2"/>
  <c r="AC632" i="2"/>
  <c r="AK632" i="2"/>
  <c r="AS632" i="2"/>
  <c r="BA632" i="2"/>
  <c r="AS287" i="2"/>
  <c r="AO307" i="2"/>
  <c r="AL496" i="2"/>
  <c r="AT496" i="2"/>
  <c r="AL588" i="2"/>
  <c r="AL587" i="2" s="1"/>
  <c r="AT588" i="2"/>
  <c r="AT587" i="2" s="1"/>
  <c r="BJ536" i="2"/>
  <c r="BI287" i="2"/>
  <c r="BE292" i="2"/>
  <c r="BJ496" i="2"/>
  <c r="AP346" i="2"/>
  <c r="AL422" i="2"/>
  <c r="AL421" i="2" s="1"/>
  <c r="BH512" i="2"/>
  <c r="AX220" i="2"/>
  <c r="AR512" i="2"/>
  <c r="AZ512" i="2"/>
  <c r="AR416" i="2"/>
  <c r="AZ416" i="2"/>
  <c r="AO245" i="2"/>
  <c r="AS185" i="2"/>
  <c r="AS184" i="2" s="1"/>
  <c r="AW131" i="2"/>
  <c r="AN287" i="2"/>
  <c r="AV302" i="2"/>
  <c r="AZ302" i="2"/>
  <c r="AZ307" i="2"/>
  <c r="BL324" i="2"/>
  <c r="AN340" i="2"/>
  <c r="BD240" i="2"/>
  <c r="BD239" i="2" s="1"/>
  <c r="AS346" i="2"/>
  <c r="BA346" i="2"/>
  <c r="BI346" i="2"/>
  <c r="AY468" i="2"/>
  <c r="BH468" i="2"/>
  <c r="BD522" i="2"/>
  <c r="AN522" i="2"/>
  <c r="AP302" i="2"/>
  <c r="AV126" i="2"/>
  <c r="AU292" i="2"/>
  <c r="AP330" i="2"/>
  <c r="AU169" i="2"/>
  <c r="BH351" i="2"/>
  <c r="BH350" i="2" s="1"/>
  <c r="AN392" i="2"/>
  <c r="AQ422" i="2"/>
  <c r="AQ421" i="2" s="1"/>
  <c r="AY422" i="2"/>
  <c r="AY421" i="2" s="1"/>
  <c r="BG422" i="2"/>
  <c r="AO468" i="2"/>
  <c r="AW468" i="2"/>
  <c r="BF468" i="2"/>
  <c r="BA468" i="2"/>
  <c r="BB164" i="2"/>
  <c r="BD126" i="2"/>
  <c r="BI297" i="2"/>
  <c r="AN324" i="2"/>
  <c r="AV324" i="2"/>
  <c r="BL422" i="2"/>
  <c r="BL421" i="2" s="1"/>
  <c r="AR432" i="2"/>
  <c r="AZ432" i="2"/>
  <c r="BH432" i="2"/>
  <c r="BL432" i="2"/>
  <c r="AP468" i="2"/>
  <c r="AX468" i="2"/>
  <c r="BG468" i="2"/>
  <c r="BG530" i="2"/>
  <c r="BH490" i="2"/>
  <c r="AQ530" i="2"/>
  <c r="AY530" i="2"/>
  <c r="BD582" i="2"/>
  <c r="BL582" i="2"/>
  <c r="BH582" i="2"/>
  <c r="AN582" i="2"/>
  <c r="AV582" i="2"/>
  <c r="AX256" i="2"/>
  <c r="AX255" i="2" s="1"/>
  <c r="AP256" i="2"/>
  <c r="AP255" i="2" s="1"/>
  <c r="BF250" i="2"/>
  <c r="AP250" i="2"/>
  <c r="AT330" i="2"/>
  <c r="AW312" i="2"/>
  <c r="BK261" i="2"/>
  <c r="BC169" i="2"/>
  <c r="AT164" i="2"/>
  <c r="AS411" i="2"/>
  <c r="AS261" i="2"/>
  <c r="BC261" i="2"/>
  <c r="AU261" i="2"/>
  <c r="AY245" i="2"/>
  <c r="BK245" i="2"/>
  <c r="BI169" i="2"/>
  <c r="BA169" i="2"/>
  <c r="AS169" i="2"/>
  <c r="BK169" i="2"/>
  <c r="BJ164" i="2"/>
  <c r="BL158" i="2"/>
  <c r="AV158" i="2"/>
  <c r="BL126" i="2"/>
  <c r="BF261" i="2"/>
  <c r="AV240" i="2"/>
  <c r="BH198" i="2"/>
  <c r="AZ198" i="2"/>
  <c r="AR198" i="2"/>
  <c r="BJ198" i="2"/>
  <c r="BB198" i="2"/>
  <c r="AT198" i="2"/>
  <c r="BJ185" i="2"/>
  <c r="BJ184" i="2" s="1"/>
  <c r="BB185" i="2"/>
  <c r="BB184" i="2" s="1"/>
  <c r="AT185" i="2"/>
  <c r="AT184" i="2" s="1"/>
  <c r="AX180" i="2"/>
  <c r="BK136" i="2"/>
  <c r="BC136" i="2"/>
  <c r="AU136" i="2"/>
  <c r="AX406" i="2"/>
  <c r="AX405" i="2" s="1"/>
  <c r="AP416" i="2"/>
  <c r="AX416" i="2"/>
  <c r="BF416" i="2"/>
  <c r="AS422" i="2"/>
  <c r="BA422" i="2"/>
  <c r="BA421" i="2" s="1"/>
  <c r="BI422" i="2"/>
  <c r="BI421" i="2" s="1"/>
  <c r="BG421" i="2"/>
  <c r="AW427" i="2"/>
  <c r="AR490" i="2"/>
  <c r="AZ490" i="2"/>
  <c r="AR530" i="2"/>
  <c r="AZ530" i="2"/>
  <c r="BH530" i="2"/>
  <c r="AT558" i="2"/>
  <c r="BJ558" i="2"/>
  <c r="AL478" i="2"/>
  <c r="AT478" i="2"/>
  <c r="BJ478" i="2"/>
  <c r="BH478" i="2"/>
  <c r="AX478" i="2"/>
  <c r="BF478" i="2"/>
  <c r="BH496" i="2"/>
  <c r="BE593" i="2"/>
  <c r="BM593" i="2"/>
  <c r="BM307" i="2"/>
  <c r="BA386" i="2"/>
  <c r="BF307" i="2"/>
  <c r="BJ398" i="2"/>
  <c r="AU468" i="2"/>
  <c r="BK468" i="2"/>
  <c r="BJ307" i="2"/>
  <c r="AW307" i="2"/>
  <c r="BJ330" i="2"/>
  <c r="BM364" i="2"/>
  <c r="AS386" i="2"/>
  <c r="AX307" i="2"/>
  <c r="AO351" i="2"/>
  <c r="AO350" i="2" s="1"/>
  <c r="AM468" i="2"/>
  <c r="BC468" i="2"/>
  <c r="BG473" i="2"/>
  <c r="BF490" i="2"/>
  <c r="AV287" i="2"/>
  <c r="BD287" i="2"/>
  <c r="BL287" i="2"/>
  <c r="AX292" i="2"/>
  <c r="BB297" i="2"/>
  <c r="AO458" i="2"/>
  <c r="AV588" i="2"/>
  <c r="AV587" i="2" s="1"/>
  <c r="BL588" i="2"/>
  <c r="BL587" i="2" s="1"/>
  <c r="BE307" i="2"/>
  <c r="BI386" i="2"/>
  <c r="AP307" i="2"/>
  <c r="AS297" i="2"/>
  <c r="AN297" i="2"/>
  <c r="BD297" i="2"/>
  <c r="BL297" i="2"/>
  <c r="BI340" i="2"/>
  <c r="BD340" i="2"/>
  <c r="AN416" i="2"/>
  <c r="AV416" i="2"/>
  <c r="BD416" i="2"/>
  <c r="AT582" i="2"/>
  <c r="AP386" i="2"/>
  <c r="BD411" i="2"/>
  <c r="BJ411" i="2"/>
  <c r="BJ422" i="2"/>
  <c r="BJ421" i="2" s="1"/>
  <c r="BE458" i="2"/>
  <c r="AZ473" i="2"/>
  <c r="BB266" i="2"/>
  <c r="AN266" i="2"/>
  <c r="BL245" i="2"/>
  <c r="BD245" i="2"/>
  <c r="AV245" i="2"/>
  <c r="AN245" i="2"/>
  <c r="BL240" i="2"/>
  <c r="BL239" i="2" s="1"/>
  <c r="BF180" i="2"/>
  <c r="AP180" i="2"/>
  <c r="BH180" i="2"/>
  <c r="AZ180" i="2"/>
  <c r="AR180" i="2"/>
  <c r="AW126" i="2"/>
  <c r="AO126" i="2"/>
  <c r="BF121" i="2"/>
  <c r="AX121" i="2"/>
  <c r="AP121" i="2"/>
  <c r="AR292" i="2"/>
  <c r="BD312" i="2"/>
  <c r="BG312" i="2"/>
  <c r="AL312" i="2"/>
  <c r="AX330" i="2"/>
  <c r="AN346" i="2"/>
  <c r="AV346" i="2"/>
  <c r="BD346" i="2"/>
  <c r="BL346" i="2"/>
  <c r="AY346" i="2"/>
  <c r="BG346" i="2"/>
  <c r="AM398" i="2"/>
  <c r="BM406" i="2"/>
  <c r="AM416" i="2"/>
  <c r="AU416" i="2"/>
  <c r="BC416" i="2"/>
  <c r="BK416" i="2"/>
  <c r="AP422" i="2"/>
  <c r="AP421" i="2" s="1"/>
  <c r="AX422" i="2"/>
  <c r="AX421" i="2" s="1"/>
  <c r="BF422" i="2"/>
  <c r="BF421" i="2" s="1"/>
  <c r="AX453" i="2"/>
  <c r="BF453" i="2"/>
  <c r="AQ473" i="2"/>
  <c r="AY473" i="2"/>
  <c r="AQ490" i="2"/>
  <c r="BG490" i="2"/>
  <c r="AO490" i="2"/>
  <c r="AO496" i="2"/>
  <c r="AW496" i="2"/>
  <c r="BE496" i="2"/>
  <c r="BM496" i="2"/>
  <c r="AR496" i="2"/>
  <c r="AZ496" i="2"/>
  <c r="AN564" i="2"/>
  <c r="AV564" i="2"/>
  <c r="BD564" i="2"/>
  <c r="BL564" i="2"/>
  <c r="AM588" i="2"/>
  <c r="AM587" i="2" s="1"/>
  <c r="AU588" i="2"/>
  <c r="AU587" i="2" s="1"/>
  <c r="BC588" i="2"/>
  <c r="BC587" i="2" s="1"/>
  <c r="BK588" i="2"/>
  <c r="BK587" i="2" s="1"/>
  <c r="AP588" i="2"/>
  <c r="AP587" i="2" s="1"/>
  <c r="BF588" i="2"/>
  <c r="BF587" i="2" s="1"/>
  <c r="AN572" i="2"/>
  <c r="AN571" i="2" s="1"/>
  <c r="AR582" i="2"/>
  <c r="AZ582" i="2"/>
  <c r="AQ598" i="2"/>
  <c r="AY598" i="2"/>
  <c r="BG598" i="2"/>
  <c r="AX346" i="2"/>
  <c r="AL552" i="2"/>
  <c r="AT552" i="2"/>
  <c r="BJ552" i="2"/>
  <c r="AR552" i="2"/>
  <c r="BH552" i="2"/>
  <c r="AP593" i="2"/>
  <c r="AX593" i="2"/>
  <c r="BF593" i="2"/>
  <c r="BA593" i="2"/>
  <c r="BI593" i="2"/>
  <c r="AN593" i="2"/>
  <c r="BD593" i="2"/>
  <c r="BG287" i="2"/>
  <c r="AX386" i="2"/>
  <c r="AN411" i="2"/>
  <c r="AT411" i="2"/>
  <c r="AT422" i="2"/>
  <c r="AT421" i="2" s="1"/>
  <c r="AW458" i="2"/>
  <c r="BI100" i="2"/>
  <c r="BA100" i="2"/>
  <c r="AS100" i="2"/>
  <c r="BK100" i="2"/>
  <c r="BC100" i="2"/>
  <c r="BM95" i="2"/>
  <c r="BE95" i="2"/>
  <c r="AW95" i="2"/>
  <c r="AO95" i="2"/>
  <c r="BK90" i="2"/>
  <c r="BK89" i="2" s="1"/>
  <c r="BC90" i="2"/>
  <c r="BC89" i="2" s="1"/>
  <c r="BM90" i="2"/>
  <c r="BM89" i="2" s="1"/>
  <c r="BE90" i="2"/>
  <c r="BE89" i="2" s="1"/>
  <c r="AW90" i="2"/>
  <c r="AW89" i="2" s="1"/>
  <c r="AO90" i="2"/>
  <c r="AO89" i="2" s="1"/>
  <c r="BK256" i="2"/>
  <c r="BK255" i="2" s="1"/>
  <c r="BC256" i="2"/>
  <c r="BC255" i="2" s="1"/>
  <c r="BG256" i="2"/>
  <c r="BG255" i="2" s="1"/>
  <c r="AY256" i="2"/>
  <c r="AY255" i="2" s="1"/>
  <c r="AQ256" i="2"/>
  <c r="AQ255" i="2" s="1"/>
  <c r="AO250" i="2"/>
  <c r="AX226" i="2"/>
  <c r="AT220" i="2"/>
  <c r="AP141" i="2"/>
  <c r="BH141" i="2"/>
  <c r="AZ141" i="2"/>
  <c r="AR141" i="2"/>
  <c r="AN126" i="2"/>
  <c r="AU121" i="2"/>
  <c r="AP287" i="2"/>
  <c r="BF287" i="2"/>
  <c r="AR307" i="2"/>
  <c r="BH307" i="2"/>
  <c r="AP324" i="2"/>
  <c r="AX324" i="2"/>
  <c r="AQ340" i="2"/>
  <c r="AY340" i="2"/>
  <c r="BG340" i="2"/>
  <c r="AO340" i="2"/>
  <c r="AR351" i="2"/>
  <c r="AR350" i="2" s="1"/>
  <c r="AZ351" i="2"/>
  <c r="AZ350" i="2" s="1"/>
  <c r="AR364" i="2"/>
  <c r="AZ364" i="2"/>
  <c r="BH364" i="2"/>
  <c r="AM432" i="2"/>
  <c r="AU432" i="2"/>
  <c r="BC432" i="2"/>
  <c r="BK432" i="2"/>
  <c r="AR506" i="2"/>
  <c r="AZ506" i="2"/>
  <c r="BH506" i="2"/>
  <c r="AN558" i="2"/>
  <c r="AO572" i="2"/>
  <c r="AO571" i="2" s="1"/>
  <c r="BE572" i="2"/>
  <c r="BE571" i="2" s="1"/>
  <c r="AN577" i="2"/>
  <c r="AW593" i="2"/>
  <c r="AN598" i="2"/>
  <c r="AV598" i="2"/>
  <c r="BD598" i="2"/>
  <c r="AY307" i="2"/>
  <c r="BL411" i="2"/>
  <c r="AL411" i="2"/>
  <c r="BM458" i="2"/>
  <c r="AR473" i="2"/>
  <c r="AV506" i="2"/>
  <c r="BL506" i="2"/>
  <c r="BK48" i="2"/>
  <c r="BC48" i="2"/>
  <c r="BK70" i="2"/>
  <c r="BC70" i="2"/>
  <c r="BL100" i="2"/>
  <c r="BD100" i="2"/>
  <c r="AV100" i="2"/>
  <c r="AN100" i="2"/>
  <c r="AZ95" i="2"/>
  <c r="AR95" i="2"/>
  <c r="BJ95" i="2"/>
  <c r="AT95" i="2"/>
  <c r="BL90" i="2"/>
  <c r="BL89" i="2" s="1"/>
  <c r="BD90" i="2"/>
  <c r="BD89" i="2" s="1"/>
  <c r="AV90" i="2"/>
  <c r="AV89" i="2" s="1"/>
  <c r="AN90" i="2"/>
  <c r="AX261" i="2"/>
  <c r="BF169" i="2"/>
  <c r="AX169" i="2"/>
  <c r="AP169" i="2"/>
  <c r="BM141" i="2"/>
  <c r="BE141" i="2"/>
  <c r="AW141" i="2"/>
  <c r="AO141" i="2"/>
  <c r="BG141" i="2"/>
  <c r="AM292" i="2"/>
  <c r="BC292" i="2"/>
  <c r="BK292" i="2"/>
  <c r="BA292" i="2"/>
  <c r="AS302" i="2"/>
  <c r="BA302" i="2"/>
  <c r="BI302" i="2"/>
  <c r="BG302" i="2"/>
  <c r="BE335" i="2"/>
  <c r="AR335" i="2"/>
  <c r="BH335" i="2"/>
  <c r="AS351" i="2"/>
  <c r="AS350" i="2" s="1"/>
  <c r="AM392" i="2"/>
  <c r="AU392" i="2"/>
  <c r="BC392" i="2"/>
  <c r="BK392" i="2"/>
  <c r="BI392" i="2"/>
  <c r="AL398" i="2"/>
  <c r="BB398" i="2"/>
  <c r="BA411" i="2"/>
  <c r="BI411" i="2"/>
  <c r="AM463" i="2"/>
  <c r="AL473" i="2"/>
  <c r="AT473" i="2"/>
  <c r="BJ473" i="2"/>
  <c r="AO473" i="2"/>
  <c r="AW473" i="2"/>
  <c r="BE473" i="2"/>
  <c r="BM473" i="2"/>
  <c r="AW501" i="2"/>
  <c r="AR593" i="2"/>
  <c r="AZ593" i="2"/>
  <c r="BH593" i="2"/>
  <c r="AM593" i="2"/>
  <c r="AU593" i="2"/>
  <c r="BC593" i="2"/>
  <c r="BK593" i="2"/>
  <c r="BF386" i="2"/>
  <c r="AV411" i="2"/>
  <c r="BB411" i="2"/>
  <c r="BB422" i="2"/>
  <c r="BB421" i="2" s="1"/>
  <c r="BH473" i="2"/>
  <c r="BM266" i="2"/>
  <c r="BE266" i="2"/>
  <c r="AW266" i="2"/>
  <c r="AO266" i="2"/>
  <c r="BE250" i="2"/>
  <c r="AT232" i="2"/>
  <c r="BJ136" i="2"/>
  <c r="BB136" i="2"/>
  <c r="AT136" i="2"/>
  <c r="BL136" i="2"/>
  <c r="BD136" i="2"/>
  <c r="AV136" i="2"/>
  <c r="AN136" i="2"/>
  <c r="BF136" i="2"/>
  <c r="AX136" i="2"/>
  <c r="AP136" i="2"/>
  <c r="BL131" i="2"/>
  <c r="BD131" i="2"/>
  <c r="AV131" i="2"/>
  <c r="AN131" i="2"/>
  <c r="BF131" i="2"/>
  <c r="AX131" i="2"/>
  <c r="AP131" i="2"/>
  <c r="AL287" i="2"/>
  <c r="AT287" i="2"/>
  <c r="BB287" i="2"/>
  <c r="BJ287" i="2"/>
  <c r="AW287" i="2"/>
  <c r="AT292" i="2"/>
  <c r="BJ292" i="2"/>
  <c r="AQ297" i="2"/>
  <c r="AY297" i="2"/>
  <c r="BG297" i="2"/>
  <c r="AT297" i="2"/>
  <c r="BJ297" i="2"/>
  <c r="BE351" i="2"/>
  <c r="BE350" i="2" s="1"/>
  <c r="AO406" i="2"/>
  <c r="AO405" i="2" s="1"/>
  <c r="BE406" i="2"/>
  <c r="BE405" i="2" s="1"/>
  <c r="AO453" i="2"/>
  <c r="AW453" i="2"/>
  <c r="BE453" i="2"/>
  <c r="BM453" i="2"/>
  <c r="AP453" i="2"/>
  <c r="AN463" i="2"/>
  <c r="AV463" i="2"/>
  <c r="BD463" i="2"/>
  <c r="BL463" i="2"/>
  <c r="AO463" i="2"/>
  <c r="AQ522" i="2"/>
  <c r="AR522" i="2"/>
  <c r="AZ522" i="2"/>
  <c r="AT536" i="2"/>
  <c r="AU577" i="2"/>
  <c r="BK577" i="2"/>
  <c r="BF70" i="2"/>
  <c r="BM76" i="2"/>
  <c r="AO105" i="2"/>
  <c r="AS82" i="2"/>
  <c r="AS48" i="2"/>
  <c r="BE70" i="2"/>
  <c r="AN89" i="2"/>
  <c r="AR82" i="2"/>
  <c r="AR48" i="2"/>
  <c r="AR54" i="2"/>
  <c r="BL54" i="2"/>
  <c r="AN70" i="2"/>
  <c r="BC105" i="2"/>
  <c r="AY90" i="2"/>
  <c r="AY89" i="2" s="1"/>
  <c r="AS90" i="2"/>
  <c r="AS89" i="2" s="1"/>
  <c r="AQ54" i="2"/>
  <c r="BJ100" i="2"/>
  <c r="BJ90" i="2"/>
  <c r="BJ89" i="2" s="1"/>
  <c r="BJ266" i="2"/>
  <c r="AZ256" i="2"/>
  <c r="AZ255" i="2" s="1"/>
  <c r="BE48" i="2"/>
  <c r="AW54" i="2"/>
  <c r="BJ54" i="2"/>
  <c r="BG70" i="2"/>
  <c r="AY70" i="2"/>
  <c r="AQ70" i="2"/>
  <c r="BF76" i="2"/>
  <c r="BJ105" i="2"/>
  <c r="AT105" i="2"/>
  <c r="BL105" i="2"/>
  <c r="BD105" i="2"/>
  <c r="AV105" i="2"/>
  <c r="AN105" i="2"/>
  <c r="BF100" i="2"/>
  <c r="BL95" i="2"/>
  <c r="BD95" i="2"/>
  <c r="AV95" i="2"/>
  <c r="AN95" i="2"/>
  <c r="BF95" i="2"/>
  <c r="BF90" i="2"/>
  <c r="BF89" i="2" s="1"/>
  <c r="BJ82" i="2"/>
  <c r="AT82" i="2"/>
  <c r="BJ271" i="2"/>
  <c r="AX266" i="2"/>
  <c r="BH261" i="2"/>
  <c r="AZ261" i="2"/>
  <c r="AP261" i="2"/>
  <c r="BJ232" i="2"/>
  <c r="BB232" i="2"/>
  <c r="BL232" i="2"/>
  <c r="BD232" i="2"/>
  <c r="AV232" i="2"/>
  <c r="AN232" i="2"/>
  <c r="AP220" i="2"/>
  <c r="BJ220" i="2"/>
  <c r="AN174" i="2"/>
  <c r="BI158" i="2"/>
  <c r="BA158" i="2"/>
  <c r="AS158" i="2"/>
  <c r="AO76" i="2"/>
  <c r="BI271" i="2"/>
  <c r="AS271" i="2"/>
  <c r="AO271" i="2"/>
  <c r="BL146" i="2"/>
  <c r="BD146" i="2"/>
  <c r="AV146" i="2"/>
  <c r="AN146" i="2"/>
  <c r="BI48" i="2"/>
  <c r="BG54" i="2"/>
  <c r="BI190" i="2"/>
  <c r="BA190" i="2"/>
  <c r="AS190" i="2"/>
  <c r="BI185" i="2"/>
  <c r="BI184" i="2" s="1"/>
  <c r="AV174" i="2"/>
  <c r="BK141" i="2"/>
  <c r="BC141" i="2"/>
  <c r="AU141" i="2"/>
  <c r="AY141" i="2"/>
  <c r="AQ141" i="2"/>
  <c r="BK121" i="2"/>
  <c r="BC121" i="2"/>
  <c r="BI82" i="2"/>
  <c r="BA271" i="2"/>
  <c r="BC271" i="2"/>
  <c r="AU245" i="2"/>
  <c r="BI220" i="2"/>
  <c r="BA220" i="2"/>
  <c r="AS220" i="2"/>
  <c r="AX158" i="2"/>
  <c r="AP158" i="2"/>
  <c r="BE105" i="2"/>
  <c r="BA48" i="2"/>
  <c r="AS54" i="2"/>
  <c r="BD76" i="2"/>
  <c r="BC95" i="2"/>
  <c r="BK54" i="2"/>
  <c r="AT76" i="2"/>
  <c r="BD256" i="2"/>
  <c r="BD255" i="2" s="1"/>
  <c r="BE226" i="2"/>
  <c r="BI198" i="2"/>
  <c r="AS198" i="2"/>
  <c r="BM158" i="2"/>
  <c r="BE158" i="2"/>
  <c r="AW158" i="2"/>
  <c r="AO158" i="2"/>
  <c r="AT48" i="2"/>
  <c r="AW76" i="2"/>
  <c r="AW105" i="2"/>
  <c r="BE54" i="2"/>
  <c r="BM70" i="2"/>
  <c r="AN76" i="2"/>
  <c r="AZ82" i="2"/>
  <c r="AZ54" i="2"/>
  <c r="BD54" i="2"/>
  <c r="BD70" i="2"/>
  <c r="BI90" i="2"/>
  <c r="BI89" i="2" s="1"/>
  <c r="AQ48" i="2"/>
  <c r="BC54" i="2"/>
  <c r="AT271" i="2"/>
  <c r="AR266" i="2"/>
  <c r="BH256" i="2"/>
  <c r="BH255" i="2" s="1"/>
  <c r="AN256" i="2"/>
  <c r="AN255" i="2" s="1"/>
  <c r="AX250" i="2"/>
  <c r="BM226" i="2"/>
  <c r="AW226" i="2"/>
  <c r="AO226" i="2"/>
  <c r="BH220" i="2"/>
  <c r="BF48" i="2"/>
  <c r="BJ70" i="2"/>
  <c r="AT70" i="2"/>
  <c r="BI76" i="2"/>
  <c r="BA76" i="2"/>
  <c r="AS76" i="2"/>
  <c r="BI105" i="2"/>
  <c r="BA105" i="2"/>
  <c r="AS105" i="2"/>
  <c r="BI95" i="2"/>
  <c r="BA95" i="2"/>
  <c r="AS95" i="2"/>
  <c r="BK82" i="2"/>
  <c r="BC82" i="2"/>
  <c r="BM82" i="2"/>
  <c r="BE82" i="2"/>
  <c r="AW82" i="2"/>
  <c r="AO82" i="2"/>
  <c r="AY266" i="2"/>
  <c r="BI266" i="2"/>
  <c r="BA266" i="2"/>
  <c r="AS266" i="2"/>
  <c r="BG261" i="2"/>
  <c r="AY261" i="2"/>
  <c r="AQ261" i="2"/>
  <c r="BM256" i="2"/>
  <c r="BM255" i="2" s="1"/>
  <c r="BE256" i="2"/>
  <c r="BE255" i="2" s="1"/>
  <c r="BM245" i="2"/>
  <c r="BE245" i="2"/>
  <c r="AW245" i="2"/>
  <c r="AQ245" i="2"/>
  <c r="BD158" i="2"/>
  <c r="AN158" i="2"/>
  <c r="BJ48" i="2"/>
  <c r="BA82" i="2"/>
  <c r="BA54" i="2"/>
  <c r="BM54" i="2"/>
  <c r="AW70" i="2"/>
  <c r="BL76" i="2"/>
  <c r="AZ48" i="2"/>
  <c r="BL70" i="2"/>
  <c r="BK105" i="2"/>
  <c r="BG90" i="2"/>
  <c r="BG89" i="2" s="1"/>
  <c r="BA90" i="2"/>
  <c r="BA89" i="2" s="1"/>
  <c r="BG48" i="2"/>
  <c r="BJ76" i="2"/>
  <c r="AT100" i="2"/>
  <c r="AT90" i="2"/>
  <c r="AT89" i="2" s="1"/>
  <c r="BF82" i="2"/>
  <c r="BB271" i="2"/>
  <c r="AV266" i="2"/>
  <c r="BH266" i="2"/>
  <c r="AT266" i="2"/>
  <c r="BL256" i="2"/>
  <c r="BL255" i="2" s="1"/>
  <c r="AW48" i="2"/>
  <c r="BI54" i="2"/>
  <c r="BA70" i="2"/>
  <c r="AZ76" i="2"/>
  <c r="AR105" i="2"/>
  <c r="AZ100" i="2"/>
  <c r="AR100" i="2"/>
  <c r="AZ90" i="2"/>
  <c r="AZ89" i="2" s="1"/>
  <c r="AR90" i="2"/>
  <c r="AR89" i="2" s="1"/>
  <c r="BL82" i="2"/>
  <c r="BD82" i="2"/>
  <c r="AV82" i="2"/>
  <c r="AN82" i="2"/>
  <c r="BH271" i="2"/>
  <c r="AZ271" i="2"/>
  <c r="AR271" i="2"/>
  <c r="BL266" i="2"/>
  <c r="BD266" i="2"/>
  <c r="AR261" i="2"/>
  <c r="BI240" i="2"/>
  <c r="BI239" i="2" s="1"/>
  <c r="BA240" i="2"/>
  <c r="BA239" i="2" s="1"/>
  <c r="AS240" i="2"/>
  <c r="AS239" i="2" s="1"/>
  <c r="BF232" i="2"/>
  <c r="BK226" i="2"/>
  <c r="BC226" i="2"/>
  <c r="AU226" i="2"/>
  <c r="BG198" i="2"/>
  <c r="AY198" i="2"/>
  <c r="AQ198" i="2"/>
  <c r="BK185" i="2"/>
  <c r="BK184" i="2" s="1"/>
  <c r="BC185" i="2"/>
  <c r="BC184" i="2" s="1"/>
  <c r="AU185" i="2"/>
  <c r="AU184" i="2" s="1"/>
  <c r="BK158" i="2"/>
  <c r="BC158" i="2"/>
  <c r="AU158" i="2"/>
  <c r="BI131" i="2"/>
  <c r="BA131" i="2"/>
  <c r="AS131" i="2"/>
  <c r="BK131" i="2"/>
  <c r="BC131" i="2"/>
  <c r="AU131" i="2"/>
  <c r="BM131" i="2"/>
  <c r="BE131" i="2"/>
  <c r="AO131" i="2"/>
  <c r="BE76" i="2"/>
  <c r="BM105" i="2"/>
  <c r="AO70" i="2"/>
  <c r="AV76" i="2"/>
  <c r="AV70" i="2"/>
  <c r="BK95" i="2"/>
  <c r="AQ90" i="2"/>
  <c r="AQ89" i="2" s="1"/>
  <c r="AY48" i="2"/>
  <c r="AY54" i="2"/>
  <c r="AZ266" i="2"/>
  <c r="AV256" i="2"/>
  <c r="AV255" i="2" s="1"/>
  <c r="BD250" i="2"/>
  <c r="BM48" i="2"/>
  <c r="AO48" i="2"/>
  <c r="AO54" i="2"/>
  <c r="BF54" i="2"/>
  <c r="BI70" i="2"/>
  <c r="AS70" i="2"/>
  <c r="AR76" i="2"/>
  <c r="BF105" i="2"/>
  <c r="AZ105" i="2"/>
  <c r="BL48" i="2"/>
  <c r="BD48" i="2"/>
  <c r="AV48" i="2"/>
  <c r="AN48" i="2"/>
  <c r="AT54" i="2"/>
  <c r="AV54" i="2"/>
  <c r="AN54" i="2"/>
  <c r="AZ70" i="2"/>
  <c r="AR70" i="2"/>
  <c r="BK76" i="2"/>
  <c r="BC76" i="2"/>
  <c r="BG76" i="2"/>
  <c r="AY76" i="2"/>
  <c r="AQ76" i="2"/>
  <c r="BG105" i="2"/>
  <c r="AY105" i="2"/>
  <c r="AQ105" i="2"/>
  <c r="BM100" i="2"/>
  <c r="BE100" i="2"/>
  <c r="AW100" i="2"/>
  <c r="AO100" i="2"/>
  <c r="BG100" i="2"/>
  <c r="AY100" i="2"/>
  <c r="AQ100" i="2"/>
  <c r="BG95" i="2"/>
  <c r="AY95" i="2"/>
  <c r="AQ95" i="2"/>
  <c r="BG82" i="2"/>
  <c r="AY82" i="2"/>
  <c r="AQ82" i="2"/>
  <c r="BM271" i="2"/>
  <c r="BE271" i="2"/>
  <c r="AW271" i="2"/>
  <c r="BG271" i="2"/>
  <c r="AY271" i="2"/>
  <c r="AQ271" i="2"/>
  <c r="AQ266" i="2"/>
  <c r="AU256" i="2"/>
  <c r="AU255" i="2" s="1"/>
  <c r="AN240" i="2"/>
  <c r="AN239" i="2" s="1"/>
  <c r="BK126" i="2"/>
  <c r="BC126" i="2"/>
  <c r="AU126" i="2"/>
  <c r="BM126" i="2"/>
  <c r="BE126" i="2"/>
  <c r="AO287" i="2"/>
  <c r="BE287" i="2"/>
  <c r="AL297" i="2"/>
  <c r="AO312" i="2"/>
  <c r="BE312" i="2"/>
  <c r="BM312" i="2"/>
  <c r="BF312" i="2"/>
  <c r="BL340" i="2"/>
  <c r="BL356" i="2"/>
  <c r="BI126" i="2"/>
  <c r="BA126" i="2"/>
  <c r="AS126" i="2"/>
  <c r="BD324" i="2"/>
  <c r="AZ250" i="2"/>
  <c r="BF240" i="2"/>
  <c r="BF239" i="2" s="1"/>
  <c r="AX240" i="2"/>
  <c r="AX239" i="2" s="1"/>
  <c r="AP240" i="2"/>
  <c r="AP239" i="2" s="1"/>
  <c r="AX204" i="2"/>
  <c r="BH185" i="2"/>
  <c r="BH184" i="2" s="1"/>
  <c r="AZ185" i="2"/>
  <c r="AZ184" i="2" s="1"/>
  <c r="AR185" i="2"/>
  <c r="AR184" i="2" s="1"/>
  <c r="BL169" i="2"/>
  <c r="BD169" i="2"/>
  <c r="AV169" i="2"/>
  <c r="AN169" i="2"/>
  <c r="BG164" i="2"/>
  <c r="AY164" i="2"/>
  <c r="AQ164" i="2"/>
  <c r="BJ158" i="2"/>
  <c r="BB158" i="2"/>
  <c r="AT158" i="2"/>
  <c r="BH146" i="2"/>
  <c r="AZ146" i="2"/>
  <c r="AR146" i="2"/>
  <c r="BI136" i="2"/>
  <c r="BA136" i="2"/>
  <c r="AS136" i="2"/>
  <c r="BL121" i="2"/>
  <c r="BD121" i="2"/>
  <c r="AO292" i="2"/>
  <c r="AW292" i="2"/>
  <c r="BM292" i="2"/>
  <c r="AR302" i="2"/>
  <c r="BH302" i="2"/>
  <c r="AM302" i="2"/>
  <c r="AU302" i="2"/>
  <c r="BC302" i="2"/>
  <c r="AQ312" i="2"/>
  <c r="AY312" i="2"/>
  <c r="AT312" i="2"/>
  <c r="AN364" i="2"/>
  <c r="BD364" i="2"/>
  <c r="AT398" i="2"/>
  <c r="AO398" i="2"/>
  <c r="AW406" i="2"/>
  <c r="AW405" i="2" s="1"/>
  <c r="BH136" i="2"/>
  <c r="AZ136" i="2"/>
  <c r="AR136" i="2"/>
  <c r="BG126" i="2"/>
  <c r="AY126" i="2"/>
  <c r="AQ126" i="2"/>
  <c r="BI121" i="2"/>
  <c r="BA121" i="2"/>
  <c r="AS121" i="2"/>
  <c r="AM287" i="2"/>
  <c r="BC287" i="2"/>
  <c r="AP292" i="2"/>
  <c r="BF292" i="2"/>
  <c r="BK302" i="2"/>
  <c r="AU307" i="2"/>
  <c r="BF324" i="2"/>
  <c r="AL346" i="2"/>
  <c r="AT346" i="2"/>
  <c r="BB346" i="2"/>
  <c r="BJ346" i="2"/>
  <c r="AM351" i="2"/>
  <c r="AM350" i="2" s="1"/>
  <c r="AU351" i="2"/>
  <c r="AU350" i="2" s="1"/>
  <c r="BC351" i="2"/>
  <c r="BC350" i="2" s="1"/>
  <c r="BF271" i="2"/>
  <c r="AX271" i="2"/>
  <c r="AP271" i="2"/>
  <c r="BF266" i="2"/>
  <c r="AP266" i="2"/>
  <c r="BI261" i="2"/>
  <c r="BA261" i="2"/>
  <c r="BJ256" i="2"/>
  <c r="BJ255" i="2" s="1"/>
  <c r="BB256" i="2"/>
  <c r="BB255" i="2" s="1"/>
  <c r="AT256" i="2"/>
  <c r="AT255" i="2" s="1"/>
  <c r="BJ240" i="2"/>
  <c r="BJ239" i="2" s="1"/>
  <c r="BB240" i="2"/>
  <c r="BB239" i="2" s="1"/>
  <c r="AT240" i="2"/>
  <c r="AT239" i="2" s="1"/>
  <c r="BG232" i="2"/>
  <c r="AY232" i="2"/>
  <c r="AQ232" i="2"/>
  <c r="BL226" i="2"/>
  <c r="BD226" i="2"/>
  <c r="AV226" i="2"/>
  <c r="AN226" i="2"/>
  <c r="BH226" i="2"/>
  <c r="AZ226" i="2"/>
  <c r="AR226" i="2"/>
  <c r="BH190" i="2"/>
  <c r="AZ190" i="2"/>
  <c r="AR190" i="2"/>
  <c r="BL190" i="2"/>
  <c r="BD190" i="2"/>
  <c r="AV190" i="2"/>
  <c r="AN190" i="2"/>
  <c r="BM164" i="2"/>
  <c r="BE164" i="2"/>
  <c r="AW164" i="2"/>
  <c r="AO164" i="2"/>
  <c r="BL141" i="2"/>
  <c r="BD141" i="2"/>
  <c r="AV141" i="2"/>
  <c r="AN141" i="2"/>
  <c r="BE136" i="2"/>
  <c r="AW136" i="2"/>
  <c r="AO136" i="2"/>
  <c r="BG136" i="2"/>
  <c r="AY136" i="2"/>
  <c r="AQ136" i="2"/>
  <c r="BJ131" i="2"/>
  <c r="BB131" i="2"/>
  <c r="AT131" i="2"/>
  <c r="BF126" i="2"/>
  <c r="AX126" i="2"/>
  <c r="AP126" i="2"/>
  <c r="BA287" i="2"/>
  <c r="AN302" i="2"/>
  <c r="BD302" i="2"/>
  <c r="BL302" i="2"/>
  <c r="AQ307" i="2"/>
  <c r="BG307" i="2"/>
  <c r="AL307" i="2"/>
  <c r="AT307" i="2"/>
  <c r="BB307" i="2"/>
  <c r="AS312" i="2"/>
  <c r="BA312" i="2"/>
  <c r="BI312" i="2"/>
  <c r="AL340" i="2"/>
  <c r="AT340" i="2"/>
  <c r="BB340" i="2"/>
  <c r="BJ340" i="2"/>
  <c r="AW340" i="2"/>
  <c r="BE340" i="2"/>
  <c r="BM340" i="2"/>
  <c r="AR340" i="2"/>
  <c r="AZ340" i="2"/>
  <c r="BH340" i="2"/>
  <c r="BF346" i="2"/>
  <c r="AV392" i="2"/>
  <c r="BD392" i="2"/>
  <c r="BL392" i="2"/>
  <c r="BM398" i="2"/>
  <c r="BM261" i="2"/>
  <c r="BE261" i="2"/>
  <c r="AW261" i="2"/>
  <c r="AO261" i="2"/>
  <c r="BL250" i="2"/>
  <c r="AV250" i="2"/>
  <c r="AN250" i="2"/>
  <c r="BF226" i="2"/>
  <c r="AP226" i="2"/>
  <c r="BK220" i="2"/>
  <c r="BC220" i="2"/>
  <c r="AU220" i="2"/>
  <c r="BL198" i="2"/>
  <c r="BD198" i="2"/>
  <c r="AV198" i="2"/>
  <c r="AN198" i="2"/>
  <c r="BJ190" i="2"/>
  <c r="BB190" i="2"/>
  <c r="AT190" i="2"/>
  <c r="BJ180" i="2"/>
  <c r="BB180" i="2"/>
  <c r="AT180" i="2"/>
  <c r="BL180" i="2"/>
  <c r="BD180" i="2"/>
  <c r="AV180" i="2"/>
  <c r="AN180" i="2"/>
  <c r="BG174" i="2"/>
  <c r="AY174" i="2"/>
  <c r="AQ174" i="2"/>
  <c r="BH169" i="2"/>
  <c r="AZ169" i="2"/>
  <c r="AR169" i="2"/>
  <c r="BK164" i="2"/>
  <c r="BC164" i="2"/>
  <c r="AU164" i="2"/>
  <c r="BJ141" i="2"/>
  <c r="BB141" i="2"/>
  <c r="AT141" i="2"/>
  <c r="BM136" i="2"/>
  <c r="BH131" i="2"/>
  <c r="AZ131" i="2"/>
  <c r="AR131" i="2"/>
  <c r="BH126" i="2"/>
  <c r="AZ126" i="2"/>
  <c r="AR126" i="2"/>
  <c r="BJ126" i="2"/>
  <c r="BB126" i="2"/>
  <c r="AT126" i="2"/>
  <c r="BH121" i="2"/>
  <c r="AZ121" i="2"/>
  <c r="AR121" i="2"/>
  <c r="AS292" i="2"/>
  <c r="BI292" i="2"/>
  <c r="AN292" i="2"/>
  <c r="AL292" i="2"/>
  <c r="BB292" i="2"/>
  <c r="AR297" i="2"/>
  <c r="AZ297" i="2"/>
  <c r="BH297" i="2"/>
  <c r="BA297" i="2"/>
  <c r="AX302" i="2"/>
  <c r="BF302" i="2"/>
  <c r="BG330" i="2"/>
  <c r="BC346" i="2"/>
  <c r="BK346" i="2"/>
  <c r="AX351" i="2"/>
  <c r="AX350" i="2" s="1"/>
  <c r="BE364" i="2"/>
  <c r="BK271" i="2"/>
  <c r="AU271" i="2"/>
  <c r="BG266" i="2"/>
  <c r="BK266" i="2"/>
  <c r="BC266" i="2"/>
  <c r="AU266" i="2"/>
  <c r="BI256" i="2"/>
  <c r="BI255" i="2" s="1"/>
  <c r="BA256" i="2"/>
  <c r="BA255" i="2" s="1"/>
  <c r="AS256" i="2"/>
  <c r="AS255" i="2" s="1"/>
  <c r="BI250" i="2"/>
  <c r="BA250" i="2"/>
  <c r="AS250" i="2"/>
  <c r="BG245" i="2"/>
  <c r="BK240" i="2"/>
  <c r="BK239" i="2" s="1"/>
  <c r="AU240" i="2"/>
  <c r="AU239" i="2" s="1"/>
  <c r="AP232" i="2"/>
  <c r="BF220" i="2"/>
  <c r="AZ220" i="2"/>
  <c r="AR220" i="2"/>
  <c r="BA198" i="2"/>
  <c r="BG185" i="2"/>
  <c r="BG184" i="2" s="1"/>
  <c r="AY185" i="2"/>
  <c r="AY184" i="2" s="1"/>
  <c r="AQ185" i="2"/>
  <c r="AQ184" i="2" s="1"/>
  <c r="BA185" i="2"/>
  <c r="BA184" i="2" s="1"/>
  <c r="BG180" i="2"/>
  <c r="AY180" i="2"/>
  <c r="AQ180" i="2"/>
  <c r="BK180" i="2"/>
  <c r="BC180" i="2"/>
  <c r="AU180" i="2"/>
  <c r="BL174" i="2"/>
  <c r="BD174" i="2"/>
  <c r="BH164" i="2"/>
  <c r="AZ164" i="2"/>
  <c r="AR164" i="2"/>
  <c r="BG158" i="2"/>
  <c r="AY158" i="2"/>
  <c r="AQ158" i="2"/>
  <c r="BI141" i="2"/>
  <c r="BA141" i="2"/>
  <c r="AS141" i="2"/>
  <c r="BG131" i="2"/>
  <c r="AY131" i="2"/>
  <c r="AQ131" i="2"/>
  <c r="AQ287" i="2"/>
  <c r="AY287" i="2"/>
  <c r="AV297" i="2"/>
  <c r="AN312" i="2"/>
  <c r="AV312" i="2"/>
  <c r="BL312" i="2"/>
  <c r="AP312" i="2"/>
  <c r="AX312" i="2"/>
  <c r="BM324" i="2"/>
  <c r="AR324" i="2"/>
  <c r="AO330" i="2"/>
  <c r="AW330" i="2"/>
  <c r="BE330" i="2"/>
  <c r="BM330" i="2"/>
  <c r="AR330" i="2"/>
  <c r="AZ330" i="2"/>
  <c r="BH330" i="2"/>
  <c r="BF330" i="2"/>
  <c r="AW398" i="2"/>
  <c r="BE398" i="2"/>
  <c r="AL416" i="2"/>
  <c r="AT416" i="2"/>
  <c r="BB416" i="2"/>
  <c r="BC437" i="2"/>
  <c r="AW463" i="2"/>
  <c r="AS416" i="2"/>
  <c r="BA416" i="2"/>
  <c r="BI416" i="2"/>
  <c r="BL416" i="2"/>
  <c r="BA351" i="2"/>
  <c r="BA350" i="2" s="1"/>
  <c r="BI351" i="2"/>
  <c r="BI350" i="2" s="1"/>
  <c r="AV356" i="2"/>
  <c r="AM364" i="2"/>
  <c r="AU364" i="2"/>
  <c r="BC364" i="2"/>
  <c r="BK364" i="2"/>
  <c r="AP364" i="2"/>
  <c r="AL370" i="2"/>
  <c r="AT370" i="2"/>
  <c r="BB370" i="2"/>
  <c r="BJ370" i="2"/>
  <c r="BB386" i="2"/>
  <c r="AR398" i="2"/>
  <c r="AZ398" i="2"/>
  <c r="BH398" i="2"/>
  <c r="AU398" i="2"/>
  <c r="BK398" i="2"/>
  <c r="AO411" i="2"/>
  <c r="AW411" i="2"/>
  <c r="BE411" i="2"/>
  <c r="BM411" i="2"/>
  <c r="BH416" i="2"/>
  <c r="AP437" i="2"/>
  <c r="AX437" i="2"/>
  <c r="BF437" i="2"/>
  <c r="AS437" i="2"/>
  <c r="BA437" i="2"/>
  <c r="BI437" i="2"/>
  <c r="BD437" i="2"/>
  <c r="BL437" i="2"/>
  <c r="AQ437" i="2"/>
  <c r="AY437" i="2"/>
  <c r="BG437" i="2"/>
  <c r="AM437" i="2"/>
  <c r="AN458" i="2"/>
  <c r="AV458" i="2"/>
  <c r="BD458" i="2"/>
  <c r="BL458" i="2"/>
  <c r="BE463" i="2"/>
  <c r="BM463" i="2"/>
  <c r="AX490" i="2"/>
  <c r="AS432" i="2"/>
  <c r="BA432" i="2"/>
  <c r="BI432" i="2"/>
  <c r="AN432" i="2"/>
  <c r="BD432" i="2"/>
  <c r="AO364" i="2"/>
  <c r="AW364" i="2"/>
  <c r="AN370" i="2"/>
  <c r="AV370" i="2"/>
  <c r="BD370" i="2"/>
  <c r="BL370" i="2"/>
  <c r="AQ370" i="2"/>
  <c r="AY370" i="2"/>
  <c r="BG370" i="2"/>
  <c r="AV432" i="2"/>
  <c r="BM287" i="2"/>
  <c r="AU287" i="2"/>
  <c r="BK287" i="2"/>
  <c r="AQ292" i="2"/>
  <c r="AY292" i="2"/>
  <c r="BG292" i="2"/>
  <c r="AQ302" i="2"/>
  <c r="AY302" i="2"/>
  <c r="BB312" i="2"/>
  <c r="BJ312" i="2"/>
  <c r="AS330" i="2"/>
  <c r="BA330" i="2"/>
  <c r="BI330" i="2"/>
  <c r="AQ330" i="2"/>
  <c r="AY330" i="2"/>
  <c r="AM335" i="2"/>
  <c r="AU335" i="2"/>
  <c r="BC335" i="2"/>
  <c r="BK335" i="2"/>
  <c r="AP335" i="2"/>
  <c r="AX335" i="2"/>
  <c r="BF335" i="2"/>
  <c r="AS335" i="2"/>
  <c r="BA335" i="2"/>
  <c r="BI335" i="2"/>
  <c r="AW351" i="2"/>
  <c r="AW350" i="2" s="1"/>
  <c r="BM351" i="2"/>
  <c r="BM350" i="2" s="1"/>
  <c r="AO370" i="2"/>
  <c r="AW370" i="2"/>
  <c r="BE370" i="2"/>
  <c r="BM370" i="2"/>
  <c r="BH370" i="2"/>
  <c r="AM370" i="2"/>
  <c r="AU370" i="2"/>
  <c r="BC370" i="2"/>
  <c r="BK370" i="2"/>
  <c r="AP370" i="2"/>
  <c r="AX370" i="2"/>
  <c r="BF370" i="2"/>
  <c r="AS370" i="2"/>
  <c r="BI370" i="2"/>
  <c r="AS392" i="2"/>
  <c r="BC398" i="2"/>
  <c r="AR406" i="2"/>
  <c r="AR405" i="2" s="1"/>
  <c r="AZ406" i="2"/>
  <c r="AZ405" i="2" s="1"/>
  <c r="BH406" i="2"/>
  <c r="BH405" i="2" s="1"/>
  <c r="AM406" i="2"/>
  <c r="AM405" i="2" s="1"/>
  <c r="AU406" i="2"/>
  <c r="AU405" i="2" s="1"/>
  <c r="BC406" i="2"/>
  <c r="BC405" i="2" s="1"/>
  <c r="BK406" i="2"/>
  <c r="BK405" i="2" s="1"/>
  <c r="AP406" i="2"/>
  <c r="AP405" i="2" s="1"/>
  <c r="BF406" i="2"/>
  <c r="BF405" i="2" s="1"/>
  <c r="AZ411" i="2"/>
  <c r="BH411" i="2"/>
  <c r="AP411" i="2"/>
  <c r="AX411" i="2"/>
  <c r="BF411" i="2"/>
  <c r="AN468" i="2"/>
  <c r="AV468" i="2"/>
  <c r="BD468" i="2"/>
  <c r="BL468" i="2"/>
  <c r="BJ468" i="2"/>
  <c r="AP536" i="2"/>
  <c r="AV121" i="2"/>
  <c r="AN121" i="2"/>
  <c r="AX287" i="2"/>
  <c r="AZ292" i="2"/>
  <c r="BH292" i="2"/>
  <c r="AO297" i="2"/>
  <c r="AW297" i="2"/>
  <c r="BE297" i="2"/>
  <c r="BM297" i="2"/>
  <c r="AM307" i="2"/>
  <c r="BC307" i="2"/>
  <c r="BK307" i="2"/>
  <c r="AQ324" i="2"/>
  <c r="AY324" i="2"/>
  <c r="BG324" i="2"/>
  <c r="AL330" i="2"/>
  <c r="BB330" i="2"/>
  <c r="AQ335" i="2"/>
  <c r="AY335" i="2"/>
  <c r="BG335" i="2"/>
  <c r="BJ335" i="2"/>
  <c r="AO335" i="2"/>
  <c r="AW335" i="2"/>
  <c r="BM335" i="2"/>
  <c r="AS340" i="2"/>
  <c r="BA340" i="2"/>
  <c r="AV340" i="2"/>
  <c r="AQ346" i="2"/>
  <c r="AZ356" i="2"/>
  <c r="BH356" i="2"/>
  <c r="AN356" i="2"/>
  <c r="BD356" i="2"/>
  <c r="AQ364" i="2"/>
  <c r="AY364" i="2"/>
  <c r="BG364" i="2"/>
  <c r="AR422" i="2"/>
  <c r="AR421" i="2" s="1"/>
  <c r="AZ422" i="2"/>
  <c r="AZ421" i="2" s="1"/>
  <c r="BH422" i="2"/>
  <c r="BH421" i="2" s="1"/>
  <c r="AN427" i="2"/>
  <c r="AV427" i="2"/>
  <c r="BD427" i="2"/>
  <c r="BL427" i="2"/>
  <c r="AL427" i="2"/>
  <c r="AT427" i="2"/>
  <c r="BB427" i="2"/>
  <c r="BJ427" i="2"/>
  <c r="AO427" i="2"/>
  <c r="BE427" i="2"/>
  <c r="BM427" i="2"/>
  <c r="AR458" i="2"/>
  <c r="AZ458" i="2"/>
  <c r="BH458" i="2"/>
  <c r="AM458" i="2"/>
  <c r="AU458" i="2"/>
  <c r="BC458" i="2"/>
  <c r="BK458" i="2"/>
  <c r="AP458" i="2"/>
  <c r="AX458" i="2"/>
  <c r="BF458" i="2"/>
  <c r="AO512" i="2"/>
  <c r="AW512" i="2"/>
  <c r="BE512" i="2"/>
  <c r="BM512" i="2"/>
  <c r="BL577" i="2"/>
  <c r="AM558" i="2"/>
  <c r="AU558" i="2"/>
  <c r="BC558" i="2"/>
  <c r="BK558" i="2"/>
  <c r="BD558" i="2"/>
  <c r="AQ564" i="2"/>
  <c r="AY564" i="2"/>
  <c r="BG564" i="2"/>
  <c r="AL564" i="2"/>
  <c r="AT564" i="2"/>
  <c r="BJ564" i="2"/>
  <c r="AO564" i="2"/>
  <c r="BE564" i="2"/>
  <c r="AP564" i="2"/>
  <c r="AX564" i="2"/>
  <c r="BF564" i="2"/>
  <c r="AM598" i="2"/>
  <c r="BC598" i="2"/>
  <c r="BD478" i="2"/>
  <c r="BF536" i="2"/>
  <c r="BI536" i="2"/>
  <c r="AV577" i="2"/>
  <c r="BD577" i="2"/>
  <c r="AL582" i="2"/>
  <c r="BJ582" i="2"/>
  <c r="AO478" i="2"/>
  <c r="AW478" i="2"/>
  <c r="BM478" i="2"/>
  <c r="AR478" i="2"/>
  <c r="AZ478" i="2"/>
  <c r="AM522" i="2"/>
  <c r="AU522" i="2"/>
  <c r="BC522" i="2"/>
  <c r="BK522" i="2"/>
  <c r="AP522" i="2"/>
  <c r="AX522" i="2"/>
  <c r="BF522" i="2"/>
  <c r="BG522" i="2"/>
  <c r="AN536" i="2"/>
  <c r="AV536" i="2"/>
  <c r="BD536" i="2"/>
  <c r="BL536" i="2"/>
  <c r="AQ536" i="2"/>
  <c r="AY536" i="2"/>
  <c r="BG536" i="2"/>
  <c r="AL536" i="2"/>
  <c r="AM582" i="2"/>
  <c r="BC582" i="2"/>
  <c r="BJ588" i="2"/>
  <c r="BJ587" i="2" s="1"/>
  <c r="BK351" i="2"/>
  <c r="BK350" i="2" s="1"/>
  <c r="AP351" i="2"/>
  <c r="AP350" i="2" s="1"/>
  <c r="BF351" i="2"/>
  <c r="BF350" i="2" s="1"/>
  <c r="AN386" i="2"/>
  <c r="AV386" i="2"/>
  <c r="BD386" i="2"/>
  <c r="BL386" i="2"/>
  <c r="AQ386" i="2"/>
  <c r="AY386" i="2"/>
  <c r="BG386" i="2"/>
  <c r="AL386" i="2"/>
  <c r="AT386" i="2"/>
  <c r="BJ386" i="2"/>
  <c r="AN398" i="2"/>
  <c r="AV398" i="2"/>
  <c r="BD398" i="2"/>
  <c r="BL398" i="2"/>
  <c r="AS406" i="2"/>
  <c r="AS405" i="2" s="1"/>
  <c r="BA406" i="2"/>
  <c r="BA405" i="2" s="1"/>
  <c r="BI406" i="2"/>
  <c r="BI405" i="2" s="1"/>
  <c r="AQ406" i="2"/>
  <c r="AQ405" i="2" s="1"/>
  <c r="AY406" i="2"/>
  <c r="AY405" i="2" s="1"/>
  <c r="BG406" i="2"/>
  <c r="BG405" i="2" s="1"/>
  <c r="AL406" i="2"/>
  <c r="AL405" i="2" s="1"/>
  <c r="AT406" i="2"/>
  <c r="AT405" i="2" s="1"/>
  <c r="BB406" i="2"/>
  <c r="BB405" i="2" s="1"/>
  <c r="BJ406" i="2"/>
  <c r="BJ405" i="2" s="1"/>
  <c r="AQ416" i="2"/>
  <c r="AY416" i="2"/>
  <c r="BG416" i="2"/>
  <c r="BJ416" i="2"/>
  <c r="AO416" i="2"/>
  <c r="AW416" i="2"/>
  <c r="BE416" i="2"/>
  <c r="BM416" i="2"/>
  <c r="AP427" i="2"/>
  <c r="AO432" i="2"/>
  <c r="AW432" i="2"/>
  <c r="AS453" i="2"/>
  <c r="BA453" i="2"/>
  <c r="BI453" i="2"/>
  <c r="AN453" i="2"/>
  <c r="AV453" i="2"/>
  <c r="BD453" i="2"/>
  <c r="BL453" i="2"/>
  <c r="AQ453" i="2"/>
  <c r="AY453" i="2"/>
  <c r="BG453" i="2"/>
  <c r="AS458" i="2"/>
  <c r="BA458" i="2"/>
  <c r="BI458" i="2"/>
  <c r="AQ458" i="2"/>
  <c r="AY458" i="2"/>
  <c r="BG458" i="2"/>
  <c r="AU473" i="2"/>
  <c r="BM501" i="2"/>
  <c r="AV572" i="2"/>
  <c r="AV571" i="2" s="1"/>
  <c r="BD572" i="2"/>
  <c r="BD571" i="2" s="1"/>
  <c r="BL572" i="2"/>
  <c r="BL571" i="2" s="1"/>
  <c r="AX588" i="2"/>
  <c r="AX587" i="2" s="1"/>
  <c r="AL598" i="2"/>
  <c r="AT598" i="2"/>
  <c r="BJ598" i="2"/>
  <c r="AR598" i="2"/>
  <c r="AZ598" i="2"/>
  <c r="BH598" i="2"/>
  <c r="AX364" i="2"/>
  <c r="BF364" i="2"/>
  <c r="AS364" i="2"/>
  <c r="BA364" i="2"/>
  <c r="BI364" i="2"/>
  <c r="AV364" i="2"/>
  <c r="BL364" i="2"/>
  <c r="AM386" i="2"/>
  <c r="AU386" i="2"/>
  <c r="BC386" i="2"/>
  <c r="BK386" i="2"/>
  <c r="BA392" i="2"/>
  <c r="AN422" i="2"/>
  <c r="AN421" i="2" s="1"/>
  <c r="AV422" i="2"/>
  <c r="AV421" i="2" s="1"/>
  <c r="BD422" i="2"/>
  <c r="BD421" i="2" s="1"/>
  <c r="AL453" i="2"/>
  <c r="AT453" i="2"/>
  <c r="BJ453" i="2"/>
  <c r="AR453" i="2"/>
  <c r="AZ453" i="2"/>
  <c r="BH453" i="2"/>
  <c r="AL458" i="2"/>
  <c r="AT458" i="2"/>
  <c r="BJ458" i="2"/>
  <c r="AM473" i="2"/>
  <c r="BC473" i="2"/>
  <c r="BK473" i="2"/>
  <c r="BF473" i="2"/>
  <c r="AS473" i="2"/>
  <c r="BI473" i="2"/>
  <c r="AN490" i="2"/>
  <c r="AM512" i="2"/>
  <c r="AU512" i="2"/>
  <c r="BC512" i="2"/>
  <c r="BK512" i="2"/>
  <c r="AP512" i="2"/>
  <c r="AX512" i="2"/>
  <c r="BF512" i="2"/>
  <c r="BA512" i="2"/>
  <c r="BH522" i="2"/>
  <c r="AQ577" i="2"/>
  <c r="AY577" i="2"/>
  <c r="BG577" i="2"/>
  <c r="AL577" i="2"/>
  <c r="AT577" i="2"/>
  <c r="BJ577" i="2"/>
  <c r="AO577" i="2"/>
  <c r="AW577" i="2"/>
  <c r="BE577" i="2"/>
  <c r="BM577" i="2"/>
  <c r="AV593" i="2"/>
  <c r="BL593" i="2"/>
  <c r="AZ335" i="2"/>
  <c r="AQ356" i="2"/>
  <c r="AY356" i="2"/>
  <c r="BG356" i="2"/>
  <c r="AO356" i="2"/>
  <c r="AW356" i="2"/>
  <c r="BE356" i="2"/>
  <c r="BM356" i="2"/>
  <c r="AR392" i="2"/>
  <c r="AZ392" i="2"/>
  <c r="BH392" i="2"/>
  <c r="AP398" i="2"/>
  <c r="AX398" i="2"/>
  <c r="BF398" i="2"/>
  <c r="AO422" i="2"/>
  <c r="AO421" i="2" s="1"/>
  <c r="AW422" i="2"/>
  <c r="AW421" i="2" s="1"/>
  <c r="BE422" i="2"/>
  <c r="BE421" i="2" s="1"/>
  <c r="BM422" i="2"/>
  <c r="BM421" i="2" s="1"/>
  <c r="AM422" i="2"/>
  <c r="AM421" i="2" s="1"/>
  <c r="AU422" i="2"/>
  <c r="AU421" i="2" s="1"/>
  <c r="BC422" i="2"/>
  <c r="BC421" i="2" s="1"/>
  <c r="BK422" i="2"/>
  <c r="BK421" i="2" s="1"/>
  <c r="AR427" i="2"/>
  <c r="AZ427" i="2"/>
  <c r="BH427" i="2"/>
  <c r="BC427" i="2"/>
  <c r="BK427" i="2"/>
  <c r="AX427" i="2"/>
  <c r="BF427" i="2"/>
  <c r="AS427" i="2"/>
  <c r="BA427" i="2"/>
  <c r="BI427" i="2"/>
  <c r="AQ432" i="2"/>
  <c r="AY432" i="2"/>
  <c r="BG432" i="2"/>
  <c r="AT432" i="2"/>
  <c r="BB432" i="2"/>
  <c r="BJ432" i="2"/>
  <c r="BE432" i="2"/>
  <c r="BM432" i="2"/>
  <c r="AU437" i="2"/>
  <c r="BK437" i="2"/>
  <c r="AM453" i="2"/>
  <c r="AU453" i="2"/>
  <c r="BC453" i="2"/>
  <c r="BK453" i="2"/>
  <c r="AQ506" i="2"/>
  <c r="AY506" i="2"/>
  <c r="BG506" i="2"/>
  <c r="AW517" i="2"/>
  <c r="AW516" i="2" s="1"/>
  <c r="AP530" i="2"/>
  <c r="AX530" i="2"/>
  <c r="BF530" i="2"/>
  <c r="AN530" i="2"/>
  <c r="BD530" i="2"/>
  <c r="AO593" i="2"/>
  <c r="BL598" i="2"/>
  <c r="AU463" i="2"/>
  <c r="BC463" i="2"/>
  <c r="BK463" i="2"/>
  <c r="AS468" i="2"/>
  <c r="BI468" i="2"/>
  <c r="AP478" i="2"/>
  <c r="AR501" i="2"/>
  <c r="AZ501" i="2"/>
  <c r="BH501" i="2"/>
  <c r="BA501" i="2"/>
  <c r="AN512" i="2"/>
  <c r="AV512" i="2"/>
  <c r="BD512" i="2"/>
  <c r="BL512" i="2"/>
  <c r="AQ512" i="2"/>
  <c r="AY512" i="2"/>
  <c r="BG512" i="2"/>
  <c r="AL512" i="2"/>
  <c r="AT512" i="2"/>
  <c r="BJ512" i="2"/>
  <c r="AN517" i="2"/>
  <c r="AN516" i="2" s="1"/>
  <c r="AV517" i="2"/>
  <c r="AV516" i="2" s="1"/>
  <c r="BD517" i="2"/>
  <c r="BD516" i="2" s="1"/>
  <c r="BL517" i="2"/>
  <c r="BL516" i="2" s="1"/>
  <c r="AQ517" i="2"/>
  <c r="AQ516" i="2" s="1"/>
  <c r="AY517" i="2"/>
  <c r="AY516" i="2" s="1"/>
  <c r="BG517" i="2"/>
  <c r="BG516" i="2" s="1"/>
  <c r="AO517" i="2"/>
  <c r="AO516" i="2" s="1"/>
  <c r="BE517" i="2"/>
  <c r="BE516" i="2" s="1"/>
  <c r="BM517" i="2"/>
  <c r="BM516" i="2" s="1"/>
  <c r="AM577" i="2"/>
  <c r="BC577" i="2"/>
  <c r="AS588" i="2"/>
  <c r="AS587" i="2" s="1"/>
  <c r="BA588" i="2"/>
  <c r="BA587" i="2" s="1"/>
  <c r="AN588" i="2"/>
  <c r="AN587" i="2" s="1"/>
  <c r="BD588" i="2"/>
  <c r="BD587" i="2" s="1"/>
  <c r="AN603" i="2"/>
  <c r="AV603" i="2"/>
  <c r="BD603" i="2"/>
  <c r="BL603" i="2"/>
  <c r="AQ603" i="2"/>
  <c r="AY603" i="2"/>
  <c r="BG603" i="2"/>
  <c r="AM603" i="2"/>
  <c r="BC603" i="2"/>
  <c r="BE468" i="2"/>
  <c r="AR468" i="2"/>
  <c r="AZ468" i="2"/>
  <c r="AQ478" i="2"/>
  <c r="AY478" i="2"/>
  <c r="BG478" i="2"/>
  <c r="AS490" i="2"/>
  <c r="BA490" i="2"/>
  <c r="BI490" i="2"/>
  <c r="AV490" i="2"/>
  <c r="BD490" i="2"/>
  <c r="BL490" i="2"/>
  <c r="AY490" i="2"/>
  <c r="AN501" i="2"/>
  <c r="AV501" i="2"/>
  <c r="BD501" i="2"/>
  <c r="BL501" i="2"/>
  <c r="AQ501" i="2"/>
  <c r="AY501" i="2"/>
  <c r="BG501" i="2"/>
  <c r="AO501" i="2"/>
  <c r="BE501" i="2"/>
  <c r="AR517" i="2"/>
  <c r="AR516" i="2" s="1"/>
  <c r="AZ517" i="2"/>
  <c r="AZ516" i="2" s="1"/>
  <c r="BH517" i="2"/>
  <c r="BH516" i="2" s="1"/>
  <c r="AS517" i="2"/>
  <c r="AS516" i="2" s="1"/>
  <c r="BA517" i="2"/>
  <c r="BA516" i="2" s="1"/>
  <c r="BI517" i="2"/>
  <c r="BI516" i="2" s="1"/>
  <c r="AO536" i="2"/>
  <c r="AW536" i="2"/>
  <c r="BE536" i="2"/>
  <c r="BM536" i="2"/>
  <c r="AR536" i="2"/>
  <c r="AZ536" i="2"/>
  <c r="BH536" i="2"/>
  <c r="AX536" i="2"/>
  <c r="AS536" i="2"/>
  <c r="AZ558" i="2"/>
  <c r="AU582" i="2"/>
  <c r="BK582" i="2"/>
  <c r="AR463" i="2"/>
  <c r="AZ463" i="2"/>
  <c r="BH463" i="2"/>
  <c r="AP463" i="2"/>
  <c r="AX463" i="2"/>
  <c r="BF463" i="2"/>
  <c r="AP473" i="2"/>
  <c r="AX473" i="2"/>
  <c r="BA473" i="2"/>
  <c r="AM496" i="2"/>
  <c r="AU496" i="2"/>
  <c r="BC496" i="2"/>
  <c r="BK496" i="2"/>
  <c r="AP496" i="2"/>
  <c r="AX496" i="2"/>
  <c r="BF496" i="2"/>
  <c r="BA496" i="2"/>
  <c r="AV522" i="2"/>
  <c r="BL522" i="2"/>
  <c r="AS564" i="2"/>
  <c r="BA564" i="2"/>
  <c r="BI564" i="2"/>
  <c r="AQ572" i="2"/>
  <c r="AQ571" i="2" s="1"/>
  <c r="AY572" i="2"/>
  <c r="AY571" i="2" s="1"/>
  <c r="BG572" i="2"/>
  <c r="BG571" i="2" s="1"/>
  <c r="AL572" i="2"/>
  <c r="AL571" i="2" s="1"/>
  <c r="AT572" i="2"/>
  <c r="AT571" i="2" s="1"/>
  <c r="BJ572" i="2"/>
  <c r="BJ571" i="2" s="1"/>
  <c r="AW572" i="2"/>
  <c r="AW571" i="2" s="1"/>
  <c r="BM572" i="2"/>
  <c r="BM571" i="2" s="1"/>
  <c r="AS463" i="2"/>
  <c r="BA463" i="2"/>
  <c r="BI463" i="2"/>
  <c r="AQ463" i="2"/>
  <c r="AY463" i="2"/>
  <c r="BG463" i="2"/>
  <c r="AL463" i="2"/>
  <c r="AT463" i="2"/>
  <c r="BJ463" i="2"/>
  <c r="AQ468" i="2"/>
  <c r="AL468" i="2"/>
  <c r="AT468" i="2"/>
  <c r="AS478" i="2"/>
  <c r="BA478" i="2"/>
  <c r="BI478" i="2"/>
  <c r="AN478" i="2"/>
  <c r="AV478" i="2"/>
  <c r="BL478" i="2"/>
  <c r="BE478" i="2"/>
  <c r="AM490" i="2"/>
  <c r="AU490" i="2"/>
  <c r="BC490" i="2"/>
  <c r="BK490" i="2"/>
  <c r="AP490" i="2"/>
  <c r="AQ496" i="2"/>
  <c r="AY496" i="2"/>
  <c r="BG496" i="2"/>
  <c r="AM552" i="2"/>
  <c r="AU552" i="2"/>
  <c r="BC552" i="2"/>
  <c r="BK552" i="2"/>
  <c r="AP552" i="2"/>
  <c r="AX552" i="2"/>
  <c r="BF552" i="2"/>
  <c r="AS552" i="2"/>
  <c r="BA552" i="2"/>
  <c r="BI552" i="2"/>
  <c r="AL558" i="2"/>
  <c r="AR558" i="2"/>
  <c r="BH558" i="2"/>
  <c r="AM572" i="2"/>
  <c r="AM571" i="2" s="1"/>
  <c r="AU572" i="2"/>
  <c r="AU571" i="2" s="1"/>
  <c r="BC572" i="2"/>
  <c r="BC571" i="2" s="1"/>
  <c r="BK572" i="2"/>
  <c r="BK571" i="2" s="1"/>
  <c r="AP572" i="2"/>
  <c r="AP571" i="2" s="1"/>
  <c r="AX572" i="2"/>
  <c r="AX571" i="2" s="1"/>
  <c r="BF572" i="2"/>
  <c r="BF571" i="2" s="1"/>
  <c r="AP577" i="2"/>
  <c r="AX577" i="2"/>
  <c r="BF577" i="2"/>
  <c r="AS577" i="2"/>
  <c r="BA577" i="2"/>
  <c r="BI577" i="2"/>
  <c r="AO582" i="2"/>
  <c r="AW582" i="2"/>
  <c r="BE582" i="2"/>
  <c r="BM582" i="2"/>
  <c r="AQ588" i="2"/>
  <c r="AQ587" i="2" s="1"/>
  <c r="AY588" i="2"/>
  <c r="AY587" i="2" s="1"/>
  <c r="BG588" i="2"/>
  <c r="BG587" i="2" s="1"/>
  <c r="AO588" i="2"/>
  <c r="AO587" i="2" s="1"/>
  <c r="AW588" i="2"/>
  <c r="AW587" i="2" s="1"/>
  <c r="BE588" i="2"/>
  <c r="BE587" i="2" s="1"/>
  <c r="BM588" i="2"/>
  <c r="BM587" i="2" s="1"/>
  <c r="AN552" i="2"/>
  <c r="AV552" i="2"/>
  <c r="BD552" i="2"/>
  <c r="BL552" i="2"/>
  <c r="AQ552" i="2"/>
  <c r="AY552" i="2"/>
  <c r="BG552" i="2"/>
  <c r="AU603" i="2"/>
  <c r="BK603" i="2"/>
  <c r="AS603" i="2"/>
  <c r="BI603" i="2"/>
  <c r="BM468" i="2"/>
  <c r="BL473" i="2"/>
  <c r="BC478" i="2"/>
  <c r="AV530" i="2"/>
  <c r="BL530" i="2"/>
  <c r="AZ552" i="2"/>
  <c r="BA603" i="2"/>
  <c r="AN473" i="2"/>
  <c r="AV473" i="2"/>
  <c r="BD473" i="2"/>
  <c r="AM478" i="2"/>
  <c r="AU478" i="2"/>
  <c r="BK478" i="2"/>
  <c r="AL490" i="2"/>
  <c r="AT490" i="2"/>
  <c r="BJ490" i="2"/>
  <c r="AW490" i="2"/>
  <c r="BE490" i="2"/>
  <c r="BM490" i="2"/>
  <c r="AM501" i="2"/>
  <c r="AU501" i="2"/>
  <c r="BC501" i="2"/>
  <c r="BK501" i="2"/>
  <c r="AP501" i="2"/>
  <c r="AX501" i="2"/>
  <c r="BF501" i="2"/>
  <c r="AS501" i="2"/>
  <c r="BI501" i="2"/>
  <c r="AN506" i="2"/>
  <c r="BD506" i="2"/>
  <c r="BA536" i="2"/>
  <c r="AP558" i="2"/>
  <c r="AV558" i="2"/>
  <c r="BL558" i="2"/>
  <c r="AS593" i="2"/>
  <c r="AU598" i="2"/>
  <c r="AL506" i="2"/>
  <c r="AT506" i="2"/>
  <c r="BJ506" i="2"/>
  <c r="AO506" i="2"/>
  <c r="AW506" i="2"/>
  <c r="BM506" i="2"/>
  <c r="AM530" i="2"/>
  <c r="AU530" i="2"/>
  <c r="BC530" i="2"/>
  <c r="BK530" i="2"/>
  <c r="AQ558" i="2"/>
  <c r="AY558" i="2"/>
  <c r="BG558" i="2"/>
  <c r="BE506" i="2"/>
  <c r="AM506" i="2"/>
  <c r="AU506" i="2"/>
  <c r="BC506" i="2"/>
  <c r="BK506" i="2"/>
  <c r="AP506" i="2"/>
  <c r="AX506" i="2"/>
  <c r="BF506" i="2"/>
  <c r="BK598" i="2"/>
  <c r="AS496" i="2"/>
  <c r="BI496" i="2"/>
  <c r="AS512" i="2"/>
  <c r="BI512" i="2"/>
  <c r="AY522" i="2"/>
  <c r="AL603" i="2"/>
  <c r="AT603" i="2"/>
  <c r="BJ603" i="2"/>
  <c r="AW564" i="2"/>
  <c r="BM564" i="2"/>
  <c r="AR572" i="2"/>
  <c r="AR571" i="2" s="1"/>
  <c r="AZ572" i="2"/>
  <c r="AZ571" i="2" s="1"/>
  <c r="BH572" i="2"/>
  <c r="BH571" i="2" s="1"/>
  <c r="AO603" i="2"/>
  <c r="AW603" i="2"/>
  <c r="BE603" i="2"/>
  <c r="BM603" i="2"/>
  <c r="AR603" i="2"/>
  <c r="AZ603" i="2"/>
  <c r="BH603" i="2"/>
  <c r="AN496" i="2"/>
  <c r="AV496" i="2"/>
  <c r="BD496" i="2"/>
  <c r="BL496" i="2"/>
  <c r="AL501" i="2"/>
  <c r="AT501" i="2"/>
  <c r="BJ501" i="2"/>
  <c r="AS506" i="2"/>
  <c r="BA506" i="2"/>
  <c r="BI506" i="2"/>
  <c r="AO552" i="2"/>
  <c r="AW552" i="2"/>
  <c r="BE552" i="2"/>
  <c r="BM552" i="2"/>
  <c r="AO558" i="2"/>
  <c r="AW558" i="2"/>
  <c r="BE558" i="2"/>
  <c r="BM558" i="2"/>
  <c r="AS572" i="2"/>
  <c r="AS571" i="2" s="1"/>
  <c r="BA572" i="2"/>
  <c r="BA571" i="2" s="1"/>
  <c r="BI572" i="2"/>
  <c r="BI571" i="2" s="1"/>
  <c r="AR588" i="2"/>
  <c r="AR587" i="2" s="1"/>
  <c r="AZ588" i="2"/>
  <c r="AZ587" i="2" s="1"/>
  <c r="BH588" i="2"/>
  <c r="BH587" i="2" s="1"/>
  <c r="AP603" i="2"/>
  <c r="AX603" i="2"/>
  <c r="BF603" i="2"/>
  <c r="AX558" i="2"/>
  <c r="BF558" i="2"/>
  <c r="AS558" i="2"/>
  <c r="BA558" i="2"/>
  <c r="BI558" i="2"/>
  <c r="BI588" i="2"/>
  <c r="BI587" i="2" s="1"/>
  <c r="AR564" i="2"/>
  <c r="AZ564" i="2"/>
  <c r="BH564" i="2"/>
  <c r="AM564" i="2"/>
  <c r="AU564" i="2"/>
  <c r="BC564" i="2"/>
  <c r="BK564" i="2"/>
  <c r="AR577" i="2"/>
  <c r="AZ577" i="2"/>
  <c r="BH577" i="2"/>
  <c r="AQ593" i="2"/>
  <c r="AY593" i="2"/>
  <c r="BG593" i="2"/>
  <c r="AL593" i="2"/>
  <c r="AT593" i="2"/>
  <c r="BJ593" i="2"/>
  <c r="AL517" i="2"/>
  <c r="AL516" i="2" s="1"/>
  <c r="AT517" i="2"/>
  <c r="AT516" i="2" s="1"/>
  <c r="BJ517" i="2"/>
  <c r="BJ516" i="2" s="1"/>
  <c r="AS522" i="2"/>
  <c r="BA522" i="2"/>
  <c r="BI522" i="2"/>
  <c r="AS530" i="2"/>
  <c r="BA530" i="2"/>
  <c r="BI530" i="2"/>
  <c r="AP582" i="2"/>
  <c r="AX582" i="2"/>
  <c r="BF582" i="2"/>
  <c r="AS582" i="2"/>
  <c r="BA582" i="2"/>
  <c r="BI582" i="2"/>
  <c r="AO598" i="2"/>
  <c r="AW598" i="2"/>
  <c r="BE598" i="2"/>
  <c r="BM598" i="2"/>
  <c r="AM517" i="2"/>
  <c r="AM516" i="2" s="1"/>
  <c r="AU517" i="2"/>
  <c r="AU516" i="2" s="1"/>
  <c r="BC517" i="2"/>
  <c r="BC516" i="2" s="1"/>
  <c r="BK517" i="2"/>
  <c r="BK516" i="2" s="1"/>
  <c r="AP517" i="2"/>
  <c r="AP516" i="2" s="1"/>
  <c r="AX517" i="2"/>
  <c r="AX516" i="2" s="1"/>
  <c r="BF517" i="2"/>
  <c r="BF516" i="2" s="1"/>
  <c r="AL522" i="2"/>
  <c r="AT522" i="2"/>
  <c r="BJ522" i="2"/>
  <c r="AO522" i="2"/>
  <c r="AW522" i="2"/>
  <c r="BE522" i="2"/>
  <c r="BM522" i="2"/>
  <c r="AL530" i="2"/>
  <c r="AT530" i="2"/>
  <c r="BJ530" i="2"/>
  <c r="AO530" i="2"/>
  <c r="AW530" i="2"/>
  <c r="BE530" i="2"/>
  <c r="BM530" i="2"/>
  <c r="AM536" i="2"/>
  <c r="AU536" i="2"/>
  <c r="BC536" i="2"/>
  <c r="BK536" i="2"/>
  <c r="AQ582" i="2"/>
  <c r="AY582" i="2"/>
  <c r="BG582" i="2"/>
  <c r="AP598" i="2"/>
  <c r="AX598" i="2"/>
  <c r="BF598" i="2"/>
  <c r="AS598" i="2"/>
  <c r="BA598" i="2"/>
  <c r="BI598" i="2"/>
  <c r="AP297" i="2"/>
  <c r="AX297" i="2"/>
  <c r="BF297" i="2"/>
  <c r="AO302" i="2"/>
  <c r="AW302" i="2"/>
  <c r="BE302" i="2"/>
  <c r="BM302" i="2"/>
  <c r="AN307" i="2"/>
  <c r="AV307" i="2"/>
  <c r="BD307" i="2"/>
  <c r="BL307" i="2"/>
  <c r="AZ324" i="2"/>
  <c r="BH324" i="2"/>
  <c r="AN335" i="2"/>
  <c r="AV335" i="2"/>
  <c r="BD335" i="2"/>
  <c r="BL335" i="2"/>
  <c r="AM346" i="2"/>
  <c r="AU346" i="2"/>
  <c r="AR356" i="2"/>
  <c r="AM312" i="2"/>
  <c r="AU312" i="2"/>
  <c r="BC312" i="2"/>
  <c r="BK312" i="2"/>
  <c r="BA370" i="2"/>
  <c r="AL324" i="2"/>
  <c r="AT324" i="2"/>
  <c r="BB324" i="2"/>
  <c r="BJ324" i="2"/>
  <c r="AO324" i="2"/>
  <c r="AW324" i="2"/>
  <c r="BE324" i="2"/>
  <c r="AO346" i="2"/>
  <c r="AW346" i="2"/>
  <c r="BE346" i="2"/>
  <c r="BM346" i="2"/>
  <c r="AR346" i="2"/>
  <c r="AZ346" i="2"/>
  <c r="BH346" i="2"/>
  <c r="AV292" i="2"/>
  <c r="BD292" i="2"/>
  <c r="BL292" i="2"/>
  <c r="AZ287" i="2"/>
  <c r="AU297" i="2"/>
  <c r="BK297" i="2"/>
  <c r="AT302" i="2"/>
  <c r="BJ302" i="2"/>
  <c r="BA307" i="2"/>
  <c r="AR287" i="2"/>
  <c r="BH287" i="2"/>
  <c r="AM297" i="2"/>
  <c r="BC297" i="2"/>
  <c r="AL302" i="2"/>
  <c r="BB302" i="2"/>
  <c r="AS307" i="2"/>
  <c r="BI307" i="2"/>
  <c r="AR312" i="2"/>
  <c r="AZ312" i="2"/>
  <c r="BH312" i="2"/>
  <c r="AL351" i="2"/>
  <c r="AL350" i="2" s="1"/>
  <c r="AT351" i="2"/>
  <c r="AT350" i="2" s="1"/>
  <c r="BM405" i="2"/>
  <c r="AM427" i="2"/>
  <c r="AU427" i="2"/>
  <c r="AO437" i="2"/>
  <c r="AW437" i="2"/>
  <c r="BE437" i="2"/>
  <c r="BM437" i="2"/>
  <c r="AM340" i="2"/>
  <c r="AU340" i="2"/>
  <c r="BC340" i="2"/>
  <c r="BK340" i="2"/>
  <c r="AP340" i="2"/>
  <c r="AX340" i="2"/>
  <c r="BF340" i="2"/>
  <c r="AO386" i="2"/>
  <c r="AW386" i="2"/>
  <c r="BE386" i="2"/>
  <c r="BM386" i="2"/>
  <c r="AS421" i="2"/>
  <c r="AL432" i="2"/>
  <c r="AP392" i="2"/>
  <c r="AX392" i="2"/>
  <c r="BF392" i="2"/>
  <c r="AQ411" i="2"/>
  <c r="AY411" i="2"/>
  <c r="BG411" i="2"/>
  <c r="AR370" i="2"/>
  <c r="AZ370" i="2"/>
  <c r="AQ392" i="2"/>
  <c r="AY392" i="2"/>
  <c r="BG392" i="2"/>
  <c r="AO392" i="2"/>
  <c r="AW392" i="2"/>
  <c r="BE392" i="2"/>
  <c r="BM392" i="2"/>
  <c r="AN406" i="2"/>
  <c r="AN405" i="2" s="1"/>
  <c r="AV406" i="2"/>
  <c r="AV405" i="2" s="1"/>
  <c r="BD406" i="2"/>
  <c r="BD405" i="2" s="1"/>
  <c r="BL406" i="2"/>
  <c r="BL405" i="2" s="1"/>
  <c r="AR411" i="2"/>
  <c r="AQ427" i="2"/>
  <c r="AY427" i="2"/>
  <c r="BG427" i="2"/>
  <c r="AS324" i="2"/>
  <c r="BA324" i="2"/>
  <c r="BI324" i="2"/>
  <c r="AR386" i="2"/>
  <c r="AZ386" i="2"/>
  <c r="BH386" i="2"/>
  <c r="AL437" i="2"/>
  <c r="AT437" i="2"/>
  <c r="BB437" i="2"/>
  <c r="BJ437" i="2"/>
  <c r="AR437" i="2"/>
  <c r="AZ437" i="2"/>
  <c r="BH437" i="2"/>
  <c r="AM330" i="2"/>
  <c r="AU330" i="2"/>
  <c r="BC330" i="2"/>
  <c r="BK330" i="2"/>
  <c r="AN351" i="2"/>
  <c r="AN350" i="2" s="1"/>
  <c r="AV351" i="2"/>
  <c r="AV350" i="2" s="1"/>
  <c r="BD351" i="2"/>
  <c r="BD350" i="2" s="1"/>
  <c r="BL351" i="2"/>
  <c r="BL350" i="2" s="1"/>
  <c r="AQ351" i="2"/>
  <c r="AQ350" i="2" s="1"/>
  <c r="AY351" i="2"/>
  <c r="AY350" i="2" s="1"/>
  <c r="BG351" i="2"/>
  <c r="BG350" i="2" s="1"/>
  <c r="BB351" i="2"/>
  <c r="BB350" i="2" s="1"/>
  <c r="BJ351" i="2"/>
  <c r="BJ350" i="2" s="1"/>
  <c r="AL356" i="2"/>
  <c r="AT356" i="2"/>
  <c r="BB356" i="2"/>
  <c r="BJ356" i="2"/>
  <c r="AS398" i="2"/>
  <c r="BA398" i="2"/>
  <c r="BI398" i="2"/>
  <c r="AQ398" i="2"/>
  <c r="AY398" i="2"/>
  <c r="BG398" i="2"/>
  <c r="AP432" i="2"/>
  <c r="AX432" i="2"/>
  <c r="BF432" i="2"/>
  <c r="AM324" i="2"/>
  <c r="AU324" i="2"/>
  <c r="BC324" i="2"/>
  <c r="BK324" i="2"/>
  <c r="AN330" i="2"/>
  <c r="AV330" i="2"/>
  <c r="BD330" i="2"/>
  <c r="BL330" i="2"/>
  <c r="AL335" i="2"/>
  <c r="AT335" i="2"/>
  <c r="BB335" i="2"/>
  <c r="AM356" i="2"/>
  <c r="AU356" i="2"/>
  <c r="BC356" i="2"/>
  <c r="BK356" i="2"/>
  <c r="AP356" i="2"/>
  <c r="AX356" i="2"/>
  <c r="BF356" i="2"/>
  <c r="AS356" i="2"/>
  <c r="BA356" i="2"/>
  <c r="BI356" i="2"/>
  <c r="AL364" i="2"/>
  <c r="AT364" i="2"/>
  <c r="BB364" i="2"/>
  <c r="BJ364" i="2"/>
  <c r="AL392" i="2"/>
  <c r="AT392" i="2"/>
  <c r="BB392" i="2"/>
  <c r="BJ392" i="2"/>
  <c r="AM411" i="2"/>
  <c r="AU411" i="2"/>
  <c r="BC411" i="2"/>
  <c r="BK411" i="2"/>
  <c r="AN437" i="2"/>
  <c r="AV437" i="2"/>
  <c r="BH204" i="2"/>
  <c r="AZ204" i="2"/>
  <c r="AR204" i="2"/>
  <c r="BK204" i="2"/>
  <c r="BC204" i="2"/>
  <c r="AU204" i="2"/>
  <c r="BH240" i="2"/>
  <c r="BH239" i="2" s="1"/>
  <c r="AZ240" i="2"/>
  <c r="AZ239" i="2" s="1"/>
  <c r="AR240" i="2"/>
  <c r="AR239" i="2" s="1"/>
  <c r="BG220" i="2"/>
  <c r="AY220" i="2"/>
  <c r="AQ220" i="2"/>
  <c r="BF256" i="2"/>
  <c r="BF255" i="2" s="1"/>
  <c r="BM250" i="2"/>
  <c r="AW250" i="2"/>
  <c r="BC245" i="2"/>
  <c r="BI245" i="2"/>
  <c r="BA245" i="2"/>
  <c r="AS245" i="2"/>
  <c r="BB220" i="2"/>
  <c r="BL261" i="2"/>
  <c r="BD261" i="2"/>
  <c r="AV261" i="2"/>
  <c r="AN261" i="2"/>
  <c r="BH250" i="2"/>
  <c r="AR250" i="2"/>
  <c r="BK250" i="2"/>
  <c r="BC250" i="2"/>
  <c r="AU250" i="2"/>
  <c r="BH245" i="2"/>
  <c r="AZ245" i="2"/>
  <c r="AR245" i="2"/>
  <c r="AV239" i="2"/>
  <c r="BF204" i="2"/>
  <c r="AP204" i="2"/>
  <c r="BG204" i="2"/>
  <c r="AY204" i="2"/>
  <c r="AQ204" i="2"/>
  <c r="BL271" i="2"/>
  <c r="BD271" i="2"/>
  <c r="AV271" i="2"/>
  <c r="AN271" i="2"/>
  <c r="BK232" i="2"/>
  <c r="BC232" i="2"/>
  <c r="AU232" i="2"/>
  <c r="AX232" i="2"/>
  <c r="BI232" i="2"/>
  <c r="BA232" i="2"/>
  <c r="BJ261" i="2"/>
  <c r="BB261" i="2"/>
  <c r="AT261" i="2"/>
  <c r="BF245" i="2"/>
  <c r="AX245" i="2"/>
  <c r="AP245" i="2"/>
  <c r="BC240" i="2"/>
  <c r="BC239" i="2" s="1"/>
  <c r="BH232" i="2"/>
  <c r="AZ232" i="2"/>
  <c r="AR232" i="2"/>
  <c r="BJ204" i="2"/>
  <c r="BB204" i="2"/>
  <c r="AT204" i="2"/>
  <c r="AS232" i="2"/>
  <c r="BL220" i="2"/>
  <c r="BD220" i="2"/>
  <c r="AV220" i="2"/>
  <c r="AN220" i="2"/>
  <c r="BM185" i="2"/>
  <c r="BM184" i="2" s="1"/>
  <c r="BE185" i="2"/>
  <c r="BE184" i="2" s="1"/>
  <c r="AW185" i="2"/>
  <c r="AW184" i="2" s="1"/>
  <c r="AO185" i="2"/>
  <c r="AO184" i="2" s="1"/>
  <c r="BJ146" i="2"/>
  <c r="BB146" i="2"/>
  <c r="AT146" i="2"/>
  <c r="BM204" i="2"/>
  <c r="BE204" i="2"/>
  <c r="AW204" i="2"/>
  <c r="AO204" i="2"/>
  <c r="BK190" i="2"/>
  <c r="BC190" i="2"/>
  <c r="AU190" i="2"/>
  <c r="BL185" i="2"/>
  <c r="BL184" i="2" s="1"/>
  <c r="BD185" i="2"/>
  <c r="BD184" i="2" s="1"/>
  <c r="AV185" i="2"/>
  <c r="AV184" i="2" s="1"/>
  <c r="AN185" i="2"/>
  <c r="AN184" i="2" s="1"/>
  <c r="BK174" i="2"/>
  <c r="BC174" i="2"/>
  <c r="AU174" i="2"/>
  <c r="BF146" i="2"/>
  <c r="AX146" i="2"/>
  <c r="AP146" i="2"/>
  <c r="BI146" i="2"/>
  <c r="BA146" i="2"/>
  <c r="AS146" i="2"/>
  <c r="BG121" i="2"/>
  <c r="AY121" i="2"/>
  <c r="AQ121" i="2"/>
  <c r="BL204" i="2"/>
  <c r="BD204" i="2"/>
  <c r="AV204" i="2"/>
  <c r="AN204" i="2"/>
  <c r="BJ169" i="2"/>
  <c r="BB169" i="2"/>
  <c r="AT169" i="2"/>
  <c r="BI164" i="2"/>
  <c r="BA164" i="2"/>
  <c r="AS164" i="2"/>
  <c r="BM180" i="2"/>
  <c r="BE180" i="2"/>
  <c r="AW180" i="2"/>
  <c r="AO180" i="2"/>
  <c r="BI174" i="2"/>
  <c r="BA174" i="2"/>
  <c r="AS174" i="2"/>
  <c r="BG146" i="2"/>
  <c r="AY146" i="2"/>
  <c r="AQ146" i="2"/>
  <c r="BF141" i="2"/>
  <c r="AX141" i="2"/>
  <c r="BJ121" i="2"/>
  <c r="BB121" i="2"/>
  <c r="AT121" i="2"/>
  <c r="BM121" i="2"/>
  <c r="BE121" i="2"/>
  <c r="AW121" i="2"/>
  <c r="AO121" i="2"/>
  <c r="AR256" i="2"/>
  <c r="AR255" i="2" s="1"/>
  <c r="BJ250" i="2"/>
  <c r="BB250" i="2"/>
  <c r="AT250" i="2"/>
  <c r="BG240" i="2"/>
  <c r="BG239" i="2" s="1"/>
  <c r="AY240" i="2"/>
  <c r="AY239" i="2" s="1"/>
  <c r="AQ240" i="2"/>
  <c r="AQ239" i="2" s="1"/>
  <c r="BM232" i="2"/>
  <c r="BE232" i="2"/>
  <c r="AW232" i="2"/>
  <c r="AO232" i="2"/>
  <c r="BJ226" i="2"/>
  <c r="BB226" i="2"/>
  <c r="AT226" i="2"/>
  <c r="BF198" i="2"/>
  <c r="AX198" i="2"/>
  <c r="AP198" i="2"/>
  <c r="BI226" i="2"/>
  <c r="BA226" i="2"/>
  <c r="AS226" i="2"/>
  <c r="BI204" i="2"/>
  <c r="BA204" i="2"/>
  <c r="AS204" i="2"/>
  <c r="BM198" i="2"/>
  <c r="BE198" i="2"/>
  <c r="AW198" i="2"/>
  <c r="AO198" i="2"/>
  <c r="BG190" i="2"/>
  <c r="AY190" i="2"/>
  <c r="AQ190" i="2"/>
  <c r="BM146" i="2"/>
  <c r="BE146" i="2"/>
  <c r="AW146" i="2"/>
  <c r="AO146" i="2"/>
  <c r="BM240" i="2"/>
  <c r="BM239" i="2" s="1"/>
  <c r="BE240" i="2"/>
  <c r="BE239" i="2" s="1"/>
  <c r="AW240" i="2"/>
  <c r="AW239" i="2" s="1"/>
  <c r="AO240" i="2"/>
  <c r="AO239" i="2" s="1"/>
  <c r="BF190" i="2"/>
  <c r="AX190" i="2"/>
  <c r="AP190" i="2"/>
  <c r="BH174" i="2"/>
  <c r="AZ174" i="2"/>
  <c r="AR174" i="2"/>
  <c r="BF174" i="2"/>
  <c r="AX174" i="2"/>
  <c r="AP174" i="2"/>
  <c r="AW256" i="2"/>
  <c r="AW255" i="2" s="1"/>
  <c r="AO256" i="2"/>
  <c r="AO255" i="2" s="1"/>
  <c r="BG250" i="2"/>
  <c r="AY250" i="2"/>
  <c r="AQ250" i="2"/>
  <c r="BJ245" i="2"/>
  <c r="BB245" i="2"/>
  <c r="AT245" i="2"/>
  <c r="BG226" i="2"/>
  <c r="AY226" i="2"/>
  <c r="AQ226" i="2"/>
  <c r="BM220" i="2"/>
  <c r="BE220" i="2"/>
  <c r="AW220" i="2"/>
  <c r="AO220" i="2"/>
  <c r="BK198" i="2"/>
  <c r="BC198" i="2"/>
  <c r="AU198" i="2"/>
  <c r="BM190" i="2"/>
  <c r="BE190" i="2"/>
  <c r="AW190" i="2"/>
  <c r="AO190" i="2"/>
  <c r="BF185" i="2"/>
  <c r="BF184" i="2" s="1"/>
  <c r="AX185" i="2"/>
  <c r="AX184" i="2" s="1"/>
  <c r="AP185" i="2"/>
  <c r="AP184" i="2" s="1"/>
  <c r="BI180" i="2"/>
  <c r="BA180" i="2"/>
  <c r="AS180" i="2"/>
  <c r="BJ174" i="2"/>
  <c r="BB174" i="2"/>
  <c r="AT174" i="2"/>
  <c r="BM174" i="2"/>
  <c r="BE174" i="2"/>
  <c r="AW174" i="2"/>
  <c r="AO174" i="2"/>
  <c r="BG169" i="2"/>
  <c r="AY169" i="2"/>
  <c r="AQ169" i="2"/>
  <c r="BM169" i="2"/>
  <c r="BE169" i="2"/>
  <c r="AW169" i="2"/>
  <c r="AO169" i="2"/>
  <c r="BF164" i="2"/>
  <c r="AX164" i="2"/>
  <c r="AP164" i="2"/>
  <c r="BL164" i="2"/>
  <c r="BD164" i="2"/>
  <c r="AV164" i="2"/>
  <c r="AN164" i="2"/>
  <c r="BH158" i="2"/>
  <c r="AZ158" i="2"/>
  <c r="AR158" i="2"/>
  <c r="BF158" i="2"/>
  <c r="BK146" i="2"/>
  <c r="BC146" i="2"/>
  <c r="AU146" i="2"/>
  <c r="P6" i="2"/>
  <c r="Z7" i="2"/>
  <c r="AE8" i="2"/>
  <c r="L10" i="2"/>
  <c r="V11" i="2"/>
  <c r="AA12" i="2"/>
  <c r="H14" i="2"/>
  <c r="R15" i="2"/>
  <c r="W16" i="2"/>
  <c r="AK17" i="2"/>
  <c r="N20" i="2"/>
  <c r="T21" i="2"/>
  <c r="AH22" i="2"/>
  <c r="K24" i="2"/>
  <c r="P25" i="2"/>
  <c r="AD26" i="2"/>
  <c r="G28" i="2"/>
  <c r="L29" i="2"/>
  <c r="Z30" i="2"/>
  <c r="AJ31" i="2"/>
  <c r="H33" i="2"/>
  <c r="V34" i="2"/>
  <c r="AF35" i="2"/>
  <c r="I50" i="2"/>
  <c r="L5" i="2"/>
  <c r="Q6" i="2"/>
  <c r="AE7" i="2"/>
  <c r="H9" i="2"/>
  <c r="M10" i="2"/>
  <c r="AA11" i="2"/>
  <c r="AK12" i="2"/>
  <c r="I14" i="2"/>
  <c r="W15" i="2"/>
  <c r="AG16" i="2"/>
  <c r="AL17" i="2"/>
  <c r="T20" i="2"/>
  <c r="T19" i="2" s="1"/>
  <c r="AD21" i="2"/>
  <c r="AI22" i="2"/>
  <c r="P24" i="2"/>
  <c r="Z25" i="2"/>
  <c r="AE26" i="2"/>
  <c r="L28" i="2"/>
  <c r="V29" i="2"/>
  <c r="AA30" i="2"/>
  <c r="H32" i="2"/>
  <c r="R33" i="2"/>
  <c r="W34" i="2"/>
  <c r="AL35" i="2"/>
  <c r="AH41" i="2"/>
  <c r="AD45" i="2"/>
  <c r="Y50" i="2"/>
  <c r="Q5" i="2"/>
  <c r="AA6" i="2"/>
  <c r="AF7" i="2"/>
  <c r="M9" i="2"/>
  <c r="W10" i="2"/>
  <c r="AB11" i="2"/>
  <c r="I13" i="2"/>
  <c r="S14" i="2"/>
  <c r="X15" i="2"/>
  <c r="AL16" i="2"/>
  <c r="O18" i="2"/>
  <c r="U20" i="2"/>
  <c r="AI21" i="2"/>
  <c r="L23" i="2"/>
  <c r="Q24" i="2"/>
  <c r="AE25" i="2"/>
  <c r="H27" i="2"/>
  <c r="M28" i="2"/>
  <c r="AA29" i="2"/>
  <c r="AK30" i="2"/>
  <c r="I32" i="2"/>
  <c r="W33" i="2"/>
  <c r="AG34" i="2"/>
  <c r="U36" i="2"/>
  <c r="Q42" i="2"/>
  <c r="M46" i="2"/>
  <c r="AT41" i="2"/>
  <c r="BJ41" i="2"/>
  <c r="AQ42" i="2"/>
  <c r="AY42" i="2"/>
  <c r="BG42" i="2"/>
  <c r="AN43" i="2"/>
  <c r="AV43" i="2"/>
  <c r="BD43" i="2"/>
  <c r="BL43" i="2"/>
  <c r="AS44" i="2"/>
  <c r="BA44" i="2"/>
  <c r="BI44" i="2"/>
  <c r="BF45" i="2"/>
  <c r="BC46" i="2"/>
  <c r="BK46" i="2"/>
  <c r="AR47" i="2"/>
  <c r="AZ47" i="2"/>
  <c r="AM43" i="2"/>
  <c r="CA19" i="2"/>
  <c r="AQ20" i="2"/>
  <c r="AQ19" i="2" s="1"/>
  <c r="AY20" i="2"/>
  <c r="AY19" i="2" s="1"/>
  <c r="BG20" i="2"/>
  <c r="AP21" i="2"/>
  <c r="AX21" i="2"/>
  <c r="BF21" i="2"/>
  <c r="AO22" i="2"/>
  <c r="AW22" i="2"/>
  <c r="BE22" i="2"/>
  <c r="AN23" i="2"/>
  <c r="AV23" i="2"/>
  <c r="BD23" i="2"/>
  <c r="BL23" i="2"/>
  <c r="AU24" i="2"/>
  <c r="BC24" i="2"/>
  <c r="BK24" i="2"/>
  <c r="AT25" i="2"/>
  <c r="BB25" i="2"/>
  <c r="BJ25" i="2"/>
  <c r="AS26" i="2"/>
  <c r="BA26" i="2"/>
  <c r="BI26" i="2"/>
  <c r="AR27" i="2"/>
  <c r="AZ27" i="2"/>
  <c r="BH27" i="2"/>
  <c r="AQ28" i="2"/>
  <c r="AY28" i="2"/>
  <c r="BG28" i="2"/>
  <c r="AP29" i="2"/>
  <c r="AX29" i="2"/>
  <c r="BF29" i="2"/>
  <c r="AO30" i="2"/>
  <c r="AW30" i="2"/>
  <c r="BE30" i="2"/>
  <c r="AN31" i="2"/>
  <c r="AV31" i="2"/>
  <c r="BD31" i="2"/>
  <c r="BL31" i="2"/>
  <c r="AU32" i="2"/>
  <c r="BC32" i="2"/>
  <c r="BK32" i="2"/>
  <c r="AT33" i="2"/>
  <c r="BB33" i="2"/>
  <c r="BJ33" i="2"/>
  <c r="AS34" i="2"/>
  <c r="BA34" i="2"/>
  <c r="BI34" i="2"/>
  <c r="AR35" i="2"/>
  <c r="AZ35" i="2"/>
  <c r="BH35" i="2"/>
  <c r="AQ36" i="2"/>
  <c r="AY36" i="2"/>
  <c r="BG36" i="2"/>
  <c r="AN41" i="2"/>
  <c r="AV41" i="2"/>
  <c r="BD41" i="2"/>
  <c r="BL41" i="2"/>
  <c r="AS42" i="2"/>
  <c r="BA42" i="2"/>
  <c r="BI42" i="2"/>
  <c r="BF43" i="2"/>
  <c r="BC44" i="2"/>
  <c r="BK44" i="2"/>
  <c r="AR45" i="2"/>
  <c r="AZ45" i="2"/>
  <c r="AO46" i="2"/>
  <c r="AW46" i="2"/>
  <c r="BE46" i="2"/>
  <c r="BM46" i="2"/>
  <c r="AT47" i="2"/>
  <c r="BJ47" i="2"/>
  <c r="AM45" i="2"/>
  <c r="AS20" i="2"/>
  <c r="AO41" i="2"/>
  <c r="AQ41" i="2"/>
  <c r="BA41" i="2"/>
  <c r="BM41" i="2"/>
  <c r="AV42" i="2"/>
  <c r="BF42" i="2"/>
  <c r="AQ43" i="2"/>
  <c r="BA43" i="2"/>
  <c r="BK43" i="2"/>
  <c r="AV44" i="2"/>
  <c r="BF44" i="2"/>
  <c r="AO45" i="2"/>
  <c r="BA45" i="2"/>
  <c r="BK45" i="2"/>
  <c r="AT46" i="2"/>
  <c r="BF46" i="2"/>
  <c r="AO47" i="2"/>
  <c r="AY47" i="2"/>
  <c r="BK47" i="2"/>
  <c r="AM41" i="2"/>
  <c r="BM22" i="2"/>
  <c r="BM27" i="2"/>
  <c r="BM32" i="2"/>
  <c r="BM38" i="2"/>
  <c r="AV20" i="2"/>
  <c r="BE20" i="2"/>
  <c r="BE19" i="2" s="1"/>
  <c r="AO21" i="2"/>
  <c r="AY21" i="2"/>
  <c r="BH21" i="2"/>
  <c r="AR22" i="2"/>
  <c r="BA22" i="2"/>
  <c r="BJ22" i="2"/>
  <c r="AT23" i="2"/>
  <c r="BC23" i="2"/>
  <c r="AN24" i="2"/>
  <c r="AW24" i="2"/>
  <c r="BF24" i="2"/>
  <c r="AP25" i="2"/>
  <c r="AY25" i="2"/>
  <c r="BH25" i="2"/>
  <c r="AR26" i="2"/>
  <c r="BB26" i="2"/>
  <c r="BK26" i="2"/>
  <c r="AU27" i="2"/>
  <c r="BD27" i="2"/>
  <c r="AN28" i="2"/>
  <c r="AW28" i="2"/>
  <c r="BF28" i="2"/>
  <c r="AQ29" i="2"/>
  <c r="AZ29" i="2"/>
  <c r="BI29" i="2"/>
  <c r="AS30" i="2"/>
  <c r="BB30" i="2"/>
  <c r="BK30" i="2"/>
  <c r="AU31" i="2"/>
  <c r="BE31" i="2"/>
  <c r="AO32" i="2"/>
  <c r="AX32" i="2"/>
  <c r="BG32" i="2"/>
  <c r="AQ33" i="2"/>
  <c r="AZ33" i="2"/>
  <c r="BI33" i="2"/>
  <c r="AT34" i="2"/>
  <c r="BC34" i="2"/>
  <c r="BL34" i="2"/>
  <c r="AV35" i="2"/>
  <c r="BE35" i="2"/>
  <c r="AO36" i="2"/>
  <c r="AX36" i="2"/>
  <c r="BH36" i="2"/>
  <c r="AQ37" i="2"/>
  <c r="AY37" i="2"/>
  <c r="BG37" i="2"/>
  <c r="AP38" i="2"/>
  <c r="AX38" i="2"/>
  <c r="BF38" i="2"/>
  <c r="AM22" i="2"/>
  <c r="AM30" i="2"/>
  <c r="AM38" i="2"/>
  <c r="AU5" i="2"/>
  <c r="BC5" i="2"/>
  <c r="BK5" i="2"/>
  <c r="AS6" i="2"/>
  <c r="AR41" i="2"/>
  <c r="BC41" i="2"/>
  <c r="CA40" i="2"/>
  <c r="AW42" i="2"/>
  <c r="AR43" i="2"/>
  <c r="BM43" i="2"/>
  <c r="AW44" i="2"/>
  <c r="BG44" i="2"/>
  <c r="AQ45" i="2"/>
  <c r="BL45" i="2"/>
  <c r="AV46" i="2"/>
  <c r="BG46" i="2"/>
  <c r="BA47" i="2"/>
  <c r="BL47" i="2"/>
  <c r="BM33" i="2"/>
  <c r="AW20" i="2"/>
  <c r="BF20" i="2"/>
  <c r="BF19" i="2" s="1"/>
  <c r="AQ21" i="2"/>
  <c r="AZ21" i="2"/>
  <c r="BI21" i="2"/>
  <c r="AS22" i="2"/>
  <c r="BB22" i="2"/>
  <c r="BK22" i="2"/>
  <c r="AU23" i="2"/>
  <c r="BE23" i="2"/>
  <c r="AO24" i="2"/>
  <c r="AX24" i="2"/>
  <c r="BG24" i="2"/>
  <c r="AQ25" i="2"/>
  <c r="AZ25" i="2"/>
  <c r="BI25" i="2"/>
  <c r="AT26" i="2"/>
  <c r="BC26" i="2"/>
  <c r="BL26" i="2"/>
  <c r="AV27" i="2"/>
  <c r="BE27" i="2"/>
  <c r="AO28" i="2"/>
  <c r="AX28" i="2"/>
  <c r="BH28" i="2"/>
  <c r="AR29" i="2"/>
  <c r="BA29" i="2"/>
  <c r="BJ29" i="2"/>
  <c r="AT30" i="2"/>
  <c r="BC30" i="2"/>
  <c r="BL30" i="2"/>
  <c r="AW31" i="2"/>
  <c r="BF31" i="2"/>
  <c r="AP32" i="2"/>
  <c r="AY32" i="2"/>
  <c r="BH32" i="2"/>
  <c r="AR33" i="2"/>
  <c r="BA33" i="2"/>
  <c r="BK33" i="2"/>
  <c r="AU34" i="2"/>
  <c r="BD34" i="2"/>
  <c r="AN35" i="2"/>
  <c r="AW35" i="2"/>
  <c r="BF35" i="2"/>
  <c r="AP36" i="2"/>
  <c r="AZ36" i="2"/>
  <c r="BI36" i="2"/>
  <c r="AR37" i="2"/>
  <c r="AZ37" i="2"/>
  <c r="BH37" i="2"/>
  <c r="AQ38" i="2"/>
  <c r="AY38" i="2"/>
  <c r="BG38" i="2"/>
  <c r="AM23" i="2"/>
  <c r="AM31" i="2"/>
  <c r="AM20" i="2"/>
  <c r="AV5" i="2"/>
  <c r="BD5" i="2"/>
  <c r="BL5" i="2"/>
  <c r="AT6" i="2"/>
  <c r="BB6" i="2"/>
  <c r="BJ6" i="2"/>
  <c r="AR7" i="2"/>
  <c r="AZ7" i="2"/>
  <c r="BH7" i="2"/>
  <c r="AP8" i="2"/>
  <c r="AX8" i="2"/>
  <c r="BF8" i="2"/>
  <c r="AV9" i="2"/>
  <c r="BD9" i="2"/>
  <c r="BL9" i="2"/>
  <c r="AT10" i="2"/>
  <c r="BB10" i="2"/>
  <c r="BJ10" i="2"/>
  <c r="AR11" i="2"/>
  <c r="AZ11" i="2"/>
  <c r="BH11" i="2"/>
  <c r="AP12" i="2"/>
  <c r="AX12" i="2"/>
  <c r="BF12" i="2"/>
  <c r="AV13" i="2"/>
  <c r="BD13" i="2"/>
  <c r="BL13" i="2"/>
  <c r="AT14" i="2"/>
  <c r="BB14" i="2"/>
  <c r="BJ14" i="2"/>
  <c r="AR15" i="2"/>
  <c r="AZ15" i="2"/>
  <c r="BH15" i="2"/>
  <c r="AP16" i="2"/>
  <c r="AX16" i="2"/>
  <c r="BF16" i="2"/>
  <c r="AV17" i="2"/>
  <c r="BD17" i="2"/>
  <c r="BL17" i="2"/>
  <c r="AT18" i="2"/>
  <c r="BB18" i="2"/>
  <c r="BJ18" i="2"/>
  <c r="AN8" i="2"/>
  <c r="AN16" i="2"/>
  <c r="AM13" i="2"/>
  <c r="AM5" i="2"/>
  <c r="AI634" i="2"/>
  <c r="AA634" i="2"/>
  <c r="S634" i="2"/>
  <c r="K634" i="2"/>
  <c r="AK633" i="2"/>
  <c r="AC633" i="2"/>
  <c r="U633" i="2"/>
  <c r="M633" i="2"/>
  <c r="AE631" i="2"/>
  <c r="W631" i="2"/>
  <c r="O631" i="2"/>
  <c r="G631" i="2"/>
  <c r="AG630" i="2"/>
  <c r="AS41" i="2"/>
  <c r="BE41" i="2"/>
  <c r="AN42" i="2"/>
  <c r="BJ42" i="2"/>
  <c r="AS43" i="2"/>
  <c r="BC43" i="2"/>
  <c r="AN44" i="2"/>
  <c r="AS45" i="2"/>
  <c r="BC45" i="2"/>
  <c r="BM45" i="2"/>
  <c r="AQ47" i="2"/>
  <c r="BC47" i="2"/>
  <c r="BM47" i="2"/>
  <c r="BM23" i="2"/>
  <c r="BM28" i="2"/>
  <c r="BM34" i="2"/>
  <c r="AN20" i="2"/>
  <c r="AN19" i="2" s="1"/>
  <c r="AX20" i="2"/>
  <c r="BH20" i="2"/>
  <c r="BH19" i="2" s="1"/>
  <c r="AR21" i="2"/>
  <c r="BA21" i="2"/>
  <c r="BJ21" i="2"/>
  <c r="AT22" i="2"/>
  <c r="BC22" i="2"/>
  <c r="BL22" i="2"/>
  <c r="AW23" i="2"/>
  <c r="BF23" i="2"/>
  <c r="AP24" i="2"/>
  <c r="AY24" i="2"/>
  <c r="BH24" i="2"/>
  <c r="AR25" i="2"/>
  <c r="BA25" i="2"/>
  <c r="BK25" i="2"/>
  <c r="AU26" i="2"/>
  <c r="BD26" i="2"/>
  <c r="AN27" i="2"/>
  <c r="AW27" i="2"/>
  <c r="BF27" i="2"/>
  <c r="AP28" i="2"/>
  <c r="AZ28" i="2"/>
  <c r="BI28" i="2"/>
  <c r="AS29" i="2"/>
  <c r="BB29" i="2"/>
  <c r="BK29" i="2"/>
  <c r="AU30" i="2"/>
  <c r="BD30" i="2"/>
  <c r="AO31" i="2"/>
  <c r="AX31" i="2"/>
  <c r="BG31" i="2"/>
  <c r="AQ32" i="2"/>
  <c r="AZ32" i="2"/>
  <c r="BI32" i="2"/>
  <c r="AS33" i="2"/>
  <c r="BC33" i="2"/>
  <c r="BL33" i="2"/>
  <c r="AV34" i="2"/>
  <c r="BE34" i="2"/>
  <c r="AO35" i="2"/>
  <c r="AX35" i="2"/>
  <c r="BG35" i="2"/>
  <c r="AR36" i="2"/>
  <c r="BA36" i="2"/>
  <c r="BJ36" i="2"/>
  <c r="AS37" i="2"/>
  <c r="BA37" i="2"/>
  <c r="BI37" i="2"/>
  <c r="AR38" i="2"/>
  <c r="AZ38" i="2"/>
  <c r="BH38" i="2"/>
  <c r="AM24" i="2"/>
  <c r="AM32" i="2"/>
  <c r="AO5" i="2"/>
  <c r="AW5" i="2"/>
  <c r="BE5" i="2"/>
  <c r="BM5" i="2"/>
  <c r="AU6" i="2"/>
  <c r="BC6" i="2"/>
  <c r="BK6" i="2"/>
  <c r="BF41" i="2"/>
  <c r="AO42" i="2"/>
  <c r="AZ42" i="2"/>
  <c r="BK42" i="2"/>
  <c r="AT43" i="2"/>
  <c r="BE43" i="2"/>
  <c r="AW41" i="2"/>
  <c r="BG41" i="2"/>
  <c r="BL42" i="2"/>
  <c r="BG43" i="2"/>
  <c r="AR42" i="2"/>
  <c r="BC42" i="2"/>
  <c r="BM42" i="2"/>
  <c r="AW43" i="2"/>
  <c r="AY41" i="2"/>
  <c r="AZ41" i="2"/>
  <c r="BK41" i="2"/>
  <c r="BE42" i="2"/>
  <c r="AO43" i="2"/>
  <c r="AZ43" i="2"/>
  <c r="BJ43" i="2"/>
  <c r="AT44" i="2"/>
  <c r="BE44" i="2"/>
  <c r="AN45" i="2"/>
  <c r="AY45" i="2"/>
  <c r="BJ45" i="2"/>
  <c r="AS46" i="2"/>
  <c r="BD46" i="2"/>
  <c r="AN47" i="2"/>
  <c r="BI47" i="2"/>
  <c r="AM47" i="2"/>
  <c r="BM21" i="2"/>
  <c r="BM37" i="2"/>
  <c r="AU20" i="2"/>
  <c r="AU19" i="2" s="1"/>
  <c r="BD20" i="2"/>
  <c r="AN21" i="2"/>
  <c r="AW21" i="2"/>
  <c r="BG21" i="2"/>
  <c r="AQ22" i="2"/>
  <c r="AZ22" i="2"/>
  <c r="BI22" i="2"/>
  <c r="AS23" i="2"/>
  <c r="BB23" i="2"/>
  <c r="BK23" i="2"/>
  <c r="AV24" i="2"/>
  <c r="BE24" i="2"/>
  <c r="AO25" i="2"/>
  <c r="AX25" i="2"/>
  <c r="BG25" i="2"/>
  <c r="AQ26" i="2"/>
  <c r="AZ26" i="2"/>
  <c r="BJ26" i="2"/>
  <c r="AT27" i="2"/>
  <c r="BC27" i="2"/>
  <c r="BL27" i="2"/>
  <c r="AV28" i="2"/>
  <c r="BE28" i="2"/>
  <c r="AO29" i="2"/>
  <c r="AY29" i="2"/>
  <c r="BH29" i="2"/>
  <c r="AR30" i="2"/>
  <c r="BA30" i="2"/>
  <c r="BJ30" i="2"/>
  <c r="AT31" i="2"/>
  <c r="BC31" i="2"/>
  <c r="AN32" i="2"/>
  <c r="AW32" i="2"/>
  <c r="BF32" i="2"/>
  <c r="AP33" i="2"/>
  <c r="AY33" i="2"/>
  <c r="BH33" i="2"/>
  <c r="AR34" i="2"/>
  <c r="BB34" i="2"/>
  <c r="BK34" i="2"/>
  <c r="BI41" i="2"/>
  <c r="BL44" i="2"/>
  <c r="BE45" i="2"/>
  <c r="AZ46" i="2"/>
  <c r="AM42" i="2"/>
  <c r="BM30" i="2"/>
  <c r="AP20" i="2"/>
  <c r="AP19" i="2" s="1"/>
  <c r="BJ20" i="2"/>
  <c r="BJ19" i="2" s="1"/>
  <c r="BC21" i="2"/>
  <c r="AV22" i="2"/>
  <c r="AP23" i="2"/>
  <c r="BH23" i="2"/>
  <c r="BA24" i="2"/>
  <c r="AU25" i="2"/>
  <c r="AN26" i="2"/>
  <c r="BF26" i="2"/>
  <c r="AY27" i="2"/>
  <c r="AS28" i="2"/>
  <c r="BK28" i="2"/>
  <c r="BD29" i="2"/>
  <c r="AX30" i="2"/>
  <c r="AQ31" i="2"/>
  <c r="BI31" i="2"/>
  <c r="BB32" i="2"/>
  <c r="AV33" i="2"/>
  <c r="AO34" i="2"/>
  <c r="BG34" i="2"/>
  <c r="AY35" i="2"/>
  <c r="BL35" i="2"/>
  <c r="BC36" i="2"/>
  <c r="AP37" i="2"/>
  <c r="BD37" i="2"/>
  <c r="AS38" i="2"/>
  <c r="BD38" i="2"/>
  <c r="AM26" i="2"/>
  <c r="AM37" i="2"/>
  <c r="AZ5" i="2"/>
  <c r="AY6" i="2"/>
  <c r="BI6" i="2"/>
  <c r="AT7" i="2"/>
  <c r="BC7" i="2"/>
  <c r="BL7" i="2"/>
  <c r="AU8" i="2"/>
  <c r="BD8" i="2"/>
  <c r="BM8" i="2"/>
  <c r="AW9" i="2"/>
  <c r="BF9" i="2"/>
  <c r="AO10" i="2"/>
  <c r="AX10" i="2"/>
  <c r="BG10" i="2"/>
  <c r="AP11" i="2"/>
  <c r="AY11" i="2"/>
  <c r="BI11" i="2"/>
  <c r="AR12" i="2"/>
  <c r="BA12" i="2"/>
  <c r="BJ12" i="2"/>
  <c r="AS13" i="2"/>
  <c r="BB13" i="2"/>
  <c r="BK13" i="2"/>
  <c r="AU14" i="2"/>
  <c r="BD14" i="2"/>
  <c r="BM14" i="2"/>
  <c r="AV15" i="2"/>
  <c r="BE15" i="2"/>
  <c r="AW16" i="2"/>
  <c r="BG16" i="2"/>
  <c r="AP17" i="2"/>
  <c r="AY17" i="2"/>
  <c r="BH17" i="2"/>
  <c r="AQ18" i="2"/>
  <c r="AZ18" i="2"/>
  <c r="BI18" i="2"/>
  <c r="AN9" i="2"/>
  <c r="AN18" i="2"/>
  <c r="AM10" i="2"/>
  <c r="AD634" i="2"/>
  <c r="U634" i="2"/>
  <c r="L634" i="2"/>
  <c r="AJ633" i="2"/>
  <c r="AT42" i="2"/>
  <c r="AQ44" i="2"/>
  <c r="BM44" i="2"/>
  <c r="BG45" i="2"/>
  <c r="BA46" i="2"/>
  <c r="AV47" i="2"/>
  <c r="AM44" i="2"/>
  <c r="AR20" i="2"/>
  <c r="AR19" i="2" s="1"/>
  <c r="BK20" i="2"/>
  <c r="BK19" i="2" s="1"/>
  <c r="BD21" i="2"/>
  <c r="AX22" i="2"/>
  <c r="AQ23" i="2"/>
  <c r="BI23" i="2"/>
  <c r="BB24" i="2"/>
  <c r="AV25" i="2"/>
  <c r="AO26" i="2"/>
  <c r="BG26" i="2"/>
  <c r="BA27" i="2"/>
  <c r="AT28" i="2"/>
  <c r="BL28" i="2"/>
  <c r="BE29" i="2"/>
  <c r="AY30" i="2"/>
  <c r="AR31" i="2"/>
  <c r="BJ31" i="2"/>
  <c r="BD32" i="2"/>
  <c r="AW33" i="2"/>
  <c r="AP34" i="2"/>
  <c r="BH34" i="2"/>
  <c r="BA35" i="2"/>
  <c r="AN36" i="2"/>
  <c r="BD36" i="2"/>
  <c r="AT37" i="2"/>
  <c r="BE37" i="2"/>
  <c r="AT38" i="2"/>
  <c r="BE38" i="2"/>
  <c r="AM27" i="2"/>
  <c r="AP5" i="2"/>
  <c r="BA5" i="2"/>
  <c r="AO6" i="2"/>
  <c r="AZ6" i="2"/>
  <c r="BL6" i="2"/>
  <c r="AU7" i="2"/>
  <c r="BD7" i="2"/>
  <c r="BM7" i="2"/>
  <c r="AV8" i="2"/>
  <c r="BE8" i="2"/>
  <c r="AO9" i="2"/>
  <c r="AX9" i="2"/>
  <c r="BG9" i="2"/>
  <c r="AP10" i="2"/>
  <c r="AY10" i="2"/>
  <c r="BH10" i="2"/>
  <c r="AQ11" i="2"/>
  <c r="BA11" i="2"/>
  <c r="BJ11" i="2"/>
  <c r="AS12" i="2"/>
  <c r="BB12" i="2"/>
  <c r="BK12" i="2"/>
  <c r="AT13" i="2"/>
  <c r="BC13" i="2"/>
  <c r="BM13" i="2"/>
  <c r="AV14" i="2"/>
  <c r="BE14" i="2"/>
  <c r="AW15" i="2"/>
  <c r="BF15" i="2"/>
  <c r="AO16" i="2"/>
  <c r="AY16" i="2"/>
  <c r="BH16" i="2"/>
  <c r="AQ17" i="2"/>
  <c r="AZ17" i="2"/>
  <c r="BI17" i="2"/>
  <c r="AR18" i="2"/>
  <c r="BA18" i="2"/>
  <c r="BD42" i="2"/>
  <c r="AR44" i="2"/>
  <c r="BI45" i="2"/>
  <c r="AW47" i="2"/>
  <c r="AM46" i="2"/>
  <c r="BM20" i="2"/>
  <c r="BM19" i="2" s="1"/>
  <c r="BM31" i="2"/>
  <c r="AT20" i="2"/>
  <c r="AT19" i="2" s="1"/>
  <c r="BL20" i="2"/>
  <c r="BL19" i="2" s="1"/>
  <c r="BE21" i="2"/>
  <c r="AY22" i="2"/>
  <c r="AR23" i="2"/>
  <c r="BJ23" i="2"/>
  <c r="BD24" i="2"/>
  <c r="AW25" i="2"/>
  <c r="AP26" i="2"/>
  <c r="BH26" i="2"/>
  <c r="BB27" i="2"/>
  <c r="AU28" i="2"/>
  <c r="AN29" i="2"/>
  <c r="BG29" i="2"/>
  <c r="AZ30" i="2"/>
  <c r="AS31" i="2"/>
  <c r="BK31" i="2"/>
  <c r="BE32" i="2"/>
  <c r="AX33" i="2"/>
  <c r="AQ34" i="2"/>
  <c r="BJ34" i="2"/>
  <c r="BB35" i="2"/>
  <c r="AS36" i="2"/>
  <c r="BE36" i="2"/>
  <c r="AU37" i="2"/>
  <c r="AO44" i="2"/>
  <c r="BJ44" i="2"/>
  <c r="BD45" i="2"/>
  <c r="AY46" i="2"/>
  <c r="AS47" i="2"/>
  <c r="BM29" i="2"/>
  <c r="AO20" i="2"/>
  <c r="AO19" i="2" s="1"/>
  <c r="BI20" i="2"/>
  <c r="BB21" i="2"/>
  <c r="AU22" i="2"/>
  <c r="AO23" i="2"/>
  <c r="BG23" i="2"/>
  <c r="AZ24" i="2"/>
  <c r="AS25" i="2"/>
  <c r="BL25" i="2"/>
  <c r="BE26" i="2"/>
  <c r="AX27" i="2"/>
  <c r="AR28" i="2"/>
  <c r="BJ28" i="2"/>
  <c r="BC29" i="2"/>
  <c r="AV30" i="2"/>
  <c r="AP31" i="2"/>
  <c r="BH31" i="2"/>
  <c r="BA32" i="2"/>
  <c r="AU33" i="2"/>
  <c r="AN34" i="2"/>
  <c r="BF34" i="2"/>
  <c r="AU35" i="2"/>
  <c r="BK35" i="2"/>
  <c r="BB36" i="2"/>
  <c r="AO37" i="2"/>
  <c r="BC37" i="2"/>
  <c r="AO38" i="2"/>
  <c r="BC38" i="2"/>
  <c r="AM25" i="2"/>
  <c r="AT45" i="2"/>
  <c r="BI46" i="2"/>
  <c r="AS21" i="2"/>
  <c r="BD22" i="2"/>
  <c r="AQ24" i="2"/>
  <c r="BC25" i="2"/>
  <c r="AO27" i="2"/>
  <c r="BA28" i="2"/>
  <c r="BL29" i="2"/>
  <c r="AY31" i="2"/>
  <c r="BJ32" i="2"/>
  <c r="AW34" i="2"/>
  <c r="BC35" i="2"/>
  <c r="BF36" i="2"/>
  <c r="BF37" i="2"/>
  <c r="BA38" i="2"/>
  <c r="AM29" i="2"/>
  <c r="AT5" i="2"/>
  <c r="BJ5" i="2"/>
  <c r="BD6" i="2"/>
  <c r="AP7" i="2"/>
  <c r="BB7" i="2"/>
  <c r="AO8" i="2"/>
  <c r="BA8" i="2"/>
  <c r="BL8" i="2"/>
  <c r="AZ9" i="2"/>
  <c r="BK9" i="2"/>
  <c r="AW10" i="2"/>
  <c r="BK10" i="2"/>
  <c r="AV11" i="2"/>
  <c r="BG11" i="2"/>
  <c r="AU12" i="2"/>
  <c r="BG12" i="2"/>
  <c r="AR13" i="2"/>
  <c r="BF13" i="2"/>
  <c r="AQ14" i="2"/>
  <c r="BC14" i="2"/>
  <c r="AP15" i="2"/>
  <c r="BB15" i="2"/>
  <c r="BM15" i="2"/>
  <c r="BA16" i="2"/>
  <c r="BL16" i="2"/>
  <c r="AX17" i="2"/>
  <c r="BK17" i="2"/>
  <c r="AW18" i="2"/>
  <c r="BH18" i="2"/>
  <c r="AN10" i="2"/>
  <c r="AM17" i="2"/>
  <c r="AM7" i="2"/>
  <c r="AH634" i="2"/>
  <c r="X634" i="2"/>
  <c r="N634" i="2"/>
  <c r="AL633" i="2"/>
  <c r="AA633" i="2"/>
  <c r="R633" i="2"/>
  <c r="I633" i="2"/>
  <c r="AH631" i="2"/>
  <c r="Y631" i="2"/>
  <c r="P631" i="2"/>
  <c r="F631" i="2"/>
  <c r="AE630" i="2"/>
  <c r="W630" i="2"/>
  <c r="O630" i="2"/>
  <c r="G630" i="2"/>
  <c r="AG629" i="2"/>
  <c r="Y629" i="2"/>
  <c r="Q629" i="2"/>
  <c r="I629" i="2"/>
  <c r="AI628" i="2"/>
  <c r="AA628" i="2"/>
  <c r="S628" i="2"/>
  <c r="K628" i="2"/>
  <c r="AK627" i="2"/>
  <c r="AC627" i="2"/>
  <c r="U627" i="2"/>
  <c r="M627" i="2"/>
  <c r="AE626" i="2"/>
  <c r="W626" i="2"/>
  <c r="O626" i="2"/>
  <c r="G626" i="2"/>
  <c r="AG623" i="2"/>
  <c r="Y623" i="2"/>
  <c r="Q623" i="2"/>
  <c r="I623" i="2"/>
  <c r="AI622" i="2"/>
  <c r="AA622" i="2"/>
  <c r="AY43" i="2"/>
  <c r="BJ46" i="2"/>
  <c r="BM35" i="2"/>
  <c r="AT21" i="2"/>
  <c r="BF22" i="2"/>
  <c r="AR24" i="2"/>
  <c r="BD25" i="2"/>
  <c r="AP27" i="2"/>
  <c r="BB28" i="2"/>
  <c r="AN30" i="2"/>
  <c r="AZ31" i="2"/>
  <c r="BL32" i="2"/>
  <c r="AX34" i="2"/>
  <c r="BD35" i="2"/>
  <c r="BK36" i="2"/>
  <c r="BJ37" i="2"/>
  <c r="BB38" i="2"/>
  <c r="AM33" i="2"/>
  <c r="AX5" i="2"/>
  <c r="AP6" i="2"/>
  <c r="BE6" i="2"/>
  <c r="AQ7" i="2"/>
  <c r="BE7" i="2"/>
  <c r="AQ8" i="2"/>
  <c r="BB8" i="2"/>
  <c r="AP9" i="2"/>
  <c r="BA9" i="2"/>
  <c r="BM9" i="2"/>
  <c r="AZ10" i="2"/>
  <c r="BL10" i="2"/>
  <c r="AW11" i="2"/>
  <c r="BK11" i="2"/>
  <c r="AV12" i="2"/>
  <c r="BH12" i="2"/>
  <c r="AU13" i="2"/>
  <c r="BG13" i="2"/>
  <c r="AR14" i="2"/>
  <c r="BF14" i="2"/>
  <c r="AQ15" i="2"/>
  <c r="BC15" i="2"/>
  <c r="AQ16" i="2"/>
  <c r="BB16" i="2"/>
  <c r="BM16" i="2"/>
  <c r="BA17" i="2"/>
  <c r="BM17" i="2"/>
  <c r="AX18" i="2"/>
  <c r="BK18" i="2"/>
  <c r="AN11" i="2"/>
  <c r="AM16" i="2"/>
  <c r="AM6" i="2"/>
  <c r="AG634" i="2"/>
  <c r="W634" i="2"/>
  <c r="M634" i="2"/>
  <c r="AI633" i="2"/>
  <c r="Z633" i="2"/>
  <c r="Q633" i="2"/>
  <c r="H633" i="2"/>
  <c r="AG631" i="2"/>
  <c r="X631" i="2"/>
  <c r="N631" i="2"/>
  <c r="AD630" i="2"/>
  <c r="V630" i="2"/>
  <c r="N630" i="2"/>
  <c r="F630" i="2"/>
  <c r="AF629" i="2"/>
  <c r="X629" i="2"/>
  <c r="P629" i="2"/>
  <c r="H629" i="2"/>
  <c r="AH628" i="2"/>
  <c r="Z628" i="2"/>
  <c r="R628" i="2"/>
  <c r="J628" i="2"/>
  <c r="AJ627" i="2"/>
  <c r="AB627" i="2"/>
  <c r="T627" i="2"/>
  <c r="L627" i="2"/>
  <c r="AL626" i="2"/>
  <c r="AD626" i="2"/>
  <c r="V626" i="2"/>
  <c r="N626" i="2"/>
  <c r="AF623" i="2"/>
  <c r="X623" i="2"/>
  <c r="P623" i="2"/>
  <c r="H623" i="2"/>
  <c r="AH622" i="2"/>
  <c r="Z622" i="2"/>
  <c r="AV45" i="2"/>
  <c r="BL46" i="2"/>
  <c r="AU21" i="2"/>
  <c r="BG22" i="2"/>
  <c r="AS24" i="2"/>
  <c r="BE25" i="2"/>
  <c r="AQ27" i="2"/>
  <c r="BC28" i="2"/>
  <c r="AP30" i="2"/>
  <c r="BA31" i="2"/>
  <c r="AN33" i="2"/>
  <c r="AY34" i="2"/>
  <c r="BI35" i="2"/>
  <c r="BL36" i="2"/>
  <c r="BK37" i="2"/>
  <c r="BI38" i="2"/>
  <c r="AM34" i="2"/>
  <c r="AY5" i="2"/>
  <c r="AQ6" i="2"/>
  <c r="BF6" i="2"/>
  <c r="AS7" i="2"/>
  <c r="BF7" i="2"/>
  <c r="AR8" i="2"/>
  <c r="BC8" i="2"/>
  <c r="AQ9" i="2"/>
  <c r="BB9" i="2"/>
  <c r="BA10" i="2"/>
  <c r="BM10" i="2"/>
  <c r="AX11" i="2"/>
  <c r="BL11" i="2"/>
  <c r="AW12" i="2"/>
  <c r="BI12" i="2"/>
  <c r="AW13" i="2"/>
  <c r="BH13" i="2"/>
  <c r="AS14" i="2"/>
  <c r="BG14" i="2"/>
  <c r="AS15" i="2"/>
  <c r="BD15" i="2"/>
  <c r="AR16" i="2"/>
  <c r="BC16" i="2"/>
  <c r="AO17" i="2"/>
  <c r="BB17" i="2"/>
  <c r="AY18" i="2"/>
  <c r="BL18" i="2"/>
  <c r="AN12" i="2"/>
  <c r="AM15" i="2"/>
  <c r="R20" i="2"/>
  <c r="R19" i="2" s="1"/>
  <c r="AF634" i="2"/>
  <c r="V634" i="2"/>
  <c r="J634" i="2"/>
  <c r="AH633" i="2"/>
  <c r="Y633" i="2"/>
  <c r="P633" i="2"/>
  <c r="G633" i="2"/>
  <c r="AF631" i="2"/>
  <c r="V631" i="2"/>
  <c r="M631" i="2"/>
  <c r="AL630" i="2"/>
  <c r="AC630" i="2"/>
  <c r="U630" i="2"/>
  <c r="M630" i="2"/>
  <c r="AE629" i="2"/>
  <c r="W629" i="2"/>
  <c r="O629" i="2"/>
  <c r="G629" i="2"/>
  <c r="AG628" i="2"/>
  <c r="Y628" i="2"/>
  <c r="Q628" i="2"/>
  <c r="I628" i="2"/>
  <c r="AI627" i="2"/>
  <c r="AA627" i="2"/>
  <c r="S627" i="2"/>
  <c r="K627" i="2"/>
  <c r="AK626" i="2"/>
  <c r="AC626" i="2"/>
  <c r="U626" i="2"/>
  <c r="M626" i="2"/>
  <c r="AE623" i="2"/>
  <c r="W623" i="2"/>
  <c r="O623" i="2"/>
  <c r="G623" i="2"/>
  <c r="AG622" i="2"/>
  <c r="Y622" i="2"/>
  <c r="BI43" i="2"/>
  <c r="AW45" i="2"/>
  <c r="BM36" i="2"/>
  <c r="AV21" i="2"/>
  <c r="BH22" i="2"/>
  <c r="AT24" i="2"/>
  <c r="BF25" i="2"/>
  <c r="AS27" i="2"/>
  <c r="BD28" i="2"/>
  <c r="AQ30" i="2"/>
  <c r="BB31" i="2"/>
  <c r="AO33" i="2"/>
  <c r="AZ34" i="2"/>
  <c r="BJ35" i="2"/>
  <c r="AN37" i="2"/>
  <c r="BL37" i="2"/>
  <c r="BJ38" i="2"/>
  <c r="AM35" i="2"/>
  <c r="BB5" i="2"/>
  <c r="AR6" i="2"/>
  <c r="BG6" i="2"/>
  <c r="AV7" i="2"/>
  <c r="BG7" i="2"/>
  <c r="AS8" i="2"/>
  <c r="BG8" i="2"/>
  <c r="BD44" i="2"/>
  <c r="AR46" i="2"/>
  <c r="BG47" i="2"/>
  <c r="BM26" i="2"/>
  <c r="BC20" i="2"/>
  <c r="AP22" i="2"/>
  <c r="BA23" i="2"/>
  <c r="AN25" i="2"/>
  <c r="AY26" i="2"/>
  <c r="BK27" i="2"/>
  <c r="AW29" i="2"/>
  <c r="BI30" i="2"/>
  <c r="AV32" i="2"/>
  <c r="BG33" i="2"/>
  <c r="AT35" i="2"/>
  <c r="AW36" i="2"/>
  <c r="BB37" i="2"/>
  <c r="AW38" i="2"/>
  <c r="AM28" i="2"/>
  <c r="AS5" i="2"/>
  <c r="BI5" i="2"/>
  <c r="BA6" i="2"/>
  <c r="AO7" i="2"/>
  <c r="BA7" i="2"/>
  <c r="AZ8" i="2"/>
  <c r="BK8" i="2"/>
  <c r="AY9" i="2"/>
  <c r="BJ9" i="2"/>
  <c r="AV10" i="2"/>
  <c r="BI10" i="2"/>
  <c r="AU11" i="2"/>
  <c r="BF11" i="2"/>
  <c r="AT12" i="2"/>
  <c r="BE12" i="2"/>
  <c r="AQ13" i="2"/>
  <c r="BE13" i="2"/>
  <c r="AP14" i="2"/>
  <c r="BA14" i="2"/>
  <c r="AO15" i="2"/>
  <c r="BA15" i="2"/>
  <c r="BL15" i="2"/>
  <c r="AZ16" i="2"/>
  <c r="BK16" i="2"/>
  <c r="AW17" i="2"/>
  <c r="BJ17" i="2"/>
  <c r="AV18" i="2"/>
  <c r="BG18" i="2"/>
  <c r="AN7" i="2"/>
  <c r="AM18" i="2"/>
  <c r="AM8" i="2"/>
  <c r="AJ634" i="2"/>
  <c r="Y634" i="2"/>
  <c r="O634" i="2"/>
  <c r="AB633" i="2"/>
  <c r="S633" i="2"/>
  <c r="J633" i="2"/>
  <c r="AI631" i="2"/>
  <c r="Z631" i="2"/>
  <c r="Q631" i="2"/>
  <c r="H631" i="2"/>
  <c r="AF630" i="2"/>
  <c r="X630" i="2"/>
  <c r="P630" i="2"/>
  <c r="H630" i="2"/>
  <c r="AH629" i="2"/>
  <c r="Z629" i="2"/>
  <c r="R629" i="2"/>
  <c r="J629" i="2"/>
  <c r="AJ628" i="2"/>
  <c r="AB628" i="2"/>
  <c r="T628" i="2"/>
  <c r="L628" i="2"/>
  <c r="AL627" i="2"/>
  <c r="AD627" i="2"/>
  <c r="V627" i="2"/>
  <c r="N627" i="2"/>
  <c r="F627" i="2"/>
  <c r="AF626" i="2"/>
  <c r="X626" i="2"/>
  <c r="P626" i="2"/>
  <c r="H626" i="2"/>
  <c r="AH623" i="2"/>
  <c r="Z623" i="2"/>
  <c r="AY44" i="2"/>
  <c r="BF47" i="2"/>
  <c r="BL21" i="2"/>
  <c r="AV26" i="2"/>
  <c r="AV29" i="2"/>
  <c r="BE33" i="2"/>
  <c r="AV37" i="2"/>
  <c r="AM21" i="2"/>
  <c r="AW6" i="2"/>
  <c r="BI7" i="2"/>
  <c r="BJ8" i="2"/>
  <c r="BI9" i="2"/>
  <c r="BF10" i="2"/>
  <c r="BE11" i="2"/>
  <c r="BD12" i="2"/>
  <c r="BA13" i="2"/>
  <c r="AZ14" i="2"/>
  <c r="AY15" i="2"/>
  <c r="AV16" i="2"/>
  <c r="AU17" i="2"/>
  <c r="AU18" i="2"/>
  <c r="AN6" i="2"/>
  <c r="AM9" i="2"/>
  <c r="Z634" i="2"/>
  <c r="F634" i="2"/>
  <c r="T633" i="2"/>
  <c r="AJ631" i="2"/>
  <c r="R631" i="2"/>
  <c r="AH630" i="2"/>
  <c r="Q630" i="2"/>
  <c r="AI629" i="2"/>
  <c r="S629" i="2"/>
  <c r="AK628" i="2"/>
  <c r="U628" i="2"/>
  <c r="W627" i="2"/>
  <c r="G627" i="2"/>
  <c r="Y626" i="2"/>
  <c r="I626" i="2"/>
  <c r="AA623" i="2"/>
  <c r="L623" i="2"/>
  <c r="AF622" i="2"/>
  <c r="U622" i="2"/>
  <c r="M622" i="2"/>
  <c r="AE621" i="2"/>
  <c r="W621" i="2"/>
  <c r="O621" i="2"/>
  <c r="G621" i="2"/>
  <c r="AG620" i="2"/>
  <c r="Y620" i="2"/>
  <c r="Q620" i="2"/>
  <c r="I620" i="2"/>
  <c r="AI619" i="2"/>
  <c r="AA619" i="2"/>
  <c r="S619" i="2"/>
  <c r="K619" i="2"/>
  <c r="AC617" i="2"/>
  <c r="U617" i="2"/>
  <c r="M617" i="2"/>
  <c r="AE615" i="2"/>
  <c r="W615" i="2"/>
  <c r="O615" i="2"/>
  <c r="AG613" i="2"/>
  <c r="Y613" i="2"/>
  <c r="Q613" i="2"/>
  <c r="I613" i="2"/>
  <c r="AI612" i="2"/>
  <c r="AA612" i="2"/>
  <c r="S612" i="2"/>
  <c r="K612" i="2"/>
  <c r="AC611" i="2"/>
  <c r="U611" i="2"/>
  <c r="M611" i="2"/>
  <c r="AE610" i="2"/>
  <c r="W610" i="2"/>
  <c r="O610" i="2"/>
  <c r="AG609" i="2"/>
  <c r="Y609" i="2"/>
  <c r="Q609" i="2"/>
  <c r="I609" i="2"/>
  <c r="AI608" i="2"/>
  <c r="AA608" i="2"/>
  <c r="S608" i="2"/>
  <c r="K608" i="2"/>
  <c r="AC607" i="2"/>
  <c r="U607" i="2"/>
  <c r="M607" i="2"/>
  <c r="AE606" i="2"/>
  <c r="W606" i="2"/>
  <c r="O606" i="2"/>
  <c r="AG605" i="2"/>
  <c r="Y605" i="2"/>
  <c r="Q605" i="2"/>
  <c r="I605" i="2"/>
  <c r="AI604" i="2"/>
  <c r="AA604" i="2"/>
  <c r="S604" i="2"/>
  <c r="K604" i="2"/>
  <c r="AC602" i="2"/>
  <c r="U602" i="2"/>
  <c r="M602" i="2"/>
  <c r="AE601" i="2"/>
  <c r="W601" i="2"/>
  <c r="O601" i="2"/>
  <c r="AG600" i="2"/>
  <c r="Y600" i="2"/>
  <c r="Q600" i="2"/>
  <c r="I600" i="2"/>
  <c r="AI599" i="2"/>
  <c r="AA599" i="2"/>
  <c r="S599" i="2"/>
  <c r="K599" i="2"/>
  <c r="AC597" i="2"/>
  <c r="U597" i="2"/>
  <c r="M597" i="2"/>
  <c r="AE596" i="2"/>
  <c r="W596" i="2"/>
  <c r="O596" i="2"/>
  <c r="AG595" i="2"/>
  <c r="Y595" i="2"/>
  <c r="Q595" i="2"/>
  <c r="I595" i="2"/>
  <c r="AI594" i="2"/>
  <c r="AA594" i="2"/>
  <c r="S594" i="2"/>
  <c r="K594" i="2"/>
  <c r="AC592" i="2"/>
  <c r="U592" i="2"/>
  <c r="M592" i="2"/>
  <c r="AE591" i="2"/>
  <c r="W591" i="2"/>
  <c r="O591" i="2"/>
  <c r="AG590" i="2"/>
  <c r="Y590" i="2"/>
  <c r="Q590" i="2"/>
  <c r="I590" i="2"/>
  <c r="AI589" i="2"/>
  <c r="AA589" i="2"/>
  <c r="S589" i="2"/>
  <c r="K589" i="2"/>
  <c r="AC586" i="2"/>
  <c r="U586" i="2"/>
  <c r="M586" i="2"/>
  <c r="AE585" i="2"/>
  <c r="W585" i="2"/>
  <c r="O585" i="2"/>
  <c r="AG584" i="2"/>
  <c r="Y584" i="2"/>
  <c r="AZ44" i="2"/>
  <c r="AN22" i="2"/>
  <c r="AW26" i="2"/>
  <c r="BF30" i="2"/>
  <c r="BF33" i="2"/>
  <c r="AW37" i="2"/>
  <c r="AM36" i="2"/>
  <c r="AX6" i="2"/>
  <c r="BJ7" i="2"/>
  <c r="AR9" i="2"/>
  <c r="AQ10" i="2"/>
  <c r="BM11" i="2"/>
  <c r="BL12" i="2"/>
  <c r="BI13" i="2"/>
  <c r="BH14" i="2"/>
  <c r="BG15" i="2"/>
  <c r="BD16" i="2"/>
  <c r="BC17" i="2"/>
  <c r="BC18" i="2"/>
  <c r="AN13" i="2"/>
  <c r="T634" i="2"/>
  <c r="AG633" i="2"/>
  <c r="O633" i="2"/>
  <c r="AD631" i="2"/>
  <c r="L631" i="2"/>
  <c r="AB630" i="2"/>
  <c r="L630" i="2"/>
  <c r="AD629" i="2"/>
  <c r="N629" i="2"/>
  <c r="AF628" i="2"/>
  <c r="P628" i="2"/>
  <c r="AH627" i="2"/>
  <c r="R627" i="2"/>
  <c r="AJ626" i="2"/>
  <c r="T626" i="2"/>
  <c r="AL623" i="2"/>
  <c r="V623" i="2"/>
  <c r="K623" i="2"/>
  <c r="AE622" i="2"/>
  <c r="T622" i="2"/>
  <c r="L622" i="2"/>
  <c r="AL621" i="2"/>
  <c r="AD621" i="2"/>
  <c r="V621" i="2"/>
  <c r="N621" i="2"/>
  <c r="F621" i="2"/>
  <c r="AF620" i="2"/>
  <c r="X620" i="2"/>
  <c r="P620" i="2"/>
  <c r="H620" i="2"/>
  <c r="AH619" i="2"/>
  <c r="Z619" i="2"/>
  <c r="R619" i="2"/>
  <c r="J619" i="2"/>
  <c r="AJ617" i="2"/>
  <c r="AB617" i="2"/>
  <c r="T617" i="2"/>
  <c r="L617" i="2"/>
  <c r="AD615" i="2"/>
  <c r="AD614" i="2" s="1"/>
  <c r="V615" i="2"/>
  <c r="F615" i="2"/>
  <c r="AF613" i="2"/>
  <c r="X613" i="2"/>
  <c r="P613" i="2"/>
  <c r="H613" i="2"/>
  <c r="AH612" i="2"/>
  <c r="Z612" i="2"/>
  <c r="R612" i="2"/>
  <c r="AJ611" i="2"/>
  <c r="AB611" i="2"/>
  <c r="T611" i="2"/>
  <c r="L611" i="2"/>
  <c r="AD610" i="2"/>
  <c r="V610" i="2"/>
  <c r="F610" i="2"/>
  <c r="AF609" i="2"/>
  <c r="X609" i="2"/>
  <c r="P609" i="2"/>
  <c r="H609" i="2"/>
  <c r="AH608" i="2"/>
  <c r="Z608" i="2"/>
  <c r="R608" i="2"/>
  <c r="AJ607" i="2"/>
  <c r="AB607" i="2"/>
  <c r="T607" i="2"/>
  <c r="L607" i="2"/>
  <c r="AD606" i="2"/>
  <c r="V606" i="2"/>
  <c r="F606" i="2"/>
  <c r="AF605" i="2"/>
  <c r="X605" i="2"/>
  <c r="P605" i="2"/>
  <c r="H605" i="2"/>
  <c r="AH604" i="2"/>
  <c r="Z604" i="2"/>
  <c r="R604" i="2"/>
  <c r="AJ602" i="2"/>
  <c r="AB602" i="2"/>
  <c r="T602" i="2"/>
  <c r="L602" i="2"/>
  <c r="AD601" i="2"/>
  <c r="V601" i="2"/>
  <c r="F601" i="2"/>
  <c r="AF600" i="2"/>
  <c r="X600" i="2"/>
  <c r="P600" i="2"/>
  <c r="H600" i="2"/>
  <c r="AH599" i="2"/>
  <c r="Z599" i="2"/>
  <c r="R599" i="2"/>
  <c r="AJ597" i="2"/>
  <c r="AB597" i="2"/>
  <c r="T597" i="2"/>
  <c r="L597" i="2"/>
  <c r="AD596" i="2"/>
  <c r="V596" i="2"/>
  <c r="F596" i="2"/>
  <c r="AF595" i="2"/>
  <c r="X595" i="2"/>
  <c r="P595" i="2"/>
  <c r="H595" i="2"/>
  <c r="AH594" i="2"/>
  <c r="Z594" i="2"/>
  <c r="R594" i="2"/>
  <c r="AJ592" i="2"/>
  <c r="AB592" i="2"/>
  <c r="T592" i="2"/>
  <c r="L592" i="2"/>
  <c r="AD591" i="2"/>
  <c r="V591" i="2"/>
  <c r="F591" i="2"/>
  <c r="AF590" i="2"/>
  <c r="X590" i="2"/>
  <c r="P590" i="2"/>
  <c r="H590" i="2"/>
  <c r="AH589" i="2"/>
  <c r="Z589" i="2"/>
  <c r="R589" i="2"/>
  <c r="AJ586" i="2"/>
  <c r="AB586" i="2"/>
  <c r="T586" i="2"/>
  <c r="L586" i="2"/>
  <c r="AD585" i="2"/>
  <c r="V585" i="2"/>
  <c r="F585" i="2"/>
  <c r="AF584" i="2"/>
  <c r="X584" i="2"/>
  <c r="BM24" i="2"/>
  <c r="AX23" i="2"/>
  <c r="AX26" i="2"/>
  <c r="BG30" i="2"/>
  <c r="AP35" i="2"/>
  <c r="AX37" i="2"/>
  <c r="AQ5" i="2"/>
  <c r="BH6" i="2"/>
  <c r="BK7" i="2"/>
  <c r="AS9" i="2"/>
  <c r="AR10" i="2"/>
  <c r="AO11" i="2"/>
  <c r="BM12" i="2"/>
  <c r="BJ13" i="2"/>
  <c r="BI14" i="2"/>
  <c r="BI15" i="2"/>
  <c r="BE16" i="2"/>
  <c r="BE17" i="2"/>
  <c r="BD18" i="2"/>
  <c r="AN14" i="2"/>
  <c r="R634" i="2"/>
  <c r="AF633" i="2"/>
  <c r="N633" i="2"/>
  <c r="AC631" i="2"/>
  <c r="K631" i="2"/>
  <c r="AA630" i="2"/>
  <c r="K630" i="2"/>
  <c r="AC629" i="2"/>
  <c r="M629" i="2"/>
  <c r="AE628" i="2"/>
  <c r="O628" i="2"/>
  <c r="AG627" i="2"/>
  <c r="Q627" i="2"/>
  <c r="AI626" i="2"/>
  <c r="S626" i="2"/>
  <c r="AK623" i="2"/>
  <c r="U623" i="2"/>
  <c r="J623" i="2"/>
  <c r="AD622" i="2"/>
  <c r="S622" i="2"/>
  <c r="K622" i="2"/>
  <c r="AK621" i="2"/>
  <c r="AC621" i="2"/>
  <c r="U621" i="2"/>
  <c r="M621" i="2"/>
  <c r="AE620" i="2"/>
  <c r="W620" i="2"/>
  <c r="O620" i="2"/>
  <c r="G620" i="2"/>
  <c r="AG619" i="2"/>
  <c r="Y619" i="2"/>
  <c r="Q619" i="2"/>
  <c r="I619" i="2"/>
  <c r="AI617" i="2"/>
  <c r="AA617" i="2"/>
  <c r="S617" i="2"/>
  <c r="K617" i="2"/>
  <c r="AC615" i="2"/>
  <c r="AC614" i="2" s="1"/>
  <c r="U615" i="2"/>
  <c r="U614" i="2" s="1"/>
  <c r="M615" i="2"/>
  <c r="M614" i="2" s="1"/>
  <c r="AE613" i="2"/>
  <c r="W613" i="2"/>
  <c r="O613" i="2"/>
  <c r="AG612" i="2"/>
  <c r="Y612" i="2"/>
  <c r="Q612" i="2"/>
  <c r="I612" i="2"/>
  <c r="AI611" i="2"/>
  <c r="AA611" i="2"/>
  <c r="S611" i="2"/>
  <c r="K611" i="2"/>
  <c r="AC610" i="2"/>
  <c r="U610" i="2"/>
  <c r="M610" i="2"/>
  <c r="AE609" i="2"/>
  <c r="W609" i="2"/>
  <c r="O609" i="2"/>
  <c r="AG608" i="2"/>
  <c r="Y608" i="2"/>
  <c r="Q608" i="2"/>
  <c r="I608" i="2"/>
  <c r="AI607" i="2"/>
  <c r="AA607" i="2"/>
  <c r="S607" i="2"/>
  <c r="K607" i="2"/>
  <c r="AC606" i="2"/>
  <c r="U606" i="2"/>
  <c r="M606" i="2"/>
  <c r="AE605" i="2"/>
  <c r="W605" i="2"/>
  <c r="O605" i="2"/>
  <c r="AG604" i="2"/>
  <c r="Y604" i="2"/>
  <c r="Q604" i="2"/>
  <c r="I604" i="2"/>
  <c r="AI602" i="2"/>
  <c r="AA602" i="2"/>
  <c r="S602" i="2"/>
  <c r="K602" i="2"/>
  <c r="AC601" i="2"/>
  <c r="U601" i="2"/>
  <c r="M601" i="2"/>
  <c r="AE600" i="2"/>
  <c r="W600" i="2"/>
  <c r="O600" i="2"/>
  <c r="AG599" i="2"/>
  <c r="Y599" i="2"/>
  <c r="Q599" i="2"/>
  <c r="I599" i="2"/>
  <c r="AI597" i="2"/>
  <c r="AA597" i="2"/>
  <c r="S597" i="2"/>
  <c r="K597" i="2"/>
  <c r="AC596" i="2"/>
  <c r="U596" i="2"/>
  <c r="M596" i="2"/>
  <c r="AE595" i="2"/>
  <c r="W595" i="2"/>
  <c r="O595" i="2"/>
  <c r="AG594" i="2"/>
  <c r="Y594" i="2"/>
  <c r="Q594" i="2"/>
  <c r="I594" i="2"/>
  <c r="AI592" i="2"/>
  <c r="AA592" i="2"/>
  <c r="S592" i="2"/>
  <c r="K592" i="2"/>
  <c r="AC591" i="2"/>
  <c r="U591" i="2"/>
  <c r="M591" i="2"/>
  <c r="AE590" i="2"/>
  <c r="W590" i="2"/>
  <c r="O590" i="2"/>
  <c r="AG589" i="2"/>
  <c r="Y589" i="2"/>
  <c r="Q589" i="2"/>
  <c r="I589" i="2"/>
  <c r="AI586" i="2"/>
  <c r="AA586" i="2"/>
  <c r="S586" i="2"/>
  <c r="K586" i="2"/>
  <c r="AC585" i="2"/>
  <c r="U585" i="2"/>
  <c r="M585" i="2"/>
  <c r="AE584" i="2"/>
  <c r="W584" i="2"/>
  <c r="AN46" i="2"/>
  <c r="BM25" i="2"/>
  <c r="AY23" i="2"/>
  <c r="BG27" i="2"/>
  <c r="BH30" i="2"/>
  <c r="AQ35" i="2"/>
  <c r="AN38" i="2"/>
  <c r="AR5" i="2"/>
  <c r="BM6" i="2"/>
  <c r="AT8" i="2"/>
  <c r="AT9" i="2"/>
  <c r="AS10" i="2"/>
  <c r="AS11" i="2"/>
  <c r="AO12" i="2"/>
  <c r="AO13" i="2"/>
  <c r="AZ20" i="2"/>
  <c r="AZ19" i="2" s="1"/>
  <c r="AZ23" i="2"/>
  <c r="BI27" i="2"/>
  <c r="AR32" i="2"/>
  <c r="AS35" i="2"/>
  <c r="AU38" i="2"/>
  <c r="BF5" i="2"/>
  <c r="AW8" i="2"/>
  <c r="AU9" i="2"/>
  <c r="AU10" i="2"/>
  <c r="AT11" i="2"/>
  <c r="AQ46" i="2"/>
  <c r="BA20" i="2"/>
  <c r="BA19" i="2" s="1"/>
  <c r="BI24" i="2"/>
  <c r="BJ27" i="2"/>
  <c r="AS32" i="2"/>
  <c r="AT36" i="2"/>
  <c r="AV38" i="2"/>
  <c r="BG5" i="2"/>
  <c r="AW7" i="2"/>
  <c r="AY8" i="2"/>
  <c r="BC9" i="2"/>
  <c r="BC10" i="2"/>
  <c r="BB11" i="2"/>
  <c r="BD47" i="2"/>
  <c r="BB20" i="2"/>
  <c r="BB19" i="2" s="1"/>
  <c r="BJ24" i="2"/>
  <c r="AT29" i="2"/>
  <c r="AT32" i="2"/>
  <c r="AU36" i="2"/>
  <c r="BK38" i="2"/>
  <c r="BE47" i="2"/>
  <c r="BK21" i="2"/>
  <c r="BL24" i="2"/>
  <c r="AU29" i="2"/>
  <c r="BD33" i="2"/>
  <c r="AV36" i="2"/>
  <c r="BL38" i="2"/>
  <c r="AV6" i="2"/>
  <c r="AY7" i="2"/>
  <c r="BI8" i="2"/>
  <c r="BH9" i="2"/>
  <c r="BE10" i="2"/>
  <c r="BD11" i="2"/>
  <c r="BC12" i="2"/>
  <c r="AZ13" i="2"/>
  <c r="AY14" i="2"/>
  <c r="AX15" i="2"/>
  <c r="AU16" i="2"/>
  <c r="AT17" i="2"/>
  <c r="AS18" i="2"/>
  <c r="AN5" i="2"/>
  <c r="AM11" i="2"/>
  <c r="AB634" i="2"/>
  <c r="G634" i="2"/>
  <c r="V633" i="2"/>
  <c r="AK631" i="2"/>
  <c r="S631" i="2"/>
  <c r="AI630" i="2"/>
  <c r="R630" i="2"/>
  <c r="AJ629" i="2"/>
  <c r="T629" i="2"/>
  <c r="AL628" i="2"/>
  <c r="V628" i="2"/>
  <c r="F628" i="2"/>
  <c r="X627" i="2"/>
  <c r="H627" i="2"/>
  <c r="Z626" i="2"/>
  <c r="J626" i="2"/>
  <c r="AB623" i="2"/>
  <c r="M623" i="2"/>
  <c r="AJ622" i="2"/>
  <c r="V622" i="2"/>
  <c r="N622" i="2"/>
  <c r="F622" i="2"/>
  <c r="AF621" i="2"/>
  <c r="X621" i="2"/>
  <c r="P621" i="2"/>
  <c r="H621" i="2"/>
  <c r="AH620" i="2"/>
  <c r="Z620" i="2"/>
  <c r="R620" i="2"/>
  <c r="J620" i="2"/>
  <c r="AJ619" i="2"/>
  <c r="AB619" i="2"/>
  <c r="T619" i="2"/>
  <c r="L619" i="2"/>
  <c r="AD617" i="2"/>
  <c r="V617" i="2"/>
  <c r="N617" i="2"/>
  <c r="F617" i="2"/>
  <c r="AF615" i="2"/>
  <c r="AF614" i="2" s="1"/>
  <c r="X615" i="2"/>
  <c r="P615" i="2"/>
  <c r="H615" i="2"/>
  <c r="AH613" i="2"/>
  <c r="Z613" i="2"/>
  <c r="R613" i="2"/>
  <c r="AJ612" i="2"/>
  <c r="AB612" i="2"/>
  <c r="T612" i="2"/>
  <c r="L612" i="2"/>
  <c r="AD611" i="2"/>
  <c r="V611" i="2"/>
  <c r="F611" i="2"/>
  <c r="AF610" i="2"/>
  <c r="X610" i="2"/>
  <c r="P610" i="2"/>
  <c r="H610" i="2"/>
  <c r="AH609" i="2"/>
  <c r="Z609" i="2"/>
  <c r="R609" i="2"/>
  <c r="AJ608" i="2"/>
  <c r="AB608" i="2"/>
  <c r="T608" i="2"/>
  <c r="L608" i="2"/>
  <c r="AD607" i="2"/>
  <c r="V607" i="2"/>
  <c r="F607" i="2"/>
  <c r="AF606" i="2"/>
  <c r="X606" i="2"/>
  <c r="P606" i="2"/>
  <c r="H606" i="2"/>
  <c r="AH605" i="2"/>
  <c r="Z605" i="2"/>
  <c r="R605" i="2"/>
  <c r="AJ604" i="2"/>
  <c r="AB604" i="2"/>
  <c r="T604" i="2"/>
  <c r="L604" i="2"/>
  <c r="AD602" i="2"/>
  <c r="V602" i="2"/>
  <c r="F602" i="2"/>
  <c r="AF601" i="2"/>
  <c r="X601" i="2"/>
  <c r="P601" i="2"/>
  <c r="H601" i="2"/>
  <c r="AH600" i="2"/>
  <c r="Z600" i="2"/>
  <c r="R600" i="2"/>
  <c r="AJ599" i="2"/>
  <c r="AB599" i="2"/>
  <c r="T599" i="2"/>
  <c r="L599" i="2"/>
  <c r="AD597" i="2"/>
  <c r="V597" i="2"/>
  <c r="F597" i="2"/>
  <c r="AF596" i="2"/>
  <c r="X596" i="2"/>
  <c r="P596" i="2"/>
  <c r="H596" i="2"/>
  <c r="AH595" i="2"/>
  <c r="Z595" i="2"/>
  <c r="R595" i="2"/>
  <c r="AJ594" i="2"/>
  <c r="AB594" i="2"/>
  <c r="T594" i="2"/>
  <c r="L594" i="2"/>
  <c r="AD592" i="2"/>
  <c r="V592" i="2"/>
  <c r="F592" i="2"/>
  <c r="AF591" i="2"/>
  <c r="X591" i="2"/>
  <c r="P591" i="2"/>
  <c r="H591" i="2"/>
  <c r="AH590" i="2"/>
  <c r="Z590" i="2"/>
  <c r="R590" i="2"/>
  <c r="AJ589" i="2"/>
  <c r="AB589" i="2"/>
  <c r="T589" i="2"/>
  <c r="L589" i="2"/>
  <c r="AD586" i="2"/>
  <c r="V586" i="2"/>
  <c r="F586" i="2"/>
  <c r="AF585" i="2"/>
  <c r="X585" i="2"/>
  <c r="P585" i="2"/>
  <c r="H585" i="2"/>
  <c r="AH584" i="2"/>
  <c r="BH5" i="2"/>
  <c r="AZ12" i="2"/>
  <c r="BK14" i="2"/>
  <c r="BI16" i="2"/>
  <c r="BE18" i="2"/>
  <c r="H634" i="2"/>
  <c r="AL631" i="2"/>
  <c r="AJ630" i="2"/>
  <c r="AK629" i="2"/>
  <c r="G628" i="2"/>
  <c r="I627" i="2"/>
  <c r="K626" i="2"/>
  <c r="N623" i="2"/>
  <c r="W622" i="2"/>
  <c r="G622" i="2"/>
  <c r="Y621" i="2"/>
  <c r="I621" i="2"/>
  <c r="AA620" i="2"/>
  <c r="K620" i="2"/>
  <c r="AC619" i="2"/>
  <c r="M619" i="2"/>
  <c r="AE617" i="2"/>
  <c r="O617" i="2"/>
  <c r="AG615" i="2"/>
  <c r="Q615" i="2"/>
  <c r="AI613" i="2"/>
  <c r="S613" i="2"/>
  <c r="U612" i="2"/>
  <c r="W611" i="2"/>
  <c r="Y610" i="2"/>
  <c r="I610" i="2"/>
  <c r="AA609" i="2"/>
  <c r="K609" i="2"/>
  <c r="AC608" i="2"/>
  <c r="M608" i="2"/>
  <c r="AE607" i="2"/>
  <c r="O607" i="2"/>
  <c r="AG606" i="2"/>
  <c r="Q606" i="2"/>
  <c r="AI605" i="2"/>
  <c r="S605" i="2"/>
  <c r="U604" i="2"/>
  <c r="W602" i="2"/>
  <c r="Y601" i="2"/>
  <c r="I601" i="2"/>
  <c r="AA600" i="2"/>
  <c r="K600" i="2"/>
  <c r="AC599" i="2"/>
  <c r="M599" i="2"/>
  <c r="AE597" i="2"/>
  <c r="O597" i="2"/>
  <c r="AG596" i="2"/>
  <c r="Q596" i="2"/>
  <c r="AI595" i="2"/>
  <c r="S595" i="2"/>
  <c r="U594" i="2"/>
  <c r="W592" i="2"/>
  <c r="Y591" i="2"/>
  <c r="I591" i="2"/>
  <c r="AA590" i="2"/>
  <c r="K590" i="2"/>
  <c r="AC589" i="2"/>
  <c r="M589" i="2"/>
  <c r="AE586" i="2"/>
  <c r="O586" i="2"/>
  <c r="AG585" i="2"/>
  <c r="Q585" i="2"/>
  <c r="AI584" i="2"/>
  <c r="T584" i="2"/>
  <c r="L584" i="2"/>
  <c r="AD583" i="2"/>
  <c r="V583" i="2"/>
  <c r="F583" i="2"/>
  <c r="AF581" i="2"/>
  <c r="X581" i="2"/>
  <c r="P581" i="2"/>
  <c r="H581" i="2"/>
  <c r="AH580" i="2"/>
  <c r="Z580" i="2"/>
  <c r="R580" i="2"/>
  <c r="AJ579" i="2"/>
  <c r="AB579" i="2"/>
  <c r="T579" i="2"/>
  <c r="L579" i="2"/>
  <c r="AD578" i="2"/>
  <c r="V578" i="2"/>
  <c r="F578" i="2"/>
  <c r="AF576" i="2"/>
  <c r="X576" i="2"/>
  <c r="P576" i="2"/>
  <c r="H576" i="2"/>
  <c r="AH575" i="2"/>
  <c r="Z575" i="2"/>
  <c r="R575" i="2"/>
  <c r="AJ574" i="2"/>
  <c r="AB574" i="2"/>
  <c r="T574" i="2"/>
  <c r="L574" i="2"/>
  <c r="AD573" i="2"/>
  <c r="V573" i="2"/>
  <c r="F573" i="2"/>
  <c r="AF570" i="2"/>
  <c r="X570" i="2"/>
  <c r="P570" i="2"/>
  <c r="H570" i="2"/>
  <c r="AH569" i="2"/>
  <c r="Z569" i="2"/>
  <c r="R569" i="2"/>
  <c r="AJ568" i="2"/>
  <c r="AB568" i="2"/>
  <c r="T568" i="2"/>
  <c r="L568" i="2"/>
  <c r="AD567" i="2"/>
  <c r="V567" i="2"/>
  <c r="F567" i="2"/>
  <c r="AF566" i="2"/>
  <c r="X566" i="2"/>
  <c r="P566" i="2"/>
  <c r="H566" i="2"/>
  <c r="AH565" i="2"/>
  <c r="Z565" i="2"/>
  <c r="R565" i="2"/>
  <c r="AJ563" i="2"/>
  <c r="AB563" i="2"/>
  <c r="T563" i="2"/>
  <c r="L563" i="2"/>
  <c r="AD562" i="2"/>
  <c r="V562" i="2"/>
  <c r="F562" i="2"/>
  <c r="AF561" i="2"/>
  <c r="X561" i="2"/>
  <c r="P561" i="2"/>
  <c r="H561" i="2"/>
  <c r="AH560" i="2"/>
  <c r="Z560" i="2"/>
  <c r="R560" i="2"/>
  <c r="AJ559" i="2"/>
  <c r="AB559" i="2"/>
  <c r="T559" i="2"/>
  <c r="L559" i="2"/>
  <c r="AD557" i="2"/>
  <c r="V557" i="2"/>
  <c r="F557" i="2"/>
  <c r="AX7" i="2"/>
  <c r="AP13" i="2"/>
  <c r="BL14" i="2"/>
  <c r="BJ16" i="2"/>
  <c r="BF18" i="2"/>
  <c r="AL634" i="2"/>
  <c r="AE633" i="2"/>
  <c r="AB631" i="2"/>
  <c r="Z630" i="2"/>
  <c r="AB629" i="2"/>
  <c r="AD628" i="2"/>
  <c r="AF627" i="2"/>
  <c r="AH626" i="2"/>
  <c r="AJ623" i="2"/>
  <c r="F623" i="2"/>
  <c r="R622" i="2"/>
  <c r="AJ621" i="2"/>
  <c r="T621" i="2"/>
  <c r="AL620" i="2"/>
  <c r="V620" i="2"/>
  <c r="F620" i="2"/>
  <c r="X619" i="2"/>
  <c r="H619" i="2"/>
  <c r="Z617" i="2"/>
  <c r="J617" i="2"/>
  <c r="AB615" i="2"/>
  <c r="L615" i="2"/>
  <c r="AD613" i="2"/>
  <c r="AF612" i="2"/>
  <c r="P612" i="2"/>
  <c r="AH611" i="2"/>
  <c r="R611" i="2"/>
  <c r="AJ610" i="2"/>
  <c r="T610" i="2"/>
  <c r="V609" i="2"/>
  <c r="F609" i="2"/>
  <c r="X608" i="2"/>
  <c r="H608" i="2"/>
  <c r="Z607" i="2"/>
  <c r="AB606" i="2"/>
  <c r="L606" i="2"/>
  <c r="AD605" i="2"/>
  <c r="AF604" i="2"/>
  <c r="P604" i="2"/>
  <c r="AH602" i="2"/>
  <c r="R602" i="2"/>
  <c r="AJ601" i="2"/>
  <c r="T601" i="2"/>
  <c r="V600" i="2"/>
  <c r="F600" i="2"/>
  <c r="X599" i="2"/>
  <c r="H599" i="2"/>
  <c r="Z597" i="2"/>
  <c r="AB596" i="2"/>
  <c r="L596" i="2"/>
  <c r="AD595" i="2"/>
  <c r="AF594" i="2"/>
  <c r="P594" i="2"/>
  <c r="AH592" i="2"/>
  <c r="R592" i="2"/>
  <c r="AJ591" i="2"/>
  <c r="T591" i="2"/>
  <c r="V590" i="2"/>
  <c r="F590" i="2"/>
  <c r="X589" i="2"/>
  <c r="H589" i="2"/>
  <c r="Z586" i="2"/>
  <c r="AB585" i="2"/>
  <c r="L585" i="2"/>
  <c r="AD584" i="2"/>
  <c r="S584" i="2"/>
  <c r="K584" i="2"/>
  <c r="AC583" i="2"/>
  <c r="U583" i="2"/>
  <c r="M583" i="2"/>
  <c r="AE581" i="2"/>
  <c r="W581" i="2"/>
  <c r="O581" i="2"/>
  <c r="AG580" i="2"/>
  <c r="Y580" i="2"/>
  <c r="Q580" i="2"/>
  <c r="I580" i="2"/>
  <c r="AI579" i="2"/>
  <c r="AA579" i="2"/>
  <c r="S579" i="2"/>
  <c r="K579" i="2"/>
  <c r="AC578" i="2"/>
  <c r="U578" i="2"/>
  <c r="M578" i="2"/>
  <c r="AE576" i="2"/>
  <c r="W576" i="2"/>
  <c r="O576" i="2"/>
  <c r="AG575" i="2"/>
  <c r="Y575" i="2"/>
  <c r="Q575" i="2"/>
  <c r="I575" i="2"/>
  <c r="AI574" i="2"/>
  <c r="AA574" i="2"/>
  <c r="S574" i="2"/>
  <c r="K574" i="2"/>
  <c r="AC573" i="2"/>
  <c r="U573" i="2"/>
  <c r="M573" i="2"/>
  <c r="AE570" i="2"/>
  <c r="W570" i="2"/>
  <c r="O570" i="2"/>
  <c r="AG569" i="2"/>
  <c r="Y569" i="2"/>
  <c r="Q569" i="2"/>
  <c r="I569" i="2"/>
  <c r="AI568" i="2"/>
  <c r="AA568" i="2"/>
  <c r="S568" i="2"/>
  <c r="K568" i="2"/>
  <c r="AC567" i="2"/>
  <c r="U567" i="2"/>
  <c r="M567" i="2"/>
  <c r="AE566" i="2"/>
  <c r="W566" i="2"/>
  <c r="O566" i="2"/>
  <c r="AG565" i="2"/>
  <c r="Y565" i="2"/>
  <c r="Q565" i="2"/>
  <c r="I565" i="2"/>
  <c r="AI563" i="2"/>
  <c r="AA563" i="2"/>
  <c r="S563" i="2"/>
  <c r="K563" i="2"/>
  <c r="AC562" i="2"/>
  <c r="U562" i="2"/>
  <c r="M562" i="2"/>
  <c r="AE561" i="2"/>
  <c r="W561" i="2"/>
  <c r="O561" i="2"/>
  <c r="AG560" i="2"/>
  <c r="Y560" i="2"/>
  <c r="Q560" i="2"/>
  <c r="I560" i="2"/>
  <c r="AI559" i="2"/>
  <c r="AA559" i="2"/>
  <c r="S559" i="2"/>
  <c r="K559" i="2"/>
  <c r="AC557" i="2"/>
  <c r="U557" i="2"/>
  <c r="M557" i="2"/>
  <c r="BH8" i="2"/>
  <c r="AX13" i="2"/>
  <c r="AT15" i="2"/>
  <c r="AR17" i="2"/>
  <c r="BM18" i="2"/>
  <c r="AK634" i="2"/>
  <c r="AD633" i="2"/>
  <c r="AA631" i="2"/>
  <c r="Y630" i="2"/>
  <c r="AA629" i="2"/>
  <c r="AC628" i="2"/>
  <c r="AE627" i="2"/>
  <c r="AG626" i="2"/>
  <c r="AI623" i="2"/>
  <c r="Q622" i="2"/>
  <c r="AI621" i="2"/>
  <c r="S621" i="2"/>
  <c r="AK620" i="2"/>
  <c r="U620" i="2"/>
  <c r="W619" i="2"/>
  <c r="G619" i="2"/>
  <c r="Y617" i="2"/>
  <c r="I617" i="2"/>
  <c r="AA615" i="2"/>
  <c r="K615" i="2"/>
  <c r="AC613" i="2"/>
  <c r="M613" i="2"/>
  <c r="AE612" i="2"/>
  <c r="O612" i="2"/>
  <c r="AG611" i="2"/>
  <c r="Q611" i="2"/>
  <c r="AI610" i="2"/>
  <c r="S610" i="2"/>
  <c r="U609" i="2"/>
  <c r="W608" i="2"/>
  <c r="Y607" i="2"/>
  <c r="I607" i="2"/>
  <c r="AA606" i="2"/>
  <c r="K606" i="2"/>
  <c r="AC605" i="2"/>
  <c r="M605" i="2"/>
  <c r="AE604" i="2"/>
  <c r="O604" i="2"/>
  <c r="AG602" i="2"/>
  <c r="Q602" i="2"/>
  <c r="AI601" i="2"/>
  <c r="S601" i="2"/>
  <c r="U600" i="2"/>
  <c r="W599" i="2"/>
  <c r="Y597" i="2"/>
  <c r="I597" i="2"/>
  <c r="AA596" i="2"/>
  <c r="K596" i="2"/>
  <c r="AC595" i="2"/>
  <c r="M595" i="2"/>
  <c r="AE594" i="2"/>
  <c r="O594" i="2"/>
  <c r="AG592" i="2"/>
  <c r="Q592" i="2"/>
  <c r="AI591" i="2"/>
  <c r="S591" i="2"/>
  <c r="U590" i="2"/>
  <c r="W589" i="2"/>
  <c r="Y586" i="2"/>
  <c r="I586" i="2"/>
  <c r="AA585" i="2"/>
  <c r="K585" i="2"/>
  <c r="AC584" i="2"/>
  <c r="R584" i="2"/>
  <c r="AJ583" i="2"/>
  <c r="AB583" i="2"/>
  <c r="T583" i="2"/>
  <c r="L583" i="2"/>
  <c r="AD581" i="2"/>
  <c r="V581" i="2"/>
  <c r="F581" i="2"/>
  <c r="AF580" i="2"/>
  <c r="X580" i="2"/>
  <c r="P580" i="2"/>
  <c r="H580" i="2"/>
  <c r="AH579" i="2"/>
  <c r="Z579" i="2"/>
  <c r="R579" i="2"/>
  <c r="AJ578" i="2"/>
  <c r="AB578" i="2"/>
  <c r="T578" i="2"/>
  <c r="L578" i="2"/>
  <c r="AD576" i="2"/>
  <c r="V576" i="2"/>
  <c r="F576" i="2"/>
  <c r="AF575" i="2"/>
  <c r="X575" i="2"/>
  <c r="P575" i="2"/>
  <c r="H575" i="2"/>
  <c r="AH574" i="2"/>
  <c r="Z574" i="2"/>
  <c r="R574" i="2"/>
  <c r="AJ573" i="2"/>
  <c r="AB573" i="2"/>
  <c r="T573" i="2"/>
  <c r="L573" i="2"/>
  <c r="AD570" i="2"/>
  <c r="V570" i="2"/>
  <c r="F570" i="2"/>
  <c r="AF569" i="2"/>
  <c r="X569" i="2"/>
  <c r="P569" i="2"/>
  <c r="H569" i="2"/>
  <c r="AH568" i="2"/>
  <c r="Z568" i="2"/>
  <c r="R568" i="2"/>
  <c r="AJ567" i="2"/>
  <c r="AB567" i="2"/>
  <c r="T567" i="2"/>
  <c r="L567" i="2"/>
  <c r="AD566" i="2"/>
  <c r="V566" i="2"/>
  <c r="F566" i="2"/>
  <c r="AF565" i="2"/>
  <c r="X565" i="2"/>
  <c r="P565" i="2"/>
  <c r="H565" i="2"/>
  <c r="AH563" i="2"/>
  <c r="Z563" i="2"/>
  <c r="R563" i="2"/>
  <c r="AJ562" i="2"/>
  <c r="AB562" i="2"/>
  <c r="T562" i="2"/>
  <c r="L562" i="2"/>
  <c r="AD561" i="2"/>
  <c r="V561" i="2"/>
  <c r="F561" i="2"/>
  <c r="AF560" i="2"/>
  <c r="X560" i="2"/>
  <c r="P560" i="2"/>
  <c r="H560" i="2"/>
  <c r="AH559" i="2"/>
  <c r="Z559" i="2"/>
  <c r="R559" i="2"/>
  <c r="AJ557" i="2"/>
  <c r="AB557" i="2"/>
  <c r="T557" i="2"/>
  <c r="L557" i="2"/>
  <c r="BE9" i="2"/>
  <c r="AY13" i="2"/>
  <c r="AU15" i="2"/>
  <c r="AS17" i="2"/>
  <c r="BD10" i="2"/>
  <c r="BJ15" i="2"/>
  <c r="BF17" i="2"/>
  <c r="BC11" i="2"/>
  <c r="AO14" i="2"/>
  <c r="BK15" i="2"/>
  <c r="BG17" i="2"/>
  <c r="AQ12" i="2"/>
  <c r="AW14" i="2"/>
  <c r="AS16" i="2"/>
  <c r="AY12" i="2"/>
  <c r="AX14" i="2"/>
  <c r="AT16" i="2"/>
  <c r="AP18" i="2"/>
  <c r="AM12" i="2"/>
  <c r="I634" i="2"/>
  <c r="F633" i="2"/>
  <c r="AK630" i="2"/>
  <c r="AL629" i="2"/>
  <c r="F629" i="2"/>
  <c r="H628" i="2"/>
  <c r="J627" i="2"/>
  <c r="L626" i="2"/>
  <c r="R623" i="2"/>
  <c r="X622" i="2"/>
  <c r="H622" i="2"/>
  <c r="Z621" i="2"/>
  <c r="J621" i="2"/>
  <c r="AB620" i="2"/>
  <c r="L620" i="2"/>
  <c r="AD619" i="2"/>
  <c r="N619" i="2"/>
  <c r="AF617" i="2"/>
  <c r="P617" i="2"/>
  <c r="AH615" i="2"/>
  <c r="AH614" i="2" s="1"/>
  <c r="R615" i="2"/>
  <c r="R614" i="2" s="1"/>
  <c r="AJ613" i="2"/>
  <c r="T613" i="2"/>
  <c r="V612" i="2"/>
  <c r="F612" i="2"/>
  <c r="X611" i="2"/>
  <c r="H611" i="2"/>
  <c r="Z610" i="2"/>
  <c r="AB609" i="2"/>
  <c r="L609" i="2"/>
  <c r="AD608" i="2"/>
  <c r="AF607" i="2"/>
  <c r="P607" i="2"/>
  <c r="AH606" i="2"/>
  <c r="R606" i="2"/>
  <c r="AJ605" i="2"/>
  <c r="T605" i="2"/>
  <c r="V604" i="2"/>
  <c r="F604" i="2"/>
  <c r="X602" i="2"/>
  <c r="H602" i="2"/>
  <c r="Z601" i="2"/>
  <c r="AB600" i="2"/>
  <c r="L600" i="2"/>
  <c r="AD599" i="2"/>
  <c r="AF597" i="2"/>
  <c r="P597" i="2"/>
  <c r="AH596" i="2"/>
  <c r="R596" i="2"/>
  <c r="AJ595" i="2"/>
  <c r="T595" i="2"/>
  <c r="V594" i="2"/>
  <c r="F594" i="2"/>
  <c r="X592" i="2"/>
  <c r="H592" i="2"/>
  <c r="Z591" i="2"/>
  <c r="AB590" i="2"/>
  <c r="L590" i="2"/>
  <c r="AD589" i="2"/>
  <c r="AF586" i="2"/>
  <c r="P586" i="2"/>
  <c r="AH585" i="2"/>
  <c r="R585" i="2"/>
  <c r="AJ584" i="2"/>
  <c r="U584" i="2"/>
  <c r="M584" i="2"/>
  <c r="AE583" i="2"/>
  <c r="W583" i="2"/>
  <c r="O583" i="2"/>
  <c r="AG581" i="2"/>
  <c r="Y581" i="2"/>
  <c r="Q581" i="2"/>
  <c r="I581" i="2"/>
  <c r="AI580" i="2"/>
  <c r="AA580" i="2"/>
  <c r="S580" i="2"/>
  <c r="K580" i="2"/>
  <c r="AC579" i="2"/>
  <c r="U579" i="2"/>
  <c r="M579" i="2"/>
  <c r="AE578" i="2"/>
  <c r="W578" i="2"/>
  <c r="O578" i="2"/>
  <c r="AG576" i="2"/>
  <c r="Y576" i="2"/>
  <c r="Q576" i="2"/>
  <c r="I576" i="2"/>
  <c r="AI575" i="2"/>
  <c r="AA575" i="2"/>
  <c r="S575" i="2"/>
  <c r="K575" i="2"/>
  <c r="AC574" i="2"/>
  <c r="U574" i="2"/>
  <c r="M574" i="2"/>
  <c r="AE573" i="2"/>
  <c r="W573" i="2"/>
  <c r="O573" i="2"/>
  <c r="AG570" i="2"/>
  <c r="Y570" i="2"/>
  <c r="Q570" i="2"/>
  <c r="I570" i="2"/>
  <c r="AI569" i="2"/>
  <c r="AA569" i="2"/>
  <c r="S569" i="2"/>
  <c r="K569" i="2"/>
  <c r="AC568" i="2"/>
  <c r="U568" i="2"/>
  <c r="M568" i="2"/>
  <c r="AE567" i="2"/>
  <c r="W567" i="2"/>
  <c r="O567" i="2"/>
  <c r="AG566" i="2"/>
  <c r="Y566" i="2"/>
  <c r="Q566" i="2"/>
  <c r="I566" i="2"/>
  <c r="AI565" i="2"/>
  <c r="AA565" i="2"/>
  <c r="S565" i="2"/>
  <c r="K565" i="2"/>
  <c r="AC563" i="2"/>
  <c r="U563" i="2"/>
  <c r="M563" i="2"/>
  <c r="AE562" i="2"/>
  <c r="W562" i="2"/>
  <c r="O562" i="2"/>
  <c r="AG561" i="2"/>
  <c r="Y561" i="2"/>
  <c r="Q561" i="2"/>
  <c r="I561" i="2"/>
  <c r="AI560" i="2"/>
  <c r="AA560" i="2"/>
  <c r="S560" i="2"/>
  <c r="K560" i="2"/>
  <c r="AC559" i="2"/>
  <c r="U559" i="2"/>
  <c r="M559" i="2"/>
  <c r="AO18" i="2"/>
  <c r="P634" i="2"/>
  <c r="I631" i="2"/>
  <c r="K629" i="2"/>
  <c r="O627" i="2"/>
  <c r="S623" i="2"/>
  <c r="I622" i="2"/>
  <c r="K621" i="2"/>
  <c r="M620" i="2"/>
  <c r="O619" i="2"/>
  <c r="Q617" i="2"/>
  <c r="S615" i="2"/>
  <c r="S614" i="2" s="1"/>
  <c r="U613" i="2"/>
  <c r="W612" i="2"/>
  <c r="Y611" i="2"/>
  <c r="AA610" i="2"/>
  <c r="AC609" i="2"/>
  <c r="AE608" i="2"/>
  <c r="AG607" i="2"/>
  <c r="AI606" i="2"/>
  <c r="I602" i="2"/>
  <c r="K601" i="2"/>
  <c r="M600" i="2"/>
  <c r="O599" i="2"/>
  <c r="Q597" i="2"/>
  <c r="S596" i="2"/>
  <c r="U595" i="2"/>
  <c r="W594" i="2"/>
  <c r="Y592" i="2"/>
  <c r="AA591" i="2"/>
  <c r="AC590" i="2"/>
  <c r="AE589" i="2"/>
  <c r="AG586" i="2"/>
  <c r="AI585" i="2"/>
  <c r="AF583" i="2"/>
  <c r="P583" i="2"/>
  <c r="AH581" i="2"/>
  <c r="R581" i="2"/>
  <c r="AJ580" i="2"/>
  <c r="T580" i="2"/>
  <c r="V579" i="2"/>
  <c r="F579" i="2"/>
  <c r="X578" i="2"/>
  <c r="H578" i="2"/>
  <c r="Z576" i="2"/>
  <c r="AB575" i="2"/>
  <c r="L575" i="2"/>
  <c r="AD574" i="2"/>
  <c r="AF573" i="2"/>
  <c r="P573" i="2"/>
  <c r="AH570" i="2"/>
  <c r="R570" i="2"/>
  <c r="AJ569" i="2"/>
  <c r="T569" i="2"/>
  <c r="V568" i="2"/>
  <c r="F568" i="2"/>
  <c r="X567" i="2"/>
  <c r="H567" i="2"/>
  <c r="Z566" i="2"/>
  <c r="AB565" i="2"/>
  <c r="L565" i="2"/>
  <c r="AD563" i="2"/>
  <c r="AF562" i="2"/>
  <c r="P562" i="2"/>
  <c r="AH561" i="2"/>
  <c r="R561" i="2"/>
  <c r="AJ560" i="2"/>
  <c r="T560" i="2"/>
  <c r="V559" i="2"/>
  <c r="F559" i="2"/>
  <c r="Z557" i="2"/>
  <c r="O557" i="2"/>
  <c r="AC556" i="2"/>
  <c r="U556" i="2"/>
  <c r="M556" i="2"/>
  <c r="AE555" i="2"/>
  <c r="W555" i="2"/>
  <c r="O555" i="2"/>
  <c r="AG554" i="2"/>
  <c r="Y554" i="2"/>
  <c r="Q554" i="2"/>
  <c r="I554" i="2"/>
  <c r="AI553" i="2"/>
  <c r="AA553" i="2"/>
  <c r="S553" i="2"/>
  <c r="K553" i="2"/>
  <c r="AC551" i="2"/>
  <c r="U551" i="2"/>
  <c r="M551" i="2"/>
  <c r="AE550" i="2"/>
  <c r="W550" i="2"/>
  <c r="O550" i="2"/>
  <c r="AG549" i="2"/>
  <c r="Y549" i="2"/>
  <c r="Q549" i="2"/>
  <c r="I549" i="2"/>
  <c r="AI548" i="2"/>
  <c r="AA548" i="2"/>
  <c r="S548" i="2"/>
  <c r="K548" i="2"/>
  <c r="AC547" i="2"/>
  <c r="U547" i="2"/>
  <c r="M547" i="2"/>
  <c r="AE546" i="2"/>
  <c r="W546" i="2"/>
  <c r="O546" i="2"/>
  <c r="AG545" i="2"/>
  <c r="Y545" i="2"/>
  <c r="Q545" i="2"/>
  <c r="I545" i="2"/>
  <c r="AI544" i="2"/>
  <c r="AA544" i="2"/>
  <c r="S544" i="2"/>
  <c r="K544" i="2"/>
  <c r="AC543" i="2"/>
  <c r="U543" i="2"/>
  <c r="M543" i="2"/>
  <c r="AE542" i="2"/>
  <c r="W542" i="2"/>
  <c r="O542" i="2"/>
  <c r="AG541" i="2"/>
  <c r="Y541" i="2"/>
  <c r="Q541" i="2"/>
  <c r="I541" i="2"/>
  <c r="AI540" i="2"/>
  <c r="AA540" i="2"/>
  <c r="S540" i="2"/>
  <c r="K540" i="2"/>
  <c r="AC539" i="2"/>
  <c r="U539" i="2"/>
  <c r="M539" i="2"/>
  <c r="AE538" i="2"/>
  <c r="W538" i="2"/>
  <c r="O538" i="2"/>
  <c r="AG537" i="2"/>
  <c r="Y537" i="2"/>
  <c r="Q537" i="2"/>
  <c r="I537" i="2"/>
  <c r="AI535" i="2"/>
  <c r="AA535" i="2"/>
  <c r="S535" i="2"/>
  <c r="K535" i="2"/>
  <c r="AC534" i="2"/>
  <c r="AN15" i="2"/>
  <c r="X633" i="2"/>
  <c r="T630" i="2"/>
  <c r="X628" i="2"/>
  <c r="AB626" i="2"/>
  <c r="AL622" i="2"/>
  <c r="AH621" i="2"/>
  <c r="AJ620" i="2"/>
  <c r="AL619" i="2"/>
  <c r="F619" i="2"/>
  <c r="H617" i="2"/>
  <c r="L613" i="2"/>
  <c r="P611" i="2"/>
  <c r="R610" i="2"/>
  <c r="T609" i="2"/>
  <c r="V608" i="2"/>
  <c r="X607" i="2"/>
  <c r="Z606" i="2"/>
  <c r="AB605" i="2"/>
  <c r="AD604" i="2"/>
  <c r="AF602" i="2"/>
  <c r="AH601" i="2"/>
  <c r="AJ600" i="2"/>
  <c r="F599" i="2"/>
  <c r="H597" i="2"/>
  <c r="L595" i="2"/>
  <c r="P592" i="2"/>
  <c r="R591" i="2"/>
  <c r="T590" i="2"/>
  <c r="V589" i="2"/>
  <c r="X586" i="2"/>
  <c r="Z585" i="2"/>
  <c r="AB584" i="2"/>
  <c r="I584" i="2"/>
  <c r="AA583" i="2"/>
  <c r="K583" i="2"/>
  <c r="AC581" i="2"/>
  <c r="M581" i="2"/>
  <c r="AE580" i="2"/>
  <c r="O580" i="2"/>
  <c r="AG579" i="2"/>
  <c r="Q579" i="2"/>
  <c r="AI578" i="2"/>
  <c r="S578" i="2"/>
  <c r="U576" i="2"/>
  <c r="W575" i="2"/>
  <c r="Y574" i="2"/>
  <c r="I574" i="2"/>
  <c r="AA573" i="2"/>
  <c r="K573" i="2"/>
  <c r="AC570" i="2"/>
  <c r="M570" i="2"/>
  <c r="AE569" i="2"/>
  <c r="O569" i="2"/>
  <c r="AG568" i="2"/>
  <c r="Q568" i="2"/>
  <c r="AI567" i="2"/>
  <c r="S567" i="2"/>
  <c r="U566" i="2"/>
  <c r="W565" i="2"/>
  <c r="Y563" i="2"/>
  <c r="I563" i="2"/>
  <c r="AA562" i="2"/>
  <c r="K562" i="2"/>
  <c r="AC561" i="2"/>
  <c r="M561" i="2"/>
  <c r="AE560" i="2"/>
  <c r="O560" i="2"/>
  <c r="AG559" i="2"/>
  <c r="Q559" i="2"/>
  <c r="Y557" i="2"/>
  <c r="K557" i="2"/>
  <c r="AJ556" i="2"/>
  <c r="AB556" i="2"/>
  <c r="T556" i="2"/>
  <c r="L556" i="2"/>
  <c r="AD555" i="2"/>
  <c r="V555" i="2"/>
  <c r="F555" i="2"/>
  <c r="AF554" i="2"/>
  <c r="X554" i="2"/>
  <c r="P554" i="2"/>
  <c r="H554" i="2"/>
  <c r="AH553" i="2"/>
  <c r="Z553" i="2"/>
  <c r="R553" i="2"/>
  <c r="AJ551" i="2"/>
  <c r="AB551" i="2"/>
  <c r="T551" i="2"/>
  <c r="L551" i="2"/>
  <c r="AD550" i="2"/>
  <c r="V550" i="2"/>
  <c r="F550" i="2"/>
  <c r="AF549" i="2"/>
  <c r="X549" i="2"/>
  <c r="P549" i="2"/>
  <c r="H549" i="2"/>
  <c r="AH548" i="2"/>
  <c r="Z548" i="2"/>
  <c r="R548" i="2"/>
  <c r="AJ547" i="2"/>
  <c r="AB547" i="2"/>
  <c r="T547" i="2"/>
  <c r="L547" i="2"/>
  <c r="AD546" i="2"/>
  <c r="V546" i="2"/>
  <c r="F546" i="2"/>
  <c r="AF545" i="2"/>
  <c r="X545" i="2"/>
  <c r="P545" i="2"/>
  <c r="H545" i="2"/>
  <c r="AH544" i="2"/>
  <c r="Z544" i="2"/>
  <c r="R544" i="2"/>
  <c r="AJ543" i="2"/>
  <c r="AB543" i="2"/>
  <c r="T543" i="2"/>
  <c r="L543" i="2"/>
  <c r="AD542" i="2"/>
  <c r="V542" i="2"/>
  <c r="F542" i="2"/>
  <c r="AF541" i="2"/>
  <c r="X541" i="2"/>
  <c r="P541" i="2"/>
  <c r="H541" i="2"/>
  <c r="AH540" i="2"/>
  <c r="Z540" i="2"/>
  <c r="R540" i="2"/>
  <c r="AJ539" i="2"/>
  <c r="AB539" i="2"/>
  <c r="T539" i="2"/>
  <c r="L539" i="2"/>
  <c r="AD538" i="2"/>
  <c r="V538" i="2"/>
  <c r="F538" i="2"/>
  <c r="AF537" i="2"/>
  <c r="X537" i="2"/>
  <c r="P537" i="2"/>
  <c r="H537" i="2"/>
  <c r="AH535" i="2"/>
  <c r="Z535" i="2"/>
  <c r="R535" i="2"/>
  <c r="AJ534" i="2"/>
  <c r="AN17" i="2"/>
  <c r="W633" i="2"/>
  <c r="S630" i="2"/>
  <c r="W628" i="2"/>
  <c r="AA626" i="2"/>
  <c r="AK622" i="2"/>
  <c r="AG621" i="2"/>
  <c r="AI620" i="2"/>
  <c r="AK619" i="2"/>
  <c r="G617" i="2"/>
  <c r="I615" i="2"/>
  <c r="I614" i="2" s="1"/>
  <c r="K613" i="2"/>
  <c r="M612" i="2"/>
  <c r="O611" i="2"/>
  <c r="Q610" i="2"/>
  <c r="S609" i="2"/>
  <c r="U608" i="2"/>
  <c r="W607" i="2"/>
  <c r="Y606" i="2"/>
  <c r="AA605" i="2"/>
  <c r="AC604" i="2"/>
  <c r="AE602" i="2"/>
  <c r="AG601" i="2"/>
  <c r="AI600" i="2"/>
  <c r="I596" i="2"/>
  <c r="K595" i="2"/>
  <c r="M594" i="2"/>
  <c r="O592" i="2"/>
  <c r="Q591" i="2"/>
  <c r="S590" i="2"/>
  <c r="U589" i="2"/>
  <c r="W586" i="2"/>
  <c r="Y585" i="2"/>
  <c r="AA584" i="2"/>
  <c r="H584" i="2"/>
  <c r="Z583" i="2"/>
  <c r="AB581" i="2"/>
  <c r="L581" i="2"/>
  <c r="AD580" i="2"/>
  <c r="AF579" i="2"/>
  <c r="P579" i="2"/>
  <c r="AH578" i="2"/>
  <c r="R578" i="2"/>
  <c r="AJ576" i="2"/>
  <c r="T576" i="2"/>
  <c r="V575" i="2"/>
  <c r="F575" i="2"/>
  <c r="X574" i="2"/>
  <c r="H574" i="2"/>
  <c r="Z573" i="2"/>
  <c r="AB570" i="2"/>
  <c r="L570" i="2"/>
  <c r="AD569" i="2"/>
  <c r="AF568" i="2"/>
  <c r="P568" i="2"/>
  <c r="AH567" i="2"/>
  <c r="R567" i="2"/>
  <c r="AJ566" i="2"/>
  <c r="T566" i="2"/>
  <c r="V565" i="2"/>
  <c r="F565" i="2"/>
  <c r="X563" i="2"/>
  <c r="H563" i="2"/>
  <c r="Z562" i="2"/>
  <c r="AB561" i="2"/>
  <c r="L561" i="2"/>
  <c r="AD560" i="2"/>
  <c r="AF559" i="2"/>
  <c r="P559" i="2"/>
  <c r="AI557" i="2"/>
  <c r="X557" i="2"/>
  <c r="AI556" i="2"/>
  <c r="AA556" i="2"/>
  <c r="S556" i="2"/>
  <c r="K556" i="2"/>
  <c r="AC555" i="2"/>
  <c r="U555" i="2"/>
  <c r="M555" i="2"/>
  <c r="AE554" i="2"/>
  <c r="W554" i="2"/>
  <c r="O554" i="2"/>
  <c r="AG553" i="2"/>
  <c r="Y553" i="2"/>
  <c r="Q553" i="2"/>
  <c r="I553" i="2"/>
  <c r="AI551" i="2"/>
  <c r="AA551" i="2"/>
  <c r="S551" i="2"/>
  <c r="K551" i="2"/>
  <c r="AC550" i="2"/>
  <c r="U550" i="2"/>
  <c r="M550" i="2"/>
  <c r="AE549" i="2"/>
  <c r="W549" i="2"/>
  <c r="O549" i="2"/>
  <c r="AG548" i="2"/>
  <c r="Y548" i="2"/>
  <c r="Q548" i="2"/>
  <c r="I548" i="2"/>
  <c r="AI547" i="2"/>
  <c r="AA547" i="2"/>
  <c r="S547" i="2"/>
  <c r="K547" i="2"/>
  <c r="AC546" i="2"/>
  <c r="U546" i="2"/>
  <c r="M546" i="2"/>
  <c r="AE545" i="2"/>
  <c r="W545" i="2"/>
  <c r="O545" i="2"/>
  <c r="AG544" i="2"/>
  <c r="Y544" i="2"/>
  <c r="Q544" i="2"/>
  <c r="I544" i="2"/>
  <c r="AI543" i="2"/>
  <c r="AA543" i="2"/>
  <c r="S543" i="2"/>
  <c r="K543" i="2"/>
  <c r="AC542" i="2"/>
  <c r="U542" i="2"/>
  <c r="M542" i="2"/>
  <c r="AE541" i="2"/>
  <c r="W541" i="2"/>
  <c r="O541" i="2"/>
  <c r="AG540" i="2"/>
  <c r="Y540" i="2"/>
  <c r="Q540" i="2"/>
  <c r="I540" i="2"/>
  <c r="AI539" i="2"/>
  <c r="AA539" i="2"/>
  <c r="S539" i="2"/>
  <c r="K539" i="2"/>
  <c r="AC538" i="2"/>
  <c r="U538" i="2"/>
  <c r="M538" i="2"/>
  <c r="AE537" i="2"/>
  <c r="W537" i="2"/>
  <c r="O537" i="2"/>
  <c r="AG535" i="2"/>
  <c r="Y535" i="2"/>
  <c r="Q535" i="2"/>
  <c r="I535" i="2"/>
  <c r="AI534" i="2"/>
  <c r="AA534" i="2"/>
  <c r="AM14" i="2"/>
  <c r="L633" i="2"/>
  <c r="J630" i="2"/>
  <c r="N628" i="2"/>
  <c r="R626" i="2"/>
  <c r="K633" i="2"/>
  <c r="I630" i="2"/>
  <c r="M628" i="2"/>
  <c r="Q626" i="2"/>
  <c r="AE634" i="2"/>
  <c r="U631" i="2"/>
  <c r="V629" i="2"/>
  <c r="Z627" i="2"/>
  <c r="AD623" i="2"/>
  <c r="AC634" i="2"/>
  <c r="T631" i="2"/>
  <c r="U629" i="2"/>
  <c r="Q634" i="2"/>
  <c r="J631" i="2"/>
  <c r="L629" i="2"/>
  <c r="P627" i="2"/>
  <c r="T623" i="2"/>
  <c r="J622" i="2"/>
  <c r="L621" i="2"/>
  <c r="N620" i="2"/>
  <c r="P619" i="2"/>
  <c r="R617" i="2"/>
  <c r="T615" i="2"/>
  <c r="T614" i="2" s="1"/>
  <c r="V613" i="2"/>
  <c r="X612" i="2"/>
  <c r="Z611" i="2"/>
  <c r="AB610" i="2"/>
  <c r="AD609" i="2"/>
  <c r="AF608" i="2"/>
  <c r="AH607" i="2"/>
  <c r="AJ606" i="2"/>
  <c r="F605" i="2"/>
  <c r="H604" i="2"/>
  <c r="L601" i="2"/>
  <c r="P599" i="2"/>
  <c r="R597" i="2"/>
  <c r="T596" i="2"/>
  <c r="V595" i="2"/>
  <c r="X594" i="2"/>
  <c r="Z592" i="2"/>
  <c r="AB591" i="2"/>
  <c r="AD590" i="2"/>
  <c r="AF589" i="2"/>
  <c r="AH586" i="2"/>
  <c r="AJ585" i="2"/>
  <c r="O584" i="2"/>
  <c r="AG583" i="2"/>
  <c r="Q583" i="2"/>
  <c r="AI581" i="2"/>
  <c r="S581" i="2"/>
  <c r="U580" i="2"/>
  <c r="W579" i="2"/>
  <c r="Y578" i="2"/>
  <c r="I578" i="2"/>
  <c r="AA576" i="2"/>
  <c r="K576" i="2"/>
  <c r="AC575" i="2"/>
  <c r="M575" i="2"/>
  <c r="AE574" i="2"/>
  <c r="O574" i="2"/>
  <c r="AG573" i="2"/>
  <c r="Q573" i="2"/>
  <c r="AI570" i="2"/>
  <c r="S570" i="2"/>
  <c r="U569" i="2"/>
  <c r="W568" i="2"/>
  <c r="Y567" i="2"/>
  <c r="I567" i="2"/>
  <c r="AA566" i="2"/>
  <c r="K566" i="2"/>
  <c r="AC565" i="2"/>
  <c r="M565" i="2"/>
  <c r="AE563" i="2"/>
  <c r="O563" i="2"/>
  <c r="AG562" i="2"/>
  <c r="Q562" i="2"/>
  <c r="AI561" i="2"/>
  <c r="S561" i="2"/>
  <c r="U560" i="2"/>
  <c r="W559" i="2"/>
  <c r="AA557" i="2"/>
  <c r="P557" i="2"/>
  <c r="AD556" i="2"/>
  <c r="V556" i="2"/>
  <c r="F556" i="2"/>
  <c r="AF555" i="2"/>
  <c r="X555" i="2"/>
  <c r="P555" i="2"/>
  <c r="H555" i="2"/>
  <c r="AH554" i="2"/>
  <c r="Z554" i="2"/>
  <c r="R554" i="2"/>
  <c r="AJ553" i="2"/>
  <c r="AB553" i="2"/>
  <c r="T553" i="2"/>
  <c r="L553" i="2"/>
  <c r="AD551" i="2"/>
  <c r="V551" i="2"/>
  <c r="F551" i="2"/>
  <c r="AF550" i="2"/>
  <c r="X550" i="2"/>
  <c r="P550" i="2"/>
  <c r="H550" i="2"/>
  <c r="AH549" i="2"/>
  <c r="Z549" i="2"/>
  <c r="R549" i="2"/>
  <c r="AJ548" i="2"/>
  <c r="AB548" i="2"/>
  <c r="T548" i="2"/>
  <c r="L548" i="2"/>
  <c r="AD547" i="2"/>
  <c r="V547" i="2"/>
  <c r="F547" i="2"/>
  <c r="AF546" i="2"/>
  <c r="X546" i="2"/>
  <c r="P546" i="2"/>
  <c r="H546" i="2"/>
  <c r="AH545" i="2"/>
  <c r="Z545" i="2"/>
  <c r="R545" i="2"/>
  <c r="AJ544" i="2"/>
  <c r="AB544" i="2"/>
  <c r="T544" i="2"/>
  <c r="L544" i="2"/>
  <c r="AD543" i="2"/>
  <c r="V543" i="2"/>
  <c r="F543" i="2"/>
  <c r="AF542" i="2"/>
  <c r="X542" i="2"/>
  <c r="P542" i="2"/>
  <c r="H542" i="2"/>
  <c r="AH541" i="2"/>
  <c r="Z541" i="2"/>
  <c r="R541" i="2"/>
  <c r="AJ540" i="2"/>
  <c r="AB540" i="2"/>
  <c r="T540" i="2"/>
  <c r="L540" i="2"/>
  <c r="AD539" i="2"/>
  <c r="V539" i="2"/>
  <c r="F539" i="2"/>
  <c r="AF538" i="2"/>
  <c r="X538" i="2"/>
  <c r="P538" i="2"/>
  <c r="H538" i="2"/>
  <c r="AH537" i="2"/>
  <c r="Z537" i="2"/>
  <c r="R537" i="2"/>
  <c r="AJ535" i="2"/>
  <c r="AB535" i="2"/>
  <c r="T535" i="2"/>
  <c r="L535" i="2"/>
  <c r="AA621" i="2"/>
  <c r="AE619" i="2"/>
  <c r="AI615" i="2"/>
  <c r="I611" i="2"/>
  <c r="M609" i="2"/>
  <c r="Q607" i="2"/>
  <c r="U605" i="2"/>
  <c r="Y602" i="2"/>
  <c r="AC600" i="2"/>
  <c r="AG597" i="2"/>
  <c r="K591" i="2"/>
  <c r="O589" i="2"/>
  <c r="S585" i="2"/>
  <c r="F584" i="2"/>
  <c r="H583" i="2"/>
  <c r="L580" i="2"/>
  <c r="P578" i="2"/>
  <c r="R576" i="2"/>
  <c r="T575" i="2"/>
  <c r="V574" i="2"/>
  <c r="X573" i="2"/>
  <c r="Z570" i="2"/>
  <c r="AB569" i="2"/>
  <c r="AD568" i="2"/>
  <c r="AF567" i="2"/>
  <c r="AH566" i="2"/>
  <c r="AJ565" i="2"/>
  <c r="F563" i="2"/>
  <c r="H562" i="2"/>
  <c r="L560" i="2"/>
  <c r="S557" i="2"/>
  <c r="AG556" i="2"/>
  <c r="Q556" i="2"/>
  <c r="AI555" i="2"/>
  <c r="S555" i="2"/>
  <c r="U554" i="2"/>
  <c r="W553" i="2"/>
  <c r="Y551" i="2"/>
  <c r="I551" i="2"/>
  <c r="AA550" i="2"/>
  <c r="K550" i="2"/>
  <c r="AC549" i="2"/>
  <c r="M549" i="2"/>
  <c r="AE548" i="2"/>
  <c r="O548" i="2"/>
  <c r="AG547" i="2"/>
  <c r="Q547" i="2"/>
  <c r="AI546" i="2"/>
  <c r="S546" i="2"/>
  <c r="U545" i="2"/>
  <c r="W544" i="2"/>
  <c r="Y543" i="2"/>
  <c r="I543" i="2"/>
  <c r="AA542" i="2"/>
  <c r="K542" i="2"/>
  <c r="AC541" i="2"/>
  <c r="M541" i="2"/>
  <c r="AE540" i="2"/>
  <c r="O540" i="2"/>
  <c r="AG539" i="2"/>
  <c r="Q539" i="2"/>
  <c r="AI538" i="2"/>
  <c r="S538" i="2"/>
  <c r="U537" i="2"/>
  <c r="W535" i="2"/>
  <c r="AB534" i="2"/>
  <c r="S534" i="2"/>
  <c r="K534" i="2"/>
  <c r="AC533" i="2"/>
  <c r="U533" i="2"/>
  <c r="M533" i="2"/>
  <c r="AE532" i="2"/>
  <c r="W532" i="2"/>
  <c r="O532" i="2"/>
  <c r="AG531" i="2"/>
  <c r="Y531" i="2"/>
  <c r="Q531" i="2"/>
  <c r="I531" i="2"/>
  <c r="AI529" i="2"/>
  <c r="AA529" i="2"/>
  <c r="S529" i="2"/>
  <c r="K529" i="2"/>
  <c r="AC528" i="2"/>
  <c r="U528" i="2"/>
  <c r="M528" i="2"/>
  <c r="AE527" i="2"/>
  <c r="W527" i="2"/>
  <c r="O527" i="2"/>
  <c r="AG526" i="2"/>
  <c r="Y526" i="2"/>
  <c r="Q526" i="2"/>
  <c r="I526" i="2"/>
  <c r="AI525" i="2"/>
  <c r="AA525" i="2"/>
  <c r="S525" i="2"/>
  <c r="K525" i="2"/>
  <c r="AC524" i="2"/>
  <c r="U524" i="2"/>
  <c r="M524" i="2"/>
  <c r="AE523" i="2"/>
  <c r="W523" i="2"/>
  <c r="O523" i="2"/>
  <c r="AG521" i="2"/>
  <c r="Y521" i="2"/>
  <c r="Q521" i="2"/>
  <c r="I521" i="2"/>
  <c r="AI520" i="2"/>
  <c r="AA520" i="2"/>
  <c r="S520" i="2"/>
  <c r="K520" i="2"/>
  <c r="AC519" i="2"/>
  <c r="U519" i="2"/>
  <c r="M519" i="2"/>
  <c r="AE518" i="2"/>
  <c r="W518" i="2"/>
  <c r="O518" i="2"/>
  <c r="AG515" i="2"/>
  <c r="Y515" i="2"/>
  <c r="Q515" i="2"/>
  <c r="I515" i="2"/>
  <c r="AI514" i="2"/>
  <c r="AA514" i="2"/>
  <c r="S514" i="2"/>
  <c r="K514" i="2"/>
  <c r="AC513" i="2"/>
  <c r="U513" i="2"/>
  <c r="M513" i="2"/>
  <c r="AE511" i="2"/>
  <c r="W511" i="2"/>
  <c r="O511" i="2"/>
  <c r="AG510" i="2"/>
  <c r="Y510" i="2"/>
  <c r="Q510" i="2"/>
  <c r="I510" i="2"/>
  <c r="AI509" i="2"/>
  <c r="AA509" i="2"/>
  <c r="S509" i="2"/>
  <c r="K509" i="2"/>
  <c r="AC508" i="2"/>
  <c r="Y627" i="2"/>
  <c r="R621" i="2"/>
  <c r="V619" i="2"/>
  <c r="Z615" i="2"/>
  <c r="Z614" i="2" s="1"/>
  <c r="AD612" i="2"/>
  <c r="AH610" i="2"/>
  <c r="H607" i="2"/>
  <c r="L605" i="2"/>
  <c r="P602" i="2"/>
  <c r="T600" i="2"/>
  <c r="X597" i="2"/>
  <c r="AB595" i="2"/>
  <c r="AF592" i="2"/>
  <c r="AJ590" i="2"/>
  <c r="F589" i="2"/>
  <c r="AI583" i="2"/>
  <c r="I579" i="2"/>
  <c r="K578" i="2"/>
  <c r="M576" i="2"/>
  <c r="O575" i="2"/>
  <c r="Q574" i="2"/>
  <c r="S573" i="2"/>
  <c r="U570" i="2"/>
  <c r="W569" i="2"/>
  <c r="Y568" i="2"/>
  <c r="AA567" i="2"/>
  <c r="AC566" i="2"/>
  <c r="AE565" i="2"/>
  <c r="AG563" i="2"/>
  <c r="AI562" i="2"/>
  <c r="I559" i="2"/>
  <c r="R557" i="2"/>
  <c r="AF556" i="2"/>
  <c r="P556" i="2"/>
  <c r="AH555" i="2"/>
  <c r="R555" i="2"/>
  <c r="AJ554" i="2"/>
  <c r="T554" i="2"/>
  <c r="V553" i="2"/>
  <c r="F553" i="2"/>
  <c r="X551" i="2"/>
  <c r="H551" i="2"/>
  <c r="Z550" i="2"/>
  <c r="AB549" i="2"/>
  <c r="L549" i="2"/>
  <c r="AD548" i="2"/>
  <c r="AF547" i="2"/>
  <c r="P547" i="2"/>
  <c r="AH546" i="2"/>
  <c r="R546" i="2"/>
  <c r="AJ545" i="2"/>
  <c r="T545" i="2"/>
  <c r="V544" i="2"/>
  <c r="F544" i="2"/>
  <c r="X543" i="2"/>
  <c r="H543" i="2"/>
  <c r="Z542" i="2"/>
  <c r="AB541" i="2"/>
  <c r="L541" i="2"/>
  <c r="AD540" i="2"/>
  <c r="AF539" i="2"/>
  <c r="P539" i="2"/>
  <c r="AH538" i="2"/>
  <c r="R538" i="2"/>
  <c r="AJ537" i="2"/>
  <c r="T537" i="2"/>
  <c r="V535" i="2"/>
  <c r="F535" i="2"/>
  <c r="Z534" i="2"/>
  <c r="R534" i="2"/>
  <c r="AJ533" i="2"/>
  <c r="AB533" i="2"/>
  <c r="T533" i="2"/>
  <c r="L533" i="2"/>
  <c r="AD532" i="2"/>
  <c r="V532" i="2"/>
  <c r="F532" i="2"/>
  <c r="AF531" i="2"/>
  <c r="X531" i="2"/>
  <c r="P531" i="2"/>
  <c r="H531" i="2"/>
  <c r="AH529" i="2"/>
  <c r="Z529" i="2"/>
  <c r="R529" i="2"/>
  <c r="AJ528" i="2"/>
  <c r="AB528" i="2"/>
  <c r="T528" i="2"/>
  <c r="L528" i="2"/>
  <c r="AD527" i="2"/>
  <c r="V527" i="2"/>
  <c r="F527" i="2"/>
  <c r="AF526" i="2"/>
  <c r="X526" i="2"/>
  <c r="P526" i="2"/>
  <c r="H526" i="2"/>
  <c r="AH525" i="2"/>
  <c r="Z525" i="2"/>
  <c r="R525" i="2"/>
  <c r="AJ524" i="2"/>
  <c r="AB524" i="2"/>
  <c r="T524" i="2"/>
  <c r="L524" i="2"/>
  <c r="AD523" i="2"/>
  <c r="V523" i="2"/>
  <c r="F523" i="2"/>
  <c r="AF521" i="2"/>
  <c r="X521" i="2"/>
  <c r="P521" i="2"/>
  <c r="H521" i="2"/>
  <c r="AH520" i="2"/>
  <c r="Z520" i="2"/>
  <c r="R520" i="2"/>
  <c r="AJ519" i="2"/>
  <c r="AB519" i="2"/>
  <c r="T519" i="2"/>
  <c r="L519" i="2"/>
  <c r="AD518" i="2"/>
  <c r="V518" i="2"/>
  <c r="F518" i="2"/>
  <c r="AF515" i="2"/>
  <c r="X515" i="2"/>
  <c r="P515" i="2"/>
  <c r="H515" i="2"/>
  <c r="AH514" i="2"/>
  <c r="Z514" i="2"/>
  <c r="R514" i="2"/>
  <c r="AJ513" i="2"/>
  <c r="AB513" i="2"/>
  <c r="T513" i="2"/>
  <c r="L513" i="2"/>
  <c r="AD511" i="2"/>
  <c r="V511" i="2"/>
  <c r="F511" i="2"/>
  <c r="AF510" i="2"/>
  <c r="X510" i="2"/>
  <c r="P510" i="2"/>
  <c r="H510" i="2"/>
  <c r="AH509" i="2"/>
  <c r="Z509" i="2"/>
  <c r="R509" i="2"/>
  <c r="AJ508" i="2"/>
  <c r="AC623" i="2"/>
  <c r="Q621" i="2"/>
  <c r="U619" i="2"/>
  <c r="Y615" i="2"/>
  <c r="AC612" i="2"/>
  <c r="AG610" i="2"/>
  <c r="K605" i="2"/>
  <c r="O602" i="2"/>
  <c r="S600" i="2"/>
  <c r="W597" i="2"/>
  <c r="AA595" i="2"/>
  <c r="AE592" i="2"/>
  <c r="AI590" i="2"/>
  <c r="I585" i="2"/>
  <c r="AH583" i="2"/>
  <c r="AJ581" i="2"/>
  <c r="F580" i="2"/>
  <c r="H579" i="2"/>
  <c r="L576" i="2"/>
  <c r="P574" i="2"/>
  <c r="R573" i="2"/>
  <c r="T570" i="2"/>
  <c r="V569" i="2"/>
  <c r="X568" i="2"/>
  <c r="Z567" i="2"/>
  <c r="AB566" i="2"/>
  <c r="AD565" i="2"/>
  <c r="AF563" i="2"/>
  <c r="AH562" i="2"/>
  <c r="AJ561" i="2"/>
  <c r="F560" i="2"/>
  <c r="H559" i="2"/>
  <c r="Q557" i="2"/>
  <c r="AE556" i="2"/>
  <c r="O556" i="2"/>
  <c r="AG555" i="2"/>
  <c r="Q555" i="2"/>
  <c r="AI554" i="2"/>
  <c r="S554" i="2"/>
  <c r="U553" i="2"/>
  <c r="W551" i="2"/>
  <c r="Y550" i="2"/>
  <c r="I550" i="2"/>
  <c r="AA549" i="2"/>
  <c r="K549" i="2"/>
  <c r="AC548" i="2"/>
  <c r="M548" i="2"/>
  <c r="AE547" i="2"/>
  <c r="O547" i="2"/>
  <c r="AG546" i="2"/>
  <c r="Q546" i="2"/>
  <c r="AI545" i="2"/>
  <c r="S545" i="2"/>
  <c r="U544" i="2"/>
  <c r="W543" i="2"/>
  <c r="Y542" i="2"/>
  <c r="I542" i="2"/>
  <c r="AA541" i="2"/>
  <c r="K541" i="2"/>
  <c r="AC540" i="2"/>
  <c r="M540" i="2"/>
  <c r="AE539" i="2"/>
  <c r="O539" i="2"/>
  <c r="AG538" i="2"/>
  <c r="Q538" i="2"/>
  <c r="AI537" i="2"/>
  <c r="S537" i="2"/>
  <c r="U535" i="2"/>
  <c r="Y534" i="2"/>
  <c r="Q534" i="2"/>
  <c r="I534" i="2"/>
  <c r="AI533" i="2"/>
  <c r="AA533" i="2"/>
  <c r="S533" i="2"/>
  <c r="K533" i="2"/>
  <c r="AC532" i="2"/>
  <c r="U532" i="2"/>
  <c r="M532" i="2"/>
  <c r="AE531" i="2"/>
  <c r="W531" i="2"/>
  <c r="O531" i="2"/>
  <c r="AG529" i="2"/>
  <c r="Y529" i="2"/>
  <c r="Q529" i="2"/>
  <c r="I529" i="2"/>
  <c r="AI528" i="2"/>
  <c r="AA528" i="2"/>
  <c r="S528" i="2"/>
  <c r="K528" i="2"/>
  <c r="AC527" i="2"/>
  <c r="U527" i="2"/>
  <c r="M527" i="2"/>
  <c r="AE526" i="2"/>
  <c r="W526" i="2"/>
  <c r="O526" i="2"/>
  <c r="AG525" i="2"/>
  <c r="Y525" i="2"/>
  <c r="Q525" i="2"/>
  <c r="I525" i="2"/>
  <c r="AI524" i="2"/>
  <c r="AA524" i="2"/>
  <c r="S524" i="2"/>
  <c r="K524" i="2"/>
  <c r="AC523" i="2"/>
  <c r="U523" i="2"/>
  <c r="M523" i="2"/>
  <c r="AE521" i="2"/>
  <c r="W521" i="2"/>
  <c r="O521" i="2"/>
  <c r="AG520" i="2"/>
  <c r="Y520" i="2"/>
  <c r="Q520" i="2"/>
  <c r="I520" i="2"/>
  <c r="AI519" i="2"/>
  <c r="AA519" i="2"/>
  <c r="S519" i="2"/>
  <c r="K519" i="2"/>
  <c r="AC518" i="2"/>
  <c r="U518" i="2"/>
  <c r="M518" i="2"/>
  <c r="AE515" i="2"/>
  <c r="W515" i="2"/>
  <c r="O515" i="2"/>
  <c r="AG514" i="2"/>
  <c r="Y514" i="2"/>
  <c r="Q514" i="2"/>
  <c r="I514" i="2"/>
  <c r="AI513" i="2"/>
  <c r="AA513" i="2"/>
  <c r="S513" i="2"/>
  <c r="K513" i="2"/>
  <c r="AC511" i="2"/>
  <c r="U511" i="2"/>
  <c r="M511" i="2"/>
  <c r="AE510" i="2"/>
  <c r="W510" i="2"/>
  <c r="O510" i="2"/>
  <c r="AG509" i="2"/>
  <c r="Y509" i="2"/>
  <c r="Q509" i="2"/>
  <c r="I509" i="2"/>
  <c r="AI508" i="2"/>
  <c r="AA508" i="2"/>
  <c r="AC622" i="2"/>
  <c r="AD620" i="2"/>
  <c r="AH617" i="2"/>
  <c r="H612" i="2"/>
  <c r="L610" i="2"/>
  <c r="AB622" i="2"/>
  <c r="AC620" i="2"/>
  <c r="AG617" i="2"/>
  <c r="K610" i="2"/>
  <c r="P622" i="2"/>
  <c r="T620" i="2"/>
  <c r="X617" i="2"/>
  <c r="AB613" i="2"/>
  <c r="AF611" i="2"/>
  <c r="AJ609" i="2"/>
  <c r="O622" i="2"/>
  <c r="S620" i="2"/>
  <c r="W617" i="2"/>
  <c r="AA613" i="2"/>
  <c r="AE611" i="2"/>
  <c r="AB621" i="2"/>
  <c r="AF619" i="2"/>
  <c r="AJ615" i="2"/>
  <c r="AJ614" i="2" s="1"/>
  <c r="F613" i="2"/>
  <c r="R607" i="2"/>
  <c r="V605" i="2"/>
  <c r="Z602" i="2"/>
  <c r="AD600" i="2"/>
  <c r="AH597" i="2"/>
  <c r="H594" i="2"/>
  <c r="L591" i="2"/>
  <c r="P589" i="2"/>
  <c r="T585" i="2"/>
  <c r="I583" i="2"/>
  <c r="K581" i="2"/>
  <c r="M580" i="2"/>
  <c r="O579" i="2"/>
  <c r="Q578" i="2"/>
  <c r="S576" i="2"/>
  <c r="U575" i="2"/>
  <c r="W574" i="2"/>
  <c r="Y573" i="2"/>
  <c r="AA570" i="2"/>
  <c r="AC569" i="2"/>
  <c r="AE568" i="2"/>
  <c r="AG567" i="2"/>
  <c r="AI566" i="2"/>
  <c r="I562" i="2"/>
  <c r="K561" i="2"/>
  <c r="M560" i="2"/>
  <c r="O559" i="2"/>
  <c r="W557" i="2"/>
  <c r="AH556" i="2"/>
  <c r="R556" i="2"/>
  <c r="AJ555" i="2"/>
  <c r="T555" i="2"/>
  <c r="V554" i="2"/>
  <c r="F554" i="2"/>
  <c r="X553" i="2"/>
  <c r="H553" i="2"/>
  <c r="Z551" i="2"/>
  <c r="AB550" i="2"/>
  <c r="L550" i="2"/>
  <c r="AD549" i="2"/>
  <c r="AF548" i="2"/>
  <c r="P548" i="2"/>
  <c r="AH547" i="2"/>
  <c r="R547" i="2"/>
  <c r="AJ546" i="2"/>
  <c r="T546" i="2"/>
  <c r="V545" i="2"/>
  <c r="F545" i="2"/>
  <c r="X544" i="2"/>
  <c r="H544" i="2"/>
  <c r="Z543" i="2"/>
  <c r="AB542" i="2"/>
  <c r="L542" i="2"/>
  <c r="AD541" i="2"/>
  <c r="AF540" i="2"/>
  <c r="P540" i="2"/>
  <c r="AH539" i="2"/>
  <c r="R539" i="2"/>
  <c r="AJ538" i="2"/>
  <c r="T538" i="2"/>
  <c r="V537" i="2"/>
  <c r="F537" i="2"/>
  <c r="X535" i="2"/>
  <c r="H535" i="2"/>
  <c r="AD534" i="2"/>
  <c r="T534" i="2"/>
  <c r="L534" i="2"/>
  <c r="AD533" i="2"/>
  <c r="V533" i="2"/>
  <c r="F533" i="2"/>
  <c r="AF532" i="2"/>
  <c r="X532" i="2"/>
  <c r="P532" i="2"/>
  <c r="H532" i="2"/>
  <c r="AH531" i="2"/>
  <c r="Z531" i="2"/>
  <c r="R531" i="2"/>
  <c r="AJ529" i="2"/>
  <c r="AB529" i="2"/>
  <c r="T529" i="2"/>
  <c r="L529" i="2"/>
  <c r="AD528" i="2"/>
  <c r="V528" i="2"/>
  <c r="F528" i="2"/>
  <c r="AF527" i="2"/>
  <c r="X527" i="2"/>
  <c r="P527" i="2"/>
  <c r="H527" i="2"/>
  <c r="AH526" i="2"/>
  <c r="Z526" i="2"/>
  <c r="R526" i="2"/>
  <c r="AJ525" i="2"/>
  <c r="AB525" i="2"/>
  <c r="T525" i="2"/>
  <c r="L525" i="2"/>
  <c r="AD524" i="2"/>
  <c r="V524" i="2"/>
  <c r="F524" i="2"/>
  <c r="AF523" i="2"/>
  <c r="X523" i="2"/>
  <c r="P523" i="2"/>
  <c r="H523" i="2"/>
  <c r="AH521" i="2"/>
  <c r="Z521" i="2"/>
  <c r="R521" i="2"/>
  <c r="AJ520" i="2"/>
  <c r="AB520" i="2"/>
  <c r="T520" i="2"/>
  <c r="L520" i="2"/>
  <c r="AD519" i="2"/>
  <c r="V519" i="2"/>
  <c r="F519" i="2"/>
  <c r="AF518" i="2"/>
  <c r="X518" i="2"/>
  <c r="P518" i="2"/>
  <c r="H518" i="2"/>
  <c r="AH515" i="2"/>
  <c r="Z515" i="2"/>
  <c r="R515" i="2"/>
  <c r="AJ514" i="2"/>
  <c r="AB514" i="2"/>
  <c r="T514" i="2"/>
  <c r="L514" i="2"/>
  <c r="AD513" i="2"/>
  <c r="V513" i="2"/>
  <c r="F513" i="2"/>
  <c r="AF511" i="2"/>
  <c r="X511" i="2"/>
  <c r="P511" i="2"/>
  <c r="H511" i="2"/>
  <c r="AH510" i="2"/>
  <c r="Z510" i="2"/>
  <c r="R510" i="2"/>
  <c r="AJ509" i="2"/>
  <c r="AB509" i="2"/>
  <c r="T509" i="2"/>
  <c r="L509" i="2"/>
  <c r="R601" i="2"/>
  <c r="Z596" i="2"/>
  <c r="AH591" i="2"/>
  <c r="H586" i="2"/>
  <c r="S583" i="2"/>
  <c r="W580" i="2"/>
  <c r="AA578" i="2"/>
  <c r="AE575" i="2"/>
  <c r="AI573" i="2"/>
  <c r="I568" i="2"/>
  <c r="M566" i="2"/>
  <c r="Q563" i="2"/>
  <c r="U561" i="2"/>
  <c r="Y559" i="2"/>
  <c r="H556" i="2"/>
  <c r="L554" i="2"/>
  <c r="P551" i="2"/>
  <c r="R550" i="2"/>
  <c r="T549" i="2"/>
  <c r="V548" i="2"/>
  <c r="X547" i="2"/>
  <c r="Z546" i="2"/>
  <c r="AB545" i="2"/>
  <c r="AD544" i="2"/>
  <c r="AF543" i="2"/>
  <c r="AH542" i="2"/>
  <c r="AJ541" i="2"/>
  <c r="F540" i="2"/>
  <c r="H539" i="2"/>
  <c r="L537" i="2"/>
  <c r="V534" i="2"/>
  <c r="F534" i="2"/>
  <c r="X533" i="2"/>
  <c r="H533" i="2"/>
  <c r="Z532" i="2"/>
  <c r="AB531" i="2"/>
  <c r="L531" i="2"/>
  <c r="AD529" i="2"/>
  <c r="AF528" i="2"/>
  <c r="P528" i="2"/>
  <c r="AH527" i="2"/>
  <c r="R527" i="2"/>
  <c r="AJ526" i="2"/>
  <c r="T526" i="2"/>
  <c r="V525" i="2"/>
  <c r="F525" i="2"/>
  <c r="X524" i="2"/>
  <c r="H524" i="2"/>
  <c r="Z523" i="2"/>
  <c r="AB521" i="2"/>
  <c r="L521" i="2"/>
  <c r="AD520" i="2"/>
  <c r="AF519" i="2"/>
  <c r="P519" i="2"/>
  <c r="AH518" i="2"/>
  <c r="R518" i="2"/>
  <c r="AJ515" i="2"/>
  <c r="T515" i="2"/>
  <c r="V514" i="2"/>
  <c r="F514" i="2"/>
  <c r="X513" i="2"/>
  <c r="H513" i="2"/>
  <c r="Z511" i="2"/>
  <c r="AB510" i="2"/>
  <c r="L510" i="2"/>
  <c r="AD509" i="2"/>
  <c r="AG508" i="2"/>
  <c r="W508" i="2"/>
  <c r="O508" i="2"/>
  <c r="AG507" i="2"/>
  <c r="Y507" i="2"/>
  <c r="Q507" i="2"/>
  <c r="I507" i="2"/>
  <c r="AI505" i="2"/>
  <c r="AA505" i="2"/>
  <c r="S505" i="2"/>
  <c r="K505" i="2"/>
  <c r="AC504" i="2"/>
  <c r="U504" i="2"/>
  <c r="M504" i="2"/>
  <c r="AE503" i="2"/>
  <c r="W503" i="2"/>
  <c r="O503" i="2"/>
  <c r="AG502" i="2"/>
  <c r="Y502" i="2"/>
  <c r="Q502" i="2"/>
  <c r="I502" i="2"/>
  <c r="AI500" i="2"/>
  <c r="AA500" i="2"/>
  <c r="S500" i="2"/>
  <c r="K500" i="2"/>
  <c r="AC499" i="2"/>
  <c r="U499" i="2"/>
  <c r="M499" i="2"/>
  <c r="AE498" i="2"/>
  <c r="W498" i="2"/>
  <c r="O498" i="2"/>
  <c r="AG497" i="2"/>
  <c r="Y497" i="2"/>
  <c r="Q497" i="2"/>
  <c r="I497" i="2"/>
  <c r="AI495" i="2"/>
  <c r="AA495" i="2"/>
  <c r="S495" i="2"/>
  <c r="K495" i="2"/>
  <c r="AC494" i="2"/>
  <c r="U494" i="2"/>
  <c r="M494" i="2"/>
  <c r="AE493" i="2"/>
  <c r="W493" i="2"/>
  <c r="O493" i="2"/>
  <c r="AG492" i="2"/>
  <c r="Y492" i="2"/>
  <c r="Q492" i="2"/>
  <c r="I492" i="2"/>
  <c r="AI491" i="2"/>
  <c r="AA491" i="2"/>
  <c r="S491" i="2"/>
  <c r="K491" i="2"/>
  <c r="AC489" i="2"/>
  <c r="U489" i="2"/>
  <c r="M489" i="2"/>
  <c r="AE488" i="2"/>
  <c r="W488" i="2"/>
  <c r="O488" i="2"/>
  <c r="AG487" i="2"/>
  <c r="Y487" i="2"/>
  <c r="Q487" i="2"/>
  <c r="I487" i="2"/>
  <c r="AI486" i="2"/>
  <c r="AA486" i="2"/>
  <c r="S486" i="2"/>
  <c r="K486" i="2"/>
  <c r="AC485" i="2"/>
  <c r="U485" i="2"/>
  <c r="M485" i="2"/>
  <c r="AE484" i="2"/>
  <c r="W484" i="2"/>
  <c r="O484" i="2"/>
  <c r="AG483" i="2"/>
  <c r="Y483" i="2"/>
  <c r="Q483" i="2"/>
  <c r="I483" i="2"/>
  <c r="AI482" i="2"/>
  <c r="AA482" i="2"/>
  <c r="S482" i="2"/>
  <c r="K482" i="2"/>
  <c r="AC481" i="2"/>
  <c r="U481" i="2"/>
  <c r="M481" i="2"/>
  <c r="AE480" i="2"/>
  <c r="W480" i="2"/>
  <c r="O480" i="2"/>
  <c r="AG479" i="2"/>
  <c r="Y479" i="2"/>
  <c r="Q479" i="2"/>
  <c r="I479" i="2"/>
  <c r="AI477" i="2"/>
  <c r="AA477" i="2"/>
  <c r="S477" i="2"/>
  <c r="K477" i="2"/>
  <c r="AC476" i="2"/>
  <c r="U476" i="2"/>
  <c r="M476" i="2"/>
  <c r="AE475" i="2"/>
  <c r="W475" i="2"/>
  <c r="O475" i="2"/>
  <c r="AG474" i="2"/>
  <c r="Y474" i="2"/>
  <c r="Q474" i="2"/>
  <c r="I474" i="2"/>
  <c r="AI472" i="2"/>
  <c r="AA472" i="2"/>
  <c r="S472" i="2"/>
  <c r="K472" i="2"/>
  <c r="AC471" i="2"/>
  <c r="U471" i="2"/>
  <c r="M471" i="2"/>
  <c r="AE470" i="2"/>
  <c r="W470" i="2"/>
  <c r="O470" i="2"/>
  <c r="AG469" i="2"/>
  <c r="Y469" i="2"/>
  <c r="Q469" i="2"/>
  <c r="I469" i="2"/>
  <c r="AI467" i="2"/>
  <c r="AA467" i="2"/>
  <c r="S467" i="2"/>
  <c r="K467" i="2"/>
  <c r="AC466" i="2"/>
  <c r="U466" i="2"/>
  <c r="M466" i="2"/>
  <c r="AE465" i="2"/>
  <c r="W465" i="2"/>
  <c r="O465" i="2"/>
  <c r="AG464" i="2"/>
  <c r="Y464" i="2"/>
  <c r="Q464" i="2"/>
  <c r="I464" i="2"/>
  <c r="AI462" i="2"/>
  <c r="AA462" i="2"/>
  <c r="S462" i="2"/>
  <c r="K462" i="2"/>
  <c r="AC461" i="2"/>
  <c r="U461" i="2"/>
  <c r="M461" i="2"/>
  <c r="AE460" i="2"/>
  <c r="W460" i="2"/>
  <c r="O460" i="2"/>
  <c r="AG459" i="2"/>
  <c r="Y459" i="2"/>
  <c r="Q459" i="2"/>
  <c r="I459" i="2"/>
  <c r="AI457" i="2"/>
  <c r="AA457" i="2"/>
  <c r="S457" i="2"/>
  <c r="K457" i="2"/>
  <c r="AC456" i="2"/>
  <c r="U456" i="2"/>
  <c r="M456" i="2"/>
  <c r="AE455" i="2"/>
  <c r="W455" i="2"/>
  <c r="O455" i="2"/>
  <c r="AG454" i="2"/>
  <c r="Y454" i="2"/>
  <c r="Q454" i="2"/>
  <c r="I454" i="2"/>
  <c r="AI451" i="2"/>
  <c r="AA451" i="2"/>
  <c r="S451" i="2"/>
  <c r="K451" i="2"/>
  <c r="AC449" i="2"/>
  <c r="U449" i="2"/>
  <c r="U448" i="2" s="1"/>
  <c r="M449" i="2"/>
  <c r="M448" i="2" s="1"/>
  <c r="AE447" i="2"/>
  <c r="W447" i="2"/>
  <c r="O447" i="2"/>
  <c r="AG446" i="2"/>
  <c r="Y446" i="2"/>
  <c r="Q446" i="2"/>
  <c r="I446" i="2"/>
  <c r="AI445" i="2"/>
  <c r="AA445" i="2"/>
  <c r="S445" i="2"/>
  <c r="K445" i="2"/>
  <c r="AC444" i="2"/>
  <c r="U444" i="2"/>
  <c r="M444" i="2"/>
  <c r="AE443" i="2"/>
  <c r="W443" i="2"/>
  <c r="O443" i="2"/>
  <c r="AG442" i="2"/>
  <c r="Y442" i="2"/>
  <c r="Q442" i="2"/>
  <c r="I442" i="2"/>
  <c r="AI441" i="2"/>
  <c r="AA441" i="2"/>
  <c r="S441" i="2"/>
  <c r="K441" i="2"/>
  <c r="AC440" i="2"/>
  <c r="U440" i="2"/>
  <c r="M440" i="2"/>
  <c r="AE439" i="2"/>
  <c r="W439" i="2"/>
  <c r="O439" i="2"/>
  <c r="AG438" i="2"/>
  <c r="Y438" i="2"/>
  <c r="Q438" i="2"/>
  <c r="I438" i="2"/>
  <c r="AI436" i="2"/>
  <c r="AA436" i="2"/>
  <c r="S436" i="2"/>
  <c r="K436" i="2"/>
  <c r="AC435" i="2"/>
  <c r="U435" i="2"/>
  <c r="M435" i="2"/>
  <c r="AE434" i="2"/>
  <c r="W434" i="2"/>
  <c r="O434" i="2"/>
  <c r="AI609" i="2"/>
  <c r="I606" i="2"/>
  <c r="Q601" i="2"/>
  <c r="Y596" i="2"/>
  <c r="AG591" i="2"/>
  <c r="R583" i="2"/>
  <c r="V580" i="2"/>
  <c r="Z578" i="2"/>
  <c r="AD575" i="2"/>
  <c r="AH573" i="2"/>
  <c r="H568" i="2"/>
  <c r="L566" i="2"/>
  <c r="P563" i="2"/>
  <c r="T561" i="2"/>
  <c r="X559" i="2"/>
  <c r="I555" i="2"/>
  <c r="K554" i="2"/>
  <c r="M553" i="2"/>
  <c r="O551" i="2"/>
  <c r="Q550" i="2"/>
  <c r="S549" i="2"/>
  <c r="U548" i="2"/>
  <c r="W547" i="2"/>
  <c r="Y546" i="2"/>
  <c r="AA545" i="2"/>
  <c r="AC544" i="2"/>
  <c r="AE543" i="2"/>
  <c r="AG542" i="2"/>
  <c r="AI541" i="2"/>
  <c r="I538" i="2"/>
  <c r="K537" i="2"/>
  <c r="M535" i="2"/>
  <c r="U534" i="2"/>
  <c r="W533" i="2"/>
  <c r="Y532" i="2"/>
  <c r="I532" i="2"/>
  <c r="AA531" i="2"/>
  <c r="K531" i="2"/>
  <c r="AC529" i="2"/>
  <c r="M529" i="2"/>
  <c r="AE528" i="2"/>
  <c r="O528" i="2"/>
  <c r="AG527" i="2"/>
  <c r="Q527" i="2"/>
  <c r="AI526" i="2"/>
  <c r="S526" i="2"/>
  <c r="U525" i="2"/>
  <c r="W524" i="2"/>
  <c r="Y523" i="2"/>
  <c r="I523" i="2"/>
  <c r="AA521" i="2"/>
  <c r="K521" i="2"/>
  <c r="AC520" i="2"/>
  <c r="M520" i="2"/>
  <c r="AE519" i="2"/>
  <c r="O519" i="2"/>
  <c r="AG518" i="2"/>
  <c r="Q518" i="2"/>
  <c r="AI515" i="2"/>
  <c r="S515" i="2"/>
  <c r="U514" i="2"/>
  <c r="W513" i="2"/>
  <c r="Y511" i="2"/>
  <c r="I511" i="2"/>
  <c r="AA510" i="2"/>
  <c r="K510" i="2"/>
  <c r="AC509" i="2"/>
  <c r="M509" i="2"/>
  <c r="AF508" i="2"/>
  <c r="V508" i="2"/>
  <c r="F508" i="2"/>
  <c r="AF507" i="2"/>
  <c r="X507" i="2"/>
  <c r="P507" i="2"/>
  <c r="H507" i="2"/>
  <c r="AH505" i="2"/>
  <c r="Z505" i="2"/>
  <c r="R505" i="2"/>
  <c r="AJ504" i="2"/>
  <c r="AB504" i="2"/>
  <c r="T504" i="2"/>
  <c r="L504" i="2"/>
  <c r="AD503" i="2"/>
  <c r="V503" i="2"/>
  <c r="F503" i="2"/>
  <c r="AF502" i="2"/>
  <c r="X502" i="2"/>
  <c r="P502" i="2"/>
  <c r="H502" i="2"/>
  <c r="AH500" i="2"/>
  <c r="Z500" i="2"/>
  <c r="R500" i="2"/>
  <c r="AJ499" i="2"/>
  <c r="AB499" i="2"/>
  <c r="T499" i="2"/>
  <c r="L499" i="2"/>
  <c r="AD498" i="2"/>
  <c r="V498" i="2"/>
  <c r="F498" i="2"/>
  <c r="AF497" i="2"/>
  <c r="X497" i="2"/>
  <c r="P497" i="2"/>
  <c r="H497" i="2"/>
  <c r="AH495" i="2"/>
  <c r="Z495" i="2"/>
  <c r="R495" i="2"/>
  <c r="AJ494" i="2"/>
  <c r="AB494" i="2"/>
  <c r="T494" i="2"/>
  <c r="L494" i="2"/>
  <c r="AD493" i="2"/>
  <c r="V493" i="2"/>
  <c r="F493" i="2"/>
  <c r="AF492" i="2"/>
  <c r="X492" i="2"/>
  <c r="P492" i="2"/>
  <c r="H492" i="2"/>
  <c r="AH491" i="2"/>
  <c r="Z491" i="2"/>
  <c r="R491" i="2"/>
  <c r="AJ489" i="2"/>
  <c r="AB489" i="2"/>
  <c r="T489" i="2"/>
  <c r="L489" i="2"/>
  <c r="AD488" i="2"/>
  <c r="V488" i="2"/>
  <c r="F488" i="2"/>
  <c r="AF487" i="2"/>
  <c r="X487" i="2"/>
  <c r="P487" i="2"/>
  <c r="H487" i="2"/>
  <c r="AH486" i="2"/>
  <c r="Z486" i="2"/>
  <c r="R486" i="2"/>
  <c r="AJ485" i="2"/>
  <c r="AB485" i="2"/>
  <c r="T485" i="2"/>
  <c r="L485" i="2"/>
  <c r="AD484" i="2"/>
  <c r="V484" i="2"/>
  <c r="F484" i="2"/>
  <c r="AF483" i="2"/>
  <c r="X483" i="2"/>
  <c r="P483" i="2"/>
  <c r="H483" i="2"/>
  <c r="AH482" i="2"/>
  <c r="Z482" i="2"/>
  <c r="R482" i="2"/>
  <c r="AJ481" i="2"/>
  <c r="AB481" i="2"/>
  <c r="T481" i="2"/>
  <c r="L481" i="2"/>
  <c r="AD480" i="2"/>
  <c r="V480" i="2"/>
  <c r="F480" i="2"/>
  <c r="AF479" i="2"/>
  <c r="X479" i="2"/>
  <c r="P479" i="2"/>
  <c r="H479" i="2"/>
  <c r="AH477" i="2"/>
  <c r="Z477" i="2"/>
  <c r="R477" i="2"/>
  <c r="AJ476" i="2"/>
  <c r="AB476" i="2"/>
  <c r="T476" i="2"/>
  <c r="L476" i="2"/>
  <c r="AD475" i="2"/>
  <c r="V475" i="2"/>
  <c r="F475" i="2"/>
  <c r="AF474" i="2"/>
  <c r="X474" i="2"/>
  <c r="P474" i="2"/>
  <c r="H474" i="2"/>
  <c r="AH472" i="2"/>
  <c r="Z472" i="2"/>
  <c r="R472" i="2"/>
  <c r="AJ471" i="2"/>
  <c r="AB471" i="2"/>
  <c r="T471" i="2"/>
  <c r="L471" i="2"/>
  <c r="AD470" i="2"/>
  <c r="V470" i="2"/>
  <c r="F470" i="2"/>
  <c r="AF469" i="2"/>
  <c r="X469" i="2"/>
  <c r="P469" i="2"/>
  <c r="H469" i="2"/>
  <c r="AH467" i="2"/>
  <c r="Z467" i="2"/>
  <c r="R467" i="2"/>
  <c r="AJ466" i="2"/>
  <c r="AB466" i="2"/>
  <c r="T466" i="2"/>
  <c r="L466" i="2"/>
  <c r="AD465" i="2"/>
  <c r="V465" i="2"/>
  <c r="F465" i="2"/>
  <c r="AF464" i="2"/>
  <c r="X464" i="2"/>
  <c r="P464" i="2"/>
  <c r="H464" i="2"/>
  <c r="AH462" i="2"/>
  <c r="Z462" i="2"/>
  <c r="R462" i="2"/>
  <c r="AJ461" i="2"/>
  <c r="AB461" i="2"/>
  <c r="T461" i="2"/>
  <c r="L461" i="2"/>
  <c r="AD460" i="2"/>
  <c r="V460" i="2"/>
  <c r="F460" i="2"/>
  <c r="AF459" i="2"/>
  <c r="X459" i="2"/>
  <c r="P459" i="2"/>
  <c r="H459" i="2"/>
  <c r="AH457" i="2"/>
  <c r="Z457" i="2"/>
  <c r="R457" i="2"/>
  <c r="AJ456" i="2"/>
  <c r="AB456" i="2"/>
  <c r="T456" i="2"/>
  <c r="L456" i="2"/>
  <c r="AD455" i="2"/>
  <c r="V455" i="2"/>
  <c r="F455" i="2"/>
  <c r="AF454" i="2"/>
  <c r="X454" i="2"/>
  <c r="P454" i="2"/>
  <c r="H454" i="2"/>
  <c r="AH451" i="2"/>
  <c r="Z451" i="2"/>
  <c r="R451" i="2"/>
  <c r="J451" i="2"/>
  <c r="AJ449" i="2"/>
  <c r="AJ448" i="2" s="1"/>
  <c r="AB449" i="2"/>
  <c r="AB448" i="2" s="1"/>
  <c r="T449" i="2"/>
  <c r="T448" i="2" s="1"/>
  <c r="L449" i="2"/>
  <c r="L448" i="2" s="1"/>
  <c r="AD447" i="2"/>
  <c r="V447" i="2"/>
  <c r="F447" i="2"/>
  <c r="AF446" i="2"/>
  <c r="X446" i="2"/>
  <c r="P446" i="2"/>
  <c r="H446" i="2"/>
  <c r="AH445" i="2"/>
  <c r="Z445" i="2"/>
  <c r="R445" i="2"/>
  <c r="J445" i="2"/>
  <c r="AJ444" i="2"/>
  <c r="AB444" i="2"/>
  <c r="T444" i="2"/>
  <c r="L444" i="2"/>
  <c r="AD443" i="2"/>
  <c r="V443" i="2"/>
  <c r="F443" i="2"/>
  <c r="AF442" i="2"/>
  <c r="X442" i="2"/>
  <c r="P442" i="2"/>
  <c r="H442" i="2"/>
  <c r="AH441" i="2"/>
  <c r="Z441" i="2"/>
  <c r="R441" i="2"/>
  <c r="J441" i="2"/>
  <c r="AJ440" i="2"/>
  <c r="AB440" i="2"/>
  <c r="T440" i="2"/>
  <c r="L440" i="2"/>
  <c r="AD439" i="2"/>
  <c r="V439" i="2"/>
  <c r="F439" i="2"/>
  <c r="AF438" i="2"/>
  <c r="X438" i="2"/>
  <c r="P438" i="2"/>
  <c r="H438" i="2"/>
  <c r="AH436" i="2"/>
  <c r="Z436" i="2"/>
  <c r="R436" i="2"/>
  <c r="J436" i="2"/>
  <c r="AJ435" i="2"/>
  <c r="AB435" i="2"/>
  <c r="T435" i="2"/>
  <c r="L435" i="2"/>
  <c r="AD434" i="2"/>
  <c r="V434" i="2"/>
  <c r="P608" i="2"/>
  <c r="X604" i="2"/>
  <c r="AF599" i="2"/>
  <c r="F595" i="2"/>
  <c r="Z584" i="2"/>
  <c r="AA581" i="2"/>
  <c r="AE579" i="2"/>
  <c r="AI576" i="2"/>
  <c r="I573" i="2"/>
  <c r="M569" i="2"/>
  <c r="Q567" i="2"/>
  <c r="U565" i="2"/>
  <c r="Y562" i="2"/>
  <c r="AC560" i="2"/>
  <c r="AH557" i="2"/>
  <c r="Z556" i="2"/>
  <c r="AB555" i="2"/>
  <c r="AD554" i="2"/>
  <c r="AF553" i="2"/>
  <c r="AH551" i="2"/>
  <c r="AJ550" i="2"/>
  <c r="F549" i="2"/>
  <c r="H548" i="2"/>
  <c r="L546" i="2"/>
  <c r="P544" i="2"/>
  <c r="R543" i="2"/>
  <c r="T542" i="2"/>
  <c r="V541" i="2"/>
  <c r="X540" i="2"/>
  <c r="Z539" i="2"/>
  <c r="AB538" i="2"/>
  <c r="AD537" i="2"/>
  <c r="AF535" i="2"/>
  <c r="AH534" i="2"/>
  <c r="P534" i="2"/>
  <c r="AH533" i="2"/>
  <c r="R533" i="2"/>
  <c r="AJ532" i="2"/>
  <c r="T532" i="2"/>
  <c r="V531" i="2"/>
  <c r="F531" i="2"/>
  <c r="X529" i="2"/>
  <c r="H529" i="2"/>
  <c r="Z528" i="2"/>
  <c r="AB527" i="2"/>
  <c r="L527" i="2"/>
  <c r="AD526" i="2"/>
  <c r="AF525" i="2"/>
  <c r="P525" i="2"/>
  <c r="AH524" i="2"/>
  <c r="R524" i="2"/>
  <c r="AJ523" i="2"/>
  <c r="T523" i="2"/>
  <c r="V521" i="2"/>
  <c r="F521" i="2"/>
  <c r="X520" i="2"/>
  <c r="H520" i="2"/>
  <c r="Z519" i="2"/>
  <c r="AB518" i="2"/>
  <c r="L518" i="2"/>
  <c r="AD515" i="2"/>
  <c r="AF514" i="2"/>
  <c r="P514" i="2"/>
  <c r="AH513" i="2"/>
  <c r="R513" i="2"/>
  <c r="AJ511" i="2"/>
  <c r="T511" i="2"/>
  <c r="V510" i="2"/>
  <c r="F510" i="2"/>
  <c r="X509" i="2"/>
  <c r="H509" i="2"/>
  <c r="AE508" i="2"/>
  <c r="U508" i="2"/>
  <c r="M508" i="2"/>
  <c r="AE507" i="2"/>
  <c r="W507" i="2"/>
  <c r="O507" i="2"/>
  <c r="AG505" i="2"/>
  <c r="Y505" i="2"/>
  <c r="Q505" i="2"/>
  <c r="I505" i="2"/>
  <c r="AI504" i="2"/>
  <c r="AA504" i="2"/>
  <c r="S504" i="2"/>
  <c r="K504" i="2"/>
  <c r="AC503" i="2"/>
  <c r="U503" i="2"/>
  <c r="M503" i="2"/>
  <c r="AE502" i="2"/>
  <c r="W502" i="2"/>
  <c r="O502" i="2"/>
  <c r="AG500" i="2"/>
  <c r="Y500" i="2"/>
  <c r="Q500" i="2"/>
  <c r="I500" i="2"/>
  <c r="AI499" i="2"/>
  <c r="AA499" i="2"/>
  <c r="S499" i="2"/>
  <c r="K499" i="2"/>
  <c r="AC498" i="2"/>
  <c r="U498" i="2"/>
  <c r="M498" i="2"/>
  <c r="AE497" i="2"/>
  <c r="W497" i="2"/>
  <c r="O497" i="2"/>
  <c r="AG495" i="2"/>
  <c r="Y495" i="2"/>
  <c r="Q495" i="2"/>
  <c r="I495" i="2"/>
  <c r="AI494" i="2"/>
  <c r="AA494" i="2"/>
  <c r="S494" i="2"/>
  <c r="K494" i="2"/>
  <c r="AC493" i="2"/>
  <c r="U493" i="2"/>
  <c r="M493" i="2"/>
  <c r="AE492" i="2"/>
  <c r="W492" i="2"/>
  <c r="O492" i="2"/>
  <c r="AG491" i="2"/>
  <c r="Y491" i="2"/>
  <c r="Q491" i="2"/>
  <c r="I491" i="2"/>
  <c r="AI489" i="2"/>
  <c r="AA489" i="2"/>
  <c r="S489" i="2"/>
  <c r="K489" i="2"/>
  <c r="AC488" i="2"/>
  <c r="U488" i="2"/>
  <c r="M488" i="2"/>
  <c r="AE487" i="2"/>
  <c r="W487" i="2"/>
  <c r="O487" i="2"/>
  <c r="AG486" i="2"/>
  <c r="Y486" i="2"/>
  <c r="Q486" i="2"/>
  <c r="I486" i="2"/>
  <c r="AI485" i="2"/>
  <c r="AA485" i="2"/>
  <c r="S485" i="2"/>
  <c r="K485" i="2"/>
  <c r="AC484" i="2"/>
  <c r="U484" i="2"/>
  <c r="M484" i="2"/>
  <c r="AE483" i="2"/>
  <c r="W483" i="2"/>
  <c r="O483" i="2"/>
  <c r="AG482" i="2"/>
  <c r="Y482" i="2"/>
  <c r="Q482" i="2"/>
  <c r="I482" i="2"/>
  <c r="AI481" i="2"/>
  <c r="AA481" i="2"/>
  <c r="S481" i="2"/>
  <c r="K481" i="2"/>
  <c r="AC480" i="2"/>
  <c r="U480" i="2"/>
  <c r="M480" i="2"/>
  <c r="AE479" i="2"/>
  <c r="W479" i="2"/>
  <c r="O479" i="2"/>
  <c r="AG477" i="2"/>
  <c r="Y477" i="2"/>
  <c r="Q477" i="2"/>
  <c r="I477" i="2"/>
  <c r="AI476" i="2"/>
  <c r="AA476" i="2"/>
  <c r="S476" i="2"/>
  <c r="K476" i="2"/>
  <c r="AC475" i="2"/>
  <c r="U475" i="2"/>
  <c r="M475" i="2"/>
  <c r="AE474" i="2"/>
  <c r="W474" i="2"/>
  <c r="O474" i="2"/>
  <c r="AG472" i="2"/>
  <c r="Y472" i="2"/>
  <c r="Q472" i="2"/>
  <c r="I472" i="2"/>
  <c r="AI471" i="2"/>
  <c r="AA471" i="2"/>
  <c r="S471" i="2"/>
  <c r="K471" i="2"/>
  <c r="AC470" i="2"/>
  <c r="U470" i="2"/>
  <c r="M470" i="2"/>
  <c r="AE469" i="2"/>
  <c r="W469" i="2"/>
  <c r="O469" i="2"/>
  <c r="AG467" i="2"/>
  <c r="Y467" i="2"/>
  <c r="Q467" i="2"/>
  <c r="I467" i="2"/>
  <c r="AI466" i="2"/>
  <c r="AA466" i="2"/>
  <c r="S466" i="2"/>
  <c r="K466" i="2"/>
  <c r="AC465" i="2"/>
  <c r="U465" i="2"/>
  <c r="M465" i="2"/>
  <c r="AE464" i="2"/>
  <c r="W464" i="2"/>
  <c r="O464" i="2"/>
  <c r="AG462" i="2"/>
  <c r="Y462" i="2"/>
  <c r="Q462" i="2"/>
  <c r="I462" i="2"/>
  <c r="AI461" i="2"/>
  <c r="AA461" i="2"/>
  <c r="S461" i="2"/>
  <c r="K461" i="2"/>
  <c r="AC460" i="2"/>
  <c r="U460" i="2"/>
  <c r="M460" i="2"/>
  <c r="AE459" i="2"/>
  <c r="W459" i="2"/>
  <c r="O459" i="2"/>
  <c r="AG457" i="2"/>
  <c r="Y457" i="2"/>
  <c r="Q457" i="2"/>
  <c r="I457" i="2"/>
  <c r="AI456" i="2"/>
  <c r="AA456" i="2"/>
  <c r="S456" i="2"/>
  <c r="K456" i="2"/>
  <c r="AC455" i="2"/>
  <c r="U455" i="2"/>
  <c r="M455" i="2"/>
  <c r="AE454" i="2"/>
  <c r="W454" i="2"/>
  <c r="O454" i="2"/>
  <c r="AG451" i="2"/>
  <c r="Y451" i="2"/>
  <c r="Q451" i="2"/>
  <c r="I451" i="2"/>
  <c r="AI449" i="2"/>
  <c r="AI448" i="2" s="1"/>
  <c r="AA449" i="2"/>
  <c r="AA448" i="2" s="1"/>
  <c r="S449" i="2"/>
  <c r="S448" i="2" s="1"/>
  <c r="K449" i="2"/>
  <c r="K448" i="2" s="1"/>
  <c r="AC447" i="2"/>
  <c r="U447" i="2"/>
  <c r="M447" i="2"/>
  <c r="AE446" i="2"/>
  <c r="W446" i="2"/>
  <c r="O446" i="2"/>
  <c r="AG445" i="2"/>
  <c r="Y445" i="2"/>
  <c r="Q445" i="2"/>
  <c r="I445" i="2"/>
  <c r="AI444" i="2"/>
  <c r="AA444" i="2"/>
  <c r="S444" i="2"/>
  <c r="K444" i="2"/>
  <c r="AC443" i="2"/>
  <c r="U443" i="2"/>
  <c r="M443" i="2"/>
  <c r="AE442" i="2"/>
  <c r="W442" i="2"/>
  <c r="O442" i="2"/>
  <c r="AG441" i="2"/>
  <c r="Y441" i="2"/>
  <c r="Q441" i="2"/>
  <c r="I441" i="2"/>
  <c r="AI440" i="2"/>
  <c r="AA440" i="2"/>
  <c r="S440" i="2"/>
  <c r="K440" i="2"/>
  <c r="AC439" i="2"/>
  <c r="U439" i="2"/>
  <c r="M439" i="2"/>
  <c r="AE438" i="2"/>
  <c r="W438" i="2"/>
  <c r="O438" i="2"/>
  <c r="AG436" i="2"/>
  <c r="Y436" i="2"/>
  <c r="Q436" i="2"/>
  <c r="I436" i="2"/>
  <c r="AI435" i="2"/>
  <c r="AA435" i="2"/>
  <c r="S435" i="2"/>
  <c r="K435" i="2"/>
  <c r="AC434" i="2"/>
  <c r="U434" i="2"/>
  <c r="M434" i="2"/>
  <c r="O608" i="2"/>
  <c r="W604" i="2"/>
  <c r="AE599" i="2"/>
  <c r="M590" i="2"/>
  <c r="V584" i="2"/>
  <c r="Z581" i="2"/>
  <c r="AD579" i="2"/>
  <c r="AH576" i="2"/>
  <c r="H573" i="2"/>
  <c r="L569" i="2"/>
  <c r="P567" i="2"/>
  <c r="T565" i="2"/>
  <c r="X562" i="2"/>
  <c r="AB560" i="2"/>
  <c r="AG557" i="2"/>
  <c r="Y556" i="2"/>
  <c r="AA555" i="2"/>
  <c r="AC554" i="2"/>
  <c r="AE553" i="2"/>
  <c r="AG551" i="2"/>
  <c r="AI550" i="2"/>
  <c r="I547" i="2"/>
  <c r="K546" i="2"/>
  <c r="M545" i="2"/>
  <c r="O544" i="2"/>
  <c r="Q543" i="2"/>
  <c r="S542" i="2"/>
  <c r="U541" i="2"/>
  <c r="W540" i="2"/>
  <c r="Y539" i="2"/>
  <c r="AA538" i="2"/>
  <c r="AC537" i="2"/>
  <c r="AE535" i="2"/>
  <c r="AG534" i="2"/>
  <c r="O534" i="2"/>
  <c r="AG533" i="2"/>
  <c r="Q533" i="2"/>
  <c r="AI532" i="2"/>
  <c r="S532" i="2"/>
  <c r="U531" i="2"/>
  <c r="W529" i="2"/>
  <c r="Y528" i="2"/>
  <c r="I528" i="2"/>
  <c r="AA527" i="2"/>
  <c r="K527" i="2"/>
  <c r="AC526" i="2"/>
  <c r="M526" i="2"/>
  <c r="AE525" i="2"/>
  <c r="O525" i="2"/>
  <c r="AG524" i="2"/>
  <c r="Q524" i="2"/>
  <c r="AI523" i="2"/>
  <c r="S523" i="2"/>
  <c r="U521" i="2"/>
  <c r="W520" i="2"/>
  <c r="F608" i="2"/>
  <c r="V599" i="2"/>
  <c r="AD594" i="2"/>
  <c r="Q584" i="2"/>
  <c r="U581" i="2"/>
  <c r="Y579" i="2"/>
  <c r="AC576" i="2"/>
  <c r="AG574" i="2"/>
  <c r="K567" i="2"/>
  <c r="O565" i="2"/>
  <c r="S562" i="2"/>
  <c r="W560" i="2"/>
  <c r="AF557" i="2"/>
  <c r="X556" i="2"/>
  <c r="Z555" i="2"/>
  <c r="AB554" i="2"/>
  <c r="AD553" i="2"/>
  <c r="AF551" i="2"/>
  <c r="AH550" i="2"/>
  <c r="AJ549" i="2"/>
  <c r="F548" i="2"/>
  <c r="H547" i="2"/>
  <c r="L545" i="2"/>
  <c r="P543" i="2"/>
  <c r="R542" i="2"/>
  <c r="T541" i="2"/>
  <c r="V540" i="2"/>
  <c r="X539" i="2"/>
  <c r="Z538" i="2"/>
  <c r="AB537" i="2"/>
  <c r="AD535" i="2"/>
  <c r="AF534" i="2"/>
  <c r="AF533" i="2"/>
  <c r="P533" i="2"/>
  <c r="AH532" i="2"/>
  <c r="R532" i="2"/>
  <c r="AJ531" i="2"/>
  <c r="T531" i="2"/>
  <c r="V529" i="2"/>
  <c r="F529" i="2"/>
  <c r="X528" i="2"/>
  <c r="H528" i="2"/>
  <c r="Z527" i="2"/>
  <c r="AB526" i="2"/>
  <c r="L526" i="2"/>
  <c r="AD525" i="2"/>
  <c r="AF524" i="2"/>
  <c r="P524" i="2"/>
  <c r="AH523" i="2"/>
  <c r="R523" i="2"/>
  <c r="AJ521" i="2"/>
  <c r="T521" i="2"/>
  <c r="V520" i="2"/>
  <c r="F520" i="2"/>
  <c r="M604" i="2"/>
  <c r="U599" i="2"/>
  <c r="AC594" i="2"/>
  <c r="P584" i="2"/>
  <c r="T581" i="2"/>
  <c r="X579" i="2"/>
  <c r="AB576" i="2"/>
  <c r="AF574" i="2"/>
  <c r="AJ570" i="2"/>
  <c r="F569" i="2"/>
  <c r="R562" i="2"/>
  <c r="V560" i="2"/>
  <c r="AE557" i="2"/>
  <c r="W556" i="2"/>
  <c r="Y555" i="2"/>
  <c r="AA554" i="2"/>
  <c r="AC553" i="2"/>
  <c r="AE551" i="2"/>
  <c r="AG550" i="2"/>
  <c r="AI549" i="2"/>
  <c r="I546" i="2"/>
  <c r="K545" i="2"/>
  <c r="M544" i="2"/>
  <c r="O543" i="2"/>
  <c r="Q542" i="2"/>
  <c r="S541" i="2"/>
  <c r="U540" i="2"/>
  <c r="W539" i="2"/>
  <c r="Y538" i="2"/>
  <c r="AA537" i="2"/>
  <c r="AC535" i="2"/>
  <c r="AE534" i="2"/>
  <c r="M534" i="2"/>
  <c r="AE533" i="2"/>
  <c r="O533" i="2"/>
  <c r="AG532" i="2"/>
  <c r="Q532" i="2"/>
  <c r="AI531" i="2"/>
  <c r="S531" i="2"/>
  <c r="U529" i="2"/>
  <c r="W528" i="2"/>
  <c r="Y527" i="2"/>
  <c r="I527" i="2"/>
  <c r="AA526" i="2"/>
  <c r="K526" i="2"/>
  <c r="AC525" i="2"/>
  <c r="M525" i="2"/>
  <c r="AE524" i="2"/>
  <c r="O524" i="2"/>
  <c r="AG523" i="2"/>
  <c r="Q523" i="2"/>
  <c r="AI521" i="2"/>
  <c r="S521" i="2"/>
  <c r="U520" i="2"/>
  <c r="T606" i="2"/>
  <c r="AB601" i="2"/>
  <c r="AJ596" i="2"/>
  <c r="R586" i="2"/>
  <c r="Y583" i="2"/>
  <c r="AC580" i="2"/>
  <c r="AG578" i="2"/>
  <c r="K570" i="2"/>
  <c r="O568" i="2"/>
  <c r="S566" i="2"/>
  <c r="W563" i="2"/>
  <c r="AA561" i="2"/>
  <c r="AE559" i="2"/>
  <c r="I557" i="2"/>
  <c r="L555" i="2"/>
  <c r="P553" i="2"/>
  <c r="R551" i="2"/>
  <c r="T550" i="2"/>
  <c r="V549" i="2"/>
  <c r="X548" i="2"/>
  <c r="Z547" i="2"/>
  <c r="AB546" i="2"/>
  <c r="AD545" i="2"/>
  <c r="AF544" i="2"/>
  <c r="AH543" i="2"/>
  <c r="AJ542" i="2"/>
  <c r="F541" i="2"/>
  <c r="H540" i="2"/>
  <c r="L538" i="2"/>
  <c r="P535" i="2"/>
  <c r="X534" i="2"/>
  <c r="H534" i="2"/>
  <c r="Z533" i="2"/>
  <c r="AB532" i="2"/>
  <c r="L532" i="2"/>
  <c r="AD531" i="2"/>
  <c r="AF529" i="2"/>
  <c r="P529" i="2"/>
  <c r="AH528" i="2"/>
  <c r="R528" i="2"/>
  <c r="AJ527" i="2"/>
  <c r="T527" i="2"/>
  <c r="V526" i="2"/>
  <c r="F526" i="2"/>
  <c r="X525" i="2"/>
  <c r="H525" i="2"/>
  <c r="Z524" i="2"/>
  <c r="AB523" i="2"/>
  <c r="L523" i="2"/>
  <c r="AD521" i="2"/>
  <c r="AF520" i="2"/>
  <c r="S606" i="2"/>
  <c r="AA601" i="2"/>
  <c r="AI596" i="2"/>
  <c r="I592" i="2"/>
  <c r="Q586" i="2"/>
  <c r="X583" i="2"/>
  <c r="AB580" i="2"/>
  <c r="AF578" i="2"/>
  <c r="AJ575" i="2"/>
  <c r="F574" i="2"/>
  <c r="R566" i="2"/>
  <c r="V563" i="2"/>
  <c r="Z561" i="2"/>
  <c r="AD559" i="2"/>
  <c r="H557" i="2"/>
  <c r="I556" i="2"/>
  <c r="K555" i="2"/>
  <c r="M554" i="2"/>
  <c r="O553" i="2"/>
  <c r="Q551" i="2"/>
  <c r="S550" i="2"/>
  <c r="U549" i="2"/>
  <c r="W548" i="2"/>
  <c r="Y547" i="2"/>
  <c r="AA546" i="2"/>
  <c r="AC545" i="2"/>
  <c r="AE544" i="2"/>
  <c r="AG543" i="2"/>
  <c r="AI542" i="2"/>
  <c r="I539" i="2"/>
  <c r="K538" i="2"/>
  <c r="M537" i="2"/>
  <c r="O535" i="2"/>
  <c r="W534" i="2"/>
  <c r="Y533" i="2"/>
  <c r="I533" i="2"/>
  <c r="AA532" i="2"/>
  <c r="K532" i="2"/>
  <c r="AC531" i="2"/>
  <c r="M531" i="2"/>
  <c r="AE529" i="2"/>
  <c r="O529" i="2"/>
  <c r="AG528" i="2"/>
  <c r="Q528" i="2"/>
  <c r="AI527" i="2"/>
  <c r="S527" i="2"/>
  <c r="U526" i="2"/>
  <c r="W525" i="2"/>
  <c r="Y524" i="2"/>
  <c r="I524" i="2"/>
  <c r="AA523" i="2"/>
  <c r="K523" i="2"/>
  <c r="AC521" i="2"/>
  <c r="M521" i="2"/>
  <c r="AE520" i="2"/>
  <c r="O520" i="2"/>
  <c r="AG519" i="2"/>
  <c r="Q519" i="2"/>
  <c r="AI518" i="2"/>
  <c r="S518" i="2"/>
  <c r="U515" i="2"/>
  <c r="W514" i="2"/>
  <c r="Y513" i="2"/>
  <c r="I513" i="2"/>
  <c r="AA511" i="2"/>
  <c r="K511" i="2"/>
  <c r="AC510" i="2"/>
  <c r="M510" i="2"/>
  <c r="AE509" i="2"/>
  <c r="O509" i="2"/>
  <c r="AH508" i="2"/>
  <c r="X508" i="2"/>
  <c r="P508" i="2"/>
  <c r="H508" i="2"/>
  <c r="AH507" i="2"/>
  <c r="Z507" i="2"/>
  <c r="R507" i="2"/>
  <c r="AJ505" i="2"/>
  <c r="AB505" i="2"/>
  <c r="T505" i="2"/>
  <c r="L505" i="2"/>
  <c r="AD504" i="2"/>
  <c r="V504" i="2"/>
  <c r="F504" i="2"/>
  <c r="AF503" i="2"/>
  <c r="X503" i="2"/>
  <c r="P503" i="2"/>
  <c r="H503" i="2"/>
  <c r="AH502" i="2"/>
  <c r="Z502" i="2"/>
  <c r="R502" i="2"/>
  <c r="AJ500" i="2"/>
  <c r="AB500" i="2"/>
  <c r="T500" i="2"/>
  <c r="L500" i="2"/>
  <c r="AD499" i="2"/>
  <c r="V499" i="2"/>
  <c r="F499" i="2"/>
  <c r="AF498" i="2"/>
  <c r="X498" i="2"/>
  <c r="P498" i="2"/>
  <c r="H498" i="2"/>
  <c r="AH497" i="2"/>
  <c r="Z497" i="2"/>
  <c r="R497" i="2"/>
  <c r="AJ495" i="2"/>
  <c r="AB495" i="2"/>
  <c r="T495" i="2"/>
  <c r="L495" i="2"/>
  <c r="AD494" i="2"/>
  <c r="V494" i="2"/>
  <c r="F494" i="2"/>
  <c r="AF493" i="2"/>
  <c r="X493" i="2"/>
  <c r="P493" i="2"/>
  <c r="H493" i="2"/>
  <c r="AH492" i="2"/>
  <c r="Z492" i="2"/>
  <c r="R492" i="2"/>
  <c r="AJ491" i="2"/>
  <c r="AB491" i="2"/>
  <c r="T491" i="2"/>
  <c r="L491" i="2"/>
  <c r="AD489" i="2"/>
  <c r="V489" i="2"/>
  <c r="F489" i="2"/>
  <c r="AF488" i="2"/>
  <c r="X488" i="2"/>
  <c r="P488" i="2"/>
  <c r="H488" i="2"/>
  <c r="AH487" i="2"/>
  <c r="Z487" i="2"/>
  <c r="R487" i="2"/>
  <c r="AJ486" i="2"/>
  <c r="AB486" i="2"/>
  <c r="T486" i="2"/>
  <c r="L486" i="2"/>
  <c r="AD485" i="2"/>
  <c r="V485" i="2"/>
  <c r="F485" i="2"/>
  <c r="AF484" i="2"/>
  <c r="X484" i="2"/>
  <c r="P484" i="2"/>
  <c r="H484" i="2"/>
  <c r="AH483" i="2"/>
  <c r="Z483" i="2"/>
  <c r="R483" i="2"/>
  <c r="AJ482" i="2"/>
  <c r="AB482" i="2"/>
  <c r="T482" i="2"/>
  <c r="L482" i="2"/>
  <c r="AD481" i="2"/>
  <c r="V481" i="2"/>
  <c r="F481" i="2"/>
  <c r="AF480" i="2"/>
  <c r="X480" i="2"/>
  <c r="P480" i="2"/>
  <c r="H480" i="2"/>
  <c r="AH479" i="2"/>
  <c r="Z479" i="2"/>
  <c r="R479" i="2"/>
  <c r="AJ477" i="2"/>
  <c r="AB477" i="2"/>
  <c r="T477" i="2"/>
  <c r="L477" i="2"/>
  <c r="AD476" i="2"/>
  <c r="V476" i="2"/>
  <c r="F476" i="2"/>
  <c r="AF475" i="2"/>
  <c r="X475" i="2"/>
  <c r="P475" i="2"/>
  <c r="H475" i="2"/>
  <c r="AH474" i="2"/>
  <c r="Z474" i="2"/>
  <c r="R474" i="2"/>
  <c r="AJ472" i="2"/>
  <c r="AB472" i="2"/>
  <c r="T472" i="2"/>
  <c r="L472" i="2"/>
  <c r="AD471" i="2"/>
  <c r="V471" i="2"/>
  <c r="F471" i="2"/>
  <c r="AF470" i="2"/>
  <c r="X470" i="2"/>
  <c r="P470" i="2"/>
  <c r="H470" i="2"/>
  <c r="AH469" i="2"/>
  <c r="Z469" i="2"/>
  <c r="R469" i="2"/>
  <c r="AJ467" i="2"/>
  <c r="AB467" i="2"/>
  <c r="T467" i="2"/>
  <c r="L467" i="2"/>
  <c r="AD466" i="2"/>
  <c r="V466" i="2"/>
  <c r="F466" i="2"/>
  <c r="AF465" i="2"/>
  <c r="X465" i="2"/>
  <c r="P465" i="2"/>
  <c r="H465" i="2"/>
  <c r="AH464" i="2"/>
  <c r="Z464" i="2"/>
  <c r="R464" i="2"/>
  <c r="AJ462" i="2"/>
  <c r="AB462" i="2"/>
  <c r="T462" i="2"/>
  <c r="L462" i="2"/>
  <c r="AD461" i="2"/>
  <c r="V461" i="2"/>
  <c r="F461" i="2"/>
  <c r="AF460" i="2"/>
  <c r="X460" i="2"/>
  <c r="P460" i="2"/>
  <c r="H460" i="2"/>
  <c r="AH459" i="2"/>
  <c r="Z459" i="2"/>
  <c r="R459" i="2"/>
  <c r="AJ457" i="2"/>
  <c r="AB457" i="2"/>
  <c r="T457" i="2"/>
  <c r="L457" i="2"/>
  <c r="AD456" i="2"/>
  <c r="V456" i="2"/>
  <c r="F456" i="2"/>
  <c r="AF455" i="2"/>
  <c r="X455" i="2"/>
  <c r="P455" i="2"/>
  <c r="H455" i="2"/>
  <c r="AH454" i="2"/>
  <c r="Z454" i="2"/>
  <c r="R454" i="2"/>
  <c r="AJ451" i="2"/>
  <c r="AB451" i="2"/>
  <c r="T451" i="2"/>
  <c r="L451" i="2"/>
  <c r="AD449" i="2"/>
  <c r="AD448" i="2" s="1"/>
  <c r="V449" i="2"/>
  <c r="V448" i="2" s="1"/>
  <c r="F449" i="2"/>
  <c r="AF447" i="2"/>
  <c r="X447" i="2"/>
  <c r="P447" i="2"/>
  <c r="H447" i="2"/>
  <c r="AH446" i="2"/>
  <c r="Z446" i="2"/>
  <c r="R446" i="2"/>
  <c r="J446" i="2"/>
  <c r="AJ445" i="2"/>
  <c r="AB445" i="2"/>
  <c r="T445" i="2"/>
  <c r="L445" i="2"/>
  <c r="AD444" i="2"/>
  <c r="V444" i="2"/>
  <c r="F444" i="2"/>
  <c r="AF443" i="2"/>
  <c r="X443" i="2"/>
  <c r="P443" i="2"/>
  <c r="H443" i="2"/>
  <c r="AH442" i="2"/>
  <c r="Z442" i="2"/>
  <c r="R442" i="2"/>
  <c r="J442" i="2"/>
  <c r="AJ441" i="2"/>
  <c r="AB441" i="2"/>
  <c r="T441" i="2"/>
  <c r="L441" i="2"/>
  <c r="AD440" i="2"/>
  <c r="V440" i="2"/>
  <c r="F440" i="2"/>
  <c r="AF439" i="2"/>
  <c r="X439" i="2"/>
  <c r="P439" i="2"/>
  <c r="H439" i="2"/>
  <c r="AH438" i="2"/>
  <c r="Z438" i="2"/>
  <c r="R438" i="2"/>
  <c r="J438" i="2"/>
  <c r="AJ436" i="2"/>
  <c r="AB436" i="2"/>
  <c r="T436" i="2"/>
  <c r="L436" i="2"/>
  <c r="AD435" i="2"/>
  <c r="V435" i="2"/>
  <c r="F435" i="2"/>
  <c r="AF434" i="2"/>
  <c r="X434" i="2"/>
  <c r="P434" i="2"/>
  <c r="H519" i="2"/>
  <c r="L515" i="2"/>
  <c r="P513" i="2"/>
  <c r="R511" i="2"/>
  <c r="T510" i="2"/>
  <c r="V509" i="2"/>
  <c r="AB508" i="2"/>
  <c r="K508" i="2"/>
  <c r="AC507" i="2"/>
  <c r="M507" i="2"/>
  <c r="AE505" i="2"/>
  <c r="O505" i="2"/>
  <c r="AG504" i="2"/>
  <c r="Q504" i="2"/>
  <c r="AI503" i="2"/>
  <c r="S503" i="2"/>
  <c r="U502" i="2"/>
  <c r="W500" i="2"/>
  <c r="Y499" i="2"/>
  <c r="I499" i="2"/>
  <c r="AA498" i="2"/>
  <c r="K498" i="2"/>
  <c r="AC497" i="2"/>
  <c r="M497" i="2"/>
  <c r="AE495" i="2"/>
  <c r="O495" i="2"/>
  <c r="AG494" i="2"/>
  <c r="Q494" i="2"/>
  <c r="AI493" i="2"/>
  <c r="S493" i="2"/>
  <c r="U492" i="2"/>
  <c r="W491" i="2"/>
  <c r="Y489" i="2"/>
  <c r="I489" i="2"/>
  <c r="AA488" i="2"/>
  <c r="K488" i="2"/>
  <c r="AC487" i="2"/>
  <c r="M487" i="2"/>
  <c r="AE486" i="2"/>
  <c r="O486" i="2"/>
  <c r="AG485" i="2"/>
  <c r="Q485" i="2"/>
  <c r="AI484" i="2"/>
  <c r="S484" i="2"/>
  <c r="U483" i="2"/>
  <c r="W482" i="2"/>
  <c r="Y481" i="2"/>
  <c r="I481" i="2"/>
  <c r="AA480" i="2"/>
  <c r="K480" i="2"/>
  <c r="AC479" i="2"/>
  <c r="M479" i="2"/>
  <c r="AE477" i="2"/>
  <c r="O477" i="2"/>
  <c r="AG476" i="2"/>
  <c r="Q476" i="2"/>
  <c r="AI475" i="2"/>
  <c r="S475" i="2"/>
  <c r="U474" i="2"/>
  <c r="W472" i="2"/>
  <c r="Y471" i="2"/>
  <c r="I471" i="2"/>
  <c r="AA470" i="2"/>
  <c r="K470" i="2"/>
  <c r="AC469" i="2"/>
  <c r="M469" i="2"/>
  <c r="AE467" i="2"/>
  <c r="O467" i="2"/>
  <c r="AG466" i="2"/>
  <c r="Q466" i="2"/>
  <c r="AI465" i="2"/>
  <c r="S465" i="2"/>
  <c r="U464" i="2"/>
  <c r="W462" i="2"/>
  <c r="Y461" i="2"/>
  <c r="I461" i="2"/>
  <c r="AA460" i="2"/>
  <c r="K460" i="2"/>
  <c r="AC459" i="2"/>
  <c r="M459" i="2"/>
  <c r="AE457" i="2"/>
  <c r="O457" i="2"/>
  <c r="AG456" i="2"/>
  <c r="Q456" i="2"/>
  <c r="AI455" i="2"/>
  <c r="S455" i="2"/>
  <c r="U454" i="2"/>
  <c r="W451" i="2"/>
  <c r="G451" i="2"/>
  <c r="Y449" i="2"/>
  <c r="I449" i="2"/>
  <c r="I448" i="2" s="1"/>
  <c r="AA447" i="2"/>
  <c r="K447" i="2"/>
  <c r="AC446" i="2"/>
  <c r="M446" i="2"/>
  <c r="AE445" i="2"/>
  <c r="O445" i="2"/>
  <c r="AG444" i="2"/>
  <c r="Q444" i="2"/>
  <c r="AI443" i="2"/>
  <c r="S443" i="2"/>
  <c r="U442" i="2"/>
  <c r="W441" i="2"/>
  <c r="Y440" i="2"/>
  <c r="I440" i="2"/>
  <c r="AA439" i="2"/>
  <c r="K439" i="2"/>
  <c r="AC438" i="2"/>
  <c r="M438" i="2"/>
  <c r="AE436" i="2"/>
  <c r="O436" i="2"/>
  <c r="AG435" i="2"/>
  <c r="Q435" i="2"/>
  <c r="AI434" i="2"/>
  <c r="S434" i="2"/>
  <c r="F434" i="2"/>
  <c r="AF433" i="2"/>
  <c r="X433" i="2"/>
  <c r="P433" i="2"/>
  <c r="H433" i="2"/>
  <c r="AH431" i="2"/>
  <c r="Z431" i="2"/>
  <c r="R431" i="2"/>
  <c r="J431" i="2"/>
  <c r="AJ430" i="2"/>
  <c r="AB430" i="2"/>
  <c r="T430" i="2"/>
  <c r="L430" i="2"/>
  <c r="AD429" i="2"/>
  <c r="V429" i="2"/>
  <c r="F429" i="2"/>
  <c r="AF428" i="2"/>
  <c r="X428" i="2"/>
  <c r="P428" i="2"/>
  <c r="H428" i="2"/>
  <c r="AH426" i="2"/>
  <c r="Z426" i="2"/>
  <c r="R426" i="2"/>
  <c r="J426" i="2"/>
  <c r="AJ425" i="2"/>
  <c r="AB425" i="2"/>
  <c r="T425" i="2"/>
  <c r="L425" i="2"/>
  <c r="AD424" i="2"/>
  <c r="V424" i="2"/>
  <c r="F424" i="2"/>
  <c r="AF423" i="2"/>
  <c r="X423" i="2"/>
  <c r="P423" i="2"/>
  <c r="H423" i="2"/>
  <c r="AH420" i="2"/>
  <c r="Z420" i="2"/>
  <c r="R420" i="2"/>
  <c r="J420" i="2"/>
  <c r="AJ419" i="2"/>
  <c r="AB419" i="2"/>
  <c r="T419" i="2"/>
  <c r="L419" i="2"/>
  <c r="AD418" i="2"/>
  <c r="V418" i="2"/>
  <c r="F418" i="2"/>
  <c r="AF417" i="2"/>
  <c r="X417" i="2"/>
  <c r="P417" i="2"/>
  <c r="H417" i="2"/>
  <c r="AH415" i="2"/>
  <c r="Z415" i="2"/>
  <c r="R415" i="2"/>
  <c r="J415" i="2"/>
  <c r="AJ414" i="2"/>
  <c r="AB414" i="2"/>
  <c r="T414" i="2"/>
  <c r="L414" i="2"/>
  <c r="AD413" i="2"/>
  <c r="V413" i="2"/>
  <c r="F413" i="2"/>
  <c r="AF412" i="2"/>
  <c r="X412" i="2"/>
  <c r="P412" i="2"/>
  <c r="H412" i="2"/>
  <c r="AH410" i="2"/>
  <c r="Z410" i="2"/>
  <c r="R410" i="2"/>
  <c r="J410" i="2"/>
  <c r="AJ409" i="2"/>
  <c r="AB409" i="2"/>
  <c r="T409" i="2"/>
  <c r="L409" i="2"/>
  <c r="AD408" i="2"/>
  <c r="V408" i="2"/>
  <c r="F408" i="2"/>
  <c r="AF407" i="2"/>
  <c r="X407" i="2"/>
  <c r="P407" i="2"/>
  <c r="H407" i="2"/>
  <c r="AH404" i="2"/>
  <c r="Z404" i="2"/>
  <c r="R404" i="2"/>
  <c r="J404" i="2"/>
  <c r="AJ403" i="2"/>
  <c r="AB403" i="2"/>
  <c r="T403" i="2"/>
  <c r="L403" i="2"/>
  <c r="AD402" i="2"/>
  <c r="V402" i="2"/>
  <c r="F402" i="2"/>
  <c r="AF401" i="2"/>
  <c r="X401" i="2"/>
  <c r="P401" i="2"/>
  <c r="H401" i="2"/>
  <c r="AH400" i="2"/>
  <c r="Z400" i="2"/>
  <c r="R400" i="2"/>
  <c r="J400" i="2"/>
  <c r="AJ399" i="2"/>
  <c r="AB399" i="2"/>
  <c r="T399" i="2"/>
  <c r="L399" i="2"/>
  <c r="AD397" i="2"/>
  <c r="V397" i="2"/>
  <c r="F397" i="2"/>
  <c r="AF396" i="2"/>
  <c r="X396" i="2"/>
  <c r="P396" i="2"/>
  <c r="H396" i="2"/>
  <c r="AH395" i="2"/>
  <c r="Z395" i="2"/>
  <c r="R395" i="2"/>
  <c r="J395" i="2"/>
  <c r="AJ394" i="2"/>
  <c r="AB394" i="2"/>
  <c r="T394" i="2"/>
  <c r="L394" i="2"/>
  <c r="AD393" i="2"/>
  <c r="V393" i="2"/>
  <c r="F393" i="2"/>
  <c r="AF391" i="2"/>
  <c r="X391" i="2"/>
  <c r="P391" i="2"/>
  <c r="H391" i="2"/>
  <c r="AH390" i="2"/>
  <c r="Z390" i="2"/>
  <c r="R390" i="2"/>
  <c r="J390" i="2"/>
  <c r="AJ389" i="2"/>
  <c r="AB389" i="2"/>
  <c r="T389" i="2"/>
  <c r="L389" i="2"/>
  <c r="AD388" i="2"/>
  <c r="V388" i="2"/>
  <c r="F388" i="2"/>
  <c r="AF387" i="2"/>
  <c r="X387" i="2"/>
  <c r="P387" i="2"/>
  <c r="H387" i="2"/>
  <c r="AH385" i="2"/>
  <c r="Z385" i="2"/>
  <c r="R385" i="2"/>
  <c r="J385" i="2"/>
  <c r="AJ384" i="2"/>
  <c r="AB384" i="2"/>
  <c r="T384" i="2"/>
  <c r="L384" i="2"/>
  <c r="AD383" i="2"/>
  <c r="V383" i="2"/>
  <c r="F383" i="2"/>
  <c r="AF382" i="2"/>
  <c r="X382" i="2"/>
  <c r="P382" i="2"/>
  <c r="H382" i="2"/>
  <c r="AH381" i="2"/>
  <c r="Z381" i="2"/>
  <c r="R381" i="2"/>
  <c r="J381" i="2"/>
  <c r="AJ380" i="2"/>
  <c r="AB380" i="2"/>
  <c r="T380" i="2"/>
  <c r="L380" i="2"/>
  <c r="AD379" i="2"/>
  <c r="V379" i="2"/>
  <c r="F379" i="2"/>
  <c r="AF378" i="2"/>
  <c r="X378" i="2"/>
  <c r="P378" i="2"/>
  <c r="H378" i="2"/>
  <c r="AH377" i="2"/>
  <c r="Z377" i="2"/>
  <c r="R377" i="2"/>
  <c r="J377" i="2"/>
  <c r="AJ376" i="2"/>
  <c r="AB376" i="2"/>
  <c r="T376" i="2"/>
  <c r="L376" i="2"/>
  <c r="AD375" i="2"/>
  <c r="V375" i="2"/>
  <c r="P520" i="2"/>
  <c r="I518" i="2"/>
  <c r="K515" i="2"/>
  <c r="M514" i="2"/>
  <c r="O513" i="2"/>
  <c r="Q511" i="2"/>
  <c r="S510" i="2"/>
  <c r="U509" i="2"/>
  <c r="Z508" i="2"/>
  <c r="AB507" i="2"/>
  <c r="L507" i="2"/>
  <c r="AD505" i="2"/>
  <c r="AF504" i="2"/>
  <c r="P504" i="2"/>
  <c r="AH503" i="2"/>
  <c r="R503" i="2"/>
  <c r="AJ502" i="2"/>
  <c r="T502" i="2"/>
  <c r="V500" i="2"/>
  <c r="F500" i="2"/>
  <c r="X499" i="2"/>
  <c r="H499" i="2"/>
  <c r="Z498" i="2"/>
  <c r="AB497" i="2"/>
  <c r="L497" i="2"/>
  <c r="AD495" i="2"/>
  <c r="AF494" i="2"/>
  <c r="P494" i="2"/>
  <c r="AH493" i="2"/>
  <c r="R493" i="2"/>
  <c r="AJ492" i="2"/>
  <c r="T492" i="2"/>
  <c r="V491" i="2"/>
  <c r="F491" i="2"/>
  <c r="X489" i="2"/>
  <c r="H489" i="2"/>
  <c r="Z488" i="2"/>
  <c r="AB487" i="2"/>
  <c r="L487" i="2"/>
  <c r="AD486" i="2"/>
  <c r="AF485" i="2"/>
  <c r="P485" i="2"/>
  <c r="AH484" i="2"/>
  <c r="R484" i="2"/>
  <c r="AJ483" i="2"/>
  <c r="T483" i="2"/>
  <c r="V482" i="2"/>
  <c r="F482" i="2"/>
  <c r="X481" i="2"/>
  <c r="H481" i="2"/>
  <c r="Z480" i="2"/>
  <c r="AB479" i="2"/>
  <c r="L479" i="2"/>
  <c r="AD477" i="2"/>
  <c r="AF476" i="2"/>
  <c r="P476" i="2"/>
  <c r="AH475" i="2"/>
  <c r="R475" i="2"/>
  <c r="AJ474" i="2"/>
  <c r="T474" i="2"/>
  <c r="V472" i="2"/>
  <c r="F472" i="2"/>
  <c r="X471" i="2"/>
  <c r="H471" i="2"/>
  <c r="Z470" i="2"/>
  <c r="AB469" i="2"/>
  <c r="L469" i="2"/>
  <c r="AD467" i="2"/>
  <c r="AF466" i="2"/>
  <c r="P466" i="2"/>
  <c r="AH465" i="2"/>
  <c r="R465" i="2"/>
  <c r="AJ464" i="2"/>
  <c r="T464" i="2"/>
  <c r="V462" i="2"/>
  <c r="F462" i="2"/>
  <c r="X461" i="2"/>
  <c r="H461" i="2"/>
  <c r="Z460" i="2"/>
  <c r="AB459" i="2"/>
  <c r="L459" i="2"/>
  <c r="AD457" i="2"/>
  <c r="AF456" i="2"/>
  <c r="P456" i="2"/>
  <c r="AH455" i="2"/>
  <c r="R455" i="2"/>
  <c r="AJ454" i="2"/>
  <c r="T454" i="2"/>
  <c r="V451" i="2"/>
  <c r="F451" i="2"/>
  <c r="X449" i="2"/>
  <c r="X448" i="2" s="1"/>
  <c r="H449" i="2"/>
  <c r="H448" i="2" s="1"/>
  <c r="Z447" i="2"/>
  <c r="J447" i="2"/>
  <c r="AB446" i="2"/>
  <c r="L446" i="2"/>
  <c r="AD445" i="2"/>
  <c r="AF444" i="2"/>
  <c r="P444" i="2"/>
  <c r="AH443" i="2"/>
  <c r="R443" i="2"/>
  <c r="AJ442" i="2"/>
  <c r="T442" i="2"/>
  <c r="V441" i="2"/>
  <c r="F441" i="2"/>
  <c r="X440" i="2"/>
  <c r="H440" i="2"/>
  <c r="Z439" i="2"/>
  <c r="J439" i="2"/>
  <c r="AB438" i="2"/>
  <c r="L438" i="2"/>
  <c r="AD436" i="2"/>
  <c r="AF435" i="2"/>
  <c r="P435" i="2"/>
  <c r="AH434" i="2"/>
  <c r="R434" i="2"/>
  <c r="AE433" i="2"/>
  <c r="W433" i="2"/>
  <c r="O433" i="2"/>
  <c r="AG431" i="2"/>
  <c r="Y431" i="2"/>
  <c r="Q431" i="2"/>
  <c r="I431" i="2"/>
  <c r="AI430" i="2"/>
  <c r="AA430" i="2"/>
  <c r="S430" i="2"/>
  <c r="K430" i="2"/>
  <c r="AC429" i="2"/>
  <c r="U429" i="2"/>
  <c r="M429" i="2"/>
  <c r="AE428" i="2"/>
  <c r="W428" i="2"/>
  <c r="O428" i="2"/>
  <c r="AG426" i="2"/>
  <c r="Y426" i="2"/>
  <c r="Q426" i="2"/>
  <c r="I426" i="2"/>
  <c r="AI425" i="2"/>
  <c r="AA425" i="2"/>
  <c r="S425" i="2"/>
  <c r="K425" i="2"/>
  <c r="AC424" i="2"/>
  <c r="U424" i="2"/>
  <c r="M424" i="2"/>
  <c r="AE423" i="2"/>
  <c r="W423" i="2"/>
  <c r="O423" i="2"/>
  <c r="AG420" i="2"/>
  <c r="Y420" i="2"/>
  <c r="Q420" i="2"/>
  <c r="I420" i="2"/>
  <c r="AI419" i="2"/>
  <c r="AA419" i="2"/>
  <c r="S419" i="2"/>
  <c r="K419" i="2"/>
  <c r="AC418" i="2"/>
  <c r="U418" i="2"/>
  <c r="M418" i="2"/>
  <c r="AE417" i="2"/>
  <c r="W417" i="2"/>
  <c r="O417" i="2"/>
  <c r="AG415" i="2"/>
  <c r="Y415" i="2"/>
  <c r="Q415" i="2"/>
  <c r="I415" i="2"/>
  <c r="AI414" i="2"/>
  <c r="AA414" i="2"/>
  <c r="S414" i="2"/>
  <c r="K414" i="2"/>
  <c r="AC413" i="2"/>
  <c r="U413" i="2"/>
  <c r="M413" i="2"/>
  <c r="AE412" i="2"/>
  <c r="W412" i="2"/>
  <c r="O412" i="2"/>
  <c r="AG410" i="2"/>
  <c r="Y410" i="2"/>
  <c r="Q410" i="2"/>
  <c r="I410" i="2"/>
  <c r="AI409" i="2"/>
  <c r="AA409" i="2"/>
  <c r="S409" i="2"/>
  <c r="K409" i="2"/>
  <c r="AC408" i="2"/>
  <c r="U408" i="2"/>
  <c r="M408" i="2"/>
  <c r="AE407" i="2"/>
  <c r="W407" i="2"/>
  <c r="O407" i="2"/>
  <c r="AG404" i="2"/>
  <c r="Y404" i="2"/>
  <c r="Q404" i="2"/>
  <c r="I404" i="2"/>
  <c r="AI403" i="2"/>
  <c r="AA403" i="2"/>
  <c r="S403" i="2"/>
  <c r="K403" i="2"/>
  <c r="AC402" i="2"/>
  <c r="U402" i="2"/>
  <c r="M402" i="2"/>
  <c r="AE401" i="2"/>
  <c r="W401" i="2"/>
  <c r="O401" i="2"/>
  <c r="AG400" i="2"/>
  <c r="Y400" i="2"/>
  <c r="Q400" i="2"/>
  <c r="I400" i="2"/>
  <c r="AI399" i="2"/>
  <c r="AA399" i="2"/>
  <c r="S399" i="2"/>
  <c r="K399" i="2"/>
  <c r="AC397" i="2"/>
  <c r="U397" i="2"/>
  <c r="M397" i="2"/>
  <c r="AE396" i="2"/>
  <c r="W396" i="2"/>
  <c r="O396" i="2"/>
  <c r="AG395" i="2"/>
  <c r="Y395" i="2"/>
  <c r="Q395" i="2"/>
  <c r="I395" i="2"/>
  <c r="AI394" i="2"/>
  <c r="AA394" i="2"/>
  <c r="S394" i="2"/>
  <c r="K394" i="2"/>
  <c r="AC393" i="2"/>
  <c r="U393" i="2"/>
  <c r="M393" i="2"/>
  <c r="AE391" i="2"/>
  <c r="W391" i="2"/>
  <c r="O391" i="2"/>
  <c r="AG390" i="2"/>
  <c r="Y390" i="2"/>
  <c r="Q390" i="2"/>
  <c r="I390" i="2"/>
  <c r="AI389" i="2"/>
  <c r="AA389" i="2"/>
  <c r="S389" i="2"/>
  <c r="K389" i="2"/>
  <c r="AC388" i="2"/>
  <c r="U388" i="2"/>
  <c r="M388" i="2"/>
  <c r="AE387" i="2"/>
  <c r="W387" i="2"/>
  <c r="O387" i="2"/>
  <c r="AG385" i="2"/>
  <c r="Y385" i="2"/>
  <c r="Q385" i="2"/>
  <c r="I385" i="2"/>
  <c r="AI384" i="2"/>
  <c r="AA384" i="2"/>
  <c r="S384" i="2"/>
  <c r="K384" i="2"/>
  <c r="AC383" i="2"/>
  <c r="U383" i="2"/>
  <c r="M383" i="2"/>
  <c r="AE382" i="2"/>
  <c r="W382" i="2"/>
  <c r="O382" i="2"/>
  <c r="AG381" i="2"/>
  <c r="Y381" i="2"/>
  <c r="Q381" i="2"/>
  <c r="I381" i="2"/>
  <c r="AI380" i="2"/>
  <c r="AA380" i="2"/>
  <c r="S380" i="2"/>
  <c r="K380" i="2"/>
  <c r="AC379" i="2"/>
  <c r="U379" i="2"/>
  <c r="M379" i="2"/>
  <c r="AE378" i="2"/>
  <c r="W378" i="2"/>
  <c r="O378" i="2"/>
  <c r="AG377" i="2"/>
  <c r="Y377" i="2"/>
  <c r="Q377" i="2"/>
  <c r="I377" i="2"/>
  <c r="AI376" i="2"/>
  <c r="AA376" i="2"/>
  <c r="S376" i="2"/>
  <c r="K376" i="2"/>
  <c r="AC375" i="2"/>
  <c r="U375" i="2"/>
  <c r="M375" i="2"/>
  <c r="AH519" i="2"/>
  <c r="AJ518" i="2"/>
  <c r="F515" i="2"/>
  <c r="H514" i="2"/>
  <c r="L511" i="2"/>
  <c r="P509" i="2"/>
  <c r="Y508" i="2"/>
  <c r="I508" i="2"/>
  <c r="AA507" i="2"/>
  <c r="K507" i="2"/>
  <c r="AC505" i="2"/>
  <c r="M505" i="2"/>
  <c r="AE504" i="2"/>
  <c r="O504" i="2"/>
  <c r="AG503" i="2"/>
  <c r="Q503" i="2"/>
  <c r="AI502" i="2"/>
  <c r="S502" i="2"/>
  <c r="U500" i="2"/>
  <c r="W499" i="2"/>
  <c r="Y498" i="2"/>
  <c r="I498" i="2"/>
  <c r="AA497" i="2"/>
  <c r="K497" i="2"/>
  <c r="AC495" i="2"/>
  <c r="M495" i="2"/>
  <c r="AE494" i="2"/>
  <c r="O494" i="2"/>
  <c r="AG493" i="2"/>
  <c r="Q493" i="2"/>
  <c r="AI492" i="2"/>
  <c r="S492" i="2"/>
  <c r="U491" i="2"/>
  <c r="W489" i="2"/>
  <c r="Y488" i="2"/>
  <c r="I488" i="2"/>
  <c r="AA487" i="2"/>
  <c r="K487" i="2"/>
  <c r="AC486" i="2"/>
  <c r="M486" i="2"/>
  <c r="AE485" i="2"/>
  <c r="O485" i="2"/>
  <c r="AG484" i="2"/>
  <c r="Q484" i="2"/>
  <c r="AI483" i="2"/>
  <c r="S483" i="2"/>
  <c r="U482" i="2"/>
  <c r="W481" i="2"/>
  <c r="Y480" i="2"/>
  <c r="I480" i="2"/>
  <c r="AA479" i="2"/>
  <c r="K479" i="2"/>
  <c r="AC477" i="2"/>
  <c r="M477" i="2"/>
  <c r="AE476" i="2"/>
  <c r="O476" i="2"/>
  <c r="AG475" i="2"/>
  <c r="Q475" i="2"/>
  <c r="AI474" i="2"/>
  <c r="S474" i="2"/>
  <c r="U472" i="2"/>
  <c r="W471" i="2"/>
  <c r="Y470" i="2"/>
  <c r="I470" i="2"/>
  <c r="AA469" i="2"/>
  <c r="K469" i="2"/>
  <c r="AC467" i="2"/>
  <c r="M467" i="2"/>
  <c r="AE466" i="2"/>
  <c r="O466" i="2"/>
  <c r="AG465" i="2"/>
  <c r="Q465" i="2"/>
  <c r="AI464" i="2"/>
  <c r="S464" i="2"/>
  <c r="U462" i="2"/>
  <c r="W461" i="2"/>
  <c r="Y460" i="2"/>
  <c r="I460" i="2"/>
  <c r="AA459" i="2"/>
  <c r="K459" i="2"/>
  <c r="AC457" i="2"/>
  <c r="M457" i="2"/>
  <c r="AE456" i="2"/>
  <c r="O456" i="2"/>
  <c r="AG455" i="2"/>
  <c r="Q455" i="2"/>
  <c r="AI454" i="2"/>
  <c r="S454" i="2"/>
  <c r="U451" i="2"/>
  <c r="W449" i="2"/>
  <c r="W448" i="2" s="1"/>
  <c r="Y447" i="2"/>
  <c r="I447" i="2"/>
  <c r="AA446" i="2"/>
  <c r="K446" i="2"/>
  <c r="AC445" i="2"/>
  <c r="M445" i="2"/>
  <c r="AE444" i="2"/>
  <c r="O444" i="2"/>
  <c r="AG443" i="2"/>
  <c r="Q443" i="2"/>
  <c r="AI442" i="2"/>
  <c r="S442" i="2"/>
  <c r="U441" i="2"/>
  <c r="W440" i="2"/>
  <c r="Y439" i="2"/>
  <c r="I439" i="2"/>
  <c r="AA438" i="2"/>
  <c r="K438" i="2"/>
  <c r="AC436" i="2"/>
  <c r="M436" i="2"/>
  <c r="AE435" i="2"/>
  <c r="O435" i="2"/>
  <c r="AG434" i="2"/>
  <c r="Q434" i="2"/>
  <c r="AD433" i="2"/>
  <c r="V433" i="2"/>
  <c r="F433" i="2"/>
  <c r="AF431" i="2"/>
  <c r="X431" i="2"/>
  <c r="P431" i="2"/>
  <c r="H431" i="2"/>
  <c r="AH430" i="2"/>
  <c r="Z430" i="2"/>
  <c r="R430" i="2"/>
  <c r="J430" i="2"/>
  <c r="AJ429" i="2"/>
  <c r="AB429" i="2"/>
  <c r="T429" i="2"/>
  <c r="L429" i="2"/>
  <c r="AD428" i="2"/>
  <c r="V428" i="2"/>
  <c r="F428" i="2"/>
  <c r="AF426" i="2"/>
  <c r="X426" i="2"/>
  <c r="P426" i="2"/>
  <c r="H426" i="2"/>
  <c r="AH425" i="2"/>
  <c r="Z425" i="2"/>
  <c r="R425" i="2"/>
  <c r="J425" i="2"/>
  <c r="AJ424" i="2"/>
  <c r="AB424" i="2"/>
  <c r="T424" i="2"/>
  <c r="L424" i="2"/>
  <c r="AD423" i="2"/>
  <c r="V423" i="2"/>
  <c r="F423" i="2"/>
  <c r="AF420" i="2"/>
  <c r="X420" i="2"/>
  <c r="P420" i="2"/>
  <c r="H420" i="2"/>
  <c r="AH419" i="2"/>
  <c r="Z419" i="2"/>
  <c r="R419" i="2"/>
  <c r="J419" i="2"/>
  <c r="AJ418" i="2"/>
  <c r="AB418" i="2"/>
  <c r="T418" i="2"/>
  <c r="L418" i="2"/>
  <c r="AD417" i="2"/>
  <c r="V417" i="2"/>
  <c r="F417" i="2"/>
  <c r="AF415" i="2"/>
  <c r="X415" i="2"/>
  <c r="P415" i="2"/>
  <c r="H415" i="2"/>
  <c r="AH414" i="2"/>
  <c r="Z414" i="2"/>
  <c r="R414" i="2"/>
  <c r="J414" i="2"/>
  <c r="AJ413" i="2"/>
  <c r="AB413" i="2"/>
  <c r="T413" i="2"/>
  <c r="L413" i="2"/>
  <c r="AD412" i="2"/>
  <c r="V412" i="2"/>
  <c r="F412" i="2"/>
  <c r="AF410" i="2"/>
  <c r="X410" i="2"/>
  <c r="P410" i="2"/>
  <c r="H410" i="2"/>
  <c r="AH409" i="2"/>
  <c r="Z409" i="2"/>
  <c r="R409" i="2"/>
  <c r="J409" i="2"/>
  <c r="AJ408" i="2"/>
  <c r="AB408" i="2"/>
  <c r="T408" i="2"/>
  <c r="L408" i="2"/>
  <c r="AD407" i="2"/>
  <c r="V407" i="2"/>
  <c r="F407" i="2"/>
  <c r="AF404" i="2"/>
  <c r="X404" i="2"/>
  <c r="P404" i="2"/>
  <c r="H404" i="2"/>
  <c r="AH403" i="2"/>
  <c r="Z403" i="2"/>
  <c r="R403" i="2"/>
  <c r="J403" i="2"/>
  <c r="AJ402" i="2"/>
  <c r="AB402" i="2"/>
  <c r="T402" i="2"/>
  <c r="L402" i="2"/>
  <c r="AD401" i="2"/>
  <c r="V401" i="2"/>
  <c r="F401" i="2"/>
  <c r="AF400" i="2"/>
  <c r="X400" i="2"/>
  <c r="P400" i="2"/>
  <c r="H400" i="2"/>
  <c r="AH399" i="2"/>
  <c r="Z399" i="2"/>
  <c r="R399" i="2"/>
  <c r="J399" i="2"/>
  <c r="AJ397" i="2"/>
  <c r="AB397" i="2"/>
  <c r="T397" i="2"/>
  <c r="L397" i="2"/>
  <c r="AD396" i="2"/>
  <c r="V396" i="2"/>
  <c r="F396" i="2"/>
  <c r="AF395" i="2"/>
  <c r="X395" i="2"/>
  <c r="P395" i="2"/>
  <c r="H395" i="2"/>
  <c r="AH394" i="2"/>
  <c r="Z394" i="2"/>
  <c r="R394" i="2"/>
  <c r="J394" i="2"/>
  <c r="AJ393" i="2"/>
  <c r="AB393" i="2"/>
  <c r="T393" i="2"/>
  <c r="L393" i="2"/>
  <c r="AD391" i="2"/>
  <c r="V391" i="2"/>
  <c r="F391" i="2"/>
  <c r="AF390" i="2"/>
  <c r="X390" i="2"/>
  <c r="P390" i="2"/>
  <c r="H390" i="2"/>
  <c r="AH389" i="2"/>
  <c r="Z389" i="2"/>
  <c r="R389" i="2"/>
  <c r="J389" i="2"/>
  <c r="AJ388" i="2"/>
  <c r="AB388" i="2"/>
  <c r="T388" i="2"/>
  <c r="L388" i="2"/>
  <c r="AD387" i="2"/>
  <c r="V387" i="2"/>
  <c r="F387" i="2"/>
  <c r="AF385" i="2"/>
  <c r="X385" i="2"/>
  <c r="P385" i="2"/>
  <c r="H385" i="2"/>
  <c r="AH384" i="2"/>
  <c r="Z384" i="2"/>
  <c r="R384" i="2"/>
  <c r="J384" i="2"/>
  <c r="AJ383" i="2"/>
  <c r="AB383" i="2"/>
  <c r="T383" i="2"/>
  <c r="L383" i="2"/>
  <c r="AD382" i="2"/>
  <c r="V382" i="2"/>
  <c r="F382" i="2"/>
  <c r="AF381" i="2"/>
  <c r="X381" i="2"/>
  <c r="P381" i="2"/>
  <c r="H381" i="2"/>
  <c r="AH380" i="2"/>
  <c r="Z380" i="2"/>
  <c r="R380" i="2"/>
  <c r="J380" i="2"/>
  <c r="AJ379" i="2"/>
  <c r="AB379" i="2"/>
  <c r="T379" i="2"/>
  <c r="L379" i="2"/>
  <c r="AD378" i="2"/>
  <c r="V378" i="2"/>
  <c r="F378" i="2"/>
  <c r="AF377" i="2"/>
  <c r="X377" i="2"/>
  <c r="P377" i="2"/>
  <c r="H377" i="2"/>
  <c r="AH376" i="2"/>
  <c r="Z376" i="2"/>
  <c r="R376" i="2"/>
  <c r="J376" i="2"/>
  <c r="AJ375" i="2"/>
  <c r="AB375" i="2"/>
  <c r="T375" i="2"/>
  <c r="L375" i="2"/>
  <c r="Y519" i="2"/>
  <c r="AA518" i="2"/>
  <c r="AC515" i="2"/>
  <c r="AE514" i="2"/>
  <c r="AG513" i="2"/>
  <c r="AI511" i="2"/>
  <c r="T508" i="2"/>
  <c r="V507" i="2"/>
  <c r="F507" i="2"/>
  <c r="X505" i="2"/>
  <c r="H505" i="2"/>
  <c r="Z504" i="2"/>
  <c r="AB503" i="2"/>
  <c r="L503" i="2"/>
  <c r="AD502" i="2"/>
  <c r="AF500" i="2"/>
  <c r="P500" i="2"/>
  <c r="AH499" i="2"/>
  <c r="R499" i="2"/>
  <c r="AJ498" i="2"/>
  <c r="T498" i="2"/>
  <c r="V497" i="2"/>
  <c r="F497" i="2"/>
  <c r="X495" i="2"/>
  <c r="H495" i="2"/>
  <c r="Z494" i="2"/>
  <c r="AB493" i="2"/>
  <c r="L493" i="2"/>
  <c r="AD492" i="2"/>
  <c r="AF491" i="2"/>
  <c r="P491" i="2"/>
  <c r="AH489" i="2"/>
  <c r="R489" i="2"/>
  <c r="AJ488" i="2"/>
  <c r="T488" i="2"/>
  <c r="V487" i="2"/>
  <c r="F487" i="2"/>
  <c r="X486" i="2"/>
  <c r="H486" i="2"/>
  <c r="Z485" i="2"/>
  <c r="AB484" i="2"/>
  <c r="L484" i="2"/>
  <c r="AD483" i="2"/>
  <c r="AF482" i="2"/>
  <c r="P482" i="2"/>
  <c r="AH481" i="2"/>
  <c r="R481" i="2"/>
  <c r="AJ480" i="2"/>
  <c r="T480" i="2"/>
  <c r="V479" i="2"/>
  <c r="F479" i="2"/>
  <c r="X477" i="2"/>
  <c r="H477" i="2"/>
  <c r="Z476" i="2"/>
  <c r="AB475" i="2"/>
  <c r="L475" i="2"/>
  <c r="X519" i="2"/>
  <c r="Z518" i="2"/>
  <c r="AB515" i="2"/>
  <c r="AD514" i="2"/>
  <c r="AF513" i="2"/>
  <c r="AH511" i="2"/>
  <c r="AJ510" i="2"/>
  <c r="F509" i="2"/>
  <c r="S508" i="2"/>
  <c r="U507" i="2"/>
  <c r="W505" i="2"/>
  <c r="Y504" i="2"/>
  <c r="I504" i="2"/>
  <c r="AA503" i="2"/>
  <c r="K503" i="2"/>
  <c r="AC502" i="2"/>
  <c r="M502" i="2"/>
  <c r="AE500" i="2"/>
  <c r="O500" i="2"/>
  <c r="AG499" i="2"/>
  <c r="Q499" i="2"/>
  <c r="AI498" i="2"/>
  <c r="S498" i="2"/>
  <c r="U497" i="2"/>
  <c r="W495" i="2"/>
  <c r="Y494" i="2"/>
  <c r="I494" i="2"/>
  <c r="AA493" i="2"/>
  <c r="K493" i="2"/>
  <c r="AC492" i="2"/>
  <c r="M492" i="2"/>
  <c r="AE491" i="2"/>
  <c r="O491" i="2"/>
  <c r="AG489" i="2"/>
  <c r="Q489" i="2"/>
  <c r="AI488" i="2"/>
  <c r="S488" i="2"/>
  <c r="U487" i="2"/>
  <c r="W486" i="2"/>
  <c r="Y485" i="2"/>
  <c r="I485" i="2"/>
  <c r="AA484" i="2"/>
  <c r="K484" i="2"/>
  <c r="AC483" i="2"/>
  <c r="M483" i="2"/>
  <c r="AE482" i="2"/>
  <c r="O482" i="2"/>
  <c r="AG481" i="2"/>
  <c r="Q481" i="2"/>
  <c r="AI480" i="2"/>
  <c r="S480" i="2"/>
  <c r="U479" i="2"/>
  <c r="W477" i="2"/>
  <c r="Y476" i="2"/>
  <c r="I476" i="2"/>
  <c r="W519" i="2"/>
  <c r="Y518" i="2"/>
  <c r="AA515" i="2"/>
  <c r="AC514" i="2"/>
  <c r="AE513" i="2"/>
  <c r="AG511" i="2"/>
  <c r="AI510" i="2"/>
  <c r="R508" i="2"/>
  <c r="AJ507" i="2"/>
  <c r="T507" i="2"/>
  <c r="V505" i="2"/>
  <c r="F505" i="2"/>
  <c r="X504" i="2"/>
  <c r="H504" i="2"/>
  <c r="Z503" i="2"/>
  <c r="AB502" i="2"/>
  <c r="L502" i="2"/>
  <c r="AD500" i="2"/>
  <c r="AF499" i="2"/>
  <c r="P499" i="2"/>
  <c r="AH498" i="2"/>
  <c r="R498" i="2"/>
  <c r="AJ497" i="2"/>
  <c r="T497" i="2"/>
  <c r="V495" i="2"/>
  <c r="F495" i="2"/>
  <c r="X494" i="2"/>
  <c r="H494" i="2"/>
  <c r="Z493" i="2"/>
  <c r="AB492" i="2"/>
  <c r="L492" i="2"/>
  <c r="AD491" i="2"/>
  <c r="AF489" i="2"/>
  <c r="P489" i="2"/>
  <c r="AH488" i="2"/>
  <c r="R488" i="2"/>
  <c r="AJ487" i="2"/>
  <c r="T487" i="2"/>
  <c r="V486" i="2"/>
  <c r="F486" i="2"/>
  <c r="X485" i="2"/>
  <c r="H485" i="2"/>
  <c r="Z484" i="2"/>
  <c r="AB483" i="2"/>
  <c r="L483" i="2"/>
  <c r="AD482" i="2"/>
  <c r="AF481" i="2"/>
  <c r="P481" i="2"/>
  <c r="AH480" i="2"/>
  <c r="R480" i="2"/>
  <c r="AJ479" i="2"/>
  <c r="T479" i="2"/>
  <c r="V477" i="2"/>
  <c r="F477" i="2"/>
  <c r="X476" i="2"/>
  <c r="H476" i="2"/>
  <c r="Z475" i="2"/>
  <c r="R519" i="2"/>
  <c r="T518" i="2"/>
  <c r="V515" i="2"/>
  <c r="X514" i="2"/>
  <c r="Z513" i="2"/>
  <c r="AB511" i="2"/>
  <c r="AD510" i="2"/>
  <c r="AF509" i="2"/>
  <c r="Q508" i="2"/>
  <c r="AI507" i="2"/>
  <c r="S507" i="2"/>
  <c r="U505" i="2"/>
  <c r="W504" i="2"/>
  <c r="Y503" i="2"/>
  <c r="I503" i="2"/>
  <c r="AA502" i="2"/>
  <c r="K502" i="2"/>
  <c r="AC500" i="2"/>
  <c r="M500" i="2"/>
  <c r="AE499" i="2"/>
  <c r="O499" i="2"/>
  <c r="AG498" i="2"/>
  <c r="Q498" i="2"/>
  <c r="AI497" i="2"/>
  <c r="S497" i="2"/>
  <c r="U495" i="2"/>
  <c r="W494" i="2"/>
  <c r="Y493" i="2"/>
  <c r="I493" i="2"/>
  <c r="AA492" i="2"/>
  <c r="K492" i="2"/>
  <c r="AC491" i="2"/>
  <c r="M491" i="2"/>
  <c r="AE489" i="2"/>
  <c r="O489" i="2"/>
  <c r="AG488" i="2"/>
  <c r="Q488" i="2"/>
  <c r="AI487" i="2"/>
  <c r="S487" i="2"/>
  <c r="U486" i="2"/>
  <c r="W485" i="2"/>
  <c r="Y484" i="2"/>
  <c r="I484" i="2"/>
  <c r="AA483" i="2"/>
  <c r="K483" i="2"/>
  <c r="AC482" i="2"/>
  <c r="M482" i="2"/>
  <c r="AE481" i="2"/>
  <c r="O481" i="2"/>
  <c r="I519" i="2"/>
  <c r="K518" i="2"/>
  <c r="M515" i="2"/>
  <c r="O514" i="2"/>
  <c r="Q513" i="2"/>
  <c r="S511" i="2"/>
  <c r="U510" i="2"/>
  <c r="W509" i="2"/>
  <c r="AD508" i="2"/>
  <c r="L508" i="2"/>
  <c r="AD507" i="2"/>
  <c r="AF505" i="2"/>
  <c r="P505" i="2"/>
  <c r="AH504" i="2"/>
  <c r="R504" i="2"/>
  <c r="AJ503" i="2"/>
  <c r="T503" i="2"/>
  <c r="V502" i="2"/>
  <c r="F502" i="2"/>
  <c r="X500" i="2"/>
  <c r="H500" i="2"/>
  <c r="Z499" i="2"/>
  <c r="AB498" i="2"/>
  <c r="L498" i="2"/>
  <c r="AD497" i="2"/>
  <c r="AF495" i="2"/>
  <c r="P495" i="2"/>
  <c r="AH494" i="2"/>
  <c r="R494" i="2"/>
  <c r="AJ493" i="2"/>
  <c r="T493" i="2"/>
  <c r="V492" i="2"/>
  <c r="F492" i="2"/>
  <c r="X491" i="2"/>
  <c r="H491" i="2"/>
  <c r="Z489" i="2"/>
  <c r="AB488" i="2"/>
  <c r="L488" i="2"/>
  <c r="AD487" i="2"/>
  <c r="AF486" i="2"/>
  <c r="P486" i="2"/>
  <c r="AH485" i="2"/>
  <c r="R485" i="2"/>
  <c r="AJ484" i="2"/>
  <c r="T484" i="2"/>
  <c r="V483" i="2"/>
  <c r="F483" i="2"/>
  <c r="X482" i="2"/>
  <c r="H482" i="2"/>
  <c r="Z481" i="2"/>
  <c r="AB480" i="2"/>
  <c r="L480" i="2"/>
  <c r="AD479" i="2"/>
  <c r="AF477" i="2"/>
  <c r="P477" i="2"/>
  <c r="AH476" i="2"/>
  <c r="R476" i="2"/>
  <c r="AJ475" i="2"/>
  <c r="T475" i="2"/>
  <c r="V474" i="2"/>
  <c r="F474" i="2"/>
  <c r="X472" i="2"/>
  <c r="H472" i="2"/>
  <c r="Z471" i="2"/>
  <c r="AB470" i="2"/>
  <c r="L470" i="2"/>
  <c r="AD469" i="2"/>
  <c r="AF467" i="2"/>
  <c r="P467" i="2"/>
  <c r="AH466" i="2"/>
  <c r="R466" i="2"/>
  <c r="AJ465" i="2"/>
  <c r="T465" i="2"/>
  <c r="V464" i="2"/>
  <c r="F464" i="2"/>
  <c r="X462" i="2"/>
  <c r="H462" i="2"/>
  <c r="Z461" i="2"/>
  <c r="AB460" i="2"/>
  <c r="L460" i="2"/>
  <c r="AD459" i="2"/>
  <c r="AF457" i="2"/>
  <c r="P457" i="2"/>
  <c r="AH456" i="2"/>
  <c r="R456" i="2"/>
  <c r="AJ455" i="2"/>
  <c r="T455" i="2"/>
  <c r="V454" i="2"/>
  <c r="F454" i="2"/>
  <c r="X451" i="2"/>
  <c r="H451" i="2"/>
  <c r="Z449" i="2"/>
  <c r="Z448" i="2" s="1"/>
  <c r="J449" i="2"/>
  <c r="J448" i="2" s="1"/>
  <c r="AB447" i="2"/>
  <c r="L447" i="2"/>
  <c r="AD446" i="2"/>
  <c r="AF445" i="2"/>
  <c r="P445" i="2"/>
  <c r="AH444" i="2"/>
  <c r="R444" i="2"/>
  <c r="AJ443" i="2"/>
  <c r="T443" i="2"/>
  <c r="V442" i="2"/>
  <c r="F442" i="2"/>
  <c r="X441" i="2"/>
  <c r="H441" i="2"/>
  <c r="Z440" i="2"/>
  <c r="J440" i="2"/>
  <c r="AB439" i="2"/>
  <c r="L439" i="2"/>
  <c r="AD438" i="2"/>
  <c r="AF436" i="2"/>
  <c r="P436" i="2"/>
  <c r="AH435" i="2"/>
  <c r="R435" i="2"/>
  <c r="AJ434" i="2"/>
  <c r="T434" i="2"/>
  <c r="H434" i="2"/>
  <c r="AG433" i="2"/>
  <c r="Y433" i="2"/>
  <c r="Q433" i="2"/>
  <c r="I433" i="2"/>
  <c r="AI431" i="2"/>
  <c r="AA431" i="2"/>
  <c r="S431" i="2"/>
  <c r="K431" i="2"/>
  <c r="AC430" i="2"/>
  <c r="U430" i="2"/>
  <c r="M430" i="2"/>
  <c r="AE429" i="2"/>
  <c r="W429" i="2"/>
  <c r="O429" i="2"/>
  <c r="AG428" i="2"/>
  <c r="Y428" i="2"/>
  <c r="Q428" i="2"/>
  <c r="I428" i="2"/>
  <c r="AI426" i="2"/>
  <c r="AA426" i="2"/>
  <c r="S426" i="2"/>
  <c r="K426" i="2"/>
  <c r="AC425" i="2"/>
  <c r="U425" i="2"/>
  <c r="M425" i="2"/>
  <c r="AE424" i="2"/>
  <c r="W424" i="2"/>
  <c r="O424" i="2"/>
  <c r="AG423" i="2"/>
  <c r="Y423" i="2"/>
  <c r="Q423" i="2"/>
  <c r="I423" i="2"/>
  <c r="AI420" i="2"/>
  <c r="AA420" i="2"/>
  <c r="S420" i="2"/>
  <c r="K420" i="2"/>
  <c r="AC419" i="2"/>
  <c r="U419" i="2"/>
  <c r="M419" i="2"/>
  <c r="AE418" i="2"/>
  <c r="W418" i="2"/>
  <c r="O418" i="2"/>
  <c r="AG417" i="2"/>
  <c r="Y417" i="2"/>
  <c r="Q417" i="2"/>
  <c r="I417" i="2"/>
  <c r="AI415" i="2"/>
  <c r="AA415" i="2"/>
  <c r="S415" i="2"/>
  <c r="K415" i="2"/>
  <c r="AC414" i="2"/>
  <c r="U414" i="2"/>
  <c r="M414" i="2"/>
  <c r="AE413" i="2"/>
  <c r="W413" i="2"/>
  <c r="O413" i="2"/>
  <c r="AG412" i="2"/>
  <c r="Y412" i="2"/>
  <c r="Q412" i="2"/>
  <c r="I412" i="2"/>
  <c r="AI410" i="2"/>
  <c r="AA410" i="2"/>
  <c r="S410" i="2"/>
  <c r="K410" i="2"/>
  <c r="AC409" i="2"/>
  <c r="U409" i="2"/>
  <c r="M409" i="2"/>
  <c r="AE408" i="2"/>
  <c r="W408" i="2"/>
  <c r="O408" i="2"/>
  <c r="AG407" i="2"/>
  <c r="Y407" i="2"/>
  <c r="Q407" i="2"/>
  <c r="I407" i="2"/>
  <c r="AI404" i="2"/>
  <c r="AA404" i="2"/>
  <c r="S404" i="2"/>
  <c r="K404" i="2"/>
  <c r="AC403" i="2"/>
  <c r="U403" i="2"/>
  <c r="M403" i="2"/>
  <c r="AE402" i="2"/>
  <c r="W402" i="2"/>
  <c r="O402" i="2"/>
  <c r="AG401" i="2"/>
  <c r="Y401" i="2"/>
  <c r="Q401" i="2"/>
  <c r="I401" i="2"/>
  <c r="AI400" i="2"/>
  <c r="AA400" i="2"/>
  <c r="S400" i="2"/>
  <c r="K400" i="2"/>
  <c r="AC399" i="2"/>
  <c r="U399" i="2"/>
  <c r="M399" i="2"/>
  <c r="AE397" i="2"/>
  <c r="W397" i="2"/>
  <c r="O397" i="2"/>
  <c r="AG396" i="2"/>
  <c r="Y396" i="2"/>
  <c r="Q396" i="2"/>
  <c r="I396" i="2"/>
  <c r="AI395" i="2"/>
  <c r="AA395" i="2"/>
  <c r="S395" i="2"/>
  <c r="K395" i="2"/>
  <c r="AC394" i="2"/>
  <c r="U394" i="2"/>
  <c r="M394" i="2"/>
  <c r="AE393" i="2"/>
  <c r="W393" i="2"/>
  <c r="O393" i="2"/>
  <c r="AG391" i="2"/>
  <c r="Y391" i="2"/>
  <c r="Q391" i="2"/>
  <c r="I391" i="2"/>
  <c r="AI390" i="2"/>
  <c r="AA390" i="2"/>
  <c r="S390" i="2"/>
  <c r="K390" i="2"/>
  <c r="AC389" i="2"/>
  <c r="U389" i="2"/>
  <c r="M389" i="2"/>
  <c r="AE388" i="2"/>
  <c r="W388" i="2"/>
  <c r="O388" i="2"/>
  <c r="AG387" i="2"/>
  <c r="Y387" i="2"/>
  <c r="Q387" i="2"/>
  <c r="I387" i="2"/>
  <c r="AI385" i="2"/>
  <c r="AA385" i="2"/>
  <c r="S385" i="2"/>
  <c r="K385" i="2"/>
  <c r="AC384" i="2"/>
  <c r="U384" i="2"/>
  <c r="M384" i="2"/>
  <c r="AE383" i="2"/>
  <c r="W383" i="2"/>
  <c r="O383" i="2"/>
  <c r="AG382" i="2"/>
  <c r="Y382" i="2"/>
  <c r="Q382" i="2"/>
  <c r="I382" i="2"/>
  <c r="AI381" i="2"/>
  <c r="AA381" i="2"/>
  <c r="S381" i="2"/>
  <c r="K381" i="2"/>
  <c r="AC380" i="2"/>
  <c r="U380" i="2"/>
  <c r="M380" i="2"/>
  <c r="AE379" i="2"/>
  <c r="W379" i="2"/>
  <c r="O379" i="2"/>
  <c r="AG378" i="2"/>
  <c r="Y378" i="2"/>
  <c r="Q378" i="2"/>
  <c r="I378" i="2"/>
  <c r="AI377" i="2"/>
  <c r="AA377" i="2"/>
  <c r="S377" i="2"/>
  <c r="K377" i="2"/>
  <c r="AC376" i="2"/>
  <c r="U376" i="2"/>
  <c r="M376" i="2"/>
  <c r="AE375" i="2"/>
  <c r="W375" i="2"/>
  <c r="O375" i="2"/>
  <c r="W476" i="2"/>
  <c r="AC474" i="2"/>
  <c r="AE472" i="2"/>
  <c r="AG471" i="2"/>
  <c r="AI470" i="2"/>
  <c r="I466" i="2"/>
  <c r="K465" i="2"/>
  <c r="M464" i="2"/>
  <c r="O462" i="2"/>
  <c r="Q461" i="2"/>
  <c r="S460" i="2"/>
  <c r="U459" i="2"/>
  <c r="W457" i="2"/>
  <c r="Y456" i="2"/>
  <c r="AA455" i="2"/>
  <c r="AC454" i="2"/>
  <c r="AE451" i="2"/>
  <c r="AG449" i="2"/>
  <c r="AG448" i="2" s="1"/>
  <c r="AI447" i="2"/>
  <c r="I444" i="2"/>
  <c r="K443" i="2"/>
  <c r="M442" i="2"/>
  <c r="O441" i="2"/>
  <c r="Q440" i="2"/>
  <c r="S439" i="2"/>
  <c r="U438" i="2"/>
  <c r="W436" i="2"/>
  <c r="Y435" i="2"/>
  <c r="AA434" i="2"/>
  <c r="AJ433" i="2"/>
  <c r="T433" i="2"/>
  <c r="V431" i="2"/>
  <c r="F431" i="2"/>
  <c r="X430" i="2"/>
  <c r="H430" i="2"/>
  <c r="Z429" i="2"/>
  <c r="J429" i="2"/>
  <c r="AB428" i="2"/>
  <c r="L428" i="2"/>
  <c r="AD426" i="2"/>
  <c r="AF425" i="2"/>
  <c r="P425" i="2"/>
  <c r="AH424" i="2"/>
  <c r="R424" i="2"/>
  <c r="AJ423" i="2"/>
  <c r="T423" i="2"/>
  <c r="V420" i="2"/>
  <c r="F420" i="2"/>
  <c r="X419" i="2"/>
  <c r="H419" i="2"/>
  <c r="Z418" i="2"/>
  <c r="J418" i="2"/>
  <c r="AB417" i="2"/>
  <c r="L417" i="2"/>
  <c r="AD415" i="2"/>
  <c r="AF414" i="2"/>
  <c r="P414" i="2"/>
  <c r="AH413" i="2"/>
  <c r="R413" i="2"/>
  <c r="AJ412" i="2"/>
  <c r="T412" i="2"/>
  <c r="V410" i="2"/>
  <c r="F410" i="2"/>
  <c r="X409" i="2"/>
  <c r="H409" i="2"/>
  <c r="Z408" i="2"/>
  <c r="J408" i="2"/>
  <c r="AB407" i="2"/>
  <c r="L407" i="2"/>
  <c r="AD404" i="2"/>
  <c r="AF403" i="2"/>
  <c r="P403" i="2"/>
  <c r="AH402" i="2"/>
  <c r="R402" i="2"/>
  <c r="AJ401" i="2"/>
  <c r="T401" i="2"/>
  <c r="V400" i="2"/>
  <c r="F400" i="2"/>
  <c r="X399" i="2"/>
  <c r="H399" i="2"/>
  <c r="Z397" i="2"/>
  <c r="J397" i="2"/>
  <c r="AB396" i="2"/>
  <c r="L396" i="2"/>
  <c r="AD395" i="2"/>
  <c r="AF394" i="2"/>
  <c r="P394" i="2"/>
  <c r="AH393" i="2"/>
  <c r="R393" i="2"/>
  <c r="AJ391" i="2"/>
  <c r="T391" i="2"/>
  <c r="V390" i="2"/>
  <c r="F390" i="2"/>
  <c r="X389" i="2"/>
  <c r="H389" i="2"/>
  <c r="Z388" i="2"/>
  <c r="J388" i="2"/>
  <c r="AB387" i="2"/>
  <c r="L387" i="2"/>
  <c r="AD385" i="2"/>
  <c r="AF384" i="2"/>
  <c r="P384" i="2"/>
  <c r="AH383" i="2"/>
  <c r="R383" i="2"/>
  <c r="AJ382" i="2"/>
  <c r="T382" i="2"/>
  <c r="V381" i="2"/>
  <c r="F381" i="2"/>
  <c r="X380" i="2"/>
  <c r="H380" i="2"/>
  <c r="Z379" i="2"/>
  <c r="J379" i="2"/>
  <c r="AB378" i="2"/>
  <c r="L378" i="2"/>
  <c r="AD377" i="2"/>
  <c r="AF376" i="2"/>
  <c r="P376" i="2"/>
  <c r="AH375" i="2"/>
  <c r="R375" i="2"/>
  <c r="F375" i="2"/>
  <c r="AD374" i="2"/>
  <c r="V374" i="2"/>
  <c r="F374" i="2"/>
  <c r="AF373" i="2"/>
  <c r="X373" i="2"/>
  <c r="P373" i="2"/>
  <c r="H373" i="2"/>
  <c r="AH372" i="2"/>
  <c r="Z372" i="2"/>
  <c r="R372" i="2"/>
  <c r="J372" i="2"/>
  <c r="AJ371" i="2"/>
  <c r="AB371" i="2"/>
  <c r="T371" i="2"/>
  <c r="L371" i="2"/>
  <c r="AD369" i="2"/>
  <c r="V369" i="2"/>
  <c r="F369" i="2"/>
  <c r="AF368" i="2"/>
  <c r="X368" i="2"/>
  <c r="P368" i="2"/>
  <c r="H368" i="2"/>
  <c r="AH367" i="2"/>
  <c r="Z367" i="2"/>
  <c r="R367" i="2"/>
  <c r="J367" i="2"/>
  <c r="AJ366" i="2"/>
  <c r="AB366" i="2"/>
  <c r="T366" i="2"/>
  <c r="L366" i="2"/>
  <c r="AD365" i="2"/>
  <c r="V365" i="2"/>
  <c r="F365" i="2"/>
  <c r="AF363" i="2"/>
  <c r="X363" i="2"/>
  <c r="P363" i="2"/>
  <c r="H363" i="2"/>
  <c r="AH362" i="2"/>
  <c r="Z362" i="2"/>
  <c r="R362" i="2"/>
  <c r="J362" i="2"/>
  <c r="AJ361" i="2"/>
  <c r="AB361" i="2"/>
  <c r="T361" i="2"/>
  <c r="L361" i="2"/>
  <c r="AD360" i="2"/>
  <c r="V360" i="2"/>
  <c r="F360" i="2"/>
  <c r="AF359" i="2"/>
  <c r="X359" i="2"/>
  <c r="P359" i="2"/>
  <c r="H359" i="2"/>
  <c r="AH358" i="2"/>
  <c r="Z358" i="2"/>
  <c r="R358" i="2"/>
  <c r="J358" i="2"/>
  <c r="AJ357" i="2"/>
  <c r="AB357" i="2"/>
  <c r="T357" i="2"/>
  <c r="L357" i="2"/>
  <c r="AD355" i="2"/>
  <c r="V355" i="2"/>
  <c r="F355" i="2"/>
  <c r="AF354" i="2"/>
  <c r="X354" i="2"/>
  <c r="P354" i="2"/>
  <c r="H354" i="2"/>
  <c r="AH353" i="2"/>
  <c r="Z353" i="2"/>
  <c r="R353" i="2"/>
  <c r="J353" i="2"/>
  <c r="AJ352" i="2"/>
  <c r="AB352" i="2"/>
  <c r="T352" i="2"/>
  <c r="L352" i="2"/>
  <c r="AD349" i="2"/>
  <c r="V349" i="2"/>
  <c r="F349" i="2"/>
  <c r="AF348" i="2"/>
  <c r="X348" i="2"/>
  <c r="P348" i="2"/>
  <c r="H348" i="2"/>
  <c r="AH347" i="2"/>
  <c r="Z347" i="2"/>
  <c r="R347" i="2"/>
  <c r="J347" i="2"/>
  <c r="AJ345" i="2"/>
  <c r="AB345" i="2"/>
  <c r="T345" i="2"/>
  <c r="L345" i="2"/>
  <c r="AD344" i="2"/>
  <c r="V344" i="2"/>
  <c r="F344" i="2"/>
  <c r="AF343" i="2"/>
  <c r="X343" i="2"/>
  <c r="P343" i="2"/>
  <c r="H343" i="2"/>
  <c r="AH342" i="2"/>
  <c r="Z342" i="2"/>
  <c r="R342" i="2"/>
  <c r="J342" i="2"/>
  <c r="AJ341" i="2"/>
  <c r="AB341" i="2"/>
  <c r="T341" i="2"/>
  <c r="L341" i="2"/>
  <c r="AD339" i="2"/>
  <c r="V339" i="2"/>
  <c r="F339" i="2"/>
  <c r="AF338" i="2"/>
  <c r="X338" i="2"/>
  <c r="P338" i="2"/>
  <c r="H338" i="2"/>
  <c r="AH337" i="2"/>
  <c r="Z337" i="2"/>
  <c r="R337" i="2"/>
  <c r="J337" i="2"/>
  <c r="AJ336" i="2"/>
  <c r="AB336" i="2"/>
  <c r="T336" i="2"/>
  <c r="L336" i="2"/>
  <c r="AD334" i="2"/>
  <c r="V334" i="2"/>
  <c r="F334" i="2"/>
  <c r="AF333" i="2"/>
  <c r="X333" i="2"/>
  <c r="P333" i="2"/>
  <c r="H333" i="2"/>
  <c r="AH332" i="2"/>
  <c r="Z332" i="2"/>
  <c r="R332" i="2"/>
  <c r="J332" i="2"/>
  <c r="AJ331" i="2"/>
  <c r="AB331" i="2"/>
  <c r="T331" i="2"/>
  <c r="L331" i="2"/>
  <c r="AD329" i="2"/>
  <c r="V329" i="2"/>
  <c r="F329" i="2"/>
  <c r="AF328" i="2"/>
  <c r="X328" i="2"/>
  <c r="P328" i="2"/>
  <c r="H328" i="2"/>
  <c r="AH327" i="2"/>
  <c r="Z327" i="2"/>
  <c r="R327" i="2"/>
  <c r="J327" i="2"/>
  <c r="AJ326" i="2"/>
  <c r="AB326" i="2"/>
  <c r="T326" i="2"/>
  <c r="L326" i="2"/>
  <c r="AD325" i="2"/>
  <c r="V325" i="2"/>
  <c r="F325" i="2"/>
  <c r="AF323" i="2"/>
  <c r="X323" i="2"/>
  <c r="P323" i="2"/>
  <c r="H323" i="2"/>
  <c r="AH322" i="2"/>
  <c r="Z322" i="2"/>
  <c r="R322" i="2"/>
  <c r="J322" i="2"/>
  <c r="AJ321" i="2"/>
  <c r="AB321" i="2"/>
  <c r="T321" i="2"/>
  <c r="L321" i="2"/>
  <c r="AD320" i="2"/>
  <c r="V320" i="2"/>
  <c r="F320" i="2"/>
  <c r="AF319" i="2"/>
  <c r="X319" i="2"/>
  <c r="P319" i="2"/>
  <c r="H319" i="2"/>
  <c r="AH318" i="2"/>
  <c r="Z318" i="2"/>
  <c r="R318" i="2"/>
  <c r="J318" i="2"/>
  <c r="AJ317" i="2"/>
  <c r="AB317" i="2"/>
  <c r="T317" i="2"/>
  <c r="L317" i="2"/>
  <c r="AG480" i="2"/>
  <c r="AB474" i="2"/>
  <c r="AD472" i="2"/>
  <c r="AF471" i="2"/>
  <c r="AH470" i="2"/>
  <c r="AJ469" i="2"/>
  <c r="F467" i="2"/>
  <c r="H466" i="2"/>
  <c r="L464" i="2"/>
  <c r="P461" i="2"/>
  <c r="R460" i="2"/>
  <c r="T459" i="2"/>
  <c r="V457" i="2"/>
  <c r="X456" i="2"/>
  <c r="Z455" i="2"/>
  <c r="AB454" i="2"/>
  <c r="AD451" i="2"/>
  <c r="AF449" i="2"/>
  <c r="AF448" i="2" s="1"/>
  <c r="AH447" i="2"/>
  <c r="AJ446" i="2"/>
  <c r="F445" i="2"/>
  <c r="H444" i="2"/>
  <c r="J443" i="2"/>
  <c r="L442" i="2"/>
  <c r="P440" i="2"/>
  <c r="R439" i="2"/>
  <c r="T438" i="2"/>
  <c r="V436" i="2"/>
  <c r="X435" i="2"/>
  <c r="Z434" i="2"/>
  <c r="AI433" i="2"/>
  <c r="S433" i="2"/>
  <c r="U431" i="2"/>
  <c r="W430" i="2"/>
  <c r="Y429" i="2"/>
  <c r="I429" i="2"/>
  <c r="AA428" i="2"/>
  <c r="K428" i="2"/>
  <c r="AC426" i="2"/>
  <c r="M426" i="2"/>
  <c r="AE425" i="2"/>
  <c r="O425" i="2"/>
  <c r="AG424" i="2"/>
  <c r="Q424" i="2"/>
  <c r="AI423" i="2"/>
  <c r="S423" i="2"/>
  <c r="U420" i="2"/>
  <c r="W419" i="2"/>
  <c r="Y418" i="2"/>
  <c r="I418" i="2"/>
  <c r="AA417" i="2"/>
  <c r="K417" i="2"/>
  <c r="AC415" i="2"/>
  <c r="M415" i="2"/>
  <c r="AE414" i="2"/>
  <c r="O414" i="2"/>
  <c r="AG413" i="2"/>
  <c r="Q413" i="2"/>
  <c r="AI412" i="2"/>
  <c r="S412" i="2"/>
  <c r="U410" i="2"/>
  <c r="W409" i="2"/>
  <c r="Y408" i="2"/>
  <c r="I408" i="2"/>
  <c r="AA407" i="2"/>
  <c r="K407" i="2"/>
  <c r="AC404" i="2"/>
  <c r="M404" i="2"/>
  <c r="AE403" i="2"/>
  <c r="O403" i="2"/>
  <c r="AG402" i="2"/>
  <c r="Q402" i="2"/>
  <c r="AI401" i="2"/>
  <c r="S401" i="2"/>
  <c r="U400" i="2"/>
  <c r="W399" i="2"/>
  <c r="Y397" i="2"/>
  <c r="I397" i="2"/>
  <c r="AA396" i="2"/>
  <c r="K396" i="2"/>
  <c r="AC395" i="2"/>
  <c r="M395" i="2"/>
  <c r="AE394" i="2"/>
  <c r="O394" i="2"/>
  <c r="AG393" i="2"/>
  <c r="Q393" i="2"/>
  <c r="AI391" i="2"/>
  <c r="S391" i="2"/>
  <c r="U390" i="2"/>
  <c r="W389" i="2"/>
  <c r="Y388" i="2"/>
  <c r="I388" i="2"/>
  <c r="AA387" i="2"/>
  <c r="K387" i="2"/>
  <c r="AC385" i="2"/>
  <c r="M385" i="2"/>
  <c r="AE384" i="2"/>
  <c r="O384" i="2"/>
  <c r="AG383" i="2"/>
  <c r="Q383" i="2"/>
  <c r="AI382" i="2"/>
  <c r="S382" i="2"/>
  <c r="U381" i="2"/>
  <c r="W380" i="2"/>
  <c r="Y379" i="2"/>
  <c r="I379" i="2"/>
  <c r="AA378" i="2"/>
  <c r="K378" i="2"/>
  <c r="AC377" i="2"/>
  <c r="M377" i="2"/>
  <c r="AE376" i="2"/>
  <c r="O376" i="2"/>
  <c r="AG375" i="2"/>
  <c r="Q375" i="2"/>
  <c r="AC374" i="2"/>
  <c r="U374" i="2"/>
  <c r="M374" i="2"/>
  <c r="AE373" i="2"/>
  <c r="W373" i="2"/>
  <c r="O373" i="2"/>
  <c r="AG372" i="2"/>
  <c r="Y372" i="2"/>
  <c r="Q372" i="2"/>
  <c r="I372" i="2"/>
  <c r="AI371" i="2"/>
  <c r="AA371" i="2"/>
  <c r="S371" i="2"/>
  <c r="K371" i="2"/>
  <c r="AC369" i="2"/>
  <c r="U369" i="2"/>
  <c r="M369" i="2"/>
  <c r="AE368" i="2"/>
  <c r="W368" i="2"/>
  <c r="O368" i="2"/>
  <c r="AG367" i="2"/>
  <c r="Y367" i="2"/>
  <c r="Q367" i="2"/>
  <c r="I367" i="2"/>
  <c r="AI366" i="2"/>
  <c r="AA366" i="2"/>
  <c r="S366" i="2"/>
  <c r="K366" i="2"/>
  <c r="AC365" i="2"/>
  <c r="U365" i="2"/>
  <c r="M365" i="2"/>
  <c r="AE363" i="2"/>
  <c r="W363" i="2"/>
  <c r="O363" i="2"/>
  <c r="AG362" i="2"/>
  <c r="Y362" i="2"/>
  <c r="Q362" i="2"/>
  <c r="I362" i="2"/>
  <c r="AI361" i="2"/>
  <c r="AA361" i="2"/>
  <c r="S361" i="2"/>
  <c r="K361" i="2"/>
  <c r="AC360" i="2"/>
  <c r="U360" i="2"/>
  <c r="M360" i="2"/>
  <c r="AE359" i="2"/>
  <c r="W359" i="2"/>
  <c r="O359" i="2"/>
  <c r="AG358" i="2"/>
  <c r="Y358" i="2"/>
  <c r="Q358" i="2"/>
  <c r="I358" i="2"/>
  <c r="AI357" i="2"/>
  <c r="AA357" i="2"/>
  <c r="S357" i="2"/>
  <c r="K357" i="2"/>
  <c r="AC355" i="2"/>
  <c r="U355" i="2"/>
  <c r="M355" i="2"/>
  <c r="AE354" i="2"/>
  <c r="W354" i="2"/>
  <c r="O354" i="2"/>
  <c r="AG353" i="2"/>
  <c r="Y353" i="2"/>
  <c r="Q353" i="2"/>
  <c r="I353" i="2"/>
  <c r="AI352" i="2"/>
  <c r="AA352" i="2"/>
  <c r="S352" i="2"/>
  <c r="K352" i="2"/>
  <c r="AC349" i="2"/>
  <c r="U349" i="2"/>
  <c r="M349" i="2"/>
  <c r="AE348" i="2"/>
  <c r="W348" i="2"/>
  <c r="O348" i="2"/>
  <c r="AG347" i="2"/>
  <c r="Y347" i="2"/>
  <c r="Q347" i="2"/>
  <c r="I347" i="2"/>
  <c r="AI345" i="2"/>
  <c r="AA345" i="2"/>
  <c r="S345" i="2"/>
  <c r="K345" i="2"/>
  <c r="AC344" i="2"/>
  <c r="U344" i="2"/>
  <c r="M344" i="2"/>
  <c r="AE343" i="2"/>
  <c r="W343" i="2"/>
  <c r="O343" i="2"/>
  <c r="AG342" i="2"/>
  <c r="Y342" i="2"/>
  <c r="Q342" i="2"/>
  <c r="I342" i="2"/>
  <c r="AI341" i="2"/>
  <c r="AA341" i="2"/>
  <c r="S341" i="2"/>
  <c r="K341" i="2"/>
  <c r="AC339" i="2"/>
  <c r="U339" i="2"/>
  <c r="M339" i="2"/>
  <c r="AE338" i="2"/>
  <c r="W338" i="2"/>
  <c r="O338" i="2"/>
  <c r="AG337" i="2"/>
  <c r="Y337" i="2"/>
  <c r="Q337" i="2"/>
  <c r="I337" i="2"/>
  <c r="AI336" i="2"/>
  <c r="AA336" i="2"/>
  <c r="S336" i="2"/>
  <c r="K336" i="2"/>
  <c r="AC334" i="2"/>
  <c r="U334" i="2"/>
  <c r="M334" i="2"/>
  <c r="AE333" i="2"/>
  <c r="W333" i="2"/>
  <c r="O333" i="2"/>
  <c r="AG332" i="2"/>
  <c r="Y332" i="2"/>
  <c r="Q332" i="2"/>
  <c r="I332" i="2"/>
  <c r="AI331" i="2"/>
  <c r="AA331" i="2"/>
  <c r="S331" i="2"/>
  <c r="K331" i="2"/>
  <c r="AC329" i="2"/>
  <c r="U329" i="2"/>
  <c r="M329" i="2"/>
  <c r="AE328" i="2"/>
  <c r="W328" i="2"/>
  <c r="O328" i="2"/>
  <c r="AG327" i="2"/>
  <c r="Y327" i="2"/>
  <c r="Q327" i="2"/>
  <c r="I327" i="2"/>
  <c r="AI326" i="2"/>
  <c r="AA326" i="2"/>
  <c r="S326" i="2"/>
  <c r="K326" i="2"/>
  <c r="AC325" i="2"/>
  <c r="U325" i="2"/>
  <c r="M325" i="2"/>
  <c r="AE323" i="2"/>
  <c r="W323" i="2"/>
  <c r="O323" i="2"/>
  <c r="AG322" i="2"/>
  <c r="Y322" i="2"/>
  <c r="Q322" i="2"/>
  <c r="I322" i="2"/>
  <c r="AI321" i="2"/>
  <c r="AA321" i="2"/>
  <c r="S321" i="2"/>
  <c r="K321" i="2"/>
  <c r="AC320" i="2"/>
  <c r="U320" i="2"/>
  <c r="M320" i="2"/>
  <c r="AE319" i="2"/>
  <c r="W319" i="2"/>
  <c r="O319" i="2"/>
  <c r="AG318" i="2"/>
  <c r="Y318" i="2"/>
  <c r="Q318" i="2"/>
  <c r="I318" i="2"/>
  <c r="AI317" i="2"/>
  <c r="AA317" i="2"/>
  <c r="S317" i="2"/>
  <c r="K317" i="2"/>
  <c r="Q480" i="2"/>
  <c r="AA475" i="2"/>
  <c r="AA474" i="2"/>
  <c r="AC472" i="2"/>
  <c r="AE471" i="2"/>
  <c r="AG470" i="2"/>
  <c r="AI469" i="2"/>
  <c r="I465" i="2"/>
  <c r="K464" i="2"/>
  <c r="M462" i="2"/>
  <c r="O461" i="2"/>
  <c r="Q460" i="2"/>
  <c r="S459" i="2"/>
  <c r="U457" i="2"/>
  <c r="W456" i="2"/>
  <c r="Y455" i="2"/>
  <c r="AA454" i="2"/>
  <c r="AC451" i="2"/>
  <c r="AE449" i="2"/>
  <c r="AE448" i="2" s="1"/>
  <c r="AG447" i="2"/>
  <c r="AI446" i="2"/>
  <c r="I443" i="2"/>
  <c r="K442" i="2"/>
  <c r="M441" i="2"/>
  <c r="O440" i="2"/>
  <c r="Q439" i="2"/>
  <c r="S438" i="2"/>
  <c r="U436" i="2"/>
  <c r="W435" i="2"/>
  <c r="Y434" i="2"/>
  <c r="AH433" i="2"/>
  <c r="R433" i="2"/>
  <c r="AJ431" i="2"/>
  <c r="T431" i="2"/>
  <c r="V430" i="2"/>
  <c r="F430" i="2"/>
  <c r="X429" i="2"/>
  <c r="H429" i="2"/>
  <c r="Z428" i="2"/>
  <c r="J428" i="2"/>
  <c r="AB426" i="2"/>
  <c r="L426" i="2"/>
  <c r="AD425" i="2"/>
  <c r="AF424" i="2"/>
  <c r="P424" i="2"/>
  <c r="AH423" i="2"/>
  <c r="R423" i="2"/>
  <c r="AJ420" i="2"/>
  <c r="T420" i="2"/>
  <c r="V419" i="2"/>
  <c r="F419" i="2"/>
  <c r="X418" i="2"/>
  <c r="H418" i="2"/>
  <c r="Z417" i="2"/>
  <c r="J417" i="2"/>
  <c r="AB415" i="2"/>
  <c r="L415" i="2"/>
  <c r="AD414" i="2"/>
  <c r="AF413" i="2"/>
  <c r="P413" i="2"/>
  <c r="AH412" i="2"/>
  <c r="R412" i="2"/>
  <c r="AJ410" i="2"/>
  <c r="T410" i="2"/>
  <c r="V409" i="2"/>
  <c r="F409" i="2"/>
  <c r="X408" i="2"/>
  <c r="H408" i="2"/>
  <c r="Z407" i="2"/>
  <c r="J407" i="2"/>
  <c r="AB404" i="2"/>
  <c r="L404" i="2"/>
  <c r="AD403" i="2"/>
  <c r="AF402" i="2"/>
  <c r="P402" i="2"/>
  <c r="AH401" i="2"/>
  <c r="R401" i="2"/>
  <c r="AJ400" i="2"/>
  <c r="T400" i="2"/>
  <c r="V399" i="2"/>
  <c r="F399" i="2"/>
  <c r="X397" i="2"/>
  <c r="H397" i="2"/>
  <c r="Z396" i="2"/>
  <c r="J396" i="2"/>
  <c r="AB395" i="2"/>
  <c r="L395" i="2"/>
  <c r="AD394" i="2"/>
  <c r="AF393" i="2"/>
  <c r="P393" i="2"/>
  <c r="AH391" i="2"/>
  <c r="R391" i="2"/>
  <c r="AJ390" i="2"/>
  <c r="T390" i="2"/>
  <c r="V389" i="2"/>
  <c r="F389" i="2"/>
  <c r="X388" i="2"/>
  <c r="H388" i="2"/>
  <c r="Z387" i="2"/>
  <c r="J387" i="2"/>
  <c r="AB385" i="2"/>
  <c r="L385" i="2"/>
  <c r="AD384" i="2"/>
  <c r="AF383" i="2"/>
  <c r="P383" i="2"/>
  <c r="AH382" i="2"/>
  <c r="R382" i="2"/>
  <c r="AJ381" i="2"/>
  <c r="T381" i="2"/>
  <c r="V380" i="2"/>
  <c r="F380" i="2"/>
  <c r="X379" i="2"/>
  <c r="H379" i="2"/>
  <c r="Z378" i="2"/>
  <c r="J378" i="2"/>
  <c r="AB377" i="2"/>
  <c r="L377" i="2"/>
  <c r="AD376" i="2"/>
  <c r="AF375" i="2"/>
  <c r="P375" i="2"/>
  <c r="AJ374" i="2"/>
  <c r="AB374" i="2"/>
  <c r="T374" i="2"/>
  <c r="L374" i="2"/>
  <c r="AD373" i="2"/>
  <c r="V373" i="2"/>
  <c r="F373" i="2"/>
  <c r="AF372" i="2"/>
  <c r="X372" i="2"/>
  <c r="P372" i="2"/>
  <c r="H372" i="2"/>
  <c r="AH371" i="2"/>
  <c r="Z371" i="2"/>
  <c r="R371" i="2"/>
  <c r="J371" i="2"/>
  <c r="AJ369" i="2"/>
  <c r="AB369" i="2"/>
  <c r="T369" i="2"/>
  <c r="L369" i="2"/>
  <c r="AD368" i="2"/>
  <c r="V368" i="2"/>
  <c r="F368" i="2"/>
  <c r="AF367" i="2"/>
  <c r="X367" i="2"/>
  <c r="P367" i="2"/>
  <c r="H367" i="2"/>
  <c r="AH366" i="2"/>
  <c r="Z366" i="2"/>
  <c r="R366" i="2"/>
  <c r="J366" i="2"/>
  <c r="AJ365" i="2"/>
  <c r="AB365" i="2"/>
  <c r="T365" i="2"/>
  <c r="L365" i="2"/>
  <c r="AD363" i="2"/>
  <c r="V363" i="2"/>
  <c r="F363" i="2"/>
  <c r="AF362" i="2"/>
  <c r="X362" i="2"/>
  <c r="P362" i="2"/>
  <c r="H362" i="2"/>
  <c r="AH361" i="2"/>
  <c r="Z361" i="2"/>
  <c r="R361" i="2"/>
  <c r="J361" i="2"/>
  <c r="AJ360" i="2"/>
  <c r="AB360" i="2"/>
  <c r="T360" i="2"/>
  <c r="L360" i="2"/>
  <c r="AD359" i="2"/>
  <c r="V359" i="2"/>
  <c r="F359" i="2"/>
  <c r="AF358" i="2"/>
  <c r="X358" i="2"/>
  <c r="P358" i="2"/>
  <c r="H358" i="2"/>
  <c r="AH357" i="2"/>
  <c r="Z357" i="2"/>
  <c r="R357" i="2"/>
  <c r="J357" i="2"/>
  <c r="AJ355" i="2"/>
  <c r="AB355" i="2"/>
  <c r="T355" i="2"/>
  <c r="L355" i="2"/>
  <c r="AD354" i="2"/>
  <c r="V354" i="2"/>
  <c r="F354" i="2"/>
  <c r="AF353" i="2"/>
  <c r="X353" i="2"/>
  <c r="P353" i="2"/>
  <c r="H353" i="2"/>
  <c r="AH352" i="2"/>
  <c r="Z352" i="2"/>
  <c r="R352" i="2"/>
  <c r="J352" i="2"/>
  <c r="AJ349" i="2"/>
  <c r="AB349" i="2"/>
  <c r="T349" i="2"/>
  <c r="L349" i="2"/>
  <c r="AD348" i="2"/>
  <c r="V348" i="2"/>
  <c r="F348" i="2"/>
  <c r="AF347" i="2"/>
  <c r="X347" i="2"/>
  <c r="P347" i="2"/>
  <c r="H347" i="2"/>
  <c r="AH345" i="2"/>
  <c r="Z345" i="2"/>
  <c r="R345" i="2"/>
  <c r="J345" i="2"/>
  <c r="AJ344" i="2"/>
  <c r="AB344" i="2"/>
  <c r="T344" i="2"/>
  <c r="L344" i="2"/>
  <c r="AD343" i="2"/>
  <c r="V343" i="2"/>
  <c r="F343" i="2"/>
  <c r="AF342" i="2"/>
  <c r="X342" i="2"/>
  <c r="P342" i="2"/>
  <c r="H342" i="2"/>
  <c r="AH341" i="2"/>
  <c r="Z341" i="2"/>
  <c r="R341" i="2"/>
  <c r="J341" i="2"/>
  <c r="AJ339" i="2"/>
  <c r="AB339" i="2"/>
  <c r="T339" i="2"/>
  <c r="L339" i="2"/>
  <c r="AD338" i="2"/>
  <c r="V338" i="2"/>
  <c r="F338" i="2"/>
  <c r="AF337" i="2"/>
  <c r="X337" i="2"/>
  <c r="P337" i="2"/>
  <c r="H337" i="2"/>
  <c r="AH336" i="2"/>
  <c r="Z336" i="2"/>
  <c r="R336" i="2"/>
  <c r="J336" i="2"/>
  <c r="AJ334" i="2"/>
  <c r="AB334" i="2"/>
  <c r="T334" i="2"/>
  <c r="L334" i="2"/>
  <c r="AD333" i="2"/>
  <c r="V333" i="2"/>
  <c r="F333" i="2"/>
  <c r="AF332" i="2"/>
  <c r="X332" i="2"/>
  <c r="P332" i="2"/>
  <c r="H332" i="2"/>
  <c r="AH331" i="2"/>
  <c r="Z331" i="2"/>
  <c r="R331" i="2"/>
  <c r="J331" i="2"/>
  <c r="AJ329" i="2"/>
  <c r="AB329" i="2"/>
  <c r="T329" i="2"/>
  <c r="L329" i="2"/>
  <c r="AD328" i="2"/>
  <c r="V328" i="2"/>
  <c r="F328" i="2"/>
  <c r="AF327" i="2"/>
  <c r="X327" i="2"/>
  <c r="P327" i="2"/>
  <c r="H327" i="2"/>
  <c r="AH326" i="2"/>
  <c r="Z326" i="2"/>
  <c r="R326" i="2"/>
  <c r="J326" i="2"/>
  <c r="AJ325" i="2"/>
  <c r="AB325" i="2"/>
  <c r="T325" i="2"/>
  <c r="L325" i="2"/>
  <c r="AD323" i="2"/>
  <c r="V323" i="2"/>
  <c r="F323" i="2"/>
  <c r="AF322" i="2"/>
  <c r="X322" i="2"/>
  <c r="P322" i="2"/>
  <c r="H322" i="2"/>
  <c r="AH321" i="2"/>
  <c r="Z321" i="2"/>
  <c r="R321" i="2"/>
  <c r="J321" i="2"/>
  <c r="AJ320" i="2"/>
  <c r="AB320" i="2"/>
  <c r="T320" i="2"/>
  <c r="L320" i="2"/>
  <c r="AD319" i="2"/>
  <c r="V319" i="2"/>
  <c r="F319" i="2"/>
  <c r="AF318" i="2"/>
  <c r="X318" i="2"/>
  <c r="P318" i="2"/>
  <c r="H318" i="2"/>
  <c r="AH317" i="2"/>
  <c r="Z317" i="2"/>
  <c r="R317" i="2"/>
  <c r="J317" i="2"/>
  <c r="AI479" i="2"/>
  <c r="Y475" i="2"/>
  <c r="P472" i="2"/>
  <c r="R471" i="2"/>
  <c r="T470" i="2"/>
  <c r="V469" i="2"/>
  <c r="X467" i="2"/>
  <c r="Z466" i="2"/>
  <c r="AB465" i="2"/>
  <c r="AD464" i="2"/>
  <c r="AF462" i="2"/>
  <c r="AH461" i="2"/>
  <c r="AJ460" i="2"/>
  <c r="F459" i="2"/>
  <c r="H457" i="2"/>
  <c r="L455" i="2"/>
  <c r="P451" i="2"/>
  <c r="R449" i="2"/>
  <c r="R448" i="2" s="1"/>
  <c r="T447" i="2"/>
  <c r="V446" i="2"/>
  <c r="X445" i="2"/>
  <c r="Z444" i="2"/>
  <c r="AB443" i="2"/>
  <c r="AD442" i="2"/>
  <c r="AF441" i="2"/>
  <c r="AH440" i="2"/>
  <c r="AJ439" i="2"/>
  <c r="F438" i="2"/>
  <c r="H436" i="2"/>
  <c r="J435" i="2"/>
  <c r="L434" i="2"/>
  <c r="AC433" i="2"/>
  <c r="M433" i="2"/>
  <c r="AE431" i="2"/>
  <c r="O431" i="2"/>
  <c r="AG430" i="2"/>
  <c r="Q430" i="2"/>
  <c r="AI429" i="2"/>
  <c r="S429" i="2"/>
  <c r="U428" i="2"/>
  <c r="W426" i="2"/>
  <c r="Y425" i="2"/>
  <c r="I425" i="2"/>
  <c r="AA424" i="2"/>
  <c r="K424" i="2"/>
  <c r="AC423" i="2"/>
  <c r="M423" i="2"/>
  <c r="AE420" i="2"/>
  <c r="O420" i="2"/>
  <c r="AG419" i="2"/>
  <c r="Q419" i="2"/>
  <c r="AI418" i="2"/>
  <c r="S418" i="2"/>
  <c r="U417" i="2"/>
  <c r="W415" i="2"/>
  <c r="Y414" i="2"/>
  <c r="I414" i="2"/>
  <c r="AA413" i="2"/>
  <c r="S479" i="2"/>
  <c r="K475" i="2"/>
  <c r="M474" i="2"/>
  <c r="O472" i="2"/>
  <c r="Q471" i="2"/>
  <c r="S470" i="2"/>
  <c r="U469" i="2"/>
  <c r="W467" i="2"/>
  <c r="Y466" i="2"/>
  <c r="AA465" i="2"/>
  <c r="AC464" i="2"/>
  <c r="AE462" i="2"/>
  <c r="AG461" i="2"/>
  <c r="AI460" i="2"/>
  <c r="I456" i="2"/>
  <c r="K455" i="2"/>
  <c r="M454" i="2"/>
  <c r="O451" i="2"/>
  <c r="Q449" i="2"/>
  <c r="Q448" i="2" s="1"/>
  <c r="S447" i="2"/>
  <c r="U446" i="2"/>
  <c r="W445" i="2"/>
  <c r="Y444" i="2"/>
  <c r="AA443" i="2"/>
  <c r="AC442" i="2"/>
  <c r="AE441" i="2"/>
  <c r="AG440" i="2"/>
  <c r="AI439" i="2"/>
  <c r="I435" i="2"/>
  <c r="K434" i="2"/>
  <c r="AB433" i="2"/>
  <c r="L433" i="2"/>
  <c r="AD431" i="2"/>
  <c r="AF430" i="2"/>
  <c r="P430" i="2"/>
  <c r="AH429" i="2"/>
  <c r="R429" i="2"/>
  <c r="AJ428" i="2"/>
  <c r="T428" i="2"/>
  <c r="V426" i="2"/>
  <c r="F426" i="2"/>
  <c r="X425" i="2"/>
  <c r="H425" i="2"/>
  <c r="Z424" i="2"/>
  <c r="J424" i="2"/>
  <c r="AB423" i="2"/>
  <c r="L423" i="2"/>
  <c r="AD420" i="2"/>
  <c r="AF419" i="2"/>
  <c r="P419" i="2"/>
  <c r="AH418" i="2"/>
  <c r="R418" i="2"/>
  <c r="AJ417" i="2"/>
  <c r="T417" i="2"/>
  <c r="V415" i="2"/>
  <c r="F415" i="2"/>
  <c r="X414" i="2"/>
  <c r="H414" i="2"/>
  <c r="L474" i="2"/>
  <c r="P471" i="2"/>
  <c r="R470" i="2"/>
  <c r="T469" i="2"/>
  <c r="V467" i="2"/>
  <c r="X466" i="2"/>
  <c r="Z465" i="2"/>
  <c r="AB464" i="2"/>
  <c r="AD462" i="2"/>
  <c r="AF461" i="2"/>
  <c r="AH460" i="2"/>
  <c r="AJ459" i="2"/>
  <c r="F457" i="2"/>
  <c r="H456" i="2"/>
  <c r="L454" i="2"/>
  <c r="N451" i="2"/>
  <c r="P449" i="2"/>
  <c r="P448" i="2" s="1"/>
  <c r="R447" i="2"/>
  <c r="T446" i="2"/>
  <c r="V445" i="2"/>
  <c r="X444" i="2"/>
  <c r="Z443" i="2"/>
  <c r="AB442" i="2"/>
  <c r="AD441" i="2"/>
  <c r="AF440" i="2"/>
  <c r="AH439" i="2"/>
  <c r="AJ438" i="2"/>
  <c r="F436" i="2"/>
  <c r="H435" i="2"/>
  <c r="J434" i="2"/>
  <c r="AA433" i="2"/>
  <c r="K433" i="2"/>
  <c r="AC431" i="2"/>
  <c r="M431" i="2"/>
  <c r="AE430" i="2"/>
  <c r="O430" i="2"/>
  <c r="AG429" i="2"/>
  <c r="Q429" i="2"/>
  <c r="AI428" i="2"/>
  <c r="S428" i="2"/>
  <c r="U426" i="2"/>
  <c r="W425" i="2"/>
  <c r="Y424" i="2"/>
  <c r="I424" i="2"/>
  <c r="AA423" i="2"/>
  <c r="K423" i="2"/>
  <c r="AC420" i="2"/>
  <c r="M420" i="2"/>
  <c r="AE419" i="2"/>
  <c r="O419" i="2"/>
  <c r="AG418" i="2"/>
  <c r="Q418" i="2"/>
  <c r="AI417" i="2"/>
  <c r="S417" i="2"/>
  <c r="U415" i="2"/>
  <c r="W414" i="2"/>
  <c r="U477" i="2"/>
  <c r="I475" i="2"/>
  <c r="K474" i="2"/>
  <c r="M472" i="2"/>
  <c r="O471" i="2"/>
  <c r="Q470" i="2"/>
  <c r="S469" i="2"/>
  <c r="U467" i="2"/>
  <c r="W466" i="2"/>
  <c r="Y465" i="2"/>
  <c r="AA464" i="2"/>
  <c r="AC462" i="2"/>
  <c r="AE461" i="2"/>
  <c r="AG460" i="2"/>
  <c r="AI459" i="2"/>
  <c r="I455" i="2"/>
  <c r="K454" i="2"/>
  <c r="M451" i="2"/>
  <c r="O449" i="2"/>
  <c r="O448" i="2" s="1"/>
  <c r="Q447" i="2"/>
  <c r="S446" i="2"/>
  <c r="U445" i="2"/>
  <c r="W444" i="2"/>
  <c r="Y443" i="2"/>
  <c r="AA442" i="2"/>
  <c r="AC441" i="2"/>
  <c r="AE440" i="2"/>
  <c r="AG439" i="2"/>
  <c r="AI438" i="2"/>
  <c r="I434" i="2"/>
  <c r="Z433" i="2"/>
  <c r="J433" i="2"/>
  <c r="AB431" i="2"/>
  <c r="L431" i="2"/>
  <c r="AD430" i="2"/>
  <c r="AF429" i="2"/>
  <c r="P429" i="2"/>
  <c r="AH428" i="2"/>
  <c r="R428" i="2"/>
  <c r="AJ426" i="2"/>
  <c r="T426" i="2"/>
  <c r="V425" i="2"/>
  <c r="F425" i="2"/>
  <c r="X424" i="2"/>
  <c r="H424" i="2"/>
  <c r="Z423" i="2"/>
  <c r="J423" i="2"/>
  <c r="AB420" i="2"/>
  <c r="L420" i="2"/>
  <c r="AD419" i="2"/>
  <c r="AF418" i="2"/>
  <c r="P418" i="2"/>
  <c r="AH417" i="2"/>
  <c r="R417" i="2"/>
  <c r="AD474" i="2"/>
  <c r="AF472" i="2"/>
  <c r="AH471" i="2"/>
  <c r="AJ470" i="2"/>
  <c r="F469" i="2"/>
  <c r="H467" i="2"/>
  <c r="L465" i="2"/>
  <c r="P462" i="2"/>
  <c r="R461" i="2"/>
  <c r="T460" i="2"/>
  <c r="V459" i="2"/>
  <c r="X457" i="2"/>
  <c r="Z456" i="2"/>
  <c r="AB455" i="2"/>
  <c r="AD454" i="2"/>
  <c r="AF451" i="2"/>
  <c r="AH449" i="2"/>
  <c r="AH448" i="2" s="1"/>
  <c r="AJ447" i="2"/>
  <c r="F446" i="2"/>
  <c r="H445" i="2"/>
  <c r="J444" i="2"/>
  <c r="L443" i="2"/>
  <c r="P441" i="2"/>
  <c r="R440" i="2"/>
  <c r="T439" i="2"/>
  <c r="V438" i="2"/>
  <c r="X436" i="2"/>
  <c r="Z435" i="2"/>
  <c r="AB434" i="2"/>
  <c r="U433" i="2"/>
  <c r="W431" i="2"/>
  <c r="Y430" i="2"/>
  <c r="I430" i="2"/>
  <c r="AA429" i="2"/>
  <c r="K429" i="2"/>
  <c r="AC428" i="2"/>
  <c r="M428" i="2"/>
  <c r="AE426" i="2"/>
  <c r="O426" i="2"/>
  <c r="AG425" i="2"/>
  <c r="Q425" i="2"/>
  <c r="AI424" i="2"/>
  <c r="S424" i="2"/>
  <c r="U423" i="2"/>
  <c r="W420" i="2"/>
  <c r="Y419" i="2"/>
  <c r="I419" i="2"/>
  <c r="AA418" i="2"/>
  <c r="K418" i="2"/>
  <c r="AC417" i="2"/>
  <c r="M417" i="2"/>
  <c r="AE415" i="2"/>
  <c r="O415" i="2"/>
  <c r="AG414" i="2"/>
  <c r="Q414" i="2"/>
  <c r="AI413" i="2"/>
  <c r="S413" i="2"/>
  <c r="U412" i="2"/>
  <c r="W410" i="2"/>
  <c r="Y409" i="2"/>
  <c r="I409" i="2"/>
  <c r="AA408" i="2"/>
  <c r="K408" i="2"/>
  <c r="AC407" i="2"/>
  <c r="M407" i="2"/>
  <c r="AE404" i="2"/>
  <c r="O404" i="2"/>
  <c r="AG403" i="2"/>
  <c r="Q403" i="2"/>
  <c r="AI402" i="2"/>
  <c r="S402" i="2"/>
  <c r="U401" i="2"/>
  <c r="W400" i="2"/>
  <c r="Y399" i="2"/>
  <c r="I399" i="2"/>
  <c r="AA397" i="2"/>
  <c r="K397" i="2"/>
  <c r="AC396" i="2"/>
  <c r="M396" i="2"/>
  <c r="AE395" i="2"/>
  <c r="O395" i="2"/>
  <c r="AG394" i="2"/>
  <c r="Q394" i="2"/>
  <c r="AI393" i="2"/>
  <c r="S393" i="2"/>
  <c r="U391" i="2"/>
  <c r="W390" i="2"/>
  <c r="Y389" i="2"/>
  <c r="I389" i="2"/>
  <c r="AA388" i="2"/>
  <c r="K388" i="2"/>
  <c r="AC387" i="2"/>
  <c r="M387" i="2"/>
  <c r="AE385" i="2"/>
  <c r="O385" i="2"/>
  <c r="AG384" i="2"/>
  <c r="Q384" i="2"/>
  <c r="AI383" i="2"/>
  <c r="S383" i="2"/>
  <c r="U382" i="2"/>
  <c r="W381" i="2"/>
  <c r="Y380" i="2"/>
  <c r="I380" i="2"/>
  <c r="AA379" i="2"/>
  <c r="K379" i="2"/>
  <c r="AC378" i="2"/>
  <c r="M378" i="2"/>
  <c r="AE377" i="2"/>
  <c r="O377" i="2"/>
  <c r="AG376" i="2"/>
  <c r="Q376" i="2"/>
  <c r="AI375" i="2"/>
  <c r="S375" i="2"/>
  <c r="AE374" i="2"/>
  <c r="W374" i="2"/>
  <c r="O374" i="2"/>
  <c r="AG373" i="2"/>
  <c r="Y373" i="2"/>
  <c r="Q373" i="2"/>
  <c r="I373" i="2"/>
  <c r="AI372" i="2"/>
  <c r="AA372" i="2"/>
  <c r="S372" i="2"/>
  <c r="K372" i="2"/>
  <c r="AC371" i="2"/>
  <c r="U371" i="2"/>
  <c r="M371" i="2"/>
  <c r="AE369" i="2"/>
  <c r="W369" i="2"/>
  <c r="O369" i="2"/>
  <c r="AG368" i="2"/>
  <c r="Y368" i="2"/>
  <c r="Q368" i="2"/>
  <c r="I368" i="2"/>
  <c r="AI367" i="2"/>
  <c r="AA367" i="2"/>
  <c r="S367" i="2"/>
  <c r="K367" i="2"/>
  <c r="AC366" i="2"/>
  <c r="U366" i="2"/>
  <c r="M366" i="2"/>
  <c r="AE365" i="2"/>
  <c r="W365" i="2"/>
  <c r="O365" i="2"/>
  <c r="AG363" i="2"/>
  <c r="Y363" i="2"/>
  <c r="Q363" i="2"/>
  <c r="I363" i="2"/>
  <c r="AI362" i="2"/>
  <c r="AA362" i="2"/>
  <c r="S362" i="2"/>
  <c r="K362" i="2"/>
  <c r="AC361" i="2"/>
  <c r="U361" i="2"/>
  <c r="M361" i="2"/>
  <c r="AE360" i="2"/>
  <c r="W360" i="2"/>
  <c r="O360" i="2"/>
  <c r="AG359" i="2"/>
  <c r="Y359" i="2"/>
  <c r="Q359" i="2"/>
  <c r="I359" i="2"/>
  <c r="AI358" i="2"/>
  <c r="AA358" i="2"/>
  <c r="S358" i="2"/>
  <c r="K358" i="2"/>
  <c r="AC357" i="2"/>
  <c r="U357" i="2"/>
  <c r="M357" i="2"/>
  <c r="AE355" i="2"/>
  <c r="W355" i="2"/>
  <c r="O355" i="2"/>
  <c r="AG354" i="2"/>
  <c r="Y354" i="2"/>
  <c r="Q354" i="2"/>
  <c r="I354" i="2"/>
  <c r="AI353" i="2"/>
  <c r="AA353" i="2"/>
  <c r="S353" i="2"/>
  <c r="K353" i="2"/>
  <c r="AC352" i="2"/>
  <c r="U352" i="2"/>
  <c r="M352" i="2"/>
  <c r="AE349" i="2"/>
  <c r="W349" i="2"/>
  <c r="O349" i="2"/>
  <c r="AG348" i="2"/>
  <c r="Y348" i="2"/>
  <c r="Q348" i="2"/>
  <c r="I348" i="2"/>
  <c r="AI347" i="2"/>
  <c r="AA347" i="2"/>
  <c r="S347" i="2"/>
  <c r="K347" i="2"/>
  <c r="AC345" i="2"/>
  <c r="U345" i="2"/>
  <c r="M345" i="2"/>
  <c r="AE344" i="2"/>
  <c r="W344" i="2"/>
  <c r="O344" i="2"/>
  <c r="AG343" i="2"/>
  <c r="Y343" i="2"/>
  <c r="Q343" i="2"/>
  <c r="I343" i="2"/>
  <c r="AI342" i="2"/>
  <c r="AA342" i="2"/>
  <c r="S342" i="2"/>
  <c r="K342" i="2"/>
  <c r="AC341" i="2"/>
  <c r="U341" i="2"/>
  <c r="M341" i="2"/>
  <c r="AE339" i="2"/>
  <c r="W339" i="2"/>
  <c r="O339" i="2"/>
  <c r="AG338" i="2"/>
  <c r="Y338" i="2"/>
  <c r="Q338" i="2"/>
  <c r="I338" i="2"/>
  <c r="AI337" i="2"/>
  <c r="AA337" i="2"/>
  <c r="S337" i="2"/>
  <c r="K337" i="2"/>
  <c r="AC336" i="2"/>
  <c r="U336" i="2"/>
  <c r="M336" i="2"/>
  <c r="AE334" i="2"/>
  <c r="W334" i="2"/>
  <c r="O334" i="2"/>
  <c r="AG333" i="2"/>
  <c r="Y333" i="2"/>
  <c r="Q333" i="2"/>
  <c r="I333" i="2"/>
  <c r="AI332" i="2"/>
  <c r="AA332" i="2"/>
  <c r="S332" i="2"/>
  <c r="K332" i="2"/>
  <c r="AC331" i="2"/>
  <c r="U331" i="2"/>
  <c r="M331" i="2"/>
  <c r="AE329" i="2"/>
  <c r="W329" i="2"/>
  <c r="O329" i="2"/>
  <c r="AG328" i="2"/>
  <c r="Y328" i="2"/>
  <c r="Q328" i="2"/>
  <c r="I328" i="2"/>
  <c r="AI327" i="2"/>
  <c r="AA327" i="2"/>
  <c r="S327" i="2"/>
  <c r="K327" i="2"/>
  <c r="AC326" i="2"/>
  <c r="U326" i="2"/>
  <c r="M326" i="2"/>
  <c r="AE325" i="2"/>
  <c r="W325" i="2"/>
  <c r="O325" i="2"/>
  <c r="AG323" i="2"/>
  <c r="Y323" i="2"/>
  <c r="Q323" i="2"/>
  <c r="I323" i="2"/>
  <c r="AI322" i="2"/>
  <c r="AA322" i="2"/>
  <c r="S322" i="2"/>
  <c r="K322" i="2"/>
  <c r="AC321" i="2"/>
  <c r="U321" i="2"/>
  <c r="M321" i="2"/>
  <c r="AE320" i="2"/>
  <c r="W320" i="2"/>
  <c r="O320" i="2"/>
  <c r="AG319" i="2"/>
  <c r="Y319" i="2"/>
  <c r="Q319" i="2"/>
  <c r="I319" i="2"/>
  <c r="AI318" i="2"/>
  <c r="AA318" i="2"/>
  <c r="S318" i="2"/>
  <c r="K318" i="2"/>
  <c r="AC317" i="2"/>
  <c r="U317" i="2"/>
  <c r="M317" i="2"/>
  <c r="X413" i="2"/>
  <c r="Z412" i="2"/>
  <c r="AB410" i="2"/>
  <c r="AD409" i="2"/>
  <c r="AF408" i="2"/>
  <c r="AH407" i="2"/>
  <c r="AJ404" i="2"/>
  <c r="F403" i="2"/>
  <c r="H402" i="2"/>
  <c r="J401" i="2"/>
  <c r="L400" i="2"/>
  <c r="P397" i="2"/>
  <c r="R396" i="2"/>
  <c r="T395" i="2"/>
  <c r="V394" i="2"/>
  <c r="X393" i="2"/>
  <c r="Z391" i="2"/>
  <c r="AB390" i="2"/>
  <c r="AD389" i="2"/>
  <c r="AF388" i="2"/>
  <c r="AH387" i="2"/>
  <c r="AJ385" i="2"/>
  <c r="F384" i="2"/>
  <c r="H383" i="2"/>
  <c r="J382" i="2"/>
  <c r="L381" i="2"/>
  <c r="P379" i="2"/>
  <c r="R378" i="2"/>
  <c r="T377" i="2"/>
  <c r="V376" i="2"/>
  <c r="X375" i="2"/>
  <c r="AF374" i="2"/>
  <c r="P374" i="2"/>
  <c r="AH373" i="2"/>
  <c r="R373" i="2"/>
  <c r="AJ372" i="2"/>
  <c r="T372" i="2"/>
  <c r="V371" i="2"/>
  <c r="F371" i="2"/>
  <c r="X369" i="2"/>
  <c r="H369" i="2"/>
  <c r="Z368" i="2"/>
  <c r="J368" i="2"/>
  <c r="AB367" i="2"/>
  <c r="L367" i="2"/>
  <c r="AD366" i="2"/>
  <c r="AF365" i="2"/>
  <c r="P365" i="2"/>
  <c r="AH363" i="2"/>
  <c r="R363" i="2"/>
  <c r="AJ362" i="2"/>
  <c r="T362" i="2"/>
  <c r="V361" i="2"/>
  <c r="F361" i="2"/>
  <c r="X360" i="2"/>
  <c r="H360" i="2"/>
  <c r="Z359" i="2"/>
  <c r="J359" i="2"/>
  <c r="AB358" i="2"/>
  <c r="L358" i="2"/>
  <c r="AD357" i="2"/>
  <c r="AF355" i="2"/>
  <c r="P355" i="2"/>
  <c r="AH354" i="2"/>
  <c r="R354" i="2"/>
  <c r="AJ353" i="2"/>
  <c r="T353" i="2"/>
  <c r="V352" i="2"/>
  <c r="F352" i="2"/>
  <c r="X349" i="2"/>
  <c r="H349" i="2"/>
  <c r="Z348" i="2"/>
  <c r="J348" i="2"/>
  <c r="AB347" i="2"/>
  <c r="L347" i="2"/>
  <c r="AD345" i="2"/>
  <c r="AF344" i="2"/>
  <c r="P344" i="2"/>
  <c r="AH343" i="2"/>
  <c r="R343" i="2"/>
  <c r="AJ342" i="2"/>
  <c r="T342" i="2"/>
  <c r="V341" i="2"/>
  <c r="F341" i="2"/>
  <c r="X339" i="2"/>
  <c r="H339" i="2"/>
  <c r="Z338" i="2"/>
  <c r="J338" i="2"/>
  <c r="AB337" i="2"/>
  <c r="L337" i="2"/>
  <c r="AD336" i="2"/>
  <c r="AF334" i="2"/>
  <c r="P334" i="2"/>
  <c r="AH333" i="2"/>
  <c r="R333" i="2"/>
  <c r="AJ332" i="2"/>
  <c r="T332" i="2"/>
  <c r="V331" i="2"/>
  <c r="F331" i="2"/>
  <c r="X329" i="2"/>
  <c r="H329" i="2"/>
  <c r="Z328" i="2"/>
  <c r="J328" i="2"/>
  <c r="AB327" i="2"/>
  <c r="L327" i="2"/>
  <c r="AD326" i="2"/>
  <c r="AF325" i="2"/>
  <c r="P325" i="2"/>
  <c r="AH323" i="2"/>
  <c r="R323" i="2"/>
  <c r="AJ322" i="2"/>
  <c r="T322" i="2"/>
  <c r="V321" i="2"/>
  <c r="F321" i="2"/>
  <c r="X320" i="2"/>
  <c r="H320" i="2"/>
  <c r="Z319" i="2"/>
  <c r="J319" i="2"/>
  <c r="AB318" i="2"/>
  <c r="L318" i="2"/>
  <c r="AD317" i="2"/>
  <c r="AH316" i="2"/>
  <c r="Z316" i="2"/>
  <c r="R316" i="2"/>
  <c r="J316" i="2"/>
  <c r="AJ315" i="2"/>
  <c r="AB315" i="2"/>
  <c r="T315" i="2"/>
  <c r="L315" i="2"/>
  <c r="AD314" i="2"/>
  <c r="V314" i="2"/>
  <c r="F314" i="2"/>
  <c r="AF313" i="2"/>
  <c r="X313" i="2"/>
  <c r="P313" i="2"/>
  <c r="H313" i="2"/>
  <c r="AH311" i="2"/>
  <c r="Z311" i="2"/>
  <c r="R311" i="2"/>
  <c r="J311" i="2"/>
  <c r="AJ310" i="2"/>
  <c r="AB310" i="2"/>
  <c r="T310" i="2"/>
  <c r="L310" i="2"/>
  <c r="AD309" i="2"/>
  <c r="V309" i="2"/>
  <c r="F309" i="2"/>
  <c r="AF308" i="2"/>
  <c r="X308" i="2"/>
  <c r="P308" i="2"/>
  <c r="H308" i="2"/>
  <c r="AH306" i="2"/>
  <c r="Z306" i="2"/>
  <c r="R306" i="2"/>
  <c r="J306" i="2"/>
  <c r="AJ305" i="2"/>
  <c r="AB305" i="2"/>
  <c r="T305" i="2"/>
  <c r="L305" i="2"/>
  <c r="AD304" i="2"/>
  <c r="V304" i="2"/>
  <c r="F304" i="2"/>
  <c r="AF303" i="2"/>
  <c r="X303" i="2"/>
  <c r="P303" i="2"/>
  <c r="H303" i="2"/>
  <c r="AH301" i="2"/>
  <c r="Z301" i="2"/>
  <c r="R301" i="2"/>
  <c r="J301" i="2"/>
  <c r="AJ300" i="2"/>
  <c r="AB300" i="2"/>
  <c r="T300" i="2"/>
  <c r="L300" i="2"/>
  <c r="AD299" i="2"/>
  <c r="V299" i="2"/>
  <c r="F299" i="2"/>
  <c r="AF298" i="2"/>
  <c r="X298" i="2"/>
  <c r="P298" i="2"/>
  <c r="H298" i="2"/>
  <c r="AH296" i="2"/>
  <c r="Z296" i="2"/>
  <c r="R296" i="2"/>
  <c r="J296" i="2"/>
  <c r="AJ295" i="2"/>
  <c r="AB295" i="2"/>
  <c r="T295" i="2"/>
  <c r="L295" i="2"/>
  <c r="AD294" i="2"/>
  <c r="V294" i="2"/>
  <c r="F294" i="2"/>
  <c r="AF293" i="2"/>
  <c r="X293" i="2"/>
  <c r="P293" i="2"/>
  <c r="H293" i="2"/>
  <c r="AH291" i="2"/>
  <c r="Z291" i="2"/>
  <c r="R291" i="2"/>
  <c r="J291" i="2"/>
  <c r="AJ290" i="2"/>
  <c r="AB290" i="2"/>
  <c r="T290" i="2"/>
  <c r="L290" i="2"/>
  <c r="AD289" i="2"/>
  <c r="V289" i="2"/>
  <c r="F289" i="2"/>
  <c r="AF288" i="2"/>
  <c r="X288" i="2"/>
  <c r="P288" i="2"/>
  <c r="H288" i="2"/>
  <c r="AH285" i="2"/>
  <c r="Z285" i="2"/>
  <c r="R285" i="2"/>
  <c r="J285" i="2"/>
  <c r="AJ283" i="2"/>
  <c r="AJ282" i="2" s="1"/>
  <c r="AB283" i="2"/>
  <c r="AB282" i="2" s="1"/>
  <c r="T283" i="2"/>
  <c r="T282" i="2" s="1"/>
  <c r="L283" i="2"/>
  <c r="L282" i="2" s="1"/>
  <c r="AL281" i="2"/>
  <c r="AD281" i="2"/>
  <c r="V281" i="2"/>
  <c r="F281" i="2"/>
  <c r="AF280" i="2"/>
  <c r="X280" i="2"/>
  <c r="P280" i="2"/>
  <c r="H280" i="2"/>
  <c r="AH279" i="2"/>
  <c r="Z279" i="2"/>
  <c r="R279" i="2"/>
  <c r="AJ278" i="2"/>
  <c r="AB278" i="2"/>
  <c r="T278" i="2"/>
  <c r="L278" i="2"/>
  <c r="AL277" i="2"/>
  <c r="AD277" i="2"/>
  <c r="V277" i="2"/>
  <c r="F277" i="2"/>
  <c r="AF276" i="2"/>
  <c r="X276" i="2"/>
  <c r="P276" i="2"/>
  <c r="H276" i="2"/>
  <c r="AH275" i="2"/>
  <c r="Z275" i="2"/>
  <c r="R275" i="2"/>
  <c r="AJ274" i="2"/>
  <c r="AB274" i="2"/>
  <c r="T274" i="2"/>
  <c r="L274" i="2"/>
  <c r="AL273" i="2"/>
  <c r="AD273" i="2"/>
  <c r="V273" i="2"/>
  <c r="F273" i="2"/>
  <c r="AF272" i="2"/>
  <c r="X272" i="2"/>
  <c r="P272" i="2"/>
  <c r="H272" i="2"/>
  <c r="AH270" i="2"/>
  <c r="Z270" i="2"/>
  <c r="R270" i="2"/>
  <c r="AJ269" i="2"/>
  <c r="AB269" i="2"/>
  <c r="T269" i="2"/>
  <c r="L269" i="2"/>
  <c r="AL268" i="2"/>
  <c r="AD268" i="2"/>
  <c r="V268" i="2"/>
  <c r="F268" i="2"/>
  <c r="AF267" i="2"/>
  <c r="X267" i="2"/>
  <c r="P267" i="2"/>
  <c r="H267" i="2"/>
  <c r="AH265" i="2"/>
  <c r="Z265" i="2"/>
  <c r="R265" i="2"/>
  <c r="AJ264" i="2"/>
  <c r="AB264" i="2"/>
  <c r="T264" i="2"/>
  <c r="L264" i="2"/>
  <c r="AL263" i="2"/>
  <c r="AD263" i="2"/>
  <c r="V263" i="2"/>
  <c r="F263" i="2"/>
  <c r="AF262" i="2"/>
  <c r="X262" i="2"/>
  <c r="P262" i="2"/>
  <c r="H262" i="2"/>
  <c r="AH260" i="2"/>
  <c r="Z260" i="2"/>
  <c r="R260" i="2"/>
  <c r="AJ259" i="2"/>
  <c r="AB259" i="2"/>
  <c r="T259" i="2"/>
  <c r="L259" i="2"/>
  <c r="AL258" i="2"/>
  <c r="AD258" i="2"/>
  <c r="V258" i="2"/>
  <c r="F258" i="2"/>
  <c r="AF257" i="2"/>
  <c r="X257" i="2"/>
  <c r="P257" i="2"/>
  <c r="H257" i="2"/>
  <c r="AH254" i="2"/>
  <c r="Z254" i="2"/>
  <c r="R254" i="2"/>
  <c r="AJ253" i="2"/>
  <c r="AB253" i="2"/>
  <c r="T253" i="2"/>
  <c r="L253" i="2"/>
  <c r="AL252" i="2"/>
  <c r="AD252" i="2"/>
  <c r="V252" i="2"/>
  <c r="F252" i="2"/>
  <c r="AF251" i="2"/>
  <c r="X251" i="2"/>
  <c r="P251" i="2"/>
  <c r="H251" i="2"/>
  <c r="AH249" i="2"/>
  <c r="Z249" i="2"/>
  <c r="R249" i="2"/>
  <c r="AJ248" i="2"/>
  <c r="AB248" i="2"/>
  <c r="T248" i="2"/>
  <c r="L248" i="2"/>
  <c r="AL247" i="2"/>
  <c r="AD247" i="2"/>
  <c r="V247" i="2"/>
  <c r="F247" i="2"/>
  <c r="AF246" i="2"/>
  <c r="X246" i="2"/>
  <c r="P246" i="2"/>
  <c r="H246" i="2"/>
  <c r="AH244" i="2"/>
  <c r="Z244" i="2"/>
  <c r="R244" i="2"/>
  <c r="AJ243" i="2"/>
  <c r="AB243" i="2"/>
  <c r="T243" i="2"/>
  <c r="L243" i="2"/>
  <c r="AL242" i="2"/>
  <c r="AD242" i="2"/>
  <c r="AJ415" i="2"/>
  <c r="K413" i="2"/>
  <c r="M412" i="2"/>
  <c r="O410" i="2"/>
  <c r="Q409" i="2"/>
  <c r="S408" i="2"/>
  <c r="U407" i="2"/>
  <c r="W404" i="2"/>
  <c r="Y403" i="2"/>
  <c r="AA402" i="2"/>
  <c r="AC401" i="2"/>
  <c r="AE400" i="2"/>
  <c r="AG399" i="2"/>
  <c r="AI397" i="2"/>
  <c r="I394" i="2"/>
  <c r="K393" i="2"/>
  <c r="M391" i="2"/>
  <c r="O390" i="2"/>
  <c r="Q389" i="2"/>
  <c r="S388" i="2"/>
  <c r="U387" i="2"/>
  <c r="W385" i="2"/>
  <c r="Y384" i="2"/>
  <c r="AA383" i="2"/>
  <c r="AC382" i="2"/>
  <c r="AE381" i="2"/>
  <c r="AG380" i="2"/>
  <c r="AI379" i="2"/>
  <c r="I376" i="2"/>
  <c r="K375" i="2"/>
  <c r="AA374" i="2"/>
  <c r="K374" i="2"/>
  <c r="AC373" i="2"/>
  <c r="M373" i="2"/>
  <c r="AE372" i="2"/>
  <c r="O372" i="2"/>
  <c r="AG371" i="2"/>
  <c r="Q371" i="2"/>
  <c r="AI369" i="2"/>
  <c r="S369" i="2"/>
  <c r="U368" i="2"/>
  <c r="W367" i="2"/>
  <c r="Y366" i="2"/>
  <c r="I366" i="2"/>
  <c r="AA365" i="2"/>
  <c r="K365" i="2"/>
  <c r="AC363" i="2"/>
  <c r="M363" i="2"/>
  <c r="AE362" i="2"/>
  <c r="O362" i="2"/>
  <c r="AG361" i="2"/>
  <c r="Q361" i="2"/>
  <c r="AI360" i="2"/>
  <c r="S360" i="2"/>
  <c r="U359" i="2"/>
  <c r="W358" i="2"/>
  <c r="Y357" i="2"/>
  <c r="I357" i="2"/>
  <c r="AA355" i="2"/>
  <c r="K355" i="2"/>
  <c r="AC354" i="2"/>
  <c r="M354" i="2"/>
  <c r="AE353" i="2"/>
  <c r="O353" i="2"/>
  <c r="AG352" i="2"/>
  <c r="Q352" i="2"/>
  <c r="AI349" i="2"/>
  <c r="S349" i="2"/>
  <c r="U348" i="2"/>
  <c r="W347" i="2"/>
  <c r="Y345" i="2"/>
  <c r="I345" i="2"/>
  <c r="AA344" i="2"/>
  <c r="K344" i="2"/>
  <c r="AC343" i="2"/>
  <c r="M343" i="2"/>
  <c r="AE342" i="2"/>
  <c r="O342" i="2"/>
  <c r="AG341" i="2"/>
  <c r="Q341" i="2"/>
  <c r="AI339" i="2"/>
  <c r="S339" i="2"/>
  <c r="U338" i="2"/>
  <c r="W337" i="2"/>
  <c r="Y336" i="2"/>
  <c r="I336" i="2"/>
  <c r="AA334" i="2"/>
  <c r="K334" i="2"/>
  <c r="AC333" i="2"/>
  <c r="M333" i="2"/>
  <c r="AE332" i="2"/>
  <c r="O332" i="2"/>
  <c r="AG331" i="2"/>
  <c r="Q331" i="2"/>
  <c r="AI329" i="2"/>
  <c r="S329" i="2"/>
  <c r="U328" i="2"/>
  <c r="W327" i="2"/>
  <c r="Y326" i="2"/>
  <c r="I326" i="2"/>
  <c r="AA325" i="2"/>
  <c r="K325" i="2"/>
  <c r="AC323" i="2"/>
  <c r="M323" i="2"/>
  <c r="AE322" i="2"/>
  <c r="O322" i="2"/>
  <c r="AG321" i="2"/>
  <c r="Q321" i="2"/>
  <c r="AI320" i="2"/>
  <c r="S320" i="2"/>
  <c r="U319" i="2"/>
  <c r="W318" i="2"/>
  <c r="Y317" i="2"/>
  <c r="I317" i="2"/>
  <c r="AG316" i="2"/>
  <c r="Y316" i="2"/>
  <c r="Q316" i="2"/>
  <c r="I316" i="2"/>
  <c r="AI315" i="2"/>
  <c r="AA315" i="2"/>
  <c r="S315" i="2"/>
  <c r="K315" i="2"/>
  <c r="AC314" i="2"/>
  <c r="U314" i="2"/>
  <c r="M314" i="2"/>
  <c r="AE313" i="2"/>
  <c r="W313" i="2"/>
  <c r="O313" i="2"/>
  <c r="AG311" i="2"/>
  <c r="Y311" i="2"/>
  <c r="Q311" i="2"/>
  <c r="I311" i="2"/>
  <c r="AI310" i="2"/>
  <c r="AA310" i="2"/>
  <c r="S310" i="2"/>
  <c r="K310" i="2"/>
  <c r="AC309" i="2"/>
  <c r="U309" i="2"/>
  <c r="M309" i="2"/>
  <c r="AE308" i="2"/>
  <c r="W308" i="2"/>
  <c r="O308" i="2"/>
  <c r="AG306" i="2"/>
  <c r="Y306" i="2"/>
  <c r="Q306" i="2"/>
  <c r="I306" i="2"/>
  <c r="AI305" i="2"/>
  <c r="AA305" i="2"/>
  <c r="S305" i="2"/>
  <c r="K305" i="2"/>
  <c r="AC304" i="2"/>
  <c r="U304" i="2"/>
  <c r="M304" i="2"/>
  <c r="AE303" i="2"/>
  <c r="W303" i="2"/>
  <c r="O303" i="2"/>
  <c r="AG301" i="2"/>
  <c r="Y301" i="2"/>
  <c r="Q301" i="2"/>
  <c r="I301" i="2"/>
  <c r="AI300" i="2"/>
  <c r="AA300" i="2"/>
  <c r="S300" i="2"/>
  <c r="K300" i="2"/>
  <c r="AC299" i="2"/>
  <c r="U299" i="2"/>
  <c r="M299" i="2"/>
  <c r="AE298" i="2"/>
  <c r="W298" i="2"/>
  <c r="O298" i="2"/>
  <c r="AG296" i="2"/>
  <c r="Y296" i="2"/>
  <c r="Q296" i="2"/>
  <c r="I296" i="2"/>
  <c r="AI295" i="2"/>
  <c r="AA295" i="2"/>
  <c r="S295" i="2"/>
  <c r="K295" i="2"/>
  <c r="AC294" i="2"/>
  <c r="U294" i="2"/>
  <c r="M294" i="2"/>
  <c r="AE293" i="2"/>
  <c r="W293" i="2"/>
  <c r="O293" i="2"/>
  <c r="AG291" i="2"/>
  <c r="Y291" i="2"/>
  <c r="Q291" i="2"/>
  <c r="I291" i="2"/>
  <c r="AI290" i="2"/>
  <c r="AA290" i="2"/>
  <c r="S290" i="2"/>
  <c r="K290" i="2"/>
  <c r="AC289" i="2"/>
  <c r="U289" i="2"/>
  <c r="M289" i="2"/>
  <c r="AE288" i="2"/>
  <c r="W288" i="2"/>
  <c r="O288" i="2"/>
  <c r="AG285" i="2"/>
  <c r="Y285" i="2"/>
  <c r="Q285" i="2"/>
  <c r="I285" i="2"/>
  <c r="AI283" i="2"/>
  <c r="AI282" i="2" s="1"/>
  <c r="AA283" i="2"/>
  <c r="AA282" i="2" s="1"/>
  <c r="S283" i="2"/>
  <c r="S282" i="2" s="1"/>
  <c r="K283" i="2"/>
  <c r="K282" i="2" s="1"/>
  <c r="AC281" i="2"/>
  <c r="U281" i="2"/>
  <c r="M281" i="2"/>
  <c r="AE280" i="2"/>
  <c r="W280" i="2"/>
  <c r="O280" i="2"/>
  <c r="AG279" i="2"/>
  <c r="Y279" i="2"/>
  <c r="Q279" i="2"/>
  <c r="I279" i="2"/>
  <c r="AI278" i="2"/>
  <c r="AA278" i="2"/>
  <c r="S278" i="2"/>
  <c r="K278" i="2"/>
  <c r="AC277" i="2"/>
  <c r="U277" i="2"/>
  <c r="M277" i="2"/>
  <c r="AE276" i="2"/>
  <c r="W276" i="2"/>
  <c r="O276" i="2"/>
  <c r="AG275" i="2"/>
  <c r="Y275" i="2"/>
  <c r="Q275" i="2"/>
  <c r="I275" i="2"/>
  <c r="AI274" i="2"/>
  <c r="AA274" i="2"/>
  <c r="S274" i="2"/>
  <c r="K274" i="2"/>
  <c r="AC273" i="2"/>
  <c r="U273" i="2"/>
  <c r="M273" i="2"/>
  <c r="AE272" i="2"/>
  <c r="W272" i="2"/>
  <c r="O272" i="2"/>
  <c r="AG270" i="2"/>
  <c r="Y270" i="2"/>
  <c r="Q270" i="2"/>
  <c r="I270" i="2"/>
  <c r="AI269" i="2"/>
  <c r="AA269" i="2"/>
  <c r="S269" i="2"/>
  <c r="K269" i="2"/>
  <c r="AC268" i="2"/>
  <c r="U268" i="2"/>
  <c r="M268" i="2"/>
  <c r="AE267" i="2"/>
  <c r="W267" i="2"/>
  <c r="O267" i="2"/>
  <c r="AG265" i="2"/>
  <c r="Y265" i="2"/>
  <c r="Q265" i="2"/>
  <c r="I265" i="2"/>
  <c r="AI264" i="2"/>
  <c r="AA264" i="2"/>
  <c r="S264" i="2"/>
  <c r="K264" i="2"/>
  <c r="AC263" i="2"/>
  <c r="U263" i="2"/>
  <c r="M263" i="2"/>
  <c r="AE262" i="2"/>
  <c r="W262" i="2"/>
  <c r="O262" i="2"/>
  <c r="AG260" i="2"/>
  <c r="Y260" i="2"/>
  <c r="Q260" i="2"/>
  <c r="I260" i="2"/>
  <c r="AI259" i="2"/>
  <c r="AA259" i="2"/>
  <c r="S259" i="2"/>
  <c r="K259" i="2"/>
  <c r="AC258" i="2"/>
  <c r="U258" i="2"/>
  <c r="M258" i="2"/>
  <c r="AE257" i="2"/>
  <c r="W257" i="2"/>
  <c r="O257" i="2"/>
  <c r="AG254" i="2"/>
  <c r="Y254" i="2"/>
  <c r="Q254" i="2"/>
  <c r="I254" i="2"/>
  <c r="AI253" i="2"/>
  <c r="AA253" i="2"/>
  <c r="S253" i="2"/>
  <c r="K253" i="2"/>
  <c r="AC252" i="2"/>
  <c r="U252" i="2"/>
  <c r="M252" i="2"/>
  <c r="AE251" i="2"/>
  <c r="W251" i="2"/>
  <c r="O251" i="2"/>
  <c r="AG249" i="2"/>
  <c r="Y249" i="2"/>
  <c r="Q249" i="2"/>
  <c r="I249" i="2"/>
  <c r="AI248" i="2"/>
  <c r="AA248" i="2"/>
  <c r="S248" i="2"/>
  <c r="K248" i="2"/>
  <c r="AC247" i="2"/>
  <c r="U247" i="2"/>
  <c r="M247" i="2"/>
  <c r="AE246" i="2"/>
  <c r="W246" i="2"/>
  <c r="O246" i="2"/>
  <c r="AG244" i="2"/>
  <c r="Y244" i="2"/>
  <c r="Q244" i="2"/>
  <c r="I244" i="2"/>
  <c r="AI243" i="2"/>
  <c r="AA243" i="2"/>
  <c r="S243" i="2"/>
  <c r="K243" i="2"/>
  <c r="AC242" i="2"/>
  <c r="T415" i="2"/>
  <c r="J413" i="2"/>
  <c r="L412" i="2"/>
  <c r="P409" i="2"/>
  <c r="R408" i="2"/>
  <c r="T407" i="2"/>
  <c r="V404" i="2"/>
  <c r="X403" i="2"/>
  <c r="Z402" i="2"/>
  <c r="AB401" i="2"/>
  <c r="AD400" i="2"/>
  <c r="AF399" i="2"/>
  <c r="AH397" i="2"/>
  <c r="AJ396" i="2"/>
  <c r="F395" i="2"/>
  <c r="H394" i="2"/>
  <c r="J393" i="2"/>
  <c r="L391" i="2"/>
  <c r="P389" i="2"/>
  <c r="R388" i="2"/>
  <c r="T387" i="2"/>
  <c r="V385" i="2"/>
  <c r="X384" i="2"/>
  <c r="Z383" i="2"/>
  <c r="AB382" i="2"/>
  <c r="AD381" i="2"/>
  <c r="AF380" i="2"/>
  <c r="AH379" i="2"/>
  <c r="AJ378" i="2"/>
  <c r="F377" i="2"/>
  <c r="H376" i="2"/>
  <c r="J375" i="2"/>
  <c r="Z374" i="2"/>
  <c r="J374" i="2"/>
  <c r="AB373" i="2"/>
  <c r="L373" i="2"/>
  <c r="AD372" i="2"/>
  <c r="AF371" i="2"/>
  <c r="P371" i="2"/>
  <c r="AH369" i="2"/>
  <c r="R369" i="2"/>
  <c r="AJ368" i="2"/>
  <c r="T368" i="2"/>
  <c r="V367" i="2"/>
  <c r="F367" i="2"/>
  <c r="X366" i="2"/>
  <c r="H366" i="2"/>
  <c r="Z365" i="2"/>
  <c r="J365" i="2"/>
  <c r="AB363" i="2"/>
  <c r="L363" i="2"/>
  <c r="AD362" i="2"/>
  <c r="AF361" i="2"/>
  <c r="P361" i="2"/>
  <c r="AH360" i="2"/>
  <c r="R360" i="2"/>
  <c r="AJ359" i="2"/>
  <c r="T359" i="2"/>
  <c r="V358" i="2"/>
  <c r="F358" i="2"/>
  <c r="X357" i="2"/>
  <c r="H357" i="2"/>
  <c r="Z355" i="2"/>
  <c r="J355" i="2"/>
  <c r="AB354" i="2"/>
  <c r="L354" i="2"/>
  <c r="AD353" i="2"/>
  <c r="AF352" i="2"/>
  <c r="P352" i="2"/>
  <c r="AH349" i="2"/>
  <c r="R349" i="2"/>
  <c r="AJ348" i="2"/>
  <c r="T348" i="2"/>
  <c r="V347" i="2"/>
  <c r="F347" i="2"/>
  <c r="X345" i="2"/>
  <c r="H345" i="2"/>
  <c r="Z344" i="2"/>
  <c r="J344" i="2"/>
  <c r="AB343" i="2"/>
  <c r="L343" i="2"/>
  <c r="AD342" i="2"/>
  <c r="AF341" i="2"/>
  <c r="P341" i="2"/>
  <c r="AH339" i="2"/>
  <c r="R339" i="2"/>
  <c r="AJ338" i="2"/>
  <c r="T338" i="2"/>
  <c r="V337" i="2"/>
  <c r="F337" i="2"/>
  <c r="X336" i="2"/>
  <c r="H336" i="2"/>
  <c r="Z334" i="2"/>
  <c r="J334" i="2"/>
  <c r="AB333" i="2"/>
  <c r="L333" i="2"/>
  <c r="AD332" i="2"/>
  <c r="AF331" i="2"/>
  <c r="P331" i="2"/>
  <c r="AH329" i="2"/>
  <c r="R329" i="2"/>
  <c r="AJ328" i="2"/>
  <c r="T328" i="2"/>
  <c r="V327" i="2"/>
  <c r="F327" i="2"/>
  <c r="X326" i="2"/>
  <c r="H326" i="2"/>
  <c r="Z325" i="2"/>
  <c r="J325" i="2"/>
  <c r="AB323" i="2"/>
  <c r="L323" i="2"/>
  <c r="AD322" i="2"/>
  <c r="AF321" i="2"/>
  <c r="P321" i="2"/>
  <c r="AH320" i="2"/>
  <c r="R320" i="2"/>
  <c r="AJ319" i="2"/>
  <c r="T319" i="2"/>
  <c r="V318" i="2"/>
  <c r="F318" i="2"/>
  <c r="X317" i="2"/>
  <c r="H317" i="2"/>
  <c r="AF316" i="2"/>
  <c r="X316" i="2"/>
  <c r="P316" i="2"/>
  <c r="H316" i="2"/>
  <c r="AH315" i="2"/>
  <c r="Z315" i="2"/>
  <c r="R315" i="2"/>
  <c r="J315" i="2"/>
  <c r="AJ314" i="2"/>
  <c r="AB314" i="2"/>
  <c r="T314" i="2"/>
  <c r="L314" i="2"/>
  <c r="AD313" i="2"/>
  <c r="V313" i="2"/>
  <c r="F313" i="2"/>
  <c r="AF311" i="2"/>
  <c r="X311" i="2"/>
  <c r="P311" i="2"/>
  <c r="H311" i="2"/>
  <c r="AH310" i="2"/>
  <c r="Z310" i="2"/>
  <c r="R310" i="2"/>
  <c r="J310" i="2"/>
  <c r="AJ309" i="2"/>
  <c r="AB309" i="2"/>
  <c r="T309" i="2"/>
  <c r="L309" i="2"/>
  <c r="AD308" i="2"/>
  <c r="V308" i="2"/>
  <c r="F308" i="2"/>
  <c r="AF306" i="2"/>
  <c r="X306" i="2"/>
  <c r="P306" i="2"/>
  <c r="H306" i="2"/>
  <c r="AH305" i="2"/>
  <c r="Z305" i="2"/>
  <c r="R305" i="2"/>
  <c r="J305" i="2"/>
  <c r="AJ304" i="2"/>
  <c r="AB304" i="2"/>
  <c r="T304" i="2"/>
  <c r="L304" i="2"/>
  <c r="AD303" i="2"/>
  <c r="V303" i="2"/>
  <c r="F303" i="2"/>
  <c r="AF301" i="2"/>
  <c r="X301" i="2"/>
  <c r="P301" i="2"/>
  <c r="H301" i="2"/>
  <c r="AH300" i="2"/>
  <c r="Z300" i="2"/>
  <c r="R300" i="2"/>
  <c r="J300" i="2"/>
  <c r="AJ299" i="2"/>
  <c r="AB299" i="2"/>
  <c r="T299" i="2"/>
  <c r="L299" i="2"/>
  <c r="AD298" i="2"/>
  <c r="V298" i="2"/>
  <c r="F298" i="2"/>
  <c r="AF296" i="2"/>
  <c r="X296" i="2"/>
  <c r="P296" i="2"/>
  <c r="H296" i="2"/>
  <c r="AH295" i="2"/>
  <c r="Z295" i="2"/>
  <c r="R295" i="2"/>
  <c r="J295" i="2"/>
  <c r="AJ294" i="2"/>
  <c r="AB294" i="2"/>
  <c r="T294" i="2"/>
  <c r="L294" i="2"/>
  <c r="AD293" i="2"/>
  <c r="V293" i="2"/>
  <c r="F293" i="2"/>
  <c r="AF291" i="2"/>
  <c r="X291" i="2"/>
  <c r="P291" i="2"/>
  <c r="H291" i="2"/>
  <c r="AH290" i="2"/>
  <c r="Z290" i="2"/>
  <c r="R290" i="2"/>
  <c r="J290" i="2"/>
  <c r="AJ289" i="2"/>
  <c r="AB289" i="2"/>
  <c r="T289" i="2"/>
  <c r="L289" i="2"/>
  <c r="AD288" i="2"/>
  <c r="V288" i="2"/>
  <c r="F288" i="2"/>
  <c r="AF285" i="2"/>
  <c r="X285" i="2"/>
  <c r="P285" i="2"/>
  <c r="H285" i="2"/>
  <c r="AH283" i="2"/>
  <c r="AH282" i="2" s="1"/>
  <c r="Z283" i="2"/>
  <c r="Z282" i="2" s="1"/>
  <c r="R283" i="2"/>
  <c r="R282" i="2" s="1"/>
  <c r="AJ281" i="2"/>
  <c r="AB281" i="2"/>
  <c r="T281" i="2"/>
  <c r="L281" i="2"/>
  <c r="AL280" i="2"/>
  <c r="AD280" i="2"/>
  <c r="V280" i="2"/>
  <c r="F280" i="2"/>
  <c r="AF279" i="2"/>
  <c r="X279" i="2"/>
  <c r="P279" i="2"/>
  <c r="H279" i="2"/>
  <c r="AH278" i="2"/>
  <c r="Z278" i="2"/>
  <c r="R278" i="2"/>
  <c r="AJ277" i="2"/>
  <c r="AB277" i="2"/>
  <c r="T277" i="2"/>
  <c r="L277" i="2"/>
  <c r="AL276" i="2"/>
  <c r="AD276" i="2"/>
  <c r="V276" i="2"/>
  <c r="F276" i="2"/>
  <c r="AF275" i="2"/>
  <c r="X275" i="2"/>
  <c r="P275" i="2"/>
  <c r="H275" i="2"/>
  <c r="AH274" i="2"/>
  <c r="Z274" i="2"/>
  <c r="R274" i="2"/>
  <c r="AJ273" i="2"/>
  <c r="AB273" i="2"/>
  <c r="T273" i="2"/>
  <c r="L273" i="2"/>
  <c r="AL272" i="2"/>
  <c r="AD272" i="2"/>
  <c r="V272" i="2"/>
  <c r="F272" i="2"/>
  <c r="AF270" i="2"/>
  <c r="X270" i="2"/>
  <c r="P270" i="2"/>
  <c r="H270" i="2"/>
  <c r="AH269" i="2"/>
  <c r="Z269" i="2"/>
  <c r="R269" i="2"/>
  <c r="AJ268" i="2"/>
  <c r="AB268" i="2"/>
  <c r="T268" i="2"/>
  <c r="L268" i="2"/>
  <c r="AL267" i="2"/>
  <c r="AD267" i="2"/>
  <c r="V267" i="2"/>
  <c r="F267" i="2"/>
  <c r="AF265" i="2"/>
  <c r="X265" i="2"/>
  <c r="P265" i="2"/>
  <c r="H265" i="2"/>
  <c r="AH264" i="2"/>
  <c r="Z264" i="2"/>
  <c r="R264" i="2"/>
  <c r="AJ263" i="2"/>
  <c r="AB263" i="2"/>
  <c r="T263" i="2"/>
  <c r="L263" i="2"/>
  <c r="AL262" i="2"/>
  <c r="AD262" i="2"/>
  <c r="V262" i="2"/>
  <c r="F262" i="2"/>
  <c r="AF260" i="2"/>
  <c r="X260" i="2"/>
  <c r="P260" i="2"/>
  <c r="H260" i="2"/>
  <c r="AH259" i="2"/>
  <c r="Z259" i="2"/>
  <c r="R259" i="2"/>
  <c r="AJ258" i="2"/>
  <c r="AB258" i="2"/>
  <c r="T258" i="2"/>
  <c r="L258" i="2"/>
  <c r="AL257" i="2"/>
  <c r="AD257" i="2"/>
  <c r="V257" i="2"/>
  <c r="F257" i="2"/>
  <c r="AF254" i="2"/>
  <c r="X254" i="2"/>
  <c r="P254" i="2"/>
  <c r="H254" i="2"/>
  <c r="AH253" i="2"/>
  <c r="Z253" i="2"/>
  <c r="R253" i="2"/>
  <c r="AJ252" i="2"/>
  <c r="AB252" i="2"/>
  <c r="T252" i="2"/>
  <c r="L252" i="2"/>
  <c r="AL251" i="2"/>
  <c r="AD251" i="2"/>
  <c r="V251" i="2"/>
  <c r="F251" i="2"/>
  <c r="AF249" i="2"/>
  <c r="X249" i="2"/>
  <c r="P249" i="2"/>
  <c r="H249" i="2"/>
  <c r="AH248" i="2"/>
  <c r="Z248" i="2"/>
  <c r="R248" i="2"/>
  <c r="AJ247" i="2"/>
  <c r="AB247" i="2"/>
  <c r="T247" i="2"/>
  <c r="L247" i="2"/>
  <c r="AL246" i="2"/>
  <c r="AD246" i="2"/>
  <c r="V246" i="2"/>
  <c r="F246" i="2"/>
  <c r="AF244" i="2"/>
  <c r="X244" i="2"/>
  <c r="P244" i="2"/>
  <c r="H244" i="2"/>
  <c r="AH243" i="2"/>
  <c r="Z243" i="2"/>
  <c r="R243" i="2"/>
  <c r="AJ242" i="2"/>
  <c r="AB242" i="2"/>
  <c r="I413" i="2"/>
  <c r="K412" i="2"/>
  <c r="M410" i="2"/>
  <c r="O409" i="2"/>
  <c r="Q408" i="2"/>
  <c r="S407" i="2"/>
  <c r="U404" i="2"/>
  <c r="W403" i="2"/>
  <c r="Y402" i="2"/>
  <c r="AA401" i="2"/>
  <c r="AC400" i="2"/>
  <c r="AE399" i="2"/>
  <c r="AG397" i="2"/>
  <c r="AI396" i="2"/>
  <c r="I393" i="2"/>
  <c r="K391" i="2"/>
  <c r="M390" i="2"/>
  <c r="O389" i="2"/>
  <c r="Q388" i="2"/>
  <c r="S387" i="2"/>
  <c r="U385" i="2"/>
  <c r="W384" i="2"/>
  <c r="Y383" i="2"/>
  <c r="AA382" i="2"/>
  <c r="AC381" i="2"/>
  <c r="AE380" i="2"/>
  <c r="AG379" i="2"/>
  <c r="AI378" i="2"/>
  <c r="I375" i="2"/>
  <c r="Y374" i="2"/>
  <c r="I374" i="2"/>
  <c r="AA373" i="2"/>
  <c r="K373" i="2"/>
  <c r="AC372" i="2"/>
  <c r="M372" i="2"/>
  <c r="AE371" i="2"/>
  <c r="O371" i="2"/>
  <c r="AG369" i="2"/>
  <c r="Q369" i="2"/>
  <c r="AI368" i="2"/>
  <c r="S368" i="2"/>
  <c r="U367" i="2"/>
  <c r="W366" i="2"/>
  <c r="Y365" i="2"/>
  <c r="I365" i="2"/>
  <c r="AA363" i="2"/>
  <c r="K363" i="2"/>
  <c r="AC362" i="2"/>
  <c r="M362" i="2"/>
  <c r="AE361" i="2"/>
  <c r="O361" i="2"/>
  <c r="AG360" i="2"/>
  <c r="Q360" i="2"/>
  <c r="AI359" i="2"/>
  <c r="S359" i="2"/>
  <c r="U358" i="2"/>
  <c r="W357" i="2"/>
  <c r="Y355" i="2"/>
  <c r="I355" i="2"/>
  <c r="AA354" i="2"/>
  <c r="K354" i="2"/>
  <c r="AC353" i="2"/>
  <c r="M353" i="2"/>
  <c r="AE352" i="2"/>
  <c r="O352" i="2"/>
  <c r="AG349" i="2"/>
  <c r="Q349" i="2"/>
  <c r="AI348" i="2"/>
  <c r="S348" i="2"/>
  <c r="U347" i="2"/>
  <c r="V414" i="2"/>
  <c r="H413" i="2"/>
  <c r="J412" i="2"/>
  <c r="L410" i="2"/>
  <c r="P408" i="2"/>
  <c r="R407" i="2"/>
  <c r="T404" i="2"/>
  <c r="V403" i="2"/>
  <c r="X402" i="2"/>
  <c r="Z401" i="2"/>
  <c r="AB400" i="2"/>
  <c r="AD399" i="2"/>
  <c r="AF397" i="2"/>
  <c r="AH396" i="2"/>
  <c r="AJ395" i="2"/>
  <c r="F394" i="2"/>
  <c r="H393" i="2"/>
  <c r="J391" i="2"/>
  <c r="L390" i="2"/>
  <c r="P388" i="2"/>
  <c r="R387" i="2"/>
  <c r="T385" i="2"/>
  <c r="V384" i="2"/>
  <c r="X383" i="2"/>
  <c r="Z382" i="2"/>
  <c r="AB381" i="2"/>
  <c r="AD380" i="2"/>
  <c r="AF379" i="2"/>
  <c r="AH378" i="2"/>
  <c r="AJ377" i="2"/>
  <c r="F376" i="2"/>
  <c r="H375" i="2"/>
  <c r="X374" i="2"/>
  <c r="H374" i="2"/>
  <c r="Z373" i="2"/>
  <c r="J373" i="2"/>
  <c r="AB372" i="2"/>
  <c r="L372" i="2"/>
  <c r="AD371" i="2"/>
  <c r="AF369" i="2"/>
  <c r="P369" i="2"/>
  <c r="AH368" i="2"/>
  <c r="R368" i="2"/>
  <c r="AJ367" i="2"/>
  <c r="T367" i="2"/>
  <c r="V366" i="2"/>
  <c r="F366" i="2"/>
  <c r="X365" i="2"/>
  <c r="H365" i="2"/>
  <c r="Z363" i="2"/>
  <c r="J363" i="2"/>
  <c r="AB362" i="2"/>
  <c r="L362" i="2"/>
  <c r="AD361" i="2"/>
  <c r="AF360" i="2"/>
  <c r="P360" i="2"/>
  <c r="AH359" i="2"/>
  <c r="R359" i="2"/>
  <c r="AJ358" i="2"/>
  <c r="T358" i="2"/>
  <c r="V357" i="2"/>
  <c r="F357" i="2"/>
  <c r="X355" i="2"/>
  <c r="H355" i="2"/>
  <c r="Z354" i="2"/>
  <c r="J354" i="2"/>
  <c r="AB353" i="2"/>
  <c r="L353" i="2"/>
  <c r="AD352" i="2"/>
  <c r="AF349" i="2"/>
  <c r="P349" i="2"/>
  <c r="AH348" i="2"/>
  <c r="R348" i="2"/>
  <c r="AJ347" i="2"/>
  <c r="T347" i="2"/>
  <c r="F414" i="2"/>
  <c r="AC412" i="2"/>
  <c r="AE410" i="2"/>
  <c r="AG409" i="2"/>
  <c r="AI408" i="2"/>
  <c r="I403" i="2"/>
  <c r="K402" i="2"/>
  <c r="M401" i="2"/>
  <c r="O400" i="2"/>
  <c r="Q399" i="2"/>
  <c r="S397" i="2"/>
  <c r="U396" i="2"/>
  <c r="W395" i="2"/>
  <c r="Y394" i="2"/>
  <c r="AA393" i="2"/>
  <c r="AC391" i="2"/>
  <c r="AE390" i="2"/>
  <c r="AG389" i="2"/>
  <c r="AI388" i="2"/>
  <c r="I384" i="2"/>
  <c r="K383" i="2"/>
  <c r="M382" i="2"/>
  <c r="O381" i="2"/>
  <c r="Q380" i="2"/>
  <c r="S379" i="2"/>
  <c r="U378" i="2"/>
  <c r="W377" i="2"/>
  <c r="Y376" i="2"/>
  <c r="AA375" i="2"/>
  <c r="AI374" i="2"/>
  <c r="S374" i="2"/>
  <c r="U373" i="2"/>
  <c r="W372" i="2"/>
  <c r="Y371" i="2"/>
  <c r="I371" i="2"/>
  <c r="AA369" i="2"/>
  <c r="K369" i="2"/>
  <c r="AC368" i="2"/>
  <c r="M368" i="2"/>
  <c r="AE367" i="2"/>
  <c r="O367" i="2"/>
  <c r="AG366" i="2"/>
  <c r="Q366" i="2"/>
  <c r="AI365" i="2"/>
  <c r="S365" i="2"/>
  <c r="U363" i="2"/>
  <c r="W362" i="2"/>
  <c r="Y361" i="2"/>
  <c r="I361" i="2"/>
  <c r="AA360" i="2"/>
  <c r="K360" i="2"/>
  <c r="AC359" i="2"/>
  <c r="M359" i="2"/>
  <c r="AE358" i="2"/>
  <c r="O358" i="2"/>
  <c r="AG357" i="2"/>
  <c r="Q357" i="2"/>
  <c r="AI355" i="2"/>
  <c r="S355" i="2"/>
  <c r="U354" i="2"/>
  <c r="W353" i="2"/>
  <c r="Y352" i="2"/>
  <c r="I352" i="2"/>
  <c r="AA349" i="2"/>
  <c r="K349" i="2"/>
  <c r="AC348" i="2"/>
  <c r="M348" i="2"/>
  <c r="AE347" i="2"/>
  <c r="O347" i="2"/>
  <c r="AG345" i="2"/>
  <c r="Z413" i="2"/>
  <c r="AB412" i="2"/>
  <c r="AD410" i="2"/>
  <c r="AF409" i="2"/>
  <c r="AH408" i="2"/>
  <c r="AJ407" i="2"/>
  <c r="F404" i="2"/>
  <c r="H403" i="2"/>
  <c r="J402" i="2"/>
  <c r="L401" i="2"/>
  <c r="P399" i="2"/>
  <c r="R397" i="2"/>
  <c r="T396" i="2"/>
  <c r="V395" i="2"/>
  <c r="X394" i="2"/>
  <c r="Z393" i="2"/>
  <c r="AB391" i="2"/>
  <c r="AD390" i="2"/>
  <c r="AF389" i="2"/>
  <c r="AH388" i="2"/>
  <c r="AJ387" i="2"/>
  <c r="F385" i="2"/>
  <c r="H384" i="2"/>
  <c r="J383" i="2"/>
  <c r="L382" i="2"/>
  <c r="P380" i="2"/>
  <c r="R379" i="2"/>
  <c r="T378" i="2"/>
  <c r="V377" i="2"/>
  <c r="X376" i="2"/>
  <c r="Z375" i="2"/>
  <c r="AH374" i="2"/>
  <c r="R374" i="2"/>
  <c r="AJ373" i="2"/>
  <c r="T373" i="2"/>
  <c r="V372" i="2"/>
  <c r="F372" i="2"/>
  <c r="X371" i="2"/>
  <c r="H371" i="2"/>
  <c r="Z369" i="2"/>
  <c r="J369" i="2"/>
  <c r="AB368" i="2"/>
  <c r="L368" i="2"/>
  <c r="AD367" i="2"/>
  <c r="AF366" i="2"/>
  <c r="P366" i="2"/>
  <c r="AH365" i="2"/>
  <c r="R365" i="2"/>
  <c r="AJ363" i="2"/>
  <c r="T363" i="2"/>
  <c r="V362" i="2"/>
  <c r="F362" i="2"/>
  <c r="X361" i="2"/>
  <c r="H361" i="2"/>
  <c r="Z360" i="2"/>
  <c r="J360" i="2"/>
  <c r="AB359" i="2"/>
  <c r="L359" i="2"/>
  <c r="AD358" i="2"/>
  <c r="AF357" i="2"/>
  <c r="P357" i="2"/>
  <c r="AH355" i="2"/>
  <c r="R355" i="2"/>
  <c r="AJ354" i="2"/>
  <c r="T354" i="2"/>
  <c r="V353" i="2"/>
  <c r="F353" i="2"/>
  <c r="X352" i="2"/>
  <c r="H352" i="2"/>
  <c r="Z349" i="2"/>
  <c r="J349" i="2"/>
  <c r="Y413" i="2"/>
  <c r="AA412" i="2"/>
  <c r="AC410" i="2"/>
  <c r="AE409" i="2"/>
  <c r="AG408" i="2"/>
  <c r="AI407" i="2"/>
  <c r="I402" i="2"/>
  <c r="K401" i="2"/>
  <c r="M400" i="2"/>
  <c r="O399" i="2"/>
  <c r="Q397" i="2"/>
  <c r="S396" i="2"/>
  <c r="U395" i="2"/>
  <c r="W394" i="2"/>
  <c r="Y393" i="2"/>
  <c r="AA391" i="2"/>
  <c r="AC390" i="2"/>
  <c r="AE389" i="2"/>
  <c r="AG388" i="2"/>
  <c r="AI387" i="2"/>
  <c r="I383" i="2"/>
  <c r="K382" i="2"/>
  <c r="M381" i="2"/>
  <c r="O380" i="2"/>
  <c r="Q379" i="2"/>
  <c r="S378" i="2"/>
  <c r="U377" i="2"/>
  <c r="W376" i="2"/>
  <c r="Y375" i="2"/>
  <c r="AG374" i="2"/>
  <c r="Q374" i="2"/>
  <c r="AI373" i="2"/>
  <c r="S373" i="2"/>
  <c r="U372" i="2"/>
  <c r="W371" i="2"/>
  <c r="Y369" i="2"/>
  <c r="I369" i="2"/>
  <c r="AA368" i="2"/>
  <c r="K368" i="2"/>
  <c r="AC367" i="2"/>
  <c r="M367" i="2"/>
  <c r="AE366" i="2"/>
  <c r="O366" i="2"/>
  <c r="AG365" i="2"/>
  <c r="Q365" i="2"/>
  <c r="AI363" i="2"/>
  <c r="S363" i="2"/>
  <c r="U362" i="2"/>
  <c r="W361" i="2"/>
  <c r="Y360" i="2"/>
  <c r="I360" i="2"/>
  <c r="AA359" i="2"/>
  <c r="K359" i="2"/>
  <c r="AC358" i="2"/>
  <c r="M358" i="2"/>
  <c r="AE357" i="2"/>
  <c r="O357" i="2"/>
  <c r="AG355" i="2"/>
  <c r="Q355" i="2"/>
  <c r="AI354" i="2"/>
  <c r="S354" i="2"/>
  <c r="U353" i="2"/>
  <c r="W352" i="2"/>
  <c r="Y349" i="2"/>
  <c r="I349" i="2"/>
  <c r="AA348" i="2"/>
  <c r="K348" i="2"/>
  <c r="AC347" i="2"/>
  <c r="M347" i="2"/>
  <c r="AE345" i="2"/>
  <c r="O345" i="2"/>
  <c r="AG344" i="2"/>
  <c r="Q344" i="2"/>
  <c r="AI343" i="2"/>
  <c r="S343" i="2"/>
  <c r="U342" i="2"/>
  <c r="W341" i="2"/>
  <c r="Y339" i="2"/>
  <c r="I339" i="2"/>
  <c r="AA338" i="2"/>
  <c r="K338" i="2"/>
  <c r="AC337" i="2"/>
  <c r="M337" i="2"/>
  <c r="AE336" i="2"/>
  <c r="O336" i="2"/>
  <c r="AG334" i="2"/>
  <c r="Q334" i="2"/>
  <c r="AI333" i="2"/>
  <c r="S333" i="2"/>
  <c r="U332" i="2"/>
  <c r="W331" i="2"/>
  <c r="Y329" i="2"/>
  <c r="I329" i="2"/>
  <c r="AA328" i="2"/>
  <c r="K328" i="2"/>
  <c r="AC327" i="2"/>
  <c r="M327" i="2"/>
  <c r="AE326" i="2"/>
  <c r="O326" i="2"/>
  <c r="AG325" i="2"/>
  <c r="Q325" i="2"/>
  <c r="AI323" i="2"/>
  <c r="S323" i="2"/>
  <c r="U322" i="2"/>
  <c r="W321" i="2"/>
  <c r="Y320" i="2"/>
  <c r="I320" i="2"/>
  <c r="AA319" i="2"/>
  <c r="K319" i="2"/>
  <c r="AC318" i="2"/>
  <c r="M318" i="2"/>
  <c r="AE317" i="2"/>
  <c r="O317" i="2"/>
  <c r="AI316" i="2"/>
  <c r="AA316" i="2"/>
  <c r="S316" i="2"/>
  <c r="K316" i="2"/>
  <c r="AC315" i="2"/>
  <c r="U315" i="2"/>
  <c r="M315" i="2"/>
  <c r="AE314" i="2"/>
  <c r="W314" i="2"/>
  <c r="O314" i="2"/>
  <c r="AG313" i="2"/>
  <c r="Y313" i="2"/>
  <c r="Q313" i="2"/>
  <c r="I313" i="2"/>
  <c r="AI311" i="2"/>
  <c r="AA311" i="2"/>
  <c r="S311" i="2"/>
  <c r="K311" i="2"/>
  <c r="AC310" i="2"/>
  <c r="U310" i="2"/>
  <c r="M310" i="2"/>
  <c r="AE309" i="2"/>
  <c r="W309" i="2"/>
  <c r="O309" i="2"/>
  <c r="AG308" i="2"/>
  <c r="Y308" i="2"/>
  <c r="Q308" i="2"/>
  <c r="I308" i="2"/>
  <c r="AI306" i="2"/>
  <c r="AA306" i="2"/>
  <c r="S306" i="2"/>
  <c r="K306" i="2"/>
  <c r="AC305" i="2"/>
  <c r="U305" i="2"/>
  <c r="M305" i="2"/>
  <c r="AE304" i="2"/>
  <c r="W304" i="2"/>
  <c r="O304" i="2"/>
  <c r="AG303" i="2"/>
  <c r="Y303" i="2"/>
  <c r="Q303" i="2"/>
  <c r="I303" i="2"/>
  <c r="AI301" i="2"/>
  <c r="AA301" i="2"/>
  <c r="S301" i="2"/>
  <c r="K301" i="2"/>
  <c r="AC300" i="2"/>
  <c r="U300" i="2"/>
  <c r="M300" i="2"/>
  <c r="AE299" i="2"/>
  <c r="W299" i="2"/>
  <c r="O299" i="2"/>
  <c r="AG298" i="2"/>
  <c r="Y298" i="2"/>
  <c r="Q298" i="2"/>
  <c r="I298" i="2"/>
  <c r="AI296" i="2"/>
  <c r="AA296" i="2"/>
  <c r="S296" i="2"/>
  <c r="K296" i="2"/>
  <c r="AC295" i="2"/>
  <c r="U295" i="2"/>
  <c r="M295" i="2"/>
  <c r="AE294" i="2"/>
  <c r="W294" i="2"/>
  <c r="O294" i="2"/>
  <c r="AG293" i="2"/>
  <c r="Y293" i="2"/>
  <c r="Q293" i="2"/>
  <c r="I293" i="2"/>
  <c r="AI291" i="2"/>
  <c r="AA291" i="2"/>
  <c r="S291" i="2"/>
  <c r="K291" i="2"/>
  <c r="AC290" i="2"/>
  <c r="U290" i="2"/>
  <c r="M290" i="2"/>
  <c r="AE289" i="2"/>
  <c r="W289" i="2"/>
  <c r="O289" i="2"/>
  <c r="AG288" i="2"/>
  <c r="Y288" i="2"/>
  <c r="Q288" i="2"/>
  <c r="I288" i="2"/>
  <c r="AI285" i="2"/>
  <c r="AA285" i="2"/>
  <c r="S285" i="2"/>
  <c r="K285" i="2"/>
  <c r="AC283" i="2"/>
  <c r="AC282" i="2" s="1"/>
  <c r="U283" i="2"/>
  <c r="U282" i="2" s="1"/>
  <c r="M283" i="2"/>
  <c r="M282" i="2" s="1"/>
  <c r="AE281" i="2"/>
  <c r="W281" i="2"/>
  <c r="O281" i="2"/>
  <c r="AG280" i="2"/>
  <c r="Y280" i="2"/>
  <c r="Q280" i="2"/>
  <c r="I280" i="2"/>
  <c r="AI279" i="2"/>
  <c r="AA279" i="2"/>
  <c r="S279" i="2"/>
  <c r="K279" i="2"/>
  <c r="AC278" i="2"/>
  <c r="U278" i="2"/>
  <c r="M278" i="2"/>
  <c r="AE277" i="2"/>
  <c r="W277" i="2"/>
  <c r="O277" i="2"/>
  <c r="AG276" i="2"/>
  <c r="Y276" i="2"/>
  <c r="Q276" i="2"/>
  <c r="I276" i="2"/>
  <c r="AI275" i="2"/>
  <c r="AA275" i="2"/>
  <c r="S275" i="2"/>
  <c r="K275" i="2"/>
  <c r="AC274" i="2"/>
  <c r="U274" i="2"/>
  <c r="M274" i="2"/>
  <c r="AE273" i="2"/>
  <c r="W273" i="2"/>
  <c r="O273" i="2"/>
  <c r="AG272" i="2"/>
  <c r="Y272" i="2"/>
  <c r="Q272" i="2"/>
  <c r="I272" i="2"/>
  <c r="AI270" i="2"/>
  <c r="AA270" i="2"/>
  <c r="S270" i="2"/>
  <c r="K270" i="2"/>
  <c r="AC269" i="2"/>
  <c r="U269" i="2"/>
  <c r="M269" i="2"/>
  <c r="AE268" i="2"/>
  <c r="W268" i="2"/>
  <c r="O268" i="2"/>
  <c r="AG267" i="2"/>
  <c r="Y267" i="2"/>
  <c r="Q267" i="2"/>
  <c r="I267" i="2"/>
  <c r="AI265" i="2"/>
  <c r="AA265" i="2"/>
  <c r="S265" i="2"/>
  <c r="K265" i="2"/>
  <c r="AC264" i="2"/>
  <c r="U264" i="2"/>
  <c r="M264" i="2"/>
  <c r="AE263" i="2"/>
  <c r="W263" i="2"/>
  <c r="O263" i="2"/>
  <c r="AG262" i="2"/>
  <c r="Y262" i="2"/>
  <c r="Q262" i="2"/>
  <c r="I262" i="2"/>
  <c r="AI260" i="2"/>
  <c r="AA260" i="2"/>
  <c r="S260" i="2"/>
  <c r="K260" i="2"/>
  <c r="AC259" i="2"/>
  <c r="U259" i="2"/>
  <c r="M259" i="2"/>
  <c r="AE258" i="2"/>
  <c r="W258" i="2"/>
  <c r="O258" i="2"/>
  <c r="AG257" i="2"/>
  <c r="Y257" i="2"/>
  <c r="Q257" i="2"/>
  <c r="I257" i="2"/>
  <c r="AI254" i="2"/>
  <c r="AA254" i="2"/>
  <c r="S254" i="2"/>
  <c r="K254" i="2"/>
  <c r="AC253" i="2"/>
  <c r="U253" i="2"/>
  <c r="M253" i="2"/>
  <c r="AE252" i="2"/>
  <c r="W252" i="2"/>
  <c r="O252" i="2"/>
  <c r="AG251" i="2"/>
  <c r="Y251" i="2"/>
  <c r="Q251" i="2"/>
  <c r="I251" i="2"/>
  <c r="AI249" i="2"/>
  <c r="AA249" i="2"/>
  <c r="S249" i="2"/>
  <c r="K249" i="2"/>
  <c r="AC248" i="2"/>
  <c r="U248" i="2"/>
  <c r="M248" i="2"/>
  <c r="AE247" i="2"/>
  <c r="W247" i="2"/>
  <c r="O247" i="2"/>
  <c r="AG246" i="2"/>
  <c r="Y246" i="2"/>
  <c r="Q246" i="2"/>
  <c r="I246" i="2"/>
  <c r="AI244" i="2"/>
  <c r="AA244" i="2"/>
  <c r="S244" i="2"/>
  <c r="K244" i="2"/>
  <c r="AC243" i="2"/>
  <c r="U243" i="2"/>
  <c r="M243" i="2"/>
  <c r="AE242" i="2"/>
  <c r="Q345" i="2"/>
  <c r="S344" i="2"/>
  <c r="U343" i="2"/>
  <c r="W342" i="2"/>
  <c r="Y341" i="2"/>
  <c r="AA339" i="2"/>
  <c r="AC338" i="2"/>
  <c r="AE337" i="2"/>
  <c r="AG336" i="2"/>
  <c r="AI334" i="2"/>
  <c r="I331" i="2"/>
  <c r="K329" i="2"/>
  <c r="M328" i="2"/>
  <c r="O327" i="2"/>
  <c r="Q326" i="2"/>
  <c r="S325" i="2"/>
  <c r="U323" i="2"/>
  <c r="W322" i="2"/>
  <c r="Y321" i="2"/>
  <c r="AA320" i="2"/>
  <c r="AC319" i="2"/>
  <c r="AE318" i="2"/>
  <c r="AG317" i="2"/>
  <c r="U316" i="2"/>
  <c r="W315" i="2"/>
  <c r="Y314" i="2"/>
  <c r="I314" i="2"/>
  <c r="AA313" i="2"/>
  <c r="K313" i="2"/>
  <c r="AC311" i="2"/>
  <c r="M311" i="2"/>
  <c r="AE310" i="2"/>
  <c r="O310" i="2"/>
  <c r="AG309" i="2"/>
  <c r="Q309" i="2"/>
  <c r="AI308" i="2"/>
  <c r="S308" i="2"/>
  <c r="U306" i="2"/>
  <c r="W305" i="2"/>
  <c r="Y304" i="2"/>
  <c r="I304" i="2"/>
  <c r="AA303" i="2"/>
  <c r="K303" i="2"/>
  <c r="AC301" i="2"/>
  <c r="M301" i="2"/>
  <c r="AE300" i="2"/>
  <c r="O300" i="2"/>
  <c r="AG299" i="2"/>
  <c r="Q299" i="2"/>
  <c r="AI298" i="2"/>
  <c r="S298" i="2"/>
  <c r="U296" i="2"/>
  <c r="W295" i="2"/>
  <c r="Y294" i="2"/>
  <c r="I294" i="2"/>
  <c r="AA293" i="2"/>
  <c r="K293" i="2"/>
  <c r="AC291" i="2"/>
  <c r="M291" i="2"/>
  <c r="AE290" i="2"/>
  <c r="O290" i="2"/>
  <c r="AG289" i="2"/>
  <c r="Q289" i="2"/>
  <c r="AI288" i="2"/>
  <c r="S288" i="2"/>
  <c r="AK285" i="2"/>
  <c r="U285" i="2"/>
  <c r="W283" i="2"/>
  <c r="W282" i="2" s="1"/>
  <c r="Y281" i="2"/>
  <c r="I281" i="2"/>
  <c r="AA280" i="2"/>
  <c r="K280" i="2"/>
  <c r="AC279" i="2"/>
  <c r="M279" i="2"/>
  <c r="AE278" i="2"/>
  <c r="O278" i="2"/>
  <c r="AG277" i="2"/>
  <c r="Q277" i="2"/>
  <c r="AI276" i="2"/>
  <c r="S276" i="2"/>
  <c r="U275" i="2"/>
  <c r="W274" i="2"/>
  <c r="Y273" i="2"/>
  <c r="I273" i="2"/>
  <c r="AA272" i="2"/>
  <c r="K272" i="2"/>
  <c r="AC270" i="2"/>
  <c r="M270" i="2"/>
  <c r="AE269" i="2"/>
  <c r="O269" i="2"/>
  <c r="AG268" i="2"/>
  <c r="Q268" i="2"/>
  <c r="AI267" i="2"/>
  <c r="S267" i="2"/>
  <c r="U265" i="2"/>
  <c r="W264" i="2"/>
  <c r="Y263" i="2"/>
  <c r="I263" i="2"/>
  <c r="AA262" i="2"/>
  <c r="K262" i="2"/>
  <c r="AC260" i="2"/>
  <c r="M260" i="2"/>
  <c r="AE259" i="2"/>
  <c r="O259" i="2"/>
  <c r="AG258" i="2"/>
  <c r="Q258" i="2"/>
  <c r="AI257" i="2"/>
  <c r="S257" i="2"/>
  <c r="U254" i="2"/>
  <c r="W253" i="2"/>
  <c r="Y252" i="2"/>
  <c r="I252" i="2"/>
  <c r="AA251" i="2"/>
  <c r="K251" i="2"/>
  <c r="AC249" i="2"/>
  <c r="M249" i="2"/>
  <c r="AE248" i="2"/>
  <c r="O248" i="2"/>
  <c r="AG247" i="2"/>
  <c r="Q247" i="2"/>
  <c r="AI246" i="2"/>
  <c r="S246" i="2"/>
  <c r="U244" i="2"/>
  <c r="W243" i="2"/>
  <c r="Y242" i="2"/>
  <c r="Q242" i="2"/>
  <c r="I242" i="2"/>
  <c r="AI241" i="2"/>
  <c r="AA241" i="2"/>
  <c r="S241" i="2"/>
  <c r="K241" i="2"/>
  <c r="AC238" i="2"/>
  <c r="U238" i="2"/>
  <c r="M238" i="2"/>
  <c r="AE237" i="2"/>
  <c r="W237" i="2"/>
  <c r="O237" i="2"/>
  <c r="AG236" i="2"/>
  <c r="Y236" i="2"/>
  <c r="Q236" i="2"/>
  <c r="I236" i="2"/>
  <c r="AI235" i="2"/>
  <c r="AA235" i="2"/>
  <c r="S235" i="2"/>
  <c r="K235" i="2"/>
  <c r="AC234" i="2"/>
  <c r="U234" i="2"/>
  <c r="M234" i="2"/>
  <c r="AE233" i="2"/>
  <c r="W233" i="2"/>
  <c r="O233" i="2"/>
  <c r="AG231" i="2"/>
  <c r="Y231" i="2"/>
  <c r="Q231" i="2"/>
  <c r="I231" i="2"/>
  <c r="AI230" i="2"/>
  <c r="AA230" i="2"/>
  <c r="S230" i="2"/>
  <c r="K230" i="2"/>
  <c r="AC229" i="2"/>
  <c r="U229" i="2"/>
  <c r="M229" i="2"/>
  <c r="AE228" i="2"/>
  <c r="W228" i="2"/>
  <c r="O228" i="2"/>
  <c r="AG227" i="2"/>
  <c r="Y227" i="2"/>
  <c r="Q227" i="2"/>
  <c r="I227" i="2"/>
  <c r="AI225" i="2"/>
  <c r="AA225" i="2"/>
  <c r="S225" i="2"/>
  <c r="K225" i="2"/>
  <c r="AC224" i="2"/>
  <c r="U224" i="2"/>
  <c r="M224" i="2"/>
  <c r="AE223" i="2"/>
  <c r="W223" i="2"/>
  <c r="O223" i="2"/>
  <c r="AG222" i="2"/>
  <c r="Y222" i="2"/>
  <c r="Q222" i="2"/>
  <c r="I222" i="2"/>
  <c r="AI221" i="2"/>
  <c r="AA221" i="2"/>
  <c r="S221" i="2"/>
  <c r="K221" i="2"/>
  <c r="AC219" i="2"/>
  <c r="U219" i="2"/>
  <c r="M219" i="2"/>
  <c r="AE218" i="2"/>
  <c r="W218" i="2"/>
  <c r="O218" i="2"/>
  <c r="AG217" i="2"/>
  <c r="Y217" i="2"/>
  <c r="Q217" i="2"/>
  <c r="I217" i="2"/>
  <c r="AI216" i="2"/>
  <c r="AA216" i="2"/>
  <c r="S216" i="2"/>
  <c r="K216" i="2"/>
  <c r="AC215" i="2"/>
  <c r="U215" i="2"/>
  <c r="M215" i="2"/>
  <c r="AE214" i="2"/>
  <c r="W214" i="2"/>
  <c r="O214" i="2"/>
  <c r="AG213" i="2"/>
  <c r="Y213" i="2"/>
  <c r="Q213" i="2"/>
  <c r="I213" i="2"/>
  <c r="AI212" i="2"/>
  <c r="AA212" i="2"/>
  <c r="S212" i="2"/>
  <c r="K212" i="2"/>
  <c r="AC211" i="2"/>
  <c r="U211" i="2"/>
  <c r="M211" i="2"/>
  <c r="AE210" i="2"/>
  <c r="W210" i="2"/>
  <c r="O210" i="2"/>
  <c r="AG209" i="2"/>
  <c r="Y209" i="2"/>
  <c r="Q209" i="2"/>
  <c r="I209" i="2"/>
  <c r="AI208" i="2"/>
  <c r="AA208" i="2"/>
  <c r="S208" i="2"/>
  <c r="K208" i="2"/>
  <c r="AC207" i="2"/>
  <c r="U207" i="2"/>
  <c r="M207" i="2"/>
  <c r="AE206" i="2"/>
  <c r="W206" i="2"/>
  <c r="O206" i="2"/>
  <c r="AG205" i="2"/>
  <c r="Y205" i="2"/>
  <c r="Q205" i="2"/>
  <c r="I205" i="2"/>
  <c r="AI203" i="2"/>
  <c r="AA203" i="2"/>
  <c r="S203" i="2"/>
  <c r="K203" i="2"/>
  <c r="AC202" i="2"/>
  <c r="U202" i="2"/>
  <c r="M202" i="2"/>
  <c r="AE201" i="2"/>
  <c r="W201" i="2"/>
  <c r="O201" i="2"/>
  <c r="AG200" i="2"/>
  <c r="Y200" i="2"/>
  <c r="Q200" i="2"/>
  <c r="I200" i="2"/>
  <c r="AI199" i="2"/>
  <c r="AA199" i="2"/>
  <c r="S199" i="2"/>
  <c r="K199" i="2"/>
  <c r="AC197" i="2"/>
  <c r="U197" i="2"/>
  <c r="M197" i="2"/>
  <c r="AE196" i="2"/>
  <c r="W196" i="2"/>
  <c r="O196" i="2"/>
  <c r="AG195" i="2"/>
  <c r="Y195" i="2"/>
  <c r="Q195" i="2"/>
  <c r="I195" i="2"/>
  <c r="AI194" i="2"/>
  <c r="AA194" i="2"/>
  <c r="S194" i="2"/>
  <c r="K194" i="2"/>
  <c r="AC193" i="2"/>
  <c r="U193" i="2"/>
  <c r="M193" i="2"/>
  <c r="AE192" i="2"/>
  <c r="W192" i="2"/>
  <c r="O192" i="2"/>
  <c r="AG191" i="2"/>
  <c r="Y191" i="2"/>
  <c r="Q191" i="2"/>
  <c r="I191" i="2"/>
  <c r="AI189" i="2"/>
  <c r="AA189" i="2"/>
  <c r="S189" i="2"/>
  <c r="K189" i="2"/>
  <c r="AC188" i="2"/>
  <c r="U188" i="2"/>
  <c r="M188" i="2"/>
  <c r="AE187" i="2"/>
  <c r="W187" i="2"/>
  <c r="O187" i="2"/>
  <c r="AG186" i="2"/>
  <c r="Y186" i="2"/>
  <c r="Q186" i="2"/>
  <c r="I186" i="2"/>
  <c r="AI183" i="2"/>
  <c r="AA183" i="2"/>
  <c r="S183" i="2"/>
  <c r="K183" i="2"/>
  <c r="AC182" i="2"/>
  <c r="U182" i="2"/>
  <c r="M182" i="2"/>
  <c r="AE181" i="2"/>
  <c r="W181" i="2"/>
  <c r="O181" i="2"/>
  <c r="AG179" i="2"/>
  <c r="Y179" i="2"/>
  <c r="Q179" i="2"/>
  <c r="I179" i="2"/>
  <c r="AI178" i="2"/>
  <c r="AA178" i="2"/>
  <c r="S178" i="2"/>
  <c r="K178" i="2"/>
  <c r="AC177" i="2"/>
  <c r="U177" i="2"/>
  <c r="M177" i="2"/>
  <c r="AE176" i="2"/>
  <c r="W176" i="2"/>
  <c r="O176" i="2"/>
  <c r="AG175" i="2"/>
  <c r="Y175" i="2"/>
  <c r="Q175" i="2"/>
  <c r="I175" i="2"/>
  <c r="AI173" i="2"/>
  <c r="AA173" i="2"/>
  <c r="S173" i="2"/>
  <c r="K173" i="2"/>
  <c r="AB348" i="2"/>
  <c r="P345" i="2"/>
  <c r="R344" i="2"/>
  <c r="T343" i="2"/>
  <c r="V342" i="2"/>
  <c r="X341" i="2"/>
  <c r="Z339" i="2"/>
  <c r="AB338" i="2"/>
  <c r="AD337" i="2"/>
  <c r="AF336" i="2"/>
  <c r="AH334" i="2"/>
  <c r="AJ333" i="2"/>
  <c r="F332" i="2"/>
  <c r="H331" i="2"/>
  <c r="J329" i="2"/>
  <c r="L328" i="2"/>
  <c r="P326" i="2"/>
  <c r="R325" i="2"/>
  <c r="T323" i="2"/>
  <c r="V322" i="2"/>
  <c r="X321" i="2"/>
  <c r="Z320" i="2"/>
  <c r="AB319" i="2"/>
  <c r="AD318" i="2"/>
  <c r="AF317" i="2"/>
  <c r="AJ316" i="2"/>
  <c r="T316" i="2"/>
  <c r="V315" i="2"/>
  <c r="F315" i="2"/>
  <c r="X314" i="2"/>
  <c r="H314" i="2"/>
  <c r="Z313" i="2"/>
  <c r="J313" i="2"/>
  <c r="AB311" i="2"/>
  <c r="L311" i="2"/>
  <c r="AD310" i="2"/>
  <c r="AF309" i="2"/>
  <c r="P309" i="2"/>
  <c r="AH308" i="2"/>
  <c r="R308" i="2"/>
  <c r="AJ306" i="2"/>
  <c r="T306" i="2"/>
  <c r="V305" i="2"/>
  <c r="F305" i="2"/>
  <c r="X304" i="2"/>
  <c r="H304" i="2"/>
  <c r="Z303" i="2"/>
  <c r="J303" i="2"/>
  <c r="AB301" i="2"/>
  <c r="L301" i="2"/>
  <c r="AD300" i="2"/>
  <c r="AF299" i="2"/>
  <c r="P299" i="2"/>
  <c r="AH298" i="2"/>
  <c r="R298" i="2"/>
  <c r="AJ296" i="2"/>
  <c r="T296" i="2"/>
  <c r="V295" i="2"/>
  <c r="F295" i="2"/>
  <c r="X294" i="2"/>
  <c r="H294" i="2"/>
  <c r="Z293" i="2"/>
  <c r="J293" i="2"/>
  <c r="AB291" i="2"/>
  <c r="L291" i="2"/>
  <c r="AD290" i="2"/>
  <c r="AF289" i="2"/>
  <c r="P289" i="2"/>
  <c r="AH288" i="2"/>
  <c r="R288" i="2"/>
  <c r="AJ285" i="2"/>
  <c r="T285" i="2"/>
  <c r="AL283" i="2"/>
  <c r="AL282" i="2" s="1"/>
  <c r="V283" i="2"/>
  <c r="V282" i="2" s="1"/>
  <c r="F283" i="2"/>
  <c r="X281" i="2"/>
  <c r="H281" i="2"/>
  <c r="Z280" i="2"/>
  <c r="AB279" i="2"/>
  <c r="L279" i="2"/>
  <c r="AD278" i="2"/>
  <c r="AF277" i="2"/>
  <c r="P277" i="2"/>
  <c r="AH276" i="2"/>
  <c r="R276" i="2"/>
  <c r="AJ275" i="2"/>
  <c r="T275" i="2"/>
  <c r="AL274" i="2"/>
  <c r="V274" i="2"/>
  <c r="F274" i="2"/>
  <c r="X273" i="2"/>
  <c r="H273" i="2"/>
  <c r="Z272" i="2"/>
  <c r="AB270" i="2"/>
  <c r="L270" i="2"/>
  <c r="AD269" i="2"/>
  <c r="AF268" i="2"/>
  <c r="P268" i="2"/>
  <c r="AH267" i="2"/>
  <c r="R267" i="2"/>
  <c r="AJ265" i="2"/>
  <c r="T265" i="2"/>
  <c r="AL264" i="2"/>
  <c r="V264" i="2"/>
  <c r="F264" i="2"/>
  <c r="X263" i="2"/>
  <c r="H263" i="2"/>
  <c r="Z262" i="2"/>
  <c r="AB260" i="2"/>
  <c r="L260" i="2"/>
  <c r="AD259" i="2"/>
  <c r="AF258" i="2"/>
  <c r="P258" i="2"/>
  <c r="AH257" i="2"/>
  <c r="R257" i="2"/>
  <c r="AJ254" i="2"/>
  <c r="T254" i="2"/>
  <c r="AL253" i="2"/>
  <c r="V253" i="2"/>
  <c r="F253" i="2"/>
  <c r="X252" i="2"/>
  <c r="H252" i="2"/>
  <c r="Z251" i="2"/>
  <c r="AB249" i="2"/>
  <c r="L249" i="2"/>
  <c r="AD248" i="2"/>
  <c r="AF247" i="2"/>
  <c r="P247" i="2"/>
  <c r="AH246" i="2"/>
  <c r="R246" i="2"/>
  <c r="AJ244" i="2"/>
  <c r="T244" i="2"/>
  <c r="AL243" i="2"/>
  <c r="V243" i="2"/>
  <c r="F243" i="2"/>
  <c r="X242" i="2"/>
  <c r="P242" i="2"/>
  <c r="H242" i="2"/>
  <c r="AH241" i="2"/>
  <c r="Z241" i="2"/>
  <c r="R241" i="2"/>
  <c r="AJ238" i="2"/>
  <c r="AB238" i="2"/>
  <c r="T238" i="2"/>
  <c r="L238" i="2"/>
  <c r="AL237" i="2"/>
  <c r="AD237" i="2"/>
  <c r="V237" i="2"/>
  <c r="F237" i="2"/>
  <c r="AF236" i="2"/>
  <c r="X236" i="2"/>
  <c r="P236" i="2"/>
  <c r="H236" i="2"/>
  <c r="AH235" i="2"/>
  <c r="Z235" i="2"/>
  <c r="R235" i="2"/>
  <c r="AJ234" i="2"/>
  <c r="AB234" i="2"/>
  <c r="T234" i="2"/>
  <c r="L234" i="2"/>
  <c r="AL233" i="2"/>
  <c r="AD233" i="2"/>
  <c r="V233" i="2"/>
  <c r="F233" i="2"/>
  <c r="AF231" i="2"/>
  <c r="X231" i="2"/>
  <c r="P231" i="2"/>
  <c r="H231" i="2"/>
  <c r="AH230" i="2"/>
  <c r="Z230" i="2"/>
  <c r="R230" i="2"/>
  <c r="AJ229" i="2"/>
  <c r="AB229" i="2"/>
  <c r="T229" i="2"/>
  <c r="L229" i="2"/>
  <c r="AL228" i="2"/>
  <c r="AD228" i="2"/>
  <c r="V228" i="2"/>
  <c r="F228" i="2"/>
  <c r="AF227" i="2"/>
  <c r="X227" i="2"/>
  <c r="P227" i="2"/>
  <c r="H227" i="2"/>
  <c r="AH225" i="2"/>
  <c r="Z225" i="2"/>
  <c r="R225" i="2"/>
  <c r="AJ224" i="2"/>
  <c r="AB224" i="2"/>
  <c r="T224" i="2"/>
  <c r="L224" i="2"/>
  <c r="AL223" i="2"/>
  <c r="AD223" i="2"/>
  <c r="V223" i="2"/>
  <c r="F223" i="2"/>
  <c r="AF222" i="2"/>
  <c r="X222" i="2"/>
  <c r="P222" i="2"/>
  <c r="H222" i="2"/>
  <c r="AH221" i="2"/>
  <c r="Z221" i="2"/>
  <c r="R221" i="2"/>
  <c r="AJ219" i="2"/>
  <c r="AB219" i="2"/>
  <c r="T219" i="2"/>
  <c r="L219" i="2"/>
  <c r="AL218" i="2"/>
  <c r="AD218" i="2"/>
  <c r="V218" i="2"/>
  <c r="F218" i="2"/>
  <c r="AF217" i="2"/>
  <c r="X217" i="2"/>
  <c r="P217" i="2"/>
  <c r="H217" i="2"/>
  <c r="AH216" i="2"/>
  <c r="Z216" i="2"/>
  <c r="R216" i="2"/>
  <c r="AJ215" i="2"/>
  <c r="AB215" i="2"/>
  <c r="T215" i="2"/>
  <c r="L215" i="2"/>
  <c r="AL214" i="2"/>
  <c r="AD214" i="2"/>
  <c r="V214" i="2"/>
  <c r="F214" i="2"/>
  <c r="AF213" i="2"/>
  <c r="X213" i="2"/>
  <c r="P213" i="2"/>
  <c r="H213" i="2"/>
  <c r="AH212" i="2"/>
  <c r="Z212" i="2"/>
  <c r="R212" i="2"/>
  <c r="AJ211" i="2"/>
  <c r="AB211" i="2"/>
  <c r="T211" i="2"/>
  <c r="L211" i="2"/>
  <c r="AL210" i="2"/>
  <c r="AD210" i="2"/>
  <c r="V210" i="2"/>
  <c r="F210" i="2"/>
  <c r="AF209" i="2"/>
  <c r="X209" i="2"/>
  <c r="P209" i="2"/>
  <c r="H209" i="2"/>
  <c r="AH208" i="2"/>
  <c r="Z208" i="2"/>
  <c r="R208" i="2"/>
  <c r="AJ207" i="2"/>
  <c r="AB207" i="2"/>
  <c r="T207" i="2"/>
  <c r="L207" i="2"/>
  <c r="AL206" i="2"/>
  <c r="AD206" i="2"/>
  <c r="V206" i="2"/>
  <c r="F206" i="2"/>
  <c r="AF205" i="2"/>
  <c r="X205" i="2"/>
  <c r="P205" i="2"/>
  <c r="H205" i="2"/>
  <c r="AH203" i="2"/>
  <c r="Z203" i="2"/>
  <c r="R203" i="2"/>
  <c r="AJ202" i="2"/>
  <c r="AB202" i="2"/>
  <c r="T202" i="2"/>
  <c r="L202" i="2"/>
  <c r="AL201" i="2"/>
  <c r="AD201" i="2"/>
  <c r="V201" i="2"/>
  <c r="F201" i="2"/>
  <c r="AF200" i="2"/>
  <c r="X200" i="2"/>
  <c r="P200" i="2"/>
  <c r="H200" i="2"/>
  <c r="AH199" i="2"/>
  <c r="Z199" i="2"/>
  <c r="R199" i="2"/>
  <c r="AJ197" i="2"/>
  <c r="AB197" i="2"/>
  <c r="T197" i="2"/>
  <c r="L197" i="2"/>
  <c r="AL196" i="2"/>
  <c r="AD196" i="2"/>
  <c r="V196" i="2"/>
  <c r="F196" i="2"/>
  <c r="AF195" i="2"/>
  <c r="X195" i="2"/>
  <c r="P195" i="2"/>
  <c r="H195" i="2"/>
  <c r="AH194" i="2"/>
  <c r="Z194" i="2"/>
  <c r="R194" i="2"/>
  <c r="AJ193" i="2"/>
  <c r="AB193" i="2"/>
  <c r="T193" i="2"/>
  <c r="L193" i="2"/>
  <c r="AL192" i="2"/>
  <c r="AD192" i="2"/>
  <c r="V192" i="2"/>
  <c r="F192" i="2"/>
  <c r="AF191" i="2"/>
  <c r="X191" i="2"/>
  <c r="P191" i="2"/>
  <c r="H191" i="2"/>
  <c r="AH189" i="2"/>
  <c r="Z189" i="2"/>
  <c r="R189" i="2"/>
  <c r="AJ188" i="2"/>
  <c r="AB188" i="2"/>
  <c r="T188" i="2"/>
  <c r="L188" i="2"/>
  <c r="AL187" i="2"/>
  <c r="AD187" i="2"/>
  <c r="V187" i="2"/>
  <c r="F187" i="2"/>
  <c r="AF186" i="2"/>
  <c r="X186" i="2"/>
  <c r="P186" i="2"/>
  <c r="H186" i="2"/>
  <c r="AH183" i="2"/>
  <c r="Z183" i="2"/>
  <c r="R183" i="2"/>
  <c r="AJ182" i="2"/>
  <c r="AB182" i="2"/>
  <c r="T182" i="2"/>
  <c r="L182" i="2"/>
  <c r="AL181" i="2"/>
  <c r="AD181" i="2"/>
  <c r="V181" i="2"/>
  <c r="F181" i="2"/>
  <c r="AF179" i="2"/>
  <c r="X179" i="2"/>
  <c r="P179" i="2"/>
  <c r="H179" i="2"/>
  <c r="AH178" i="2"/>
  <c r="Z178" i="2"/>
  <c r="R178" i="2"/>
  <c r="AJ177" i="2"/>
  <c r="AB177" i="2"/>
  <c r="T177" i="2"/>
  <c r="L177" i="2"/>
  <c r="AL176" i="2"/>
  <c r="AD176" i="2"/>
  <c r="V176" i="2"/>
  <c r="F176" i="2"/>
  <c r="AF175" i="2"/>
  <c r="X175" i="2"/>
  <c r="P175" i="2"/>
  <c r="H175" i="2"/>
  <c r="AH173" i="2"/>
  <c r="Z173" i="2"/>
  <c r="R173" i="2"/>
  <c r="L348" i="2"/>
  <c r="I344" i="2"/>
  <c r="K343" i="2"/>
  <c r="M342" i="2"/>
  <c r="O341" i="2"/>
  <c r="Q339" i="2"/>
  <c r="S338" i="2"/>
  <c r="U337" i="2"/>
  <c r="W336" i="2"/>
  <c r="Y334" i="2"/>
  <c r="AA333" i="2"/>
  <c r="AC332" i="2"/>
  <c r="AE331" i="2"/>
  <c r="AG329" i="2"/>
  <c r="AI328" i="2"/>
  <c r="I325" i="2"/>
  <c r="K323" i="2"/>
  <c r="M322" i="2"/>
  <c r="O321" i="2"/>
  <c r="Q320" i="2"/>
  <c r="S319" i="2"/>
  <c r="U318" i="2"/>
  <c r="W317" i="2"/>
  <c r="AE316" i="2"/>
  <c r="O316" i="2"/>
  <c r="AG315" i="2"/>
  <c r="Q315" i="2"/>
  <c r="AI314" i="2"/>
  <c r="S314" i="2"/>
  <c r="U313" i="2"/>
  <c r="W311" i="2"/>
  <c r="Y310" i="2"/>
  <c r="I310" i="2"/>
  <c r="AA309" i="2"/>
  <c r="K309" i="2"/>
  <c r="AC308" i="2"/>
  <c r="M308" i="2"/>
  <c r="AE306" i="2"/>
  <c r="O306" i="2"/>
  <c r="AG305" i="2"/>
  <c r="Q305" i="2"/>
  <c r="AI304" i="2"/>
  <c r="S304" i="2"/>
  <c r="U303" i="2"/>
  <c r="W301" i="2"/>
  <c r="Y300" i="2"/>
  <c r="I300" i="2"/>
  <c r="AA299" i="2"/>
  <c r="K299" i="2"/>
  <c r="AC298" i="2"/>
  <c r="M298" i="2"/>
  <c r="AE296" i="2"/>
  <c r="O296" i="2"/>
  <c r="AG295" i="2"/>
  <c r="Q295" i="2"/>
  <c r="AI294" i="2"/>
  <c r="S294" i="2"/>
  <c r="U293" i="2"/>
  <c r="W291" i="2"/>
  <c r="Y290" i="2"/>
  <c r="I290" i="2"/>
  <c r="AA289" i="2"/>
  <c r="K289" i="2"/>
  <c r="AC288" i="2"/>
  <c r="M288" i="2"/>
  <c r="AE285" i="2"/>
  <c r="O285" i="2"/>
  <c r="AG283" i="2"/>
  <c r="AG282" i="2" s="1"/>
  <c r="Q283" i="2"/>
  <c r="Q282" i="2" s="1"/>
  <c r="AI281" i="2"/>
  <c r="S281" i="2"/>
  <c r="U280" i="2"/>
  <c r="W279" i="2"/>
  <c r="Y278" i="2"/>
  <c r="I278" i="2"/>
  <c r="AA277" i="2"/>
  <c r="K277" i="2"/>
  <c r="AC276" i="2"/>
  <c r="M276" i="2"/>
  <c r="AE275" i="2"/>
  <c r="O275" i="2"/>
  <c r="AG274" i="2"/>
  <c r="Q274" i="2"/>
  <c r="AI273" i="2"/>
  <c r="S273" i="2"/>
  <c r="U272" i="2"/>
  <c r="W270" i="2"/>
  <c r="Y269" i="2"/>
  <c r="I269" i="2"/>
  <c r="AA268" i="2"/>
  <c r="K268" i="2"/>
  <c r="AC267" i="2"/>
  <c r="M267" i="2"/>
  <c r="AE265" i="2"/>
  <c r="O265" i="2"/>
  <c r="AG264" i="2"/>
  <c r="Q264" i="2"/>
  <c r="AI263" i="2"/>
  <c r="S263" i="2"/>
  <c r="U262" i="2"/>
  <c r="W260" i="2"/>
  <c r="Y259" i="2"/>
  <c r="I259" i="2"/>
  <c r="AA258" i="2"/>
  <c r="K258" i="2"/>
  <c r="AC257" i="2"/>
  <c r="M257" i="2"/>
  <c r="AE254" i="2"/>
  <c r="O254" i="2"/>
  <c r="AG253" i="2"/>
  <c r="Q253" i="2"/>
  <c r="AI252" i="2"/>
  <c r="S252" i="2"/>
  <c r="U251" i="2"/>
  <c r="W249" i="2"/>
  <c r="Y248" i="2"/>
  <c r="I248" i="2"/>
  <c r="AA247" i="2"/>
  <c r="K247" i="2"/>
  <c r="AC246" i="2"/>
  <c r="M246" i="2"/>
  <c r="AE244" i="2"/>
  <c r="O244" i="2"/>
  <c r="AG243" i="2"/>
  <c r="Q243" i="2"/>
  <c r="AI242" i="2"/>
  <c r="W242" i="2"/>
  <c r="O242" i="2"/>
  <c r="AG241" i="2"/>
  <c r="Y241" i="2"/>
  <c r="Q241" i="2"/>
  <c r="I241" i="2"/>
  <c r="AI238" i="2"/>
  <c r="AA238" i="2"/>
  <c r="S238" i="2"/>
  <c r="K238" i="2"/>
  <c r="AC237" i="2"/>
  <c r="U237" i="2"/>
  <c r="M237" i="2"/>
  <c r="AE236" i="2"/>
  <c r="W236" i="2"/>
  <c r="O236" i="2"/>
  <c r="AG235" i="2"/>
  <c r="Y235" i="2"/>
  <c r="Q235" i="2"/>
  <c r="I235" i="2"/>
  <c r="AI234" i="2"/>
  <c r="AA234" i="2"/>
  <c r="S234" i="2"/>
  <c r="K234" i="2"/>
  <c r="AC233" i="2"/>
  <c r="U233" i="2"/>
  <c r="M233" i="2"/>
  <c r="AE231" i="2"/>
  <c r="W231" i="2"/>
  <c r="O231" i="2"/>
  <c r="AG230" i="2"/>
  <c r="Y230" i="2"/>
  <c r="Q230" i="2"/>
  <c r="I230" i="2"/>
  <c r="AI229" i="2"/>
  <c r="AA229" i="2"/>
  <c r="S229" i="2"/>
  <c r="K229" i="2"/>
  <c r="AC228" i="2"/>
  <c r="U228" i="2"/>
  <c r="M228" i="2"/>
  <c r="AE227" i="2"/>
  <c r="W227" i="2"/>
  <c r="O227" i="2"/>
  <c r="AG225" i="2"/>
  <c r="Y225" i="2"/>
  <c r="Q225" i="2"/>
  <c r="I225" i="2"/>
  <c r="AI224" i="2"/>
  <c r="AA224" i="2"/>
  <c r="S224" i="2"/>
  <c r="K224" i="2"/>
  <c r="AC223" i="2"/>
  <c r="U223" i="2"/>
  <c r="M223" i="2"/>
  <c r="AE222" i="2"/>
  <c r="W222" i="2"/>
  <c r="O222" i="2"/>
  <c r="AG221" i="2"/>
  <c r="Y221" i="2"/>
  <c r="Q221" i="2"/>
  <c r="I221" i="2"/>
  <c r="AI219" i="2"/>
  <c r="AA219" i="2"/>
  <c r="S219" i="2"/>
  <c r="K219" i="2"/>
  <c r="AC218" i="2"/>
  <c r="U218" i="2"/>
  <c r="M218" i="2"/>
  <c r="AE217" i="2"/>
  <c r="W217" i="2"/>
  <c r="O217" i="2"/>
  <c r="AG216" i="2"/>
  <c r="Y216" i="2"/>
  <c r="Q216" i="2"/>
  <c r="I216" i="2"/>
  <c r="AI215" i="2"/>
  <c r="AA215" i="2"/>
  <c r="S215" i="2"/>
  <c r="K215" i="2"/>
  <c r="AC214" i="2"/>
  <c r="U214" i="2"/>
  <c r="M214" i="2"/>
  <c r="AE213" i="2"/>
  <c r="W213" i="2"/>
  <c r="O213" i="2"/>
  <c r="AG212" i="2"/>
  <c r="Y212" i="2"/>
  <c r="Q212" i="2"/>
  <c r="I212" i="2"/>
  <c r="AI211" i="2"/>
  <c r="AA211" i="2"/>
  <c r="S211" i="2"/>
  <c r="K211" i="2"/>
  <c r="AC210" i="2"/>
  <c r="U210" i="2"/>
  <c r="M210" i="2"/>
  <c r="AE209" i="2"/>
  <c r="W209" i="2"/>
  <c r="O209" i="2"/>
  <c r="AG208" i="2"/>
  <c r="Y208" i="2"/>
  <c r="Q208" i="2"/>
  <c r="I208" i="2"/>
  <c r="AI207" i="2"/>
  <c r="AA207" i="2"/>
  <c r="S207" i="2"/>
  <c r="K207" i="2"/>
  <c r="AC206" i="2"/>
  <c r="U206" i="2"/>
  <c r="M206" i="2"/>
  <c r="AE205" i="2"/>
  <c r="W205" i="2"/>
  <c r="O205" i="2"/>
  <c r="AG203" i="2"/>
  <c r="Y203" i="2"/>
  <c r="Q203" i="2"/>
  <c r="I203" i="2"/>
  <c r="AI202" i="2"/>
  <c r="AA202" i="2"/>
  <c r="S202" i="2"/>
  <c r="K202" i="2"/>
  <c r="AC201" i="2"/>
  <c r="U201" i="2"/>
  <c r="M201" i="2"/>
  <c r="AE200" i="2"/>
  <c r="W200" i="2"/>
  <c r="O200" i="2"/>
  <c r="AG199" i="2"/>
  <c r="Y199" i="2"/>
  <c r="Q199" i="2"/>
  <c r="I199" i="2"/>
  <c r="AI197" i="2"/>
  <c r="AA197" i="2"/>
  <c r="S197" i="2"/>
  <c r="K197" i="2"/>
  <c r="AC196" i="2"/>
  <c r="U196" i="2"/>
  <c r="M196" i="2"/>
  <c r="AE195" i="2"/>
  <c r="W195" i="2"/>
  <c r="O195" i="2"/>
  <c r="AG194" i="2"/>
  <c r="Y194" i="2"/>
  <c r="Q194" i="2"/>
  <c r="I194" i="2"/>
  <c r="AI193" i="2"/>
  <c r="AA193" i="2"/>
  <c r="S193" i="2"/>
  <c r="K193" i="2"/>
  <c r="AC192" i="2"/>
  <c r="U192" i="2"/>
  <c r="M192" i="2"/>
  <c r="AE191" i="2"/>
  <c r="W191" i="2"/>
  <c r="O191" i="2"/>
  <c r="AG189" i="2"/>
  <c r="Y189" i="2"/>
  <c r="Q189" i="2"/>
  <c r="I189" i="2"/>
  <c r="AI188" i="2"/>
  <c r="AA188" i="2"/>
  <c r="S188" i="2"/>
  <c r="K188" i="2"/>
  <c r="AC187" i="2"/>
  <c r="U187" i="2"/>
  <c r="M187" i="2"/>
  <c r="AE186" i="2"/>
  <c r="W186" i="2"/>
  <c r="O186" i="2"/>
  <c r="AG183" i="2"/>
  <c r="Y183" i="2"/>
  <c r="Q183" i="2"/>
  <c r="I183" i="2"/>
  <c r="AI182" i="2"/>
  <c r="AA182" i="2"/>
  <c r="S182" i="2"/>
  <c r="K182" i="2"/>
  <c r="AC181" i="2"/>
  <c r="U181" i="2"/>
  <c r="M181" i="2"/>
  <c r="AE179" i="2"/>
  <c r="W179" i="2"/>
  <c r="O179" i="2"/>
  <c r="AG178" i="2"/>
  <c r="Y178" i="2"/>
  <c r="Q178" i="2"/>
  <c r="I178" i="2"/>
  <c r="AI177" i="2"/>
  <c r="AA177" i="2"/>
  <c r="S177" i="2"/>
  <c r="K177" i="2"/>
  <c r="AC176" i="2"/>
  <c r="U176" i="2"/>
  <c r="M176" i="2"/>
  <c r="AE175" i="2"/>
  <c r="W175" i="2"/>
  <c r="O175" i="2"/>
  <c r="AG173" i="2"/>
  <c r="Y173" i="2"/>
  <c r="Q173" i="2"/>
  <c r="I173" i="2"/>
  <c r="AD347" i="2"/>
  <c r="F345" i="2"/>
  <c r="H344" i="2"/>
  <c r="J343" i="2"/>
  <c r="L342" i="2"/>
  <c r="P339" i="2"/>
  <c r="R338" i="2"/>
  <c r="T337" i="2"/>
  <c r="V336" i="2"/>
  <c r="X334" i="2"/>
  <c r="Z333" i="2"/>
  <c r="AB332" i="2"/>
  <c r="AD331" i="2"/>
  <c r="AF329" i="2"/>
  <c r="AH328" i="2"/>
  <c r="AJ327" i="2"/>
  <c r="F326" i="2"/>
  <c r="H325" i="2"/>
  <c r="J323" i="2"/>
  <c r="L322" i="2"/>
  <c r="P320" i="2"/>
  <c r="R319" i="2"/>
  <c r="T318" i="2"/>
  <c r="V317" i="2"/>
  <c r="AD316" i="2"/>
  <c r="AF315" i="2"/>
  <c r="P315" i="2"/>
  <c r="AH314" i="2"/>
  <c r="R314" i="2"/>
  <c r="AJ313" i="2"/>
  <c r="T313" i="2"/>
  <c r="V311" i="2"/>
  <c r="F311" i="2"/>
  <c r="X310" i="2"/>
  <c r="H310" i="2"/>
  <c r="Z309" i="2"/>
  <c r="J309" i="2"/>
  <c r="AB308" i="2"/>
  <c r="L308" i="2"/>
  <c r="AD306" i="2"/>
  <c r="AF305" i="2"/>
  <c r="P305" i="2"/>
  <c r="AH304" i="2"/>
  <c r="R304" i="2"/>
  <c r="AJ303" i="2"/>
  <c r="T303" i="2"/>
  <c r="V301" i="2"/>
  <c r="F301" i="2"/>
  <c r="X300" i="2"/>
  <c r="H300" i="2"/>
  <c r="Z299" i="2"/>
  <c r="J299" i="2"/>
  <c r="AB298" i="2"/>
  <c r="L298" i="2"/>
  <c r="AD296" i="2"/>
  <c r="AF295" i="2"/>
  <c r="P295" i="2"/>
  <c r="AH294" i="2"/>
  <c r="R294" i="2"/>
  <c r="AJ293" i="2"/>
  <c r="T293" i="2"/>
  <c r="V291" i="2"/>
  <c r="F291" i="2"/>
  <c r="X290" i="2"/>
  <c r="H290" i="2"/>
  <c r="Z289" i="2"/>
  <c r="J289" i="2"/>
  <c r="AB288" i="2"/>
  <c r="L288" i="2"/>
  <c r="AD285" i="2"/>
  <c r="N285" i="2"/>
  <c r="AF283" i="2"/>
  <c r="AF282" i="2" s="1"/>
  <c r="P283" i="2"/>
  <c r="P282" i="2" s="1"/>
  <c r="AH281" i="2"/>
  <c r="R281" i="2"/>
  <c r="AJ280" i="2"/>
  <c r="T280" i="2"/>
  <c r="AI344" i="2"/>
  <c r="I341" i="2"/>
  <c r="K339" i="2"/>
  <c r="M338" i="2"/>
  <c r="O337" i="2"/>
  <c r="Q336" i="2"/>
  <c r="S334" i="2"/>
  <c r="U333" i="2"/>
  <c r="W332" i="2"/>
  <c r="Y331" i="2"/>
  <c r="AA329" i="2"/>
  <c r="AC328" i="2"/>
  <c r="AE327" i="2"/>
  <c r="AG326" i="2"/>
  <c r="AI325" i="2"/>
  <c r="I321" i="2"/>
  <c r="K320" i="2"/>
  <c r="M319" i="2"/>
  <c r="O318" i="2"/>
  <c r="Q317" i="2"/>
  <c r="AC316" i="2"/>
  <c r="M316" i="2"/>
  <c r="AE315" i="2"/>
  <c r="O315" i="2"/>
  <c r="AG314" i="2"/>
  <c r="Q314" i="2"/>
  <c r="AI313" i="2"/>
  <c r="S313" i="2"/>
  <c r="U311" i="2"/>
  <c r="W310" i="2"/>
  <c r="Y309" i="2"/>
  <c r="I309" i="2"/>
  <c r="AA308" i="2"/>
  <c r="K308" i="2"/>
  <c r="AC306" i="2"/>
  <c r="M306" i="2"/>
  <c r="AE305" i="2"/>
  <c r="O305" i="2"/>
  <c r="AG304" i="2"/>
  <c r="Q304" i="2"/>
  <c r="AI303" i="2"/>
  <c r="S303" i="2"/>
  <c r="U301" i="2"/>
  <c r="W300" i="2"/>
  <c r="Y299" i="2"/>
  <c r="I299" i="2"/>
  <c r="AA298" i="2"/>
  <c r="K298" i="2"/>
  <c r="AC296" i="2"/>
  <c r="M296" i="2"/>
  <c r="AE295" i="2"/>
  <c r="O295" i="2"/>
  <c r="AG294" i="2"/>
  <c r="Q294" i="2"/>
  <c r="AI293" i="2"/>
  <c r="S293" i="2"/>
  <c r="U291" i="2"/>
  <c r="W290" i="2"/>
  <c r="Y289" i="2"/>
  <c r="I289" i="2"/>
  <c r="AA288" i="2"/>
  <c r="K288" i="2"/>
  <c r="AC285" i="2"/>
  <c r="M285" i="2"/>
  <c r="AE283" i="2"/>
  <c r="AE282" i="2" s="1"/>
  <c r="O283" i="2"/>
  <c r="O282" i="2" s="1"/>
  <c r="AG281" i="2"/>
  <c r="Q281" i="2"/>
  <c r="AI280" i="2"/>
  <c r="AF345" i="2"/>
  <c r="AH344" i="2"/>
  <c r="AJ343" i="2"/>
  <c r="F342" i="2"/>
  <c r="H341" i="2"/>
  <c r="J339" i="2"/>
  <c r="L338" i="2"/>
  <c r="P336" i="2"/>
  <c r="R334" i="2"/>
  <c r="T333" i="2"/>
  <c r="V332" i="2"/>
  <c r="X331" i="2"/>
  <c r="Z329" i="2"/>
  <c r="AB328" i="2"/>
  <c r="AD327" i="2"/>
  <c r="AF326" i="2"/>
  <c r="AH325" i="2"/>
  <c r="AJ323" i="2"/>
  <c r="F322" i="2"/>
  <c r="H321" i="2"/>
  <c r="J320" i="2"/>
  <c r="L319" i="2"/>
  <c r="P317" i="2"/>
  <c r="AB316" i="2"/>
  <c r="L316" i="2"/>
  <c r="AD315" i="2"/>
  <c r="AF314" i="2"/>
  <c r="P314" i="2"/>
  <c r="AH313" i="2"/>
  <c r="R313" i="2"/>
  <c r="AJ311" i="2"/>
  <c r="T311" i="2"/>
  <c r="V310" i="2"/>
  <c r="F310" i="2"/>
  <c r="X309" i="2"/>
  <c r="H309" i="2"/>
  <c r="Z308" i="2"/>
  <c r="J308" i="2"/>
  <c r="AB306" i="2"/>
  <c r="L306" i="2"/>
  <c r="AD305" i="2"/>
  <c r="AF304" i="2"/>
  <c r="P304" i="2"/>
  <c r="AH303" i="2"/>
  <c r="R303" i="2"/>
  <c r="AJ301" i="2"/>
  <c r="T301" i="2"/>
  <c r="V300" i="2"/>
  <c r="F300" i="2"/>
  <c r="X299" i="2"/>
  <c r="H299" i="2"/>
  <c r="Z298" i="2"/>
  <c r="J298" i="2"/>
  <c r="AB296" i="2"/>
  <c r="L296" i="2"/>
  <c r="AD295" i="2"/>
  <c r="AF294" i="2"/>
  <c r="P294" i="2"/>
  <c r="AH293" i="2"/>
  <c r="R293" i="2"/>
  <c r="AJ291" i="2"/>
  <c r="T291" i="2"/>
  <c r="V290" i="2"/>
  <c r="F290" i="2"/>
  <c r="X289" i="2"/>
  <c r="H289" i="2"/>
  <c r="Z288" i="2"/>
  <c r="J288" i="2"/>
  <c r="AB285" i="2"/>
  <c r="L285" i="2"/>
  <c r="AD283" i="2"/>
  <c r="AD282" i="2" s="1"/>
  <c r="AF281" i="2"/>
  <c r="P281" i="2"/>
  <c r="AH280" i="2"/>
  <c r="W345" i="2"/>
  <c r="Y344" i="2"/>
  <c r="AA343" i="2"/>
  <c r="AC342" i="2"/>
  <c r="AE341" i="2"/>
  <c r="AG339" i="2"/>
  <c r="AI338" i="2"/>
  <c r="I334" i="2"/>
  <c r="K333" i="2"/>
  <c r="M332" i="2"/>
  <c r="O331" i="2"/>
  <c r="Q329" i="2"/>
  <c r="S328" i="2"/>
  <c r="U327" i="2"/>
  <c r="W326" i="2"/>
  <c r="Y325" i="2"/>
  <c r="AA323" i="2"/>
  <c r="AC322" i="2"/>
  <c r="AE321" i="2"/>
  <c r="AG320" i="2"/>
  <c r="AI319" i="2"/>
  <c r="W316" i="2"/>
  <c r="Y315" i="2"/>
  <c r="I315" i="2"/>
  <c r="AA314" i="2"/>
  <c r="K314" i="2"/>
  <c r="AC313" i="2"/>
  <c r="M313" i="2"/>
  <c r="AE311" i="2"/>
  <c r="O311" i="2"/>
  <c r="AG310" i="2"/>
  <c r="Q310" i="2"/>
  <c r="AI309" i="2"/>
  <c r="S309" i="2"/>
  <c r="U308" i="2"/>
  <c r="W306" i="2"/>
  <c r="Y305" i="2"/>
  <c r="I305" i="2"/>
  <c r="AA304" i="2"/>
  <c r="K304" i="2"/>
  <c r="AC303" i="2"/>
  <c r="M303" i="2"/>
  <c r="AE301" i="2"/>
  <c r="O301" i="2"/>
  <c r="AG300" i="2"/>
  <c r="Q300" i="2"/>
  <c r="AI299" i="2"/>
  <c r="S299" i="2"/>
  <c r="U298" i="2"/>
  <c r="W296" i="2"/>
  <c r="Y295" i="2"/>
  <c r="I295" i="2"/>
  <c r="AA294" i="2"/>
  <c r="K294" i="2"/>
  <c r="AC293" i="2"/>
  <c r="M293" i="2"/>
  <c r="AE291" i="2"/>
  <c r="O291" i="2"/>
  <c r="AG290" i="2"/>
  <c r="Q290" i="2"/>
  <c r="AI289" i="2"/>
  <c r="S289" i="2"/>
  <c r="U288" i="2"/>
  <c r="W285" i="2"/>
  <c r="G285" i="2"/>
  <c r="Y283" i="2"/>
  <c r="Y282" i="2" s="1"/>
  <c r="I283" i="2"/>
  <c r="I282" i="2" s="1"/>
  <c r="V345" i="2"/>
  <c r="X344" i="2"/>
  <c r="Z343" i="2"/>
  <c r="AB342" i="2"/>
  <c r="AD341" i="2"/>
  <c r="AF339" i="2"/>
  <c r="AH338" i="2"/>
  <c r="AJ337" i="2"/>
  <c r="F336" i="2"/>
  <c r="H334" i="2"/>
  <c r="J333" i="2"/>
  <c r="L332" i="2"/>
  <c r="P329" i="2"/>
  <c r="R328" i="2"/>
  <c r="T327" i="2"/>
  <c r="V326" i="2"/>
  <c r="X325" i="2"/>
  <c r="Z323" i="2"/>
  <c r="AB322" i="2"/>
  <c r="AD321" i="2"/>
  <c r="AF320" i="2"/>
  <c r="AH319" i="2"/>
  <c r="AJ318" i="2"/>
  <c r="F317" i="2"/>
  <c r="V316" i="2"/>
  <c r="F316" i="2"/>
  <c r="X315" i="2"/>
  <c r="H315" i="2"/>
  <c r="Z314" i="2"/>
  <c r="J314" i="2"/>
  <c r="AB313" i="2"/>
  <c r="L313" i="2"/>
  <c r="AD311" i="2"/>
  <c r="AF310" i="2"/>
  <c r="P310" i="2"/>
  <c r="AH309" i="2"/>
  <c r="R309" i="2"/>
  <c r="AJ308" i="2"/>
  <c r="T308" i="2"/>
  <c r="V306" i="2"/>
  <c r="F306" i="2"/>
  <c r="X305" i="2"/>
  <c r="H305" i="2"/>
  <c r="Z304" i="2"/>
  <c r="J304" i="2"/>
  <c r="AB303" i="2"/>
  <c r="L303" i="2"/>
  <c r="AD301" i="2"/>
  <c r="AF300" i="2"/>
  <c r="P300" i="2"/>
  <c r="AH299" i="2"/>
  <c r="R299" i="2"/>
  <c r="AJ298" i="2"/>
  <c r="T298" i="2"/>
  <c r="V296" i="2"/>
  <c r="F296" i="2"/>
  <c r="X295" i="2"/>
  <c r="H295" i="2"/>
  <c r="Z294" i="2"/>
  <c r="J294" i="2"/>
  <c r="AB293" i="2"/>
  <c r="L293" i="2"/>
  <c r="AD291" i="2"/>
  <c r="AF290" i="2"/>
  <c r="P290" i="2"/>
  <c r="AH289" i="2"/>
  <c r="R289" i="2"/>
  <c r="AJ288" i="2"/>
  <c r="T288" i="2"/>
  <c r="AL285" i="2"/>
  <c r="V285" i="2"/>
  <c r="F285" i="2"/>
  <c r="X283" i="2"/>
  <c r="X282" i="2" s="1"/>
  <c r="H283" i="2"/>
  <c r="H282" i="2" s="1"/>
  <c r="Z281" i="2"/>
  <c r="AB280" i="2"/>
  <c r="L280" i="2"/>
  <c r="AD279" i="2"/>
  <c r="AF278" i="2"/>
  <c r="P278" i="2"/>
  <c r="AH277" i="2"/>
  <c r="R277" i="2"/>
  <c r="AJ276" i="2"/>
  <c r="T276" i="2"/>
  <c r="AL275" i="2"/>
  <c r="V275" i="2"/>
  <c r="F275" i="2"/>
  <c r="X274" i="2"/>
  <c r="H274" i="2"/>
  <c r="Z273" i="2"/>
  <c r="AB272" i="2"/>
  <c r="L272" i="2"/>
  <c r="AD270" i="2"/>
  <c r="AF269" i="2"/>
  <c r="P269" i="2"/>
  <c r="AH268" i="2"/>
  <c r="R268" i="2"/>
  <c r="AJ267" i="2"/>
  <c r="T267" i="2"/>
  <c r="AL265" i="2"/>
  <c r="V265" i="2"/>
  <c r="F265" i="2"/>
  <c r="X264" i="2"/>
  <c r="H264" i="2"/>
  <c r="Z263" i="2"/>
  <c r="AB262" i="2"/>
  <c r="L262" i="2"/>
  <c r="AD260" i="2"/>
  <c r="AF259" i="2"/>
  <c r="P259" i="2"/>
  <c r="AH258" i="2"/>
  <c r="R258" i="2"/>
  <c r="AJ257" i="2"/>
  <c r="T257" i="2"/>
  <c r="AL254" i="2"/>
  <c r="V254" i="2"/>
  <c r="F254" i="2"/>
  <c r="X253" i="2"/>
  <c r="H253" i="2"/>
  <c r="Z252" i="2"/>
  <c r="AB251" i="2"/>
  <c r="L251" i="2"/>
  <c r="AD249" i="2"/>
  <c r="AF248" i="2"/>
  <c r="P248" i="2"/>
  <c r="AH247" i="2"/>
  <c r="R247" i="2"/>
  <c r="AJ246" i="2"/>
  <c r="T246" i="2"/>
  <c r="AL244" i="2"/>
  <c r="V244" i="2"/>
  <c r="F244" i="2"/>
  <c r="X243" i="2"/>
  <c r="H243" i="2"/>
  <c r="Z242" i="2"/>
  <c r="R242" i="2"/>
  <c r="AJ241" i="2"/>
  <c r="AB241" i="2"/>
  <c r="T241" i="2"/>
  <c r="L241" i="2"/>
  <c r="AL238" i="2"/>
  <c r="AD238" i="2"/>
  <c r="V238" i="2"/>
  <c r="F238" i="2"/>
  <c r="AF237" i="2"/>
  <c r="X237" i="2"/>
  <c r="P237" i="2"/>
  <c r="H237" i="2"/>
  <c r="AH236" i="2"/>
  <c r="Z236" i="2"/>
  <c r="R236" i="2"/>
  <c r="AJ235" i="2"/>
  <c r="AB235" i="2"/>
  <c r="T235" i="2"/>
  <c r="L235" i="2"/>
  <c r="AL234" i="2"/>
  <c r="AD234" i="2"/>
  <c r="V234" i="2"/>
  <c r="F234" i="2"/>
  <c r="AF233" i="2"/>
  <c r="X233" i="2"/>
  <c r="P233" i="2"/>
  <c r="H233" i="2"/>
  <c r="AH231" i="2"/>
  <c r="Z231" i="2"/>
  <c r="R231" i="2"/>
  <c r="AJ230" i="2"/>
  <c r="AB230" i="2"/>
  <c r="T230" i="2"/>
  <c r="L230" i="2"/>
  <c r="AL229" i="2"/>
  <c r="AD229" i="2"/>
  <c r="V229" i="2"/>
  <c r="F229" i="2"/>
  <c r="AF228" i="2"/>
  <c r="X228" i="2"/>
  <c r="P228" i="2"/>
  <c r="H228" i="2"/>
  <c r="AH227" i="2"/>
  <c r="Z227" i="2"/>
  <c r="R227" i="2"/>
  <c r="AJ225" i="2"/>
  <c r="AB225" i="2"/>
  <c r="T225" i="2"/>
  <c r="L225" i="2"/>
  <c r="AL224" i="2"/>
  <c r="AD224" i="2"/>
  <c r="V224" i="2"/>
  <c r="F224" i="2"/>
  <c r="AF223" i="2"/>
  <c r="X223" i="2"/>
  <c r="P223" i="2"/>
  <c r="H223" i="2"/>
  <c r="AH222" i="2"/>
  <c r="Z222" i="2"/>
  <c r="R222" i="2"/>
  <c r="AJ221" i="2"/>
  <c r="AB221" i="2"/>
  <c r="T221" i="2"/>
  <c r="L221" i="2"/>
  <c r="AL219" i="2"/>
  <c r="AD219" i="2"/>
  <c r="V219" i="2"/>
  <c r="F219" i="2"/>
  <c r="AF218" i="2"/>
  <c r="X218" i="2"/>
  <c r="P218" i="2"/>
  <c r="H218" i="2"/>
  <c r="AH217" i="2"/>
  <c r="Z217" i="2"/>
  <c r="R217" i="2"/>
  <c r="AJ216" i="2"/>
  <c r="AB216" i="2"/>
  <c r="T216" i="2"/>
  <c r="L216" i="2"/>
  <c r="AL215" i="2"/>
  <c r="AD215" i="2"/>
  <c r="V215" i="2"/>
  <c r="F215" i="2"/>
  <c r="AF214" i="2"/>
  <c r="X214" i="2"/>
  <c r="P214" i="2"/>
  <c r="H214" i="2"/>
  <c r="AH213" i="2"/>
  <c r="Z213" i="2"/>
  <c r="R213" i="2"/>
  <c r="AJ212" i="2"/>
  <c r="AB212" i="2"/>
  <c r="T212" i="2"/>
  <c r="L212" i="2"/>
  <c r="AL211" i="2"/>
  <c r="AD211" i="2"/>
  <c r="V211" i="2"/>
  <c r="F211" i="2"/>
  <c r="AF210" i="2"/>
  <c r="X210" i="2"/>
  <c r="P210" i="2"/>
  <c r="H210" i="2"/>
  <c r="AH209" i="2"/>
  <c r="Z209" i="2"/>
  <c r="R209" i="2"/>
  <c r="AJ208" i="2"/>
  <c r="AB208" i="2"/>
  <c r="T208" i="2"/>
  <c r="L208" i="2"/>
  <c r="AL207" i="2"/>
  <c r="AD207" i="2"/>
  <c r="V207" i="2"/>
  <c r="F207" i="2"/>
  <c r="AF206" i="2"/>
  <c r="X206" i="2"/>
  <c r="P206" i="2"/>
  <c r="H206" i="2"/>
  <c r="AH205" i="2"/>
  <c r="Z205" i="2"/>
  <c r="R205" i="2"/>
  <c r="AJ203" i="2"/>
  <c r="AB203" i="2"/>
  <c r="T203" i="2"/>
  <c r="L203" i="2"/>
  <c r="AL202" i="2"/>
  <c r="AD202" i="2"/>
  <c r="V202" i="2"/>
  <c r="F202" i="2"/>
  <c r="AF201" i="2"/>
  <c r="X201" i="2"/>
  <c r="P201" i="2"/>
  <c r="H201" i="2"/>
  <c r="AH200" i="2"/>
  <c r="Z200" i="2"/>
  <c r="R200" i="2"/>
  <c r="AJ199" i="2"/>
  <c r="AB199" i="2"/>
  <c r="T199" i="2"/>
  <c r="L199" i="2"/>
  <c r="AL197" i="2"/>
  <c r="AD197" i="2"/>
  <c r="V197" i="2"/>
  <c r="F197" i="2"/>
  <c r="AF196" i="2"/>
  <c r="X196" i="2"/>
  <c r="P196" i="2"/>
  <c r="H196" i="2"/>
  <c r="AH195" i="2"/>
  <c r="Z195" i="2"/>
  <c r="R195" i="2"/>
  <c r="AJ194" i="2"/>
  <c r="AB194" i="2"/>
  <c r="T194" i="2"/>
  <c r="L194" i="2"/>
  <c r="AL193" i="2"/>
  <c r="AD193" i="2"/>
  <c r="V193" i="2"/>
  <c r="F193" i="2"/>
  <c r="AF192" i="2"/>
  <c r="X192" i="2"/>
  <c r="P192" i="2"/>
  <c r="H192" i="2"/>
  <c r="AH191" i="2"/>
  <c r="Z191" i="2"/>
  <c r="R191" i="2"/>
  <c r="AJ189" i="2"/>
  <c r="AB189" i="2"/>
  <c r="T189" i="2"/>
  <c r="L189" i="2"/>
  <c r="AL188" i="2"/>
  <c r="AD188" i="2"/>
  <c r="V188" i="2"/>
  <c r="F188" i="2"/>
  <c r="AF187" i="2"/>
  <c r="X187" i="2"/>
  <c r="P187" i="2"/>
  <c r="H187" i="2"/>
  <c r="AH186" i="2"/>
  <c r="Z186" i="2"/>
  <c r="R186" i="2"/>
  <c r="AJ183" i="2"/>
  <c r="AB183" i="2"/>
  <c r="T183" i="2"/>
  <c r="L183" i="2"/>
  <c r="AL182" i="2"/>
  <c r="AD182" i="2"/>
  <c r="V182" i="2"/>
  <c r="F182" i="2"/>
  <c r="AF181" i="2"/>
  <c r="X181" i="2"/>
  <c r="P181" i="2"/>
  <c r="H181" i="2"/>
  <c r="AH179" i="2"/>
  <c r="Z179" i="2"/>
  <c r="R179" i="2"/>
  <c r="AJ178" i="2"/>
  <c r="AB178" i="2"/>
  <c r="T178" i="2"/>
  <c r="L178" i="2"/>
  <c r="AL177" i="2"/>
  <c r="AD177" i="2"/>
  <c r="V177" i="2"/>
  <c r="F177" i="2"/>
  <c r="AF176" i="2"/>
  <c r="X176" i="2"/>
  <c r="P176" i="2"/>
  <c r="H176" i="2"/>
  <c r="AH175" i="2"/>
  <c r="Z175" i="2"/>
  <c r="R175" i="2"/>
  <c r="AJ173" i="2"/>
  <c r="AB173" i="2"/>
  <c r="T173" i="2"/>
  <c r="I277" i="2"/>
  <c r="K276" i="2"/>
  <c r="M275" i="2"/>
  <c r="O274" i="2"/>
  <c r="Q273" i="2"/>
  <c r="S272" i="2"/>
  <c r="U270" i="2"/>
  <c r="W269" i="2"/>
  <c r="Y268" i="2"/>
  <c r="AA267" i="2"/>
  <c r="AC265" i="2"/>
  <c r="AE264" i="2"/>
  <c r="AG263" i="2"/>
  <c r="AI262" i="2"/>
  <c r="I258" i="2"/>
  <c r="K257" i="2"/>
  <c r="M254" i="2"/>
  <c r="O253" i="2"/>
  <c r="Q252" i="2"/>
  <c r="S251" i="2"/>
  <c r="U249" i="2"/>
  <c r="W248" i="2"/>
  <c r="Y247" i="2"/>
  <c r="AA246" i="2"/>
  <c r="AC244" i="2"/>
  <c r="AE243" i="2"/>
  <c r="AG242" i="2"/>
  <c r="M242" i="2"/>
  <c r="AE241" i="2"/>
  <c r="O241" i="2"/>
  <c r="AG238" i="2"/>
  <c r="Q238" i="2"/>
  <c r="AI237" i="2"/>
  <c r="S237" i="2"/>
  <c r="U236" i="2"/>
  <c r="W235" i="2"/>
  <c r="Y234" i="2"/>
  <c r="I234" i="2"/>
  <c r="AA233" i="2"/>
  <c r="K233" i="2"/>
  <c r="AC231" i="2"/>
  <c r="M231" i="2"/>
  <c r="AE230" i="2"/>
  <c r="O230" i="2"/>
  <c r="AG229" i="2"/>
  <c r="Q229" i="2"/>
  <c r="AI228" i="2"/>
  <c r="S228" i="2"/>
  <c r="U227" i="2"/>
  <c r="W225" i="2"/>
  <c r="Y224" i="2"/>
  <c r="I224" i="2"/>
  <c r="AA223" i="2"/>
  <c r="K223" i="2"/>
  <c r="AC222" i="2"/>
  <c r="M222" i="2"/>
  <c r="AE221" i="2"/>
  <c r="O221" i="2"/>
  <c r="AG219" i="2"/>
  <c r="Q219" i="2"/>
  <c r="AI218" i="2"/>
  <c r="S218" i="2"/>
  <c r="U217" i="2"/>
  <c r="W216" i="2"/>
  <c r="Y215" i="2"/>
  <c r="I215" i="2"/>
  <c r="AA214" i="2"/>
  <c r="K214" i="2"/>
  <c r="AC213" i="2"/>
  <c r="M213" i="2"/>
  <c r="AE212" i="2"/>
  <c r="O212" i="2"/>
  <c r="AG211" i="2"/>
  <c r="Q211" i="2"/>
  <c r="AI210" i="2"/>
  <c r="S210" i="2"/>
  <c r="U209" i="2"/>
  <c r="W208" i="2"/>
  <c r="Y207" i="2"/>
  <c r="I207" i="2"/>
  <c r="AA206" i="2"/>
  <c r="K206" i="2"/>
  <c r="AC205" i="2"/>
  <c r="M205" i="2"/>
  <c r="AE203" i="2"/>
  <c r="O203" i="2"/>
  <c r="AG202" i="2"/>
  <c r="Q202" i="2"/>
  <c r="AI201" i="2"/>
  <c r="S201" i="2"/>
  <c r="U200" i="2"/>
  <c r="W199" i="2"/>
  <c r="Y197" i="2"/>
  <c r="I197" i="2"/>
  <c r="AA196" i="2"/>
  <c r="K196" i="2"/>
  <c r="AC195" i="2"/>
  <c r="M195" i="2"/>
  <c r="AE194" i="2"/>
  <c r="O194" i="2"/>
  <c r="AG193" i="2"/>
  <c r="Q193" i="2"/>
  <c r="AI192" i="2"/>
  <c r="S192" i="2"/>
  <c r="U191" i="2"/>
  <c r="W189" i="2"/>
  <c r="Y188" i="2"/>
  <c r="I188" i="2"/>
  <c r="AA187" i="2"/>
  <c r="K187" i="2"/>
  <c r="AC186" i="2"/>
  <c r="M186" i="2"/>
  <c r="AE183" i="2"/>
  <c r="O183" i="2"/>
  <c r="AG182" i="2"/>
  <c r="Q182" i="2"/>
  <c r="AI181" i="2"/>
  <c r="S181" i="2"/>
  <c r="U179" i="2"/>
  <c r="W178" i="2"/>
  <c r="Y177" i="2"/>
  <c r="I177" i="2"/>
  <c r="AA176" i="2"/>
  <c r="K176" i="2"/>
  <c r="AC175" i="2"/>
  <c r="M175" i="2"/>
  <c r="AE173" i="2"/>
  <c r="O173" i="2"/>
  <c r="AL172" i="2"/>
  <c r="AD172" i="2"/>
  <c r="V172" i="2"/>
  <c r="F172" i="2"/>
  <c r="AF171" i="2"/>
  <c r="X171" i="2"/>
  <c r="P171" i="2"/>
  <c r="H171" i="2"/>
  <c r="AH170" i="2"/>
  <c r="Z170" i="2"/>
  <c r="R170" i="2"/>
  <c r="AJ168" i="2"/>
  <c r="AB168" i="2"/>
  <c r="T168" i="2"/>
  <c r="L168" i="2"/>
  <c r="AL167" i="2"/>
  <c r="AD167" i="2"/>
  <c r="V167" i="2"/>
  <c r="F167" i="2"/>
  <c r="AF166" i="2"/>
  <c r="X166" i="2"/>
  <c r="P166" i="2"/>
  <c r="H166" i="2"/>
  <c r="AH165" i="2"/>
  <c r="Z165" i="2"/>
  <c r="R165" i="2"/>
  <c r="AJ163" i="2"/>
  <c r="AB163" i="2"/>
  <c r="T163" i="2"/>
  <c r="L163" i="2"/>
  <c r="AL162" i="2"/>
  <c r="AD162" i="2"/>
  <c r="V162" i="2"/>
  <c r="F162" i="2"/>
  <c r="AF161" i="2"/>
  <c r="X161" i="2"/>
  <c r="P161" i="2"/>
  <c r="H161" i="2"/>
  <c r="AH160" i="2"/>
  <c r="Z160" i="2"/>
  <c r="R160" i="2"/>
  <c r="AJ159" i="2"/>
  <c r="AB159" i="2"/>
  <c r="T159" i="2"/>
  <c r="L159" i="2"/>
  <c r="AL157" i="2"/>
  <c r="AD157" i="2"/>
  <c r="V157" i="2"/>
  <c r="F157" i="2"/>
  <c r="AF156" i="2"/>
  <c r="X156" i="2"/>
  <c r="P156" i="2"/>
  <c r="H156" i="2"/>
  <c r="AH155" i="2"/>
  <c r="Z155" i="2"/>
  <c r="R155" i="2"/>
  <c r="AJ154" i="2"/>
  <c r="AB154" i="2"/>
  <c r="T154" i="2"/>
  <c r="L154" i="2"/>
  <c r="AL153" i="2"/>
  <c r="AD153" i="2"/>
  <c r="V153" i="2"/>
  <c r="F153" i="2"/>
  <c r="AF152" i="2"/>
  <c r="X152" i="2"/>
  <c r="P152" i="2"/>
  <c r="H152" i="2"/>
  <c r="AH151" i="2"/>
  <c r="Z151" i="2"/>
  <c r="R151" i="2"/>
  <c r="AJ150" i="2"/>
  <c r="AB150" i="2"/>
  <c r="T150" i="2"/>
  <c r="L150" i="2"/>
  <c r="AL149" i="2"/>
  <c r="AD149" i="2"/>
  <c r="V149" i="2"/>
  <c r="F149" i="2"/>
  <c r="AF148" i="2"/>
  <c r="X148" i="2"/>
  <c r="P148" i="2"/>
  <c r="H148" i="2"/>
  <c r="AH147" i="2"/>
  <c r="Z147" i="2"/>
  <c r="R147" i="2"/>
  <c r="AJ145" i="2"/>
  <c r="AB145" i="2"/>
  <c r="T145" i="2"/>
  <c r="L145" i="2"/>
  <c r="AL144" i="2"/>
  <c r="AD144" i="2"/>
  <c r="V144" i="2"/>
  <c r="F144" i="2"/>
  <c r="AF143" i="2"/>
  <c r="X143" i="2"/>
  <c r="P143" i="2"/>
  <c r="H143" i="2"/>
  <c r="AH142" i="2"/>
  <c r="Z142" i="2"/>
  <c r="R142" i="2"/>
  <c r="AJ140" i="2"/>
  <c r="AB140" i="2"/>
  <c r="T140" i="2"/>
  <c r="L140" i="2"/>
  <c r="AL139" i="2"/>
  <c r="AD139" i="2"/>
  <c r="V139" i="2"/>
  <c r="F139" i="2"/>
  <c r="AF138" i="2"/>
  <c r="X138" i="2"/>
  <c r="P138" i="2"/>
  <c r="H138" i="2"/>
  <c r="AH137" i="2"/>
  <c r="Z137" i="2"/>
  <c r="R137" i="2"/>
  <c r="AJ135" i="2"/>
  <c r="AB135" i="2"/>
  <c r="T135" i="2"/>
  <c r="L135" i="2"/>
  <c r="AL134" i="2"/>
  <c r="AD134" i="2"/>
  <c r="V134" i="2"/>
  <c r="F134" i="2"/>
  <c r="AF133" i="2"/>
  <c r="X133" i="2"/>
  <c r="P133" i="2"/>
  <c r="H133" i="2"/>
  <c r="AH132" i="2"/>
  <c r="Z132" i="2"/>
  <c r="R132" i="2"/>
  <c r="AJ130" i="2"/>
  <c r="AB130" i="2"/>
  <c r="T130" i="2"/>
  <c r="L130" i="2"/>
  <c r="AL129" i="2"/>
  <c r="AD129" i="2"/>
  <c r="V129" i="2"/>
  <c r="F129" i="2"/>
  <c r="AF128" i="2"/>
  <c r="X128" i="2"/>
  <c r="P128" i="2"/>
  <c r="H128" i="2"/>
  <c r="AH127" i="2"/>
  <c r="Z127" i="2"/>
  <c r="R127" i="2"/>
  <c r="AJ125" i="2"/>
  <c r="AB125" i="2"/>
  <c r="T125" i="2"/>
  <c r="L125" i="2"/>
  <c r="AL124" i="2"/>
  <c r="AD124" i="2"/>
  <c r="V124" i="2"/>
  <c r="F124" i="2"/>
  <c r="AF123" i="2"/>
  <c r="X123" i="2"/>
  <c r="P123" i="2"/>
  <c r="H123" i="2"/>
  <c r="AH122" i="2"/>
  <c r="Z122" i="2"/>
  <c r="R122" i="2"/>
  <c r="AB119" i="2"/>
  <c r="T119" i="2"/>
  <c r="L119" i="2"/>
  <c r="AL117" i="2"/>
  <c r="AL116" i="2" s="1"/>
  <c r="AD117" i="2"/>
  <c r="AD116" i="2" s="1"/>
  <c r="V117" i="2"/>
  <c r="V116" i="2" s="1"/>
  <c r="F117" i="2"/>
  <c r="AF115" i="2"/>
  <c r="X115" i="2"/>
  <c r="P115" i="2"/>
  <c r="H115" i="2"/>
  <c r="AH114" i="2"/>
  <c r="Z114" i="2"/>
  <c r="AJ113" i="2"/>
  <c r="AB113" i="2"/>
  <c r="T113" i="2"/>
  <c r="L113" i="2"/>
  <c r="AL112" i="2"/>
  <c r="AD112" i="2"/>
  <c r="V112" i="2"/>
  <c r="F112" i="2"/>
  <c r="AF111" i="2"/>
  <c r="X111" i="2"/>
  <c r="P111" i="2"/>
  <c r="H111" i="2"/>
  <c r="AH110" i="2"/>
  <c r="Z110" i="2"/>
  <c r="AJ109" i="2"/>
  <c r="AB109" i="2"/>
  <c r="T109" i="2"/>
  <c r="L109" i="2"/>
  <c r="AL108" i="2"/>
  <c r="AD108" i="2"/>
  <c r="V108" i="2"/>
  <c r="F108" i="2"/>
  <c r="AF107" i="2"/>
  <c r="X107" i="2"/>
  <c r="P107" i="2"/>
  <c r="H107" i="2"/>
  <c r="AH106" i="2"/>
  <c r="Z106" i="2"/>
  <c r="AJ104" i="2"/>
  <c r="AB104" i="2"/>
  <c r="T104" i="2"/>
  <c r="L104" i="2"/>
  <c r="AL103" i="2"/>
  <c r="AD103" i="2"/>
  <c r="V103" i="2"/>
  <c r="F103" i="2"/>
  <c r="AF102" i="2"/>
  <c r="X102" i="2"/>
  <c r="P102" i="2"/>
  <c r="H102" i="2"/>
  <c r="AH101" i="2"/>
  <c r="Z101" i="2"/>
  <c r="AJ99" i="2"/>
  <c r="AB99" i="2"/>
  <c r="T99" i="2"/>
  <c r="L99" i="2"/>
  <c r="AL98" i="2"/>
  <c r="AD98" i="2"/>
  <c r="V98" i="2"/>
  <c r="AA281" i="2"/>
  <c r="AJ279" i="2"/>
  <c r="AL278" i="2"/>
  <c r="F278" i="2"/>
  <c r="H277" i="2"/>
  <c r="L275" i="2"/>
  <c r="P273" i="2"/>
  <c r="R272" i="2"/>
  <c r="T270" i="2"/>
  <c r="V269" i="2"/>
  <c r="X268" i="2"/>
  <c r="Z267" i="2"/>
  <c r="AB265" i="2"/>
  <c r="AD264" i="2"/>
  <c r="AF263" i="2"/>
  <c r="AH262" i="2"/>
  <c r="AJ260" i="2"/>
  <c r="AL259" i="2"/>
  <c r="F259" i="2"/>
  <c r="H258" i="2"/>
  <c r="L254" i="2"/>
  <c r="P252" i="2"/>
  <c r="R251" i="2"/>
  <c r="T249" i="2"/>
  <c r="V248" i="2"/>
  <c r="X247" i="2"/>
  <c r="Z246" i="2"/>
  <c r="AB244" i="2"/>
  <c r="AD243" i="2"/>
  <c r="AF242" i="2"/>
  <c r="L242" i="2"/>
  <c r="AD241" i="2"/>
  <c r="AF238" i="2"/>
  <c r="P238" i="2"/>
  <c r="AH237" i="2"/>
  <c r="R237" i="2"/>
  <c r="AJ236" i="2"/>
  <c r="T236" i="2"/>
  <c r="AL235" i="2"/>
  <c r="V235" i="2"/>
  <c r="F235" i="2"/>
  <c r="X234" i="2"/>
  <c r="H234" i="2"/>
  <c r="Z233" i="2"/>
  <c r="AB231" i="2"/>
  <c r="L231" i="2"/>
  <c r="AD230" i="2"/>
  <c r="AF229" i="2"/>
  <c r="P229" i="2"/>
  <c r="AH228" i="2"/>
  <c r="R228" i="2"/>
  <c r="AJ227" i="2"/>
  <c r="T227" i="2"/>
  <c r="AL225" i="2"/>
  <c r="V225" i="2"/>
  <c r="F225" i="2"/>
  <c r="X224" i="2"/>
  <c r="H224" i="2"/>
  <c r="Z223" i="2"/>
  <c r="AB222" i="2"/>
  <c r="L222" i="2"/>
  <c r="AD221" i="2"/>
  <c r="AF219" i="2"/>
  <c r="P219" i="2"/>
  <c r="AH218" i="2"/>
  <c r="R218" i="2"/>
  <c r="AJ217" i="2"/>
  <c r="T217" i="2"/>
  <c r="AL216" i="2"/>
  <c r="V216" i="2"/>
  <c r="F216" i="2"/>
  <c r="X215" i="2"/>
  <c r="H215" i="2"/>
  <c r="Z214" i="2"/>
  <c r="AB213" i="2"/>
  <c r="L213" i="2"/>
  <c r="AD212" i="2"/>
  <c r="AF211" i="2"/>
  <c r="P211" i="2"/>
  <c r="AH210" i="2"/>
  <c r="R210" i="2"/>
  <c r="AJ209" i="2"/>
  <c r="T209" i="2"/>
  <c r="AL208" i="2"/>
  <c r="V208" i="2"/>
  <c r="F208" i="2"/>
  <c r="X207" i="2"/>
  <c r="H207" i="2"/>
  <c r="Z206" i="2"/>
  <c r="AB205" i="2"/>
  <c r="L205" i="2"/>
  <c r="AD203" i="2"/>
  <c r="AF202" i="2"/>
  <c r="P202" i="2"/>
  <c r="AH201" i="2"/>
  <c r="R201" i="2"/>
  <c r="AJ200" i="2"/>
  <c r="T200" i="2"/>
  <c r="AL199" i="2"/>
  <c r="V199" i="2"/>
  <c r="F199" i="2"/>
  <c r="X197" i="2"/>
  <c r="H197" i="2"/>
  <c r="Z196" i="2"/>
  <c r="AB195" i="2"/>
  <c r="L195" i="2"/>
  <c r="AD194" i="2"/>
  <c r="AF193" i="2"/>
  <c r="P193" i="2"/>
  <c r="AH192" i="2"/>
  <c r="R192" i="2"/>
  <c r="AJ191" i="2"/>
  <c r="T191" i="2"/>
  <c r="AL189" i="2"/>
  <c r="V189" i="2"/>
  <c r="F189" i="2"/>
  <c r="X188" i="2"/>
  <c r="H188" i="2"/>
  <c r="Z187" i="2"/>
  <c r="AB186" i="2"/>
  <c r="L186" i="2"/>
  <c r="AD183" i="2"/>
  <c r="AF182" i="2"/>
  <c r="P182" i="2"/>
  <c r="AH181" i="2"/>
  <c r="R181" i="2"/>
  <c r="AJ179" i="2"/>
  <c r="T179" i="2"/>
  <c r="AL178" i="2"/>
  <c r="V178" i="2"/>
  <c r="F178" i="2"/>
  <c r="X177" i="2"/>
  <c r="H177" i="2"/>
  <c r="Z176" i="2"/>
  <c r="AB175" i="2"/>
  <c r="L175" i="2"/>
  <c r="AD173" i="2"/>
  <c r="AC172" i="2"/>
  <c r="U172" i="2"/>
  <c r="M172" i="2"/>
  <c r="AE171" i="2"/>
  <c r="W171" i="2"/>
  <c r="O171" i="2"/>
  <c r="AG170" i="2"/>
  <c r="Y170" i="2"/>
  <c r="Q170" i="2"/>
  <c r="I170" i="2"/>
  <c r="AI168" i="2"/>
  <c r="AA168" i="2"/>
  <c r="S168" i="2"/>
  <c r="K168" i="2"/>
  <c r="AC167" i="2"/>
  <c r="U167" i="2"/>
  <c r="M167" i="2"/>
  <c r="AE166" i="2"/>
  <c r="W166" i="2"/>
  <c r="O166" i="2"/>
  <c r="AG165" i="2"/>
  <c r="Y165" i="2"/>
  <c r="Q165" i="2"/>
  <c r="I165" i="2"/>
  <c r="AI163" i="2"/>
  <c r="AA163" i="2"/>
  <c r="S163" i="2"/>
  <c r="K163" i="2"/>
  <c r="AC162" i="2"/>
  <c r="U162" i="2"/>
  <c r="M162" i="2"/>
  <c r="AE161" i="2"/>
  <c r="W161" i="2"/>
  <c r="O161" i="2"/>
  <c r="AG160" i="2"/>
  <c r="Y160" i="2"/>
  <c r="Q160" i="2"/>
  <c r="I160" i="2"/>
  <c r="AI159" i="2"/>
  <c r="AA159" i="2"/>
  <c r="S159" i="2"/>
  <c r="K159" i="2"/>
  <c r="AC157" i="2"/>
  <c r="U157" i="2"/>
  <c r="M157" i="2"/>
  <c r="AE156" i="2"/>
  <c r="W156" i="2"/>
  <c r="O156" i="2"/>
  <c r="AG155" i="2"/>
  <c r="Y155" i="2"/>
  <c r="Q155" i="2"/>
  <c r="I155" i="2"/>
  <c r="AI154" i="2"/>
  <c r="AA154" i="2"/>
  <c r="S154" i="2"/>
  <c r="K154" i="2"/>
  <c r="AC153" i="2"/>
  <c r="U153" i="2"/>
  <c r="M153" i="2"/>
  <c r="AE152" i="2"/>
  <c r="W152" i="2"/>
  <c r="O152" i="2"/>
  <c r="AG151" i="2"/>
  <c r="Y151" i="2"/>
  <c r="Q151" i="2"/>
  <c r="I151" i="2"/>
  <c r="AI150" i="2"/>
  <c r="AA150" i="2"/>
  <c r="S150" i="2"/>
  <c r="K150" i="2"/>
  <c r="AC149" i="2"/>
  <c r="U149" i="2"/>
  <c r="M149" i="2"/>
  <c r="AE148" i="2"/>
  <c r="W148" i="2"/>
  <c r="O148" i="2"/>
  <c r="AG147" i="2"/>
  <c r="Y147" i="2"/>
  <c r="Q147" i="2"/>
  <c r="I147" i="2"/>
  <c r="AI145" i="2"/>
  <c r="AA145" i="2"/>
  <c r="S145" i="2"/>
  <c r="K145" i="2"/>
  <c r="AC144" i="2"/>
  <c r="U144" i="2"/>
  <c r="M144" i="2"/>
  <c r="AE143" i="2"/>
  <c r="W143" i="2"/>
  <c r="O143" i="2"/>
  <c r="AG142" i="2"/>
  <c r="Y142" i="2"/>
  <c r="Q142" i="2"/>
  <c r="I142" i="2"/>
  <c r="AI140" i="2"/>
  <c r="AA140" i="2"/>
  <c r="S140" i="2"/>
  <c r="K140" i="2"/>
  <c r="AC139" i="2"/>
  <c r="U139" i="2"/>
  <c r="M139" i="2"/>
  <c r="AE138" i="2"/>
  <c r="W138" i="2"/>
  <c r="O138" i="2"/>
  <c r="AG137" i="2"/>
  <c r="Y137" i="2"/>
  <c r="Q137" i="2"/>
  <c r="I137" i="2"/>
  <c r="AI135" i="2"/>
  <c r="AA135" i="2"/>
  <c r="S135" i="2"/>
  <c r="K135" i="2"/>
  <c r="AC134" i="2"/>
  <c r="U134" i="2"/>
  <c r="M134" i="2"/>
  <c r="AE133" i="2"/>
  <c r="W133" i="2"/>
  <c r="O133" i="2"/>
  <c r="AG132" i="2"/>
  <c r="Y132" i="2"/>
  <c r="Q132" i="2"/>
  <c r="I132" i="2"/>
  <c r="AI130" i="2"/>
  <c r="AA130" i="2"/>
  <c r="S130" i="2"/>
  <c r="K130" i="2"/>
  <c r="AC129" i="2"/>
  <c r="U129" i="2"/>
  <c r="M129" i="2"/>
  <c r="AE128" i="2"/>
  <c r="W128" i="2"/>
  <c r="O128" i="2"/>
  <c r="AG127" i="2"/>
  <c r="Y127" i="2"/>
  <c r="Q127" i="2"/>
  <c r="I127" i="2"/>
  <c r="AI125" i="2"/>
  <c r="AA125" i="2"/>
  <c r="S125" i="2"/>
  <c r="K125" i="2"/>
  <c r="AC124" i="2"/>
  <c r="U124" i="2"/>
  <c r="M124" i="2"/>
  <c r="AE123" i="2"/>
  <c r="W123" i="2"/>
  <c r="O123" i="2"/>
  <c r="AG122" i="2"/>
  <c r="Y122" i="2"/>
  <c r="Q122" i="2"/>
  <c r="I122" i="2"/>
  <c r="AA119" i="2"/>
  <c r="S119" i="2"/>
  <c r="K119" i="2"/>
  <c r="AC117" i="2"/>
  <c r="AC116" i="2" s="1"/>
  <c r="U117" i="2"/>
  <c r="U116" i="2" s="1"/>
  <c r="M117" i="2"/>
  <c r="M116" i="2" s="1"/>
  <c r="AE115" i="2"/>
  <c r="W115" i="2"/>
  <c r="O115" i="2"/>
  <c r="AG114" i="2"/>
  <c r="Y114" i="2"/>
  <c r="Q114" i="2"/>
  <c r="I114" i="2"/>
  <c r="AI113" i="2"/>
  <c r="S113" i="2"/>
  <c r="K113" i="2"/>
  <c r="AC112" i="2"/>
  <c r="U112" i="2"/>
  <c r="M112" i="2"/>
  <c r="AE111" i="2"/>
  <c r="W111" i="2"/>
  <c r="O111" i="2"/>
  <c r="AG110" i="2"/>
  <c r="Y110" i="2"/>
  <c r="Q110" i="2"/>
  <c r="I110" i="2"/>
  <c r="AI109" i="2"/>
  <c r="S109" i="2"/>
  <c r="K109" i="2"/>
  <c r="AC108" i="2"/>
  <c r="U108" i="2"/>
  <c r="M108" i="2"/>
  <c r="AE107" i="2"/>
  <c r="W107" i="2"/>
  <c r="O107" i="2"/>
  <c r="AG106" i="2"/>
  <c r="Y106" i="2"/>
  <c r="Q106" i="2"/>
  <c r="I106" i="2"/>
  <c r="AI104" i="2"/>
  <c r="S104" i="2"/>
  <c r="K104" i="2"/>
  <c r="AC103" i="2"/>
  <c r="U103" i="2"/>
  <c r="M103" i="2"/>
  <c r="AE102" i="2"/>
  <c r="W102" i="2"/>
  <c r="O102" i="2"/>
  <c r="AG101" i="2"/>
  <c r="Y101" i="2"/>
  <c r="Q101" i="2"/>
  <c r="I101" i="2"/>
  <c r="AI99" i="2"/>
  <c r="S99" i="2"/>
  <c r="K99" i="2"/>
  <c r="AC98" i="2"/>
  <c r="U98" i="2"/>
  <c r="K281" i="2"/>
  <c r="AE279" i="2"/>
  <c r="AG278" i="2"/>
  <c r="AI277" i="2"/>
  <c r="I274" i="2"/>
  <c r="K273" i="2"/>
  <c r="M272" i="2"/>
  <c r="O270" i="2"/>
  <c r="Q269" i="2"/>
  <c r="S268" i="2"/>
  <c r="U267" i="2"/>
  <c r="W265" i="2"/>
  <c r="Y264" i="2"/>
  <c r="AA263" i="2"/>
  <c r="AC262" i="2"/>
  <c r="AE260" i="2"/>
  <c r="AG259" i="2"/>
  <c r="AI258" i="2"/>
  <c r="I253" i="2"/>
  <c r="K252" i="2"/>
  <c r="M251" i="2"/>
  <c r="O249" i="2"/>
  <c r="Q248" i="2"/>
  <c r="S247" i="2"/>
  <c r="U246" i="2"/>
  <c r="W244" i="2"/>
  <c r="Y243" i="2"/>
  <c r="AA242" i="2"/>
  <c r="K242" i="2"/>
  <c r="AC241" i="2"/>
  <c r="M241" i="2"/>
  <c r="AE238" i="2"/>
  <c r="O238" i="2"/>
  <c r="AG237" i="2"/>
  <c r="Q237" i="2"/>
  <c r="AI236" i="2"/>
  <c r="S236" i="2"/>
  <c r="U235" i="2"/>
  <c r="W234" i="2"/>
  <c r="Y233" i="2"/>
  <c r="I233" i="2"/>
  <c r="AA231" i="2"/>
  <c r="K231" i="2"/>
  <c r="AC230" i="2"/>
  <c r="M230" i="2"/>
  <c r="AE229" i="2"/>
  <c r="O229" i="2"/>
  <c r="AG228" i="2"/>
  <c r="Q228" i="2"/>
  <c r="AI227" i="2"/>
  <c r="S227" i="2"/>
  <c r="U225" i="2"/>
  <c r="W224" i="2"/>
  <c r="Y223" i="2"/>
  <c r="I223" i="2"/>
  <c r="AA222" i="2"/>
  <c r="K222" i="2"/>
  <c r="AC221" i="2"/>
  <c r="M221" i="2"/>
  <c r="AE219" i="2"/>
  <c r="O219" i="2"/>
  <c r="AG218" i="2"/>
  <c r="Q218" i="2"/>
  <c r="AI217" i="2"/>
  <c r="S217" i="2"/>
  <c r="U216" i="2"/>
  <c r="W215" i="2"/>
  <c r="Y214" i="2"/>
  <c r="I214" i="2"/>
  <c r="AA213" i="2"/>
  <c r="K213" i="2"/>
  <c r="AC212" i="2"/>
  <c r="M212" i="2"/>
  <c r="AE211" i="2"/>
  <c r="O211" i="2"/>
  <c r="AG210" i="2"/>
  <c r="Q210" i="2"/>
  <c r="AI209" i="2"/>
  <c r="S209" i="2"/>
  <c r="U208" i="2"/>
  <c r="W207" i="2"/>
  <c r="Y206" i="2"/>
  <c r="I206" i="2"/>
  <c r="AA205" i="2"/>
  <c r="K205" i="2"/>
  <c r="AC203" i="2"/>
  <c r="M203" i="2"/>
  <c r="AE202" i="2"/>
  <c r="O202" i="2"/>
  <c r="AG201" i="2"/>
  <c r="Q201" i="2"/>
  <c r="AI200" i="2"/>
  <c r="S200" i="2"/>
  <c r="U199" i="2"/>
  <c r="W197" i="2"/>
  <c r="Y196" i="2"/>
  <c r="I196" i="2"/>
  <c r="AA195" i="2"/>
  <c r="K195" i="2"/>
  <c r="AC194" i="2"/>
  <c r="M194" i="2"/>
  <c r="AE193" i="2"/>
  <c r="O193" i="2"/>
  <c r="AG192" i="2"/>
  <c r="Q192" i="2"/>
  <c r="AI191" i="2"/>
  <c r="S191" i="2"/>
  <c r="U189" i="2"/>
  <c r="W188" i="2"/>
  <c r="Y187" i="2"/>
  <c r="I187" i="2"/>
  <c r="AA186" i="2"/>
  <c r="K186" i="2"/>
  <c r="AC183" i="2"/>
  <c r="M183" i="2"/>
  <c r="AE182" i="2"/>
  <c r="O182" i="2"/>
  <c r="AG181" i="2"/>
  <c r="Q181" i="2"/>
  <c r="AI179" i="2"/>
  <c r="S179" i="2"/>
  <c r="U178" i="2"/>
  <c r="W177" i="2"/>
  <c r="Y176" i="2"/>
  <c r="I176" i="2"/>
  <c r="AA175" i="2"/>
  <c r="K175" i="2"/>
  <c r="AC173" i="2"/>
  <c r="M173" i="2"/>
  <c r="AJ172" i="2"/>
  <c r="AB172" i="2"/>
  <c r="T172" i="2"/>
  <c r="L172" i="2"/>
  <c r="AL171" i="2"/>
  <c r="AD171" i="2"/>
  <c r="V171" i="2"/>
  <c r="F171" i="2"/>
  <c r="AF170" i="2"/>
  <c r="X170" i="2"/>
  <c r="P170" i="2"/>
  <c r="H170" i="2"/>
  <c r="AH168" i="2"/>
  <c r="Z168" i="2"/>
  <c r="R168" i="2"/>
  <c r="AJ167" i="2"/>
  <c r="AB167" i="2"/>
  <c r="T167" i="2"/>
  <c r="L167" i="2"/>
  <c r="AL166" i="2"/>
  <c r="AD166" i="2"/>
  <c r="V166" i="2"/>
  <c r="F166" i="2"/>
  <c r="AF165" i="2"/>
  <c r="X165" i="2"/>
  <c r="P165" i="2"/>
  <c r="H165" i="2"/>
  <c r="AH163" i="2"/>
  <c r="Z163" i="2"/>
  <c r="R163" i="2"/>
  <c r="AJ162" i="2"/>
  <c r="AB162" i="2"/>
  <c r="T162" i="2"/>
  <c r="L162" i="2"/>
  <c r="AL161" i="2"/>
  <c r="AD161" i="2"/>
  <c r="V161" i="2"/>
  <c r="F161" i="2"/>
  <c r="AF160" i="2"/>
  <c r="X160" i="2"/>
  <c r="P160" i="2"/>
  <c r="H160" i="2"/>
  <c r="AH159" i="2"/>
  <c r="Z159" i="2"/>
  <c r="R159" i="2"/>
  <c r="AJ157" i="2"/>
  <c r="AB157" i="2"/>
  <c r="T157" i="2"/>
  <c r="L157" i="2"/>
  <c r="AL156" i="2"/>
  <c r="AD156" i="2"/>
  <c r="V156" i="2"/>
  <c r="F156" i="2"/>
  <c r="AF155" i="2"/>
  <c r="X155" i="2"/>
  <c r="P155" i="2"/>
  <c r="H155" i="2"/>
  <c r="AH154" i="2"/>
  <c r="Z154" i="2"/>
  <c r="R154" i="2"/>
  <c r="AJ153" i="2"/>
  <c r="AB153" i="2"/>
  <c r="T153" i="2"/>
  <c r="L153" i="2"/>
  <c r="AL152" i="2"/>
  <c r="AD152" i="2"/>
  <c r="V152" i="2"/>
  <c r="F152" i="2"/>
  <c r="AF151" i="2"/>
  <c r="X151" i="2"/>
  <c r="P151" i="2"/>
  <c r="H151" i="2"/>
  <c r="AH150" i="2"/>
  <c r="Z150" i="2"/>
  <c r="R150" i="2"/>
  <c r="AJ149" i="2"/>
  <c r="AB149" i="2"/>
  <c r="T149" i="2"/>
  <c r="L149" i="2"/>
  <c r="AL148" i="2"/>
  <c r="AD148" i="2"/>
  <c r="V148" i="2"/>
  <c r="F148" i="2"/>
  <c r="AF147" i="2"/>
  <c r="X147" i="2"/>
  <c r="P147" i="2"/>
  <c r="H147" i="2"/>
  <c r="AH145" i="2"/>
  <c r="Z145" i="2"/>
  <c r="R145" i="2"/>
  <c r="AJ144" i="2"/>
  <c r="AB144" i="2"/>
  <c r="T144" i="2"/>
  <c r="L144" i="2"/>
  <c r="AL143" i="2"/>
  <c r="AD143" i="2"/>
  <c r="V143" i="2"/>
  <c r="F143" i="2"/>
  <c r="AF142" i="2"/>
  <c r="X142" i="2"/>
  <c r="P142" i="2"/>
  <c r="H142" i="2"/>
  <c r="AH140" i="2"/>
  <c r="Z140" i="2"/>
  <c r="R140" i="2"/>
  <c r="AJ139" i="2"/>
  <c r="AB139" i="2"/>
  <c r="T139" i="2"/>
  <c r="L139" i="2"/>
  <c r="AL138" i="2"/>
  <c r="AD138" i="2"/>
  <c r="V138" i="2"/>
  <c r="F138" i="2"/>
  <c r="AF137" i="2"/>
  <c r="X137" i="2"/>
  <c r="P137" i="2"/>
  <c r="H137" i="2"/>
  <c r="AH135" i="2"/>
  <c r="Z135" i="2"/>
  <c r="R135" i="2"/>
  <c r="AJ134" i="2"/>
  <c r="AB134" i="2"/>
  <c r="T134" i="2"/>
  <c r="L134" i="2"/>
  <c r="AL133" i="2"/>
  <c r="AD133" i="2"/>
  <c r="V133" i="2"/>
  <c r="F133" i="2"/>
  <c r="AF132" i="2"/>
  <c r="X132" i="2"/>
  <c r="P132" i="2"/>
  <c r="H132" i="2"/>
  <c r="AH130" i="2"/>
  <c r="Z130" i="2"/>
  <c r="R130" i="2"/>
  <c r="AJ129" i="2"/>
  <c r="AB129" i="2"/>
  <c r="T129" i="2"/>
  <c r="L129" i="2"/>
  <c r="AL128" i="2"/>
  <c r="AD128" i="2"/>
  <c r="V128" i="2"/>
  <c r="F128" i="2"/>
  <c r="AF127" i="2"/>
  <c r="X127" i="2"/>
  <c r="P127" i="2"/>
  <c r="H127" i="2"/>
  <c r="AH125" i="2"/>
  <c r="Z125" i="2"/>
  <c r="R125" i="2"/>
  <c r="AJ124" i="2"/>
  <c r="AB124" i="2"/>
  <c r="T124" i="2"/>
  <c r="L124" i="2"/>
  <c r="AL123" i="2"/>
  <c r="AD123" i="2"/>
  <c r="V123" i="2"/>
  <c r="F123" i="2"/>
  <c r="AF122" i="2"/>
  <c r="X122" i="2"/>
  <c r="P122" i="2"/>
  <c r="H122" i="2"/>
  <c r="AH119" i="2"/>
  <c r="Z119" i="2"/>
  <c r="R119" i="2"/>
  <c r="J119" i="2"/>
  <c r="AJ117" i="2"/>
  <c r="AJ116" i="2" s="1"/>
  <c r="AB117" i="2"/>
  <c r="AB116" i="2" s="1"/>
  <c r="T117" i="2"/>
  <c r="T116" i="2" s="1"/>
  <c r="L117" i="2"/>
  <c r="L116" i="2" s="1"/>
  <c r="AL115" i="2"/>
  <c r="AD115" i="2"/>
  <c r="V115" i="2"/>
  <c r="F115" i="2"/>
  <c r="AF114" i="2"/>
  <c r="X114" i="2"/>
  <c r="P114" i="2"/>
  <c r="H114" i="2"/>
  <c r="AH113" i="2"/>
  <c r="Z113" i="2"/>
  <c r="AJ112" i="2"/>
  <c r="AB112" i="2"/>
  <c r="T112" i="2"/>
  <c r="L112" i="2"/>
  <c r="AL111" i="2"/>
  <c r="AD111" i="2"/>
  <c r="V111" i="2"/>
  <c r="F111" i="2"/>
  <c r="AF110" i="2"/>
  <c r="X110" i="2"/>
  <c r="P110" i="2"/>
  <c r="H110" i="2"/>
  <c r="AH109" i="2"/>
  <c r="Z109" i="2"/>
  <c r="AJ108" i="2"/>
  <c r="AB108" i="2"/>
  <c r="T108" i="2"/>
  <c r="L108" i="2"/>
  <c r="AL107" i="2"/>
  <c r="AD107" i="2"/>
  <c r="V107" i="2"/>
  <c r="F107" i="2"/>
  <c r="AF106" i="2"/>
  <c r="X106" i="2"/>
  <c r="P106" i="2"/>
  <c r="H106" i="2"/>
  <c r="AH104" i="2"/>
  <c r="Z104" i="2"/>
  <c r="AJ103" i="2"/>
  <c r="AB103" i="2"/>
  <c r="T103" i="2"/>
  <c r="L103" i="2"/>
  <c r="AL102" i="2"/>
  <c r="AD102" i="2"/>
  <c r="V102" i="2"/>
  <c r="F102" i="2"/>
  <c r="AF101" i="2"/>
  <c r="X101" i="2"/>
  <c r="P101" i="2"/>
  <c r="H101" i="2"/>
  <c r="AH99" i="2"/>
  <c r="Z99" i="2"/>
  <c r="AJ98" i="2"/>
  <c r="AB98" i="2"/>
  <c r="T98" i="2"/>
  <c r="AC280" i="2"/>
  <c r="V279" i="2"/>
  <c r="X278" i="2"/>
  <c r="Z277" i="2"/>
  <c r="AB276" i="2"/>
  <c r="AD275" i="2"/>
  <c r="AF274" i="2"/>
  <c r="AH273" i="2"/>
  <c r="AJ272" i="2"/>
  <c r="AL270" i="2"/>
  <c r="F270" i="2"/>
  <c r="H269" i="2"/>
  <c r="L267" i="2"/>
  <c r="P264" i="2"/>
  <c r="R263" i="2"/>
  <c r="T262" i="2"/>
  <c r="V260" i="2"/>
  <c r="X259" i="2"/>
  <c r="Z258" i="2"/>
  <c r="AB257" i="2"/>
  <c r="AD254" i="2"/>
  <c r="AF253" i="2"/>
  <c r="AH252" i="2"/>
  <c r="AJ251" i="2"/>
  <c r="AL249" i="2"/>
  <c r="F249" i="2"/>
  <c r="H248" i="2"/>
  <c r="L246" i="2"/>
  <c r="P243" i="2"/>
  <c r="V242" i="2"/>
  <c r="F242" i="2"/>
  <c r="X241" i="2"/>
  <c r="H241" i="2"/>
  <c r="Z238" i="2"/>
  <c r="AB237" i="2"/>
  <c r="L237" i="2"/>
  <c r="AD236" i="2"/>
  <c r="AF235" i="2"/>
  <c r="P235" i="2"/>
  <c r="AH234" i="2"/>
  <c r="R234" i="2"/>
  <c r="AJ233" i="2"/>
  <c r="T233" i="2"/>
  <c r="AL231" i="2"/>
  <c r="V231" i="2"/>
  <c r="F231" i="2"/>
  <c r="X230" i="2"/>
  <c r="H230" i="2"/>
  <c r="Z229" i="2"/>
  <c r="AB228" i="2"/>
  <c r="L228" i="2"/>
  <c r="AD227" i="2"/>
  <c r="AF225" i="2"/>
  <c r="P225" i="2"/>
  <c r="AH224" i="2"/>
  <c r="R224" i="2"/>
  <c r="AJ223" i="2"/>
  <c r="T223" i="2"/>
  <c r="AL222" i="2"/>
  <c r="V222" i="2"/>
  <c r="F222" i="2"/>
  <c r="X221" i="2"/>
  <c r="H221" i="2"/>
  <c r="Z219" i="2"/>
  <c r="AB218" i="2"/>
  <c r="L218" i="2"/>
  <c r="AD217" i="2"/>
  <c r="AF216" i="2"/>
  <c r="P216" i="2"/>
  <c r="AH215" i="2"/>
  <c r="R215" i="2"/>
  <c r="AJ214" i="2"/>
  <c r="T214" i="2"/>
  <c r="AL213" i="2"/>
  <c r="V213" i="2"/>
  <c r="F213" i="2"/>
  <c r="X212" i="2"/>
  <c r="H212" i="2"/>
  <c r="Z211" i="2"/>
  <c r="AB210" i="2"/>
  <c r="L210" i="2"/>
  <c r="AD209" i="2"/>
  <c r="AF208" i="2"/>
  <c r="P208" i="2"/>
  <c r="AH207" i="2"/>
  <c r="R207" i="2"/>
  <c r="S280" i="2"/>
  <c r="U279" i="2"/>
  <c r="W278" i="2"/>
  <c r="Y277" i="2"/>
  <c r="AA276" i="2"/>
  <c r="AC275" i="2"/>
  <c r="AE274" i="2"/>
  <c r="AG273" i="2"/>
  <c r="AI272" i="2"/>
  <c r="I268" i="2"/>
  <c r="K267" i="2"/>
  <c r="M265" i="2"/>
  <c r="O264" i="2"/>
  <c r="Q263" i="2"/>
  <c r="S262" i="2"/>
  <c r="U260" i="2"/>
  <c r="W259" i="2"/>
  <c r="Y258" i="2"/>
  <c r="AA257" i="2"/>
  <c r="AC254" i="2"/>
  <c r="AE253" i="2"/>
  <c r="AG252" i="2"/>
  <c r="AI251" i="2"/>
  <c r="I247" i="2"/>
  <c r="K246" i="2"/>
  <c r="M244" i="2"/>
  <c r="O243" i="2"/>
  <c r="U242" i="2"/>
  <c r="W241" i="2"/>
  <c r="Y238" i="2"/>
  <c r="I238" i="2"/>
  <c r="AA237" i="2"/>
  <c r="K237" i="2"/>
  <c r="AC236" i="2"/>
  <c r="M236" i="2"/>
  <c r="AE235" i="2"/>
  <c r="O235" i="2"/>
  <c r="AG234" i="2"/>
  <c r="Q234" i="2"/>
  <c r="AI233" i="2"/>
  <c r="S233" i="2"/>
  <c r="U231" i="2"/>
  <c r="W230" i="2"/>
  <c r="Y229" i="2"/>
  <c r="I229" i="2"/>
  <c r="AA228" i="2"/>
  <c r="K228" i="2"/>
  <c r="AC227" i="2"/>
  <c r="M227" i="2"/>
  <c r="AE225" i="2"/>
  <c r="O225" i="2"/>
  <c r="AG224" i="2"/>
  <c r="Q224" i="2"/>
  <c r="AI223" i="2"/>
  <c r="S223" i="2"/>
  <c r="U222" i="2"/>
  <c r="W221" i="2"/>
  <c r="Y219" i="2"/>
  <c r="I219" i="2"/>
  <c r="AA218" i="2"/>
  <c r="K218" i="2"/>
  <c r="AC217" i="2"/>
  <c r="M217" i="2"/>
  <c r="AE216" i="2"/>
  <c r="O216" i="2"/>
  <c r="AG215" i="2"/>
  <c r="Q215" i="2"/>
  <c r="AI214" i="2"/>
  <c r="S214" i="2"/>
  <c r="U213" i="2"/>
  <c r="W212" i="2"/>
  <c r="Y211" i="2"/>
  <c r="I211" i="2"/>
  <c r="AA210" i="2"/>
  <c r="K210" i="2"/>
  <c r="AC209" i="2"/>
  <c r="M209" i="2"/>
  <c r="AE208" i="2"/>
  <c r="R280" i="2"/>
  <c r="T279" i="2"/>
  <c r="V278" i="2"/>
  <c r="X277" i="2"/>
  <c r="Z276" i="2"/>
  <c r="AB275" i="2"/>
  <c r="AD274" i="2"/>
  <c r="AF273" i="2"/>
  <c r="AH272" i="2"/>
  <c r="AJ270" i="2"/>
  <c r="AL269" i="2"/>
  <c r="F269" i="2"/>
  <c r="H268" i="2"/>
  <c r="L265" i="2"/>
  <c r="P263" i="2"/>
  <c r="R262" i="2"/>
  <c r="T260" i="2"/>
  <c r="V259" i="2"/>
  <c r="X258" i="2"/>
  <c r="Z257" i="2"/>
  <c r="AB254" i="2"/>
  <c r="AD253" i="2"/>
  <c r="AF252" i="2"/>
  <c r="AH251" i="2"/>
  <c r="AJ249" i="2"/>
  <c r="AL248" i="2"/>
  <c r="F248" i="2"/>
  <c r="H247" i="2"/>
  <c r="L244" i="2"/>
  <c r="T242" i="2"/>
  <c r="AL241" i="2"/>
  <c r="V241" i="2"/>
  <c r="F241" i="2"/>
  <c r="X238" i="2"/>
  <c r="H238" i="2"/>
  <c r="Z237" i="2"/>
  <c r="AB236" i="2"/>
  <c r="L236" i="2"/>
  <c r="AD235" i="2"/>
  <c r="AF234" i="2"/>
  <c r="P234" i="2"/>
  <c r="AH233" i="2"/>
  <c r="R233" i="2"/>
  <c r="AJ231" i="2"/>
  <c r="T231" i="2"/>
  <c r="AL230" i="2"/>
  <c r="V230" i="2"/>
  <c r="F230" i="2"/>
  <c r="X229" i="2"/>
  <c r="H229" i="2"/>
  <c r="Z228" i="2"/>
  <c r="AB227" i="2"/>
  <c r="L227" i="2"/>
  <c r="AD225" i="2"/>
  <c r="AF224" i="2"/>
  <c r="P224" i="2"/>
  <c r="AH223" i="2"/>
  <c r="R223" i="2"/>
  <c r="AJ222" i="2"/>
  <c r="T222" i="2"/>
  <c r="AL221" i="2"/>
  <c r="V221" i="2"/>
  <c r="F221" i="2"/>
  <c r="X219" i="2"/>
  <c r="H219" i="2"/>
  <c r="Z218" i="2"/>
  <c r="AB217" i="2"/>
  <c r="L217" i="2"/>
  <c r="AD216" i="2"/>
  <c r="AF215" i="2"/>
  <c r="P215" i="2"/>
  <c r="AH214" i="2"/>
  <c r="R214" i="2"/>
  <c r="AJ213" i="2"/>
  <c r="T213" i="2"/>
  <c r="AL212" i="2"/>
  <c r="V212" i="2"/>
  <c r="F212" i="2"/>
  <c r="X211" i="2"/>
  <c r="H211" i="2"/>
  <c r="Z210" i="2"/>
  <c r="AB209" i="2"/>
  <c r="L209" i="2"/>
  <c r="AD208" i="2"/>
  <c r="M280" i="2"/>
  <c r="O279" i="2"/>
  <c r="Q278" i="2"/>
  <c r="S277" i="2"/>
  <c r="U276" i="2"/>
  <c r="W275" i="2"/>
  <c r="Y274" i="2"/>
  <c r="AA273" i="2"/>
  <c r="AC272" i="2"/>
  <c r="AE270" i="2"/>
  <c r="AG269" i="2"/>
  <c r="AI268" i="2"/>
  <c r="I264" i="2"/>
  <c r="K263" i="2"/>
  <c r="M262" i="2"/>
  <c r="O260" i="2"/>
  <c r="Q259" i="2"/>
  <c r="S258" i="2"/>
  <c r="U257" i="2"/>
  <c r="W254" i="2"/>
  <c r="Y253" i="2"/>
  <c r="AA252" i="2"/>
  <c r="AC251" i="2"/>
  <c r="AE249" i="2"/>
  <c r="AG248" i="2"/>
  <c r="AI247" i="2"/>
  <c r="I243" i="2"/>
  <c r="S242" i="2"/>
  <c r="U241" i="2"/>
  <c r="W238" i="2"/>
  <c r="Y237" i="2"/>
  <c r="I237" i="2"/>
  <c r="AA236" i="2"/>
  <c r="K236" i="2"/>
  <c r="AC235" i="2"/>
  <c r="M235" i="2"/>
  <c r="AE234" i="2"/>
  <c r="O234" i="2"/>
  <c r="AG233" i="2"/>
  <c r="Q233" i="2"/>
  <c r="AI231" i="2"/>
  <c r="S231" i="2"/>
  <c r="U230" i="2"/>
  <c r="W229" i="2"/>
  <c r="Y228" i="2"/>
  <c r="I228" i="2"/>
  <c r="AA227" i="2"/>
  <c r="K227" i="2"/>
  <c r="AC225" i="2"/>
  <c r="M225" i="2"/>
  <c r="AE224" i="2"/>
  <c r="O224" i="2"/>
  <c r="AG223" i="2"/>
  <c r="Q223" i="2"/>
  <c r="AI222" i="2"/>
  <c r="S222" i="2"/>
  <c r="U221" i="2"/>
  <c r="W219" i="2"/>
  <c r="Y218" i="2"/>
  <c r="I218" i="2"/>
  <c r="AA217" i="2"/>
  <c r="K217" i="2"/>
  <c r="AC216" i="2"/>
  <c r="M216" i="2"/>
  <c r="AE215" i="2"/>
  <c r="O215" i="2"/>
  <c r="AG214" i="2"/>
  <c r="Q214" i="2"/>
  <c r="AI213" i="2"/>
  <c r="S213" i="2"/>
  <c r="AL279" i="2"/>
  <c r="F279" i="2"/>
  <c r="H278" i="2"/>
  <c r="L276" i="2"/>
  <c r="P274" i="2"/>
  <c r="R273" i="2"/>
  <c r="T272" i="2"/>
  <c r="V270" i="2"/>
  <c r="X269" i="2"/>
  <c r="Z268" i="2"/>
  <c r="AB267" i="2"/>
  <c r="AD265" i="2"/>
  <c r="AF264" i="2"/>
  <c r="AH263" i="2"/>
  <c r="AJ262" i="2"/>
  <c r="AL260" i="2"/>
  <c r="F260" i="2"/>
  <c r="H259" i="2"/>
  <c r="L257" i="2"/>
  <c r="P253" i="2"/>
  <c r="R252" i="2"/>
  <c r="T251" i="2"/>
  <c r="V249" i="2"/>
  <c r="X248" i="2"/>
  <c r="Z247" i="2"/>
  <c r="AB246" i="2"/>
  <c r="AD244" i="2"/>
  <c r="AF243" i="2"/>
  <c r="AH242" i="2"/>
  <c r="AF241" i="2"/>
  <c r="P241" i="2"/>
  <c r="AH238" i="2"/>
  <c r="R238" i="2"/>
  <c r="AJ237" i="2"/>
  <c r="T237" i="2"/>
  <c r="AL236" i="2"/>
  <c r="V236" i="2"/>
  <c r="F236" i="2"/>
  <c r="X235" i="2"/>
  <c r="H235" i="2"/>
  <c r="Z234" i="2"/>
  <c r="AB233" i="2"/>
  <c r="L233" i="2"/>
  <c r="AD231" i="2"/>
  <c r="AF230" i="2"/>
  <c r="P230" i="2"/>
  <c r="AH229" i="2"/>
  <c r="R229" i="2"/>
  <c r="AJ228" i="2"/>
  <c r="T228" i="2"/>
  <c r="AL227" i="2"/>
  <c r="V227" i="2"/>
  <c r="F227" i="2"/>
  <c r="X225" i="2"/>
  <c r="H225" i="2"/>
  <c r="Z224" i="2"/>
  <c r="AB223" i="2"/>
  <c r="L223" i="2"/>
  <c r="AD222" i="2"/>
  <c r="AF221" i="2"/>
  <c r="P221" i="2"/>
  <c r="AH219" i="2"/>
  <c r="R219" i="2"/>
  <c r="AJ218" i="2"/>
  <c r="T218" i="2"/>
  <c r="AL217" i="2"/>
  <c r="V217" i="2"/>
  <c r="F217" i="2"/>
  <c r="X216" i="2"/>
  <c r="H216" i="2"/>
  <c r="Z215" i="2"/>
  <c r="AB214" i="2"/>
  <c r="L214" i="2"/>
  <c r="AD213" i="2"/>
  <c r="AF212" i="2"/>
  <c r="P212" i="2"/>
  <c r="AH211" i="2"/>
  <c r="R211" i="2"/>
  <c r="AJ210" i="2"/>
  <c r="T210" i="2"/>
  <c r="AL209" i="2"/>
  <c r="V209" i="2"/>
  <c r="F209" i="2"/>
  <c r="X208" i="2"/>
  <c r="H208" i="2"/>
  <c r="Z207" i="2"/>
  <c r="AB206" i="2"/>
  <c r="L206" i="2"/>
  <c r="AD205" i="2"/>
  <c r="AF203" i="2"/>
  <c r="P203" i="2"/>
  <c r="AH202" i="2"/>
  <c r="R202" i="2"/>
  <c r="AJ201" i="2"/>
  <c r="T201" i="2"/>
  <c r="AL200" i="2"/>
  <c r="V200" i="2"/>
  <c r="F200" i="2"/>
  <c r="X199" i="2"/>
  <c r="H199" i="2"/>
  <c r="Z197" i="2"/>
  <c r="AB196" i="2"/>
  <c r="L196" i="2"/>
  <c r="AD195" i="2"/>
  <c r="AF194" i="2"/>
  <c r="P194" i="2"/>
  <c r="AH193" i="2"/>
  <c r="R193" i="2"/>
  <c r="AJ192" i="2"/>
  <c r="T192" i="2"/>
  <c r="AL191" i="2"/>
  <c r="V191" i="2"/>
  <c r="F191" i="2"/>
  <c r="X189" i="2"/>
  <c r="H189" i="2"/>
  <c r="Z188" i="2"/>
  <c r="AB187" i="2"/>
  <c r="L187" i="2"/>
  <c r="AD186" i="2"/>
  <c r="AF183" i="2"/>
  <c r="P183" i="2"/>
  <c r="AH182" i="2"/>
  <c r="R182" i="2"/>
  <c r="AJ181" i="2"/>
  <c r="T181" i="2"/>
  <c r="AL179" i="2"/>
  <c r="V179" i="2"/>
  <c r="F179" i="2"/>
  <c r="X178" i="2"/>
  <c r="H178" i="2"/>
  <c r="Z177" i="2"/>
  <c r="AB176" i="2"/>
  <c r="L176" i="2"/>
  <c r="AD175" i="2"/>
  <c r="AF173" i="2"/>
  <c r="P173" i="2"/>
  <c r="AE172" i="2"/>
  <c r="W172" i="2"/>
  <c r="O172" i="2"/>
  <c r="AG171" i="2"/>
  <c r="Y171" i="2"/>
  <c r="Q171" i="2"/>
  <c r="I171" i="2"/>
  <c r="AI170" i="2"/>
  <c r="AA170" i="2"/>
  <c r="S170" i="2"/>
  <c r="K170" i="2"/>
  <c r="AC168" i="2"/>
  <c r="U168" i="2"/>
  <c r="M168" i="2"/>
  <c r="AE167" i="2"/>
  <c r="W167" i="2"/>
  <c r="O167" i="2"/>
  <c r="AG166" i="2"/>
  <c r="Y166" i="2"/>
  <c r="Q166" i="2"/>
  <c r="I166" i="2"/>
  <c r="AI165" i="2"/>
  <c r="AA165" i="2"/>
  <c r="S165" i="2"/>
  <c r="K165" i="2"/>
  <c r="AC163" i="2"/>
  <c r="U163" i="2"/>
  <c r="M163" i="2"/>
  <c r="AE162" i="2"/>
  <c r="W162" i="2"/>
  <c r="O162" i="2"/>
  <c r="AG161" i="2"/>
  <c r="Y161" i="2"/>
  <c r="Q161" i="2"/>
  <c r="I161" i="2"/>
  <c r="AI160" i="2"/>
  <c r="AA160" i="2"/>
  <c r="S160" i="2"/>
  <c r="K160" i="2"/>
  <c r="AC159" i="2"/>
  <c r="U159" i="2"/>
  <c r="M159" i="2"/>
  <c r="AE157" i="2"/>
  <c r="W157" i="2"/>
  <c r="O157" i="2"/>
  <c r="AG156" i="2"/>
  <c r="Y156" i="2"/>
  <c r="Q156" i="2"/>
  <c r="I156" i="2"/>
  <c r="AI155" i="2"/>
  <c r="AA155" i="2"/>
  <c r="S155" i="2"/>
  <c r="K155" i="2"/>
  <c r="AC154" i="2"/>
  <c r="U154" i="2"/>
  <c r="M154" i="2"/>
  <c r="AE153" i="2"/>
  <c r="W153" i="2"/>
  <c r="O153" i="2"/>
  <c r="AG152" i="2"/>
  <c r="Y152" i="2"/>
  <c r="Q152" i="2"/>
  <c r="I152" i="2"/>
  <c r="AI151" i="2"/>
  <c r="AA151" i="2"/>
  <c r="S151" i="2"/>
  <c r="K151" i="2"/>
  <c r="AC150" i="2"/>
  <c r="U150" i="2"/>
  <c r="M150" i="2"/>
  <c r="AE149" i="2"/>
  <c r="W149" i="2"/>
  <c r="O149" i="2"/>
  <c r="AG148" i="2"/>
  <c r="Y148" i="2"/>
  <c r="Q148" i="2"/>
  <c r="I148" i="2"/>
  <c r="AI147" i="2"/>
  <c r="AA147" i="2"/>
  <c r="S147" i="2"/>
  <c r="K147" i="2"/>
  <c r="AC145" i="2"/>
  <c r="U145" i="2"/>
  <c r="M145" i="2"/>
  <c r="AE144" i="2"/>
  <c r="W144" i="2"/>
  <c r="O144" i="2"/>
  <c r="AG143" i="2"/>
  <c r="Y143" i="2"/>
  <c r="Q143" i="2"/>
  <c r="I143" i="2"/>
  <c r="AI142" i="2"/>
  <c r="AA142" i="2"/>
  <c r="S142" i="2"/>
  <c r="K142" i="2"/>
  <c r="AC140" i="2"/>
  <c r="U140" i="2"/>
  <c r="M140" i="2"/>
  <c r="AE139" i="2"/>
  <c r="W139" i="2"/>
  <c r="O139" i="2"/>
  <c r="AG138" i="2"/>
  <c r="Y138" i="2"/>
  <c r="Q138" i="2"/>
  <c r="I138" i="2"/>
  <c r="AI137" i="2"/>
  <c r="AA137" i="2"/>
  <c r="S137" i="2"/>
  <c r="K137" i="2"/>
  <c r="AC135" i="2"/>
  <c r="U135" i="2"/>
  <c r="M135" i="2"/>
  <c r="AE134" i="2"/>
  <c r="W134" i="2"/>
  <c r="O134" i="2"/>
  <c r="AG133" i="2"/>
  <c r="Y133" i="2"/>
  <c r="Q133" i="2"/>
  <c r="I133" i="2"/>
  <c r="AI132" i="2"/>
  <c r="AA132" i="2"/>
  <c r="S132" i="2"/>
  <c r="K132" i="2"/>
  <c r="AC130" i="2"/>
  <c r="U130" i="2"/>
  <c r="M130" i="2"/>
  <c r="AE129" i="2"/>
  <c r="W129" i="2"/>
  <c r="O129" i="2"/>
  <c r="AG128" i="2"/>
  <c r="Y128" i="2"/>
  <c r="Q128" i="2"/>
  <c r="I128" i="2"/>
  <c r="AI127" i="2"/>
  <c r="AA127" i="2"/>
  <c r="S127" i="2"/>
  <c r="K127" i="2"/>
  <c r="AC125" i="2"/>
  <c r="U125" i="2"/>
  <c r="M125" i="2"/>
  <c r="AE124" i="2"/>
  <c r="W124" i="2"/>
  <c r="O124" i="2"/>
  <c r="AG123" i="2"/>
  <c r="Y123" i="2"/>
  <c r="Q123" i="2"/>
  <c r="I123" i="2"/>
  <c r="AI122" i="2"/>
  <c r="AA122" i="2"/>
  <c r="S122" i="2"/>
  <c r="K122" i="2"/>
  <c r="AC119" i="2"/>
  <c r="U119" i="2"/>
  <c r="M119" i="2"/>
  <c r="AE117" i="2"/>
  <c r="AE116" i="2" s="1"/>
  <c r="W117" i="2"/>
  <c r="W116" i="2" s="1"/>
  <c r="O117" i="2"/>
  <c r="O116" i="2" s="1"/>
  <c r="AG115" i="2"/>
  <c r="Y115" i="2"/>
  <c r="Q115" i="2"/>
  <c r="I115" i="2"/>
  <c r="AI114" i="2"/>
  <c r="S114" i="2"/>
  <c r="K114" i="2"/>
  <c r="AC113" i="2"/>
  <c r="U113" i="2"/>
  <c r="M113" i="2"/>
  <c r="AE112" i="2"/>
  <c r="W112" i="2"/>
  <c r="O112" i="2"/>
  <c r="AG111" i="2"/>
  <c r="Y111" i="2"/>
  <c r="Q111" i="2"/>
  <c r="I111" i="2"/>
  <c r="AI110" i="2"/>
  <c r="S110" i="2"/>
  <c r="K110" i="2"/>
  <c r="AC109" i="2"/>
  <c r="U109" i="2"/>
  <c r="M109" i="2"/>
  <c r="AE108" i="2"/>
  <c r="W108" i="2"/>
  <c r="O108" i="2"/>
  <c r="AG107" i="2"/>
  <c r="Y107" i="2"/>
  <c r="Q107" i="2"/>
  <c r="I107" i="2"/>
  <c r="AI106" i="2"/>
  <c r="S106" i="2"/>
  <c r="K106" i="2"/>
  <c r="AC104" i="2"/>
  <c r="U104" i="2"/>
  <c r="M104" i="2"/>
  <c r="AE103" i="2"/>
  <c r="W103" i="2"/>
  <c r="O103" i="2"/>
  <c r="AG102" i="2"/>
  <c r="Y102" i="2"/>
  <c r="Q102" i="2"/>
  <c r="I102" i="2"/>
  <c r="AI101" i="2"/>
  <c r="S101" i="2"/>
  <c r="K101" i="2"/>
  <c r="AC99" i="2"/>
  <c r="U99" i="2"/>
  <c r="M99" i="2"/>
  <c r="AE98" i="2"/>
  <c r="AA209" i="2"/>
  <c r="AE207" i="2"/>
  <c r="T206" i="2"/>
  <c r="V205" i="2"/>
  <c r="X203" i="2"/>
  <c r="Z202" i="2"/>
  <c r="AB201" i="2"/>
  <c r="AD200" i="2"/>
  <c r="AF199" i="2"/>
  <c r="AH197" i="2"/>
  <c r="AJ196" i="2"/>
  <c r="AL195" i="2"/>
  <c r="F195" i="2"/>
  <c r="H194" i="2"/>
  <c r="L192" i="2"/>
  <c r="P189" i="2"/>
  <c r="R188" i="2"/>
  <c r="T187" i="2"/>
  <c r="V186" i="2"/>
  <c r="X183" i="2"/>
  <c r="Z182" i="2"/>
  <c r="AB181" i="2"/>
  <c r="AD179" i="2"/>
  <c r="AF178" i="2"/>
  <c r="AH177" i="2"/>
  <c r="AJ176" i="2"/>
  <c r="AL175" i="2"/>
  <c r="F175" i="2"/>
  <c r="L173" i="2"/>
  <c r="AA172" i="2"/>
  <c r="K172" i="2"/>
  <c r="AC171" i="2"/>
  <c r="M171" i="2"/>
  <c r="AE170" i="2"/>
  <c r="O170" i="2"/>
  <c r="AG168" i="2"/>
  <c r="Q168" i="2"/>
  <c r="AI167" i="2"/>
  <c r="S167" i="2"/>
  <c r="U166" i="2"/>
  <c r="W165" i="2"/>
  <c r="Y163" i="2"/>
  <c r="I163" i="2"/>
  <c r="AA162" i="2"/>
  <c r="K162" i="2"/>
  <c r="AC161" i="2"/>
  <c r="M161" i="2"/>
  <c r="AE160" i="2"/>
  <c r="O160" i="2"/>
  <c r="AG159" i="2"/>
  <c r="Q159" i="2"/>
  <c r="AI157" i="2"/>
  <c r="S157" i="2"/>
  <c r="U156" i="2"/>
  <c r="W155" i="2"/>
  <c r="Y154" i="2"/>
  <c r="I154" i="2"/>
  <c r="AA153" i="2"/>
  <c r="K153" i="2"/>
  <c r="AC152" i="2"/>
  <c r="M152" i="2"/>
  <c r="AE151" i="2"/>
  <c r="O151" i="2"/>
  <c r="AG150" i="2"/>
  <c r="Q150" i="2"/>
  <c r="AI149" i="2"/>
  <c r="S149" i="2"/>
  <c r="U148" i="2"/>
  <c r="W147" i="2"/>
  <c r="Y145" i="2"/>
  <c r="I145" i="2"/>
  <c r="AA144" i="2"/>
  <c r="K144" i="2"/>
  <c r="AC143" i="2"/>
  <c r="M143" i="2"/>
  <c r="AE142" i="2"/>
  <c r="O142" i="2"/>
  <c r="AG140" i="2"/>
  <c r="Q140" i="2"/>
  <c r="AI139" i="2"/>
  <c r="S139" i="2"/>
  <c r="U138" i="2"/>
  <c r="W137" i="2"/>
  <c r="Y135" i="2"/>
  <c r="I135" i="2"/>
  <c r="AA134" i="2"/>
  <c r="K134" i="2"/>
  <c r="AC133" i="2"/>
  <c r="M133" i="2"/>
  <c r="AE132" i="2"/>
  <c r="O132" i="2"/>
  <c r="AG130" i="2"/>
  <c r="Q130" i="2"/>
  <c r="AI129" i="2"/>
  <c r="S129" i="2"/>
  <c r="U128" i="2"/>
  <c r="W127" i="2"/>
  <c r="Y125" i="2"/>
  <c r="I125" i="2"/>
  <c r="AA124" i="2"/>
  <c r="K124" i="2"/>
  <c r="AC123" i="2"/>
  <c r="M123" i="2"/>
  <c r="AE122" i="2"/>
  <c r="O122" i="2"/>
  <c r="AG119" i="2"/>
  <c r="Q119" i="2"/>
  <c r="AI117" i="2"/>
  <c r="AI116" i="2" s="1"/>
  <c r="S117" i="2"/>
  <c r="S116" i="2" s="1"/>
  <c r="U115" i="2"/>
  <c r="W114" i="2"/>
  <c r="Y113" i="2"/>
  <c r="I113" i="2"/>
  <c r="K112" i="2"/>
  <c r="AC111" i="2"/>
  <c r="M111" i="2"/>
  <c r="AE110" i="2"/>
  <c r="O110" i="2"/>
  <c r="AG109" i="2"/>
  <c r="Q109" i="2"/>
  <c r="AI108" i="2"/>
  <c r="S108" i="2"/>
  <c r="U107" i="2"/>
  <c r="W106" i="2"/>
  <c r="Y104" i="2"/>
  <c r="I104" i="2"/>
  <c r="K103" i="2"/>
  <c r="AC102" i="2"/>
  <c r="M102" i="2"/>
  <c r="AE101" i="2"/>
  <c r="O101" i="2"/>
  <c r="AG99" i="2"/>
  <c r="Q99" i="2"/>
  <c r="AI98" i="2"/>
  <c r="W98" i="2"/>
  <c r="L98" i="2"/>
  <c r="AL97" i="2"/>
  <c r="AD97" i="2"/>
  <c r="V97" i="2"/>
  <c r="F97" i="2"/>
  <c r="AF96" i="2"/>
  <c r="X96" i="2"/>
  <c r="P96" i="2"/>
  <c r="H96" i="2"/>
  <c r="AH94" i="2"/>
  <c r="Z94" i="2"/>
  <c r="AJ93" i="2"/>
  <c r="AB93" i="2"/>
  <c r="T93" i="2"/>
  <c r="L93" i="2"/>
  <c r="AL92" i="2"/>
  <c r="AD92" i="2"/>
  <c r="V92" i="2"/>
  <c r="F92" i="2"/>
  <c r="AF91" i="2"/>
  <c r="X91" i="2"/>
  <c r="P91" i="2"/>
  <c r="H91" i="2"/>
  <c r="AH88" i="2"/>
  <c r="Z88" i="2"/>
  <c r="AJ87" i="2"/>
  <c r="AB87" i="2"/>
  <c r="T87" i="2"/>
  <c r="L87" i="2"/>
  <c r="AL86" i="2"/>
  <c r="AD86" i="2"/>
  <c r="V86" i="2"/>
  <c r="F86" i="2"/>
  <c r="AF85" i="2"/>
  <c r="X85" i="2"/>
  <c r="P85" i="2"/>
  <c r="H85" i="2"/>
  <c r="AH84" i="2"/>
  <c r="Z84" i="2"/>
  <c r="AJ83" i="2"/>
  <c r="AB83" i="2"/>
  <c r="T83" i="2"/>
  <c r="L83" i="2"/>
  <c r="AL81" i="2"/>
  <c r="AD81" i="2"/>
  <c r="V81" i="2"/>
  <c r="F81" i="2"/>
  <c r="AF80" i="2"/>
  <c r="X80" i="2"/>
  <c r="P80" i="2"/>
  <c r="H80" i="2"/>
  <c r="AH79" i="2"/>
  <c r="Z79" i="2"/>
  <c r="AJ78" i="2"/>
  <c r="AB78" i="2"/>
  <c r="T78" i="2"/>
  <c r="L78" i="2"/>
  <c r="AL77" i="2"/>
  <c r="AD77" i="2"/>
  <c r="V77" i="2"/>
  <c r="F77" i="2"/>
  <c r="AF75" i="2"/>
  <c r="X75" i="2"/>
  <c r="P75" i="2"/>
  <c r="H75" i="2"/>
  <c r="AH74" i="2"/>
  <c r="Z74" i="2"/>
  <c r="AJ73" i="2"/>
  <c r="AB73" i="2"/>
  <c r="T73" i="2"/>
  <c r="L73" i="2"/>
  <c r="AL72" i="2"/>
  <c r="AD72" i="2"/>
  <c r="V72" i="2"/>
  <c r="F72" i="2"/>
  <c r="AF71" i="2"/>
  <c r="X71" i="2"/>
  <c r="P71" i="2"/>
  <c r="H71" i="2"/>
  <c r="AH69" i="2"/>
  <c r="Z69" i="2"/>
  <c r="AJ68" i="2"/>
  <c r="AB68" i="2"/>
  <c r="T68" i="2"/>
  <c r="L68" i="2"/>
  <c r="AL67" i="2"/>
  <c r="AD67" i="2"/>
  <c r="V67" i="2"/>
  <c r="F67" i="2"/>
  <c r="AF66" i="2"/>
  <c r="X66" i="2"/>
  <c r="P66" i="2"/>
  <c r="H66" i="2"/>
  <c r="AH65" i="2"/>
  <c r="Z65" i="2"/>
  <c r="AJ64" i="2"/>
  <c r="AB64" i="2"/>
  <c r="T64" i="2"/>
  <c r="L64" i="2"/>
  <c r="AL63" i="2"/>
  <c r="AD63" i="2"/>
  <c r="V63" i="2"/>
  <c r="F63" i="2"/>
  <c r="AF62" i="2"/>
  <c r="X62" i="2"/>
  <c r="P62" i="2"/>
  <c r="H62" i="2"/>
  <c r="AH61" i="2"/>
  <c r="Z61" i="2"/>
  <c r="AJ60" i="2"/>
  <c r="AB60" i="2"/>
  <c r="T60" i="2"/>
  <c r="L60" i="2"/>
  <c r="AL59" i="2"/>
  <c r="AD59" i="2"/>
  <c r="V59" i="2"/>
  <c r="F59" i="2"/>
  <c r="AF58" i="2"/>
  <c r="X58" i="2"/>
  <c r="P58" i="2"/>
  <c r="H58" i="2"/>
  <c r="AH57" i="2"/>
  <c r="Z57" i="2"/>
  <c r="AJ56" i="2"/>
  <c r="AB56" i="2"/>
  <c r="T56" i="2"/>
  <c r="L56" i="2"/>
  <c r="AL55" i="2"/>
  <c r="AD55" i="2"/>
  <c r="V55" i="2"/>
  <c r="F55" i="2"/>
  <c r="AF53" i="2"/>
  <c r="X53" i="2"/>
  <c r="P53" i="2"/>
  <c r="H53" i="2"/>
  <c r="AH52" i="2"/>
  <c r="Z52" i="2"/>
  <c r="AJ51" i="2"/>
  <c r="AB51" i="2"/>
  <c r="T51" i="2"/>
  <c r="L51" i="2"/>
  <c r="AL50" i="2"/>
  <c r="AD50" i="2"/>
  <c r="V50" i="2"/>
  <c r="F50" i="2"/>
  <c r="AF49" i="2"/>
  <c r="X49" i="2"/>
  <c r="P49" i="2"/>
  <c r="H49" i="2"/>
  <c r="AG47" i="2"/>
  <c r="Y47" i="2"/>
  <c r="Q47" i="2"/>
  <c r="I47" i="2"/>
  <c r="AH46" i="2"/>
  <c r="Z46" i="2"/>
  <c r="AI45" i="2"/>
  <c r="S45" i="2"/>
  <c r="K45" i="2"/>
  <c r="AJ44" i="2"/>
  <c r="AB44" i="2"/>
  <c r="T44" i="2"/>
  <c r="L44" i="2"/>
  <c r="AC43" i="2"/>
  <c r="U43" i="2"/>
  <c r="M43" i="2"/>
  <c r="AL42" i="2"/>
  <c r="AD42" i="2"/>
  <c r="V42" i="2"/>
  <c r="F42" i="2"/>
  <c r="AE41" i="2"/>
  <c r="W41" i="2"/>
  <c r="O41" i="2"/>
  <c r="AF38" i="2"/>
  <c r="X38" i="2"/>
  <c r="P38" i="2"/>
  <c r="H38" i="2"/>
  <c r="AG37" i="2"/>
  <c r="Y37" i="2"/>
  <c r="Q37" i="2"/>
  <c r="I37" i="2"/>
  <c r="AH36" i="2"/>
  <c r="Z36" i="2"/>
  <c r="R36" i="2"/>
  <c r="J36" i="2"/>
  <c r="AI35" i="2"/>
  <c r="AA35" i="2"/>
  <c r="S35" i="2"/>
  <c r="K35" i="2"/>
  <c r="AJ34" i="2"/>
  <c r="AB34" i="2"/>
  <c r="T34" i="2"/>
  <c r="L34" i="2"/>
  <c r="AK33" i="2"/>
  <c r="AC33" i="2"/>
  <c r="U33" i="2"/>
  <c r="M33" i="2"/>
  <c r="AL32" i="2"/>
  <c r="AD32" i="2"/>
  <c r="V32" i="2"/>
  <c r="N32" i="2"/>
  <c r="F32" i="2"/>
  <c r="AE31" i="2"/>
  <c r="W31" i="2"/>
  <c r="O31" i="2"/>
  <c r="G31" i="2"/>
  <c r="AF30" i="2"/>
  <c r="X30" i="2"/>
  <c r="P30" i="2"/>
  <c r="H30" i="2"/>
  <c r="AG29" i="2"/>
  <c r="Y29" i="2"/>
  <c r="Q29" i="2"/>
  <c r="I29" i="2"/>
  <c r="AH28" i="2"/>
  <c r="Z28" i="2"/>
  <c r="R28" i="2"/>
  <c r="J28" i="2"/>
  <c r="AI27" i="2"/>
  <c r="AA27" i="2"/>
  <c r="S27" i="2"/>
  <c r="K27" i="2"/>
  <c r="AJ26" i="2"/>
  <c r="AB26" i="2"/>
  <c r="T26" i="2"/>
  <c r="L26" i="2"/>
  <c r="AK25" i="2"/>
  <c r="AC25" i="2"/>
  <c r="U25" i="2"/>
  <c r="M25" i="2"/>
  <c r="AL24" i="2"/>
  <c r="AD24" i="2"/>
  <c r="V24" i="2"/>
  <c r="N24" i="2"/>
  <c r="F24" i="2"/>
  <c r="AE23" i="2"/>
  <c r="W23" i="2"/>
  <c r="O23" i="2"/>
  <c r="G23" i="2"/>
  <c r="AF22" i="2"/>
  <c r="X22" i="2"/>
  <c r="P22" i="2"/>
  <c r="H22" i="2"/>
  <c r="AG21" i="2"/>
  <c r="Y21" i="2"/>
  <c r="Q21" i="2"/>
  <c r="I21" i="2"/>
  <c r="AH20" i="2"/>
  <c r="AH19" i="2" s="1"/>
  <c r="Z20" i="2"/>
  <c r="Q20" i="2"/>
  <c r="I20" i="2"/>
  <c r="AH18" i="2"/>
  <c r="Z18" i="2"/>
  <c r="R18" i="2"/>
  <c r="J18" i="2"/>
  <c r="AI17" i="2"/>
  <c r="AA17" i="2"/>
  <c r="S17" i="2"/>
  <c r="K17" i="2"/>
  <c r="AJ16" i="2"/>
  <c r="AB16" i="2"/>
  <c r="T16" i="2"/>
  <c r="L16" i="2"/>
  <c r="AK15" i="2"/>
  <c r="AC15" i="2"/>
  <c r="U15" i="2"/>
  <c r="M15" i="2"/>
  <c r="AL14" i="2"/>
  <c r="AD14" i="2"/>
  <c r="V14" i="2"/>
  <c r="N14" i="2"/>
  <c r="F14" i="2"/>
  <c r="AE13" i="2"/>
  <c r="W13" i="2"/>
  <c r="O13" i="2"/>
  <c r="G13" i="2"/>
  <c r="AF12" i="2"/>
  <c r="X12" i="2"/>
  <c r="P12" i="2"/>
  <c r="H12" i="2"/>
  <c r="AG11" i="2"/>
  <c r="Y11" i="2"/>
  <c r="Q11" i="2"/>
  <c r="I11" i="2"/>
  <c r="AH10" i="2"/>
  <c r="Z10" i="2"/>
  <c r="R10" i="2"/>
  <c r="J10" i="2"/>
  <c r="AI9" i="2"/>
  <c r="AA9" i="2"/>
  <c r="S9" i="2"/>
  <c r="K9" i="2"/>
  <c r="AJ8" i="2"/>
  <c r="AB8" i="2"/>
  <c r="T8" i="2"/>
  <c r="L8" i="2"/>
  <c r="AK7" i="2"/>
  <c r="AC7" i="2"/>
  <c r="U7" i="2"/>
  <c r="M7" i="2"/>
  <c r="AL6" i="2"/>
  <c r="AD6" i="2"/>
  <c r="V6" i="2"/>
  <c r="N6" i="2"/>
  <c r="F6" i="2"/>
  <c r="AE5" i="2"/>
  <c r="W5" i="2"/>
  <c r="O5" i="2"/>
  <c r="G5" i="2"/>
  <c r="K209" i="2"/>
  <c r="Q207" i="2"/>
  <c r="S206" i="2"/>
  <c r="U205" i="2"/>
  <c r="W203" i="2"/>
  <c r="Y202" i="2"/>
  <c r="AA201" i="2"/>
  <c r="AC200" i="2"/>
  <c r="AE199" i="2"/>
  <c r="AG197" i="2"/>
  <c r="AI196" i="2"/>
  <c r="I193" i="2"/>
  <c r="K192" i="2"/>
  <c r="M191" i="2"/>
  <c r="O189" i="2"/>
  <c r="Q188" i="2"/>
  <c r="S187" i="2"/>
  <c r="U186" i="2"/>
  <c r="W183" i="2"/>
  <c r="Y182" i="2"/>
  <c r="AA181" i="2"/>
  <c r="AC179" i="2"/>
  <c r="AE178" i="2"/>
  <c r="AG177" i="2"/>
  <c r="AI176" i="2"/>
  <c r="H173" i="2"/>
  <c r="Z172" i="2"/>
  <c r="AB171" i="2"/>
  <c r="L171" i="2"/>
  <c r="AD170" i="2"/>
  <c r="AF168" i="2"/>
  <c r="P168" i="2"/>
  <c r="AH167" i="2"/>
  <c r="R167" i="2"/>
  <c r="AJ166" i="2"/>
  <c r="T166" i="2"/>
  <c r="AL165" i="2"/>
  <c r="V165" i="2"/>
  <c r="F165" i="2"/>
  <c r="X163" i="2"/>
  <c r="H163" i="2"/>
  <c r="Z162" i="2"/>
  <c r="AB161" i="2"/>
  <c r="L161" i="2"/>
  <c r="AD160" i="2"/>
  <c r="AF159" i="2"/>
  <c r="P159" i="2"/>
  <c r="AH157" i="2"/>
  <c r="R157" i="2"/>
  <c r="AJ156" i="2"/>
  <c r="T156" i="2"/>
  <c r="AL155" i="2"/>
  <c r="V155" i="2"/>
  <c r="F155" i="2"/>
  <c r="X154" i="2"/>
  <c r="H154" i="2"/>
  <c r="Z153" i="2"/>
  <c r="AB152" i="2"/>
  <c r="L152" i="2"/>
  <c r="AD151" i="2"/>
  <c r="AF150" i="2"/>
  <c r="P150" i="2"/>
  <c r="AH149" i="2"/>
  <c r="R149" i="2"/>
  <c r="AJ148" i="2"/>
  <c r="T148" i="2"/>
  <c r="AL147" i="2"/>
  <c r="V147" i="2"/>
  <c r="F147" i="2"/>
  <c r="X145" i="2"/>
  <c r="H145" i="2"/>
  <c r="Z144" i="2"/>
  <c r="AB143" i="2"/>
  <c r="L143" i="2"/>
  <c r="AD142" i="2"/>
  <c r="AF140" i="2"/>
  <c r="P140" i="2"/>
  <c r="AH139" i="2"/>
  <c r="R139" i="2"/>
  <c r="AJ138" i="2"/>
  <c r="T138" i="2"/>
  <c r="AL137" i="2"/>
  <c r="V137" i="2"/>
  <c r="F137" i="2"/>
  <c r="X135" i="2"/>
  <c r="H135" i="2"/>
  <c r="Z134" i="2"/>
  <c r="AB133" i="2"/>
  <c r="L133" i="2"/>
  <c r="AD132" i="2"/>
  <c r="AF130" i="2"/>
  <c r="P130" i="2"/>
  <c r="AH129" i="2"/>
  <c r="R129" i="2"/>
  <c r="AJ128" i="2"/>
  <c r="T128" i="2"/>
  <c r="AL127" i="2"/>
  <c r="V127" i="2"/>
  <c r="F127" i="2"/>
  <c r="X125" i="2"/>
  <c r="H125" i="2"/>
  <c r="Z124" i="2"/>
  <c r="AB123" i="2"/>
  <c r="L123" i="2"/>
  <c r="AD122" i="2"/>
  <c r="AF119" i="2"/>
  <c r="P119" i="2"/>
  <c r="AH117" i="2"/>
  <c r="AH116" i="2" s="1"/>
  <c r="AJ115" i="2"/>
  <c r="T115" i="2"/>
  <c r="AL114" i="2"/>
  <c r="V114" i="2"/>
  <c r="F114" i="2"/>
  <c r="X113" i="2"/>
  <c r="H113" i="2"/>
  <c r="Z112" i="2"/>
  <c r="AB111" i="2"/>
  <c r="L111" i="2"/>
  <c r="AD110" i="2"/>
  <c r="AF109" i="2"/>
  <c r="P109" i="2"/>
  <c r="AH108" i="2"/>
  <c r="AJ107" i="2"/>
  <c r="T107" i="2"/>
  <c r="AL106" i="2"/>
  <c r="V106" i="2"/>
  <c r="F106" i="2"/>
  <c r="X104" i="2"/>
  <c r="H104" i="2"/>
  <c r="Z103" i="2"/>
  <c r="AB102" i="2"/>
  <c r="L102" i="2"/>
  <c r="AD101" i="2"/>
  <c r="AF99" i="2"/>
  <c r="P99" i="2"/>
  <c r="AH98" i="2"/>
  <c r="S98" i="2"/>
  <c r="K98" i="2"/>
  <c r="AC97" i="2"/>
  <c r="U97" i="2"/>
  <c r="M97" i="2"/>
  <c r="AE96" i="2"/>
  <c r="W96" i="2"/>
  <c r="O96" i="2"/>
  <c r="AG94" i="2"/>
  <c r="Y94" i="2"/>
  <c r="Q94" i="2"/>
  <c r="I94" i="2"/>
  <c r="AI93" i="2"/>
  <c r="S93" i="2"/>
  <c r="K93" i="2"/>
  <c r="AC92" i="2"/>
  <c r="U92" i="2"/>
  <c r="M92" i="2"/>
  <c r="AE91" i="2"/>
  <c r="W91" i="2"/>
  <c r="O91" i="2"/>
  <c r="AG88" i="2"/>
  <c r="Y88" i="2"/>
  <c r="Q88" i="2"/>
  <c r="I88" i="2"/>
  <c r="AI87" i="2"/>
  <c r="S87" i="2"/>
  <c r="K87" i="2"/>
  <c r="AC86" i="2"/>
  <c r="U86" i="2"/>
  <c r="M86" i="2"/>
  <c r="AE85" i="2"/>
  <c r="W85" i="2"/>
  <c r="O85" i="2"/>
  <c r="AG84" i="2"/>
  <c r="Y84" i="2"/>
  <c r="Q84" i="2"/>
  <c r="I84" i="2"/>
  <c r="AI83" i="2"/>
  <c r="S83" i="2"/>
  <c r="K83" i="2"/>
  <c r="AC81" i="2"/>
  <c r="U81" i="2"/>
  <c r="M81" i="2"/>
  <c r="AE80" i="2"/>
  <c r="W80" i="2"/>
  <c r="O80" i="2"/>
  <c r="AG79" i="2"/>
  <c r="Y79" i="2"/>
  <c r="Q79" i="2"/>
  <c r="I79" i="2"/>
  <c r="AI78" i="2"/>
  <c r="S78" i="2"/>
  <c r="K78" i="2"/>
  <c r="AC77" i="2"/>
  <c r="U77" i="2"/>
  <c r="M77" i="2"/>
  <c r="AE75" i="2"/>
  <c r="W75" i="2"/>
  <c r="O75" i="2"/>
  <c r="AG74" i="2"/>
  <c r="Y74" i="2"/>
  <c r="Q74" i="2"/>
  <c r="I74" i="2"/>
  <c r="AI73" i="2"/>
  <c r="S73" i="2"/>
  <c r="K73" i="2"/>
  <c r="AC72" i="2"/>
  <c r="U72" i="2"/>
  <c r="M72" i="2"/>
  <c r="AE71" i="2"/>
  <c r="W71" i="2"/>
  <c r="O71" i="2"/>
  <c r="AG69" i="2"/>
  <c r="Y69" i="2"/>
  <c r="Q69" i="2"/>
  <c r="I69" i="2"/>
  <c r="AI68" i="2"/>
  <c r="S68" i="2"/>
  <c r="K68" i="2"/>
  <c r="AC67" i="2"/>
  <c r="U67" i="2"/>
  <c r="M67" i="2"/>
  <c r="AE66" i="2"/>
  <c r="W66" i="2"/>
  <c r="O66" i="2"/>
  <c r="AG65" i="2"/>
  <c r="Y65" i="2"/>
  <c r="Q65" i="2"/>
  <c r="I65" i="2"/>
  <c r="AI64" i="2"/>
  <c r="S64" i="2"/>
  <c r="K64" i="2"/>
  <c r="AC63" i="2"/>
  <c r="U63" i="2"/>
  <c r="M63" i="2"/>
  <c r="AE62" i="2"/>
  <c r="W62" i="2"/>
  <c r="O62" i="2"/>
  <c r="AG61" i="2"/>
  <c r="Y61" i="2"/>
  <c r="Q61" i="2"/>
  <c r="I61" i="2"/>
  <c r="AI60" i="2"/>
  <c r="S60" i="2"/>
  <c r="K60" i="2"/>
  <c r="AC59" i="2"/>
  <c r="U59" i="2"/>
  <c r="M59" i="2"/>
  <c r="AE58" i="2"/>
  <c r="W58" i="2"/>
  <c r="O58" i="2"/>
  <c r="AG57" i="2"/>
  <c r="Y57" i="2"/>
  <c r="Q57" i="2"/>
  <c r="I57" i="2"/>
  <c r="AI56" i="2"/>
  <c r="S56" i="2"/>
  <c r="K56" i="2"/>
  <c r="AC55" i="2"/>
  <c r="U55" i="2"/>
  <c r="M55" i="2"/>
  <c r="AE53" i="2"/>
  <c r="W53" i="2"/>
  <c r="O53" i="2"/>
  <c r="AG52" i="2"/>
  <c r="Y52" i="2"/>
  <c r="Q52" i="2"/>
  <c r="I52" i="2"/>
  <c r="AI51" i="2"/>
  <c r="S51" i="2"/>
  <c r="K51" i="2"/>
  <c r="AC50" i="2"/>
  <c r="U50" i="2"/>
  <c r="M50" i="2"/>
  <c r="AE49" i="2"/>
  <c r="W49" i="2"/>
  <c r="O49" i="2"/>
  <c r="AF47" i="2"/>
  <c r="X47" i="2"/>
  <c r="P47" i="2"/>
  <c r="H47" i="2"/>
  <c r="AG46" i="2"/>
  <c r="Y46" i="2"/>
  <c r="Q46" i="2"/>
  <c r="I46" i="2"/>
  <c r="AH45" i="2"/>
  <c r="Z45" i="2"/>
  <c r="AI44" i="2"/>
  <c r="S44" i="2"/>
  <c r="K44" i="2"/>
  <c r="AJ43" i="2"/>
  <c r="AB43" i="2"/>
  <c r="T43" i="2"/>
  <c r="L43" i="2"/>
  <c r="AC42" i="2"/>
  <c r="U42" i="2"/>
  <c r="M42" i="2"/>
  <c r="AL41" i="2"/>
  <c r="AD41" i="2"/>
  <c r="V41" i="2"/>
  <c r="F41" i="2"/>
  <c r="AE38" i="2"/>
  <c r="W38" i="2"/>
  <c r="O38" i="2"/>
  <c r="G38" i="2"/>
  <c r="AF37" i="2"/>
  <c r="X37" i="2"/>
  <c r="P37" i="2"/>
  <c r="H37" i="2"/>
  <c r="AG36" i="2"/>
  <c r="Y36" i="2"/>
  <c r="Q36" i="2"/>
  <c r="I36" i="2"/>
  <c r="AH35" i="2"/>
  <c r="Z35" i="2"/>
  <c r="R35" i="2"/>
  <c r="J35" i="2"/>
  <c r="AI34" i="2"/>
  <c r="AA34" i="2"/>
  <c r="S34" i="2"/>
  <c r="K34" i="2"/>
  <c r="AJ33" i="2"/>
  <c r="AB33" i="2"/>
  <c r="T33" i="2"/>
  <c r="L33" i="2"/>
  <c r="AK32" i="2"/>
  <c r="AC32" i="2"/>
  <c r="U32" i="2"/>
  <c r="M32" i="2"/>
  <c r="AL31" i="2"/>
  <c r="AD31" i="2"/>
  <c r="V31" i="2"/>
  <c r="N31" i="2"/>
  <c r="F31" i="2"/>
  <c r="AE30" i="2"/>
  <c r="W30" i="2"/>
  <c r="O30" i="2"/>
  <c r="G30" i="2"/>
  <c r="AF29" i="2"/>
  <c r="X29" i="2"/>
  <c r="P29" i="2"/>
  <c r="H29" i="2"/>
  <c r="AG28" i="2"/>
  <c r="Y28" i="2"/>
  <c r="Q28" i="2"/>
  <c r="I28" i="2"/>
  <c r="AH27" i="2"/>
  <c r="Z27" i="2"/>
  <c r="R27" i="2"/>
  <c r="J27" i="2"/>
  <c r="AI26" i="2"/>
  <c r="AA26" i="2"/>
  <c r="S26" i="2"/>
  <c r="K26" i="2"/>
  <c r="AJ25" i="2"/>
  <c r="AB25" i="2"/>
  <c r="T25" i="2"/>
  <c r="L25" i="2"/>
  <c r="AK24" i="2"/>
  <c r="AC24" i="2"/>
  <c r="U24" i="2"/>
  <c r="M24" i="2"/>
  <c r="AL23" i="2"/>
  <c r="AD23" i="2"/>
  <c r="V23" i="2"/>
  <c r="N23" i="2"/>
  <c r="F23" i="2"/>
  <c r="AE22" i="2"/>
  <c r="W22" i="2"/>
  <c r="O22" i="2"/>
  <c r="G22" i="2"/>
  <c r="AF21" i="2"/>
  <c r="X21" i="2"/>
  <c r="P21" i="2"/>
  <c r="H21" i="2"/>
  <c r="AG20" i="2"/>
  <c r="AG19" i="2" s="1"/>
  <c r="Y20" i="2"/>
  <c r="P20" i="2"/>
  <c r="H20" i="2"/>
  <c r="H19" i="2" s="1"/>
  <c r="AG18" i="2"/>
  <c r="Y18" i="2"/>
  <c r="Q18" i="2"/>
  <c r="I18" i="2"/>
  <c r="AH17" i="2"/>
  <c r="Z17" i="2"/>
  <c r="R17" i="2"/>
  <c r="J17" i="2"/>
  <c r="AI16" i="2"/>
  <c r="AA16" i="2"/>
  <c r="S16" i="2"/>
  <c r="K16" i="2"/>
  <c r="AJ15" i="2"/>
  <c r="AB15" i="2"/>
  <c r="T15" i="2"/>
  <c r="L15" i="2"/>
  <c r="AK14" i="2"/>
  <c r="AC14" i="2"/>
  <c r="U14" i="2"/>
  <c r="M14" i="2"/>
  <c r="AL13" i="2"/>
  <c r="AD13" i="2"/>
  <c r="V13" i="2"/>
  <c r="N13" i="2"/>
  <c r="F13" i="2"/>
  <c r="AE12" i="2"/>
  <c r="W12" i="2"/>
  <c r="O12" i="2"/>
  <c r="G12" i="2"/>
  <c r="AF11" i="2"/>
  <c r="X11" i="2"/>
  <c r="P11" i="2"/>
  <c r="H11" i="2"/>
  <c r="AG10" i="2"/>
  <c r="Y10" i="2"/>
  <c r="Q10" i="2"/>
  <c r="I10" i="2"/>
  <c r="AH9" i="2"/>
  <c r="Z9" i="2"/>
  <c r="R9" i="2"/>
  <c r="J9" i="2"/>
  <c r="AI8" i="2"/>
  <c r="AA8" i="2"/>
  <c r="S8" i="2"/>
  <c r="K8" i="2"/>
  <c r="AJ7" i="2"/>
  <c r="AB7" i="2"/>
  <c r="T7" i="2"/>
  <c r="L7" i="2"/>
  <c r="AK6" i="2"/>
  <c r="AC6" i="2"/>
  <c r="U6" i="2"/>
  <c r="M6" i="2"/>
  <c r="AL5" i="2"/>
  <c r="AD5" i="2"/>
  <c r="V5" i="2"/>
  <c r="N5" i="2"/>
  <c r="F5" i="2"/>
  <c r="U212" i="2"/>
  <c r="AC208" i="2"/>
  <c r="P207" i="2"/>
  <c r="R206" i="2"/>
  <c r="T205" i="2"/>
  <c r="V203" i="2"/>
  <c r="X202" i="2"/>
  <c r="Z201" i="2"/>
  <c r="AB200" i="2"/>
  <c r="AD199" i="2"/>
  <c r="AF197" i="2"/>
  <c r="AH196" i="2"/>
  <c r="AJ195" i="2"/>
  <c r="AL194" i="2"/>
  <c r="F194" i="2"/>
  <c r="H193" i="2"/>
  <c r="L191" i="2"/>
  <c r="P188" i="2"/>
  <c r="R187" i="2"/>
  <c r="T186" i="2"/>
  <c r="V183" i="2"/>
  <c r="X182" i="2"/>
  <c r="Z181" i="2"/>
  <c r="AB179" i="2"/>
  <c r="AD178" i="2"/>
  <c r="AF177" i="2"/>
  <c r="AH176" i="2"/>
  <c r="AJ175" i="2"/>
  <c r="AL173" i="2"/>
  <c r="Y172" i="2"/>
  <c r="I172" i="2"/>
  <c r="AA171" i="2"/>
  <c r="K171" i="2"/>
  <c r="AC170" i="2"/>
  <c r="M170" i="2"/>
  <c r="AE168" i="2"/>
  <c r="O168" i="2"/>
  <c r="AG167" i="2"/>
  <c r="Q167" i="2"/>
  <c r="AI166" i="2"/>
  <c r="S166" i="2"/>
  <c r="U165" i="2"/>
  <c r="W163" i="2"/>
  <c r="Y162" i="2"/>
  <c r="I162" i="2"/>
  <c r="AA161" i="2"/>
  <c r="K161" i="2"/>
  <c r="AC160" i="2"/>
  <c r="M160" i="2"/>
  <c r="AE159" i="2"/>
  <c r="O159" i="2"/>
  <c r="AG157" i="2"/>
  <c r="Q157" i="2"/>
  <c r="AI156" i="2"/>
  <c r="S156" i="2"/>
  <c r="U155" i="2"/>
  <c r="W154" i="2"/>
  <c r="Y153" i="2"/>
  <c r="I153" i="2"/>
  <c r="AA152" i="2"/>
  <c r="K152" i="2"/>
  <c r="AC151" i="2"/>
  <c r="M151" i="2"/>
  <c r="AE150" i="2"/>
  <c r="O150" i="2"/>
  <c r="AG149" i="2"/>
  <c r="Q149" i="2"/>
  <c r="AI148" i="2"/>
  <c r="S148" i="2"/>
  <c r="U147" i="2"/>
  <c r="W145" i="2"/>
  <c r="Y144" i="2"/>
  <c r="I144" i="2"/>
  <c r="AA143" i="2"/>
  <c r="K143" i="2"/>
  <c r="AC142" i="2"/>
  <c r="M142" i="2"/>
  <c r="AE140" i="2"/>
  <c r="O140" i="2"/>
  <c r="AG139" i="2"/>
  <c r="Q139" i="2"/>
  <c r="AI138" i="2"/>
  <c r="S138" i="2"/>
  <c r="U137" i="2"/>
  <c r="W135" i="2"/>
  <c r="Y134" i="2"/>
  <c r="I134" i="2"/>
  <c r="AA133" i="2"/>
  <c r="K133" i="2"/>
  <c r="AC132" i="2"/>
  <c r="M132" i="2"/>
  <c r="AE130" i="2"/>
  <c r="O130" i="2"/>
  <c r="AG129" i="2"/>
  <c r="Q129" i="2"/>
  <c r="AI128" i="2"/>
  <c r="S128" i="2"/>
  <c r="U127" i="2"/>
  <c r="W125" i="2"/>
  <c r="Y124" i="2"/>
  <c r="I124" i="2"/>
  <c r="AA123" i="2"/>
  <c r="K123" i="2"/>
  <c r="AC122" i="2"/>
  <c r="M122" i="2"/>
  <c r="AE119" i="2"/>
  <c r="O119" i="2"/>
  <c r="AG117" i="2"/>
  <c r="AG116" i="2" s="1"/>
  <c r="Q117" i="2"/>
  <c r="Q116" i="2" s="1"/>
  <c r="AI115" i="2"/>
  <c r="S115" i="2"/>
  <c r="U114" i="2"/>
  <c r="W113" i="2"/>
  <c r="Y112" i="2"/>
  <c r="I112" i="2"/>
  <c r="K111" i="2"/>
  <c r="AC110" i="2"/>
  <c r="M110" i="2"/>
  <c r="AE109" i="2"/>
  <c r="O109" i="2"/>
  <c r="AG108" i="2"/>
  <c r="Q108" i="2"/>
  <c r="AI107" i="2"/>
  <c r="S107" i="2"/>
  <c r="U106" i="2"/>
  <c r="W104" i="2"/>
  <c r="Y103" i="2"/>
  <c r="I103" i="2"/>
  <c r="K102" i="2"/>
  <c r="AC101" i="2"/>
  <c r="M101" i="2"/>
  <c r="AE99" i="2"/>
  <c r="O99" i="2"/>
  <c r="AG98" i="2"/>
  <c r="AJ97" i="2"/>
  <c r="AB97" i="2"/>
  <c r="T97" i="2"/>
  <c r="L97" i="2"/>
  <c r="AL96" i="2"/>
  <c r="AD96" i="2"/>
  <c r="V96" i="2"/>
  <c r="F96" i="2"/>
  <c r="AF94" i="2"/>
  <c r="X94" i="2"/>
  <c r="P94" i="2"/>
  <c r="H94" i="2"/>
  <c r="AH93" i="2"/>
  <c r="Z93" i="2"/>
  <c r="AJ92" i="2"/>
  <c r="AB92" i="2"/>
  <c r="T92" i="2"/>
  <c r="L92" i="2"/>
  <c r="AL91" i="2"/>
  <c r="AD91" i="2"/>
  <c r="V91" i="2"/>
  <c r="F91" i="2"/>
  <c r="AF88" i="2"/>
  <c r="X88" i="2"/>
  <c r="P88" i="2"/>
  <c r="H88" i="2"/>
  <c r="AH87" i="2"/>
  <c r="Z87" i="2"/>
  <c r="AJ86" i="2"/>
  <c r="AB86" i="2"/>
  <c r="T86" i="2"/>
  <c r="L86" i="2"/>
  <c r="AL85" i="2"/>
  <c r="AD85" i="2"/>
  <c r="V85" i="2"/>
  <c r="F85" i="2"/>
  <c r="AF84" i="2"/>
  <c r="X84" i="2"/>
  <c r="P84" i="2"/>
  <c r="H84" i="2"/>
  <c r="AH83" i="2"/>
  <c r="Z83" i="2"/>
  <c r="AJ81" i="2"/>
  <c r="AB81" i="2"/>
  <c r="T81" i="2"/>
  <c r="L81" i="2"/>
  <c r="AL80" i="2"/>
  <c r="AD80" i="2"/>
  <c r="V80" i="2"/>
  <c r="F80" i="2"/>
  <c r="AF79" i="2"/>
  <c r="X79" i="2"/>
  <c r="P79" i="2"/>
  <c r="H79" i="2"/>
  <c r="AH78" i="2"/>
  <c r="Z78" i="2"/>
  <c r="AJ77" i="2"/>
  <c r="AB77" i="2"/>
  <c r="T77" i="2"/>
  <c r="L77" i="2"/>
  <c r="AL75" i="2"/>
  <c r="AD75" i="2"/>
  <c r="V75" i="2"/>
  <c r="F75" i="2"/>
  <c r="AF74" i="2"/>
  <c r="X74" i="2"/>
  <c r="P74" i="2"/>
  <c r="H74" i="2"/>
  <c r="AH73" i="2"/>
  <c r="Z73" i="2"/>
  <c r="AJ72" i="2"/>
  <c r="AB72" i="2"/>
  <c r="T72" i="2"/>
  <c r="L72" i="2"/>
  <c r="AL71" i="2"/>
  <c r="AD71" i="2"/>
  <c r="V71" i="2"/>
  <c r="F71" i="2"/>
  <c r="AF69" i="2"/>
  <c r="X69" i="2"/>
  <c r="P69" i="2"/>
  <c r="H69" i="2"/>
  <c r="AH68" i="2"/>
  <c r="Z68" i="2"/>
  <c r="AJ67" i="2"/>
  <c r="AB67" i="2"/>
  <c r="T67" i="2"/>
  <c r="L67" i="2"/>
  <c r="AL66" i="2"/>
  <c r="AD66" i="2"/>
  <c r="V66" i="2"/>
  <c r="F66" i="2"/>
  <c r="AF65" i="2"/>
  <c r="X65" i="2"/>
  <c r="P65" i="2"/>
  <c r="H65" i="2"/>
  <c r="AH64" i="2"/>
  <c r="Z64" i="2"/>
  <c r="AJ63" i="2"/>
  <c r="AB63" i="2"/>
  <c r="T63" i="2"/>
  <c r="L63" i="2"/>
  <c r="AL62" i="2"/>
  <c r="AD62" i="2"/>
  <c r="V62" i="2"/>
  <c r="F62" i="2"/>
  <c r="AF61" i="2"/>
  <c r="X61" i="2"/>
  <c r="P61" i="2"/>
  <c r="H61" i="2"/>
  <c r="AH60" i="2"/>
  <c r="Z60" i="2"/>
  <c r="AJ59" i="2"/>
  <c r="AB59" i="2"/>
  <c r="T59" i="2"/>
  <c r="L59" i="2"/>
  <c r="AL58" i="2"/>
  <c r="AD58" i="2"/>
  <c r="V58" i="2"/>
  <c r="F58" i="2"/>
  <c r="AF57" i="2"/>
  <c r="X57" i="2"/>
  <c r="P57" i="2"/>
  <c r="H57" i="2"/>
  <c r="AH56" i="2"/>
  <c r="Z56" i="2"/>
  <c r="AJ55" i="2"/>
  <c r="AB55" i="2"/>
  <c r="T55" i="2"/>
  <c r="L55" i="2"/>
  <c r="AL53" i="2"/>
  <c r="AD53" i="2"/>
  <c r="V53" i="2"/>
  <c r="F53" i="2"/>
  <c r="AF52" i="2"/>
  <c r="X52" i="2"/>
  <c r="P52" i="2"/>
  <c r="H52" i="2"/>
  <c r="AH51" i="2"/>
  <c r="Z51" i="2"/>
  <c r="AJ50" i="2"/>
  <c r="AB50" i="2"/>
  <c r="T50" i="2"/>
  <c r="L50" i="2"/>
  <c r="AL49" i="2"/>
  <c r="AD49" i="2"/>
  <c r="V49" i="2"/>
  <c r="F49" i="2"/>
  <c r="AE47" i="2"/>
  <c r="W47" i="2"/>
  <c r="O47" i="2"/>
  <c r="AF46" i="2"/>
  <c r="X46" i="2"/>
  <c r="P46" i="2"/>
  <c r="H46" i="2"/>
  <c r="AG45" i="2"/>
  <c r="Y45" i="2"/>
  <c r="Q45" i="2"/>
  <c r="I45" i="2"/>
  <c r="AH44" i="2"/>
  <c r="Z44" i="2"/>
  <c r="AI43" i="2"/>
  <c r="S43" i="2"/>
  <c r="K43" i="2"/>
  <c r="AJ42" i="2"/>
  <c r="AB42" i="2"/>
  <c r="T42" i="2"/>
  <c r="L42" i="2"/>
  <c r="AC41" i="2"/>
  <c r="U41" i="2"/>
  <c r="M41" i="2"/>
  <c r="AL38" i="2"/>
  <c r="AD38" i="2"/>
  <c r="V38" i="2"/>
  <c r="N38" i="2"/>
  <c r="F38" i="2"/>
  <c r="AE37" i="2"/>
  <c r="W37" i="2"/>
  <c r="O37" i="2"/>
  <c r="G37" i="2"/>
  <c r="AF36" i="2"/>
  <c r="X36" i="2"/>
  <c r="P36" i="2"/>
  <c r="H36" i="2"/>
  <c r="AG35" i="2"/>
  <c r="Y35" i="2"/>
  <c r="Q35" i="2"/>
  <c r="I35" i="2"/>
  <c r="AH34" i="2"/>
  <c r="Z34" i="2"/>
  <c r="R34" i="2"/>
  <c r="J34" i="2"/>
  <c r="AI33" i="2"/>
  <c r="AA33" i="2"/>
  <c r="S33" i="2"/>
  <c r="K33" i="2"/>
  <c r="AJ32" i="2"/>
  <c r="AB32" i="2"/>
  <c r="T32" i="2"/>
  <c r="L32" i="2"/>
  <c r="AK31" i="2"/>
  <c r="AC31" i="2"/>
  <c r="U31" i="2"/>
  <c r="M31" i="2"/>
  <c r="AL30" i="2"/>
  <c r="AD30" i="2"/>
  <c r="V30" i="2"/>
  <c r="N30" i="2"/>
  <c r="F30" i="2"/>
  <c r="AE29" i="2"/>
  <c r="W29" i="2"/>
  <c r="O29" i="2"/>
  <c r="G29" i="2"/>
  <c r="AF28" i="2"/>
  <c r="X28" i="2"/>
  <c r="P28" i="2"/>
  <c r="H28" i="2"/>
  <c r="AG27" i="2"/>
  <c r="Y27" i="2"/>
  <c r="Q27" i="2"/>
  <c r="I27" i="2"/>
  <c r="AH26" i="2"/>
  <c r="Z26" i="2"/>
  <c r="R26" i="2"/>
  <c r="J26" i="2"/>
  <c r="AI25" i="2"/>
  <c r="AA25" i="2"/>
  <c r="S25" i="2"/>
  <c r="K25" i="2"/>
  <c r="AJ24" i="2"/>
  <c r="AB24" i="2"/>
  <c r="T24" i="2"/>
  <c r="L24" i="2"/>
  <c r="AK23" i="2"/>
  <c r="AC23" i="2"/>
  <c r="U23" i="2"/>
  <c r="M23" i="2"/>
  <c r="AL22" i="2"/>
  <c r="AD22" i="2"/>
  <c r="V22" i="2"/>
  <c r="N22" i="2"/>
  <c r="F22" i="2"/>
  <c r="AE21" i="2"/>
  <c r="W21" i="2"/>
  <c r="O21" i="2"/>
  <c r="G21" i="2"/>
  <c r="AF20" i="2"/>
  <c r="X20" i="2"/>
  <c r="X19" i="2" s="1"/>
  <c r="O20" i="2"/>
  <c r="O19" i="2" s="1"/>
  <c r="G20" i="2"/>
  <c r="G19" i="2" s="1"/>
  <c r="AF18" i="2"/>
  <c r="X18" i="2"/>
  <c r="P18" i="2"/>
  <c r="H18" i="2"/>
  <c r="AG17" i="2"/>
  <c r="Y17" i="2"/>
  <c r="Q17" i="2"/>
  <c r="I17" i="2"/>
  <c r="AH16" i="2"/>
  <c r="Z16" i="2"/>
  <c r="R16" i="2"/>
  <c r="J16" i="2"/>
  <c r="AI15" i="2"/>
  <c r="AA15" i="2"/>
  <c r="S15" i="2"/>
  <c r="K15" i="2"/>
  <c r="AJ14" i="2"/>
  <c r="AB14" i="2"/>
  <c r="T14" i="2"/>
  <c r="L14" i="2"/>
  <c r="AK13" i="2"/>
  <c r="AC13" i="2"/>
  <c r="U13" i="2"/>
  <c r="M13" i="2"/>
  <c r="AL12" i="2"/>
  <c r="AD12" i="2"/>
  <c r="V12" i="2"/>
  <c r="N12" i="2"/>
  <c r="F12" i="2"/>
  <c r="AE11" i="2"/>
  <c r="W11" i="2"/>
  <c r="O11" i="2"/>
  <c r="G11" i="2"/>
  <c r="AF10" i="2"/>
  <c r="X10" i="2"/>
  <c r="P10" i="2"/>
  <c r="H10" i="2"/>
  <c r="AG9" i="2"/>
  <c r="Y9" i="2"/>
  <c r="Q9" i="2"/>
  <c r="I9" i="2"/>
  <c r="AH8" i="2"/>
  <c r="Z8" i="2"/>
  <c r="R8" i="2"/>
  <c r="J8" i="2"/>
  <c r="AI7" i="2"/>
  <c r="AA7" i="2"/>
  <c r="S7" i="2"/>
  <c r="K7" i="2"/>
  <c r="AJ6" i="2"/>
  <c r="AB6" i="2"/>
  <c r="T6" i="2"/>
  <c r="L6" i="2"/>
  <c r="AK5" i="2"/>
  <c r="AC5" i="2"/>
  <c r="U5" i="2"/>
  <c r="M5" i="2"/>
  <c r="O208" i="2"/>
  <c r="O207" i="2"/>
  <c r="Q206" i="2"/>
  <c r="S205" i="2"/>
  <c r="U203" i="2"/>
  <c r="W202" i="2"/>
  <c r="Y201" i="2"/>
  <c r="AA200" i="2"/>
  <c r="AC199" i="2"/>
  <c r="AE197" i="2"/>
  <c r="AG196" i="2"/>
  <c r="AI195" i="2"/>
  <c r="I192" i="2"/>
  <c r="K191" i="2"/>
  <c r="M189" i="2"/>
  <c r="O188" i="2"/>
  <c r="Q187" i="2"/>
  <c r="S186" i="2"/>
  <c r="U183" i="2"/>
  <c r="W182" i="2"/>
  <c r="Y181" i="2"/>
  <c r="AA179" i="2"/>
  <c r="AC178" i="2"/>
  <c r="AE177" i="2"/>
  <c r="AG176" i="2"/>
  <c r="AI175" i="2"/>
  <c r="F173" i="2"/>
  <c r="X172" i="2"/>
  <c r="H172" i="2"/>
  <c r="Z171" i="2"/>
  <c r="AB170" i="2"/>
  <c r="L170" i="2"/>
  <c r="AD168" i="2"/>
  <c r="AF167" i="2"/>
  <c r="P167" i="2"/>
  <c r="AH166" i="2"/>
  <c r="R166" i="2"/>
  <c r="AJ165" i="2"/>
  <c r="T165" i="2"/>
  <c r="AL163" i="2"/>
  <c r="V163" i="2"/>
  <c r="F163" i="2"/>
  <c r="X162" i="2"/>
  <c r="H162" i="2"/>
  <c r="Z161" i="2"/>
  <c r="AB160" i="2"/>
  <c r="L160" i="2"/>
  <c r="AD159" i="2"/>
  <c r="AF157" i="2"/>
  <c r="P157" i="2"/>
  <c r="AH156" i="2"/>
  <c r="R156" i="2"/>
  <c r="AJ155" i="2"/>
  <c r="T155" i="2"/>
  <c r="AL154" i="2"/>
  <c r="V154" i="2"/>
  <c r="F154" i="2"/>
  <c r="X153" i="2"/>
  <c r="H153" i="2"/>
  <c r="Z152" i="2"/>
  <c r="AB151" i="2"/>
  <c r="L151" i="2"/>
  <c r="AD150" i="2"/>
  <c r="AF149" i="2"/>
  <c r="P149" i="2"/>
  <c r="AH148" i="2"/>
  <c r="R148" i="2"/>
  <c r="AJ147" i="2"/>
  <c r="T147" i="2"/>
  <c r="AL145" i="2"/>
  <c r="V145" i="2"/>
  <c r="F145" i="2"/>
  <c r="X144" i="2"/>
  <c r="H144" i="2"/>
  <c r="Z143" i="2"/>
  <c r="AB142" i="2"/>
  <c r="L142" i="2"/>
  <c r="AD140" i="2"/>
  <c r="AF139" i="2"/>
  <c r="P139" i="2"/>
  <c r="AH138" i="2"/>
  <c r="R138" i="2"/>
  <c r="AJ137" i="2"/>
  <c r="T137" i="2"/>
  <c r="AL135" i="2"/>
  <c r="V135" i="2"/>
  <c r="F135" i="2"/>
  <c r="X134" i="2"/>
  <c r="H134" i="2"/>
  <c r="Z133" i="2"/>
  <c r="AB132" i="2"/>
  <c r="L132" i="2"/>
  <c r="AD130" i="2"/>
  <c r="AF129" i="2"/>
  <c r="P129" i="2"/>
  <c r="AH128" i="2"/>
  <c r="R128" i="2"/>
  <c r="AJ127" i="2"/>
  <c r="T127" i="2"/>
  <c r="AL125" i="2"/>
  <c r="V125" i="2"/>
  <c r="F125" i="2"/>
  <c r="X124" i="2"/>
  <c r="H124" i="2"/>
  <c r="Z123" i="2"/>
  <c r="AB122" i="2"/>
  <c r="L122" i="2"/>
  <c r="AD119" i="2"/>
  <c r="N119" i="2"/>
  <c r="AF117" i="2"/>
  <c r="AF116" i="2" s="1"/>
  <c r="P117" i="2"/>
  <c r="P116" i="2" s="1"/>
  <c r="AH115" i="2"/>
  <c r="AJ114" i="2"/>
  <c r="T114" i="2"/>
  <c r="AL113" i="2"/>
  <c r="V113" i="2"/>
  <c r="F113" i="2"/>
  <c r="X112" i="2"/>
  <c r="H112" i="2"/>
  <c r="Z111" i="2"/>
  <c r="AB110" i="2"/>
  <c r="L110" i="2"/>
  <c r="AD109" i="2"/>
  <c r="AF108" i="2"/>
  <c r="P108" i="2"/>
  <c r="AH107" i="2"/>
  <c r="AJ106" i="2"/>
  <c r="T106" i="2"/>
  <c r="AL104" i="2"/>
  <c r="V104" i="2"/>
  <c r="F104" i="2"/>
  <c r="X103" i="2"/>
  <c r="H103" i="2"/>
  <c r="Z102" i="2"/>
  <c r="AB101" i="2"/>
  <c r="L101" i="2"/>
  <c r="AD99" i="2"/>
  <c r="W211" i="2"/>
  <c r="AJ206" i="2"/>
  <c r="AL205" i="2"/>
  <c r="F205" i="2"/>
  <c r="H203" i="2"/>
  <c r="L201" i="2"/>
  <c r="P199" i="2"/>
  <c r="R197" i="2"/>
  <c r="T196" i="2"/>
  <c r="V195" i="2"/>
  <c r="X194" i="2"/>
  <c r="Z193" i="2"/>
  <c r="AB192" i="2"/>
  <c r="AD191" i="2"/>
  <c r="AF189" i="2"/>
  <c r="AH188" i="2"/>
  <c r="AJ187" i="2"/>
  <c r="AL186" i="2"/>
  <c r="F186" i="2"/>
  <c r="H183" i="2"/>
  <c r="L181" i="2"/>
  <c r="P178" i="2"/>
  <c r="R177" i="2"/>
  <c r="T176" i="2"/>
  <c r="V175" i="2"/>
  <c r="X173" i="2"/>
  <c r="AI172" i="2"/>
  <c r="S172" i="2"/>
  <c r="U171" i="2"/>
  <c r="W170" i="2"/>
  <c r="Y168" i="2"/>
  <c r="I168" i="2"/>
  <c r="AA167" i="2"/>
  <c r="K167" i="2"/>
  <c r="AC166" i="2"/>
  <c r="M166" i="2"/>
  <c r="AE165" i="2"/>
  <c r="O165" i="2"/>
  <c r="AG163" i="2"/>
  <c r="Q163" i="2"/>
  <c r="AI162" i="2"/>
  <c r="S162" i="2"/>
  <c r="U161" i="2"/>
  <c r="W160" i="2"/>
  <c r="Y159" i="2"/>
  <c r="I159" i="2"/>
  <c r="AA157" i="2"/>
  <c r="K157" i="2"/>
  <c r="AC156" i="2"/>
  <c r="M156" i="2"/>
  <c r="AE155" i="2"/>
  <c r="O155" i="2"/>
  <c r="AG154" i="2"/>
  <c r="Q154" i="2"/>
  <c r="AI153" i="2"/>
  <c r="S153" i="2"/>
  <c r="U152" i="2"/>
  <c r="W151" i="2"/>
  <c r="Y150" i="2"/>
  <c r="I150" i="2"/>
  <c r="AA149" i="2"/>
  <c r="K149" i="2"/>
  <c r="AC148" i="2"/>
  <c r="M148" i="2"/>
  <c r="AE147" i="2"/>
  <c r="O147" i="2"/>
  <c r="AG145" i="2"/>
  <c r="Q145" i="2"/>
  <c r="AI144" i="2"/>
  <c r="S144" i="2"/>
  <c r="U143" i="2"/>
  <c r="W142" i="2"/>
  <c r="Y140" i="2"/>
  <c r="I140" i="2"/>
  <c r="AA139" i="2"/>
  <c r="K139" i="2"/>
  <c r="AC138" i="2"/>
  <c r="M138" i="2"/>
  <c r="AE137" i="2"/>
  <c r="O137" i="2"/>
  <c r="AG135" i="2"/>
  <c r="Q135" i="2"/>
  <c r="AI134" i="2"/>
  <c r="S134" i="2"/>
  <c r="U133" i="2"/>
  <c r="W132" i="2"/>
  <c r="Y130" i="2"/>
  <c r="I130" i="2"/>
  <c r="AA129" i="2"/>
  <c r="K129" i="2"/>
  <c r="AC128" i="2"/>
  <c r="M128" i="2"/>
  <c r="AE127" i="2"/>
  <c r="O127" i="2"/>
  <c r="AG125" i="2"/>
  <c r="Q125" i="2"/>
  <c r="AI124" i="2"/>
  <c r="S124" i="2"/>
  <c r="U123" i="2"/>
  <c r="W122" i="2"/>
  <c r="Y119" i="2"/>
  <c r="I119" i="2"/>
  <c r="K117" i="2"/>
  <c r="K116" i="2" s="1"/>
  <c r="AC115" i="2"/>
  <c r="M115" i="2"/>
  <c r="AE114" i="2"/>
  <c r="O114" i="2"/>
  <c r="AG113" i="2"/>
  <c r="Q113" i="2"/>
  <c r="AI112" i="2"/>
  <c r="S112" i="2"/>
  <c r="U111" i="2"/>
  <c r="W110" i="2"/>
  <c r="Y109" i="2"/>
  <c r="I109" i="2"/>
  <c r="K108" i="2"/>
  <c r="AC107" i="2"/>
  <c r="M107" i="2"/>
  <c r="AE106" i="2"/>
  <c r="O106" i="2"/>
  <c r="AG104" i="2"/>
  <c r="Q104" i="2"/>
  <c r="AI103" i="2"/>
  <c r="S103" i="2"/>
  <c r="U102" i="2"/>
  <c r="W101" i="2"/>
  <c r="Y99" i="2"/>
  <c r="I99" i="2"/>
  <c r="P98" i="2"/>
  <c r="H98" i="2"/>
  <c r="AH97" i="2"/>
  <c r="Z97" i="2"/>
  <c r="AJ96" i="2"/>
  <c r="AB96" i="2"/>
  <c r="T96" i="2"/>
  <c r="M208" i="2"/>
  <c r="AI206" i="2"/>
  <c r="I202" i="2"/>
  <c r="K201" i="2"/>
  <c r="M200" i="2"/>
  <c r="O199" i="2"/>
  <c r="Q197" i="2"/>
  <c r="S196" i="2"/>
  <c r="U195" i="2"/>
  <c r="W194" i="2"/>
  <c r="Y193" i="2"/>
  <c r="AA192" i="2"/>
  <c r="AC191" i="2"/>
  <c r="AE189" i="2"/>
  <c r="AG188" i="2"/>
  <c r="AI187" i="2"/>
  <c r="I182" i="2"/>
  <c r="K181" i="2"/>
  <c r="M179" i="2"/>
  <c r="O178" i="2"/>
  <c r="Q177" i="2"/>
  <c r="S176" i="2"/>
  <c r="U175" i="2"/>
  <c r="W173" i="2"/>
  <c r="AH172" i="2"/>
  <c r="R172" i="2"/>
  <c r="AJ171" i="2"/>
  <c r="T171" i="2"/>
  <c r="AL170" i="2"/>
  <c r="V170" i="2"/>
  <c r="F170" i="2"/>
  <c r="X168" i="2"/>
  <c r="H168" i="2"/>
  <c r="Z167" i="2"/>
  <c r="AB166" i="2"/>
  <c r="L166" i="2"/>
  <c r="AD165" i="2"/>
  <c r="AF163" i="2"/>
  <c r="P163" i="2"/>
  <c r="AH162" i="2"/>
  <c r="R162" i="2"/>
  <c r="AJ161" i="2"/>
  <c r="T161" i="2"/>
  <c r="AL160" i="2"/>
  <c r="V160" i="2"/>
  <c r="F160" i="2"/>
  <c r="X159" i="2"/>
  <c r="H159" i="2"/>
  <c r="Z157" i="2"/>
  <c r="AB156" i="2"/>
  <c r="L156" i="2"/>
  <c r="AD155" i="2"/>
  <c r="AF154" i="2"/>
  <c r="P154" i="2"/>
  <c r="AH153" i="2"/>
  <c r="R153" i="2"/>
  <c r="AJ152" i="2"/>
  <c r="T152" i="2"/>
  <c r="AL151" i="2"/>
  <c r="V151" i="2"/>
  <c r="F151" i="2"/>
  <c r="X150" i="2"/>
  <c r="H150" i="2"/>
  <c r="Z149" i="2"/>
  <c r="AB148" i="2"/>
  <c r="L148" i="2"/>
  <c r="AD147" i="2"/>
  <c r="AF145" i="2"/>
  <c r="P145" i="2"/>
  <c r="AH144" i="2"/>
  <c r="R144" i="2"/>
  <c r="AJ143" i="2"/>
  <c r="T143" i="2"/>
  <c r="AL142" i="2"/>
  <c r="V142" i="2"/>
  <c r="F142" i="2"/>
  <c r="X140" i="2"/>
  <c r="H140" i="2"/>
  <c r="Z139" i="2"/>
  <c r="AB138" i="2"/>
  <c r="L138" i="2"/>
  <c r="AD137" i="2"/>
  <c r="AF135" i="2"/>
  <c r="P135" i="2"/>
  <c r="AH134" i="2"/>
  <c r="R134" i="2"/>
  <c r="AJ133" i="2"/>
  <c r="T133" i="2"/>
  <c r="AL132" i="2"/>
  <c r="V132" i="2"/>
  <c r="F132" i="2"/>
  <c r="X130" i="2"/>
  <c r="H130" i="2"/>
  <c r="Z129" i="2"/>
  <c r="AB128" i="2"/>
  <c r="L128" i="2"/>
  <c r="AD127" i="2"/>
  <c r="AF125" i="2"/>
  <c r="P125" i="2"/>
  <c r="AH124" i="2"/>
  <c r="R124" i="2"/>
  <c r="AJ123" i="2"/>
  <c r="T123" i="2"/>
  <c r="AL122" i="2"/>
  <c r="V122" i="2"/>
  <c r="F122" i="2"/>
  <c r="X119" i="2"/>
  <c r="H119" i="2"/>
  <c r="Z117" i="2"/>
  <c r="Z116" i="2" s="1"/>
  <c r="AB115" i="2"/>
  <c r="L115" i="2"/>
  <c r="AD114" i="2"/>
  <c r="AF113" i="2"/>
  <c r="P113" i="2"/>
  <c r="AH112" i="2"/>
  <c r="AJ111" i="2"/>
  <c r="T111" i="2"/>
  <c r="AL110" i="2"/>
  <c r="V110" i="2"/>
  <c r="F110" i="2"/>
  <c r="X109" i="2"/>
  <c r="H109" i="2"/>
  <c r="Z108" i="2"/>
  <c r="AB107" i="2"/>
  <c r="L107" i="2"/>
  <c r="AD106" i="2"/>
  <c r="AF104" i="2"/>
  <c r="P104" i="2"/>
  <c r="AH103" i="2"/>
  <c r="AJ102" i="2"/>
  <c r="T102" i="2"/>
  <c r="AL101" i="2"/>
  <c r="V101" i="2"/>
  <c r="F101" i="2"/>
  <c r="X99" i="2"/>
  <c r="H99" i="2"/>
  <c r="Z98" i="2"/>
  <c r="O98" i="2"/>
  <c r="AG97" i="2"/>
  <c r="Y97" i="2"/>
  <c r="Q97" i="2"/>
  <c r="I97" i="2"/>
  <c r="AI96" i="2"/>
  <c r="S96" i="2"/>
  <c r="K96" i="2"/>
  <c r="Y210" i="2"/>
  <c r="AG207" i="2"/>
  <c r="AH206" i="2"/>
  <c r="AJ205" i="2"/>
  <c r="AL203" i="2"/>
  <c r="F203" i="2"/>
  <c r="H202" i="2"/>
  <c r="L200" i="2"/>
  <c r="P197" i="2"/>
  <c r="R196" i="2"/>
  <c r="T195" i="2"/>
  <c r="V194" i="2"/>
  <c r="X193" i="2"/>
  <c r="Z192" i="2"/>
  <c r="AB191" i="2"/>
  <c r="AD189" i="2"/>
  <c r="AF188" i="2"/>
  <c r="AH187" i="2"/>
  <c r="AJ186" i="2"/>
  <c r="AL183" i="2"/>
  <c r="F183" i="2"/>
  <c r="H182" i="2"/>
  <c r="L179" i="2"/>
  <c r="P177" i="2"/>
  <c r="R176" i="2"/>
  <c r="T175" i="2"/>
  <c r="V173" i="2"/>
  <c r="AG172" i="2"/>
  <c r="Q172" i="2"/>
  <c r="AI171" i="2"/>
  <c r="S171" i="2"/>
  <c r="U170" i="2"/>
  <c r="W168" i="2"/>
  <c r="Y167" i="2"/>
  <c r="I167" i="2"/>
  <c r="AA166" i="2"/>
  <c r="K166" i="2"/>
  <c r="AC165" i="2"/>
  <c r="M165" i="2"/>
  <c r="AE163" i="2"/>
  <c r="O163" i="2"/>
  <c r="AG162" i="2"/>
  <c r="Q162" i="2"/>
  <c r="AI161" i="2"/>
  <c r="S161" i="2"/>
  <c r="U160" i="2"/>
  <c r="W159" i="2"/>
  <c r="Y157" i="2"/>
  <c r="I157" i="2"/>
  <c r="AA156" i="2"/>
  <c r="K156" i="2"/>
  <c r="AC155" i="2"/>
  <c r="M155" i="2"/>
  <c r="AE154" i="2"/>
  <c r="O154" i="2"/>
  <c r="AG153" i="2"/>
  <c r="Q153" i="2"/>
  <c r="AI152" i="2"/>
  <c r="S152" i="2"/>
  <c r="U151" i="2"/>
  <c r="W150" i="2"/>
  <c r="Y149" i="2"/>
  <c r="I149" i="2"/>
  <c r="AA148" i="2"/>
  <c r="K148" i="2"/>
  <c r="AC147" i="2"/>
  <c r="M147" i="2"/>
  <c r="AE145" i="2"/>
  <c r="O145" i="2"/>
  <c r="AG144" i="2"/>
  <c r="Q144" i="2"/>
  <c r="AI143" i="2"/>
  <c r="S143" i="2"/>
  <c r="U142" i="2"/>
  <c r="W140" i="2"/>
  <c r="Y139" i="2"/>
  <c r="I139" i="2"/>
  <c r="AA138" i="2"/>
  <c r="K138" i="2"/>
  <c r="AC137" i="2"/>
  <c r="M137" i="2"/>
  <c r="AE135" i="2"/>
  <c r="O135" i="2"/>
  <c r="AG134" i="2"/>
  <c r="Q134" i="2"/>
  <c r="AI133" i="2"/>
  <c r="S133" i="2"/>
  <c r="U132" i="2"/>
  <c r="W130" i="2"/>
  <c r="Y129" i="2"/>
  <c r="I129" i="2"/>
  <c r="AA128" i="2"/>
  <c r="K128" i="2"/>
  <c r="AC127" i="2"/>
  <c r="M127" i="2"/>
  <c r="AE125" i="2"/>
  <c r="O125" i="2"/>
  <c r="AG124" i="2"/>
  <c r="Q124" i="2"/>
  <c r="AI123" i="2"/>
  <c r="S123" i="2"/>
  <c r="U122" i="2"/>
  <c r="W119" i="2"/>
  <c r="G119" i="2"/>
  <c r="Y117" i="2"/>
  <c r="Y116" i="2" s="1"/>
  <c r="I117" i="2"/>
  <c r="I116" i="2" s="1"/>
  <c r="K115" i="2"/>
  <c r="AC114" i="2"/>
  <c r="M114" i="2"/>
  <c r="AE113" i="2"/>
  <c r="O113" i="2"/>
  <c r="AG112" i="2"/>
  <c r="Q112" i="2"/>
  <c r="AI111" i="2"/>
  <c r="S111" i="2"/>
  <c r="U110" i="2"/>
  <c r="W109" i="2"/>
  <c r="Y108" i="2"/>
  <c r="I108" i="2"/>
  <c r="K107" i="2"/>
  <c r="AC106" i="2"/>
  <c r="M106" i="2"/>
  <c r="AE104" i="2"/>
  <c r="O104" i="2"/>
  <c r="AG103" i="2"/>
  <c r="Q103" i="2"/>
  <c r="AI102" i="2"/>
  <c r="S102" i="2"/>
  <c r="U101" i="2"/>
  <c r="W99" i="2"/>
  <c r="Y98" i="2"/>
  <c r="F98" i="2"/>
  <c r="I210" i="2"/>
  <c r="AF207" i="2"/>
  <c r="AG206" i="2"/>
  <c r="AI205" i="2"/>
  <c r="I201" i="2"/>
  <c r="K200" i="2"/>
  <c r="M199" i="2"/>
  <c r="O197" i="2"/>
  <c r="Q196" i="2"/>
  <c r="S195" i="2"/>
  <c r="U194" i="2"/>
  <c r="W193" i="2"/>
  <c r="Y192" i="2"/>
  <c r="AA191" i="2"/>
  <c r="AC189" i="2"/>
  <c r="AE188" i="2"/>
  <c r="AG187" i="2"/>
  <c r="AI186" i="2"/>
  <c r="I181" i="2"/>
  <c r="K179" i="2"/>
  <c r="M178" i="2"/>
  <c r="O177" i="2"/>
  <c r="Q176" i="2"/>
  <c r="S175" i="2"/>
  <c r="U173" i="2"/>
  <c r="AF172" i="2"/>
  <c r="P172" i="2"/>
  <c r="AH171" i="2"/>
  <c r="R171" i="2"/>
  <c r="AJ170" i="2"/>
  <c r="T170" i="2"/>
  <c r="AL168" i="2"/>
  <c r="V168" i="2"/>
  <c r="F168" i="2"/>
  <c r="X167" i="2"/>
  <c r="H167" i="2"/>
  <c r="Z166" i="2"/>
  <c r="AB165" i="2"/>
  <c r="L165" i="2"/>
  <c r="AD163" i="2"/>
  <c r="AF162" i="2"/>
  <c r="P162" i="2"/>
  <c r="AH161" i="2"/>
  <c r="R161" i="2"/>
  <c r="AJ160" i="2"/>
  <c r="T160" i="2"/>
  <c r="AL159" i="2"/>
  <c r="V159" i="2"/>
  <c r="F159" i="2"/>
  <c r="X157" i="2"/>
  <c r="H157" i="2"/>
  <c r="Z156" i="2"/>
  <c r="AB155" i="2"/>
  <c r="L155" i="2"/>
  <c r="AD154" i="2"/>
  <c r="AF153" i="2"/>
  <c r="P153" i="2"/>
  <c r="AH152" i="2"/>
  <c r="R152" i="2"/>
  <c r="AJ151" i="2"/>
  <c r="T151" i="2"/>
  <c r="AL150" i="2"/>
  <c r="V150" i="2"/>
  <c r="F150" i="2"/>
  <c r="X149" i="2"/>
  <c r="H149" i="2"/>
  <c r="Z148" i="2"/>
  <c r="AB147" i="2"/>
  <c r="L147" i="2"/>
  <c r="AD145" i="2"/>
  <c r="AF144" i="2"/>
  <c r="P144" i="2"/>
  <c r="AH143" i="2"/>
  <c r="R143" i="2"/>
  <c r="AJ142" i="2"/>
  <c r="T142" i="2"/>
  <c r="AL140" i="2"/>
  <c r="V140" i="2"/>
  <c r="F140" i="2"/>
  <c r="X139" i="2"/>
  <c r="H139" i="2"/>
  <c r="Z138" i="2"/>
  <c r="AB137" i="2"/>
  <c r="L137" i="2"/>
  <c r="AD135" i="2"/>
  <c r="AF134" i="2"/>
  <c r="P134" i="2"/>
  <c r="AH133" i="2"/>
  <c r="R133" i="2"/>
  <c r="AJ132" i="2"/>
  <c r="T132" i="2"/>
  <c r="AL130" i="2"/>
  <c r="V130" i="2"/>
  <c r="F130" i="2"/>
  <c r="X129" i="2"/>
  <c r="H129" i="2"/>
  <c r="Z128" i="2"/>
  <c r="AB127" i="2"/>
  <c r="L127" i="2"/>
  <c r="AD125" i="2"/>
  <c r="AF124" i="2"/>
  <c r="P124" i="2"/>
  <c r="AH123" i="2"/>
  <c r="R123" i="2"/>
  <c r="AJ122" i="2"/>
  <c r="T122" i="2"/>
  <c r="V119" i="2"/>
  <c r="F119" i="2"/>
  <c r="X117" i="2"/>
  <c r="X116" i="2" s="1"/>
  <c r="H117" i="2"/>
  <c r="H116" i="2" s="1"/>
  <c r="Z115" i="2"/>
  <c r="AB114" i="2"/>
  <c r="L114" i="2"/>
  <c r="AD113" i="2"/>
  <c r="AF112" i="2"/>
  <c r="P112" i="2"/>
  <c r="AH111" i="2"/>
  <c r="AJ110" i="2"/>
  <c r="T110" i="2"/>
  <c r="AL109" i="2"/>
  <c r="V109" i="2"/>
  <c r="F109" i="2"/>
  <c r="X108" i="2"/>
  <c r="H108" i="2"/>
  <c r="Z107" i="2"/>
  <c r="AB106" i="2"/>
  <c r="L106" i="2"/>
  <c r="AD104" i="2"/>
  <c r="AF103" i="2"/>
  <c r="P103" i="2"/>
  <c r="AH102" i="2"/>
  <c r="AJ101" i="2"/>
  <c r="T101" i="2"/>
  <c r="AL99" i="2"/>
  <c r="V99" i="2"/>
  <c r="F99" i="2"/>
  <c r="X98" i="2"/>
  <c r="M98" i="2"/>
  <c r="AE97" i="2"/>
  <c r="W97" i="2"/>
  <c r="O97" i="2"/>
  <c r="AG96" i="2"/>
  <c r="Y96" i="2"/>
  <c r="Q96" i="2"/>
  <c r="I96" i="2"/>
  <c r="AI94" i="2"/>
  <c r="S94" i="2"/>
  <c r="K94" i="2"/>
  <c r="AC93" i="2"/>
  <c r="U93" i="2"/>
  <c r="M93" i="2"/>
  <c r="AE92" i="2"/>
  <c r="W92" i="2"/>
  <c r="O92" i="2"/>
  <c r="AG91" i="2"/>
  <c r="Y91" i="2"/>
  <c r="Q91" i="2"/>
  <c r="I91" i="2"/>
  <c r="AI88" i="2"/>
  <c r="S88" i="2"/>
  <c r="K88" i="2"/>
  <c r="AC87" i="2"/>
  <c r="U87" i="2"/>
  <c r="M87" i="2"/>
  <c r="AE86" i="2"/>
  <c r="W86" i="2"/>
  <c r="O86" i="2"/>
  <c r="AG85" i="2"/>
  <c r="Y85" i="2"/>
  <c r="Q85" i="2"/>
  <c r="I85" i="2"/>
  <c r="AI84" i="2"/>
  <c r="S84" i="2"/>
  <c r="K84" i="2"/>
  <c r="AC83" i="2"/>
  <c r="U83" i="2"/>
  <c r="M83" i="2"/>
  <c r="AE81" i="2"/>
  <c r="W81" i="2"/>
  <c r="O81" i="2"/>
  <c r="AG80" i="2"/>
  <c r="Y80" i="2"/>
  <c r="Q80" i="2"/>
  <c r="I80" i="2"/>
  <c r="AI79" i="2"/>
  <c r="S79" i="2"/>
  <c r="K79" i="2"/>
  <c r="AC78" i="2"/>
  <c r="U78" i="2"/>
  <c r="M78" i="2"/>
  <c r="AE77" i="2"/>
  <c r="W77" i="2"/>
  <c r="O77" i="2"/>
  <c r="AG75" i="2"/>
  <c r="Y75" i="2"/>
  <c r="Q75" i="2"/>
  <c r="I75" i="2"/>
  <c r="AI74" i="2"/>
  <c r="S74" i="2"/>
  <c r="K74" i="2"/>
  <c r="AC73" i="2"/>
  <c r="U73" i="2"/>
  <c r="M73" i="2"/>
  <c r="AE72" i="2"/>
  <c r="W72" i="2"/>
  <c r="O72" i="2"/>
  <c r="AG71" i="2"/>
  <c r="Y71" i="2"/>
  <c r="Q71" i="2"/>
  <c r="I71" i="2"/>
  <c r="AI69" i="2"/>
  <c r="S69" i="2"/>
  <c r="K69" i="2"/>
  <c r="AC68" i="2"/>
  <c r="U68" i="2"/>
  <c r="M68" i="2"/>
  <c r="AE67" i="2"/>
  <c r="W67" i="2"/>
  <c r="O67" i="2"/>
  <c r="AG66" i="2"/>
  <c r="Y66" i="2"/>
  <c r="Q66" i="2"/>
  <c r="I66" i="2"/>
  <c r="AI65" i="2"/>
  <c r="S65" i="2"/>
  <c r="K65" i="2"/>
  <c r="AC64" i="2"/>
  <c r="U64" i="2"/>
  <c r="M64" i="2"/>
  <c r="AE63" i="2"/>
  <c r="W63" i="2"/>
  <c r="O63" i="2"/>
  <c r="AG62" i="2"/>
  <c r="Y62" i="2"/>
  <c r="Q62" i="2"/>
  <c r="I62" i="2"/>
  <c r="AI61" i="2"/>
  <c r="S61" i="2"/>
  <c r="K61" i="2"/>
  <c r="AC60" i="2"/>
  <c r="U60" i="2"/>
  <c r="M60" i="2"/>
  <c r="AE59" i="2"/>
  <c r="W59" i="2"/>
  <c r="O59" i="2"/>
  <c r="AG58" i="2"/>
  <c r="Y58" i="2"/>
  <c r="Q58" i="2"/>
  <c r="I58" i="2"/>
  <c r="AI57" i="2"/>
  <c r="S57" i="2"/>
  <c r="K57" i="2"/>
  <c r="AC56" i="2"/>
  <c r="U56" i="2"/>
  <c r="M56" i="2"/>
  <c r="AE55" i="2"/>
  <c r="W55" i="2"/>
  <c r="O55" i="2"/>
  <c r="AG53" i="2"/>
  <c r="Y53" i="2"/>
  <c r="Q53" i="2"/>
  <c r="I53" i="2"/>
  <c r="AI52" i="2"/>
  <c r="S52" i="2"/>
  <c r="K52" i="2"/>
  <c r="AC51" i="2"/>
  <c r="U51" i="2"/>
  <c r="M51" i="2"/>
  <c r="AE50" i="2"/>
  <c r="W50" i="2"/>
  <c r="O50" i="2"/>
  <c r="AG49" i="2"/>
  <c r="Y49" i="2"/>
  <c r="Q49" i="2"/>
  <c r="I49" i="2"/>
  <c r="AH47" i="2"/>
  <c r="Z47" i="2"/>
  <c r="AI46" i="2"/>
  <c r="S46" i="2"/>
  <c r="K46" i="2"/>
  <c r="AJ45" i="2"/>
  <c r="AB45" i="2"/>
  <c r="T45" i="2"/>
  <c r="L45" i="2"/>
  <c r="AC44" i="2"/>
  <c r="U44" i="2"/>
  <c r="M44" i="2"/>
  <c r="AL43" i="2"/>
  <c r="AD43" i="2"/>
  <c r="V43" i="2"/>
  <c r="F43" i="2"/>
  <c r="AE42" i="2"/>
  <c r="W42" i="2"/>
  <c r="O42" i="2"/>
  <c r="AF41" i="2"/>
  <c r="X41" i="2"/>
  <c r="P41" i="2"/>
  <c r="H41" i="2"/>
  <c r="AG38" i="2"/>
  <c r="Y38" i="2"/>
  <c r="Q38" i="2"/>
  <c r="I38" i="2"/>
  <c r="AH37" i="2"/>
  <c r="Z37" i="2"/>
  <c r="R37" i="2"/>
  <c r="J37" i="2"/>
  <c r="AI36" i="2"/>
  <c r="AA36" i="2"/>
  <c r="S36" i="2"/>
  <c r="K36" i="2"/>
  <c r="AJ35" i="2"/>
  <c r="AB35" i="2"/>
  <c r="T35" i="2"/>
  <c r="L35" i="2"/>
  <c r="AK34" i="2"/>
  <c r="AC34" i="2"/>
  <c r="U34" i="2"/>
  <c r="M34" i="2"/>
  <c r="AL33" i="2"/>
  <c r="AD33" i="2"/>
  <c r="V33" i="2"/>
  <c r="N33" i="2"/>
  <c r="F33" i="2"/>
  <c r="AE32" i="2"/>
  <c r="W32" i="2"/>
  <c r="O32" i="2"/>
  <c r="G32" i="2"/>
  <c r="AF31" i="2"/>
  <c r="X31" i="2"/>
  <c r="P31" i="2"/>
  <c r="H31" i="2"/>
  <c r="AG30" i="2"/>
  <c r="Y30" i="2"/>
  <c r="Q30" i="2"/>
  <c r="I30" i="2"/>
  <c r="AH29" i="2"/>
  <c r="Z29" i="2"/>
  <c r="R29" i="2"/>
  <c r="J29" i="2"/>
  <c r="AI28" i="2"/>
  <c r="AA28" i="2"/>
  <c r="S28" i="2"/>
  <c r="K28" i="2"/>
  <c r="AJ27" i="2"/>
  <c r="AB27" i="2"/>
  <c r="T27" i="2"/>
  <c r="L27" i="2"/>
  <c r="AK26" i="2"/>
  <c r="AC26" i="2"/>
  <c r="U26" i="2"/>
  <c r="M26" i="2"/>
  <c r="AL25" i="2"/>
  <c r="AD25" i="2"/>
  <c r="V25" i="2"/>
  <c r="N25" i="2"/>
  <c r="F25" i="2"/>
  <c r="AE24" i="2"/>
  <c r="W24" i="2"/>
  <c r="O24" i="2"/>
  <c r="G24" i="2"/>
  <c r="AF23" i="2"/>
  <c r="X23" i="2"/>
  <c r="P23" i="2"/>
  <c r="H23" i="2"/>
  <c r="AG22" i="2"/>
  <c r="Y22" i="2"/>
  <c r="Q22" i="2"/>
  <c r="I22" i="2"/>
  <c r="AH21" i="2"/>
  <c r="Z21" i="2"/>
  <c r="R21" i="2"/>
  <c r="J21" i="2"/>
  <c r="AI20" i="2"/>
  <c r="AA20" i="2"/>
  <c r="S20" i="2"/>
  <c r="J20" i="2"/>
  <c r="AI18" i="2"/>
  <c r="AA18" i="2"/>
  <c r="S18" i="2"/>
  <c r="K18" i="2"/>
  <c r="AJ17" i="2"/>
  <c r="AB17" i="2"/>
  <c r="T17" i="2"/>
  <c r="L17" i="2"/>
  <c r="AK16" i="2"/>
  <c r="AC16" i="2"/>
  <c r="U16" i="2"/>
  <c r="M16" i="2"/>
  <c r="AL15" i="2"/>
  <c r="AD15" i="2"/>
  <c r="V15" i="2"/>
  <c r="N15" i="2"/>
  <c r="F15" i="2"/>
  <c r="AE14" i="2"/>
  <c r="W14" i="2"/>
  <c r="O14" i="2"/>
  <c r="G14" i="2"/>
  <c r="AF13" i="2"/>
  <c r="X13" i="2"/>
  <c r="P13" i="2"/>
  <c r="H13" i="2"/>
  <c r="AG12" i="2"/>
  <c r="Y12" i="2"/>
  <c r="Q12" i="2"/>
  <c r="I12" i="2"/>
  <c r="AH11" i="2"/>
  <c r="Z11" i="2"/>
  <c r="R11" i="2"/>
  <c r="J11" i="2"/>
  <c r="AI10" i="2"/>
  <c r="AA10" i="2"/>
  <c r="S10" i="2"/>
  <c r="K10" i="2"/>
  <c r="AJ9" i="2"/>
  <c r="AB9" i="2"/>
  <c r="T9" i="2"/>
  <c r="L9" i="2"/>
  <c r="AK8" i="2"/>
  <c r="AC8" i="2"/>
  <c r="U8" i="2"/>
  <c r="M8" i="2"/>
  <c r="AL7" i="2"/>
  <c r="AD7" i="2"/>
  <c r="V7" i="2"/>
  <c r="N7" i="2"/>
  <c r="F7" i="2"/>
  <c r="AE6" i="2"/>
  <c r="W6" i="2"/>
  <c r="O6" i="2"/>
  <c r="G6" i="2"/>
  <c r="AF5" i="2"/>
  <c r="X5" i="2"/>
  <c r="P5" i="2"/>
  <c r="H5" i="2"/>
  <c r="X97" i="2"/>
  <c r="Z96" i="2"/>
  <c r="U94" i="2"/>
  <c r="W93" i="2"/>
  <c r="Y92" i="2"/>
  <c r="I92" i="2"/>
  <c r="K91" i="2"/>
  <c r="AC88" i="2"/>
  <c r="M88" i="2"/>
  <c r="AE87" i="2"/>
  <c r="O87" i="2"/>
  <c r="AG86" i="2"/>
  <c r="Q86" i="2"/>
  <c r="AI85" i="2"/>
  <c r="S85" i="2"/>
  <c r="U84" i="2"/>
  <c r="W83" i="2"/>
  <c r="Y81" i="2"/>
  <c r="I81" i="2"/>
  <c r="K80" i="2"/>
  <c r="AC79" i="2"/>
  <c r="M79" i="2"/>
  <c r="AE78" i="2"/>
  <c r="O78" i="2"/>
  <c r="AG77" i="2"/>
  <c r="Q77" i="2"/>
  <c r="AI75" i="2"/>
  <c r="S75" i="2"/>
  <c r="U74" i="2"/>
  <c r="W73" i="2"/>
  <c r="Y72" i="2"/>
  <c r="I72" i="2"/>
  <c r="K71" i="2"/>
  <c r="AC69" i="2"/>
  <c r="M69" i="2"/>
  <c r="AE68" i="2"/>
  <c r="O68" i="2"/>
  <c r="AG67" i="2"/>
  <c r="Q67" i="2"/>
  <c r="AI66" i="2"/>
  <c r="S66" i="2"/>
  <c r="U65" i="2"/>
  <c r="W64" i="2"/>
  <c r="Y63" i="2"/>
  <c r="I63" i="2"/>
  <c r="K62" i="2"/>
  <c r="AC61" i="2"/>
  <c r="M61" i="2"/>
  <c r="AE60" i="2"/>
  <c r="O60" i="2"/>
  <c r="AG59" i="2"/>
  <c r="Q59" i="2"/>
  <c r="AI58" i="2"/>
  <c r="S58" i="2"/>
  <c r="U57" i="2"/>
  <c r="W56" i="2"/>
  <c r="Y55" i="2"/>
  <c r="I55" i="2"/>
  <c r="K53" i="2"/>
  <c r="AC52" i="2"/>
  <c r="M52" i="2"/>
  <c r="AE51" i="2"/>
  <c r="O51" i="2"/>
  <c r="AG50" i="2"/>
  <c r="Q50" i="2"/>
  <c r="AI49" i="2"/>
  <c r="S49" i="2"/>
  <c r="AJ47" i="2"/>
  <c r="T47" i="2"/>
  <c r="U46" i="2"/>
  <c r="AL45" i="2"/>
  <c r="V45" i="2"/>
  <c r="F45" i="2"/>
  <c r="W44" i="2"/>
  <c r="X43" i="2"/>
  <c r="H43" i="2"/>
  <c r="Y42" i="2"/>
  <c r="I42" i="2"/>
  <c r="Z41" i="2"/>
  <c r="AA38" i="2"/>
  <c r="K38" i="2"/>
  <c r="AB37" i="2"/>
  <c r="L37" i="2"/>
  <c r="AC36" i="2"/>
  <c r="M36" i="2"/>
  <c r="AD35" i="2"/>
  <c r="N35" i="2"/>
  <c r="AE34" i="2"/>
  <c r="O34" i="2"/>
  <c r="AF33" i="2"/>
  <c r="P33" i="2"/>
  <c r="AG32" i="2"/>
  <c r="Q32" i="2"/>
  <c r="AH31" i="2"/>
  <c r="R31" i="2"/>
  <c r="AI30" i="2"/>
  <c r="S30" i="2"/>
  <c r="AJ29" i="2"/>
  <c r="T29" i="2"/>
  <c r="AK28" i="2"/>
  <c r="U28" i="2"/>
  <c r="AL27" i="2"/>
  <c r="V27" i="2"/>
  <c r="F27" i="2"/>
  <c r="W26" i="2"/>
  <c r="G26" i="2"/>
  <c r="X25" i="2"/>
  <c r="H25" i="2"/>
  <c r="Y24" i="2"/>
  <c r="I24" i="2"/>
  <c r="Z23" i="2"/>
  <c r="J23" i="2"/>
  <c r="AA22" i="2"/>
  <c r="K22" i="2"/>
  <c r="AB21" i="2"/>
  <c r="L21" i="2"/>
  <c r="AC20" i="2"/>
  <c r="AC19" i="2" s="1"/>
  <c r="L20" i="2"/>
  <c r="AC18" i="2"/>
  <c r="M18" i="2"/>
  <c r="AD17" i="2"/>
  <c r="N17" i="2"/>
  <c r="AE16" i="2"/>
  <c r="O16" i="2"/>
  <c r="AF15" i="2"/>
  <c r="P15" i="2"/>
  <c r="AG14" i="2"/>
  <c r="Q14" i="2"/>
  <c r="AH13" i="2"/>
  <c r="R13" i="2"/>
  <c r="AI12" i="2"/>
  <c r="S12" i="2"/>
  <c r="AJ11" i="2"/>
  <c r="T11" i="2"/>
  <c r="AK10" i="2"/>
  <c r="U10" i="2"/>
  <c r="AL9" i="2"/>
  <c r="V9" i="2"/>
  <c r="F9" i="2"/>
  <c r="W8" i="2"/>
  <c r="G8" i="2"/>
  <c r="X7" i="2"/>
  <c r="H7" i="2"/>
  <c r="Y6" i="2"/>
  <c r="I6" i="2"/>
  <c r="Z5" i="2"/>
  <c r="J5" i="2"/>
  <c r="S97" i="2"/>
  <c r="U96" i="2"/>
  <c r="AJ94" i="2"/>
  <c r="T94" i="2"/>
  <c r="AL93" i="2"/>
  <c r="V93" i="2"/>
  <c r="F93" i="2"/>
  <c r="X92" i="2"/>
  <c r="H92" i="2"/>
  <c r="Z91" i="2"/>
  <c r="AB88" i="2"/>
  <c r="L88" i="2"/>
  <c r="AD87" i="2"/>
  <c r="AF86" i="2"/>
  <c r="P86" i="2"/>
  <c r="AH85" i="2"/>
  <c r="AJ84" i="2"/>
  <c r="T84" i="2"/>
  <c r="AL83" i="2"/>
  <c r="V83" i="2"/>
  <c r="F83" i="2"/>
  <c r="X81" i="2"/>
  <c r="H81" i="2"/>
  <c r="Z80" i="2"/>
  <c r="AB79" i="2"/>
  <c r="L79" i="2"/>
  <c r="AD78" i="2"/>
  <c r="AF77" i="2"/>
  <c r="P77" i="2"/>
  <c r="AH75" i="2"/>
  <c r="AJ74" i="2"/>
  <c r="T74" i="2"/>
  <c r="AL73" i="2"/>
  <c r="V73" i="2"/>
  <c r="F73" i="2"/>
  <c r="X72" i="2"/>
  <c r="H72" i="2"/>
  <c r="Z71" i="2"/>
  <c r="AB69" i="2"/>
  <c r="L69" i="2"/>
  <c r="AD68" i="2"/>
  <c r="AF67" i="2"/>
  <c r="P67" i="2"/>
  <c r="AH66" i="2"/>
  <c r="AJ65" i="2"/>
  <c r="T65" i="2"/>
  <c r="AL64" i="2"/>
  <c r="V64" i="2"/>
  <c r="F64" i="2"/>
  <c r="X63" i="2"/>
  <c r="H63" i="2"/>
  <c r="Z62" i="2"/>
  <c r="AB61" i="2"/>
  <c r="L61" i="2"/>
  <c r="AD60" i="2"/>
  <c r="AF59" i="2"/>
  <c r="P59" i="2"/>
  <c r="AH58" i="2"/>
  <c r="AJ57" i="2"/>
  <c r="T57" i="2"/>
  <c r="AL56" i="2"/>
  <c r="V56" i="2"/>
  <c r="F56" i="2"/>
  <c r="X55" i="2"/>
  <c r="H55" i="2"/>
  <c r="Z53" i="2"/>
  <c r="AB52" i="2"/>
  <c r="L52" i="2"/>
  <c r="AD51" i="2"/>
  <c r="AF50" i="2"/>
  <c r="P50" i="2"/>
  <c r="AH49" i="2"/>
  <c r="AI47" i="2"/>
  <c r="S47" i="2"/>
  <c r="AJ46" i="2"/>
  <c r="T46" i="2"/>
  <c r="U45" i="2"/>
  <c r="AL44" i="2"/>
  <c r="V44" i="2"/>
  <c r="F44" i="2"/>
  <c r="W43" i="2"/>
  <c r="X42" i="2"/>
  <c r="H42" i="2"/>
  <c r="Y41" i="2"/>
  <c r="I41" i="2"/>
  <c r="Z38" i="2"/>
  <c r="J38" i="2"/>
  <c r="AA37" i="2"/>
  <c r="K37" i="2"/>
  <c r="AB36" i="2"/>
  <c r="L36" i="2"/>
  <c r="AC35" i="2"/>
  <c r="M35" i="2"/>
  <c r="AD34" i="2"/>
  <c r="N34" i="2"/>
  <c r="AE33" i="2"/>
  <c r="O33" i="2"/>
  <c r="AF32" i="2"/>
  <c r="P32" i="2"/>
  <c r="AG31" i="2"/>
  <c r="Q31" i="2"/>
  <c r="AH30" i="2"/>
  <c r="R30" i="2"/>
  <c r="AI29" i="2"/>
  <c r="S29" i="2"/>
  <c r="AJ28" i="2"/>
  <c r="T28" i="2"/>
  <c r="AK27" i="2"/>
  <c r="U27" i="2"/>
  <c r="AL26" i="2"/>
  <c r="V26" i="2"/>
  <c r="F26" i="2"/>
  <c r="W25" i="2"/>
  <c r="G25" i="2"/>
  <c r="X24" i="2"/>
  <c r="H24" i="2"/>
  <c r="Y23" i="2"/>
  <c r="I23" i="2"/>
  <c r="Z22" i="2"/>
  <c r="J22" i="2"/>
  <c r="AA21" i="2"/>
  <c r="K21" i="2"/>
  <c r="AB20" i="2"/>
  <c r="K20" i="2"/>
  <c r="K19" i="2" s="1"/>
  <c r="AB18" i="2"/>
  <c r="L18" i="2"/>
  <c r="AC17" i="2"/>
  <c r="M17" i="2"/>
  <c r="AD16" i="2"/>
  <c r="N16" i="2"/>
  <c r="AE15" i="2"/>
  <c r="O15" i="2"/>
  <c r="AF14" i="2"/>
  <c r="P14" i="2"/>
  <c r="AG13" i="2"/>
  <c r="Q13" i="2"/>
  <c r="AH12" i="2"/>
  <c r="R12" i="2"/>
  <c r="AI11" i="2"/>
  <c r="S11" i="2"/>
  <c r="AJ10" i="2"/>
  <c r="T10" i="2"/>
  <c r="AK9" i="2"/>
  <c r="U9" i="2"/>
  <c r="AL8" i="2"/>
  <c r="V8" i="2"/>
  <c r="F8" i="2"/>
  <c r="W7" i="2"/>
  <c r="G7" i="2"/>
  <c r="X6" i="2"/>
  <c r="H6" i="2"/>
  <c r="Y5" i="2"/>
  <c r="I5" i="2"/>
  <c r="AF98" i="2"/>
  <c r="P97" i="2"/>
  <c r="AE94" i="2"/>
  <c r="O94" i="2"/>
  <c r="AG93" i="2"/>
  <c r="Q93" i="2"/>
  <c r="AI92" i="2"/>
  <c r="S92" i="2"/>
  <c r="U91" i="2"/>
  <c r="W88" i="2"/>
  <c r="Y87" i="2"/>
  <c r="I87" i="2"/>
  <c r="K86" i="2"/>
  <c r="AC85" i="2"/>
  <c r="M85" i="2"/>
  <c r="AE84" i="2"/>
  <c r="O84" i="2"/>
  <c r="AG83" i="2"/>
  <c r="Q83" i="2"/>
  <c r="AI81" i="2"/>
  <c r="S81" i="2"/>
  <c r="U80" i="2"/>
  <c r="W79" i="2"/>
  <c r="Y78" i="2"/>
  <c r="I78" i="2"/>
  <c r="K77" i="2"/>
  <c r="AC75" i="2"/>
  <c r="M75" i="2"/>
  <c r="AE74" i="2"/>
  <c r="O74" i="2"/>
  <c r="AG73" i="2"/>
  <c r="Q73" i="2"/>
  <c r="AI72" i="2"/>
  <c r="S72" i="2"/>
  <c r="U71" i="2"/>
  <c r="W69" i="2"/>
  <c r="Y68" i="2"/>
  <c r="I68" i="2"/>
  <c r="K67" i="2"/>
  <c r="AC66" i="2"/>
  <c r="M66" i="2"/>
  <c r="AE65" i="2"/>
  <c r="O65" i="2"/>
  <c r="AG64" i="2"/>
  <c r="Q64" i="2"/>
  <c r="AI63" i="2"/>
  <c r="S63" i="2"/>
  <c r="U62" i="2"/>
  <c r="W61" i="2"/>
  <c r="Y60" i="2"/>
  <c r="I60" i="2"/>
  <c r="K59" i="2"/>
  <c r="AC58" i="2"/>
  <c r="M58" i="2"/>
  <c r="AE57" i="2"/>
  <c r="O57" i="2"/>
  <c r="AG56" i="2"/>
  <c r="Q56" i="2"/>
  <c r="AI55" i="2"/>
  <c r="S55" i="2"/>
  <c r="U53" i="2"/>
  <c r="W52" i="2"/>
  <c r="Y51" i="2"/>
  <c r="I51" i="2"/>
  <c r="K50" i="2"/>
  <c r="AC49" i="2"/>
  <c r="M49" i="2"/>
  <c r="AD47" i="2"/>
  <c r="AE46" i="2"/>
  <c r="O46" i="2"/>
  <c r="AF45" i="2"/>
  <c r="P45" i="2"/>
  <c r="AG44" i="2"/>
  <c r="Q44" i="2"/>
  <c r="AH43" i="2"/>
  <c r="AI42" i="2"/>
  <c r="S42" i="2"/>
  <c r="AJ41" i="2"/>
  <c r="T41" i="2"/>
  <c r="AK38" i="2"/>
  <c r="U38" i="2"/>
  <c r="AL37" i="2"/>
  <c r="V37" i="2"/>
  <c r="F37" i="2"/>
  <c r="W36" i="2"/>
  <c r="G36" i="2"/>
  <c r="X35" i="2"/>
  <c r="H35" i="2"/>
  <c r="Y34" i="2"/>
  <c r="I34" i="2"/>
  <c r="Z33" i="2"/>
  <c r="J33" i="2"/>
  <c r="AA32" i="2"/>
  <c r="K32" i="2"/>
  <c r="AB31" i="2"/>
  <c r="L31" i="2"/>
  <c r="AC30" i="2"/>
  <c r="M30" i="2"/>
  <c r="AD29" i="2"/>
  <c r="N29" i="2"/>
  <c r="AE28" i="2"/>
  <c r="O28" i="2"/>
  <c r="AF27" i="2"/>
  <c r="P27" i="2"/>
  <c r="AG26" i="2"/>
  <c r="Q26" i="2"/>
  <c r="AH25" i="2"/>
  <c r="R25" i="2"/>
  <c r="AI24" i="2"/>
  <c r="S24" i="2"/>
  <c r="AJ23" i="2"/>
  <c r="T23" i="2"/>
  <c r="AK22" i="2"/>
  <c r="U22" i="2"/>
  <c r="AL21" i="2"/>
  <c r="V21" i="2"/>
  <c r="F21" i="2"/>
  <c r="W20" i="2"/>
  <c r="F20" i="2"/>
  <c r="W18" i="2"/>
  <c r="G18" i="2"/>
  <c r="X17" i="2"/>
  <c r="H17" i="2"/>
  <c r="Y16" i="2"/>
  <c r="I16" i="2"/>
  <c r="Z15" i="2"/>
  <c r="J15" i="2"/>
  <c r="AA14" i="2"/>
  <c r="K14" i="2"/>
  <c r="AB13" i="2"/>
  <c r="L13" i="2"/>
  <c r="AC12" i="2"/>
  <c r="M12" i="2"/>
  <c r="AD11" i="2"/>
  <c r="N11" i="2"/>
  <c r="AE10" i="2"/>
  <c r="O10" i="2"/>
  <c r="AF9" i="2"/>
  <c r="P9" i="2"/>
  <c r="AG8" i="2"/>
  <c r="Q8" i="2"/>
  <c r="AH7" i="2"/>
  <c r="R7" i="2"/>
  <c r="AI6" i="2"/>
  <c r="S6" i="2"/>
  <c r="AJ5" i="2"/>
  <c r="T5" i="2"/>
  <c r="Q98" i="2"/>
  <c r="K97" i="2"/>
  <c r="M96" i="2"/>
  <c r="AD94" i="2"/>
  <c r="AF93" i="2"/>
  <c r="P93" i="2"/>
  <c r="AH92" i="2"/>
  <c r="AJ91" i="2"/>
  <c r="T91" i="2"/>
  <c r="AL88" i="2"/>
  <c r="V88" i="2"/>
  <c r="F88" i="2"/>
  <c r="X87" i="2"/>
  <c r="H87" i="2"/>
  <c r="Z86" i="2"/>
  <c r="AB85" i="2"/>
  <c r="L85" i="2"/>
  <c r="AD84" i="2"/>
  <c r="AF83" i="2"/>
  <c r="P83" i="2"/>
  <c r="AH81" i="2"/>
  <c r="AJ80" i="2"/>
  <c r="T80" i="2"/>
  <c r="AL79" i="2"/>
  <c r="V79" i="2"/>
  <c r="F79" i="2"/>
  <c r="X78" i="2"/>
  <c r="H78" i="2"/>
  <c r="Z77" i="2"/>
  <c r="AB75" i="2"/>
  <c r="L75" i="2"/>
  <c r="AD74" i="2"/>
  <c r="AF73" i="2"/>
  <c r="P73" i="2"/>
  <c r="AH72" i="2"/>
  <c r="AJ71" i="2"/>
  <c r="T71" i="2"/>
  <c r="AL69" i="2"/>
  <c r="V69" i="2"/>
  <c r="F69" i="2"/>
  <c r="X68" i="2"/>
  <c r="H68" i="2"/>
  <c r="Z67" i="2"/>
  <c r="AB66" i="2"/>
  <c r="L66" i="2"/>
  <c r="AD65" i="2"/>
  <c r="AF64" i="2"/>
  <c r="P64" i="2"/>
  <c r="AH63" i="2"/>
  <c r="AJ62" i="2"/>
  <c r="T62" i="2"/>
  <c r="AL61" i="2"/>
  <c r="V61" i="2"/>
  <c r="F61" i="2"/>
  <c r="X60" i="2"/>
  <c r="H60" i="2"/>
  <c r="Z59" i="2"/>
  <c r="AB58" i="2"/>
  <c r="L58" i="2"/>
  <c r="AD57" i="2"/>
  <c r="AF56" i="2"/>
  <c r="P56" i="2"/>
  <c r="AH55" i="2"/>
  <c r="AJ53" i="2"/>
  <c r="T53" i="2"/>
  <c r="AL52" i="2"/>
  <c r="V52" i="2"/>
  <c r="F52" i="2"/>
  <c r="X51" i="2"/>
  <c r="H51" i="2"/>
  <c r="Z50" i="2"/>
  <c r="AB49" i="2"/>
  <c r="L49" i="2"/>
  <c r="AC47" i="2"/>
  <c r="M47" i="2"/>
  <c r="AD46" i="2"/>
  <c r="AE45" i="2"/>
  <c r="O45" i="2"/>
  <c r="AF44" i="2"/>
  <c r="P44" i="2"/>
  <c r="AG43" i="2"/>
  <c r="Q43" i="2"/>
  <c r="AH42" i="2"/>
  <c r="AI41" i="2"/>
  <c r="S41" i="2"/>
  <c r="AJ38" i="2"/>
  <c r="T38" i="2"/>
  <c r="AK37" i="2"/>
  <c r="U37" i="2"/>
  <c r="AL36" i="2"/>
  <c r="V36" i="2"/>
  <c r="F36" i="2"/>
  <c r="W35" i="2"/>
  <c r="G35" i="2"/>
  <c r="X34" i="2"/>
  <c r="H34" i="2"/>
  <c r="Y33" i="2"/>
  <c r="I33" i="2"/>
  <c r="Z32" i="2"/>
  <c r="J32" i="2"/>
  <c r="AA31" i="2"/>
  <c r="K31" i="2"/>
  <c r="AB30" i="2"/>
  <c r="L30" i="2"/>
  <c r="AC29" i="2"/>
  <c r="M29" i="2"/>
  <c r="AD28" i="2"/>
  <c r="N28" i="2"/>
  <c r="AE27" i="2"/>
  <c r="O27" i="2"/>
  <c r="AF26" i="2"/>
  <c r="P26" i="2"/>
  <c r="AG25" i="2"/>
  <c r="Q25" i="2"/>
  <c r="AH24" i="2"/>
  <c r="R24" i="2"/>
  <c r="AI23" i="2"/>
  <c r="S23" i="2"/>
  <c r="AJ22" i="2"/>
  <c r="T22" i="2"/>
  <c r="AK21" i="2"/>
  <c r="U21" i="2"/>
  <c r="AL20" i="2"/>
  <c r="AL19" i="2" s="1"/>
  <c r="V20" i="2"/>
  <c r="AL18" i="2"/>
  <c r="V18" i="2"/>
  <c r="F18" i="2"/>
  <c r="W17" i="2"/>
  <c r="G17" i="2"/>
  <c r="X16" i="2"/>
  <c r="H16" i="2"/>
  <c r="Y15" i="2"/>
  <c r="I15" i="2"/>
  <c r="Z14" i="2"/>
  <c r="J14" i="2"/>
  <c r="AA13" i="2"/>
  <c r="K13" i="2"/>
  <c r="AB12" i="2"/>
  <c r="L12" i="2"/>
  <c r="AC11" i="2"/>
  <c r="M11" i="2"/>
  <c r="AD10" i="2"/>
  <c r="N10" i="2"/>
  <c r="AE9" i="2"/>
  <c r="O9" i="2"/>
  <c r="AF8" i="2"/>
  <c r="P8" i="2"/>
  <c r="AG7" i="2"/>
  <c r="Q7" i="2"/>
  <c r="AH6" i="2"/>
  <c r="R6" i="2"/>
  <c r="AI5" i="2"/>
  <c r="S5" i="2"/>
  <c r="I98" i="2"/>
  <c r="H97" i="2"/>
  <c r="L96" i="2"/>
  <c r="AC94" i="2"/>
  <c r="M94" i="2"/>
  <c r="AE93" i="2"/>
  <c r="O93" i="2"/>
  <c r="AG92" i="2"/>
  <c r="Q92" i="2"/>
  <c r="AI91" i="2"/>
  <c r="S91" i="2"/>
  <c r="U88" i="2"/>
  <c r="W87" i="2"/>
  <c r="Y86" i="2"/>
  <c r="I86" i="2"/>
  <c r="K85" i="2"/>
  <c r="AC84" i="2"/>
  <c r="M84" i="2"/>
  <c r="AE83" i="2"/>
  <c r="O83" i="2"/>
  <c r="AG81" i="2"/>
  <c r="Q81" i="2"/>
  <c r="AI80" i="2"/>
  <c r="S80" i="2"/>
  <c r="U79" i="2"/>
  <c r="W78" i="2"/>
  <c r="Y77" i="2"/>
  <c r="I77" i="2"/>
  <c r="K75" i="2"/>
  <c r="AC74" i="2"/>
  <c r="M74" i="2"/>
  <c r="AE73" i="2"/>
  <c r="O73" i="2"/>
  <c r="AG72" i="2"/>
  <c r="Q72" i="2"/>
  <c r="AI71" i="2"/>
  <c r="S71" i="2"/>
  <c r="U69" i="2"/>
  <c r="W68" i="2"/>
  <c r="Y67" i="2"/>
  <c r="I67" i="2"/>
  <c r="K66" i="2"/>
  <c r="AC65" i="2"/>
  <c r="M65" i="2"/>
  <c r="AE64" i="2"/>
  <c r="O64" i="2"/>
  <c r="AG63" i="2"/>
  <c r="Q63" i="2"/>
  <c r="AI62" i="2"/>
  <c r="S62" i="2"/>
  <c r="U61" i="2"/>
  <c r="W60" i="2"/>
  <c r="Y59" i="2"/>
  <c r="I59" i="2"/>
  <c r="K58" i="2"/>
  <c r="AC57" i="2"/>
  <c r="M57" i="2"/>
  <c r="AE56" i="2"/>
  <c r="O56" i="2"/>
  <c r="AG55" i="2"/>
  <c r="Q55" i="2"/>
  <c r="AI53" i="2"/>
  <c r="S53" i="2"/>
  <c r="AI97" i="2"/>
  <c r="AB94" i="2"/>
  <c r="L94" i="2"/>
  <c r="AD93" i="2"/>
  <c r="AF92" i="2"/>
  <c r="P92" i="2"/>
  <c r="AH91" i="2"/>
  <c r="AJ88" i="2"/>
  <c r="T88" i="2"/>
  <c r="AL87" i="2"/>
  <c r="V87" i="2"/>
  <c r="F87" i="2"/>
  <c r="X86" i="2"/>
  <c r="H86" i="2"/>
  <c r="Z85" i="2"/>
  <c r="AB84" i="2"/>
  <c r="L84" i="2"/>
  <c r="AD83" i="2"/>
  <c r="AF81" i="2"/>
  <c r="P81" i="2"/>
  <c r="AH80" i="2"/>
  <c r="AJ79" i="2"/>
  <c r="T79" i="2"/>
  <c r="AL78" i="2"/>
  <c r="V78" i="2"/>
  <c r="F78" i="2"/>
  <c r="X77" i="2"/>
  <c r="H77" i="2"/>
  <c r="Z75" i="2"/>
  <c r="AB74" i="2"/>
  <c r="L74" i="2"/>
  <c r="AD73" i="2"/>
  <c r="AF72" i="2"/>
  <c r="P72" i="2"/>
  <c r="AH71" i="2"/>
  <c r="AJ69" i="2"/>
  <c r="T69" i="2"/>
  <c r="AL68" i="2"/>
  <c r="V68" i="2"/>
  <c r="F68" i="2"/>
  <c r="X67" i="2"/>
  <c r="H67" i="2"/>
  <c r="Z66" i="2"/>
  <c r="AB65" i="2"/>
  <c r="L65" i="2"/>
  <c r="AD64" i="2"/>
  <c r="AF63" i="2"/>
  <c r="P63" i="2"/>
  <c r="AH62" i="2"/>
  <c r="AJ61" i="2"/>
  <c r="T61" i="2"/>
  <c r="AL60" i="2"/>
  <c r="V60" i="2"/>
  <c r="F60" i="2"/>
  <c r="X59" i="2"/>
  <c r="H59" i="2"/>
  <c r="Z58" i="2"/>
  <c r="AB57" i="2"/>
  <c r="L57" i="2"/>
  <c r="AD56" i="2"/>
  <c r="AF55" i="2"/>
  <c r="P55" i="2"/>
  <c r="AH53" i="2"/>
  <c r="AJ52" i="2"/>
  <c r="T52" i="2"/>
  <c r="AL51" i="2"/>
  <c r="V51" i="2"/>
  <c r="F51" i="2"/>
  <c r="X50" i="2"/>
  <c r="H50" i="2"/>
  <c r="Z49" i="2"/>
  <c r="K47" i="2"/>
  <c r="AB46" i="2"/>
  <c r="L46" i="2"/>
  <c r="AC45" i="2"/>
  <c r="M45" i="2"/>
  <c r="AD44" i="2"/>
  <c r="AE43" i="2"/>
  <c r="O43" i="2"/>
  <c r="AF42" i="2"/>
  <c r="P42" i="2"/>
  <c r="AG41" i="2"/>
  <c r="Q41" i="2"/>
  <c r="AH38" i="2"/>
  <c r="R38" i="2"/>
  <c r="AI37" i="2"/>
  <c r="S37" i="2"/>
  <c r="AJ36" i="2"/>
  <c r="T36" i="2"/>
  <c r="AK35" i="2"/>
  <c r="AF97" i="2"/>
  <c r="AH96" i="2"/>
  <c r="W94" i="2"/>
  <c r="Y93" i="2"/>
  <c r="I93" i="2"/>
  <c r="K92" i="2"/>
  <c r="AC91" i="2"/>
  <c r="M91" i="2"/>
  <c r="AE88" i="2"/>
  <c r="O88" i="2"/>
  <c r="AG87" i="2"/>
  <c r="Q87" i="2"/>
  <c r="AI86" i="2"/>
  <c r="S86" i="2"/>
  <c r="U85" i="2"/>
  <c r="W84" i="2"/>
  <c r="Y83" i="2"/>
  <c r="I83" i="2"/>
  <c r="K81" i="2"/>
  <c r="AC80" i="2"/>
  <c r="M80" i="2"/>
  <c r="AE79" i="2"/>
  <c r="O79" i="2"/>
  <c r="AG78" i="2"/>
  <c r="Q78" i="2"/>
  <c r="AI77" i="2"/>
  <c r="S77" i="2"/>
  <c r="U75" i="2"/>
  <c r="W74" i="2"/>
  <c r="Y73" i="2"/>
  <c r="I73" i="2"/>
  <c r="K72" i="2"/>
  <c r="AC71" i="2"/>
  <c r="M71" i="2"/>
  <c r="AE69" i="2"/>
  <c r="O69" i="2"/>
  <c r="AG68" i="2"/>
  <c r="Q68" i="2"/>
  <c r="AI67" i="2"/>
  <c r="S67" i="2"/>
  <c r="U66" i="2"/>
  <c r="W65" i="2"/>
  <c r="Y64" i="2"/>
  <c r="I64" i="2"/>
  <c r="K63" i="2"/>
  <c r="AC62" i="2"/>
  <c r="M62" i="2"/>
  <c r="AE61" i="2"/>
  <c r="O61" i="2"/>
  <c r="AG60" i="2"/>
  <c r="Q60" i="2"/>
  <c r="AI59" i="2"/>
  <c r="S59" i="2"/>
  <c r="U58" i="2"/>
  <c r="W57" i="2"/>
  <c r="Y56" i="2"/>
  <c r="I56" i="2"/>
  <c r="K55" i="2"/>
  <c r="AC53" i="2"/>
  <c r="M53" i="2"/>
  <c r="AE52" i="2"/>
  <c r="O52" i="2"/>
  <c r="AG51" i="2"/>
  <c r="Q51" i="2"/>
  <c r="AI50" i="2"/>
  <c r="S50" i="2"/>
  <c r="U49" i="2"/>
  <c r="AL47" i="2"/>
  <c r="V47" i="2"/>
  <c r="F47" i="2"/>
  <c r="W46" i="2"/>
  <c r="X45" i="2"/>
  <c r="H45" i="2"/>
  <c r="Y44" i="2"/>
  <c r="I44" i="2"/>
  <c r="Z43" i="2"/>
  <c r="K42" i="2"/>
  <c r="AB41" i="2"/>
  <c r="L41" i="2"/>
  <c r="AC38" i="2"/>
  <c r="M38" i="2"/>
  <c r="AD37" i="2"/>
  <c r="N37" i="2"/>
  <c r="AE36" i="2"/>
  <c r="O36" i="2"/>
  <c r="AC96" i="2"/>
  <c r="AL94" i="2"/>
  <c r="V94" i="2"/>
  <c r="F94" i="2"/>
  <c r="X93" i="2"/>
  <c r="H93" i="2"/>
  <c r="Z92" i="2"/>
  <c r="AB91" i="2"/>
  <c r="L91" i="2"/>
  <c r="AD88" i="2"/>
  <c r="AF87" i="2"/>
  <c r="P87" i="2"/>
  <c r="AH86" i="2"/>
  <c r="AJ85" i="2"/>
  <c r="T85" i="2"/>
  <c r="AL84" i="2"/>
  <c r="V84" i="2"/>
  <c r="F84" i="2"/>
  <c r="X83" i="2"/>
  <c r="H83" i="2"/>
  <c r="Z81" i="2"/>
  <c r="AB80" i="2"/>
  <c r="L80" i="2"/>
  <c r="AD79" i="2"/>
  <c r="AF78" i="2"/>
  <c r="P78" i="2"/>
  <c r="AH77" i="2"/>
  <c r="AJ75" i="2"/>
  <c r="T75" i="2"/>
  <c r="AL74" i="2"/>
  <c r="V74" i="2"/>
  <c r="F74" i="2"/>
  <c r="X73" i="2"/>
  <c r="H73" i="2"/>
  <c r="Z72" i="2"/>
  <c r="AB71" i="2"/>
  <c r="L71" i="2"/>
  <c r="AD69" i="2"/>
  <c r="AF68" i="2"/>
  <c r="P68" i="2"/>
  <c r="AH67" i="2"/>
  <c r="AJ66" i="2"/>
  <c r="T66" i="2"/>
  <c r="AL65" i="2"/>
  <c r="V65" i="2"/>
  <c r="F65" i="2"/>
  <c r="X64" i="2"/>
  <c r="H64" i="2"/>
  <c r="Z63" i="2"/>
  <c r="AB62" i="2"/>
  <c r="L62" i="2"/>
  <c r="AD61" i="2"/>
  <c r="AF60" i="2"/>
  <c r="P60" i="2"/>
  <c r="AH59" i="2"/>
  <c r="AJ58" i="2"/>
  <c r="T58" i="2"/>
  <c r="AL57" i="2"/>
  <c r="V57" i="2"/>
  <c r="F57" i="2"/>
  <c r="X56" i="2"/>
  <c r="H56" i="2"/>
  <c r="Z55" i="2"/>
  <c r="AB53" i="2"/>
  <c r="L53" i="2"/>
  <c r="AD52" i="2"/>
  <c r="AF51" i="2"/>
  <c r="P51" i="2"/>
  <c r="AH50" i="2"/>
  <c r="AJ49" i="2"/>
  <c r="T49" i="2"/>
  <c r="U47" i="2"/>
  <c r="AL46" i="2"/>
  <c r="V46" i="2"/>
  <c r="F46" i="2"/>
  <c r="W45" i="2"/>
  <c r="X44" i="2"/>
  <c r="H44" i="2"/>
  <c r="Y43" i="2"/>
  <c r="I43" i="2"/>
  <c r="Z42" i="2"/>
  <c r="K41" i="2"/>
  <c r="AB38" i="2"/>
  <c r="L38" i="2"/>
  <c r="AC37" i="2"/>
  <c r="M37" i="2"/>
  <c r="AD36" i="2"/>
  <c r="N36" i="2"/>
  <c r="AE35" i="2"/>
  <c r="O35" i="2"/>
  <c r="AF34" i="2"/>
  <c r="P34" i="2"/>
  <c r="AG33" i="2"/>
  <c r="Q33" i="2"/>
  <c r="AH32" i="2"/>
  <c r="R32" i="2"/>
  <c r="AI31" i="2"/>
  <c r="S31" i="2"/>
  <c r="AJ30" i="2"/>
  <c r="T30" i="2"/>
  <c r="AK29" i="2"/>
  <c r="U29" i="2"/>
  <c r="AL28" i="2"/>
  <c r="V28" i="2"/>
  <c r="F28" i="2"/>
  <c r="W27" i="2"/>
  <c r="G27" i="2"/>
  <c r="X26" i="2"/>
  <c r="H26" i="2"/>
  <c r="Y25" i="2"/>
  <c r="I25" i="2"/>
  <c r="Z24" i="2"/>
  <c r="J24" i="2"/>
  <c r="AA23" i="2"/>
  <c r="K23" i="2"/>
  <c r="AB22" i="2"/>
  <c r="L22" i="2"/>
  <c r="AC21" i="2"/>
  <c r="M21" i="2"/>
  <c r="AD20" i="2"/>
  <c r="M20" i="2"/>
  <c r="M19" i="2" s="1"/>
  <c r="AD18" i="2"/>
  <c r="N18" i="2"/>
  <c r="AE17" i="2"/>
  <c r="O17" i="2"/>
  <c r="AF16" i="2"/>
  <c r="P16" i="2"/>
  <c r="AG15" i="2"/>
  <c r="Q15" i="2"/>
  <c r="AH14" i="2"/>
  <c r="R14" i="2"/>
  <c r="AI13" i="2"/>
  <c r="S13" i="2"/>
  <c r="AJ12" i="2"/>
  <c r="T12" i="2"/>
  <c r="AK11" i="2"/>
  <c r="U11" i="2"/>
  <c r="AL10" i="2"/>
  <c r="V10" i="2"/>
  <c r="F10" i="2"/>
  <c r="W9" i="2"/>
  <c r="G9" i="2"/>
  <c r="X8" i="2"/>
  <c r="H8" i="2"/>
  <c r="Y7" i="2"/>
  <c r="I7" i="2"/>
  <c r="Z6" i="2"/>
  <c r="J6" i="2"/>
  <c r="AA5" i="2"/>
  <c r="K5" i="2"/>
  <c r="R5" i="2"/>
  <c r="AF6" i="2"/>
  <c r="I8" i="2"/>
  <c r="N9" i="2"/>
  <c r="AB10" i="2"/>
  <c r="AL11" i="2"/>
  <c r="J13" i="2"/>
  <c r="X14" i="2"/>
  <c r="AH15" i="2"/>
  <c r="F17" i="2"/>
  <c r="T18" i="2"/>
  <c r="AE20" i="2"/>
  <c r="AE19" i="2" s="1"/>
  <c r="AJ21" i="2"/>
  <c r="Q23" i="2"/>
  <c r="AA24" i="2"/>
  <c r="AF25" i="2"/>
  <c r="M27" i="2"/>
  <c r="W28" i="2"/>
  <c r="AB29" i="2"/>
  <c r="I31" i="2"/>
  <c r="S32" i="2"/>
  <c r="X33" i="2"/>
  <c r="AL34" i="2"/>
  <c r="AK36" i="2"/>
  <c r="AG42" i="2"/>
  <c r="AC46" i="2"/>
  <c r="W51" i="2"/>
  <c r="AB5" i="2"/>
  <c r="AG6" i="2"/>
  <c r="N8" i="2"/>
  <c r="X9" i="2"/>
  <c r="AC10" i="2"/>
  <c r="J12" i="2"/>
  <c r="T13" i="2"/>
  <c r="Y14" i="2"/>
  <c r="F16" i="2"/>
  <c r="P17" i="2"/>
  <c r="U18" i="2"/>
  <c r="AJ20" i="2"/>
  <c r="AJ19" i="2" s="1"/>
  <c r="M22" i="2"/>
  <c r="R23" i="2"/>
  <c r="AF24" i="2"/>
  <c r="I26" i="2"/>
  <c r="N27" i="2"/>
  <c r="AB28" i="2"/>
  <c r="AL29" i="2"/>
  <c r="J31" i="2"/>
  <c r="X32" i="2"/>
  <c r="AH33" i="2"/>
  <c r="F35" i="2"/>
  <c r="T37" i="2"/>
  <c r="P43" i="2"/>
  <c r="L47" i="2"/>
  <c r="AG5" i="2"/>
  <c r="J7" i="2"/>
  <c r="O8" i="2"/>
  <c r="AC9" i="2"/>
  <c r="F11" i="2"/>
  <c r="K12" i="2"/>
  <c r="Y13" i="2"/>
  <c r="AI14" i="2"/>
  <c r="G16" i="2"/>
  <c r="U17" i="2"/>
  <c r="AE18" i="2"/>
  <c r="AK20" i="2"/>
  <c r="R22" i="2"/>
  <c r="AB23" i="2"/>
  <c r="AG24" i="2"/>
  <c r="N26" i="2"/>
  <c r="X27" i="2"/>
  <c r="AC28" i="2"/>
  <c r="J30" i="2"/>
  <c r="T31" i="2"/>
  <c r="Y32" i="2"/>
  <c r="F34" i="2"/>
  <c r="P35" i="2"/>
  <c r="AJ37" i="2"/>
  <c r="AF43" i="2"/>
  <c r="AB47" i="2"/>
  <c r="U52" i="2"/>
  <c r="AH5" i="2"/>
  <c r="O7" i="2"/>
  <c r="Y8" i="2"/>
  <c r="AD9" i="2"/>
  <c r="K11" i="2"/>
  <c r="U12" i="2"/>
  <c r="Z13" i="2"/>
  <c r="G15" i="2"/>
  <c r="Q16" i="2"/>
  <c r="V17" i="2"/>
  <c r="AJ18" i="2"/>
  <c r="N21" i="2"/>
  <c r="S22" i="2"/>
  <c r="AG23" i="2"/>
  <c r="J25" i="2"/>
  <c r="O26" i="2"/>
  <c r="AC27" i="2"/>
  <c r="F29" i="2"/>
  <c r="K30" i="2"/>
  <c r="Y31" i="2"/>
  <c r="AI32" i="2"/>
  <c r="G34" i="2"/>
  <c r="U35" i="2"/>
  <c r="S38" i="2"/>
  <c r="O44" i="2"/>
  <c r="K49" i="2"/>
  <c r="K6" i="2"/>
  <c r="P7" i="2"/>
  <c r="AD8" i="2"/>
  <c r="G10" i="2"/>
  <c r="L11" i="2"/>
  <c r="Z12" i="2"/>
  <c r="AJ13" i="2"/>
  <c r="H15" i="2"/>
  <c r="V16" i="2"/>
  <c r="AF17" i="2"/>
  <c r="AK18" i="2"/>
  <c r="S21" i="2"/>
  <c r="AC22" i="2"/>
  <c r="AH23" i="2"/>
  <c r="O25" i="2"/>
  <c r="Y26" i="2"/>
  <c r="AD27" i="2"/>
  <c r="K29" i="2"/>
  <c r="U30" i="2"/>
  <c r="Z31" i="2"/>
  <c r="G33" i="2"/>
  <c r="Q34" i="2"/>
  <c r="V35" i="2"/>
  <c r="AI38" i="2"/>
  <c r="AE44" i="2"/>
  <c r="AG614" i="2"/>
  <c r="Y614" i="2"/>
  <c r="Q614" i="2"/>
  <c r="X614" i="2"/>
  <c r="P614" i="2"/>
  <c r="H614" i="2"/>
  <c r="AE614" i="2"/>
  <c r="W614" i="2"/>
  <c r="O614" i="2"/>
  <c r="V614" i="2"/>
  <c r="AI614" i="2"/>
  <c r="AB614" i="2"/>
  <c r="L614" i="2"/>
  <c r="AA614" i="2"/>
  <c r="K614" i="2"/>
  <c r="AC448" i="2"/>
  <c r="Y448" i="2"/>
  <c r="AM282" i="2"/>
  <c r="AM116" i="2"/>
  <c r="CE632" i="2" l="1"/>
  <c r="CF632" i="2" s="1"/>
  <c r="X598" i="2"/>
  <c r="Z588" i="2"/>
  <c r="Z587" i="2" s="1"/>
  <c r="AD530" i="2"/>
  <c r="M558" i="2"/>
  <c r="S577" i="2"/>
  <c r="H598" i="2"/>
  <c r="T552" i="2"/>
  <c r="AH517" i="2"/>
  <c r="AH516" i="2" s="1"/>
  <c r="K577" i="2"/>
  <c r="V593" i="2"/>
  <c r="T517" i="2"/>
  <c r="T516" i="2" s="1"/>
  <c r="Z517" i="2"/>
  <c r="Z516" i="2" s="1"/>
  <c r="AF572" i="2"/>
  <c r="AF571" i="2" s="1"/>
  <c r="R463" i="2"/>
  <c r="H517" i="2"/>
  <c r="H516" i="2" s="1"/>
  <c r="P598" i="2"/>
  <c r="X572" i="2"/>
  <c r="X571" i="2" s="1"/>
  <c r="AH432" i="2"/>
  <c r="H490" i="2"/>
  <c r="V512" i="2"/>
  <c r="AJ603" i="2"/>
  <c r="CE628" i="2"/>
  <c r="CF628" i="2" s="1"/>
  <c r="CE627" i="2"/>
  <c r="CF627" i="2" s="1"/>
  <c r="CE626" i="2"/>
  <c r="CF626" i="2" s="1"/>
  <c r="CE629" i="2"/>
  <c r="CF629" i="2" s="1"/>
  <c r="CE634" i="2"/>
  <c r="CF634" i="2" s="1"/>
  <c r="CE630" i="2"/>
  <c r="CF630" i="2" s="1"/>
  <c r="AA501" i="2"/>
  <c r="I335" i="2"/>
  <c r="CE633" i="2"/>
  <c r="CF633" i="2" s="1"/>
  <c r="CE631" i="2"/>
  <c r="CF631" i="2" s="1"/>
  <c r="Q245" i="2"/>
  <c r="BL40" i="2"/>
  <c r="U506" i="2"/>
  <c r="AT40" i="2"/>
  <c r="K185" i="2"/>
  <c r="K184" i="2" s="1"/>
  <c r="BF40" i="2"/>
  <c r="BJ40" i="2"/>
  <c r="H364" i="2"/>
  <c r="BD19" i="2"/>
  <c r="AY40" i="2"/>
  <c r="AS19" i="2"/>
  <c r="BI40" i="2"/>
  <c r="AX19" i="2"/>
  <c r="BA40" i="2"/>
  <c r="BG19" i="2"/>
  <c r="AV19" i="2"/>
  <c r="BC19" i="2"/>
  <c r="AZ40" i="2"/>
  <c r="BC40" i="2"/>
  <c r="AS40" i="2"/>
  <c r="BM40" i="2"/>
  <c r="BG40" i="2"/>
  <c r="BD40" i="2"/>
  <c r="AW40" i="2"/>
  <c r="AQ40" i="2"/>
  <c r="AV40" i="2"/>
  <c r="BK40" i="2"/>
  <c r="BE40" i="2"/>
  <c r="AR40" i="2"/>
  <c r="AN40" i="2"/>
  <c r="BI19" i="2"/>
  <c r="AW19" i="2"/>
  <c r="AO40" i="2"/>
  <c r="Y558" i="2"/>
  <c r="AE603" i="2"/>
  <c r="P240" i="2"/>
  <c r="P239" i="2" s="1"/>
  <c r="Q577" i="2"/>
  <c r="I577" i="2"/>
  <c r="AF245" i="2"/>
  <c r="V530" i="2"/>
  <c r="M593" i="2"/>
  <c r="AA577" i="2"/>
  <c r="AF364" i="2"/>
  <c r="AD346" i="2"/>
  <c r="H506" i="2"/>
  <c r="AG463" i="2"/>
  <c r="T530" i="2"/>
  <c r="AJ552" i="2"/>
  <c r="AB552" i="2"/>
  <c r="O346" i="2"/>
  <c r="AD416" i="2"/>
  <c r="H100" i="2"/>
  <c r="T198" i="2"/>
  <c r="AI256" i="2"/>
  <c r="AI255" i="2" s="1"/>
  <c r="W169" i="2"/>
  <c r="M324" i="2"/>
  <c r="AD351" i="2"/>
  <c r="AD350" i="2" s="1"/>
  <c r="V458" i="2"/>
  <c r="AH478" i="2"/>
  <c r="AE458" i="2"/>
  <c r="M468" i="2"/>
  <c r="AD458" i="2"/>
  <c r="Z463" i="2"/>
  <c r="R453" i="2"/>
  <c r="K496" i="2"/>
  <c r="T501" i="2"/>
  <c r="W473" i="2"/>
  <c r="AB496" i="2"/>
  <c r="AB564" i="2"/>
  <c r="Y496" i="2"/>
  <c r="AB530" i="2"/>
  <c r="X552" i="2"/>
  <c r="AE593" i="2"/>
  <c r="O593" i="2"/>
  <c r="AF598" i="2"/>
  <c r="AB582" i="2"/>
  <c r="R588" i="2"/>
  <c r="AJ588" i="2"/>
  <c r="AJ587" i="2" s="1"/>
  <c r="X517" i="2"/>
  <c r="X516" i="2" s="1"/>
  <c r="Y463" i="2"/>
  <c r="T588" i="2"/>
  <c r="T587" i="2" s="1"/>
  <c r="I603" i="2"/>
  <c r="AD572" i="2"/>
  <c r="AD571" i="2" s="1"/>
  <c r="T582" i="2"/>
  <c r="Y522" i="2"/>
  <c r="Q558" i="2"/>
  <c r="L552" i="2"/>
  <c r="O558" i="2"/>
  <c r="L564" i="2"/>
  <c r="Y577" i="2"/>
  <c r="AH588" i="2"/>
  <c r="AH587" i="2" s="1"/>
  <c r="Z598" i="2"/>
  <c r="L588" i="2"/>
  <c r="L587" i="2" s="1"/>
  <c r="Y603" i="2"/>
  <c r="AE522" i="2"/>
  <c r="W522" i="2"/>
  <c r="AD552" i="2"/>
  <c r="AH564" i="2"/>
  <c r="V582" i="2"/>
  <c r="AB588" i="2"/>
  <c r="AB587" i="2" s="1"/>
  <c r="K297" i="2"/>
  <c r="L432" i="2"/>
  <c r="AG453" i="2"/>
  <c r="T432" i="2"/>
  <c r="I496" i="2"/>
  <c r="AJ530" i="2"/>
  <c r="R564" i="2"/>
  <c r="AC40" i="2"/>
  <c r="T141" i="2"/>
  <c r="L463" i="2"/>
  <c r="O473" i="2"/>
  <c r="M506" i="2"/>
  <c r="R490" i="2"/>
  <c r="AB416" i="2"/>
  <c r="Z453" i="2"/>
  <c r="T422" i="2"/>
  <c r="T421" i="2" s="1"/>
  <c r="AC558" i="2"/>
  <c r="V572" i="2"/>
  <c r="V571" i="2" s="1"/>
  <c r="CE481" i="2"/>
  <c r="AG496" i="2"/>
  <c r="AH598" i="2"/>
  <c r="H463" i="2"/>
  <c r="AF490" i="2"/>
  <c r="AD496" i="2"/>
  <c r="AC536" i="2"/>
  <c r="R501" i="2"/>
  <c r="Y76" i="2"/>
  <c r="AA198" i="2"/>
  <c r="AH220" i="2"/>
  <c r="L501" i="2"/>
  <c r="Y164" i="2"/>
  <c r="AB136" i="2"/>
  <c r="Y126" i="2"/>
  <c r="AE48" i="2"/>
  <c r="AI82" i="2"/>
  <c r="W490" i="2"/>
  <c r="CE469" i="2"/>
  <c r="Z432" i="2"/>
  <c r="K468" i="2"/>
  <c r="AG478" i="2"/>
  <c r="AE76" i="2"/>
  <c r="O164" i="2"/>
  <c r="AH105" i="2"/>
  <c r="AF406" i="2"/>
  <c r="AF405" i="2" s="1"/>
  <c r="I490" i="2"/>
  <c r="H453" i="2"/>
  <c r="AB473" i="2"/>
  <c r="T496" i="2"/>
  <c r="AK19" i="2"/>
  <c r="AH174" i="2"/>
  <c r="AJ158" i="2"/>
  <c r="AE266" i="2"/>
  <c r="AG312" i="2"/>
  <c r="O76" i="2"/>
  <c r="M95" i="2"/>
  <c r="AI19" i="2"/>
  <c r="AE245" i="2"/>
  <c r="AJ185" i="2"/>
  <c r="AJ184" i="2" s="1"/>
  <c r="S185" i="2"/>
  <c r="S184" i="2" s="1"/>
  <c r="M226" i="2"/>
  <c r="AF185" i="2"/>
  <c r="AF184" i="2" s="1"/>
  <c r="H256" i="2"/>
  <c r="H255" i="2" s="1"/>
  <c r="V496" i="2"/>
  <c r="CF336" i="2"/>
  <c r="Z250" i="2"/>
  <c r="AE198" i="2"/>
  <c r="AL146" i="2"/>
  <c r="R131" i="2"/>
  <c r="P302" i="2"/>
  <c r="L307" i="2"/>
  <c r="W240" i="2"/>
  <c r="W239" i="2" s="1"/>
  <c r="AJ330" i="2"/>
  <c r="L517" i="2"/>
  <c r="L516" i="2" s="1"/>
  <c r="Z136" i="2"/>
  <c r="Z100" i="2"/>
  <c r="P136" i="2"/>
  <c r="S220" i="2"/>
  <c r="Z131" i="2"/>
  <c r="V240" i="2"/>
  <c r="V239" i="2" s="1"/>
  <c r="R232" i="2"/>
  <c r="AI240" i="2"/>
  <c r="AI239" i="2" s="1"/>
  <c r="Z266" i="2"/>
  <c r="J422" i="2"/>
  <c r="J421" i="2" s="1"/>
  <c r="W346" i="2"/>
  <c r="AB105" i="2"/>
  <c r="I76" i="2"/>
  <c r="W40" i="2"/>
  <c r="AH90" i="2"/>
  <c r="AH89" i="2" s="1"/>
  <c r="T121" i="2"/>
  <c r="AH198" i="2"/>
  <c r="Z76" i="2"/>
  <c r="T174" i="2"/>
  <c r="AC250" i="2"/>
  <c r="Q261" i="2"/>
  <c r="AJ302" i="2"/>
  <c r="T266" i="2"/>
  <c r="AH180" i="2"/>
  <c r="Q180" i="2"/>
  <c r="S256" i="2"/>
  <c r="S255" i="2" s="1"/>
  <c r="AD330" i="2"/>
  <c r="K392" i="2"/>
  <c r="H351" i="2"/>
  <c r="H350" i="2" s="1"/>
  <c r="M422" i="2"/>
  <c r="M421" i="2" s="1"/>
  <c r="AD406" i="2"/>
  <c r="AD405" i="2" s="1"/>
  <c r="X432" i="2"/>
  <c r="O463" i="2"/>
  <c r="AD490" i="2"/>
  <c r="AA506" i="2"/>
  <c r="T512" i="2"/>
  <c r="R577" i="2"/>
  <c r="AD564" i="2"/>
  <c r="X131" i="2"/>
  <c r="AM82" i="2"/>
  <c r="CE31" i="2"/>
  <c r="AG54" i="2"/>
  <c r="AI158" i="2"/>
  <c r="M198" i="2"/>
  <c r="AC146" i="2"/>
  <c r="Q190" i="2"/>
  <c r="O240" i="2"/>
  <c r="O239" i="2" s="1"/>
  <c r="AD70" i="2"/>
  <c r="Q48" i="2"/>
  <c r="AI76" i="2"/>
  <c r="M100" i="2"/>
  <c r="CF145" i="2"/>
  <c r="AG76" i="2"/>
  <c r="CF234" i="2"/>
  <c r="AF141" i="2"/>
  <c r="O185" i="2"/>
  <c r="O184" i="2" s="1"/>
  <c r="AC245" i="2"/>
  <c r="K256" i="2"/>
  <c r="K255" i="2" s="1"/>
  <c r="AC340" i="2"/>
  <c r="CE21" i="2"/>
  <c r="AG100" i="2"/>
  <c r="Y40" i="2"/>
  <c r="P48" i="2"/>
  <c r="M70" i="2"/>
  <c r="R136" i="2"/>
  <c r="O95" i="2"/>
  <c r="S164" i="2"/>
  <c r="K174" i="2"/>
  <c r="M185" i="2"/>
  <c r="M184" i="2" s="1"/>
  <c r="AC226" i="2"/>
  <c r="X141" i="2"/>
  <c r="U164" i="2"/>
  <c r="AJ271" i="2"/>
  <c r="I266" i="2"/>
  <c r="L70" i="2"/>
  <c r="V70" i="2"/>
  <c r="T95" i="2"/>
  <c r="AH131" i="2"/>
  <c r="AA141" i="2"/>
  <c r="AB256" i="2"/>
  <c r="AB255" i="2" s="1"/>
  <c r="P266" i="2"/>
  <c r="CE275" i="2"/>
  <c r="AB422" i="2"/>
  <c r="AB421" i="2" s="1"/>
  <c r="U427" i="2"/>
  <c r="AC427" i="2"/>
  <c r="CE462" i="2"/>
  <c r="T105" i="2"/>
  <c r="AF100" i="2"/>
  <c r="S136" i="2"/>
  <c r="Y121" i="2"/>
  <c r="H174" i="2"/>
  <c r="K190" i="2"/>
  <c r="R126" i="2"/>
  <c r="T226" i="2"/>
  <c r="R240" i="2"/>
  <c r="R239" i="2" s="1"/>
  <c r="U266" i="2"/>
  <c r="H240" i="2"/>
  <c r="H239" i="2" s="1"/>
  <c r="CF33" i="2"/>
  <c r="Y95" i="2"/>
  <c r="AF169" i="2"/>
  <c r="V226" i="2"/>
  <c r="AL245" i="2"/>
  <c r="AD324" i="2"/>
  <c r="V351" i="2"/>
  <c r="V350" i="2" s="1"/>
  <c r="V330" i="2"/>
  <c r="Z386" i="2"/>
  <c r="AA307" i="2"/>
  <c r="W356" i="2"/>
  <c r="AH351" i="2"/>
  <c r="AH350" i="2" s="1"/>
  <c r="O427" i="2"/>
  <c r="Z422" i="2"/>
  <c r="Z421" i="2" s="1"/>
  <c r="S501" i="2"/>
  <c r="U468" i="2"/>
  <c r="AI512" i="2"/>
  <c r="L593" i="2"/>
  <c r="AG82" i="2"/>
  <c r="S131" i="2"/>
  <c r="S158" i="2"/>
  <c r="AL180" i="2"/>
  <c r="AA158" i="2"/>
  <c r="CF200" i="2"/>
  <c r="M245" i="2"/>
  <c r="O245" i="2"/>
  <c r="CE309" i="2"/>
  <c r="L40" i="2"/>
  <c r="AE40" i="2"/>
  <c r="P416" i="2"/>
  <c r="X416" i="2"/>
  <c r="AH427" i="2"/>
  <c r="AG506" i="2"/>
  <c r="AD512" i="2"/>
  <c r="CF123" i="2"/>
  <c r="AB48" i="2"/>
  <c r="H76" i="2"/>
  <c r="AH100" i="2"/>
  <c r="AG90" i="2"/>
  <c r="AG89" i="2" s="1"/>
  <c r="X54" i="2"/>
  <c r="V40" i="2"/>
  <c r="Z105" i="2"/>
  <c r="AI90" i="2"/>
  <c r="AJ105" i="2"/>
  <c r="P95" i="2"/>
  <c r="Y90" i="2"/>
  <c r="Y89" i="2" s="1"/>
  <c r="L48" i="2"/>
  <c r="Z90" i="2"/>
  <c r="Z89" i="2" s="1"/>
  <c r="CE87" i="2"/>
  <c r="AJ76" i="2"/>
  <c r="K90" i="2"/>
  <c r="I100" i="2"/>
  <c r="Q95" i="2"/>
  <c r="P82" i="2"/>
  <c r="AM76" i="2"/>
  <c r="Z70" i="2"/>
  <c r="Q54" i="2"/>
  <c r="X76" i="2"/>
  <c r="AF95" i="2"/>
  <c r="H126" i="2"/>
  <c r="AE126" i="2"/>
  <c r="AC131" i="2"/>
  <c r="AH126" i="2"/>
  <c r="AF146" i="2"/>
  <c r="AI126" i="2"/>
  <c r="Y136" i="2"/>
  <c r="L158" i="2"/>
  <c r="AI180" i="2"/>
  <c r="AG48" i="2"/>
  <c r="AG121" i="2"/>
  <c r="AC141" i="2"/>
  <c r="Z158" i="2"/>
  <c r="AL82" i="2"/>
  <c r="O90" i="2"/>
  <c r="O89" i="2" s="1"/>
  <c r="Z164" i="2"/>
  <c r="T40" i="2"/>
  <c r="AC54" i="2"/>
  <c r="P76" i="2"/>
  <c r="AL90" i="2"/>
  <c r="AL89" i="2" s="1"/>
  <c r="CF96" i="2"/>
  <c r="AC100" i="2"/>
  <c r="AE121" i="2"/>
  <c r="U158" i="2"/>
  <c r="AH136" i="2"/>
  <c r="M158" i="2"/>
  <c r="AM164" i="2"/>
  <c r="U169" i="2"/>
  <c r="L232" i="2"/>
  <c r="AC185" i="2"/>
  <c r="AC184" i="2" s="1"/>
  <c r="CE197" i="2"/>
  <c r="CF202" i="2"/>
  <c r="CF211" i="2"/>
  <c r="AM261" i="2"/>
  <c r="Q146" i="2"/>
  <c r="AF190" i="2"/>
  <c r="CE230" i="2"/>
  <c r="I232" i="2"/>
  <c r="AJ240" i="2"/>
  <c r="AJ239" i="2" s="1"/>
  <c r="H185" i="2"/>
  <c r="H184" i="2" s="1"/>
  <c r="CF219" i="2"/>
  <c r="AB232" i="2"/>
  <c r="AL261" i="2"/>
  <c r="AB126" i="2"/>
  <c r="T70" i="2"/>
  <c r="CF206" i="2"/>
  <c r="L302" i="2"/>
  <c r="AF54" i="2"/>
  <c r="I146" i="2"/>
  <c r="U54" i="2"/>
  <c r="CE144" i="2"/>
  <c r="CF265" i="2"/>
  <c r="I126" i="2"/>
  <c r="U95" i="2"/>
  <c r="CF143" i="2"/>
  <c r="AC266" i="2"/>
  <c r="T82" i="2"/>
  <c r="AF70" i="2"/>
  <c r="AF136" i="2"/>
  <c r="AH70" i="2"/>
  <c r="X40" i="2"/>
  <c r="AJ48" i="2"/>
  <c r="X146" i="2"/>
  <c r="R146" i="2"/>
  <c r="T146" i="2"/>
  <c r="I185" i="2"/>
  <c r="I184" i="2" s="1"/>
  <c r="CE193" i="2"/>
  <c r="K141" i="2"/>
  <c r="AI105" i="2"/>
  <c r="AE90" i="2"/>
  <c r="AE89" i="2" s="1"/>
  <c r="V90" i="2"/>
  <c r="V89" i="2" s="1"/>
  <c r="AB76" i="2"/>
  <c r="L82" i="2"/>
  <c r="Q126" i="2"/>
  <c r="CE217" i="2"/>
  <c r="AM185" i="2"/>
  <c r="AM184" i="2" s="1"/>
  <c r="Z232" i="2"/>
  <c r="K164" i="2"/>
  <c r="AI131" i="2"/>
  <c r="P141" i="2"/>
  <c r="T185" i="2"/>
  <c r="T184" i="2" s="1"/>
  <c r="X232" i="2"/>
  <c r="AE164" i="2"/>
  <c r="CE195" i="2"/>
  <c r="CE208" i="2"/>
  <c r="X180" i="2"/>
  <c r="AM240" i="2"/>
  <c r="AM239" i="2" s="1"/>
  <c r="M232" i="2"/>
  <c r="AB240" i="2"/>
  <c r="AB239" i="2" s="1"/>
  <c r="AM266" i="2"/>
  <c r="AF232" i="2"/>
  <c r="AE240" i="2"/>
  <c r="AE239" i="2" s="1"/>
  <c r="Y307" i="2"/>
  <c r="AM169" i="2"/>
  <c r="Z185" i="2"/>
  <c r="Z184" i="2" s="1"/>
  <c r="U220" i="2"/>
  <c r="H226" i="2"/>
  <c r="CF189" i="2"/>
  <c r="AG190" i="2"/>
  <c r="Z220" i="2"/>
  <c r="Y226" i="2"/>
  <c r="M240" i="2"/>
  <c r="M239" i="2" s="1"/>
  <c r="AH302" i="2"/>
  <c r="Z174" i="2"/>
  <c r="AD164" i="2"/>
  <c r="X185" i="2"/>
  <c r="X184" i="2" s="1"/>
  <c r="CE211" i="2"/>
  <c r="L256" i="2"/>
  <c r="L255" i="2" s="1"/>
  <c r="P261" i="2"/>
  <c r="CE277" i="2"/>
  <c r="CE347" i="2"/>
  <c r="AA356" i="2"/>
  <c r="Q335" i="2"/>
  <c r="O250" i="2"/>
  <c r="T271" i="2"/>
  <c r="X287" i="2"/>
  <c r="P346" i="2"/>
  <c r="T240" i="2"/>
  <c r="T239" i="2" s="1"/>
  <c r="V261" i="2"/>
  <c r="W330" i="2"/>
  <c r="AI356" i="2"/>
  <c r="K240" i="2"/>
  <c r="K239" i="2" s="1"/>
  <c r="AJ266" i="2"/>
  <c r="CE280" i="2"/>
  <c r="X351" i="2"/>
  <c r="X350" i="2" s="1"/>
  <c r="AF335" i="2"/>
  <c r="O392" i="2"/>
  <c r="Q356" i="2"/>
  <c r="CE311" i="2"/>
  <c r="AE312" i="2"/>
  <c r="AJ346" i="2"/>
  <c r="M351" i="2"/>
  <c r="M350" i="2" s="1"/>
  <c r="Q302" i="2"/>
  <c r="AJ307" i="2"/>
  <c r="T340" i="2"/>
  <c r="L340" i="2"/>
  <c r="M370" i="2"/>
  <c r="X411" i="2"/>
  <c r="H427" i="2"/>
  <c r="Q411" i="2"/>
  <c r="Z411" i="2"/>
  <c r="U458" i="2"/>
  <c r="T458" i="2"/>
  <c r="AD468" i="2"/>
  <c r="AA468" i="2"/>
  <c r="T190" i="2"/>
  <c r="CF218" i="2"/>
  <c r="P226" i="2"/>
  <c r="U250" i="2"/>
  <c r="V297" i="2"/>
  <c r="Z307" i="2"/>
  <c r="H220" i="2"/>
  <c r="R164" i="2"/>
  <c r="AA256" i="2"/>
  <c r="AA255" i="2" s="1"/>
  <c r="M266" i="2"/>
  <c r="L330" i="2"/>
  <c r="Z346" i="2"/>
  <c r="S330" i="2"/>
  <c r="AH266" i="2"/>
  <c r="AB271" i="2"/>
  <c r="CF282" i="2"/>
  <c r="L36" i="4" s="1"/>
  <c r="AH346" i="2"/>
  <c r="P250" i="2"/>
  <c r="Z302" i="2"/>
  <c r="AE297" i="2"/>
  <c r="T307" i="2"/>
  <c r="AI398" i="2"/>
  <c r="AI392" i="2"/>
  <c r="K356" i="2"/>
  <c r="H346" i="2"/>
  <c r="CE326" i="2"/>
  <c r="Q90" i="2"/>
  <c r="Q89" i="2" s="1"/>
  <c r="H82" i="2"/>
  <c r="CF75" i="2"/>
  <c r="AL54" i="2"/>
  <c r="S40" i="2"/>
  <c r="AA19" i="2"/>
  <c r="I54" i="2"/>
  <c r="Z95" i="2"/>
  <c r="AD76" i="2"/>
  <c r="AH48" i="2"/>
  <c r="AH40" i="2"/>
  <c r="CF7" i="2"/>
  <c r="AJ90" i="2"/>
  <c r="AJ89" i="2" s="1"/>
  <c r="AF40" i="2"/>
  <c r="I90" i="2"/>
  <c r="I89" i="2" s="1"/>
  <c r="S76" i="2"/>
  <c r="U105" i="2"/>
  <c r="AI95" i="2"/>
  <c r="U76" i="2"/>
  <c r="AL76" i="2"/>
  <c r="P54" i="2"/>
  <c r="AL48" i="2"/>
  <c r="U40" i="2"/>
  <c r="Q105" i="2"/>
  <c r="W100" i="2"/>
  <c r="AE95" i="2"/>
  <c r="AH82" i="2"/>
  <c r="AI54" i="2"/>
  <c r="W54" i="2"/>
  <c r="H48" i="2"/>
  <c r="AB40" i="2"/>
  <c r="CE38" i="2"/>
  <c r="Y82" i="2"/>
  <c r="H95" i="2"/>
  <c r="AF174" i="2"/>
  <c r="AH169" i="2"/>
  <c r="Y185" i="2"/>
  <c r="Y184" i="2" s="1"/>
  <c r="AA121" i="2"/>
  <c r="CE139" i="2"/>
  <c r="AJ174" i="2"/>
  <c r="Q169" i="2"/>
  <c r="AF126" i="2"/>
  <c r="AB158" i="2"/>
  <c r="S141" i="2"/>
  <c r="P164" i="2"/>
  <c r="AJ126" i="2"/>
  <c r="H141" i="2"/>
  <c r="AH146" i="2"/>
  <c r="H146" i="2"/>
  <c r="AB174" i="2"/>
  <c r="AL190" i="2"/>
  <c r="O40" i="2"/>
  <c r="V54" i="2"/>
  <c r="AG70" i="2"/>
  <c r="K76" i="2"/>
  <c r="AF90" i="2"/>
  <c r="AF89" i="2" s="1"/>
  <c r="AE105" i="2"/>
  <c r="K131" i="2"/>
  <c r="AE146" i="2"/>
  <c r="AM146" i="2"/>
  <c r="AA164" i="2"/>
  <c r="L169" i="2"/>
  <c r="AD54" i="2"/>
  <c r="AM70" i="2"/>
  <c r="AM90" i="2"/>
  <c r="AM89" i="2" s="1"/>
  <c r="X100" i="2"/>
  <c r="S121" i="2"/>
  <c r="AA126" i="2"/>
  <c r="AL158" i="2"/>
  <c r="Y169" i="2"/>
  <c r="CE200" i="2"/>
  <c r="M40" i="2"/>
  <c r="T48" i="2"/>
  <c r="T54" i="2"/>
  <c r="Q82" i="2"/>
  <c r="S82" i="2"/>
  <c r="AD90" i="2"/>
  <c r="AD89" i="2" s="1"/>
  <c r="I95" i="2"/>
  <c r="AM100" i="2"/>
  <c r="AG105" i="2"/>
  <c r="U19" i="2"/>
  <c r="K100" i="2"/>
  <c r="S95" i="2"/>
  <c r="AL174" i="2"/>
  <c r="AM126" i="2"/>
  <c r="V126" i="2"/>
  <c r="AB220" i="2"/>
  <c r="CF25" i="2"/>
  <c r="CE27" i="2"/>
  <c r="CE33" i="2"/>
  <c r="CF35" i="2"/>
  <c r="CE37" i="2"/>
  <c r="K105" i="2"/>
  <c r="Q100" i="2"/>
  <c r="K48" i="2"/>
  <c r="AD48" i="2"/>
  <c r="AB19" i="2"/>
  <c r="CE22" i="2"/>
  <c r="AJ54" i="2"/>
  <c r="U48" i="2"/>
  <c r="AL40" i="2"/>
  <c r="Y105" i="2"/>
  <c r="AE100" i="2"/>
  <c r="AM95" i="2"/>
  <c r="AF82" i="2"/>
  <c r="AI40" i="2"/>
  <c r="T76" i="2"/>
  <c r="AE54" i="2"/>
  <c r="O48" i="2"/>
  <c r="P40" i="2"/>
  <c r="AB70" i="2"/>
  <c r="X70" i="2"/>
  <c r="K54" i="2"/>
  <c r="Y100" i="2"/>
  <c r="AG95" i="2"/>
  <c r="W76" i="2"/>
  <c r="AH54" i="2"/>
  <c r="AC48" i="2"/>
  <c r="AD40" i="2"/>
  <c r="J19" i="2"/>
  <c r="CE28" i="2"/>
  <c r="CE34" i="2"/>
  <c r="U70" i="2"/>
  <c r="AF76" i="2"/>
  <c r="K82" i="2"/>
  <c r="X95" i="2"/>
  <c r="H121" i="2"/>
  <c r="P158" i="2"/>
  <c r="AI174" i="2"/>
  <c r="AB164" i="2"/>
  <c r="AL121" i="2"/>
  <c r="U126" i="2"/>
  <c r="O141" i="2"/>
  <c r="O146" i="2"/>
  <c r="AJ164" i="2"/>
  <c r="Y131" i="2"/>
  <c r="Z169" i="2"/>
  <c r="X136" i="2"/>
  <c r="CE143" i="2"/>
  <c r="K158" i="2"/>
  <c r="R198" i="2"/>
  <c r="AM54" i="2"/>
  <c r="L121" i="2"/>
  <c r="M141" i="2"/>
  <c r="W70" i="2"/>
  <c r="AH76" i="2"/>
  <c r="M82" i="2"/>
  <c r="W90" i="2"/>
  <c r="W89" i="2" s="1"/>
  <c r="AB141" i="2"/>
  <c r="M164" i="2"/>
  <c r="O105" i="2"/>
  <c r="AG131" i="2"/>
  <c r="AG136" i="2"/>
  <c r="AE141" i="2"/>
  <c r="W146" i="2"/>
  <c r="AG169" i="2"/>
  <c r="AA174" i="2"/>
  <c r="L164" i="2"/>
  <c r="AB226" i="2"/>
  <c r="K220" i="2"/>
  <c r="U190" i="2"/>
  <c r="O198" i="2"/>
  <c r="O204" i="2"/>
  <c r="CE225" i="2"/>
  <c r="CE219" i="2"/>
  <c r="X564" i="2"/>
  <c r="T577" i="2"/>
  <c r="AA411" i="2"/>
  <c r="H398" i="2"/>
  <c r="AE422" i="2"/>
  <c r="AE421" i="2" s="1"/>
  <c r="AG432" i="2"/>
  <c r="AE506" i="2"/>
  <c r="U416" i="2"/>
  <c r="Q416" i="2"/>
  <c r="AB406" i="2"/>
  <c r="AB405" i="2" s="1"/>
  <c r="U146" i="2"/>
  <c r="R190" i="2"/>
  <c r="U131" i="2"/>
  <c r="CE177" i="2"/>
  <c r="T164" i="2"/>
  <c r="W198" i="2"/>
  <c r="AJ190" i="2"/>
  <c r="AB190" i="2"/>
  <c r="Z198" i="2"/>
  <c r="M220" i="2"/>
  <c r="AA226" i="2"/>
  <c r="AH232" i="2"/>
  <c r="AB185" i="2"/>
  <c r="AB184" i="2" s="1"/>
  <c r="Q198" i="2"/>
  <c r="CF203" i="2"/>
  <c r="AG232" i="2"/>
  <c r="O220" i="2"/>
  <c r="P232" i="2"/>
  <c r="P220" i="2"/>
  <c r="AI136" i="2"/>
  <c r="W141" i="2"/>
  <c r="L146" i="2"/>
  <c r="T158" i="2"/>
  <c r="S174" i="2"/>
  <c r="AI185" i="2"/>
  <c r="AI184" i="2" s="1"/>
  <c r="L190" i="2"/>
  <c r="AJ198" i="2"/>
  <c r="AH204" i="2"/>
  <c r="AJ226" i="2"/>
  <c r="L126" i="2"/>
  <c r="AD136" i="2"/>
  <c r="Z141" i="2"/>
  <c r="AB146" i="2"/>
  <c r="W164" i="2"/>
  <c r="AM204" i="2"/>
  <c r="AL220" i="2"/>
  <c r="CE123" i="2"/>
  <c r="K121" i="2"/>
  <c r="T131" i="2"/>
  <c r="M136" i="2"/>
  <c r="I136" i="2"/>
  <c r="AM141" i="2"/>
  <c r="L174" i="2"/>
  <c r="H169" i="2"/>
  <c r="K180" i="2"/>
  <c r="Z204" i="2"/>
  <c r="R204" i="2"/>
  <c r="AJ204" i="2"/>
  <c r="CF227" i="2"/>
  <c r="CF231" i="2"/>
  <c r="U185" i="2"/>
  <c r="U184" i="2" s="1"/>
  <c r="W185" i="2"/>
  <c r="W184" i="2" s="1"/>
  <c r="S190" i="2"/>
  <c r="CF197" i="2"/>
  <c r="AF198" i="2"/>
  <c r="X220" i="2"/>
  <c r="S226" i="2"/>
  <c r="O226" i="2"/>
  <c r="X250" i="2"/>
  <c r="U287" i="2"/>
  <c r="AG292" i="2"/>
  <c r="AD232" i="2"/>
  <c r="AM250" i="2"/>
  <c r="T256" i="2"/>
  <c r="T255" i="2" s="1"/>
  <c r="T261" i="2"/>
  <c r="U232" i="2"/>
  <c r="Y240" i="2"/>
  <c r="Y239" i="2" s="1"/>
  <c r="AH245" i="2"/>
  <c r="U256" i="2"/>
  <c r="U255" i="2" s="1"/>
  <c r="CE262" i="2"/>
  <c r="Q266" i="2"/>
  <c r="AA292" i="2"/>
  <c r="AG245" i="2"/>
  <c r="CF264" i="2"/>
  <c r="S302" i="2"/>
  <c r="AA240" i="2"/>
  <c r="AA239" i="2" s="1"/>
  <c r="Y245" i="2"/>
  <c r="AJ256" i="2"/>
  <c r="AJ255" i="2" s="1"/>
  <c r="W261" i="2"/>
  <c r="W271" i="2"/>
  <c r="AE292" i="2"/>
  <c r="O169" i="2"/>
  <c r="R185" i="2"/>
  <c r="R184" i="2" s="1"/>
  <c r="CF199" i="2"/>
  <c r="CF207" i="2"/>
  <c r="Q232" i="2"/>
  <c r="L240" i="2"/>
  <c r="L239" i="2" s="1"/>
  <c r="K245" i="2"/>
  <c r="AD266" i="2"/>
  <c r="AG302" i="2"/>
  <c r="I190" i="2"/>
  <c r="AM190" i="2"/>
  <c r="V198" i="2"/>
  <c r="CE206" i="2"/>
  <c r="AF220" i="2"/>
  <c r="AE226" i="2"/>
  <c r="AH226" i="2"/>
  <c r="AJ245" i="2"/>
  <c r="AF250" i="2"/>
  <c r="T297" i="2"/>
  <c r="V164" i="2"/>
  <c r="S169" i="2"/>
  <c r="AM180" i="2"/>
  <c r="H180" i="2"/>
  <c r="Z190" i="2"/>
  <c r="AI198" i="2"/>
  <c r="AL232" i="2"/>
  <c r="AI302" i="2"/>
  <c r="CE268" i="2"/>
  <c r="CF270" i="2"/>
  <c r="M330" i="2"/>
  <c r="S312" i="2"/>
  <c r="J364" i="2"/>
  <c r="T312" i="2"/>
  <c r="AJ324" i="2"/>
  <c r="AF330" i="2"/>
  <c r="V312" i="2"/>
  <c r="V324" i="2"/>
  <c r="O330" i="2"/>
  <c r="AD245" i="2"/>
  <c r="Y250" i="2"/>
  <c r="P256" i="2"/>
  <c r="P255" i="2" s="1"/>
  <c r="M256" i="2"/>
  <c r="M255" i="2" s="1"/>
  <c r="M261" i="2"/>
  <c r="CE293" i="2"/>
  <c r="T356" i="2"/>
  <c r="AD240" i="2"/>
  <c r="AD239" i="2" s="1"/>
  <c r="W245" i="2"/>
  <c r="S245" i="2"/>
  <c r="R250" i="2"/>
  <c r="I256" i="2"/>
  <c r="I255" i="2" s="1"/>
  <c r="AM256" i="2"/>
  <c r="AM255" i="2" s="1"/>
  <c r="Y266" i="2"/>
  <c r="AD292" i="2"/>
  <c r="CE296" i="2"/>
  <c r="AJ335" i="2"/>
  <c r="X340" i="2"/>
  <c r="CF230" i="2"/>
  <c r="AC232" i="2"/>
  <c r="O261" i="2"/>
  <c r="L266" i="2"/>
  <c r="H266" i="2"/>
  <c r="H287" i="2"/>
  <c r="Y335" i="2"/>
  <c r="M297" i="2"/>
  <c r="U324" i="2"/>
  <c r="H335" i="2"/>
  <c r="CF343" i="2"/>
  <c r="X346" i="2"/>
  <c r="AB351" i="2"/>
  <c r="AB350" i="2" s="1"/>
  <c r="AE356" i="2"/>
  <c r="O356" i="2"/>
  <c r="T386" i="2"/>
  <c r="Y392" i="2"/>
  <c r="AD392" i="2"/>
  <c r="L398" i="2"/>
  <c r="K386" i="2"/>
  <c r="O287" i="2"/>
  <c r="S261" i="2"/>
  <c r="R297" i="2"/>
  <c r="AG180" i="2"/>
  <c r="H232" i="2"/>
  <c r="U136" i="2"/>
  <c r="Q136" i="2"/>
  <c r="AI141" i="2"/>
  <c r="AE158" i="2"/>
  <c r="H158" i="2"/>
  <c r="AG164" i="2"/>
  <c r="CE124" i="2"/>
  <c r="AA131" i="2"/>
  <c r="AC180" i="2"/>
  <c r="AJ131" i="2"/>
  <c r="L180" i="2"/>
  <c r="X190" i="2"/>
  <c r="CE233" i="2"/>
  <c r="AL185" i="2"/>
  <c r="AL184" i="2" s="1"/>
  <c r="CF187" i="2"/>
  <c r="AE190" i="2"/>
  <c r="AA190" i="2"/>
  <c r="AI226" i="2"/>
  <c r="Z240" i="2"/>
  <c r="Z239" i="2" s="1"/>
  <c r="AG266" i="2"/>
  <c r="AG271" i="2"/>
  <c r="R261" i="2"/>
  <c r="AH271" i="2"/>
  <c r="O302" i="2"/>
  <c r="W266" i="2"/>
  <c r="CE289" i="2"/>
  <c r="U271" i="2"/>
  <c r="H164" i="2"/>
  <c r="AE169" i="2"/>
  <c r="AH185" i="2"/>
  <c r="AH184" i="2" s="1"/>
  <c r="H190" i="2"/>
  <c r="CE210" i="2"/>
  <c r="AD226" i="2"/>
  <c r="CF236" i="2"/>
  <c r="L24" i="4" s="1"/>
  <c r="AI245" i="2"/>
  <c r="Q185" i="2"/>
  <c r="Q184" i="2" s="1"/>
  <c r="Y190" i="2"/>
  <c r="AL198" i="2"/>
  <c r="AD198" i="2"/>
  <c r="W204" i="2"/>
  <c r="S204" i="2"/>
  <c r="V220" i="2"/>
  <c r="AA245" i="2"/>
  <c r="V250" i="2"/>
  <c r="R174" i="2"/>
  <c r="AH164" i="2"/>
  <c r="CE207" i="2"/>
  <c r="AM220" i="2"/>
  <c r="AI220" i="2"/>
  <c r="CE235" i="2"/>
  <c r="AH261" i="2"/>
  <c r="AF266" i="2"/>
  <c r="AE302" i="2"/>
  <c r="CE259" i="2"/>
  <c r="V292" i="2"/>
  <c r="L297" i="2"/>
  <c r="Z335" i="2"/>
  <c r="S351" i="2"/>
  <c r="S350" i="2" s="1"/>
  <c r="Q312" i="2"/>
  <c r="T351" i="2"/>
  <c r="T350" i="2" s="1"/>
  <c r="AG356" i="2"/>
  <c r="U330" i="2"/>
  <c r="R335" i="2"/>
  <c r="AF256" i="2"/>
  <c r="AF255" i="2" s="1"/>
  <c r="R266" i="2"/>
  <c r="CE274" i="2"/>
  <c r="AE351" i="2"/>
  <c r="AE350" i="2" s="1"/>
  <c r="AM245" i="2"/>
  <c r="T302" i="2"/>
  <c r="AE261" i="2"/>
  <c r="AB266" i="2"/>
  <c r="X266" i="2"/>
  <c r="CE276" i="2"/>
  <c r="Z287" i="2"/>
  <c r="CE291" i="2"/>
  <c r="CE298" i="2"/>
  <c r="AA416" i="2"/>
  <c r="AA392" i="2"/>
  <c r="J386" i="2"/>
  <c r="CF301" i="2"/>
  <c r="W312" i="2"/>
  <c r="AE432" i="2"/>
  <c r="AF501" i="2"/>
  <c r="P432" i="2"/>
  <c r="AC453" i="2"/>
  <c r="AD453" i="2"/>
  <c r="I346" i="2"/>
  <c r="H356" i="2"/>
  <c r="X364" i="2"/>
  <c r="M411" i="2"/>
  <c r="AH292" i="2"/>
  <c r="AE330" i="2"/>
  <c r="U335" i="2"/>
  <c r="AC392" i="2"/>
  <c r="AF422" i="2"/>
  <c r="AF421" i="2" s="1"/>
  <c r="J432" i="2"/>
  <c r="AA437" i="2"/>
  <c r="H406" i="2"/>
  <c r="H405" i="2" s="1"/>
  <c r="O422" i="2"/>
  <c r="O421" i="2" s="1"/>
  <c r="Q432" i="2"/>
  <c r="AG398" i="2"/>
  <c r="K416" i="2"/>
  <c r="L422" i="2"/>
  <c r="L421" i="2" s="1"/>
  <c r="T437" i="2"/>
  <c r="P351" i="2"/>
  <c r="P350" i="2" s="1"/>
  <c r="V406" i="2"/>
  <c r="V405" i="2" s="1"/>
  <c r="P411" i="2"/>
  <c r="AB427" i="2"/>
  <c r="V398" i="2"/>
  <c r="W406" i="2"/>
  <c r="W405" i="2" s="1"/>
  <c r="V411" i="2"/>
  <c r="K340" i="2"/>
  <c r="AG346" i="2"/>
  <c r="W411" i="2"/>
  <c r="AJ398" i="2"/>
  <c r="R422" i="2"/>
  <c r="R421" i="2" s="1"/>
  <c r="J406" i="2"/>
  <c r="J405" i="2" s="1"/>
  <c r="T411" i="2"/>
  <c r="H416" i="2"/>
  <c r="AH422" i="2"/>
  <c r="AH421" i="2" s="1"/>
  <c r="AF432" i="2"/>
  <c r="CF471" i="2"/>
  <c r="Q478" i="2"/>
  <c r="AF453" i="2"/>
  <c r="I478" i="2"/>
  <c r="AC468" i="2"/>
  <c r="S411" i="2"/>
  <c r="S416" i="2"/>
  <c r="S437" i="2"/>
  <c r="Z501" i="2"/>
  <c r="T416" i="2"/>
  <c r="M437" i="2"/>
  <c r="Q453" i="2"/>
  <c r="Z392" i="2"/>
  <c r="V392" i="2"/>
  <c r="Y437" i="2"/>
  <c r="AD473" i="2"/>
  <c r="M458" i="2"/>
  <c r="CE472" i="2"/>
  <c r="CF507" i="2"/>
  <c r="R458" i="2"/>
  <c r="AE490" i="2"/>
  <c r="R432" i="2"/>
  <c r="AJ496" i="2"/>
  <c r="O506" i="2"/>
  <c r="CE460" i="2"/>
  <c r="O458" i="2"/>
  <c r="AH490" i="2"/>
  <c r="V577" i="2"/>
  <c r="X453" i="2"/>
  <c r="Z458" i="2"/>
  <c r="AJ468" i="2"/>
  <c r="AJ473" i="2"/>
  <c r="T478" i="2"/>
  <c r="L478" i="2"/>
  <c r="AJ536" i="2"/>
  <c r="X490" i="2"/>
  <c r="P490" i="2"/>
  <c r="L496" i="2"/>
  <c r="CF454" i="2"/>
  <c r="AH463" i="2"/>
  <c r="CE474" i="2"/>
  <c r="Q496" i="2"/>
  <c r="K501" i="2"/>
  <c r="AA558" i="2"/>
  <c r="AJ364" i="2"/>
  <c r="Z416" i="2"/>
  <c r="I432" i="2"/>
  <c r="CE337" i="2"/>
  <c r="U340" i="2"/>
  <c r="AA346" i="2"/>
  <c r="AG392" i="2"/>
  <c r="P398" i="2"/>
  <c r="CE338" i="2"/>
  <c r="V346" i="2"/>
  <c r="AJ351" i="2"/>
  <c r="AJ350" i="2" s="1"/>
  <c r="AG364" i="2"/>
  <c r="AD386" i="2"/>
  <c r="O312" i="2"/>
  <c r="K312" i="2"/>
  <c r="M340" i="2"/>
  <c r="AC386" i="2"/>
  <c r="M392" i="2"/>
  <c r="T398" i="2"/>
  <c r="AB398" i="2"/>
  <c r="O406" i="2"/>
  <c r="O405" i="2" s="1"/>
  <c r="I427" i="2"/>
  <c r="J416" i="2"/>
  <c r="O411" i="2"/>
  <c r="AF351" i="2"/>
  <c r="AF350" i="2" s="1"/>
  <c r="U392" i="2"/>
  <c r="P406" i="2"/>
  <c r="P405" i="2" s="1"/>
  <c r="V386" i="2"/>
  <c r="S392" i="2"/>
  <c r="R406" i="2"/>
  <c r="R405" i="2" s="1"/>
  <c r="AC411" i="2"/>
  <c r="U370" i="2"/>
  <c r="T392" i="2"/>
  <c r="W392" i="2"/>
  <c r="L416" i="2"/>
  <c r="R437" i="2"/>
  <c r="H411" i="2"/>
  <c r="AC437" i="2"/>
  <c r="CE455" i="2"/>
  <c r="V416" i="2"/>
  <c r="AI437" i="2"/>
  <c r="W458" i="2"/>
  <c r="P468" i="2"/>
  <c r="AB501" i="2"/>
  <c r="Q463" i="2"/>
  <c r="I458" i="2"/>
  <c r="T468" i="2"/>
  <c r="CE475" i="2"/>
  <c r="CF491" i="2"/>
  <c r="Q406" i="2"/>
  <c r="Q405" i="2" s="1"/>
  <c r="I411" i="2"/>
  <c r="AI411" i="2"/>
  <c r="AI416" i="2"/>
  <c r="H432" i="2"/>
  <c r="P453" i="2"/>
  <c r="M490" i="2"/>
  <c r="R411" i="2"/>
  <c r="AJ416" i="2"/>
  <c r="U437" i="2"/>
  <c r="AD398" i="2"/>
  <c r="S406" i="2"/>
  <c r="S405" i="2" s="1"/>
  <c r="K411" i="2"/>
  <c r="CE467" i="2"/>
  <c r="R473" i="2"/>
  <c r="I463" i="2"/>
  <c r="V473" i="2"/>
  <c r="AJ422" i="2"/>
  <c r="AJ421" i="2" s="1"/>
  <c r="I453" i="2"/>
  <c r="AE473" i="2"/>
  <c r="AJ501" i="2"/>
  <c r="L458" i="2"/>
  <c r="R496" i="2"/>
  <c r="H501" i="2"/>
  <c r="AD432" i="2"/>
  <c r="M463" i="2"/>
  <c r="S463" i="2"/>
  <c r="R468" i="2"/>
  <c r="W496" i="2"/>
  <c r="AF558" i="2"/>
  <c r="U522" i="2"/>
  <c r="AE552" i="2"/>
  <c r="AG572" i="2"/>
  <c r="AG571" i="2" s="1"/>
  <c r="AD598" i="2"/>
  <c r="U496" i="2"/>
  <c r="I501" i="2"/>
  <c r="CF509" i="2"/>
  <c r="L512" i="2"/>
  <c r="P552" i="2"/>
  <c r="AI478" i="2"/>
  <c r="AA478" i="2"/>
  <c r="S478" i="2"/>
  <c r="O490" i="2"/>
  <c r="AH496" i="2"/>
  <c r="AH501" i="2"/>
  <c r="AB506" i="2"/>
  <c r="R478" i="2"/>
  <c r="AB490" i="2"/>
  <c r="CF508" i="2"/>
  <c r="AC506" i="2"/>
  <c r="AC473" i="2"/>
  <c r="K478" i="2"/>
  <c r="AD506" i="2"/>
  <c r="AE512" i="2"/>
  <c r="R517" i="2"/>
  <c r="R516" i="2" s="1"/>
  <c r="H572" i="2"/>
  <c r="H571" i="2" s="1"/>
  <c r="I536" i="2"/>
  <c r="Z512" i="2"/>
  <c r="U536" i="2"/>
  <c r="Y517" i="2"/>
  <c r="Y516" i="2" s="1"/>
  <c r="U517" i="2"/>
  <c r="U516" i="2" s="1"/>
  <c r="S522" i="2"/>
  <c r="O522" i="2"/>
  <c r="K552" i="2"/>
  <c r="AB517" i="2"/>
  <c r="AB516" i="2" s="1"/>
  <c r="AH530" i="2"/>
  <c r="AH536" i="2"/>
  <c r="H552" i="2"/>
  <c r="Z572" i="2"/>
  <c r="Z571" i="2" s="1"/>
  <c r="AG522" i="2"/>
  <c r="U593" i="2"/>
  <c r="AE558" i="2"/>
  <c r="L582" i="2"/>
  <c r="W593" i="2"/>
  <c r="AF552" i="2"/>
  <c r="T564" i="2"/>
  <c r="AJ582" i="2"/>
  <c r="AC552" i="2"/>
  <c r="I558" i="2"/>
  <c r="Q572" i="2"/>
  <c r="Q571" i="2" s="1"/>
  <c r="O536" i="2"/>
  <c r="W536" i="2"/>
  <c r="AI572" i="2"/>
  <c r="AI571" i="2" s="1"/>
  <c r="Z564" i="2"/>
  <c r="AI577" i="2"/>
  <c r="V564" i="2"/>
  <c r="AF564" i="2"/>
  <c r="P564" i="2"/>
  <c r="U564" i="2"/>
  <c r="Y582" i="2"/>
  <c r="U558" i="2"/>
  <c r="AJ564" i="2"/>
  <c r="K572" i="2"/>
  <c r="K571" i="2" s="1"/>
  <c r="P572" i="2"/>
  <c r="P571" i="2" s="1"/>
  <c r="W603" i="2"/>
  <c r="M603" i="2"/>
  <c r="AD582" i="2"/>
  <c r="O603" i="2"/>
  <c r="AG603" i="2"/>
  <c r="X593" i="2"/>
  <c r="R598" i="2"/>
  <c r="AC603" i="2"/>
  <c r="U603" i="2"/>
  <c r="R603" i="2"/>
  <c r="AF19" i="2"/>
  <c r="I468" i="2"/>
  <c r="AJ512" i="2"/>
  <c r="M512" i="2"/>
  <c r="AH512" i="2"/>
  <c r="W572" i="2"/>
  <c r="W571" i="2" s="1"/>
  <c r="Y598" i="2"/>
  <c r="AC577" i="2"/>
  <c r="K582" i="2"/>
  <c r="Z506" i="2"/>
  <c r="AJ517" i="2"/>
  <c r="AJ516" i="2" s="1"/>
  <c r="AE536" i="2"/>
  <c r="Y501" i="2"/>
  <c r="S506" i="2"/>
  <c r="T463" i="2"/>
  <c r="Y512" i="2"/>
  <c r="AC512" i="2"/>
  <c r="H512" i="2"/>
  <c r="K517" i="2"/>
  <c r="K516" i="2" s="1"/>
  <c r="AI522" i="2"/>
  <c r="U572" i="2"/>
  <c r="U571" i="2" s="1"/>
  <c r="T506" i="2"/>
  <c r="P506" i="2"/>
  <c r="V558" i="2"/>
  <c r="K564" i="2"/>
  <c r="AE577" i="2"/>
  <c r="Y552" i="2"/>
  <c r="AB593" i="2"/>
  <c r="O564" i="2"/>
  <c r="P588" i="2"/>
  <c r="P587" i="2" s="1"/>
  <c r="Q593" i="2"/>
  <c r="K598" i="2"/>
  <c r="L577" i="2"/>
  <c r="AH603" i="2"/>
  <c r="AH121" i="2"/>
  <c r="AC82" i="2"/>
  <c r="AE70" i="2"/>
  <c r="CE234" i="2"/>
  <c r="CE237" i="2"/>
  <c r="CF237" i="2"/>
  <c r="CE252" i="2"/>
  <c r="CF252" i="2"/>
  <c r="CF281" i="2"/>
  <c r="CE281" i="2"/>
  <c r="CE222" i="2"/>
  <c r="CF222" i="2"/>
  <c r="AJ232" i="2"/>
  <c r="R226" i="2"/>
  <c r="AH240" i="2"/>
  <c r="AH239" i="2" s="1"/>
  <c r="V302" i="2"/>
  <c r="Z256" i="2"/>
  <c r="Z255" i="2" s="1"/>
  <c r="AA297" i="2"/>
  <c r="CF375" i="2"/>
  <c r="CE375" i="2"/>
  <c r="CF311" i="2"/>
  <c r="Y312" i="2"/>
  <c r="Z356" i="2"/>
  <c r="CF382" i="2"/>
  <c r="CE382" i="2"/>
  <c r="CE388" i="2"/>
  <c r="CF388" i="2"/>
  <c r="CE7" i="2"/>
  <c r="I340" i="2"/>
  <c r="CF24" i="2"/>
  <c r="CE24" i="2"/>
  <c r="K70" i="2"/>
  <c r="O54" i="2"/>
  <c r="CF26" i="2"/>
  <c r="AD158" i="2"/>
  <c r="CE134" i="2"/>
  <c r="CF134" i="2"/>
  <c r="AM48" i="2"/>
  <c r="CE188" i="2"/>
  <c r="L185" i="2"/>
  <c r="L184" i="2" s="1"/>
  <c r="CE229" i="2"/>
  <c r="K226" i="2"/>
  <c r="AC204" i="2"/>
  <c r="CF223" i="2"/>
  <c r="U240" i="2"/>
  <c r="U239" i="2" s="1"/>
  <c r="CF269" i="2"/>
  <c r="V245" i="2"/>
  <c r="CE397" i="2"/>
  <c r="CF397" i="2"/>
  <c r="O364" i="2"/>
  <c r="CE336" i="2"/>
  <c r="CF474" i="2"/>
  <c r="CF482" i="2"/>
  <c r="AC105" i="2"/>
  <c r="M76" i="2"/>
  <c r="CE30" i="2"/>
  <c r="CF30" i="2"/>
  <c r="AI89" i="2"/>
  <c r="AJ70" i="2"/>
  <c r="M48" i="2"/>
  <c r="O82" i="2"/>
  <c r="Z40" i="2"/>
  <c r="V141" i="2"/>
  <c r="CF179" i="2"/>
  <c r="H90" i="2"/>
  <c r="H89" i="2" s="1"/>
  <c r="V100" i="2"/>
  <c r="CF175" i="2"/>
  <c r="W105" i="2"/>
  <c r="O131" i="2"/>
  <c r="W158" i="2"/>
  <c r="T136" i="2"/>
  <c r="M180" i="2"/>
  <c r="CF171" i="2"/>
  <c r="AI271" i="2"/>
  <c r="R302" i="2"/>
  <c r="K261" i="2"/>
  <c r="I169" i="2"/>
  <c r="X271" i="2"/>
  <c r="K271" i="2"/>
  <c r="Y292" i="2"/>
  <c r="Q220" i="2"/>
  <c r="CF310" i="2"/>
  <c r="P324" i="2"/>
  <c r="AH335" i="2"/>
  <c r="CE278" i="2"/>
  <c r="CF278" i="2"/>
  <c r="AG256" i="2"/>
  <c r="AG255" i="2" s="1"/>
  <c r="I271" i="2"/>
  <c r="P297" i="2"/>
  <c r="K302" i="2"/>
  <c r="CE329" i="2"/>
  <c r="L346" i="2"/>
  <c r="CE231" i="2"/>
  <c r="S100" i="2"/>
  <c r="I82" i="2"/>
  <c r="Z54" i="2"/>
  <c r="X48" i="2"/>
  <c r="CF97" i="2"/>
  <c r="T126" i="2"/>
  <c r="P121" i="2"/>
  <c r="Z121" i="2"/>
  <c r="X105" i="2"/>
  <c r="S54" i="2"/>
  <c r="CE175" i="2"/>
  <c r="CE212" i="2"/>
  <c r="CF212" i="2"/>
  <c r="CE176" i="2"/>
  <c r="CF176" i="2"/>
  <c r="CE151" i="2"/>
  <c r="CF151" i="2"/>
  <c r="U174" i="2"/>
  <c r="AC169" i="2"/>
  <c r="CE125" i="2"/>
  <c r="O136" i="2"/>
  <c r="AA261" i="2"/>
  <c r="M169" i="2"/>
  <c r="AC220" i="2"/>
  <c r="Z245" i="2"/>
  <c r="CF192" i="2"/>
  <c r="I204" i="2"/>
  <c r="CF347" i="2"/>
  <c r="AG335" i="2"/>
  <c r="AA266" i="2"/>
  <c r="L312" i="2"/>
  <c r="S240" i="2"/>
  <c r="S239" i="2" s="1"/>
  <c r="CF20" i="2"/>
  <c r="CF27" i="2"/>
  <c r="CF188" i="2"/>
  <c r="CE221" i="2"/>
  <c r="CF283" i="2"/>
  <c r="CE203" i="2"/>
  <c r="CF193" i="2"/>
  <c r="CE97" i="2"/>
  <c r="AE427" i="2"/>
  <c r="I48" i="2"/>
  <c r="CE122" i="2"/>
  <c r="CF122" i="2"/>
  <c r="AC70" i="2"/>
  <c r="CE168" i="2"/>
  <c r="CF168" i="2"/>
  <c r="AE174" i="2"/>
  <c r="Z146" i="2"/>
  <c r="CE267" i="2"/>
  <c r="CF267" i="2"/>
  <c r="AM198" i="2"/>
  <c r="CE321" i="2"/>
  <c r="CF321" i="2"/>
  <c r="X406" i="2"/>
  <c r="X405" i="2" s="1"/>
  <c r="CF485" i="2"/>
  <c r="CE485" i="2"/>
  <c r="CF426" i="2"/>
  <c r="CE426" i="2"/>
  <c r="AH437" i="2"/>
  <c r="CF464" i="2"/>
  <c r="AE437" i="2"/>
  <c r="AB453" i="2"/>
  <c r="CF465" i="2"/>
  <c r="CE487" i="2"/>
  <c r="R536" i="2"/>
  <c r="CF462" i="2"/>
  <c r="CF481" i="2"/>
  <c r="AC490" i="2"/>
  <c r="CE500" i="2"/>
  <c r="CE505" i="2"/>
  <c r="CF505" i="2"/>
  <c r="CE537" i="2"/>
  <c r="CF537" i="2"/>
  <c r="CE527" i="2"/>
  <c r="CF527" i="2"/>
  <c r="AH506" i="2"/>
  <c r="AA530" i="2"/>
  <c r="W530" i="2"/>
  <c r="Z536" i="2"/>
  <c r="S536" i="2"/>
  <c r="CF600" i="2"/>
  <c r="CE600" i="2"/>
  <c r="AE564" i="2"/>
  <c r="CF608" i="2"/>
  <c r="CE608" i="2"/>
  <c r="AJ572" i="2"/>
  <c r="AJ571" i="2" s="1"/>
  <c r="AC593" i="2"/>
  <c r="AG577" i="2"/>
  <c r="I588" i="2"/>
  <c r="I587" i="2" s="1"/>
  <c r="AG588" i="2"/>
  <c r="AG587" i="2" s="1"/>
  <c r="AC588" i="2"/>
  <c r="AC587" i="2" s="1"/>
  <c r="CE602" i="2"/>
  <c r="CF602" i="2"/>
  <c r="Q603" i="2"/>
  <c r="CE610" i="2"/>
  <c r="CF610" i="2"/>
  <c r="I19" i="2"/>
  <c r="U82" i="2"/>
  <c r="CE145" i="2"/>
  <c r="K146" i="2"/>
  <c r="U204" i="2"/>
  <c r="CE294" i="2"/>
  <c r="CF359" i="2"/>
  <c r="CE359" i="2"/>
  <c r="Y364" i="2"/>
  <c r="CF461" i="2"/>
  <c r="M427" i="2"/>
  <c r="CF403" i="2"/>
  <c r="CE403" i="2"/>
  <c r="CF441" i="2"/>
  <c r="CE441" i="2"/>
  <c r="CF573" i="2"/>
  <c r="T25" i="4" s="1"/>
  <c r="CE573" i="2"/>
  <c r="Y478" i="2"/>
  <c r="CF438" i="2"/>
  <c r="CE438" i="2"/>
  <c r="CE489" i="2"/>
  <c r="CE476" i="2"/>
  <c r="O478" i="2"/>
  <c r="CF479" i="2"/>
  <c r="CE483" i="2"/>
  <c r="Q522" i="2"/>
  <c r="CF513" i="2"/>
  <c r="CE513" i="2"/>
  <c r="T522" i="2"/>
  <c r="CE532" i="2"/>
  <c r="AI558" i="2"/>
  <c r="CE531" i="2"/>
  <c r="CF208" i="2"/>
  <c r="L530" i="2"/>
  <c r="CE459" i="2"/>
  <c r="X82" i="2"/>
  <c r="Y54" i="2"/>
  <c r="Y158" i="2"/>
  <c r="K169" i="2"/>
  <c r="CF332" i="2"/>
  <c r="U307" i="2"/>
  <c r="CF32" i="2"/>
  <c r="P100" i="2"/>
  <c r="CF124" i="2"/>
  <c r="AD169" i="2"/>
  <c r="CE236" i="2"/>
  <c r="CF182" i="2"/>
  <c r="CE182" i="2"/>
  <c r="U198" i="2"/>
  <c r="L271" i="2"/>
  <c r="Y256" i="2"/>
  <c r="Y255" i="2" s="1"/>
  <c r="O437" i="2"/>
  <c r="H437" i="2"/>
  <c r="T406" i="2"/>
  <c r="T405" i="2" s="1"/>
  <c r="R392" i="2"/>
  <c r="AA340" i="2"/>
  <c r="W340" i="2"/>
  <c r="S346" i="2"/>
  <c r="R351" i="2"/>
  <c r="R350" i="2" s="1"/>
  <c r="O432" i="2"/>
  <c r="AF437" i="2"/>
  <c r="AE406" i="2"/>
  <c r="AE405" i="2" s="1"/>
  <c r="AH453" i="2"/>
  <c r="AJ411" i="2"/>
  <c r="W427" i="2"/>
  <c r="AI453" i="2"/>
  <c r="CE444" i="2"/>
  <c r="CF444" i="2"/>
  <c r="CE417" i="2"/>
  <c r="CF417" i="2"/>
  <c r="S432" i="2"/>
  <c r="K437" i="2"/>
  <c r="CF467" i="2"/>
  <c r="M536" i="2"/>
  <c r="CF457" i="2"/>
  <c r="L468" i="2"/>
  <c r="AI501" i="2"/>
  <c r="AG427" i="2"/>
  <c r="J437" i="2"/>
  <c r="CF466" i="2"/>
  <c r="I522" i="2"/>
  <c r="K463" i="2"/>
  <c r="AF473" i="2"/>
  <c r="AB468" i="2"/>
  <c r="CF497" i="2"/>
  <c r="V437" i="2"/>
  <c r="CF446" i="2"/>
  <c r="CE446" i="2"/>
  <c r="Y473" i="2"/>
  <c r="Z478" i="2"/>
  <c r="CF493" i="2"/>
  <c r="AG558" i="2"/>
  <c r="CF201" i="2"/>
  <c r="CE201" i="2"/>
  <c r="Q70" i="2"/>
  <c r="CE140" i="2"/>
  <c r="CF165" i="2"/>
  <c r="CE165" i="2"/>
  <c r="S271" i="2"/>
  <c r="CF318" i="2"/>
  <c r="X335" i="2"/>
  <c r="CF87" i="2"/>
  <c r="I105" i="2"/>
  <c r="AD220" i="2"/>
  <c r="CF161" i="2"/>
  <c r="CE161" i="2"/>
  <c r="W292" i="2"/>
  <c r="CF299" i="2"/>
  <c r="CE299" i="2"/>
  <c r="V204" i="2"/>
  <c r="X330" i="2"/>
  <c r="AC364" i="2"/>
  <c r="CF367" i="2"/>
  <c r="CE367" i="2"/>
  <c r="CF368" i="2"/>
  <c r="CE368" i="2"/>
  <c r="T370" i="2"/>
  <c r="CF358" i="2"/>
  <c r="CE358" i="2"/>
  <c r="AH398" i="2"/>
  <c r="CF308" i="2"/>
  <c r="CE308" i="2"/>
  <c r="CF325" i="2"/>
  <c r="V335" i="2"/>
  <c r="Z364" i="2"/>
  <c r="CE372" i="2"/>
  <c r="CF372" i="2"/>
  <c r="AE411" i="2"/>
  <c r="AI287" i="2"/>
  <c r="AB292" i="2"/>
  <c r="CE303" i="2"/>
  <c r="O335" i="2"/>
  <c r="K335" i="2"/>
  <c r="AF346" i="2"/>
  <c r="CF365" i="2"/>
  <c r="CE365" i="2"/>
  <c r="S386" i="2"/>
  <c r="CE410" i="2"/>
  <c r="CF410" i="2"/>
  <c r="AC398" i="2"/>
  <c r="AC406" i="2"/>
  <c r="AC405" i="2" s="1"/>
  <c r="AE398" i="2"/>
  <c r="CE353" i="2"/>
  <c r="CF353" i="2"/>
  <c r="AH356" i="2"/>
  <c r="I370" i="2"/>
  <c r="Y453" i="2"/>
  <c r="AB54" i="2"/>
  <c r="AG126" i="2"/>
  <c r="H70" i="2"/>
  <c r="AC126" i="2"/>
  <c r="CE209" i="2"/>
  <c r="AB198" i="2"/>
  <c r="CE273" i="2"/>
  <c r="CF273" i="2"/>
  <c r="AE220" i="2"/>
  <c r="CE279" i="2"/>
  <c r="CF341" i="2"/>
  <c r="CE371" i="2"/>
  <c r="CF371" i="2"/>
  <c r="CF314" i="2"/>
  <c r="K287" i="2"/>
  <c r="CE223" i="2"/>
  <c r="CE29" i="2"/>
  <c r="CE93" i="2"/>
  <c r="L54" i="2"/>
  <c r="CE142" i="2"/>
  <c r="AG158" i="2"/>
  <c r="P90" i="2"/>
  <c r="P89" i="2" s="1"/>
  <c r="CE160" i="2"/>
  <c r="CF160" i="2"/>
  <c r="O70" i="2"/>
  <c r="U100" i="2"/>
  <c r="CE213" i="2"/>
  <c r="CF132" i="2"/>
  <c r="CE132" i="2"/>
  <c r="K204" i="2"/>
  <c r="AL266" i="2"/>
  <c r="CE290" i="2"/>
  <c r="CF290" i="2"/>
  <c r="Y180" i="2"/>
  <c r="X240" i="2"/>
  <c r="X239" i="2" s="1"/>
  <c r="H340" i="2"/>
  <c r="AC351" i="2"/>
  <c r="AC350" i="2" s="1"/>
  <c r="AC261" i="2"/>
  <c r="CF333" i="2"/>
  <c r="H330" i="2"/>
  <c r="CE362" i="2"/>
  <c r="CF362" i="2"/>
  <c r="H392" i="2"/>
  <c r="Y398" i="2"/>
  <c r="CF306" i="2"/>
  <c r="I302" i="2"/>
  <c r="CE305" i="2"/>
  <c r="CF322" i="2"/>
  <c r="T292" i="2"/>
  <c r="L370" i="2"/>
  <c r="CE20" i="2"/>
  <c r="CE205" i="2"/>
  <c r="AB204" i="2"/>
  <c r="CF459" i="2"/>
  <c r="Y70" i="2"/>
  <c r="Z48" i="2"/>
  <c r="AM40" i="2"/>
  <c r="M54" i="2"/>
  <c r="H40" i="2"/>
  <c r="AJ82" i="2"/>
  <c r="H136" i="2"/>
  <c r="Q141" i="2"/>
  <c r="CE129" i="2"/>
  <c r="CF129" i="2"/>
  <c r="W190" i="2"/>
  <c r="AM174" i="2"/>
  <c r="R220" i="2"/>
  <c r="K232" i="2"/>
  <c r="AL240" i="2"/>
  <c r="AL239" i="2" s="1"/>
  <c r="CF277" i="2"/>
  <c r="AC240" i="2"/>
  <c r="AC239" i="2" s="1"/>
  <c r="M302" i="2"/>
  <c r="CE214" i="2"/>
  <c r="CF214" i="2"/>
  <c r="CE260" i="2"/>
  <c r="CE189" i="2"/>
  <c r="CE323" i="2"/>
  <c r="M271" i="2"/>
  <c r="CE315" i="2"/>
  <c r="M356" i="2"/>
  <c r="CF195" i="2"/>
  <c r="CF229" i="2"/>
  <c r="CE454" i="2"/>
  <c r="M105" i="2"/>
  <c r="AC76" i="2"/>
  <c r="AF48" i="2"/>
  <c r="L19" i="2"/>
  <c r="CE25" i="2"/>
  <c r="AH95" i="2"/>
  <c r="V76" i="2"/>
  <c r="AL70" i="2"/>
  <c r="AJ121" i="2"/>
  <c r="U141" i="2"/>
  <c r="R158" i="2"/>
  <c r="P146" i="2"/>
  <c r="Y48" i="2"/>
  <c r="P126" i="2"/>
  <c r="Y174" i="2"/>
  <c r="O190" i="2"/>
  <c r="AA185" i="2"/>
  <c r="AA184" i="2" s="1"/>
  <c r="M204" i="2"/>
  <c r="CE135" i="2"/>
  <c r="CF135" i="2"/>
  <c r="AI164" i="2"/>
  <c r="Y198" i="2"/>
  <c r="V131" i="2"/>
  <c r="I164" i="2"/>
  <c r="CF216" i="2"/>
  <c r="CE216" i="2"/>
  <c r="AF271" i="2"/>
  <c r="CE242" i="2"/>
  <c r="CF242" i="2"/>
  <c r="I245" i="2"/>
  <c r="CE183" i="2"/>
  <c r="CF183" i="2"/>
  <c r="AC256" i="2"/>
  <c r="AC255" i="2" s="1"/>
  <c r="AF302" i="2"/>
  <c r="I180" i="2"/>
  <c r="CE215" i="2"/>
  <c r="CF215" i="2"/>
  <c r="AB307" i="2"/>
  <c r="AC271" i="2"/>
  <c r="AH340" i="2"/>
  <c r="AF240" i="2"/>
  <c r="AF239" i="2" s="1"/>
  <c r="AD261" i="2"/>
  <c r="R307" i="2"/>
  <c r="AB324" i="2"/>
  <c r="AA302" i="2"/>
  <c r="AA324" i="2"/>
  <c r="CF337" i="2"/>
  <c r="J370" i="2"/>
  <c r="P386" i="2"/>
  <c r="Q364" i="2"/>
  <c r="CE387" i="2"/>
  <c r="CF387" i="2"/>
  <c r="M398" i="2"/>
  <c r="M432" i="2"/>
  <c r="AC356" i="2"/>
  <c r="AJ370" i="2"/>
  <c r="CF293" i="2"/>
  <c r="CF295" i="2"/>
  <c r="CE295" i="2"/>
  <c r="S307" i="2"/>
  <c r="CE331" i="2"/>
  <c r="W351" i="2"/>
  <c r="W350" i="2" s="1"/>
  <c r="AH364" i="2"/>
  <c r="AI297" i="2"/>
  <c r="AC302" i="2"/>
  <c r="Y302" i="2"/>
  <c r="CE310" i="2"/>
  <c r="H312" i="2"/>
  <c r="CE332" i="2"/>
  <c r="CE349" i="2"/>
  <c r="CF349" i="2"/>
  <c r="I356" i="2"/>
  <c r="CE380" i="2"/>
  <c r="CF380" i="2"/>
  <c r="CF393" i="2"/>
  <c r="CE393" i="2"/>
  <c r="AJ292" i="2"/>
  <c r="J324" i="2"/>
  <c r="CF327" i="2"/>
  <c r="CE327" i="2"/>
  <c r="W335" i="2"/>
  <c r="S335" i="2"/>
  <c r="P364" i="2"/>
  <c r="AC370" i="2"/>
  <c r="AH386" i="2"/>
  <c r="CE412" i="2"/>
  <c r="O26" i="4" s="1"/>
  <c r="CF412" i="2"/>
  <c r="P26" i="4" s="1"/>
  <c r="L105" i="2"/>
  <c r="I40" i="2"/>
  <c r="CF191" i="2"/>
  <c r="CE191" i="2"/>
  <c r="W82" i="2"/>
  <c r="CE171" i="2"/>
  <c r="AF121" i="2"/>
  <c r="V48" i="2"/>
  <c r="CE254" i="2"/>
  <c r="CF254" i="2"/>
  <c r="AF204" i="2"/>
  <c r="CE272" i="2"/>
  <c r="CE344" i="2"/>
  <c r="CF344" i="2"/>
  <c r="CE314" i="2"/>
  <c r="W302" i="2"/>
  <c r="Y324" i="2"/>
  <c r="L386" i="2"/>
  <c r="H54" i="2"/>
  <c r="CF23" i="2"/>
  <c r="CE23" i="2"/>
  <c r="K40" i="2"/>
  <c r="CF22" i="2"/>
  <c r="CE36" i="2"/>
  <c r="CE88" i="2"/>
  <c r="CF88" i="2"/>
  <c r="CF153" i="2"/>
  <c r="CE153" i="2"/>
  <c r="AA136" i="2"/>
  <c r="V95" i="2"/>
  <c r="H105" i="2"/>
  <c r="I141" i="2"/>
  <c r="CF138" i="2"/>
  <c r="CE194" i="2"/>
  <c r="CF194" i="2"/>
  <c r="CF233" i="2"/>
  <c r="AI190" i="2"/>
  <c r="CF263" i="2"/>
  <c r="X245" i="2"/>
  <c r="CF210" i="2"/>
  <c r="Q226" i="2"/>
  <c r="W180" i="2"/>
  <c r="I220" i="2"/>
  <c r="CF235" i="2"/>
  <c r="L23" i="4" s="1"/>
  <c r="CF345" i="2"/>
  <c r="AB335" i="2"/>
  <c r="CF315" i="2"/>
  <c r="K266" i="2"/>
  <c r="Q292" i="2"/>
  <c r="K324" i="2"/>
  <c r="CE304" i="2"/>
  <c r="AD356" i="2"/>
  <c r="J340" i="2"/>
  <c r="O398" i="2"/>
  <c r="CE26" i="2"/>
  <c r="CF170" i="2"/>
  <c r="S19" i="2"/>
  <c r="CF31" i="2"/>
  <c r="Z82" i="2"/>
  <c r="W95" i="2"/>
  <c r="CF133" i="2"/>
  <c r="CE133" i="2"/>
  <c r="I70" i="2"/>
  <c r="AJ146" i="2"/>
  <c r="V180" i="2"/>
  <c r="AE204" i="2"/>
  <c r="AC136" i="2"/>
  <c r="AB169" i="2"/>
  <c r="I198" i="2"/>
  <c r="CF178" i="2"/>
  <c r="P271" i="2"/>
  <c r="P190" i="2"/>
  <c r="O266" i="2"/>
  <c r="CF196" i="2"/>
  <c r="O232" i="2"/>
  <c r="AB250" i="2"/>
  <c r="AF292" i="2"/>
  <c r="T330" i="2"/>
  <c r="AJ340" i="2"/>
  <c r="CE258" i="2"/>
  <c r="CF258" i="2"/>
  <c r="H250" i="2"/>
  <c r="S266" i="2"/>
  <c r="Y287" i="2"/>
  <c r="CF303" i="2"/>
  <c r="J302" i="2"/>
  <c r="L324" i="2"/>
  <c r="P307" i="2"/>
  <c r="O324" i="2"/>
  <c r="X392" i="2"/>
  <c r="CF137" i="2"/>
  <c r="CE196" i="2"/>
  <c r="P70" i="2"/>
  <c r="AJ40" i="2"/>
  <c r="CF38" i="2"/>
  <c r="CF103" i="2"/>
  <c r="CE103" i="2"/>
  <c r="Z19" i="2"/>
  <c r="AG146" i="2"/>
  <c r="AL141" i="2"/>
  <c r="W121" i="2"/>
  <c r="AD82" i="2"/>
  <c r="AD100" i="2"/>
  <c r="CF140" i="2"/>
  <c r="W48" i="2"/>
  <c r="U121" i="2"/>
  <c r="W131" i="2"/>
  <c r="T220" i="2"/>
  <c r="Y141" i="2"/>
  <c r="V232" i="2"/>
  <c r="AC174" i="2"/>
  <c r="CF181" i="2"/>
  <c r="CE181" i="2"/>
  <c r="AE271" i="2"/>
  <c r="Y297" i="2"/>
  <c r="H297" i="2"/>
  <c r="CF244" i="2"/>
  <c r="CE244" i="2"/>
  <c r="AJ250" i="2"/>
  <c r="AD204" i="2"/>
  <c r="CE265" i="2"/>
  <c r="AG185" i="2"/>
  <c r="AG184" i="2" s="1"/>
  <c r="AG226" i="2"/>
  <c r="I292" i="2"/>
  <c r="CF316" i="2"/>
  <c r="AF324" i="2"/>
  <c r="W250" i="2"/>
  <c r="AH287" i="2"/>
  <c r="U245" i="2"/>
  <c r="Z261" i="2"/>
  <c r="AD297" i="2"/>
  <c r="AD271" i="2"/>
  <c r="AC324" i="2"/>
  <c r="CF357" i="2"/>
  <c r="CE357" i="2"/>
  <c r="CE301" i="2"/>
  <c r="CE319" i="2"/>
  <c r="CF319" i="2"/>
  <c r="W324" i="2"/>
  <c r="CE342" i="2"/>
  <c r="W364" i="2"/>
  <c r="CE202" i="2"/>
  <c r="CF29" i="2"/>
  <c r="CF288" i="2"/>
  <c r="CE471" i="2"/>
  <c r="Q76" i="2"/>
  <c r="AD121" i="2"/>
  <c r="AI204" i="2"/>
  <c r="CF217" i="2"/>
  <c r="W220" i="2"/>
  <c r="CE317" i="2"/>
  <c r="CF247" i="2"/>
  <c r="CE247" i="2"/>
  <c r="AF370" i="2"/>
  <c r="CF294" i="2"/>
  <c r="S356" i="2"/>
  <c r="CE352" i="2"/>
  <c r="CF352" i="2"/>
  <c r="CF279" i="2"/>
  <c r="I312" i="2"/>
  <c r="CE35" i="2"/>
  <c r="S90" i="2"/>
  <c r="S89" i="2" s="1"/>
  <c r="S105" i="2"/>
  <c r="CF108" i="2"/>
  <c r="CE108" i="2"/>
  <c r="M146" i="2"/>
  <c r="V190" i="2"/>
  <c r="Z126" i="2"/>
  <c r="AC95" i="2"/>
  <c r="AB121" i="2"/>
  <c r="X158" i="2"/>
  <c r="AH190" i="2"/>
  <c r="CF225" i="2"/>
  <c r="CE110" i="2"/>
  <c r="CF110" i="2"/>
  <c r="CE150" i="2"/>
  <c r="CF150" i="2"/>
  <c r="AI261" i="2"/>
  <c r="AD250" i="2"/>
  <c r="AC198" i="2"/>
  <c r="AI232" i="2"/>
  <c r="AI169" i="2"/>
  <c r="CF259" i="2"/>
  <c r="AH250" i="2"/>
  <c r="P287" i="2"/>
  <c r="AG240" i="2"/>
  <c r="AG239" i="2" s="1"/>
  <c r="U302" i="2"/>
  <c r="H307" i="2"/>
  <c r="AE287" i="2"/>
  <c r="X307" i="2"/>
  <c r="AA287" i="2"/>
  <c r="AA351" i="2"/>
  <c r="AA350" i="2" s="1"/>
  <c r="R386" i="2"/>
  <c r="CE138" i="2"/>
  <c r="CE199" i="2"/>
  <c r="CF221" i="2"/>
  <c r="CE98" i="2"/>
  <c r="AI100" i="2"/>
  <c r="L76" i="2"/>
  <c r="O100" i="2"/>
  <c r="K89" i="2"/>
  <c r="AH158" i="2"/>
  <c r="Q158" i="2"/>
  <c r="AF158" i="2"/>
  <c r="Y146" i="2"/>
  <c r="AD95" i="2"/>
  <c r="P105" i="2"/>
  <c r="CF127" i="2"/>
  <c r="CE127" i="2"/>
  <c r="AA220" i="2"/>
  <c r="S198" i="2"/>
  <c r="CF155" i="2"/>
  <c r="CE155" i="2"/>
  <c r="X164" i="2"/>
  <c r="U226" i="2"/>
  <c r="AI121" i="2"/>
  <c r="L141" i="2"/>
  <c r="R169" i="2"/>
  <c r="AL226" i="2"/>
  <c r="AG141" i="2"/>
  <c r="Y232" i="2"/>
  <c r="AE185" i="2"/>
  <c r="AE184" i="2" s="1"/>
  <c r="O271" i="2"/>
  <c r="K250" i="2"/>
  <c r="AD287" i="2"/>
  <c r="CE257" i="2"/>
  <c r="L198" i="2"/>
  <c r="AF287" i="2"/>
  <c r="O180" i="2"/>
  <c r="CF228" i="2"/>
  <c r="CF262" i="2"/>
  <c r="L287" i="2"/>
  <c r="Z312" i="2"/>
  <c r="Z340" i="2"/>
  <c r="AJ312" i="2"/>
  <c r="AD364" i="2"/>
  <c r="J312" i="2"/>
  <c r="S324" i="2"/>
  <c r="AB370" i="2"/>
  <c r="CF209" i="2"/>
  <c r="CF21" i="2"/>
  <c r="AG40" i="2"/>
  <c r="AE82" i="2"/>
  <c r="L90" i="2"/>
  <c r="L89" i="2" s="1"/>
  <c r="AB82" i="2"/>
  <c r="CF113" i="2"/>
  <c r="CE113" i="2"/>
  <c r="Q164" i="2"/>
  <c r="P174" i="2"/>
  <c r="X126" i="2"/>
  <c r="AJ180" i="2"/>
  <c r="V82" i="2"/>
  <c r="AL95" i="2"/>
  <c r="AE131" i="2"/>
  <c r="AC164" i="2"/>
  <c r="CE224" i="2"/>
  <c r="O158" i="2"/>
  <c r="M131" i="2"/>
  <c r="M190" i="2"/>
  <c r="AM105" i="2"/>
  <c r="AC158" i="2"/>
  <c r="AD190" i="2"/>
  <c r="AA204" i="2"/>
  <c r="T232" i="2"/>
  <c r="AG261" i="2"/>
  <c r="AJ287" i="2"/>
  <c r="CE218" i="2"/>
  <c r="L226" i="2"/>
  <c r="Z180" i="2"/>
  <c r="M250" i="2"/>
  <c r="AA271" i="2"/>
  <c r="P185" i="2"/>
  <c r="P184" i="2" s="1"/>
  <c r="Y220" i="2"/>
  <c r="S232" i="2"/>
  <c r="L245" i="2"/>
  <c r="X297" i="2"/>
  <c r="I287" i="2"/>
  <c r="I330" i="2"/>
  <c r="I240" i="2"/>
  <c r="I239" i="2" s="1"/>
  <c r="O297" i="2"/>
  <c r="Y356" i="2"/>
  <c r="CE270" i="2"/>
  <c r="M312" i="2"/>
  <c r="CE334" i="2"/>
  <c r="CF334" i="2"/>
  <c r="R312" i="2"/>
  <c r="CE282" i="2"/>
  <c r="K36" i="4" s="1"/>
  <c r="CE32" i="2"/>
  <c r="CF36" i="2"/>
  <c r="CF93" i="2"/>
  <c r="L136" i="2"/>
  <c r="CF205" i="2"/>
  <c r="CE264" i="2"/>
  <c r="CF268" i="2"/>
  <c r="CF28" i="2"/>
  <c r="CE96" i="2"/>
  <c r="CE137" i="2"/>
  <c r="CF213" i="2"/>
  <c r="CE263" i="2"/>
  <c r="CF274" i="2"/>
  <c r="CE283" i="2"/>
  <c r="CF142" i="2"/>
  <c r="I324" i="2"/>
  <c r="CF476" i="2"/>
  <c r="CF37" i="2"/>
  <c r="CF34" i="2"/>
  <c r="Y19" i="2"/>
  <c r="CF99" i="2"/>
  <c r="CE99" i="2"/>
  <c r="CF104" i="2"/>
  <c r="CE104" i="2"/>
  <c r="CE112" i="2"/>
  <c r="CF112" i="2"/>
  <c r="S48" i="2"/>
  <c r="R121" i="2"/>
  <c r="H131" i="2"/>
  <c r="CE152" i="2"/>
  <c r="CF152" i="2"/>
  <c r="CE178" i="2"/>
  <c r="K126" i="2"/>
  <c r="I131" i="2"/>
  <c r="X121" i="2"/>
  <c r="AD146" i="2"/>
  <c r="X90" i="2"/>
  <c r="X89" i="2" s="1"/>
  <c r="CE117" i="2"/>
  <c r="CF117" i="2"/>
  <c r="CF125" i="2"/>
  <c r="V121" i="2"/>
  <c r="K136" i="2"/>
  <c r="CF101" i="2"/>
  <c r="CE101" i="2"/>
  <c r="I158" i="2"/>
  <c r="Q131" i="2"/>
  <c r="CE159" i="2"/>
  <c r="CF159" i="2"/>
  <c r="M174" i="2"/>
  <c r="AG198" i="2"/>
  <c r="AM158" i="2"/>
  <c r="AL169" i="2"/>
  <c r="CE170" i="2"/>
  <c r="AL136" i="2"/>
  <c r="AH141" i="2"/>
  <c r="AD141" i="2"/>
  <c r="CE227" i="2"/>
  <c r="CF114" i="2"/>
  <c r="CE114" i="2"/>
  <c r="AB131" i="2"/>
  <c r="CF154" i="2"/>
  <c r="CE154" i="2"/>
  <c r="AB180" i="2"/>
  <c r="AL250" i="2"/>
  <c r="Q271" i="2"/>
  <c r="CF276" i="2"/>
  <c r="CF289" i="2"/>
  <c r="CF241" i="2"/>
  <c r="L25" i="4" s="1"/>
  <c r="CE241" i="2"/>
  <c r="AJ261" i="2"/>
  <c r="V266" i="2"/>
  <c r="R271" i="2"/>
  <c r="T250" i="2"/>
  <c r="AE250" i="2"/>
  <c r="AM271" i="2"/>
  <c r="AE232" i="2"/>
  <c r="Z271" i="2"/>
  <c r="CF172" i="2"/>
  <c r="I226" i="2"/>
  <c r="AM226" i="2"/>
  <c r="P245" i="2"/>
  <c r="P292" i="2"/>
  <c r="AA169" i="2"/>
  <c r="AE180" i="2"/>
  <c r="Z226" i="2"/>
  <c r="H245" i="2"/>
  <c r="K292" i="2"/>
  <c r="AC330" i="2"/>
  <c r="J335" i="2"/>
  <c r="AI312" i="2"/>
  <c r="CF366" i="2"/>
  <c r="CE366" i="2"/>
  <c r="L335" i="2"/>
  <c r="U351" i="2"/>
  <c r="U350" i="2" s="1"/>
  <c r="CE361" i="2"/>
  <c r="CF361" i="2"/>
  <c r="AG250" i="2"/>
  <c r="X256" i="2"/>
  <c r="X255" i="2" s="1"/>
  <c r="U261" i="2"/>
  <c r="CE269" i="2"/>
  <c r="AC292" i="2"/>
  <c r="CE322" i="2"/>
  <c r="J356" i="2"/>
  <c r="Q256" i="2"/>
  <c r="Q255" i="2" s="1"/>
  <c r="CE288" i="2"/>
  <c r="T287" i="2"/>
  <c r="CF328" i="2"/>
  <c r="AH256" i="2"/>
  <c r="AH255" i="2" s="1"/>
  <c r="Q287" i="2"/>
  <c r="I297" i="2"/>
  <c r="AG324" i="2"/>
  <c r="Z330" i="2"/>
  <c r="P335" i="2"/>
  <c r="AD370" i="2"/>
  <c r="CF383" i="2"/>
  <c r="CE383" i="2"/>
  <c r="AJ386" i="2"/>
  <c r="S364" i="2"/>
  <c r="AA386" i="2"/>
  <c r="M364" i="2"/>
  <c r="V370" i="2"/>
  <c r="CE379" i="2"/>
  <c r="CF379" i="2"/>
  <c r="AB386" i="2"/>
  <c r="Z406" i="2"/>
  <c r="Z405" i="2" s="1"/>
  <c r="W287" i="2"/>
  <c r="AC307" i="2"/>
  <c r="X324" i="2"/>
  <c r="R346" i="2"/>
  <c r="AJ356" i="2"/>
  <c r="Q392" i="2"/>
  <c r="CE318" i="2"/>
  <c r="CE343" i="2"/>
  <c r="Y351" i="2"/>
  <c r="Y350" i="2" s="1"/>
  <c r="CF391" i="2"/>
  <c r="CE391" i="2"/>
  <c r="CF402" i="2"/>
  <c r="P24" i="4" s="1"/>
  <c r="CE402" i="2"/>
  <c r="O24" i="4" s="1"/>
  <c r="S287" i="2"/>
  <c r="L292" i="2"/>
  <c r="AC335" i="2"/>
  <c r="AF340" i="2"/>
  <c r="O351" i="2"/>
  <c r="O350" i="2" s="1"/>
  <c r="M386" i="2"/>
  <c r="CE389" i="2"/>
  <c r="CF389" i="2"/>
  <c r="K398" i="2"/>
  <c r="Q398" i="2"/>
  <c r="AD422" i="2"/>
  <c r="AD421" i="2" s="1"/>
  <c r="CE407" i="2"/>
  <c r="O25" i="4" s="1"/>
  <c r="CF407" i="2"/>
  <c r="P25" i="4" s="1"/>
  <c r="AH416" i="2"/>
  <c r="R356" i="2"/>
  <c r="CE363" i="2"/>
  <c r="CF363" i="2"/>
  <c r="S398" i="2"/>
  <c r="S340" i="2"/>
  <c r="O340" i="2"/>
  <c r="CE345" i="2"/>
  <c r="J351" i="2"/>
  <c r="J350" i="2" s="1"/>
  <c r="CF354" i="2"/>
  <c r="CE354" i="2"/>
  <c r="AA364" i="2"/>
  <c r="L392" i="2"/>
  <c r="AJ406" i="2"/>
  <c r="AJ405" i="2" s="1"/>
  <c r="CE420" i="2"/>
  <c r="CF420" i="2"/>
  <c r="Q437" i="2"/>
  <c r="AB411" i="2"/>
  <c r="I473" i="2"/>
  <c r="I406" i="2"/>
  <c r="I405" i="2" s="1"/>
  <c r="AG437" i="2"/>
  <c r="J411" i="2"/>
  <c r="CF414" i="2"/>
  <c r="CE414" i="2"/>
  <c r="K406" i="2"/>
  <c r="K405" i="2" s="1"/>
  <c r="Y427" i="2"/>
  <c r="CF440" i="2"/>
  <c r="CE440" i="2"/>
  <c r="Y458" i="2"/>
  <c r="AJ453" i="2"/>
  <c r="AH458" i="2"/>
  <c r="CF469" i="2"/>
  <c r="M453" i="2"/>
  <c r="CF492" i="2"/>
  <c r="V432" i="2"/>
  <c r="CE442" i="2"/>
  <c r="CF442" i="2"/>
  <c r="P473" i="2"/>
  <c r="CE518" i="2"/>
  <c r="CF518" i="2"/>
  <c r="CE486" i="2"/>
  <c r="CF486" i="2"/>
  <c r="Q501" i="2"/>
  <c r="AF517" i="2"/>
  <c r="AF516" i="2" s="1"/>
  <c r="CE477" i="2"/>
  <c r="CF477" i="2"/>
  <c r="AD478" i="2"/>
  <c r="CE494" i="2"/>
  <c r="CF494" i="2"/>
  <c r="AC496" i="2"/>
  <c r="CE465" i="2"/>
  <c r="CF470" i="2"/>
  <c r="CE470" i="2"/>
  <c r="W478" i="2"/>
  <c r="CF487" i="2"/>
  <c r="AG512" i="2"/>
  <c r="CE520" i="2"/>
  <c r="CF520" i="2"/>
  <c r="I506" i="2"/>
  <c r="AD517" i="2"/>
  <c r="AD516" i="2" s="1"/>
  <c r="AJ522" i="2"/>
  <c r="AB536" i="2"/>
  <c r="CE556" i="2"/>
  <c r="CF556" i="2"/>
  <c r="CF550" i="2"/>
  <c r="CE550" i="2"/>
  <c r="AC517" i="2"/>
  <c r="AC516" i="2" s="1"/>
  <c r="AA522" i="2"/>
  <c r="V536" i="2"/>
  <c r="V522" i="2"/>
  <c r="R522" i="2"/>
  <c r="Z552" i="2"/>
  <c r="CE510" i="2"/>
  <c r="AI530" i="2"/>
  <c r="AE530" i="2"/>
  <c r="S564" i="2"/>
  <c r="I552" i="2"/>
  <c r="R558" i="2"/>
  <c r="AG552" i="2"/>
  <c r="S558" i="2"/>
  <c r="Y564" i="2"/>
  <c r="O588" i="2"/>
  <c r="O587" i="2" s="1"/>
  <c r="AA536" i="2"/>
  <c r="CE586" i="2"/>
  <c r="CF586" i="2"/>
  <c r="AA598" i="2"/>
  <c r="AI564" i="2"/>
  <c r="CE568" i="2"/>
  <c r="CF568" i="2"/>
  <c r="T24" i="4" s="1"/>
  <c r="CE594" i="2"/>
  <c r="CF594" i="2"/>
  <c r="AE598" i="2"/>
  <c r="Z593" i="2"/>
  <c r="CE575" i="2"/>
  <c r="CF575" i="2"/>
  <c r="CE579" i="2"/>
  <c r="CF579" i="2"/>
  <c r="I582" i="2"/>
  <c r="CE597" i="2"/>
  <c r="CF597" i="2"/>
  <c r="CF565" i="2"/>
  <c r="CE565" i="2"/>
  <c r="T572" i="2"/>
  <c r="T571" i="2" s="1"/>
  <c r="AD593" i="2"/>
  <c r="T593" i="2"/>
  <c r="AC598" i="2"/>
  <c r="Q598" i="2"/>
  <c r="CE613" i="2"/>
  <c r="CF613" i="2"/>
  <c r="Z603" i="2"/>
  <c r="V603" i="2"/>
  <c r="P463" i="2"/>
  <c r="AE478" i="2"/>
  <c r="CF489" i="2"/>
  <c r="K490" i="2"/>
  <c r="Z496" i="2"/>
  <c r="CE529" i="2"/>
  <c r="CF529" i="2"/>
  <c r="CE574" i="2"/>
  <c r="CF574" i="2"/>
  <c r="I598" i="2"/>
  <c r="CE521" i="2"/>
  <c r="CF521" i="2"/>
  <c r="AD522" i="2"/>
  <c r="I530" i="2"/>
  <c r="R552" i="2"/>
  <c r="CE576" i="2"/>
  <c r="CF576" i="2"/>
  <c r="CF551" i="2"/>
  <c r="CE551" i="2"/>
  <c r="L558" i="2"/>
  <c r="AI536" i="2"/>
  <c r="I564" i="2"/>
  <c r="X588" i="2"/>
  <c r="X587" i="2" s="1"/>
  <c r="CE566" i="2"/>
  <c r="CF566" i="2"/>
  <c r="X582" i="2"/>
  <c r="CF569" i="2"/>
  <c r="CE569" i="2"/>
  <c r="AC572" i="2"/>
  <c r="AC571" i="2" s="1"/>
  <c r="CE592" i="2"/>
  <c r="CF592" i="2"/>
  <c r="W598" i="2"/>
  <c r="AD588" i="2"/>
  <c r="AD587" i="2" s="1"/>
  <c r="AG593" i="2"/>
  <c r="AE572" i="2"/>
  <c r="AE571" i="2" s="1"/>
  <c r="CE599" i="2"/>
  <c r="CF599" i="2"/>
  <c r="CE612" i="2"/>
  <c r="CF612" i="2"/>
  <c r="K588" i="2"/>
  <c r="K587" i="2" s="1"/>
  <c r="CF595" i="2"/>
  <c r="CE595" i="2"/>
  <c r="AD603" i="2"/>
  <c r="AI432" i="2"/>
  <c r="AI340" i="2"/>
  <c r="AE340" i="2"/>
  <c r="Z351" i="2"/>
  <c r="Z350" i="2" s="1"/>
  <c r="AB392" i="2"/>
  <c r="CF401" i="2"/>
  <c r="P23" i="4" s="1"/>
  <c r="CE401" i="2"/>
  <c r="O23" i="4" s="1"/>
  <c r="CE439" i="2"/>
  <c r="CF439" i="2"/>
  <c r="CE423" i="2"/>
  <c r="CF423" i="2"/>
  <c r="AA432" i="2"/>
  <c r="CF415" i="2"/>
  <c r="CE415" i="2"/>
  <c r="AF427" i="2"/>
  <c r="P437" i="2"/>
  <c r="W468" i="2"/>
  <c r="P501" i="2"/>
  <c r="Y406" i="2"/>
  <c r="Y405" i="2" s="1"/>
  <c r="M416" i="2"/>
  <c r="I416" i="2"/>
  <c r="CF425" i="2"/>
  <c r="CE425" i="2"/>
  <c r="L427" i="2"/>
  <c r="AC432" i="2"/>
  <c r="P458" i="2"/>
  <c r="P392" i="2"/>
  <c r="AA406" i="2"/>
  <c r="AA405" i="2" s="1"/>
  <c r="W437" i="2"/>
  <c r="AE468" i="2"/>
  <c r="CF524" i="2"/>
  <c r="CE524" i="2"/>
  <c r="K427" i="2"/>
  <c r="CF447" i="2"/>
  <c r="CE447" i="2"/>
  <c r="U453" i="2"/>
  <c r="K458" i="2"/>
  <c r="CE461" i="2"/>
  <c r="CF475" i="2"/>
  <c r="V490" i="2"/>
  <c r="CF500" i="2"/>
  <c r="V453" i="2"/>
  <c r="Y468" i="2"/>
  <c r="H478" i="2"/>
  <c r="CF526" i="2"/>
  <c r="CE526" i="2"/>
  <c r="X501" i="2"/>
  <c r="S552" i="2"/>
  <c r="AD437" i="2"/>
  <c r="CF449" i="2"/>
  <c r="CE449" i="2"/>
  <c r="W463" i="2"/>
  <c r="AH473" i="2"/>
  <c r="AG501" i="2"/>
  <c r="AC501" i="2"/>
  <c r="P536" i="2"/>
  <c r="O496" i="2"/>
  <c r="AB463" i="2"/>
  <c r="S473" i="2"/>
  <c r="S490" i="2"/>
  <c r="H496" i="2"/>
  <c r="CE519" i="2"/>
  <c r="CF519" i="2"/>
  <c r="CF534" i="2"/>
  <c r="CE534" i="2"/>
  <c r="CE559" i="2"/>
  <c r="CF559" i="2"/>
  <c r="P512" i="2"/>
  <c r="AB558" i="2"/>
  <c r="CE604" i="2"/>
  <c r="CF604" i="2"/>
  <c r="AD558" i="2"/>
  <c r="S517" i="2"/>
  <c r="S516" i="2" s="1"/>
  <c r="M522" i="2"/>
  <c r="V552" i="2"/>
  <c r="AH522" i="2"/>
  <c r="X530" i="2"/>
  <c r="X506" i="2"/>
  <c r="Q530" i="2"/>
  <c r="M530" i="2"/>
  <c r="CF570" i="2"/>
  <c r="CE570" i="2"/>
  <c r="CE540" i="2"/>
  <c r="CF540" i="2"/>
  <c r="AH552" i="2"/>
  <c r="AA564" i="2"/>
  <c r="AH572" i="2"/>
  <c r="AH571" i="2" s="1"/>
  <c r="H582" i="2"/>
  <c r="V598" i="2"/>
  <c r="T558" i="2"/>
  <c r="AE582" i="2"/>
  <c r="M598" i="2"/>
  <c r="CF590" i="2"/>
  <c r="CE590" i="2"/>
  <c r="R582" i="2"/>
  <c r="Y588" i="2"/>
  <c r="Y587" i="2" s="1"/>
  <c r="CE585" i="2"/>
  <c r="CF585" i="2"/>
  <c r="H588" i="2"/>
  <c r="H587" i="2" s="1"/>
  <c r="P577" i="2"/>
  <c r="W588" i="2"/>
  <c r="W587" i="2" s="1"/>
  <c r="S588" i="2"/>
  <c r="S587" i="2" s="1"/>
  <c r="CE611" i="2"/>
  <c r="CF611" i="2"/>
  <c r="U598" i="2"/>
  <c r="L598" i="2"/>
  <c r="H603" i="2"/>
  <c r="AM19" i="2"/>
  <c r="AI386" i="2"/>
  <c r="AE392" i="2"/>
  <c r="CE373" i="2"/>
  <c r="CF373" i="2"/>
  <c r="AI346" i="2"/>
  <c r="I386" i="2"/>
  <c r="J398" i="2"/>
  <c r="CF404" i="2"/>
  <c r="CE404" i="2"/>
  <c r="H422" i="2"/>
  <c r="H421" i="2" s="1"/>
  <c r="CE428" i="2"/>
  <c r="CF428" i="2"/>
  <c r="AH406" i="2"/>
  <c r="AH405" i="2" s="1"/>
  <c r="CF413" i="2"/>
  <c r="CE413" i="2"/>
  <c r="Z427" i="2"/>
  <c r="Q427" i="2"/>
  <c r="R427" i="2"/>
  <c r="CE418" i="2"/>
  <c r="CF418" i="2"/>
  <c r="CF435" i="2"/>
  <c r="CE435" i="2"/>
  <c r="Z437" i="2"/>
  <c r="AC458" i="2"/>
  <c r="I512" i="2"/>
  <c r="AG406" i="2"/>
  <c r="AG405" i="2" s="1"/>
  <c r="Y411" i="2"/>
  <c r="I422" i="2"/>
  <c r="I421" i="2" s="1"/>
  <c r="J427" i="2"/>
  <c r="AH411" i="2"/>
  <c r="AD411" i="2"/>
  <c r="CE434" i="2"/>
  <c r="CF434" i="2"/>
  <c r="AI406" i="2"/>
  <c r="AI405" i="2" s="1"/>
  <c r="O416" i="2"/>
  <c r="K422" i="2"/>
  <c r="K421" i="2" s="1"/>
  <c r="H458" i="2"/>
  <c r="P530" i="2"/>
  <c r="CE589" i="2"/>
  <c r="CF589" i="2"/>
  <c r="Q458" i="2"/>
  <c r="X463" i="2"/>
  <c r="S427" i="2"/>
  <c r="AB437" i="2"/>
  <c r="S458" i="2"/>
  <c r="AG468" i="2"/>
  <c r="AB458" i="2"/>
  <c r="X458" i="2"/>
  <c r="AH468" i="2"/>
  <c r="X478" i="2"/>
  <c r="CF503" i="2"/>
  <c r="CE503" i="2"/>
  <c r="W506" i="2"/>
  <c r="CF455" i="2"/>
  <c r="AF463" i="2"/>
  <c r="Y490" i="2"/>
  <c r="AI506" i="2"/>
  <c r="V517" i="2"/>
  <c r="V516" i="2" s="1"/>
  <c r="CE497" i="2"/>
  <c r="AF530" i="2"/>
  <c r="CE464" i="2"/>
  <c r="AJ463" i="2"/>
  <c r="AA473" i="2"/>
  <c r="M478" i="2"/>
  <c r="CE482" i="2"/>
  <c r="AA490" i="2"/>
  <c r="P496" i="2"/>
  <c r="CF531" i="2"/>
  <c r="Q512" i="2"/>
  <c r="CE528" i="2"/>
  <c r="CF528" i="2"/>
  <c r="T536" i="2"/>
  <c r="CF542" i="2"/>
  <c r="CE542" i="2"/>
  <c r="CF562" i="2"/>
  <c r="CE562" i="2"/>
  <c r="O517" i="2"/>
  <c r="O516" i="2" s="1"/>
  <c r="CE548" i="2"/>
  <c r="CF548" i="2"/>
  <c r="CE557" i="2"/>
  <c r="CF557" i="2"/>
  <c r="AA517" i="2"/>
  <c r="AA516" i="2" s="1"/>
  <c r="H536" i="2"/>
  <c r="CE554" i="2"/>
  <c r="CF554" i="2"/>
  <c r="CF607" i="2"/>
  <c r="CE607" i="2"/>
  <c r="H522" i="2"/>
  <c r="M552" i="2"/>
  <c r="AJ506" i="2"/>
  <c r="AF506" i="2"/>
  <c r="X512" i="2"/>
  <c r="Y530" i="2"/>
  <c r="U530" i="2"/>
  <c r="CE584" i="2"/>
  <c r="CF584" i="2"/>
  <c r="AF588" i="2"/>
  <c r="AF587" i="2" s="1"/>
  <c r="O572" i="2"/>
  <c r="O571" i="2" s="1"/>
  <c r="AC582" i="2"/>
  <c r="P558" i="2"/>
  <c r="L572" i="2"/>
  <c r="L571" i="2" s="1"/>
  <c r="Q536" i="2"/>
  <c r="AD577" i="2"/>
  <c r="AC564" i="2"/>
  <c r="AB572" i="2"/>
  <c r="AB571" i="2" s="1"/>
  <c r="CE541" i="2"/>
  <c r="CF541" i="2"/>
  <c r="U552" i="2"/>
  <c r="X558" i="2"/>
  <c r="AA582" i="2"/>
  <c r="O582" i="2"/>
  <c r="Q588" i="2"/>
  <c r="Q587" i="2" s="1"/>
  <c r="R593" i="2"/>
  <c r="S603" i="2"/>
  <c r="AA588" i="2"/>
  <c r="AA587" i="2" s="1"/>
  <c r="CF591" i="2"/>
  <c r="CE591" i="2"/>
  <c r="K603" i="2"/>
  <c r="CF615" i="2"/>
  <c r="CE615" i="2"/>
  <c r="T598" i="2"/>
  <c r="P603" i="2"/>
  <c r="L603" i="2"/>
  <c r="M406" i="2"/>
  <c r="M405" i="2" s="1"/>
  <c r="X398" i="2"/>
  <c r="P427" i="2"/>
  <c r="I437" i="2"/>
  <c r="Q370" i="2"/>
  <c r="O386" i="2"/>
  <c r="AH392" i="2"/>
  <c r="U422" i="2"/>
  <c r="U421" i="2" s="1"/>
  <c r="I398" i="2"/>
  <c r="AC422" i="2"/>
  <c r="AC421" i="2" s="1"/>
  <c r="CF342" i="2"/>
  <c r="K370" i="2"/>
  <c r="R587" i="2"/>
  <c r="CE492" i="2"/>
  <c r="AD105" i="2"/>
  <c r="AJ100" i="2"/>
  <c r="N19" i="2"/>
  <c r="K95" i="2"/>
  <c r="CF98" i="2"/>
  <c r="V19" i="2"/>
  <c r="AI48" i="2"/>
  <c r="AL105" i="2"/>
  <c r="AB90" i="2"/>
  <c r="AB89" i="2" s="1"/>
  <c r="AC90" i="2"/>
  <c r="AC89" i="2" s="1"/>
  <c r="CE102" i="2"/>
  <c r="CF102" i="2"/>
  <c r="AD126" i="2"/>
  <c r="R180" i="2"/>
  <c r="AM121" i="2"/>
  <c r="S126" i="2"/>
  <c r="O174" i="2"/>
  <c r="CE186" i="2"/>
  <c r="CF186" i="2"/>
  <c r="O121" i="2"/>
  <c r="CE157" i="2"/>
  <c r="CF157" i="2"/>
  <c r="CF163" i="2"/>
  <c r="CE163" i="2"/>
  <c r="M121" i="2"/>
  <c r="AL100" i="2"/>
  <c r="AF105" i="2"/>
  <c r="AC121" i="2"/>
  <c r="I121" i="2"/>
  <c r="U180" i="2"/>
  <c r="AJ220" i="2"/>
  <c r="AD174" i="2"/>
  <c r="AJ136" i="2"/>
  <c r="AF164" i="2"/>
  <c r="CF173" i="2"/>
  <c r="CE173" i="2"/>
  <c r="AC190" i="2"/>
  <c r="AD131" i="2"/>
  <c r="W136" i="2"/>
  <c r="AI146" i="2"/>
  <c r="W174" i="2"/>
  <c r="H198" i="2"/>
  <c r="AB245" i="2"/>
  <c r="AI250" i="2"/>
  <c r="J307" i="2"/>
  <c r="M292" i="2"/>
  <c r="T245" i="2"/>
  <c r="I261" i="2"/>
  <c r="CF272" i="2"/>
  <c r="AI292" i="2"/>
  <c r="H204" i="2"/>
  <c r="AL204" i="2"/>
  <c r="X226" i="2"/>
  <c r="CF248" i="2"/>
  <c r="CE248" i="2"/>
  <c r="V271" i="2"/>
  <c r="Q204" i="2"/>
  <c r="AD302" i="2"/>
  <c r="AF180" i="2"/>
  <c r="AG220" i="2"/>
  <c r="CF238" i="2"/>
  <c r="S250" i="2"/>
  <c r="U297" i="2"/>
  <c r="R287" i="2"/>
  <c r="CF298" i="2"/>
  <c r="CF329" i="2"/>
  <c r="Y330" i="2"/>
  <c r="CF338" i="2"/>
  <c r="P340" i="2"/>
  <c r="Y346" i="2"/>
  <c r="R330" i="2"/>
  <c r="AI330" i="2"/>
  <c r="U364" i="2"/>
  <c r="Q240" i="2"/>
  <c r="Q239" i="2" s="1"/>
  <c r="CE246" i="2"/>
  <c r="CF246" i="2"/>
  <c r="L26" i="4" s="1"/>
  <c r="V256" i="2"/>
  <c r="V255" i="2" s="1"/>
  <c r="U312" i="2"/>
  <c r="CE243" i="2"/>
  <c r="CF243" i="2"/>
  <c r="O256" i="2"/>
  <c r="O255" i="2" s="1"/>
  <c r="AI266" i="2"/>
  <c r="O292" i="2"/>
  <c r="H302" i="2"/>
  <c r="AB312" i="2"/>
  <c r="AL271" i="2"/>
  <c r="AI307" i="2"/>
  <c r="AC312" i="2"/>
  <c r="AD340" i="2"/>
  <c r="AE364" i="2"/>
  <c r="AF307" i="2"/>
  <c r="CF323" i="2"/>
  <c r="AI324" i="2"/>
  <c r="AE324" i="2"/>
  <c r="AE346" i="2"/>
  <c r="Z370" i="2"/>
  <c r="AF386" i="2"/>
  <c r="O370" i="2"/>
  <c r="U386" i="2"/>
  <c r="L351" i="2"/>
  <c r="L350" i="2" s="1"/>
  <c r="CE369" i="2"/>
  <c r="CF369" i="2"/>
  <c r="R370" i="2"/>
  <c r="J297" i="2"/>
  <c r="CF300" i="2"/>
  <c r="AI351" i="2"/>
  <c r="AI350" i="2" s="1"/>
  <c r="V307" i="2"/>
  <c r="J346" i="2"/>
  <c r="U356" i="2"/>
  <c r="J292" i="2"/>
  <c r="CF296" i="2"/>
  <c r="AJ297" i="2"/>
  <c r="O307" i="2"/>
  <c r="R324" i="2"/>
  <c r="AE335" i="2"/>
  <c r="AA335" i="2"/>
  <c r="K346" i="2"/>
  <c r="AB356" i="2"/>
  <c r="AB364" i="2"/>
  <c r="Q386" i="2"/>
  <c r="H386" i="2"/>
  <c r="CF395" i="2"/>
  <c r="CE395" i="2"/>
  <c r="AF416" i="2"/>
  <c r="AF411" i="2"/>
  <c r="CE419" i="2"/>
  <c r="CF419" i="2"/>
  <c r="W432" i="2"/>
  <c r="Y370" i="2"/>
  <c r="W386" i="2"/>
  <c r="CF436" i="2"/>
  <c r="CE436" i="2"/>
  <c r="CF377" i="2"/>
  <c r="CE377" i="2"/>
  <c r="R398" i="2"/>
  <c r="Q340" i="2"/>
  <c r="M346" i="2"/>
  <c r="S370" i="2"/>
  <c r="X422" i="2"/>
  <c r="X421" i="2" s="1"/>
  <c r="X427" i="2"/>
  <c r="AJ427" i="2"/>
  <c r="W422" i="2"/>
  <c r="W421" i="2" s="1"/>
  <c r="AJ437" i="2"/>
  <c r="P478" i="2"/>
  <c r="CE495" i="2"/>
  <c r="CF495" i="2"/>
  <c r="AG411" i="2"/>
  <c r="AC416" i="2"/>
  <c r="Y416" i="2"/>
  <c r="Q422" i="2"/>
  <c r="Q421" i="2" s="1"/>
  <c r="T427" i="2"/>
  <c r="CF499" i="2"/>
  <c r="CE499" i="2"/>
  <c r="AD427" i="2"/>
  <c r="CF431" i="2"/>
  <c r="CE431" i="2"/>
  <c r="K473" i="2"/>
  <c r="AJ392" i="2"/>
  <c r="AF392" i="2"/>
  <c r="W416" i="2"/>
  <c r="S422" i="2"/>
  <c r="S421" i="2" s="1"/>
  <c r="V427" i="2"/>
  <c r="CE445" i="2"/>
  <c r="CF445" i="2"/>
  <c r="H473" i="2"/>
  <c r="AG458" i="2"/>
  <c r="L473" i="2"/>
  <c r="Z490" i="2"/>
  <c r="AD501" i="2"/>
  <c r="AF478" i="2"/>
  <c r="AA427" i="2"/>
  <c r="Y432" i="2"/>
  <c r="Q517" i="2"/>
  <c r="Q516" i="2" s="1"/>
  <c r="AA458" i="2"/>
  <c r="H468" i="2"/>
  <c r="T490" i="2"/>
  <c r="AJ458" i="2"/>
  <c r="Z473" i="2"/>
  <c r="CF480" i="2"/>
  <c r="CE480" i="2"/>
  <c r="O453" i="2"/>
  <c r="Q468" i="2"/>
  <c r="V468" i="2"/>
  <c r="X473" i="2"/>
  <c r="CE508" i="2"/>
  <c r="CF525" i="2"/>
  <c r="CE525" i="2"/>
  <c r="CE546" i="2"/>
  <c r="CF546" i="2"/>
  <c r="O501" i="2"/>
  <c r="CF504" i="2"/>
  <c r="CE504" i="2"/>
  <c r="S512" i="2"/>
  <c r="Z522" i="2"/>
  <c r="Q552" i="2"/>
  <c r="AE496" i="2"/>
  <c r="AA496" i="2"/>
  <c r="CF561" i="2"/>
  <c r="CE561" i="2"/>
  <c r="CE466" i="2"/>
  <c r="U478" i="2"/>
  <c r="AI490" i="2"/>
  <c r="X496" i="2"/>
  <c r="CE507" i="2"/>
  <c r="K506" i="2"/>
  <c r="U512" i="2"/>
  <c r="AB522" i="2"/>
  <c r="H530" i="2"/>
  <c r="AF536" i="2"/>
  <c r="CE509" i="2"/>
  <c r="AF512" i="2"/>
  <c r="W517" i="2"/>
  <c r="W516" i="2" s="1"/>
  <c r="M577" i="2"/>
  <c r="AI517" i="2"/>
  <c r="AI516" i="2" s="1"/>
  <c r="AC522" i="2"/>
  <c r="L536" i="2"/>
  <c r="P522" i="2"/>
  <c r="CF533" i="2"/>
  <c r="CE533" i="2"/>
  <c r="CE538" i="2"/>
  <c r="CF538" i="2"/>
  <c r="CF511" i="2"/>
  <c r="CE511" i="2"/>
  <c r="AG530" i="2"/>
  <c r="AC530" i="2"/>
  <c r="AH558" i="2"/>
  <c r="CF581" i="2"/>
  <c r="CE581" i="2"/>
  <c r="Y536" i="2"/>
  <c r="CE547" i="2"/>
  <c r="CF547" i="2"/>
  <c r="H558" i="2"/>
  <c r="CF580" i="2"/>
  <c r="CE580" i="2"/>
  <c r="AJ593" i="2"/>
  <c r="M572" i="2"/>
  <c r="M571" i="2" s="1"/>
  <c r="Q582" i="2"/>
  <c r="AI603" i="2"/>
  <c r="AG564" i="2"/>
  <c r="I572" i="2"/>
  <c r="I571" i="2" s="1"/>
  <c r="W564" i="2"/>
  <c r="CF545" i="2"/>
  <c r="CE545" i="2"/>
  <c r="M564" i="2"/>
  <c r="AH577" i="2"/>
  <c r="AI598" i="2"/>
  <c r="AJ577" i="2"/>
  <c r="P582" i="2"/>
  <c r="U582" i="2"/>
  <c r="W577" i="2"/>
  <c r="AB577" i="2"/>
  <c r="CE578" i="2"/>
  <c r="CF578" i="2"/>
  <c r="T26" i="4" s="1"/>
  <c r="S582" i="2"/>
  <c r="O598" i="2"/>
  <c r="AA552" i="2"/>
  <c r="K593" i="2"/>
  <c r="AI588" i="2"/>
  <c r="AI587" i="2" s="1"/>
  <c r="W582" i="2"/>
  <c r="I593" i="2"/>
  <c r="AB598" i="2"/>
  <c r="X603" i="2"/>
  <c r="T603" i="2"/>
  <c r="W19" i="2"/>
  <c r="T100" i="2"/>
  <c r="AD19" i="2"/>
  <c r="S70" i="2"/>
  <c r="V105" i="2"/>
  <c r="AB100" i="2"/>
  <c r="AJ95" i="2"/>
  <c r="U90" i="2"/>
  <c r="U89" i="2" s="1"/>
  <c r="CF128" i="2"/>
  <c r="CE128" i="2"/>
  <c r="CE179" i="2"/>
  <c r="S180" i="2"/>
  <c r="AG174" i="2"/>
  <c r="M126" i="2"/>
  <c r="CE130" i="2"/>
  <c r="CF130" i="2"/>
  <c r="Q174" i="2"/>
  <c r="CE149" i="2"/>
  <c r="CF149" i="2"/>
  <c r="O126" i="2"/>
  <c r="CF107" i="2"/>
  <c r="CE107" i="2"/>
  <c r="CF109" i="2"/>
  <c r="CE109" i="2"/>
  <c r="AL126" i="2"/>
  <c r="P131" i="2"/>
  <c r="CE156" i="2"/>
  <c r="CF156" i="2"/>
  <c r="AM131" i="2"/>
  <c r="T169" i="2"/>
  <c r="L220" i="2"/>
  <c r="K198" i="2"/>
  <c r="CF162" i="2"/>
  <c r="CE162" i="2"/>
  <c r="AD180" i="2"/>
  <c r="CF139" i="2"/>
  <c r="CF144" i="2"/>
  <c r="AJ141" i="2"/>
  <c r="AL131" i="2"/>
  <c r="AE136" i="2"/>
  <c r="AA146" i="2"/>
  <c r="CE172" i="2"/>
  <c r="P198" i="2"/>
  <c r="X292" i="2"/>
  <c r="CE238" i="2"/>
  <c r="CE306" i="2"/>
  <c r="CF249" i="2"/>
  <c r="CE249" i="2"/>
  <c r="H261" i="2"/>
  <c r="J287" i="2"/>
  <c r="AM232" i="2"/>
  <c r="Y261" i="2"/>
  <c r="Y271" i="2"/>
  <c r="CF280" i="2"/>
  <c r="AH297" i="2"/>
  <c r="CE167" i="2"/>
  <c r="CF167" i="2"/>
  <c r="CE192" i="2"/>
  <c r="P204" i="2"/>
  <c r="L204" i="2"/>
  <c r="AF226" i="2"/>
  <c r="L250" i="2"/>
  <c r="L261" i="2"/>
  <c r="P169" i="2"/>
  <c r="Y204" i="2"/>
  <c r="W232" i="2"/>
  <c r="AB287" i="2"/>
  <c r="AB302" i="2"/>
  <c r="AL164" i="2"/>
  <c r="CE166" i="2"/>
  <c r="CF166" i="2"/>
  <c r="AD185" i="2"/>
  <c r="AD184" i="2" s="1"/>
  <c r="S297" i="2"/>
  <c r="CF260" i="2"/>
  <c r="AF261" i="2"/>
  <c r="CF291" i="2"/>
  <c r="CF317" i="2"/>
  <c r="CE316" i="2"/>
  <c r="CE320" i="2"/>
  <c r="CF320" i="2"/>
  <c r="P356" i="2"/>
  <c r="L364" i="2"/>
  <c r="AH330" i="2"/>
  <c r="P312" i="2"/>
  <c r="Q330" i="2"/>
  <c r="V340" i="2"/>
  <c r="V356" i="2"/>
  <c r="R364" i="2"/>
  <c r="I250" i="2"/>
  <c r="AD256" i="2"/>
  <c r="AD255" i="2" s="1"/>
  <c r="CF275" i="2"/>
  <c r="Q307" i="2"/>
  <c r="CE313" i="2"/>
  <c r="V364" i="2"/>
  <c r="W256" i="2"/>
  <c r="W255" i="2" s="1"/>
  <c r="V287" i="2"/>
  <c r="H292" i="2"/>
  <c r="AB297" i="2"/>
  <c r="K330" i="2"/>
  <c r="I351" i="2"/>
  <c r="I350" i="2" s="1"/>
  <c r="U292" i="2"/>
  <c r="AC297" i="2"/>
  <c r="CF331" i="2"/>
  <c r="CF309" i="2"/>
  <c r="AH312" i="2"/>
  <c r="CF326" i="2"/>
  <c r="CF348" i="2"/>
  <c r="CE348" i="2"/>
  <c r="H370" i="2"/>
  <c r="AE370" i="2"/>
  <c r="CF376" i="2"/>
  <c r="CE376" i="2"/>
  <c r="CF355" i="2"/>
  <c r="CE355" i="2"/>
  <c r="AH370" i="2"/>
  <c r="CE390" i="2"/>
  <c r="CF390" i="2"/>
  <c r="AG287" i="2"/>
  <c r="AE307" i="2"/>
  <c r="R340" i="2"/>
  <c r="AD307" i="2"/>
  <c r="X312" i="2"/>
  <c r="U398" i="2"/>
  <c r="R292" i="2"/>
  <c r="W307" i="2"/>
  <c r="Z324" i="2"/>
  <c r="AI335" i="2"/>
  <c r="T346" i="2"/>
  <c r="AG386" i="2"/>
  <c r="CE374" i="2"/>
  <c r="CF374" i="2"/>
  <c r="CE408" i="2"/>
  <c r="CF408" i="2"/>
  <c r="CE443" i="2"/>
  <c r="CF443" i="2"/>
  <c r="U411" i="2"/>
  <c r="P422" i="2"/>
  <c r="P421" i="2" s="1"/>
  <c r="I364" i="2"/>
  <c r="AG370" i="2"/>
  <c r="AE386" i="2"/>
  <c r="Z398" i="2"/>
  <c r="CF381" i="2"/>
  <c r="CE381" i="2"/>
  <c r="AA398" i="2"/>
  <c r="R416" i="2"/>
  <c r="Y340" i="2"/>
  <c r="U346" i="2"/>
  <c r="Q346" i="2"/>
  <c r="CE360" i="2"/>
  <c r="CF360" i="2"/>
  <c r="AA370" i="2"/>
  <c r="Y386" i="2"/>
  <c r="CF424" i="2"/>
  <c r="CE424" i="2"/>
  <c r="CE409" i="2"/>
  <c r="CF409" i="2"/>
  <c r="K432" i="2"/>
  <c r="AF458" i="2"/>
  <c r="S468" i="2"/>
  <c r="AI473" i="2"/>
  <c r="X468" i="2"/>
  <c r="CE484" i="2"/>
  <c r="CF484" i="2"/>
  <c r="AG416" i="2"/>
  <c r="Y422" i="2"/>
  <c r="Y421" i="2" s="1"/>
  <c r="L490" i="2"/>
  <c r="J392" i="2"/>
  <c r="CE396" i="2"/>
  <c r="CF396" i="2"/>
  <c r="AE416" i="2"/>
  <c r="AA422" i="2"/>
  <c r="AA421" i="2" s="1"/>
  <c r="Y506" i="2"/>
  <c r="AG490" i="2"/>
  <c r="L522" i="2"/>
  <c r="AI427" i="2"/>
  <c r="AC463" i="2"/>
  <c r="AF468" i="2"/>
  <c r="AI458" i="2"/>
  <c r="AJ490" i="2"/>
  <c r="CF502" i="2"/>
  <c r="CE502" i="2"/>
  <c r="W512" i="2"/>
  <c r="L453" i="2"/>
  <c r="V478" i="2"/>
  <c r="CF488" i="2"/>
  <c r="CE488" i="2"/>
  <c r="W453" i="2"/>
  <c r="AA463" i="2"/>
  <c r="Z468" i="2"/>
  <c r="AG473" i="2"/>
  <c r="AD536" i="2"/>
  <c r="AB432" i="2"/>
  <c r="S496" i="2"/>
  <c r="M501" i="2"/>
  <c r="W501" i="2"/>
  <c r="L506" i="2"/>
  <c r="CE479" i="2"/>
  <c r="CF510" i="2"/>
  <c r="V463" i="2"/>
  <c r="M473" i="2"/>
  <c r="AC478" i="2"/>
  <c r="CE491" i="2"/>
  <c r="CE493" i="2"/>
  <c r="AF496" i="2"/>
  <c r="AA512" i="2"/>
  <c r="AB512" i="2"/>
  <c r="CF535" i="2"/>
  <c r="CE535" i="2"/>
  <c r="CE567" i="2"/>
  <c r="CF567" i="2"/>
  <c r="T23" i="4" s="1"/>
  <c r="CF515" i="2"/>
  <c r="CE515" i="2"/>
  <c r="AE517" i="2"/>
  <c r="AE516" i="2" s="1"/>
  <c r="Z558" i="2"/>
  <c r="R572" i="2"/>
  <c r="R571" i="2" s="1"/>
  <c r="I517" i="2"/>
  <c r="I516" i="2" s="1"/>
  <c r="W558" i="2"/>
  <c r="X522" i="2"/>
  <c r="R530" i="2"/>
  <c r="CF543" i="2"/>
  <c r="CE543" i="2"/>
  <c r="R506" i="2"/>
  <c r="CF514" i="2"/>
  <c r="CE514" i="2"/>
  <c r="K530" i="2"/>
  <c r="AA593" i="2"/>
  <c r="CF553" i="2"/>
  <c r="CE553" i="2"/>
  <c r="AH582" i="2"/>
  <c r="AG536" i="2"/>
  <c r="H564" i="2"/>
  <c r="CE549" i="2"/>
  <c r="CF549" i="2"/>
  <c r="Q564" i="2"/>
  <c r="H577" i="2"/>
  <c r="AH593" i="2"/>
  <c r="AF577" i="2"/>
  <c r="AA603" i="2"/>
  <c r="CE609" i="2"/>
  <c r="CF609" i="2"/>
  <c r="O577" i="2"/>
  <c r="CF596" i="2"/>
  <c r="CE596" i="2"/>
  <c r="AG598" i="2"/>
  <c r="AI552" i="2"/>
  <c r="CE605" i="2"/>
  <c r="CF605" i="2"/>
  <c r="M588" i="2"/>
  <c r="M587" i="2" s="1"/>
  <c r="H593" i="2"/>
  <c r="CF601" i="2"/>
  <c r="CE601" i="2"/>
  <c r="AJ598" i="2"/>
  <c r="AF603" i="2"/>
  <c r="AB603" i="2"/>
  <c r="P19" i="2"/>
  <c r="F19" i="2"/>
  <c r="CE111" i="2"/>
  <c r="CF111" i="2"/>
  <c r="AB95" i="2"/>
  <c r="L95" i="2"/>
  <c r="AI70" i="2"/>
  <c r="T90" i="2"/>
  <c r="T89" i="2" s="1"/>
  <c r="CF106" i="2"/>
  <c r="CE106" i="2"/>
  <c r="L100" i="2"/>
  <c r="CF115" i="2"/>
  <c r="CE115" i="2"/>
  <c r="Q40" i="2"/>
  <c r="M90" i="2"/>
  <c r="M89" i="2" s="1"/>
  <c r="V146" i="2"/>
  <c r="T180" i="2"/>
  <c r="Q121" i="2"/>
  <c r="W126" i="2"/>
  <c r="V169" i="2"/>
  <c r="CE187" i="2"/>
  <c r="AJ169" i="2"/>
  <c r="X174" i="2"/>
  <c r="AF131" i="2"/>
  <c r="CF147" i="2"/>
  <c r="CE147" i="2"/>
  <c r="CE148" i="2"/>
  <c r="CF148" i="2"/>
  <c r="CF177" i="2"/>
  <c r="I174" i="2"/>
  <c r="V136" i="2"/>
  <c r="R141" i="2"/>
  <c r="V158" i="2"/>
  <c r="V174" i="2"/>
  <c r="L131" i="2"/>
  <c r="AM136" i="2"/>
  <c r="S146" i="2"/>
  <c r="AA180" i="2"/>
  <c r="X198" i="2"/>
  <c r="R245" i="2"/>
  <c r="K307" i="2"/>
  <c r="X261" i="2"/>
  <c r="AC287" i="2"/>
  <c r="AG297" i="2"/>
  <c r="CF251" i="2"/>
  <c r="CE251" i="2"/>
  <c r="X302" i="2"/>
  <c r="X204" i="2"/>
  <c r="T204" i="2"/>
  <c r="CE228" i="2"/>
  <c r="AB261" i="2"/>
  <c r="M287" i="2"/>
  <c r="X169" i="2"/>
  <c r="AG204" i="2"/>
  <c r="W226" i="2"/>
  <c r="AA232" i="2"/>
  <c r="W297" i="2"/>
  <c r="P180" i="2"/>
  <c r="V185" i="2"/>
  <c r="V184" i="2" s="1"/>
  <c r="CF224" i="2"/>
  <c r="Q297" i="2"/>
  <c r="AF297" i="2"/>
  <c r="AD312" i="2"/>
  <c r="T324" i="2"/>
  <c r="CF339" i="2"/>
  <c r="P330" i="2"/>
  <c r="X356" i="2"/>
  <c r="T364" i="2"/>
  <c r="CF313" i="2"/>
  <c r="AF312" i="2"/>
  <c r="CE325" i="2"/>
  <c r="AG330" i="2"/>
  <c r="L356" i="2"/>
  <c r="Q250" i="2"/>
  <c r="CF257" i="2"/>
  <c r="AL256" i="2"/>
  <c r="AL255" i="2" s="1"/>
  <c r="CF304" i="2"/>
  <c r="AG307" i="2"/>
  <c r="AA312" i="2"/>
  <c r="CE253" i="2"/>
  <c r="CF253" i="2"/>
  <c r="AE256" i="2"/>
  <c r="AE255" i="2" s="1"/>
  <c r="S292" i="2"/>
  <c r="CF305" i="2"/>
  <c r="AA330" i="2"/>
  <c r="T335" i="2"/>
  <c r="CE341" i="2"/>
  <c r="AA250" i="2"/>
  <c r="R256" i="2"/>
  <c r="R255" i="2" s="1"/>
  <c r="CE300" i="2"/>
  <c r="AB330" i="2"/>
  <c r="K351" i="2"/>
  <c r="K350" i="2" s="1"/>
  <c r="Q324" i="2"/>
  <c r="CE328" i="2"/>
  <c r="J330" i="2"/>
  <c r="CE333" i="2"/>
  <c r="AD335" i="2"/>
  <c r="Q351" i="2"/>
  <c r="Q350" i="2" s="1"/>
  <c r="X370" i="2"/>
  <c r="I392" i="2"/>
  <c r="CF384" i="2"/>
  <c r="CE384" i="2"/>
  <c r="AG351" i="2"/>
  <c r="AG350" i="2" s="1"/>
  <c r="P370" i="2"/>
  <c r="Z297" i="2"/>
  <c r="M307" i="2"/>
  <c r="I307" i="2"/>
  <c r="H324" i="2"/>
  <c r="AB340" i="2"/>
  <c r="W370" i="2"/>
  <c r="AH307" i="2"/>
  <c r="AB346" i="2"/>
  <c r="AI364" i="2"/>
  <c r="CE400" i="2"/>
  <c r="CF400" i="2"/>
  <c r="Z292" i="2"/>
  <c r="AH324" i="2"/>
  <c r="M335" i="2"/>
  <c r="CE339" i="2"/>
  <c r="AF356" i="2"/>
  <c r="CF394" i="2"/>
  <c r="CE394" i="2"/>
  <c r="W398" i="2"/>
  <c r="CE378" i="2"/>
  <c r="CF378" i="2"/>
  <c r="X386" i="2"/>
  <c r="AF398" i="2"/>
  <c r="U406" i="2"/>
  <c r="U405" i="2" s="1"/>
  <c r="CF385" i="2"/>
  <c r="CE385" i="2"/>
  <c r="AG340" i="2"/>
  <c r="AC346" i="2"/>
  <c r="K364" i="2"/>
  <c r="AI370" i="2"/>
  <c r="L406" i="2"/>
  <c r="L405" i="2" s="1"/>
  <c r="V422" i="2"/>
  <c r="V421" i="2" s="1"/>
  <c r="CF430" i="2"/>
  <c r="CE430" i="2"/>
  <c r="L411" i="2"/>
  <c r="U432" i="2"/>
  <c r="U463" i="2"/>
  <c r="K512" i="2"/>
  <c r="U501" i="2"/>
  <c r="AG422" i="2"/>
  <c r="AG421" i="2" s="1"/>
  <c r="L437" i="2"/>
  <c r="X536" i="2"/>
  <c r="X437" i="2"/>
  <c r="S453" i="2"/>
  <c r="AI463" i="2"/>
  <c r="CE399" i="2"/>
  <c r="CF399" i="2"/>
  <c r="AI422" i="2"/>
  <c r="AI421" i="2" s="1"/>
  <c r="CF429" i="2"/>
  <c r="CE429" i="2"/>
  <c r="O468" i="2"/>
  <c r="CE456" i="2"/>
  <c r="CF456" i="2"/>
  <c r="K453" i="2"/>
  <c r="AB478" i="2"/>
  <c r="CE457" i="2"/>
  <c r="CF460" i="2"/>
  <c r="V501" i="2"/>
  <c r="CF555" i="2"/>
  <c r="CE555" i="2"/>
  <c r="T453" i="2"/>
  <c r="T473" i="2"/>
  <c r="O512" i="2"/>
  <c r="K558" i="2"/>
  <c r="AE453" i="2"/>
  <c r="AA453" i="2"/>
  <c r="AE463" i="2"/>
  <c r="AI468" i="2"/>
  <c r="CF472" i="2"/>
  <c r="CE433" i="2"/>
  <c r="CF433" i="2"/>
  <c r="AJ432" i="2"/>
  <c r="AI496" i="2"/>
  <c r="AJ478" i="2"/>
  <c r="M496" i="2"/>
  <c r="AE501" i="2"/>
  <c r="P517" i="2"/>
  <c r="P516" i="2" s="1"/>
  <c r="CF483" i="2"/>
  <c r="Q506" i="2"/>
  <c r="AG517" i="2"/>
  <c r="AG516" i="2" s="1"/>
  <c r="AD463" i="2"/>
  <c r="U473" i="2"/>
  <c r="Q473" i="2"/>
  <c r="U490" i="2"/>
  <c r="Q490" i="2"/>
  <c r="CF498" i="2"/>
  <c r="CE498" i="2"/>
  <c r="V506" i="2"/>
  <c r="CE539" i="2"/>
  <c r="CF539" i="2"/>
  <c r="CF532" i="2"/>
  <c r="R512" i="2"/>
  <c r="CF544" i="2"/>
  <c r="CE544" i="2"/>
  <c r="O552" i="2"/>
  <c r="AE588" i="2"/>
  <c r="AE587" i="2" s="1"/>
  <c r="M517" i="2"/>
  <c r="M516" i="2" s="1"/>
  <c r="K522" i="2"/>
  <c r="CF523" i="2"/>
  <c r="CE523" i="2"/>
  <c r="AF522" i="2"/>
  <c r="Z530" i="2"/>
  <c r="CF563" i="2"/>
  <c r="CE563" i="2"/>
  <c r="AF593" i="2"/>
  <c r="S530" i="2"/>
  <c r="O530" i="2"/>
  <c r="Y572" i="2"/>
  <c r="Y571" i="2" s="1"/>
  <c r="AJ558" i="2"/>
  <c r="S572" i="2"/>
  <c r="S571" i="2" s="1"/>
  <c r="W552" i="2"/>
  <c r="AG582" i="2"/>
  <c r="K536" i="2"/>
  <c r="AI582" i="2"/>
  <c r="AA572" i="2"/>
  <c r="AA571" i="2" s="1"/>
  <c r="M582" i="2"/>
  <c r="CF583" i="2"/>
  <c r="CE583" i="2"/>
  <c r="V588" i="2"/>
  <c r="V587" i="2" s="1"/>
  <c r="Z582" i="2"/>
  <c r="U577" i="2"/>
  <c r="Z577" i="2"/>
  <c r="AI593" i="2"/>
  <c r="S593" i="2"/>
  <c r="X577" i="2"/>
  <c r="P593" i="2"/>
  <c r="CF560" i="2"/>
  <c r="CE560" i="2"/>
  <c r="AF582" i="2"/>
  <c r="U588" i="2"/>
  <c r="U587" i="2" s="1"/>
  <c r="Y593" i="2"/>
  <c r="S598" i="2"/>
  <c r="CF606" i="2"/>
  <c r="CE606" i="2"/>
  <c r="Q19" i="2"/>
  <c r="CE69" i="2"/>
  <c r="CE46" i="2"/>
  <c r="CE92" i="2"/>
  <c r="CF92" i="2"/>
  <c r="CE94" i="2"/>
  <c r="CF94" i="2"/>
  <c r="CF85" i="2"/>
  <c r="CE85" i="2"/>
  <c r="CF86" i="2"/>
  <c r="CE86" i="2"/>
  <c r="CF78" i="2"/>
  <c r="CF80" i="2"/>
  <c r="CF81" i="2"/>
  <c r="CE80" i="2"/>
  <c r="CE81" i="2"/>
  <c r="CF79" i="2"/>
  <c r="CE79" i="2"/>
  <c r="CE78" i="2"/>
  <c r="CF72" i="2"/>
  <c r="CE72" i="2"/>
  <c r="CE73" i="2"/>
  <c r="CF73" i="2"/>
  <c r="CE74" i="2"/>
  <c r="CF74" i="2"/>
  <c r="CE75" i="2"/>
  <c r="CE61" i="2"/>
  <c r="CE60" i="2"/>
  <c r="CF59" i="2"/>
  <c r="CF62" i="2"/>
  <c r="CE64" i="2"/>
  <c r="CF68" i="2"/>
  <c r="CE59" i="2"/>
  <c r="CE62" i="2"/>
  <c r="CF64" i="2"/>
  <c r="CE56" i="2"/>
  <c r="CF69" i="2"/>
  <c r="CE67" i="2"/>
  <c r="CF67" i="2"/>
  <c r="CF60" i="2"/>
  <c r="CF56" i="2"/>
  <c r="CE68" i="2"/>
  <c r="CE63" i="2"/>
  <c r="CF63" i="2"/>
  <c r="CF61" i="2"/>
  <c r="CF50" i="2"/>
  <c r="CE50" i="2"/>
  <c r="CF53" i="2"/>
  <c r="CF51" i="2"/>
  <c r="CE53" i="2"/>
  <c r="CE51" i="2"/>
  <c r="CE42" i="2"/>
  <c r="CF45" i="2"/>
  <c r="CF42" i="2"/>
  <c r="CE45" i="2"/>
  <c r="CF47" i="2"/>
  <c r="CF46" i="2"/>
  <c r="CE47" i="2"/>
  <c r="CE43" i="2"/>
  <c r="CF43" i="2"/>
  <c r="U26" i="4" l="1"/>
  <c r="S26" i="4"/>
  <c r="U23" i="4"/>
  <c r="S23" i="4"/>
  <c r="K26" i="4"/>
  <c r="V26" i="4"/>
  <c r="S25" i="4"/>
  <c r="U25" i="4"/>
  <c r="K24" i="4"/>
  <c r="V24" i="4"/>
  <c r="S24" i="4"/>
  <c r="U24" i="4"/>
  <c r="K25" i="4"/>
  <c r="V25" i="4"/>
  <c r="V23" i="4"/>
  <c r="K23" i="4"/>
  <c r="CE468" i="2"/>
  <c r="CE473" i="2"/>
  <c r="CE141" i="2"/>
  <c r="CF432" i="2"/>
  <c r="CE307" i="2"/>
  <c r="O9" i="4" s="1"/>
  <c r="CE458" i="2"/>
  <c r="CE240" i="2"/>
  <c r="CE158" i="2"/>
  <c r="K11" i="4" s="1"/>
  <c r="CF239" i="2"/>
  <c r="CE95" i="2"/>
  <c r="CF297" i="2"/>
  <c r="P7" i="4" s="1"/>
  <c r="CE324" i="2"/>
  <c r="O11" i="4" s="1"/>
  <c r="CF232" i="2"/>
  <c r="L22" i="4" s="1"/>
  <c r="CF164" i="2"/>
  <c r="L12" i="4" s="1"/>
  <c r="CE19" i="2"/>
  <c r="CE416" i="2"/>
  <c r="CE453" i="2"/>
  <c r="CE405" i="2"/>
  <c r="CF250" i="2"/>
  <c r="CF190" i="2"/>
  <c r="L17" i="4" s="1"/>
  <c r="CE582" i="2"/>
  <c r="CF458" i="2"/>
  <c r="T6" i="4" s="1"/>
  <c r="CE386" i="2"/>
  <c r="O20" i="4" s="1"/>
  <c r="CF240" i="2"/>
  <c r="CF146" i="2"/>
  <c r="L10" i="4" s="1"/>
  <c r="CE100" i="2"/>
  <c r="CE530" i="2"/>
  <c r="CF346" i="2"/>
  <c r="P15" i="4" s="1"/>
  <c r="CF307" i="2"/>
  <c r="P9" i="4" s="1"/>
  <c r="CE292" i="2"/>
  <c r="O6" i="4" s="1"/>
  <c r="CF220" i="2"/>
  <c r="L20" i="4" s="1"/>
  <c r="CE261" i="2"/>
  <c r="CE478" i="2"/>
  <c r="S10" i="4" s="1"/>
  <c r="CF370" i="2"/>
  <c r="P19" i="4" s="1"/>
  <c r="CF427" i="2"/>
  <c r="CE490" i="2"/>
  <c r="S11" i="4" s="1"/>
  <c r="CF287" i="2"/>
  <c r="P5" i="4" s="1"/>
  <c r="CF302" i="2"/>
  <c r="P8" i="4" s="1"/>
  <c r="CF593" i="2"/>
  <c r="CE496" i="2"/>
  <c r="S12" i="4" s="1"/>
  <c r="CE392" i="2"/>
  <c r="O21" i="4" s="1"/>
  <c r="CF174" i="2"/>
  <c r="L14" i="4" s="1"/>
  <c r="CE146" i="2"/>
  <c r="K10" i="4" s="1"/>
  <c r="CE302" i="2"/>
  <c r="O8" i="4" s="1"/>
  <c r="CE105" i="2"/>
  <c r="CE190" i="2"/>
  <c r="K17" i="4" s="1"/>
  <c r="CF572" i="2"/>
  <c r="CF261" i="2"/>
  <c r="CF386" i="2"/>
  <c r="P20" i="4" s="1"/>
  <c r="CE411" i="2"/>
  <c r="CF463" i="2"/>
  <c r="T7" i="4" s="1"/>
  <c r="CF126" i="2"/>
  <c r="L6" i="4" s="1"/>
  <c r="CF473" i="2"/>
  <c r="T9" i="4" s="1"/>
  <c r="CF169" i="2"/>
  <c r="L13" i="4" s="1"/>
  <c r="CE287" i="2"/>
  <c r="O5" i="4" s="1"/>
  <c r="CF245" i="2"/>
  <c r="CF536" i="2"/>
  <c r="T19" i="4" s="1"/>
  <c r="CF350" i="2"/>
  <c r="P16" i="4" s="1"/>
  <c r="CF405" i="2"/>
  <c r="CF136" i="2"/>
  <c r="L8" i="4" s="1"/>
  <c r="CF95" i="2"/>
  <c r="H29" i="4" s="1"/>
  <c r="CE587" i="2"/>
  <c r="CF468" i="2"/>
  <c r="T8" i="4" s="1"/>
  <c r="CF453" i="2"/>
  <c r="T5" i="4" s="1"/>
  <c r="CF141" i="2"/>
  <c r="L9" i="4" s="1"/>
  <c r="CE588" i="2"/>
  <c r="CE522" i="2"/>
  <c r="CE184" i="2"/>
  <c r="K16" i="4" s="1"/>
  <c r="CF266" i="2"/>
  <c r="CF198" i="2"/>
  <c r="L18" i="4" s="1"/>
  <c r="CE501" i="2"/>
  <c r="S13" i="4" s="1"/>
  <c r="CE198" i="2"/>
  <c r="K18" i="4" s="1"/>
  <c r="CF121" i="2"/>
  <c r="L5" i="4" s="1"/>
  <c r="CE136" i="2"/>
  <c r="CE370" i="2"/>
  <c r="O19" i="4" s="1"/>
  <c r="CE297" i="2"/>
  <c r="O7" i="4" s="1"/>
  <c r="CF100" i="2"/>
  <c r="H30" i="4" s="1"/>
  <c r="CF588" i="2"/>
  <c r="CE185" i="2"/>
  <c r="CF185" i="2"/>
  <c r="CF351" i="2"/>
  <c r="CF292" i="2"/>
  <c r="P6" i="4" s="1"/>
  <c r="CE512" i="2"/>
  <c r="CE422" i="2"/>
  <c r="CE174" i="2"/>
  <c r="CF324" i="2"/>
  <c r="P11" i="4" s="1"/>
  <c r="CF180" i="2"/>
  <c r="L15" i="4" s="1"/>
  <c r="CE239" i="2"/>
  <c r="CF105" i="2"/>
  <c r="H31" i="4" s="1"/>
  <c r="CE346" i="2"/>
  <c r="O15" i="4" s="1"/>
  <c r="CE271" i="2"/>
  <c r="CF19" i="2"/>
  <c r="CF364" i="2"/>
  <c r="P18" i="4" s="1"/>
  <c r="CE364" i="2"/>
  <c r="O18" i="4" s="1"/>
  <c r="CF490" i="2"/>
  <c r="T11" i="4" s="1"/>
  <c r="CF478" i="2"/>
  <c r="T10" i="4" s="1"/>
  <c r="CE169" i="2"/>
  <c r="CE593" i="2"/>
  <c r="CE577" i="2"/>
  <c r="CF416" i="2"/>
  <c r="CE126" i="2"/>
  <c r="CE245" i="2"/>
  <c r="CE232" i="2"/>
  <c r="CE572" i="2"/>
  <c r="CF340" i="2"/>
  <c r="P14" i="4" s="1"/>
  <c r="CF204" i="2"/>
  <c r="L19" i="4" s="1"/>
  <c r="CE350" i="2"/>
  <c r="O16" i="4" s="1"/>
  <c r="CE330" i="2"/>
  <c r="O12" i="4" s="1"/>
  <c r="CE266" i="2"/>
  <c r="CF398" i="2"/>
  <c r="P22" i="4" s="1"/>
  <c r="CF131" i="2"/>
  <c r="L7" i="4" s="1"/>
  <c r="CE204" i="2"/>
  <c r="CE220" i="2"/>
  <c r="CE250" i="2"/>
  <c r="CF330" i="2"/>
  <c r="P12" i="4" s="1"/>
  <c r="CF392" i="2"/>
  <c r="P21" i="4" s="1"/>
  <c r="CF271" i="2"/>
  <c r="L31" i="4" s="1"/>
  <c r="CF356" i="2"/>
  <c r="P17" i="4" s="1"/>
  <c r="CE437" i="2"/>
  <c r="O31" i="4" s="1"/>
  <c r="CF530" i="2"/>
  <c r="T18" i="4" s="1"/>
  <c r="CF587" i="2"/>
  <c r="CF552" i="2"/>
  <c r="T20" i="4" s="1"/>
  <c r="CE552" i="2"/>
  <c r="CF603" i="2"/>
  <c r="T31" i="4" s="1"/>
  <c r="CE603" i="2"/>
  <c r="CE614" i="2"/>
  <c r="CF614" i="2"/>
  <c r="T36" i="4" s="1"/>
  <c r="CE598" i="2"/>
  <c r="CF448" i="2"/>
  <c r="P36" i="4" s="1"/>
  <c r="CE448" i="2"/>
  <c r="CF496" i="2"/>
  <c r="T12" i="4" s="1"/>
  <c r="CE340" i="2"/>
  <c r="O14" i="4" s="1"/>
  <c r="CE164" i="2"/>
  <c r="CF512" i="2"/>
  <c r="T15" i="4" s="1"/>
  <c r="CF582" i="2"/>
  <c r="CF226" i="2"/>
  <c r="L21" i="4" s="1"/>
  <c r="CE226" i="2"/>
  <c r="CE398" i="2"/>
  <c r="O22" i="4" s="1"/>
  <c r="CF256" i="2"/>
  <c r="CE256" i="2"/>
  <c r="CE312" i="2"/>
  <c r="O10" i="4" s="1"/>
  <c r="CF501" i="2"/>
  <c r="T13" i="4" s="1"/>
  <c r="CE506" i="2"/>
  <c r="CF506" i="2"/>
  <c r="T14" i="4" s="1"/>
  <c r="CE558" i="2"/>
  <c r="CF558" i="2"/>
  <c r="T21" i="4" s="1"/>
  <c r="CE536" i="2"/>
  <c r="CE335" i="2"/>
  <c r="O13" i="4" s="1"/>
  <c r="CF335" i="2"/>
  <c r="P13" i="4" s="1"/>
  <c r="CE116" i="2"/>
  <c r="CF116" i="2"/>
  <c r="H36" i="4" s="1"/>
  <c r="CF411" i="2"/>
  <c r="CF577" i="2"/>
  <c r="CE356" i="2"/>
  <c r="O17" i="4" s="1"/>
  <c r="CF158" i="2"/>
  <c r="L11" i="4" s="1"/>
  <c r="CF437" i="2"/>
  <c r="P31" i="4" s="1"/>
  <c r="CF571" i="2"/>
  <c r="CF522" i="2"/>
  <c r="T17" i="4" s="1"/>
  <c r="CE463" i="2"/>
  <c r="CF406" i="2"/>
  <c r="CE427" i="2"/>
  <c r="CE564" i="2"/>
  <c r="CF517" i="2"/>
  <c r="CF422" i="2"/>
  <c r="CE180" i="2"/>
  <c r="CE421" i="2"/>
  <c r="CE517" i="2"/>
  <c r="CF184" i="2"/>
  <c r="L16" i="4" s="1"/>
  <c r="CE351" i="2"/>
  <c r="CE406" i="2"/>
  <c r="CE432" i="2"/>
  <c r="CF312" i="2"/>
  <c r="P10" i="4" s="1"/>
  <c r="CF598" i="2"/>
  <c r="CF564" i="2"/>
  <c r="T22" i="4" s="1"/>
  <c r="CE131" i="2"/>
  <c r="CE121" i="2"/>
  <c r="CE255" i="2"/>
  <c r="CF255" i="2"/>
  <c r="CE57" i="2"/>
  <c r="CE65" i="2"/>
  <c r="CF65" i="2"/>
  <c r="CF66" i="2"/>
  <c r="CE66" i="2"/>
  <c r="CF57" i="2"/>
  <c r="CE52" i="2"/>
  <c r="CF52" i="2"/>
  <c r="V36" i="4" l="1"/>
  <c r="P30" i="4"/>
  <c r="P29" i="4"/>
  <c r="T27" i="4"/>
  <c r="K27" i="4"/>
  <c r="P28" i="4"/>
  <c r="T30" i="4"/>
  <c r="L28" i="4"/>
  <c r="L29" i="4"/>
  <c r="K7" i="4"/>
  <c r="V7" i="4"/>
  <c r="O30" i="4"/>
  <c r="T28" i="4"/>
  <c r="K28" i="4"/>
  <c r="U7" i="4"/>
  <c r="S7" i="4"/>
  <c r="S6" i="4"/>
  <c r="U6" i="4"/>
  <c r="G31" i="4"/>
  <c r="V31" i="4"/>
  <c r="U31" i="4"/>
  <c r="S30" i="4"/>
  <c r="K6" i="4"/>
  <c r="V6" i="4"/>
  <c r="O28" i="4"/>
  <c r="S17" i="4"/>
  <c r="S18" i="4"/>
  <c r="L30" i="4"/>
  <c r="K9" i="4"/>
  <c r="V9" i="4"/>
  <c r="U36" i="4"/>
  <c r="K8" i="4"/>
  <c r="V8" i="4"/>
  <c r="O29" i="4"/>
  <c r="G30" i="4"/>
  <c r="V30" i="4"/>
  <c r="U30" i="4"/>
  <c r="O27" i="4"/>
  <c r="G29" i="4"/>
  <c r="V29" i="4"/>
  <c r="U29" i="4"/>
  <c r="U9" i="4"/>
  <c r="S9" i="4"/>
  <c r="G36" i="4"/>
  <c r="K5" i="4"/>
  <c r="V5" i="4"/>
  <c r="T29" i="4"/>
  <c r="U5" i="4"/>
  <c r="S5" i="4"/>
  <c r="L27" i="4"/>
  <c r="U8" i="4"/>
  <c r="S8" i="4"/>
  <c r="CF421" i="2"/>
  <c r="P27" i="4" s="1"/>
  <c r="CE571" i="2"/>
  <c r="S27" i="4" s="1"/>
  <c r="U11" i="4"/>
  <c r="V11" i="4"/>
  <c r="V10" i="4"/>
  <c r="U10" i="4"/>
  <c r="S20" i="4"/>
  <c r="S29" i="4"/>
  <c r="K14" i="4"/>
  <c r="V14" i="4"/>
  <c r="O36" i="4"/>
  <c r="K30" i="4"/>
  <c r="U12" i="4"/>
  <c r="U13" i="4"/>
  <c r="K20" i="4"/>
  <c r="K31" i="4"/>
  <c r="S15" i="4"/>
  <c r="U15" i="4"/>
  <c r="S28" i="4"/>
  <c r="K21" i="4"/>
  <c r="S14" i="4"/>
  <c r="U14" i="4"/>
  <c r="S19" i="4"/>
  <c r="S21" i="4"/>
  <c r="K19" i="4"/>
  <c r="CF516" i="2"/>
  <c r="T16" i="4" s="1"/>
  <c r="CE516" i="2"/>
  <c r="S22" i="4"/>
  <c r="K15" i="4"/>
  <c r="V15" i="4"/>
  <c r="K22" i="4"/>
  <c r="K13" i="4"/>
  <c r="V13" i="4"/>
  <c r="S36" i="4"/>
  <c r="K29" i="4"/>
  <c r="K12" i="4"/>
  <c r="V12" i="4"/>
  <c r="S31" i="4"/>
  <c r="D40" i="4" l="1"/>
  <c r="D41" i="4"/>
  <c r="D39" i="4"/>
  <c r="S16" i="4"/>
  <c r="U16" i="4"/>
  <c r="V16" i="4"/>
  <c r="CF91" i="2"/>
  <c r="CE71" i="2"/>
  <c r="CF71" i="2"/>
  <c r="CE55" i="2"/>
  <c r="CF55" i="2"/>
  <c r="CF90" i="2" l="1"/>
  <c r="H28" i="4" s="1"/>
  <c r="CE89" i="2"/>
  <c r="CE91" i="2"/>
  <c r="CF84" i="2"/>
  <c r="CE84" i="2"/>
  <c r="CF83" i="2"/>
  <c r="CE83" i="2"/>
  <c r="CF77" i="2"/>
  <c r="CE77" i="2"/>
  <c r="CE70" i="2"/>
  <c r="CF70" i="2"/>
  <c r="H20" i="4" s="1"/>
  <c r="CF49" i="2"/>
  <c r="CE49" i="2"/>
  <c r="CF41" i="2"/>
  <c r="CE41" i="2"/>
  <c r="U27" i="4" l="1"/>
  <c r="V27" i="4"/>
  <c r="G27" i="4"/>
  <c r="V20" i="4"/>
  <c r="U20" i="4"/>
  <c r="G20" i="4"/>
  <c r="CF89" i="2"/>
  <c r="H27" i="4" s="1"/>
  <c r="CE90" i="2"/>
  <c r="CF82" i="2"/>
  <c r="H22" i="4" s="1"/>
  <c r="CE82" i="2"/>
  <c r="CF76" i="2"/>
  <c r="H21" i="4" s="1"/>
  <c r="CE76" i="2"/>
  <c r="CE58" i="2"/>
  <c r="CF58" i="2"/>
  <c r="CE54" i="2"/>
  <c r="CE48" i="2"/>
  <c r="CF48" i="2"/>
  <c r="H18" i="4" s="1"/>
  <c r="CE44" i="2"/>
  <c r="CF44" i="2"/>
  <c r="CF40" i="2"/>
  <c r="H17" i="4" s="1"/>
  <c r="V18" i="4" l="1"/>
  <c r="U18" i="4"/>
  <c r="V19" i="4"/>
  <c r="U19" i="4"/>
  <c r="V21" i="4"/>
  <c r="U21" i="4"/>
  <c r="V22" i="4"/>
  <c r="U22" i="4"/>
  <c r="G28" i="4"/>
  <c r="U28" i="4"/>
  <c r="V28" i="4"/>
  <c r="G21" i="4"/>
  <c r="G22" i="4"/>
  <c r="G18" i="4"/>
  <c r="G19" i="4"/>
  <c r="CF54" i="2"/>
  <c r="H19" i="4" s="1"/>
  <c r="CE40" i="2"/>
  <c r="V17" i="4" l="1"/>
  <c r="U17" i="4"/>
  <c r="G17" i="4"/>
  <c r="E39" i="4" l="1"/>
  <c r="E41" i="4"/>
  <c r="E40" i="4"/>
</calcChain>
</file>

<file path=xl/sharedStrings.xml><?xml version="1.0" encoding="utf-8"?>
<sst xmlns="http://schemas.openxmlformats.org/spreadsheetml/2006/main" count="6729" uniqueCount="1890">
  <si>
    <t>Dem02. Bitte geben Sie Ihr Geschlecht an.</t>
  </si>
  <si>
    <t>Dem03. Bitte geben Sie Ihr Geburtsjahr (yyyy) ein.</t>
  </si>
  <si>
    <t>Dem04[SQ001]. Welchen Beruf üben Sie aktuell aus, bzw. welche Position halten Sie inne? Wählen Sie hierfür bitte eine oder mehrere der nachfolgenden Auswahlmöglichkeiten aus. [In Ausbildung (Studium/ Ausbildung)]</t>
  </si>
  <si>
    <t>Dem04[SQ002]. Welchen Beruf üben Sie aktuell aus, bzw. welche Position halten Sie inne? Wählen Sie hierfür bitte eine oder mehrere der nachfolgenden Auswahlmöglichkeiten aus. [Führungskraft]</t>
  </si>
  <si>
    <t>Dem04[SQ003]. Welchen Beruf üben Sie aktuell aus, bzw. welche Position halten Sie inne? Wählen Sie hierfür bitte eine oder mehrere der nachfolgenden Auswahlmöglichkeiten aus. [akademischer Beruf]</t>
  </si>
  <si>
    <t>Dem04[SQ004]. Welchen Beruf üben Sie aktuell aus, bzw. welche Position halten Sie inne? Wählen Sie hierfür bitte eine oder mehrere der nachfolgenden Auswahlmöglichkeiten aus. [Techniker/In und gleichrangige Berufe]</t>
  </si>
  <si>
    <t>Dem04[SQ005]. Welchen Beruf üben Sie aktuell aus, bzw. welche Position halten Sie inne? Wählen Sie hierfür bitte eine oder mehrere der nachfolgenden Auswahlmöglichkeiten aus. [Bürokraft und verwandte Berufe]</t>
  </si>
  <si>
    <t>Dem04[SQ006]. Welchen Beruf üben Sie aktuell aus, bzw. welche Position halten Sie inne? Wählen Sie hierfür bitte eine oder mehrere der nachfolgenden Auswahlmöglichkeiten aus. [Dienstleistungsberufe und Verkäufer/In]</t>
  </si>
  <si>
    <t>Dem04[SQ007]. Welchen Beruf üben Sie aktuell aus, bzw. welche Position halten Sie inne? Wählen Sie hierfür bitte eine oder mehrere der nachfolgenden Auswahlmöglichkeiten aus. [Fachkraft in Land- und Forstwirtschaft]</t>
  </si>
  <si>
    <t>Dem04[SQ008]. Welchen Beruf üben Sie aktuell aus, bzw. welche Position halten Sie inne? Wählen Sie hierfür bitte eine oder mehrere der nachfolgenden Auswahlmöglichkeiten aus. [Handwerks- und verwandte Berufe]</t>
  </si>
  <si>
    <t>Dem04[SQ009]. Welchen Beruf üben Sie aktuell aus, bzw. welche Position halten Sie inne? Wählen Sie hierfür bitte eine oder mehrere der nachfolgenden Auswahlmöglichkeiten aus. [Anlagen- und Machinenbediener/in, Montierer/In]</t>
  </si>
  <si>
    <t>Dem04[SQ010]. Welchen Beruf üben Sie aktuell aus, bzw. welche Position halten Sie inne? Wählen Sie hierfür bitte eine oder mehrere der nachfolgenden Auswahlmöglichkeiten aus. [Hilfsarbeitskraft]</t>
  </si>
  <si>
    <t>ErfahrungBank. Haben Sie als Kunde bereits Erfahrungen in der Finanzberatung gesammelt?</t>
  </si>
  <si>
    <t>OpenQuestionWA. Wenn Sie noch weitere Fragen, Anmerkungen oder Kommentare zur eben gesehen Beratung mit Unterstützung des Digitalen Assistenten haben, dann können Sie diese nun gerne im nachfolgenden Textfeld eingeben.</t>
  </si>
  <si>
    <t>OpenQuestionNA. Wenn Sie noch weitere Fragen, Anmerkungen oder Kommentare zur eben gesehen Beratung mit Unterstützung des Digitalen Assistenten haben, dann können Sie diese nun gerne im nachfolgenden Textfeld eingeben.</t>
  </si>
  <si>
    <t>Anthro3SA[SQ001]. Frage 4/21: Wenn Sie an den das Aussehen des Digitalen Assistenten denken, wie würden Sie diesen unter der Benutzung der folgenden Wörter bezeichnen? [unsterblich | sterblich]</t>
  </si>
  <si>
    <t>Anthro3SA[SQ002]. Frage 4/21: Wenn Sie an den das Aussehen des Digitalen Assistenten denken, wie würden Sie diesen unter der Benutzung der folgenden Wörter bezeichnen? [synthetisch | echt]</t>
  </si>
  <si>
    <t>Anthro3SA[SQ003]. Frage 4/21: Wenn Sie an den das Aussehen des Digitalen Assistenten denken, wie würden Sie diesen unter der Benutzung der folgenden Wörter bezeichnen? [leblos | lebendig]</t>
  </si>
  <si>
    <t>Anthro3SA[SQ004]. Frage 4/21: Wenn Sie an den das Aussehen des Digitalen Assistenten denken, wie würden Sie diesen unter der Benutzung der folgenden Wörter bezeichnen? [mechanische Bewegung | organische Bewegung]</t>
  </si>
  <si>
    <t>Anthro3SA[SQ005]. Frage 4/21: Wenn Sie an den das Aussehen des Digitalen Assistenten denken, wie würden Sie diesen unter der Benutzung der folgenden Wörter bezeichnen? [künstlich | menschenähnlich]</t>
  </si>
  <si>
    <t>OpenQuestionSA. Wenn Sie noch weitere Fragen, Anmerkungen oder Kommentare zur eben gesehen Beratung mit Unterstützung des Digitalen Assistenten haben, dann können Sie diese nun gerne im nachfolgenden Textfeld eingeben.</t>
  </si>
  <si>
    <t>GlaubwuerdigkeitKL[SQ001]. Frage 1/9: Bitte bewerten Sie das eben gezeigte Beratungsgespräch auf einer Skala von 1 bis 5 (1 = stimme überhaupt nicht zu und 5 = ich stimme stark zu). [Die Beratung war vertrauenswürdig]</t>
  </si>
  <si>
    <t>GlaubwuerdigkeitKL[SQ002]. Frage 1/9: Bitte bewerten Sie das eben gezeigte Beratungsgespräch auf einer Skala von 1 bis 5 (1 = stimme überhaupt nicht zu und 5 = ich stimme stark zu). [Die Beratung klang angemessen]</t>
  </si>
  <si>
    <t>GlaubwuerdigkeitKL[SQ003]. Frage 1/9: Bitte bewerten Sie das eben gezeigte Beratungsgespräch auf einer Skala von 1 bis 5 (1 = stimme überhaupt nicht zu und 5 = ich stimme stark zu). [Die Beratung war wahrhaftig]</t>
  </si>
  <si>
    <t>GlaubwuerdigkeitKL[SQ004]. Frage 1/9: Bitte bewerten Sie das eben gezeigte Beratungsgespräch auf einer Skala von 1 bis 5 (1 = stimme überhaupt nicht zu und 5 = ich stimme stark zu). [Die Beratung war wohlgemeint für den Kunden]</t>
  </si>
  <si>
    <t>GlaubwuerdigkeitKL[SQ005]. Frage 1/9: Bitte bewerten Sie das eben gezeigte Beratungsgespräch auf einer Skala von 1 bis 5 (1 = stimme überhaupt nicht zu und 5 = ich stimme stark zu). [Die Beratung war unvoreingenommen]</t>
  </si>
  <si>
    <t>GlaubwuerdigkeitKL[SQ007]. Frage 1/9: Bitte bewerten Sie das eben gezeigte Beratungsgespräch auf einer Skala von 1 bis 5 (1 = stimme überhaupt nicht zu und 5 = ich stimme stark zu). [Als Kunde würde ich mich auf die Beratung verlassen ]</t>
  </si>
  <si>
    <t>TransparenzKL[SQ001]. Frage 2/9: Bitte bewerten Sie das eben gezeigte Beratungsgespräch auf einer Skala von 1 bis 5 (1 = stimme überhaupt nicht zu und 5 = ich stimme stark zu). [Die Beratung war leicht verständlich]</t>
  </si>
  <si>
    <t>TransparenzKL[SQ002]. Frage 2/9: Bitte bewerten Sie das eben gezeigte Beratungsgespräch auf einer Skala von 1 bis 5 (1 = stimme überhaupt nicht zu und 5 = ich stimme stark zu). [Die Beratung war für mich nicht verwirrend]</t>
  </si>
  <si>
    <t>TransparenzKL[SQ003]. Frage 2/9: Bitte bewerten Sie das eben gezeigte Beratungsgespräch auf einer Skala von 1 bis 5 (1 = stimme überhaupt nicht zu und 5 = ich stimme stark zu). [Ich verstand, worüber geredet wurde]</t>
  </si>
  <si>
    <t>TransparenzKL[SQ004]. Frage 2/9: Bitte bewerten Sie das eben gezeigte Beratungsgespräch auf einer Skala von 1 bis 5 (1 = stimme überhaupt nicht zu und 5 = ich stimme stark zu). [Es wurde einfache Sprache in der Beratung verwendet]</t>
  </si>
  <si>
    <t>TransparenzKL[SQ005]. Frage 2/9: Bitte bewerten Sie das eben gezeigte Beratungsgespräch auf einer Skala von 1 bis 5 (1 = stimme überhaupt nicht zu und 5 = ich stimme stark zu). [Die Beratung war nicht zu wortreich, sodass ich ihre Bedeutung hätte interpretieren können]</t>
  </si>
  <si>
    <t>FairnessKL[SQ001]. Frage 3/9: Bitte bewerten Sie das eben gezeigte Beratungsgespräch auf einer Skala von 1 bis 5 (1 = stimme überhaupt nicht zu und 5 = ich stimme stark zu). [Die Beratung sammelte genaue und notwendige Informationen für die Entscheidungsfindung]</t>
  </si>
  <si>
    <t>FairnessKL[SQ002]. Frage 3/9: Bitte bewerten Sie das eben gezeigte Beratungsgespräch auf einer Skala von 1 bis 5 (1 = stimme überhaupt nicht zu und 5 = ich stimme stark zu). [Die Beratung bot dem Kunden Gelegenheit an der Entscheidungsfindung teilzuhaben]</t>
  </si>
  <si>
    <t>FairnessKL[SQ003]. Frage 3/9: Bitte bewerten Sie das eben gezeigte Beratungsgespräch auf einer Skala von 1 bis 5 (1 = stimme überhaupt nicht zu und 5 = ich stimme stark zu). [Die Beratung behandelte alle Aspekte, die von der Entscheidung beeinflusst werden ]</t>
  </si>
  <si>
    <t>FairnessKL[SQ004]. Frage 3/9: Bitte bewerten Sie das eben gezeigte Beratungsgespräch auf einer Skala von 1 bis 5 (1 = stimme überhaupt nicht zu und 5 = ich stimme stark zu). [Die Entscheidungen, die in der Beratung getroffen wurden, waren konsistent ]</t>
  </si>
  <si>
    <t>FairnessKL[SQ005]. Frage 3/9: Bitte bewerten Sie das eben gezeigte Beratungsgespräch auf einer Skala von 1 bis 5 (1 = stimme überhaupt nicht zu und 5 = ich stimme stark zu). [Die Beratung berücksichtigte das Anliegen des Kunden]</t>
  </si>
  <si>
    <t>FairnessKL[SQ006]. Frage 3/9: Bitte bewerten Sie das eben gezeigte Beratungsgespräch auf einer Skala von 1 bis 5 (1 = stimme überhaupt nicht zu und 5 = ich stimme stark zu). [Die Beratung bot hilfreiches Feedback zur Entscheidung ]</t>
  </si>
  <si>
    <t>FairnessKL[SQ007]. Frage 3/9: Bitte bewerten Sie das eben gezeigte Beratungsgespräch auf einer Skala von 1 bis 5 (1 = stimme überhaupt nicht zu und 5 = ich stimme stark zu). [Der Standpunkt des Kunden wurde berücksichtigt]</t>
  </si>
  <si>
    <t>FairnessKL[SQ008]. Frage 3/9: Bitte bewerten Sie das eben gezeigte Beratungsgespräch auf einer Skala von 1 bis 5 (1 = stimme überhaupt nicht zu und 5 = ich stimme stark zu). [Die persönlichen Voreingenommenheiten des Kunden wurden toleriert]</t>
  </si>
  <si>
    <t>FairnessKL[SQ009]. Frage 3/9: Bitte bewerten Sie das eben gezeigte Beratungsgespräch auf einer Skala von 1 bis 5 (1 = stimme überhaupt nicht zu und 5 = ich stimme stark zu). [Der Kunde hat vernünftige Antwort erhalten]</t>
  </si>
  <si>
    <t>FairnessKL[SQ010]. Frage 3/9: Bitte bewerten Sie das eben gezeigte Beratungsgespräch auf einer Skala von 1 bis 5 (1 = stimme überhaupt nicht zu und 5 = ich stimme stark zu). [Der Kunde hat eine freundliche und rücksichtsvolle Behandlung erhalten ]</t>
  </si>
  <si>
    <t>FairnessKL[SQ011]. Frage 3/9: Bitte bewerten Sie das eben gezeigte Beratungsgespräch auf einer Skala von 1 bis 5 (1 = stimme überhaupt nicht zu und 5 = ich stimme stark zu). [Die Rechte des Kunden wurden ausreichend berücksichtigt]</t>
  </si>
  <si>
    <t>FairnessKL[SQ014]. Frage 3/9: Bitte bewerten Sie das eben gezeigte Beratungsgespräch auf einer Skala von 1 bis 5 (1 = stimme überhaupt nicht zu und 5 = ich stimme stark zu). [Der Kunde wurde angesichts seiner Bemühungen fair behandelt]</t>
  </si>
  <si>
    <t>ZufriedenheitKL[SQ001]. Frage 4/9: Wenn ich mir vorstelle, dass ich an der Beratung als Kunde teilgenommen hätte, würde ich die Beratung auf einer Skala von 1 bis 5 (1 = stimme überhaupt nicht zu und 5 = ich stimme stark zu) wie folgt einschätzen.  [Ich bin zufrieden mit dieser Beratung]</t>
  </si>
  <si>
    <t>ZufriedenheitKL[SQ002]. Frage 4/9: Wenn ich mir vorstelle, dass ich an der Beratung als Kunde teilgenommen hätte, würde ich die Beratung auf einer Skala von 1 bis 5 (1 = stimme überhaupt nicht zu und 5 = ich stimme stark zu) wie folgt einschätzen.  [Ich fühlte mich in dieser Beratung wohl]</t>
  </si>
  <si>
    <t>ZufriedenheitKL[SQ003]. Frage 4/9: Wenn ich mir vorstelle, dass ich an der Beratung als Kunde teilgenommen hätte, würde ich die Beratung auf einer Skala von 1 bis 5 (1 = stimme überhaupt nicht zu und 5 = ich stimme stark zu) wie folgt einschätzen.  [Die Beratung gab mir das Gefühl von Zufriedenheit]</t>
  </si>
  <si>
    <t>ZufriedenheitKL[SQ004]. Frage 4/9: Wenn ich mir vorstelle, dass ich an der Beratung als Kunde teilgenommen hätte, würde ich die Beratung auf einer Skala von 1 bis 5 (1 = stimme überhaupt nicht zu und 5 = ich stimme stark zu) wie folgt einschätzen.  [Die Beratung hat mir Freude bereitet]</t>
  </si>
  <si>
    <t>ZufriedenheitKL[SQ005]. Frage 4/9: Wenn ich mir vorstelle, dass ich an der Beratung als Kunde teilgenommen hätte, würde ich die Beratung auf einer Skala von 1 bis 5 (1 = stimme überhaupt nicht zu und 5 = ich stimme stark zu) wie folgt einschätzen.  [Wenn ich an diese Beratung denke, bin ich ihr gegenüber positiv eingestellt]</t>
  </si>
  <si>
    <t>ServiceQualityKL[SQ001]. Frage 5/9: Bitte bewerten Sie das eben gezeigte Beratungsgespräch auf einer Skala von 1 bis 5 (1 = stimme überhaupt nicht zu und 5 = ich stimme stark zu). [Das Verhalten des Beraters schafft Vertrauen]</t>
  </si>
  <si>
    <t>ServiceQualityKL[SQ002]. Frage 5/9: Bitte bewerten Sie das eben gezeigte Beratungsgespräch auf einer Skala von 1 bis 5 (1 = stimme überhaupt nicht zu und 5 = ich stimme stark zu). [Der Berater ist höflich]</t>
  </si>
  <si>
    <t>ServiceQualityKL[SQ003]. Frage 5/9: Bitte bewerten Sie das eben gezeigte Beratungsgespräch auf einer Skala von 1 bis 5 (1 = stimme überhaupt nicht zu und 5 = ich stimme stark zu). [Der Berater schenkt dem Kunden persönliche Aufmerksamkeit]</t>
  </si>
  <si>
    <t>ServiceQualityKL[SQ004]. Frage 5/9: Bitte bewerten Sie das eben gezeigte Beratungsgespräch auf einer Skala von 1 bis 5 (1 = stimme überhaupt nicht zu und 5 = ich stimme stark zu). [Der Berater hat nur das Beste des Kunden im Sinn]</t>
  </si>
  <si>
    <t>ServiceQualityKL[SQ005]. Frage 5/9: Bitte bewerten Sie das eben gezeigte Beratungsgespräch auf einer Skala von 1 bis 5 (1 = stimme überhaupt nicht zu und 5 = ich stimme stark zu). [Der Kunde kann seine Gedanken uneingeschränkt mit dem Berater teilen]</t>
  </si>
  <si>
    <t>AttraktivitaetKL[SQ001]. Frage 8/9: Wenn Sie an die soeben gesehene Beratung denken, wie würden Sie diese unter der Benutzung der folgenden Wörter bezeichnen. Bitte entscheiden Sie zwischen jeweils zwei Antwortmöglichkeiten auf einer Skala von 1 bis 5. [einfach | kompliziert]</t>
  </si>
  <si>
    <t>AttraktivitaetKL[SQ002]. Frage 8/9: Wenn Sie an die soeben gesehene Beratung denken, wie würden Sie diese unter der Benutzung der folgenden Wörter bezeichnen. Bitte entscheiden Sie zwischen jeweils zwei Antwortmöglichkeiten auf einer Skala von 1 bis 5. [hässlich | schön]</t>
  </si>
  <si>
    <t>AttraktivitaetKL[SQ003]. Frage 8/9: Wenn Sie an die soeben gesehene Beratung denken, wie würden Sie diese unter der Benutzung der folgenden Wörter bezeichnen. Bitte entscheiden Sie zwischen jeweils zwei Antwortmöglichkeiten auf einer Skala von 1 bis 5. [praktisch | unpraktisch]</t>
  </si>
  <si>
    <t>AttraktivitaetKL[SQ004]. Frage 8/9: Wenn Sie an die soeben gesehene Beratung denken, wie würden Sie diese unter der Benutzung der folgenden Wörter bezeichnen. Bitte entscheiden Sie zwischen jeweils zwei Antwortmöglichkeiten auf einer Skala von 1 bis 5. [stilvoll | stillos]</t>
  </si>
  <si>
    <t>AttraktivitaetKL[SQ005]. Frage 8/9: Wenn Sie an die soeben gesehene Beratung denken, wie würden Sie diese unter der Benutzung der folgenden Wörter bezeichnen. Bitte entscheiden Sie zwischen jeweils zwei Antwortmöglichkeiten auf einer Skala von 1 bis 5. [voraussagbar | unberechenbar]</t>
  </si>
  <si>
    <t>AttraktivitaetKL[SQ006]. Frage 8/9: Wenn Sie an die soeben gesehene Beratung denken, wie würden Sie diese unter der Benutzung der folgenden Wörter bezeichnen. Bitte entscheiden Sie zwischen jeweils zwei Antwortmöglichkeiten auf einer Skala von 1 bis 5. [minderwertig | wertvoll]</t>
  </si>
  <si>
    <t>AttraktivitaetKL[SQ007]. Frage 8/9: Wenn Sie an die soeben gesehene Beratung denken, wie würden Sie diese unter der Benutzung der folgenden Wörter bezeichnen. Bitte entscheiden Sie zwischen jeweils zwei Antwortmöglichkeiten auf einer Skala von 1 bis 5. [phantasielos | kreativ]</t>
  </si>
  <si>
    <t>AttraktivitaetKL[SQ008]. Frage 8/9: Wenn Sie an die soeben gesehene Beratung denken, wie würden Sie diese unter der Benutzung der folgenden Wörter bezeichnen. Bitte entscheiden Sie zwischen jeweils zwei Antwortmöglichkeiten auf einer Skala von 1 bis 5. [gut | schlecht]</t>
  </si>
  <si>
    <t>AttraktivitaetKL[SQ009]. Frage 8/9: Wenn Sie an die soeben gesehene Beratung denken, wie würden Sie diese unter der Benutzung der folgenden Wörter bezeichnen. Bitte entscheiden Sie zwischen jeweils zwei Antwortmöglichkeiten auf einer Skala von 1 bis 5. [verwirrend | übersichtlich]</t>
  </si>
  <si>
    <t>AttraktivitaetKL[SQ010]. Frage 8/9: Wenn Sie an die soeben gesehene Beratung denken, wie würden Sie diese unter der Benutzung der folgenden Wörter bezeichnen. Bitte entscheiden Sie zwischen jeweils zwei Antwortmöglichkeiten auf einer Skala von 1 bis 5. [lahm | fesselnd]</t>
  </si>
  <si>
    <t>NetPromoterScoreKL[SQ001]. Frage 9/9: Bitte bewerten Sie das eben gezeigte Beratungsgespräch auf einer Skala von 1 bis 10 (1 = stimme überhaupt nicht zu, 10 = ich stimme stark zu). [Wie wahrscheinlich ist es, dass Sie die soeben abgeschlossene Beratung weiterempfehlen würden?]</t>
  </si>
  <si>
    <t>OpenQuestionKL. Wenn Sie noch weitere Fragen, Anmerkungen oder Kommentare zur eben gesehen klassischen Beratung haben, dann können Sie diese nun gerne im nachfolgenden Textfeld eingeben.</t>
  </si>
  <si>
    <t>Interview. Gerne würden wir im Nachgang an dieses Interview noch einmal persönlichen mit Ihnen sprechen. Wenn Sie Interesse an einem Interview haben, dann geben Sie dies bitte nachfolgend an. </t>
  </si>
  <si>
    <t>männlich</t>
  </si>
  <si>
    <t>Nein</t>
  </si>
  <si>
    <t>Ja</t>
  </si>
  <si>
    <t>weiblich</t>
  </si>
  <si>
    <t>Nein, ich habe kein Interesse an einem Interview</t>
  </si>
  <si>
    <t>Nicht-Anthropomorpher Digitaler Assistent</t>
  </si>
  <si>
    <t>Schwach-Anthropomorpher Digitaler Assistent</t>
  </si>
  <si>
    <t>Stark-Anthropomorpher Digitaler Assistent</t>
  </si>
  <si>
    <t>Klassische Beratung</t>
  </si>
  <si>
    <t>CustomerService Experience</t>
  </si>
  <si>
    <t>UserEngagement1aWA</t>
  </si>
  <si>
    <t>UserEngagement1bWA</t>
  </si>
  <si>
    <t>UserEngagement1cWA</t>
  </si>
  <si>
    <t>UserEngagement1dWA</t>
  </si>
  <si>
    <t>UserEngagement1eWA</t>
  </si>
  <si>
    <t>Anthro1WA</t>
  </si>
  <si>
    <t>Anthro3WA</t>
  </si>
  <si>
    <t>Anthro5WA</t>
  </si>
  <si>
    <t>AgencyWA</t>
  </si>
  <si>
    <t>SocialPresenceWA</t>
  </si>
  <si>
    <t>KommunikationsstilWA</t>
  </si>
  <si>
    <t>ValueAlignmentWA</t>
  </si>
  <si>
    <t>GlaubwürdigkeitWA</t>
  </si>
  <si>
    <t>TransparenzWA</t>
  </si>
  <si>
    <t>FairnessWA</t>
  </si>
  <si>
    <t>ZufriedenheitWA</t>
  </si>
  <si>
    <t>ServiceQuality1WA</t>
  </si>
  <si>
    <t>KundenorientierungWA</t>
  </si>
  <si>
    <t>KompetenzWA</t>
  </si>
  <si>
    <t>AttraktivitätWA</t>
  </si>
  <si>
    <t>NetPromoterScoreWA</t>
  </si>
  <si>
    <t>OpenQuestionWA</t>
  </si>
  <si>
    <t>UserEngagement1NA</t>
  </si>
  <si>
    <t>UserEngagement2NA</t>
  </si>
  <si>
    <t>UserEngagement3NA</t>
  </si>
  <si>
    <t>UserEngagement4NA</t>
  </si>
  <si>
    <t>UserEngagement5NA</t>
  </si>
  <si>
    <t>Anthro1NA</t>
  </si>
  <si>
    <t>Anthro3NA</t>
  </si>
  <si>
    <t>Anthro5NA</t>
  </si>
  <si>
    <t>AgencyNA</t>
  </si>
  <si>
    <t>SocialPresenceNA</t>
  </si>
  <si>
    <t>KommunikationsstilNA</t>
  </si>
  <si>
    <t>ValueAlignmentNA</t>
  </si>
  <si>
    <t>GlaubwürdigkeitNA</t>
  </si>
  <si>
    <t>TransparenzNA</t>
  </si>
  <si>
    <t>FairnessNA</t>
  </si>
  <si>
    <t>ZufriedenheitNA</t>
  </si>
  <si>
    <t>ServiceQuality1NA</t>
  </si>
  <si>
    <t>KundenorientierungNA</t>
  </si>
  <si>
    <t>KompetenzNA</t>
  </si>
  <si>
    <t>AttraktivitätNA</t>
  </si>
  <si>
    <t>NetPromoterScoreNA</t>
  </si>
  <si>
    <t>OpenQuestionNA</t>
  </si>
  <si>
    <t>UserEngagement1SA</t>
  </si>
  <si>
    <t>UserEngagement2SA</t>
  </si>
  <si>
    <t>UserEngagement3SA</t>
  </si>
  <si>
    <t>UserEngagement4SA</t>
  </si>
  <si>
    <t>UserEngagement5SA</t>
  </si>
  <si>
    <t>Anthro1SA</t>
  </si>
  <si>
    <t>Anthro3SA</t>
  </si>
  <si>
    <t>Anthro5SA</t>
  </si>
  <si>
    <t>AgencySA</t>
  </si>
  <si>
    <t>SocialPresenceSA</t>
  </si>
  <si>
    <t>KommunikationsstilSA</t>
  </si>
  <si>
    <t>ValueAlignmentSA</t>
  </si>
  <si>
    <t>GlaubwürdigkeitSA</t>
  </si>
  <si>
    <t>TransparenzSA</t>
  </si>
  <si>
    <t>FairnessSA</t>
  </si>
  <si>
    <t>ZufriedenheitSA</t>
  </si>
  <si>
    <t>ServiceQuality1SA</t>
  </si>
  <si>
    <t>KundenorientierungSA</t>
  </si>
  <si>
    <t>KompetenzSA</t>
  </si>
  <si>
    <t>AttraktivitätSA</t>
  </si>
  <si>
    <t>OpenQuestionSA</t>
  </si>
  <si>
    <t>NetPromoterScoreSA</t>
  </si>
  <si>
    <t>GlaubwürdigkeitKL</t>
  </si>
  <si>
    <t>TransparenzKL</t>
  </si>
  <si>
    <t>FairnessKL</t>
  </si>
  <si>
    <t>ZufriedenheitKL</t>
  </si>
  <si>
    <t>ServiceQuality1KL</t>
  </si>
  <si>
    <t>KundenorientierungKL</t>
  </si>
  <si>
    <t>AttraktivitätKL</t>
  </si>
  <si>
    <t>NetPromoterScoreKL</t>
  </si>
  <si>
    <t>OpenQuestionKL</t>
  </si>
  <si>
    <t>Umfragezeiten</t>
  </si>
  <si>
    <t>Interview</t>
  </si>
  <si>
    <t>Demographie</t>
  </si>
  <si>
    <t>Ja, ich habe Interesse an einem Interview</t>
  </si>
  <si>
    <t>klassische Beratung</t>
  </si>
  <si>
    <t>Average</t>
  </si>
  <si>
    <t>Std. Dev.</t>
  </si>
  <si>
    <t>Nicht-Anthro. Prototyp</t>
  </si>
  <si>
    <t>Schwach-Anthro. Prototyp</t>
  </si>
  <si>
    <t>Stark-Anthro. Prototyp</t>
  </si>
  <si>
    <t>Anthro1</t>
  </si>
  <si>
    <t>Anthro3</t>
  </si>
  <si>
    <t>Anthro5</t>
  </si>
  <si>
    <t>Agency</t>
  </si>
  <si>
    <t>Social Presence</t>
  </si>
  <si>
    <t>Kommunikationsstil</t>
  </si>
  <si>
    <t>Value Alignment</t>
  </si>
  <si>
    <t>User Engagement1</t>
  </si>
  <si>
    <t>User Engagement2</t>
  </si>
  <si>
    <t>User Engagement3</t>
  </si>
  <si>
    <t>User Engagement4</t>
  </si>
  <si>
    <t>User Engagement5</t>
  </si>
  <si>
    <t>Glaubwürdigkeit</t>
  </si>
  <si>
    <t>Transparenz</t>
  </si>
  <si>
    <t>Fairness</t>
  </si>
  <si>
    <t>Zufriedenheit</t>
  </si>
  <si>
    <t>Service Quality</t>
  </si>
  <si>
    <t>Kundenorientierung</t>
  </si>
  <si>
    <t>Attraktivität</t>
  </si>
  <si>
    <t>Net Promoter Score</t>
  </si>
  <si>
    <t>nicht bei KL</t>
  </si>
  <si>
    <t>ValueAlignmentWA-Subscale1 (Kunde)</t>
  </si>
  <si>
    <t>ValueAlignmentNA-Subscale1 (Kunde)</t>
  </si>
  <si>
    <t>ValueAlignmentSA-Subscale1 (Kunde)</t>
  </si>
  <si>
    <t>KompetenzWA-Subscale1</t>
  </si>
  <si>
    <t>KompetenzWA-Subscale2</t>
  </si>
  <si>
    <t>KompetenzWA-Subscale3</t>
  </si>
  <si>
    <t>KompetenzNA-Subscale1</t>
  </si>
  <si>
    <t>KompetenzNA-Subscale2</t>
  </si>
  <si>
    <t>KompetenzNA-Subscale3</t>
  </si>
  <si>
    <t>KompetenzSA-Subscale1</t>
  </si>
  <si>
    <t>KompetenzSA-Subscale2</t>
  </si>
  <si>
    <t>KompetenzSA-Subscale3</t>
  </si>
  <si>
    <t>Std. Deviation</t>
  </si>
  <si>
    <t>Skalenwerte</t>
  </si>
  <si>
    <t>Std. Dev. Treatments</t>
  </si>
  <si>
    <t>Std. Deviation (normiert)</t>
  </si>
  <si>
    <t>Average (normiert)</t>
  </si>
  <si>
    <t>Std. Dev. Treatments (normiert)</t>
  </si>
  <si>
    <t>min</t>
  </si>
  <si>
    <t>middle</t>
  </si>
  <si>
    <t>max</t>
  </si>
  <si>
    <t>Für farbliche Markierung</t>
  </si>
  <si>
    <t>Kompetenz-Sub1 Competence</t>
  </si>
  <si>
    <t>Anzahl Fragen</t>
  </si>
  <si>
    <t>QuestionID</t>
  </si>
  <si>
    <t>KompetenzWABerater</t>
  </si>
  <si>
    <t>KompetenzWABerater-Subscale1</t>
  </si>
  <si>
    <t>KompetenzWABerater-Subscale2</t>
  </si>
  <si>
    <t>KompetenzWABerater-Subscale3</t>
  </si>
  <si>
    <t>KompetenzBeraterWA[SQ001]. Frage 16/18: Bitte bewerten Sie das eben gezeigte Beratungsgespräch auf einer Skala von 1 bis 5 (1 = stimme überhaupt nicht zu und 5 = ich stimme stark zu). [Der Berater weiss, wovon er spricht]</t>
  </si>
  <si>
    <t>KompetenzBeraterWA[SQ002]. Frage 16/18: Bitte bewerten Sie das eben gezeigte Beratungsgespräch auf einer Skala von 1 bis 5 (1 = stimme überhaupt nicht zu und 5 = ich stimme stark zu). [Der Berater ist eine ausgezeichnete Quelle für genaue Informationen]</t>
  </si>
  <si>
    <t>KompetenzBeraterWA[SQ003]. Frage 16/18: Bitte bewerten Sie das eben gezeigte Beratungsgespräch auf einer Skala von 1 bis 5 (1 = stimme überhaupt nicht zu und 5 = ich stimme stark zu). [Der Berater weiss nicht so viel, wie er sollte]</t>
  </si>
  <si>
    <t>KompetenzBeraterWA[SQ004]. Frage 16/18: Bitte bewerten Sie das eben gezeigte Beratungsgespräch auf einer Skala von 1 bis 5 (1 = stimme überhaupt nicht zu und 5 = ich stimme stark zu). [Der Berater muss noch viel über seine Produkte und Dienstleistungen lernen]</t>
  </si>
  <si>
    <t>KompetenzBeraterWA[SQ005]. Frage 16/18: Bitte bewerten Sie das eben gezeigte Beratungsgespräch auf einer Skala von 1 bis 5 (1 = stimme überhaupt nicht zu und 5 = ich stimme stark zu). [Der Berater macht nicht den Eindruck, als ob er übertreiben würde]</t>
  </si>
  <si>
    <t>KompetenzBeraterWA[SQ006]. Frage 16/18: Bitte bewerten Sie das eben gezeigte Beratungsgespräch auf einer Skala von 1 bis 5 (1 = stimme überhaupt nicht zu und 5 = ich stimme stark zu). [Der Berater ist eine der ehrlichsten Personen, die ich kenne]</t>
  </si>
  <si>
    <t>KompetenzBeraterWA[SQ007]. Frage 16/18: Bitte bewerten Sie das eben gezeigte Beratungsgespräch auf einer Skala von 1 bis 5 (1 = stimme überhaupt nicht zu und 5 = ich stimme stark zu). [Der Berater macht den Eindruck, als ob er dem Kunden möglicherweise nicht über alle Nachteile des Angebots berichten würde]</t>
  </si>
  <si>
    <t>KompetenzBeraterWA[SQ008]. Frage 16/18: Bitte bewerten Sie das eben gezeigte Beratungsgespräch auf einer Skala von 1 bis 5 (1 = stimme überhaupt nicht zu und 5 = ich stimme stark zu). [Der Berater sagt das, was der Kunde hören möchte]</t>
  </si>
  <si>
    <t>KompetenzBeraterWA[SQ009]. Frage 16/18: Bitte bewerten Sie das eben gezeigte Beratungsgespräch auf einer Skala von 1 bis 5 (1 = stimme überhaupt nicht zu und 5 = ich stimme stark zu). [Ich würde mich freuen, den Berater in echt kennenzulernen]</t>
  </si>
  <si>
    <t>KompetenzBeraterWA[SQ010]. Frage 16/18: Bitte bewerten Sie das eben gezeigte Beratungsgespräch auf einer Skala von 1 bis 5 (1 = stimme überhaupt nicht zu und 5 = ich stimme stark zu). [Der Berater ist freundlich]</t>
  </si>
  <si>
    <t>KompetenzBeraterWA[SQ011]. Frage 16/18: Bitte bewerten Sie das eben gezeigte Beratungsgespräch auf einer Skala von 1 bis 5 (1 = stimme überhaupt nicht zu und 5 = ich stimme stark zu). [Der Berater ist mir nicht besonders sympathisch]</t>
  </si>
  <si>
    <t>KompetenzBeraterWA[SQ012]. Frage 16/18: Bitte bewerten Sie das eben gezeigte Beratungsgespräch auf einer Skala von 1 bis 5 (1 = stimme überhaupt nicht zu und 5 = ich stimme stark zu). [Der Berater ist eine kalte Person]</t>
  </si>
  <si>
    <t>pos</t>
  </si>
  <si>
    <t>neg</t>
  </si>
  <si>
    <t>KompetenzNABerater</t>
  </si>
  <si>
    <t>KompetenzNABerater-Subscale1</t>
  </si>
  <si>
    <t>KompetenzNABerater-Subscale2</t>
  </si>
  <si>
    <t>KompetenzNABerater-Subscale3</t>
  </si>
  <si>
    <t>KompetenzBeraterNA[SQ001]. Frage 16/18: Bitte bewerten Sie das eben gezeigte Beratungsgespräch auf einer Skala von 1 bis 5 (1 = stimme überhaupt nicht zu und 5 = ich stimme stark zu). [Der Berater weiss, wovon er spricht]</t>
  </si>
  <si>
    <t>KompetenzBeraterNA[SQ002]. Frage 16/18: Bitte bewerten Sie das eben gezeigte Beratungsgespräch auf einer Skala von 1 bis 5 (1 = stimme überhaupt nicht zu und 5 = ich stimme stark zu). [Der Berater ist eine ausgezeichnete Quelle für genaue Informationen]</t>
  </si>
  <si>
    <t>KompetenzBeraterNA[SQ003]. Frage 16/18: Bitte bewerten Sie das eben gezeigte Beratungsgespräch auf einer Skala von 1 bis 5 (1 = stimme überhaupt nicht zu und 5 = ich stimme stark zu). [Der Berater weiss nicht so viel, wie er sollte]</t>
  </si>
  <si>
    <t>KompetenzBeraterNA[SQ004]. Frage 16/18: Bitte bewerten Sie das eben gezeigte Beratungsgespräch auf einer Skala von 1 bis 5 (1 = stimme überhaupt nicht zu und 5 = ich stimme stark zu). [Der Berater muss noch viel über seine Produkte und Dienstleistungen lernen]</t>
  </si>
  <si>
    <t>KompetenzBeraterNA[SQ005]. Frage 16/18: Bitte bewerten Sie das eben gezeigte Beratungsgespräch auf einer Skala von 1 bis 5 (1 = stimme überhaupt nicht zu und 5 = ich stimme stark zu). [Der Berater macht nicht den Eindruck, als ob er übertreiben würde]</t>
  </si>
  <si>
    <t>KompetenzBeraterNA[SQ006]. Frage 16/18: Bitte bewerten Sie das eben gezeigte Beratungsgespräch auf einer Skala von 1 bis 5 (1 = stimme überhaupt nicht zu und 5 = ich stimme stark zu). [Der Berater ist eine der ehrlichsten Personen, die ich kenne]</t>
  </si>
  <si>
    <t>KompetenzBeraterNA[SQ007]. Frage 16/18: Bitte bewerten Sie das eben gezeigte Beratungsgespräch auf einer Skala von 1 bis 5 (1 = stimme überhaupt nicht zu und 5 = ich stimme stark zu). [Der Berater macht den Eindruck, als ob er dem Kunden möglicherweise nicht über alle Nachteile des Angebots berichten würde]</t>
  </si>
  <si>
    <t>KompetenzBeraterNA[SQ008]. Frage 16/18: Bitte bewerten Sie das eben gezeigte Beratungsgespräch auf einer Skala von 1 bis 5 (1 = stimme überhaupt nicht zu und 5 = ich stimme stark zu). [Der Berater sagt das, was der Kunde hören möchte]</t>
  </si>
  <si>
    <t>KompetenzBeraterNA[SQ009]. Frage 16/18: Bitte bewerten Sie das eben gezeigte Beratungsgespräch auf einer Skala von 1 bis 5 (1 = stimme überhaupt nicht zu und 5 = ich stimme stark zu). [Ich würde mich freuen, den Berater in echt kennenzulernen]</t>
  </si>
  <si>
    <t>KompetenzBeraterNA[SQ010]. Frage 16/18: Bitte bewerten Sie das eben gezeigte Beratungsgespräch auf einer Skala von 1 bis 5 (1 = stimme überhaupt nicht zu und 5 = ich stimme stark zu). [Der Berater ist freundlich]</t>
  </si>
  <si>
    <t>KompetenzBeraterNA[SQ011]. Frage 16/18: Bitte bewerten Sie das eben gezeigte Beratungsgespräch auf einer Skala von 1 bis 5 (1 = stimme überhaupt nicht zu und 5 = ich stimme stark zu). [Der Berater ist mir nicht besonders sympathisch]</t>
  </si>
  <si>
    <t>KompetenzBeraterNA[SQ012]. Frage 16/18: Bitte bewerten Sie das eben gezeigte Beratungsgespräch auf einer Skala von 1 bis 5 (1 = stimme überhaupt nicht zu und 5 = ich stimme stark zu). [Der Berater ist eine kalte Person]</t>
  </si>
  <si>
    <t>KompetenzSABerater</t>
  </si>
  <si>
    <t>KompetenzSABerater-Subscale1</t>
  </si>
  <si>
    <t>KompetenzSABerater-Subscale2</t>
  </si>
  <si>
    <t>KompetenzSABerater-Subscale3</t>
  </si>
  <si>
    <t>KompetenzBeraterSA[SQ001]. Frage 16/18: Bitte bewerten Sie das eben gezeigte Beratungsgespräch auf einer Skala von 1 bis 5 (1 = stimme überhaupt nicht zu und 5 = ich stimme stark zu). [Der Berater weiss, wovon er spricht]</t>
  </si>
  <si>
    <t>KompetenzBeraterSA[SQ002]. Frage 16/18: Bitte bewerten Sie das eben gezeigte Beratungsgespräch auf einer Skala von 1 bis 5 (1 = stimme überhaupt nicht zu und 5 = ich stimme stark zu). [Der Berater ist eine ausgezeichnete Quelle für genaue Informationen]</t>
  </si>
  <si>
    <t>KompetenzBeraterSA[SQ003]. Frage 16/18: Bitte bewerten Sie das eben gezeigte Beratungsgespräch auf einer Skala von 1 bis 5 (1 = stimme überhaupt nicht zu und 5 = ich stimme stark zu). [Der Berater weiss nicht so viel, wie er sollte]</t>
  </si>
  <si>
    <t>KompetenzBeraterSA[SQ004]. Frage 16/18: Bitte bewerten Sie das eben gezeigte Beratungsgespräch auf einer Skala von 1 bis 5 (1 = stimme überhaupt nicht zu und 5 = ich stimme stark zu). [Der Berater muss noch viel über seine Produkte und Dienstleistungen lernen]</t>
  </si>
  <si>
    <t>KompetenzBeraterSA[SQ005]. Frage 16/18: Bitte bewerten Sie das eben gezeigte Beratungsgespräch auf einer Skala von 1 bis 5 (1 = stimme überhaupt nicht zu und 5 = ich stimme stark zu). [Der Berater macht nicht den Eindruck, als ob er übertreiben würde]</t>
  </si>
  <si>
    <t>KompetenzBeraterSA[SQ006]. Frage 16/18: Bitte bewerten Sie das eben gezeigte Beratungsgespräch auf einer Skala von 1 bis 5 (1 = stimme überhaupt nicht zu und 5 = ich stimme stark zu). [Der Berater ist eine der ehrlichsten Personen, die ich kenne]</t>
  </si>
  <si>
    <t>KompetenzBeraterSA[SQ007]. Frage 16/18: Bitte bewerten Sie das eben gezeigte Beratungsgespräch auf einer Skala von 1 bis 5 (1 = stimme überhaupt nicht zu und 5 = ich stimme stark zu). [Der Berater macht den Eindruck, als ob er dem Kunden möglicherweise nicht über alle Nachteile des Angebots berichten würde]</t>
  </si>
  <si>
    <t>KompetenzBeraterSA[SQ008]. Frage 16/18: Bitte bewerten Sie das eben gezeigte Beratungsgespräch auf einer Skala von 1 bis 5 (1 = stimme überhaupt nicht zu und 5 = ich stimme stark zu). [Der Berater sagt das, was der Kunde hören möchte]</t>
  </si>
  <si>
    <t>KompetenzBeraterSA[SQ009]. Frage 16/18: Bitte bewerten Sie das eben gezeigte Beratungsgespräch auf einer Skala von 1 bis 5 (1 = stimme überhaupt nicht zu und 5 = ich stimme stark zu). [Ich würde mich freuen, den Berater in echt kennenzulernen]</t>
  </si>
  <si>
    <t>KompetenzBeraterSA[SQ010]. Frage 16/18: Bitte bewerten Sie das eben gezeigte Beratungsgespräch auf einer Skala von 1 bis 5 (1 = stimme überhaupt nicht zu und 5 = ich stimme stark zu). [Der Berater ist freundlich]</t>
  </si>
  <si>
    <t>KompetenzBeraterSA[SQ011]. Frage 16/18: Bitte bewerten Sie das eben gezeigte Beratungsgespräch auf einer Skala von 1 bis 5 (1 = stimme überhaupt nicht zu und 5 = ich stimme stark zu). [Der Berater ist mir nicht besonders sympathisch]</t>
  </si>
  <si>
    <t>KompetenzBeraterSA[SQ012]. Frage 16/18: Bitte bewerten Sie das eben gezeigte Beratungsgespräch auf einer Skala von 1 bis 5 (1 = stimme überhaupt nicht zu und 5 = ich stimme stark zu). [Der Berater ist eine kalte Person]</t>
  </si>
  <si>
    <t>KompetenzKLBerater</t>
  </si>
  <si>
    <t>KompetenzKLBerater-Subscale1</t>
  </si>
  <si>
    <t>KompetenzKLBerater-Subscale2</t>
  </si>
  <si>
    <t>KompetenzKLBerater-Subscale3</t>
  </si>
  <si>
    <t>KompetenzBeraterKL[SQ001]. Frage 7/9: Bitte bewerten Sie das eben gezeigte Beratungsgespräch auf einer Skala von 1 bis 5 (1 = stimme überhaupt nicht zu und 5 = ich stimme stark zu). [Der Berater weiss, wovon er spricht]</t>
  </si>
  <si>
    <t>KompetenzBeraterKL[SQ002]. Frage 7/9: Bitte bewerten Sie das eben gezeigte Beratungsgespräch auf einer Skala von 1 bis 5 (1 = stimme überhaupt nicht zu und 5 = ich stimme stark zu). [Der Berater ist eine ausgezeichnete Quelle für genaue Informationen]</t>
  </si>
  <si>
    <t>KompetenzBeraterKL[SQ003]. Frage 7/9: Bitte bewerten Sie das eben gezeigte Beratungsgespräch auf einer Skala von 1 bis 5 (1 = stimme überhaupt nicht zu und 5 = ich stimme stark zu). [Der Berater weiss nicht so viel, wie er sollte]</t>
  </si>
  <si>
    <t>KompetenzBeraterKL[SQ004]. Frage 7/9: Bitte bewerten Sie das eben gezeigte Beratungsgespräch auf einer Skala von 1 bis 5 (1 = stimme überhaupt nicht zu und 5 = ich stimme stark zu). [Der Berater muss noch viel über seine Produkte und Dienstleistungen lernen]</t>
  </si>
  <si>
    <t>KompetenzBeraterKL[SQ005]. Frage 7/9: Bitte bewerten Sie das eben gezeigte Beratungsgespräch auf einer Skala von 1 bis 5 (1 = stimme überhaupt nicht zu und 5 = ich stimme stark zu). [Der Berater macht nicht den Eindruck, als ob er übertreiben würde]</t>
  </si>
  <si>
    <t>KompetenzBeraterKL[SQ006]. Frage 7/9: Bitte bewerten Sie das eben gezeigte Beratungsgespräch auf einer Skala von 1 bis 5 (1 = stimme überhaupt nicht zu und 5 = ich stimme stark zu). [Der Berater ist eine der ehrlichsten Personen, die ich kenne]</t>
  </si>
  <si>
    <t>KompetenzBeraterKL[SQ007]. Frage 7/9: Bitte bewerten Sie das eben gezeigte Beratungsgespräch auf einer Skala von 1 bis 5 (1 = stimme überhaupt nicht zu und 5 = ich stimme stark zu). [Der Berater macht den Eindruck, als ob er dem Kunden möglicherweise nicht über alle Nachteile des Angebots berichten würde]</t>
  </si>
  <si>
    <t>KompetenzBeraterKL[SQ008]. Frage 7/9: Bitte bewerten Sie das eben gezeigte Beratungsgespräch auf einer Skala von 1 bis 5 (1 = stimme überhaupt nicht zu und 5 = ich stimme stark zu). [Der Berater sagt das, was der Kunde hören möchte]</t>
  </si>
  <si>
    <t>KompetenzBeraterKL[SQ009]. Frage 7/9: Bitte bewerten Sie das eben gezeigte Beratungsgespräch auf einer Skala von 1 bis 5 (1 = stimme überhaupt nicht zu und 5 = ich stimme stark zu). [Ich würde mich freuen, den Berater in echt kennenzulernen]</t>
  </si>
  <si>
    <t>KompetenzBeraterKL[SQ010]. Frage 7/9: Bitte bewerten Sie das eben gezeigte Beratungsgespräch auf einer Skala von 1 bis 5 (1 = stimme überhaupt nicht zu und 5 = ich stimme stark zu). [Der Berater ist freundlich]</t>
  </si>
  <si>
    <t>KompetenzBeraterKL[SQ011]. Frage 7/9: Bitte bewerten Sie das eben gezeigte Beratungsgespräch auf einer Skala von 1 bis 5 (1 = stimme überhaupt nicht zu und 5 = ich stimme stark zu). [Der Berater ist mir nicht besonders sympathisch]</t>
  </si>
  <si>
    <t>KompetenzBeraterKL[SQ012]. Frage 7/9: Bitte bewerten Sie das eben gezeigte Beratungsgespräch auf einer Skala von 1 bis 5 (1 = stimme überhaupt nicht zu und 5 = ich stimme stark zu). [Der Berater ist eine kalte Person]</t>
  </si>
  <si>
    <t>Kontaktdaten</t>
  </si>
  <si>
    <t>Kontakt[SQ001]. Um eine Vergütung (= Gutschein in Höhe von 30CHF) zu erhalten, bitten wir Sie, Ihre E-Mail Adresse sowie Ihren Vor- und Nachnamen in den unteren Textfeldern einzugeben.  [E-Mail Adresse]</t>
  </si>
  <si>
    <t>Kontakt[SQ002]. Um eine Vergütung (= Gutschein in Höhe von 30CHF) zu erhalten, bitten wir Sie, Ihre E-Mail Adresse sowie Ihren Vor- und Nachnamen in den unteren Textfeldern einzugeben.  [Vorname]</t>
  </si>
  <si>
    <t>Kontakt[SQ003]. Um eine Vergütung (= Gutschein in Höhe von 30CHF) zu erhalten, bitten wir Sie, Ihre E-Mail Adresse sowie Ihren Vor- und Nachnamen in den unteren Textfeldern einzugeben.  [Nachname]</t>
  </si>
  <si>
    <t>Gutschein. Bitte wählen Sie nun einen der folgenden Gutscheine als Vergütung aus. Dieser wird Ihnen nach vollständigen Ausfüllen der Umfrage innerhalb von einer Woche per E-Mail zugestellt. </t>
  </si>
  <si>
    <t>Dem01. Zunächst bitten wir Dich folgende demographischen Fragen zu beantworten. </t>
  </si>
  <si>
    <t>Dem01</t>
  </si>
  <si>
    <t>Dem03</t>
  </si>
  <si>
    <t>Dem04[SQ001]</t>
  </si>
  <si>
    <t>Dem04[SQ002]</t>
  </si>
  <si>
    <t>Dem04[SQ003]</t>
  </si>
  <si>
    <t>Dem04[SQ004]</t>
  </si>
  <si>
    <t>Dem04[SQ005]</t>
  </si>
  <si>
    <t>Dem04[SQ006]</t>
  </si>
  <si>
    <t>Dem04[SQ007]</t>
  </si>
  <si>
    <t>Dem04[SQ008]</t>
  </si>
  <si>
    <t>Dem04[SQ009]</t>
  </si>
  <si>
    <t>Dem04[SQ010]</t>
  </si>
  <si>
    <t>ErfahrungBank</t>
  </si>
  <si>
    <t>CustomerServiceExp[SQ001]</t>
  </si>
  <si>
    <t>CustomerServiceExp[SQ002]</t>
  </si>
  <si>
    <t>CustomerServiceExp[SQ003]</t>
  </si>
  <si>
    <t>CustomerServiceExp[SQ004]</t>
  </si>
  <si>
    <t>CustomerServiceExp[SQ005]</t>
  </si>
  <si>
    <t>CustomerServiceExp[SQ006]</t>
  </si>
  <si>
    <t>CustomerServiceExp[SQ007]</t>
  </si>
  <si>
    <t>CustomerServiceExp[SQ008]</t>
  </si>
  <si>
    <t>CustomerServiceExp[SQ009]</t>
  </si>
  <si>
    <t>CustomerServiceExp[SQ010]</t>
  </si>
  <si>
    <t>CustomerServiceExp[SQ011]</t>
  </si>
  <si>
    <t>CustomerServiceExp[SQ012]</t>
  </si>
  <si>
    <t>CustomerServiceExp[SQ013]</t>
  </si>
  <si>
    <t>CustomerServiceExp[SQ014]</t>
  </si>
  <si>
    <t>CustomerServiceExp[SQ015]</t>
  </si>
  <si>
    <t>CustomerServiceExp[SQ016]</t>
  </si>
  <si>
    <t>CustomerServiceExp[SQ017]</t>
  </si>
  <si>
    <t>CustomerServiceExp[SQ018]</t>
  </si>
  <si>
    <t>CustomerServiceExp[SQ019]</t>
  </si>
  <si>
    <t>UserEngagement1aWA[SQ002]</t>
  </si>
  <si>
    <t>UserEngagement1aWA[SQ001]</t>
  </si>
  <si>
    <t>UserEngagement1aWA[SQ003]</t>
  </si>
  <si>
    <t>UserEngagement1aWA[SQ004]</t>
  </si>
  <si>
    <t>UserEngagement1bWA[SQ002]</t>
  </si>
  <si>
    <t>UserEngagement1bWA[SQ001]</t>
  </si>
  <si>
    <t>UserEngagement1bWA[SQ003]</t>
  </si>
  <si>
    <t>UserEngagement1bWA[SQ004]</t>
  </si>
  <si>
    <t>UserEngagement1cWA[SQ002]</t>
  </si>
  <si>
    <t>UserEngagement1cWA[SQ001]</t>
  </si>
  <si>
    <t>UserEngagement1cWA[SQ003]</t>
  </si>
  <si>
    <t>UserEngagement1cWA[SQ004]</t>
  </si>
  <si>
    <t>UserEngagement1dWA[SQ002]</t>
  </si>
  <si>
    <t>UserEngagement1dWA[SQ001]</t>
  </si>
  <si>
    <t>UserEngagement1dWA[SQ003]</t>
  </si>
  <si>
    <t>UserEngagement1dWA[SQ004]</t>
  </si>
  <si>
    <t>UserEngagement1eWA[SQ002]</t>
  </si>
  <si>
    <t>UserEngagement1eWA[SQ001]</t>
  </si>
  <si>
    <t>UserEngagement1eWA[SQ003]</t>
  </si>
  <si>
    <t>UserEngagement1eWA[SQ004]</t>
  </si>
  <si>
    <t>Anthro1WA[SQ001]</t>
  </si>
  <si>
    <t>Anthro1WA[SQ002]</t>
  </si>
  <si>
    <t>Anthro1WA[SQ003]</t>
  </si>
  <si>
    <t>Anthro1WA[SQ004]</t>
  </si>
  <si>
    <t>Anthro1WA[SQ005]</t>
  </si>
  <si>
    <t>Anthro1WA[SQ006]</t>
  </si>
  <si>
    <t>Anthro1WA[SQ007]</t>
  </si>
  <si>
    <t>Anthro1WA[SQ008]</t>
  </si>
  <si>
    <t>Anthro1WA[SQ009]</t>
  </si>
  <si>
    <t>Anthro1WA[SQ010]</t>
  </si>
  <si>
    <t>Anthro1WA[SQ011]</t>
  </si>
  <si>
    <t>Anthro3WA[SQ001]</t>
  </si>
  <si>
    <t>Anthro3WA[SQ002]</t>
  </si>
  <si>
    <t>Anthro3WA[SQ003]</t>
  </si>
  <si>
    <t>Anthro3WA[SQ004]</t>
  </si>
  <si>
    <t>Anthro3WA[SQ005]</t>
  </si>
  <si>
    <t>Anthro5WA[SQ001]</t>
  </si>
  <si>
    <t>Anthro5WA[SQ002]</t>
  </si>
  <si>
    <t>Anthro5WA[SQ003]</t>
  </si>
  <si>
    <t>Anthro5WA[SQ004]</t>
  </si>
  <si>
    <t>AgencyWA[SQ001]</t>
  </si>
  <si>
    <t>AgencyWA[SQ002]</t>
  </si>
  <si>
    <t>AgencyWA[SQ003]</t>
  </si>
  <si>
    <t>AgencyWA[SQ004]</t>
  </si>
  <si>
    <t>SocialPresenceWA[SQ001]</t>
  </si>
  <si>
    <t>SocialPresenceWA[SQ002]</t>
  </si>
  <si>
    <t>SocialPresenceWA[SQ003]</t>
  </si>
  <si>
    <t>SocialPresenceWA[SQ004]</t>
  </si>
  <si>
    <t>SocialPresenceWA[SQ005]</t>
  </si>
  <si>
    <t>KommunikationsstilWA[SQ001]</t>
  </si>
  <si>
    <t>KommunikationsstilWA[SQ002]</t>
  </si>
  <si>
    <t>KommunikationsstilWA[SQ003]</t>
  </si>
  <si>
    <t>ValueAlignmentWA[SQ001]</t>
  </si>
  <si>
    <t>ValueAlignmentWA[SQ002]</t>
  </si>
  <si>
    <t>ValueAlignmentWA[SQ003]</t>
  </si>
  <si>
    <t>ValueAlignmentWA[SQ004]</t>
  </si>
  <si>
    <t>GlaubwuerdigkeitWA[SQ001]</t>
  </si>
  <si>
    <t>GlaubwuerdigkeitWA[SQ002]</t>
  </si>
  <si>
    <t>GlaubwuerdigkeitWA[SQ003]</t>
  </si>
  <si>
    <t>GlaubwuerdigkeitWA[SQ004]</t>
  </si>
  <si>
    <t>GlaubwuerdigkeitWA[SQ005]</t>
  </si>
  <si>
    <t>GlaubwuerdigkeitWA[SQ006]</t>
  </si>
  <si>
    <t>GlaubwuerdigkeitWA[SQ007]</t>
  </si>
  <si>
    <t>TransparenzWA[SQ001]</t>
  </si>
  <si>
    <t>TransparenzWA[SQ002]</t>
  </si>
  <si>
    <t>TransparenzWA[SQ003]</t>
  </si>
  <si>
    <t>TransparenzWA[SQ004]</t>
  </si>
  <si>
    <t>TransparenzWA[SQ005]</t>
  </si>
  <si>
    <t>FairnessWA[SQ001]</t>
  </si>
  <si>
    <t>FairnessWA[SQ002]</t>
  </si>
  <si>
    <t>FairnessWA[SQ003]</t>
  </si>
  <si>
    <t>FairnessWA[SQ004]</t>
  </si>
  <si>
    <t>FairnessWA[SQ005]</t>
  </si>
  <si>
    <t>FairnessWA[SQ006]</t>
  </si>
  <si>
    <t>FairnessWA[SQ007]</t>
  </si>
  <si>
    <t>FairnessWA[SQ008]</t>
  </si>
  <si>
    <t>FairnessWA[SQ009]</t>
  </si>
  <si>
    <t>FairnessWA[SQ010]</t>
  </si>
  <si>
    <t>FairnessWA[SQ011]</t>
  </si>
  <si>
    <t>FairnessWA[SQ012]</t>
  </si>
  <si>
    <t>FairnessWA[SQ013]</t>
  </si>
  <si>
    <t>FairnessWA[SQ014]</t>
  </si>
  <si>
    <t>FairnessWA[SQ015]</t>
  </si>
  <si>
    <t>ZufriedenheitWA[SQ001]</t>
  </si>
  <si>
    <t>ZufriedenheitWA[SQ002]</t>
  </si>
  <si>
    <t>ZufriedenheitWA[SQ003]</t>
  </si>
  <si>
    <t>ZufriedenheitWA[SQ004]</t>
  </si>
  <si>
    <t>ZufriedenheitWA[SQ005]</t>
  </si>
  <si>
    <t>ServiceQualityWA[SQ001]</t>
  </si>
  <si>
    <t>ServiceQualityWA[SQ002]</t>
  </si>
  <si>
    <t>ServiceQualityWA[SQ003]</t>
  </si>
  <si>
    <t>ServiceQualityWA[SQ004]</t>
  </si>
  <si>
    <t>ServiceQualityWA[SQ005]</t>
  </si>
  <si>
    <t>KundenorientierungWA[SQ001]</t>
  </si>
  <si>
    <t>KundenorientierungWA[SQ002]</t>
  </si>
  <si>
    <t>KundenorientierungWA[SQ003]</t>
  </si>
  <si>
    <t>KundenorientierungWA[SQ004]</t>
  </si>
  <si>
    <t>KundenorientierungWA[SQ005]</t>
  </si>
  <si>
    <t>KundenorientierungWA[SQ006]</t>
  </si>
  <si>
    <t>KompetenzWA[SQ001]</t>
  </si>
  <si>
    <t>KompetenzWA[SQ002]</t>
  </si>
  <si>
    <t>KompetenzWA[SQ003]</t>
  </si>
  <si>
    <t>KompetenzWA[SQ004]</t>
  </si>
  <si>
    <t>KompetenzWA[SQ005]</t>
  </si>
  <si>
    <t>KompetenzWA[SQ006]</t>
  </si>
  <si>
    <t>KompetenzWA[SQ007]</t>
  </si>
  <si>
    <t>KompetenzWA[SQ008]</t>
  </si>
  <si>
    <t>KompetenzWA[SQ009]</t>
  </si>
  <si>
    <t>KompetenzWA[SQ010]</t>
  </si>
  <si>
    <t>KompetenzWA[SQ011]</t>
  </si>
  <si>
    <t>KompetenzWA[SQ012]</t>
  </si>
  <si>
    <t>KompetenzBeraterWA[SQ001]</t>
  </si>
  <si>
    <t>KompetenzBeraterWA[SQ002]</t>
  </si>
  <si>
    <t>KompetenzBeraterWA[SQ003]</t>
  </si>
  <si>
    <t>KompetenzBeraterWA[SQ004]</t>
  </si>
  <si>
    <t>KompetenzBeraterWA[SQ005]</t>
  </si>
  <si>
    <t>KompetenzBeraterWA[SQ006]</t>
  </si>
  <si>
    <t>KompetenzBeraterWA[SQ007]</t>
  </si>
  <si>
    <t>KompetenzBeraterWA[SQ008]</t>
  </si>
  <si>
    <t>KompetenzBeraterWA[SQ009]</t>
  </si>
  <si>
    <t>KompetenzBeraterWA[SQ010]</t>
  </si>
  <si>
    <t>KompetenzBeraterWA[SQ011]</t>
  </si>
  <si>
    <t>KompetenzBeraterWA[SQ012]</t>
  </si>
  <si>
    <t>AttraktivitaetWA[SQ001]</t>
  </si>
  <si>
    <t>AttraktivitaetWA[SQ002]</t>
  </si>
  <si>
    <t>AttraktivitaetWA[SQ003]</t>
  </si>
  <si>
    <t>AttraktivitaetWA[SQ004]</t>
  </si>
  <si>
    <t>AttraktivitaetWA[SQ005]</t>
  </si>
  <si>
    <t>AttraktivitaetWA[SQ006]</t>
  </si>
  <si>
    <t>AttraktivitaetWA[SQ007]</t>
  </si>
  <si>
    <t>AttraktivitaetWA[SQ008]</t>
  </si>
  <si>
    <t>AttraktivitaetWA[SQ009]</t>
  </si>
  <si>
    <t>AttraktivitaetWA[SQ010]</t>
  </si>
  <si>
    <t>NetPromoterScoreWA[SQ001]</t>
  </si>
  <si>
    <t>UserEngagement1aNA[SQ002]</t>
  </si>
  <si>
    <t>UserEngagement1aNA[SQ001]</t>
  </si>
  <si>
    <t>UserEngagement1aNA[SQ003]</t>
  </si>
  <si>
    <t>UserEngagement1aNA[SQ004]</t>
  </si>
  <si>
    <t>UserEngagement1bNA[SQ002]</t>
  </si>
  <si>
    <t>UserEngagement1bNA[SQ001]</t>
  </si>
  <si>
    <t>UserEngagement1bNA[SQ003]</t>
  </si>
  <si>
    <t>UserEngagement1bNA[SQ004]</t>
  </si>
  <si>
    <t>UserEngagement1cNA[SQ002]</t>
  </si>
  <si>
    <t>UserEngagement1cNA[SQ001]</t>
  </si>
  <si>
    <t>UserEngagement1cNA[SQ003]</t>
  </si>
  <si>
    <t>UserEngagement1cNA[SQ004]</t>
  </si>
  <si>
    <t>UserEngagement1dNA[SQ002]</t>
  </si>
  <si>
    <t>UserEngagement1dNA[SQ001]</t>
  </si>
  <si>
    <t>UserEngagement1dNA[SQ003]</t>
  </si>
  <si>
    <t>UserEngagement1dNA[SQ004]</t>
  </si>
  <si>
    <t>UserEngagement1eNA[SQ002]</t>
  </si>
  <si>
    <t>UserEngagement1eNA[SQ001]</t>
  </si>
  <si>
    <t>UserEngagement1eNA[SQ003]</t>
  </si>
  <si>
    <t>UserEngagement1eNA[SQ004]</t>
  </si>
  <si>
    <t>Anthro1NA[SQ001]</t>
  </si>
  <si>
    <t>Anthro1NA[SQ002]</t>
  </si>
  <si>
    <t>Anthro1NA[SQ003]</t>
  </si>
  <si>
    <t>Anthro1NA[SQ004]</t>
  </si>
  <si>
    <t>Anthro1NA[SQ005]</t>
  </si>
  <si>
    <t>Anthro1NA[SQ006]</t>
  </si>
  <si>
    <t>Anthro1NA[SQ007]</t>
  </si>
  <si>
    <t>Anthro1NA[SQ008]</t>
  </si>
  <si>
    <t>Anthro1NA[SQ009]</t>
  </si>
  <si>
    <t>Anthro1NA[SQ010]</t>
  </si>
  <si>
    <t>Anthro1NA[SQ011]</t>
  </si>
  <si>
    <t>Anthro3NA[SQ001]</t>
  </si>
  <si>
    <t>Anthro3NA[SQ002]</t>
  </si>
  <si>
    <t>Anthro3NA[SQ003]</t>
  </si>
  <si>
    <t>Anthro3NA[SQ004]</t>
  </si>
  <si>
    <t>Anthro3NA[SQ005]</t>
  </si>
  <si>
    <t>Anthro5NA[SQ001]</t>
  </si>
  <si>
    <t>Anthro5NA[SQ002]</t>
  </si>
  <si>
    <t>Anthro5NA[SQ003]</t>
  </si>
  <si>
    <t>Anthro5NA[SQ004]</t>
  </si>
  <si>
    <t>AgencyNA[SQ001]</t>
  </si>
  <si>
    <t>AgencyNA[SQ002]</t>
  </si>
  <si>
    <t>AgencyNA[SQ003]</t>
  </si>
  <si>
    <t>AgencyNA[SQ004]</t>
  </si>
  <si>
    <t>SocialPresenceNA[SQ001]</t>
  </si>
  <si>
    <t>SocialPresenceNA[SQ002]</t>
  </si>
  <si>
    <t>SocialPresenceNA[SQ003]</t>
  </si>
  <si>
    <t>SocialPresenceNA[SQ004]</t>
  </si>
  <si>
    <t>SocialPresenceNA[SQ005]</t>
  </si>
  <si>
    <t>KommunikationsstilNA[SQ001]</t>
  </si>
  <si>
    <t>KommunikationsstilNA[SQ002]</t>
  </si>
  <si>
    <t>KommunikationsstilNA[SQ003]</t>
  </si>
  <si>
    <t>ValueAlignmentNA[SQ001]</t>
  </si>
  <si>
    <t>ValueAlignmentNA[SQ002]</t>
  </si>
  <si>
    <t>ValueAlignmentNA[SQ003]</t>
  </si>
  <si>
    <t>ValueAlignmentNA[SQ004]</t>
  </si>
  <si>
    <t>GlaubwuerdigkeitNA[SQ001]</t>
  </si>
  <si>
    <t>GlaubwuerdigkeitNA[SQ002]</t>
  </si>
  <si>
    <t>GlaubwuerdigkeitNA[SQ003]</t>
  </si>
  <si>
    <t>GlaubwuerdigkeitNA[SQ004]</t>
  </si>
  <si>
    <t>GlaubwuerdigkeitNA[SQ005]</t>
  </si>
  <si>
    <t>GlaubwuerdigkeitNA[SQ006]</t>
  </si>
  <si>
    <t>GlaubwuerdigkeitNA[SQ007]</t>
  </si>
  <si>
    <t>TransparenzNA[SQ001]</t>
  </si>
  <si>
    <t>TransparenzNA[SQ002]</t>
  </si>
  <si>
    <t>TransparenzNA[SQ003]</t>
  </si>
  <si>
    <t>TransparenzNA[SQ004]</t>
  </si>
  <si>
    <t>TransparenzNA[SQ005]</t>
  </si>
  <si>
    <t>FairnessNA[SQ001]</t>
  </si>
  <si>
    <t>FairnessNA[SQ002]</t>
  </si>
  <si>
    <t>FairnessNA[SQ003]</t>
  </si>
  <si>
    <t>FairnessNA[SQ004]</t>
  </si>
  <si>
    <t>FairnessNA[SQ005]</t>
  </si>
  <si>
    <t>FairnessNA[SQ006]</t>
  </si>
  <si>
    <t>FairnessNA[SQ007]</t>
  </si>
  <si>
    <t>FairnessNA[SQ008]</t>
  </si>
  <si>
    <t>FairnessNA[SQ009]</t>
  </si>
  <si>
    <t>FairnessNA[SQ010]</t>
  </si>
  <si>
    <t>FairnessNA[SQ011]</t>
  </si>
  <si>
    <t>FairnessNA[SQ012]</t>
  </si>
  <si>
    <t>FairnessNA[SQ013]</t>
  </si>
  <si>
    <t>FairnessNA[SQ014]</t>
  </si>
  <si>
    <t>FairnessNA[SQ015]</t>
  </si>
  <si>
    <t>ZufriedenheitNA[SQ001]</t>
  </si>
  <si>
    <t>ZufriedenheitNA[SQ002]</t>
  </si>
  <si>
    <t>ZufriedenheitNA[SQ003]</t>
  </si>
  <si>
    <t>ZufriedenheitNA[SQ004]</t>
  </si>
  <si>
    <t>ZufriedenheitNA[SQ005]</t>
  </si>
  <si>
    <t>ServiceQualityNA[SQ001]</t>
  </si>
  <si>
    <t>ServiceQualityNA[SQ002]</t>
  </si>
  <si>
    <t>ServiceQualityNA[SQ003]</t>
  </si>
  <si>
    <t>ServiceQualityNA[SQ004]</t>
  </si>
  <si>
    <t>ServiceQualityNA[SQ005]</t>
  </si>
  <si>
    <t>KundenorientierungNA[SQ001]</t>
  </si>
  <si>
    <t>KundenorientierungNA[SQ002]</t>
  </si>
  <si>
    <t>KundenorientierungNA[SQ003]</t>
  </si>
  <si>
    <t>KundenorientierungNA[SQ004]</t>
  </si>
  <si>
    <t>KundenorientierungNA[SQ005]</t>
  </si>
  <si>
    <t>KundenorientierungNA[SQ006]</t>
  </si>
  <si>
    <t>KompetenzNA[SQ001]</t>
  </si>
  <si>
    <t>KompetenzNA[SQ002]</t>
  </si>
  <si>
    <t>KompetenzNA[SQ003]</t>
  </si>
  <si>
    <t>KompetenzNA[SQ004]</t>
  </si>
  <si>
    <t>KompetenzNA[SQ005]</t>
  </si>
  <si>
    <t>KompetenzNA[SQ006]</t>
  </si>
  <si>
    <t>KompetenzNA[SQ007]</t>
  </si>
  <si>
    <t>KompetenzNA[SQ008]</t>
  </si>
  <si>
    <t>KompetenzNA[SQ009]</t>
  </si>
  <si>
    <t>KompetenzNA[SQ010]</t>
  </si>
  <si>
    <t>KompetenzNA[SQ011]</t>
  </si>
  <si>
    <t>KompetenzNA[SQ012]</t>
  </si>
  <si>
    <t>KompetenzBeraterNA[SQ001]</t>
  </si>
  <si>
    <t>KompetenzBeraterNA[SQ002]</t>
  </si>
  <si>
    <t>KompetenzBeraterNA[SQ003]</t>
  </si>
  <si>
    <t>KompetenzBeraterNA[SQ004]</t>
  </si>
  <si>
    <t>KompetenzBeraterNA[SQ005]</t>
  </si>
  <si>
    <t>KompetenzBeraterNA[SQ006]</t>
  </si>
  <si>
    <t>KompetenzBeraterNA[SQ007]</t>
  </si>
  <si>
    <t>KompetenzBeraterNA[SQ008]</t>
  </si>
  <si>
    <t>KompetenzBeraterNA[SQ009]</t>
  </si>
  <si>
    <t>KompetenzBeraterNA[SQ010]</t>
  </si>
  <si>
    <t>KompetenzBeraterNA[SQ011]</t>
  </si>
  <si>
    <t>KompetenzBeraterNA[SQ012]</t>
  </si>
  <si>
    <t>AttraktivitaetNA[SQ001]</t>
  </si>
  <si>
    <t>AttraktivitaetNA[SQ002]</t>
  </si>
  <si>
    <t>AttraktivitaetNA[SQ003]</t>
  </si>
  <si>
    <t>AttraktivitaetNA[SQ004]</t>
  </si>
  <si>
    <t>AttraktivitaetNA[SQ005]</t>
  </si>
  <si>
    <t>AttraktivitaetNA[SQ006]</t>
  </si>
  <si>
    <t>AttraktivitaetNA[SQ007]</t>
  </si>
  <si>
    <t>AttraktivitaetNA[SQ008]</t>
  </si>
  <si>
    <t>AttraktivitaetNA[SQ009]</t>
  </si>
  <si>
    <t>AttraktivitaetNA[SQ010]</t>
  </si>
  <si>
    <t>NetPromoterScoreNA[SQ001]</t>
  </si>
  <si>
    <t>UserEngagement1aSA[SQ002]</t>
  </si>
  <si>
    <t>UserEngagement1aSA[SQ001]</t>
  </si>
  <si>
    <t>UserEngagement1aSA[SQ003]</t>
  </si>
  <si>
    <t>UserEngagement1aSA[SQ004]</t>
  </si>
  <si>
    <t>UserEngagement1bSA[SQ002]</t>
  </si>
  <si>
    <t>UserEngagement1bSA[SQ001]</t>
  </si>
  <si>
    <t>UserEngagement1bSA[SQ003]</t>
  </si>
  <si>
    <t>UserEngagement1bSA[SQ004]</t>
  </si>
  <si>
    <t>UserEngagement1cSA[SQ002]</t>
  </si>
  <si>
    <t>UserEngagement1cSA[SQ001]</t>
  </si>
  <si>
    <t>UserEngagement1cSA[SQ003]</t>
  </si>
  <si>
    <t>UserEngagement1cSA[SQ004]</t>
  </si>
  <si>
    <t>UserEngagement1dSA[SQ002]</t>
  </si>
  <si>
    <t>UserEngagement1dSA[SQ001]</t>
  </si>
  <si>
    <t>UserEngagement1dSA[SQ003]</t>
  </si>
  <si>
    <t>UserEngagement1dSA[SQ004]</t>
  </si>
  <si>
    <t>UserEngagement1eSA[SQ002]</t>
  </si>
  <si>
    <t>UserEngagement1eSA[SQ001]</t>
  </si>
  <si>
    <t>UserEngagement1eSA[SQ003]</t>
  </si>
  <si>
    <t>UserEngagement1eSA[SQ004]</t>
  </si>
  <si>
    <t>Anthro1SA[SQ001]</t>
  </si>
  <si>
    <t>Anthro1SA[SQ002]</t>
  </si>
  <si>
    <t>Anthro1SA[SQ003]</t>
  </si>
  <si>
    <t>Anthro1SA[SQ004]</t>
  </si>
  <si>
    <t>Anthro1SA[SQ005]</t>
  </si>
  <si>
    <t>Anthro1SA[SQ006]</t>
  </si>
  <si>
    <t>Anthro1SA[SQ007]</t>
  </si>
  <si>
    <t>Anthro1SA[SQ008]</t>
  </si>
  <si>
    <t>Anthro1SA[SQ009]</t>
  </si>
  <si>
    <t>Anthro1SA[SQ010]</t>
  </si>
  <si>
    <t>Anthro1SA[SQ011]</t>
  </si>
  <si>
    <t>Anthro3SA[SQ001]</t>
  </si>
  <si>
    <t>Anthro3SA[SQ002]</t>
  </si>
  <si>
    <t>Anthro3SA[SQ003]</t>
  </si>
  <si>
    <t>Anthro3SA[SQ004]</t>
  </si>
  <si>
    <t>Anthro3SA[SQ005]</t>
  </si>
  <si>
    <t>Anthro5SA[SQ001]</t>
  </si>
  <si>
    <t>Anthro5SA[SQ002]</t>
  </si>
  <si>
    <t>Anthro5SA[SQ003]</t>
  </si>
  <si>
    <t>Anthro5SA[SQ004]</t>
  </si>
  <si>
    <t>AgencySA[SQ001]</t>
  </si>
  <si>
    <t>AgencySA[SQ002]</t>
  </si>
  <si>
    <t>AgencySA[SQ003]</t>
  </si>
  <si>
    <t>AgencySA[SQ004]</t>
  </si>
  <si>
    <t>SocialPresenceSA[SQ001]</t>
  </si>
  <si>
    <t>SocialPresenceSA[SQ002]</t>
  </si>
  <si>
    <t>SocialPresenceSA[SQ003]</t>
  </si>
  <si>
    <t>SocialPresenceSA[SQ004]</t>
  </si>
  <si>
    <t>SocialPresenceSA[SQ005]</t>
  </si>
  <si>
    <t>KommunikationsstilSA[SQ001]</t>
  </si>
  <si>
    <t>KommunikationsstilSA[SQ002]</t>
  </si>
  <si>
    <t>KommunikationsstilSA[SQ003]</t>
  </si>
  <si>
    <t>ValueAlignmentSA[SQ001]</t>
  </si>
  <si>
    <t>ValueAlignmentSA[SQ002]</t>
  </si>
  <si>
    <t>ValueAlignmentSA[SQ003]</t>
  </si>
  <si>
    <t>ValueAlignmentSA[SQ004]</t>
  </si>
  <si>
    <t>GlaubwuerdigkeitSA[SQ001]</t>
  </si>
  <si>
    <t>GlaubwuerdigkeitSA[SQ002]</t>
  </si>
  <si>
    <t>GlaubwuerdigkeitSA[SQ003]</t>
  </si>
  <si>
    <t>GlaubwuerdigkeitSA[SQ004]</t>
  </si>
  <si>
    <t>GlaubwuerdigkeitSA[SQ005]</t>
  </si>
  <si>
    <t>GlaubwuerdigkeitSA[SQ006]</t>
  </si>
  <si>
    <t>GlaubwuerdigkeitSA[SQ007]</t>
  </si>
  <si>
    <t>TransparenzSA[SQ001]</t>
  </si>
  <si>
    <t>TransparenzSA[SQ002]</t>
  </si>
  <si>
    <t>TransparenzSA[SQ003]</t>
  </si>
  <si>
    <t>TransparenzSA[SQ004]</t>
  </si>
  <si>
    <t>TransparenzSA[SQ005]</t>
  </si>
  <si>
    <t>FairnessSA[SQ001]</t>
  </si>
  <si>
    <t>FairnessSA[SQ002]</t>
  </si>
  <si>
    <t>FairnessSA[SQ003]</t>
  </si>
  <si>
    <t>FairnessSA[SQ004]</t>
  </si>
  <si>
    <t>FairnessSA[SQ005]</t>
  </si>
  <si>
    <t>FairnessSA[SQ006]</t>
  </si>
  <si>
    <t>FairnessSA[SQ007]</t>
  </si>
  <si>
    <t>FairnessSA[SQ008]</t>
  </si>
  <si>
    <t>FairnessSA[SQ009]</t>
  </si>
  <si>
    <t>FairnessSA[SQ010]</t>
  </si>
  <si>
    <t>FairnessSA[SQ011]</t>
  </si>
  <si>
    <t>FairnessSA[SQ012]</t>
  </si>
  <si>
    <t>FairnessSA[SQ013]</t>
  </si>
  <si>
    <t>FairnessSA[SQ014]</t>
  </si>
  <si>
    <t>FairnessSA[SQ015]</t>
  </si>
  <si>
    <t>ZufriedenheitSA[SQ001]</t>
  </si>
  <si>
    <t>ZufriedenheitSA[SQ002]</t>
  </si>
  <si>
    <t>ZufriedenheitSA[SQ003]</t>
  </si>
  <si>
    <t>ZufriedenheitSA[SQ004]</t>
  </si>
  <si>
    <t>ZufriedenheitSA[SQ005]</t>
  </si>
  <si>
    <t>ServiceQualitySA[SQ001]</t>
  </si>
  <si>
    <t>ServiceQualitySA[SQ002]</t>
  </si>
  <si>
    <t>ServiceQualitySA[SQ003]</t>
  </si>
  <si>
    <t>ServiceQualitySA[SQ004]</t>
  </si>
  <si>
    <t>ServiceQualitySA[SQ005]</t>
  </si>
  <si>
    <t>KundenorientierungSA[SQ001]</t>
  </si>
  <si>
    <t>KundenorientierungSA[SQ002]</t>
  </si>
  <si>
    <t>KundenorientierungSA[SQ003]</t>
  </si>
  <si>
    <t>KundenorientierungSA[SQ004]</t>
  </si>
  <si>
    <t>KundenorientierungSA[SQ005]</t>
  </si>
  <si>
    <t>KundenorientierungSA[SQ006]</t>
  </si>
  <si>
    <t>KompetenzSA[SQ001]</t>
  </si>
  <si>
    <t>KompetenzSA[SQ002]</t>
  </si>
  <si>
    <t>KompetenzSA[SQ003]</t>
  </si>
  <si>
    <t>KompetenzSA[SQ004]</t>
  </si>
  <si>
    <t>KompetenzSA[SQ005]</t>
  </si>
  <si>
    <t>KompetenzSA[SQ006]</t>
  </si>
  <si>
    <t>KompetenzSA[SQ007]</t>
  </si>
  <si>
    <t>KompetenzSA[SQ008]</t>
  </si>
  <si>
    <t>KompetenzSA[SQ009]</t>
  </si>
  <si>
    <t>KompetenzSA[SQ010]</t>
  </si>
  <si>
    <t>KompetenzSA[SQ011]</t>
  </si>
  <si>
    <t>KompetenzSA[SQ012]</t>
  </si>
  <si>
    <t>KompetenzBeraterSA[SQ001]</t>
  </si>
  <si>
    <t>KompetenzBeraterSA[SQ002]</t>
  </si>
  <si>
    <t>KompetenzBeraterSA[SQ003]</t>
  </si>
  <si>
    <t>KompetenzBeraterSA[SQ004]</t>
  </si>
  <si>
    <t>KompetenzBeraterSA[SQ005]</t>
  </si>
  <si>
    <t>KompetenzBeraterSA[SQ006]</t>
  </si>
  <si>
    <t>KompetenzBeraterSA[SQ007]</t>
  </si>
  <si>
    <t>KompetenzBeraterSA[SQ008]</t>
  </si>
  <si>
    <t>KompetenzBeraterSA[SQ009]</t>
  </si>
  <si>
    <t>KompetenzBeraterSA[SQ010]</t>
  </si>
  <si>
    <t>KompetenzBeraterSA[SQ011]</t>
  </si>
  <si>
    <t>KompetenzBeraterSA[SQ012]</t>
  </si>
  <si>
    <t>AttraktivitaetSA[SQ001]</t>
  </si>
  <si>
    <t>AttraktivitaetSA[SQ002]</t>
  </si>
  <si>
    <t>AttraktivitaetSA[SQ003]</t>
  </si>
  <si>
    <t>AttraktivitaetSA[SQ004]</t>
  </si>
  <si>
    <t>AttraktivitaetSA[SQ005]</t>
  </si>
  <si>
    <t>AttraktivitaetSA[SQ006]</t>
  </si>
  <si>
    <t>AttraktivitaetSA[SQ007]</t>
  </si>
  <si>
    <t>AttraktivitaetSA[SQ008]</t>
  </si>
  <si>
    <t>AttraktivitaetSA[SQ009]</t>
  </si>
  <si>
    <t>AttraktivitaetSA[SQ010]</t>
  </si>
  <si>
    <t>NetPromoterScoreSA[SQ001]</t>
  </si>
  <si>
    <t>GlaubwuerdigkeitKL[SQ001]</t>
  </si>
  <si>
    <t>GlaubwuerdigkeitKL[SQ002]</t>
  </si>
  <si>
    <t>GlaubwuerdigkeitKL[SQ003]</t>
  </si>
  <si>
    <t>GlaubwuerdigkeitKL[SQ004]</t>
  </si>
  <si>
    <t>GlaubwuerdigkeitKL[SQ005]</t>
  </si>
  <si>
    <t>GlaubwuerdigkeitKL[SQ006]</t>
  </si>
  <si>
    <t>GlaubwuerdigkeitKL[SQ007]</t>
  </si>
  <si>
    <t>TransparenzKL[SQ001]</t>
  </si>
  <si>
    <t>TransparenzKL[SQ002]</t>
  </si>
  <si>
    <t>TransparenzKL[SQ003]</t>
  </si>
  <si>
    <t>TransparenzKL[SQ004]</t>
  </si>
  <si>
    <t>TransparenzKL[SQ005]</t>
  </si>
  <si>
    <t>FairnessKL[SQ001]</t>
  </si>
  <si>
    <t>FairnessKL[SQ002]</t>
  </si>
  <si>
    <t>FairnessKL[SQ003]</t>
  </si>
  <si>
    <t>FairnessKL[SQ004]</t>
  </si>
  <si>
    <t>FairnessKL[SQ005]</t>
  </si>
  <si>
    <t>FairnessKL[SQ006]</t>
  </si>
  <si>
    <t>FairnessKL[SQ007]</t>
  </si>
  <si>
    <t>FairnessKL[SQ008]</t>
  </si>
  <si>
    <t>FairnessKL[SQ009]</t>
  </si>
  <si>
    <t>FairnessKL[SQ010]</t>
  </si>
  <si>
    <t>FairnessKL[SQ011]</t>
  </si>
  <si>
    <t>FairnessKL[SQ012]</t>
  </si>
  <si>
    <t>FairnessKL[SQ013]</t>
  </si>
  <si>
    <t>FairnessKL[SQ014]</t>
  </si>
  <si>
    <t>FairnessKL[SQ015]</t>
  </si>
  <si>
    <t>ZufriedenheitKL[SQ001]</t>
  </si>
  <si>
    <t>ZufriedenheitKL[SQ002]</t>
  </si>
  <si>
    <t>ZufriedenheitKL[SQ003]</t>
  </si>
  <si>
    <t>ZufriedenheitKL[SQ004]</t>
  </si>
  <si>
    <t>ZufriedenheitKL[SQ005]</t>
  </si>
  <si>
    <t>ServiceQualityKL[SQ001]</t>
  </si>
  <si>
    <t>ServiceQualityKL[SQ002]</t>
  </si>
  <si>
    <t>ServiceQualityKL[SQ003]</t>
  </si>
  <si>
    <t>ServiceQualityKL[SQ004]</t>
  </si>
  <si>
    <t>ServiceQualityKL[SQ005]</t>
  </si>
  <si>
    <t>KundenorientierungKL[SQ001]</t>
  </si>
  <si>
    <t>KundenorientierungKL[SQ002]</t>
  </si>
  <si>
    <t>KundenorientierungKL[SQ003]</t>
  </si>
  <si>
    <t>KundenorientierungKL[SQ004]</t>
  </si>
  <si>
    <t>KundenorientierungKL[SQ005]</t>
  </si>
  <si>
    <t>KundenorientierungKL[SQ006]</t>
  </si>
  <si>
    <t>KompetenzBeraterKL[SQ001]</t>
  </si>
  <si>
    <t>KompetenzBeraterKL[SQ002]</t>
  </si>
  <si>
    <t>KompetenzBeraterKL[SQ003]</t>
  </si>
  <si>
    <t>KompetenzBeraterKL[SQ004]</t>
  </si>
  <si>
    <t>KompetenzBeraterKL[SQ005]</t>
  </si>
  <si>
    <t>KompetenzBeraterKL[SQ006]</t>
  </si>
  <si>
    <t>KompetenzBeraterKL[SQ007]</t>
  </si>
  <si>
    <t>KompetenzBeraterKL[SQ008]</t>
  </si>
  <si>
    <t>KompetenzBeraterKL[SQ009]</t>
  </si>
  <si>
    <t>KompetenzBeraterKL[SQ010]</t>
  </si>
  <si>
    <t>KompetenzBeraterKL[SQ011]</t>
  </si>
  <si>
    <t>KompetenzBeraterKL[SQ012]</t>
  </si>
  <si>
    <t>AttraktivitaetKL[SQ001]</t>
  </si>
  <si>
    <t>AttraktivitaetKL[SQ002]</t>
  </si>
  <si>
    <t>AttraktivitaetKL[SQ003]</t>
  </si>
  <si>
    <t>AttraktivitaetKL[SQ004]</t>
  </si>
  <si>
    <t>AttraktivitaetKL[SQ005]</t>
  </si>
  <si>
    <t>AttraktivitaetKL[SQ006]</t>
  </si>
  <si>
    <t>AttraktivitaetKL[SQ007]</t>
  </si>
  <si>
    <t>AttraktivitaetKL[SQ008]</t>
  </si>
  <si>
    <t>AttraktivitaetKL[SQ009]</t>
  </si>
  <si>
    <t>AttraktivitaetKL[SQ010]</t>
  </si>
  <si>
    <t>NetPromoterScoreKL[SQ001]</t>
  </si>
  <si>
    <t>Kontakt[SQ001]</t>
  </si>
  <si>
    <t>Kontakt[SQ002]</t>
  </si>
  <si>
    <t>Kontakt[SQ003]</t>
  </si>
  <si>
    <t>Gutschein</t>
  </si>
  <si>
    <t>CustomerServiceExp[SQ001]. Bitte erinnern Sie sich an Ihre bisherigen Erfahrungen mit Finanzberatungen. Wie würden Sie die nachfolgenden Aussagen auf einer Skala von 1 bis 7 einordnen (1 = stimme überhaupt nicht zu, 7 = stimme voll zu)? [Ich vertraue auf die Fachkenntnisse der Bankberater; sie wissen, was sie tun]</t>
  </si>
  <si>
    <t>CustomerServiceExp[SQ002]. Bitte erinnern Sie sich an Ihre bisherigen Erfahrungen mit Finanzberatungen. Wie würden Sie die nachfolgenden Aussagen auf einer Skala von 1 bis 7 einordnen (1 = stimme überhaupt nicht zu, 7 = stimme voll zu)? [Der ganze Prozess einer Beratung ist so einfach, der Bankberater hat sich um alles gekümmert]</t>
  </si>
  <si>
    <t>CustomerServiceExp[SQ003]. Bitte erinnern Sie sich an Ihre bisherigen Erfahrungen mit Finanzberatungen. Wie würden Sie die nachfolgenden Aussagen auf einer Skala von 1 bis 7 einordnen (1 = stimme überhaupt nicht zu, 7 = stimme voll zu)? [Es geht nicht nur um das Jetzt; meine Bank wird sich noch lange Zeit um mich kümmern]</t>
  </si>
  <si>
    <t>CustomerServiceExp[SQ004]. Bitte erinnern Sie sich an Ihre bisherigen Erfahrungen mit Finanzberatungen. Wie würden Sie die nachfolgenden Aussagen auf einer Skala von 1 bis 7 einordnen (1 = stimme überhaupt nicht zu, 7 = stimme voll zu)? [Ich bin bereits Kunde; sie kennen mich und kümmern sich gut um mich, warum sollte ich also woanders hingehen?]</t>
  </si>
  <si>
    <t>CustomerServiceExp[SQ005]. Bitte erinnern Sie sich an Ihre bisherigen Erfahrungen mit Finanzberatungen. Wie würden Sie die nachfolgenden Aussagen auf einer Skala von 1 bis 7 einordnen (1 = stimme überhaupt nicht zu, 7 = stimme voll zu)? [Ich habe schon früher mit ihnen zu tun gehabt, also war es wirklich einfach, Geld bei meiner Bank anzulegen]</t>
  </si>
  <si>
    <t>CustomerServiceExp[SQ006]. Bitte erinnern Sie sich an Ihre bisherigen Erfahrungen mit Finanzberatungen. Wie würden Sie die nachfolgenden Aussagen auf einer Skala von 1 bis 7 einordnen (1 = stimme überhaupt nicht zu, 7 = stimme voll zu)? [Ich habe mich für sie entschieden, weil sie eine unabhängige Beratung bieten]</t>
  </si>
  <si>
    <t>CustomerServiceExp[SQ007]. Bitte erinnern Sie sich an Ihre bisherigen Erfahrungen mit Finanzberatungen. Wie würden Sie die nachfolgenden Aussagen auf einer Skala von 1 bis 7 einordnen (1 = stimme überhaupt nicht zu, 7 = stimme voll zu)? [Es ist mir wichtig, dass die Bank im Umgang mit mir flexibel ist und auf meine Bedürfnisse eingeht]</t>
  </si>
  <si>
    <t>CustomerServiceExp[SQ008]. Bitte erinnern Sie sich an Ihre bisherigen Erfahrungen mit Finanzberatungen. Wie würden Sie die nachfolgenden Aussagen auf einer Skala von 1 bis 7 einordnen (1 = stimme überhaupt nicht zu, 7 = stimme voll zu)? [Es ist mir wichtig, dass sie mich auf dem Laufenden halten und mich über neue Optionen informieren]</t>
  </si>
  <si>
    <t>CustomerServiceExp[SQ009]. Bitte erinnern Sie sich an Ihre bisherigen Erfahrungen mit Finanzberatungen. Wie würden Sie die nachfolgenden Aussagen auf einer Skala von 1 bis 7 einordnen (1 = stimme überhaupt nicht zu, 7 = stimme voll zu)? [Ich möchte mit einem sicheren Unternehmen zusammenarbeiten, denn bei einer Investition geht es um viel Geld]</t>
  </si>
  <si>
    <t>CustomerServiceExp[SQ010]. Bitte erinnern Sie sich an Ihre bisherigen Erfahrungen mit Finanzberatungen. Wie würden Sie die nachfolgenden Aussagen auf einer Skala von 1 bis 7 einordnen (1 = stimme überhaupt nicht zu, 7 = stimme voll zu)? [Es ist mir wichtig, dass die Leute, mit denen ich zu tun habe, gute Leute sind; sie hören zu, sind höflich und sorgen dafür, dass ich mich wohl fühle]</t>
  </si>
  <si>
    <t>CustomerServiceExp[SQ011]. Bitte erinnern Sie sich an Ihre bisherigen Erfahrungen mit Finanzberatungen. Wie würden Sie die nachfolgenden Aussagen auf einer Skala von 1 bis 7 einordnen (1 = stimme überhaupt nicht zu, 7 = stimme voll zu)? [Die Art und Weise, wie sie mit mir umgehen, wenn etwas schief geht, wird darüber entscheiden, ob ich bei ihnen bleibe]</t>
  </si>
  <si>
    <t>CustomerServiceExp[SQ012]. Bitte erinnern Sie sich an Ihre bisherigen Erfahrungen mit Finanzberatungen. Wie würden Sie die nachfolgenden Aussagen auf einer Skala von 1 bis 7 einordnen (1 = stimme überhaupt nicht zu, 7 = stimme voll zu)? [Ja, es gibt noch andere Unternehmen, aber ich würde lieber bei meinem bleiben; das macht die Prozesse viel einfacher]</t>
  </si>
  <si>
    <t>CustomerServiceExp[SQ013]. Bitte erinnern Sie sich an Ihre bisherigen Erfahrungen mit Finanzberatungen. Wie würden Sie die nachfolgenden Aussagen auf einer Skala von 1 bis 7 einordnen (1 = stimme überhaupt nicht zu, 7 = stimme voll zu)? [Es ist mir wichtiger, mein Geld anzulegen, als mich nach besseren Konditionen umzusehen]</t>
  </si>
  <si>
    <t>CustomerServiceExp[SQ014]. Bitte erinnern Sie sich an Ihre bisherigen Erfahrungen mit Finanzberatungen. Wie würden Sie die nachfolgenden Aussagen auf einer Skala von 1 bis 7 einordnen (1 = stimme überhaupt nicht zu, 7 = stimme voll zu)? [Ich bleibe bei meiner Bank, weil ich mich nicht sicher fühle, einen alternativen Anbieter zu nutzen]</t>
  </si>
  <si>
    <t>CustomerServiceExp[SQ015]. Bitte erinnern Sie sich an Ihre bisherigen Erfahrungen mit Finanzberatungen. Wie würden Sie die nachfolgenden Aussagen auf einer Skala von 1 bis 7 einordnen (1 = stimme überhaupt nicht zu, 7 = stimme voll zu)? [Es ist mir wichtig, dass der Berater auch Geldanlagen hat; er/sie weiss, was ich durchlaufe]</t>
  </si>
  <si>
    <t>CustomerServiceExp[SQ016]. Bitte erinnern Sie sich an Ihre bisherigen Erfahrungen mit Finanzberatungen. Wie würden Sie die nachfolgenden Aussagen auf einer Skala von 1 bis 7 einordnen (1 = stimme überhaupt nicht zu, 7 = stimme voll zu)? [Ich möchte zwischen verschiedenen Optionen wählen, um sicherzugehen, dass ich das beste Angebot erhalte.]</t>
  </si>
  <si>
    <t>CustomerServiceExp[SQ017]. Bitte erinnern Sie sich an Ihre bisherigen Erfahrungen mit Finanzberatungen. Wie würden Sie die nachfolgenden Aussagen auf einer Skala von 1 bis 7 einordnen (1 = stimme überhaupt nicht zu, 7 = stimme voll zu)? [Es ist wichtig für mich, Investitionsvorschläge von verschiedenen Unternehmen zu erhalten.]</t>
  </si>
  <si>
    <t>CustomerServiceExp[SQ018]. Bitte erinnern Sie sich an Ihre bisherigen Erfahrungen mit Finanzberatungen. Wie würden Sie die nachfolgenden Aussagen auf einer Skala von 1 bis 7 einordnen (1 = stimme überhaupt nicht zu, 7 = stimme voll zu)? [Wenn ich verschiedene Optionen nicht vergleichen kann, weiß ich nicht, welche für mich die beste ist.]</t>
  </si>
  <si>
    <t>CustomerServiceExp[SQ019]. Bitte erinnern Sie sich an Ihre bisherigen Erfahrungen mit Finanzberatungen. Wie würden Sie die nachfolgenden Aussagen auf einer Skala von 1 bis 7 einordnen (1 = stimme überhaupt nicht zu, 7 = stimme voll zu)? [Es wäre großartig, wenn ich während des gesamten Prozesses bei der Geldanlage mit einem bestimmten Ansprechpartner zusammenarbeiten könnte.]</t>
  </si>
  <si>
    <t>UserEngagement1aWA[SQ002]. Frage 1a/18: Wie bewerten Sie die Informationen, die in dieser Phase vom Digitalen Assistenten beigetragen wurden, anhand der folgenden Kriterien? Bitte geben Sie Ihre Antwort auf einer Skala von -2 bis 2 (-2 = sehr schlecht, 2 = sehr gut). [Informationsmenge des Beitrags]</t>
  </si>
  <si>
    <t>UserEngagement1aWA[SQ001]. Frage 1a/18: Wie bewerten Sie die Informationen, die in dieser Phase vom Digitalen Assistenten beigetragen wurden, anhand der folgenden Kriterien? Bitte geben Sie Ihre Antwort auf einer Skala von -2 bis 2 (-2 = sehr schlecht, 2 = sehr gut). [Qualität des Beitrags ]</t>
  </si>
  <si>
    <t>UserEngagement1aWA[SQ003]. Frage 1a/18: Wie bewerten Sie die Informationen, die in dieser Phase vom Digitalen Assistenten beigetragen wurden, anhand der folgenden Kriterien? Bitte geben Sie Ihre Antwort auf einer Skala von -2 bis 2 (-2 = sehr schlecht, 2 = sehr gut). [Relevanz des Beitrags]</t>
  </si>
  <si>
    <t>UserEngagement1aWA[SQ004]. Frage 1a/18: Wie bewerten Sie die Informationen, die in dieser Phase vom Digitalen Assistenten beigetragen wurden, anhand der folgenden Kriterien? Bitte geben Sie Ihre Antwort auf einer Skala von -2 bis 2 (-2 = sehr schlecht, 2 = sehr gut). [Inhalt und Art des Beitrags ]</t>
  </si>
  <si>
    <t>UserEngagement1bWA[SQ002]. Frage 1b/18: Wie bewerten Sie die Informationen, die in dieser Phase vom Digitalen Assistenten beigetragen wurden, anhand der folgenden Kriterien? Bitte geben Sie Ihre Antwort auf einer Skala von -2 bis 2 (-2 = sehr schlecht, 2 = sehr gut). [Informationsmenge des Beitrags]</t>
  </si>
  <si>
    <t>UserEngagement1bWA[SQ001]. Frage 1b/18: Wie bewerten Sie die Informationen, die in dieser Phase vom Digitalen Assistenten beigetragen wurden, anhand der folgenden Kriterien? Bitte geben Sie Ihre Antwort auf einer Skala von -2 bis 2 (-2 = sehr schlecht, 2 = sehr gut). [Qualität des Beitrags ]</t>
  </si>
  <si>
    <t>UserEngagement1bWA[SQ003]. Frage 1b/18: Wie bewerten Sie die Informationen, die in dieser Phase vom Digitalen Assistenten beigetragen wurden, anhand der folgenden Kriterien? Bitte geben Sie Ihre Antwort auf einer Skala von -2 bis 2 (-2 = sehr schlecht, 2 = sehr gut). [Relevanz des Beitrags]</t>
  </si>
  <si>
    <t>UserEngagement1bWA[SQ004]. Frage 1b/18: Wie bewerten Sie die Informationen, die in dieser Phase vom Digitalen Assistenten beigetragen wurden, anhand der folgenden Kriterien? Bitte geben Sie Ihre Antwort auf einer Skala von -2 bis 2 (-2 = sehr schlecht, 2 = sehr gut). [Inhalt und Art des Beitrags ]</t>
  </si>
  <si>
    <t>UserEngagement1cWA[SQ002]. Frage 1c/18: Wie bewerten Sie die Informationen, die in dieser Phase vom Digitalen Assistenten beigetragen wurden, anhand der folgenden Kriterien? Bitte geben Sie Ihre Antwort auf einer Skala von -2 bis 2 (-2 = sehr schlecht, 2 = sehr gut). [Informationsmenge des Beitrags]</t>
  </si>
  <si>
    <t>UserEngagement1cWA[SQ001]. Frage 1c/18: Wie bewerten Sie die Informationen, die in dieser Phase vom Digitalen Assistenten beigetragen wurden, anhand der folgenden Kriterien? Bitte geben Sie Ihre Antwort auf einer Skala von -2 bis 2 (-2 = sehr schlecht, 2 = sehr gut). [Qualität des Beitrags ]</t>
  </si>
  <si>
    <t>UserEngagement1cWA[SQ003]. Frage 1c/18: Wie bewerten Sie die Informationen, die in dieser Phase vom Digitalen Assistenten beigetragen wurden, anhand der folgenden Kriterien? Bitte geben Sie Ihre Antwort auf einer Skala von -2 bis 2 (-2 = sehr schlecht, 2 = sehr gut). [Relevanz des Beitrags]</t>
  </si>
  <si>
    <t>UserEngagement1cWA[SQ004]. Frage 1c/18: Wie bewerten Sie die Informationen, die in dieser Phase vom Digitalen Assistenten beigetragen wurden, anhand der folgenden Kriterien? Bitte geben Sie Ihre Antwort auf einer Skala von -2 bis 2 (-2 = sehr schlecht, 2 = sehr gut). [Inhalt und Art des Beitrags ]</t>
  </si>
  <si>
    <t>UserEngagement1dWA[SQ002]. Frage 1d/18: Wie bewerten Sie die Informationen, die in dieser Phase vom Digitalen Assistenten beigetragen wurden, anhand der folgenden Kriterien? Bitte geben Sie Ihre Antwort auf einer Skala von -2 bis 2 (-2 = sehr schlecht, 2 = sehr gut). [Informationsmenge des Beitrags]</t>
  </si>
  <si>
    <t>UserEngagement1dWA[SQ001]. Frage 1d/18: Wie bewerten Sie die Informationen, die in dieser Phase vom Digitalen Assistenten beigetragen wurden, anhand der folgenden Kriterien? Bitte geben Sie Ihre Antwort auf einer Skala von -2 bis 2 (-2 = sehr schlecht, 2 = sehr gut). [Qualität des Beitrags ]</t>
  </si>
  <si>
    <t>UserEngagement1dWA[SQ003]. Frage 1d/18: Wie bewerten Sie die Informationen, die in dieser Phase vom Digitalen Assistenten beigetragen wurden, anhand der folgenden Kriterien? Bitte geben Sie Ihre Antwort auf einer Skala von -2 bis 2 (-2 = sehr schlecht, 2 = sehr gut). [Relevanz des Beitrags]</t>
  </si>
  <si>
    <t>UserEngagement1dWA[SQ004]. Frage 1d/18: Wie bewerten Sie die Informationen, die in dieser Phase vom Digitalen Assistenten beigetragen wurden, anhand der folgenden Kriterien? Bitte geben Sie Ihre Antwort auf einer Skala von -2 bis 2 (-2 = sehr schlecht, 2 = sehr gut). [Inhalt und Art des Beitrags ]</t>
  </si>
  <si>
    <t>UserEngagement1eWA[SQ002]. Frage 1e/18: Wie bewerten Sie die Informationen, die in dieser Phase vom Digitalen Assistenten beigetragen wurden, anhand der folgenden Kriterien? Bitte geben Sie Ihre Antwort auf einer Skala von -2 bis 2 (-2 = sehr schlecht, 2 = sehr gut). [Informationsmenge des Beitrags]</t>
  </si>
  <si>
    <t>UserEngagement1eWA[SQ001]. Frage 1e/18: Wie bewerten Sie die Informationen, die in dieser Phase vom Digitalen Assistenten beigetragen wurden, anhand der folgenden Kriterien? Bitte geben Sie Ihre Antwort auf einer Skala von -2 bis 2 (-2 = sehr schlecht, 2 = sehr gut). [Qualität des Beitrags ]</t>
  </si>
  <si>
    <t>UserEngagement1eWA[SQ003]. Frage 1e/18: Wie bewerten Sie die Informationen, die in dieser Phase vom Digitalen Assistenten beigetragen wurden, anhand der folgenden Kriterien? Bitte geben Sie Ihre Antwort auf einer Skala von -2 bis 2 (-2 = sehr schlecht, 2 = sehr gut). [Relevanz des Beitrags]</t>
  </si>
  <si>
    <t>UserEngagement1eWA[SQ004]. Frage 1e/18: Wie bewerten Sie die Informationen, die in dieser Phase vom Digitalen Assistenten beigetragen wurden, anhand der folgenden Kriterien? Bitte geben Sie Ihre Antwort auf einer Skala von -2 bis 2 (-2 = sehr schlecht, 2 = sehr gut). [Inhalt und Art des Beitrags ]</t>
  </si>
  <si>
    <t>Anthro1WA[SQ001]. Frage 2/18: Bitte bewerten Sie den eben gezeigten Digitalen Assistenten auf einer Skala von 1 bis 5 (1 = stimme überhaupt nicht zu und 5 = ich stimme stark zu). [Der Digitale Assistent spricht wie ein Mensch]</t>
  </si>
  <si>
    <t>Anthro1WA[SQ002]. Frage 2/18: Bitte bewerten Sie den eben gezeigten Digitalen Assistenten auf einer Skala von 1 bis 5 (1 = stimme überhaupt nicht zu und 5 = ich stimme stark zu). [Ich habe das Gefühl, der Digitale Assistent kann glücklich sein]</t>
  </si>
  <si>
    <t>Anthro1WA[SQ003]. Frage 2/18: Bitte bewerten Sie den eben gezeigten Digitalen Assistenten auf einer Skala von 1 bis 5 (1 = stimme überhaupt nicht zu und 5 = ich stimme stark zu). [Ich habe das Gefühl, der Digitale Assistent kann freundlich sein]</t>
  </si>
  <si>
    <t>Anthro1WA[SQ004]. Frage 2/18: Bitte bewerten Sie den eben gezeigten Digitalen Assistenten auf einer Skala von 1 bis 5 (1 = stimme überhaupt nicht zu und 5 = ich stimme stark zu). [Ich habe das Gefühl, der Digitale Assistent kann respektvoll sein]</t>
  </si>
  <si>
    <t>Anthro1WA[SQ005]. Frage 2/18: Bitte bewerten Sie den eben gezeigten Digitalen Assistenten auf einer Skala von 1 bis 5 (1 = stimme überhaupt nicht zu und 5 = ich stimme stark zu). [Ich habe das Gefühl, der Digitale Assistent kann lustig sein]</t>
  </si>
  <si>
    <t>Anthro1WA[SQ006]. Frage 2/18: Bitte bewerten Sie den eben gezeigten Digitalen Assistenten auf einer Skala von 1 bis 5 (1 = stimme überhaupt nicht zu und 5 = ich stimme stark zu). [Ich habe das Gefühl, der Digitale Assistent kann fürsorglich sein]</t>
  </si>
  <si>
    <t>Anthro1WA[SQ007]. Frage 2/18: Bitte bewerten Sie den eben gezeigten Digitalen Assistenten auf einer Skala von 1 bis 5 (1 = stimme überhaupt nicht zu und 5 = ich stimme stark zu). [Der Digitale Assistent kann die Aufgaben schnell erledigen]</t>
  </si>
  <si>
    <t>Anthro1WA[SQ008]. Frage 2/18: Bitte bewerten Sie den eben gezeigten Digitalen Assistenten auf einer Skala von 1 bis 5 (1 = stimme überhaupt nicht zu und 5 = ich stimme stark zu). [Der Digitale Assistent kann die Befehle gut verstehen]</t>
  </si>
  <si>
    <t>Anthro1WA[SQ009]. Frage 2/18: Bitte bewerten Sie den eben gezeigten Digitalen Assistenten auf einer Skala von 1 bis 5 (1 = stimme überhaupt nicht zu und 5 = ich stimme stark zu). [Der Digitale Assistent kann auf eine verständliche Art und Weise kommunizieren]</t>
  </si>
  <si>
    <t>Anthro1WA[SQ010]. Frage 2/18: Bitte bewerten Sie den eben gezeigten Digitalen Assistenten auf einer Skala von 1 bis 5 (1 = stimme überhaupt nicht zu und 5 = ich stimme stark zu). [Der Digitale Assistent kann die notwendigen Informationen aufsuchen und verarbeiten]</t>
  </si>
  <si>
    <t>Anthro1WA[SQ011]. Frage 2/18: Bitte bewerten Sie den eben gezeigten Digitalen Assistenten auf einer Skala von 1 bis 5 (1 = stimme überhaupt nicht zu und 5 = ich stimme stark zu). [Der Digitale Assistent kann eine nützliche Antwort liefern]</t>
  </si>
  <si>
    <t>Anthro3WA[SQ001]. Frage 3/18: Wenn Sie an den das Aussehen des Digitalen Assistenten denken, wie würden Sie diesen unter der Benutzung der folgenden Wörter bezeichnen? [unsterblich | sterblich]</t>
  </si>
  <si>
    <t>Anthro3WA[SQ002]. Frage 3/18: Wenn Sie an den das Aussehen des Digitalen Assistenten denken, wie würden Sie diesen unter der Benutzung der folgenden Wörter bezeichnen? [synthetisch | echt]</t>
  </si>
  <si>
    <t>Anthro3WA[SQ003]. Frage 3/18: Wenn Sie an den das Aussehen des Digitalen Assistenten denken, wie würden Sie diesen unter der Benutzung der folgenden Wörter bezeichnen? [leblos | lebendig]</t>
  </si>
  <si>
    <t>Anthro3WA[SQ004]. Frage 3/18: Wenn Sie an den das Aussehen des Digitalen Assistenten denken, wie würden Sie diesen unter der Benutzung der folgenden Wörter bezeichnen? [mechanische Bewegung | organische Bewegung]</t>
  </si>
  <si>
    <t>Anthro3WA[SQ005]. Frage 3/18: Wenn Sie an den das Aussehen des Digitalen Assistenten denken, wie würden Sie diesen unter der Benutzung der folgenden Wörter bezeichnen? [künstlich | menschenähnlich]</t>
  </si>
  <si>
    <t>Anthro5WA[SQ001]. Frage 4/18: Wenn Sie an die Attraktivität des Digitalen Assistenten denken, wie würden Sie diesen unter der Benutzung der folgenden Wörter bezeichnen? [hässlich | schön]</t>
  </si>
  <si>
    <t>Anthro5WA[SQ002]. Frage 4/18: Wenn Sie an die Attraktivität des Digitalen Assistenten denken, wie würden Sie diesen unter der Benutzung der folgenden Wörter bezeichnen? [abstossend | annehmlich]</t>
  </si>
  <si>
    <t>Anthro5WA[SQ003]. Frage 4/18: Wenn Sie an die Attraktivität des Digitalen Assistenten denken, wie würden Sie diesen unter der Benutzung der folgenden Wörter bezeichnen? [ungehobelt | stilvoll]</t>
  </si>
  <si>
    <t>Anthro5WA[SQ004]. Frage 4/18: Wenn Sie an die Attraktivität des Digitalen Assistenten denken, wie würden Sie diesen unter der Benutzung der folgenden Wörter bezeichnen? [unordentlich | glatt]</t>
  </si>
  <si>
    <t>AgencyWA[SQ001]. Frage 5/18: Bitte bewerten Sie den eben gezeigten Digitalen Assistenten auf einer Skala von 1 bis 7 (1 = stimme überhaupt nicht zu und 7 = ich stimme stark zu). [Der virtuelle Agent hat sich wie eine echte Person verhalten]</t>
  </si>
  <si>
    <t>AgencyWA[SQ002]. Frage 5/18: Bitte bewerten Sie den eben gezeigten Digitalen Assistenten auf einer Skala von 1 bis 7 (1 = stimme überhaupt nicht zu und 7 = ich stimme stark zu). [Der virtuelle Agent hat sich wie eine echte Person bewegt]</t>
  </si>
  <si>
    <t>AgencyWA[SQ003]. Frage 5/18: Bitte bewerten Sie den eben gezeigten Digitalen Assistenten auf einer Skala von 1 bis 7 (1 = stimme überhaupt nicht zu und 7 = ich stimme stark zu). [Ich hatte das Gefühl, dass der virtuelle Agent von einer echten Person im Hintergrund kontrolliert wurde]</t>
  </si>
  <si>
    <t>AgencyWA[SQ004]. Frage 5/18: Bitte bewerten Sie den eben gezeigten Digitalen Assistenten auf einer Skala von 1 bis 7 (1 = stimme überhaupt nicht zu und 7 = ich stimme stark zu). [Ich hatte das Gefühl, dass der virtuelle Agent selbst eine Person war]</t>
  </si>
  <si>
    <t>SocialPresenceWA[SQ001]. Frage 6/18: Bitte bewerten Sie den eben gezeigten Digitalen Assistenten auf einer Skala von 1 bis 5 (1 = stimme überhaupt nicht zu und 5 = ich stimme stark zu). [Der Digitale Assistent gibt einem das Gefühl des menschlichen Kontaktes]</t>
  </si>
  <si>
    <t>SocialPresenceWA[SQ002]. Frage 6/18: Bitte bewerten Sie den eben gezeigten Digitalen Assistenten auf einer Skala von 1 bis 5 (1 = stimme überhaupt nicht zu und 5 = ich stimme stark zu). [Der Digitale Assistent strahlt eine Persönlichkeit aus]</t>
  </si>
  <si>
    <t>SocialPresenceWA[SQ003]. Frage 6/18: Bitte bewerten Sie den eben gezeigten Digitalen Assistenten auf einer Skala von 1 bis 5 (1 = stimme überhaupt nicht zu und 5 = ich stimme stark zu). [Der Digitale Assistent strahlt Geselligkeit aus]</t>
  </si>
  <si>
    <t>SocialPresenceWA[SQ004]. Frage 6/18: Bitte bewerten Sie den eben gezeigten Digitalen Assistenten auf einer Skala von 1 bis 5 (1 = stimme überhaupt nicht zu und 5 = ich stimme stark zu). [Der Digitale Assistent strahlt menschliche Wärme aus]</t>
  </si>
  <si>
    <t>SocialPresenceWA[SQ005]. Frage 6/18: Bitte bewerten Sie den eben gezeigten Digitalen Assistenten auf einer Skala von 1 bis 5 (1 = stimme überhaupt nicht zu und 5 = ich stimme stark zu). [Der Digitale Assistent hat eine menschliche Sensibilität]</t>
  </si>
  <si>
    <t>KommunikationsstilWA[SQ001]. Frage 7/18: Bitte bewerten Sie den eben gezeigten Digitalen Assistenten auf einer Skala von 1 bis 5 (1 = stimme überhaupt nicht zu und 5 = ich stimme stark zu). [Ich habe das Gefühl, dass der Kommunikationsstil des virtuellen Agenten meinen Präferenzen entspricht]</t>
  </si>
  <si>
    <t>KommunikationsstilWA[SQ002]. Frage 7/18: Bitte bewerten Sie den eben gezeigten Digitalen Assistenten auf einer Skala von 1 bis 5 (1 = stimme überhaupt nicht zu und 5 = ich stimme stark zu). [Ich habe den Eindruck, dass der Kommunikationsstil des virtuellen Agenten meine Kommunikationspräferenzen berücksichtigt]</t>
  </si>
  <si>
    <t>KommunikationsstilWA[SQ003]. Frage 7/18: Bitte bewerten Sie den eben gezeigten Digitalen Assistenten auf einer Skala von 1 bis 5 (1 = stimme überhaupt nicht zu und 5 = ich stimme stark zu). [Ich habe das Gefühl, dass der virtuelle Agent in einem Stil kommuniziert, der mir gefällt]</t>
  </si>
  <si>
    <t>ValueAlignmentWA[SQ001]. Frage 8/18: Bitte bewerten Sie den eben gezeigten Digitalen Assistenten auf einer Skala von 1 bis 5 (1 = stimme überhaupt nicht zu und 5 = ich stimme stark zu). [Der Digitale Assistent teilt die gleichen Grundwerte wie ich]</t>
  </si>
  <si>
    <t>ValueAlignmentWA[SQ002]. Frage 8/18: Bitte bewerten Sie den eben gezeigten Digitalen Assistenten auf einer Skala von 1 bis 5 (1 = stimme überhaupt nicht zu und 5 = ich stimme stark zu). [Der Digitale Assistent verhält sich ethisch im Umgang mit dem Kunden]</t>
  </si>
  <si>
    <t>ValueAlignmentWA[SQ003]. Frage 8/18: Bitte bewerten Sie den eben gezeigten Digitalen Assistenten auf einer Skala von 1 bis 5 (1 = stimme überhaupt nicht zu und 5 = ich stimme stark zu). [Der Digitale Assistent verhält sich so, als würde es den Kunden schätzen]</t>
  </si>
  <si>
    <t>ValueAlignmentWA[SQ004]. Frage 8/18: Bitte bewerten Sie den eben gezeigten Digitalen Assistenten auf einer Skala von 1 bis 5 (1 = stimme überhaupt nicht zu und 5 = ich stimme stark zu). [Der Digitale Assistent interessiert sich für mehr als den finanziellen Erfolg der Bank]</t>
  </si>
  <si>
    <t>GlaubwuerdigkeitWA[SQ001]. Frage 9/18: Bitte bewerten Sie das eben gezeigte Beratungsgespräch auf einer Skala von 1 bis 5 (1 = stimme überhaupt nicht zu und 5 = ich stimme stark zu). [Die Beratung war vertrauenswürdig]</t>
  </si>
  <si>
    <t>GlaubwuerdigkeitWA[SQ002]. Frage 9/18: Bitte bewerten Sie das eben gezeigte Beratungsgespräch auf einer Skala von 1 bis 5 (1 = stimme überhaupt nicht zu und 5 = ich stimme stark zu). [Die Beratung ist angemessen]</t>
  </si>
  <si>
    <t>GlaubwuerdigkeitWA[SQ003]. Frage 9/18: Bitte bewerten Sie das eben gezeigte Beratungsgespräch auf einer Skala von 1 bis 5 (1 = stimme überhaupt nicht zu und 5 = ich stimme stark zu). [Die Beratung war authentisch]</t>
  </si>
  <si>
    <t>GlaubwuerdigkeitWA[SQ004]. Frage 9/18: Bitte bewerten Sie das eben gezeigte Beratungsgespräch auf einer Skala von 1 bis 5 (1 = stimme überhaupt nicht zu und 5 = ich stimme stark zu). [Die Beratung war wohlgemeint für den Kunden]</t>
  </si>
  <si>
    <t>GlaubwuerdigkeitWA[SQ005]. Frage 9/18: Bitte bewerten Sie das eben gezeigte Beratungsgespräch auf einer Skala von 1 bis 5 (1 = stimme überhaupt nicht zu und 5 = ich stimme stark zu). [Die Beratung war unvoreingenommen]</t>
  </si>
  <si>
    <t>GlaubwuerdigkeitWA[SQ006]. Frage 9/18: Bitte bewerten Sie das eben gezeigte Beratungsgespräch auf einer Skala von 1 bis 5 (1 = stimme überhaupt nicht zu und 5 = ich stimme stark zu). [Die Beratung war ehrlich]</t>
  </si>
  <si>
    <t>GlaubwuerdigkeitWA[SQ007]. Frage 9/18: Bitte bewerten Sie das eben gezeigte Beratungsgespräch auf einer Skala von 1 bis 5 (1 = stimme überhaupt nicht zu und 5 = ich stimme stark zu). [Als Kunde würde ich mich auf die Beratung verlassen ]</t>
  </si>
  <si>
    <t>TransparenzWA[SQ001]. Frage 10/18: Bitte bewerten Sie das eben gezeigte Beratungsgespräch auf einer Skala von 1 bis 5 (1 = stimme überhaupt nicht zu und 5 = ich stimme stark zu). [Die Beratung war leicht verständlich]</t>
  </si>
  <si>
    <t>TransparenzWA[SQ002]. Frage 10/18: Bitte bewerten Sie das eben gezeigte Beratungsgespräch auf einer Skala von 1 bis 5 (1 = stimme überhaupt nicht zu und 5 = ich stimme stark zu). [Die Beratung war für mich nicht verwirrend]</t>
  </si>
  <si>
    <t>TransparenzWA[SQ003]. Frage 10/18: Bitte bewerten Sie das eben gezeigte Beratungsgespräch auf einer Skala von 1 bis 5 (1 = stimme überhaupt nicht zu und 5 = ich stimme stark zu). [Ich verstand, worüber geredet wurde]</t>
  </si>
  <si>
    <t>TransparenzWA[SQ004]. Frage 10/18: Bitte bewerten Sie das eben gezeigte Beratungsgespräch auf einer Skala von 1 bis 5 (1 = stimme überhaupt nicht zu und 5 = ich stimme stark zu). [Es wurde einfache Sprache in der Beratung verwendet]</t>
  </si>
  <si>
    <t>TransparenzWA[SQ005]. Frage 10/18: Bitte bewerten Sie das eben gezeigte Beratungsgespräch auf einer Skala von 1 bis 5 (1 = stimme überhaupt nicht zu und 5 = ich stimme stark zu). [Die Beratung war nicht zu wortreich, sodass ich ihre Bedeutung hätte interpretieren können]</t>
  </si>
  <si>
    <t>FairnessWA[SQ001]. Frage 11/18: Bitte bewerten Sie das eben gezeigte Beratungsgespräch auf einer Skala von 1 bis 5 (1 = stimme überhaupt nicht zu und 5 = ich stimme stark zu). [Die Beratung sammelte genaue und notwendige Informationen für die Entscheidungsfindung]</t>
  </si>
  <si>
    <t>FairnessWA[SQ002]. Frage 11/18: Bitte bewerten Sie das eben gezeigte Beratungsgespräch auf einer Skala von 1 bis 5 (1 = stimme überhaupt nicht zu und 5 = ich stimme stark zu). [Die Beratung bot dem Kunden Gelegenheit an der Entscheidungsfindung teilzuhaben]</t>
  </si>
  <si>
    <t>FairnessWA[SQ003]. Frage 11/18: Bitte bewerten Sie das eben gezeigte Beratungsgespräch auf einer Skala von 1 bis 5 (1 = stimme überhaupt nicht zu und 5 = ich stimme stark zu). [Die Beratung behandelte alle Aspekte, die von der Entscheidung beeinflusst werden ]</t>
  </si>
  <si>
    <t>FairnessWA[SQ004]. Frage 11/18: Bitte bewerten Sie das eben gezeigte Beratungsgespräch auf einer Skala von 1 bis 5 (1 = stimme überhaupt nicht zu und 5 = ich stimme stark zu). [Die Entscheidungen, die in der Beratung getroffen wurden, waren konsistent ]</t>
  </si>
  <si>
    <t>FairnessWA[SQ005]. Frage 11/18: Bitte bewerten Sie das eben gezeigte Beratungsgespräch auf einer Skala von 1 bis 5 (1 = stimme überhaupt nicht zu und 5 = ich stimme stark zu). [Die Beratung berücksichtigte das Anliegen des Kunden]</t>
  </si>
  <si>
    <t>FairnessWA[SQ006]. Frage 11/18: Bitte bewerten Sie das eben gezeigte Beratungsgespräch auf einer Skala von 1 bis 5 (1 = stimme überhaupt nicht zu und 5 = ich stimme stark zu). [Die Beratung bot hilfreiches Feedback zur Entscheidung ]</t>
  </si>
  <si>
    <t>FairnessWA[SQ007]. Frage 11/18: Bitte bewerten Sie das eben gezeigte Beratungsgespräch auf einer Skala von 1 bis 5 (1 = stimme überhaupt nicht zu und 5 = ich stimme stark zu). [Der Standpunkt des Kunden wurde berücksichtigt]</t>
  </si>
  <si>
    <t>FairnessWA[SQ008]. Frage 11/18: Bitte bewerten Sie das eben gezeigte Beratungsgespräch auf einer Skala von 1 bis 5 (1 = stimme überhaupt nicht zu und 5 = ich stimme stark zu). [Die persönlichen Voreingenommenheiten des Kunden wurden toleriert]</t>
  </si>
  <si>
    <t>FairnessWA[SQ009]. Frage 11/18: Bitte bewerten Sie das eben gezeigte Beratungsgespräch auf einer Skala von 1 bis 5 (1 = stimme überhaupt nicht zu und 5 = ich stimme stark zu). [Der Kunde hat vernünftige Antwort erhalten]</t>
  </si>
  <si>
    <t>FairnessWA[SQ010]. Frage 11/18: Bitte bewerten Sie das eben gezeigte Beratungsgespräch auf einer Skala von 1 bis 5 (1 = stimme überhaupt nicht zu und 5 = ich stimme stark zu). [Der Kunde hat eine freundliche und rücksichtsvolle Behandlung erhalten ]</t>
  </si>
  <si>
    <t>FairnessWA[SQ011]. Frage 11/18: Bitte bewerten Sie das eben gezeigte Beratungsgespräch auf einer Skala von 1 bis 5 (1 = stimme überhaupt nicht zu und 5 = ich stimme stark zu). [Die Rechte des Kunden wurden ausreichend berücksichtigt]</t>
  </si>
  <si>
    <t>FairnessWA[SQ012]. Frage 11/18: Bitte bewerten Sie das eben gezeigte Beratungsgespräch auf einer Skala von 1 bis 5 (1 = stimme überhaupt nicht zu und 5 = ich stimme stark zu). [Der Kunde wird hinsichtlich der Pflichten, die der Beratung zugrunde liegen, fair behandelt]</t>
  </si>
  <si>
    <t>FairnessWA[SQ013]. Frage 11/18: Bitte bewerten Sie das eben gezeigte Beratungsgespräch auf einer Skala von 1 bis 5 (1 = stimme überhaupt nicht zu und 5 = ich stimme stark zu). [Der Kunde wird entsprechend seiner Erfahrungen und Kenntnisse fair behandelt]</t>
  </si>
  <si>
    <t>FairnessWA[SQ014]. Frage 11/18: Bitte bewerten Sie das eben gezeigte Beratungsgespräch auf einer Skala von 1 bis 5 (1 = stimme überhaupt nicht zu und 5 = ich stimme stark zu). [Der Kunde wurde angesichts seiner Bemühungen fair behandelt]</t>
  </si>
  <si>
    <t>FairnessWA[SQ015]. Frage 11/18: Bitte bewerten Sie das eben gezeigte Beratungsgespräch auf einer Skala von 1 bis 5 (1 = stimme überhaupt nicht zu und 5 = ich stimme stark zu). [Der Kunde wird hinsichtlich seiner alltäglichen Belastungen und Sorgen fair behandelt]</t>
  </si>
  <si>
    <t>ZufriedenheitWA[SQ001]. Frage 12/18: Wenn ich mir vorstelle, dass ich an der Beratung als Kunde teilgenommen hätte, würde ich die Beratung auf einer Skala von 1 bis 5 (1 = stimme überhaupt nicht zu und 5 = ich stimme stark zu) wie folgt einschätzen.  [Ich bin zufrieden mit dieser Beratung]</t>
  </si>
  <si>
    <t>ZufriedenheitWA[SQ002]. Frage 12/18: Wenn ich mir vorstelle, dass ich an der Beratung als Kunde teilgenommen hätte, würde ich die Beratung auf einer Skala von 1 bis 5 (1 = stimme überhaupt nicht zu und 5 = ich stimme stark zu) wie folgt einschätzen.  [Ich fühlte mich in dieser Beratung wohl]</t>
  </si>
  <si>
    <t>ZufriedenheitWA[SQ003]. Frage 12/18: Wenn ich mir vorstelle, dass ich an der Beratung als Kunde teilgenommen hätte, würde ich die Beratung auf einer Skala von 1 bis 5 (1 = stimme überhaupt nicht zu und 5 = ich stimme stark zu) wie folgt einschätzen.  [Die Beratung gab mir das Gefühl von Zufriedenheit]</t>
  </si>
  <si>
    <t>ZufriedenheitWA[SQ004]. Frage 12/18: Wenn ich mir vorstelle, dass ich an der Beratung als Kunde teilgenommen hätte, würde ich die Beratung auf einer Skala von 1 bis 5 (1 = stimme überhaupt nicht zu und 5 = ich stimme stark zu) wie folgt einschätzen.  [Die Beratung hat mir Freude bereitet]</t>
  </si>
  <si>
    <t>ZufriedenheitWA[SQ005]. Frage 12/18: Wenn ich mir vorstelle, dass ich an der Beratung als Kunde teilgenommen hätte, würde ich die Beratung auf einer Skala von 1 bis 5 (1 = stimme überhaupt nicht zu und 5 = ich stimme stark zu) wie folgt einschätzen.  [Wenn ich an diese Beratung denke, bin ich ihr gegenüber positiv eingestellt]</t>
  </si>
  <si>
    <t>ServiceQualityWA[SQ001]. Frage 13/18: Bitte bewerten Sie das eben gezeigte Beratungsgespräch auf einer Skala von 1 bis 5 (1 = stimme überhaupt nicht zu und 5 = ich stimme stark zu). [Das Verhalten des Beraters schafft Vertrauen]</t>
  </si>
  <si>
    <t>ServiceQualityWA[SQ002]. Frage 13/18: Bitte bewerten Sie das eben gezeigte Beratungsgespräch auf einer Skala von 1 bis 5 (1 = stimme überhaupt nicht zu und 5 = ich stimme stark zu). [Der Berater ist höflich]</t>
  </si>
  <si>
    <t>ServiceQualityWA[SQ003]. Frage 13/18: Bitte bewerten Sie das eben gezeigte Beratungsgespräch auf einer Skala von 1 bis 5 (1 = stimme überhaupt nicht zu und 5 = ich stimme stark zu). [Der Berater schenkt dem Kunden persönliche Aufmerksamkeit]</t>
  </si>
  <si>
    <t>ServiceQualityWA[SQ004]. Frage 13/18: Bitte bewerten Sie das eben gezeigte Beratungsgespräch auf einer Skala von 1 bis 5 (1 = stimme überhaupt nicht zu und 5 = ich stimme stark zu). [Der Berater hat nur das Beste des Kunden im Sinn]</t>
  </si>
  <si>
    <t>ServiceQualityWA[SQ005]. Frage 13/18: Bitte bewerten Sie das eben gezeigte Beratungsgespräch auf einer Skala von 1 bis 5 (1 = stimme überhaupt nicht zu und 5 = ich stimme stark zu). [Der Kunde kann seine Gedanken uneingeschränkt mit dem Berater teilen]</t>
  </si>
  <si>
    <t>KundenorientierungWA[SQ001]. Frage 14/18: Bitte bewerten Sie das eben gezeigte Beratungsgespräch auf einer Skala von 1 bis 5 (1 = stimme überhaupt nicht zu und 5 = ich stimme stark zu). [Der Berater versucht die Bedürfnisse des Kunden in Erfahrung zu bringen]</t>
  </si>
  <si>
    <t>KundenorientierungWA[SQ002]. Frage 14/18: Bitte bewerten Sie das eben gezeigte Beratungsgespräch auf einer Skala von 1 bis 5 (1 = stimme überhaupt nicht zu und 5 = ich stimme stark zu). [Der Berater handelt im besten Interesse des Kunden]</t>
  </si>
  <si>
    <t>KundenorientierungWA[SQ003]. Frage 14/18: Bitte bewerten Sie das eben gezeigte Beratungsgespräch auf einer Skala von 1 bis 5 (1 = stimme überhaupt nicht zu und 5 = ich stimme stark zu). [Der Berater versucht während der gesamten Beratung, einen passenden Vorschlag für die Bedürfnisse des Kunden zu finden]</t>
  </si>
  <si>
    <t>KundenorientierungWA[SQ004]. Frage 14/18: Bitte bewerten Sie das eben gezeigte Beratungsgespräch auf einer Skala von 1 bis 5 (1 = stimme überhaupt nicht zu und 5 = ich stimme stark zu). [Der Berater unterbreitet dem Kunden den passendsten Vorschlag]</t>
  </si>
  <si>
    <t>KundenorientierungWA[SQ005]. Frage 14/18: Bitte bewerten Sie das eben gezeigte Beratungsgespräch auf einer Skala von 1 bis 5 (1 = stimme überhaupt nicht zu und 5 = ich stimme stark zu). [Der Berater versucht herauszufinden, welcher Vorschlag für den Kunden am hilfreichsten ist]</t>
  </si>
  <si>
    <t>KundenorientierungWA[SQ006]. Frage 14/18: Bitte bewerten Sie das eben gezeigte Beratungsgespräch auf einer Skala von 1 bis 5 (1 = stimme überhaupt nicht zu und 5 = ich stimme stark zu). [Der Berater versucht einen passenden Vorschlag in Bezug auf das Problem des Kunden zu machen, um dieses zu lösen]</t>
  </si>
  <si>
    <t>KompetenzWA[SQ001]. Frage 15/18: Bitte bewerten Sie das eben gezeigte Beratungsgespräch auf einer Skala von 1 bis 5 (1 = stimme überhaupt nicht zu und 5 = ich stimme stark zu). [Der Digitale Assistent weiss, wovon er spricht]</t>
  </si>
  <si>
    <t>KompetenzWA[SQ002]. Frage 15/18: Bitte bewerten Sie das eben gezeigte Beratungsgespräch auf einer Skala von 1 bis 5 (1 = stimme überhaupt nicht zu und 5 = ich stimme stark zu). [Der Digitale Assistent ist eine ausgezeichnete Quelle für genaue Informationen]</t>
  </si>
  <si>
    <t>KompetenzWA[SQ003]. Frage 15/18: Bitte bewerten Sie das eben gezeigte Beratungsgespräch auf einer Skala von 1 bis 5 (1 = stimme überhaupt nicht zu und 5 = ich stimme stark zu). [Der Digitale Assistent weiss nicht so viel, wie er sollte]</t>
  </si>
  <si>
    <t>KompetenzWA[SQ004]. Frage 15/18: Bitte bewerten Sie das eben gezeigte Beratungsgespräch auf einer Skala von 1 bis 5 (1 = stimme überhaupt nicht zu und 5 = ich stimme stark zu). [Der Digitale Assistent muss noch viel über seine Produkte und Dienstleistungen lernen]</t>
  </si>
  <si>
    <t>KompetenzWA[SQ005]. Frage 15/18: Bitte bewerten Sie das eben gezeigte Beratungsgespräch auf einer Skala von 1 bis 5 (1 = stimme überhaupt nicht zu und 5 = ich stimme stark zu). [Der Digitale Assistent macht nicht den Eindruck, als ob er übertreiben würde]</t>
  </si>
  <si>
    <t>KompetenzWA[SQ006]. Frage 15/18: Bitte bewerten Sie das eben gezeigte Beratungsgespräch auf einer Skala von 1 bis 5 (1 = stimme überhaupt nicht zu und 5 = ich stimme stark zu). [Der Digitale Assistent ist eine der ehrlichsten Personen, die ich kenne]</t>
  </si>
  <si>
    <t>KompetenzWA[SQ007]. Frage 15/18: Bitte bewerten Sie das eben gezeigte Beratungsgespräch auf einer Skala von 1 bis 5 (1 = stimme überhaupt nicht zu und 5 = ich stimme stark zu). [Der Digitale Assistent macht den Eindruck, als ob er dem Kunden möglicherweise nicht über alle Nachteile des Angebots berichten würde]</t>
  </si>
  <si>
    <t>KompetenzWA[SQ008]. Frage 15/18: Bitte bewerten Sie das eben gezeigte Beratungsgespräch auf einer Skala von 1 bis 5 (1 = stimme überhaupt nicht zu und 5 = ich stimme stark zu). [Der Digitale Assistent sagt das, was der Kunde hören möchte]</t>
  </si>
  <si>
    <t>KompetenzWA[SQ009]. Frage 15/18: Bitte bewerten Sie das eben gezeigte Beratungsgespräch auf einer Skala von 1 bis 5 (1 = stimme überhaupt nicht zu und 5 = ich stimme stark zu). [Ich würde mich freuen, den Digitalen Assistenten in echt kennenzulernen]</t>
  </si>
  <si>
    <t>KompetenzWA[SQ010]. Frage 15/18: Bitte bewerten Sie das eben gezeigte Beratungsgespräch auf einer Skala von 1 bis 5 (1 = stimme überhaupt nicht zu und 5 = ich stimme stark zu). [Der Digitale Assistent ist freundlich]</t>
  </si>
  <si>
    <t>KompetenzWA[SQ011]. Frage 15/18: Bitte bewerten Sie das eben gezeigte Beratungsgespräch auf einer Skala von 1 bis 5 (1 = stimme überhaupt nicht zu und 5 = ich stimme stark zu). [Der Digitale Assistent ist mir nicht besonders sympathisch]</t>
  </si>
  <si>
    <t>KompetenzWA[SQ012]. Frage 15/18: Bitte bewerten Sie das eben gezeigte Beratungsgespräch auf einer Skala von 1 bis 5 (1 = stimme überhaupt nicht zu und 5 = ich stimme stark zu). [Der Digitale Assistent ist eine kalte Person]</t>
  </si>
  <si>
    <t>AttraktivitaetWA[SQ001]. Frage 17/18: Wenn Sie an die soeben gesehene Beratung denken, wie würden Sie diese unter der Benutzung der folgenden Wörter bezeichnen. Bitte entscheiden Sie zwischen jeweils zwei Antwortmöglichkeiten auf einer Skala von 1 bis 5. [einfach | kompliziert]</t>
  </si>
  <si>
    <t>AttraktivitaetWA[SQ002]. Frage 17/18: Wenn Sie an die soeben gesehene Beratung denken, wie würden Sie diese unter der Benutzung der folgenden Wörter bezeichnen. Bitte entscheiden Sie zwischen jeweils zwei Antwortmöglichkeiten auf einer Skala von 1 bis 5. [hässlich | schön]</t>
  </si>
  <si>
    <t>AttraktivitaetWA[SQ003]. Frage 17/18: Wenn Sie an die soeben gesehene Beratung denken, wie würden Sie diese unter der Benutzung der folgenden Wörter bezeichnen. Bitte entscheiden Sie zwischen jeweils zwei Antwortmöglichkeiten auf einer Skala von 1 bis 5. [praktisch | unpraktisch]</t>
  </si>
  <si>
    <t>AttraktivitaetWA[SQ004]. Frage 17/18: Wenn Sie an die soeben gesehene Beratung denken, wie würden Sie diese unter der Benutzung der folgenden Wörter bezeichnen. Bitte entscheiden Sie zwischen jeweils zwei Antwortmöglichkeiten auf einer Skala von 1 bis 5. [stilvoll | stillos]</t>
  </si>
  <si>
    <t>AttraktivitaetWA[SQ005]. Frage 17/18: Wenn Sie an die soeben gesehene Beratung denken, wie würden Sie diese unter der Benutzung der folgenden Wörter bezeichnen. Bitte entscheiden Sie zwischen jeweils zwei Antwortmöglichkeiten auf einer Skala von 1 bis 5. [voraussagbar | unberechenbar]</t>
  </si>
  <si>
    <t>AttraktivitaetWA[SQ006]. Frage 17/18: Wenn Sie an die soeben gesehene Beratung denken, wie würden Sie diese unter der Benutzung der folgenden Wörter bezeichnen. Bitte entscheiden Sie zwischen jeweils zwei Antwortmöglichkeiten auf einer Skala von 1 bis 5. [minderwertig | wertvoll]</t>
  </si>
  <si>
    <t>AttraktivitaetWA[SQ007]. Frage 17/18: Wenn Sie an die soeben gesehene Beratung denken, wie würden Sie diese unter der Benutzung der folgenden Wörter bezeichnen. Bitte entscheiden Sie zwischen jeweils zwei Antwortmöglichkeiten auf einer Skala von 1 bis 5. [phantasielos | kreativ]</t>
  </si>
  <si>
    <t>AttraktivitaetWA[SQ008]. Frage 17/18: Wenn Sie an die soeben gesehene Beratung denken, wie würden Sie diese unter der Benutzung der folgenden Wörter bezeichnen. Bitte entscheiden Sie zwischen jeweils zwei Antwortmöglichkeiten auf einer Skala von 1 bis 5. [gut | schlecht]</t>
  </si>
  <si>
    <t>AttraktivitaetWA[SQ009]. Frage 17/18: Wenn Sie an die soeben gesehene Beratung denken, wie würden Sie diese unter der Benutzung der folgenden Wörter bezeichnen. Bitte entscheiden Sie zwischen jeweils zwei Antwortmöglichkeiten auf einer Skala von 1 bis 5. [verwirrend | übersichtlich]</t>
  </si>
  <si>
    <t>AttraktivitaetWA[SQ010]. Frage 17/18: Wenn Sie an die soeben gesehene Beratung denken, wie würden Sie diese unter der Benutzung der folgenden Wörter bezeichnen. Bitte entscheiden Sie zwischen jeweils zwei Antwortmöglichkeiten auf einer Skala von 1 bis 5. [lahm | fesselnd]</t>
  </si>
  <si>
    <t>NetPromoterScoreWA[SQ001]. Frage 18/18: Bitte bewerten Sie das eben gezeigte Beratungsgespräch auf einer Skala von 1 bis 10 (1 = stimme überhaupt nicht zu, 10 = ich stimme stark zu). [Wie wahrscheinlich ist es, dass Sie die soeben abgeschlossene Beratung weiterempfehlen würden?]</t>
  </si>
  <si>
    <t>UserEngagement1aNA[SQ002]. Frage 1a/18: Wie bewerten Sie die Informationen, die in dieser Phase vom Digitalen Assistenten beigetragen wurden, anhand der folgenden Kriterien? Bitte geben Sie Ihre Antwort auf einer Skala von -2 bis 2 (-2 = sehr schlecht, 2 = sehr gut). [Informationsmenge des Beitrags]</t>
  </si>
  <si>
    <t>UserEngagement1aNA[SQ001]. Frage 1a/18: Wie bewerten Sie die Informationen, die in dieser Phase vom Digitalen Assistenten beigetragen wurden, anhand der folgenden Kriterien? Bitte geben Sie Ihre Antwort auf einer Skala von -2 bis 2 (-2 = sehr schlecht, 2 = sehr gut). [Qualität des Beitrags ]</t>
  </si>
  <si>
    <t>UserEngagement1aNA[SQ003]. Frage 1a/18: Wie bewerten Sie die Informationen, die in dieser Phase vom Digitalen Assistenten beigetragen wurden, anhand der folgenden Kriterien? Bitte geben Sie Ihre Antwort auf einer Skala von -2 bis 2 (-2 = sehr schlecht, 2 = sehr gut). [Relevanz des Beitrags]</t>
  </si>
  <si>
    <t>UserEngagement1aNA[SQ004]. Frage 1a/18: Wie bewerten Sie die Informationen, die in dieser Phase vom Digitalen Assistenten beigetragen wurden, anhand der folgenden Kriterien? Bitte geben Sie Ihre Antwort auf einer Skala von -2 bis 2 (-2 = sehr schlecht, 2 = sehr gut). [Inhalt und Art des Beitrags ]</t>
  </si>
  <si>
    <t>UserEngagement1bNA[SQ002]. Frage 1b/18: Wie bewerten Sie die Informationen, die in dieser Phase vom Digitalen Assistenten beigetragen wurden, anhand der folgenden Kriterien? Bitte geben Sie Ihre Antwort auf einer Skala von -2 bis 2 (-2 = sehr schlecht, 2 = sehr gut). [Informationsmenge des Beitrags]</t>
  </si>
  <si>
    <t>UserEngagement1bNA[SQ001]. Frage 1b/18: Wie bewerten Sie die Informationen, die in dieser Phase vom Digitalen Assistenten beigetragen wurden, anhand der folgenden Kriterien? Bitte geben Sie Ihre Antwort auf einer Skala von -2 bis 2 (-2 = sehr schlecht, 2 = sehr gut). [Qualität des Beitrags ]</t>
  </si>
  <si>
    <t>UserEngagement1bNA[SQ003]. Frage 1b/18: Wie bewerten Sie die Informationen, die in dieser Phase vom Digitalen Assistenten beigetragen wurden, anhand der folgenden Kriterien? Bitte geben Sie Ihre Antwort auf einer Skala von -2 bis 2 (-2 = sehr schlecht, 2 = sehr gut). [Relevanz des Beitrags]</t>
  </si>
  <si>
    <t>UserEngagement1bNA[SQ004]. Frage 1b/18: Wie bewerten Sie die Informationen, die in dieser Phase vom Digitalen Assistenten beigetragen wurden, anhand der folgenden Kriterien? Bitte geben Sie Ihre Antwort auf einer Skala von -2 bis 2 (-2 = sehr schlecht, 2 = sehr gut). [Inhalt und Art des Beitrags ]</t>
  </si>
  <si>
    <t>UserEngagement1cNA[SQ002]. Frage 1c/18: Wie bewerten Sie die Informationen, die in dieser Phase vom Digitalen Assistenten beigetragen wurden, anhand der folgenden Kriterien? Bitte geben Sie Ihre Antwort auf einer Skala von -2 bis 2 (-2 = sehr schlecht, 2 = sehr gut). [Informationsmenge des Beitrags]</t>
  </si>
  <si>
    <t>UserEngagement1cNA[SQ001]. Frage 1c/18: Wie bewerten Sie die Informationen, die in dieser Phase vom Digitalen Assistenten beigetragen wurden, anhand der folgenden Kriterien? Bitte geben Sie Ihre Antwort auf einer Skala von -2 bis 2 (-2 = sehr schlecht, 2 = sehr gut). [Qualität des Beitrags ]</t>
  </si>
  <si>
    <t>UserEngagement1cNA[SQ003]. Frage 1c/18: Wie bewerten Sie die Informationen, die in dieser Phase vom Digitalen Assistenten beigetragen wurden, anhand der folgenden Kriterien? Bitte geben Sie Ihre Antwort auf einer Skala von -2 bis 2 (-2 = sehr schlecht, 2 = sehr gut). [Relevanz des Beitrags]</t>
  </si>
  <si>
    <t>UserEngagement1cNA[SQ004]. Frage 1c/18: Wie bewerten Sie die Informationen, die in dieser Phase vom Digitalen Assistenten beigetragen wurden, anhand der folgenden Kriterien? Bitte geben Sie Ihre Antwort auf einer Skala von -2 bis 2 (-2 = sehr schlecht, 2 = sehr gut). [Inhalt und Art des Beitrags ]</t>
  </si>
  <si>
    <t>UserEngagement1dNA[SQ002]. Frage 1d/18: Wie bewerten Sie die Informationen, die in dieser Phase vom Digitalen Assistenten beigetragen wurden, anhand der folgenden Kriterien? Bitte geben Sie Ihre Antwort auf einer Skala von -2 bis 2 (-2 = sehr schlecht, 2 = sehr gut). [Informationsmenge des Beitrags]</t>
  </si>
  <si>
    <t>UserEngagement1dNA[SQ001]. Frage 1d/18: Wie bewerten Sie die Informationen, die in dieser Phase vom Digitalen Assistenten beigetragen wurden, anhand der folgenden Kriterien? Bitte geben Sie Ihre Antwort auf einer Skala von -2 bis 2 (-2 = sehr schlecht, 2 = sehr gut). [Qualität des Beitrags ]</t>
  </si>
  <si>
    <t>UserEngagement1dNA[SQ003]. Frage 1d/18: Wie bewerten Sie die Informationen, die in dieser Phase vom Digitalen Assistenten beigetragen wurden, anhand der folgenden Kriterien? Bitte geben Sie Ihre Antwort auf einer Skala von -2 bis 2 (-2 = sehr schlecht, 2 = sehr gut). [Relevanz des Beitrags]</t>
  </si>
  <si>
    <t>UserEngagement1dNA[SQ004]. Frage 1d/18: Wie bewerten Sie die Informationen, die in dieser Phase vom Digitalen Assistenten beigetragen wurden, anhand der folgenden Kriterien? Bitte geben Sie Ihre Antwort auf einer Skala von -2 bis 2 (-2 = sehr schlecht, 2 = sehr gut). [Inhalt und Art des Beitrags ]</t>
  </si>
  <si>
    <t>UserEngagement1eNA[SQ002]. Frage 1e/18: Wie bewerten Sie die Informationen, die in dieser Phase vom Digitalen Assistenten beigetragen wurden, anhand der folgenden Kriterien? Bitte geben Sie Ihre Antwort auf einer Skala von -2 bis 2 (-2 = sehr schlecht, 2 = sehr gut). [Informationsmenge des Beitrags]</t>
  </si>
  <si>
    <t>UserEngagement1eNA[SQ001]. Frage 1e/18: Wie bewerten Sie die Informationen, die in dieser Phase vom Digitalen Assistenten beigetragen wurden, anhand der folgenden Kriterien? Bitte geben Sie Ihre Antwort auf einer Skala von -2 bis 2 (-2 = sehr schlecht, 2 = sehr gut). [Qualität des Beitrags ]</t>
  </si>
  <si>
    <t>UserEngagement1eNA[SQ003]. Frage 1e/18: Wie bewerten Sie die Informationen, die in dieser Phase vom Digitalen Assistenten beigetragen wurden, anhand der folgenden Kriterien? Bitte geben Sie Ihre Antwort auf einer Skala von -2 bis 2 (-2 = sehr schlecht, 2 = sehr gut). [Relevanz des Beitrags]</t>
  </si>
  <si>
    <t>UserEngagement1eNA[SQ004]. Frage 1e/18: Wie bewerten Sie die Informationen, die in dieser Phase vom Digitalen Assistenten beigetragen wurden, anhand der folgenden Kriterien? Bitte geben Sie Ihre Antwort auf einer Skala von -2 bis 2 (-2 = sehr schlecht, 2 = sehr gut). [Inhalt und Art des Beitrags ]</t>
  </si>
  <si>
    <t>Anthro1NA[SQ001]. Frage 2/18: Bitte bewerten Sie den eben gezeigten Digitalen Assistenten auf einer Skala von 1 bis 5 (1 = stimme überhaupt nicht zu und 5 = ich stimme stark zu). [Der Digitale Assistent spricht wie ein Mensch]</t>
  </si>
  <si>
    <t>Anthro1NA[SQ002]. Frage 2/18: Bitte bewerten Sie den eben gezeigten Digitalen Assistenten auf einer Skala von 1 bis 5 (1 = stimme überhaupt nicht zu und 5 = ich stimme stark zu). [Ich habe das Gefühl, der Digitale Assistent kann glücklich sein]</t>
  </si>
  <si>
    <t>Anthro1NA[SQ003]. Frage 2/18: Bitte bewerten Sie den eben gezeigten Digitalen Assistenten auf einer Skala von 1 bis 5 (1 = stimme überhaupt nicht zu und 5 = ich stimme stark zu). [Ich habe das Gefühl, der Digitale Assistent kann freundlich sein]</t>
  </si>
  <si>
    <t>Anthro1NA[SQ004]. Frage 2/18: Bitte bewerten Sie den eben gezeigten Digitalen Assistenten auf einer Skala von 1 bis 5 (1 = stimme überhaupt nicht zu und 5 = ich stimme stark zu). [Ich habe das Gefühl, der Digitale Assistent kann respektvoll sein]</t>
  </si>
  <si>
    <t>Anthro1NA[SQ005]. Frage 2/18: Bitte bewerten Sie den eben gezeigten Digitalen Assistenten auf einer Skala von 1 bis 5 (1 = stimme überhaupt nicht zu und 5 = ich stimme stark zu). [Ich habe das Gefühl, der Digitale Assistent kann lustig sein]</t>
  </si>
  <si>
    <t>Anthro1NA[SQ006]. Frage 2/18: Bitte bewerten Sie den eben gezeigten Digitalen Assistenten auf einer Skala von 1 bis 5 (1 = stimme überhaupt nicht zu und 5 = ich stimme stark zu). [Ich habe das Gefühl, der Digitale Assistent kann fürsorglich sein]</t>
  </si>
  <si>
    <t>Anthro1NA[SQ007]. Frage 2/18: Bitte bewerten Sie den eben gezeigten Digitalen Assistenten auf einer Skala von 1 bis 5 (1 = stimme überhaupt nicht zu und 5 = ich stimme stark zu). [Der Digitale Assistent kann die Aufgaben schnell erledigen]</t>
  </si>
  <si>
    <t>Anthro1NA[SQ008]. Frage 2/18: Bitte bewerten Sie den eben gezeigten Digitalen Assistenten auf einer Skala von 1 bis 5 (1 = stimme überhaupt nicht zu und 5 = ich stimme stark zu). [Der Digitale Assistent kann die Befehle gut verstehen]</t>
  </si>
  <si>
    <t>Anthro1NA[SQ009]. Frage 2/18: Bitte bewerten Sie den eben gezeigten Digitalen Assistenten auf einer Skala von 1 bis 5 (1 = stimme überhaupt nicht zu und 5 = ich stimme stark zu). [Der Digitale Assistent kann auf eine verständliche Art und Weise kommunizieren]</t>
  </si>
  <si>
    <t>Anthro1NA[SQ010]. Frage 2/18: Bitte bewerten Sie den eben gezeigten Digitalen Assistenten auf einer Skala von 1 bis 5 (1 = stimme überhaupt nicht zu und 5 = ich stimme stark zu). [Der Digitale Assistent kann die notwendigen Informationen aufsuchen und verarbeiten]</t>
  </si>
  <si>
    <t>Anthro1NA[SQ011]. Frage 2/18: Bitte bewerten Sie den eben gezeigten Digitalen Assistenten auf einer Skala von 1 bis 5 (1 = stimme überhaupt nicht zu und 5 = ich stimme stark zu). [Der Digitale Assistent kann eine nützliche Antwort liefern]</t>
  </si>
  <si>
    <t>Anthro3NA[SQ001]. Frage 3/18: Wenn Sie an den das Aussehen des Digitalen Assistenten denken, wie würden Sie diesen unter der Benutzung der folgenden Wörter bezeichnen? [unsterblich | sterblich]</t>
  </si>
  <si>
    <t>Anthro3NA[SQ002]. Frage 3/18: Wenn Sie an den das Aussehen des Digitalen Assistenten denken, wie würden Sie diesen unter der Benutzung der folgenden Wörter bezeichnen? [synthetisch | echt]</t>
  </si>
  <si>
    <t>Anthro3NA[SQ003]. Frage 3/18: Wenn Sie an den das Aussehen des Digitalen Assistenten denken, wie würden Sie diesen unter der Benutzung der folgenden Wörter bezeichnen? [leblos | lebendig]</t>
  </si>
  <si>
    <t>Anthro3NA[SQ004]. Frage 3/18: Wenn Sie an den das Aussehen des Digitalen Assistenten denken, wie würden Sie diesen unter der Benutzung der folgenden Wörter bezeichnen? [mechanische Bewegung | organische Bewegung]</t>
  </si>
  <si>
    <t>Anthro3NA[SQ005]. Frage 3/18: Wenn Sie an den das Aussehen des Digitalen Assistenten denken, wie würden Sie diesen unter der Benutzung der folgenden Wörter bezeichnen? [künstlich | menschenähnlich]</t>
  </si>
  <si>
    <t>Anthro5NA[SQ001]. Frage 4/18: Wenn Sie an die Attraktivität des Digitalen Assistenten denken, wie würden Sie diesen unter der Benutzung der folgenden Wörter bezeichnen? [hässlich | schön]</t>
  </si>
  <si>
    <t>Anthro5NA[SQ002]. Frage 4/18: Wenn Sie an die Attraktivität des Digitalen Assistenten denken, wie würden Sie diesen unter der Benutzung der folgenden Wörter bezeichnen? [abstossend | annehmlich]</t>
  </si>
  <si>
    <t>Anthro5NA[SQ003]. Frage 4/18: Wenn Sie an die Attraktivität des Digitalen Assistenten denken, wie würden Sie diesen unter der Benutzung der folgenden Wörter bezeichnen? [ungehobelt | stilvoll]</t>
  </si>
  <si>
    <t>Anthro5NA[SQ004]. Frage 4/18: Wenn Sie an die Attraktivität des Digitalen Assistenten denken, wie würden Sie diesen unter der Benutzung der folgenden Wörter bezeichnen? [unordentlich | glatt]</t>
  </si>
  <si>
    <t>AgencyNA[SQ001]. Frage 5/18: Bitte bewerten Sie den eben gezeigten Digitalen Assistenten auf einer Skala von 1 bis 7 (1 = stimme überhaupt nicht zu und 7 = ich stimme stark zu). [Der virtuelle Agent hat sich wie eine echte Person verhalten]</t>
  </si>
  <si>
    <t>AgencyNA[SQ002]. Frage 5/18: Bitte bewerten Sie den eben gezeigten Digitalen Assistenten auf einer Skala von 1 bis 7 (1 = stimme überhaupt nicht zu und 7 = ich stimme stark zu). [Der virtuelle Agent hat sich wie eine echte Person bewegt]</t>
  </si>
  <si>
    <t>AgencyNA[SQ003]. Frage 5/18: Bitte bewerten Sie den eben gezeigten Digitalen Assistenten auf einer Skala von 1 bis 7 (1 = stimme überhaupt nicht zu und 7 = ich stimme stark zu). [Ich hatte das Gefühl, dass der virtuelle Agent von einer echten Person im Hintergrund kontrolliert wurde]</t>
  </si>
  <si>
    <t>AgencyNA[SQ004]. Frage 5/18: Bitte bewerten Sie den eben gezeigten Digitalen Assistenten auf einer Skala von 1 bis 7 (1 = stimme überhaupt nicht zu und 7 = ich stimme stark zu). [Ich hatte das Gefühl, dass der virtuelle Agent selbst eine Person war]</t>
  </si>
  <si>
    <t>SocialPresenceNA[SQ001]. Frage 6/18: Bitte bewerten Sie den eben gezeigten Digitalen Assistenten auf einer Skala von 1 bis 5 (1 = stimme überhaupt nicht zu und 5 = ich stimme stark zu). [Der Digitale Assistent gibt einem das Gefühl des menschlichen Kontaktes]</t>
  </si>
  <si>
    <t>SocialPresenceNA[SQ002]. Frage 6/18: Bitte bewerten Sie den eben gezeigten Digitalen Assistenten auf einer Skala von 1 bis 5 (1 = stimme überhaupt nicht zu und 5 = ich stimme stark zu). [Der Digitale Assistent strahlt eine Persönlichkeit aus]</t>
  </si>
  <si>
    <t>SocialPresenceNA[SQ003]. Frage 6/18: Bitte bewerten Sie den eben gezeigten Digitalen Assistenten auf einer Skala von 1 bis 5 (1 = stimme überhaupt nicht zu und 5 = ich stimme stark zu). [Der Digitale Assistent strahlt Geselligkeit aus]</t>
  </si>
  <si>
    <t>SocialPresenceNA[SQ004]. Frage 6/18: Bitte bewerten Sie den eben gezeigten Digitalen Assistenten auf einer Skala von 1 bis 5 (1 = stimme überhaupt nicht zu und 5 = ich stimme stark zu). [Der Digitale Assistent strahlt menschliche Wärme aus]</t>
  </si>
  <si>
    <t>SocialPresenceNA[SQ005]. Frage 6/18: Bitte bewerten Sie den eben gezeigten Digitalen Assistenten auf einer Skala von 1 bis 5 (1 = stimme überhaupt nicht zu und 5 = ich stimme stark zu). [Der Digitale Assistent hat eine menschliche Sensibilität]</t>
  </si>
  <si>
    <t>KommunikationsstilNA[SQ001]. Frage 7/18: Bitte bewerten Sie den eben gezeigten Digitalen Assistenten auf einer Skala von 1 bis 5 (1 = stimme überhaupt nicht zu und 5 = ich stimme stark zu). [Ich habe das Gefühl, dass der Kommunikationsstil des virtuellen Agenten meinen Präferenzen entspricht]</t>
  </si>
  <si>
    <t>KommunikationsstilNA[SQ002]. Frage 7/18: Bitte bewerten Sie den eben gezeigten Digitalen Assistenten auf einer Skala von 1 bis 5 (1 = stimme überhaupt nicht zu und 5 = ich stimme stark zu). [Ich habe den Eindruck, dass der Kommunikationsstil des virtuellen Agenten meine Kommunikationspräferenzen berücksichtigt]</t>
  </si>
  <si>
    <t>KommunikationsstilNA[SQ003]. Frage 7/18: Bitte bewerten Sie den eben gezeigten Digitalen Assistenten auf einer Skala von 1 bis 5 (1 = stimme überhaupt nicht zu und 5 = ich stimme stark zu). [Ich habe das Gefühl, dass der virtuelle Agent in einem Stil kommuniziert, der mir gefällt]</t>
  </si>
  <si>
    <t>ValueAlignmentNA[SQ001]. Frage 8/18: Bitte bewerten Sie den eben gezeigten Digitalen Assistenten auf einer Skala von 1 bis 5 (1 = stimme überhaupt nicht zu und 5 = ich stimme stark zu). [Der Digitale Assistent teilt die gleichen Grundwerte wie ich]</t>
  </si>
  <si>
    <t>ValueAlignmentNA[SQ002]. Frage 8/18: Bitte bewerten Sie den eben gezeigten Digitalen Assistenten auf einer Skala von 1 bis 5 (1 = stimme überhaupt nicht zu und 5 = ich stimme stark zu). [Der Digitale Assistent verhält sich ethisch im Umgang mit dem Kunden]</t>
  </si>
  <si>
    <t>ValueAlignmentNA[SQ003]. Frage 8/18: Bitte bewerten Sie den eben gezeigten Digitalen Assistenten auf einer Skala von 1 bis 5 (1 = stimme überhaupt nicht zu und 5 = ich stimme stark zu). [Der Digitale Assistent verhält sich so, als würde es den Kunden schätzen]</t>
  </si>
  <si>
    <t>ValueAlignmentNA[SQ004]. Frage 8/18: Bitte bewerten Sie den eben gezeigten Digitalen Assistenten auf einer Skala von 1 bis 5 (1 = stimme überhaupt nicht zu und 5 = ich stimme stark zu). [Der Digitale Assistent interessiert sich für mehr als den finanziellen Erfolg der Bank]</t>
  </si>
  <si>
    <t>GlaubwuerdigkeitNA[SQ001]. Frage 9/18: Bitte bewerten Sie das eben gezeigte Beratungsgespräch auf einer Skala von 1 bis 5 (1 = stimme überhaupt nicht zu und 5 = ich stimme stark zu). [Die Beratung war vertrauenswürdig]</t>
  </si>
  <si>
    <t>GlaubwuerdigkeitNA[SQ002]. Frage 9/18: Bitte bewerten Sie das eben gezeigte Beratungsgespräch auf einer Skala von 1 bis 5 (1 = stimme überhaupt nicht zu und 5 = ich stimme stark zu). [Die Beratung ist angemessen]</t>
  </si>
  <si>
    <t>GlaubwuerdigkeitNA[SQ003]. Frage 9/18: Bitte bewerten Sie das eben gezeigte Beratungsgespräch auf einer Skala von 1 bis 5 (1 = stimme überhaupt nicht zu und 5 = ich stimme stark zu). [Die Beratung war authentisch]</t>
  </si>
  <si>
    <t>GlaubwuerdigkeitNA[SQ004]. Frage 9/18: Bitte bewerten Sie das eben gezeigte Beratungsgespräch auf einer Skala von 1 bis 5 (1 = stimme überhaupt nicht zu und 5 = ich stimme stark zu). [Die Beratung war wohlgemeint für den Kunden]</t>
  </si>
  <si>
    <t>GlaubwuerdigkeitNA[SQ005]. Frage 9/18: Bitte bewerten Sie das eben gezeigte Beratungsgespräch auf einer Skala von 1 bis 5 (1 = stimme überhaupt nicht zu und 5 = ich stimme stark zu). [Die Beratung war unvoreingenommen]</t>
  </si>
  <si>
    <t>GlaubwuerdigkeitNA[SQ006]. Frage 9/18: Bitte bewerten Sie das eben gezeigte Beratungsgespräch auf einer Skala von 1 bis 5 (1 = stimme überhaupt nicht zu und 5 = ich stimme stark zu). [Die Beratung war ehrlich]</t>
  </si>
  <si>
    <t>GlaubwuerdigkeitNA[SQ007]. Frage 9/18: Bitte bewerten Sie das eben gezeigte Beratungsgespräch auf einer Skala von 1 bis 5 (1 = stimme überhaupt nicht zu und 5 = ich stimme stark zu). [Als Kunde würde ich mich auf die Beratung verlassen ]</t>
  </si>
  <si>
    <t>TransparenzNA[SQ001]. Frage 10/18: Bitte bewerten Sie das eben gezeigte Beratungsgespräch auf einer Skala von 1 bis 5 (1 = stimme überhaupt nicht zu und 5 = ich stimme stark zu). [Die Beratung war leicht verständlich]</t>
  </si>
  <si>
    <t>TransparenzNA[SQ002]. Frage 10/18: Bitte bewerten Sie das eben gezeigte Beratungsgespräch auf einer Skala von 1 bis 5 (1 = stimme überhaupt nicht zu und 5 = ich stimme stark zu). [Die Beratung war für mich nicht verwirrend]</t>
  </si>
  <si>
    <t>TransparenzNA[SQ003]. Frage 10/18: Bitte bewerten Sie das eben gezeigte Beratungsgespräch auf einer Skala von 1 bis 5 (1 = stimme überhaupt nicht zu und 5 = ich stimme stark zu). [Ich verstand, worüber geredet wurde]</t>
  </si>
  <si>
    <t>TransparenzNA[SQ004]. Frage 10/18: Bitte bewerten Sie das eben gezeigte Beratungsgespräch auf einer Skala von 1 bis 5 (1 = stimme überhaupt nicht zu und 5 = ich stimme stark zu). [Es wurde einfache Sprache in der Beratung verwendet]</t>
  </si>
  <si>
    <t>TransparenzNA[SQ005]. Frage 10/18: Bitte bewerten Sie das eben gezeigte Beratungsgespräch auf einer Skala von 1 bis 5 (1 = stimme überhaupt nicht zu und 5 = ich stimme stark zu). [Die Beratung war nicht zu wortreich, sodass ich ihre Bedeutung hätte interpretieren können]</t>
  </si>
  <si>
    <t>FairnessNA[SQ001]. Frage 11/18: Bitte bewerten Sie das eben gezeigte Beratungsgespräch auf einer Skala von 1 bis 5 (1 = stimme überhaupt nicht zu und 5 = ich stimme stark zu). [Die Beratung sammelte genaue und notwendige Informationen für die Entscheidungsfindung]</t>
  </si>
  <si>
    <t>FairnessNA[SQ002]. Frage 11/18: Bitte bewerten Sie das eben gezeigte Beratungsgespräch auf einer Skala von 1 bis 5 (1 = stimme überhaupt nicht zu und 5 = ich stimme stark zu). [Die Beratung bot dem Kunden Gelegenheit an der Entscheidungsfindung teilzuhaben]</t>
  </si>
  <si>
    <t>FairnessNA[SQ003]. Frage 11/18: Bitte bewerten Sie das eben gezeigte Beratungsgespräch auf einer Skala von 1 bis 5 (1 = stimme überhaupt nicht zu und 5 = ich stimme stark zu). [Die Beratung behandelte alle Aspekte, die von der Entscheidung beeinflusst werden ]</t>
  </si>
  <si>
    <t>FairnessNA[SQ004]. Frage 11/18: Bitte bewerten Sie das eben gezeigte Beratungsgespräch auf einer Skala von 1 bis 5 (1 = stimme überhaupt nicht zu und 5 = ich stimme stark zu). [Die Entscheidungen, die in der Beratung getroffen wurden, waren konsistent ]</t>
  </si>
  <si>
    <t>FairnessNA[SQ005]. Frage 11/18: Bitte bewerten Sie das eben gezeigte Beratungsgespräch auf einer Skala von 1 bis 5 (1 = stimme überhaupt nicht zu und 5 = ich stimme stark zu). [Die Beratung berücksichtigte das Anliegen des Kunden]</t>
  </si>
  <si>
    <t>FairnessNA[SQ006]. Frage 11/18: Bitte bewerten Sie das eben gezeigte Beratungsgespräch auf einer Skala von 1 bis 5 (1 = stimme überhaupt nicht zu und 5 = ich stimme stark zu). [Die Beratung bot hilfreiches Feedback zur Entscheidung ]</t>
  </si>
  <si>
    <t>FairnessNA[SQ007]. Frage 11/18: Bitte bewerten Sie das eben gezeigte Beratungsgespräch auf einer Skala von 1 bis 5 (1 = stimme überhaupt nicht zu und 5 = ich stimme stark zu). [Der Standpunkt des Kunden wurde berücksichtigt]</t>
  </si>
  <si>
    <t>FairnessNA[SQ008]. Frage 11/18: Bitte bewerten Sie das eben gezeigte Beratungsgespräch auf einer Skala von 1 bis 5 (1 = stimme überhaupt nicht zu und 5 = ich stimme stark zu). [Die persönlichen Voreingenommenheiten des Kunden wurden toleriert]</t>
  </si>
  <si>
    <t>FairnessNA[SQ009]. Frage 11/18: Bitte bewerten Sie das eben gezeigte Beratungsgespräch auf einer Skala von 1 bis 5 (1 = stimme überhaupt nicht zu und 5 = ich stimme stark zu). [Der Kunde hat vernünftige Antwort erhalten]</t>
  </si>
  <si>
    <t>FairnessNA[SQ010]. Frage 11/18: Bitte bewerten Sie das eben gezeigte Beratungsgespräch auf einer Skala von 1 bis 5 (1 = stimme überhaupt nicht zu und 5 = ich stimme stark zu). [Der Kunde hat eine freundliche und rücksichtsvolle Behandlung erhalten ]</t>
  </si>
  <si>
    <t>FairnessNA[SQ011]. Frage 11/18: Bitte bewerten Sie das eben gezeigte Beratungsgespräch auf einer Skala von 1 bis 5 (1 = stimme überhaupt nicht zu und 5 = ich stimme stark zu). [Die Rechte des Kunden wurden ausreichend berücksichtigt]</t>
  </si>
  <si>
    <t>FairnessNA[SQ012]. Frage 11/18: Bitte bewerten Sie das eben gezeigte Beratungsgespräch auf einer Skala von 1 bis 5 (1 = stimme überhaupt nicht zu und 5 = ich stimme stark zu). [Der Kunde wird hinsichtlich der Pflichten, die der Beratung zugrunde liegen, fair behandelt]</t>
  </si>
  <si>
    <t>FairnessNA[SQ013]. Frage 11/18: Bitte bewerten Sie das eben gezeigte Beratungsgespräch auf einer Skala von 1 bis 5 (1 = stimme überhaupt nicht zu und 5 = ich stimme stark zu). [Der Kunde wird entsprechend seiner Erfahrungen und Kenntnisse fair behandelt]</t>
  </si>
  <si>
    <t>FairnessNA[SQ014]. Frage 11/18: Bitte bewerten Sie das eben gezeigte Beratungsgespräch auf einer Skala von 1 bis 5 (1 = stimme überhaupt nicht zu und 5 = ich stimme stark zu). [Der Kunde wurde angesichts seiner Bemühungen fair behandelt]</t>
  </si>
  <si>
    <t>FairnessNA[SQ015]. Frage 11/18: Bitte bewerten Sie das eben gezeigte Beratungsgespräch auf einer Skala von 1 bis 5 (1 = stimme überhaupt nicht zu und 5 = ich stimme stark zu). [Der Kunde wird hinsichtlich seiner alltäglichen Belastungen und Sorgen fair behandelt]</t>
  </si>
  <si>
    <t>ZufriedenheitNA[SQ001]. Frage 12/18: Wenn ich mir vorstelle, dass ich an der Beratung als Kunde teilgenommen hätte, würde ich die Beratung auf einer Skala von 1 bis 5 (1 = stimme überhaupt nicht zu und 5 = ich stimme stark zu) wie folgt einschätzen.  [Ich bin zufrieden mit dieser Beratung]</t>
  </si>
  <si>
    <t>ZufriedenheitNA[SQ002]. Frage 12/18: Wenn ich mir vorstelle, dass ich an der Beratung als Kunde teilgenommen hätte, würde ich die Beratung auf einer Skala von 1 bis 5 (1 = stimme überhaupt nicht zu und 5 = ich stimme stark zu) wie folgt einschätzen.  [Ich fühlte mich in dieser Beratung wohl]</t>
  </si>
  <si>
    <t>ZufriedenheitNA[SQ003]. Frage 12/18: Wenn ich mir vorstelle, dass ich an der Beratung als Kunde teilgenommen hätte, würde ich die Beratung auf einer Skala von 1 bis 5 (1 = stimme überhaupt nicht zu und 5 = ich stimme stark zu) wie folgt einschätzen.  [Die Beratung gab mir das Gefühl von Zufriedenheit]</t>
  </si>
  <si>
    <t>ZufriedenheitNA[SQ004]. Frage 12/18: Wenn ich mir vorstelle, dass ich an der Beratung als Kunde teilgenommen hätte, würde ich die Beratung auf einer Skala von 1 bis 5 (1 = stimme überhaupt nicht zu und 5 = ich stimme stark zu) wie folgt einschätzen.  [Die Beratung hat mir Freude bereitet]</t>
  </si>
  <si>
    <t>ZufriedenheitNA[SQ005]. Frage 12/18: Wenn ich mir vorstelle, dass ich an der Beratung als Kunde teilgenommen hätte, würde ich die Beratung auf einer Skala von 1 bis 5 (1 = stimme überhaupt nicht zu und 5 = ich stimme stark zu) wie folgt einschätzen.  [Wenn ich an diese Beratung denke, bin ich ihr gegenüber positiv eingestellt]</t>
  </si>
  <si>
    <t>ServiceQualityNA[SQ001]. Frage 13/18: Bitte bewerten Sie das eben gezeigte Beratungsgespräch auf einer Skala von 1 bis 5 (1 = stimme überhaupt nicht zu und 5 = ich stimme stark zu). [Das Verhalten des Beraters schafft Vertrauen]</t>
  </si>
  <si>
    <t>ServiceQualityNA[SQ002]. Frage 13/18: Bitte bewerten Sie das eben gezeigte Beratungsgespräch auf einer Skala von 1 bis 5 (1 = stimme überhaupt nicht zu und 5 = ich stimme stark zu). [Der Berater ist höflich]</t>
  </si>
  <si>
    <t>ServiceQualityNA[SQ003]. Frage 13/18: Bitte bewerten Sie das eben gezeigte Beratungsgespräch auf einer Skala von 1 bis 5 (1 = stimme überhaupt nicht zu und 5 = ich stimme stark zu). [Der Berater schenkt dem Kunden persönliche Aufmerksamkeit]</t>
  </si>
  <si>
    <t>ServiceQualityNA[SQ004]. Frage 13/18: Bitte bewerten Sie das eben gezeigte Beratungsgespräch auf einer Skala von 1 bis 5 (1 = stimme überhaupt nicht zu und 5 = ich stimme stark zu). [Der Berater hat nur das Beste des Kunden im Sinn]</t>
  </si>
  <si>
    <t>ServiceQualityNA[SQ005]. Frage 13/18: Bitte bewerten Sie das eben gezeigte Beratungsgespräch auf einer Skala von 1 bis 5 (1 = stimme überhaupt nicht zu und 5 = ich stimme stark zu). [Der Kunde kann seine Gedanken uneingeschränkt mit dem Berater teilen]</t>
  </si>
  <si>
    <t>KundenorientierungNA[SQ001]. Frage 14/18: Bitte bewerten Sie das eben gezeigte Beratungsgespräch auf einer Skala von 1 bis 5 (1 = stimme überhaupt nicht zu und 5 = ich stimme stark zu). [Der Berater versucht die Bedürfnisse des Kunden in Erfahrung zu bringen]</t>
  </si>
  <si>
    <t>KundenorientierungNA[SQ002]. Frage 14/18: Bitte bewerten Sie das eben gezeigte Beratungsgespräch auf einer Skala von 1 bis 5 (1 = stimme überhaupt nicht zu und 5 = ich stimme stark zu). [Der Berater handelt im besten Interesse des Kunden]</t>
  </si>
  <si>
    <t>KundenorientierungNA[SQ003]. Frage 14/18: Bitte bewerten Sie das eben gezeigte Beratungsgespräch auf einer Skala von 1 bis 5 (1 = stimme überhaupt nicht zu und 5 = ich stimme stark zu). [Der Berater versucht während der gesamten Beratung, einen passenden Vorschlag für die Bedürfnisse des Kunden zu finden]</t>
  </si>
  <si>
    <t>KundenorientierungNA[SQ004]. Frage 14/18: Bitte bewerten Sie das eben gezeigte Beratungsgespräch auf einer Skala von 1 bis 5 (1 = stimme überhaupt nicht zu und 5 = ich stimme stark zu). [Der Berater unterbreitet dem Kunden den passendsten Vorschlag]</t>
  </si>
  <si>
    <t>KundenorientierungNA[SQ005]. Frage 14/18: Bitte bewerten Sie das eben gezeigte Beratungsgespräch auf einer Skala von 1 bis 5 (1 = stimme überhaupt nicht zu und 5 = ich stimme stark zu). [Der Berater versucht herauszufinden, welcher Vorschlag für den Kunden am hilfreichsten ist]</t>
  </si>
  <si>
    <t>KundenorientierungNA[SQ006]. Frage 14/18: Bitte bewerten Sie das eben gezeigte Beratungsgespräch auf einer Skala von 1 bis 5 (1 = stimme überhaupt nicht zu und 5 = ich stimme stark zu). [Der Berater versucht einen passenden Vorschlag in Bezug auf das Problem des Kunden zu machen, um dieses zu lösen]</t>
  </si>
  <si>
    <t>KompetenzNA[SQ001]. Frage 15/18: Bitte bewerten Sie das eben gezeigte Beratungsgespräch auf einer Skala von 1 bis 5 (1 = stimme überhaupt nicht zu und 5 = ich stimme stark zu). [Der Digitale Assistent weiss, wovon er spricht]</t>
  </si>
  <si>
    <t>KompetenzNA[SQ002]. Frage 15/18: Bitte bewerten Sie das eben gezeigte Beratungsgespräch auf einer Skala von 1 bis 5 (1 = stimme überhaupt nicht zu und 5 = ich stimme stark zu). [Der Digitale Assistent ist eine ausgezeichnete Quelle für genaue Informationen]</t>
  </si>
  <si>
    <t>KompetenzNA[SQ003]. Frage 15/18: Bitte bewerten Sie das eben gezeigte Beratungsgespräch auf einer Skala von 1 bis 5 (1 = stimme überhaupt nicht zu und 5 = ich stimme stark zu). [Der Digitale Assistent weiss nicht so viel, wie er sollte]</t>
  </si>
  <si>
    <t>KompetenzNA[SQ004]. Frage 15/18: Bitte bewerten Sie das eben gezeigte Beratungsgespräch auf einer Skala von 1 bis 5 (1 = stimme überhaupt nicht zu und 5 = ich stimme stark zu). [Der Digitale Assistent muss noch viel über seine Produkte und Dienstleistungen lernen]</t>
  </si>
  <si>
    <t>KompetenzNA[SQ005]. Frage 15/18: Bitte bewerten Sie das eben gezeigte Beratungsgespräch auf einer Skala von 1 bis 5 (1 = stimme überhaupt nicht zu und 5 = ich stimme stark zu). [Der Digitale Assistent macht nicht den Eindruck, als ob er übertreiben würde]</t>
  </si>
  <si>
    <t>KompetenzNA[SQ006]. Frage 15/18: Bitte bewerten Sie das eben gezeigte Beratungsgespräch auf einer Skala von 1 bis 5 (1 = stimme überhaupt nicht zu und 5 = ich stimme stark zu). [Der Digitale Assistent ist eine der ehrlichsten Personen, die ich kenne]</t>
  </si>
  <si>
    <t>KompetenzNA[SQ007]. Frage 15/18: Bitte bewerten Sie das eben gezeigte Beratungsgespräch auf einer Skala von 1 bis 5 (1 = stimme überhaupt nicht zu und 5 = ich stimme stark zu). [Der Digitale Assistent macht den Eindruck, als ob er dem Kunden möglicherweise nicht über alle Nachteile des Angebots berichten würde]</t>
  </si>
  <si>
    <t>KompetenzNA[SQ008]. Frage 15/18: Bitte bewerten Sie das eben gezeigte Beratungsgespräch auf einer Skala von 1 bis 5 (1 = stimme überhaupt nicht zu und 5 = ich stimme stark zu). [Der Digitale Assistent sagt das, was der Kunde hören möchte]</t>
  </si>
  <si>
    <t>KompetenzNA[SQ009]. Frage 15/18: Bitte bewerten Sie das eben gezeigte Beratungsgespräch auf einer Skala von 1 bis 5 (1 = stimme überhaupt nicht zu und 5 = ich stimme stark zu). [Ich würde mich freuen, den Digitalen Assistenten in echt kennenzulernen]</t>
  </si>
  <si>
    <t>KompetenzNA[SQ010]. Frage 15/18: Bitte bewerten Sie das eben gezeigte Beratungsgespräch auf einer Skala von 1 bis 5 (1 = stimme überhaupt nicht zu und 5 = ich stimme stark zu). [Der Digitale Assistent ist freundlich]</t>
  </si>
  <si>
    <t>KompetenzNA[SQ011]. Frage 15/18: Bitte bewerten Sie das eben gezeigte Beratungsgespräch auf einer Skala von 1 bis 5 (1 = stimme überhaupt nicht zu und 5 = ich stimme stark zu). [Der Digitale Assistent ist mir nicht besonders sympathisch]</t>
  </si>
  <si>
    <t>KompetenzNA[SQ012]. Frage 15/18: Bitte bewerten Sie das eben gezeigte Beratungsgespräch auf einer Skala von 1 bis 5 (1 = stimme überhaupt nicht zu und 5 = ich stimme stark zu). [Der Digitale Assistent ist eine kalte Person]</t>
  </si>
  <si>
    <t>AttraktivitaetNA[SQ001]. Frage 17/18: Wenn Sie an die soeben gesehene Beratung denken, wie würden Sie diese unter der Benutzung der folgenden Wörter bezeichnen. Bitte entscheiden Sie zwischen jeweils zwei Antwortmöglichkeiten auf einer Skala von 1 bis 5. [einfach | kompliziert]</t>
  </si>
  <si>
    <t>AttraktivitaetNA[SQ002]. Frage 17/18: Wenn Sie an die soeben gesehene Beratung denken, wie würden Sie diese unter der Benutzung der folgenden Wörter bezeichnen. Bitte entscheiden Sie zwischen jeweils zwei Antwortmöglichkeiten auf einer Skala von 1 bis 5. [hässlich | schön]</t>
  </si>
  <si>
    <t>AttraktivitaetNA[SQ003]. Frage 17/18: Wenn Sie an die soeben gesehene Beratung denken, wie würden Sie diese unter der Benutzung der folgenden Wörter bezeichnen. Bitte entscheiden Sie zwischen jeweils zwei Antwortmöglichkeiten auf einer Skala von 1 bis 5. [praktisch | unpraktisch]</t>
  </si>
  <si>
    <t>AttraktivitaetNA[SQ004]. Frage 17/18: Wenn Sie an die soeben gesehene Beratung denken, wie würden Sie diese unter der Benutzung der folgenden Wörter bezeichnen. Bitte entscheiden Sie zwischen jeweils zwei Antwortmöglichkeiten auf einer Skala von 1 bis 5. [stilvoll | stillos]</t>
  </si>
  <si>
    <t>AttraktivitaetNA[SQ005]. Frage 17/18: Wenn Sie an die soeben gesehene Beratung denken, wie würden Sie diese unter der Benutzung der folgenden Wörter bezeichnen. Bitte entscheiden Sie zwischen jeweils zwei Antwortmöglichkeiten auf einer Skala von 1 bis 5. [voraussagbar | unberechenbar]</t>
  </si>
  <si>
    <t>AttraktivitaetNA[SQ006]. Frage 17/18: Wenn Sie an die soeben gesehene Beratung denken, wie würden Sie diese unter der Benutzung der folgenden Wörter bezeichnen. Bitte entscheiden Sie zwischen jeweils zwei Antwortmöglichkeiten auf einer Skala von 1 bis 5. [minderwertig | wertvoll]</t>
  </si>
  <si>
    <t>AttraktivitaetNA[SQ007]. Frage 17/18: Wenn Sie an die soeben gesehene Beratung denken, wie würden Sie diese unter der Benutzung der folgenden Wörter bezeichnen. Bitte entscheiden Sie zwischen jeweils zwei Antwortmöglichkeiten auf einer Skala von 1 bis 5. [phantasielos | kreativ]</t>
  </si>
  <si>
    <t>AttraktivitaetNA[SQ008]. Frage 17/18: Wenn Sie an die soeben gesehene Beratung denken, wie würden Sie diese unter der Benutzung der folgenden Wörter bezeichnen. Bitte entscheiden Sie zwischen jeweils zwei Antwortmöglichkeiten auf einer Skala von 1 bis 5. [gut | schlecht]</t>
  </si>
  <si>
    <t>AttraktivitaetNA[SQ009]. Frage 17/18: Wenn Sie an die soeben gesehene Beratung denken, wie würden Sie diese unter der Benutzung der folgenden Wörter bezeichnen. Bitte entscheiden Sie zwischen jeweils zwei Antwortmöglichkeiten auf einer Skala von 1 bis 5. [verwirrend | übersichtlich]</t>
  </si>
  <si>
    <t>AttraktivitaetNA[SQ010]. Frage 17/18: Wenn Sie an die soeben gesehene Beratung denken, wie würden Sie diese unter der Benutzung der folgenden Wörter bezeichnen. Bitte entscheiden Sie zwischen jeweils zwei Antwortmöglichkeiten auf einer Skala von 1 bis 5. [lahm | fesselnd]</t>
  </si>
  <si>
    <t>NetPromoterScoreNA[SQ001]. Frage 18/18: Bitte bewerten Sie das eben gezeigte Beratungsgespräch auf einer Skala von 1 bis 10 (1 = stimme überhaupt nicht zu, 10 = ich stimme stark zu). [Wie wahrscheinlich ist es, dass Sie die soeben abgeschlossene Beratung weiterempfehlen würden?]</t>
  </si>
  <si>
    <t>UserEngagement1aSA[SQ002]. Frage 1a/18: Wie bewerten Sie die Informationen, die in dieser Phase vom Digitalen Assistenten beigetragen wurden, anhand der folgenden Kriterien? Bitte geben Sie Ihre Antwort auf einer Skala von -2 bis 2 (-2 = sehr schlecht, 2 = sehr gut). [Informationsmenge des Beitrags]</t>
  </si>
  <si>
    <t>UserEngagement1aSA[SQ001]. Frage 1a/18: Wie bewerten Sie die Informationen, die in dieser Phase vom Digitalen Assistenten beigetragen wurden, anhand der folgenden Kriterien? Bitte geben Sie Ihre Antwort auf einer Skala von -2 bis 2 (-2 = sehr schlecht, 2 = sehr gut). [Qualität des Beitrags ]</t>
  </si>
  <si>
    <t>UserEngagement1aSA[SQ003]. Frage 1a/18: Wie bewerten Sie die Informationen, die in dieser Phase vom Digitalen Assistenten beigetragen wurden, anhand der folgenden Kriterien? Bitte geben Sie Ihre Antwort auf einer Skala von -2 bis 2 (-2 = sehr schlecht, 2 = sehr gut). [Relevanz des Beitrags]</t>
  </si>
  <si>
    <t>UserEngagement1aSA[SQ004]. Frage 1a/18: Wie bewerten Sie die Informationen, die in dieser Phase vom Digitalen Assistenten beigetragen wurden, anhand der folgenden Kriterien? Bitte geben Sie Ihre Antwort auf einer Skala von -2 bis 2 (-2 = sehr schlecht, 2 = sehr gut). [Inhalt und Art des Beitrags ]</t>
  </si>
  <si>
    <t>UserEngagement1bSA[SQ002]. Frage 1b/18: Wie bewerten Sie die Informationen, die in dieser Phase vom Digitalen Assistenten beigetragen wurden, anhand der folgenden Kriterien? Bitte geben Sie Ihre Antwort auf einer Skala von -2 bis 2 (-2 = sehr schlecht, 2 = sehr gut). [Informationsmenge des Beitrags]</t>
  </si>
  <si>
    <t>UserEngagement1bSA[SQ001]. Frage 1b/18: Wie bewerten Sie die Informationen, die in dieser Phase vom Digitalen Assistenten beigetragen wurden, anhand der folgenden Kriterien? Bitte geben Sie Ihre Antwort auf einer Skala von -2 bis 2 (-2 = sehr schlecht, 2 = sehr gut). [Qualität des Beitrags ]</t>
  </si>
  <si>
    <t>UserEngagement1bSA[SQ003]. Frage 1b/18: Wie bewerten Sie die Informationen, die in dieser Phase vom Digitalen Assistenten beigetragen wurden, anhand der folgenden Kriterien? Bitte geben Sie Ihre Antwort auf einer Skala von -2 bis 2 (-2 = sehr schlecht, 2 = sehr gut). [Relevanz des Beitrags]</t>
  </si>
  <si>
    <t>UserEngagement1bSA[SQ004]. Frage 1b/18: Wie bewerten Sie die Informationen, die in dieser Phase vom Digitalen Assistenten beigetragen wurden, anhand der folgenden Kriterien? Bitte geben Sie Ihre Antwort auf einer Skala von -2 bis 2 (-2 = sehr schlecht, 2 = sehr gut). [Inhalt und Art des Beitrags ]</t>
  </si>
  <si>
    <t>UserEngagement1cSA[SQ002]. Frage 1c/18: Wie bewerten Sie die Informationen, die in dieser Phase vom Digitalen Assistenten beigetragen wurden, anhand der folgenden Kriterien? Bitte geben Sie Ihre Antwort auf einer Skala von -2 bis 2 (-2 = sehr schlecht, 2 = sehr gut). [Informationsmenge des Beitrags]</t>
  </si>
  <si>
    <t>UserEngagement1cSA[SQ001]. Frage 1c/18: Wie bewerten Sie die Informationen, die in dieser Phase vom Digitalen Assistenten beigetragen wurden, anhand der folgenden Kriterien? Bitte geben Sie Ihre Antwort auf einer Skala von -2 bis 2 (-2 = sehr schlecht, 2 = sehr gut). [Qualität des Beitrags ]</t>
  </si>
  <si>
    <t>UserEngagement1cSA[SQ003]. Frage 1c/18: Wie bewerten Sie die Informationen, die in dieser Phase vom Digitalen Assistenten beigetragen wurden, anhand der folgenden Kriterien? Bitte geben Sie Ihre Antwort auf einer Skala von -2 bis 2 (-2 = sehr schlecht, 2 = sehr gut). [Relevanz des Beitrags]</t>
  </si>
  <si>
    <t>UserEngagement1cSA[SQ004]. Frage 1c/18: Wie bewerten Sie die Informationen, die in dieser Phase vom Digitalen Assistenten beigetragen wurden, anhand der folgenden Kriterien? Bitte geben Sie Ihre Antwort auf einer Skala von -2 bis 2 (-2 = sehr schlecht, 2 = sehr gut). [Inhalt und Art des Beitrags ]</t>
  </si>
  <si>
    <t>UserEngagement1dSA[SQ002]. Frage 1d/18: Wie bewerten Sie die Informationen, die in dieser Phase vom Digitalen Assistenten beigetragen wurden, anhand der folgenden Kriterien? Bitte geben Sie Ihre Antwort auf einer Skala von -2 bis 2 (-2 = sehr schlecht, 2 = sehr gut). [Informationsmenge des Beitrags]</t>
  </si>
  <si>
    <t>UserEngagement1dSA[SQ001]. Frage 1d/18: Wie bewerten Sie die Informationen, die in dieser Phase vom Digitalen Assistenten beigetragen wurden, anhand der folgenden Kriterien? Bitte geben Sie Ihre Antwort auf einer Skala von -2 bis 2 (-2 = sehr schlecht, 2 = sehr gut). [Qualität des Beitrags ]</t>
  </si>
  <si>
    <t>UserEngagement1dSA[SQ003]. Frage 1d/18: Wie bewerten Sie die Informationen, die in dieser Phase vom Digitalen Assistenten beigetragen wurden, anhand der folgenden Kriterien? Bitte geben Sie Ihre Antwort auf einer Skala von -2 bis 2 (-2 = sehr schlecht, 2 = sehr gut). [Relevanz des Beitrags]</t>
  </si>
  <si>
    <t>UserEngagement1dSA[SQ004]. Frage 1d/18: Wie bewerten Sie die Informationen, die in dieser Phase vom Digitalen Assistenten beigetragen wurden, anhand der folgenden Kriterien? Bitte geben Sie Ihre Antwort auf einer Skala von -2 bis 2 (-2 = sehr schlecht, 2 = sehr gut). [Inhalt und Art des Beitrags ]</t>
  </si>
  <si>
    <t>UserEngagement1eSA[SQ002]. Frage 1e/18: Wie bewerten Sie die Informationen, die in dieser Phase vom Digitalen Assistenten beigetragen wurden, anhand der folgenden Kriterien? Bitte geben Sie Ihre Antwort auf einer Skala von -2 bis 2 (-2 = sehr schlecht, 2 = sehr gut). [Informationsmenge des Beitrags]</t>
  </si>
  <si>
    <t>UserEngagement1eSA[SQ001]. Frage 1e/18: Wie bewerten Sie die Informationen, die in dieser Phase vom Digitalen Assistenten beigetragen wurden, anhand der folgenden Kriterien? Bitte geben Sie Ihre Antwort auf einer Skala von -2 bis 2 (-2 = sehr schlecht, 2 = sehr gut). [Qualität des Beitrags ]</t>
  </si>
  <si>
    <t>UserEngagement1eSA[SQ003]. Frage 1e/18: Wie bewerten Sie die Informationen, die in dieser Phase vom Digitalen Assistenten beigetragen wurden, anhand der folgenden Kriterien? Bitte geben Sie Ihre Antwort auf einer Skala von -2 bis 2 (-2 = sehr schlecht, 2 = sehr gut). [Relevanz des Beitrags]</t>
  </si>
  <si>
    <t>UserEngagement1eSA[SQ004]. Frage 1e/18: Wie bewerten Sie die Informationen, die in dieser Phase vom Digitalen Assistenten beigetragen wurden, anhand der folgenden Kriterien? Bitte geben Sie Ihre Antwort auf einer Skala von -2 bis 2 (-2 = sehr schlecht, 2 = sehr gut). [Inhalt und Art des Beitrags ]</t>
  </si>
  <si>
    <t>Anthro1SA[SQ001]. Frage 2/18: Bitte bewerten Sie den eben gezeigten Digitalen Assistenten auf einer Skala von 1 bis 5 (1 = stimme überhaupt nicht zu und 5 = ich stimme stark zu). [Der Digitale Assistent spricht wie ein Mensch]</t>
  </si>
  <si>
    <t>Anthro1SA[SQ002]. Frage 2/18: Bitte bewerten Sie den eben gezeigten Digitalen Assistenten auf einer Skala von 1 bis 5 (1 = stimme überhaupt nicht zu und 5 = ich stimme stark zu). [Ich habe das Gefühl, der Digitale Assistent kann glücklich sein]</t>
  </si>
  <si>
    <t>Anthro1SA[SQ003]. Frage 2/18: Bitte bewerten Sie den eben gezeigten Digitalen Assistenten auf einer Skala von 1 bis 5 (1 = stimme überhaupt nicht zu und 5 = ich stimme stark zu). [Ich habe das Gefühl, der Digitale Assistent kann freundlich sein]</t>
  </si>
  <si>
    <t>Anthro1SA[SQ004]. Frage 2/18: Bitte bewerten Sie den eben gezeigten Digitalen Assistenten auf einer Skala von 1 bis 5 (1 = stimme überhaupt nicht zu und 5 = ich stimme stark zu). [Ich habe das Gefühl, der Digitale Assistent kann respektvoll sein]</t>
  </si>
  <si>
    <t>Anthro1SA[SQ005]. Frage 2/18: Bitte bewerten Sie den eben gezeigten Digitalen Assistenten auf einer Skala von 1 bis 5 (1 = stimme überhaupt nicht zu und 5 = ich stimme stark zu). [Ich habe das Gefühl, der Digitale Assistent kann lustig sein]</t>
  </si>
  <si>
    <t>Anthro1SA[SQ006]. Frage 2/18: Bitte bewerten Sie den eben gezeigten Digitalen Assistenten auf einer Skala von 1 bis 5 (1 = stimme überhaupt nicht zu und 5 = ich stimme stark zu). [Ich habe das Gefühl, der Digitale Assistent kann fürsorglich sein]</t>
  </si>
  <si>
    <t>Anthro1SA[SQ007]. Frage 2/18: Bitte bewerten Sie den eben gezeigten Digitalen Assistenten auf einer Skala von 1 bis 5 (1 = stimme überhaupt nicht zu und 5 = ich stimme stark zu). [Der Digitale Assistent kann die Aufgaben schnell erledigen]</t>
  </si>
  <si>
    <t>Anthro1SA[SQ008]. Frage 2/18: Bitte bewerten Sie den eben gezeigten Digitalen Assistenten auf einer Skala von 1 bis 5 (1 = stimme überhaupt nicht zu und 5 = ich stimme stark zu). [Der Digitale Assistent kann die Befehle gut verstehen]</t>
  </si>
  <si>
    <t>Anthro1SA[SQ009]. Frage 2/18: Bitte bewerten Sie den eben gezeigten Digitalen Assistenten auf einer Skala von 1 bis 5 (1 = stimme überhaupt nicht zu und 5 = ich stimme stark zu). [Der Digitale Assistent kann auf eine verständliche Art und Weise kommunizieren]</t>
  </si>
  <si>
    <t>Anthro1SA[SQ010]. Frage 2/18: Bitte bewerten Sie den eben gezeigten Digitalen Assistenten auf einer Skala von 1 bis 5 (1 = stimme überhaupt nicht zu und 5 = ich stimme stark zu). [Der Digitale Assistent kann die notwendigen Informationen aufsuchen und verarbeiten]</t>
  </si>
  <si>
    <t>Anthro1SA[SQ011]. Frage 2/18: Bitte bewerten Sie den eben gezeigten Digitalen Assistenten auf einer Skala von 1 bis 5 (1 = stimme überhaupt nicht zu und 5 = ich stimme stark zu). [Der Digitale Assistent kann eine nützliche Antwort liefern]</t>
  </si>
  <si>
    <t>KommunikationsstilSA[SQ001]. Frage 7/18: Bitte bewerten Sie den eben gezeigten Digitalen Assistenten auf einer Skala von 1 bis 5 (1 = stimme überhaupt nicht zu und 5 = ich stimme stark zu). [Ich habe das Gefühl, dass der Kommunikationsstil des virtuellen Agenten meinen Präferenzen entspricht]</t>
  </si>
  <si>
    <t>KommunikationsstilSA[SQ002]. Frage 7/18: Bitte bewerten Sie den eben gezeigten Digitalen Assistenten auf einer Skala von 1 bis 5 (1 = stimme überhaupt nicht zu und 5 = ich stimme stark zu). [Ich habe den Eindruck, dass der Kommunikationsstil des virtuellen Agenten meine Kommunikationspräferenzen berücksichtigt]</t>
  </si>
  <si>
    <t>KommunikationsstilSA[SQ003]. Frage 7/18: Bitte bewerten Sie den eben gezeigten Digitalen Assistenten auf einer Skala von 1 bis 5 (1 = stimme überhaupt nicht zu und 5 = ich stimme stark zu). [Ich habe das Gefühl, dass der virtuelle Agent in einem Stil kommuniziert, der mir gefällt]</t>
  </si>
  <si>
    <t>ValueAlignmentSA[SQ001]. Frage 8/18: Bitte bewerten Sie den eben gezeigten Digitalen Assistenten auf einer Skala von 1 bis 5 (1 = stimme überhaupt nicht zu und 5 = ich stimme stark zu). [Der Digitale Assistent teilt die gleichen Grundwerte wie ich]</t>
  </si>
  <si>
    <t>ValueAlignmentSA[SQ002]. Frage 8/18: Bitte bewerten Sie den eben gezeigten Digitalen Assistenten auf einer Skala von 1 bis 5 (1 = stimme überhaupt nicht zu und 5 = ich stimme stark zu). [Der Digitale Assistent verhält sich ethisch im Umgang mit dem Kunden]</t>
  </si>
  <si>
    <t>ValueAlignmentSA[SQ003]. Frage 8/18: Bitte bewerten Sie den eben gezeigten Digitalen Assistenten auf einer Skala von 1 bis 5 (1 = stimme überhaupt nicht zu und 5 = ich stimme stark zu). [Der Digitale Assistent verhält sich so, als würde es den Kunden schätzen]</t>
  </si>
  <si>
    <t>ValueAlignmentSA[SQ004]. Frage 8/18: Bitte bewerten Sie den eben gezeigten Digitalen Assistenten auf einer Skala von 1 bis 5 (1 = stimme überhaupt nicht zu und 5 = ich stimme stark zu). [Der Digitale Assistent interessiert sich für mehr als den finanziellen Erfolg der Bank]</t>
  </si>
  <si>
    <t>GlaubwuerdigkeitSA[SQ001]. Frage 9/18: Bitte bewerten Sie das eben gezeigte Beratungsgespräch auf einer Skala von 1 bis 5 (1 = stimme überhaupt nicht zu und 5 = ich stimme stark zu). [Die Beratung war vertrauenswürdig]</t>
  </si>
  <si>
    <t>GlaubwuerdigkeitSA[SQ002]. Frage 9/18: Bitte bewerten Sie das eben gezeigte Beratungsgespräch auf einer Skala von 1 bis 5 (1 = stimme überhaupt nicht zu und 5 = ich stimme stark zu). [Die Beratung ist angemessen]</t>
  </si>
  <si>
    <t>GlaubwuerdigkeitSA[SQ003]. Frage 9/18: Bitte bewerten Sie das eben gezeigte Beratungsgespräch auf einer Skala von 1 bis 5 (1 = stimme überhaupt nicht zu und 5 = ich stimme stark zu). [Die Beratung war authentisch]</t>
  </si>
  <si>
    <t>GlaubwuerdigkeitSA[SQ004]. Frage 9/18: Bitte bewerten Sie das eben gezeigte Beratungsgespräch auf einer Skala von 1 bis 5 (1 = stimme überhaupt nicht zu und 5 = ich stimme stark zu). [Die Beratung war wohlgemeint für den Kunden]</t>
  </si>
  <si>
    <t>GlaubwuerdigkeitSA[SQ005]. Frage 9/18: Bitte bewerten Sie das eben gezeigte Beratungsgespräch auf einer Skala von 1 bis 5 (1 = stimme überhaupt nicht zu und 5 = ich stimme stark zu). [Die Beratung war unvoreingenommen]</t>
  </si>
  <si>
    <t>GlaubwuerdigkeitSA[SQ006]. Frage 9/18: Bitte bewerten Sie das eben gezeigte Beratungsgespräch auf einer Skala von 1 bis 5 (1 = stimme überhaupt nicht zu und 5 = ich stimme stark zu). [Der Beratung war ehrlich]</t>
  </si>
  <si>
    <t>GlaubwuerdigkeitSA[SQ007]. Frage 9/18: Bitte bewerten Sie das eben gezeigte Beratungsgespräch auf einer Skala von 1 bis 5 (1 = stimme überhaupt nicht zu und 5 = ich stimme stark zu). [Als Kunde würde ich mich auf die Beratung verlassen ]</t>
  </si>
  <si>
    <t>TransparenzSA[SQ001]. Frage 10/18: Bitte bewerten Sie das eben gezeigte Beratungsgespräch auf einer Skala von 1 bis 5 (1 = stimme überhaupt nicht zu und 5 = ich stimme stark zu). [Die Beratung war leicht verständlich]</t>
  </si>
  <si>
    <t>TransparenzSA[SQ002]. Frage 10/18: Bitte bewerten Sie das eben gezeigte Beratungsgespräch auf einer Skala von 1 bis 5 (1 = stimme überhaupt nicht zu und 5 = ich stimme stark zu). [Die Beratung war für mich nicht verwirrend]</t>
  </si>
  <si>
    <t>TransparenzSA[SQ003]. Frage 10/18: Bitte bewerten Sie das eben gezeigte Beratungsgespräch auf einer Skala von 1 bis 5 (1 = stimme überhaupt nicht zu und 5 = ich stimme stark zu). [Ich verstand, worüber geredet wurde]</t>
  </si>
  <si>
    <t>TransparenzSA[SQ004]. Frage 10/18: Bitte bewerten Sie das eben gezeigte Beratungsgespräch auf einer Skala von 1 bis 5 (1 = stimme überhaupt nicht zu und 5 = ich stimme stark zu). [Es wurde einfache Sprache in der Beratung verwendet]</t>
  </si>
  <si>
    <t>TransparenzSA[SQ005]. Frage 10/18: Bitte bewerten Sie das eben gezeigte Beratungsgespräch auf einer Skala von 1 bis 5 (1 = stimme überhaupt nicht zu und 5 = ich stimme stark zu). [Die Beratung war nicht zu wortreich, sodass ich ihre Bedeutung hätte interpretieren können]</t>
  </si>
  <si>
    <t>FairnessSA[SQ001]. Frage 11/18: Bitte bewerten Sie das eben gezeigte Beratungsgespräch auf einer Skala von 1 bis 5 (1 = stimme überhaupt nicht zu und 5 = ich stimme stark zu). [Die Beratung sammelte genaue und notwendige Informationen für die Entscheidungsfindung]</t>
  </si>
  <si>
    <t>FairnessSA[SQ002]. Frage 11/18: Bitte bewerten Sie das eben gezeigte Beratungsgespräch auf einer Skala von 1 bis 5 (1 = stimme überhaupt nicht zu und 5 = ich stimme stark zu). [Die Beratung bot dem Kunden Gelegenheit an der Entscheidungsfindung teilzuhaben]</t>
  </si>
  <si>
    <t>FairnessSA[SQ003]. Frage 11/18: Bitte bewerten Sie das eben gezeigte Beratungsgespräch auf einer Skala von 1 bis 5 (1 = stimme überhaupt nicht zu und 5 = ich stimme stark zu). [Die Beratung behandelte alle Aspekte, die von der Entscheidung beeinflusst werden ]</t>
  </si>
  <si>
    <t>FairnessSA[SQ004]. Frage 11/18: Bitte bewerten Sie das eben gezeigte Beratungsgespräch auf einer Skala von 1 bis 5 (1 = stimme überhaupt nicht zu und 5 = ich stimme stark zu). [Die Entscheidungen, die in der Beratung getroffen wurden, waren konsistent ]</t>
  </si>
  <si>
    <t>FairnessSA[SQ005]. Frage 11/18: Bitte bewerten Sie das eben gezeigte Beratungsgespräch auf einer Skala von 1 bis 5 (1 = stimme überhaupt nicht zu und 5 = ich stimme stark zu). [Die Beratung berücksichtigte das Anliegen des Kunden]</t>
  </si>
  <si>
    <t>FairnessSA[SQ006]. Frage 11/18: Bitte bewerten Sie das eben gezeigte Beratungsgespräch auf einer Skala von 1 bis 5 (1 = stimme überhaupt nicht zu und 5 = ich stimme stark zu). [Die Beratung bot hilfreiches Feedback zur Entscheidung ]</t>
  </si>
  <si>
    <t>FairnessSA[SQ007]. Frage 11/18: Bitte bewerten Sie das eben gezeigte Beratungsgespräch auf einer Skala von 1 bis 5 (1 = stimme überhaupt nicht zu und 5 = ich stimme stark zu). [Der Standpunkt des Kunden wurde berücksichtigt]</t>
  </si>
  <si>
    <t>FairnessSA[SQ008]. Frage 11/18: Bitte bewerten Sie das eben gezeigte Beratungsgespräch auf einer Skala von 1 bis 5 (1 = stimme überhaupt nicht zu und 5 = ich stimme stark zu). [Die persönlichen Voreingenommenheiten des Kunden wurden toleriert]</t>
  </si>
  <si>
    <t>FairnessSA[SQ009]. Frage 11/18: Bitte bewerten Sie das eben gezeigte Beratungsgespräch auf einer Skala von 1 bis 5 (1 = stimme überhaupt nicht zu und 5 = ich stimme stark zu). [Der Kunde hat vernünftige Antwort erhalten]</t>
  </si>
  <si>
    <t>FairnessSA[SQ010]. Frage 11/18: Bitte bewerten Sie das eben gezeigte Beratungsgespräch auf einer Skala von 1 bis 5 (1 = stimme überhaupt nicht zu und 5 = ich stimme stark zu). [Der Kunde hat eine freundliche und rücksichtsvolle Behandlung erhalten ]</t>
  </si>
  <si>
    <t>FairnessSA[SQ011]. Frage 11/18: Bitte bewerten Sie das eben gezeigte Beratungsgespräch auf einer Skala von 1 bis 5 (1 = stimme überhaupt nicht zu und 5 = ich stimme stark zu). [Die Rechte des Kunden wurden ausreichend berücksichtigt]</t>
  </si>
  <si>
    <t>FairnessSA[SQ012]. Frage 11/18: Bitte bewerten Sie das eben gezeigte Beratungsgespräch auf einer Skala von 1 bis 5 (1 = stimme überhaupt nicht zu und 5 = ich stimme stark zu). [Der Kunde wird hinsichtlich der Pflichten, die der Beratung zugrunde liegen, fair behandelt]</t>
  </si>
  <si>
    <t>FairnessSA[SQ013]. Frage 11/18: Bitte bewerten Sie das eben gezeigte Beratungsgespräch auf einer Skala von 1 bis 5 (1 = stimme überhaupt nicht zu und 5 = ich stimme stark zu). [Der Kunde wird entsprechend seiner Erfahrungen und Kenntnisse fair behandelt]</t>
  </si>
  <si>
    <t>FairnessSA[SQ014]. Frage 11/18: Bitte bewerten Sie das eben gezeigte Beratungsgespräch auf einer Skala von 1 bis 5 (1 = stimme überhaupt nicht zu und 5 = ich stimme stark zu). [Der Kunde wurde angesichts seiner Bemühungen fair behandelt]</t>
  </si>
  <si>
    <t>FairnessSA[SQ015]. Frage 11/18: Bitte bewerten Sie das eben gezeigte Beratungsgespräch auf einer Skala von 1 bis 5 (1 = stimme überhaupt nicht zu und 5 = ich stimme stark zu). [Der Kunde wird hinsichtlich seiner alltäglichen Belastungen und Sorgen fair behandelt]</t>
  </si>
  <si>
    <t>ZufriedenheitSA[SQ001]. Frage 12/18: Wenn ich mir vorstelle, dass ich an der Beratung als Kunde teilgenommen hätte, würde ich die Beratung auf einer Skala von 1 bis 5 (1 = stimme überhaupt nicht zu und 5 = ich stimme stark zu) wie folgt einschätzen.  [Ich bin zufrieden mit dieser Beratung]</t>
  </si>
  <si>
    <t>ZufriedenheitSA[SQ002]. Frage 12/18: Wenn ich mir vorstelle, dass ich an der Beratung als Kunde teilgenommen hätte, würde ich die Beratung auf einer Skala von 1 bis 5 (1 = stimme überhaupt nicht zu und 5 = ich stimme stark zu) wie folgt einschätzen.  [Ich fühlte mich in dieser Beratung wohl]</t>
  </si>
  <si>
    <t>ZufriedenheitSA[SQ003]. Frage 12/18: Wenn ich mir vorstelle, dass ich an der Beratung als Kunde teilgenommen hätte, würde ich die Beratung auf einer Skala von 1 bis 5 (1 = stimme überhaupt nicht zu und 5 = ich stimme stark zu) wie folgt einschätzen.  [Die Beratung gab mir das Gefühl von Zufriedenheit]</t>
  </si>
  <si>
    <t>ZufriedenheitSA[SQ004]. Frage 12/18: Wenn ich mir vorstelle, dass ich an der Beratung als Kunde teilgenommen hätte, würde ich die Beratung auf einer Skala von 1 bis 5 (1 = stimme überhaupt nicht zu und 5 = ich stimme stark zu) wie folgt einschätzen.  [Die Beratung hat mir Freude bereitet]</t>
  </si>
  <si>
    <t>ZufriedenheitSA[SQ005]. Frage 12/18: Wenn ich mir vorstelle, dass ich an der Beratung als Kunde teilgenommen hätte, würde ich die Beratung auf einer Skala von 1 bis 5 (1 = stimme überhaupt nicht zu und 5 = ich stimme stark zu) wie folgt einschätzen.  [Wenn ich an diese Beratung denke, bin ich ihr gegenüber positiv eingestellt]</t>
  </si>
  <si>
    <t>ServiceQualitySA[SQ001]. Frage 13/18: Bitte bewerten Sie das eben gezeigte Beratungsgespräch auf einer Skala von 1 bis 5 (1 = stimme überhaupt nicht zu und 5 = ich stimme stark zu). [Das Verhalten des Beraters schafft Vertrauen]</t>
  </si>
  <si>
    <t>ServiceQualitySA[SQ002]. Frage 13/18: Bitte bewerten Sie das eben gezeigte Beratungsgespräch auf einer Skala von 1 bis 5 (1 = stimme überhaupt nicht zu und 5 = ich stimme stark zu). [Der Berater ist höflich]</t>
  </si>
  <si>
    <t>ServiceQualitySA[SQ003]. Frage 13/18: Bitte bewerten Sie das eben gezeigte Beratungsgespräch auf einer Skala von 1 bis 5 (1 = stimme überhaupt nicht zu und 5 = ich stimme stark zu). [Der Berater schenkt dem Kunden persönliche Aufmerksamkeit]</t>
  </si>
  <si>
    <t>ServiceQualitySA[SQ004]. Frage 13/18: Bitte bewerten Sie das eben gezeigte Beratungsgespräch auf einer Skala von 1 bis 5 (1 = stimme überhaupt nicht zu und 5 = ich stimme stark zu). [Der Berater hat nur das Beste des Kunden im Sinn]</t>
  </si>
  <si>
    <t>ServiceQualitySA[SQ005]. Frage 13/18: Bitte bewerten Sie das eben gezeigte Beratungsgespräch auf einer Skala von 1 bis 5 (1 = stimme überhaupt nicht zu und 5 = ich stimme stark zu). [Der Kunde kann seine Gedanken uneingeschränkt mit dem Berater teilen]</t>
  </si>
  <si>
    <t>KundenorientierungSA[SQ001]. Frage 14/18: Bitte bewerten Sie das eben gezeigte Beratungsgespräch auf einer Skala von 1 bis 5 (1 = stimme überhaupt nicht zu und 5 = ich stimme stark zu). [Der Berater versucht die Bedürfnisse des Kunden in Erfahrung zu bringen]</t>
  </si>
  <si>
    <t>KundenorientierungSA[SQ002]. Frage 14/18: Bitte bewerten Sie das eben gezeigte Beratungsgespräch auf einer Skala von 1 bis 5 (1 = stimme überhaupt nicht zu und 5 = ich stimme stark zu). [Der Berater handelt im besten Interesse des Kunden]</t>
  </si>
  <si>
    <t>KundenorientierungSA[SQ003]. Frage 14/18: Bitte bewerten Sie das eben gezeigte Beratungsgespräch auf einer Skala von 1 bis 5 (1 = stimme überhaupt nicht zu und 5 = ich stimme stark zu). [Der Berater versucht während der gesamten Beratung, einen passenden Vorschlag für die Bedürfnisse des Kunden zu finden]</t>
  </si>
  <si>
    <t>KundenorientierungSA[SQ004]. Frage 14/18: Bitte bewerten Sie das eben gezeigte Beratungsgespräch auf einer Skala von 1 bis 5 (1 = stimme überhaupt nicht zu und 5 = ich stimme stark zu). [Der Berater unterbreitet dem Kunden den passendsten Vorschlag]</t>
  </si>
  <si>
    <t>KundenorientierungSA[SQ005]. Frage 14/18: Bitte bewerten Sie das eben gezeigte Beratungsgespräch auf einer Skala von 1 bis 5 (1 = stimme überhaupt nicht zu und 5 = ich stimme stark zu). [Der Berater versucht herauszufinden, welcher Vorschlag für den Kunden am hilfreichsten ist]</t>
  </si>
  <si>
    <t>KundenorientierungSA[SQ006]. Frage 14/18: Bitte bewerten Sie das eben gezeigte Beratungsgespräch auf einer Skala von 1 bis 5 (1 = stimme überhaupt nicht zu und 5 = ich stimme stark zu). [Der Berater versucht einen passenden Vorschlag in Bezug auf das Problem des Kunden zu machen, um dieses zu lösen]</t>
  </si>
  <si>
    <t>KompetenzSA[SQ001]. Frage 15/18: Bitte bewerten Sie das eben gezeigte Beratungsgespräch auf einer Skala von 1 bis 5 (1 = stimme überhaupt nicht zu und 5 = ich stimme stark zu). [Der Digitale Assistent weiss, wovon er spricht]</t>
  </si>
  <si>
    <t>KompetenzSA[SQ002]. Frage 15/18: Bitte bewerten Sie das eben gezeigte Beratungsgespräch auf einer Skala von 1 bis 5 (1 = stimme überhaupt nicht zu und 5 = ich stimme stark zu). [Der Digitale Assistent ist eine ausgezeichnete Quelle für genaue Informationen]</t>
  </si>
  <si>
    <t>KompetenzSA[SQ003]. Frage 15/18: Bitte bewerten Sie das eben gezeigte Beratungsgespräch auf einer Skala von 1 bis 5 (1 = stimme überhaupt nicht zu und 5 = ich stimme stark zu). [Der Digitale Assistent weiss nicht so viel, wie er sollte]</t>
  </si>
  <si>
    <t>KompetenzSA[SQ004]. Frage 15/18: Bitte bewerten Sie das eben gezeigte Beratungsgespräch auf einer Skala von 1 bis 5 (1 = stimme überhaupt nicht zu und 5 = ich stimme stark zu). [Der Digitale Assistent muss noch viel über seine Produkte und Dienstleistungen lernen]</t>
  </si>
  <si>
    <t>KompetenzSA[SQ005]. Frage 15/18: Bitte bewerten Sie das eben gezeigte Beratungsgespräch auf einer Skala von 1 bis 5 (1 = stimme überhaupt nicht zu und 5 = ich stimme stark zu). [Der Digitale Assistent macht nicht den Eindruck, als ob er übertreiben würde]</t>
  </si>
  <si>
    <t>KompetenzSA[SQ006]. Frage 15/18: Bitte bewerten Sie das eben gezeigte Beratungsgespräch auf einer Skala von 1 bis 5 (1 = stimme überhaupt nicht zu und 5 = ich stimme stark zu). [Der Digitale Assistent ist eine der ehrlichsten Personen, die ich kenne]</t>
  </si>
  <si>
    <t>KompetenzSA[SQ007]. Frage 15/18: Bitte bewerten Sie das eben gezeigte Beratungsgespräch auf einer Skala von 1 bis 5 (1 = stimme überhaupt nicht zu und 5 = ich stimme stark zu). [Der Digitale Assistent macht den Eindruck, als ob er dem Kunden möglicherweise nicht über alle Nachteile des Angebots berichten würde]</t>
  </si>
  <si>
    <t>KompetenzSA[SQ008]. Frage 15/18: Bitte bewerten Sie das eben gezeigte Beratungsgespräch auf einer Skala von 1 bis 5 (1 = stimme überhaupt nicht zu und 5 = ich stimme stark zu). [Der Digitale Assistent sagt das, was der Kunde hören möchte]</t>
  </si>
  <si>
    <t>KompetenzSA[SQ009]. Frage 15/18: Bitte bewerten Sie das eben gezeigte Beratungsgespräch auf einer Skala von 1 bis 5 (1 = stimme überhaupt nicht zu und 5 = ich stimme stark zu). [Ich würde mich freuen, den Digitalen Assistenten in echt kennenzulernen]</t>
  </si>
  <si>
    <t>KompetenzSA[SQ010]. Frage 15/18: Bitte bewerten Sie das eben gezeigte Beratungsgespräch auf einer Skala von 1 bis 5 (1 = stimme überhaupt nicht zu und 5 = ich stimme stark zu). [Der Digitale Assistent ist freundlich]</t>
  </si>
  <si>
    <t>KompetenzSA[SQ011]. Frage 15/18: Bitte bewerten Sie das eben gezeigte Beratungsgespräch auf einer Skala von 1 bis 5 (1 = stimme überhaupt nicht zu und 5 = ich stimme stark zu). [Der Digitale Assistent ist mir nicht besonders sympathisch]</t>
  </si>
  <si>
    <t>KompetenzSA[SQ012]. Frage 15/18: Bitte bewerten Sie das eben gezeigte Beratungsgespräch auf einer Skala von 1 bis 5 (1 = stimme überhaupt nicht zu und 5 = ich stimme stark zu). [Der Digitale Assistent ist eine kalte Person]</t>
  </si>
  <si>
    <t>AttraktivitaetSA[SQ001]. Frage 17/18: Wenn Sie an die soeben gesehene Beratung denken, wie würden Sie diese unter der Benutzung der folgenden Wörter bezeichnen. Bitte entscheiden Sie zwischen jeweils zwei Antwortmöglichkeiten auf einer Skala von 1 bis 5. [einfach | kompliziert]</t>
  </si>
  <si>
    <t>AttraktivitaetSA[SQ002]. Frage 17/18: Wenn Sie an die soeben gesehene Beratung denken, wie würden Sie diese unter der Benutzung der folgenden Wörter bezeichnen. Bitte entscheiden Sie zwischen jeweils zwei Antwortmöglichkeiten auf einer Skala von 1 bis 5. [hässlich | schön]</t>
  </si>
  <si>
    <t>AttraktivitaetSA[SQ003]. Frage 17/18: Wenn Sie an die soeben gesehene Beratung denken, wie würden Sie diese unter der Benutzung der folgenden Wörter bezeichnen. Bitte entscheiden Sie zwischen jeweils zwei Antwortmöglichkeiten auf einer Skala von 1 bis 5. [praktisch | unpraktisch]</t>
  </si>
  <si>
    <t>AttraktivitaetSA[SQ004]. Frage 17/18: Wenn Sie an die soeben gesehene Beratung denken, wie würden Sie diese unter der Benutzung der folgenden Wörter bezeichnen. Bitte entscheiden Sie zwischen jeweils zwei Antwortmöglichkeiten auf einer Skala von 1 bis 5. [stilvoll | stillos]</t>
  </si>
  <si>
    <t>AttraktivitaetSA[SQ005]. Frage 17/18: Wenn Sie an die soeben gesehene Beratung denken, wie würden Sie diese unter der Benutzung der folgenden Wörter bezeichnen. Bitte entscheiden Sie zwischen jeweils zwei Antwortmöglichkeiten auf einer Skala von 1 bis 5. [voraussagbar | unberechenbar]</t>
  </si>
  <si>
    <t>AttraktivitaetSA[SQ006]. Frage 17/18: Wenn Sie an die soeben gesehene Beratung denken, wie würden Sie diese unter der Benutzung der folgenden Wörter bezeichnen. Bitte entscheiden Sie zwischen jeweils zwei Antwortmöglichkeiten auf einer Skala von 1 bis 5. [minderwertig | wertvoll]</t>
  </si>
  <si>
    <t>AttraktivitaetSA[SQ007]. Frage 17/18: Wenn Sie an die soeben gesehene Beratung denken, wie würden Sie diese unter der Benutzung der folgenden Wörter bezeichnen. Bitte entscheiden Sie zwischen jeweils zwei Antwortmöglichkeiten auf einer Skala von 1 bis 5. [phantasielos | kreativ]</t>
  </si>
  <si>
    <t>AttraktivitaetSA[SQ008]. Frage 17/18: Wenn Sie an die soeben gesehene Beratung denken, wie würden Sie diese unter der Benutzung der folgenden Wörter bezeichnen. Bitte entscheiden Sie zwischen jeweils zwei Antwortmöglichkeiten auf einer Skala von 1 bis 5. [gut | schlecht]</t>
  </si>
  <si>
    <t>AttraktivitaetSA[SQ009]. Frage 17/18: Wenn Sie an die soeben gesehene Beratung denken, wie würden Sie diese unter der Benutzung der folgenden Wörter bezeichnen. Bitte entscheiden Sie zwischen jeweils zwei Antwortmöglichkeiten auf einer Skala von 1 bis 5. [verwirrend | übersichtlich]</t>
  </si>
  <si>
    <t>AttraktivitaetSA[SQ010]. Frage 17/18: Wenn Sie an die soeben gesehene Beratung denken, wie würden Sie diese unter der Benutzung der folgenden Wörter bezeichnen. Bitte entscheiden Sie zwischen jeweils zwei Antwortmöglichkeiten auf einer Skala von 1 bis 5. [lahm | fesselnd]</t>
  </si>
  <si>
    <t>NetPromoterScoreSA[SQ001]. Frage 18/18: Bitte bewerten Sie das eben gezeigte Beratungsgespräch auf einer Skala von 1 bis 10 (1 = stimme überhaupt nicht zu, 10 = ich stimme stark zu). [Wie wahrscheinlich ist es, dass Sie die soeben abgeschlossene Beratung weiterempfehlen würden?]</t>
  </si>
  <si>
    <t>GlaubwuerdigkeitKL[SQ006]. Frage 1/9: Bitte bewerten Sie das eben gezeigte Beratungsgespräch auf einer Skala von 1 bis 5 (1 = stimme überhaupt nicht zu und 5 = ich stimme stark zu). [Die Beratung war ehrlich]</t>
  </si>
  <si>
    <t>FairnessKL[SQ012]. Frage 3/9: Bitte bewerten Sie das eben gezeigte Beratungsgespräch auf einer Skala von 1 bis 5 (1 = stimme überhaupt nicht zu und 5 = ich stimme stark zu). [Der Kunde wird hinsichtlich der Pflichten, die der Beratung zugrunde liegen, fair behandelt]</t>
  </si>
  <si>
    <t>FairnessKL[SQ013]. Frage 3/9: Bitte bewerten Sie das eben gezeigte Beratungsgespräch auf einer Skala von 1 bis 5 (1 = stimme überhaupt nicht zu und 5 = ich stimme stark zu). [Der Kunde wird entsprechend seiner Erfahrungen und Kenntnisse fair behandelt]</t>
  </si>
  <si>
    <t>FairnessKL[SQ015]. Frage 3/9: Bitte bewerten Sie das eben gezeigte Beratungsgespräch auf einer Skala von 1 bis 5 (1 = stimme überhaupt nicht zu und 5 = ich stimme stark zu). [Der Kunde wird hinsichtlich seiner alltäglichen Belastungen und Sorgen fair behandelt]</t>
  </si>
  <si>
    <t>KundenorientierungKL[SQ001]. Frage 6/9: Bitte bewerten Sie das eben gezeigte Beratungsgespräch auf einer Skala von 1 bis 5 (1 = stimme überhaupt nicht zu und 5 = ich stimme stark zu). [Der Berater versucht die Bedürfnisse des Kunden in Erfahrung zu bringen]</t>
  </si>
  <si>
    <t>KundenorientierungKL[SQ002]. Frage 6/9: Bitte bewerten Sie das eben gezeigte Beratungsgespräch auf einer Skala von 1 bis 5 (1 = stimme überhaupt nicht zu und 5 = ich stimme stark zu). [Der Berater handelt im besten Interesse des Kunden]</t>
  </si>
  <si>
    <t>KundenorientierungKL[SQ003]. Frage 6/9: Bitte bewerten Sie das eben gezeigte Beratungsgespräch auf einer Skala von 1 bis 5 (1 = stimme überhaupt nicht zu und 5 = ich stimme stark zu). [Der Berater versucht während der gesamten Beratung, einen passenden Vorschlag für die Bedürfnisse des Kunden zu finden]</t>
  </si>
  <si>
    <t>KundenorientierungKL[SQ004]. Frage 6/9: Bitte bewerten Sie das eben gezeigte Beratungsgespräch auf einer Skala von 1 bis 5 (1 = stimme überhaupt nicht zu und 5 = ich stimme stark zu). [Der Berater unterbreitet dem Kunden den passendsten Vorschlag]</t>
  </si>
  <si>
    <t>KundenorientierungKL[SQ005]. Frage 6/9: Bitte bewerten Sie das eben gezeigte Beratungsgespräch auf einer Skala von 1 bis 5 (1 = stimme überhaupt nicht zu und 5 = ich stimme stark zu). [Der Berater versucht herauszufinden, welcher Vorschlag für den Kunden am hilfreichsten ist]</t>
  </si>
  <si>
    <t>KundenorientierungKL[SQ006]. Frage 6/9: Bitte bewerten Sie das eben gezeigte Beratungsgespräch auf einer Skala von 1 bis 5 (1 = stimme überhaupt nicht zu und 5 = ich stimme stark zu). [Der Berater versucht einen passenden Vorschlag in Bezug auf das Problem des Kunden zu machen, um dieses zu lösen]</t>
  </si>
  <si>
    <t>Scale (pos/neg)</t>
  </si>
  <si>
    <t>Scale (values)</t>
  </si>
  <si>
    <t>nominal</t>
  </si>
  <si>
    <t>Dem02</t>
  </si>
  <si>
    <t>metrisch</t>
  </si>
  <si>
    <t>pos-neg</t>
  </si>
  <si>
    <t>Participant Ids</t>
  </si>
  <si>
    <t>interviewtime. Gesamtzeit</t>
  </si>
  <si>
    <t>groupTime6197. Gruppenzeit: Hinweise zur Bearbeitung</t>
  </si>
  <si>
    <t>groupTime6190. Gruppenzeit: Persönliche Angaben und Erwartungen an die Finanzberatung</t>
  </si>
  <si>
    <t>groupTime6191. Gruppenzeit: Klassische Beratung</t>
  </si>
  <si>
    <t>groupTime6192. Gruppenzeit: Beratung mit Unterstützung eines Digitalen Assistenten - Variante 1</t>
  </si>
  <si>
    <t>groupTime6193. Gruppenzeit: Beratung mit Unterstützung eines Digitalen Assistenten - Variante 2</t>
  </si>
  <si>
    <t>groupTime6196. Gruppenzeit: Vergleich zu bisherigen Erfahrungen in der Finanzberatung</t>
  </si>
  <si>
    <t>groupTime6195. Gruppenzeit: Vielen Dank für Ihre Teilnahme</t>
  </si>
  <si>
    <t>=VLOOKUP($B5,'[results-survey126441-3.xlsx]Sheet1'!$A:$AJ,(F$3+2),FALSE)</t>
  </si>
  <si>
    <t>Demographische Daten</t>
  </si>
  <si>
    <t>Customer Service Experience</t>
  </si>
  <si>
    <t>=IF(VLOOKUP($B20,'[results-survey126441-3.xlsx]Sheet1'!$A:$AJ,(F$3+2),FALSE) = 0, "", VLOOKUP($B20,'[results-survey126441-3.xlsx]Sheet1'!$A:$AJ,(F$3+2),FALSE))</t>
  </si>
  <si>
    <t>Rest</t>
  </si>
  <si>
    <t>=IF($C41 = "neg", (($D41+1) - VLOOKUP($B41,'[results-survey126441-3.xlsx]Sheet1'!$A:$AJ,(F$3+2),FALSE)), IF($C41 = "pos-neg", (3+VLOOKUP($B41,'[results-survey126441-3.xlsx]Sheet1'!$A:$AJ,(F$3+2),FALSE)), VLOOKUP($B41,'[results-survey126441-3.xlsx]Sheet1'!$A:$AJ,(F$3+2),FALSE)))</t>
  </si>
  <si>
    <t>Ids</t>
  </si>
  <si>
    <t>N/A</t>
  </si>
  <si>
    <t>VideoPhase1KL.    Phase 1: Begrüssung und Vorstellung Bitte sehen Sie sich das folgende Video zur ersten Gesprächsphase an. Hierzu klicken Sie bitte den Play-Button und schalten in den Vollbild-Modus. Bitte sehen Sie sich im Anschluss an das Video direkt die nächste Phase der Beratung an.        </t>
  </si>
  <si>
    <t>VideoPhase2KL.    Phase 2: Erfassung der Eckdaten Bitte sehen Sie sich das folgende Video zur zweiten Gesprächsphase an. Hierzu klicken Sie bitte den Play-Button und schalten in den Vollbild-Modus. Bitte sehen Sie sich im Anschluss an das Video direkt die nächste Phase der Beratung an.        </t>
  </si>
  <si>
    <t>VideoPhase4KL.    Phase 3: Besprechung Standardportfolio Bitte sehen Sie sich das folgende Video zur dritten Gesprächsphase an. Hierzu klicken Sie bitte den Play-Button und schalten in den Vollbild-Modus. Bitte sehen Sie sich im Anschluss an das Video direkt die nächste Phase der Beratung an.        </t>
  </si>
  <si>
    <t>VideoPhase5KL.    Phase 4 und 5: Verfeinerung Portfolio und Abschluss Bitte sehen Sie sich das folgende Video zu den letzten beiden Gesprächsphasen an. Hierzu klicken Sie bitte den Play-Button und schalten in den Vollbild-Modus. Im Anschluss an dieses Video werden Ihnen Fragen zur gezeigten Beratung gestellt.        </t>
  </si>
  <si>
    <t>VideoPhase5YNKL. Haben Sie alle Videos vollständig angesehen?</t>
  </si>
  <si>
    <t>Ja (Fortfahren zu den nächsten Fragen)</t>
  </si>
  <si>
    <t>ContinueKL. Nun haben Sie alle Phasen der Beratung angesehen. Die nachfolgenden Fragen beziehen sich alle auf die gesamte Beratung, die Sie soeben in ihren fünf Einzelteilen gesehen haben. Bitte beantworten Sie die Fragen, in dem Sie über den Gesamteindruck der gesehenen Beratung nachdenken.</t>
  </si>
  <si>
    <t>Der Umgang mit dem Interesse der Kundin am asiatischen Markt wurde zu schnell und einschüchernd abgeschlossen. Eine globale Aufstellung am Anfang wurde durch einzelne Aktien mehr in Richtung nationalem Markt gerichtet. ETFs kamen gar nicht zur Sprache. Eventuell hat die Kandidatin persönlich mehr Interesse an Unternehmen mit entsprechender Unternehmenskultur, anstatt an etablierten Unternehmen, die stark in der Kritik stehen, e.g. VW, Nestlé, Deutsche Bank.</t>
  </si>
  <si>
    <t>Ich hatte keinen Hass auf den Menschen, aber meine Antworten sind ehrlich, denn er hält sich an seine vorgegeben 5 Produkte (Strategien), geht auf Wünsche nicht ein und schliesst einen strategiewechsel aus, weil ihm das tu mühsam ist. Und bezeichnet alle drei erwähnten strategien als „sportlich“, ich hoffe, dass das nur gespielt ist und solche Volldeppen nicht wirklich irgendwo sitzen</t>
  </si>
  <si>
    <t>Interessantes Beispiel einer Kundenberatung. Es wird zwar die jetzige Situation des Kunden angesprochen, aber nicht dessen Ziele, die der Kunde in seinem Leben erreichen will. Der Kunde wird doch etwas über den Tisch gezogen. Gebühren des Fonds werden nicht erwähnt.</t>
  </si>
  <si>
    <t>Die Masken machen die Beratung etwas weniger persönlich. Ich denke es ist so auch schwieriger, die Ehrlichkeit und Reaktion des Gegenübers einzuschätzen.</t>
  </si>
  <si>
    <t>Es war zu viel Papier auf dem Tisch. Der Berater hat zu sehr auf seinen Papierblock gestarrt. Der Foliensatz war farblich zu dunkel und es wirkte sehr chaotisch mit all dem Papierkram.</t>
  </si>
  <si>
    <t>Die Beratung hat mir gut gefallen.</t>
  </si>
  <si>
    <t>Diesmal wurde die Nachhaltigkeit nicht erwähnt, also problemlos konventionell unterwegs mit Amazon, CocaCola usw. Plus nicht ganz durchsichtig die Interessen der Bank an einer Walliser Bank...würde ich nicht unbedingt ohne zu hinterfragen annehmen</t>
  </si>
  <si>
    <t>Warum nennt er sie plötzlich beim Vornamen?</t>
  </si>
  <si>
    <t>Die vorbereiteten Foliensätze machten mir den Eindruck, die Vorschläge waren nicht auf mich bezogen, sondern es war eine vorbereitete Variante.</t>
  </si>
  <si>
    <t>Hier wurde mehr auf den Kunden eingegangen, jedoch auch hier fehlt die Bestandsanalyse, was das aktuelle Vermögen des Kunden, seine Einkommenssituation anbetrifft. Die Kundin hat zumindest Infoblätter zu den einzelnen Firmen&lt;&lt;7Produkten bekommen, jedoch auch hier keine Aufklärung zu den unterschiedlichen Risikokategorien, meiner Meinung nach eine unglaubliche Unterlassung</t>
  </si>
  <si>
    <t>Die beratung fand in einem kalten, unpersönlichen und stillosem raum statt. da hat es potential nach oben. der berater hat auf mich wie ein roboter gewirkt. Immer eine antwort parat aber keine empathie. war vielleicht sein erstes beratungsgespräch.......</t>
  </si>
  <si>
    <t>NA-Prototype</t>
  </si>
  <si>
    <t>VideoPhase1NA.    Phase 1: Begrüssung und Erfassung Eckdaten Bitte sehen Sie sich das folgende Video zur ersten Gesprächsphase an. Hierzu klicken Sie bitte den Play-Button und schalten in den Vollbild-Modus.        </t>
  </si>
  <si>
    <t>VideoPhase2NA.    Phase 2: Vorstellung Anlagestrategien Bitte sehen Sie sich das folgende Video zur zweiten Gesprächsphase an. Hierzu klicken Sie bitte den Play-Button und schalten in den Vollbild-Modus.        </t>
  </si>
  <si>
    <t>VideoPhase3NA.    Phase 3: Erfassung Interessen Bitte sehen Sie sich das folgende Video zur dritten Gesprächsphase an. Hierzu klicken Sie bitte den Play-Button und schalten in den Vollbild-Modus.        </t>
  </si>
  <si>
    <t>VideoPhase4NA.    Phase 4: Besprechung Standardportfolio Bitte sehen Sie sich das folgende Video zur vierten Gesprächsphase an. Hierzu klicken Sie bitte den Play-Button und schalten in den Vollbild-Modus.        </t>
  </si>
  <si>
    <t>VideoPhase5NA.    Phase 5: Verfeinerung Portfolio und Abschluss Bitte sehen Sie sich das folgende Video zu den letzten beiden Gesprächsphasen an. Hierzu klicken Sie bitte den Play-Button und schalten in den Vollbild-Modus.        </t>
  </si>
  <si>
    <t>ContinueNA. Nun haben Sie alle Phasen der Beratung angesehen. Die nachfolgenden Fragen beziehen sich alle auf die gesamte Beratung, die Sie soeben in ihren sechs Einzelteilen gesehen haben. Bitte beantworten Sie die Fragen, in dem Sie über den Gesamteindruck der gesehenen Beratung nachdenken.</t>
  </si>
  <si>
    <t>-</t>
  </si>
  <si>
    <t>Ich habe einen Schreibfehler gesehen: Perfomance. Das war beim zweitletzen Video unter dem Film rechts. Das müsste wohl PerformaNce heissen.</t>
  </si>
  <si>
    <t>übersichtliche Beratung</t>
  </si>
  <si>
    <t>Für mich bisher die beste Variante des Beratungsgesprächs.</t>
  </si>
  <si>
    <t>Wenn alles beim "Standard" bleibt von der Kriterien her bleibt, ist der digitale Assistent  dafür programmiert, er rebelliert sicher nicht , gibt aber den Anschein von Effizienz</t>
  </si>
  <si>
    <t>Das bisher positivste Gespräch jedoch auch hier keine Erklärungen der einzelnen Produkte und Risiken, unabdingbar. Ich kann nur eine 'informed' choice machen, wenn alle Angaben, positiv wie negativ auf dem Tisch sind....</t>
  </si>
  <si>
    <t>Der Digitale Assistent war sehr hilfreich und neutral</t>
  </si>
  <si>
    <t>keine</t>
  </si>
  <si>
    <t>WA-Prototype</t>
  </si>
  <si>
    <t>VideoPhase1WA.    Phase 1: Begrüssung und Erfassung Eckdaten Bitte sehen Sie sich das folgende Video zur ersten Gesprächsphase an. Hierzu klicken Sie bitte den Play-Button und schalten in den Vollbild-Modus.        </t>
  </si>
  <si>
    <t>VideoPhase2WA.    Phase 2: Vorstellung Anlagestrategien Bitte sehen Sie sich das folgende Video zur zweiten Gesprächsphase an. Hierzu klicken Sie bitte den Play-Button und schalten in den Vollbild-Modus.        </t>
  </si>
  <si>
    <t>VideoPhase3WA.    Phase 3: Erfassung Interessen Bitte sehen Sie sich das folgende Video zur dritten Gesprächsphase an. Hierzu klicken Sie bitte den Play-Button und schalten in den Vollbild-Modus.        </t>
  </si>
  <si>
    <t>VideoPhase4WA.    Phase 4: Besprechung Standardportfolio Bitte sehen Sie sich das folgende Video zur vierten Gesprächsphase an. Hierzu klicken Sie bitte den Play-Button und schalten in den Vollbild-Modus.        </t>
  </si>
  <si>
    <t>VideoPhase5WA.    Phase 5: Verfeinerung Portfolio und Abschluss Bitte sehen Sie sich das folgende Video der letzten beiden Gesprächsphasen an. Hierzu klicken Sie bitte den Play-Button und schalten in den Vollbild-Modus.        </t>
  </si>
  <si>
    <t>ContinueWA. Nun haben Sie alle Phasen der Beratung angesehen. Die nachfolgenden Fragen beziehen sich alle auf die gesamte Beratung, die Sie soeben in ihren fünf Einzelteilen gesehen haben. Bitte beantworten Sie die Fragen, in dem Sie über den Gesamteindruck der gesehenen Beratung nachdenken.</t>
  </si>
  <si>
    <t>Als der digitale Assistent den Befehl nicht ganz verstanden hat, und um Wiederholung bat, glaubte ich einen leichten Sankt-Galler-Dialekt in seinem Hochdeutsch zu hören. Das war wohl eher ein Mensch, der die Animation des Assistenten sprachlich synchronisiert hat.</t>
  </si>
  <si>
    <t>technische Probleme mit der Spracherkennung. Ein Computer wird zwischen den Kunden und den Kundenberater geschoben. Das macht die Beratung etwas kompliziert.</t>
  </si>
  <si>
    <t>Der Digitale Assistent wirkt sehr unprofessionnel. Man würde ihn besser ganz weglassen. Dies würde ja nicht ausschliessen, dass der Berater die Dinge mit Hilfe des Computers visualisieren würde, anstatt mit Broschüren.</t>
  </si>
  <si>
    <t>Die Sprachsteuerung hat nicht einwandfrei funktioniert. Ich rede manchmal etwas undeutlich und dann hätte das System wohl eher etwas Mühe.</t>
  </si>
  <si>
    <t>Insgesamt hat mir die Beratung zugesagt.</t>
  </si>
  <si>
    <t>Die Nachhaltigkeit die in den Interessen verblieben war wurde komplett ignoriert, der digitale Assistent war technisch gut aber es ging eigentlich bei Berater und Assistent total am Ziel vorbei, nicht ETFs wurden erwähnt</t>
  </si>
  <si>
    <t>Der Berater benutz zu viele ähm
Die Lautstärke des Digitalen Assistenten ist nicht konsistent und teilweise sehr laut was Ihn unsympatisch macht Mikrofoneinstellung war nicht optimal)</t>
  </si>
  <si>
    <t>Ich habe 2ährend meiner beruflichen Laufbahn die Ausbildung zum Finanzanlagenfachmann gemacht, dh weiss was die Gesetzesvorlagen sind und was mir hier vielleicht auch gewollt gefehlt hat, ist die Bestandsanalyse, dh wo steht der Kunde aktuell, wie sehen seine Finanzen aus, denn eigentlich nur aufgrund dessen sollte dann eine Beratung stattfinden. Und die Erklärungen der einzelnen Produkte waren für meine Begriffe viel zu oberflächlich, auch wurde auf die verschiedenen Risikokategorien nicht hingewiesen (ua Spekulationen) sodass für mich diese Beratung nicht zufriedenstellend sein kann, da ich in einer Bank lange gearbeitet habe und manche Produkte kenne. Der Kunde muss in diesem Falle eine Entscheidung fällen ohne relevante &lt;hintergrtundinformationen zu haben, für mich schlichtweg unprofessional. Der Dig Assistent sollte meiner Meinung nach viel mehr in die Details der einzelnen Strategiengehen, Hintergrundwissen veranschaulichen, statt nur zu assistieren, dh zu bebildern was viele nicht im &lt;kopf haben.</t>
  </si>
  <si>
    <t>Der Digitale Assistent empfand ich etwas als befremdend und "abweisend / kühl"</t>
  </si>
  <si>
    <t>SA-Prototype</t>
  </si>
  <si>
    <t>VideoPhase1SA.    Phase 1: Begrüssung und Erfassung Eckdaten Bitte sehen Sie sich das folgende Video zur ersten Gesprächsphase an. Hierzu klicken Sie bitte den Play-Button und schalten in den Vollbild-Modus.        </t>
  </si>
  <si>
    <t>VideoPhase2SA.    Phase 2: Vorstellung Anlagestrategien Bitte sehen Sie sich das folgende Video zur zweiten Gesprächsphase an. Hierzu klicken Sie bitte den Play-Button und schalten in den Vollbild-Modus.        </t>
  </si>
  <si>
    <t>VideoPhase3SA.    Phase 3: Erfassung Interessen Bitte sehen Sie sich das folgende Video zur dritten Gesprächsphase an. Hierzu klicken Sie bitte den Play-Button und schalten in den Vollbild-Modus.        </t>
  </si>
  <si>
    <t>VideoPhase4SA.    Phase 4: Besprechung Standardportfolio Bitte sehen Sie sich das folgende Video zur vierten Gesprächsphase an. Hierzu klicken Sie bitte den Play-Button und schalten in den Vollbild-Modus..        </t>
  </si>
  <si>
    <t>VideoPhase5SA.    Phase 5: Verfeinerung Portfolio und Abschluss Bitte sehen Sie sich das folgende Video der letzten beiden Gesprächsphasen an. Hierzu klicken Sie bitte den Play-Button und schalten in den Vollbild-Modus.        </t>
  </si>
  <si>
    <t>ContinueSA. Nun haben Sie alle Phasen der Beratung angesehen. Die nachfolgenden Fragen beziehen sich alle auf die gesamte Beratung, die Sie soeben in ihren fünf Einzelteilen gesehen haben. Bitte beantworten Sie die Fragen, in dem Sie über den Gesamteindruck der gesehenen Beratung nachdenken.   </t>
  </si>
  <si>
    <t>Anthro3SA[SQ001]. Frage 3/18: Wenn Sie an den das Aussehen des Digitalen Assistenten denken, wie würden Sie diesen unter der Benutzung der folgenden Wörter bezeichnen? [unsterblich | sterblich]</t>
  </si>
  <si>
    <t>Anthro3SA[SQ002]. Frage 3/18: Wenn Sie an den das Aussehen des Digitalen Assistenten denken, wie würden Sie diesen unter der Benutzung der folgenden Wörter bezeichnen? [synthetisch | echt]</t>
  </si>
  <si>
    <t>Anthro3SA[SQ003]. Frage 3/18: Wenn Sie an den das Aussehen des Digitalen Assistenten denken, wie würden Sie diesen unter der Benutzung der folgenden Wörter bezeichnen? [leblos | lebendig]</t>
  </si>
  <si>
    <t>Anthro3SA[SQ004]. Frage 3/18: Wenn Sie an den das Aussehen des Digitalen Assistenten denken, wie würden Sie diesen unter der Benutzung der folgenden Wörter bezeichnen? [mechanische Bewegung | organische Bewegung]</t>
  </si>
  <si>
    <t>Anthro3SA[SQ005]. Frage 3/18: Wenn Sie an den das Aussehen des Digitalen Assistenten denken, wie würden Sie diesen unter der Benutzung der folgenden Wörter bezeichnen? [künstlich | menschenähnlich]</t>
  </si>
  <si>
    <t>Anthro5SA[SQ001]. Frage 4/18: Wenn Sie an die Attraktivität des Digitalen Assistenten denken, wie würden Sie diesen unter der Benutzung der folgenden Wörter bezeichnen? [hässlich | schön]</t>
  </si>
  <si>
    <t>Anthro5SA[SQ002]. Frage 4/18: Wenn Sie an die Attraktivität des Digitalen Assistenten denken, wie würden Sie diesen unter der Benutzung der folgenden Wörter bezeichnen? [abstossend | annehmlich]</t>
  </si>
  <si>
    <t>Anthro5SA[SQ003]. Frage 4/18: Wenn Sie an die Attraktivität des Digitalen Assistenten denken, wie würden Sie diesen unter der Benutzung der folgenden Wörter bezeichnen? [ungehobelt | stilvoll]</t>
  </si>
  <si>
    <t>Anthro5SA[SQ004]. Frage 4/18: Wenn Sie an die Attraktivität des Digitalen Assistenten denken, wie würden Sie diesen unter der Benutzung der folgenden Wörter bezeichnen? [unordentlich | glatt]</t>
  </si>
  <si>
    <t>AgencySA[SQ001]. Frage 5/18: Bitte bewerten Sie den eben gezeigten Digitalen Assistenten auf einer Skala von 1 bis 7 (1 = stimme überhaupt nicht zu und 7 = ich stimme stark zu). [Der virtuelle Agent hat sich wie eine echte Person verhalten]</t>
  </si>
  <si>
    <t>AgencySA[SQ002]. Frage 5/18: Bitte bewerten Sie den eben gezeigten Digitalen Assistenten auf einer Skala von 1 bis 7 (1 = stimme überhaupt nicht zu und 7 = ich stimme stark zu). [Der virtuelle Agent hat sich wie eine echte Person bewegt]</t>
  </si>
  <si>
    <t>AgencySA[SQ003]. Frage 5/18: Bitte bewerten Sie den eben gezeigten Digitalen Assistenten auf einer Skala von 1 bis 7 (1 = stimme überhaupt nicht zu und 7 = ich stimme stark zu). [Ich hatte das Gefühl, dass der virtuelle Agent von einer echten Person im Hintergrund kontrolliert wurde]</t>
  </si>
  <si>
    <t>AgencySA[SQ004]. Frage 5/18: Bitte bewerten Sie den eben gezeigten Digitalen Assistenten auf einer Skala von 1 bis 7 (1 = stimme überhaupt nicht zu und 7 = ich stimme stark zu). [Ich hatte das Gefühl, dass der virtuelle Agent selbst eine Person war]</t>
  </si>
  <si>
    <t>SocialPresenceSA[SQ001]. Frage 6/18: Bitte bewerten Sie den eben gezeigten Digitalen Assistenten auf einer Skala von 1 bis 5 (1 = stimme überhaupt nicht zu und 5 = ich stimme stark zu). [Der Digitale Assistent gibt einem das Gefühl des menschlichen Kontaktes]</t>
  </si>
  <si>
    <t>SocialPresenceSA[SQ002]. Frage 6/18: Bitte bewerten Sie den eben gezeigten Digitalen Assistenten auf einer Skala von 1 bis 5 (1 = stimme überhaupt nicht zu und 5 = ich stimme stark zu). [Der Digitale Assistent strahlt eine Persönlichkeit aus]</t>
  </si>
  <si>
    <t>SocialPresenceSA[SQ003]. Frage 6/18: Bitte bewerten Sie den eben gezeigten Digitalen Assistenten auf einer Skala von 1 bis 5 (1 = stimme überhaupt nicht zu und 5 = ich stimme stark zu). [Der Digitale Assistent strahlt Geselligkeit aus]</t>
  </si>
  <si>
    <t>SocialPresenceSA[SQ004]. Frage 6/18: Bitte bewerten Sie den eben gezeigten Digitalen Assistenten auf einer Skala von 1 bis 5 (1 = stimme überhaupt nicht zu und 5 = ich stimme stark zu). [Der Digitale Assistent strahlt menschliche Wärme aus]</t>
  </si>
  <si>
    <t>SocialPresenceSA[SQ005]. Frage 6/18: Bitte bewerten Sie den eben gezeigten Digitalen Assistenten auf einer Skala von 1 bis 5 (1 = stimme überhaupt nicht zu und 5 = ich stimme stark zu). [Der Digitale Assistent hat eine menschliche Sensibilität]</t>
  </si>
  <si>
    <t>Ich finde, dass auch hier die Beratung etwas zu sehr in Richtung der Walliser Kantonalbank drängt.</t>
  </si>
  <si>
    <t>Über den virtuellen Assistenten wurden im ersten Block schon Fragen gestellt. Da wusste ich nicht genau, was gemeint war und ich meinte, dass der Berater irgend ein künstlicher Roboter sei. Der virtuelle Assistent wird ja erst im diesem Block vorgestellt.</t>
  </si>
  <si>
    <t>Es macht einen grossen Unterschied, ob die Walliser Kantonalbank von einem digitalen Assistenten (wie hier im Video) oder von dem Berater (wie in den vorhergehenden Beispielen) vorgeschlagen wird. Der Vorschlag des digitalen Assistenten erscheint mir neutraler. Die Frage ist nur, wie der Assistent vorprogrammiert ist. Das eröffnet m.E. einen grossen Spielraum für Manipulationen, der Sinn und Zweck solcher Beratungsleistungen besteht doch darin, den Kunden um jeden Preis an das Produkt glauben zu lassen. Das letztere kann ja leider nicht immer qualitativ hochwertig sein.</t>
  </si>
  <si>
    <t>Durch den Mundart Dialekt und die gezeichnete Person wirkt die Kummunikation lebendiger.</t>
  </si>
  <si>
    <t>Der digitale Assistent hat den Vorteil, dass er automatisch protokolliert und neue Portfolio-Zusammenstellungen rasch visualisieren kann. Dennoch wirkt er oft wie ein Fremdkörper im Gespräch. Ausserdem lässt er den Berater weniger kompetent ausschauen, da dieser ja auf den digitalen Assistenten angewiesen zu sein scheint, anstatt die Dinge selber zu wissen.</t>
  </si>
  <si>
    <t>Der Berater sollte eher wie ein echter Mensch aussehen. Ich vertraue mein Geld keiner kindlichen Comicfigur an...</t>
  </si>
  <si>
    <t>Wie wäre es mit einem weiblichen Digitalen Assistenten?</t>
  </si>
  <si>
    <t>Die Animation des Beraters wirkte freundlich</t>
  </si>
  <si>
    <t>Ich bin nicht sicher, ob ich die Aussage "Die Beratung war nicht zu wortreich, sodass ich ihre Bedeutung hätte interpretieren können. "  richtig verstehe.</t>
  </si>
  <si>
    <t>Die "spannende" Nachhaltigkeit wurde wieder ignoriert...</t>
  </si>
  <si>
    <t>Der digitale Assistent könnte noch viele mehr über Produkte, verschiedene Länder, deren Produkte, Assets, Riskoklassen, die diversen Instrumente die es am Markt gibt, deren Risikobehaftungen und Auswirkungen und auch kurz und langfristige Instrumente berichten, dafür ist er ideal. Nach und Fachwissen....</t>
  </si>
  <si>
    <t>Meiner Meinung nach nimmt der digitale Assistent als Person zu viel Raum ein, v.a. wenn so lange es noch den Berater gibt. Ersterer sollte lediglich unterstützen und nicht Zeit unnötig verschwenden.</t>
  </si>
  <si>
    <t>RKProAna.1997@gmail.com</t>
  </si>
  <si>
    <t>san82@bluewin.ch</t>
  </si>
  <si>
    <t>toneef@ethz.ch</t>
  </si>
  <si>
    <t>atilla@bluewin.ch</t>
  </si>
  <si>
    <t>dany.roth@gmx.net</t>
  </si>
  <si>
    <t>angi@homepeidschli.ch</t>
  </si>
  <si>
    <t>henrike.bieber@posteo.de</t>
  </si>
  <si>
    <t>kathagun@gmail.com</t>
  </si>
  <si>
    <t>fighters@gmx.ch</t>
  </si>
  <si>
    <t>egor.lykov@gmx.ch</t>
  </si>
  <si>
    <t>huber_lukas@gmx.ch</t>
  </si>
  <si>
    <t>kai.kunz@gmx.ch</t>
  </si>
  <si>
    <t>sven.jaggi@livenet.ch</t>
  </si>
  <si>
    <t>roland.maedler.mobile@bluewin.ch</t>
  </si>
  <si>
    <t>priska.tschanz@protonmail.com</t>
  </si>
  <si>
    <t>studien@imame.ch</t>
  </si>
  <si>
    <t>sybillandrea@yahoo.de</t>
  </si>
  <si>
    <t>justus.bieber@gmx.de</t>
  </si>
  <si>
    <t>graberlina@gmail.com</t>
  </si>
  <si>
    <t>rogermueller72@bluewin.ch</t>
  </si>
  <si>
    <t>marilda.gal@gmail.com</t>
  </si>
  <si>
    <t>jaenug@gmail.com</t>
  </si>
  <si>
    <t>d.oertli@sunrise.ch</t>
  </si>
  <si>
    <t>shhuber@ethz.ch</t>
  </si>
  <si>
    <t>inge.tyler@gmx.ch</t>
  </si>
  <si>
    <t>micaela13697@gmail.com</t>
  </si>
  <si>
    <t>brisona@bluewin.ch</t>
  </si>
  <si>
    <t>sabiii89@hotmail.com</t>
  </si>
  <si>
    <t>aarongeiger@outlook.com</t>
  </si>
  <si>
    <t>ivo.beti@bluewin.ch</t>
  </si>
  <si>
    <t>Flurina.schmid@uzh.ch</t>
  </si>
  <si>
    <t>brechli@gmx.ch</t>
  </si>
  <si>
    <t>majerj@student.ethz.ch</t>
  </si>
  <si>
    <t>katharina.majer@lmh.ox.ac.uk</t>
  </si>
  <si>
    <t>Rita</t>
  </si>
  <si>
    <t>Sandra</t>
  </si>
  <si>
    <t>Tobias</t>
  </si>
  <si>
    <t>Atilla</t>
  </si>
  <si>
    <t>Daniel</t>
  </si>
  <si>
    <t>Angelina</t>
  </si>
  <si>
    <t>Henrike</t>
  </si>
  <si>
    <t>Katharina</t>
  </si>
  <si>
    <t>Giuliano</t>
  </si>
  <si>
    <t>Egor</t>
  </si>
  <si>
    <t>Lukas</t>
  </si>
  <si>
    <t>Kai</t>
  </si>
  <si>
    <t>Sven</t>
  </si>
  <si>
    <t>Roland</t>
  </si>
  <si>
    <t>Priska</t>
  </si>
  <si>
    <t>Markus</t>
  </si>
  <si>
    <t>Sybill</t>
  </si>
  <si>
    <t>Justus</t>
  </si>
  <si>
    <t>Lina</t>
  </si>
  <si>
    <t>Roger</t>
  </si>
  <si>
    <t>Maria Ilda</t>
  </si>
  <si>
    <t>Janick</t>
  </si>
  <si>
    <t>shoshana</t>
  </si>
  <si>
    <t>Ingeborg</t>
  </si>
  <si>
    <t>Micaela</t>
  </si>
  <si>
    <t>Isabelle</t>
  </si>
  <si>
    <t>Sabrina</t>
  </si>
  <si>
    <t>Aaron</t>
  </si>
  <si>
    <t>Ivo</t>
  </si>
  <si>
    <t>Flurina</t>
  </si>
  <si>
    <t>Christian</t>
  </si>
  <si>
    <t>Johannes</t>
  </si>
  <si>
    <t>Kläusler</t>
  </si>
  <si>
    <t>Rettenmund</t>
  </si>
  <si>
    <t>Neef</t>
  </si>
  <si>
    <t>Bayfidan</t>
  </si>
  <si>
    <t>Roth</t>
  </si>
  <si>
    <t>Sofia</t>
  </si>
  <si>
    <t>Bieber</t>
  </si>
  <si>
    <t>Gundermann</t>
  </si>
  <si>
    <t>Bacci</t>
  </si>
  <si>
    <t>Lykov</t>
  </si>
  <si>
    <t>Huber</t>
  </si>
  <si>
    <t>Kunz</t>
  </si>
  <si>
    <t>Jaggi</t>
  </si>
  <si>
    <t>Mädler</t>
  </si>
  <si>
    <t>Tschanz</t>
  </si>
  <si>
    <t>Meier</t>
  </si>
  <si>
    <t>Traber</t>
  </si>
  <si>
    <t>Graber</t>
  </si>
  <si>
    <t>Müller</t>
  </si>
  <si>
    <t>Gallotti</t>
  </si>
  <si>
    <t>Gloor</t>
  </si>
  <si>
    <t>Oertli</t>
  </si>
  <si>
    <t>huber</t>
  </si>
  <si>
    <t>Tyler</t>
  </si>
  <si>
    <t>Figueredo</t>
  </si>
  <si>
    <t>Keck</t>
  </si>
  <si>
    <t>Ehrismann</t>
  </si>
  <si>
    <t>Geiger</t>
  </si>
  <si>
    <t>Beti</t>
  </si>
  <si>
    <t>Schmid</t>
  </si>
  <si>
    <t>Brechbühl</t>
  </si>
  <si>
    <t>Majer</t>
  </si>
  <si>
    <t>Galaxus Gutschein (in Höhe von 30CHF)</t>
  </si>
  <si>
    <t>Confiserie Sprüngli Gutschein (in Höhe von 30CHF)</t>
  </si>
  <si>
    <t>SBB Gutschein (in Höhe von 30CHF)</t>
  </si>
  <si>
    <t>Zeiten</t>
  </si>
  <si>
    <t>Wie füge ich neue Daten ein?</t>
  </si>
  <si>
    <r>
      <rPr>
        <b/>
        <u/>
        <sz val="10"/>
        <rFont val="Arial"/>
        <family val="2"/>
      </rPr>
      <t>Vorbereitung:</t>
    </r>
    <r>
      <rPr>
        <sz val="10"/>
        <rFont val="Arial"/>
        <family val="2"/>
        <charset val="1"/>
      </rPr>
      <t xml:space="preserve">
Wenn neue Daten verfügbar sind, dann formattiere diese zuerst wie im verborgenen/ hidden Tab mit den letzten Resultaten. Hierfür kopierst du alle Daten und fügst sie mittels "Transpose" in einem neuen Sheet ein. Am besten übernimmst du anschließend die Formel für das automatische Auslesen der QuestionIDs. Diese werden nämlich für den Querverweis zum kopieren der Antworten benötigt.
</t>
    </r>
    <r>
      <rPr>
        <b/>
        <u/>
        <sz val="10"/>
        <rFont val="Arial"/>
        <family val="2"/>
      </rPr>
      <t>Auslese der Antworten:</t>
    </r>
    <r>
      <rPr>
        <sz val="10"/>
        <rFont val="Arial"/>
        <family val="2"/>
      </rPr>
      <t xml:space="preserve">
Nun kannst du im Tab "Umfragedaten" mittels Querverweis die Survey-Daten auslesen. Hier gehst du am besten auf "Search &amp; Replace", suchst nach dem aktuellen referenzierten Sheet der Querverweise (z.B. 'Results-formatted 060121') und ersetzt das referenzierte Sheet durch das aktuelle aus dem vorigen Schritt. Wenn etwas schief gehen sollte, dann findest du unten die Code-Snippets welche für die einzelnen Bereiche eingesetzt werden. Ändere hier aber auch das zu referenzierende Sheet bevor du es unter "Umfragedaten" einsetzt.</t>
    </r>
  </si>
  <si>
    <t>Code Snippets</t>
  </si>
  <si>
    <t>Hinweise</t>
  </si>
  <si>
    <t>KompetenzDA</t>
  </si>
  <si>
    <t>Kompetenz-Sub3 Likeability</t>
  </si>
  <si>
    <t>Kompetenz-Sub2 Honesty</t>
  </si>
  <si>
    <t>KompetenzBerater</t>
  </si>
  <si>
    <t>KompetenzBerater-Sub1 Competence</t>
  </si>
  <si>
    <t>KompetenzBerater-Sub2 Honesty</t>
  </si>
  <si>
    <t>KompetenzBerater-Sub3 Likeability</t>
  </si>
  <si>
    <t>groupTime6194. Gruppenzeit: Beratung mit Unterstützung eines Digitalen Assistenten - Variante 3</t>
  </si>
  <si>
    <t>01.09.1988</t>
  </si>
  <si>
    <t>Nein (Video weiter anzeigen)</t>
  </si>
  <si>
    <t>Der Berater wirkt viel überzeugender und erklärt besser als mit dem digitalen Assistenten</t>
  </si>
  <si>
    <t>Durch das, das der digitale Assistent fehlt, wirkt das erste interview unpersönlich und die Notizen unprofessionell. Auch wirkt das gespräch verzettelter --&gt; der dig. ass. bringt klarheit &amp; struktur.</t>
  </si>
  <si>
    <t>Ein Punkt den ich im letzten Feld vergessen habe: Ich habe im ersten Setting ausschliesslich die verbalen Beiträge als Teil des Digitalen Assistenten betrachtet und dies bei den beiden folgenden Settings Schrittweise verändert.</t>
  </si>
  <si>
    <t>Der Berater schaute oft weg, das schafft kein Vertrauen. Plus fertige, vorher ausgedruckte Strategien machen nicht den Eindruck, dass man individualisierte Beratung erhält.</t>
  </si>
  <si>
    <t>Digitale Berater gibt keine Empfehlung das ist gut so</t>
  </si>
  <si>
    <t>Es ist angenehmer, wenn der Digitale Assistent nicht spricht, das empfinde ich als unseriös. Der Berater erklärt zu wenig über Nachteile der Analgen auf und verlässt sich blind auf den Vorschlag des Assistenten.</t>
  </si>
  <si>
    <t>im Video zu 1d addieren die Prozentzahlen bei Andere 19 nicht zu 100% (US sollte bei 44% bleiben nicht auf 30% sinken). Das ist mir bei den früheren Settings nicht aufgefallen und ich habe das hier als Fehler im Film nicht als Fehler des Digitalen Assistenten beurteilt und bei meinen Rückmeldungen ignoriert.
Bereits in den letzten beiden Settings hatte ich den Eindruck, dass in 1e der Auftrag wäre 140 Roche hinzufügen, richtig deutlich gehört habe ich das aber erst dieses Mal. Der Assistent fügt 150 Aktien hinzu, was ich ebenfalls als Fehler im Film behandelt habe. Sowohl der Berater wie auch die Kundin hätten sonst auf einen so offensichtlichen Fehler reagiert.</t>
  </si>
  <si>
    <t>Der Berater war mehr im Fokus als der digitale Assistent. Beratung wirkt dadurch persönlicher und vertrauensvoller</t>
  </si>
  <si>
    <t>Es hat Vorteile, dass der Berater nicht in den Computer schauen muss und alles selber notieren muss. Aber es wirkt schon noch sehr hölzern mit diesem digitalen Berater</t>
  </si>
  <si>
    <t>Es wirkte, als ob der digitale assistent eine ppt wäre, die von einem anderen Zimmer aus gesteuert wurde. Erst, als sich das papier bewegte und der "bildschirm" mit, werkannte ich die "echtheit" des digitalen assistenten.</t>
  </si>
  <si>
    <t>Ich kann mich im Moment nicht daran erinnern, jemals so etwas Grauenvolles gesehen zu haben. 
Zusätzlich muss ich Ihnen sagen, dass ich einige der hier gestellten Fragen nicht beantwortbar finde und einige auch gar nicht verstehe. Einmal heisst es "digitaler Assistent", dann wieder "virtueller Agent". Es tut mir leid, aber ich muss Ihnen sagen, dass ich sowohl Ihre Fragen als auch diese grauenvollen Beratungsvideos nicht sehr sorgfältig gemacht finde (die Fragen sind aber natürlich immer noch besser als die Videos).</t>
  </si>
  <si>
    <t>Ich denke dass der Assistent auch ohne direkte Befehle agieren sollte.</t>
  </si>
  <si>
    <t>Ist für mich zu statisch.</t>
  </si>
  <si>
    <t>Wechsel von Du und sie ist komisch... Der digitale Berater soll nicht beraten sondern nur Infos liefern. Das ist sonst komisch. Und auch die Unterbrechung war komisch</t>
  </si>
  <si>
    <t>Der dig ass wirkt sehr sympathisch und es macht spass, ihm zuzuhören.</t>
  </si>
  <si>
    <t>Assistenz rollt zuviel mit den Augenh</t>
  </si>
  <si>
    <t>Teilweise hatte man das Gefühl, dass der Berater nur vorgelesen hat. DA hingegen hatte einen qualifizierten Eindruck gemacht.</t>
  </si>
  <si>
    <t>celine.russenberger@hotmail.com</t>
  </si>
  <si>
    <t>fgunay@gmx.ch</t>
  </si>
  <si>
    <t>morgenrothalexander@gmail.com</t>
  </si>
  <si>
    <t>claudia.buehlmann@uzh.ch</t>
  </si>
  <si>
    <t>thestrale@hotmail.com</t>
  </si>
  <si>
    <t>ivoitkempe@gmail.com</t>
  </si>
  <si>
    <t>fstaubli@student.ethz.ch</t>
  </si>
  <si>
    <t>rebecca-1009@hotmail.com</t>
  </si>
  <si>
    <t>schfelix@student.ethz.ch</t>
  </si>
  <si>
    <t>nicola.chiapolini@mnf.uzh.ch</t>
  </si>
  <si>
    <t>lilith@hispeed.ch</t>
  </si>
  <si>
    <t>mondwanderer@gmx.ch</t>
  </si>
  <si>
    <t>suerensoy@outlook.com</t>
  </si>
  <si>
    <t>debi.nefrit@hispeed.ch</t>
  </si>
  <si>
    <t>seline_rugiero@hotmail.com</t>
  </si>
  <si>
    <t>michaelpalazzo@gmx.net</t>
  </si>
  <si>
    <t>tscherina.benker@uzh.ch</t>
  </si>
  <si>
    <t>laura_f@bluemail.ch</t>
  </si>
  <si>
    <t>angelika.herzig@yahoo.de</t>
  </si>
  <si>
    <t>ernsthaft4@bluewin.ch</t>
  </si>
  <si>
    <t>werner.kram@bluewin.ch</t>
  </si>
  <si>
    <t>paola.daddio@uzh.ch</t>
  </si>
  <si>
    <t>anja.fischer4@uzh.ch</t>
  </si>
  <si>
    <t>katsiuba@ifi.uzh.ch</t>
  </si>
  <si>
    <t>michjamc@gmail.com</t>
  </si>
  <si>
    <t>celine</t>
  </si>
  <si>
    <t>Fatih</t>
  </si>
  <si>
    <t>Alexander</t>
  </si>
  <si>
    <t>Claudia</t>
  </si>
  <si>
    <t>Aline</t>
  </si>
  <si>
    <t>Ingrid</t>
  </si>
  <si>
    <t>Rébecca</t>
  </si>
  <si>
    <t>Felix</t>
  </si>
  <si>
    <t>Nicola</t>
  </si>
  <si>
    <t>Claudio</t>
  </si>
  <si>
    <t>Michael</t>
  </si>
  <si>
    <t>Perihan</t>
  </si>
  <si>
    <t>Debora</t>
  </si>
  <si>
    <t>Seline</t>
  </si>
  <si>
    <t>Tscherina</t>
  </si>
  <si>
    <t>Laura</t>
  </si>
  <si>
    <t>Angelika</t>
  </si>
  <si>
    <t>Rolf</t>
  </si>
  <si>
    <t>Werner</t>
  </si>
  <si>
    <t>Paola</t>
  </si>
  <si>
    <t>Anja</t>
  </si>
  <si>
    <t>Dzmitry</t>
  </si>
  <si>
    <t>Ursula</t>
  </si>
  <si>
    <t>russenberger</t>
  </si>
  <si>
    <t>Günay</t>
  </si>
  <si>
    <t>Morgenroth</t>
  </si>
  <si>
    <t>Bühlmann</t>
  </si>
  <si>
    <t>Böniger</t>
  </si>
  <si>
    <t>Voit</t>
  </si>
  <si>
    <t>Staubli</t>
  </si>
  <si>
    <t>Knell</t>
  </si>
  <si>
    <t>Schmitt</t>
  </si>
  <si>
    <t>Chiapolini</t>
  </si>
  <si>
    <t>Ludwig</t>
  </si>
  <si>
    <t>Sürensoy</t>
  </si>
  <si>
    <t>Würsch</t>
  </si>
  <si>
    <t>Rugiero</t>
  </si>
  <si>
    <t>Palazzo</t>
  </si>
  <si>
    <t>Benker</t>
  </si>
  <si>
    <t>Frey</t>
  </si>
  <si>
    <t>Herzig</t>
  </si>
  <si>
    <t>Kram</t>
  </si>
  <si>
    <t>D'Addio</t>
  </si>
  <si>
    <t>Fischer</t>
  </si>
  <si>
    <t>Katsiuba</t>
  </si>
  <si>
    <t>Crisovan</t>
  </si>
  <si>
    <t/>
  </si>
  <si>
    <t>Anova: Single Factor</t>
  </si>
  <si>
    <t>SUMMARY</t>
  </si>
  <si>
    <t>Groups</t>
  </si>
  <si>
    <t>Count</t>
  </si>
  <si>
    <t>Sum</t>
  </si>
  <si>
    <t>Variance</t>
  </si>
  <si>
    <t>ANOVA</t>
  </si>
  <si>
    <t>Source of Variation</t>
  </si>
  <si>
    <t>SS</t>
  </si>
  <si>
    <t>df</t>
  </si>
  <si>
    <t>MS</t>
  </si>
  <si>
    <t>F</t>
  </si>
  <si>
    <t>P-value</t>
  </si>
  <si>
    <t>F crit</t>
  </si>
  <si>
    <t>Between Groups</t>
  </si>
  <si>
    <t>Within Groups</t>
  </si>
  <si>
    <t>Total</t>
  </si>
  <si>
    <r>
      <rPr>
        <b/>
        <sz val="10"/>
        <rFont val="Arial"/>
        <family val="2"/>
      </rPr>
      <t>H0:</t>
    </r>
    <r>
      <rPr>
        <sz val="10"/>
        <rFont val="Arial"/>
        <family val="2"/>
        <charset val="1"/>
      </rPr>
      <t xml:space="preserve"> Es gibt keinen signifikanten Unterschied (alpha = 0.05) zwischen den Treatments in Bezug auf den NPS</t>
    </r>
  </si>
  <si>
    <r>
      <rPr>
        <b/>
        <sz val="10"/>
        <rFont val="Arial"/>
        <family val="2"/>
      </rPr>
      <t>H0:</t>
    </r>
    <r>
      <rPr>
        <sz val="10"/>
        <rFont val="Arial"/>
        <family val="2"/>
        <charset val="1"/>
      </rPr>
      <t xml:space="preserve"> Es gibt keinen signifikanten Unterschied (alpha = 0.05) zwischen den Treatments in Bezug auf die Attraktivitaet der Beratung</t>
    </r>
  </si>
  <si>
    <t>Kompetenz Berater</t>
  </si>
  <si>
    <t>Kompetenz DA</t>
  </si>
  <si>
    <r>
      <rPr>
        <b/>
        <sz val="10"/>
        <rFont val="Arial"/>
        <family val="2"/>
      </rPr>
      <t>H0:</t>
    </r>
    <r>
      <rPr>
        <sz val="10"/>
        <rFont val="Arial"/>
        <family val="2"/>
        <charset val="1"/>
      </rPr>
      <t xml:space="preserve"> Es gibt keinen signifikanten Unterschied (alpha = 0.05) zwischen den Treatments in Bezug auf die Kompetenz des Beraters</t>
    </r>
  </si>
  <si>
    <r>
      <rPr>
        <b/>
        <sz val="10"/>
        <rFont val="Arial"/>
        <family val="2"/>
      </rPr>
      <t>H0:</t>
    </r>
    <r>
      <rPr>
        <sz val="10"/>
        <rFont val="Arial"/>
        <family val="2"/>
        <charset val="1"/>
      </rPr>
      <t xml:space="preserve"> Es gibt keinen signifikanten Unterschied (alpha = 0.05) zwischen den Treatments in Bezug auf die Kompetenz des DA</t>
    </r>
  </si>
  <si>
    <r>
      <rPr>
        <b/>
        <sz val="10"/>
        <rFont val="Arial"/>
        <family val="2"/>
      </rPr>
      <t>H0:</t>
    </r>
    <r>
      <rPr>
        <sz val="10"/>
        <rFont val="Arial"/>
        <family val="2"/>
        <charset val="1"/>
      </rPr>
      <t xml:space="preserve"> Es gibt keinen signifikanten Unterschied (alpha = 0.05) zwischen den Treatments in Bezug auf die Glaubwürdigkeit</t>
    </r>
  </si>
  <si>
    <r>
      <rPr>
        <b/>
        <sz val="10"/>
        <rFont val="Arial"/>
        <family val="2"/>
      </rPr>
      <t>H0:</t>
    </r>
    <r>
      <rPr>
        <sz val="10"/>
        <rFont val="Arial"/>
        <family val="2"/>
        <charset val="1"/>
      </rPr>
      <t xml:space="preserve"> Es gibt keinen signifikanten Unterschied (alpha = 0.05) zwischen den Treatments in Bezug auf die Transparenz</t>
    </r>
  </si>
  <si>
    <r>
      <rPr>
        <b/>
        <sz val="10"/>
        <rFont val="Arial"/>
        <family val="2"/>
      </rPr>
      <t>H0:</t>
    </r>
    <r>
      <rPr>
        <sz val="10"/>
        <rFont val="Arial"/>
        <family val="2"/>
        <charset val="1"/>
      </rPr>
      <t xml:space="preserve"> Es gibt keinen signifikanten Unterschied (alpha = 0.05) zwischen den Treatments in Bezug auf die Fairness</t>
    </r>
  </si>
  <si>
    <r>
      <rPr>
        <b/>
        <sz val="10"/>
        <rFont val="Arial"/>
        <family val="2"/>
      </rPr>
      <t>H0:</t>
    </r>
    <r>
      <rPr>
        <sz val="10"/>
        <rFont val="Arial"/>
        <family val="2"/>
        <charset val="1"/>
      </rPr>
      <t xml:space="preserve"> Es gibt keinen signifikanten Unterschied (alpha = 0.05) zwischen den Treatments in Bezug auf die Kundenorientierung</t>
    </r>
  </si>
  <si>
    <r>
      <rPr>
        <b/>
        <sz val="10"/>
        <rFont val="Arial"/>
        <family val="2"/>
      </rPr>
      <t>H0:</t>
    </r>
    <r>
      <rPr>
        <sz val="10"/>
        <rFont val="Arial"/>
        <family val="2"/>
        <charset val="1"/>
      </rPr>
      <t xml:space="preserve"> Es gibt keinen signifikanten Unterschied (alpha = 0.05) zwischen den Treatments in Bezug auf die Zufriedenheit</t>
    </r>
  </si>
  <si>
    <r>
      <rPr>
        <b/>
        <sz val="10"/>
        <rFont val="Arial"/>
        <family val="2"/>
      </rPr>
      <t>H0:</t>
    </r>
    <r>
      <rPr>
        <sz val="10"/>
        <rFont val="Arial"/>
        <family val="2"/>
        <charset val="1"/>
      </rPr>
      <t xml:space="preserve"> Es gibt keinen signifikanten Unterschied (alpha = 0.05) zwischen den Treatments in Bezug auf die Sevice Qualität</t>
    </r>
  </si>
  <si>
    <t>id. Antwort ID</t>
  </si>
  <si>
    <t>19.08.1967</t>
  </si>
  <si>
    <t>- Papierkrieg kam bisschen gestellt rüber, wenn schon nebendran ein Tablet steht, an dem man wohl auch dieselben Slides hätte zeigen können, wodurch ein weniger chaotischer Eindruck entständen wäre</t>
  </si>
  <si>
    <t>Ich finde es als Laie schwer abzuschätzen, wie stark der Berater die Interessen des Kunden vertritt und wie sehr er eigene Interessen nachverfolgt. Insgesamt wirkt der Berater vertrauenswürdig, doch für mich würde ein Erstgespräch wie in den Videos definitiv nicht ausreichen, um einzuschätzen wie ehrlich/vertrauenswürdig der Berater tatsächlich ist.</t>
  </si>
  <si>
    <t>Die Beratung mit dem Digitalen Assistenzen war interessanter</t>
  </si>
  <si>
    <t>Ich vergass zu sagen:
Bei der ERSTEN Beratung (der VORHERIGEN) konnte ich Film 4 und 5 nicht ansehen, es wurde ein Netzwerkfehler gemeldet. Deshalb klickte ich bei der Filmbewertung jeweils "NEUTRAL" an.
Bei DIESER Beratung konnte ich alle Filme ansehen.</t>
  </si>
  <si>
    <t>- die rote Umrandung bei der Änderung auf mehr asiatische Aktien war eher bedrohlich, ein Symbol wäre für mich persönlich genug 'warnend' gewesen</t>
  </si>
  <si>
    <t>Ich persönlich sehe den digitalen Assistenten lediglich als ein Tool. Dieses wirkt teils gimmicky, da die Informationen, die der Assistent preisgibt sehr oberflächlich sind und vom menschlichen Berater vertieft erklärt werden müssen. Wo m.M.n. die Stärken des digitalen Assistenten liegen sind bei den Visualisierungen. Der Assistent erlaubt für dynamisch schnell anpassbare Visualisierungen. Weiter lobenswert ist, dass der Assistent sozusagen das Trackkeeping über die Kunden Daten macht. Dies ermöglicht dem menschlichen Berater sich mehr auf das Gespräch selbst zu konzentrieren.</t>
  </si>
  <si>
    <t>Bei diesem Szenario fand ich das Zusammenspiel des Beraters und des Digitalen Assistenten besonders gelungen.</t>
  </si>
  <si>
    <t>Wenn ich jetzt nicht so viel über Aktien weiss, kann mir da der digitale Assistent etwas genaueres aufzeigen? Oder bin ich da auf den Berater angewiesen?</t>
  </si>
  <si>
    <t>Ich staune, dass der digitale Assistent das "chratzige Schwiizertüütsch" versteht. Er hatte aber selber einen leichten Sankt-Galler-Dialekt und wurde wahrscheinlich von einer Person im Hintergrund gesprochen.</t>
  </si>
  <si>
    <t>- der leichte Schweizer Akzent Einschlag beim digitalen Assistenten hat mich persönlich mehr irritiert, als dass er mir ein 'menschlicheres' Gefühl gegeben hätte, bzw. hat dann darum auch das Gefühl gegeben, dass da jemand von ausserhalb einfach passend reinspricht
- Die Smilies waren vom Design her gefühlsmässig sehr amateurhaft, und hat bisschen reingeflickt ausgesehen
- wenn die Diagramme noch interaktiver gewesen wären, so zum Beispiel mit Klick in 'andere' rein, und dann zum Beispiel nochmals eine Aufteilung statt diese nur vorgesprochen zu bekommen, wäre das für mich vom Informationsgehalt her viel gewinnbringender gewesen
- grundsätzlich hätte ich persönlich mir mehr Datendarstellung gewünscht, wenn man schon die Möglichkeit hat, so eine Darstellungsform zu nutzen</t>
  </si>
  <si>
    <t>Der Digitale Assistent ist langsam und extrem nervig.</t>
  </si>
  <si>
    <t>Während der digitale Assistent nun menschlicher wirkt, ist der Informationsgehalt der visualisiert wird erheblich eingeschränkt worden. Zum Beispiel, statt die Interessen des Kunden auch digital aufzulisten werden diese vom Assistenten lediglich erwähnt. Auch beim Notekeeping ist daher oft unklar, welche Punkte der Assistent nun tatsächlicher erfasst hat und welche nicht. Weiter sei hier erwähnt, dass es für mich keinen Sinn macht ein Werkzeug menschlicher zu gestalten, wenn dies dem Fluss der Besprechung im Weg steht. Die langsamen und meist unnötigen Antworten des Assistenten  sind für mich mehr störend als hilfreich.</t>
  </si>
  <si>
    <t>Ich fand die Idee mit dem Assistenzen sehr amusant</t>
  </si>
  <si>
    <t>Der virtuelle Assistent spricht mit künstlicher Satzmelodie, wie ein ungeübter Schauspieler. (Tonhöne steigt an, am Ende des Satzes.)
Das wurde für diesen Film bestimmt von einer Person im Hintergrund gesprochen.
Und er steht ziemlich schief auf seinem rechten Bein. Zusammen mit dem grossen Kopf hat man den Eindruck, als würde er gleich umkippen.</t>
  </si>
  <si>
    <t>- die Unterbrechung in Bezug auf das erhöhte Risiko machte einen komischen Eindruck, da nur die Assistenzfigur angezeigt wurde, statt, dass zum Beispiel auch der Risiko-Anzeiger angezeigt wurde mit der entsprechenden Änderung. Das hat einerseits den Eindruck gemacht, als ob die Berechnung sehr oberflächlich war, aber auch den Berater imkompetent erscheinen lassen, weil er nur 'schwammig' reagieren konnte.</t>
  </si>
  <si>
    <t>Ein unsichtbarer Assitent ist angenehm.
Sämtliche Fragen zu einer vermenschlichung des Assistenten finde ich absurd.</t>
  </si>
  <si>
    <t>Dieser digitale Assistent präsentiert viel mehr Information als die bisherigen und hinterlässt daher gleich einen positiveren Eindruck. Dieser Assistent wirkt praktisch wie ein zweiter Berater im Raum.</t>
  </si>
  <si>
    <t>Es hat mich irritiert, dass der digitale Assistent die Kundin geduzt hat, während der Berater die Kundin gesiezt hat.</t>
  </si>
  <si>
    <t>Wie gut könnte so ein Digitaler Assistent verschiedene Dialekte verstehen? Oder wie ist das bei Menschen, die Schwierigkeiten mit Deutsch haben?
Und warum wird die Kundin mit ihrem Vornamen angesprochen? Soll das Vertrauen schaffen? Mir wäre das ehrlich gesagt etwas unangenehm, da es um etwas "geschäftliches" geht.</t>
  </si>
  <si>
    <t>nichts</t>
  </si>
  <si>
    <t>malin.ekdahl@gmx.ch</t>
  </si>
  <si>
    <t>rachel.girard@bluewin.ch</t>
  </si>
  <si>
    <t>rita.klaeusler@gmail.com</t>
  </si>
  <si>
    <t>lisafluetsch@bluewin.ch</t>
  </si>
  <si>
    <t>elodie.zoccoletti@bluemail.ch</t>
  </si>
  <si>
    <t>Maximiliane.sommer@gmx.net</t>
  </si>
  <si>
    <t>mail@henriettelutz.com</t>
  </si>
  <si>
    <t>yunus.kanbur@outlook.com</t>
  </si>
  <si>
    <t>jordan10_cedeno@hotmail.com</t>
  </si>
  <si>
    <t>norina.braun@uzh.ch</t>
  </si>
  <si>
    <t>yannis.abdelli@hotmail.com</t>
  </si>
  <si>
    <t>bernasconi.tb@gmail.com</t>
  </si>
  <si>
    <t>siv.whatsup@gmail.com</t>
  </si>
  <si>
    <t>j.mechtersheimer@outlook.com</t>
  </si>
  <si>
    <t>gasser@befree.ch</t>
  </si>
  <si>
    <t>i.franek@sunrise.ch</t>
  </si>
  <si>
    <t>ibtihage@bluewin.ch</t>
  </si>
  <si>
    <t>Malin</t>
  </si>
  <si>
    <t>Rachel</t>
  </si>
  <si>
    <t>Lisa</t>
  </si>
  <si>
    <t>Elodie</t>
  </si>
  <si>
    <t>Maximiliane</t>
  </si>
  <si>
    <t>Henriette</t>
  </si>
  <si>
    <t>Yunus</t>
  </si>
  <si>
    <t>Jordan</t>
  </si>
  <si>
    <t>Norina</t>
  </si>
  <si>
    <t>Yannis</t>
  </si>
  <si>
    <t>Talita</t>
  </si>
  <si>
    <t>Silvana</t>
  </si>
  <si>
    <t>Jonas</t>
  </si>
  <si>
    <t>Pius</t>
  </si>
  <si>
    <t>Imelda</t>
  </si>
  <si>
    <t>Ibtihage</t>
  </si>
  <si>
    <t>Ekdahl</t>
  </si>
  <si>
    <t>Girard</t>
  </si>
  <si>
    <t>Flütsch</t>
  </si>
  <si>
    <t>Zoccoletti</t>
  </si>
  <si>
    <t>Sommer</t>
  </si>
  <si>
    <t>Lutz</t>
  </si>
  <si>
    <t>Kanbur</t>
  </si>
  <si>
    <t>Cedeno</t>
  </si>
  <si>
    <t>Braun</t>
  </si>
  <si>
    <t>Abdelli</t>
  </si>
  <si>
    <t>Bernasconi</t>
  </si>
  <si>
    <t>Baselgia</t>
  </si>
  <si>
    <t>Mechtersheimer</t>
  </si>
  <si>
    <t>Gasser</t>
  </si>
  <si>
    <t>Franek</t>
  </si>
  <si>
    <t>HinweisTime. Fragenzeit: Hinweis</t>
  </si>
  <si>
    <t>id</t>
  </si>
  <si>
    <t>['3.0', 'nan', 'nan', 'nan', 'nan', 'Ja (Fortfahren zu den n√§chsten Fragen)', 'nan', 'nan', 'nan', 'nan', 'nan', 'nan', 'nan', 'nan', 'nan', 'nan', 'nan', 'nan', 'nan', 'nan', 'nan', 'nan', 'nan', 'nan', 'nan', 'nan', 'nan', 'nan', 'nan', 'nan', 'nan', 'nan', 'nan', 'nan', 'nan', 'nan', 'nan', 'nan', 'nan', 'nan']</t>
  </si>
  <si>
    <t>['6.0', 'nan', 'nan', 'nan', 'nan', 'Ja (Fortfahren zu den n√§chsten Fragen)', 'nan', 'nan', 'nan', 'nan', 'nan', 'nan', 'nan', 'nan', 'nan', 'nan', 'nan', 'nan', 'nan', 'nan', 'nan', 'nan', 'nan', 'nan', 'nan', 'nan', 'nan', 'nan', 'nan', 'nan', 'nan', 'nan', 'nan', 'nan', 'nan', 'nan', 'nan', 'nan', 'nan', 'nan']</t>
  </si>
  <si>
    <t>['7.0', 'nan', 'nan', 'nan', 'nan', 'Ja (Fortfahren zu den n√§chsten Fragen)', 'nan', 'nan', 'nan', 'nan', 'nan', 'nan', 'nan', 'nan', 'nan', 'nan', 'nan', 'nan', 'nan', 'nan', 'nan', 'nan', 'nan', 'nan', 'nan', 'nan', 'nan', 'nan', 'nan', 'nan', 'nan', 'nan', 'nan', 'nan', 'nan', 'nan', 'nan', 'nan', 'nan', 'nan']</t>
  </si>
  <si>
    <t>['10.0', 'nan', 'nan', 'nan', 'nan', 'Ja (Fortfahren zu den n√§chsten Fragen)', 'nan', 'nan', 'nan', 'nan', 'nan', 'nan', 'nan', 'nan', 'nan', 'nan', 'nan', 'nan', 'nan', 'nan', 'nan', 'nan', 'nan', 'nan', 'nan', 'nan', 'nan', 'nan', 'nan', 'nan', 'nan', 'nan', 'nan', 'nan', 'nan', 'nan', 'nan', 'nan', 'nan', 'nan']</t>
  </si>
  <si>
    <t>['13.0', 'nan', 'nan', 'nan', 'nan', 'Ja (Fortfahren zu den n√§chsten Fragen)', 'nan', 'nan', 'nan', 'nan', 'nan', 'nan', 'nan', 'nan', 'nan', 'nan', 'nan', 'nan', 'nan', 'nan', 'nan', 'nan', 'nan', 'nan', 'nan', 'nan', 'nan', 'nan', 'nan', 'nan', 'nan', 'nan', 'nan', 'nan', 'nan', 'nan', 'nan', 'nan', 'nan', 'nan']</t>
  </si>
  <si>
    <t>['14.0', 'nan', 'nan', 'nan', 'nan', 'Ja (Fortfahren zu den n√§chsten Fragen)', 'nan', 'nan', 'nan', 'nan', 'nan', 'nan', 'nan', 'nan', 'nan', 'nan', 'nan', 'nan', 'nan', 'nan', 'nan', 'nan', 'nan', 'nan', 'nan', 'nan', 'nan', 'nan', 'nan', 'nan', 'nan', 'nan', 'nan', 'nan', 'nan', 'nan', 'nan', 'nan', 'nan', 'nan']</t>
  </si>
  <si>
    <t>['16.0', 'nan', 'nan', 'nan', 'nan', 'Ja (Fortfahren zu den n√§chsten Fragen)', 'nan', 'nan', 'nan', 'nan', 'nan', 'nan', 'nan', 'nan', 'nan', 'nan', 'nan', 'nan', 'nan', 'nan', 'nan', 'nan', 'nan', 'nan', 'nan', 'nan', 'nan', 'nan', 'nan', 'nan', 'nan', 'nan', 'nan', 'nan', 'nan', 'nan', 'nan', 'nan', 'nan', 'nan']</t>
  </si>
  <si>
    <t>['17.0', 'nan', 'nan', 'nan', 'nan', 'Ja (Fortfahren zu den n√§chsten Fragen)', 'nan', 'nan', 'nan', 'nan', 'nan', 'nan', 'nan', 'nan', 'nan', 'nan', 'nan', 'nan', 'nan', 'nan', 'nan', 'nan', 'nan', 'nan', 'nan', 'nan', 'nan', 'nan', 'nan', 'nan', 'nan', 'nan', 'nan', 'nan', 'nan', 'nan', 'nan', 'nan', 'nan', 'nan']</t>
  </si>
  <si>
    <t>['18.0', 'nan', 'nan', 'nan', 'nan', 'Ja (Fortfahren zu den n√§chsten Fragen)', 'nan', 'nan', 'nan', 'nan', 'nan', 'nan', 'nan', 'nan', 'nan', 'nan', 'nan', 'nan', 'nan', 'nan', 'nan', 'nan', 'nan', 'nan', 'nan', 'nan', 'nan', 'nan', 'nan', 'nan', 'nan', 'nan', 'nan', 'nan', 'nan', 'nan', 'nan', 'nan', 'nan', 'nan']</t>
  </si>
  <si>
    <t>['20.0', 'nan', 'nan', 'nan', 'nan', 'Ja (Fortfahren zu den n√§chsten Fragen)', 'nan', 'nan', 'nan', 'nan', 'nan', 'nan', 'nan', 'nan', 'nan', 'nan', 'nan', 'nan', 'nan', 'nan', 'nan', 'nan', 'nan', 'nan', 'nan', 'nan', 'nan', 'nan', 'nan', 'nan', 'nan', 'nan', 'nan', 'nan', 'nan', 'nan', 'nan', 'nan', 'nan', 'nan']</t>
  </si>
  <si>
    <t>['22.0', 'nan', 'nan', 'nan', 'nan', 'Ja (Fortfahren zu den n√§chsten Fragen)', 'nan', 'nan', 'nan', 'nan', 'nan', 'nan', 'nan', 'nan', 'nan', 'nan', 'nan', 'nan', 'nan', 'nan', 'nan', 'nan', 'nan', 'nan', 'nan', 'nan', 'nan', 'nan', 'nan', 'nan', 'nan', 'nan', 'nan', 'nan', 'nan', 'nan', 'nan', 'nan', 'nan', 'nan']</t>
  </si>
  <si>
    <t>['24.0', 'nan', 'nan', 'nan', 'nan', 'Ja (Fortfahren zu den n√§chsten Fragen)', 'nan', 'nan', 'nan', 'nan', 'nan', 'nan', 'nan', 'nan', 'nan', 'nan', 'nan', 'nan', 'nan', 'nan', 'nan', 'nan', 'nan', 'nan', 'nan', 'nan', 'nan', 'nan', 'nan', 'nan', 'nan', 'nan', 'nan', 'nan', 'nan', 'nan', 'nan', 'nan', 'nan', 'nan']</t>
  </si>
  <si>
    <t>['26.0', 'nan', 'nan', 'nan', 'nan', 'Ja (Fortfahren zu den n√§chsten Fragen)', 'nan', 'nan', 'nan', 'nan', 'nan', 'nan', 'nan', 'nan', 'nan', 'nan', 'nan', 'nan', 'nan', 'nan', 'nan', 'nan', 'nan', 'nan', 'nan', 'nan', 'nan', 'nan', 'nan', 'nan', 'nan', 'nan', 'nan', 'nan', 'nan', 'nan', 'nan', 'nan', 'nan', 'nan']</t>
  </si>
  <si>
    <t>['28.0', 'nan', 'nan', 'nan', 'nan', 'Ja (Fortfahren zu den n√§chsten Fragen)', 'nan', 'nan', 'nan', 'nan', 'nan', 'nan', 'nan', 'nan', 'nan', 'nan', 'nan', 'nan', 'nan', 'nan', 'nan', 'nan', 'nan', 'nan', 'nan', 'nan', 'nan', 'nan', 'nan', 'nan', 'nan', 'nan', 'nan', 'nan', 'nan', 'nan', 'nan', 'nan', 'nan', 'nan']</t>
  </si>
  <si>
    <t>['30.0', 'nan', 'nan', 'nan', 'nan', 'Ja (Fortfahren zu den n√§chsten Fragen)', 'nan', 'nan', 'nan', 'nan', 'nan', 'nan', 'nan', 'nan', 'nan', 'nan', 'nan', 'nan', 'nan', 'nan', 'nan', 'nan', 'nan', 'nan', 'nan', 'nan', 'nan', 'nan', 'nan', 'nan', 'nan', 'nan', 'nan', 'nan', 'nan', 'nan', 'nan', 'nan', 'nan', 'nan']</t>
  </si>
  <si>
    <t>['33.0', 'nan', 'nan', 'nan', 'nan', 'Ja (Fortfahren zu den n√§chsten Fragen)', 'nan', 'nan', 'nan', 'nan', 'nan', 'nan', 'nan', 'nan', 'nan', 'nan', 'nan', 'nan', 'nan', 'nan', 'nan', 'nan', 'nan', 'nan', 'nan', 'nan', 'nan', 'nan', 'nan', 'nan', 'nan', 'nan', 'nan', 'nan', 'nan', 'nan', 'nan', 'nan', 'nan', 'nan']</t>
  </si>
  <si>
    <t>['35.0', 'nan', 'nan', 'nan', 'nan', 'Ja (Fortfahren zu den n√§chsten Fragen)', 'nan', 'nan', 'nan', 'nan', 'nan', 'nan', 'nan', 'nan', 'nan', 'nan', 'nan', 'nan', 'nan', 'nan', 'nan', 'nan', 'nan', 'nan', 'nan', 'nan', 'nan', 'nan', 'nan', 'nan', 'nan', 'nan', 'nan', 'nan', 'nan', 'nan', 'nan', 'nan', 'nan', 'nan']</t>
  </si>
  <si>
    <t>['38.0', 'nan', 'nan', 'nan', 'nan', 'Ja (Fortfahren zu den n√§chsten Fragen)', 'nan', 'nan', 'nan', 'nan', 'nan', 'nan', 'nan', 'nan', 'nan', 'nan', 'nan', 'nan', 'nan', 'nan', 'nan', 'nan', 'nan', 'nan', 'nan', 'nan', 'nan', 'nan', 'nan', 'nan', 'nan', 'nan', 'nan', 'nan', 'nan', 'nan', 'nan', 'nan', 'nan', 'nan']</t>
  </si>
  <si>
    <t>['39.0', 'nan', 'nan', 'nan', 'nan', 'Ja (Fortfahren zu den n√§chsten Fragen)', 'nan', 'nan', 'nan', 'nan', 'nan', 'nan', 'nan', 'nan', 'nan', 'nan', 'nan', 'nan', 'nan', 'nan', 'nan', 'nan', 'nan', 'nan', 'nan', 'nan', 'nan', 'nan', 'nan', 'nan', 'nan', 'nan', 'nan', 'nan', 'nan', 'nan', 'nan', 'nan', 'nan', 'nan']</t>
  </si>
  <si>
    <t>['40.0', 'nan', 'nan', 'nan', 'nan', 'Ja (Fortfahren zu den n√§chsten Fragen)', 'nan', 'nan', 'nan', 'nan', 'nan', 'nan', 'nan', 'nan', 'nan', 'nan', 'nan', 'nan', 'nan', 'nan', 'nan', 'nan', 'nan', 'nan', 'nan', 'nan', 'nan', 'nan', 'nan', 'nan', 'nan', 'nan', 'nan', 'nan', 'nan', 'nan', 'nan', 'nan', 'nan', 'nan']</t>
  </si>
  <si>
    <t>['43.0', 'nan', 'nan', 'nan', 'nan', 'Ja (Fortfahren zu den n√§chsten Fragen)', 'nan', 'nan', 'nan', 'nan', 'nan', 'nan', 'nan', 'nan', 'nan', 'nan', 'nan', 'nan', 'nan', 'nan', 'nan', 'nan', 'nan', 'nan', 'nan', 'nan', 'nan', 'nan', 'nan', 'nan', 'nan', 'nan', 'nan', 'nan', 'nan', 'nan', 'nan', 'nan', 'nan', 'nan']</t>
  </si>
  <si>
    <t>['44.0', 'nan', 'nan', 'nan', 'nan', 'Ja (Fortfahren zu den n√§chsten Fragen)', 'nan', 'nan', 'nan', 'nan', 'nan', 'nan', 'nan', 'nan', 'nan', 'nan', 'nan', 'nan', 'nan', 'nan', 'nan', 'nan', 'nan', 'nan', 'nan', 'nan', 'nan', 'nan', 'nan', 'nan', 'nan', 'nan', 'nan', 'nan', 'nan', 'nan', 'nan', 'nan', 'nan', 'nan']</t>
  </si>
  <si>
    <t>['45.0', 'nan', 'nan', 'nan', 'nan', 'Ja (Fortfahren zu den n√§chsten Fragen)', 'nan', 'nan', 'nan', 'nan', 'nan', 'nan', 'nan', 'nan', 'nan', 'nan', 'nan', 'nan', 'nan', 'nan', 'nan', 'nan', 'nan', 'nan', 'nan', 'nan', 'nan', 'nan', 'nan', 'nan', 'nan', 'nan', 'nan', 'nan', 'nan', 'nan', 'nan', 'nan', 'nan', 'nan']</t>
  </si>
  <si>
    <t>['49.0', 'nan', 'nan', 'nan', 'nan', 'Ja (Fortfahren zu den n√§chsten Fragen)', 'nan', 'nan', 'nan', 'nan', 'nan', 'nan', 'nan', 'nan', 'nan', 'nan', 'nan', 'nan', 'nan', 'nan', 'nan', 'nan', 'nan', 'nan', 'nan', 'nan', 'nan', 'nan', 'nan', 'nan', 'nan', 'nan', 'nan', 'nan', 'nan', 'nan', 'nan', 'nan', 'nan', 'nan']</t>
  </si>
  <si>
    <t>['51.0', 'nan', 'nan', 'nan', 'nan', 'Ja (Fortfahren zu den n√§chsten Fragen)', 'nan', 'nan', 'nan', 'nan', 'nan', 'nan', 'nan', 'nan', 'nan', 'nan', 'nan', 'nan', 'nan', 'nan', 'nan', 'nan', 'nan', 'nan', 'nan', 'nan', 'nan', 'nan', 'nan', 'nan', 'nan', 'nan', 'nan', 'nan', 'nan', 'nan', 'nan', 'nan', 'nan', 'nan']</t>
  </si>
  <si>
    <t>['53.0', 'nan', 'nan', 'nan', 'nan', 'Ja (Fortfahren zu den n√§chsten Fragen)', 'nan', 'nan', 'nan', 'nan', 'nan', 'nan', 'nan', 'nan', 'nan', 'nan', 'nan', 'nan', 'nan', 'nan', 'nan', 'nan', 'nan', 'nan', 'nan', 'nan', 'nan', 'nan', 'nan', 'nan', 'nan', 'nan', 'nan', 'nan', 'nan', 'nan', 'nan', 'nan', 'nan', 'nan']</t>
  </si>
  <si>
    <t>['54.0', 'nan', 'nan', 'nan', 'nan', 'Ja (Fortfahren zu den n√§chsten Fragen)', 'nan', 'nan', 'nan', 'nan', 'nan', 'nan', 'nan', 'nan', 'nan', 'nan', 'nan', 'nan', 'nan', 'nan', 'nan', 'nan', 'nan', 'nan', 'nan', 'nan', 'nan', 'nan', 'nan', 'nan', 'nan', 'nan', 'nan', 'nan', 'nan', 'nan', 'nan', 'nan', 'nan', 'nan']</t>
  </si>
  <si>
    <t>['55.0', 'nan', 'nan', 'nan', 'nan', 'Ja (Fortfahren zu den n√§chsten Fragen)', 'nan', 'nan', 'nan', 'nan', 'nan', 'nan', 'nan', 'nan', 'nan', 'nan', 'nan', 'nan', 'nan', 'nan', 'nan', 'nan', 'nan', 'nan', 'nan', 'nan', 'nan', 'nan', 'nan', 'nan', 'nan', 'nan', 'nan', 'nan', 'nan', 'nan', 'nan', 'nan', 'nan', 'nan']</t>
  </si>
  <si>
    <t>['56.0', 'nan', 'nan', 'nan', 'nan', 'Ja (Fortfahren zu den n√§chsten Fragen)', 'nan', 'nan', 'nan', 'nan', 'nan', 'nan', 'nan', 'nan', 'nan', 'nan', 'nan', 'nan', 'nan', 'nan', 'nan', 'nan', 'nan', 'nan', 'nan', 'nan', 'nan', 'nan', 'nan', 'nan', 'nan', 'nan', 'nan', 'nan', 'nan', 'nan', 'nan', 'nan', 'nan', 'nan']</t>
  </si>
  <si>
    <t>['57.0', 'nan', 'nan', 'nan', 'nan', 'Ja (Fortfahren zu den n√§chsten Fragen)', 'nan', 'nan', 'nan', 'nan', 'nan', 'nan', 'nan', 'nan', 'nan', 'nan', 'nan', 'nan', 'nan', 'nan', 'nan', 'nan', 'nan', 'nan', 'nan', 'nan', 'nan', 'nan', 'nan', 'nan', 'nan', 'nan', 'nan', 'nan', 'nan', 'nan', 'nan', 'nan', 'nan', 'nan']</t>
  </si>
  <si>
    <t>['61.0', 'nan', 'nan', 'nan', 'nan', 'Ja (Fortfahren zu den n√§chsten Fragen)', 'nan', 'nan', 'nan', 'nan', 'nan', 'nan', 'nan', 'nan', 'nan', 'nan', 'nan', 'nan', 'nan', 'nan', 'nan', 'nan', 'nan', 'nan', 'nan', 'nan', 'nan', 'nan', 'nan', 'nan', 'nan', 'nan', 'nan', 'nan', 'nan', 'nan', 'nan', 'nan', 'nan', 'nan']</t>
  </si>
  <si>
    <t>['62.0', 'nan', 'nan', 'nan', 'nan', 'Ja (Fortfahren zu den n√§chsten Fragen)', 'nan', 'nan', 'nan', 'nan', 'nan', 'nan', 'nan', 'nan', 'nan', 'nan', 'nan', 'nan', 'nan', 'nan', 'nan', 'nan', 'nan', 'nan', 'nan', 'nan', 'nan', 'nan', 'nan', 'nan', 'nan', 'nan', 'nan', 'nan', 'nan', 'nan', 'nan', 'nan', 'nan', 'nan']</t>
  </si>
  <si>
    <t>['64.0', 'nan', 'nan', 'nan', 'nan', 'Ja (Fortfahren zu den n√§chsten Fragen)', 'nan', 'nan', 'nan', 'nan', 'nan', 'nan', 'nan', 'nan', 'nan', 'nan', 'nan', 'nan', 'nan', 'nan', 'nan', 'nan', 'nan', 'nan', 'nan', 'nan', 'nan', 'nan', 'nan', 'nan', 'nan', 'nan', 'nan', 'nan', 'nan', 'nan', 'nan', 'nan', 'nan', 'nan']</t>
  </si>
  <si>
    <t>['65.0', 'nan', 'nan', 'nan', 'nan', 'Ja (Fortfahren zu den n√§chsten Fragen)', 'nan', 'nan', 'nan', 'nan', 'nan', 'nan', 'nan', 'nan', 'nan', 'nan', 'nan', 'nan', 'nan', 'nan', 'nan', 'nan', 'nan', 'nan', 'nan', 'nan', 'nan', 'nan', 'nan', 'nan', 'nan', 'nan', 'nan', 'nan', 'nan', 'nan', 'nan', 'nan', 'nan', 'nan']</t>
  </si>
  <si>
    <t>['74.0', 'nan', 'nan', 'nan', 'nan', 'Ja (Fortfahren zu den n√§chsten Fragen)', 'nan', 'nan', 'nan', 'nan', 'nan', 'nan', 'nan', 'nan', 'nan', 'nan', 'nan', 'nan', 'nan', 'nan', 'nan', 'nan', 'nan', 'nan', 'nan', 'nan', 'nan', 'nan', 'nan', 'nan', 'nan', 'nan', 'nan', 'nan', 'nan', 'nan', 'nan', 'nan', 'nan', 'nan']</t>
  </si>
  <si>
    <t>['81.0', 'nan', 'nan', 'nan', 'nan', 'Ja (Fortfahren zu den n√§chsten Fragen)', 'nan', 'nan', 'nan', 'nan', 'nan', 'nan', 'nan', 'nan', 'nan', 'nan', 'nan', 'nan', 'nan', 'nan', 'nan', 'nan', 'nan', 'nan', 'nan', 'nan', 'nan', 'nan', 'nan', 'nan', 'nan', 'nan', 'nan', 'nan', 'nan', 'nan', 'nan', 'nan', 'nan', 'nan']</t>
  </si>
  <si>
    <t>['83.0', 'nan', 'nan', 'nan', 'nan', 'Ja (Fortfahren zu den n√§chsten Fragen)', 'nan', 'nan', 'nan', 'nan', 'nan', 'nan', 'nan', 'nan', 'nan', 'nan', 'nan', 'nan', 'nan', 'nan', 'nan', 'nan', 'nan', 'nan', 'nan', 'nan', 'nan', 'nan', 'nan', 'nan', 'nan', 'nan', 'nan', 'nan', 'nan', 'nan', 'nan', 'nan', 'nan', 'nan']</t>
  </si>
  <si>
    <t>['84.0', 'nan', 'nan', 'nan', 'nan', 'Ja (Fortfahren zu den n√§chsten Fragen)', 'nan', 'nan', 'nan', 'nan', 'nan', 'nan', 'nan', 'nan', 'nan', 'nan', 'nan', 'nan', 'nan', 'nan', 'nan', 'nan', 'nan', 'nan', 'nan', 'nan', 'nan', 'nan', 'nan', 'nan', 'nan', 'nan', 'nan', 'nan', 'nan', 'nan', 'nan', 'nan', 'nan', 'nan']</t>
  </si>
  <si>
    <t>['85.0', 'nan', 'nan', 'nan', 'nan', 'Ja (Fortfahren zu den n√§chsten Fragen)', 'nan', 'nan', 'nan', 'nan', 'nan', 'nan', 'nan', 'nan', 'nan', 'nan', 'nan', 'nan', 'nan', 'nan', 'nan', 'nan', 'nan', 'nan', 'nan', 'nan', 'nan', 'nan', 'nan', 'nan', 'nan', 'nan', 'nan', 'nan', 'nan', 'nan', 'nan', 'nan', 'nan', 'nan']</t>
  </si>
  <si>
    <t>['89.0', 'nan', 'nan', 'nan', 'nan', 'Ja (Fortfahren zu den n√§chsten Fragen)', 'nan', 'nan', 'nan', 'nan', 'nan', 'nan', 'nan', 'nan', 'nan', 'nan', 'nan', 'nan', 'nan', 'nan', 'nan', 'nan', 'nan', 'nan', 'nan', 'nan', 'nan', 'nan', 'nan', 'nan', 'nan', 'nan', 'nan', 'nan', 'nan', 'nan', 'nan', 'nan', 'nan', 'nan']</t>
  </si>
  <si>
    <t>['90.0', 'nan', 'nan', 'nan', 'nan', 'Ja (Fortfahren zu den n√§chsten Fragen)', 'nan', 'nan', 'nan', 'nan', 'nan', 'nan', 'nan', 'nan', 'nan', 'nan', 'nan', 'nan', 'nan', 'nan', 'nan', 'nan', 'nan', 'nan', 'nan', 'nan', 'nan', 'nan', 'nan', 'nan', 'nan', 'nan', 'nan', 'nan', 'nan', 'nan', 'nan', 'nan', 'nan', 'nan']</t>
  </si>
  <si>
    <t>['97.0', 'nan', 'nan', 'nan', 'nan', 'Ja (Fortfahren zu den n√§chsten Fragen)', 'nan', 'nan', 'nan', 'nan', 'nan', 'nan', 'nan', 'nan', 'nan', 'nan', 'nan', 'nan', 'nan', 'nan', 'nan', 'nan', 'nan', 'nan', 'nan', 'nan', 'nan', 'nan', 'nan', 'nan', 'nan', 'nan', 'nan', 'nan', 'nan', 'nan', 'nan', 'nan', 'nan', 'nan']</t>
  </si>
  <si>
    <t>['101.0', 'nan', 'nan', 'nan', 'nan', 'Ja (Fortfahren zu den n√§chsten Fragen)', 'nan', 'nan', 'nan', 'nan', 'nan', 'nan', 'nan', 'nan', 'nan', 'nan', 'nan', 'nan', 'nan', 'nan', 'nan', 'nan', 'nan', 'nan', 'nan', 'nan', 'nan', 'nan', 'nan', 'nan', 'nan', 'nan', 'nan', 'nan', 'nan', 'nan', 'nan', 'nan', 'nan', 'nan']</t>
  </si>
  <si>
    <t>['106.0', 'nan', 'nan', 'nan', 'nan', 'Ja (Fortfahren zu den n√§chsten Fragen)', 'nan', 'nan', 'nan', 'nan', 'nan', 'nan', 'nan', 'nan', 'nan', 'nan', 'nan', 'nan', 'nan', 'nan', 'nan', 'nan', 'nan', 'nan', 'nan', 'nan', 'nan', 'nan', 'nan', 'nan', 'nan', 'nan', 'nan', 'nan', 'nan', 'nan', 'nan', 'nan', 'nan', 'nan']</t>
  </si>
  <si>
    <t>['107.0', 'nan', 'nan', 'nan', 'nan', 'Ja (Fortfahren zu den n√§chsten Fragen)', 'nan', 'nan', 'nan', 'nan', 'nan', 'nan', 'nan', 'nan', 'nan', 'nan', 'nan', 'nan', 'nan', 'nan', 'nan', 'nan', 'nan', 'nan', 'nan', 'nan', 'nan', 'nan', 'nan', 'nan', 'nan', 'nan', 'nan', 'nan', 'nan', 'nan', 'nan', 'nan', 'nan', 'nan']</t>
  </si>
  <si>
    <t>['113.0', 'nan', 'nan', 'nan', 'nan', 'Nein (Video weiter anzeigen)', 'nan', 'nan', 'nan', 'nan', 'nan', 'nan', 'nan', 'nan', 'nan', 'nan', 'nan', 'nan', 'nan', 'nan', 'nan', 'nan', 'nan', 'nan', 'nan', 'nan', 'nan', 'nan', 'nan', 'nan', 'nan', 'nan', 'nan', 'nan', 'nan', 'nan', 'nan', 'nan', 'nan', 'nan']</t>
  </si>
  <si>
    <t>['115.0', 'nan', 'nan', 'nan', 'nan', 'Ja (Fortfahren zu den n√§chsten Fragen)', 'nan', 'nan', 'nan', 'nan', 'nan', 'nan', 'nan', 'nan', 'nan', 'nan', 'nan', 'nan', 'nan', 'nan', 'nan', 'nan', 'nan', 'nan', 'nan', 'nan', 'nan', 'nan', 'nan', 'nan', 'nan', 'nan', 'nan', 'nan', 'nan', 'nan', 'nan', 'nan', 'nan', 'nan']</t>
  </si>
  <si>
    <t>['116.0', 'nan', 'nan', 'nan', 'nan', 'Ja (Fortfahren zu den n√§chsten Fragen)', 'nan', 'nan', 'nan', 'nan', 'nan', 'nan', 'nan', 'nan', 'nan', 'nan', 'nan', 'nan', 'nan', 'nan', 'nan', 'nan', 'nan', 'nan', 'nan', 'nan', 'nan', 'nan', 'nan', 'nan', 'nan', 'nan', 'nan', 'nan', 'nan', 'nan', 'nan', 'nan', 'nan', 'nan']</t>
  </si>
  <si>
    <t>['119.0', 'nan', 'nan', 'nan', 'nan', 'Ja (Fortfahren zu den n√§chsten Fragen)', 'nan', 'nan', 'nan', 'nan', 'nan', 'nan', 'nan', 'nan', 'nan', 'nan', 'nan', 'nan', 'nan', 'nan', 'nan', 'nan', 'nan', 'nan', 'nan', 'nan', 'nan', 'nan', 'nan', 'nan', 'nan', 'nan', 'nan', 'nan', 'nan', 'nan', 'nan', 'nan', 'nan', 'nan']</t>
  </si>
  <si>
    <t>['120.0', 'nan', 'nan', 'nan', 'nan', 'Ja (Fortfahren zu den n√§chsten Fragen)', 'nan', 'nan', 'nan', 'nan', 'nan', 'nan', 'nan', 'nan', 'nan', 'nan', 'nan', 'nan', 'nan', 'nan', 'nan', 'nan', 'nan', 'nan', 'nan', 'nan', 'nan', 'nan', 'nan', 'nan', 'nan', 'nan', 'nan', 'nan', 'nan', 'nan', 'nan', 'nan', 'nan', 'nan']</t>
  </si>
  <si>
    <t>['121.0', 'nan', 'nan', 'nan', 'nan', 'Ja (Fortfahren zu den n√§chsten Fragen)', 'nan', 'nan', 'nan', 'nan', 'nan', 'nan', 'nan', 'nan', 'nan', 'nan', 'nan', 'nan', 'nan', 'nan', 'nan', 'nan', 'nan', 'nan', 'nan', 'nan', 'nan', 'nan', 'nan', 'nan', 'nan', 'nan', 'nan', 'nan', 'nan', 'nan', 'nan', 'nan', 'nan', 'nan']</t>
  </si>
  <si>
    <t>['122.0', 'nan', 'nan', 'nan', 'nan', 'Ja (Fortfahren zu den n√§chsten Fragen)', 'nan', 'nan', 'nan', 'nan', 'nan', 'nan', 'nan', 'nan', 'nan', 'nan', 'nan', 'nan', 'nan', 'nan', 'nan', 'nan', 'nan', 'nan', 'nan', 'nan', 'nan', 'nan', 'nan', 'nan', 'nan', 'nan', 'nan', 'nan', 'nan', 'nan', 'nan', 'nan', 'nan', 'nan']</t>
  </si>
  <si>
    <t>['124.0', 'nan', 'nan', 'nan', 'nan', 'Ja (Fortfahren zu den n√§chsten Fragen)', 'nan', 'nan', 'nan', 'nan', 'nan', 'nan', 'nan', 'nan', 'nan', 'nan', 'nan', 'nan', 'nan', 'nan', 'nan', 'nan', 'nan', 'nan', 'nan', 'nan', 'nan', 'nan', 'nan', 'nan', 'nan', 'nan', 'nan', 'nan', 'nan', 'nan', 'nan', 'nan', 'nan', 'nan']</t>
  </si>
  <si>
    <t>['125.0', 'nan', 'nan', 'nan', 'nan', 'Ja (Fortfahren zu den n√§chsten Fragen)', 'nan', 'nan', 'nan', 'nan', 'nan', 'nan', 'nan', 'nan', 'nan', 'nan', 'nan', 'nan', 'nan', 'nan', 'nan', 'nan', 'nan', 'nan', 'nan', 'nan', 'nan', 'nan', 'nan', 'nan', 'nan', 'nan', 'nan', 'nan', 'nan', 'nan', 'nan', 'nan', 'nan', 'nan']</t>
  </si>
  <si>
    <t>['130.0', 'nan', 'nan', 'nan', 'nan', 'Ja (Fortfahren zu den n√§chsten Fragen)', 'nan', 'nan', 'nan', 'nan', 'nan', 'nan', 'nan', 'nan', 'nan', 'nan', 'nan', 'nan', 'nan', 'nan', 'nan', 'nan', 'nan', 'nan', 'nan', 'nan', 'nan', 'nan', 'nan', 'nan', 'nan', 'nan', 'nan', 'nan', 'nan', 'nan', 'nan', 'nan', 'nan', 'nan']</t>
  </si>
  <si>
    <t>['134.0', 'nan', 'nan', 'nan', 'nan', 'Ja (Fortfahren zu den n√§chsten Fragen)', 'nan', 'nan', 'nan', 'nan', 'nan', 'nan', 'nan', 'nan', 'nan', 'nan', 'nan', 'nan', 'nan', 'nan', 'nan', 'nan', 'nan', 'nan', 'nan', 'nan', 'nan', 'nan', 'nan', 'nan', 'nan', 'nan', 'nan', 'nan', 'nan', 'nan', 'nan', 'nan', 'nan', 'nan']</t>
  </si>
  <si>
    <t>['136.0', 'nan', 'nan', 'nan', 'nan', 'Ja (Fortfahren zu den n√§chsten Fragen)', 'nan', 'nan', 'nan', 'nan', 'nan', 'nan', 'nan', 'nan', 'nan', 'nan', 'nan', 'nan', 'nan', 'nan', 'nan', 'nan', 'nan', 'nan', 'nan', 'nan', 'nan', 'nan', 'nan', 'nan', 'nan', 'nan', 'nan', 'nan', 'nan', 'nan', 'nan', 'nan', 'nan', 'nan']</t>
  </si>
  <si>
    <t>['142.0', 'nan', 'nan', 'nan', 'nan', 'Ja (Fortfahren zu den n√§chsten Fragen)', 'nan', 'nan', 'nan', 'nan', 'nan', 'nan', 'nan', 'nan', 'nan', 'nan', 'nan', 'nan', 'nan', 'nan', 'nan', 'nan', 'nan', 'nan', 'nan', 'nan', 'nan', 'nan', 'nan', 'nan', 'nan', 'nan', 'nan', 'nan', 'nan', 'nan', 'nan', 'nan', 'nan', 'nan']</t>
  </si>
  <si>
    <t>['144.0', 'nan', 'nan', 'nan', 'nan', 'Ja (Fortfahren zu den n√§chsten Fragen)', 'nan', 'nan', 'nan', 'nan', 'nan', 'nan', 'nan', 'nan', 'nan', 'nan', 'nan', 'nan', 'nan', 'nan', 'nan', 'nan', 'nan', 'nan', 'nan', 'nan', 'nan', 'nan', 'nan', 'nan', 'nan', 'nan', 'nan', 'nan', 'nan', 'nan', 'nan', 'nan', 'nan', 'nan']</t>
  </si>
  <si>
    <t>['147.0', 'nan', 'nan', 'nan', 'nan', 'Ja (Fortfahren zu den n√§chsten Fragen)', 'nan', 'nan', 'nan', 'nan', 'nan', 'nan', 'nan', 'nan', 'nan', 'nan', 'nan', 'nan', 'nan', 'nan', 'nan', 'nan', 'nan', 'nan', 'nan', 'nan', 'nan', 'nan', 'nan', 'nan', 'nan', 'nan', 'nan', 'nan', 'nan', 'nan', 'nan', 'nan', 'nan', 'nan']</t>
  </si>
  <si>
    <t>['150.0', 'nan', 'nan', 'nan', 'nan', 'Nein (Video weiter anzeigen)', 'nan', 'nan', 'nan', 'nan', 'nan', 'nan', 'nan', 'nan', 'nan', 'nan', 'nan', 'nan', 'nan', 'nan', 'nan', 'nan', 'nan', 'nan', 'nan', 'nan', 'nan', 'nan', 'nan', 'nan', 'nan', 'nan', 'nan', 'nan', 'nan', 'nan', 'nan', 'nan', 'nan', 'nan']</t>
  </si>
  <si>
    <t>['160.0', 'nan', 'nan', 'nan', 'nan', 'Ja (Fortfahren zu den n√§chsten Fragen)', 'nan', 'nan', 'nan', 'nan', 'nan', 'nan', 'nan', 'nan', 'nan', 'nan', 'nan', 'nan', 'nan', 'nan', 'nan', 'nan', 'nan', 'nan', 'nan', 'nan', 'nan', 'nan', 'nan', 'nan', 'nan', 'nan', 'nan', 'nan', 'nan', 'nan', 'nan', 'nan', 'nan', 'nan']</t>
  </si>
  <si>
    <t>['162.0', 'nan', 'nan', 'nan', 'nan', 'Ja (Fortfahren zu den n√§chsten Fragen)', 'nan', 'nan', 'nan', 'nan', 'nan', 'nan', 'nan', 'nan', 'nan', 'nan', 'nan', 'nan', 'nan', 'nan', 'nan', 'nan', 'nan', 'nan', 'nan', 'nan', 'nan', 'nan', 'nan', 'nan', 'nan', 'nan', 'nan', 'nan', 'nan', 'nan', 'nan', 'nan', 'nan', 'nan']</t>
  </si>
  <si>
    <t>['168.0', 'nan', 'nan', 'nan', 'nan', 'Ja (Fortfahren zu den n√§chsten Fragen)', 'nan', 'nan', 'nan', 'nan', 'nan', 'nan', 'nan', 'nan', 'nan', 'nan', 'nan', 'nan', 'nan', 'nan', 'nan', 'nan', 'nan', 'nan', 'nan', 'nan', 'nan', 'nan', 'nan', 'nan', 'nan', 'nan', 'nan', 'nan', 'nan', 'nan', 'nan', 'nan', 'nan', 'nan']</t>
  </si>
  <si>
    <t>['171.0', 'nan', 'nan', 'nan', 'nan', 'Ja (Fortfahren zu den n√§chsten Fragen)', 'nan', 'nan', 'nan', 'nan', 'nan', 'nan', 'nan', 'nan', 'nan', 'nan', 'nan', 'nan', 'nan', 'nan', 'nan', 'nan', 'nan', 'nan', 'nan', 'nan', 'nan', 'nan', 'nan', 'nan', 'nan', 'nan', 'nan', 'nan', 'nan', 'nan', 'nan', 'nan', 'nan', 'nan']</t>
  </si>
  <si>
    <t>['172.0', 'nan', 'nan', 'nan', 'nan', 'Ja (Fortfahren zu den n√§chsten Fragen)', 'nan', 'nan', 'nan', 'nan', 'nan', 'nan', 'nan', 'nan', 'nan', 'nan', 'nan', 'nan', 'nan', 'nan', 'nan', 'nan', 'nan', 'nan', 'nan', 'nan', 'nan', 'nan', 'nan', 'nan', 'nan', 'nan', 'nan', 'nan', 'nan', 'nan', 'nan', 'nan', 'nan', 'nan']</t>
  </si>
  <si>
    <t>['173.0', 'nan', 'nan', 'nan', 'nan', 'Ja (Fortfahren zu den n√§chsten Fragen)', 'nan', 'nan', 'nan', 'nan', 'nan', 'nan', 'nan', 'nan', 'nan', 'nan', 'nan', 'nan', 'nan', 'nan', 'nan', 'nan', 'nan', 'nan', 'nan', 'nan', 'nan', 'nan', 'nan', 'nan', 'nan', 'nan', 'nan', 'nan', 'nan', 'nan', 'nan', 'nan', 'nan', 'nan']</t>
  </si>
  <si>
    <t>['176.0', 'nan', 'nan', 'nan', 'nan', 'Ja (Fortfahren zu den n√§chsten Fragen)', 'nan', 'nan', 'nan', 'nan', 'nan', 'nan', 'nan', 'nan', 'nan', 'nan', 'nan', 'nan', 'nan', 'nan', 'nan', 'nan', 'nan', 'nan', 'nan', 'nan', 'nan', 'nan', 'nan', 'nan', 'nan', 'nan', 'nan', 'nan', 'nan', 'nan', 'nan', 'nan', 'nan', 'nan']</t>
  </si>
  <si>
    <t>['177.0', 'nan', 'nan', 'nan', 'nan', 'Ja (Fortfahren zu den n√§chsten Fragen)', 'nan', 'nan', 'nan', 'nan', 'nan', 'nan', 'nan', 'nan', 'nan', 'nan', 'nan', 'nan', 'nan', 'nan', 'nan', 'nan', 'nan', 'nan', 'nan', 'nan', 'nan', 'nan', 'nan', 'nan', 'nan', 'nan', 'nan', 'nan', 'nan', 'nan', 'nan', 'nan', 'nan', 'nan']</t>
  </si>
  <si>
    <t>['180.0', 'nan', 'nan', 'nan', 'nan', 'Ja (Fortfahren zu den n√§chsten Fragen)', 'nan', 'nan', 'nan', 'nan', 'nan', 'nan', 'nan', 'nan', 'nan', 'nan', 'nan', 'nan', 'nan', 'nan', 'nan', 'nan', 'nan', 'nan', 'nan', 'nan', 'nan', 'nan', 'nan', 'nan', 'nan', 'nan', 'nan', 'nan', 'nan', 'nan', 'nan', 'nan', 'nan', 'nan']</t>
  </si>
  <si>
    <t>['185.0', 'nan', 'nan', 'nan', 'nan', 'Ja (Fortfahren zu den n√§chsten Fragen)', 'nan', 'nan', 'nan', 'nan', 'nan', 'nan', 'nan', 'nan', 'nan', 'nan', 'nan', 'nan', 'nan', 'nan', 'nan', 'nan', 'nan', 'nan', 'nan', 'nan', 'nan', 'nan', 'nan', 'nan', 'nan', 'nan', 'nan', 'nan', 'nan', 'nan', 'nan', 'nan', 'nan', 'nan']</t>
  </si>
  <si>
    <t>['186.0', 'nan', 'nan', 'nan', 'nan', 'Ja (Fortfahren zu den n√§chsten Fragen)', 'nan', 'nan', 'nan', 'nan', 'nan', 'nan', 'nan', 'nan', 'nan', 'nan', 'nan', 'nan', 'nan', 'nan', 'nan', 'nan', 'nan', 'nan', 'nan', 'nan', 'nan', 'nan', 'nan', 'nan', 'nan', 'nan', 'nan', 'nan', 'nan', 'nan', 'nan', 'nan', 'nan', 'nan']</t>
  </si>
  <si>
    <t>['187.0', 'nan', 'nan', 'nan', 'nan', 'Ja (Fortfahren zu den n√§chsten Fragen)', 'nan', 'nan', 'nan', 'nan', 'nan', 'nan', 'nan', 'nan', 'nan', 'nan', 'nan', 'nan', 'nan', 'nan', 'nan', 'nan', 'nan', 'nan', 'nan', 'nan', 'nan', 'nan', 'nan', 'nan', 'nan', 'nan', 'nan', 'nan', 'nan', 'nan', 'nan', 'nan', 'nan', 'nan']</t>
  </si>
  <si>
    <t>['190.0', 'nan', 'nan', 'nan', 'nan', 'Ja (Fortfahren zu den n√§chsten Fragen)', 'nan', 'nan', 'nan', 'nan', 'nan', 'nan', 'nan', 'nan', 'nan', 'nan', 'nan', 'nan', 'nan', 'nan', 'nan', 'nan', 'nan', 'nan', 'nan', 'nan', 'nan', 'nan', 'nan', 'nan', 'nan', 'nan', 'nan', 'nan', 'nan', 'nan', 'nan', 'nan', 'nan', 'nan']</t>
  </si>
  <si>
    <t>['191.0', 'nan', 'nan', 'nan', 'nan', 'Ja (Fortfahren zu den n√§chsten Fragen)', 'nan', 'nan', 'nan', 'nan', 'nan', 'nan', 'nan', 'nan', 'nan', 'nan', 'nan', 'nan', 'nan', 'nan', 'nan', 'nan', 'nan', 'nan', 'nan', 'nan', 'nan', 'nan', 'nan', 'nan', 'nan', 'nan', 'nan', 'nan', 'nan', 'nan', 'nan', 'nan', 'nan', 'nan']</t>
  </si>
  <si>
    <t>['195.0', 'nan', 'nan', 'nan', 'nan', 'Ja (Fortfahren zu den n√§chsten Fragen)', 'nan', 'nan', 'nan', 'nan', 'nan', 'nan', 'nan', 'nan', 'nan', 'nan', 'nan', 'nan', 'nan', 'nan', 'nan', 'nan', 'nan', 'nan', 'nan', 'nan', 'nan', 'nan', 'nan', 'nan', 'nan', 'nan', 'nan', 'nan', 'nan', 'nan', 'nan', 'nan', 'nan', 'nan']</t>
  </si>
  <si>
    <t>['196.0', 'nan', 'nan', 'nan', 'nan', 'Ja (Fortfahren zu den n√§chsten Fragen)', 'nan', 'nan', 'nan', 'nan', 'nan', 'nan', 'nan', 'nan', 'nan', 'nan', 'nan', 'nan', 'nan', 'nan', 'nan', 'nan', 'nan', 'nan', 'nan', 'nan', 'nan', 'nan', 'nan', 'nan', 'nan', 'nan', 'nan', 'nan', 'nan', 'nan', 'nan', 'nan', 'nan', 'nan']</t>
  </si>
  <si>
    <t>['198.0', 'nan', 'nan', 'nan', 'nan', 'Ja (Fortfahren zu den n√§chsten Fragen)', 'nan', 'nan', 'nan', 'nan', 'nan', 'nan', 'nan', 'nan', 'nan', 'nan', 'nan', 'nan', 'nan', 'nan', 'nan', 'nan', 'nan', 'nan', 'nan', 'nan', 'nan', 'nan', 'nan', 'nan', 'nan', 'nan', 'nan', 'nan', 'nan', 'nan', 'nan', 'nan', 'nan', 'nan']</t>
  </si>
  <si>
    <t>submitdate</t>
  </si>
  <si>
    <t>lastpage</t>
  </si>
  <si>
    <t>startlanguage</t>
  </si>
  <si>
    <t>de</t>
  </si>
  <si>
    <t>seed</t>
  </si>
  <si>
    <t>m√§nnlich</t>
  </si>
  <si>
    <t>Dem04</t>
  </si>
  <si>
    <t>['Nein', 'Nein', 'Nein', 'Nein', 'Nein', 'Nein', 'Nein', 'Nein', 'Nein', 'Ja']</t>
  </si>
  <si>
    <t>['Nein', 'Nein', 'Ja', 'Nein', 'Nein', 'Nein', 'Nein', 'Nein', 'Nein', 'Nein']</t>
  </si>
  <si>
    <t>['Nein', 'Nein', 'Nein', 'Nein', 'Nein', 'Ja', 'Nein', 'Nein', 'Nein', 'Nein']</t>
  </si>
  <si>
    <t>['Nein', 'Nein', 'Nein', 'Nein', 'Ja', 'Nein', 'Nein', 'Nein', 'Nein', 'Nein']</t>
  </si>
  <si>
    <t>['Ja', 'Nein', 'Nein', 'Nein', 'Nein', 'Nein', 'Nein', 'Nein', 'Nein', 'Nein']</t>
  </si>
  <si>
    <t>['Nein', 'Ja', 'Nein', 'Nein', 'Nein', 'Nein', 'Nein', 'Nein', 'Nein', 'Nein']</t>
  </si>
  <si>
    <t>['Ja', 'Nein', 'Ja', 'Nein', 'Nein', 'Nein', 'Nein', 'Nein', 'Nein', 'Nein']</t>
  </si>
  <si>
    <t>['Ja', 'Nein', 'Nein', 'Nein', 'Nein', 'Ja', 'Nein', 'Nein', 'Nein', 'Nein']</t>
  </si>
  <si>
    <t>['Nein', 'Nein', 'Nein', 'Ja', 'Nein', 'Nein', 'Nein', 'Nein', 'Nein', 'Nein']</t>
  </si>
  <si>
    <t>['Ja', 'Nein', 'Nein', 'Nein', 'Ja', 'Nein', 'Nein', 'Nein', 'Nein', 'Nein']</t>
  </si>
  <si>
    <t>['nan', 'nan', 'nan', 'nan', 'nan', 'nan', 'nan', 'nan', 'nan', 'nan']</t>
  </si>
  <si>
    <t>['Nein', 'Ja', 'Ja', 'Nein', 'Nein', 'Nein', 'Nein', 'Nein', 'Nein', 'Nein']</t>
  </si>
  <si>
    <t>['Ja', 'Nein', 'Nein', 'Nein', 'Nein', 'Nein', 'Nein', 'Nein', 'Nein', 'Ja']</t>
  </si>
  <si>
    <t>VideoPhase5YNKL</t>
  </si>
  <si>
    <t>Ja (Fortfahren zu den n√§chsten Fragen)</t>
  </si>
  <si>
    <t>GlaubwuerdigkeitKL</t>
  </si>
  <si>
    <t>ServiceQualityKL</t>
  </si>
  <si>
    <t>KompetenzBeraterKL</t>
  </si>
  <si>
    <t>AttraktivitaetKL</t>
  </si>
  <si>
    <t>Der Umgang mit dem Interesse der Kundin am asiatischen Markt wurde zu schnell und einsch√ºchernd abgeschlossen. Eine globale Aufstellung am Anfang wurde durch einzelne Aktien mehr in Richtung nationalem Markt gerichtet. ETFs kamen gar nicht zur Sprache. Eventuell hat die Kandidatin pers√∂nlich mehr Interesse an Unternehmen mit entsprechender Unternehmenskultur, anstatt an etablierten Unternehmen, die stark in der Kritik stehen, e.g. VW, Nestl√©, Deutsche Bank.</t>
  </si>
  <si>
    <t>Ich hatte keinen Hass auf den Menschen, aber meine Antworten sind ehrlich, denn er h√§lt sich an seine vorgegeben 5 Produkte (Strategien), geht auf W√ºnsche nicht ein und schliesst einen strategiewechsel aus, weil ihm das tu m√ºhsam ist. Und bezeichnet alle drei erw√§hnten strategien als ‚Äûsportlich‚Äú, ich hoffe, dass das nur gespielt ist und solche Volldeppen nicht wirklich irgendwo sitzen</t>
  </si>
  <si>
    <t>Interessantes Beispiel einer Kundenberatung. Es wird zwar die jetzige Situation des Kunden angesprochen, aber nicht dessen Ziele, die der Kunde in seinem Leben erreichen will. Der Kunde wird doch etwas √ºber den Tisch gezogen. Geb√ºhren des Fonds werden nicht erw√§hnt.</t>
  </si>
  <si>
    <t>Die Masken machen die Beratung etwas weniger pers√∂nlich. Ich denke es ist so auch schwieriger, die Ehrlichkeit und Reaktion des Gegen√ºbers einzusch√§tzen.</t>
  </si>
  <si>
    <t xml:space="preserve">Es war zu viel Papier auf dem Tisch. Der Berater hat zu sehr auf seinen Papierblock gestarrt. Der Foliensatz war farblich zu dunkel und es wirkte sehr chaotisch mit all dem Papierkram. </t>
  </si>
  <si>
    <t>Diesmal wurde die Nachhaltigkeit nicht erw√§hnt, also problemlos konventionell unterwegs mit Amazon, CocaCola usw. Plus nicht ganz durchsichtig die Interessen der Bank an einer Walliser Bank...w√ºrde ich nicht unbedingt ohne zu hinterfragen annehmen</t>
  </si>
  <si>
    <t>Warum nennt er sie pl√∂tzlich beim Vornamen?</t>
  </si>
  <si>
    <t>Die vorbereiteten Foliens√§tze machten mir den Eindruck, die Vorschl√§ge waren nicht auf mich bezogen, sondern es war eine vorbereitete Variante.</t>
  </si>
  <si>
    <t>Hier wurde mehr auf den Kunden eingegangen, jedoch auch hier fehlt die Bestandsanalyse, was das aktuelle Verm√∂gen des Kunden, seine Einkommenssituation anbetrifft. Die Kundin hat zumindest Infobl√§tter zu den einzelnen Firmen&lt;&lt;7Produkten bekommen, jedoch auch hier keine Aufkl√§rung zu den unterschiedlichen Risikokategorien, meiner Meinung nach eine unglaubliche Unterlassung</t>
  </si>
  <si>
    <t>Die beratung fand in einem kalten, unpers√∂nlichen und stillosem raum statt. da hat es potential nach oben. der berater hat auf mich wie ein roboter gewirkt. Immer eine antwort parat aber keine empathie. war vielleicht sein erstes beratungsgespr√§ch.......</t>
  </si>
  <si>
    <t>Der Berater wirkt viel √ºberzeugender und erkl√§rt besser als mit dem digitalen Assistenten</t>
  </si>
  <si>
    <t>Durch das, das der digitale Assistent fehlt, wirkt das erste interview unpers√∂nlich und die Notizen unprofessionell. Auch wirkt das gespr√§ch verzettelter --&gt; der dig. ass. bringt klarheit &amp; struktur.</t>
  </si>
  <si>
    <t xml:space="preserve">Ein Punkt den ich im letzten Feld vergessen habe: Ich habe im ersten Setting ausschliesslich die verbalen Beitr√§ge als Teil des Digitalen Assistenten betrachtet und dies bei den beiden folgenden Settings Schrittweise ver√§ndert. </t>
  </si>
  <si>
    <t xml:space="preserve">Der Berater schaute oft weg, das schafft kein Vertrauen. Plus fertige, vorher ausgedruckte Strategien machen nicht den Eindruck, dass man individualisierte Beratung erh√§lt. </t>
  </si>
  <si>
    <t>Ich finde es als Laie schwer abzusch√§tzen, wie stark der Berater die Interessen des Kunden vertritt und wie sehr er eigene Interessen nachverfolgt. Insgesamt wirkt der Berater vertrauensw√ºrdig, doch f√ºr mich w√ºrde ein Erstgespr√§ch wie in den Videos definitiv nicht ausreichen, um einzusch√§tzen wie ehrlich/vertrauensw√ºrdig der Berater tats√§chlich ist.</t>
  </si>
  <si>
    <t>UserEngagement1aNA</t>
  </si>
  <si>
    <t>UserEngagement1bNA</t>
  </si>
  <si>
    <t>UserEngagement1cNA</t>
  </si>
  <si>
    <t>UserEngagement1dNA</t>
  </si>
  <si>
    <t>UserEngagement1eNA</t>
  </si>
  <si>
    <t>GlaubwuerdigkeitNA</t>
  </si>
  <si>
    <t>ServiceQualityNA</t>
  </si>
  <si>
    <t>KompetenzBeraterNA</t>
  </si>
  <si>
    <t>AttraktivitaetNA</t>
  </si>
  <si>
    <t>Ich habe einen Schreibfehler gesehen: Perfomance. Das war beim zweitletzen Video unter dem Film rechts. Das m√ºsste wohl PerformaNce heissen.</t>
  </si>
  <si>
    <t>√ºbersichtliche Beratung</t>
  </si>
  <si>
    <t>F√ºr mich bisher die beste Variante des Beratungsgespr√§chs.</t>
  </si>
  <si>
    <t>Wenn alles beim "Standard" bleibt von der Kriterien her bleibt, ist der digitale Assistent  daf√ºr programmiert, er rebelliert sicher nicht , gibt aber den Anschein von Effizienz</t>
  </si>
  <si>
    <t>Das bisher positivste Gespr√§ch jedoch auch hier keine Erkl√§rungen der einzelnen Produkte und Risiken, unabdingbar. Ich kann nur eine 'informed' choice machen, wenn alle Angaben, positiv wie negativ auf dem Tisch sind....</t>
  </si>
  <si>
    <t>Es ist angenehmer, wenn der Digitale Assistent nicht spricht, das empfinde ich als unseri√∂s. Der Berater erkl√§rt zu wenig √ºber Nachteile der Analgen auf und verl√§sst sich blind auf den Vorschlag des Assistenten.</t>
  </si>
  <si>
    <t>im Video zu 1d addieren die Prozentzahlen bei Andere 19 nicht zu 100% (US sollte bei 44% bleiben nicht auf 30% sinken). Das ist mir bei den fr√ºheren Settings nicht aufgefallen und ich habe das hier als Fehler im Film nicht als Fehler des Digitalen Assistenten beurteilt und bei meinen R√ºckmeldungen ignoriert.
Bereits in den letzten beiden Settings hatte ich den Eindruck, dass in 1e der Auftrag w√§re 140 Roche hinzuf√ºgen, richtig deutlich geh√∂rt habe ich das aber erst dieses Mal. Der Assistent f√ºgt 150 Aktien hinzu, was ich ebenfalls als Fehler im Film behandelt habe. Sowohl der Berater wie auch die Kundin h√§tten sonst auf einen so offensichtlichen Fehler reagiert.</t>
  </si>
  <si>
    <t>Der Berater war mehr im Fokus als der digitale Assistent. Beratung wirkt dadurch pers√∂nlicher und vertrauensvoller</t>
  </si>
  <si>
    <t>- die rote Umrandung bei der √Ñnderung auf mehr asiatische Aktien war eher bedrohlich, ein Symbol w√§re f√ºr mich pers√∂nlich genug 'warnend' gewesen</t>
  </si>
  <si>
    <t xml:space="preserve">Ich pers√∂nlich sehe den digitalen Assistenten lediglich als ein Tool. Dieses wirkt teils gimmicky, da die Informationen, die der Assistent preisgibt sehr oberfl√§chlich sind und vom menschlichen Berater vertieft erkl√§rt werden m√ºssen. Wo m.M.n. die St√§rken des digitalen Assistenten liegen sind bei den Visualisierungen. Der Assistent erlaubt f√ºr dynamisch schnell anpassbare Visualisierungen. Weiter lobenswert ist, dass der Assistent sozusagen das Trackkeeping √ºber die Kunden Daten macht. Dies erm√∂glicht dem menschlichen Berater sich mehr auf das Gespr√§ch selbst zu konzentrieren. </t>
  </si>
  <si>
    <t>Wenn ich jetzt nicht so viel √ºber Aktien weiss, kann mir da der digitale Assistent etwas genaueres aufzeigen? Oder bin ich da auf den Berater angewiesen?</t>
  </si>
  <si>
    <t>GlaubwuerdigkeitWA</t>
  </si>
  <si>
    <t>ServiceQualityWA</t>
  </si>
  <si>
    <t>KompetenzBeraterWA</t>
  </si>
  <si>
    <t>AttraktivitaetWA</t>
  </si>
  <si>
    <t>Als der digitale Assistent den Befehl nicht ganz verstanden hat, und um Wiederholung bat, glaubte ich einen leichten Sankt-Galler-Dialekt in seinem Hochdeutsch zu h√∂ren. Das war wohl eher ein Mensch, der die Animation des Assistenten sprachlich synchronisiert hat.</t>
  </si>
  <si>
    <t xml:space="preserve">technische Probleme mit der Spracherkennung. Ein Computer wird zwischen den Kunden und den Kundenberater geschoben. Das macht die Beratung etwas kompliziert. </t>
  </si>
  <si>
    <t>Der Digitale Assistent wirkt sehr unprofessionnel. Man w√ºrde ihn besser ganz weglassen. Dies w√ºrde ja nicht ausschliessen, dass der Berater die Dinge mit Hilfe des Computers visualisieren w√ºrde, anstatt mit Brosch√ºren.</t>
  </si>
  <si>
    <t xml:space="preserve">Die Sprachsteuerung hat nicht einwandfrei funktioniert. Ich rede manchmal etwas undeutlich und dann h√§tte das System wohl eher etwas M√ºhe. </t>
  </si>
  <si>
    <t>Die Nachhaltigkeit die in den Interessen verblieben war wurde komplett ignoriert, der digitale Assistent war technisch gut aber es ging eigentlich bei Berater und Assistent total am Ziel vorbei, nicht ETFs wurden erw√§hnt</t>
  </si>
  <si>
    <t>Der Berater benutz zu viele √§hm
Die Lautst√§rke des Digitalen Assistenten ist nicht konsistent und teilweise sehr laut was Ihn unsympatisch macht Mikrofoneinstellung war nicht optimal)</t>
  </si>
  <si>
    <t>Ich habe 2√§hrend meiner beruflichen Laufbahn die Ausbildung zum Finanzanlagenfachmann gemacht, dh weiss was die Gesetzesvorlagen sind und was mir hier vielleicht auch gewollt gefehlt hat, ist die Bestandsanalyse, dh wo steht der Kunde aktuell, wie sehen seine Finanzen aus, denn eigentlich nur aufgrund dessen sollte dann eine Beratung stattfinden. Und die Erkl√§rungen der einzelnen Produkte waren f√ºr meine Begriffe viel zu oberfl√§chlich, auch wurde auf die verschiedenen Risikokategorien nicht hingewiesen (ua Spekulationen) sodass f√ºr mich diese Beratung nicht zufriedenstellend sein kann, da ich in einer Bank lange gearbeitet habe und manche Produkte kenne. Der Kunde muss in diesem Falle eine Entscheidung f√§llen ohne relevante &lt;hintergrtundinformationen zu haben, f√ºr mich schlichtweg unprofessional. Der Dig Assistent sollte meiner Meinung nach viel mehr in die Details der einzelnen Strategiengehen, Hintergrundwissen veranschaulichen, statt nur zu assistieren, dh zu bebildern was viele nicht im &lt;kopf haben.</t>
  </si>
  <si>
    <t>Der Digitale Assistent empfand ich etwas als befremdend und "abweisend / k√ºhl"</t>
  </si>
  <si>
    <t>Es hat Vorteile, dass der Berater nicht in den Computer schauen muss und alles selber notieren muss. Aber es wirkt schon noch sehr h√∂lzern mit diesem digitalen Berater</t>
  </si>
  <si>
    <t>Es wirkte, als ob der digitale assistent eine ppt w√§re, die von einem anderen Zimmer aus gesteuert wurde. Erst, als sich das papier bewegte und der "bildschirm" mit, werkannte ich die "echtheit" des digitalen assistenten.</t>
  </si>
  <si>
    <t xml:space="preserve">Ich kann mich im Moment nicht daran erinnern, jemals so etwas Grauenvolles gesehen zu haben. 
Zus√§tzlich muss ich Ihnen sagen, dass ich einige der hier gestellten Fragen nicht beantwortbar finde und einige auch gar nicht verstehe. Einmal heisst es "digitaler Assistent", dann wieder "virtueller Agent". Es tut mir leid, aber ich muss Ihnen sagen, dass ich sowohl Ihre Fragen als auch diese grauenvollen Beratungsvideos nicht sehr sorgf√§ltig gemacht finde (die Fragen sind aber nat√ºrlich immer noch besser als die Videos). </t>
  </si>
  <si>
    <t xml:space="preserve">Ich denke dass der Assistent auch ohne direkte Befehle agieren sollte. </t>
  </si>
  <si>
    <t>Ist f√ºr mich zu statisch.</t>
  </si>
  <si>
    <t>Ich staune, dass der digitale Assistent das "chratzige Schwiizert√º√ºtsch" versteht. Er hatte aber selber einen leichten Sankt-Galler-Dialekt und wurde wahrscheinlich von einer Person im Hintergrund gesprochen.</t>
  </si>
  <si>
    <t>- der leichte Schweizer Akzent Einschlag beim digitalen Assistenten hat mich pers√∂nlich mehr irritiert, als dass er mir ein 'menschlicheres' Gef√ºhl gegeben h√§tte, bzw. hat dann darum auch das Gef√ºhl gegeben, dass da jemand von ausserhalb einfach passend reinspricht
- Die Smilies waren vom Design her gef√ºhlsm√§ssig sehr amateurhaft, und hat bisschen reingeflickt ausgesehen
- wenn die Diagramme noch interaktiver gewesen w√§ren, so zum Beispiel mit Klick in 'andere' rein, und dann zum Beispiel nochmals eine Aufteilung statt diese nur vorgesprochen zu bekommen, w√§re das f√ºr mich vom Informationsgehalt her viel gewinnbringender gewesen
- grunds√§tzlich h√§tte ich pers√∂nlich mir mehr Datendarstellung gew√ºnscht, wenn man schon die M√∂glichkeit hat, so eine Darstellungsform zu nutzen</t>
  </si>
  <si>
    <t>W√§hrend der digitale Assistent nun menschlicher wirkt, ist der Informationsgehalt der visualisiert wird erheblich eingeschr√§nkt worden. Zum Beispiel, statt die Interessen des Kunden auch digital aufzulisten werden diese vom Assistenten lediglich erw√§hnt. Auch beim Notekeeping ist daher oft unklar, welche Punkte der Assistent nun tats√§chlicher erfasst hat und welche nicht. Weiter sei hier erw√§hnt, dass es f√ºr mich keinen Sinn macht ein Werkzeug menschlicher zu gestalten, wenn dies dem Fluss der Besprechung im Weg steht. Die langsamen und meist unn√∂tigen Antworten des Assistenten  sind f√ºr mich mehr st√∂rend als hilfreich.</t>
  </si>
  <si>
    <t>UserEngagement1aSA</t>
  </si>
  <si>
    <t>UserEngagement1bSA</t>
  </si>
  <si>
    <t>UserEngagement1cSA</t>
  </si>
  <si>
    <t>UserEngagement1dSA</t>
  </si>
  <si>
    <t>UserEngagement1eSA</t>
  </si>
  <si>
    <t>GlaubwuerdigkeitSA</t>
  </si>
  <si>
    <t>ServiceQualitySA</t>
  </si>
  <si>
    <t>KompetenzBeraterSA</t>
  </si>
  <si>
    <t>AttraktivitaetSA</t>
  </si>
  <si>
    <t>Ich finde, dass auch hier die Beratung etwas zu sehr in Richtung der Walliser Kantonalbank dr√§ngt.</t>
  </si>
  <si>
    <t>√úber den virtuellen Assistenten wurden im ersten Block schon Fragen gestellt. Da wusste ich nicht genau, was gemeint war und ich meinte, dass der Berater irgend ein k√ºnstlicher Roboter sei. Der virtuelle Assistent wird ja erst im diesem Block vorgestellt.</t>
  </si>
  <si>
    <t>Es macht einen grossen Unterschied, ob die Walliser Kantonalbank von einem digitalen Assistenten (wie hier im Video) oder von dem Berater (wie in den vorhergehenden Beispielen) vorgeschlagen wird. Der Vorschlag des digitalen Assistenten erscheint mir neutraler. Die Frage ist nur, wie der Assistent vorprogrammiert ist. Das er√∂ffnet m.E. einen grossen Spielraum f√ºr Manipulationen, der Sinn und Zweck solcher Beratungsleistungen besteht doch darin, den Kunden um jeden Preis an das Produkt glauben zu lassen. Das letztere kann ja leider nicht immer qualitativ hochwertig sein.</t>
  </si>
  <si>
    <t>Der digitale Assistent hat den Vorteil, dass er automatisch protokolliert und neue Portfolio-Zusammenstellungen rasch visualisieren kann. Dennoch wirkt er oft wie ein Fremdk√∂rper im Gespr√§ch. Ausserdem l√§sst er den Berater weniger kompetent ausschauen, da dieser ja auf den digitalen Assistenten angewiesen zu sein scheint, anstatt die Dinge selber zu wissen.</t>
  </si>
  <si>
    <t>Wie w√§re es mit einem weiblichen Digitalen Assistenten?</t>
  </si>
  <si>
    <t xml:space="preserve">Ich bin nicht sicher, ob ich die Aussage "Die Beratung war nicht zu wortreich, sodass ich ihre Bedeutung h√§tte interpretieren k√∂nnen. "  richtig verstehe. </t>
  </si>
  <si>
    <t>Der digitale Assistent k√∂nnte noch viele mehr √ºber Produkte, verschiedene L√§nder, deren Produkte, Assets, Riskoklassen, die diversen Instrumente die es am Markt gibt, deren Risikobehaftungen und Auswirkungen und auch kurz und langfristige Instrumente berichten, daf√ºr ist er ideal. Nach und Fachwissen....</t>
  </si>
  <si>
    <t>Meiner Meinung nach nimmt der digitale Assistent als Person zu viel Raum ein, v.a. wenn so lange es noch den Berater gibt. Ersterer sollte lediglich unterst√ºtzen und nicht Zeit unn√∂tig verschwenden.</t>
  </si>
  <si>
    <t>Der dig ass wirkt sehr sympathisch und es macht spass, ihm zuzuh√∂ren.</t>
  </si>
  <si>
    <t xml:space="preserve">Teilweise hatte man das Gef√ºhl, dass der Berater nur vorgelesen hat. DA hingegen hatte einen qualifizierten Eindruck gemacht. </t>
  </si>
  <si>
    <t>Der virtuelle Assistent spricht mit k√ºnstlicher Satzmelodie, wie ein unge√ºbter Schauspieler. (Tonh√∂ne steigt an, am Ende des Satzes.)
Das wurde f√ºr diesen Film bestimmt von einer Person im Hintergrund gesprochen.
Und er steht ziemlich schief auf seinem rechten Bein. Zusammen mit dem grossen Kopf hat man den Eindruck, als w√ºrde er gleich umkippen.</t>
  </si>
  <si>
    <t>- die Unterbrechung in Bezug auf das erh√∂hte Risiko machte einen komischen Eindruck, da nur die Assistenzfigur angezeigt wurde, statt, dass zum Beispiel auch der Risiko-Anzeiger angezeigt wurde mit der entsprechenden √Ñnderung. Das hat einerseits den Eindruck gemacht, als ob die Berechnung sehr oberfl√§chlich war, aber auch den Berater imkompetent erscheinen lassen, weil er nur 'schwammig' reagieren konnte.</t>
  </si>
  <si>
    <t>Ein unsichtbarer Assitent ist angenehm.
S√§mtliche Fragen zu einer vermenschlichung des Assistenten finde ich absurd.</t>
  </si>
  <si>
    <t>Dieser digitale Assistent pr√§sentiert viel mehr Information als die bisherigen und hinterl√§sst daher gleich einen positiveren Eindruck. Dieser Assistent wirkt praktisch wie ein zweiter Berater im Raum.</t>
  </si>
  <si>
    <t>Es hat mich irritiert, dass der digitale Assistent die Kundin geduzt hat, w√§hrend der Berater die Kundin gesiezt hat.</t>
  </si>
  <si>
    <t>Wie gut k√∂nnte so ein Digitaler Assistent verschiedene Dialekte verstehen? Oder wie ist das bei Menschen, die Schwierigkeiten mit Deutsch haben?
Und warum wird die Kundin mit ihrem Vornamen angesprochen? Soll das Vertrauen schaffen? Mir w√§re das ehrlich gesagt etwas unangenehm, da es um etwas "gesch√§ftliches" geht.</t>
  </si>
  <si>
    <t>CustomerServiceExp</t>
  </si>
  <si>
    <t>Kontakt</t>
  </si>
  <si>
    <t>['RKProAna.1997@gmail.com', 'Rita', 'Kl√§usler ']</t>
  </si>
  <si>
    <t>['san82@bluewin.ch', 'Sandra', 'Rettenmund']</t>
  </si>
  <si>
    <t>['toneef@ethz.ch', 'Tobias', 'Neef']</t>
  </si>
  <si>
    <t>['atilla@bluewin.ch', 'Atilla', 'Bayfidan']</t>
  </si>
  <si>
    <t>['dany.roth@gmx.net', 'Daniel ', 'Roth']</t>
  </si>
  <si>
    <t>['angi@homepeidschli.ch', 'Angelina', 'Sofia']</t>
  </si>
  <si>
    <t>['henrike.bieber@posteo.de', 'Henrike', 'Bieber']</t>
  </si>
  <si>
    <t>['kathagun@gmail.com', 'Katharina', 'Gundermann']</t>
  </si>
  <si>
    <t>['fighters@gmx.ch', 'Giuliano', 'Bacci']</t>
  </si>
  <si>
    <t>['egor.lykov@gmx.ch', 'Egor', 'Lykov']</t>
  </si>
  <si>
    <t>['huber_lukas@gmx.ch', 'Lukas', 'Huber']</t>
  </si>
  <si>
    <t>['kai.kunz@gmx.ch', 'Kai', 'Kunz']</t>
  </si>
  <si>
    <t>['sven.jaggi@livenet.ch', 'Sven', 'Jaggi']</t>
  </si>
  <si>
    <t>['roland.maedler.mobile@bluewin.ch', 'Roland', 'M√§dler']</t>
  </si>
  <si>
    <t>['priska.tschanz@protonmail.com', 'Priska', 'Tschanz']</t>
  </si>
  <si>
    <t>['studien@imame.ch', 'Markus', 'Meier']</t>
  </si>
  <si>
    <t>['sybillandrea@yahoo.de', 'Sybill', 'Traber']</t>
  </si>
  <si>
    <t>['justus.bieber@gmx.de', 'Justus ', 'Bieber']</t>
  </si>
  <si>
    <t>['graberlina@gmail.com', 'Lina', 'Graber']</t>
  </si>
  <si>
    <t>['rogermueller72@bluewin.ch', 'Roger', 'M√ºller']</t>
  </si>
  <si>
    <t>['marilda.gal@gmail.com', 'Maria Ilda', 'Gallotti']</t>
  </si>
  <si>
    <t>['jaenug@gmail.com', 'Janick', 'Gloor']</t>
  </si>
  <si>
    <t>['d.oertli@sunrise.ch', 'Daniel', 'Oertli']</t>
  </si>
  <si>
    <t>['shhuber@ethz.ch', 'shoshana', 'huber']</t>
  </si>
  <si>
    <t>['inge.tyler@gmx.ch', 'Ingeborg', 'Tyler']</t>
  </si>
  <si>
    <t>['micaela13697@gmail.com', 'Micaela', 'Figueredo']</t>
  </si>
  <si>
    <t>['brisona@bluewin.ch', 'Isabelle', 'Keck']</t>
  </si>
  <si>
    <t>['sabiii89@hotmail.com', 'Sabrina', 'Ehrismann']</t>
  </si>
  <si>
    <t>['aarongeiger@outlook.com', 'Aaron', 'Geiger']</t>
  </si>
  <si>
    <t>['ivo.beti@bluewin.ch', 'Ivo ', 'Beti']</t>
  </si>
  <si>
    <t>['Flurina.schmid@uzh.ch', 'Flurina', 'Schmid']</t>
  </si>
  <si>
    <t>['brechli@gmx.ch', 'Christian', 'Brechb√ºhl']</t>
  </si>
  <si>
    <t>['majerj@student.ethz.ch', 'Johannes', 'Majer']</t>
  </si>
  <si>
    <t>['katharina.majer@lmh.ox.ac.uk', 'Katharina ', 'Majer']</t>
  </si>
  <si>
    <t>['celine.russenberger@hotmail.com', 'celine', 'russenberger']</t>
  </si>
  <si>
    <t>['fgunay@gmx.ch', 'Fatih', 'G√ºnay']</t>
  </si>
  <si>
    <t>['morgenrothalexander@gmail.com', 'Alexander ', 'Morgenroth']</t>
  </si>
  <si>
    <t>['claudia.buehlmann@uzh.ch', 'Claudia', 'B√ºhlmann']</t>
  </si>
  <si>
    <t>['thestrale@hotmail.com', 'Aline', 'B√∂niger']</t>
  </si>
  <si>
    <t>['ivoitkempe@gmail.com', 'Ingrid', 'Voit']</t>
  </si>
  <si>
    <t>['fstaubli@student.ethz.ch', 'Flurina', 'Staubli']</t>
  </si>
  <si>
    <t>['rebecca-1009@hotmail.com', 'R√©becca', 'Knell']</t>
  </si>
  <si>
    <t>['schfelix@student.ethz.ch', 'Felix', 'Schmitt']</t>
  </si>
  <si>
    <t>['nicola.chiapolini@mnf.uzh.ch', 'Nicola', 'Chiapolini']</t>
  </si>
  <si>
    <t>['lilith@hispeed.ch', 'Claudio', 'Ludwig']</t>
  </si>
  <si>
    <t>['mondwanderer@gmx.ch', 'Michael', 'Meier']</t>
  </si>
  <si>
    <t>['suerensoy@outlook.com', 'Perihan', 'S√ºrensoy']</t>
  </si>
  <si>
    <t>['nan', 'nan', 'nan']</t>
  </si>
  <si>
    <t>['debi.nefrit@hispeed.ch', 'Debora', 'W√ºrsch']</t>
  </si>
  <si>
    <t>['seline_rugiero@hotmail.com', 'Seline', 'Rugiero']</t>
  </si>
  <si>
    <t>['michaelpalazzo@gmx.net', 'Michael', 'Palazzo']</t>
  </si>
  <si>
    <t>['tscherina.benker@uzh.ch', 'Tscherina', 'Benker']</t>
  </si>
  <si>
    <t>['laura_f@bluemail.ch', 'Laura', 'Frey']</t>
  </si>
  <si>
    <t>['angelika.herzig@yahoo.de', 'Angelika', 'Herzig']</t>
  </si>
  <si>
    <t>['ernsthaft4@bluewin.ch', 'Rolf', 'Huber']</t>
  </si>
  <si>
    <t>['werner.kram@bluewin.ch', 'Werner', 'Kram']</t>
  </si>
  <si>
    <t>['paola.daddio@uzh.ch', 'Paola', "D'Addio"]</t>
  </si>
  <si>
    <t>['anja.fischer4@uzh.ch', 'Anja', 'Fischer']</t>
  </si>
  <si>
    <t>['katsiuba@ifi.uzh.ch', 'Dzmitry', 'Katsiuba']</t>
  </si>
  <si>
    <t>['michjamc@gmail.com', 'Ursula', 'Crisovan']</t>
  </si>
  <si>
    <t>['malin.ekdahl@gmx.ch', 'Malin', 'Ekdahl']</t>
  </si>
  <si>
    <t>['rachel.girard@bluewin.ch', 'Rachel', 'Girard']</t>
  </si>
  <si>
    <t>['rita.klaeusler@gmail.com', 'Rita', 'Kl√§usler ']</t>
  </si>
  <si>
    <t>['lisafluetsch@bluewin.ch', 'Lisa', 'Fl√ºtsch']</t>
  </si>
  <si>
    <t>['elodie.zoccoletti@bluemail.ch', 'Elodie', 'Zoccoletti']</t>
  </si>
  <si>
    <t>['Maximiliane.sommer@gmx.net ', 'Maximiliane ', 'Sommer']</t>
  </si>
  <si>
    <t>['mail@henriettelutz.com', 'Henriette', 'Lutz']</t>
  </si>
  <si>
    <t>['yunus.kanbur@outlook.com', 'Yunus', 'Kanbur']</t>
  </si>
  <si>
    <t>['jordan10_cedeno@hotmail.com', 'Jordan', 'Cedeno']</t>
  </si>
  <si>
    <t>['norina.braun@uzh.ch', 'Norina', 'Braun']</t>
  </si>
  <si>
    <t>['yannis.abdelli@hotmail.com', 'Yannis', 'Abdelli']</t>
  </si>
  <si>
    <t>['bernasconi.tb@gmail.com', 'Talita', 'Bernasconi']</t>
  </si>
  <si>
    <t>['siv.whatsup@gmail.com', 'Silvana', 'Baselgia']</t>
  </si>
  <si>
    <t>['j.mechtersheimer@outlook.com', 'Jonas', 'Mechtersheimer']</t>
  </si>
  <si>
    <t>['gasser@befree.ch', 'Pius', 'Gasser']</t>
  </si>
  <si>
    <t>['i.franek@sunrise.ch', 'Imelda', 'Franek']</t>
  </si>
  <si>
    <t>['ibtihage@bluewin.ch', 'Ibtihage', 'Graber']</t>
  </si>
  <si>
    <t>Galaxus Gutschein (in H√∂he von 30CHF)</t>
  </si>
  <si>
    <t>Confiserie Spr√ºngli Gutschein (in H√∂he von 30CHF)</t>
  </si>
  <si>
    <t>SBB Gutschein (in H√∂he von 30CHF)</t>
  </si>
  <si>
    <t>interviewtime</t>
  </si>
  <si>
    <t>groupTime6197</t>
  </si>
  <si>
    <t>groupTime6190</t>
  </si>
  <si>
    <t>groupTime6191</t>
  </si>
  <si>
    <t>groupTime6192</t>
  </si>
  <si>
    <t>groupTime6193</t>
  </si>
  <si>
    <t>groupTime6194</t>
  </si>
  <si>
    <t>groupTime6196</t>
  </si>
  <si>
    <t>groupTime6195</t>
  </si>
  <si>
    <t>KompetenzBeraterKL - Competence</t>
  </si>
  <si>
    <t>KompetenzBeraterKL - Honesty</t>
  </si>
  <si>
    <t>KompetenzBeraterKL - Likeability</t>
  </si>
  <si>
    <t>KompetenzBeraterNA - Competence</t>
  </si>
  <si>
    <t>KompetenzBeraterNA - Honesty</t>
  </si>
  <si>
    <t>KompetenzBeraterNA - Likeability</t>
  </si>
  <si>
    <t>KompetenzBeraterWA - Competence</t>
  </si>
  <si>
    <t>KompetenzBeraterWA - Honesty</t>
  </si>
  <si>
    <t>KompetenzBeraterWA - Likeability</t>
  </si>
  <si>
    <t>KompetenzBeraterSA - Competence</t>
  </si>
  <si>
    <t>KompetenzBeraterSA - Honesty</t>
  </si>
  <si>
    <t>KompetenzBeraterSA - Likeability</t>
  </si>
  <si>
    <t>KompetenzAssistantNA - Competence</t>
  </si>
  <si>
    <t>KompetenzAssistantNA - Honesty</t>
  </si>
  <si>
    <t>KompetenzAssistantNA - Likeability</t>
  </si>
  <si>
    <t>KompetenzAssistantWA - Competence</t>
  </si>
  <si>
    <t>KompetenzAssistantWA - Honesty</t>
  </si>
  <si>
    <t>KompetenzAssistantWA - Likeability</t>
  </si>
  <si>
    <t>KompetenzAssistantSA - Competence</t>
  </si>
  <si>
    <t>KompetenzAssistantSA - Honesty</t>
  </si>
  <si>
    <t>KompetenzAssistantSA - Likeability</t>
  </si>
  <si>
    <t>AttraktivitaetKL - Pragmatic Quality</t>
  </si>
  <si>
    <t>AttraktivitaetKL - Attractiveness</t>
  </si>
  <si>
    <t>AttraktivitaetKL - Hedodnic q Identity</t>
  </si>
  <si>
    <t>AttraktivitaetKL - Hedodnic q Stimulation</t>
  </si>
  <si>
    <t>AttraktivitaetNA - Pragmatic Quality</t>
  </si>
  <si>
    <t>AttraktivitaetNA - Attractiveness</t>
  </si>
  <si>
    <t>AttraktivitaetNA - Hedodnic q Identity</t>
  </si>
  <si>
    <t>AttraktivitaetNA - Hedodnic q Stimulation</t>
  </si>
  <si>
    <t>AttraktivitaetWA - Pragmatic Quality</t>
  </si>
  <si>
    <t>AttraktivitaetWA - Attractiveness</t>
  </si>
  <si>
    <t>AttraktivitaetWA - Hedodnic q Identity</t>
  </si>
  <si>
    <t>AttraktivitaetWA - Hedodnic q Stimulation</t>
  </si>
  <si>
    <t>AttraktivitaetSA - Pragmatic Quality</t>
  </si>
  <si>
    <t>AttraktivitaetSA - Attractiveness</t>
  </si>
  <si>
    <t>AttraktivitaetSA - Hedodnic q Identity</t>
  </si>
  <si>
    <t>AttraktivitaetSA - Hedodnic q Stimulation</t>
  </si>
  <si>
    <t>Mean</t>
  </si>
  <si>
    <t>STD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</si>
</sst>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name val="Arial"/>
      <family val="2"/>
      <charset val="1"/>
    </font>
    <font>
      <sz val="12"/>
      <color theme="1"/>
      <name val="Calibri"/>
      <family val="2"/>
      <scheme val="minor"/>
    </font>
    <font>
      <sz val="10"/>
      <color theme="0"/>
      <name val="Arial"/>
      <family val="2"/>
      <charset val="1"/>
    </font>
    <font>
      <b/>
      <sz val="10"/>
      <name val="Arial"/>
      <family val="2"/>
    </font>
    <font>
      <b/>
      <sz val="14"/>
      <color theme="0"/>
      <name val="Arial"/>
      <family val="2"/>
    </font>
    <font>
      <sz val="12"/>
      <name val="Arial"/>
      <family val="2"/>
      <charset val="1"/>
    </font>
    <font>
      <b/>
      <sz val="12"/>
      <name val="Arial"/>
      <family val="2"/>
    </font>
    <font>
      <b/>
      <sz val="16"/>
      <name val="Arial"/>
      <family val="2"/>
    </font>
    <font>
      <b/>
      <sz val="10"/>
      <color theme="0"/>
      <name val="Arial"/>
      <family val="2"/>
    </font>
    <font>
      <b/>
      <sz val="11"/>
      <color theme="0"/>
      <name val="Arial"/>
      <family val="2"/>
    </font>
    <font>
      <i/>
      <sz val="10"/>
      <name val="Arial"/>
      <family val="2"/>
    </font>
    <font>
      <b/>
      <u/>
      <sz val="10"/>
      <name val="Arial"/>
      <family val="2"/>
    </font>
    <font>
      <sz val="10"/>
      <name val="Arial"/>
      <family val="2"/>
    </font>
    <font>
      <b/>
      <sz val="20"/>
      <name val="Arial"/>
      <family val="2"/>
    </font>
    <font>
      <sz val="10"/>
      <color theme="1"/>
      <name val="Arial"/>
      <family val="2"/>
      <charset val="1"/>
    </font>
    <font>
      <i/>
      <sz val="10"/>
      <name val="Arial"/>
      <family val="2"/>
      <charset val="1"/>
    </font>
    <font>
      <b/>
      <sz val="12"/>
      <color theme="0"/>
      <name val="Arial"/>
      <family val="2"/>
    </font>
    <font>
      <b/>
      <sz val="12"/>
      <color theme="1"/>
      <name val="Calibri"/>
      <family val="2"/>
      <scheme val="minor"/>
    </font>
  </fonts>
  <fills count="27">
    <fill>
      <patternFill patternType="none"/>
    </fill>
    <fill>
      <patternFill patternType="gray125"/>
    </fill>
    <fill>
      <patternFill patternType="solid">
        <fgColor theme="4"/>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2"/>
        <bgColor indexed="64"/>
      </patternFill>
    </fill>
    <fill>
      <patternFill patternType="solid">
        <fgColor theme="8"/>
        <bgColor indexed="64"/>
      </patternFill>
    </fill>
    <fill>
      <patternFill patternType="solid">
        <fgColor theme="8" tint="-0.249977111117893"/>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rgb="FFF2F2F2"/>
        <bgColor rgb="FF000000"/>
      </patternFill>
    </fill>
    <fill>
      <patternFill patternType="solid">
        <fgColor theme="6" tint="0.79998168889431442"/>
        <bgColor indexed="64"/>
      </patternFill>
    </fill>
    <fill>
      <patternFill patternType="solid">
        <fgColor theme="6" tint="0.59999389629810485"/>
        <bgColor indexed="64"/>
      </patternFill>
    </fill>
    <fill>
      <patternFill patternType="solid">
        <fgColor theme="7" tint="-0.249977111117893"/>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rgb="FFFF0000"/>
        <bgColor indexed="64"/>
      </patternFill>
    </fill>
    <fill>
      <patternFill patternType="solid">
        <fgColor theme="9"/>
        <bgColor indexed="64"/>
      </patternFill>
    </fill>
    <fill>
      <patternFill patternType="solid">
        <fgColor theme="7"/>
        <bgColor indexed="64"/>
      </patternFill>
    </fill>
  </fills>
  <borders count="28">
    <border>
      <left/>
      <right/>
      <top/>
      <bottom/>
      <diagonal/>
    </border>
    <border>
      <left/>
      <right style="thin">
        <color indexed="64"/>
      </right>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style="thin">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diagonal/>
    </border>
  </borders>
  <cellStyleXfs count="2">
    <xf numFmtId="0" fontId="0" fillId="0" borderId="0"/>
    <xf numFmtId="0" fontId="1" fillId="0" borderId="0"/>
  </cellStyleXfs>
  <cellXfs count="165">
    <xf numFmtId="0" fontId="0" fillId="0" borderId="0" xfId="0" applyFont="1"/>
    <xf numFmtId="0" fontId="0" fillId="0" borderId="0" xfId="0" applyFont="1" applyAlignment="1">
      <alignment vertical="top" wrapText="1"/>
    </xf>
    <xf numFmtId="0" fontId="0" fillId="0" borderId="0" xfId="0" applyFont="1" applyAlignment="1">
      <alignment horizontal="center" vertical="top"/>
    </xf>
    <xf numFmtId="0" fontId="0" fillId="0" borderId="0" xfId="0" applyFont="1" applyFill="1"/>
    <xf numFmtId="0" fontId="0" fillId="0" borderId="0" xfId="0"/>
    <xf numFmtId="0" fontId="0" fillId="0" borderId="0" xfId="0" applyAlignment="1">
      <alignment horizontal="center"/>
    </xf>
    <xf numFmtId="0" fontId="0" fillId="0" borderId="1" xfId="0" applyFont="1" applyBorder="1" applyAlignment="1">
      <alignment vertical="top" wrapText="1"/>
    </xf>
    <xf numFmtId="0" fontId="2" fillId="2" borderId="1" xfId="0" applyFont="1" applyFill="1" applyBorder="1" applyAlignment="1">
      <alignment vertical="top" wrapText="1"/>
    </xf>
    <xf numFmtId="0" fontId="0" fillId="0" borderId="0" xfId="0" applyFont="1" applyAlignment="1">
      <alignment horizontal="center"/>
    </xf>
    <xf numFmtId="0" fontId="3" fillId="0" borderId="0" xfId="0" applyFont="1"/>
    <xf numFmtId="2" fontId="3" fillId="0" borderId="0" xfId="0" applyNumberFormat="1" applyFont="1" applyAlignment="1">
      <alignment horizontal="center" vertical="top"/>
    </xf>
    <xf numFmtId="0" fontId="3" fillId="0" borderId="1" xfId="0" applyFont="1" applyBorder="1" applyAlignment="1">
      <alignment vertical="top" wrapText="1"/>
    </xf>
    <xf numFmtId="0" fontId="0" fillId="6" borderId="1" xfId="0" applyFont="1" applyFill="1" applyBorder="1" applyAlignment="1">
      <alignment vertical="top" wrapText="1"/>
    </xf>
    <xf numFmtId="0" fontId="0" fillId="7" borderId="1" xfId="0" applyFont="1" applyFill="1" applyBorder="1" applyAlignment="1">
      <alignment vertical="top" wrapText="1"/>
    </xf>
    <xf numFmtId="0" fontId="0" fillId="8" borderId="1" xfId="0" applyFont="1" applyFill="1" applyBorder="1" applyAlignment="1">
      <alignment vertical="top" wrapText="1"/>
    </xf>
    <xf numFmtId="0" fontId="0" fillId="9" borderId="1" xfId="0" applyFont="1" applyFill="1" applyBorder="1" applyAlignment="1">
      <alignment vertical="top" wrapText="1"/>
    </xf>
    <xf numFmtId="0" fontId="0" fillId="10" borderId="1" xfId="0" applyFont="1" applyFill="1" applyBorder="1" applyAlignment="1">
      <alignment vertical="top" wrapText="1"/>
    </xf>
    <xf numFmtId="0" fontId="0" fillId="11" borderId="1" xfId="0" applyFont="1" applyFill="1" applyBorder="1" applyAlignment="1">
      <alignment vertical="top" wrapText="1"/>
    </xf>
    <xf numFmtId="0" fontId="6" fillId="4" borderId="0" xfId="0" applyFont="1" applyFill="1" applyBorder="1" applyAlignment="1">
      <alignment horizontal="left" vertical="top" wrapText="1"/>
    </xf>
    <xf numFmtId="0" fontId="6" fillId="4" borderId="0" xfId="0" applyFont="1" applyFill="1" applyBorder="1" applyAlignment="1">
      <alignment horizontal="center" vertical="top"/>
    </xf>
    <xf numFmtId="0" fontId="0" fillId="0" borderId="1" xfId="0" applyBorder="1" applyAlignment="1">
      <alignment vertical="top" wrapText="1"/>
    </xf>
    <xf numFmtId="0" fontId="0" fillId="0" borderId="0" xfId="0" applyFont="1" applyBorder="1" applyAlignment="1">
      <alignment vertical="top" wrapText="1"/>
    </xf>
    <xf numFmtId="2" fontId="3" fillId="0" borderId="0" xfId="0" applyNumberFormat="1" applyFont="1" applyBorder="1" applyAlignment="1">
      <alignment horizontal="center" vertical="top"/>
    </xf>
    <xf numFmtId="2" fontId="3" fillId="0" borderId="1" xfId="0" applyNumberFormat="1" applyFont="1" applyBorder="1" applyAlignment="1">
      <alignment horizontal="center" vertical="top"/>
    </xf>
    <xf numFmtId="0" fontId="9" fillId="12" borderId="0" xfId="0" applyFont="1" applyFill="1" applyAlignment="1">
      <alignment horizontal="center" vertical="center"/>
    </xf>
    <xf numFmtId="2" fontId="0" fillId="0" borderId="0" xfId="0" applyNumberFormat="1" applyFont="1" applyAlignment="1">
      <alignment horizontal="center" vertical="top"/>
    </xf>
    <xf numFmtId="1" fontId="0" fillId="0" borderId="0" xfId="0" applyNumberFormat="1" applyFont="1" applyAlignment="1">
      <alignment horizontal="center" vertical="top"/>
    </xf>
    <xf numFmtId="0" fontId="9" fillId="13" borderId="0" xfId="0" applyFont="1" applyFill="1" applyAlignment="1">
      <alignment horizontal="center" vertical="center"/>
    </xf>
    <xf numFmtId="0" fontId="0" fillId="14" borderId="0" xfId="0" applyFont="1" applyFill="1" applyAlignment="1">
      <alignment horizontal="center" vertical="top"/>
    </xf>
    <xf numFmtId="0" fontId="0" fillId="14" borderId="0" xfId="0" applyFont="1" applyFill="1"/>
    <xf numFmtId="2" fontId="0" fillId="4" borderId="0" xfId="0" applyNumberFormat="1" applyFont="1" applyFill="1" applyAlignment="1">
      <alignment horizontal="center" vertical="top"/>
    </xf>
    <xf numFmtId="2" fontId="0" fillId="0" borderId="0" xfId="0" applyNumberFormat="1" applyFont="1"/>
    <xf numFmtId="2" fontId="6" fillId="4" borderId="0" xfId="0" applyNumberFormat="1" applyFont="1" applyFill="1" applyAlignment="1">
      <alignment horizontal="center" vertical="top"/>
    </xf>
    <xf numFmtId="0" fontId="6" fillId="4" borderId="0" xfId="0" applyFont="1" applyFill="1" applyBorder="1" applyAlignment="1">
      <alignment vertical="top" wrapText="1"/>
    </xf>
    <xf numFmtId="2" fontId="6" fillId="4" borderId="0" xfId="0" applyNumberFormat="1" applyFont="1" applyFill="1" applyBorder="1" applyAlignment="1">
      <alignment horizontal="center" vertical="top"/>
    </xf>
    <xf numFmtId="2" fontId="0" fillId="14" borderId="0" xfId="0" applyNumberFormat="1" applyFont="1" applyFill="1" applyAlignment="1">
      <alignment horizontal="center" vertical="top"/>
    </xf>
    <xf numFmtId="2" fontId="6" fillId="4" borderId="1" xfId="0" applyNumberFormat="1" applyFont="1" applyFill="1" applyBorder="1" applyAlignment="1">
      <alignment horizontal="center" vertical="top"/>
    </xf>
    <xf numFmtId="2" fontId="6" fillId="4" borderId="0" xfId="0" applyNumberFormat="1" applyFont="1" applyFill="1" applyBorder="1" applyAlignment="1">
      <alignment horizontal="center" vertical="top" wrapText="1"/>
    </xf>
    <xf numFmtId="2" fontId="0" fillId="0" borderId="0" xfId="0" applyNumberFormat="1" applyFont="1" applyAlignment="1">
      <alignment horizontal="center"/>
    </xf>
    <xf numFmtId="0" fontId="6" fillId="15" borderId="0" xfId="0" applyFont="1" applyFill="1" applyBorder="1" applyAlignment="1">
      <alignment horizontal="left" vertical="top" wrapText="1"/>
    </xf>
    <xf numFmtId="2" fontId="6" fillId="15" borderId="0" xfId="0" applyNumberFormat="1" applyFont="1" applyFill="1" applyBorder="1" applyAlignment="1">
      <alignment horizontal="center" vertical="top"/>
    </xf>
    <xf numFmtId="0" fontId="6" fillId="16" borderId="0" xfId="0" applyFont="1" applyFill="1" applyAlignment="1">
      <alignment horizontal="left" vertical="top" wrapText="1"/>
    </xf>
    <xf numFmtId="0" fontId="0" fillId="0" borderId="0" xfId="0" applyFont="1" applyBorder="1" applyAlignment="1">
      <alignment horizontal="center"/>
    </xf>
    <xf numFmtId="2" fontId="0" fillId="18" borderId="0" xfId="0" applyNumberFormat="1" applyFont="1" applyFill="1" applyBorder="1" applyAlignment="1">
      <alignment horizontal="center"/>
    </xf>
    <xf numFmtId="2" fontId="0" fillId="17" borderId="0" xfId="0" applyNumberFormat="1" applyFont="1" applyFill="1" applyBorder="1" applyAlignment="1">
      <alignment horizontal="center"/>
    </xf>
    <xf numFmtId="0" fontId="3" fillId="17" borderId="3" xfId="0" applyFont="1" applyFill="1" applyBorder="1" applyAlignment="1">
      <alignment horizontal="center" vertical="center" wrapText="1"/>
    </xf>
    <xf numFmtId="0" fontId="3" fillId="17" borderId="4" xfId="0" applyFont="1" applyFill="1" applyBorder="1" applyAlignment="1">
      <alignment horizontal="center" vertical="center" wrapText="1"/>
    </xf>
    <xf numFmtId="0" fontId="3" fillId="18" borderId="3" xfId="0" applyFont="1" applyFill="1" applyBorder="1" applyAlignment="1">
      <alignment horizontal="center" vertical="center" wrapText="1"/>
    </xf>
    <xf numFmtId="0" fontId="3" fillId="18" borderId="4" xfId="0" applyFont="1" applyFill="1" applyBorder="1" applyAlignment="1">
      <alignment horizontal="center" vertical="center" wrapText="1"/>
    </xf>
    <xf numFmtId="2" fontId="0" fillId="18" borderId="1" xfId="0" applyNumberFormat="1" applyFont="1" applyFill="1" applyBorder="1" applyAlignment="1">
      <alignment horizontal="center"/>
    </xf>
    <xf numFmtId="0" fontId="0" fillId="6" borderId="1" xfId="0" applyFont="1" applyFill="1" applyBorder="1" applyAlignment="1">
      <alignment horizontal="center"/>
    </xf>
    <xf numFmtId="0" fontId="0" fillId="7" borderId="1" xfId="0" applyFont="1" applyFill="1" applyBorder="1" applyAlignment="1">
      <alignment horizontal="center"/>
    </xf>
    <xf numFmtId="0" fontId="0" fillId="8" borderId="1" xfId="0" applyFont="1" applyFill="1" applyBorder="1" applyAlignment="1">
      <alignment horizontal="center"/>
    </xf>
    <xf numFmtId="0" fontId="0" fillId="9" borderId="1" xfId="0" applyFont="1" applyFill="1" applyBorder="1" applyAlignment="1">
      <alignment horizontal="center"/>
    </xf>
    <xf numFmtId="0" fontId="10" fillId="9" borderId="1" xfId="0" applyFont="1" applyFill="1" applyBorder="1" applyAlignment="1">
      <alignment horizontal="center"/>
    </xf>
    <xf numFmtId="0" fontId="8" fillId="5" borderId="6" xfId="0" applyFont="1" applyFill="1" applyBorder="1" applyAlignment="1">
      <alignment horizontal="center" vertical="center" wrapText="1"/>
    </xf>
    <xf numFmtId="0" fontId="8" fillId="19" borderId="10" xfId="0" applyFont="1" applyFill="1" applyBorder="1" applyAlignment="1">
      <alignment horizontal="center" vertical="center" wrapText="1"/>
    </xf>
    <xf numFmtId="2" fontId="0" fillId="0" borderId="0" xfId="0" applyNumberFormat="1" applyFont="1" applyBorder="1" applyAlignment="1">
      <alignment horizontal="center"/>
    </xf>
    <xf numFmtId="2" fontId="0" fillId="0" borderId="11" xfId="0" applyNumberFormat="1" applyFont="1" applyBorder="1" applyAlignment="1">
      <alignment horizontal="center"/>
    </xf>
    <xf numFmtId="0" fontId="3" fillId="17" borderId="18" xfId="0" applyFont="1" applyFill="1" applyBorder="1" applyAlignment="1">
      <alignment horizontal="center" vertical="center" wrapText="1"/>
    </xf>
    <xf numFmtId="0" fontId="3" fillId="18" borderId="19" xfId="0" applyFont="1" applyFill="1" applyBorder="1" applyAlignment="1">
      <alignment horizontal="center" vertical="center" wrapText="1"/>
    </xf>
    <xf numFmtId="2" fontId="0" fillId="18" borderId="8" xfId="0" applyNumberFormat="1" applyFont="1" applyFill="1" applyBorder="1" applyAlignment="1">
      <alignment horizontal="center"/>
    </xf>
    <xf numFmtId="2" fontId="0" fillId="17" borderId="7" xfId="0" applyNumberFormat="1" applyFont="1" applyFill="1" applyBorder="1" applyAlignment="1">
      <alignment horizontal="center"/>
    </xf>
    <xf numFmtId="2" fontId="0" fillId="17" borderId="11" xfId="0" applyNumberFormat="1" applyFont="1" applyFill="1" applyBorder="1" applyAlignment="1">
      <alignment horizontal="center"/>
    </xf>
    <xf numFmtId="2" fontId="0" fillId="18" borderId="20" xfId="0" applyNumberFormat="1" applyFont="1" applyFill="1" applyBorder="1" applyAlignment="1">
      <alignment horizontal="center"/>
    </xf>
    <xf numFmtId="2" fontId="0" fillId="18" borderId="11" xfId="0" applyNumberFormat="1" applyFont="1" applyFill="1" applyBorder="1" applyAlignment="1">
      <alignment horizontal="center"/>
    </xf>
    <xf numFmtId="2" fontId="0" fillId="18" borderId="9" xfId="0" applyNumberFormat="1" applyFont="1" applyFill="1" applyBorder="1" applyAlignment="1">
      <alignment horizontal="center"/>
    </xf>
    <xf numFmtId="0" fontId="0" fillId="0" borderId="21" xfId="0" applyFont="1" applyBorder="1"/>
    <xf numFmtId="0" fontId="0" fillId="0" borderId="17" xfId="0" applyFont="1" applyBorder="1"/>
    <xf numFmtId="0" fontId="0" fillId="0" borderId="22" xfId="0" applyFont="1" applyBorder="1" applyAlignment="1">
      <alignment horizontal="center"/>
    </xf>
    <xf numFmtId="0" fontId="0" fillId="6" borderId="23" xfId="0" applyFont="1" applyFill="1" applyBorder="1"/>
    <xf numFmtId="0" fontId="0" fillId="6" borderId="24" xfId="0" applyFont="1" applyFill="1" applyBorder="1" applyAlignment="1">
      <alignment horizontal="center"/>
    </xf>
    <xf numFmtId="0" fontId="0" fillId="7" borderId="23" xfId="0" applyFont="1" applyFill="1" applyBorder="1"/>
    <xf numFmtId="0" fontId="0" fillId="7" borderId="24" xfId="0" applyFont="1" applyFill="1" applyBorder="1" applyAlignment="1">
      <alignment horizontal="center"/>
    </xf>
    <xf numFmtId="0" fontId="0" fillId="8" borderId="23" xfId="0" applyFont="1" applyFill="1" applyBorder="1"/>
    <xf numFmtId="0" fontId="0" fillId="8" borderId="24" xfId="0" applyFont="1" applyFill="1" applyBorder="1" applyAlignment="1">
      <alignment horizontal="center"/>
    </xf>
    <xf numFmtId="0" fontId="0" fillId="9" borderId="23" xfId="0" applyFont="1" applyFill="1" applyBorder="1"/>
    <xf numFmtId="0" fontId="0" fillId="9" borderId="24" xfId="0" applyFont="1" applyFill="1" applyBorder="1" applyAlignment="1">
      <alignment horizontal="center"/>
    </xf>
    <xf numFmtId="0" fontId="10" fillId="9" borderId="23" xfId="0" applyFont="1" applyFill="1" applyBorder="1" applyAlignment="1">
      <alignment horizontal="left" indent="1"/>
    </xf>
    <xf numFmtId="0" fontId="10" fillId="9" borderId="24" xfId="0" applyFont="1" applyFill="1" applyBorder="1" applyAlignment="1">
      <alignment horizontal="center"/>
    </xf>
    <xf numFmtId="0" fontId="0" fillId="9" borderId="25" xfId="0" applyFont="1" applyFill="1" applyBorder="1"/>
    <xf numFmtId="0" fontId="0" fillId="9" borderId="20" xfId="0" applyFont="1" applyFill="1" applyBorder="1" applyAlignment="1">
      <alignment horizontal="center"/>
    </xf>
    <xf numFmtId="0" fontId="0" fillId="9" borderId="26" xfId="0" applyFont="1" applyFill="1" applyBorder="1" applyAlignment="1">
      <alignment horizontal="center"/>
    </xf>
    <xf numFmtId="0" fontId="8" fillId="3" borderId="0" xfId="0" applyFont="1" applyFill="1" applyAlignment="1">
      <alignment horizontal="left" vertical="center"/>
    </xf>
    <xf numFmtId="0" fontId="0" fillId="0" borderId="1" xfId="0" applyFont="1" applyFill="1" applyBorder="1" applyAlignment="1">
      <alignment vertical="top" wrapText="1"/>
    </xf>
    <xf numFmtId="0" fontId="8" fillId="3" borderId="0" xfId="0" applyFont="1" applyFill="1" applyAlignment="1">
      <alignment horizontal="left" vertical="top"/>
    </xf>
    <xf numFmtId="0" fontId="0" fillId="0" borderId="0" xfId="0" applyFont="1" applyAlignment="1">
      <alignment vertical="top"/>
    </xf>
    <xf numFmtId="0" fontId="0" fillId="0" borderId="0" xfId="0" applyFont="1" applyFill="1" applyAlignment="1">
      <alignment vertical="top"/>
    </xf>
    <xf numFmtId="0" fontId="8" fillId="3" borderId="0" xfId="0" applyFont="1" applyFill="1" applyAlignment="1">
      <alignment horizontal="left" vertical="top" wrapText="1"/>
    </xf>
    <xf numFmtId="0" fontId="8" fillId="0" borderId="0" xfId="0" applyFont="1" applyFill="1" applyAlignment="1">
      <alignment horizontal="left" vertical="center"/>
    </xf>
    <xf numFmtId="0" fontId="8" fillId="0" borderId="0" xfId="0" applyFont="1" applyFill="1" applyAlignment="1">
      <alignment horizontal="left" vertical="top" wrapText="1"/>
    </xf>
    <xf numFmtId="0" fontId="8" fillId="0" borderId="0" xfId="0" applyFont="1" applyFill="1" applyAlignment="1">
      <alignment horizontal="left" vertical="top"/>
    </xf>
    <xf numFmtId="0" fontId="4" fillId="0" borderId="0" xfId="0" applyFont="1" applyFill="1" applyBorder="1" applyAlignment="1">
      <alignment vertical="center" wrapText="1"/>
    </xf>
    <xf numFmtId="0" fontId="9" fillId="0" borderId="0" xfId="0" applyFont="1" applyFill="1" applyAlignment="1">
      <alignment horizontal="center" vertical="center"/>
    </xf>
    <xf numFmtId="2" fontId="0" fillId="0" borderId="0" xfId="0" applyNumberFormat="1" applyFont="1" applyAlignment="1">
      <alignment horizontal="center" vertical="top" wrapText="1"/>
    </xf>
    <xf numFmtId="2" fontId="0" fillId="0" borderId="0" xfId="0" applyNumberFormat="1" applyFont="1" applyBorder="1" applyAlignment="1">
      <alignment horizontal="center" vertical="top"/>
    </xf>
    <xf numFmtId="2" fontId="0" fillId="0" borderId="1" xfId="0" applyNumberFormat="1" applyBorder="1" applyAlignment="1">
      <alignment horizontal="center" wrapText="1"/>
    </xf>
    <xf numFmtId="2" fontId="0" fillId="0" borderId="1" xfId="0" applyNumberFormat="1" applyBorder="1" applyAlignment="1">
      <alignment horizontal="center"/>
    </xf>
    <xf numFmtId="2" fontId="0" fillId="0" borderId="1" xfId="0" applyNumberFormat="1" applyBorder="1" applyAlignment="1">
      <alignment horizontal="center" vertical="top" wrapText="1"/>
    </xf>
    <xf numFmtId="2" fontId="0" fillId="0" borderId="1" xfId="0" applyNumberFormat="1" applyFont="1" applyBorder="1" applyAlignment="1">
      <alignment horizontal="center" vertical="top" wrapText="1"/>
    </xf>
    <xf numFmtId="2" fontId="5" fillId="4" borderId="0" xfId="0" applyNumberFormat="1" applyFont="1" applyFill="1" applyBorder="1" applyAlignment="1">
      <alignment horizontal="center" vertical="top"/>
    </xf>
    <xf numFmtId="2" fontId="5" fillId="4" borderId="1" xfId="0" applyNumberFormat="1" applyFont="1" applyFill="1" applyBorder="1" applyAlignment="1">
      <alignment horizontal="center" wrapText="1"/>
    </xf>
    <xf numFmtId="2" fontId="5" fillId="4" borderId="1" xfId="0" applyNumberFormat="1" applyFont="1" applyFill="1" applyBorder="1" applyAlignment="1">
      <alignment horizontal="center" vertical="top"/>
    </xf>
    <xf numFmtId="2" fontId="0" fillId="0" borderId="0" xfId="0" applyNumberFormat="1" applyFont="1" applyBorder="1" applyAlignment="1">
      <alignment horizontal="center" vertical="top" wrapText="1"/>
    </xf>
    <xf numFmtId="2" fontId="0" fillId="0" borderId="1" xfId="0" applyNumberFormat="1" applyBorder="1" applyAlignment="1">
      <alignment horizontal="center" vertical="center"/>
    </xf>
    <xf numFmtId="1" fontId="0" fillId="0" borderId="0" xfId="0" applyNumberFormat="1" applyFont="1" applyBorder="1" applyAlignment="1">
      <alignment horizontal="center" vertical="top"/>
    </xf>
    <xf numFmtId="1" fontId="0" fillId="0" borderId="1" xfId="0" applyNumberFormat="1" applyBorder="1" applyAlignment="1">
      <alignment horizontal="center" wrapText="1"/>
    </xf>
    <xf numFmtId="2" fontId="3" fillId="0" borderId="0" xfId="0" applyNumberFormat="1" applyFont="1" applyBorder="1" applyAlignment="1">
      <alignment horizontal="center" vertical="top" wrapText="1"/>
    </xf>
    <xf numFmtId="0" fontId="12" fillId="8" borderId="0" xfId="0" applyFont="1" applyFill="1" applyAlignment="1">
      <alignment vertical="top" wrapText="1"/>
    </xf>
    <xf numFmtId="0" fontId="11" fillId="9" borderId="0" xfId="0" applyFont="1" applyFill="1" applyAlignment="1">
      <alignment wrapText="1"/>
    </xf>
    <xf numFmtId="0" fontId="0" fillId="9" borderId="0" xfId="0" quotePrefix="1" applyFont="1" applyFill="1" applyAlignment="1">
      <alignment wrapText="1"/>
    </xf>
    <xf numFmtId="0" fontId="0" fillId="9" borderId="0" xfId="0" applyFont="1" applyFill="1" applyAlignment="1">
      <alignment wrapText="1"/>
    </xf>
    <xf numFmtId="0" fontId="3" fillId="22" borderId="0" xfId="0" applyFont="1" applyFill="1" applyAlignment="1">
      <alignment wrapText="1"/>
    </xf>
    <xf numFmtId="0" fontId="3" fillId="23" borderId="0" xfId="0" applyFont="1" applyFill="1"/>
    <xf numFmtId="0" fontId="13" fillId="0" borderId="0" xfId="0" applyFont="1"/>
    <xf numFmtId="1" fontId="4" fillId="21" borderId="0" xfId="0" applyNumberFormat="1" applyFont="1" applyFill="1" applyBorder="1" applyAlignment="1">
      <alignment horizontal="center" vertical="center" wrapText="1"/>
    </xf>
    <xf numFmtId="0" fontId="8" fillId="2" borderId="0" xfId="0" applyFont="1" applyFill="1" applyAlignment="1"/>
    <xf numFmtId="0" fontId="14" fillId="2" borderId="0" xfId="0" applyFont="1" applyFill="1"/>
    <xf numFmtId="2" fontId="12" fillId="0" borderId="0" xfId="0" applyNumberFormat="1" applyFont="1" applyAlignment="1">
      <alignment horizontal="center" vertical="top"/>
    </xf>
    <xf numFmtId="0" fontId="12" fillId="0" borderId="0" xfId="0" applyFont="1"/>
    <xf numFmtId="0" fontId="12" fillId="0" borderId="0" xfId="0" applyFont="1" applyFill="1" applyBorder="1" applyAlignment="1">
      <alignment horizontal="left" vertical="top" wrapText="1"/>
    </xf>
    <xf numFmtId="2" fontId="12" fillId="0" borderId="0" xfId="0" applyNumberFormat="1" applyFont="1" applyFill="1" applyBorder="1" applyAlignment="1">
      <alignment horizontal="center" vertical="top"/>
    </xf>
    <xf numFmtId="0" fontId="3" fillId="0" borderId="0" xfId="0" applyFont="1" applyFill="1" applyBorder="1" applyAlignment="1">
      <alignment horizontal="left" vertical="top" wrapText="1"/>
    </xf>
    <xf numFmtId="0" fontId="0" fillId="0" borderId="0" xfId="0" applyFill="1" applyBorder="1" applyAlignment="1"/>
    <xf numFmtId="0" fontId="0" fillId="0" borderId="11" xfId="0" applyFill="1" applyBorder="1" applyAlignment="1"/>
    <xf numFmtId="0" fontId="15" fillId="0" borderId="10" xfId="0" applyFont="1" applyFill="1" applyBorder="1" applyAlignment="1">
      <alignment horizontal="center"/>
    </xf>
    <xf numFmtId="2" fontId="3" fillId="0" borderId="0" xfId="0" applyNumberFormat="1" applyFont="1" applyFill="1" applyBorder="1" applyAlignment="1">
      <alignment horizontal="center" vertical="top"/>
    </xf>
    <xf numFmtId="0" fontId="0" fillId="24" borderId="0" xfId="0" applyFill="1" applyBorder="1" applyAlignment="1"/>
    <xf numFmtId="0" fontId="0" fillId="25" borderId="0" xfId="0" applyFill="1" applyBorder="1" applyAlignment="1"/>
    <xf numFmtId="2" fontId="0" fillId="0" borderId="8" xfId="0" applyNumberFormat="1" applyFont="1" applyFill="1" applyBorder="1" applyAlignment="1">
      <alignment horizontal="center"/>
    </xf>
    <xf numFmtId="2" fontId="0" fillId="0" borderId="9" xfId="0" applyNumberFormat="1" applyFont="1" applyFill="1" applyBorder="1" applyAlignment="1">
      <alignment horizontal="center"/>
    </xf>
    <xf numFmtId="0" fontId="0" fillId="26" borderId="0" xfId="0" applyFill="1" applyBorder="1" applyAlignment="1"/>
    <xf numFmtId="0" fontId="1" fillId="0" borderId="0" xfId="1"/>
    <xf numFmtId="22" fontId="1" fillId="0" borderId="0" xfId="1" applyNumberFormat="1"/>
    <xf numFmtId="14" fontId="1" fillId="0" borderId="0" xfId="1" applyNumberFormat="1"/>
    <xf numFmtId="0" fontId="1" fillId="0" borderId="0" xfId="1" applyAlignment="1">
      <alignment wrapText="1"/>
    </xf>
    <xf numFmtId="0" fontId="1" fillId="26" borderId="0" xfId="1" applyFill="1"/>
    <xf numFmtId="0" fontId="17" fillId="26" borderId="0" xfId="1" applyFont="1" applyFill="1" applyAlignment="1">
      <alignment horizontal="center"/>
    </xf>
    <xf numFmtId="0" fontId="0" fillId="17" borderId="0" xfId="0" applyFont="1" applyFill="1" applyBorder="1" applyAlignment="1">
      <alignment horizontal="center"/>
    </xf>
    <xf numFmtId="0" fontId="0" fillId="17" borderId="1" xfId="0" applyFont="1" applyFill="1" applyBorder="1" applyAlignment="1">
      <alignment horizontal="center"/>
    </xf>
    <xf numFmtId="0" fontId="9" fillId="14" borderId="16" xfId="0" applyFont="1" applyFill="1" applyBorder="1" applyAlignment="1">
      <alignment horizontal="center" vertical="center"/>
    </xf>
    <xf numFmtId="0" fontId="9" fillId="14" borderId="10" xfId="0" applyFont="1" applyFill="1" applyBorder="1" applyAlignment="1">
      <alignment horizontal="center" vertical="center"/>
    </xf>
    <xf numFmtId="0" fontId="9" fillId="14" borderId="6" xfId="0" applyFont="1" applyFill="1" applyBorder="1" applyAlignment="1">
      <alignment horizontal="center" vertical="center"/>
    </xf>
    <xf numFmtId="0" fontId="9" fillId="14" borderId="12" xfId="0" applyFont="1" applyFill="1" applyBorder="1" applyAlignment="1">
      <alignment horizontal="center" vertical="center"/>
    </xf>
    <xf numFmtId="0" fontId="9" fillId="14" borderId="13" xfId="0" applyFont="1" applyFill="1" applyBorder="1" applyAlignment="1">
      <alignment horizontal="center" vertical="center"/>
    </xf>
    <xf numFmtId="0" fontId="9" fillId="14" borderId="14" xfId="0" applyFont="1" applyFill="1" applyBorder="1" applyAlignment="1">
      <alignment horizontal="center" vertical="center"/>
    </xf>
    <xf numFmtId="0" fontId="9" fillId="14" borderId="15" xfId="0" applyFont="1" applyFill="1" applyBorder="1" applyAlignment="1">
      <alignment horizontal="center" vertical="center"/>
    </xf>
    <xf numFmtId="0" fontId="9" fillId="14" borderId="17" xfId="0" applyFont="1" applyFill="1" applyBorder="1" applyAlignment="1">
      <alignment horizontal="center" vertical="center"/>
    </xf>
    <xf numFmtId="0" fontId="0" fillId="17" borderId="5" xfId="0" applyFont="1" applyFill="1" applyBorder="1" applyAlignment="1">
      <alignment horizontal="center"/>
    </xf>
    <xf numFmtId="0" fontId="0" fillId="17" borderId="2" xfId="0" applyFont="1" applyFill="1" applyBorder="1" applyAlignment="1">
      <alignment horizontal="center"/>
    </xf>
    <xf numFmtId="0" fontId="0" fillId="17" borderId="7" xfId="0" applyFont="1" applyFill="1" applyBorder="1" applyAlignment="1">
      <alignment horizontal="center"/>
    </xf>
    <xf numFmtId="0" fontId="16" fillId="2" borderId="0" xfId="0" applyFont="1" applyFill="1" applyAlignment="1">
      <alignment horizontal="center"/>
    </xf>
    <xf numFmtId="0" fontId="12" fillId="0" borderId="0" xfId="0" applyFont="1" applyAlignment="1">
      <alignment horizontal="left" wrapText="1"/>
    </xf>
    <xf numFmtId="0" fontId="0" fillId="0" borderId="0" xfId="0" applyFont="1" applyAlignment="1">
      <alignment horizontal="left" wrapText="1"/>
    </xf>
    <xf numFmtId="2" fontId="4" fillId="20" borderId="0" xfId="0" applyNumberFormat="1" applyFont="1" applyFill="1" applyBorder="1" applyAlignment="1">
      <alignment horizontal="center" vertical="center" wrapText="1"/>
    </xf>
    <xf numFmtId="2" fontId="4" fillId="20" borderId="1" xfId="0" applyNumberFormat="1" applyFont="1" applyFill="1" applyBorder="1" applyAlignment="1">
      <alignment horizontal="center" vertical="center" wrapText="1"/>
    </xf>
    <xf numFmtId="0" fontId="7" fillId="5" borderId="0"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4" fillId="3" borderId="27" xfId="0" applyFont="1" applyFill="1" applyBorder="1" applyAlignment="1">
      <alignment horizontal="center" vertical="center" wrapText="1"/>
    </xf>
    <xf numFmtId="0" fontId="0" fillId="17" borderId="27" xfId="0" applyFont="1" applyFill="1" applyBorder="1" applyAlignment="1">
      <alignment horizontal="center"/>
    </xf>
    <xf numFmtId="0" fontId="3" fillId="0" borderId="0" xfId="0" applyFont="1" applyFill="1" applyBorder="1"/>
    <xf numFmtId="0" fontId="0" fillId="0" borderId="0" xfId="0" applyFont="1" applyFill="1" applyBorder="1"/>
    <xf numFmtId="0" fontId="16" fillId="2" borderId="0" xfId="0" applyFont="1" applyFill="1" applyAlignment="1">
      <alignment horizontal="left"/>
    </xf>
  </cellXfs>
  <cellStyles count="2">
    <cellStyle name="Normal" xfId="0" builtinId="0"/>
    <cellStyle name="Normal 2" xfId="1" xr:uid="{D38359CC-68F6-204D-BEEF-EA053CED949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a:t>Ergebnisse Long-Survey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barChart>
        <c:barDir val="col"/>
        <c:grouping val="clustered"/>
        <c:varyColors val="0"/>
        <c:ser>
          <c:idx val="0"/>
          <c:order val="0"/>
          <c:tx>
            <c:strRef>
              <c:f>Ergebnisse!$I$3</c:f>
              <c:strCache>
                <c:ptCount val="1"/>
                <c:pt idx="0">
                  <c:v>Nicht-Anthro. Prototyp</c:v>
                </c:pt>
              </c:strCache>
            </c:strRef>
          </c:tx>
          <c:spPr>
            <a:solidFill>
              <a:schemeClr val="accent1"/>
            </a:solidFill>
            <a:ln>
              <a:noFill/>
            </a:ln>
            <a:effectLst/>
          </c:spPr>
          <c:invertIfNegative val="0"/>
          <c:cat>
            <c:strRef>
              <c:f>Ergebnisse!$B$17:$B$36</c:f>
              <c:strCache>
                <c:ptCount val="20"/>
                <c:pt idx="0">
                  <c:v>Glaubwürdigkeit</c:v>
                </c:pt>
                <c:pt idx="1">
                  <c:v>Transparenz</c:v>
                </c:pt>
                <c:pt idx="2">
                  <c:v>Fairness</c:v>
                </c:pt>
                <c:pt idx="3">
                  <c:v>Zufriedenheit</c:v>
                </c:pt>
                <c:pt idx="4">
                  <c:v>Service Quality</c:v>
                </c:pt>
                <c:pt idx="5">
                  <c:v>Kundenorientierung</c:v>
                </c:pt>
                <c:pt idx="6">
                  <c:v>KompetenzDA</c:v>
                </c:pt>
                <c:pt idx="7">
                  <c:v>Kompetenz-Sub1 Competence</c:v>
                </c:pt>
                <c:pt idx="8">
                  <c:v>Kompetenz-Sub2 Honesty</c:v>
                </c:pt>
                <c:pt idx="9">
                  <c:v>Kompetenz-Sub3 Likeability</c:v>
                </c:pt>
                <c:pt idx="10">
                  <c:v>KompetenzBerater</c:v>
                </c:pt>
                <c:pt idx="11">
                  <c:v>KompetenzBerater-Sub1 Competence</c:v>
                </c:pt>
                <c:pt idx="12">
                  <c:v>KompetenzBerater-Sub2 Honesty</c:v>
                </c:pt>
                <c:pt idx="13">
                  <c:v>KompetenzBerater-Sub3 Likeability</c:v>
                </c:pt>
                <c:pt idx="14">
                  <c:v>Attraktivität</c:v>
                </c:pt>
                <c:pt idx="15">
                  <c:v>AttraktivitaetSA - Pragmatic Quality</c:v>
                </c:pt>
                <c:pt idx="16">
                  <c:v>AttraktivitaetSA - Attractiveness</c:v>
                </c:pt>
                <c:pt idx="17">
                  <c:v>AttraktivitaetSA - Hedodnic q Identity</c:v>
                </c:pt>
                <c:pt idx="18">
                  <c:v>AttraktivitaetSA - Hedodnic q Stimulation</c:v>
                </c:pt>
                <c:pt idx="19">
                  <c:v>Net Promoter Score</c:v>
                </c:pt>
              </c:strCache>
            </c:strRef>
          </c:cat>
          <c:val>
            <c:numRef>
              <c:f>Ergebnisse!$I$17:$I$36</c:f>
              <c:numCache>
                <c:formatCode>0.00</c:formatCode>
                <c:ptCount val="20"/>
                <c:pt idx="0">
                  <c:v>3.7930402930402898</c:v>
                </c:pt>
                <c:pt idx="1">
                  <c:v>4.2461538461538471</c:v>
                </c:pt>
                <c:pt idx="2">
                  <c:v>3.9452991452991442</c:v>
                </c:pt>
                <c:pt idx="3">
                  <c:v>3.658974358974358</c:v>
                </c:pt>
                <c:pt idx="4">
                  <c:v>3.9307692307692323</c:v>
                </c:pt>
                <c:pt idx="5">
                  <c:v>3.8247863247863232</c:v>
                </c:pt>
                <c:pt idx="6">
                  <c:v>3.2019230769230758</c:v>
                </c:pt>
                <c:pt idx="7">
                  <c:v>3.5993589743589745</c:v>
                </c:pt>
                <c:pt idx="8">
                  <c:v>3.2019230769230771</c:v>
                </c:pt>
                <c:pt idx="9">
                  <c:v>2.8044871794871793</c:v>
                </c:pt>
                <c:pt idx="10">
                  <c:v>3.4444444444444411</c:v>
                </c:pt>
                <c:pt idx="11">
                  <c:v>3.8461538461538463</c:v>
                </c:pt>
                <c:pt idx="12">
                  <c:v>2.8493589743589745</c:v>
                </c:pt>
                <c:pt idx="13">
                  <c:v>3.6378205128205128</c:v>
                </c:pt>
                <c:pt idx="14">
                  <c:v>3.6512820512820516</c:v>
                </c:pt>
                <c:pt idx="15">
                  <c:v>4.0032051282051286</c:v>
                </c:pt>
                <c:pt idx="16">
                  <c:v>3.6666666666666665</c:v>
                </c:pt>
                <c:pt idx="17">
                  <c:v>3.6025641025641026</c:v>
                </c:pt>
                <c:pt idx="18">
                  <c:v>2.9807692307692308</c:v>
                </c:pt>
                <c:pt idx="19">
                  <c:v>6.384615384615385</c:v>
                </c:pt>
              </c:numCache>
            </c:numRef>
          </c:val>
          <c:extLst>
            <c:ext xmlns:c16="http://schemas.microsoft.com/office/drawing/2014/chart" uri="{C3380CC4-5D6E-409C-BE32-E72D297353CC}">
              <c16:uniqueId val="{00000000-D0FD-154F-B934-8FABA8D2E454}"/>
            </c:ext>
          </c:extLst>
        </c:ser>
        <c:ser>
          <c:idx val="1"/>
          <c:order val="1"/>
          <c:tx>
            <c:strRef>
              <c:f>Ergebnisse!$M$3</c:f>
              <c:strCache>
                <c:ptCount val="1"/>
                <c:pt idx="0">
                  <c:v>Schwach-Anthro. Prototyp</c:v>
                </c:pt>
              </c:strCache>
            </c:strRef>
          </c:tx>
          <c:spPr>
            <a:solidFill>
              <a:schemeClr val="accent2"/>
            </a:solidFill>
            <a:ln>
              <a:noFill/>
            </a:ln>
            <a:effectLst/>
          </c:spPr>
          <c:invertIfNegative val="0"/>
          <c:cat>
            <c:strRef>
              <c:f>Ergebnisse!$B$17:$B$36</c:f>
              <c:strCache>
                <c:ptCount val="20"/>
                <c:pt idx="0">
                  <c:v>Glaubwürdigkeit</c:v>
                </c:pt>
                <c:pt idx="1">
                  <c:v>Transparenz</c:v>
                </c:pt>
                <c:pt idx="2">
                  <c:v>Fairness</c:v>
                </c:pt>
                <c:pt idx="3">
                  <c:v>Zufriedenheit</c:v>
                </c:pt>
                <c:pt idx="4">
                  <c:v>Service Quality</c:v>
                </c:pt>
                <c:pt idx="5">
                  <c:v>Kundenorientierung</c:v>
                </c:pt>
                <c:pt idx="6">
                  <c:v>KompetenzDA</c:v>
                </c:pt>
                <c:pt idx="7">
                  <c:v>Kompetenz-Sub1 Competence</c:v>
                </c:pt>
                <c:pt idx="8">
                  <c:v>Kompetenz-Sub2 Honesty</c:v>
                </c:pt>
                <c:pt idx="9">
                  <c:v>Kompetenz-Sub3 Likeability</c:v>
                </c:pt>
                <c:pt idx="10">
                  <c:v>KompetenzBerater</c:v>
                </c:pt>
                <c:pt idx="11">
                  <c:v>KompetenzBerater-Sub1 Competence</c:v>
                </c:pt>
                <c:pt idx="12">
                  <c:v>KompetenzBerater-Sub2 Honesty</c:v>
                </c:pt>
                <c:pt idx="13">
                  <c:v>KompetenzBerater-Sub3 Likeability</c:v>
                </c:pt>
                <c:pt idx="14">
                  <c:v>Attraktivität</c:v>
                </c:pt>
                <c:pt idx="15">
                  <c:v>AttraktivitaetSA - Pragmatic Quality</c:v>
                </c:pt>
                <c:pt idx="16">
                  <c:v>AttraktivitaetSA - Attractiveness</c:v>
                </c:pt>
                <c:pt idx="17">
                  <c:v>AttraktivitaetSA - Hedodnic q Identity</c:v>
                </c:pt>
                <c:pt idx="18">
                  <c:v>AttraktivitaetSA - Hedodnic q Stimulation</c:v>
                </c:pt>
                <c:pt idx="19">
                  <c:v>Net Promoter Score</c:v>
                </c:pt>
              </c:strCache>
            </c:strRef>
          </c:cat>
          <c:val>
            <c:numRef>
              <c:f>Ergebnisse!$M$17:$M$36</c:f>
              <c:numCache>
                <c:formatCode>0.00</c:formatCode>
                <c:ptCount val="20"/>
                <c:pt idx="0">
                  <c:v>3.4835164835164822</c:v>
                </c:pt>
                <c:pt idx="1">
                  <c:v>4.1410256410256414</c:v>
                </c:pt>
                <c:pt idx="2">
                  <c:v>3.8418803418803393</c:v>
                </c:pt>
                <c:pt idx="3">
                  <c:v>3.0641025641025639</c:v>
                </c:pt>
                <c:pt idx="4">
                  <c:v>3.8102564102564114</c:v>
                </c:pt>
                <c:pt idx="5">
                  <c:v>3.8012820512820498</c:v>
                </c:pt>
                <c:pt idx="6">
                  <c:v>3.0405982905982873</c:v>
                </c:pt>
                <c:pt idx="7">
                  <c:v>3.3076923076923075</c:v>
                </c:pt>
                <c:pt idx="8">
                  <c:v>3.0480769230769229</c:v>
                </c:pt>
                <c:pt idx="9">
                  <c:v>2.766025641025641</c:v>
                </c:pt>
                <c:pt idx="10">
                  <c:v>3.4348290598290587</c:v>
                </c:pt>
                <c:pt idx="11">
                  <c:v>3.7852564102564101</c:v>
                </c:pt>
                <c:pt idx="12">
                  <c:v>2.9391025641025643</c:v>
                </c:pt>
                <c:pt idx="13">
                  <c:v>3.5801282051282053</c:v>
                </c:pt>
                <c:pt idx="14">
                  <c:v>3.4205128205128212</c:v>
                </c:pt>
                <c:pt idx="15">
                  <c:v>3.7596153846153846</c:v>
                </c:pt>
                <c:pt idx="16">
                  <c:v>3.4423076923076925</c:v>
                </c:pt>
                <c:pt idx="17">
                  <c:v>3.2756410256410255</c:v>
                </c:pt>
                <c:pt idx="18">
                  <c:v>2.8653846153846154</c:v>
                </c:pt>
                <c:pt idx="19">
                  <c:v>5.3205128205128203</c:v>
                </c:pt>
              </c:numCache>
            </c:numRef>
          </c:val>
          <c:extLst>
            <c:ext xmlns:c16="http://schemas.microsoft.com/office/drawing/2014/chart" uri="{C3380CC4-5D6E-409C-BE32-E72D297353CC}">
              <c16:uniqueId val="{00000001-D0FD-154F-B934-8FABA8D2E454}"/>
            </c:ext>
          </c:extLst>
        </c:ser>
        <c:ser>
          <c:idx val="2"/>
          <c:order val="2"/>
          <c:tx>
            <c:strRef>
              <c:f>Ergebnisse!$Q$3</c:f>
              <c:strCache>
                <c:ptCount val="1"/>
                <c:pt idx="0">
                  <c:v>Stark-Anthro. Prototyp</c:v>
                </c:pt>
              </c:strCache>
            </c:strRef>
          </c:tx>
          <c:spPr>
            <a:solidFill>
              <a:schemeClr val="accent3"/>
            </a:solidFill>
            <a:ln>
              <a:noFill/>
            </a:ln>
            <a:effectLst/>
          </c:spPr>
          <c:invertIfNegative val="0"/>
          <c:cat>
            <c:strRef>
              <c:f>Ergebnisse!$B$17:$B$36</c:f>
              <c:strCache>
                <c:ptCount val="20"/>
                <c:pt idx="0">
                  <c:v>Glaubwürdigkeit</c:v>
                </c:pt>
                <c:pt idx="1">
                  <c:v>Transparenz</c:v>
                </c:pt>
                <c:pt idx="2">
                  <c:v>Fairness</c:v>
                </c:pt>
                <c:pt idx="3">
                  <c:v>Zufriedenheit</c:v>
                </c:pt>
                <c:pt idx="4">
                  <c:v>Service Quality</c:v>
                </c:pt>
                <c:pt idx="5">
                  <c:v>Kundenorientierung</c:v>
                </c:pt>
                <c:pt idx="6">
                  <c:v>KompetenzDA</c:v>
                </c:pt>
                <c:pt idx="7">
                  <c:v>Kompetenz-Sub1 Competence</c:v>
                </c:pt>
                <c:pt idx="8">
                  <c:v>Kompetenz-Sub2 Honesty</c:v>
                </c:pt>
                <c:pt idx="9">
                  <c:v>Kompetenz-Sub3 Likeability</c:v>
                </c:pt>
                <c:pt idx="10">
                  <c:v>KompetenzBerater</c:v>
                </c:pt>
                <c:pt idx="11">
                  <c:v>KompetenzBerater-Sub1 Competence</c:v>
                </c:pt>
                <c:pt idx="12">
                  <c:v>KompetenzBerater-Sub2 Honesty</c:v>
                </c:pt>
                <c:pt idx="13">
                  <c:v>KompetenzBerater-Sub3 Likeability</c:v>
                </c:pt>
                <c:pt idx="14">
                  <c:v>Attraktivität</c:v>
                </c:pt>
                <c:pt idx="15">
                  <c:v>AttraktivitaetSA - Pragmatic Quality</c:v>
                </c:pt>
                <c:pt idx="16">
                  <c:v>AttraktivitaetSA - Attractiveness</c:v>
                </c:pt>
                <c:pt idx="17">
                  <c:v>AttraktivitaetSA - Hedodnic q Identity</c:v>
                </c:pt>
                <c:pt idx="18">
                  <c:v>AttraktivitaetSA - Hedodnic q Stimulation</c:v>
                </c:pt>
                <c:pt idx="19">
                  <c:v>Net Promoter Score</c:v>
                </c:pt>
              </c:strCache>
            </c:strRef>
          </c:cat>
          <c:val>
            <c:numRef>
              <c:f>Ergebnisse!$Q$17:$Q$36</c:f>
              <c:numCache>
                <c:formatCode>0.00</c:formatCode>
                <c:ptCount val="20"/>
                <c:pt idx="0">
                  <c:v>3.6849816849816821</c:v>
                </c:pt>
                <c:pt idx="1">
                  <c:v>4.2538461538461538</c:v>
                </c:pt>
                <c:pt idx="2">
                  <c:v>3.9931623931623914</c:v>
                </c:pt>
                <c:pt idx="3">
                  <c:v>3.5564102564102567</c:v>
                </c:pt>
                <c:pt idx="4">
                  <c:v>3.9256410256410246</c:v>
                </c:pt>
                <c:pt idx="5">
                  <c:v>3.8547008547008521</c:v>
                </c:pt>
                <c:pt idx="6">
                  <c:v>3.4444444444444433</c:v>
                </c:pt>
                <c:pt idx="7">
                  <c:v>3.8269230769230771</c:v>
                </c:pt>
                <c:pt idx="8">
                  <c:v>3.0801282051282053</c:v>
                </c:pt>
                <c:pt idx="9">
                  <c:v>3.4262820512820511</c:v>
                </c:pt>
                <c:pt idx="10">
                  <c:v>3.4102564102564079</c:v>
                </c:pt>
                <c:pt idx="11">
                  <c:v>3.6891025641025643</c:v>
                </c:pt>
                <c:pt idx="12">
                  <c:v>2.9166666666666665</c:v>
                </c:pt>
                <c:pt idx="13">
                  <c:v>3.625</c:v>
                </c:pt>
                <c:pt idx="14">
                  <c:v>3.6038461538461539</c:v>
                </c:pt>
                <c:pt idx="15">
                  <c:v>3.7820512820512819</c:v>
                </c:pt>
                <c:pt idx="16">
                  <c:v>3.6217948717948718</c:v>
                </c:pt>
                <c:pt idx="17">
                  <c:v>3.5320512820512819</c:v>
                </c:pt>
                <c:pt idx="18">
                  <c:v>3.3012820512820511</c:v>
                </c:pt>
                <c:pt idx="19">
                  <c:v>6.2948717948717947</c:v>
                </c:pt>
              </c:numCache>
            </c:numRef>
          </c:val>
          <c:extLst>
            <c:ext xmlns:c16="http://schemas.microsoft.com/office/drawing/2014/chart" uri="{C3380CC4-5D6E-409C-BE32-E72D297353CC}">
              <c16:uniqueId val="{00000002-D0FD-154F-B934-8FABA8D2E454}"/>
            </c:ext>
          </c:extLst>
        </c:ser>
        <c:ser>
          <c:idx val="3"/>
          <c:order val="3"/>
          <c:tx>
            <c:strRef>
              <c:f>Ergebnisse!$E$3</c:f>
              <c:strCache>
                <c:ptCount val="1"/>
                <c:pt idx="0">
                  <c:v>klassische Beratung</c:v>
                </c:pt>
              </c:strCache>
            </c:strRef>
          </c:tx>
          <c:spPr>
            <a:solidFill>
              <a:schemeClr val="accent4"/>
            </a:solidFill>
            <a:ln>
              <a:noFill/>
            </a:ln>
            <a:effectLst/>
          </c:spPr>
          <c:invertIfNegative val="0"/>
          <c:cat>
            <c:strRef>
              <c:f>Ergebnisse!$B$17:$B$36</c:f>
              <c:strCache>
                <c:ptCount val="20"/>
                <c:pt idx="0">
                  <c:v>Glaubwürdigkeit</c:v>
                </c:pt>
                <c:pt idx="1">
                  <c:v>Transparenz</c:v>
                </c:pt>
                <c:pt idx="2">
                  <c:v>Fairness</c:v>
                </c:pt>
                <c:pt idx="3">
                  <c:v>Zufriedenheit</c:v>
                </c:pt>
                <c:pt idx="4">
                  <c:v>Service Quality</c:v>
                </c:pt>
                <c:pt idx="5">
                  <c:v>Kundenorientierung</c:v>
                </c:pt>
                <c:pt idx="6">
                  <c:v>KompetenzDA</c:v>
                </c:pt>
                <c:pt idx="7">
                  <c:v>Kompetenz-Sub1 Competence</c:v>
                </c:pt>
                <c:pt idx="8">
                  <c:v>Kompetenz-Sub2 Honesty</c:v>
                </c:pt>
                <c:pt idx="9">
                  <c:v>Kompetenz-Sub3 Likeability</c:v>
                </c:pt>
                <c:pt idx="10">
                  <c:v>KompetenzBerater</c:v>
                </c:pt>
                <c:pt idx="11">
                  <c:v>KompetenzBerater-Sub1 Competence</c:v>
                </c:pt>
                <c:pt idx="12">
                  <c:v>KompetenzBerater-Sub2 Honesty</c:v>
                </c:pt>
                <c:pt idx="13">
                  <c:v>KompetenzBerater-Sub3 Likeability</c:v>
                </c:pt>
                <c:pt idx="14">
                  <c:v>Attraktivität</c:v>
                </c:pt>
                <c:pt idx="15">
                  <c:v>AttraktivitaetSA - Pragmatic Quality</c:v>
                </c:pt>
                <c:pt idx="16">
                  <c:v>AttraktivitaetSA - Attractiveness</c:v>
                </c:pt>
                <c:pt idx="17">
                  <c:v>AttraktivitaetSA - Hedodnic q Identity</c:v>
                </c:pt>
                <c:pt idx="18">
                  <c:v>AttraktivitaetSA - Hedodnic q Stimulation</c:v>
                </c:pt>
                <c:pt idx="19">
                  <c:v>Net Promoter Score</c:v>
                </c:pt>
              </c:strCache>
            </c:strRef>
          </c:cat>
          <c:val>
            <c:numRef>
              <c:f>Ergebnisse!$E$17:$E$36</c:f>
              <c:numCache>
                <c:formatCode>0.00</c:formatCode>
                <c:ptCount val="20"/>
                <c:pt idx="0">
                  <c:v>3.7011278195488706</c:v>
                </c:pt>
                <c:pt idx="1">
                  <c:v>4.0763157894736839</c:v>
                </c:pt>
                <c:pt idx="2">
                  <c:v>3.7745614035087689</c:v>
                </c:pt>
                <c:pt idx="3">
                  <c:v>3.460526315789473</c:v>
                </c:pt>
                <c:pt idx="4">
                  <c:v>3.8605263157894756</c:v>
                </c:pt>
                <c:pt idx="5">
                  <c:v>3.7192982456140338</c:v>
                </c:pt>
                <c:pt idx="6" formatCode="General">
                  <c:v>0</c:v>
                </c:pt>
                <c:pt idx="7" formatCode="General">
                  <c:v>0</c:v>
                </c:pt>
                <c:pt idx="8" formatCode="General">
                  <c:v>0</c:v>
                </c:pt>
                <c:pt idx="9" formatCode="General">
                  <c:v>0</c:v>
                </c:pt>
                <c:pt idx="10">
                  <c:v>3.3760964912280684</c:v>
                </c:pt>
                <c:pt idx="11">
                  <c:v>3.6184210526315788</c:v>
                </c:pt>
                <c:pt idx="12">
                  <c:v>2.9177631578947367</c:v>
                </c:pt>
                <c:pt idx="13">
                  <c:v>3.5921052631578947</c:v>
                </c:pt>
                <c:pt idx="14">
                  <c:v>3.3565789473684213</c:v>
                </c:pt>
                <c:pt idx="15">
                  <c:v>3.5822368421052633</c:v>
                </c:pt>
                <c:pt idx="16">
                  <c:v>3.4671052631578947</c:v>
                </c:pt>
                <c:pt idx="17">
                  <c:v>3.3684210526315788</c:v>
                </c:pt>
                <c:pt idx="18">
                  <c:v>2.7828947368421053</c:v>
                </c:pt>
                <c:pt idx="19">
                  <c:v>5.9342105263157894</c:v>
                </c:pt>
              </c:numCache>
            </c:numRef>
          </c:val>
          <c:extLst>
            <c:ext xmlns:c16="http://schemas.microsoft.com/office/drawing/2014/chart" uri="{C3380CC4-5D6E-409C-BE32-E72D297353CC}">
              <c16:uniqueId val="{00000003-D1FF-F64A-9952-9615E4944348}"/>
            </c:ext>
          </c:extLst>
        </c:ser>
        <c:dLbls>
          <c:showLegendKey val="0"/>
          <c:showVal val="0"/>
          <c:showCatName val="0"/>
          <c:showSerName val="0"/>
          <c:showPercent val="0"/>
          <c:showBubbleSize val="0"/>
        </c:dLbls>
        <c:gapWidth val="219"/>
        <c:overlap val="-27"/>
        <c:axId val="1756834944"/>
        <c:axId val="1756836592"/>
      </c:barChart>
      <c:catAx>
        <c:axId val="175683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CH"/>
          </a:p>
        </c:txPr>
        <c:crossAx val="1756836592"/>
        <c:crosses val="autoZero"/>
        <c:auto val="1"/>
        <c:lblAlgn val="ctr"/>
        <c:lblOffset val="100"/>
        <c:noMultiLvlLbl val="0"/>
      </c:catAx>
      <c:valAx>
        <c:axId val="1756836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756834944"/>
        <c:crosses val="autoZero"/>
        <c:crossBetween val="between"/>
      </c:valAx>
      <c:spPr>
        <a:noFill/>
        <a:ln>
          <a:noFill/>
        </a:ln>
        <a:effectLst/>
      </c:spPr>
    </c:plotArea>
    <c:legend>
      <c:legendPos val="b"/>
      <c:layout>
        <c:manualLayout>
          <c:xMode val="edge"/>
          <c:yMode val="edge"/>
          <c:x val="0.13182239387472144"/>
          <c:y val="0.9484550387733075"/>
          <c:w val="0.74431660663133048"/>
          <c:h val="4.2641833489940821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660400</xdr:colOff>
      <xdr:row>44</xdr:row>
      <xdr:rowOff>30787</xdr:rowOff>
    </xdr:from>
    <xdr:to>
      <xdr:col>12</xdr:col>
      <xdr:colOff>292099</xdr:colOff>
      <xdr:row>81</xdr:row>
      <xdr:rowOff>127000</xdr:rowOff>
    </xdr:to>
    <xdr:graphicFrame macro="">
      <xdr:nvGraphicFramePr>
        <xdr:cNvPr id="2" name="Chart 1">
          <a:extLst>
            <a:ext uri="{FF2B5EF4-FFF2-40B4-BE49-F238E27FC236}">
              <a16:creationId xmlns:a16="http://schemas.microsoft.com/office/drawing/2014/main" id="{490FE043-FE4F-9547-8940-5BE48B9681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0005B-DCAA-8D4D-9D52-87326447910F}">
  <dimension ref="B2:V41"/>
  <sheetViews>
    <sheetView tabSelected="1" zoomScale="130" zoomScaleNormal="130" workbookViewId="0">
      <selection activeCell="B87" sqref="B87"/>
    </sheetView>
  </sheetViews>
  <sheetFormatPr baseColWidth="10" defaultRowHeight="13" x14ac:dyDescent="0.15"/>
  <cols>
    <col min="1" max="1" width="3.83203125" customWidth="1"/>
    <col min="2" max="2" width="35.1640625" customWidth="1"/>
    <col min="3" max="3" width="12.5" bestFit="1" customWidth="1"/>
    <col min="4" max="4" width="10.6640625" customWidth="1"/>
    <col min="5" max="5" width="8" style="8" bestFit="1" customWidth="1"/>
    <col min="6" max="6" width="12.5" style="8" bestFit="1" customWidth="1"/>
    <col min="7" max="7" width="9" style="8" bestFit="1" customWidth="1"/>
    <col min="8" max="8" width="12.5" style="8" bestFit="1" customWidth="1"/>
    <col min="9" max="9" width="8" style="8" bestFit="1" customWidth="1"/>
    <col min="10" max="10" width="12.5" style="8" bestFit="1" customWidth="1"/>
    <col min="11" max="11" width="9" style="8" bestFit="1" customWidth="1"/>
    <col min="12" max="12" width="12.5" style="8" bestFit="1" customWidth="1"/>
    <col min="13" max="13" width="8" bestFit="1" customWidth="1"/>
    <col min="14" max="14" width="12.5" bestFit="1" customWidth="1"/>
    <col min="15" max="15" width="9" bestFit="1" customWidth="1"/>
    <col min="16" max="16" width="12.5" bestFit="1" customWidth="1"/>
    <col min="17" max="17" width="8" bestFit="1" customWidth="1"/>
    <col min="18" max="18" width="12.5" bestFit="1" customWidth="1"/>
    <col min="19" max="19" width="9" bestFit="1" customWidth="1"/>
    <col min="20" max="20" width="12.5" bestFit="1" customWidth="1"/>
    <col min="21" max="21" width="10.33203125" bestFit="1" customWidth="1"/>
    <col min="22" max="22" width="16.83203125" customWidth="1"/>
  </cols>
  <sheetData>
    <row r="2" spans="2:22" ht="14" thickBot="1" x14ac:dyDescent="0.2"/>
    <row r="3" spans="2:22" ht="18" customHeight="1" thickBot="1" x14ac:dyDescent="0.2">
      <c r="E3" s="143" t="s">
        <v>156</v>
      </c>
      <c r="F3" s="144"/>
      <c r="G3" s="144"/>
      <c r="H3" s="145"/>
      <c r="I3" s="146" t="s">
        <v>159</v>
      </c>
      <c r="J3" s="144"/>
      <c r="K3" s="144"/>
      <c r="L3" s="145"/>
      <c r="M3" s="140" t="s">
        <v>160</v>
      </c>
      <c r="N3" s="141"/>
      <c r="O3" s="141"/>
      <c r="P3" s="147"/>
      <c r="Q3" s="140" t="s">
        <v>161</v>
      </c>
      <c r="R3" s="141"/>
      <c r="S3" s="141"/>
      <c r="T3" s="142"/>
    </row>
    <row r="4" spans="2:22" ht="42" x14ac:dyDescent="0.15">
      <c r="B4" s="67"/>
      <c r="C4" s="68" t="s">
        <v>206</v>
      </c>
      <c r="D4" s="69" t="s">
        <v>196</v>
      </c>
      <c r="E4" s="59" t="s">
        <v>157</v>
      </c>
      <c r="F4" s="46" t="s">
        <v>195</v>
      </c>
      <c r="G4" s="46" t="s">
        <v>199</v>
      </c>
      <c r="H4" s="46" t="s">
        <v>198</v>
      </c>
      <c r="I4" s="47" t="s">
        <v>157</v>
      </c>
      <c r="J4" s="48" t="s">
        <v>195</v>
      </c>
      <c r="K4" s="48" t="s">
        <v>199</v>
      </c>
      <c r="L4" s="48" t="s">
        <v>198</v>
      </c>
      <c r="M4" s="45" t="s">
        <v>157</v>
      </c>
      <c r="N4" s="46" t="s">
        <v>195</v>
      </c>
      <c r="O4" s="46" t="s">
        <v>199</v>
      </c>
      <c r="P4" s="46" t="s">
        <v>198</v>
      </c>
      <c r="Q4" s="47" t="s">
        <v>157</v>
      </c>
      <c r="R4" s="48" t="s">
        <v>195</v>
      </c>
      <c r="S4" s="48" t="s">
        <v>199</v>
      </c>
      <c r="T4" s="60" t="s">
        <v>198</v>
      </c>
      <c r="U4" s="56" t="s">
        <v>197</v>
      </c>
      <c r="V4" s="55" t="s">
        <v>200</v>
      </c>
    </row>
    <row r="5" spans="2:22" x14ac:dyDescent="0.15">
      <c r="B5" s="70" t="s">
        <v>169</v>
      </c>
      <c r="C5" s="50">
        <v>4</v>
      </c>
      <c r="D5" s="71">
        <v>5</v>
      </c>
      <c r="E5" s="150" t="s">
        <v>182</v>
      </c>
      <c r="F5" s="138"/>
      <c r="G5" s="148" t="s">
        <v>182</v>
      </c>
      <c r="H5" s="149"/>
      <c r="I5" s="43">
        <f>'Survey Ergebnisse 26012021'!CB22</f>
        <v>3.733974358974359</v>
      </c>
      <c r="J5" s="43">
        <f>'Survey Ergebnisse 26012021'!CC22</f>
        <v>1.0361483869858992</v>
      </c>
      <c r="K5" s="43">
        <f t="shared" ref="K5:K9" si="0">(I5/$D5)*10</f>
        <v>7.4679487179487181</v>
      </c>
      <c r="L5" s="49">
        <f t="shared" ref="L5:L9" si="1">(J5/$D5)*10</f>
        <v>2.0722967739717983</v>
      </c>
      <c r="M5" s="44">
        <f>'Survey Ergebnisse 26012021'!CB45</f>
        <v>3.1730769230769229</v>
      </c>
      <c r="N5" s="44">
        <f>'Survey Ergebnisse 26012021'!CC45</f>
        <v>1.0685191934323253</v>
      </c>
      <c r="O5" s="44">
        <f t="shared" ref="O5:O9" si="2">(M5/$D5)*10</f>
        <v>6.3461538461538458</v>
      </c>
      <c r="P5" s="49">
        <f t="shared" ref="P5:P9" si="3">(N5/$D5)*10</f>
        <v>2.1370383868646505</v>
      </c>
      <c r="Q5" s="43">
        <f>'Survey Ergebnisse 26012021'!CB68</f>
        <v>3.6217948717948718</v>
      </c>
      <c r="R5" s="43">
        <f>'Survey Ergebnisse 26012021'!CC68</f>
        <v>0.85065252812750969</v>
      </c>
      <c r="S5" s="43">
        <f t="shared" ref="S5:S9" si="4">(Q5/$D5)*10</f>
        <v>7.2435897435897436</v>
      </c>
      <c r="T5" s="61">
        <f t="shared" ref="T5:T9" si="5">(R5/$D5)*10</f>
        <v>1.7013050562550194</v>
      </c>
      <c r="U5" s="57">
        <f>(STDEV(Q5,M5,I5))</f>
        <v>0.29679902527968177</v>
      </c>
      <c r="V5" s="129">
        <f t="shared" ref="V5:V9" si="6">(STDEV(I5,M5,Q5)/D5)*10</f>
        <v>0.59359805055936354</v>
      </c>
    </row>
    <row r="6" spans="2:22" x14ac:dyDescent="0.15">
      <c r="B6" s="70" t="s">
        <v>170</v>
      </c>
      <c r="C6" s="50">
        <v>4</v>
      </c>
      <c r="D6" s="71">
        <v>5</v>
      </c>
      <c r="E6" s="150" t="s">
        <v>182</v>
      </c>
      <c r="F6" s="138"/>
      <c r="G6" s="138" t="s">
        <v>182</v>
      </c>
      <c r="H6" s="139"/>
      <c r="I6" s="43">
        <f>'Survey Ergebnisse 26012021'!CB23</f>
        <v>3.9519230769230771</v>
      </c>
      <c r="J6" s="43">
        <f>'Survey Ergebnisse 26012021'!CC23</f>
        <v>0.96955078323867072</v>
      </c>
      <c r="K6" s="43">
        <f t="shared" si="0"/>
        <v>7.9038461538461551</v>
      </c>
      <c r="L6" s="49">
        <f t="shared" si="1"/>
        <v>1.9391015664773414</v>
      </c>
      <c r="M6" s="44">
        <f>'Survey Ergebnisse 26012021'!CB46</f>
        <v>3.6314102564102564</v>
      </c>
      <c r="N6" s="44">
        <f>'Survey Ergebnisse 26012021'!CC46</f>
        <v>0.98998586420312684</v>
      </c>
      <c r="O6" s="44">
        <f t="shared" si="2"/>
        <v>7.2628205128205128</v>
      </c>
      <c r="P6" s="49">
        <f t="shared" si="3"/>
        <v>1.9799717284062537</v>
      </c>
      <c r="Q6" s="43">
        <f>'Survey Ergebnisse 26012021'!CB69</f>
        <v>4.041666666666667</v>
      </c>
      <c r="R6" s="43">
        <f>'Survey Ergebnisse 26012021'!CC69</f>
        <v>0.88678672331101782</v>
      </c>
      <c r="S6" s="43">
        <f t="shared" si="4"/>
        <v>8.0833333333333339</v>
      </c>
      <c r="T6" s="61">
        <f t="shared" si="5"/>
        <v>1.7735734466220356</v>
      </c>
      <c r="U6" s="57">
        <f t="shared" ref="U6:U9" si="7">(STDEV(Q6,M6,I6))</f>
        <v>0.21567440822129147</v>
      </c>
      <c r="V6" s="129">
        <f t="shared" si="6"/>
        <v>0.43134881644258294</v>
      </c>
    </row>
    <row r="7" spans="2:22" x14ac:dyDescent="0.15">
      <c r="B7" s="70" t="s">
        <v>171</v>
      </c>
      <c r="C7" s="50">
        <v>4</v>
      </c>
      <c r="D7" s="71">
        <v>5</v>
      </c>
      <c r="E7" s="150" t="s">
        <v>182</v>
      </c>
      <c r="F7" s="138"/>
      <c r="G7" s="138" t="s">
        <v>182</v>
      </c>
      <c r="H7" s="139"/>
      <c r="I7" s="43">
        <f>'Survey Ergebnisse 26012021'!CB24</f>
        <v>3.8012820512820511</v>
      </c>
      <c r="J7" s="43">
        <f>'Survey Ergebnisse 26012021'!CC24</f>
        <v>0.85977852626075435</v>
      </c>
      <c r="K7" s="43">
        <f t="shared" si="0"/>
        <v>7.6025641025641022</v>
      </c>
      <c r="L7" s="49">
        <f t="shared" si="1"/>
        <v>1.7195570525215087</v>
      </c>
      <c r="M7" s="44">
        <f>'Survey Ergebnisse 26012021'!CB47</f>
        <v>3.4038461538461537</v>
      </c>
      <c r="N7" s="44">
        <f>'Survey Ergebnisse 26012021'!CC47</f>
        <v>0.87370569321805314</v>
      </c>
      <c r="O7" s="44">
        <f t="shared" si="2"/>
        <v>6.8076923076923084</v>
      </c>
      <c r="P7" s="49">
        <f t="shared" si="3"/>
        <v>1.7474113864361063</v>
      </c>
      <c r="Q7" s="43">
        <f>'Survey Ergebnisse 26012021'!CB70</f>
        <v>3.7115384615384617</v>
      </c>
      <c r="R7" s="43">
        <f>'Survey Ergebnisse 26012021'!CC70</f>
        <v>0.94669359944428289</v>
      </c>
      <c r="S7" s="43">
        <f t="shared" si="4"/>
        <v>7.4230769230769234</v>
      </c>
      <c r="T7" s="61">
        <f t="shared" si="5"/>
        <v>1.8933871988885658</v>
      </c>
      <c r="U7" s="57">
        <f t="shared" si="7"/>
        <v>0.20844014355995213</v>
      </c>
      <c r="V7" s="129">
        <f t="shared" si="6"/>
        <v>0.41688028711990427</v>
      </c>
    </row>
    <row r="8" spans="2:22" x14ac:dyDescent="0.15">
      <c r="B8" s="70" t="s">
        <v>172</v>
      </c>
      <c r="C8" s="50">
        <v>4</v>
      </c>
      <c r="D8" s="71">
        <v>5</v>
      </c>
      <c r="E8" s="150" t="s">
        <v>182</v>
      </c>
      <c r="F8" s="138"/>
      <c r="G8" s="138" t="s">
        <v>182</v>
      </c>
      <c r="H8" s="139"/>
      <c r="I8" s="43">
        <f>'Survey Ergebnisse 26012021'!CB25</f>
        <v>4.1025641025641022</v>
      </c>
      <c r="J8" s="43">
        <f>'Survey Ergebnisse 26012021'!CC25</f>
        <v>0.83785817833707732</v>
      </c>
      <c r="K8" s="43">
        <f t="shared" si="0"/>
        <v>8.2051282051282044</v>
      </c>
      <c r="L8" s="49">
        <f t="shared" si="1"/>
        <v>1.6757163566741546</v>
      </c>
      <c r="M8" s="44">
        <f>'Survey Ergebnisse 26012021'!CB48</f>
        <v>3.7371794871794872</v>
      </c>
      <c r="N8" s="44">
        <f>'Survey Ergebnisse 26012021'!CC48</f>
        <v>0.93445712753990096</v>
      </c>
      <c r="O8" s="44">
        <f t="shared" si="2"/>
        <v>7.4743589743589745</v>
      </c>
      <c r="P8" s="49">
        <f t="shared" si="3"/>
        <v>1.8689142550798019</v>
      </c>
      <c r="Q8" s="43">
        <f>'Survey Ergebnisse 26012021'!CB71</f>
        <v>4.1987179487179489</v>
      </c>
      <c r="R8" s="43">
        <f>'Survey Ergebnisse 26012021'!CC71</f>
        <v>0.86354653650664426</v>
      </c>
      <c r="S8" s="43">
        <f t="shared" si="4"/>
        <v>8.3974358974358978</v>
      </c>
      <c r="T8" s="61">
        <f t="shared" si="5"/>
        <v>1.7270930730132885</v>
      </c>
      <c r="U8" s="57">
        <f t="shared" si="7"/>
        <v>0.24350538350285356</v>
      </c>
      <c r="V8" s="129">
        <f t="shared" si="6"/>
        <v>0.48701076700570711</v>
      </c>
    </row>
    <row r="9" spans="2:22" x14ac:dyDescent="0.15">
      <c r="B9" s="70" t="s">
        <v>173</v>
      </c>
      <c r="C9" s="50">
        <v>4</v>
      </c>
      <c r="D9" s="71">
        <v>5</v>
      </c>
      <c r="E9" s="150" t="s">
        <v>182</v>
      </c>
      <c r="F9" s="138"/>
      <c r="G9" s="138" t="s">
        <v>182</v>
      </c>
      <c r="H9" s="139"/>
      <c r="I9" s="43">
        <f>'Survey Ergebnisse 26012021'!CB26</f>
        <v>3.9807692307692308</v>
      </c>
      <c r="J9" s="43">
        <f>'Survey Ergebnisse 26012021'!CC26</f>
        <v>0.95411721519929604</v>
      </c>
      <c r="K9" s="43">
        <f t="shared" si="0"/>
        <v>7.9615384615384617</v>
      </c>
      <c r="L9" s="49">
        <f t="shared" si="1"/>
        <v>1.9082344303985921</v>
      </c>
      <c r="M9" s="44">
        <f>'Survey Ergebnisse 26012021'!CB49</f>
        <v>3.6025641025641026</v>
      </c>
      <c r="N9" s="44">
        <f>'Survey Ergebnisse 26012021'!CC49</f>
        <v>0.95553403290792738</v>
      </c>
      <c r="O9" s="44">
        <f t="shared" si="2"/>
        <v>7.2051282051282053</v>
      </c>
      <c r="P9" s="49">
        <f t="shared" si="3"/>
        <v>1.9110680658158548</v>
      </c>
      <c r="Q9" s="43">
        <f>'Survey Ergebnisse 26012021'!CB72</f>
        <v>3.8942307692307692</v>
      </c>
      <c r="R9" s="43">
        <f>'Survey Ergebnisse 26012021'!CC72</f>
        <v>1.022092987904758</v>
      </c>
      <c r="S9" s="43">
        <f t="shared" si="4"/>
        <v>7.7884615384615383</v>
      </c>
      <c r="T9" s="61">
        <f t="shared" si="5"/>
        <v>2.044185975809516</v>
      </c>
      <c r="U9" s="57">
        <f t="shared" si="7"/>
        <v>0.19815712148467168</v>
      </c>
      <c r="V9" s="129">
        <f t="shared" si="6"/>
        <v>0.39631424296934337</v>
      </c>
    </row>
    <row r="10" spans="2:22" x14ac:dyDescent="0.15">
      <c r="B10" s="72" t="s">
        <v>162</v>
      </c>
      <c r="C10" s="51">
        <v>11</v>
      </c>
      <c r="D10" s="73">
        <v>5</v>
      </c>
      <c r="E10" s="150" t="s">
        <v>182</v>
      </c>
      <c r="F10" s="138"/>
      <c r="G10" s="138" t="s">
        <v>182</v>
      </c>
      <c r="H10" s="139"/>
      <c r="I10" s="43">
        <f>'Survey Ergebnisse 26012021'!CB27</f>
        <v>2.7657342657342632</v>
      </c>
      <c r="J10" s="43">
        <f>'Survey Ergebnisse 26012021'!CC27</f>
        <v>0.6765866561084668</v>
      </c>
      <c r="K10" s="43">
        <f>(I10/$D10)*10</f>
        <v>5.5314685314685264</v>
      </c>
      <c r="L10" s="49">
        <f>(J10/$D10)*10</f>
        <v>1.3531733122169336</v>
      </c>
      <c r="M10" s="44">
        <f>'Survey Ergebnisse 26012021'!CB50</f>
        <v>3.2121212121212084</v>
      </c>
      <c r="N10" s="44">
        <f>'Survey Ergebnisse 26012021'!CC50</f>
        <v>0.80284278995516067</v>
      </c>
      <c r="O10" s="44">
        <f>(M10/$D10)*10</f>
        <v>6.4242424242424168</v>
      </c>
      <c r="P10" s="49">
        <f>(N10/$D10)*10</f>
        <v>1.6056855799103213</v>
      </c>
      <c r="Q10" s="43">
        <f>'Survey Ergebnisse 26012021'!CB73</f>
        <v>3.7762237762237723</v>
      </c>
      <c r="R10" s="43">
        <f>'Survey Ergebnisse 26012021'!CC73</f>
        <v>0.7974807801152799</v>
      </c>
      <c r="S10" s="43">
        <f>(Q10/$D10)*10</f>
        <v>7.5524475524475445</v>
      </c>
      <c r="T10" s="61">
        <f>(R10/$D10)*10</f>
        <v>1.5949615602305598</v>
      </c>
      <c r="U10" s="57">
        <f>(STDEV(Q10,M10,I10))</f>
        <v>0.50638622604047479</v>
      </c>
      <c r="V10" s="129">
        <f>(STDEV(I10,M10,Q10)/D10)*10</f>
        <v>1.0127724520809427</v>
      </c>
    </row>
    <row r="11" spans="2:22" x14ac:dyDescent="0.15">
      <c r="B11" s="72" t="s">
        <v>163</v>
      </c>
      <c r="C11" s="51">
        <v>5</v>
      </c>
      <c r="D11" s="73">
        <v>5</v>
      </c>
      <c r="E11" s="150" t="s">
        <v>182</v>
      </c>
      <c r="F11" s="138"/>
      <c r="G11" s="138" t="s">
        <v>182</v>
      </c>
      <c r="H11" s="139"/>
      <c r="I11" s="43">
        <f>'Survey Ergebnisse 26012021'!CB28</f>
        <v>1.8179487179487182</v>
      </c>
      <c r="J11" s="43">
        <f>'Survey Ergebnisse 26012021'!CC28</f>
        <v>0.89337294458429739</v>
      </c>
      <c r="K11" s="43">
        <f t="shared" ref="K11:K36" si="8">(I11/$D11)*10</f>
        <v>3.6358974358974363</v>
      </c>
      <c r="L11" s="49">
        <f t="shared" ref="L11:L36" si="9">(J11/$D11)*10</f>
        <v>1.7867458891685948</v>
      </c>
      <c r="M11" s="44">
        <f>'Survey Ergebnisse 26012021'!CB51</f>
        <v>2.3076923076923079</v>
      </c>
      <c r="N11" s="44">
        <f>'Survey Ergebnisse 26012021'!CC51</f>
        <v>0.94178184679523436</v>
      </c>
      <c r="O11" s="44">
        <f t="shared" ref="O11:P36" si="10">(M11/$D11)*10</f>
        <v>4.6153846153846159</v>
      </c>
      <c r="P11" s="49">
        <f t="shared" si="10"/>
        <v>1.8835636935904687</v>
      </c>
      <c r="Q11" s="43">
        <f>'Survey Ergebnisse 26012021'!CB74</f>
        <v>3.0076923076923077</v>
      </c>
      <c r="R11" s="43">
        <f>'Survey Ergebnisse 26012021'!CC74</f>
        <v>0.88651795577646875</v>
      </c>
      <c r="S11" s="43">
        <f t="shared" ref="S11:T36" si="11">(Q11/$D11)*10</f>
        <v>6.0153846153846153</v>
      </c>
      <c r="T11" s="61">
        <f t="shared" si="11"/>
        <v>1.7730359115529377</v>
      </c>
      <c r="U11" s="57">
        <f t="shared" ref="U11:U16" si="12">STDEV(Q11,M11,I11)</f>
        <v>0.59796022624570411</v>
      </c>
      <c r="V11" s="129">
        <f t="shared" ref="V11:V16" si="13">(STDEV(I11,M11,Q11)/D11)*10</f>
        <v>1.1959204524914142</v>
      </c>
    </row>
    <row r="12" spans="2:22" x14ac:dyDescent="0.15">
      <c r="B12" s="72" t="s">
        <v>164</v>
      </c>
      <c r="C12" s="51">
        <v>4</v>
      </c>
      <c r="D12" s="73">
        <v>5</v>
      </c>
      <c r="E12" s="150" t="s">
        <v>182</v>
      </c>
      <c r="F12" s="138"/>
      <c r="G12" s="138" t="s">
        <v>182</v>
      </c>
      <c r="H12" s="139"/>
      <c r="I12" s="43">
        <f>'Survey Ergebnisse 26012021'!CB29</f>
        <v>3.5192307692307692</v>
      </c>
      <c r="J12" s="43">
        <f>'Survey Ergebnisse 26012021'!CC29</f>
        <v>0.65931048049481911</v>
      </c>
      <c r="K12" s="43">
        <f t="shared" si="8"/>
        <v>7.0384615384615383</v>
      </c>
      <c r="L12" s="49">
        <f t="shared" si="9"/>
        <v>1.3186209609896382</v>
      </c>
      <c r="M12" s="44">
        <f>'Survey Ergebnisse 26012021'!CB52</f>
        <v>3.1698717948717947</v>
      </c>
      <c r="N12" s="44">
        <f>'Survey Ergebnisse 26012021'!CC52</f>
        <v>0.65278323919656323</v>
      </c>
      <c r="O12" s="44">
        <f t="shared" si="10"/>
        <v>6.3397435897435894</v>
      </c>
      <c r="P12" s="49">
        <f t="shared" si="10"/>
        <v>1.3055664783931265</v>
      </c>
      <c r="Q12" s="43">
        <f>'Survey Ergebnisse 26012021'!CB75</f>
        <v>3.6538461538461537</v>
      </c>
      <c r="R12" s="43">
        <f>'Survey Ergebnisse 26012021'!CC75</f>
        <v>0.60735584205728965</v>
      </c>
      <c r="S12" s="43">
        <f t="shared" si="11"/>
        <v>7.3076923076923075</v>
      </c>
      <c r="T12" s="61">
        <f t="shared" si="11"/>
        <v>1.2147116841145793</v>
      </c>
      <c r="U12" s="57">
        <f t="shared" si="12"/>
        <v>0.24980131267500852</v>
      </c>
      <c r="V12" s="129">
        <f t="shared" si="13"/>
        <v>0.49960262535001698</v>
      </c>
    </row>
    <row r="13" spans="2:22" x14ac:dyDescent="0.15">
      <c r="B13" s="72" t="s">
        <v>165</v>
      </c>
      <c r="C13" s="51">
        <v>4</v>
      </c>
      <c r="D13" s="73">
        <v>7</v>
      </c>
      <c r="E13" s="150" t="s">
        <v>182</v>
      </c>
      <c r="F13" s="138"/>
      <c r="G13" s="138" t="s">
        <v>182</v>
      </c>
      <c r="H13" s="139"/>
      <c r="I13" s="43">
        <f>'Survey Ergebnisse 26012021'!CB30</f>
        <v>2.108974358974359</v>
      </c>
      <c r="J13" s="43">
        <f>'Survey Ergebnisse 26012021'!CC30</f>
        <v>1.4288253187642608</v>
      </c>
      <c r="K13" s="43">
        <f t="shared" si="8"/>
        <v>3.0128205128205128</v>
      </c>
      <c r="L13" s="49">
        <f t="shared" si="9"/>
        <v>2.0411790268060868</v>
      </c>
      <c r="M13" s="44">
        <f>'Survey Ergebnisse 26012021'!CB53</f>
        <v>3.2115384615384617</v>
      </c>
      <c r="N13" s="44">
        <f>'Survey Ergebnisse 26012021'!CC53</f>
        <v>1.5573854855011171</v>
      </c>
      <c r="O13" s="44">
        <f t="shared" si="10"/>
        <v>4.5879120879120885</v>
      </c>
      <c r="P13" s="49">
        <f t="shared" si="10"/>
        <v>2.2248364078587386</v>
      </c>
      <c r="Q13" s="43">
        <f>'Survey Ergebnisse 26012021'!CB76</f>
        <v>4.2724358974358978</v>
      </c>
      <c r="R13" s="43">
        <f>'Survey Ergebnisse 26012021'!CC76</f>
        <v>1.3935064488943787</v>
      </c>
      <c r="S13" s="43">
        <f t="shared" si="11"/>
        <v>6.103479853479854</v>
      </c>
      <c r="T13" s="61">
        <f t="shared" si="11"/>
        <v>1.9907234984205411</v>
      </c>
      <c r="U13" s="57">
        <f t="shared" si="12"/>
        <v>1.0817976395918587</v>
      </c>
      <c r="V13" s="129">
        <f t="shared" si="13"/>
        <v>1.5454251994169386</v>
      </c>
    </row>
    <row r="14" spans="2:22" x14ac:dyDescent="0.15">
      <c r="B14" s="72" t="s">
        <v>166</v>
      </c>
      <c r="C14" s="51">
        <v>5</v>
      </c>
      <c r="D14" s="73">
        <v>5</v>
      </c>
      <c r="E14" s="150" t="s">
        <v>182</v>
      </c>
      <c r="F14" s="138"/>
      <c r="G14" s="138" t="s">
        <v>182</v>
      </c>
      <c r="H14" s="139"/>
      <c r="I14" s="43">
        <f>'Survey Ergebnisse 26012021'!CB31</f>
        <v>1.6</v>
      </c>
      <c r="J14" s="43">
        <f>'Survey Ergebnisse 26012021'!CC31</f>
        <v>0.80064908732787599</v>
      </c>
      <c r="K14" s="43">
        <f t="shared" si="8"/>
        <v>3.2</v>
      </c>
      <c r="L14" s="49">
        <f t="shared" si="9"/>
        <v>1.601298174655752</v>
      </c>
      <c r="M14" s="44">
        <f>'Survey Ergebnisse 26012021'!CB54</f>
        <v>2.0538461538461541</v>
      </c>
      <c r="N14" s="44">
        <f>'Survey Ergebnisse 26012021'!CC54</f>
        <v>1.0532192218482941</v>
      </c>
      <c r="O14" s="44">
        <f t="shared" si="10"/>
        <v>4.1076923076923082</v>
      </c>
      <c r="P14" s="49">
        <f t="shared" si="10"/>
        <v>2.1064384436965882</v>
      </c>
      <c r="Q14" s="43">
        <f>'Survey Ergebnisse 26012021'!CB77</f>
        <v>3.002564102564103</v>
      </c>
      <c r="R14" s="43">
        <f>'Survey Ergebnisse 26012021'!CC77</f>
        <v>1.1205256603834437</v>
      </c>
      <c r="S14" s="43">
        <f t="shared" si="11"/>
        <v>6.005128205128206</v>
      </c>
      <c r="T14" s="61">
        <f t="shared" si="11"/>
        <v>2.2410513207668874</v>
      </c>
      <c r="U14" s="57">
        <f t="shared" si="12"/>
        <v>0.71568476992108543</v>
      </c>
      <c r="V14" s="129">
        <f t="shared" si="13"/>
        <v>1.431369539842172</v>
      </c>
    </row>
    <row r="15" spans="2:22" x14ac:dyDescent="0.15">
      <c r="B15" s="74" t="s">
        <v>167</v>
      </c>
      <c r="C15" s="52">
        <v>3</v>
      </c>
      <c r="D15" s="75">
        <v>5</v>
      </c>
      <c r="E15" s="150" t="s">
        <v>182</v>
      </c>
      <c r="F15" s="138"/>
      <c r="G15" s="138" t="s">
        <v>182</v>
      </c>
      <c r="H15" s="139"/>
      <c r="I15" s="43">
        <f>'Survey Ergebnisse 26012021'!CB32</f>
        <v>3.0897435897435881</v>
      </c>
      <c r="J15" s="43">
        <f>'Survey Ergebnisse 26012021'!CC32</f>
        <v>1.107071689461762</v>
      </c>
      <c r="K15" s="43">
        <f t="shared" si="8"/>
        <v>6.1794871794871762</v>
      </c>
      <c r="L15" s="49">
        <f t="shared" si="9"/>
        <v>2.2141433789235241</v>
      </c>
      <c r="M15" s="44">
        <f>'Survey Ergebnisse 26012021'!CB55</f>
        <v>2.7136752136752116</v>
      </c>
      <c r="N15" s="44">
        <f>'Survey Ergebnisse 26012021'!CC55</f>
        <v>1.2057155359992466</v>
      </c>
      <c r="O15" s="44">
        <f t="shared" si="10"/>
        <v>5.4273504273504241</v>
      </c>
      <c r="P15" s="49">
        <f t="shared" si="10"/>
        <v>2.4114310719984933</v>
      </c>
      <c r="Q15" s="43">
        <f>'Survey Ergebnisse 26012021'!CB78</f>
        <v>3.2564102564102559</v>
      </c>
      <c r="R15" s="43">
        <f>'Survey Ergebnisse 26012021'!CC78</f>
        <v>1.1267738325055554</v>
      </c>
      <c r="S15" s="43">
        <f t="shared" si="11"/>
        <v>6.5128205128205119</v>
      </c>
      <c r="T15" s="61">
        <f t="shared" si="11"/>
        <v>2.2535476650111108</v>
      </c>
      <c r="U15" s="57">
        <f t="shared" si="12"/>
        <v>0.27801874273421884</v>
      </c>
      <c r="V15" s="129">
        <f t="shared" si="13"/>
        <v>0.55603748546843768</v>
      </c>
    </row>
    <row r="16" spans="2:22" x14ac:dyDescent="0.15">
      <c r="B16" s="74" t="s">
        <v>168</v>
      </c>
      <c r="C16" s="52">
        <v>4</v>
      </c>
      <c r="D16" s="75">
        <v>5</v>
      </c>
      <c r="E16" s="150" t="s">
        <v>182</v>
      </c>
      <c r="F16" s="138"/>
      <c r="G16" s="138" t="s">
        <v>182</v>
      </c>
      <c r="H16" s="139"/>
      <c r="I16" s="43">
        <f>'Survey Ergebnisse 26012021'!CB33</f>
        <v>2.4262820512820511</v>
      </c>
      <c r="J16" s="43">
        <f>'Survey Ergebnisse 26012021'!CC33</f>
        <v>0.98372220365272511</v>
      </c>
      <c r="K16" s="43">
        <f t="shared" si="8"/>
        <v>4.8525641025641022</v>
      </c>
      <c r="L16" s="49">
        <f t="shared" si="9"/>
        <v>1.9674444073054502</v>
      </c>
      <c r="M16" s="44">
        <f>'Survey Ergebnisse 26012021'!CB56</f>
        <v>2.6762820512820511</v>
      </c>
      <c r="N16" s="44">
        <f>'Survey Ergebnisse 26012021'!CC56</f>
        <v>0.94672107958511353</v>
      </c>
      <c r="O16" s="44">
        <f t="shared" si="10"/>
        <v>5.3525641025641022</v>
      </c>
      <c r="P16" s="49">
        <f t="shared" si="10"/>
        <v>1.8934421591702271</v>
      </c>
      <c r="Q16" s="43">
        <f>'Survey Ergebnisse 26012021'!CB79</f>
        <v>3.1858974358974357</v>
      </c>
      <c r="R16" s="43">
        <f>'Survey Ergebnisse 26012021'!CC79</f>
        <v>0.87203663079476512</v>
      </c>
      <c r="S16" s="43">
        <f t="shared" si="11"/>
        <v>6.3717948717948714</v>
      </c>
      <c r="T16" s="61">
        <f t="shared" si="11"/>
        <v>1.7440732615895302</v>
      </c>
      <c r="U16" s="57">
        <f t="shared" si="12"/>
        <v>0.38713119498456239</v>
      </c>
      <c r="V16" s="129">
        <f t="shared" si="13"/>
        <v>0.77426238996912933</v>
      </c>
    </row>
    <row r="17" spans="2:22" x14ac:dyDescent="0.15">
      <c r="B17" s="76" t="s">
        <v>174</v>
      </c>
      <c r="C17" s="53">
        <v>7</v>
      </c>
      <c r="D17" s="77">
        <v>5</v>
      </c>
      <c r="E17" s="62">
        <f>'Survey Ergebnisse 26012021'!CB12</f>
        <v>3.7011278195488706</v>
      </c>
      <c r="F17" s="44">
        <f>'Survey Ergebnisse 26012021'!CC12</f>
        <v>0.84633748967979938</v>
      </c>
      <c r="G17" s="44">
        <f t="shared" ref="G17:H22" si="14">(E17/$D17)*10</f>
        <v>7.4022556390977412</v>
      </c>
      <c r="H17" s="49">
        <f t="shared" si="14"/>
        <v>1.6926749793595988</v>
      </c>
      <c r="I17" s="43">
        <f>'Survey Ergebnisse 26012021'!CB34</f>
        <v>3.7930402930402898</v>
      </c>
      <c r="J17" s="43">
        <f>'Survey Ergebnisse 26012021'!CC34</f>
        <v>0.83001200209020454</v>
      </c>
      <c r="K17" s="43">
        <f t="shared" si="8"/>
        <v>7.5860805860805787</v>
      </c>
      <c r="L17" s="49">
        <f t="shared" si="9"/>
        <v>1.6600240041804091</v>
      </c>
      <c r="M17" s="44">
        <f>'Survey Ergebnisse 26012021'!CB57</f>
        <v>3.4835164835164822</v>
      </c>
      <c r="N17" s="44">
        <f>'Survey Ergebnisse 26012021'!CC57</f>
        <v>0.87466044124554254</v>
      </c>
      <c r="O17" s="44">
        <f t="shared" si="10"/>
        <v>6.9670329670329645</v>
      </c>
      <c r="P17" s="49">
        <f t="shared" si="10"/>
        <v>1.7493208824910851</v>
      </c>
      <c r="Q17" s="43">
        <f>'Survey Ergebnisse 26012021'!CB80</f>
        <v>3.6849816849816821</v>
      </c>
      <c r="R17" s="43">
        <f>'Survey Ergebnisse 26012021'!CC80</f>
        <v>0.92620906128700664</v>
      </c>
      <c r="S17" s="43">
        <f t="shared" si="11"/>
        <v>7.3699633699633633</v>
      </c>
      <c r="T17" s="61">
        <f t="shared" si="11"/>
        <v>1.8524181225740133</v>
      </c>
      <c r="U17" s="57">
        <f t="shared" ref="U17:U22" si="15">STDEV(Q17,M17,I17,E17)</f>
        <v>0.13042659904255258</v>
      </c>
      <c r="V17" s="129">
        <f t="shared" ref="V17:V22" si="16">(STDEV(E17,I17,M17,Q17)/D17)*10</f>
        <v>0.26085319808510515</v>
      </c>
    </row>
    <row r="18" spans="2:22" x14ac:dyDescent="0.15">
      <c r="B18" s="76" t="s">
        <v>175</v>
      </c>
      <c r="C18" s="53">
        <v>5</v>
      </c>
      <c r="D18" s="77">
        <v>5</v>
      </c>
      <c r="E18" s="62">
        <f>'Survey Ergebnisse 26012021'!CB13</f>
        <v>4.0763157894736839</v>
      </c>
      <c r="F18" s="44">
        <f>'Survey Ergebnisse 26012021'!CC13</f>
        <v>0.75328054464944949</v>
      </c>
      <c r="G18" s="44">
        <f t="shared" ref="G18:G22" si="17">(E18/$D18)*10</f>
        <v>8.1526315789473678</v>
      </c>
      <c r="H18" s="49">
        <f t="shared" si="14"/>
        <v>1.506561089298899</v>
      </c>
      <c r="I18" s="43">
        <f>'Survey Ergebnisse 26012021'!CB35</f>
        <v>4.2461538461538471</v>
      </c>
      <c r="J18" s="43">
        <f>'Survey Ergebnisse 26012021'!CC35</f>
        <v>0.61910960523699066</v>
      </c>
      <c r="K18" s="43">
        <f t="shared" si="8"/>
        <v>8.4923076923076941</v>
      </c>
      <c r="L18" s="49">
        <f t="shared" si="9"/>
        <v>1.2382192104739813</v>
      </c>
      <c r="M18" s="44">
        <f>'Survey Ergebnisse 26012021'!CB58</f>
        <v>4.1410256410256414</v>
      </c>
      <c r="N18" s="44">
        <f>'Survey Ergebnisse 26012021'!CC58</f>
        <v>0.71866324274784887</v>
      </c>
      <c r="O18" s="44">
        <f t="shared" si="10"/>
        <v>8.2820512820512828</v>
      </c>
      <c r="P18" s="49">
        <f t="shared" si="10"/>
        <v>1.4373264854956977</v>
      </c>
      <c r="Q18" s="43">
        <f>'Survey Ergebnisse 26012021'!CB81</f>
        <v>4.2538461538461538</v>
      </c>
      <c r="R18" s="43">
        <f>'Survey Ergebnisse 26012021'!CC81</f>
        <v>0.65716674586297208</v>
      </c>
      <c r="S18" s="43">
        <f t="shared" si="11"/>
        <v>8.5076923076923077</v>
      </c>
      <c r="T18" s="61">
        <f t="shared" si="11"/>
        <v>1.3143334917259442</v>
      </c>
      <c r="U18" s="57">
        <f t="shared" si="15"/>
        <v>8.5823918520803996E-2</v>
      </c>
      <c r="V18" s="129">
        <f t="shared" si="16"/>
        <v>0.17164783704160802</v>
      </c>
    </row>
    <row r="19" spans="2:22" x14ac:dyDescent="0.15">
      <c r="B19" s="76" t="s">
        <v>176</v>
      </c>
      <c r="C19" s="53">
        <v>15</v>
      </c>
      <c r="D19" s="77">
        <v>5</v>
      </c>
      <c r="E19" s="62">
        <f>'Survey Ergebnisse 26012021'!CB14</f>
        <v>3.7745614035087689</v>
      </c>
      <c r="F19" s="44">
        <f>'Survey Ergebnisse 26012021'!CC14</f>
        <v>0.7820934569721153</v>
      </c>
      <c r="G19" s="44">
        <f t="shared" si="17"/>
        <v>7.5491228070175378</v>
      </c>
      <c r="H19" s="49">
        <f t="shared" si="14"/>
        <v>1.5641869139442304</v>
      </c>
      <c r="I19" s="43">
        <f>'Survey Ergebnisse 26012021'!CB36</f>
        <v>3.9452991452991442</v>
      </c>
      <c r="J19" s="43">
        <f>'Survey Ergebnisse 26012021'!CC36</f>
        <v>0.70583988142491094</v>
      </c>
      <c r="K19" s="43">
        <f t="shared" si="8"/>
        <v>7.8905982905982883</v>
      </c>
      <c r="L19" s="49">
        <f t="shared" si="9"/>
        <v>1.4116797628498219</v>
      </c>
      <c r="M19" s="44">
        <f>'Survey Ergebnisse 26012021'!CB59</f>
        <v>3.8418803418803393</v>
      </c>
      <c r="N19" s="44">
        <f>'Survey Ergebnisse 26012021'!CC59</f>
        <v>0.7580722094058493</v>
      </c>
      <c r="O19" s="44">
        <f t="shared" si="10"/>
        <v>7.6837606837606787</v>
      </c>
      <c r="P19" s="49">
        <f t="shared" si="10"/>
        <v>1.5161444188116984</v>
      </c>
      <c r="Q19" s="43">
        <f>'Survey Ergebnisse 26012021'!CB82</f>
        <v>3.9931623931623914</v>
      </c>
      <c r="R19" s="43">
        <f>'Survey Ergebnisse 26012021'!CC82</f>
        <v>0.70517278539989492</v>
      </c>
      <c r="S19" s="43">
        <f t="shared" si="11"/>
        <v>7.9863247863247828</v>
      </c>
      <c r="T19" s="61">
        <f t="shared" si="11"/>
        <v>1.4103455707997896</v>
      </c>
      <c r="U19" s="57">
        <f t="shared" si="15"/>
        <v>9.8886385585258404E-2</v>
      </c>
      <c r="V19" s="129">
        <f t="shared" si="16"/>
        <v>0.19777277117051681</v>
      </c>
    </row>
    <row r="20" spans="2:22" x14ac:dyDescent="0.15">
      <c r="B20" s="76" t="s">
        <v>177</v>
      </c>
      <c r="C20" s="53">
        <v>5</v>
      </c>
      <c r="D20" s="77">
        <v>5</v>
      </c>
      <c r="E20" s="62">
        <f>'Survey Ergebnisse 26012021'!CB15</f>
        <v>3.460526315789473</v>
      </c>
      <c r="F20" s="44">
        <f>'Survey Ergebnisse 26012021'!CC15</f>
        <v>1.0129927867289659</v>
      </c>
      <c r="G20" s="44">
        <f t="shared" si="17"/>
        <v>6.9210526315789451</v>
      </c>
      <c r="H20" s="49">
        <f t="shared" si="14"/>
        <v>2.0259855734579317</v>
      </c>
      <c r="I20" s="43">
        <f>'Survey Ergebnisse 26012021'!CB37</f>
        <v>3.658974358974358</v>
      </c>
      <c r="J20" s="43">
        <f>'Survey Ergebnisse 26012021'!CC37</f>
        <v>0.99615310686712333</v>
      </c>
      <c r="K20" s="43">
        <f t="shared" si="8"/>
        <v>7.3179487179487159</v>
      </c>
      <c r="L20" s="49">
        <f t="shared" si="9"/>
        <v>1.9923062137342469</v>
      </c>
      <c r="M20" s="44">
        <f>'Survey Ergebnisse 26012021'!CB60</f>
        <v>3.0641025641025639</v>
      </c>
      <c r="N20" s="44">
        <f>'Survey Ergebnisse 26012021'!CC60</f>
        <v>1.1329738318380131</v>
      </c>
      <c r="O20" s="44">
        <f t="shared" si="10"/>
        <v>6.1282051282051277</v>
      </c>
      <c r="P20" s="49">
        <f t="shared" si="10"/>
        <v>2.2659476636760263</v>
      </c>
      <c r="Q20" s="43">
        <f>'Survey Ergebnisse 26012021'!CB83</f>
        <v>3.5564102564102567</v>
      </c>
      <c r="R20" s="43">
        <f>'Survey Ergebnisse 26012021'!CC83</f>
        <v>1.0862289997479513</v>
      </c>
      <c r="S20" s="43">
        <f t="shared" si="11"/>
        <v>7.1128205128205133</v>
      </c>
      <c r="T20" s="61">
        <f t="shared" si="11"/>
        <v>2.1724579994959026</v>
      </c>
      <c r="U20" s="57">
        <f t="shared" si="15"/>
        <v>0.2602059854212459</v>
      </c>
      <c r="V20" s="129">
        <f t="shared" si="16"/>
        <v>0.5204119708424918</v>
      </c>
    </row>
    <row r="21" spans="2:22" x14ac:dyDescent="0.15">
      <c r="B21" s="76" t="s">
        <v>178</v>
      </c>
      <c r="C21" s="53">
        <v>5</v>
      </c>
      <c r="D21" s="77">
        <v>5</v>
      </c>
      <c r="E21" s="62">
        <f>'Survey Ergebnisse 26012021'!CB16</f>
        <v>3.8605263157894756</v>
      </c>
      <c r="F21" s="44">
        <f>'Survey Ergebnisse 26012021'!CC16</f>
        <v>0.81323698020005164</v>
      </c>
      <c r="G21" s="44">
        <f t="shared" si="17"/>
        <v>7.7210526315789512</v>
      </c>
      <c r="H21" s="49">
        <f t="shared" si="14"/>
        <v>1.6264739604001033</v>
      </c>
      <c r="I21" s="43">
        <f>'Survey Ergebnisse 26012021'!CB38</f>
        <v>3.9307692307692323</v>
      </c>
      <c r="J21" s="43">
        <f>'Survey Ergebnisse 26012021'!CC38</f>
        <v>0.72565379250260176</v>
      </c>
      <c r="K21" s="43">
        <f t="shared" si="8"/>
        <v>7.8615384615384638</v>
      </c>
      <c r="L21" s="49">
        <f t="shared" si="9"/>
        <v>1.4513075850052035</v>
      </c>
      <c r="M21" s="44">
        <f>'Survey Ergebnisse 26012021'!CB61</f>
        <v>3.8102564102564114</v>
      </c>
      <c r="N21" s="44">
        <f>'Survey Ergebnisse 26012021'!CC61</f>
        <v>0.75517087489060675</v>
      </c>
      <c r="O21" s="44">
        <f t="shared" si="10"/>
        <v>7.6205128205128227</v>
      </c>
      <c r="P21" s="49">
        <f t="shared" si="10"/>
        <v>1.5103417497812135</v>
      </c>
      <c r="Q21" s="43">
        <f>'Survey Ergebnisse 26012021'!CB84</f>
        <v>3.9256410256410246</v>
      </c>
      <c r="R21" s="43">
        <f>'Survey Ergebnisse 26012021'!CC84</f>
        <v>0.72010747708573519</v>
      </c>
      <c r="S21" s="43">
        <f t="shared" si="11"/>
        <v>7.8512820512820491</v>
      </c>
      <c r="T21" s="61">
        <f t="shared" si="11"/>
        <v>1.4402149541714704</v>
      </c>
      <c r="U21" s="57">
        <f t="shared" si="15"/>
        <v>5.741972933978895E-2</v>
      </c>
      <c r="V21" s="129">
        <f t="shared" si="16"/>
        <v>0.1148394586795779</v>
      </c>
    </row>
    <row r="22" spans="2:22" x14ac:dyDescent="0.15">
      <c r="B22" s="76" t="s">
        <v>179</v>
      </c>
      <c r="C22" s="53">
        <v>6</v>
      </c>
      <c r="D22" s="77">
        <v>5</v>
      </c>
      <c r="E22" s="62">
        <f>'Survey Ergebnisse 26012021'!CB17</f>
        <v>3.7192982456140338</v>
      </c>
      <c r="F22" s="44">
        <f>'Survey Ergebnisse 26012021'!CC17</f>
        <v>0.85600732357362463</v>
      </c>
      <c r="G22" s="44">
        <f t="shared" si="17"/>
        <v>7.4385964912280675</v>
      </c>
      <c r="H22" s="49">
        <f t="shared" si="14"/>
        <v>1.712014647147249</v>
      </c>
      <c r="I22" s="43">
        <f>'Survey Ergebnisse 26012021'!CB39</f>
        <v>3.8247863247863232</v>
      </c>
      <c r="J22" s="43">
        <f>'Survey Ergebnisse 26012021'!CC39</f>
        <v>0.82392850348690549</v>
      </c>
      <c r="K22" s="43">
        <f t="shared" si="8"/>
        <v>7.6495726495726473</v>
      </c>
      <c r="L22" s="49">
        <f t="shared" si="9"/>
        <v>1.647857006973811</v>
      </c>
      <c r="M22" s="44">
        <f>'Survey Ergebnisse 26012021'!CB62</f>
        <v>3.8012820512820498</v>
      </c>
      <c r="N22" s="44">
        <f>'Survey Ergebnisse 26012021'!CC62</f>
        <v>0.81386687325340923</v>
      </c>
      <c r="O22" s="44">
        <f t="shared" si="10"/>
        <v>7.6025641025641004</v>
      </c>
      <c r="P22" s="49">
        <f t="shared" si="10"/>
        <v>1.6277337465068185</v>
      </c>
      <c r="Q22" s="43">
        <f>'Survey Ergebnisse 26012021'!CB85</f>
        <v>3.8547008547008521</v>
      </c>
      <c r="R22" s="43">
        <f>'Survey Ergebnisse 26012021'!CC85</f>
        <v>0.82587964139890158</v>
      </c>
      <c r="S22" s="43">
        <f t="shared" si="11"/>
        <v>7.7094017094017042</v>
      </c>
      <c r="T22" s="61">
        <f t="shared" si="11"/>
        <v>1.6517592827978032</v>
      </c>
      <c r="U22" s="57">
        <f t="shared" si="15"/>
        <v>5.8083161873340089E-2</v>
      </c>
      <c r="V22" s="129">
        <f t="shared" si="16"/>
        <v>0.11616632374668018</v>
      </c>
    </row>
    <row r="23" spans="2:22" x14ac:dyDescent="0.15">
      <c r="B23" s="76" t="s">
        <v>1376</v>
      </c>
      <c r="C23" s="53">
        <v>12</v>
      </c>
      <c r="D23" s="77">
        <v>5</v>
      </c>
      <c r="E23" s="161" t="s">
        <v>182</v>
      </c>
      <c r="F23" s="138"/>
      <c r="G23" s="138" t="s">
        <v>182</v>
      </c>
      <c r="H23" s="139"/>
      <c r="I23" s="43">
        <f>'Survey Ergebnisse 26012021'!CB40</f>
        <v>3.2019230769230758</v>
      </c>
      <c r="J23" s="43">
        <f>'Survey Ergebnisse 26012021'!CC40</f>
        <v>0.47474441190207212</v>
      </c>
      <c r="K23" s="43">
        <f t="shared" ref="K23:K26" si="18">(I23/$D23)*10</f>
        <v>6.4038461538461515</v>
      </c>
      <c r="L23" s="49">
        <f t="shared" ref="L23:L26" si="19">(J23/$D23)*10</f>
        <v>0.94948882380414423</v>
      </c>
      <c r="M23" s="44">
        <f>'Survey Ergebnisse 26012021'!CB63</f>
        <v>3.0405982905982873</v>
      </c>
      <c r="N23" s="44">
        <f>'Survey Ergebnisse 26012021'!CC63</f>
        <v>0.57449136637579701</v>
      </c>
      <c r="O23" s="44">
        <f t="shared" ref="O23:O26" si="20">(M23/$D23)*10</f>
        <v>6.0811965811965756</v>
      </c>
      <c r="P23" s="49">
        <f t="shared" ref="P23:P26" si="21">(N23/$D23)*10</f>
        <v>1.148982732751594</v>
      </c>
      <c r="Q23" s="43">
        <f>'Survey Ergebnisse 26012021'!CB86</f>
        <v>3.4444444444444433</v>
      </c>
      <c r="R23" s="43">
        <f>'Survey Ergebnisse 26012021'!CC86</f>
        <v>0.60951845461210674</v>
      </c>
      <c r="S23" s="43">
        <f t="shared" ref="S23:S26" si="22">(Q23/$D23)*10</f>
        <v>6.8888888888888866</v>
      </c>
      <c r="T23" s="61">
        <f t="shared" ref="T23:T26" si="23">(R23/$D23)*10</f>
        <v>1.2190369092242135</v>
      </c>
      <c r="U23" s="57">
        <f>STDEV(Q23,M23,I23)</f>
        <v>0.20327896118532365</v>
      </c>
      <c r="V23" s="129">
        <f t="shared" ref="V23:V26" si="24">(STDEV(I23,M23,Q23)/D23)*10</f>
        <v>0.40655792237064731</v>
      </c>
    </row>
    <row r="24" spans="2:22" x14ac:dyDescent="0.15">
      <c r="B24" s="78" t="s">
        <v>205</v>
      </c>
      <c r="C24" s="54">
        <v>4</v>
      </c>
      <c r="D24" s="77">
        <v>5</v>
      </c>
      <c r="E24" s="161" t="s">
        <v>182</v>
      </c>
      <c r="F24" s="138"/>
      <c r="G24" s="138" t="s">
        <v>182</v>
      </c>
      <c r="H24" s="139"/>
      <c r="I24" s="43">
        <f>'Survey Ergebnisse 26012021'!CB116</f>
        <v>3.5993589743589745</v>
      </c>
      <c r="J24" s="43">
        <f>'Survey Ergebnisse 26012021'!CC116</f>
        <v>0.72785459469753322</v>
      </c>
      <c r="K24" s="43">
        <f t="shared" si="18"/>
        <v>7.1987179487179489</v>
      </c>
      <c r="L24" s="49">
        <f t="shared" si="19"/>
        <v>1.4557091893950664</v>
      </c>
      <c r="M24" s="44">
        <f>'Survey Ergebnisse 26012021'!CB119</f>
        <v>3.3076923076923075</v>
      </c>
      <c r="N24" s="44">
        <f>'Survey Ergebnisse 26012021'!CC119</f>
        <v>0.91517072862797733</v>
      </c>
      <c r="O24" s="44">
        <f t="shared" si="20"/>
        <v>6.615384615384615</v>
      </c>
      <c r="P24" s="49">
        <f t="shared" si="21"/>
        <v>1.8303414572559547</v>
      </c>
      <c r="Q24" s="43">
        <f>'Survey Ergebnisse 26012021'!CB122</f>
        <v>3.8269230769230771</v>
      </c>
      <c r="R24" s="43">
        <f>'Survey Ergebnisse 26012021'!CC122</f>
        <v>0.80411653173118836</v>
      </c>
      <c r="S24" s="43">
        <f t="shared" si="22"/>
        <v>7.6538461538461542</v>
      </c>
      <c r="T24" s="61">
        <f t="shared" si="23"/>
        <v>1.6082330634623767</v>
      </c>
      <c r="U24" s="57">
        <f>STDEV(Q24,M24,I24)</f>
        <v>0.26027404049585467</v>
      </c>
      <c r="V24" s="129">
        <f t="shared" si="24"/>
        <v>0.52054808099170935</v>
      </c>
    </row>
    <row r="25" spans="2:22" x14ac:dyDescent="0.15">
      <c r="B25" s="78" t="s">
        <v>1378</v>
      </c>
      <c r="C25" s="54">
        <v>4</v>
      </c>
      <c r="D25" s="77">
        <v>5</v>
      </c>
      <c r="E25" s="161" t="s">
        <v>182</v>
      </c>
      <c r="F25" s="138"/>
      <c r="G25" s="138" t="s">
        <v>182</v>
      </c>
      <c r="H25" s="139"/>
      <c r="I25" s="43">
        <f>'Survey Ergebnisse 26012021'!CB117</f>
        <v>3.2019230769230771</v>
      </c>
      <c r="J25" s="43">
        <f>'Survey Ergebnisse 26012021'!CC117</f>
        <v>0.66089482372913788</v>
      </c>
      <c r="K25" s="43">
        <f t="shared" si="18"/>
        <v>6.4038461538461542</v>
      </c>
      <c r="L25" s="49">
        <f t="shared" si="19"/>
        <v>1.3217896474582758</v>
      </c>
      <c r="M25" s="44">
        <f>'Survey Ergebnisse 26012021'!CB120</f>
        <v>3.0480769230769229</v>
      </c>
      <c r="N25" s="44">
        <f>'Survey Ergebnisse 26012021'!CC120</f>
        <v>0.58810957917966034</v>
      </c>
      <c r="O25" s="44">
        <f t="shared" si="20"/>
        <v>6.0961538461538458</v>
      </c>
      <c r="P25" s="49">
        <f t="shared" si="21"/>
        <v>1.1762191583593207</v>
      </c>
      <c r="Q25" s="43">
        <f>'Survey Ergebnisse 26012021'!CB123</f>
        <v>3.0801282051282053</v>
      </c>
      <c r="R25" s="43">
        <f>'Survey Ergebnisse 26012021'!CC123</f>
        <v>0.59692609473096647</v>
      </c>
      <c r="S25" s="43">
        <f t="shared" si="22"/>
        <v>6.1602564102564106</v>
      </c>
      <c r="T25" s="61">
        <f t="shared" si="23"/>
        <v>1.1938521894619329</v>
      </c>
      <c r="U25" s="57">
        <f>STDEV(Q25,M25,I25)</f>
        <v>8.1168461167617986E-2</v>
      </c>
      <c r="V25" s="129">
        <f t="shared" si="24"/>
        <v>0.162336922335236</v>
      </c>
    </row>
    <row r="26" spans="2:22" x14ac:dyDescent="0.15">
      <c r="B26" s="78" t="s">
        <v>1377</v>
      </c>
      <c r="C26" s="54">
        <v>4</v>
      </c>
      <c r="D26" s="77">
        <v>5</v>
      </c>
      <c r="E26" s="161" t="s">
        <v>182</v>
      </c>
      <c r="F26" s="138"/>
      <c r="G26" s="138" t="s">
        <v>182</v>
      </c>
      <c r="H26" s="139"/>
      <c r="I26" s="43">
        <f>'Survey Ergebnisse 26012021'!CB118</f>
        <v>2.8044871794871793</v>
      </c>
      <c r="J26" s="43">
        <f>'Survey Ergebnisse 26012021'!CC118</f>
        <v>0.74581890395446337</v>
      </c>
      <c r="K26" s="43">
        <f t="shared" si="18"/>
        <v>5.6089743589743595</v>
      </c>
      <c r="L26" s="49">
        <f t="shared" si="19"/>
        <v>1.4916378079089267</v>
      </c>
      <c r="M26" s="44">
        <f>'Survey Ergebnisse 26012021'!CB121</f>
        <v>2.766025641025641</v>
      </c>
      <c r="N26" s="44">
        <f>'Survey Ergebnisse 26012021'!CC121</f>
        <v>0.86258798119845415</v>
      </c>
      <c r="O26" s="44">
        <f t="shared" si="20"/>
        <v>5.5320512820512828</v>
      </c>
      <c r="P26" s="49">
        <f t="shared" si="21"/>
        <v>1.7251759623969081</v>
      </c>
      <c r="Q26" s="43">
        <f>'Survey Ergebnisse 26012021'!CB124</f>
        <v>3.4262820512820511</v>
      </c>
      <c r="R26" s="43">
        <f>'Survey Ergebnisse 26012021'!CC124</f>
        <v>0.83850997868181909</v>
      </c>
      <c r="S26" s="43">
        <f t="shared" si="22"/>
        <v>6.8525641025641022</v>
      </c>
      <c r="T26" s="61">
        <f t="shared" si="23"/>
        <v>1.6770199573636382</v>
      </c>
      <c r="U26" s="57">
        <f>STDEV(Q26,M26,I26)</f>
        <v>0.37059561964849963</v>
      </c>
      <c r="V26" s="129">
        <f t="shared" si="24"/>
        <v>0.74119123929698016</v>
      </c>
    </row>
    <row r="27" spans="2:22" x14ac:dyDescent="0.15">
      <c r="B27" s="76" t="s">
        <v>1379</v>
      </c>
      <c r="C27" s="53">
        <v>12</v>
      </c>
      <c r="D27" s="77">
        <v>5</v>
      </c>
      <c r="E27" s="62">
        <f>'Survey Ergebnisse 26012021'!CB18</f>
        <v>3.3760964912280684</v>
      </c>
      <c r="F27" s="44">
        <f>'Survey Ergebnisse 26012021'!CC18</f>
        <v>0.67185390567093606</v>
      </c>
      <c r="G27" s="44">
        <f t="shared" ref="G27:G30" si="25">(E27/$D27)*10</f>
        <v>6.7521929824561369</v>
      </c>
      <c r="H27" s="49">
        <f t="shared" ref="H27:H30" si="26">(F27/$D27)*10</f>
        <v>1.3437078113418721</v>
      </c>
      <c r="I27" s="43">
        <f>'Survey Ergebnisse 26012021'!CB41</f>
        <v>3.4444444444444411</v>
      </c>
      <c r="J27" s="43">
        <f>'Survey Ergebnisse 26012021'!CC41</f>
        <v>0.52096499057471901</v>
      </c>
      <c r="K27" s="43">
        <f t="shared" si="8"/>
        <v>6.8888888888888822</v>
      </c>
      <c r="L27" s="49">
        <f t="shared" si="9"/>
        <v>1.041929981149438</v>
      </c>
      <c r="M27" s="44">
        <f>'Survey Ergebnisse 26012021'!CB64</f>
        <v>3.4348290598290587</v>
      </c>
      <c r="N27" s="44">
        <f>'Survey Ergebnisse 26012021'!CC64</f>
        <v>0.56289927882844759</v>
      </c>
      <c r="O27" s="44">
        <f t="shared" si="10"/>
        <v>6.8696581196581175</v>
      </c>
      <c r="P27" s="49">
        <f t="shared" si="10"/>
        <v>1.1257985576568952</v>
      </c>
      <c r="Q27" s="43">
        <f>'Survey Ergebnisse 26012021'!CB87</f>
        <v>3.4102564102564079</v>
      </c>
      <c r="R27" s="43">
        <f>'Survey Ergebnisse 26012021'!CC87</f>
        <v>0.55582466564650201</v>
      </c>
      <c r="S27" s="43">
        <f t="shared" si="11"/>
        <v>6.8205128205128158</v>
      </c>
      <c r="T27" s="61">
        <f t="shared" si="11"/>
        <v>1.111649331293004</v>
      </c>
      <c r="U27" s="57">
        <f>STDEV(E27,Q27,M27,I27)</f>
        <v>3.0486267128720379E-2</v>
      </c>
      <c r="V27" s="129">
        <f t="shared" ref="V27:V35" si="27">(STDEV(E27,I27,M27,Q27)/D27)*10</f>
        <v>6.0972534257440758E-2</v>
      </c>
    </row>
    <row r="28" spans="2:22" x14ac:dyDescent="0.15">
      <c r="B28" s="78" t="s">
        <v>1380</v>
      </c>
      <c r="C28" s="54">
        <v>4</v>
      </c>
      <c r="D28" s="79">
        <v>5</v>
      </c>
      <c r="E28" s="62">
        <f>'Survey Ergebnisse 26012021'!CB104</f>
        <v>3.6184210526315788</v>
      </c>
      <c r="F28" s="44">
        <f>'Survey Ergebnisse 26012021'!CC104</f>
        <v>0.92958206040001901</v>
      </c>
      <c r="G28" s="44">
        <f t="shared" si="25"/>
        <v>7.2368421052631575</v>
      </c>
      <c r="H28" s="49">
        <f t="shared" si="26"/>
        <v>1.8591641208000382</v>
      </c>
      <c r="I28" s="43">
        <f>'Survey Ergebnisse 26012021'!CB107</f>
        <v>3.8461538461538463</v>
      </c>
      <c r="J28" s="43">
        <f>'Survey Ergebnisse 26012021'!CC107</f>
        <v>0.78875083019155834</v>
      </c>
      <c r="K28" s="43">
        <f t="shared" si="8"/>
        <v>7.6923076923076925</v>
      </c>
      <c r="L28" s="49">
        <f t="shared" si="9"/>
        <v>1.5775016603831165</v>
      </c>
      <c r="M28" s="44">
        <f>'Survey Ergebnisse 26012021'!CB110</f>
        <v>3.7852564102564101</v>
      </c>
      <c r="N28" s="44">
        <f>'Survey Ergebnisse 26012021'!CC110</f>
        <v>0.79744351973426164</v>
      </c>
      <c r="O28" s="44">
        <f t="shared" si="10"/>
        <v>7.5705128205128203</v>
      </c>
      <c r="P28" s="49">
        <f t="shared" si="10"/>
        <v>1.5948870394685233</v>
      </c>
      <c r="Q28" s="43">
        <f>'Survey Ergebnisse 26012021'!CB113</f>
        <v>3.6891025641025643</v>
      </c>
      <c r="R28" s="43">
        <f>'Survey Ergebnisse 26012021'!CC113</f>
        <v>0.82393762514113211</v>
      </c>
      <c r="S28" s="43">
        <f t="shared" si="11"/>
        <v>7.3782051282051286</v>
      </c>
      <c r="T28" s="61">
        <f t="shared" si="11"/>
        <v>1.6478752502822642</v>
      </c>
      <c r="U28" s="57">
        <f>STDEV(E28,Q28,M28,I28)</f>
        <v>0.10095844973968882</v>
      </c>
      <c r="V28" s="129">
        <f t="shared" si="27"/>
        <v>0.20191689947937763</v>
      </c>
    </row>
    <row r="29" spans="2:22" x14ac:dyDescent="0.15">
      <c r="B29" s="78" t="s">
        <v>1381</v>
      </c>
      <c r="C29" s="54">
        <v>4</v>
      </c>
      <c r="D29" s="79">
        <v>5</v>
      </c>
      <c r="E29" s="62">
        <f>'Survey Ergebnisse 26012021'!CB105</f>
        <v>2.9177631578947367</v>
      </c>
      <c r="F29" s="44">
        <f>'Survey Ergebnisse 26012021'!CC105</f>
        <v>0.59775713838583955</v>
      </c>
      <c r="G29" s="44">
        <f t="shared" si="25"/>
        <v>5.8355263157894735</v>
      </c>
      <c r="H29" s="49">
        <f t="shared" si="26"/>
        <v>1.1955142767716791</v>
      </c>
      <c r="I29" s="43">
        <f>'Survey Ergebnisse 26012021'!CB108</f>
        <v>2.8493589743589745</v>
      </c>
      <c r="J29" s="43">
        <f>'Survey Ergebnisse 26012021'!CC108</f>
        <v>0.53046742373654487</v>
      </c>
      <c r="K29" s="43">
        <f t="shared" si="8"/>
        <v>5.6987179487179489</v>
      </c>
      <c r="L29" s="49">
        <f t="shared" si="9"/>
        <v>1.0609348474730897</v>
      </c>
      <c r="M29" s="44">
        <f>'Survey Ergebnisse 26012021'!CB111</f>
        <v>2.9391025641025643</v>
      </c>
      <c r="N29" s="44">
        <f>'Survey Ergebnisse 26012021'!CC111</f>
        <v>0.55564677628268488</v>
      </c>
      <c r="O29" s="44">
        <f t="shared" si="10"/>
        <v>5.8782051282051286</v>
      </c>
      <c r="P29" s="49">
        <f t="shared" si="10"/>
        <v>1.1112935525653698</v>
      </c>
      <c r="Q29" s="43">
        <f>'Survey Ergebnisse 26012021'!CB114</f>
        <v>2.9166666666666665</v>
      </c>
      <c r="R29" s="43">
        <f>'Survey Ergebnisse 26012021'!CC114</f>
        <v>0.57500235271493116</v>
      </c>
      <c r="S29" s="43">
        <f t="shared" si="11"/>
        <v>5.8333333333333321</v>
      </c>
      <c r="T29" s="61">
        <f t="shared" si="11"/>
        <v>1.1500047054298623</v>
      </c>
      <c r="U29" s="57">
        <f>STDEV(E29,Q29,M29,I29)</f>
        <v>3.8969338067593819E-2</v>
      </c>
      <c r="V29" s="129">
        <f t="shared" si="27"/>
        <v>7.7938676135187637E-2</v>
      </c>
    </row>
    <row r="30" spans="2:22" x14ac:dyDescent="0.15">
      <c r="B30" s="78" t="s">
        <v>1382</v>
      </c>
      <c r="C30" s="54">
        <v>4</v>
      </c>
      <c r="D30" s="79">
        <v>5</v>
      </c>
      <c r="E30" s="62">
        <f>'Survey Ergebnisse 26012021'!CB106</f>
        <v>3.5921052631578947</v>
      </c>
      <c r="F30" s="44">
        <f>'Survey Ergebnisse 26012021'!CC106</f>
        <v>0.84542110341844579</v>
      </c>
      <c r="G30" s="44">
        <f t="shared" si="25"/>
        <v>7.1842105263157894</v>
      </c>
      <c r="H30" s="49">
        <f t="shared" si="26"/>
        <v>1.6908422068368916</v>
      </c>
      <c r="I30" s="43">
        <f>'Survey Ergebnisse 26012021'!CB109</f>
        <v>3.6378205128205128</v>
      </c>
      <c r="J30" s="43">
        <f>'Survey Ergebnisse 26012021'!CC109</f>
        <v>0.64042325175772696</v>
      </c>
      <c r="K30" s="43">
        <f t="shared" si="8"/>
        <v>7.2756410256410255</v>
      </c>
      <c r="L30" s="49">
        <f t="shared" si="9"/>
        <v>1.2808465035154539</v>
      </c>
      <c r="M30" s="44">
        <f>'Survey Ergebnisse 26012021'!CB112</f>
        <v>3.5801282051282053</v>
      </c>
      <c r="N30" s="44">
        <f>'Survey Ergebnisse 26012021'!CC112</f>
        <v>0.69727390058777661</v>
      </c>
      <c r="O30" s="44">
        <f t="shared" si="10"/>
        <v>7.1602564102564106</v>
      </c>
      <c r="P30" s="49">
        <f t="shared" si="10"/>
        <v>1.3945478011755532</v>
      </c>
      <c r="Q30" s="43">
        <f>'Survey Ergebnisse 26012021'!CB115</f>
        <v>3.625</v>
      </c>
      <c r="R30" s="43">
        <f>'Survey Ergebnisse 26012021'!CC115</f>
        <v>0.67027567501698915</v>
      </c>
      <c r="S30" s="43">
        <f t="shared" si="11"/>
        <v>7.25</v>
      </c>
      <c r="T30" s="61">
        <f t="shared" si="11"/>
        <v>1.3405513500339783</v>
      </c>
      <c r="U30" s="57">
        <f>STDEV(E30,Q30,M30,I30)</f>
        <v>2.7113409310915153E-2</v>
      </c>
      <c r="V30" s="129">
        <f t="shared" si="27"/>
        <v>5.4226818621830306E-2</v>
      </c>
    </row>
    <row r="31" spans="2:22" x14ac:dyDescent="0.15">
      <c r="B31" s="76" t="s">
        <v>180</v>
      </c>
      <c r="C31" s="53">
        <v>10</v>
      </c>
      <c r="D31" s="77">
        <v>5</v>
      </c>
      <c r="E31" s="62">
        <f>'Survey Ergebnisse 26012021'!CB19</f>
        <v>3.3565789473684213</v>
      </c>
      <c r="F31" s="44">
        <f>'Survey Ergebnisse 26012021'!CC19</f>
        <v>0.65285741706558553</v>
      </c>
      <c r="G31" s="44">
        <f t="shared" ref="G31:H36" si="28">(E31/$D31)*10</f>
        <v>6.7131578947368435</v>
      </c>
      <c r="H31" s="49">
        <f t="shared" si="28"/>
        <v>1.3057148341311711</v>
      </c>
      <c r="I31" s="43">
        <f>'Survey Ergebnisse 26012021'!CB42</f>
        <v>3.6512820512820516</v>
      </c>
      <c r="J31" s="43">
        <f>'Survey Ergebnisse 26012021'!CC42</f>
        <v>0.55916068590404189</v>
      </c>
      <c r="K31" s="43">
        <f t="shared" si="8"/>
        <v>7.3025641025641033</v>
      </c>
      <c r="L31" s="49">
        <f t="shared" si="9"/>
        <v>1.1183213718080838</v>
      </c>
      <c r="M31" s="44">
        <f>'Survey Ergebnisse 26012021'!CB65</f>
        <v>3.4205128205128212</v>
      </c>
      <c r="N31" s="44">
        <f>'Survey Ergebnisse 26012021'!CC65</f>
        <v>0.57870409960395941</v>
      </c>
      <c r="O31" s="44">
        <f t="shared" si="10"/>
        <v>6.8410256410256416</v>
      </c>
      <c r="P31" s="49">
        <f t="shared" si="10"/>
        <v>1.1574081992079188</v>
      </c>
      <c r="Q31" s="43">
        <f>'Survey Ergebnisse 26012021'!CB88</f>
        <v>3.6038461538461539</v>
      </c>
      <c r="R31" s="43">
        <f>'Survey Ergebnisse 26012021'!CC88</f>
        <v>0.67831768745543319</v>
      </c>
      <c r="S31" s="43">
        <f t="shared" si="11"/>
        <v>7.2076923076923087</v>
      </c>
      <c r="T31" s="61">
        <f t="shared" si="11"/>
        <v>1.3566353749108664</v>
      </c>
      <c r="U31" s="57">
        <f>STDEV(E31,Q31,M31,I31)</f>
        <v>0.14177277722273179</v>
      </c>
      <c r="V31" s="129">
        <f t="shared" si="27"/>
        <v>0.28354555444546353</v>
      </c>
    </row>
    <row r="32" spans="2:22" x14ac:dyDescent="0.15">
      <c r="B32" s="78" t="s">
        <v>1884</v>
      </c>
      <c r="C32" s="53"/>
      <c r="D32" s="77">
        <v>5</v>
      </c>
      <c r="E32" s="62">
        <f>'Survey Ergebnisse 26012021'!CB125</f>
        <v>3.5822368421052633</v>
      </c>
      <c r="F32" s="44">
        <f>'Survey Ergebnisse 26012021'!CC125</f>
        <v>0.73301677776925933</v>
      </c>
      <c r="G32" s="44">
        <f t="shared" si="28"/>
        <v>7.1644736842105257</v>
      </c>
      <c r="H32" s="49">
        <f t="shared" si="28"/>
        <v>1.4660335555385187</v>
      </c>
      <c r="I32" s="43">
        <f>'Survey Ergebnisse 26012021'!CB129</f>
        <v>4.0032051282051286</v>
      </c>
      <c r="J32" s="43">
        <f>'Survey Ergebnisse 26012021'!CC129</f>
        <v>0.59146196503009074</v>
      </c>
      <c r="K32" s="43">
        <f t="shared" si="8"/>
        <v>8.0064102564102573</v>
      </c>
      <c r="L32" s="49">
        <f t="shared" si="9"/>
        <v>1.1829239300601815</v>
      </c>
      <c r="M32" s="44">
        <f>'Survey Ergebnisse 26012021'!CB133</f>
        <v>3.7596153846153846</v>
      </c>
      <c r="N32" s="44">
        <f>'Survey Ergebnisse 26012021'!CC133</f>
        <v>0.74013238953984128</v>
      </c>
      <c r="O32" s="44">
        <f t="shared" si="10"/>
        <v>7.5192307692307692</v>
      </c>
      <c r="P32" s="49">
        <f t="shared" si="10"/>
        <v>1.4802647790796826</v>
      </c>
      <c r="Q32" s="43">
        <f>'Survey Ergebnisse 26012021'!CB137</f>
        <v>3.7820512820512819</v>
      </c>
      <c r="R32" s="43">
        <f>'Survey Ergebnisse 26012021'!CC137</f>
        <v>0.69944200204099449</v>
      </c>
      <c r="S32" s="43">
        <f t="shared" si="11"/>
        <v>7.5641025641025639</v>
      </c>
      <c r="T32" s="61">
        <f t="shared" si="11"/>
        <v>1.3988840040819888</v>
      </c>
      <c r="U32" s="57">
        <f t="shared" ref="U32:U35" si="29">STDEV(E32,Q32,M32,I32)</f>
        <v>0.17256680155819967</v>
      </c>
      <c r="V32" s="129">
        <f t="shared" si="27"/>
        <v>0.34513360311639935</v>
      </c>
    </row>
    <row r="33" spans="2:22" x14ac:dyDescent="0.15">
      <c r="B33" s="78" t="s">
        <v>1885</v>
      </c>
      <c r="C33" s="53"/>
      <c r="D33" s="77">
        <v>5</v>
      </c>
      <c r="E33" s="62">
        <f>'Survey Ergebnisse 26012021'!CB126</f>
        <v>3.4671052631578947</v>
      </c>
      <c r="F33" s="44">
        <f>'Survey Ergebnisse 26012021'!CC126</f>
        <v>0.7760392013972377</v>
      </c>
      <c r="G33" s="44">
        <f t="shared" si="28"/>
        <v>6.9342105263157894</v>
      </c>
      <c r="H33" s="49">
        <f t="shared" si="28"/>
        <v>1.5520784027944754</v>
      </c>
      <c r="I33" s="43">
        <f>'Survey Ergebnisse 26012021'!CB130</f>
        <v>3.6666666666666665</v>
      </c>
      <c r="J33" s="43">
        <f>'Survey Ergebnisse 26012021'!CC130</f>
        <v>0.72374686445574521</v>
      </c>
      <c r="K33" s="43">
        <f t="shared" si="8"/>
        <v>7.333333333333333</v>
      </c>
      <c r="L33" s="49">
        <f t="shared" si="9"/>
        <v>1.4474937289114904</v>
      </c>
      <c r="M33" s="44">
        <f>'Survey Ergebnisse 26012021'!CB134</f>
        <v>3.4423076923076925</v>
      </c>
      <c r="N33" s="44">
        <f>'Survey Ergebnisse 26012021'!CC134</f>
        <v>0.71614393655335673</v>
      </c>
      <c r="O33" s="44">
        <f t="shared" si="10"/>
        <v>6.884615384615385</v>
      </c>
      <c r="P33" s="49">
        <f t="shared" si="10"/>
        <v>1.4322878731067135</v>
      </c>
      <c r="Q33" s="43">
        <f>'Survey Ergebnisse 26012021'!CB138</f>
        <v>3.6217948717948718</v>
      </c>
      <c r="R33" s="43">
        <f>'Survey Ergebnisse 26012021'!CC138</f>
        <v>0.8535103124625113</v>
      </c>
      <c r="S33" s="43">
        <f t="shared" si="11"/>
        <v>7.2435897435897436</v>
      </c>
      <c r="T33" s="61">
        <f t="shared" si="11"/>
        <v>1.7070206249250224</v>
      </c>
      <c r="U33" s="57">
        <f t="shared" si="29"/>
        <v>0.11140564889231488</v>
      </c>
      <c r="V33" s="129">
        <f t="shared" si="27"/>
        <v>0.22281129778462977</v>
      </c>
    </row>
    <row r="34" spans="2:22" x14ac:dyDescent="0.15">
      <c r="B34" s="78" t="s">
        <v>1886</v>
      </c>
      <c r="C34" s="53"/>
      <c r="D34" s="77">
        <v>5</v>
      </c>
      <c r="E34" s="62">
        <f>'Survey Ergebnisse 26012021'!CB127</f>
        <v>3.3684210526315788</v>
      </c>
      <c r="F34" s="44">
        <f>'Survey Ergebnisse 26012021'!CC127</f>
        <v>0.90321064745950108</v>
      </c>
      <c r="G34" s="44">
        <f t="shared" si="28"/>
        <v>6.7368421052631575</v>
      </c>
      <c r="H34" s="49">
        <f t="shared" si="28"/>
        <v>1.8064212949190024</v>
      </c>
      <c r="I34" s="43">
        <f>'Survey Ergebnisse 26012021'!CB131</f>
        <v>3.6025641025641026</v>
      </c>
      <c r="J34" s="43">
        <f>'Survey Ergebnisse 26012021'!CC131</f>
        <v>0.77442468951706322</v>
      </c>
      <c r="K34" s="43">
        <f t="shared" si="8"/>
        <v>7.2051282051282053</v>
      </c>
      <c r="L34" s="49">
        <f t="shared" si="9"/>
        <v>1.5488493790341264</v>
      </c>
      <c r="M34" s="44">
        <f>'Survey Ergebnisse 26012021'!CB135</f>
        <v>3.2756410256410255</v>
      </c>
      <c r="N34" s="44">
        <f>'Survey Ergebnisse 26012021'!CC135</f>
        <v>0.76721555877061887</v>
      </c>
      <c r="O34" s="44">
        <f t="shared" si="10"/>
        <v>6.5512820512820511</v>
      </c>
      <c r="P34" s="49">
        <f t="shared" si="10"/>
        <v>1.5344311175412377</v>
      </c>
      <c r="Q34" s="43">
        <f>'Survey Ergebnisse 26012021'!CB139</f>
        <v>3.5320512820512819</v>
      </c>
      <c r="R34" s="43">
        <f>'Survey Ergebnisse 26012021'!CC139</f>
        <v>0.84645841096408381</v>
      </c>
      <c r="S34" s="43">
        <f t="shared" si="11"/>
        <v>7.0641025641025639</v>
      </c>
      <c r="T34" s="61">
        <f t="shared" si="11"/>
        <v>1.6929168219281676</v>
      </c>
      <c r="U34" s="57">
        <f t="shared" si="29"/>
        <v>0.14938845584970628</v>
      </c>
      <c r="V34" s="129">
        <f t="shared" si="27"/>
        <v>0.29877691169941256</v>
      </c>
    </row>
    <row r="35" spans="2:22" x14ac:dyDescent="0.15">
      <c r="B35" s="78" t="s">
        <v>1887</v>
      </c>
      <c r="C35" s="53"/>
      <c r="D35" s="77">
        <v>5</v>
      </c>
      <c r="E35" s="62">
        <f>'Survey Ergebnisse 26012021'!CB128</f>
        <v>2.7828947368421053</v>
      </c>
      <c r="F35" s="44">
        <f>'Survey Ergebnisse 26012021'!CC128</f>
        <v>0.88820240304332043</v>
      </c>
      <c r="G35" s="44">
        <f t="shared" si="28"/>
        <v>5.5657894736842106</v>
      </c>
      <c r="H35" s="49">
        <f t="shared" si="28"/>
        <v>1.7764048060866409</v>
      </c>
      <c r="I35" s="43">
        <f>'Survey Ergebnisse 26012021'!CB132</f>
        <v>2.9807692307692308</v>
      </c>
      <c r="J35" s="43">
        <f>'Survey Ergebnisse 26012021'!CC132</f>
        <v>0.79545097758583294</v>
      </c>
      <c r="K35" s="43">
        <f t="shared" si="8"/>
        <v>5.9615384615384617</v>
      </c>
      <c r="L35" s="49">
        <f t="shared" si="9"/>
        <v>1.5909019551716659</v>
      </c>
      <c r="M35" s="44">
        <f>'Survey Ergebnisse 26012021'!CB136</f>
        <v>2.8653846153846154</v>
      </c>
      <c r="N35" s="44">
        <f>'Survey Ergebnisse 26012021'!CC136</f>
        <v>0.77574043775816315</v>
      </c>
      <c r="O35" s="44">
        <f t="shared" si="10"/>
        <v>5.7307692307692299</v>
      </c>
      <c r="P35" s="49">
        <f t="shared" si="10"/>
        <v>1.5514808755163263</v>
      </c>
      <c r="Q35" s="43">
        <f>'Survey Ergebnisse 26012021'!CB140</f>
        <v>3.3012820512820511</v>
      </c>
      <c r="R35" s="43">
        <f>'Survey Ergebnisse 26012021'!CC140</f>
        <v>0.91644337788456154</v>
      </c>
      <c r="S35" s="43">
        <f t="shared" si="11"/>
        <v>6.6025641025641022</v>
      </c>
      <c r="T35" s="61">
        <f t="shared" si="11"/>
        <v>1.8328867557691231</v>
      </c>
      <c r="U35" s="57">
        <f t="shared" si="29"/>
        <v>0.22743734583829736</v>
      </c>
      <c r="V35" s="129">
        <f t="shared" si="27"/>
        <v>0.45487469167659472</v>
      </c>
    </row>
    <row r="36" spans="2:22" ht="14" thickBot="1" x14ac:dyDescent="0.2">
      <c r="B36" s="80" t="s">
        <v>181</v>
      </c>
      <c r="C36" s="81">
        <v>1</v>
      </c>
      <c r="D36" s="82">
        <v>10</v>
      </c>
      <c r="E36" s="63">
        <f>'Survey Ergebnisse 26012021'!CB20</f>
        <v>5.9342105263157894</v>
      </c>
      <c r="F36" s="63">
        <f>'Survey Ergebnisse 26012021'!CC20</f>
        <v>2.5157399246386838</v>
      </c>
      <c r="G36" s="63">
        <f t="shared" si="28"/>
        <v>5.9342105263157894</v>
      </c>
      <c r="H36" s="64">
        <f t="shared" si="28"/>
        <v>2.5157399246386838</v>
      </c>
      <c r="I36" s="65">
        <f>'Survey Ergebnisse 26012021'!CB43</f>
        <v>6.384615384615385</v>
      </c>
      <c r="J36" s="65">
        <f>'Survey Ergebnisse 26012021'!CC43</f>
        <v>2.5135000134637595</v>
      </c>
      <c r="K36" s="65">
        <f t="shared" si="8"/>
        <v>6.384615384615385</v>
      </c>
      <c r="L36" s="64">
        <f t="shared" si="9"/>
        <v>2.5135000134637595</v>
      </c>
      <c r="M36" s="63">
        <f>'Survey Ergebnisse 26012021'!CB66</f>
        <v>5.3205128205128203</v>
      </c>
      <c r="N36" s="63">
        <f>'Survey Ergebnisse 26012021'!CC66</f>
        <v>2.5760817409773975</v>
      </c>
      <c r="O36" s="63">
        <f t="shared" si="10"/>
        <v>5.3205128205128203</v>
      </c>
      <c r="P36" s="64">
        <f t="shared" si="10"/>
        <v>2.5760817409773971</v>
      </c>
      <c r="Q36" s="65">
        <f>'Survey Ergebnisse 26012021'!CB89</f>
        <v>6.2948717948717947</v>
      </c>
      <c r="R36" s="65">
        <f>'Survey Ergebnisse 26012021'!CC89</f>
        <v>2.4180542481479499</v>
      </c>
      <c r="S36" s="65">
        <f t="shared" si="11"/>
        <v>6.2948717948717947</v>
      </c>
      <c r="T36" s="66">
        <f t="shared" si="11"/>
        <v>2.4180542481479499</v>
      </c>
      <c r="U36" s="58">
        <f>STDEV(Q36,M36,I36,E36)</f>
        <v>0.48298633097184412</v>
      </c>
      <c r="V36" s="130">
        <f>(STDEV(E36,I36,M36,Q36)/D36)*10</f>
        <v>0.48298633097184412</v>
      </c>
    </row>
    <row r="37" spans="2:22" x14ac:dyDescent="0.15">
      <c r="I37" s="42"/>
      <c r="J37" s="42"/>
      <c r="K37" s="42"/>
      <c r="L37" s="42"/>
    </row>
    <row r="38" spans="2:22" x14ac:dyDescent="0.15">
      <c r="B38" s="9" t="s">
        <v>204</v>
      </c>
      <c r="C38" s="9"/>
    </row>
    <row r="39" spans="2:22" x14ac:dyDescent="0.15">
      <c r="B39" t="s">
        <v>201</v>
      </c>
      <c r="D39" s="31">
        <f>MIN(L10:L36,P10:P36,T10:T36)</f>
        <v>0.94948882380414423</v>
      </c>
      <c r="E39" s="38">
        <f>MIN(V10:V36)</f>
        <v>5.4226818621830306E-2</v>
      </c>
    </row>
    <row r="40" spans="2:22" x14ac:dyDescent="0.15">
      <c r="B40" t="s">
        <v>202</v>
      </c>
      <c r="D40" s="31">
        <f>MEDIAN(L10:L36,P10:P36,T10:T36)</f>
        <v>1.5514808755163263</v>
      </c>
      <c r="E40" s="38">
        <f>MEDIAN(V10:V36)</f>
        <v>0.34513360311639935</v>
      </c>
    </row>
    <row r="41" spans="2:22" x14ac:dyDescent="0.15">
      <c r="B41" t="s">
        <v>203</v>
      </c>
      <c r="D41" s="31">
        <f>MAX(L10:L36,P10:P36,T10:T36)</f>
        <v>2.5760817409773971</v>
      </c>
      <c r="E41" s="38">
        <f>MAX(V10:V36)</f>
        <v>1.5454251994169386</v>
      </c>
    </row>
  </sheetData>
  <mergeCells count="36">
    <mergeCell ref="E23:F23"/>
    <mergeCell ref="E24:F24"/>
    <mergeCell ref="E25:F25"/>
    <mergeCell ref="E26:F26"/>
    <mergeCell ref="E9:F9"/>
    <mergeCell ref="E10:F10"/>
    <mergeCell ref="E13:F13"/>
    <mergeCell ref="E5:F5"/>
    <mergeCell ref="E16:F16"/>
    <mergeCell ref="E14:F14"/>
    <mergeCell ref="E15:F15"/>
    <mergeCell ref="E11:F11"/>
    <mergeCell ref="E12:F12"/>
    <mergeCell ref="E6:F6"/>
    <mergeCell ref="E7:F7"/>
    <mergeCell ref="E8:F8"/>
    <mergeCell ref="G23:H23"/>
    <mergeCell ref="G15:H15"/>
    <mergeCell ref="G16:H16"/>
    <mergeCell ref="G14:H14"/>
    <mergeCell ref="G13:H13"/>
    <mergeCell ref="G24:H24"/>
    <mergeCell ref="G25:H25"/>
    <mergeCell ref="G26:H26"/>
    <mergeCell ref="Q3:T3"/>
    <mergeCell ref="E3:H3"/>
    <mergeCell ref="I3:L3"/>
    <mergeCell ref="M3:P3"/>
    <mergeCell ref="G5:H5"/>
    <mergeCell ref="G6:H6"/>
    <mergeCell ref="G7:H7"/>
    <mergeCell ref="G8:H8"/>
    <mergeCell ref="G9:H9"/>
    <mergeCell ref="G10:H10"/>
    <mergeCell ref="G11:H11"/>
    <mergeCell ref="G12:H12"/>
  </mergeCells>
  <conditionalFormatting sqref="H17:H22 L5:L22 P5:P22 T5:T22 L27:L36 P27:P36 T27:T36">
    <cfRule type="colorScale" priority="25">
      <colorScale>
        <cfvo type="num" val="0"/>
        <cfvo type="num" val="0.5"/>
        <cfvo type="num" val="2"/>
        <color rgb="FF00B050"/>
        <color rgb="FFFFFF00"/>
        <color theme="5" tint="-0.249977111117893"/>
      </colorScale>
    </cfRule>
  </conditionalFormatting>
  <conditionalFormatting sqref="H36">
    <cfRule type="colorScale" priority="8">
      <colorScale>
        <cfvo type="num" val="0"/>
        <cfvo type="num" val="0.5"/>
        <cfvo type="num" val="2"/>
        <color rgb="FF00B050"/>
        <color rgb="FFFFFF00"/>
        <color theme="5" tint="-0.249977111117893"/>
      </colorScale>
    </cfRule>
  </conditionalFormatting>
  <conditionalFormatting sqref="H31:H35">
    <cfRule type="colorScale" priority="10">
      <colorScale>
        <cfvo type="num" val="0"/>
        <cfvo type="num" val="0.5"/>
        <cfvo type="num" val="2"/>
        <color rgb="FF00B050"/>
        <color rgb="FFFFFF00"/>
        <color theme="5" tint="-0.249977111117893"/>
      </colorScale>
    </cfRule>
  </conditionalFormatting>
  <conditionalFormatting sqref="H17:H22 T5:T22 L5:L36 P5:P36 T27:T36">
    <cfRule type="colorScale" priority="11">
      <colorScale>
        <cfvo type="num" val="$D$39"/>
        <cfvo type="num" val="$D$40"/>
        <cfvo type="num" val="$D$41"/>
        <color rgb="FF00B050"/>
        <color theme="7" tint="0.39997558519241921"/>
        <color theme="5" tint="-0.249977111117893"/>
      </colorScale>
    </cfRule>
  </conditionalFormatting>
  <conditionalFormatting sqref="H31:H35">
    <cfRule type="colorScale" priority="9">
      <colorScale>
        <cfvo type="num" val="$D$39"/>
        <cfvo type="num" val="$D$40"/>
        <cfvo type="num" val="$D$41"/>
        <color rgb="FF00B050"/>
        <color theme="7" tint="0.39997558519241921"/>
        <color theme="5" tint="-0.249977111117893"/>
      </colorScale>
    </cfRule>
  </conditionalFormatting>
  <conditionalFormatting sqref="H36">
    <cfRule type="colorScale" priority="7">
      <colorScale>
        <cfvo type="num" val="$D$39"/>
        <cfvo type="num" val="$D$40"/>
        <cfvo type="num" val="$D$41"/>
        <color rgb="FF00B050"/>
        <color theme="7" tint="0.39997558519241921"/>
        <color theme="5" tint="-0.249977111117893"/>
      </colorScale>
    </cfRule>
  </conditionalFormatting>
  <conditionalFormatting sqref="P23:P26 T23:T26 L23:L26">
    <cfRule type="colorScale" priority="5">
      <colorScale>
        <cfvo type="num" val="0"/>
        <cfvo type="num" val="0.5"/>
        <cfvo type="num" val="2"/>
        <color rgb="FF00B050"/>
        <color rgb="FFFFFF00"/>
        <color theme="5" tint="-0.249977111117893"/>
      </colorScale>
    </cfRule>
  </conditionalFormatting>
  <conditionalFormatting sqref="T23:T26">
    <cfRule type="colorScale" priority="3">
      <colorScale>
        <cfvo type="num" val="$D$39"/>
        <cfvo type="num" val="$D$40"/>
        <cfvo type="num" val="$D$41"/>
        <color rgb="FF00B050"/>
        <color theme="7" tint="0.39997558519241921"/>
        <color theme="5" tint="-0.249977111117893"/>
      </colorScale>
    </cfRule>
  </conditionalFormatting>
  <conditionalFormatting sqref="H27:H30">
    <cfRule type="colorScale" priority="2">
      <colorScale>
        <cfvo type="num" val="0"/>
        <cfvo type="num" val="0.5"/>
        <cfvo type="num" val="2"/>
        <color rgb="FF00B050"/>
        <color rgb="FFFFFF00"/>
        <color theme="5" tint="-0.249977111117893"/>
      </colorScale>
    </cfRule>
  </conditionalFormatting>
  <conditionalFormatting sqref="H27:H30">
    <cfRule type="colorScale" priority="1">
      <colorScale>
        <cfvo type="num" val="$D$39"/>
        <cfvo type="num" val="$D$40"/>
        <cfvo type="num" val="$D$41"/>
        <color rgb="FF00B050"/>
        <color theme="7" tint="0.39997558519241921"/>
        <color theme="5" tint="-0.249977111117893"/>
      </colorScale>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D2F7-2BB2-854A-8106-B941E8ACECE5}">
  <dimension ref="B5:CB287"/>
  <sheetViews>
    <sheetView topLeftCell="A20" zoomScale="150" zoomScaleNormal="150" workbookViewId="0">
      <selection activeCell="B34" sqref="B34"/>
    </sheetView>
  </sheetViews>
  <sheetFormatPr baseColWidth="10" defaultRowHeight="13" x14ac:dyDescent="0.15"/>
  <cols>
    <col min="1" max="1" width="3.83203125" style="119" customWidth="1"/>
    <col min="2" max="2" width="23.33203125" style="119" customWidth="1"/>
    <col min="3" max="3" width="16.33203125" style="119" customWidth="1"/>
    <col min="4" max="4" width="5.33203125" style="119" customWidth="1"/>
    <col min="5" max="5" width="8.83203125" style="119" customWidth="1"/>
    <col min="6" max="6" width="11.6640625" style="119" customWidth="1"/>
    <col min="7" max="7" width="9.33203125" style="119" customWidth="1"/>
    <col min="8" max="8" width="8.5" style="119" customWidth="1"/>
    <col min="9" max="9" width="8" style="119" customWidth="1"/>
    <col min="10" max="10" width="4.6640625" style="119" bestFit="1" customWidth="1"/>
    <col min="11" max="11" width="10.83203125" style="119"/>
    <col min="12" max="13" width="4.6640625" style="119" bestFit="1" customWidth="1"/>
    <col min="14" max="14" width="5.6640625" style="119" bestFit="1" customWidth="1"/>
    <col min="15" max="32" width="4.6640625" style="119" bestFit="1" customWidth="1"/>
    <col min="33" max="33" width="5.6640625" style="119" bestFit="1" customWidth="1"/>
    <col min="34" max="34" width="4.5" style="119" customWidth="1"/>
    <col min="35" max="41" width="4.6640625" style="119" bestFit="1" customWidth="1"/>
    <col min="42" max="42" width="5.6640625" style="119" bestFit="1" customWidth="1"/>
    <col min="43" max="62" width="4.6640625" style="119" bestFit="1" customWidth="1"/>
    <col min="63" max="16384" width="10.83203125" style="119"/>
  </cols>
  <sheetData>
    <row r="5" spans="2:80" ht="16" x14ac:dyDescent="0.2">
      <c r="B5" s="164" t="s">
        <v>181</v>
      </c>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64"/>
      <c r="BI5" s="164"/>
      <c r="BJ5" s="164"/>
      <c r="BK5" s="164"/>
      <c r="BL5" s="164"/>
      <c r="BM5" s="164"/>
      <c r="BN5" s="164"/>
      <c r="BO5" s="164"/>
      <c r="BP5" s="164"/>
      <c r="BQ5" s="164"/>
      <c r="BR5" s="164"/>
      <c r="BS5" s="164"/>
      <c r="BT5" s="164"/>
      <c r="BU5" s="164"/>
      <c r="BV5" s="164"/>
      <c r="BW5" s="164"/>
      <c r="BX5" s="164"/>
      <c r="BY5" s="164"/>
      <c r="BZ5" s="164"/>
      <c r="CA5" s="164"/>
      <c r="CB5" s="164"/>
    </row>
    <row r="6" spans="2:80" ht="16" x14ac:dyDescent="0.2">
      <c r="B6" s="132" t="s">
        <v>150</v>
      </c>
      <c r="C6" s="132">
        <v>7</v>
      </c>
      <c r="D6" s="132">
        <v>10</v>
      </c>
      <c r="E6" s="132">
        <v>6</v>
      </c>
      <c r="F6" s="132">
        <v>1</v>
      </c>
      <c r="G6" s="132">
        <v>3</v>
      </c>
      <c r="H6" s="132">
        <v>5</v>
      </c>
      <c r="I6" s="132">
        <v>4</v>
      </c>
      <c r="J6" s="132">
        <v>9</v>
      </c>
      <c r="K6" s="132">
        <v>9</v>
      </c>
      <c r="L6" s="132">
        <v>1</v>
      </c>
      <c r="M6" s="132">
        <v>4</v>
      </c>
      <c r="N6" s="132">
        <v>10</v>
      </c>
      <c r="O6" s="132">
        <v>6</v>
      </c>
      <c r="P6" s="132">
        <v>2</v>
      </c>
      <c r="Q6" s="132">
        <v>7</v>
      </c>
      <c r="R6" s="132">
        <v>9</v>
      </c>
      <c r="S6" s="132">
        <v>5</v>
      </c>
      <c r="T6" s="132">
        <v>8</v>
      </c>
      <c r="U6" s="132">
        <v>3</v>
      </c>
      <c r="V6" s="132">
        <v>9</v>
      </c>
      <c r="W6" s="132">
        <v>2</v>
      </c>
      <c r="X6" s="132">
        <v>8</v>
      </c>
      <c r="Y6" s="132">
        <v>6</v>
      </c>
      <c r="Z6" s="132">
        <v>2</v>
      </c>
      <c r="AA6" s="132">
        <v>6</v>
      </c>
      <c r="AB6" s="132">
        <v>7</v>
      </c>
      <c r="AC6" s="132">
        <v>7</v>
      </c>
      <c r="AD6" s="132">
        <v>6</v>
      </c>
      <c r="AE6" s="132">
        <v>2</v>
      </c>
      <c r="AF6" s="132">
        <v>6</v>
      </c>
      <c r="AG6" s="132">
        <v>8</v>
      </c>
      <c r="AH6" s="132">
        <v>8</v>
      </c>
      <c r="AI6" s="132">
        <v>6</v>
      </c>
      <c r="AJ6" s="132">
        <v>9</v>
      </c>
      <c r="AK6" s="132">
        <v>4</v>
      </c>
      <c r="AL6" s="132">
        <v>7</v>
      </c>
      <c r="AM6" s="132">
        <v>4</v>
      </c>
      <c r="AN6" s="132">
        <v>7</v>
      </c>
      <c r="AO6" s="132">
        <v>3</v>
      </c>
      <c r="AP6" s="132">
        <v>8</v>
      </c>
      <c r="AQ6" s="132">
        <v>7</v>
      </c>
      <c r="AR6" s="132">
        <v>7</v>
      </c>
      <c r="AS6" s="132">
        <v>5</v>
      </c>
      <c r="AT6" s="132">
        <v>7</v>
      </c>
      <c r="AU6" s="132">
        <v>1</v>
      </c>
      <c r="AV6" s="132"/>
      <c r="AW6" s="132">
        <v>3</v>
      </c>
      <c r="AX6" s="132">
        <v>7</v>
      </c>
      <c r="AY6" s="132">
        <v>9</v>
      </c>
      <c r="AZ6" s="132">
        <v>5</v>
      </c>
      <c r="BA6" s="132">
        <v>7</v>
      </c>
      <c r="BB6" s="132">
        <v>9</v>
      </c>
      <c r="BC6" s="132">
        <v>8</v>
      </c>
      <c r="BD6" s="132">
        <v>4</v>
      </c>
      <c r="BE6" s="132">
        <v>5</v>
      </c>
      <c r="BF6" s="132">
        <v>6</v>
      </c>
      <c r="BG6" s="132">
        <v>6</v>
      </c>
      <c r="BH6" s="132">
        <v>6</v>
      </c>
      <c r="BI6" s="132">
        <v>8</v>
      </c>
      <c r="BJ6" s="132">
        <v>3</v>
      </c>
      <c r="BK6" s="132"/>
      <c r="BL6" s="132">
        <v>8</v>
      </c>
      <c r="BM6" s="132">
        <v>8</v>
      </c>
      <c r="BN6" s="132">
        <v>8</v>
      </c>
      <c r="BO6" s="132">
        <v>9</v>
      </c>
      <c r="BP6" s="132">
        <v>4</v>
      </c>
      <c r="BQ6" s="132">
        <v>3</v>
      </c>
      <c r="BR6" s="132">
        <v>8</v>
      </c>
      <c r="BS6" s="132">
        <v>2</v>
      </c>
      <c r="BT6" s="132">
        <v>7</v>
      </c>
      <c r="BU6" s="132">
        <v>7</v>
      </c>
      <c r="BV6" s="132">
        <v>8</v>
      </c>
      <c r="BW6" s="132">
        <v>3</v>
      </c>
      <c r="BX6" s="132">
        <v>2</v>
      </c>
      <c r="BY6" s="132">
        <v>9</v>
      </c>
      <c r="BZ6" s="132">
        <v>1</v>
      </c>
      <c r="CA6" s="132">
        <v>9</v>
      </c>
      <c r="CB6" s="132">
        <v>8</v>
      </c>
    </row>
    <row r="7" spans="2:80" ht="16" x14ac:dyDescent="0.2">
      <c r="B7" s="132" t="s">
        <v>119</v>
      </c>
      <c r="C7" s="132">
        <v>7</v>
      </c>
      <c r="D7" s="132">
        <v>10</v>
      </c>
      <c r="E7" s="132">
        <v>8</v>
      </c>
      <c r="F7" s="132">
        <v>1</v>
      </c>
      <c r="G7" s="132">
        <v>4</v>
      </c>
      <c r="H7" s="132">
        <v>8</v>
      </c>
      <c r="I7" s="132">
        <v>5</v>
      </c>
      <c r="J7" s="132">
        <v>7</v>
      </c>
      <c r="K7" s="132">
        <v>5</v>
      </c>
      <c r="L7" s="132">
        <v>2</v>
      </c>
      <c r="M7" s="132">
        <v>5</v>
      </c>
      <c r="N7" s="132">
        <v>10</v>
      </c>
      <c r="O7" s="132">
        <v>5</v>
      </c>
      <c r="P7" s="132">
        <v>7</v>
      </c>
      <c r="Q7" s="132">
        <v>9</v>
      </c>
      <c r="R7" s="132">
        <v>6</v>
      </c>
      <c r="S7" s="132">
        <v>4</v>
      </c>
      <c r="T7" s="132">
        <v>6</v>
      </c>
      <c r="U7" s="132">
        <v>7</v>
      </c>
      <c r="V7" s="132">
        <v>8</v>
      </c>
      <c r="W7" s="132">
        <v>1</v>
      </c>
      <c r="X7" s="132">
        <v>9</v>
      </c>
      <c r="Y7" s="132">
        <v>6</v>
      </c>
      <c r="Z7" s="132">
        <v>1</v>
      </c>
      <c r="AA7" s="132">
        <v>7</v>
      </c>
      <c r="AB7" s="132">
        <v>9</v>
      </c>
      <c r="AC7" s="132">
        <v>4</v>
      </c>
      <c r="AD7" s="132">
        <v>8</v>
      </c>
      <c r="AE7" s="132">
        <v>6</v>
      </c>
      <c r="AF7" s="132">
        <v>7</v>
      </c>
      <c r="AG7" s="132">
        <v>10</v>
      </c>
      <c r="AH7" s="132">
        <v>8</v>
      </c>
      <c r="AI7" s="132">
        <v>6</v>
      </c>
      <c r="AJ7" s="132">
        <v>9</v>
      </c>
      <c r="AK7" s="132">
        <v>6</v>
      </c>
      <c r="AL7" s="132">
        <v>7</v>
      </c>
      <c r="AM7" s="132">
        <v>7</v>
      </c>
      <c r="AN7" s="132">
        <v>7</v>
      </c>
      <c r="AO7" s="132">
        <v>6</v>
      </c>
      <c r="AP7" s="132">
        <v>10</v>
      </c>
      <c r="AQ7" s="132">
        <v>8</v>
      </c>
      <c r="AR7" s="132">
        <v>9</v>
      </c>
      <c r="AS7" s="132">
        <v>6</v>
      </c>
      <c r="AT7" s="132">
        <v>5</v>
      </c>
      <c r="AU7" s="132">
        <v>1</v>
      </c>
      <c r="AV7" s="132">
        <v>7</v>
      </c>
      <c r="AW7" s="132">
        <v>6</v>
      </c>
      <c r="AX7" s="132">
        <v>7</v>
      </c>
      <c r="AY7" s="132">
        <v>8</v>
      </c>
      <c r="AZ7" s="132">
        <v>7</v>
      </c>
      <c r="BA7" s="132">
        <v>8</v>
      </c>
      <c r="BB7" s="132">
        <v>9</v>
      </c>
      <c r="BC7" s="132">
        <v>8</v>
      </c>
      <c r="BD7" s="132">
        <v>1</v>
      </c>
      <c r="BE7" s="132">
        <v>4</v>
      </c>
      <c r="BF7" s="132">
        <v>9</v>
      </c>
      <c r="BG7" s="132">
        <v>4</v>
      </c>
      <c r="BH7" s="132">
        <v>2</v>
      </c>
      <c r="BI7" s="132">
        <v>8</v>
      </c>
      <c r="BJ7" s="132">
        <v>7</v>
      </c>
      <c r="BK7" s="132">
        <v>8</v>
      </c>
      <c r="BL7" s="132">
        <v>8</v>
      </c>
      <c r="BM7" s="132">
        <v>5</v>
      </c>
      <c r="BN7" s="132">
        <v>7</v>
      </c>
      <c r="BO7" s="132">
        <v>9</v>
      </c>
      <c r="BP7" s="132">
        <v>3</v>
      </c>
      <c r="BQ7" s="132">
        <v>3</v>
      </c>
      <c r="BR7" s="132">
        <v>8</v>
      </c>
      <c r="BS7" s="132">
        <v>7</v>
      </c>
      <c r="BT7" s="132">
        <v>8</v>
      </c>
      <c r="BU7" s="132">
        <v>7</v>
      </c>
      <c r="BV7" s="132">
        <v>10</v>
      </c>
      <c r="BW7" s="132">
        <v>5</v>
      </c>
      <c r="BX7" s="132">
        <v>1</v>
      </c>
      <c r="BY7" s="132">
        <v>8</v>
      </c>
      <c r="BZ7" s="132">
        <v>1</v>
      </c>
      <c r="CA7" s="132">
        <v>9</v>
      </c>
      <c r="CB7" s="132">
        <v>9</v>
      </c>
    </row>
    <row r="8" spans="2:80" ht="16" x14ac:dyDescent="0.2">
      <c r="B8" s="132" t="s">
        <v>97</v>
      </c>
      <c r="C8" s="132">
        <v>7</v>
      </c>
      <c r="D8" s="132">
        <v>10</v>
      </c>
      <c r="E8" s="132">
        <v>7</v>
      </c>
      <c r="F8" s="132">
        <v>1</v>
      </c>
      <c r="G8" s="132">
        <v>5</v>
      </c>
      <c r="H8" s="132">
        <v>5</v>
      </c>
      <c r="I8" s="132">
        <v>6</v>
      </c>
      <c r="J8" s="132">
        <v>5</v>
      </c>
      <c r="K8" s="132">
        <v>8</v>
      </c>
      <c r="L8" s="132">
        <v>3</v>
      </c>
      <c r="M8" s="132">
        <v>5</v>
      </c>
      <c r="N8" s="132">
        <v>10</v>
      </c>
      <c r="O8" s="132">
        <v>7</v>
      </c>
      <c r="P8" s="132">
        <v>3</v>
      </c>
      <c r="Q8" s="132">
        <v>6</v>
      </c>
      <c r="R8" s="132">
        <v>2</v>
      </c>
      <c r="S8" s="132">
        <v>6</v>
      </c>
      <c r="T8" s="132">
        <v>7</v>
      </c>
      <c r="U8" s="132">
        <v>4</v>
      </c>
      <c r="V8" s="132">
        <v>9</v>
      </c>
      <c r="W8" s="132">
        <v>1</v>
      </c>
      <c r="X8" s="132">
        <v>7</v>
      </c>
      <c r="Y8" s="132">
        <v>2</v>
      </c>
      <c r="Z8" s="132">
        <v>1</v>
      </c>
      <c r="AA8" s="132">
        <v>4</v>
      </c>
      <c r="AB8" s="132">
        <v>7</v>
      </c>
      <c r="AC8" s="132">
        <v>6</v>
      </c>
      <c r="AD8" s="132">
        <v>6</v>
      </c>
      <c r="AE8" s="132">
        <v>4</v>
      </c>
      <c r="AF8" s="132">
        <v>7</v>
      </c>
      <c r="AG8" s="132">
        <v>9</v>
      </c>
      <c r="AH8" s="132">
        <v>7</v>
      </c>
      <c r="AI8" s="132">
        <v>5</v>
      </c>
      <c r="AJ8" s="132">
        <v>8</v>
      </c>
      <c r="AK8" s="132">
        <v>7</v>
      </c>
      <c r="AL8" s="132">
        <v>7</v>
      </c>
      <c r="AM8" s="132">
        <v>3</v>
      </c>
      <c r="AN8" s="132">
        <v>6</v>
      </c>
      <c r="AO8" s="132">
        <v>5</v>
      </c>
      <c r="AP8" s="132">
        <v>8</v>
      </c>
      <c r="AQ8" s="132">
        <v>7</v>
      </c>
      <c r="AR8" s="132">
        <v>8</v>
      </c>
      <c r="AS8" s="132">
        <v>1</v>
      </c>
      <c r="AT8" s="132">
        <v>3</v>
      </c>
      <c r="AU8" s="132">
        <v>1</v>
      </c>
      <c r="AV8" s="132">
        <v>8</v>
      </c>
      <c r="AW8" s="132">
        <v>3</v>
      </c>
      <c r="AX8" s="132">
        <v>7</v>
      </c>
      <c r="AY8" s="132">
        <v>7</v>
      </c>
      <c r="AZ8" s="132">
        <v>5</v>
      </c>
      <c r="BA8" s="132">
        <v>9</v>
      </c>
      <c r="BB8" s="132">
        <v>9</v>
      </c>
      <c r="BC8" s="132">
        <v>2</v>
      </c>
      <c r="BD8" s="132">
        <v>2</v>
      </c>
      <c r="BE8" s="132">
        <v>5</v>
      </c>
      <c r="BF8" s="132">
        <v>6</v>
      </c>
      <c r="BG8" s="132">
        <v>8</v>
      </c>
      <c r="BH8" s="132">
        <v>4</v>
      </c>
      <c r="BI8" s="132">
        <v>7</v>
      </c>
      <c r="BJ8" s="132">
        <v>3</v>
      </c>
      <c r="BK8" s="132">
        <v>9</v>
      </c>
      <c r="BL8" s="132">
        <v>4</v>
      </c>
      <c r="BM8" s="132">
        <v>2</v>
      </c>
      <c r="BN8" s="132">
        <v>7</v>
      </c>
      <c r="BO8" s="132">
        <v>6</v>
      </c>
      <c r="BP8" s="132">
        <v>3</v>
      </c>
      <c r="BQ8" s="132">
        <v>5</v>
      </c>
      <c r="BR8" s="132">
        <v>1</v>
      </c>
      <c r="BS8" s="132">
        <v>4</v>
      </c>
      <c r="BT8" s="132">
        <v>5</v>
      </c>
      <c r="BU8" s="132">
        <v>7</v>
      </c>
      <c r="BV8" s="132">
        <v>3</v>
      </c>
      <c r="BW8" s="132">
        <v>1</v>
      </c>
      <c r="BX8" s="132">
        <v>1</v>
      </c>
      <c r="BY8" s="132">
        <v>7</v>
      </c>
      <c r="BZ8" s="132">
        <v>1</v>
      </c>
      <c r="CA8" s="132">
        <v>9</v>
      </c>
      <c r="CB8" s="132">
        <v>9</v>
      </c>
    </row>
    <row r="9" spans="2:80" ht="16" x14ac:dyDescent="0.2">
      <c r="B9" s="132" t="s">
        <v>142</v>
      </c>
      <c r="C9" s="132">
        <v>6</v>
      </c>
      <c r="D9" s="132">
        <v>5</v>
      </c>
      <c r="E9" s="132">
        <v>7</v>
      </c>
      <c r="F9" s="132">
        <v>5</v>
      </c>
      <c r="G9" s="132">
        <v>4</v>
      </c>
      <c r="H9" s="132">
        <v>3</v>
      </c>
      <c r="I9" s="132">
        <v>7</v>
      </c>
      <c r="J9" s="132">
        <v>6</v>
      </c>
      <c r="K9" s="132">
        <v>8</v>
      </c>
      <c r="L9" s="132">
        <v>5</v>
      </c>
      <c r="M9" s="132">
        <v>5</v>
      </c>
      <c r="N9" s="132">
        <v>10</v>
      </c>
      <c r="O9" s="132">
        <v>4</v>
      </c>
      <c r="P9" s="132">
        <v>5</v>
      </c>
      <c r="Q9" s="132">
        <v>6</v>
      </c>
      <c r="R9" s="132">
        <v>1</v>
      </c>
      <c r="S9" s="132">
        <v>8</v>
      </c>
      <c r="T9" s="132">
        <v>8</v>
      </c>
      <c r="U9" s="132">
        <v>6</v>
      </c>
      <c r="V9" s="132">
        <v>9</v>
      </c>
      <c r="W9" s="132">
        <v>1</v>
      </c>
      <c r="X9" s="132">
        <v>6</v>
      </c>
      <c r="Y9" s="132">
        <v>8</v>
      </c>
      <c r="Z9" s="132">
        <v>1</v>
      </c>
      <c r="AA9" s="132">
        <v>8</v>
      </c>
      <c r="AB9" s="132">
        <v>7</v>
      </c>
      <c r="AC9" s="132">
        <v>5</v>
      </c>
      <c r="AD9" s="132">
        <v>7</v>
      </c>
      <c r="AE9" s="132">
        <v>4</v>
      </c>
      <c r="AF9" s="132">
        <v>8</v>
      </c>
      <c r="AG9" s="132">
        <v>8</v>
      </c>
      <c r="AH9" s="132">
        <v>8</v>
      </c>
      <c r="AI9" s="132">
        <v>5</v>
      </c>
      <c r="AJ9" s="132">
        <v>8</v>
      </c>
      <c r="AK9" s="132">
        <v>8</v>
      </c>
      <c r="AL9" s="132">
        <v>8</v>
      </c>
      <c r="AM9" s="132">
        <v>2</v>
      </c>
      <c r="AN9" s="132">
        <v>7</v>
      </c>
      <c r="AO9" s="132">
        <v>7</v>
      </c>
      <c r="AP9" s="132">
        <v>9</v>
      </c>
      <c r="AQ9" s="132">
        <v>8</v>
      </c>
      <c r="AR9" s="132">
        <v>8</v>
      </c>
      <c r="AS9" s="132">
        <v>7</v>
      </c>
      <c r="AT9" s="132">
        <v>2</v>
      </c>
      <c r="AU9" s="132">
        <v>1</v>
      </c>
      <c r="AV9" s="132">
        <v>7</v>
      </c>
      <c r="AW9" s="132">
        <v>8</v>
      </c>
      <c r="AX9" s="132">
        <v>8</v>
      </c>
      <c r="AY9" s="132">
        <v>7</v>
      </c>
      <c r="AZ9" s="132">
        <v>5</v>
      </c>
      <c r="BA9" s="132">
        <v>9</v>
      </c>
      <c r="BB9" s="132">
        <v>9</v>
      </c>
      <c r="BC9" s="132">
        <v>9</v>
      </c>
      <c r="BD9" s="132">
        <v>2</v>
      </c>
      <c r="BE9" s="132">
        <v>7</v>
      </c>
      <c r="BF9" s="132">
        <v>8</v>
      </c>
      <c r="BG9" s="132">
        <v>8</v>
      </c>
      <c r="BH9" s="132">
        <v>7</v>
      </c>
      <c r="BI9" s="132">
        <v>9</v>
      </c>
      <c r="BJ9" s="132">
        <v>5</v>
      </c>
      <c r="BK9" s="132">
        <v>8</v>
      </c>
      <c r="BL9" s="132">
        <v>6</v>
      </c>
      <c r="BM9" s="132">
        <v>8</v>
      </c>
      <c r="BN9" s="132">
        <v>7</v>
      </c>
      <c r="BO9" s="132">
        <v>8</v>
      </c>
      <c r="BP9" s="132">
        <v>1</v>
      </c>
      <c r="BQ9" s="132">
        <v>7</v>
      </c>
      <c r="BR9" s="132">
        <v>9</v>
      </c>
      <c r="BS9" s="132">
        <v>6</v>
      </c>
      <c r="BT9" s="132">
        <v>8</v>
      </c>
      <c r="BU9" s="132">
        <v>5</v>
      </c>
      <c r="BV9" s="132">
        <v>9</v>
      </c>
      <c r="BW9" s="132">
        <v>6</v>
      </c>
      <c r="BX9" s="132">
        <v>1</v>
      </c>
      <c r="BY9" s="132">
        <v>6</v>
      </c>
      <c r="BZ9" s="132">
        <v>1</v>
      </c>
      <c r="CA9" s="132">
        <v>9</v>
      </c>
      <c r="CB9" s="132">
        <v>9</v>
      </c>
    </row>
    <row r="11" spans="2:80" x14ac:dyDescent="0.15">
      <c r="B11" s="9"/>
    </row>
    <row r="12" spans="2:80" ht="26" customHeight="1" x14ac:dyDescent="0.15">
      <c r="B12" s="152" t="s">
        <v>1492</v>
      </c>
      <c r="C12" s="153"/>
      <c r="D12" s="153"/>
      <c r="E12" s="153"/>
      <c r="F12" s="153"/>
      <c r="G12" s="153"/>
      <c r="H12" s="153"/>
      <c r="I12" s="153"/>
      <c r="J12" s="153"/>
      <c r="K12" s="153"/>
    </row>
    <row r="14" spans="2:80" x14ac:dyDescent="0.15">
      <c r="B14" s="162"/>
      <c r="C14" s="163"/>
      <c r="D14" s="163"/>
      <c r="E14" s="163"/>
      <c r="F14" s="163"/>
      <c r="G14" s="163"/>
      <c r="H14" s="163"/>
      <c r="I14"/>
    </row>
    <row r="15" spans="2:80" x14ac:dyDescent="0.15">
      <c r="B15" t="s">
        <v>1475</v>
      </c>
      <c r="C15"/>
      <c r="D15"/>
      <c r="E15"/>
      <c r="F15"/>
      <c r="G15"/>
      <c r="H15"/>
      <c r="I15"/>
    </row>
    <row r="16" spans="2:80" x14ac:dyDescent="0.15">
      <c r="B16"/>
      <c r="C16"/>
      <c r="D16"/>
      <c r="E16"/>
      <c r="F16"/>
      <c r="G16"/>
      <c r="H16"/>
      <c r="I16"/>
    </row>
    <row r="17" spans="2:9" ht="14" thickBot="1" x14ac:dyDescent="0.2">
      <c r="B17" t="s">
        <v>1476</v>
      </c>
      <c r="C17"/>
      <c r="D17"/>
      <c r="E17"/>
      <c r="F17"/>
      <c r="G17"/>
      <c r="H17"/>
      <c r="I17"/>
    </row>
    <row r="18" spans="2:9" x14ac:dyDescent="0.15">
      <c r="B18" s="125" t="s">
        <v>1477</v>
      </c>
      <c r="C18" s="125" t="s">
        <v>1478</v>
      </c>
      <c r="D18" s="125" t="s">
        <v>1479</v>
      </c>
      <c r="E18" s="125" t="s">
        <v>157</v>
      </c>
      <c r="F18" s="125" t="s">
        <v>1480</v>
      </c>
      <c r="G18"/>
      <c r="H18"/>
      <c r="I18"/>
    </row>
    <row r="19" spans="2:9" x14ac:dyDescent="0.15">
      <c r="B19" s="123" t="s">
        <v>150</v>
      </c>
      <c r="C19" s="123">
        <v>76</v>
      </c>
      <c r="D19" s="123">
        <v>451</v>
      </c>
      <c r="E19" s="123">
        <v>5.9342105263157894</v>
      </c>
      <c r="F19" s="123">
        <v>6.3289473684210495</v>
      </c>
      <c r="G19"/>
      <c r="H19"/>
      <c r="I19"/>
    </row>
    <row r="20" spans="2:9" x14ac:dyDescent="0.15">
      <c r="B20" s="123" t="s">
        <v>119</v>
      </c>
      <c r="C20" s="123">
        <v>78</v>
      </c>
      <c r="D20" s="123">
        <v>498</v>
      </c>
      <c r="E20" s="123">
        <v>6.384615384615385</v>
      </c>
      <c r="F20" s="123">
        <v>6.3176823176823191</v>
      </c>
      <c r="G20"/>
      <c r="H20"/>
      <c r="I20"/>
    </row>
    <row r="21" spans="2:9" x14ac:dyDescent="0.15">
      <c r="B21" s="123" t="s">
        <v>97</v>
      </c>
      <c r="C21" s="123">
        <v>78</v>
      </c>
      <c r="D21" s="123">
        <v>415</v>
      </c>
      <c r="E21" s="123">
        <v>5.3205128205128203</v>
      </c>
      <c r="F21" s="123">
        <v>6.636197136197139</v>
      </c>
      <c r="G21"/>
      <c r="H21"/>
      <c r="I21"/>
    </row>
    <row r="22" spans="2:9" ht="14" thickBot="1" x14ac:dyDescent="0.2">
      <c r="B22" s="124" t="s">
        <v>142</v>
      </c>
      <c r="C22" s="124">
        <v>78</v>
      </c>
      <c r="D22" s="124">
        <v>491</v>
      </c>
      <c r="E22" s="124">
        <v>6.2948717948717947</v>
      </c>
      <c r="F22" s="124">
        <v>5.8469863469863474</v>
      </c>
      <c r="G22"/>
      <c r="H22"/>
      <c r="I22"/>
    </row>
    <row r="23" spans="2:9" x14ac:dyDescent="0.15">
      <c r="B23"/>
      <c r="C23"/>
      <c r="D23"/>
      <c r="E23"/>
      <c r="F23"/>
      <c r="G23"/>
      <c r="H23"/>
      <c r="I23"/>
    </row>
    <row r="24" spans="2:9" x14ac:dyDescent="0.15">
      <c r="B24"/>
      <c r="C24"/>
      <c r="D24"/>
      <c r="E24"/>
      <c r="F24"/>
      <c r="G24"/>
      <c r="H24"/>
    </row>
    <row r="25" spans="2:9" ht="14" thickBot="1" x14ac:dyDescent="0.2">
      <c r="B25" t="s">
        <v>1481</v>
      </c>
      <c r="C25"/>
      <c r="D25"/>
      <c r="E25"/>
      <c r="F25"/>
      <c r="G25"/>
      <c r="H25"/>
    </row>
    <row r="26" spans="2:9" x14ac:dyDescent="0.15">
      <c r="B26" s="125" t="s">
        <v>1482</v>
      </c>
      <c r="C26" s="125" t="s">
        <v>1483</v>
      </c>
      <c r="D26" s="125" t="s">
        <v>1484</v>
      </c>
      <c r="E26" s="125" t="s">
        <v>1485</v>
      </c>
      <c r="F26" s="125" t="s">
        <v>1486</v>
      </c>
      <c r="G26" s="125" t="s">
        <v>1487</v>
      </c>
      <c r="H26" s="125" t="s">
        <v>1488</v>
      </c>
    </row>
    <row r="27" spans="2:9" x14ac:dyDescent="0.15">
      <c r="B27" s="123" t="s">
        <v>1489</v>
      </c>
      <c r="C27" s="123">
        <v>54.581635540466323</v>
      </c>
      <c r="D27" s="123">
        <v>3</v>
      </c>
      <c r="E27" s="123">
        <v>18.193878513488773</v>
      </c>
      <c r="F27" s="123">
        <v>2.8961231781686783</v>
      </c>
      <c r="G27" s="123">
        <v>3.5408883817304809E-2</v>
      </c>
      <c r="H27" s="123">
        <v>2.6341126751488848</v>
      </c>
    </row>
    <row r="28" spans="2:9" x14ac:dyDescent="0.15">
      <c r="B28" s="123" t="s">
        <v>1490</v>
      </c>
      <c r="C28" s="123">
        <v>1922.3377192982462</v>
      </c>
      <c r="D28" s="123">
        <v>306</v>
      </c>
      <c r="E28" s="123">
        <v>6.2821494094713923</v>
      </c>
      <c r="F28" s="123"/>
      <c r="G28" s="123"/>
      <c r="H28" s="123"/>
    </row>
    <row r="29" spans="2:9" x14ac:dyDescent="0.15">
      <c r="B29" s="123"/>
      <c r="C29" s="123"/>
      <c r="D29" s="123"/>
      <c r="E29" s="123"/>
      <c r="F29" s="123"/>
      <c r="G29" s="123"/>
      <c r="H29" s="123"/>
    </row>
    <row r="30" spans="2:9" ht="14" thickBot="1" x14ac:dyDescent="0.2">
      <c r="B30" s="124" t="s">
        <v>1491</v>
      </c>
      <c r="C30" s="124">
        <v>1976.9193548387125</v>
      </c>
      <c r="D30" s="124">
        <v>309</v>
      </c>
      <c r="E30" s="124"/>
      <c r="F30" s="124"/>
      <c r="G30" s="124"/>
      <c r="H30" s="124"/>
    </row>
    <row r="33" spans="2:69" ht="16" x14ac:dyDescent="0.2">
      <c r="B33" s="151" t="s">
        <v>180</v>
      </c>
      <c r="C33" s="151"/>
      <c r="D33" s="151"/>
      <c r="E33" s="151"/>
      <c r="F33" s="151"/>
      <c r="G33" s="151"/>
      <c r="H33" s="151"/>
      <c r="I33" s="151"/>
      <c r="J33" s="151"/>
      <c r="K33" s="151"/>
      <c r="L33" s="151"/>
      <c r="M33" s="151"/>
      <c r="N33" s="151"/>
      <c r="O33" s="151"/>
      <c r="P33" s="151"/>
      <c r="Q33" s="151"/>
      <c r="R33" s="151"/>
      <c r="S33" s="151"/>
      <c r="T33" s="151"/>
      <c r="U33" s="151"/>
      <c r="V33" s="151"/>
      <c r="W33" s="151"/>
      <c r="X33" s="151"/>
      <c r="Y33" s="151"/>
      <c r="Z33" s="151"/>
      <c r="AA33" s="151"/>
      <c r="AB33" s="151"/>
      <c r="AC33" s="151"/>
      <c r="AD33" s="151"/>
      <c r="AE33" s="151"/>
      <c r="AF33" s="151"/>
      <c r="AG33" s="151"/>
      <c r="AH33" s="151"/>
      <c r="AI33" s="151"/>
      <c r="AJ33" s="151"/>
      <c r="AK33" s="151"/>
      <c r="AL33" s="151"/>
      <c r="AM33" s="151"/>
      <c r="AN33" s="151"/>
      <c r="AO33" s="151"/>
      <c r="AP33" s="151"/>
      <c r="AQ33" s="151"/>
      <c r="AR33" s="151"/>
      <c r="AS33" s="151"/>
      <c r="AT33" s="151"/>
      <c r="AU33" s="151"/>
      <c r="AV33" s="151"/>
      <c r="AW33" s="151"/>
      <c r="AX33" s="151"/>
      <c r="AY33" s="151"/>
      <c r="AZ33" s="151"/>
      <c r="BA33" s="151"/>
      <c r="BB33" s="151"/>
      <c r="BC33" s="151"/>
      <c r="BD33" s="151"/>
      <c r="BE33" s="151"/>
      <c r="BF33" s="151"/>
      <c r="BG33" s="151"/>
      <c r="BH33" s="151"/>
      <c r="BI33" s="151"/>
      <c r="BJ33" s="151"/>
    </row>
    <row r="34" spans="2:69" customFormat="1" ht="18" customHeight="1" x14ac:dyDescent="0.15">
      <c r="B34" s="122" t="s">
        <v>149</v>
      </c>
      <c r="C34" s="121"/>
      <c r="D34" s="121"/>
      <c r="E34" s="121">
        <v>3</v>
      </c>
      <c r="F34" s="121">
        <v>2.2999999999999998</v>
      </c>
      <c r="G34" s="121"/>
      <c r="H34" s="121">
        <v>3.2</v>
      </c>
      <c r="I34" s="121">
        <v>2.7</v>
      </c>
      <c r="J34" s="121">
        <v>4.4000000000000004</v>
      </c>
      <c r="K34" s="121"/>
      <c r="L34" s="121">
        <v>2.9</v>
      </c>
      <c r="M34" s="121">
        <v>3.6</v>
      </c>
      <c r="N34" s="121">
        <v>4.4000000000000004</v>
      </c>
      <c r="O34" s="121"/>
      <c r="P34" s="121">
        <v>1.8</v>
      </c>
      <c r="Q34" s="121">
        <v>3.7</v>
      </c>
      <c r="R34" s="121">
        <v>4.4000000000000004</v>
      </c>
      <c r="S34" s="121">
        <v>2.2000000000000002</v>
      </c>
      <c r="T34" s="121">
        <v>3.8</v>
      </c>
      <c r="U34" s="121">
        <v>3</v>
      </c>
      <c r="V34" s="121">
        <v>4</v>
      </c>
      <c r="W34" s="121">
        <v>2.9</v>
      </c>
      <c r="X34" s="121"/>
      <c r="Y34" s="121">
        <v>4</v>
      </c>
      <c r="Z34" s="121">
        <v>3.5</v>
      </c>
      <c r="AA34" s="121">
        <v>3.3</v>
      </c>
      <c r="AB34" s="121">
        <v>3.7</v>
      </c>
      <c r="AC34" s="121">
        <v>4.2</v>
      </c>
      <c r="AD34" s="121">
        <v>3.2</v>
      </c>
      <c r="AE34" s="121">
        <v>2.2000000000000002</v>
      </c>
      <c r="AF34" s="121">
        <v>3.2</v>
      </c>
      <c r="AG34" s="121">
        <v>4.3</v>
      </c>
      <c r="AH34" s="121"/>
      <c r="AI34" s="121">
        <v>3.2</v>
      </c>
      <c r="AJ34" s="121">
        <v>4.2</v>
      </c>
      <c r="AK34" s="121">
        <v>2.7</v>
      </c>
      <c r="AL34" s="121">
        <v>3.7</v>
      </c>
      <c r="AM34" s="121"/>
      <c r="AN34" s="121">
        <v>3.5</v>
      </c>
      <c r="AO34" s="121">
        <v>2.4</v>
      </c>
      <c r="AP34" s="121">
        <v>4.0999999999999996</v>
      </c>
      <c r="AQ34" s="121">
        <v>3</v>
      </c>
      <c r="AR34" s="121"/>
      <c r="AS34" s="121">
        <v>3.2</v>
      </c>
      <c r="AT34" s="121">
        <v>3.1</v>
      </c>
      <c r="AU34" s="121"/>
      <c r="AV34" s="121">
        <v>3</v>
      </c>
      <c r="AW34" s="121">
        <v>2.7</v>
      </c>
      <c r="AX34" s="121">
        <v>3.6</v>
      </c>
      <c r="AY34" s="121"/>
      <c r="AZ34" s="121">
        <v>3.2</v>
      </c>
      <c r="BA34" s="121">
        <v>3.8</v>
      </c>
      <c r="BB34" s="121">
        <v>3.3</v>
      </c>
      <c r="BC34" s="121">
        <v>3</v>
      </c>
      <c r="BD34" s="121">
        <v>3.5</v>
      </c>
      <c r="BE34" s="121"/>
      <c r="BF34" s="121">
        <v>3.4</v>
      </c>
      <c r="BG34" s="121">
        <v>2.7</v>
      </c>
      <c r="BH34" s="121">
        <v>3.8</v>
      </c>
      <c r="BI34" s="121">
        <v>2.8</v>
      </c>
      <c r="BJ34" s="121">
        <v>2.2000000000000002</v>
      </c>
      <c r="BK34" s="121" t="s">
        <v>1474</v>
      </c>
      <c r="BL34" s="119"/>
      <c r="BM34" s="119"/>
      <c r="BN34" s="119"/>
      <c r="BO34" s="119"/>
      <c r="BP34" s="119"/>
      <c r="BQ34" s="119"/>
    </row>
    <row r="35" spans="2:69" customFormat="1" ht="18" customHeight="1" x14ac:dyDescent="0.15">
      <c r="B35" s="122" t="s">
        <v>118</v>
      </c>
      <c r="C35" s="121"/>
      <c r="D35" s="121"/>
      <c r="E35" s="121">
        <v>3.7</v>
      </c>
      <c r="F35" s="121">
        <v>3.3</v>
      </c>
      <c r="G35" s="121"/>
      <c r="H35" s="121">
        <v>4.4000000000000004</v>
      </c>
      <c r="I35" s="121">
        <v>3.4</v>
      </c>
      <c r="J35" s="121">
        <v>4</v>
      </c>
      <c r="K35" s="121"/>
      <c r="L35" s="121">
        <v>3.7</v>
      </c>
      <c r="M35" s="121">
        <v>3.4</v>
      </c>
      <c r="N35" s="121">
        <v>4.4000000000000004</v>
      </c>
      <c r="O35" s="121">
        <v>3.6</v>
      </c>
      <c r="P35" s="121">
        <v>3.8</v>
      </c>
      <c r="Q35" s="121">
        <v>4.2</v>
      </c>
      <c r="R35" s="121">
        <v>4</v>
      </c>
      <c r="S35" s="121">
        <v>2.9</v>
      </c>
      <c r="T35" s="121">
        <v>3.1</v>
      </c>
      <c r="U35" s="121">
        <v>4.2</v>
      </c>
      <c r="V35" s="121">
        <v>3.7</v>
      </c>
      <c r="W35" s="121">
        <v>2.5</v>
      </c>
      <c r="X35" s="121">
        <v>4</v>
      </c>
      <c r="Y35" s="121">
        <v>2.1</v>
      </c>
      <c r="Z35" s="121">
        <v>3.1</v>
      </c>
      <c r="AA35" s="121">
        <v>3.2</v>
      </c>
      <c r="AB35" s="121">
        <v>4.5</v>
      </c>
      <c r="AC35" s="121">
        <v>4</v>
      </c>
      <c r="AD35" s="121">
        <v>3.2</v>
      </c>
      <c r="AE35" s="121">
        <v>3.9</v>
      </c>
      <c r="AF35" s="121">
        <v>4</v>
      </c>
      <c r="AG35" s="121">
        <v>4.5999999999999996</v>
      </c>
      <c r="AH35" s="121"/>
      <c r="AI35" s="121">
        <v>3.7</v>
      </c>
      <c r="AJ35" s="121">
        <v>4.3</v>
      </c>
      <c r="AK35" s="121">
        <v>3.7</v>
      </c>
      <c r="AL35" s="121">
        <v>3.9</v>
      </c>
      <c r="AM35" s="121">
        <v>3.7</v>
      </c>
      <c r="AN35" s="121">
        <v>3.9</v>
      </c>
      <c r="AO35" s="121">
        <v>4</v>
      </c>
      <c r="AP35" s="121">
        <v>4.4000000000000004</v>
      </c>
      <c r="AQ35" s="121">
        <v>3.8</v>
      </c>
      <c r="AR35" s="121">
        <v>3.8</v>
      </c>
      <c r="AS35" s="121">
        <v>3.3</v>
      </c>
      <c r="AT35" s="121">
        <v>2.7</v>
      </c>
      <c r="AU35" s="121">
        <v>2.2999999999999998</v>
      </c>
      <c r="AV35" s="121">
        <v>3.8</v>
      </c>
      <c r="AW35" s="121">
        <v>3.7</v>
      </c>
      <c r="AX35" s="121">
        <v>3.7</v>
      </c>
      <c r="AY35" s="121">
        <v>3.5</v>
      </c>
      <c r="AZ35" s="121">
        <v>4.5</v>
      </c>
      <c r="BA35" s="121">
        <v>3.6</v>
      </c>
      <c r="BB35" s="121">
        <v>3.6</v>
      </c>
      <c r="BC35" s="121">
        <v>3.8</v>
      </c>
      <c r="BD35" s="121">
        <v>3.1</v>
      </c>
      <c r="BE35" s="121">
        <v>3.4</v>
      </c>
      <c r="BF35" s="121">
        <v>4.4000000000000004</v>
      </c>
      <c r="BG35" s="121">
        <v>3.4</v>
      </c>
      <c r="BH35" s="121">
        <v>3</v>
      </c>
      <c r="BI35" s="121">
        <v>3.4</v>
      </c>
      <c r="BJ35" s="121">
        <v>3.9</v>
      </c>
      <c r="BK35" s="121" t="s">
        <v>1474</v>
      </c>
      <c r="BL35" s="119"/>
      <c r="BM35" s="119"/>
      <c r="BN35" s="119"/>
      <c r="BO35" s="119"/>
      <c r="BP35" s="119"/>
      <c r="BQ35" s="119"/>
    </row>
    <row r="36" spans="2:69" customFormat="1" ht="14" x14ac:dyDescent="0.15">
      <c r="B36" s="122" t="s">
        <v>96</v>
      </c>
      <c r="C36" s="121"/>
      <c r="D36" s="121"/>
      <c r="E36" s="121">
        <v>3.5</v>
      </c>
      <c r="F36" s="121">
        <v>2.9</v>
      </c>
      <c r="G36" s="121">
        <v>2.9</v>
      </c>
      <c r="H36" s="121">
        <v>3.6</v>
      </c>
      <c r="I36" s="121">
        <v>3.8</v>
      </c>
      <c r="J36" s="121">
        <v>3.5</v>
      </c>
      <c r="K36" s="121"/>
      <c r="L36" s="121">
        <v>3.8</v>
      </c>
      <c r="M36" s="121">
        <v>3.2</v>
      </c>
      <c r="N36" s="121">
        <v>4.0999999999999996</v>
      </c>
      <c r="O36" s="121">
        <v>3.7</v>
      </c>
      <c r="P36" s="121">
        <v>2.1</v>
      </c>
      <c r="Q36" s="121">
        <v>3</v>
      </c>
      <c r="R36" s="121">
        <v>2.8</v>
      </c>
      <c r="S36" s="121">
        <v>3.9</v>
      </c>
      <c r="T36" s="121">
        <v>3.5</v>
      </c>
      <c r="U36" s="121">
        <v>3.7</v>
      </c>
      <c r="V36" s="121">
        <v>3.9</v>
      </c>
      <c r="W36" s="121">
        <v>2.8</v>
      </c>
      <c r="X36" s="121">
        <v>3.8</v>
      </c>
      <c r="Y36" s="121">
        <v>2</v>
      </c>
      <c r="Z36" s="121">
        <v>3.1</v>
      </c>
      <c r="AA36" s="121">
        <v>3.2</v>
      </c>
      <c r="AB36" s="121">
        <v>4.0999999999999996</v>
      </c>
      <c r="AC36" s="121">
        <v>3.9</v>
      </c>
      <c r="AD36" s="121">
        <v>3</v>
      </c>
      <c r="AE36" s="121">
        <v>3.2</v>
      </c>
      <c r="AF36" s="121">
        <v>3.7</v>
      </c>
      <c r="AG36" s="121">
        <v>4.5</v>
      </c>
      <c r="AH36" s="121"/>
      <c r="AI36" s="121">
        <v>3.5</v>
      </c>
      <c r="AJ36" s="121">
        <v>4.3</v>
      </c>
      <c r="AK36" s="121">
        <v>4.0999999999999996</v>
      </c>
      <c r="AL36" s="121">
        <v>4</v>
      </c>
      <c r="AM36" s="121">
        <v>2.4</v>
      </c>
      <c r="AN36" s="121">
        <v>3.4</v>
      </c>
      <c r="AO36" s="121">
        <v>4.2</v>
      </c>
      <c r="AP36" s="121">
        <v>3.8</v>
      </c>
      <c r="AQ36" s="121">
        <v>3.3</v>
      </c>
      <c r="AR36" s="121">
        <v>3.9</v>
      </c>
      <c r="AS36" s="121">
        <v>3.1</v>
      </c>
      <c r="AT36" s="121">
        <v>3.1</v>
      </c>
      <c r="AU36" s="121">
        <v>2</v>
      </c>
      <c r="AV36" s="121">
        <v>3.6</v>
      </c>
      <c r="AW36" s="121">
        <v>3</v>
      </c>
      <c r="AX36" s="121">
        <v>3.7</v>
      </c>
      <c r="AY36" s="121">
        <v>3.7</v>
      </c>
      <c r="AZ36" s="121">
        <v>3.3</v>
      </c>
      <c r="BA36" s="121">
        <v>4.0999999999999996</v>
      </c>
      <c r="BB36" s="121">
        <v>3.7</v>
      </c>
      <c r="BC36" s="121">
        <v>2.7</v>
      </c>
      <c r="BD36" s="121">
        <v>3.4</v>
      </c>
      <c r="BE36" s="121">
        <v>3.4</v>
      </c>
      <c r="BF36" s="121">
        <v>3.7</v>
      </c>
      <c r="BG36" s="121">
        <v>4.0999999999999996</v>
      </c>
      <c r="BH36" s="121">
        <v>3.5</v>
      </c>
      <c r="BI36" s="121">
        <v>3.3</v>
      </c>
      <c r="BJ36" s="121">
        <v>2.7</v>
      </c>
      <c r="BK36" s="121" t="s">
        <v>1474</v>
      </c>
      <c r="BL36" s="119"/>
      <c r="BM36" s="119"/>
      <c r="BN36" s="119"/>
      <c r="BO36" s="119"/>
      <c r="BP36" s="119"/>
      <c r="BQ36" s="119"/>
    </row>
    <row r="37" spans="2:69" customFormat="1" ht="18" customHeight="1" x14ac:dyDescent="0.15">
      <c r="B37" s="122" t="s">
        <v>140</v>
      </c>
      <c r="C37" s="121"/>
      <c r="D37" s="121"/>
      <c r="E37" s="121">
        <v>3.7</v>
      </c>
      <c r="F37" s="121">
        <v>3.9</v>
      </c>
      <c r="G37" s="121"/>
      <c r="H37" s="121">
        <v>2.8</v>
      </c>
      <c r="I37" s="121">
        <v>3.8</v>
      </c>
      <c r="J37" s="121">
        <v>3.7</v>
      </c>
      <c r="K37" s="121"/>
      <c r="L37" s="121">
        <v>4.5</v>
      </c>
      <c r="M37" s="121">
        <v>4</v>
      </c>
      <c r="N37" s="121">
        <v>4.5999999999999996</v>
      </c>
      <c r="O37" s="121">
        <v>3.2</v>
      </c>
      <c r="P37" s="121">
        <v>3.2</v>
      </c>
      <c r="Q37" s="121">
        <v>3.3</v>
      </c>
      <c r="R37" s="121">
        <v>1.5</v>
      </c>
      <c r="S37" s="121">
        <v>3.9</v>
      </c>
      <c r="T37" s="121">
        <v>3.7</v>
      </c>
      <c r="U37" s="121">
        <v>3.9</v>
      </c>
      <c r="V37" s="121">
        <v>4.2</v>
      </c>
      <c r="W37" s="121">
        <v>2.6</v>
      </c>
      <c r="X37" s="121">
        <v>3.4</v>
      </c>
      <c r="Y37" s="121">
        <v>4</v>
      </c>
      <c r="Z37" s="121">
        <v>2.7</v>
      </c>
      <c r="AA37" s="121">
        <v>3.1</v>
      </c>
      <c r="AB37" s="121">
        <v>4.4000000000000004</v>
      </c>
      <c r="AC37" s="121">
        <v>4</v>
      </c>
      <c r="AD37" s="121">
        <v>3.5</v>
      </c>
      <c r="AE37" s="121">
        <v>3.5</v>
      </c>
      <c r="AF37" s="121">
        <v>4.3</v>
      </c>
      <c r="AG37" s="121">
        <v>4.2</v>
      </c>
      <c r="AH37" s="121"/>
      <c r="AI37" s="121">
        <v>3.7</v>
      </c>
      <c r="AJ37" s="121">
        <v>3.7</v>
      </c>
      <c r="AK37" s="121">
        <v>4.0999999999999996</v>
      </c>
      <c r="AL37" s="121">
        <v>3.9</v>
      </c>
      <c r="AM37" s="121">
        <v>1.4</v>
      </c>
      <c r="AN37" s="121">
        <v>3.9</v>
      </c>
      <c r="AO37" s="121">
        <v>4.5999999999999996</v>
      </c>
      <c r="AP37" s="121">
        <v>4.2</v>
      </c>
      <c r="AQ37" s="121">
        <v>3</v>
      </c>
      <c r="AR37" s="121">
        <v>3.8</v>
      </c>
      <c r="AS37" s="121">
        <v>3.7</v>
      </c>
      <c r="AT37" s="121">
        <v>2.9</v>
      </c>
      <c r="AU37" s="121">
        <v>1.9</v>
      </c>
      <c r="AV37" s="121">
        <v>3.9</v>
      </c>
      <c r="AW37" s="121">
        <v>4.0999999999999996</v>
      </c>
      <c r="AX37" s="121">
        <v>3.9</v>
      </c>
      <c r="AY37" s="121"/>
      <c r="AZ37" s="121">
        <v>3.3</v>
      </c>
      <c r="BA37" s="121">
        <v>4.2</v>
      </c>
      <c r="BB37" s="121">
        <v>3.7</v>
      </c>
      <c r="BC37" s="121">
        <v>4.3</v>
      </c>
      <c r="BD37" s="121">
        <v>3.1</v>
      </c>
      <c r="BE37" s="121">
        <v>3.6</v>
      </c>
      <c r="BF37" s="121">
        <v>3.5</v>
      </c>
      <c r="BG37" s="121">
        <v>4.4000000000000004</v>
      </c>
      <c r="BH37" s="121">
        <v>3.8</v>
      </c>
      <c r="BI37" s="121">
        <v>4.3</v>
      </c>
      <c r="BJ37" s="121">
        <v>3.7</v>
      </c>
      <c r="BK37" s="121" t="s">
        <v>1474</v>
      </c>
      <c r="BL37" s="119"/>
      <c r="BM37" s="119"/>
      <c r="BN37" s="119"/>
      <c r="BO37" s="119"/>
      <c r="BP37" s="119"/>
      <c r="BQ37" s="119"/>
    </row>
    <row r="40" spans="2:69" x14ac:dyDescent="0.15">
      <c r="B40" s="152" t="s">
        <v>1493</v>
      </c>
      <c r="C40" s="153"/>
      <c r="D40" s="153"/>
      <c r="E40" s="153"/>
      <c r="F40" s="153"/>
      <c r="G40" s="153"/>
      <c r="H40" s="153"/>
      <c r="I40" s="153"/>
      <c r="J40" s="153"/>
      <c r="K40" s="153"/>
    </row>
    <row r="42" spans="2:69" x14ac:dyDescent="0.15">
      <c r="B42" t="s">
        <v>1475</v>
      </c>
      <c r="C42"/>
      <c r="D42"/>
      <c r="E42"/>
      <c r="F42"/>
      <c r="G42"/>
      <c r="H42"/>
    </row>
    <row r="43" spans="2:69" x14ac:dyDescent="0.15">
      <c r="B43"/>
      <c r="C43"/>
      <c r="D43"/>
      <c r="E43"/>
      <c r="F43"/>
      <c r="G43"/>
      <c r="H43"/>
    </row>
    <row r="44" spans="2:69" ht="14" thickBot="1" x14ac:dyDescent="0.2">
      <c r="B44" t="s">
        <v>1476</v>
      </c>
      <c r="C44"/>
      <c r="D44"/>
      <c r="E44"/>
      <c r="F44"/>
      <c r="G44"/>
      <c r="H44"/>
    </row>
    <row r="45" spans="2:69" x14ac:dyDescent="0.15">
      <c r="B45" s="125" t="s">
        <v>1477</v>
      </c>
      <c r="C45" s="125" t="s">
        <v>1478</v>
      </c>
      <c r="D45" s="125" t="s">
        <v>1479</v>
      </c>
      <c r="E45" s="125" t="s">
        <v>157</v>
      </c>
      <c r="F45" s="125" t="s">
        <v>1480</v>
      </c>
      <c r="G45"/>
      <c r="H45"/>
    </row>
    <row r="46" spans="2:69" x14ac:dyDescent="0.15">
      <c r="B46" s="123" t="s">
        <v>149</v>
      </c>
      <c r="C46" s="123">
        <v>48</v>
      </c>
      <c r="D46" s="123">
        <v>158.00000000000003</v>
      </c>
      <c r="E46" s="123">
        <v>3.2916666666666674</v>
      </c>
      <c r="F46" s="123">
        <v>0.41822695035460933</v>
      </c>
      <c r="G46"/>
      <c r="H46"/>
    </row>
    <row r="47" spans="2:69" x14ac:dyDescent="0.15">
      <c r="B47" s="123" t="s">
        <v>118</v>
      </c>
      <c r="C47" s="123">
        <v>55</v>
      </c>
      <c r="D47" s="123">
        <v>201.20000000000007</v>
      </c>
      <c r="E47" s="123">
        <v>3.6581818181818195</v>
      </c>
      <c r="F47" s="123">
        <v>0.29766329966329125</v>
      </c>
      <c r="G47"/>
      <c r="H47"/>
    </row>
    <row r="48" spans="2:69" x14ac:dyDescent="0.15">
      <c r="B48" s="123" t="s">
        <v>96</v>
      </c>
      <c r="C48" s="123">
        <v>56</v>
      </c>
      <c r="D48" s="123">
        <v>192.19999999999996</v>
      </c>
      <c r="E48" s="123">
        <v>3.4321428571428565</v>
      </c>
      <c r="F48" s="123">
        <v>0.31858441558441758</v>
      </c>
      <c r="G48"/>
      <c r="H48"/>
    </row>
    <row r="49" spans="2:69" ht="14" thickBot="1" x14ac:dyDescent="0.2">
      <c r="B49" s="124" t="s">
        <v>140</v>
      </c>
      <c r="C49" s="124">
        <v>54</v>
      </c>
      <c r="D49" s="124">
        <v>196.20000000000005</v>
      </c>
      <c r="E49" s="124">
        <v>3.6333333333333342</v>
      </c>
      <c r="F49" s="124">
        <v>0.47660377358490119</v>
      </c>
      <c r="G49"/>
      <c r="H49"/>
    </row>
    <row r="50" spans="2:69" x14ac:dyDescent="0.15">
      <c r="B50"/>
      <c r="C50"/>
      <c r="D50"/>
      <c r="E50"/>
      <c r="F50"/>
      <c r="G50"/>
      <c r="H50"/>
    </row>
    <row r="51" spans="2:69" x14ac:dyDescent="0.15">
      <c r="B51"/>
      <c r="C51"/>
      <c r="D51"/>
      <c r="E51"/>
      <c r="F51"/>
      <c r="G51"/>
      <c r="H51"/>
    </row>
    <row r="52" spans="2:69" ht="14" thickBot="1" x14ac:dyDescent="0.2">
      <c r="B52" t="s">
        <v>1481</v>
      </c>
      <c r="C52"/>
      <c r="D52"/>
      <c r="E52"/>
      <c r="F52"/>
      <c r="G52"/>
      <c r="H52"/>
    </row>
    <row r="53" spans="2:69" x14ac:dyDescent="0.15">
      <c r="B53" s="125" t="s">
        <v>1482</v>
      </c>
      <c r="C53" s="125" t="s">
        <v>1483</v>
      </c>
      <c r="D53" s="125" t="s">
        <v>1484</v>
      </c>
      <c r="E53" s="125" t="s">
        <v>1485</v>
      </c>
      <c r="F53" s="125" t="s">
        <v>1486</v>
      </c>
      <c r="G53" s="125" t="s">
        <v>1487</v>
      </c>
      <c r="H53" s="125" t="s">
        <v>1488</v>
      </c>
    </row>
    <row r="54" spans="2:69" x14ac:dyDescent="0.15">
      <c r="B54" s="123" t="s">
        <v>1489</v>
      </c>
      <c r="C54" s="123">
        <v>4.6566680690200712</v>
      </c>
      <c r="D54" s="123">
        <v>3</v>
      </c>
      <c r="E54" s="123">
        <v>1.5522226896733571</v>
      </c>
      <c r="F54" s="128">
        <v>4.1320046420822809</v>
      </c>
      <c r="G54" s="123">
        <v>7.1440738840045223E-3</v>
      </c>
      <c r="H54" s="123">
        <v>2.6478014150542735</v>
      </c>
    </row>
    <row r="55" spans="2:69" x14ac:dyDescent="0.15">
      <c r="B55" s="123" t="s">
        <v>1490</v>
      </c>
      <c r="C55" s="123">
        <v>78.512627705627722</v>
      </c>
      <c r="D55" s="123">
        <v>209</v>
      </c>
      <c r="E55" s="123">
        <v>0.3756585057685537</v>
      </c>
      <c r="F55" s="123"/>
      <c r="G55" s="123"/>
      <c r="H55" s="123"/>
    </row>
    <row r="56" spans="2:69" x14ac:dyDescent="0.15">
      <c r="B56" s="123"/>
      <c r="C56" s="123"/>
      <c r="D56" s="123"/>
      <c r="E56" s="123"/>
      <c r="F56" s="123"/>
      <c r="G56" s="123"/>
      <c r="H56" s="123"/>
    </row>
    <row r="57" spans="2:69" ht="14" thickBot="1" x14ac:dyDescent="0.2">
      <c r="B57" s="124" t="s">
        <v>1491</v>
      </c>
      <c r="C57" s="124">
        <v>83.169295774647793</v>
      </c>
      <c r="D57" s="124">
        <v>212</v>
      </c>
      <c r="E57" s="124"/>
      <c r="F57" s="124"/>
      <c r="G57" s="124"/>
      <c r="H57" s="124"/>
    </row>
    <row r="62" spans="2:69" ht="16" x14ac:dyDescent="0.2">
      <c r="B62" s="151" t="s">
        <v>1494</v>
      </c>
      <c r="C62" s="151"/>
      <c r="D62" s="151"/>
      <c r="E62" s="151"/>
      <c r="F62" s="151"/>
      <c r="G62" s="151"/>
      <c r="H62" s="151"/>
      <c r="I62" s="151"/>
      <c r="J62" s="151"/>
      <c r="K62" s="151"/>
      <c r="L62" s="151"/>
      <c r="M62" s="151"/>
      <c r="N62" s="151"/>
      <c r="O62" s="151"/>
      <c r="P62" s="151"/>
      <c r="Q62" s="151"/>
      <c r="R62" s="151"/>
      <c r="S62" s="151"/>
      <c r="T62" s="151"/>
      <c r="U62" s="151"/>
      <c r="V62" s="151"/>
      <c r="W62" s="151"/>
      <c r="X62" s="151"/>
      <c r="Y62" s="151"/>
      <c r="Z62" s="151"/>
      <c r="AA62" s="151"/>
      <c r="AB62" s="151"/>
      <c r="AC62" s="151"/>
      <c r="AD62" s="151"/>
      <c r="AE62" s="151"/>
      <c r="AF62" s="151"/>
      <c r="AG62" s="151"/>
      <c r="AH62" s="151"/>
      <c r="AI62" s="151"/>
      <c r="AJ62" s="151"/>
      <c r="AK62" s="151"/>
      <c r="AL62" s="151"/>
      <c r="AM62" s="151"/>
      <c r="AN62" s="151"/>
      <c r="AO62" s="151"/>
      <c r="AP62" s="151"/>
      <c r="AQ62" s="151"/>
      <c r="AR62" s="151"/>
      <c r="AS62" s="151"/>
      <c r="AT62" s="151"/>
      <c r="AU62" s="151"/>
      <c r="AV62" s="151"/>
      <c r="AW62" s="151"/>
      <c r="AX62" s="151"/>
      <c r="AY62" s="151"/>
      <c r="AZ62" s="151"/>
      <c r="BA62" s="151"/>
      <c r="BB62" s="151"/>
      <c r="BC62" s="151"/>
      <c r="BD62" s="151"/>
      <c r="BE62" s="151"/>
      <c r="BF62" s="151"/>
      <c r="BG62" s="151"/>
      <c r="BH62" s="151"/>
      <c r="BI62" s="151"/>
      <c r="BJ62" s="151"/>
    </row>
    <row r="63" spans="2:69" customFormat="1" ht="14" x14ac:dyDescent="0.15">
      <c r="B63" s="122" t="s">
        <v>258</v>
      </c>
      <c r="C63" s="126"/>
      <c r="D63" s="126"/>
      <c r="E63" s="121">
        <v>3</v>
      </c>
      <c r="F63" s="121">
        <v>1.5833333333333333</v>
      </c>
      <c r="G63" s="121"/>
      <c r="H63" s="121">
        <v>4</v>
      </c>
      <c r="I63" s="121">
        <v>2.5</v>
      </c>
      <c r="J63" s="121">
        <v>3.8333333333333335</v>
      </c>
      <c r="K63" s="121"/>
      <c r="L63" s="121">
        <v>3.25</v>
      </c>
      <c r="M63" s="121">
        <v>3</v>
      </c>
      <c r="N63" s="121">
        <v>4.25</v>
      </c>
      <c r="O63" s="121"/>
      <c r="P63" s="121">
        <v>1.8333333333333333</v>
      </c>
      <c r="Q63" s="121">
        <v>4.083333333333333</v>
      </c>
      <c r="R63" s="121">
        <v>4.333333333333333</v>
      </c>
      <c r="S63" s="121">
        <v>2.75</v>
      </c>
      <c r="T63" s="121">
        <v>3.4166666666666665</v>
      </c>
      <c r="U63" s="121">
        <v>3.4166666666666665</v>
      </c>
      <c r="V63" s="121">
        <v>3.75</v>
      </c>
      <c r="W63" s="121">
        <v>3.25</v>
      </c>
      <c r="X63" s="121"/>
      <c r="Y63" s="121">
        <v>3</v>
      </c>
      <c r="Z63" s="121">
        <v>3</v>
      </c>
      <c r="AA63" s="121">
        <v>3.25</v>
      </c>
      <c r="AB63" s="121">
        <v>3.75</v>
      </c>
      <c r="AC63" s="121">
        <v>3.4166666666666665</v>
      </c>
      <c r="AD63" s="121">
        <v>3.5833333333333335</v>
      </c>
      <c r="AE63" s="121">
        <v>2.75</v>
      </c>
      <c r="AF63" s="121">
        <v>2</v>
      </c>
      <c r="AG63" s="121">
        <v>4.25</v>
      </c>
      <c r="AH63" s="121"/>
      <c r="AI63" s="121">
        <v>3.5833333333333335</v>
      </c>
      <c r="AJ63" s="121">
        <v>4.166666666666667</v>
      </c>
      <c r="AK63" s="121">
        <v>3.5833333333333335</v>
      </c>
      <c r="AL63" s="121">
        <v>3.9166666666666665</v>
      </c>
      <c r="AM63" s="121"/>
      <c r="AN63" s="121">
        <v>3.3333333333333335</v>
      </c>
      <c r="AO63" s="121">
        <v>2.4166666666666665</v>
      </c>
      <c r="AP63" s="121">
        <v>3.4166666666666665</v>
      </c>
      <c r="AQ63" s="121">
        <v>3.4166666666666665</v>
      </c>
      <c r="AR63" s="121"/>
      <c r="AS63" s="121">
        <v>2.6666666666666665</v>
      </c>
      <c r="AT63" s="121">
        <v>3.9166666666666665</v>
      </c>
      <c r="AU63" s="121"/>
      <c r="AV63" s="121">
        <v>3</v>
      </c>
      <c r="AW63" s="121">
        <v>2.8333333333333335</v>
      </c>
      <c r="AX63" s="121">
        <v>3.4166666666666665</v>
      </c>
      <c r="AY63" s="121"/>
      <c r="AZ63" s="121">
        <v>3.1666666666666665</v>
      </c>
      <c r="BA63" s="121">
        <v>3.5</v>
      </c>
      <c r="BB63" s="121">
        <v>3.9166666666666665</v>
      </c>
      <c r="BC63" s="121">
        <v>3.6666666666666665</v>
      </c>
      <c r="BD63" s="121">
        <v>3</v>
      </c>
      <c r="BE63" s="121"/>
      <c r="BF63" s="121">
        <v>4</v>
      </c>
      <c r="BG63" s="121">
        <v>2.5833333333333335</v>
      </c>
      <c r="BH63" s="121">
        <v>3.5</v>
      </c>
      <c r="BI63" s="121">
        <v>3.0833333333333335</v>
      </c>
      <c r="BJ63" s="121">
        <v>2.75</v>
      </c>
      <c r="BK63" s="126" t="s">
        <v>1474</v>
      </c>
      <c r="BL63" s="119"/>
      <c r="BM63" s="119"/>
      <c r="BN63" s="119"/>
      <c r="BO63" s="119"/>
      <c r="BP63" s="119"/>
      <c r="BQ63" s="119"/>
    </row>
    <row r="64" spans="2:69" customFormat="1" ht="14" x14ac:dyDescent="0.15">
      <c r="B64" s="122" t="s">
        <v>226</v>
      </c>
      <c r="C64" s="126"/>
      <c r="D64" s="126"/>
      <c r="E64" s="121">
        <v>3.5</v>
      </c>
      <c r="F64" s="121">
        <v>2.9166666666666665</v>
      </c>
      <c r="G64" s="121"/>
      <c r="H64" s="121">
        <v>3.75</v>
      </c>
      <c r="I64" s="121">
        <v>2.5833333333333335</v>
      </c>
      <c r="J64" s="121">
        <v>3.25</v>
      </c>
      <c r="K64" s="121"/>
      <c r="L64" s="121">
        <v>3.5</v>
      </c>
      <c r="M64" s="121">
        <v>2.75</v>
      </c>
      <c r="N64" s="121">
        <v>4</v>
      </c>
      <c r="O64" s="121">
        <v>3.5833333333333335</v>
      </c>
      <c r="P64" s="121">
        <v>2.6666666666666665</v>
      </c>
      <c r="Q64" s="121">
        <v>4.25</v>
      </c>
      <c r="R64" s="121">
        <v>4.75</v>
      </c>
      <c r="S64" s="121">
        <v>2.6666666666666665</v>
      </c>
      <c r="T64" s="121">
        <v>3.5</v>
      </c>
      <c r="U64" s="121">
        <v>3.1666666666666665</v>
      </c>
      <c r="V64" s="121">
        <v>4</v>
      </c>
      <c r="W64" s="121">
        <v>3</v>
      </c>
      <c r="X64" s="121">
        <v>3.8333333333333335</v>
      </c>
      <c r="Y64" s="121">
        <v>3</v>
      </c>
      <c r="Z64" s="121">
        <v>2.8333333333333335</v>
      </c>
      <c r="AA64" s="121">
        <v>3.1666666666666665</v>
      </c>
      <c r="AB64" s="121">
        <v>3.5833333333333335</v>
      </c>
      <c r="AC64" s="121">
        <v>3.4166666666666665</v>
      </c>
      <c r="AD64" s="121">
        <v>3.9166666666666665</v>
      </c>
      <c r="AE64" s="121">
        <v>3.5833333333333335</v>
      </c>
      <c r="AF64" s="121">
        <v>3.9166666666666665</v>
      </c>
      <c r="AG64" s="121">
        <v>4.083333333333333</v>
      </c>
      <c r="AH64" s="121"/>
      <c r="AI64" s="121">
        <v>3.5833333333333335</v>
      </c>
      <c r="AJ64" s="121">
        <v>3.8333333333333335</v>
      </c>
      <c r="AK64" s="121">
        <v>3.3333333333333335</v>
      </c>
      <c r="AL64" s="121">
        <v>4.25</v>
      </c>
      <c r="AM64" s="121">
        <v>3.4166666666666665</v>
      </c>
      <c r="AN64" s="121">
        <v>3.75</v>
      </c>
      <c r="AO64" s="121">
        <v>3.5</v>
      </c>
      <c r="AP64" s="121">
        <v>3.75</v>
      </c>
      <c r="AQ64" s="121">
        <v>3.6666666666666665</v>
      </c>
      <c r="AR64" s="121">
        <v>3.6666666666666665</v>
      </c>
      <c r="AS64" s="121">
        <v>3.0833333333333335</v>
      </c>
      <c r="AT64" s="121">
        <v>3.8333333333333335</v>
      </c>
      <c r="AU64" s="121">
        <v>1.9166666666666667</v>
      </c>
      <c r="AV64" s="121">
        <v>2.75</v>
      </c>
      <c r="AW64" s="121">
        <v>3.5833333333333335</v>
      </c>
      <c r="AX64" s="121">
        <v>3.6666666666666665</v>
      </c>
      <c r="AY64" s="121">
        <v>3.6666666666666665</v>
      </c>
      <c r="AZ64" s="121">
        <v>3.25</v>
      </c>
      <c r="BA64" s="121">
        <v>4.166666666666667</v>
      </c>
      <c r="BB64" s="121">
        <v>4.166666666666667</v>
      </c>
      <c r="BC64" s="121">
        <v>3.1666666666666665</v>
      </c>
      <c r="BD64" s="121">
        <v>2.8333333333333335</v>
      </c>
      <c r="BE64" s="121">
        <v>2.8333333333333335</v>
      </c>
      <c r="BF64" s="121">
        <v>4</v>
      </c>
      <c r="BG64" s="121">
        <v>3.25</v>
      </c>
      <c r="BH64" s="121">
        <v>2.9166666666666665</v>
      </c>
      <c r="BI64" s="121">
        <v>3.6666666666666665</v>
      </c>
      <c r="BJ64" s="121">
        <v>3.0833333333333335</v>
      </c>
      <c r="BK64" s="126" t="s">
        <v>1474</v>
      </c>
      <c r="BL64" s="119"/>
      <c r="BM64" s="119"/>
      <c r="BN64" s="119"/>
      <c r="BO64" s="119"/>
      <c r="BP64" s="119"/>
      <c r="BQ64" s="119"/>
    </row>
    <row r="65" spans="2:69" customFormat="1" ht="14" x14ac:dyDescent="0.15">
      <c r="B65" s="122" t="s">
        <v>208</v>
      </c>
      <c r="C65" s="126"/>
      <c r="D65" s="126"/>
      <c r="E65" s="121">
        <v>3.25</v>
      </c>
      <c r="F65" s="121">
        <v>1.75</v>
      </c>
      <c r="G65" s="121">
        <v>2.8333333333333335</v>
      </c>
      <c r="H65" s="121">
        <v>4.666666666666667</v>
      </c>
      <c r="I65" s="121">
        <v>2.5833333333333335</v>
      </c>
      <c r="J65" s="121">
        <v>3.25</v>
      </c>
      <c r="K65" s="121"/>
      <c r="L65" s="121">
        <v>3.5</v>
      </c>
      <c r="M65" s="121">
        <v>3.0833333333333335</v>
      </c>
      <c r="N65" s="121">
        <v>4.25</v>
      </c>
      <c r="O65" s="121">
        <v>3.25</v>
      </c>
      <c r="P65" s="121">
        <v>3.5</v>
      </c>
      <c r="Q65" s="121">
        <v>4.083333333333333</v>
      </c>
      <c r="R65" s="121">
        <v>4.416666666666667</v>
      </c>
      <c r="S65" s="121">
        <v>3.4166666666666665</v>
      </c>
      <c r="T65" s="121">
        <v>3.6666666666666665</v>
      </c>
      <c r="U65" s="121">
        <v>3.1666666666666665</v>
      </c>
      <c r="V65" s="121">
        <v>4.25</v>
      </c>
      <c r="W65" s="121">
        <v>2.5</v>
      </c>
      <c r="X65" s="121">
        <v>4.5</v>
      </c>
      <c r="Y65" s="121">
        <v>3.25</v>
      </c>
      <c r="Z65" s="121">
        <v>2.5833333333333335</v>
      </c>
      <c r="AA65" s="121">
        <v>3</v>
      </c>
      <c r="AB65" s="121">
        <v>3.8333333333333335</v>
      </c>
      <c r="AC65" s="121">
        <v>3.0833333333333335</v>
      </c>
      <c r="AD65" s="121">
        <v>3.6666666666666665</v>
      </c>
      <c r="AE65" s="121">
        <v>3.4166666666666665</v>
      </c>
      <c r="AF65" s="121">
        <v>3.8333333333333335</v>
      </c>
      <c r="AG65" s="121">
        <v>4.083333333333333</v>
      </c>
      <c r="AH65" s="121"/>
      <c r="AI65" s="121">
        <v>3.25</v>
      </c>
      <c r="AJ65" s="121">
        <v>3.9166666666666665</v>
      </c>
      <c r="AK65" s="121">
        <v>3.3333333333333335</v>
      </c>
      <c r="AL65" s="121">
        <v>4.083333333333333</v>
      </c>
      <c r="AM65" s="121">
        <v>2.4166666666666665</v>
      </c>
      <c r="AN65" s="121">
        <v>3.1666666666666665</v>
      </c>
      <c r="AO65" s="121">
        <v>3.5833333333333335</v>
      </c>
      <c r="AP65" s="121">
        <v>3.6666666666666665</v>
      </c>
      <c r="AQ65" s="121">
        <v>3.8333333333333335</v>
      </c>
      <c r="AR65" s="121">
        <v>3.5833333333333335</v>
      </c>
      <c r="AS65" s="121">
        <v>2.9166666666666665</v>
      </c>
      <c r="AT65" s="121">
        <v>3.6666666666666665</v>
      </c>
      <c r="AU65" s="121">
        <v>1.9166666666666667</v>
      </c>
      <c r="AV65" s="121">
        <v>2.9166666666666665</v>
      </c>
      <c r="AW65" s="121">
        <v>3.25</v>
      </c>
      <c r="AX65" s="121">
        <v>3.5</v>
      </c>
      <c r="AY65" s="121">
        <v>4.333333333333333</v>
      </c>
      <c r="AZ65" s="121">
        <v>3.25</v>
      </c>
      <c r="BA65" s="121">
        <v>4.25</v>
      </c>
      <c r="BB65" s="121">
        <v>4.166666666666667</v>
      </c>
      <c r="BC65" s="121">
        <v>3</v>
      </c>
      <c r="BD65" s="121">
        <v>2.9166666666666665</v>
      </c>
      <c r="BE65" s="121">
        <v>3</v>
      </c>
      <c r="BF65" s="121">
        <v>4.25</v>
      </c>
      <c r="BG65" s="121">
        <v>3.3333333333333335</v>
      </c>
      <c r="BH65" s="121">
        <v>3.25</v>
      </c>
      <c r="BI65" s="121">
        <v>3.4166666666666665</v>
      </c>
      <c r="BJ65" s="121">
        <v>3.0833333333333335</v>
      </c>
      <c r="BK65" s="126" t="s">
        <v>1474</v>
      </c>
      <c r="BL65" s="119"/>
      <c r="BM65" s="119"/>
      <c r="BN65" s="119"/>
      <c r="BO65" s="119"/>
      <c r="BP65" s="119"/>
      <c r="BQ65" s="119"/>
    </row>
    <row r="66" spans="2:69" customFormat="1" ht="14" x14ac:dyDescent="0.15">
      <c r="B66" s="122" t="s">
        <v>242</v>
      </c>
      <c r="C66" s="126"/>
      <c r="D66" s="126"/>
      <c r="E66" s="121">
        <v>3.25</v>
      </c>
      <c r="F66" s="121">
        <v>2.3333333333333335</v>
      </c>
      <c r="G66" s="121"/>
      <c r="H66" s="121">
        <v>4.416666666666667</v>
      </c>
      <c r="I66" s="121">
        <v>2.6666666666666665</v>
      </c>
      <c r="J66" s="121">
        <v>3.75</v>
      </c>
      <c r="K66" s="121"/>
      <c r="L66" s="121">
        <v>3.4166666666666665</v>
      </c>
      <c r="M66" s="121">
        <v>3.1666666666666665</v>
      </c>
      <c r="N66" s="121">
        <v>4.666666666666667</v>
      </c>
      <c r="O66" s="121">
        <v>3.4166666666666665</v>
      </c>
      <c r="P66" s="121">
        <v>3.25</v>
      </c>
      <c r="Q66" s="121">
        <v>4</v>
      </c>
      <c r="R66" s="121">
        <v>4.333333333333333</v>
      </c>
      <c r="S66" s="121">
        <v>3.5</v>
      </c>
      <c r="T66" s="121">
        <v>3.5</v>
      </c>
      <c r="U66" s="121">
        <v>3.1666666666666665</v>
      </c>
      <c r="V66" s="121">
        <v>3.9166666666666665</v>
      </c>
      <c r="W66" s="121">
        <v>2.6666666666666665</v>
      </c>
      <c r="X66" s="121">
        <v>3.6666666666666665</v>
      </c>
      <c r="Y66" s="121">
        <v>3</v>
      </c>
      <c r="Z66" s="121">
        <v>2.6666666666666665</v>
      </c>
      <c r="AA66" s="121">
        <v>3.25</v>
      </c>
      <c r="AB66" s="121">
        <v>3.5</v>
      </c>
      <c r="AC66" s="121">
        <v>2.5833333333333335</v>
      </c>
      <c r="AD66" s="121">
        <v>3.4166666666666665</v>
      </c>
      <c r="AE66" s="121">
        <v>3.5</v>
      </c>
      <c r="AF66" s="121">
        <v>4.25</v>
      </c>
      <c r="AG66" s="121">
        <v>4.083333333333333</v>
      </c>
      <c r="AH66" s="121"/>
      <c r="AI66" s="121">
        <v>3.6666666666666665</v>
      </c>
      <c r="AJ66" s="121">
        <v>4.5</v>
      </c>
      <c r="AK66" s="121">
        <v>3.25</v>
      </c>
      <c r="AL66" s="121">
        <v>3.9166666666666665</v>
      </c>
      <c r="AM66" s="121">
        <v>2.75</v>
      </c>
      <c r="AN66" s="121">
        <v>2.75</v>
      </c>
      <c r="AO66" s="121">
        <v>2.75</v>
      </c>
      <c r="AP66" s="121">
        <v>3.9166666666666665</v>
      </c>
      <c r="AQ66" s="121">
        <v>3.6666666666666665</v>
      </c>
      <c r="AR66" s="121">
        <v>3.1666666666666665</v>
      </c>
      <c r="AS66" s="121">
        <v>3.4166666666666665</v>
      </c>
      <c r="AT66" s="121">
        <v>3.6666666666666665</v>
      </c>
      <c r="AU66" s="121">
        <v>1.9166666666666667</v>
      </c>
      <c r="AV66" s="121">
        <v>2.8333333333333335</v>
      </c>
      <c r="AW66" s="121">
        <v>3.9166666666666665</v>
      </c>
      <c r="AX66" s="121">
        <v>3.5833333333333335</v>
      </c>
      <c r="AY66" s="121"/>
      <c r="AZ66" s="121">
        <v>3</v>
      </c>
      <c r="BA66" s="121">
        <v>4.25</v>
      </c>
      <c r="BB66" s="121">
        <v>3.6666666666666665</v>
      </c>
      <c r="BC66" s="121">
        <v>3.4166666666666665</v>
      </c>
      <c r="BD66" s="121">
        <v>3</v>
      </c>
      <c r="BE66" s="121">
        <v>3.0833333333333335</v>
      </c>
      <c r="BF66" s="121">
        <v>4.25</v>
      </c>
      <c r="BG66" s="121">
        <v>3.4166666666666665</v>
      </c>
      <c r="BH66" s="121">
        <v>3.5833333333333335</v>
      </c>
      <c r="BI66" s="121">
        <v>2.5</v>
      </c>
      <c r="BJ66" s="121">
        <v>3</v>
      </c>
      <c r="BK66" s="126" t="s">
        <v>1474</v>
      </c>
      <c r="BL66" s="119"/>
      <c r="BM66" s="119"/>
      <c r="BN66" s="119"/>
      <c r="BO66" s="119"/>
      <c r="BP66" s="119"/>
      <c r="BQ66" s="119"/>
    </row>
    <row r="67" spans="2:69" customFormat="1" x14ac:dyDescent="0.15">
      <c r="B67" s="122"/>
      <c r="C67" s="126"/>
      <c r="D67" s="126"/>
      <c r="E67" s="121"/>
      <c r="F67" s="121"/>
      <c r="G67" s="121"/>
      <c r="H67" s="121"/>
      <c r="I67" s="121"/>
      <c r="J67" s="121"/>
      <c r="K67" s="121"/>
      <c r="L67" s="121"/>
      <c r="M67" s="121"/>
      <c r="N67" s="121"/>
      <c r="O67" s="121"/>
      <c r="P67" s="121"/>
      <c r="Q67" s="121"/>
      <c r="R67" s="121"/>
      <c r="S67" s="121"/>
      <c r="T67" s="121"/>
      <c r="U67" s="121"/>
      <c r="V67" s="121"/>
      <c r="W67" s="121"/>
      <c r="X67" s="121"/>
      <c r="Y67" s="121"/>
      <c r="Z67" s="121"/>
      <c r="AA67" s="121"/>
      <c r="AB67" s="121"/>
      <c r="AC67" s="121"/>
      <c r="AD67" s="121"/>
      <c r="AE67" s="121"/>
      <c r="AF67" s="121"/>
      <c r="AG67" s="121"/>
      <c r="AH67" s="121"/>
      <c r="AI67" s="121"/>
      <c r="AJ67" s="121"/>
      <c r="AK67" s="121"/>
      <c r="AL67" s="121"/>
      <c r="AM67" s="121"/>
      <c r="AN67" s="121"/>
      <c r="AO67" s="121"/>
      <c r="AP67" s="121"/>
      <c r="AQ67" s="121"/>
      <c r="AR67" s="121"/>
      <c r="AS67" s="121"/>
      <c r="AT67" s="121"/>
      <c r="AU67" s="121"/>
      <c r="AV67" s="121"/>
      <c r="AW67" s="121"/>
      <c r="AX67" s="121"/>
      <c r="AY67" s="121"/>
      <c r="AZ67" s="121"/>
      <c r="BA67" s="121"/>
      <c r="BB67" s="121"/>
      <c r="BC67" s="121"/>
      <c r="BD67" s="121"/>
      <c r="BE67" s="121"/>
      <c r="BF67" s="121"/>
      <c r="BG67" s="121"/>
      <c r="BH67" s="121"/>
      <c r="BI67" s="121"/>
      <c r="BJ67" s="121"/>
      <c r="BK67" s="126"/>
      <c r="BL67" s="119"/>
      <c r="BM67" s="119"/>
      <c r="BN67" s="119"/>
      <c r="BO67" s="119"/>
      <c r="BP67" s="119"/>
      <c r="BQ67" s="119"/>
    </row>
    <row r="68" spans="2:69" customFormat="1" x14ac:dyDescent="0.15">
      <c r="B68" s="122"/>
      <c r="C68" s="126"/>
      <c r="D68" s="126"/>
      <c r="E68" s="121"/>
      <c r="F68" s="121"/>
      <c r="G68" s="121"/>
      <c r="H68" s="121"/>
      <c r="I68" s="121"/>
      <c r="J68" s="121"/>
      <c r="K68" s="121"/>
      <c r="L68" s="121"/>
      <c r="M68" s="121"/>
      <c r="N68" s="121"/>
      <c r="O68" s="121"/>
      <c r="P68" s="121"/>
      <c r="Q68" s="121"/>
      <c r="R68" s="121"/>
      <c r="S68" s="121"/>
      <c r="T68" s="121"/>
      <c r="U68" s="121"/>
      <c r="V68" s="121"/>
      <c r="W68" s="121"/>
      <c r="X68" s="121"/>
      <c r="Y68" s="121"/>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1"/>
      <c r="BF68" s="121"/>
      <c r="BG68" s="121"/>
      <c r="BH68" s="121"/>
      <c r="BI68" s="121"/>
      <c r="BJ68" s="121"/>
      <c r="BK68" s="126"/>
      <c r="BL68" s="119"/>
      <c r="BM68" s="119"/>
      <c r="BN68" s="119"/>
      <c r="BO68" s="119"/>
      <c r="BP68" s="119"/>
      <c r="BQ68" s="119"/>
    </row>
    <row r="69" spans="2:69" customFormat="1" x14ac:dyDescent="0.15">
      <c r="B69" s="152" t="s">
        <v>1496</v>
      </c>
      <c r="C69" s="153"/>
      <c r="D69" s="153"/>
      <c r="E69" s="153"/>
      <c r="F69" s="153"/>
      <c r="G69" s="153"/>
      <c r="H69" s="153"/>
      <c r="I69" s="153"/>
      <c r="J69" s="153"/>
      <c r="K69" s="153"/>
      <c r="L69" s="121"/>
      <c r="M69" s="121"/>
      <c r="N69" s="121"/>
      <c r="O69" s="121"/>
      <c r="P69" s="121"/>
      <c r="Q69" s="121"/>
      <c r="R69" s="121"/>
      <c r="S69" s="121"/>
      <c r="T69" s="121"/>
      <c r="U69" s="121"/>
      <c r="V69" s="121"/>
      <c r="W69" s="121"/>
      <c r="X69" s="121"/>
      <c r="Y69" s="121"/>
      <c r="Z69" s="121"/>
      <c r="AA69" s="121"/>
      <c r="AB69" s="121"/>
      <c r="AC69" s="121"/>
      <c r="AD69" s="121"/>
      <c r="AE69" s="121"/>
      <c r="AF69" s="121"/>
      <c r="AG69" s="121"/>
      <c r="AH69" s="121"/>
      <c r="AI69" s="121"/>
      <c r="AJ69" s="121"/>
      <c r="AK69" s="121"/>
      <c r="AL69" s="121"/>
      <c r="AM69" s="121"/>
      <c r="AN69" s="121"/>
      <c r="AO69" s="121"/>
      <c r="AP69" s="121"/>
      <c r="AQ69" s="121"/>
      <c r="AR69" s="121"/>
      <c r="AS69" s="121"/>
      <c r="AT69" s="121"/>
      <c r="AU69" s="121"/>
      <c r="AV69" s="121"/>
      <c r="AW69" s="121"/>
      <c r="AX69" s="121"/>
      <c r="AY69" s="121"/>
      <c r="AZ69" s="121"/>
      <c r="BA69" s="121"/>
      <c r="BB69" s="121"/>
      <c r="BC69" s="121"/>
      <c r="BD69" s="121"/>
      <c r="BE69" s="121"/>
      <c r="BF69" s="121"/>
      <c r="BG69" s="121"/>
      <c r="BH69" s="121"/>
      <c r="BI69" s="121"/>
      <c r="BJ69" s="121"/>
      <c r="BK69" s="126"/>
      <c r="BL69" s="119"/>
      <c r="BM69" s="119"/>
      <c r="BN69" s="119"/>
      <c r="BO69" s="119"/>
      <c r="BP69" s="119"/>
      <c r="BQ69" s="119"/>
    </row>
    <row r="70" spans="2:69" customFormat="1" x14ac:dyDescent="0.15">
      <c r="B70" s="122"/>
      <c r="C70" s="126"/>
      <c r="D70" s="126"/>
      <c r="E70" s="121"/>
      <c r="F70" s="121"/>
      <c r="G70" s="121"/>
      <c r="H70" s="121"/>
      <c r="I70" s="121"/>
      <c r="J70" s="121"/>
      <c r="K70" s="121"/>
      <c r="L70" s="121"/>
      <c r="M70" s="121"/>
      <c r="N70" s="121"/>
      <c r="O70" s="121"/>
      <c r="P70" s="121"/>
      <c r="Q70" s="121"/>
      <c r="R70" s="121"/>
      <c r="S70" s="121"/>
      <c r="T70" s="121"/>
      <c r="U70" s="121"/>
      <c r="V70" s="121"/>
      <c r="W70" s="121"/>
      <c r="X70" s="121"/>
      <c r="Y70" s="121"/>
      <c r="Z70" s="121"/>
      <c r="AA70" s="121"/>
      <c r="AB70" s="121"/>
      <c r="AC70" s="121"/>
      <c r="AD70" s="121"/>
      <c r="AE70" s="121"/>
      <c r="AF70" s="121"/>
      <c r="AG70" s="121"/>
      <c r="AH70" s="121"/>
      <c r="AI70" s="121"/>
      <c r="AJ70" s="121"/>
      <c r="AK70" s="121"/>
      <c r="AL70" s="121"/>
      <c r="AM70" s="121"/>
      <c r="AN70" s="121"/>
      <c r="AO70" s="121"/>
      <c r="AP70" s="121"/>
      <c r="AQ70" s="121"/>
      <c r="AR70" s="121"/>
      <c r="AS70" s="121"/>
      <c r="AT70" s="121"/>
      <c r="AU70" s="121"/>
      <c r="AV70" s="121"/>
      <c r="AW70" s="121"/>
      <c r="AX70" s="121"/>
      <c r="AY70" s="121"/>
      <c r="AZ70" s="121"/>
      <c r="BA70" s="121"/>
      <c r="BB70" s="121"/>
      <c r="BC70" s="121"/>
      <c r="BD70" s="121"/>
      <c r="BE70" s="121"/>
      <c r="BF70" s="121"/>
      <c r="BG70" s="121"/>
      <c r="BH70" s="121"/>
      <c r="BI70" s="121"/>
      <c r="BJ70" s="121"/>
      <c r="BK70" s="126"/>
      <c r="BL70" s="119"/>
      <c r="BM70" s="119"/>
      <c r="BN70" s="119"/>
      <c r="BO70" s="119"/>
      <c r="BP70" s="119"/>
      <c r="BQ70" s="119"/>
    </row>
    <row r="71" spans="2:69" customFormat="1" x14ac:dyDescent="0.15">
      <c r="B71" t="s">
        <v>1475</v>
      </c>
      <c r="I71" s="121"/>
      <c r="J71" s="121"/>
      <c r="K71" s="121"/>
      <c r="L71" s="121"/>
      <c r="M71" s="121"/>
      <c r="N71" s="121"/>
      <c r="O71" s="121"/>
      <c r="P71" s="121"/>
      <c r="Q71" s="121"/>
      <c r="R71" s="121"/>
      <c r="S71" s="121"/>
      <c r="T71" s="121"/>
      <c r="U71" s="121"/>
      <c r="V71" s="121"/>
      <c r="W71" s="121"/>
      <c r="X71" s="121"/>
      <c r="Y71" s="121"/>
      <c r="Z71" s="121"/>
      <c r="AA71" s="121"/>
      <c r="AB71" s="121"/>
      <c r="AC71" s="121"/>
      <c r="AD71" s="121"/>
      <c r="AE71" s="121"/>
      <c r="AF71" s="121"/>
      <c r="AG71" s="121"/>
      <c r="AH71" s="121"/>
      <c r="AI71" s="121"/>
      <c r="AJ71" s="121"/>
      <c r="AK71" s="121"/>
      <c r="AL71" s="121"/>
      <c r="AM71" s="121"/>
      <c r="AN71" s="121"/>
      <c r="AO71" s="121"/>
      <c r="AP71" s="121"/>
      <c r="AQ71" s="121"/>
      <c r="AR71" s="121"/>
      <c r="AS71" s="121"/>
      <c r="AT71" s="121"/>
      <c r="AU71" s="121"/>
      <c r="AV71" s="121"/>
      <c r="AW71" s="121"/>
      <c r="AX71" s="121"/>
      <c r="AY71" s="121"/>
      <c r="AZ71" s="121"/>
      <c r="BA71" s="121"/>
      <c r="BB71" s="121"/>
      <c r="BC71" s="121"/>
      <c r="BD71" s="121"/>
      <c r="BE71" s="121"/>
      <c r="BF71" s="121"/>
      <c r="BG71" s="121"/>
      <c r="BH71" s="121"/>
      <c r="BI71" s="121"/>
      <c r="BJ71" s="121"/>
      <c r="BK71" s="126"/>
      <c r="BL71" s="119"/>
      <c r="BM71" s="119"/>
      <c r="BN71" s="119"/>
      <c r="BO71" s="119"/>
      <c r="BP71" s="119"/>
      <c r="BQ71" s="119"/>
    </row>
    <row r="72" spans="2:69" customFormat="1" x14ac:dyDescent="0.15">
      <c r="I72" s="121"/>
      <c r="J72" s="121"/>
      <c r="K72" s="121"/>
      <c r="L72" s="121"/>
      <c r="M72" s="121"/>
      <c r="N72" s="121"/>
      <c r="O72" s="121"/>
      <c r="P72" s="121"/>
      <c r="Q72" s="121"/>
      <c r="R72" s="121"/>
      <c r="S72" s="121"/>
      <c r="T72" s="121"/>
      <c r="U72" s="121"/>
      <c r="V72" s="121"/>
      <c r="W72" s="121"/>
      <c r="X72" s="121"/>
      <c r="Y72" s="121"/>
      <c r="Z72" s="121"/>
      <c r="AA72" s="121"/>
      <c r="AB72" s="121"/>
      <c r="AC72" s="121"/>
      <c r="AD72" s="121"/>
      <c r="AE72" s="121"/>
      <c r="AF72" s="121"/>
      <c r="AG72" s="121"/>
      <c r="AH72" s="121"/>
      <c r="AI72" s="121"/>
      <c r="AJ72" s="121"/>
      <c r="AK72" s="121"/>
      <c r="AL72" s="121"/>
      <c r="AM72" s="121"/>
      <c r="AN72" s="121"/>
      <c r="AO72" s="121"/>
      <c r="AP72" s="121"/>
      <c r="AQ72" s="121"/>
      <c r="AR72" s="121"/>
      <c r="AS72" s="121"/>
      <c r="AT72" s="121"/>
      <c r="AU72" s="121"/>
      <c r="AV72" s="121"/>
      <c r="AW72" s="121"/>
      <c r="AX72" s="121"/>
      <c r="AY72" s="121"/>
      <c r="AZ72" s="121"/>
      <c r="BA72" s="121"/>
      <c r="BB72" s="121"/>
      <c r="BC72" s="121"/>
      <c r="BD72" s="121"/>
      <c r="BE72" s="121"/>
      <c r="BF72" s="121"/>
      <c r="BG72" s="121"/>
      <c r="BH72" s="121"/>
      <c r="BI72" s="121"/>
      <c r="BJ72" s="121"/>
      <c r="BK72" s="126"/>
      <c r="BL72" s="119"/>
      <c r="BM72" s="119"/>
      <c r="BN72" s="119"/>
      <c r="BO72" s="119"/>
      <c r="BP72" s="119"/>
      <c r="BQ72" s="119"/>
    </row>
    <row r="73" spans="2:69" customFormat="1" ht="14" thickBot="1" x14ac:dyDescent="0.2">
      <c r="B73" t="s">
        <v>1476</v>
      </c>
      <c r="I73" s="121"/>
      <c r="J73" s="121"/>
      <c r="K73" s="121"/>
      <c r="L73" s="121"/>
      <c r="M73" s="121"/>
      <c r="N73" s="121"/>
      <c r="O73" s="121"/>
      <c r="P73" s="121"/>
      <c r="Q73" s="121"/>
      <c r="R73" s="121"/>
      <c r="S73" s="121"/>
      <c r="T73" s="121"/>
      <c r="U73" s="121"/>
      <c r="V73" s="121"/>
      <c r="W73" s="121"/>
      <c r="X73" s="121"/>
      <c r="Y73" s="121"/>
      <c r="Z73" s="121"/>
      <c r="AA73" s="121"/>
      <c r="AB73" s="121"/>
      <c r="AC73" s="121"/>
      <c r="AD73" s="121"/>
      <c r="AE73" s="121"/>
      <c r="AF73" s="121"/>
      <c r="AG73" s="121"/>
      <c r="AH73" s="121"/>
      <c r="AI73" s="121"/>
      <c r="AJ73" s="121"/>
      <c r="AK73" s="121"/>
      <c r="AL73" s="121"/>
      <c r="AM73" s="121"/>
      <c r="AN73" s="121"/>
      <c r="AO73" s="121"/>
      <c r="AP73" s="121"/>
      <c r="AQ73" s="121"/>
      <c r="AR73" s="121"/>
      <c r="AS73" s="121"/>
      <c r="AT73" s="121"/>
      <c r="AU73" s="121"/>
      <c r="AV73" s="121"/>
      <c r="AW73" s="121"/>
      <c r="AX73" s="121"/>
      <c r="AY73" s="121"/>
      <c r="AZ73" s="121"/>
      <c r="BA73" s="121"/>
      <c r="BB73" s="121"/>
      <c r="BC73" s="121"/>
      <c r="BD73" s="121"/>
      <c r="BE73" s="121"/>
      <c r="BF73" s="121"/>
      <c r="BG73" s="121"/>
      <c r="BH73" s="121"/>
      <c r="BI73" s="121"/>
      <c r="BJ73" s="121"/>
      <c r="BK73" s="126"/>
      <c r="BL73" s="119"/>
      <c r="BM73" s="119"/>
      <c r="BN73" s="119"/>
      <c r="BO73" s="119"/>
      <c r="BP73" s="119"/>
      <c r="BQ73" s="119"/>
    </row>
    <row r="74" spans="2:69" customFormat="1" x14ac:dyDescent="0.15">
      <c r="B74" s="125" t="s">
        <v>1477</v>
      </c>
      <c r="C74" s="125" t="s">
        <v>1478</v>
      </c>
      <c r="D74" s="125" t="s">
        <v>1479</v>
      </c>
      <c r="E74" s="125" t="s">
        <v>157</v>
      </c>
      <c r="F74" s="125" t="s">
        <v>1480</v>
      </c>
      <c r="I74" s="121"/>
      <c r="J74" s="121"/>
      <c r="K74" s="121"/>
      <c r="L74" s="121"/>
      <c r="M74" s="121"/>
      <c r="N74" s="121"/>
      <c r="O74" s="121"/>
      <c r="P74" s="121"/>
      <c r="Q74" s="121"/>
      <c r="R74" s="121"/>
      <c r="S74" s="121"/>
      <c r="T74" s="121"/>
      <c r="U74" s="121"/>
      <c r="V74" s="121"/>
      <c r="W74" s="121"/>
      <c r="X74" s="121"/>
      <c r="Y74" s="121"/>
      <c r="Z74" s="121"/>
      <c r="AA74" s="121"/>
      <c r="AB74" s="121"/>
      <c r="AC74" s="121"/>
      <c r="AD74" s="121"/>
      <c r="AE74" s="121"/>
      <c r="AF74" s="121"/>
      <c r="AG74" s="121"/>
      <c r="AH74" s="121"/>
      <c r="AI74" s="121"/>
      <c r="AJ74" s="121"/>
      <c r="AK74" s="121"/>
      <c r="AL74" s="121"/>
      <c r="AM74" s="121"/>
      <c r="AN74" s="121"/>
      <c r="AO74" s="121"/>
      <c r="AP74" s="121"/>
      <c r="AQ74" s="121"/>
      <c r="AR74" s="121"/>
      <c r="AS74" s="121"/>
      <c r="AT74" s="121"/>
      <c r="AU74" s="121"/>
      <c r="AV74" s="121"/>
      <c r="AW74" s="121"/>
      <c r="AX74" s="121"/>
      <c r="AY74" s="121"/>
      <c r="AZ74" s="121"/>
      <c r="BA74" s="121"/>
      <c r="BB74" s="121"/>
      <c r="BC74" s="121"/>
      <c r="BD74" s="121"/>
      <c r="BE74" s="121"/>
      <c r="BF74" s="121"/>
      <c r="BG74" s="121"/>
      <c r="BH74" s="121"/>
      <c r="BI74" s="121"/>
      <c r="BJ74" s="121"/>
      <c r="BK74" s="126"/>
      <c r="BL74" s="119"/>
      <c r="BM74" s="119"/>
      <c r="BN74" s="119"/>
      <c r="BO74" s="119"/>
      <c r="BP74" s="119"/>
      <c r="BQ74" s="119"/>
    </row>
    <row r="75" spans="2:69" customFormat="1" x14ac:dyDescent="0.15">
      <c r="B75" s="123" t="s">
        <v>258</v>
      </c>
      <c r="C75" s="123">
        <v>48</v>
      </c>
      <c r="D75" s="123">
        <v>158.08333333333334</v>
      </c>
      <c r="E75" s="123">
        <v>3.2934027777777781</v>
      </c>
      <c r="F75" s="123">
        <v>0.39243190996847582</v>
      </c>
      <c r="I75" s="121"/>
      <c r="J75" s="121"/>
      <c r="K75" s="121"/>
      <c r="L75" s="121"/>
      <c r="M75" s="121"/>
      <c r="N75" s="121"/>
      <c r="O75" s="121"/>
      <c r="P75" s="121"/>
      <c r="Q75" s="121"/>
      <c r="R75" s="121"/>
      <c r="S75" s="121"/>
      <c r="T75" s="121"/>
      <c r="U75" s="121"/>
      <c r="V75" s="121"/>
      <c r="W75" s="121"/>
      <c r="X75" s="121"/>
      <c r="Y75" s="121"/>
      <c r="Z75" s="121"/>
      <c r="AA75" s="121"/>
      <c r="AB75" s="121"/>
      <c r="AC75" s="121"/>
      <c r="AD75" s="121"/>
      <c r="AE75" s="121"/>
      <c r="AF75" s="121"/>
      <c r="AG75" s="121"/>
      <c r="AH75" s="121"/>
      <c r="AI75" s="121"/>
      <c r="AJ75" s="121"/>
      <c r="AK75" s="121"/>
      <c r="AL75" s="121"/>
      <c r="AM75" s="121"/>
      <c r="AN75" s="121"/>
      <c r="AO75" s="121"/>
      <c r="AP75" s="121"/>
      <c r="AQ75" s="121"/>
      <c r="AR75" s="121"/>
      <c r="AS75" s="121"/>
      <c r="AT75" s="121"/>
      <c r="AU75" s="121"/>
      <c r="AV75" s="121"/>
      <c r="AW75" s="121"/>
      <c r="AX75" s="121"/>
      <c r="AY75" s="121"/>
      <c r="AZ75" s="121"/>
      <c r="BA75" s="121"/>
      <c r="BB75" s="121"/>
      <c r="BC75" s="121"/>
      <c r="BD75" s="121"/>
      <c r="BE75" s="121"/>
      <c r="BF75" s="121"/>
      <c r="BG75" s="121"/>
      <c r="BH75" s="121"/>
      <c r="BI75" s="121"/>
      <c r="BJ75" s="121"/>
      <c r="BK75" s="126"/>
      <c r="BL75" s="119"/>
      <c r="BM75" s="119"/>
      <c r="BN75" s="119"/>
      <c r="BO75" s="119"/>
      <c r="BP75" s="119"/>
      <c r="BQ75" s="119"/>
    </row>
    <row r="76" spans="2:69" customFormat="1" x14ac:dyDescent="0.15">
      <c r="B76" s="123" t="s">
        <v>226</v>
      </c>
      <c r="C76" s="123">
        <v>55</v>
      </c>
      <c r="D76" s="123">
        <v>189.74999999999997</v>
      </c>
      <c r="E76" s="123">
        <v>3.4499999999999993</v>
      </c>
      <c r="F76" s="123">
        <v>0.27510288065844146</v>
      </c>
      <c r="I76" s="121"/>
      <c r="J76" s="121"/>
      <c r="K76" s="121"/>
      <c r="L76" s="121"/>
      <c r="M76" s="121"/>
      <c r="N76" s="121"/>
      <c r="O76" s="121"/>
      <c r="P76" s="121"/>
      <c r="Q76" s="121"/>
      <c r="R76" s="121"/>
      <c r="S76" s="121"/>
      <c r="T76" s="121"/>
      <c r="U76" s="121"/>
      <c r="V76" s="121"/>
      <c r="W76" s="121"/>
      <c r="X76" s="121"/>
      <c r="Y76" s="121"/>
      <c r="Z76" s="121"/>
      <c r="AA76" s="121"/>
      <c r="AB76" s="121"/>
      <c r="AC76" s="121"/>
      <c r="AD76" s="121"/>
      <c r="AE76" s="121"/>
      <c r="AF76" s="121"/>
      <c r="AG76" s="121"/>
      <c r="AH76" s="121"/>
      <c r="AI76" s="121"/>
      <c r="AJ76" s="121"/>
      <c r="AK76" s="121"/>
      <c r="AL76" s="121"/>
      <c r="AM76" s="121"/>
      <c r="AN76" s="121"/>
      <c r="AO76" s="121"/>
      <c r="AP76" s="121"/>
      <c r="AQ76" s="121"/>
      <c r="AR76" s="121"/>
      <c r="AS76" s="121"/>
      <c r="AT76" s="121"/>
      <c r="AU76" s="121"/>
      <c r="AV76" s="121"/>
      <c r="AW76" s="121"/>
      <c r="AX76" s="121"/>
      <c r="AY76" s="121"/>
      <c r="AZ76" s="121"/>
      <c r="BA76" s="121"/>
      <c r="BB76" s="121"/>
      <c r="BC76" s="121"/>
      <c r="BD76" s="121"/>
      <c r="BE76" s="121"/>
      <c r="BF76" s="121"/>
      <c r="BG76" s="121"/>
      <c r="BH76" s="121"/>
      <c r="BI76" s="121"/>
      <c r="BJ76" s="121"/>
      <c r="BK76" s="126"/>
      <c r="BL76" s="119"/>
      <c r="BM76" s="119"/>
      <c r="BN76" s="119"/>
      <c r="BO76" s="119"/>
      <c r="BP76" s="119"/>
      <c r="BQ76" s="119"/>
    </row>
    <row r="77" spans="2:69" customFormat="1" x14ac:dyDescent="0.15">
      <c r="B77" s="123" t="s">
        <v>208</v>
      </c>
      <c r="C77" s="123">
        <v>56</v>
      </c>
      <c r="D77" s="123">
        <v>191.9166666666666</v>
      </c>
      <c r="E77" s="123">
        <v>3.4270833333333321</v>
      </c>
      <c r="F77" s="123">
        <v>0.38006628787879476</v>
      </c>
      <c r="I77" s="121"/>
      <c r="J77" s="121"/>
      <c r="K77" s="121"/>
      <c r="L77" s="121"/>
      <c r="M77" s="121"/>
      <c r="N77" s="121"/>
      <c r="O77" s="121"/>
      <c r="P77" s="121"/>
      <c r="Q77" s="121"/>
      <c r="R77" s="121"/>
      <c r="S77" s="121"/>
      <c r="T77" s="121"/>
      <c r="U77" s="121"/>
      <c r="V77" s="121"/>
      <c r="W77" s="121"/>
      <c r="X77" s="121"/>
      <c r="Y77" s="121"/>
      <c r="Z77" s="121"/>
      <c r="AA77" s="121"/>
      <c r="AB77" s="121"/>
      <c r="AC77" s="121"/>
      <c r="AD77" s="121"/>
      <c r="AE77" s="121"/>
      <c r="AF77" s="121"/>
      <c r="AG77" s="121"/>
      <c r="AH77" s="121"/>
      <c r="AI77" s="121"/>
      <c r="AJ77" s="121"/>
      <c r="AK77" s="121"/>
      <c r="AL77" s="121"/>
      <c r="AM77" s="121"/>
      <c r="AN77" s="121"/>
      <c r="AO77" s="121"/>
      <c r="AP77" s="121"/>
      <c r="AQ77" s="121"/>
      <c r="AR77" s="121"/>
      <c r="AS77" s="121"/>
      <c r="AT77" s="121"/>
      <c r="AU77" s="121"/>
      <c r="AV77" s="121"/>
      <c r="AW77" s="121"/>
      <c r="AX77" s="121"/>
      <c r="AY77" s="121"/>
      <c r="AZ77" s="121"/>
      <c r="BA77" s="121"/>
      <c r="BB77" s="121"/>
      <c r="BC77" s="121"/>
      <c r="BD77" s="121"/>
      <c r="BE77" s="121"/>
      <c r="BF77" s="121"/>
      <c r="BG77" s="121"/>
      <c r="BH77" s="121"/>
      <c r="BI77" s="121"/>
      <c r="BJ77" s="121"/>
      <c r="BK77" s="126"/>
      <c r="BL77" s="119"/>
      <c r="BM77" s="119"/>
      <c r="BN77" s="119"/>
      <c r="BO77" s="119"/>
      <c r="BP77" s="119"/>
      <c r="BQ77" s="119"/>
    </row>
    <row r="78" spans="2:69" customFormat="1" ht="14" thickBot="1" x14ac:dyDescent="0.2">
      <c r="B78" s="124" t="s">
        <v>242</v>
      </c>
      <c r="C78" s="124">
        <v>54</v>
      </c>
      <c r="D78" s="124">
        <v>184.16666666666666</v>
      </c>
      <c r="E78" s="124">
        <v>3.4104938271604937</v>
      </c>
      <c r="F78" s="124">
        <v>0.3466592903175687</v>
      </c>
      <c r="I78" s="121"/>
      <c r="J78" s="121"/>
      <c r="K78" s="121"/>
      <c r="L78" s="121"/>
      <c r="M78" s="121"/>
      <c r="N78" s="121"/>
      <c r="O78" s="121"/>
      <c r="P78" s="121"/>
      <c r="Q78" s="121"/>
      <c r="R78" s="121"/>
      <c r="S78" s="121"/>
      <c r="T78" s="121"/>
      <c r="U78" s="121"/>
      <c r="V78" s="121"/>
      <c r="W78" s="121"/>
      <c r="X78" s="121"/>
      <c r="Y78" s="121"/>
      <c r="Z78" s="121"/>
      <c r="AA78" s="121"/>
      <c r="AB78" s="121"/>
      <c r="AC78" s="121"/>
      <c r="AD78" s="121"/>
      <c r="AE78" s="121"/>
      <c r="AF78" s="121"/>
      <c r="AG78" s="121"/>
      <c r="AH78" s="121"/>
      <c r="AI78" s="121"/>
      <c r="AJ78" s="121"/>
      <c r="AK78" s="121"/>
      <c r="AL78" s="121"/>
      <c r="AM78" s="121"/>
      <c r="AN78" s="121"/>
      <c r="AO78" s="121"/>
      <c r="AP78" s="121"/>
      <c r="AQ78" s="121"/>
      <c r="AR78" s="121"/>
      <c r="AS78" s="121"/>
      <c r="AT78" s="121"/>
      <c r="AU78" s="121"/>
      <c r="AV78" s="121"/>
      <c r="AW78" s="121"/>
      <c r="AX78" s="121"/>
      <c r="AY78" s="121"/>
      <c r="AZ78" s="121"/>
      <c r="BA78" s="121"/>
      <c r="BB78" s="121"/>
      <c r="BC78" s="121"/>
      <c r="BD78" s="121"/>
      <c r="BE78" s="121"/>
      <c r="BF78" s="121"/>
      <c r="BG78" s="121"/>
      <c r="BH78" s="121"/>
      <c r="BI78" s="121"/>
      <c r="BJ78" s="121"/>
      <c r="BK78" s="126"/>
      <c r="BL78" s="119"/>
      <c r="BM78" s="119"/>
      <c r="BN78" s="119"/>
      <c r="BO78" s="119"/>
      <c r="BP78" s="119"/>
      <c r="BQ78" s="119"/>
    </row>
    <row r="79" spans="2:69" customFormat="1" x14ac:dyDescent="0.15">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c r="BG79" s="121"/>
      <c r="BH79" s="121"/>
      <c r="BI79" s="121"/>
      <c r="BJ79" s="121"/>
      <c r="BK79" s="126"/>
      <c r="BL79" s="119"/>
      <c r="BM79" s="119"/>
      <c r="BN79" s="119"/>
      <c r="BO79" s="119"/>
      <c r="BP79" s="119"/>
      <c r="BQ79" s="119"/>
    </row>
    <row r="80" spans="2:69" customFormat="1" x14ac:dyDescent="0.15">
      <c r="I80" s="121"/>
      <c r="J80" s="121"/>
      <c r="K80" s="121"/>
      <c r="L80" s="121"/>
      <c r="M80" s="121"/>
      <c r="N80" s="121"/>
      <c r="O80" s="121"/>
      <c r="P80" s="121"/>
      <c r="Q80" s="121"/>
      <c r="R80" s="121"/>
      <c r="S80" s="121"/>
      <c r="T80" s="121"/>
      <c r="U80" s="121"/>
      <c r="V80" s="121"/>
      <c r="W80" s="121"/>
      <c r="X80" s="121"/>
      <c r="Y80" s="121"/>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121"/>
      <c r="BG80" s="121"/>
      <c r="BH80" s="121"/>
      <c r="BI80" s="121"/>
      <c r="BJ80" s="121"/>
      <c r="BK80" s="126"/>
      <c r="BL80" s="119"/>
      <c r="BM80" s="119"/>
      <c r="BN80" s="119"/>
      <c r="BO80" s="119"/>
      <c r="BP80" s="119"/>
      <c r="BQ80" s="119"/>
    </row>
    <row r="81" spans="2:69" customFormat="1" ht="14" thickBot="1" x14ac:dyDescent="0.2">
      <c r="B81" t="s">
        <v>1481</v>
      </c>
      <c r="I81" s="121"/>
      <c r="J81" s="121"/>
      <c r="K81" s="121"/>
      <c r="L81" s="121"/>
      <c r="M81" s="121"/>
      <c r="N81" s="121"/>
      <c r="O81" s="121"/>
      <c r="P81" s="121"/>
      <c r="Q81" s="121"/>
      <c r="R81" s="121"/>
      <c r="S81" s="121"/>
      <c r="T81" s="121"/>
      <c r="U81" s="121"/>
      <c r="V81" s="121"/>
      <c r="W81" s="121"/>
      <c r="X81" s="121"/>
      <c r="Y81" s="121"/>
      <c r="Z81" s="121"/>
      <c r="AA81" s="121"/>
      <c r="AB81" s="121"/>
      <c r="AC81" s="121"/>
      <c r="AD81" s="121"/>
      <c r="AE81" s="121"/>
      <c r="AF81" s="121"/>
      <c r="AG81" s="121"/>
      <c r="AH81" s="121"/>
      <c r="AI81" s="121"/>
      <c r="AJ81" s="121"/>
      <c r="AK81" s="121"/>
      <c r="AL81" s="121"/>
      <c r="AM81" s="121"/>
      <c r="AN81" s="121"/>
      <c r="AO81" s="121"/>
      <c r="AP81" s="121"/>
      <c r="AQ81" s="121"/>
      <c r="AR81" s="121"/>
      <c r="AS81" s="121"/>
      <c r="AT81" s="121"/>
      <c r="AU81" s="121"/>
      <c r="AV81" s="121"/>
      <c r="AW81" s="121"/>
      <c r="AX81" s="121"/>
      <c r="AY81" s="121"/>
      <c r="AZ81" s="121"/>
      <c r="BA81" s="121"/>
      <c r="BB81" s="121"/>
      <c r="BC81" s="121"/>
      <c r="BD81" s="121"/>
      <c r="BE81" s="121"/>
      <c r="BF81" s="121"/>
      <c r="BG81" s="121"/>
      <c r="BH81" s="121"/>
      <c r="BI81" s="121"/>
      <c r="BJ81" s="121"/>
      <c r="BK81" s="126"/>
      <c r="BL81" s="119"/>
      <c r="BM81" s="119"/>
      <c r="BN81" s="119"/>
      <c r="BO81" s="119"/>
      <c r="BP81" s="119"/>
      <c r="BQ81" s="119"/>
    </row>
    <row r="82" spans="2:69" customFormat="1" x14ac:dyDescent="0.15">
      <c r="B82" s="125" t="s">
        <v>1482</v>
      </c>
      <c r="C82" s="125" t="s">
        <v>1483</v>
      </c>
      <c r="D82" s="125" t="s">
        <v>1484</v>
      </c>
      <c r="E82" s="125" t="s">
        <v>1485</v>
      </c>
      <c r="F82" s="125" t="s">
        <v>1486</v>
      </c>
      <c r="G82" s="125" t="s">
        <v>1487</v>
      </c>
      <c r="H82" s="125" t="s">
        <v>1488</v>
      </c>
      <c r="I82" s="121"/>
      <c r="J82" s="121"/>
      <c r="K82" s="121"/>
      <c r="L82" s="121"/>
      <c r="M82" s="121"/>
      <c r="N82" s="121"/>
      <c r="O82" s="121"/>
      <c r="P82" s="121"/>
      <c r="Q82" s="121"/>
      <c r="R82" s="121"/>
      <c r="S82" s="121"/>
      <c r="T82" s="121"/>
      <c r="U82" s="121"/>
      <c r="V82" s="121"/>
      <c r="W82" s="121"/>
      <c r="X82" s="121"/>
      <c r="Y82" s="121"/>
      <c r="Z82" s="121"/>
      <c r="AA82" s="121"/>
      <c r="AB82" s="121"/>
      <c r="AC82" s="121"/>
      <c r="AD82" s="121"/>
      <c r="AE82" s="121"/>
      <c r="AF82" s="121"/>
      <c r="AG82" s="121"/>
      <c r="AH82" s="121"/>
      <c r="AI82" s="121"/>
      <c r="AJ82" s="121"/>
      <c r="AK82" s="121"/>
      <c r="AL82" s="121"/>
      <c r="AM82" s="121"/>
      <c r="AN82" s="121"/>
      <c r="AO82" s="121"/>
      <c r="AP82" s="121"/>
      <c r="AQ82" s="121"/>
      <c r="AR82" s="121"/>
      <c r="AS82" s="121"/>
      <c r="AT82" s="121"/>
      <c r="AU82" s="121"/>
      <c r="AV82" s="121"/>
      <c r="AW82" s="121"/>
      <c r="AX82" s="121"/>
      <c r="AY82" s="121"/>
      <c r="AZ82" s="121"/>
      <c r="BA82" s="121"/>
      <c r="BB82" s="121"/>
      <c r="BC82" s="121"/>
      <c r="BD82" s="121"/>
      <c r="BE82" s="121"/>
      <c r="BF82" s="121"/>
      <c r="BG82" s="121"/>
      <c r="BH82" s="121"/>
      <c r="BI82" s="121"/>
      <c r="BJ82" s="121"/>
      <c r="BK82" s="126"/>
      <c r="BL82" s="119"/>
      <c r="BM82" s="119"/>
      <c r="BN82" s="119"/>
      <c r="BO82" s="119"/>
      <c r="BP82" s="119"/>
      <c r="BQ82" s="119"/>
    </row>
    <row r="83" spans="2:69" customFormat="1" x14ac:dyDescent="0.15">
      <c r="B83" s="123" t="s">
        <v>1489</v>
      </c>
      <c r="C83" s="123">
        <v>0.72956845367468759</v>
      </c>
      <c r="D83" s="123">
        <v>3</v>
      </c>
      <c r="E83" s="123">
        <v>0.2431894845582292</v>
      </c>
      <c r="F83" s="127">
        <v>0.70031817199321378</v>
      </c>
      <c r="G83" s="123">
        <v>0.55283341884283077</v>
      </c>
      <c r="H83" s="123">
        <v>2.6478014150542735</v>
      </c>
      <c r="I83" s="121"/>
      <c r="J83" s="121"/>
      <c r="K83" s="121"/>
      <c r="L83" s="121"/>
      <c r="M83" s="121"/>
      <c r="N83" s="121"/>
      <c r="O83" s="121"/>
      <c r="P83" s="121"/>
      <c r="Q83" s="121"/>
      <c r="R83" s="121"/>
      <c r="S83" s="121"/>
      <c r="T83" s="121"/>
      <c r="U83" s="121"/>
      <c r="V83" s="121"/>
      <c r="W83" s="121"/>
      <c r="X83" s="121"/>
      <c r="Y83" s="121"/>
      <c r="Z83" s="121"/>
      <c r="AA83" s="121"/>
      <c r="AB83" s="121"/>
      <c r="AC83" s="121"/>
      <c r="AD83" s="121"/>
      <c r="AE83" s="121"/>
      <c r="AF83" s="121"/>
      <c r="AG83" s="121"/>
      <c r="AH83" s="121"/>
      <c r="AI83" s="121"/>
      <c r="AJ83" s="121"/>
      <c r="AK83" s="121"/>
      <c r="AL83" s="121"/>
      <c r="AM83" s="121"/>
      <c r="AN83" s="121"/>
      <c r="AO83" s="121"/>
      <c r="AP83" s="121"/>
      <c r="AQ83" s="121"/>
      <c r="AR83" s="121"/>
      <c r="AS83" s="121"/>
      <c r="AT83" s="121"/>
      <c r="AU83" s="121"/>
      <c r="AV83" s="121"/>
      <c r="AW83" s="121"/>
      <c r="AX83" s="121"/>
      <c r="AY83" s="121"/>
      <c r="AZ83" s="121"/>
      <c r="BA83" s="121"/>
      <c r="BB83" s="121"/>
      <c r="BC83" s="121"/>
      <c r="BD83" s="121"/>
      <c r="BE83" s="121"/>
      <c r="BF83" s="121"/>
      <c r="BG83" s="121"/>
      <c r="BH83" s="121"/>
      <c r="BI83" s="121"/>
      <c r="BJ83" s="121"/>
      <c r="BK83" s="126"/>
      <c r="BL83" s="119"/>
      <c r="BM83" s="119"/>
      <c r="BN83" s="119"/>
      <c r="BO83" s="119"/>
      <c r="BP83" s="119"/>
      <c r="BQ83" s="119"/>
    </row>
    <row r="84" spans="2:69" customFormat="1" x14ac:dyDescent="0.15">
      <c r="B84" s="123" t="s">
        <v>1490</v>
      </c>
      <c r="C84" s="123">
        <v>72.576443544238671</v>
      </c>
      <c r="D84" s="123">
        <v>209</v>
      </c>
      <c r="E84" s="123">
        <v>0.34725571073798406</v>
      </c>
      <c r="F84" s="123"/>
      <c r="G84" s="123"/>
      <c r="H84" s="123"/>
      <c r="I84" s="121"/>
      <c r="J84" s="121"/>
      <c r="K84" s="121"/>
      <c r="L84" s="121"/>
      <c r="M84" s="121"/>
      <c r="N84" s="121"/>
      <c r="O84" s="121"/>
      <c r="P84" s="121"/>
      <c r="Q84" s="121"/>
      <c r="R84" s="121"/>
      <c r="S84" s="121"/>
      <c r="T84" s="121"/>
      <c r="U84" s="121"/>
      <c r="V84" s="121"/>
      <c r="W84" s="121"/>
      <c r="X84" s="121"/>
      <c r="Y84" s="121"/>
      <c r="Z84" s="121"/>
      <c r="AA84" s="121"/>
      <c r="AB84" s="121"/>
      <c r="AC84" s="121"/>
      <c r="AD84" s="121"/>
      <c r="AE84" s="121"/>
      <c r="AF84" s="121"/>
      <c r="AG84" s="121"/>
      <c r="AH84" s="121"/>
      <c r="AI84" s="121"/>
      <c r="AJ84" s="121"/>
      <c r="AK84" s="121"/>
      <c r="AL84" s="121"/>
      <c r="AM84" s="121"/>
      <c r="AN84" s="121"/>
      <c r="AO84" s="121"/>
      <c r="AP84" s="121"/>
      <c r="AQ84" s="121"/>
      <c r="AR84" s="121"/>
      <c r="AS84" s="121"/>
      <c r="AT84" s="121"/>
      <c r="AU84" s="121"/>
      <c r="AV84" s="121"/>
      <c r="AW84" s="121"/>
      <c r="AX84" s="121"/>
      <c r="AY84" s="121"/>
      <c r="AZ84" s="121"/>
      <c r="BA84" s="121"/>
      <c r="BB84" s="121"/>
      <c r="BC84" s="121"/>
      <c r="BD84" s="121"/>
      <c r="BE84" s="121"/>
      <c r="BF84" s="121"/>
      <c r="BG84" s="121"/>
      <c r="BH84" s="121"/>
      <c r="BI84" s="121"/>
      <c r="BJ84" s="121"/>
      <c r="BK84" s="126"/>
      <c r="BL84" s="119"/>
      <c r="BM84" s="119"/>
      <c r="BN84" s="119"/>
      <c r="BO84" s="119"/>
      <c r="BP84" s="119"/>
      <c r="BQ84" s="119"/>
    </row>
    <row r="85" spans="2:69" customFormat="1" x14ac:dyDescent="0.15">
      <c r="B85" s="123"/>
      <c r="C85" s="123"/>
      <c r="D85" s="123"/>
      <c r="E85" s="123"/>
      <c r="F85" s="123"/>
      <c r="G85" s="123"/>
      <c r="H85" s="123"/>
      <c r="I85" s="121"/>
      <c r="J85" s="121"/>
      <c r="K85" s="121"/>
      <c r="L85" s="121"/>
      <c r="M85" s="121"/>
      <c r="N85" s="121"/>
      <c r="O85" s="121"/>
      <c r="P85" s="121"/>
      <c r="Q85" s="121"/>
      <c r="R85" s="121"/>
      <c r="S85" s="121"/>
      <c r="T85" s="121"/>
      <c r="U85" s="121"/>
      <c r="V85" s="121"/>
      <c r="W85" s="121"/>
      <c r="X85" s="121"/>
      <c r="Y85" s="121"/>
      <c r="Z85" s="121"/>
      <c r="AA85" s="121"/>
      <c r="AB85" s="121"/>
      <c r="AC85" s="121"/>
      <c r="AD85" s="121"/>
      <c r="AE85" s="121"/>
      <c r="AF85" s="121"/>
      <c r="AG85" s="121"/>
      <c r="AH85" s="121"/>
      <c r="AI85" s="121"/>
      <c r="AJ85" s="121"/>
      <c r="AK85" s="121"/>
      <c r="AL85" s="121"/>
      <c r="AM85" s="121"/>
      <c r="AN85" s="121"/>
      <c r="AO85" s="121"/>
      <c r="AP85" s="121"/>
      <c r="AQ85" s="121"/>
      <c r="AR85" s="121"/>
      <c r="AS85" s="121"/>
      <c r="AT85" s="121"/>
      <c r="AU85" s="121"/>
      <c r="AV85" s="121"/>
      <c r="AW85" s="121"/>
      <c r="AX85" s="121"/>
      <c r="AY85" s="121"/>
      <c r="AZ85" s="121"/>
      <c r="BA85" s="121"/>
      <c r="BB85" s="121"/>
      <c r="BC85" s="121"/>
      <c r="BD85" s="121"/>
      <c r="BE85" s="121"/>
      <c r="BF85" s="121"/>
      <c r="BG85" s="121"/>
      <c r="BH85" s="121"/>
      <c r="BI85" s="121"/>
      <c r="BJ85" s="121"/>
      <c r="BK85" s="126"/>
      <c r="BL85" s="119"/>
      <c r="BM85" s="119"/>
      <c r="BN85" s="119"/>
      <c r="BO85" s="119"/>
      <c r="BP85" s="119"/>
      <c r="BQ85" s="119"/>
    </row>
    <row r="86" spans="2:69" customFormat="1" ht="14" thickBot="1" x14ac:dyDescent="0.2">
      <c r="B86" s="124" t="s">
        <v>1491</v>
      </c>
      <c r="C86" s="124">
        <v>73.306011997913359</v>
      </c>
      <c r="D86" s="124">
        <v>212</v>
      </c>
      <c r="E86" s="124"/>
      <c r="F86" s="124"/>
      <c r="G86" s="124"/>
      <c r="H86" s="124"/>
      <c r="I86" s="121"/>
      <c r="J86" s="121"/>
      <c r="K86" s="121"/>
      <c r="L86" s="121"/>
      <c r="M86" s="121"/>
      <c r="N86" s="121"/>
      <c r="O86" s="121"/>
      <c r="P86" s="121"/>
      <c r="Q86" s="121"/>
      <c r="R86" s="121"/>
      <c r="S86" s="121"/>
      <c r="T86" s="121"/>
      <c r="U86" s="121"/>
      <c r="V86" s="121"/>
      <c r="W86" s="121"/>
      <c r="X86" s="121"/>
      <c r="Y86" s="121"/>
      <c r="Z86" s="121"/>
      <c r="AA86" s="121"/>
      <c r="AB86" s="121"/>
      <c r="AC86" s="121"/>
      <c r="AD86" s="121"/>
      <c r="AE86" s="121"/>
      <c r="AF86" s="121"/>
      <c r="AG86" s="121"/>
      <c r="AH86" s="121"/>
      <c r="AI86" s="121"/>
      <c r="AJ86" s="121"/>
      <c r="AK86" s="121"/>
      <c r="AL86" s="121"/>
      <c r="AM86" s="121"/>
      <c r="AN86" s="121"/>
      <c r="AO86" s="121"/>
      <c r="AP86" s="121"/>
      <c r="AQ86" s="121"/>
      <c r="AR86" s="121"/>
      <c r="AS86" s="121"/>
      <c r="AT86" s="121"/>
      <c r="AU86" s="121"/>
      <c r="AV86" s="121"/>
      <c r="AW86" s="121"/>
      <c r="AX86" s="121"/>
      <c r="AY86" s="121"/>
      <c r="AZ86" s="121"/>
      <c r="BA86" s="121"/>
      <c r="BB86" s="121"/>
      <c r="BC86" s="121"/>
      <c r="BD86" s="121"/>
      <c r="BE86" s="121"/>
      <c r="BF86" s="121"/>
      <c r="BG86" s="121"/>
      <c r="BH86" s="121"/>
      <c r="BI86" s="121"/>
      <c r="BJ86" s="121"/>
      <c r="BK86" s="126"/>
      <c r="BL86" s="119"/>
      <c r="BM86" s="119"/>
      <c r="BN86" s="119"/>
      <c r="BO86" s="119"/>
      <c r="BP86" s="119"/>
      <c r="BQ86" s="119"/>
    </row>
    <row r="87" spans="2:69" customFormat="1" x14ac:dyDescent="0.15">
      <c r="B87" s="122"/>
      <c r="C87" s="126"/>
      <c r="D87" s="126"/>
      <c r="E87" s="121"/>
      <c r="F87" s="121"/>
      <c r="G87" s="121"/>
      <c r="H87" s="121"/>
      <c r="I87" s="121"/>
      <c r="J87" s="121"/>
      <c r="K87" s="121"/>
      <c r="L87" s="121"/>
      <c r="M87" s="121"/>
      <c r="N87" s="121"/>
      <c r="O87" s="121"/>
      <c r="P87" s="121"/>
      <c r="Q87" s="121"/>
      <c r="R87" s="121"/>
      <c r="S87" s="121"/>
      <c r="T87" s="121"/>
      <c r="U87" s="121"/>
      <c r="V87" s="121"/>
      <c r="W87" s="121"/>
      <c r="X87" s="121"/>
      <c r="Y87" s="121"/>
      <c r="Z87" s="121"/>
      <c r="AA87" s="121"/>
      <c r="AB87" s="121"/>
      <c r="AC87" s="121"/>
      <c r="AD87" s="121"/>
      <c r="AE87" s="121"/>
      <c r="AF87" s="121"/>
      <c r="AG87" s="121"/>
      <c r="AH87" s="121"/>
      <c r="AI87" s="121"/>
      <c r="AJ87" s="121"/>
      <c r="AK87" s="121"/>
      <c r="AL87" s="121"/>
      <c r="AM87" s="121"/>
      <c r="AN87" s="121"/>
      <c r="AO87" s="121"/>
      <c r="AP87" s="121"/>
      <c r="AQ87" s="121"/>
      <c r="AR87" s="121"/>
      <c r="AS87" s="121"/>
      <c r="AT87" s="121"/>
      <c r="AU87" s="121"/>
      <c r="AV87" s="121"/>
      <c r="AW87" s="121"/>
      <c r="AX87" s="121"/>
      <c r="AY87" s="121"/>
      <c r="AZ87" s="121"/>
      <c r="BA87" s="121"/>
      <c r="BB87" s="121"/>
      <c r="BC87" s="121"/>
      <c r="BD87" s="121"/>
      <c r="BE87" s="121"/>
      <c r="BF87" s="121"/>
      <c r="BG87" s="121"/>
      <c r="BH87" s="121"/>
      <c r="BI87" s="121"/>
      <c r="BJ87" s="121"/>
      <c r="BK87" s="126"/>
      <c r="BL87" s="119"/>
      <c r="BM87" s="119"/>
      <c r="BN87" s="119"/>
      <c r="BO87" s="119"/>
      <c r="BP87" s="119"/>
      <c r="BQ87" s="119"/>
    </row>
    <row r="88" spans="2:69" customFormat="1" x14ac:dyDescent="0.15">
      <c r="B88" s="122"/>
      <c r="C88" s="126"/>
      <c r="D88" s="126"/>
      <c r="E88" s="121"/>
      <c r="F88" s="121"/>
      <c r="G88" s="121"/>
      <c r="H88" s="121"/>
      <c r="I88" s="121"/>
      <c r="J88" s="121"/>
      <c r="K88" s="121"/>
      <c r="L88" s="121"/>
      <c r="M88" s="121"/>
      <c r="N88" s="121"/>
      <c r="O88" s="121"/>
      <c r="P88" s="121"/>
      <c r="Q88" s="121"/>
      <c r="R88" s="121"/>
      <c r="S88" s="121"/>
      <c r="T88" s="121"/>
      <c r="U88" s="121"/>
      <c r="V88" s="121"/>
      <c r="W88" s="121"/>
      <c r="X88" s="121"/>
      <c r="Y88" s="121"/>
      <c r="Z88" s="121"/>
      <c r="AA88" s="121"/>
      <c r="AB88" s="121"/>
      <c r="AC88" s="121"/>
      <c r="AD88" s="121"/>
      <c r="AE88" s="121"/>
      <c r="AF88" s="121"/>
      <c r="AG88" s="121"/>
      <c r="AH88" s="121"/>
      <c r="AI88" s="121"/>
      <c r="AJ88" s="121"/>
      <c r="AK88" s="121"/>
      <c r="AL88" s="121"/>
      <c r="AM88" s="121"/>
      <c r="AN88" s="121"/>
      <c r="AO88" s="121"/>
      <c r="AP88" s="121"/>
      <c r="AQ88" s="121"/>
      <c r="AR88" s="121"/>
      <c r="AS88" s="121"/>
      <c r="AT88" s="121"/>
      <c r="AU88" s="121"/>
      <c r="AV88" s="121"/>
      <c r="AW88" s="121"/>
      <c r="AX88" s="121"/>
      <c r="AY88" s="121"/>
      <c r="AZ88" s="121"/>
      <c r="BA88" s="121"/>
      <c r="BB88" s="121"/>
      <c r="BC88" s="121"/>
      <c r="BD88" s="121"/>
      <c r="BE88" s="121"/>
      <c r="BF88" s="121"/>
      <c r="BG88" s="121"/>
      <c r="BH88" s="121"/>
      <c r="BI88" s="121"/>
      <c r="BJ88" s="121"/>
      <c r="BK88" s="126"/>
      <c r="BL88" s="119"/>
      <c r="BM88" s="119"/>
      <c r="BN88" s="119"/>
      <c r="BO88" s="119"/>
      <c r="BP88" s="119"/>
      <c r="BQ88" s="119"/>
    </row>
    <row r="89" spans="2:69" customFormat="1" x14ac:dyDescent="0.15">
      <c r="B89" s="122"/>
      <c r="C89" s="126"/>
      <c r="D89" s="126"/>
      <c r="E89" s="121"/>
      <c r="F89" s="121"/>
      <c r="G89" s="121"/>
      <c r="H89" s="121"/>
      <c r="I89" s="121"/>
      <c r="J89" s="121"/>
      <c r="K89" s="121"/>
      <c r="L89" s="121"/>
      <c r="M89" s="121"/>
      <c r="N89" s="121"/>
      <c r="O89" s="121"/>
      <c r="P89" s="121"/>
      <c r="Q89" s="121"/>
      <c r="R89" s="121"/>
      <c r="S89" s="121"/>
      <c r="T89" s="121"/>
      <c r="U89" s="121"/>
      <c r="V89" s="121"/>
      <c r="W89" s="121"/>
      <c r="X89" s="121"/>
      <c r="Y89" s="121"/>
      <c r="Z89" s="121"/>
      <c r="AA89" s="121"/>
      <c r="AB89" s="121"/>
      <c r="AC89" s="121"/>
      <c r="AD89" s="121"/>
      <c r="AE89" s="121"/>
      <c r="AF89" s="121"/>
      <c r="AG89" s="121"/>
      <c r="AH89" s="121"/>
      <c r="AI89" s="121"/>
      <c r="AJ89" s="121"/>
      <c r="AK89" s="121"/>
      <c r="AL89" s="121"/>
      <c r="AM89" s="121"/>
      <c r="AN89" s="121"/>
      <c r="AO89" s="121"/>
      <c r="AP89" s="121"/>
      <c r="AQ89" s="121"/>
      <c r="AR89" s="121"/>
      <c r="AS89" s="121"/>
      <c r="AT89" s="121"/>
      <c r="AU89" s="121"/>
      <c r="AV89" s="121"/>
      <c r="AW89" s="121"/>
      <c r="AX89" s="121"/>
      <c r="AY89" s="121"/>
      <c r="AZ89" s="121"/>
      <c r="BA89" s="121"/>
      <c r="BB89" s="121"/>
      <c r="BC89" s="121"/>
      <c r="BD89" s="121"/>
      <c r="BE89" s="121"/>
      <c r="BF89" s="121"/>
      <c r="BG89" s="121"/>
      <c r="BH89" s="121"/>
      <c r="BI89" s="121"/>
      <c r="BJ89" s="121"/>
      <c r="BK89" s="126"/>
      <c r="BL89" s="119"/>
      <c r="BM89" s="119"/>
      <c r="BN89" s="119"/>
      <c r="BO89" s="119"/>
      <c r="BP89" s="119"/>
      <c r="BQ89" s="119"/>
    </row>
    <row r="90" spans="2:69" customFormat="1" x14ac:dyDescent="0.15">
      <c r="B90" s="122"/>
      <c r="C90" s="126"/>
      <c r="D90" s="126"/>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c r="BG90" s="121"/>
      <c r="BH90" s="121"/>
      <c r="BI90" s="121"/>
      <c r="BJ90" s="121"/>
      <c r="BK90" s="126"/>
      <c r="BL90" s="119"/>
      <c r="BM90" s="119"/>
      <c r="BN90" s="119"/>
      <c r="BO90" s="119"/>
      <c r="BP90" s="119"/>
      <c r="BQ90" s="119"/>
    </row>
    <row r="91" spans="2:69" ht="16" x14ac:dyDescent="0.2">
      <c r="B91" s="151" t="s">
        <v>1495</v>
      </c>
      <c r="C91" s="151"/>
      <c r="D91" s="151"/>
      <c r="E91" s="151"/>
      <c r="F91" s="151"/>
      <c r="G91" s="151"/>
      <c r="H91" s="151"/>
      <c r="I91" s="151"/>
      <c r="J91" s="151"/>
      <c r="K91" s="151"/>
      <c r="L91" s="151"/>
      <c r="M91" s="151"/>
      <c r="N91" s="151"/>
      <c r="O91" s="151"/>
      <c r="P91" s="151"/>
      <c r="Q91" s="151"/>
      <c r="R91" s="151"/>
      <c r="S91" s="151"/>
      <c r="T91" s="151"/>
      <c r="U91" s="151"/>
      <c r="V91" s="151"/>
      <c r="W91" s="151"/>
      <c r="X91" s="151"/>
      <c r="Y91" s="151"/>
      <c r="Z91" s="151"/>
      <c r="AA91" s="151"/>
      <c r="AB91" s="151"/>
      <c r="AC91" s="151"/>
      <c r="AD91" s="151"/>
      <c r="AE91" s="151"/>
      <c r="AF91" s="151"/>
      <c r="AG91" s="151"/>
      <c r="AH91" s="151"/>
      <c r="AI91" s="151"/>
      <c r="AJ91" s="151"/>
      <c r="AK91" s="151"/>
      <c r="AL91" s="151"/>
      <c r="AM91" s="151"/>
      <c r="AN91" s="151"/>
      <c r="AO91" s="151"/>
      <c r="AP91" s="151"/>
      <c r="AQ91" s="151"/>
      <c r="AR91" s="151"/>
      <c r="AS91" s="151"/>
      <c r="AT91" s="151"/>
      <c r="AU91" s="151"/>
      <c r="AV91" s="151"/>
      <c r="AW91" s="151"/>
      <c r="AX91" s="151"/>
      <c r="AY91" s="151"/>
      <c r="AZ91" s="151"/>
      <c r="BA91" s="151"/>
      <c r="BB91" s="151"/>
      <c r="BC91" s="151"/>
      <c r="BD91" s="151"/>
      <c r="BE91" s="151"/>
      <c r="BF91" s="151"/>
      <c r="BG91" s="151"/>
      <c r="BH91" s="151"/>
      <c r="BI91" s="151"/>
      <c r="BJ91" s="151"/>
    </row>
    <row r="92" spans="2:69" customFormat="1" ht="14" x14ac:dyDescent="0.15">
      <c r="B92" s="122" t="s">
        <v>117</v>
      </c>
      <c r="C92" s="126"/>
      <c r="D92" s="126"/>
      <c r="E92" s="121">
        <v>3.3333333333333335</v>
      </c>
      <c r="F92" s="121">
        <v>3.6666666666666665</v>
      </c>
      <c r="G92" s="121"/>
      <c r="H92" s="121">
        <v>3.5</v>
      </c>
      <c r="I92" s="121">
        <v>3.1666666666666665</v>
      </c>
      <c r="J92" s="121">
        <v>3.5</v>
      </c>
      <c r="K92" s="121"/>
      <c r="L92" s="121">
        <v>3.25</v>
      </c>
      <c r="M92" s="121">
        <v>3</v>
      </c>
      <c r="N92" s="121">
        <v>2.5833333333333335</v>
      </c>
      <c r="O92" s="121">
        <v>3.8333333333333335</v>
      </c>
      <c r="P92" s="121">
        <v>3.25</v>
      </c>
      <c r="Q92" s="121">
        <v>3.9166666666666665</v>
      </c>
      <c r="R92" s="121">
        <v>2.8333333333333335</v>
      </c>
      <c r="S92" s="121">
        <v>2.3333333333333335</v>
      </c>
      <c r="T92" s="121">
        <v>2.4166666666666665</v>
      </c>
      <c r="U92" s="121">
        <v>4.083333333333333</v>
      </c>
      <c r="V92" s="121">
        <v>3.5833333333333335</v>
      </c>
      <c r="W92" s="121">
        <v>3.25</v>
      </c>
      <c r="X92" s="121">
        <v>3.5</v>
      </c>
      <c r="Y92" s="121">
        <v>3</v>
      </c>
      <c r="Z92" s="121">
        <v>2.8333333333333335</v>
      </c>
      <c r="AA92" s="121">
        <v>3.25</v>
      </c>
      <c r="AB92" s="121">
        <v>3.1666666666666665</v>
      </c>
      <c r="AC92" s="121">
        <v>2.8333333333333335</v>
      </c>
      <c r="AD92" s="121">
        <v>3.9166666666666665</v>
      </c>
      <c r="AE92" s="121">
        <v>3.25</v>
      </c>
      <c r="AF92" s="121">
        <v>3.6666666666666665</v>
      </c>
      <c r="AG92" s="121">
        <v>4.25</v>
      </c>
      <c r="AH92" s="121"/>
      <c r="AI92" s="121">
        <v>3.4166666666666665</v>
      </c>
      <c r="AJ92" s="121">
        <v>3.25</v>
      </c>
      <c r="AK92" s="121">
        <v>3.4166666666666665</v>
      </c>
      <c r="AL92" s="121">
        <v>3.4166666666666665</v>
      </c>
      <c r="AM92" s="121">
        <v>2.75</v>
      </c>
      <c r="AN92" s="121">
        <v>3.0833333333333335</v>
      </c>
      <c r="AO92" s="121">
        <v>3.5833333333333335</v>
      </c>
      <c r="AP92" s="121">
        <v>4</v>
      </c>
      <c r="AQ92" s="121">
        <v>3.5</v>
      </c>
      <c r="AR92" s="121">
        <v>3.3333333333333335</v>
      </c>
      <c r="AS92" s="121">
        <v>3.1666666666666665</v>
      </c>
      <c r="AT92" s="121">
        <v>3.8333333333333335</v>
      </c>
      <c r="AU92" s="121">
        <v>2.0833333333333335</v>
      </c>
      <c r="AV92" s="121">
        <v>3.0833333333333335</v>
      </c>
      <c r="AW92" s="121">
        <v>3.5833333333333335</v>
      </c>
      <c r="AX92" s="121">
        <v>3.25</v>
      </c>
      <c r="AY92" s="121">
        <v>3.75</v>
      </c>
      <c r="AZ92" s="121">
        <v>3</v>
      </c>
      <c r="BA92" s="121">
        <v>3.3333333333333335</v>
      </c>
      <c r="BB92" s="121">
        <v>3</v>
      </c>
      <c r="BC92" s="121">
        <v>2.8333333333333335</v>
      </c>
      <c r="BD92" s="121">
        <v>2.75</v>
      </c>
      <c r="BE92" s="121">
        <v>2.5</v>
      </c>
      <c r="BF92" s="121">
        <v>3</v>
      </c>
      <c r="BG92" s="121">
        <v>2.0833333333333335</v>
      </c>
      <c r="BH92" s="121">
        <v>3</v>
      </c>
      <c r="BI92" s="121">
        <v>3</v>
      </c>
      <c r="BJ92" s="121">
        <v>3.4166666666666665</v>
      </c>
      <c r="BK92" s="126" t="s">
        <v>1474</v>
      </c>
      <c r="BL92" s="119"/>
      <c r="BM92" s="119"/>
      <c r="BN92" s="119"/>
      <c r="BO92" s="119"/>
      <c r="BP92" s="119"/>
      <c r="BQ92" s="119"/>
    </row>
    <row r="93" spans="2:69" customFormat="1" ht="14" x14ac:dyDescent="0.15">
      <c r="B93" s="122" t="s">
        <v>95</v>
      </c>
      <c r="C93" s="126"/>
      <c r="D93" s="126"/>
      <c r="E93" s="121">
        <v>2.75</v>
      </c>
      <c r="F93" s="121">
        <v>2.0833333333333335</v>
      </c>
      <c r="G93" s="121">
        <v>2.9166666666666665</v>
      </c>
      <c r="H93" s="121">
        <v>2.9166666666666665</v>
      </c>
      <c r="I93" s="121">
        <v>2.4166666666666665</v>
      </c>
      <c r="J93" s="121">
        <v>2.9166666666666665</v>
      </c>
      <c r="K93" s="121"/>
      <c r="L93" s="121">
        <v>3.75</v>
      </c>
      <c r="M93" s="121">
        <v>2.75</v>
      </c>
      <c r="N93" s="121">
        <v>3.4166666666666665</v>
      </c>
      <c r="O93" s="121">
        <v>3.8333333333333335</v>
      </c>
      <c r="P93" s="121">
        <v>3</v>
      </c>
      <c r="Q93" s="121">
        <v>2.1666666666666665</v>
      </c>
      <c r="R93" s="121">
        <v>2.8333333333333335</v>
      </c>
      <c r="S93" s="121">
        <v>3.8333333333333335</v>
      </c>
      <c r="T93" s="121">
        <v>3.6666666666666665</v>
      </c>
      <c r="U93" s="121">
        <v>4</v>
      </c>
      <c r="V93" s="121">
        <v>3.3333333333333335</v>
      </c>
      <c r="W93" s="121">
        <v>2.9166666666666665</v>
      </c>
      <c r="X93" s="121">
        <v>2.8333333333333335</v>
      </c>
      <c r="Y93" s="121">
        <v>2.3333333333333335</v>
      </c>
      <c r="Z93" s="121">
        <v>2.5</v>
      </c>
      <c r="AA93" s="121">
        <v>3.0833333333333335</v>
      </c>
      <c r="AB93" s="121">
        <v>3.5</v>
      </c>
      <c r="AC93" s="121">
        <v>3.1666666666666665</v>
      </c>
      <c r="AD93" s="121">
        <v>2.9166666666666665</v>
      </c>
      <c r="AE93" s="121">
        <v>2.6666666666666665</v>
      </c>
      <c r="AF93" s="121">
        <v>3.6666666666666665</v>
      </c>
      <c r="AG93" s="121">
        <v>4.666666666666667</v>
      </c>
      <c r="AH93" s="121"/>
      <c r="AI93" s="121">
        <v>3</v>
      </c>
      <c r="AJ93" s="121">
        <v>3.9166666666666665</v>
      </c>
      <c r="AK93" s="121">
        <v>3.5</v>
      </c>
      <c r="AL93" s="121">
        <v>3.75</v>
      </c>
      <c r="AM93" s="121">
        <v>2.0833333333333335</v>
      </c>
      <c r="AN93" s="121">
        <v>3.1666666666666665</v>
      </c>
      <c r="AO93" s="121">
        <v>2.8333333333333335</v>
      </c>
      <c r="AP93" s="121">
        <v>3.9166666666666665</v>
      </c>
      <c r="AQ93" s="121">
        <v>3.4166666666666665</v>
      </c>
      <c r="AR93" s="121">
        <v>2.9166666666666665</v>
      </c>
      <c r="AS93" s="121">
        <v>1.75</v>
      </c>
      <c r="AT93" s="121">
        <v>2.9166666666666665</v>
      </c>
      <c r="AU93" s="121">
        <v>2.1666666666666665</v>
      </c>
      <c r="AV93" s="121">
        <v>3.25</v>
      </c>
      <c r="AW93" s="121">
        <v>4</v>
      </c>
      <c r="AX93" s="121">
        <v>3.3333333333333335</v>
      </c>
      <c r="AY93" s="121">
        <v>3.3333333333333335</v>
      </c>
      <c r="AZ93" s="121">
        <v>2.9166666666666665</v>
      </c>
      <c r="BA93" s="121">
        <v>4.166666666666667</v>
      </c>
      <c r="BB93" s="121">
        <v>1.9166666666666667</v>
      </c>
      <c r="BC93" s="121">
        <v>2.5833333333333335</v>
      </c>
      <c r="BD93" s="121">
        <v>2.75</v>
      </c>
      <c r="BE93" s="121">
        <v>2.4166666666666665</v>
      </c>
      <c r="BF93" s="121">
        <v>4</v>
      </c>
      <c r="BG93" s="121">
        <v>2.4166666666666665</v>
      </c>
      <c r="BH93" s="121">
        <v>2.6666666666666665</v>
      </c>
      <c r="BI93" s="121">
        <v>2.6666666666666665</v>
      </c>
      <c r="BJ93" s="121">
        <v>3.1666666666666665</v>
      </c>
      <c r="BK93" s="126" t="s">
        <v>1474</v>
      </c>
      <c r="BL93" s="119"/>
      <c r="BM93" s="119"/>
      <c r="BN93" s="119"/>
      <c r="BO93" s="119"/>
      <c r="BP93" s="119"/>
      <c r="BQ93" s="119"/>
    </row>
    <row r="94" spans="2:69" customFormat="1" ht="14" x14ac:dyDescent="0.15">
      <c r="B94" s="122" t="s">
        <v>139</v>
      </c>
      <c r="C94" s="126"/>
      <c r="D94" s="126"/>
      <c r="E94" s="121">
        <v>3.1666666666666665</v>
      </c>
      <c r="F94" s="121">
        <v>3.9166666666666665</v>
      </c>
      <c r="G94" s="121"/>
      <c r="H94" s="121">
        <v>3</v>
      </c>
      <c r="I94" s="121">
        <v>3.3333333333333335</v>
      </c>
      <c r="J94" s="121">
        <v>3.5</v>
      </c>
      <c r="K94" s="121"/>
      <c r="L94" s="121">
        <v>4.333333333333333</v>
      </c>
      <c r="M94" s="121">
        <v>3.0833333333333335</v>
      </c>
      <c r="N94" s="121">
        <v>4.666666666666667</v>
      </c>
      <c r="O94" s="121">
        <v>2.75</v>
      </c>
      <c r="P94" s="121">
        <v>3.75</v>
      </c>
      <c r="Q94" s="121">
        <v>3.5833333333333335</v>
      </c>
      <c r="R94" s="121">
        <v>2.4166666666666665</v>
      </c>
      <c r="S94" s="121">
        <v>4.416666666666667</v>
      </c>
      <c r="T94" s="121">
        <v>3.75</v>
      </c>
      <c r="U94" s="121">
        <v>4.333333333333333</v>
      </c>
      <c r="V94" s="121">
        <v>3.8333333333333335</v>
      </c>
      <c r="W94" s="121">
        <v>2.75</v>
      </c>
      <c r="X94" s="121">
        <v>2.9166666666666665</v>
      </c>
      <c r="Y94" s="121">
        <v>3</v>
      </c>
      <c r="Z94" s="121">
        <v>2.75</v>
      </c>
      <c r="AA94" s="121">
        <v>3.1666666666666665</v>
      </c>
      <c r="AB94" s="121">
        <v>3.5833333333333335</v>
      </c>
      <c r="AC94" s="121">
        <v>3.4166666666666665</v>
      </c>
      <c r="AD94" s="121">
        <v>4</v>
      </c>
      <c r="AE94" s="121">
        <v>3.1666666666666665</v>
      </c>
      <c r="AF94" s="121">
        <v>4.166666666666667</v>
      </c>
      <c r="AG94" s="121">
        <v>4.166666666666667</v>
      </c>
      <c r="AH94" s="121"/>
      <c r="AI94" s="121">
        <v>3.3333333333333335</v>
      </c>
      <c r="AJ94" s="121">
        <v>4.25</v>
      </c>
      <c r="AK94" s="121">
        <v>3.75</v>
      </c>
      <c r="AL94" s="121">
        <v>3.5833333333333335</v>
      </c>
      <c r="AM94" s="121">
        <v>1.8333333333333333</v>
      </c>
      <c r="AN94" s="121">
        <v>3.4166666666666665</v>
      </c>
      <c r="AO94" s="121">
        <v>4.25</v>
      </c>
      <c r="AP94" s="121">
        <v>4.25</v>
      </c>
      <c r="AQ94" s="121">
        <v>3.3333333333333335</v>
      </c>
      <c r="AR94" s="121">
        <v>3.4166666666666665</v>
      </c>
      <c r="AS94" s="121">
        <v>3.25</v>
      </c>
      <c r="AT94" s="121">
        <v>3.4166666666666665</v>
      </c>
      <c r="AU94" s="121">
        <v>2</v>
      </c>
      <c r="AV94" s="121">
        <v>3.5</v>
      </c>
      <c r="AW94" s="121">
        <v>3.5833333333333335</v>
      </c>
      <c r="AX94" s="121">
        <v>3.5833333333333335</v>
      </c>
      <c r="AY94" s="121"/>
      <c r="AZ94" s="121">
        <v>3.4166666666666665</v>
      </c>
      <c r="BA94" s="121">
        <v>4.083333333333333</v>
      </c>
      <c r="BB94" s="121">
        <v>3.6666666666666665</v>
      </c>
      <c r="BC94" s="121">
        <v>4.166666666666667</v>
      </c>
      <c r="BD94" s="121">
        <v>2.75</v>
      </c>
      <c r="BE94" s="121">
        <v>3.0833333333333335</v>
      </c>
      <c r="BF94" s="121">
        <v>4.333333333333333</v>
      </c>
      <c r="BG94" s="121">
        <v>3.8333333333333335</v>
      </c>
      <c r="BH94" s="121">
        <v>3.5833333333333335</v>
      </c>
      <c r="BI94" s="121">
        <v>4.5</v>
      </c>
      <c r="BJ94" s="121">
        <v>3.3333333333333335</v>
      </c>
      <c r="BK94" s="126" t="s">
        <v>1474</v>
      </c>
      <c r="BL94" s="119"/>
      <c r="BM94" s="119"/>
      <c r="BN94" s="119"/>
      <c r="BO94" s="119"/>
      <c r="BP94" s="119"/>
      <c r="BQ94" s="119"/>
    </row>
    <row r="97" spans="2:11" x14ac:dyDescent="0.15">
      <c r="B97" s="152" t="s">
        <v>1497</v>
      </c>
      <c r="C97" s="153"/>
      <c r="D97" s="153"/>
      <c r="E97" s="153"/>
      <c r="F97" s="153"/>
      <c r="G97" s="153"/>
      <c r="H97" s="153"/>
      <c r="I97" s="153"/>
      <c r="J97" s="153"/>
      <c r="K97" s="153"/>
    </row>
    <row r="99" spans="2:11" x14ac:dyDescent="0.15">
      <c r="B99" t="s">
        <v>1475</v>
      </c>
      <c r="C99"/>
      <c r="D99"/>
      <c r="E99"/>
      <c r="F99"/>
      <c r="G99"/>
      <c r="H99"/>
    </row>
    <row r="100" spans="2:11" x14ac:dyDescent="0.15">
      <c r="B100"/>
      <c r="C100"/>
      <c r="D100"/>
      <c r="E100"/>
      <c r="F100"/>
      <c r="G100"/>
      <c r="H100"/>
    </row>
    <row r="101" spans="2:11" ht="14" thickBot="1" x14ac:dyDescent="0.2">
      <c r="B101" t="s">
        <v>1476</v>
      </c>
      <c r="C101"/>
      <c r="D101"/>
      <c r="E101"/>
      <c r="F101"/>
      <c r="G101"/>
      <c r="H101"/>
    </row>
    <row r="102" spans="2:11" x14ac:dyDescent="0.15">
      <c r="B102" s="125" t="s">
        <v>1477</v>
      </c>
      <c r="C102" s="125" t="s">
        <v>1478</v>
      </c>
      <c r="D102" s="125" t="s">
        <v>1479</v>
      </c>
      <c r="E102" s="125" t="s">
        <v>157</v>
      </c>
      <c r="F102" s="125" t="s">
        <v>1480</v>
      </c>
      <c r="G102"/>
      <c r="H102"/>
    </row>
    <row r="103" spans="2:11" x14ac:dyDescent="0.15">
      <c r="B103" s="123" t="s">
        <v>117</v>
      </c>
      <c r="C103" s="123">
        <v>55</v>
      </c>
      <c r="D103" s="123">
        <v>177.5833333333334</v>
      </c>
      <c r="E103" s="123">
        <v>3.2287878787878799</v>
      </c>
      <c r="F103" s="123">
        <v>0.22382154882154104</v>
      </c>
      <c r="G103"/>
      <c r="H103"/>
    </row>
    <row r="104" spans="2:11" x14ac:dyDescent="0.15">
      <c r="B104" s="123" t="s">
        <v>95</v>
      </c>
      <c r="C104" s="123">
        <v>56</v>
      </c>
      <c r="D104" s="123">
        <v>171.75</v>
      </c>
      <c r="E104" s="123">
        <v>3.0669642857142856</v>
      </c>
      <c r="F104" s="123">
        <v>0.39379283910533847</v>
      </c>
      <c r="G104"/>
      <c r="H104"/>
    </row>
    <row r="105" spans="2:11" ht="14" thickBot="1" x14ac:dyDescent="0.2">
      <c r="B105" s="124" t="s">
        <v>139</v>
      </c>
      <c r="C105" s="124">
        <v>54</v>
      </c>
      <c r="D105" s="124">
        <v>190.41666666666671</v>
      </c>
      <c r="E105" s="124">
        <v>3.5262345679012355</v>
      </c>
      <c r="F105" s="124">
        <v>0.37154718922275853</v>
      </c>
      <c r="G105"/>
      <c r="H105"/>
    </row>
    <row r="106" spans="2:11" x14ac:dyDescent="0.15">
      <c r="B106"/>
      <c r="C106"/>
      <c r="D106"/>
      <c r="E106"/>
      <c r="F106"/>
      <c r="G106"/>
      <c r="H106"/>
    </row>
    <row r="107" spans="2:11" x14ac:dyDescent="0.15">
      <c r="B107"/>
      <c r="C107"/>
      <c r="D107"/>
      <c r="E107"/>
      <c r="F107"/>
      <c r="G107"/>
      <c r="H107"/>
    </row>
    <row r="108" spans="2:11" ht="14" thickBot="1" x14ac:dyDescent="0.2">
      <c r="B108" t="s">
        <v>1481</v>
      </c>
      <c r="C108"/>
      <c r="D108"/>
      <c r="E108"/>
      <c r="F108"/>
      <c r="G108"/>
      <c r="H108"/>
    </row>
    <row r="109" spans="2:11" x14ac:dyDescent="0.15">
      <c r="B109" s="125" t="s">
        <v>1482</v>
      </c>
      <c r="C109" s="125" t="s">
        <v>1483</v>
      </c>
      <c r="D109" s="125" t="s">
        <v>1484</v>
      </c>
      <c r="E109" s="125" t="s">
        <v>1485</v>
      </c>
      <c r="F109" s="125" t="s">
        <v>1486</v>
      </c>
      <c r="G109" s="125" t="s">
        <v>1487</v>
      </c>
      <c r="H109" s="125" t="s">
        <v>1488</v>
      </c>
    </row>
    <row r="110" spans="2:11" x14ac:dyDescent="0.15">
      <c r="B110" s="123" t="s">
        <v>1489</v>
      </c>
      <c r="C110" s="123">
        <v>5.9471200931270545</v>
      </c>
      <c r="D110" s="123">
        <v>2</v>
      </c>
      <c r="E110" s="123">
        <v>2.9735600465635272</v>
      </c>
      <c r="F110" s="128">
        <v>9.014671306918137</v>
      </c>
      <c r="G110" s="123">
        <v>1.940480268627484E-4</v>
      </c>
      <c r="H110" s="123">
        <v>3.0518191872998037</v>
      </c>
    </row>
    <row r="111" spans="2:11" x14ac:dyDescent="0.15">
      <c r="B111" s="123" t="s">
        <v>1490</v>
      </c>
      <c r="C111" s="123">
        <v>53.436970815963875</v>
      </c>
      <c r="D111" s="123">
        <v>162</v>
      </c>
      <c r="E111" s="123">
        <v>0.32985784454298689</v>
      </c>
      <c r="F111" s="123"/>
      <c r="G111" s="123"/>
      <c r="H111" s="123"/>
    </row>
    <row r="112" spans="2:11" x14ac:dyDescent="0.15">
      <c r="B112" s="123"/>
      <c r="C112" s="123"/>
      <c r="D112" s="123"/>
      <c r="E112" s="123"/>
      <c r="F112" s="123"/>
      <c r="G112" s="123"/>
      <c r="H112" s="123"/>
    </row>
    <row r="113" spans="2:63" ht="14" thickBot="1" x14ac:dyDescent="0.2">
      <c r="B113" s="124" t="s">
        <v>1491</v>
      </c>
      <c r="C113" s="124">
        <v>59.384090909090929</v>
      </c>
      <c r="D113" s="124">
        <v>164</v>
      </c>
      <c r="E113" s="124"/>
      <c r="F113" s="124"/>
      <c r="G113" s="124"/>
      <c r="H113" s="124"/>
    </row>
    <row r="118" spans="2:63" ht="16" x14ac:dyDescent="0.2">
      <c r="B118" s="151" t="s">
        <v>174</v>
      </c>
      <c r="C118" s="151"/>
      <c r="D118" s="151"/>
      <c r="E118" s="151"/>
      <c r="F118" s="151"/>
      <c r="G118" s="151"/>
      <c r="H118" s="151"/>
      <c r="I118" s="151"/>
      <c r="J118" s="151"/>
      <c r="K118" s="151"/>
      <c r="L118" s="151"/>
      <c r="M118" s="151"/>
      <c r="N118" s="151"/>
      <c r="O118" s="151"/>
      <c r="P118" s="151"/>
      <c r="Q118" s="151"/>
      <c r="R118" s="151"/>
      <c r="S118" s="151"/>
      <c r="T118" s="151"/>
      <c r="U118" s="151"/>
      <c r="V118" s="151"/>
      <c r="W118" s="151"/>
      <c r="X118" s="151"/>
      <c r="Y118" s="151"/>
      <c r="Z118" s="151"/>
      <c r="AA118" s="151"/>
      <c r="AB118" s="151"/>
      <c r="AC118" s="151"/>
      <c r="AD118" s="151"/>
      <c r="AE118" s="151"/>
      <c r="AF118" s="151"/>
      <c r="AG118" s="151"/>
      <c r="AH118" s="151"/>
      <c r="AI118" s="151"/>
      <c r="AJ118" s="151"/>
      <c r="AK118" s="151"/>
      <c r="AL118" s="151"/>
      <c r="AM118" s="151"/>
      <c r="AN118" s="151"/>
      <c r="AO118" s="151"/>
      <c r="AP118" s="151"/>
      <c r="AQ118" s="151"/>
      <c r="AR118" s="151"/>
      <c r="AS118" s="151"/>
      <c r="AT118" s="151"/>
      <c r="AU118" s="151"/>
      <c r="AV118" s="151"/>
      <c r="AW118" s="151"/>
      <c r="AX118" s="151"/>
      <c r="AY118" s="151"/>
      <c r="AZ118" s="151"/>
      <c r="BA118" s="151"/>
      <c r="BB118" s="151"/>
      <c r="BC118" s="151"/>
      <c r="BD118" s="151"/>
      <c r="BE118" s="151"/>
      <c r="BF118" s="151"/>
      <c r="BG118" s="151"/>
      <c r="BH118" s="151"/>
      <c r="BI118" s="151"/>
      <c r="BJ118" s="151"/>
    </row>
    <row r="119" spans="2:63" ht="14" x14ac:dyDescent="0.15">
      <c r="B119" s="122" t="s">
        <v>143</v>
      </c>
      <c r="C119" s="126"/>
      <c r="D119" s="126"/>
      <c r="E119" s="121">
        <v>3.2857142857142856</v>
      </c>
      <c r="F119" s="121">
        <v>1.1428571428571428</v>
      </c>
      <c r="G119" s="121"/>
      <c r="H119" s="121">
        <v>3.8571428571428572</v>
      </c>
      <c r="I119" s="121">
        <v>3.1428571428571428</v>
      </c>
      <c r="J119" s="121">
        <v>4.5714285714285712</v>
      </c>
      <c r="K119" s="121"/>
      <c r="L119" s="121">
        <v>4.5714285714285712</v>
      </c>
      <c r="M119" s="121">
        <v>2.8571428571428572</v>
      </c>
      <c r="N119" s="121">
        <v>5</v>
      </c>
      <c r="O119" s="121"/>
      <c r="P119" s="121">
        <v>3.5714285714285716</v>
      </c>
      <c r="Q119" s="121">
        <v>3.8571428571428572</v>
      </c>
      <c r="R119" s="121">
        <v>4.5714285714285712</v>
      </c>
      <c r="S119" s="121">
        <v>3.5714285714285716</v>
      </c>
      <c r="T119" s="121">
        <v>3.5714285714285716</v>
      </c>
      <c r="U119" s="121">
        <v>3.4285714285714284</v>
      </c>
      <c r="V119" s="121">
        <v>3.7142857142857144</v>
      </c>
      <c r="W119" s="121">
        <v>2.5714285714285716</v>
      </c>
      <c r="X119" s="121"/>
      <c r="Y119" s="121">
        <v>4</v>
      </c>
      <c r="Z119" s="121">
        <v>2.4285714285714284</v>
      </c>
      <c r="AA119" s="121">
        <v>4</v>
      </c>
      <c r="AB119" s="121">
        <v>4.1428571428571432</v>
      </c>
      <c r="AC119" s="121">
        <v>3.5714285714285716</v>
      </c>
      <c r="AD119" s="121">
        <v>4.4285714285714288</v>
      </c>
      <c r="AE119" s="121">
        <v>2.7142857142857144</v>
      </c>
      <c r="AF119" s="121">
        <v>1.8571428571428572</v>
      </c>
      <c r="AG119" s="121">
        <v>5</v>
      </c>
      <c r="AH119" s="121"/>
      <c r="AI119" s="121">
        <v>3.4285714285714284</v>
      </c>
      <c r="AJ119" s="121">
        <v>4.7142857142857144</v>
      </c>
      <c r="AK119" s="121">
        <v>3.4285714285714284</v>
      </c>
      <c r="AL119" s="121">
        <v>4.7142857142857144</v>
      </c>
      <c r="AM119" s="121"/>
      <c r="AN119" s="121">
        <v>3.5714285714285716</v>
      </c>
      <c r="AO119" s="121">
        <v>3.2857142857142856</v>
      </c>
      <c r="AP119" s="121">
        <v>3.8571428571428572</v>
      </c>
      <c r="AQ119" s="121">
        <v>5</v>
      </c>
      <c r="AR119" s="121"/>
      <c r="AS119" s="121">
        <v>3.4285714285714284</v>
      </c>
      <c r="AT119" s="121">
        <v>3.8571428571428572</v>
      </c>
      <c r="AU119" s="121"/>
      <c r="AV119" s="121">
        <v>0</v>
      </c>
      <c r="AW119" s="121">
        <v>2.8571428571428572</v>
      </c>
      <c r="AX119" s="121">
        <v>3.2857142857142856</v>
      </c>
      <c r="AY119" s="121"/>
      <c r="AZ119" s="121">
        <v>3</v>
      </c>
      <c r="BA119" s="121">
        <v>3.4285714285714284</v>
      </c>
      <c r="BB119" s="121">
        <v>4</v>
      </c>
      <c r="BC119" s="121">
        <v>3.8571428571428572</v>
      </c>
      <c r="BD119" s="121">
        <v>3.1428571428571428</v>
      </c>
      <c r="BE119" s="121"/>
      <c r="BF119" s="121">
        <v>4</v>
      </c>
      <c r="BG119" s="121">
        <v>4.4285714285714288</v>
      </c>
      <c r="BH119" s="121">
        <v>4</v>
      </c>
      <c r="BI119" s="121">
        <v>3.4285714285714284</v>
      </c>
      <c r="BJ119" s="121">
        <v>3.1428571428571428</v>
      </c>
      <c r="BK119" s="121" t="s">
        <v>1474</v>
      </c>
    </row>
    <row r="120" spans="2:63" ht="14" x14ac:dyDescent="0.15">
      <c r="B120" s="122" t="s">
        <v>111</v>
      </c>
      <c r="C120" s="126"/>
      <c r="D120" s="126"/>
      <c r="E120" s="121">
        <v>3.8571428571428572</v>
      </c>
      <c r="F120" s="121">
        <v>4.1428571428571432</v>
      </c>
      <c r="G120" s="121"/>
      <c r="H120" s="121">
        <v>4.5714285714285712</v>
      </c>
      <c r="I120" s="121">
        <v>2.7142857142857144</v>
      </c>
      <c r="J120" s="121">
        <v>3.4285714285714284</v>
      </c>
      <c r="K120" s="121"/>
      <c r="L120" s="121">
        <v>4.2857142857142856</v>
      </c>
      <c r="M120" s="121">
        <v>2.7142857142857144</v>
      </c>
      <c r="N120" s="121">
        <v>5</v>
      </c>
      <c r="O120" s="121">
        <v>3.4285714285714284</v>
      </c>
      <c r="P120" s="121">
        <v>4</v>
      </c>
      <c r="Q120" s="121">
        <v>4.7142857142857144</v>
      </c>
      <c r="R120" s="121">
        <v>4.8571428571428568</v>
      </c>
      <c r="S120" s="121">
        <v>3.2857142857142856</v>
      </c>
      <c r="T120" s="121">
        <v>3.2857142857142856</v>
      </c>
      <c r="U120" s="121">
        <v>3.2857142857142856</v>
      </c>
      <c r="V120" s="121">
        <v>3.2857142857142856</v>
      </c>
      <c r="W120" s="121">
        <v>1.7142857142857142</v>
      </c>
      <c r="X120" s="121">
        <v>5</v>
      </c>
      <c r="Y120" s="121">
        <v>4</v>
      </c>
      <c r="Z120" s="121">
        <v>1.5714285714285714</v>
      </c>
      <c r="AA120" s="121">
        <v>3.2857142857142856</v>
      </c>
      <c r="AB120" s="121">
        <v>4.4285714285714288</v>
      </c>
      <c r="AC120" s="121">
        <v>3.4285714285714284</v>
      </c>
      <c r="AD120" s="121">
        <v>4.1428571428571432</v>
      </c>
      <c r="AE120" s="121">
        <v>3.5714285714285716</v>
      </c>
      <c r="AF120" s="121">
        <v>4.1428571428571432</v>
      </c>
      <c r="AG120" s="121">
        <v>5</v>
      </c>
      <c r="AH120" s="121"/>
      <c r="AI120" s="121">
        <v>3.4285714285714284</v>
      </c>
      <c r="AJ120" s="121">
        <v>4.4285714285714288</v>
      </c>
      <c r="AK120" s="121">
        <v>3.4285714285714284</v>
      </c>
      <c r="AL120" s="121">
        <v>4.8571428571428568</v>
      </c>
      <c r="AM120" s="121">
        <v>4</v>
      </c>
      <c r="AN120" s="121">
        <v>3.5714285714285716</v>
      </c>
      <c r="AO120" s="121">
        <v>3.4285714285714284</v>
      </c>
      <c r="AP120" s="121">
        <v>4.1428571428571432</v>
      </c>
      <c r="AQ120" s="121">
        <v>4.8571428571428568</v>
      </c>
      <c r="AR120" s="121">
        <v>4.4285714285714288</v>
      </c>
      <c r="AS120" s="121">
        <v>3.2857142857142856</v>
      </c>
      <c r="AT120" s="121">
        <v>3</v>
      </c>
      <c r="AU120" s="121">
        <v>1.4285714285714286</v>
      </c>
      <c r="AV120" s="121">
        <v>4</v>
      </c>
      <c r="AW120" s="121">
        <v>4.7142857142857144</v>
      </c>
      <c r="AX120" s="121">
        <v>4</v>
      </c>
      <c r="AY120" s="121">
        <v>4</v>
      </c>
      <c r="AZ120" s="121">
        <v>4.1428571428571432</v>
      </c>
      <c r="BA120" s="121">
        <v>4</v>
      </c>
      <c r="BB120" s="121">
        <v>4.4285714285714288</v>
      </c>
      <c r="BC120" s="121">
        <v>4</v>
      </c>
      <c r="BD120" s="121">
        <v>2.1428571428571428</v>
      </c>
      <c r="BE120" s="121">
        <v>3</v>
      </c>
      <c r="BF120" s="121">
        <v>4.1428571428571432</v>
      </c>
      <c r="BG120" s="121">
        <v>2.5714285714285716</v>
      </c>
      <c r="BH120" s="121">
        <v>3</v>
      </c>
      <c r="BI120" s="121">
        <v>4</v>
      </c>
      <c r="BJ120" s="121">
        <v>3.7142857142857144</v>
      </c>
      <c r="BK120" s="121" t="s">
        <v>1474</v>
      </c>
    </row>
    <row r="121" spans="2:63" ht="14" x14ac:dyDescent="0.15">
      <c r="B121" s="122" t="s">
        <v>89</v>
      </c>
      <c r="C121" s="126"/>
      <c r="D121" s="126"/>
      <c r="E121" s="121">
        <v>3.4285714285714284</v>
      </c>
      <c r="F121" s="121">
        <v>2.1428571428571428</v>
      </c>
      <c r="G121" s="121">
        <v>3</v>
      </c>
      <c r="H121" s="121">
        <v>4.7142857142857144</v>
      </c>
      <c r="I121" s="121">
        <v>3</v>
      </c>
      <c r="J121" s="121">
        <v>3.2857142857142856</v>
      </c>
      <c r="K121" s="121"/>
      <c r="L121" s="121">
        <v>4.7142857142857144</v>
      </c>
      <c r="M121" s="121">
        <v>2.5714285714285716</v>
      </c>
      <c r="N121" s="121">
        <v>5</v>
      </c>
      <c r="O121" s="121">
        <v>3.7142857142857144</v>
      </c>
      <c r="P121" s="121">
        <v>3.2857142857142856</v>
      </c>
      <c r="Q121" s="121">
        <v>3.8571428571428572</v>
      </c>
      <c r="R121" s="121">
        <v>2.5714285714285716</v>
      </c>
      <c r="S121" s="121">
        <v>4</v>
      </c>
      <c r="T121" s="121">
        <v>3.5714285714285716</v>
      </c>
      <c r="U121" s="121">
        <v>2.7142857142857144</v>
      </c>
      <c r="V121" s="121">
        <v>3.8571428571428572</v>
      </c>
      <c r="W121" s="121">
        <v>1.8571428571428572</v>
      </c>
      <c r="X121" s="121">
        <v>3.2857142857142856</v>
      </c>
      <c r="Y121" s="121">
        <v>1</v>
      </c>
      <c r="Z121" s="121">
        <v>1.5714285714285714</v>
      </c>
      <c r="AA121" s="121">
        <v>3.5714285714285716</v>
      </c>
      <c r="AB121" s="121">
        <v>4.1428571428571432</v>
      </c>
      <c r="AC121" s="121">
        <v>3.1428571428571428</v>
      </c>
      <c r="AD121" s="121">
        <v>3.4285714285714284</v>
      </c>
      <c r="AE121" s="121">
        <v>3.4285714285714284</v>
      </c>
      <c r="AF121" s="121">
        <v>4.2857142857142856</v>
      </c>
      <c r="AG121" s="121">
        <v>5</v>
      </c>
      <c r="AH121" s="121"/>
      <c r="AI121" s="121">
        <v>3.7142857142857144</v>
      </c>
      <c r="AJ121" s="121">
        <v>4.1428571428571432</v>
      </c>
      <c r="AK121" s="121">
        <v>4</v>
      </c>
      <c r="AL121" s="121">
        <v>4.1428571428571432</v>
      </c>
      <c r="AM121" s="121">
        <v>2</v>
      </c>
      <c r="AN121" s="121">
        <v>3</v>
      </c>
      <c r="AO121" s="121">
        <v>3.8571428571428572</v>
      </c>
      <c r="AP121" s="121">
        <v>4.2857142857142856</v>
      </c>
      <c r="AQ121" s="121">
        <v>4.5714285714285712</v>
      </c>
      <c r="AR121" s="121">
        <v>3.8571428571428572</v>
      </c>
      <c r="AS121" s="121">
        <v>2</v>
      </c>
      <c r="AT121" s="121">
        <v>3.7142857142857144</v>
      </c>
      <c r="AU121" s="121">
        <v>1.7142857142857142</v>
      </c>
      <c r="AV121" s="121">
        <v>3.5714285714285716</v>
      </c>
      <c r="AW121" s="121">
        <v>3.2857142857142856</v>
      </c>
      <c r="AX121" s="121">
        <v>4</v>
      </c>
      <c r="AY121" s="121">
        <v>3.8571428571428572</v>
      </c>
      <c r="AZ121" s="121">
        <v>3</v>
      </c>
      <c r="BA121" s="121">
        <v>4.5714285714285712</v>
      </c>
      <c r="BB121" s="121">
        <v>4</v>
      </c>
      <c r="BC121" s="121">
        <v>3</v>
      </c>
      <c r="BD121" s="121">
        <v>2.7142857142857144</v>
      </c>
      <c r="BE121" s="121">
        <v>2.5714285714285716</v>
      </c>
      <c r="BF121" s="121">
        <v>4.1428571428571432</v>
      </c>
      <c r="BG121" s="121">
        <v>3.8571428571428572</v>
      </c>
      <c r="BH121" s="121">
        <v>3.7142857142857144</v>
      </c>
      <c r="BI121" s="121">
        <v>3.7142857142857144</v>
      </c>
      <c r="BJ121" s="121">
        <v>3.7142857142857144</v>
      </c>
      <c r="BK121" s="121" t="s">
        <v>1474</v>
      </c>
    </row>
    <row r="122" spans="2:63" ht="14" x14ac:dyDescent="0.15">
      <c r="B122" s="122" t="s">
        <v>133</v>
      </c>
      <c r="C122" s="126"/>
      <c r="D122" s="126"/>
      <c r="E122" s="121">
        <v>3.1428571428571428</v>
      </c>
      <c r="F122" s="121">
        <v>3.5714285714285716</v>
      </c>
      <c r="G122" s="121"/>
      <c r="H122" s="121">
        <v>4.7142857142857144</v>
      </c>
      <c r="I122" s="121">
        <v>4</v>
      </c>
      <c r="J122" s="121">
        <v>3.5714285714285716</v>
      </c>
      <c r="K122" s="121"/>
      <c r="L122" s="121">
        <v>4.7142857142857144</v>
      </c>
      <c r="M122" s="121">
        <v>3</v>
      </c>
      <c r="N122" s="121">
        <v>5</v>
      </c>
      <c r="O122" s="121">
        <v>3</v>
      </c>
      <c r="P122" s="121">
        <v>3.5714285714285716</v>
      </c>
      <c r="Q122" s="121">
        <v>3.7142857142857144</v>
      </c>
      <c r="R122" s="121">
        <v>2</v>
      </c>
      <c r="S122" s="121">
        <v>4.2857142857142856</v>
      </c>
      <c r="T122" s="121">
        <v>3.5714285714285716</v>
      </c>
      <c r="U122" s="121">
        <v>3.1428571428571428</v>
      </c>
      <c r="V122" s="121">
        <v>3.8571428571428572</v>
      </c>
      <c r="W122" s="121">
        <v>2.2857142857142856</v>
      </c>
      <c r="X122" s="121">
        <v>3.2857142857142856</v>
      </c>
      <c r="Y122" s="121">
        <v>4</v>
      </c>
      <c r="Z122" s="121">
        <v>1.4285714285714286</v>
      </c>
      <c r="AA122" s="121">
        <v>3.5714285714285716</v>
      </c>
      <c r="AB122" s="121">
        <v>4.5714285714285712</v>
      </c>
      <c r="AC122" s="121">
        <v>3.5714285714285716</v>
      </c>
      <c r="AD122" s="121">
        <v>4.1428571428571432</v>
      </c>
      <c r="AE122" s="121">
        <v>4</v>
      </c>
      <c r="AF122" s="121">
        <v>4.2857142857142856</v>
      </c>
      <c r="AG122" s="121">
        <v>5</v>
      </c>
      <c r="AH122" s="121"/>
      <c r="AI122" s="121">
        <v>3.4285714285714284</v>
      </c>
      <c r="AJ122" s="121">
        <v>4.4285714285714288</v>
      </c>
      <c r="AK122" s="121">
        <v>3.5714285714285716</v>
      </c>
      <c r="AL122" s="121">
        <v>4.2857142857142856</v>
      </c>
      <c r="AM122" s="121">
        <v>1.4285714285714286</v>
      </c>
      <c r="AN122" s="121">
        <v>3.4285714285714284</v>
      </c>
      <c r="AO122" s="121">
        <v>4.4285714285714288</v>
      </c>
      <c r="AP122" s="121">
        <v>4</v>
      </c>
      <c r="AQ122" s="121">
        <v>4.8571428571428568</v>
      </c>
      <c r="AR122" s="121">
        <v>4.5714285714285712</v>
      </c>
      <c r="AS122" s="121">
        <v>3.4285714285714284</v>
      </c>
      <c r="AT122" s="121">
        <v>2.4285714285714284</v>
      </c>
      <c r="AU122" s="121">
        <v>1</v>
      </c>
      <c r="AV122" s="121">
        <v>4</v>
      </c>
      <c r="AW122" s="121">
        <v>4.2857142857142856</v>
      </c>
      <c r="AX122" s="121">
        <v>3.7142857142857144</v>
      </c>
      <c r="AY122" s="121"/>
      <c r="AZ122" s="121">
        <v>4</v>
      </c>
      <c r="BA122" s="121">
        <v>4.2857142857142856</v>
      </c>
      <c r="BB122" s="121">
        <v>3.8571428571428572</v>
      </c>
      <c r="BC122" s="121">
        <v>4</v>
      </c>
      <c r="BD122" s="121">
        <v>2.4285714285714284</v>
      </c>
      <c r="BE122" s="121">
        <v>3</v>
      </c>
      <c r="BF122" s="121">
        <v>4.2857142857142856</v>
      </c>
      <c r="BG122" s="121">
        <v>4.7142857142857144</v>
      </c>
      <c r="BH122" s="121">
        <v>4</v>
      </c>
      <c r="BI122" s="121">
        <v>4.7142857142857144</v>
      </c>
      <c r="BJ122" s="121">
        <v>3</v>
      </c>
      <c r="BK122" s="121" t="s">
        <v>1474</v>
      </c>
    </row>
    <row r="125" spans="2:63" x14ac:dyDescent="0.15">
      <c r="B125" s="152" t="s">
        <v>1498</v>
      </c>
      <c r="C125" s="153"/>
      <c r="D125" s="153"/>
      <c r="E125" s="153"/>
      <c r="F125" s="153"/>
      <c r="G125" s="153"/>
      <c r="H125" s="153"/>
      <c r="I125" s="153"/>
      <c r="J125" s="153"/>
      <c r="K125" s="153"/>
    </row>
    <row r="127" spans="2:63" x14ac:dyDescent="0.15">
      <c r="B127" t="s">
        <v>1475</v>
      </c>
      <c r="C127"/>
      <c r="D127"/>
      <c r="E127"/>
      <c r="F127"/>
      <c r="G127"/>
      <c r="H127"/>
    </row>
    <row r="128" spans="2:63" x14ac:dyDescent="0.15">
      <c r="B128"/>
      <c r="C128"/>
      <c r="D128"/>
      <c r="E128"/>
      <c r="F128"/>
      <c r="G128"/>
      <c r="H128"/>
    </row>
    <row r="129" spans="2:8" ht="14" thickBot="1" x14ac:dyDescent="0.2">
      <c r="B129" t="s">
        <v>1476</v>
      </c>
      <c r="C129"/>
      <c r="D129"/>
      <c r="E129"/>
      <c r="F129"/>
      <c r="G129"/>
      <c r="H129"/>
    </row>
    <row r="130" spans="2:8" x14ac:dyDescent="0.15">
      <c r="B130" s="125" t="s">
        <v>1477</v>
      </c>
      <c r="C130" s="125" t="s">
        <v>1478</v>
      </c>
      <c r="D130" s="125" t="s">
        <v>1479</v>
      </c>
      <c r="E130" s="125" t="s">
        <v>157</v>
      </c>
      <c r="F130" s="125" t="s">
        <v>1480</v>
      </c>
      <c r="G130"/>
      <c r="H130"/>
    </row>
    <row r="131" spans="2:8" x14ac:dyDescent="0.15">
      <c r="B131" s="123" t="s">
        <v>143</v>
      </c>
      <c r="C131" s="123">
        <v>48</v>
      </c>
      <c r="D131" s="123">
        <v>171.28571428571422</v>
      </c>
      <c r="E131" s="123">
        <v>3.5684523809523796</v>
      </c>
      <c r="F131" s="123">
        <v>0.88883159646838439</v>
      </c>
      <c r="G131"/>
      <c r="H131"/>
    </row>
    <row r="132" spans="2:8" x14ac:dyDescent="0.15">
      <c r="B132" s="123" t="s">
        <v>111</v>
      </c>
      <c r="C132" s="123">
        <v>55</v>
      </c>
      <c r="D132" s="123">
        <v>205.28571428571425</v>
      </c>
      <c r="E132" s="123">
        <v>3.7324675324675316</v>
      </c>
      <c r="F132" s="123">
        <v>0.71432694289837351</v>
      </c>
      <c r="G132"/>
      <c r="H132"/>
    </row>
    <row r="133" spans="2:8" x14ac:dyDescent="0.15">
      <c r="B133" s="123" t="s">
        <v>89</v>
      </c>
      <c r="C133" s="123">
        <v>56</v>
      </c>
      <c r="D133" s="123">
        <v>192.85714285714292</v>
      </c>
      <c r="E133" s="123">
        <v>3.4438775510204094</v>
      </c>
      <c r="F133" s="123">
        <v>0.76562417174662145</v>
      </c>
      <c r="G133"/>
      <c r="H133"/>
    </row>
    <row r="134" spans="2:8" ht="14" thickBot="1" x14ac:dyDescent="0.2">
      <c r="B134" s="124" t="s">
        <v>133</v>
      </c>
      <c r="C134" s="124">
        <v>54</v>
      </c>
      <c r="D134" s="124">
        <v>198.57142857142856</v>
      </c>
      <c r="E134" s="124">
        <v>3.6772486772486768</v>
      </c>
      <c r="F134" s="124">
        <v>0.81569902594161758</v>
      </c>
      <c r="G134"/>
      <c r="H134"/>
    </row>
    <row r="135" spans="2:8" x14ac:dyDescent="0.15">
      <c r="B135"/>
      <c r="C135"/>
      <c r="D135"/>
      <c r="E135"/>
      <c r="F135"/>
      <c r="G135"/>
      <c r="H135"/>
    </row>
    <row r="136" spans="2:8" x14ac:dyDescent="0.15">
      <c r="B136"/>
      <c r="C136"/>
      <c r="D136"/>
      <c r="E136"/>
      <c r="F136"/>
      <c r="G136"/>
      <c r="H136"/>
    </row>
    <row r="137" spans="2:8" ht="14" thickBot="1" x14ac:dyDescent="0.2">
      <c r="B137" t="s">
        <v>1481</v>
      </c>
      <c r="C137"/>
      <c r="D137"/>
      <c r="E137"/>
      <c r="F137"/>
      <c r="G137"/>
      <c r="H137"/>
    </row>
    <row r="138" spans="2:8" x14ac:dyDescent="0.15">
      <c r="B138" s="125" t="s">
        <v>1482</v>
      </c>
      <c r="C138" s="125" t="s">
        <v>1483</v>
      </c>
      <c r="D138" s="125" t="s">
        <v>1484</v>
      </c>
      <c r="E138" s="125" t="s">
        <v>1485</v>
      </c>
      <c r="F138" s="125" t="s">
        <v>1486</v>
      </c>
      <c r="G138" s="125" t="s">
        <v>1487</v>
      </c>
      <c r="H138" s="125" t="s">
        <v>1488</v>
      </c>
    </row>
    <row r="139" spans="2:8" x14ac:dyDescent="0.15">
      <c r="B139" s="123" t="s">
        <v>1489</v>
      </c>
      <c r="C139" s="123">
        <v>2.6933257467570968</v>
      </c>
      <c r="D139" s="123">
        <v>3</v>
      </c>
      <c r="E139" s="123">
        <v>0.89777524891903226</v>
      </c>
      <c r="F139" s="127">
        <v>1.1324454925117915</v>
      </c>
      <c r="G139" s="123">
        <v>0.33692571495492063</v>
      </c>
      <c r="H139" s="123">
        <v>2.6478014150542735</v>
      </c>
    </row>
    <row r="140" spans="2:8" x14ac:dyDescent="0.15">
      <c r="B140" s="123" t="s">
        <v>1490</v>
      </c>
      <c r="C140" s="123">
        <v>165.69011777149532</v>
      </c>
      <c r="D140" s="123">
        <v>209</v>
      </c>
      <c r="E140" s="123">
        <v>0.79277568311720248</v>
      </c>
      <c r="F140" s="123"/>
      <c r="G140" s="123"/>
      <c r="H140" s="123"/>
    </row>
    <row r="141" spans="2:8" x14ac:dyDescent="0.15">
      <c r="B141" s="123"/>
      <c r="C141" s="123"/>
      <c r="D141" s="123"/>
      <c r="E141" s="123"/>
      <c r="F141" s="123"/>
      <c r="G141" s="123"/>
      <c r="H141" s="123"/>
    </row>
    <row r="142" spans="2:8" ht="14" thickBot="1" x14ac:dyDescent="0.2">
      <c r="B142" s="124" t="s">
        <v>1491</v>
      </c>
      <c r="C142" s="124">
        <v>168.38344351825242</v>
      </c>
      <c r="D142" s="124">
        <v>212</v>
      </c>
      <c r="E142" s="124"/>
      <c r="F142" s="124"/>
      <c r="G142" s="124"/>
      <c r="H142" s="124"/>
    </row>
    <row r="147" spans="2:63" ht="16" x14ac:dyDescent="0.2">
      <c r="B147" s="151" t="s">
        <v>175</v>
      </c>
      <c r="C147" s="151"/>
      <c r="D147" s="151"/>
      <c r="E147" s="151"/>
      <c r="F147" s="151"/>
      <c r="G147" s="151"/>
      <c r="H147" s="151"/>
      <c r="I147" s="151"/>
      <c r="J147" s="151"/>
      <c r="K147" s="151"/>
      <c r="L147" s="151"/>
      <c r="M147" s="151"/>
      <c r="N147" s="151"/>
      <c r="O147" s="151"/>
      <c r="P147" s="151"/>
      <c r="Q147" s="151"/>
      <c r="R147" s="151"/>
      <c r="S147" s="151"/>
      <c r="T147" s="151"/>
      <c r="U147" s="151"/>
      <c r="V147" s="151"/>
      <c r="W147" s="151"/>
      <c r="X147" s="151"/>
      <c r="Y147" s="151"/>
      <c r="Z147" s="151"/>
      <c r="AA147" s="151"/>
      <c r="AB147" s="151"/>
      <c r="AC147" s="151"/>
      <c r="AD147" s="151"/>
      <c r="AE147" s="151"/>
      <c r="AF147" s="151"/>
      <c r="AG147" s="151"/>
      <c r="AH147" s="151"/>
      <c r="AI147" s="151"/>
      <c r="AJ147" s="151"/>
      <c r="AK147" s="151"/>
      <c r="AL147" s="151"/>
      <c r="AM147" s="151"/>
      <c r="AN147" s="151"/>
      <c r="AO147" s="151"/>
      <c r="AP147" s="151"/>
      <c r="AQ147" s="151"/>
      <c r="AR147" s="151"/>
      <c r="AS147" s="151"/>
      <c r="AT147" s="151"/>
      <c r="AU147" s="151"/>
      <c r="AV147" s="151"/>
      <c r="AW147" s="151"/>
      <c r="AX147" s="151"/>
      <c r="AY147" s="151"/>
      <c r="AZ147" s="151"/>
      <c r="BA147" s="151"/>
      <c r="BB147" s="151"/>
      <c r="BC147" s="151"/>
      <c r="BD147" s="151"/>
      <c r="BE147" s="151"/>
      <c r="BF147" s="151"/>
      <c r="BG147" s="151"/>
      <c r="BH147" s="151"/>
      <c r="BI147" s="151"/>
      <c r="BJ147" s="151"/>
    </row>
    <row r="148" spans="2:63" ht="14" x14ac:dyDescent="0.15">
      <c r="B148" s="122" t="s">
        <v>144</v>
      </c>
      <c r="C148" s="121"/>
      <c r="D148" s="121"/>
      <c r="E148" s="121">
        <v>3</v>
      </c>
      <c r="F148" s="121">
        <v>4</v>
      </c>
      <c r="G148" s="121"/>
      <c r="H148" s="121">
        <v>3.8</v>
      </c>
      <c r="I148" s="121">
        <v>4</v>
      </c>
      <c r="J148" s="121">
        <v>5</v>
      </c>
      <c r="K148" s="121"/>
      <c r="L148" s="121">
        <v>4.2</v>
      </c>
      <c r="M148" s="121">
        <v>5</v>
      </c>
      <c r="N148" s="121">
        <v>5</v>
      </c>
      <c r="O148" s="121"/>
      <c r="P148" s="121">
        <v>3</v>
      </c>
      <c r="Q148" s="121">
        <v>3.6</v>
      </c>
      <c r="R148" s="121">
        <v>4.8</v>
      </c>
      <c r="S148" s="121">
        <v>3.6</v>
      </c>
      <c r="T148" s="121">
        <v>4.5999999999999996</v>
      </c>
      <c r="U148" s="121">
        <v>4.5999999999999996</v>
      </c>
      <c r="V148" s="121">
        <v>4</v>
      </c>
      <c r="W148" s="121">
        <v>3.6</v>
      </c>
      <c r="X148" s="121"/>
      <c r="Y148" s="121">
        <v>4</v>
      </c>
      <c r="Z148" s="121">
        <v>3.8</v>
      </c>
      <c r="AA148" s="121">
        <v>4</v>
      </c>
      <c r="AB148" s="121">
        <v>4.8</v>
      </c>
      <c r="AC148" s="121">
        <v>4.4000000000000004</v>
      </c>
      <c r="AD148" s="121">
        <v>4.8</v>
      </c>
      <c r="AE148" s="121">
        <v>2.8</v>
      </c>
      <c r="AF148" s="121">
        <v>1</v>
      </c>
      <c r="AG148" s="121">
        <v>4.2</v>
      </c>
      <c r="AH148" s="121"/>
      <c r="AI148" s="121">
        <v>4</v>
      </c>
      <c r="AJ148" s="121">
        <v>5</v>
      </c>
      <c r="AK148" s="121">
        <v>2.6</v>
      </c>
      <c r="AL148" s="121">
        <v>4.8</v>
      </c>
      <c r="AM148" s="121"/>
      <c r="AN148" s="121">
        <v>5</v>
      </c>
      <c r="AO148" s="121">
        <v>4.4000000000000004</v>
      </c>
      <c r="AP148" s="121">
        <v>5</v>
      </c>
      <c r="AQ148" s="121">
        <v>4.8</v>
      </c>
      <c r="AR148" s="121"/>
      <c r="AS148" s="121">
        <v>4.2</v>
      </c>
      <c r="AT148" s="121">
        <v>3.6</v>
      </c>
      <c r="AU148" s="121"/>
      <c r="AV148" s="121">
        <v>0</v>
      </c>
      <c r="AW148" s="121">
        <v>4.2</v>
      </c>
      <c r="AX148" s="121">
        <v>5</v>
      </c>
      <c r="AY148" s="121"/>
      <c r="AZ148" s="121">
        <v>3.6</v>
      </c>
      <c r="BA148" s="121">
        <v>3.8</v>
      </c>
      <c r="BB148" s="121">
        <v>3.4</v>
      </c>
      <c r="BC148" s="121">
        <v>3</v>
      </c>
      <c r="BD148" s="121">
        <v>4</v>
      </c>
      <c r="BE148" s="121"/>
      <c r="BF148" s="121">
        <v>3.4</v>
      </c>
      <c r="BG148" s="121">
        <v>3.2</v>
      </c>
      <c r="BH148" s="121">
        <v>4.2</v>
      </c>
      <c r="BI148" s="121">
        <v>4.5999999999999996</v>
      </c>
      <c r="BJ148" s="121">
        <v>4</v>
      </c>
      <c r="BK148" s="121" t="s">
        <v>1474</v>
      </c>
    </row>
    <row r="149" spans="2:63" ht="14" x14ac:dyDescent="0.15">
      <c r="B149" s="122" t="s">
        <v>112</v>
      </c>
      <c r="C149" s="121"/>
      <c r="D149" s="121"/>
      <c r="E149" s="121">
        <v>4</v>
      </c>
      <c r="F149" s="121">
        <v>5</v>
      </c>
      <c r="G149" s="121"/>
      <c r="H149" s="121">
        <v>4.5999999999999996</v>
      </c>
      <c r="I149" s="121">
        <v>4</v>
      </c>
      <c r="J149" s="121">
        <v>5</v>
      </c>
      <c r="K149" s="121"/>
      <c r="L149" s="121">
        <v>4.8</v>
      </c>
      <c r="M149" s="121">
        <v>5</v>
      </c>
      <c r="N149" s="121">
        <v>5</v>
      </c>
      <c r="O149" s="121">
        <v>3</v>
      </c>
      <c r="P149" s="121">
        <v>3.6</v>
      </c>
      <c r="Q149" s="121">
        <v>4</v>
      </c>
      <c r="R149" s="121">
        <v>5</v>
      </c>
      <c r="S149" s="121">
        <v>3.8</v>
      </c>
      <c r="T149" s="121">
        <v>4</v>
      </c>
      <c r="U149" s="121">
        <v>4.8</v>
      </c>
      <c r="V149" s="121">
        <v>3.8</v>
      </c>
      <c r="W149" s="121">
        <v>4.2</v>
      </c>
      <c r="X149" s="121">
        <v>3.4</v>
      </c>
      <c r="Y149" s="121">
        <v>4</v>
      </c>
      <c r="Z149" s="121">
        <v>3.2</v>
      </c>
      <c r="AA149" s="121">
        <v>4</v>
      </c>
      <c r="AB149" s="121">
        <v>5</v>
      </c>
      <c r="AC149" s="121">
        <v>4</v>
      </c>
      <c r="AD149" s="121">
        <v>4.8</v>
      </c>
      <c r="AE149" s="121">
        <v>3.4</v>
      </c>
      <c r="AF149" s="121">
        <v>4.8</v>
      </c>
      <c r="AG149" s="121">
        <v>5</v>
      </c>
      <c r="AH149" s="121"/>
      <c r="AI149" s="121">
        <v>3.8</v>
      </c>
      <c r="AJ149" s="121">
        <v>5</v>
      </c>
      <c r="AK149" s="121">
        <v>3.4</v>
      </c>
      <c r="AL149" s="121">
        <v>4.8</v>
      </c>
      <c r="AM149" s="121">
        <v>4.5999999999999996</v>
      </c>
      <c r="AN149" s="121">
        <v>5</v>
      </c>
      <c r="AO149" s="121">
        <v>5</v>
      </c>
      <c r="AP149" s="121">
        <v>5</v>
      </c>
      <c r="AQ149" s="121">
        <v>5</v>
      </c>
      <c r="AR149" s="121">
        <v>4</v>
      </c>
      <c r="AS149" s="121">
        <v>4.8</v>
      </c>
      <c r="AT149" s="121">
        <v>4.5999999999999996</v>
      </c>
      <c r="AU149" s="121">
        <v>3.6</v>
      </c>
      <c r="AV149" s="121">
        <v>4.4000000000000004</v>
      </c>
      <c r="AW149" s="121">
        <v>5</v>
      </c>
      <c r="AX149" s="121">
        <v>5</v>
      </c>
      <c r="AY149" s="121">
        <v>4</v>
      </c>
      <c r="AZ149" s="121">
        <v>3.6</v>
      </c>
      <c r="BA149" s="121">
        <v>4.4000000000000004</v>
      </c>
      <c r="BB149" s="121">
        <v>4.4000000000000004</v>
      </c>
      <c r="BC149" s="121">
        <v>3</v>
      </c>
      <c r="BD149" s="121">
        <v>3.8</v>
      </c>
      <c r="BE149" s="121">
        <v>3.6</v>
      </c>
      <c r="BF149" s="121">
        <v>4.8</v>
      </c>
      <c r="BG149" s="121">
        <v>4.2</v>
      </c>
      <c r="BH149" s="121">
        <v>4.4000000000000004</v>
      </c>
      <c r="BI149" s="121">
        <v>4</v>
      </c>
      <c r="BJ149" s="121">
        <v>4</v>
      </c>
      <c r="BK149" s="121" t="s">
        <v>1474</v>
      </c>
    </row>
    <row r="150" spans="2:63" ht="14" x14ac:dyDescent="0.15">
      <c r="B150" s="122" t="s">
        <v>90</v>
      </c>
      <c r="C150" s="121"/>
      <c r="D150" s="121"/>
      <c r="E150" s="121">
        <v>3.6</v>
      </c>
      <c r="F150" s="121">
        <v>4.5999999999999996</v>
      </c>
      <c r="G150" s="121">
        <v>3</v>
      </c>
      <c r="H150" s="121">
        <v>5</v>
      </c>
      <c r="I150" s="121">
        <v>4</v>
      </c>
      <c r="J150" s="121">
        <v>5</v>
      </c>
      <c r="K150" s="121"/>
      <c r="L150" s="121">
        <v>4.2</v>
      </c>
      <c r="M150" s="121">
        <v>5</v>
      </c>
      <c r="N150" s="121">
        <v>5</v>
      </c>
      <c r="O150" s="121">
        <v>4.4000000000000004</v>
      </c>
      <c r="P150" s="121">
        <v>2.2000000000000002</v>
      </c>
      <c r="Q150" s="121">
        <v>4</v>
      </c>
      <c r="R150" s="121">
        <v>5</v>
      </c>
      <c r="S150" s="121">
        <v>4.4000000000000004</v>
      </c>
      <c r="T150" s="121">
        <v>4.4000000000000004</v>
      </c>
      <c r="U150" s="121">
        <v>4</v>
      </c>
      <c r="V150" s="121">
        <v>4</v>
      </c>
      <c r="W150" s="121">
        <v>4.8</v>
      </c>
      <c r="X150" s="121">
        <v>3.6</v>
      </c>
      <c r="Y150" s="121">
        <v>3</v>
      </c>
      <c r="Z150" s="121">
        <v>2.8</v>
      </c>
      <c r="AA150" s="121">
        <v>4</v>
      </c>
      <c r="AB150" s="121">
        <v>5</v>
      </c>
      <c r="AC150" s="121">
        <v>4</v>
      </c>
      <c r="AD150" s="121">
        <v>4.8</v>
      </c>
      <c r="AE150" s="121">
        <v>3</v>
      </c>
      <c r="AF150" s="121">
        <v>4.5999999999999996</v>
      </c>
      <c r="AG150" s="121">
        <v>5</v>
      </c>
      <c r="AH150" s="121"/>
      <c r="AI150" s="121">
        <v>4</v>
      </c>
      <c r="AJ150" s="121">
        <v>5</v>
      </c>
      <c r="AK150" s="121">
        <v>4</v>
      </c>
      <c r="AL150" s="121">
        <v>4.8</v>
      </c>
      <c r="AM150" s="121">
        <v>3</v>
      </c>
      <c r="AN150" s="121">
        <v>4</v>
      </c>
      <c r="AO150" s="121">
        <v>5</v>
      </c>
      <c r="AP150" s="121">
        <v>5</v>
      </c>
      <c r="AQ150" s="121">
        <v>4</v>
      </c>
      <c r="AR150" s="121">
        <v>4.2</v>
      </c>
      <c r="AS150" s="121">
        <v>3.8</v>
      </c>
      <c r="AT150" s="121">
        <v>4.4000000000000004</v>
      </c>
      <c r="AU150" s="121">
        <v>4</v>
      </c>
      <c r="AV150" s="121">
        <v>4</v>
      </c>
      <c r="AW150" s="121">
        <v>4.8</v>
      </c>
      <c r="AX150" s="121">
        <v>5</v>
      </c>
      <c r="AY150" s="121">
        <v>5</v>
      </c>
      <c r="AZ150" s="121">
        <v>3.2</v>
      </c>
      <c r="BA150" s="121">
        <v>4.5999999999999996</v>
      </c>
      <c r="BB150" s="121">
        <v>4.4000000000000004</v>
      </c>
      <c r="BC150" s="121">
        <v>2.8</v>
      </c>
      <c r="BD150" s="121">
        <v>3.6</v>
      </c>
      <c r="BE150" s="121">
        <v>4</v>
      </c>
      <c r="BF150" s="121">
        <v>3.8</v>
      </c>
      <c r="BG150" s="121">
        <v>4.4000000000000004</v>
      </c>
      <c r="BH150" s="121">
        <v>4.2</v>
      </c>
      <c r="BI150" s="121">
        <v>2.8</v>
      </c>
      <c r="BJ150" s="121">
        <v>3.8</v>
      </c>
      <c r="BK150" s="121" t="s">
        <v>1474</v>
      </c>
    </row>
    <row r="151" spans="2:63" ht="14" x14ac:dyDescent="0.15">
      <c r="B151" s="122" t="s">
        <v>134</v>
      </c>
      <c r="C151" s="121"/>
      <c r="D151" s="121"/>
      <c r="E151" s="121">
        <v>3.2</v>
      </c>
      <c r="F151" s="121">
        <v>5</v>
      </c>
      <c r="G151" s="121"/>
      <c r="H151" s="121">
        <v>4.8</v>
      </c>
      <c r="I151" s="121">
        <v>4</v>
      </c>
      <c r="J151" s="121">
        <v>5</v>
      </c>
      <c r="K151" s="121"/>
      <c r="L151" s="121">
        <v>4.2</v>
      </c>
      <c r="M151" s="121">
        <v>5</v>
      </c>
      <c r="N151" s="121">
        <v>5</v>
      </c>
      <c r="O151" s="121">
        <v>4.2</v>
      </c>
      <c r="P151" s="121">
        <v>3.4</v>
      </c>
      <c r="Q151" s="121">
        <v>4</v>
      </c>
      <c r="R151" s="121">
        <v>5</v>
      </c>
      <c r="S151" s="121">
        <v>4.5999999999999996</v>
      </c>
      <c r="T151" s="121">
        <v>4.5999999999999996</v>
      </c>
      <c r="U151" s="121">
        <v>4.8</v>
      </c>
      <c r="V151" s="121">
        <v>4.2</v>
      </c>
      <c r="W151" s="121">
        <v>4.2</v>
      </c>
      <c r="X151" s="121">
        <v>3.4</v>
      </c>
      <c r="Y151" s="121">
        <v>4</v>
      </c>
      <c r="Z151" s="121">
        <v>2.8</v>
      </c>
      <c r="AA151" s="121">
        <v>4</v>
      </c>
      <c r="AB151" s="121">
        <v>5</v>
      </c>
      <c r="AC151" s="121">
        <v>4</v>
      </c>
      <c r="AD151" s="121">
        <v>4.5999999999999996</v>
      </c>
      <c r="AE151" s="121">
        <v>3.4</v>
      </c>
      <c r="AF151" s="121">
        <v>4.8</v>
      </c>
      <c r="AG151" s="121">
        <v>4</v>
      </c>
      <c r="AH151" s="121"/>
      <c r="AI151" s="121">
        <v>4</v>
      </c>
      <c r="AJ151" s="121">
        <v>5</v>
      </c>
      <c r="AK151" s="121">
        <v>3.6</v>
      </c>
      <c r="AL151" s="121">
        <v>4.8</v>
      </c>
      <c r="AM151" s="121">
        <v>2.2000000000000002</v>
      </c>
      <c r="AN151" s="121">
        <v>5</v>
      </c>
      <c r="AO151" s="121">
        <v>5</v>
      </c>
      <c r="AP151" s="121">
        <v>5</v>
      </c>
      <c r="AQ151" s="121">
        <v>5</v>
      </c>
      <c r="AR151" s="121">
        <v>4.5999999999999996</v>
      </c>
      <c r="AS151" s="121">
        <v>4.5999999999999996</v>
      </c>
      <c r="AT151" s="121">
        <v>3.4</v>
      </c>
      <c r="AU151" s="121">
        <v>3.8</v>
      </c>
      <c r="AV151" s="121">
        <v>4</v>
      </c>
      <c r="AW151" s="121">
        <v>5</v>
      </c>
      <c r="AX151" s="121">
        <v>5</v>
      </c>
      <c r="AY151" s="121"/>
      <c r="AZ151" s="121">
        <v>4</v>
      </c>
      <c r="BA151" s="121">
        <v>4.4000000000000004</v>
      </c>
      <c r="BB151" s="121">
        <v>4.8</v>
      </c>
      <c r="BC151" s="121">
        <v>3.4</v>
      </c>
      <c r="BD151" s="121">
        <v>4.4000000000000004</v>
      </c>
      <c r="BE151" s="121">
        <v>3</v>
      </c>
      <c r="BF151" s="121">
        <v>4.8</v>
      </c>
      <c r="BG151" s="121">
        <v>4.4000000000000004</v>
      </c>
      <c r="BH151" s="121">
        <v>4.2</v>
      </c>
      <c r="BI151" s="121">
        <v>5</v>
      </c>
      <c r="BJ151" s="121">
        <v>4</v>
      </c>
      <c r="BK151" s="121" t="s">
        <v>1474</v>
      </c>
    </row>
    <row r="154" spans="2:63" x14ac:dyDescent="0.15">
      <c r="B154" s="152" t="s">
        <v>1499</v>
      </c>
      <c r="C154" s="153"/>
      <c r="D154" s="153"/>
      <c r="E154" s="153"/>
      <c r="F154" s="153"/>
      <c r="G154" s="153"/>
      <c r="H154" s="153"/>
      <c r="I154" s="153"/>
      <c r="J154" s="153"/>
      <c r="K154" s="153"/>
    </row>
    <row r="156" spans="2:63" x14ac:dyDescent="0.15">
      <c r="B156" t="s">
        <v>1475</v>
      </c>
      <c r="C156"/>
      <c r="D156"/>
      <c r="E156"/>
      <c r="F156"/>
      <c r="G156"/>
      <c r="H156"/>
    </row>
    <row r="157" spans="2:63" x14ac:dyDescent="0.15">
      <c r="B157"/>
      <c r="C157"/>
      <c r="D157"/>
      <c r="E157"/>
      <c r="F157"/>
      <c r="G157"/>
      <c r="H157"/>
    </row>
    <row r="158" spans="2:63" ht="14" thickBot="1" x14ac:dyDescent="0.2">
      <c r="B158" t="s">
        <v>1476</v>
      </c>
      <c r="C158"/>
      <c r="D158"/>
      <c r="E158"/>
      <c r="F158"/>
      <c r="G158"/>
      <c r="H158"/>
    </row>
    <row r="159" spans="2:63" x14ac:dyDescent="0.15">
      <c r="B159" s="125" t="s">
        <v>1477</v>
      </c>
      <c r="C159" s="125" t="s">
        <v>1478</v>
      </c>
      <c r="D159" s="125" t="s">
        <v>1479</v>
      </c>
      <c r="E159" s="125" t="s">
        <v>157</v>
      </c>
      <c r="F159" s="125" t="s">
        <v>1480</v>
      </c>
      <c r="G159"/>
      <c r="H159"/>
    </row>
    <row r="160" spans="2:63" x14ac:dyDescent="0.15">
      <c r="B160" s="123" t="s">
        <v>144</v>
      </c>
      <c r="C160" s="123">
        <v>48</v>
      </c>
      <c r="D160" s="123">
        <v>189.39999999999995</v>
      </c>
      <c r="E160" s="123">
        <v>3.9458333333333324</v>
      </c>
      <c r="F160" s="123">
        <v>0.96466312056738501</v>
      </c>
      <c r="G160"/>
      <c r="H160"/>
    </row>
    <row r="161" spans="2:62" x14ac:dyDescent="0.15">
      <c r="B161" s="123" t="s">
        <v>112</v>
      </c>
      <c r="C161" s="123">
        <v>55</v>
      </c>
      <c r="D161" s="123">
        <v>236.40000000000003</v>
      </c>
      <c r="E161" s="123">
        <v>4.2981818181818188</v>
      </c>
      <c r="F161" s="123">
        <v>0.36870033670033275</v>
      </c>
      <c r="G161"/>
      <c r="H161"/>
    </row>
    <row r="162" spans="2:62" x14ac:dyDescent="0.15">
      <c r="B162" s="123" t="s">
        <v>90</v>
      </c>
      <c r="C162" s="123">
        <v>56</v>
      </c>
      <c r="D162" s="123">
        <v>232.00000000000003</v>
      </c>
      <c r="E162" s="123">
        <v>4.1428571428571432</v>
      </c>
      <c r="F162" s="123">
        <v>0.51594805194805016</v>
      </c>
      <c r="G162"/>
      <c r="H162"/>
    </row>
    <row r="163" spans="2:62" ht="14" thickBot="1" x14ac:dyDescent="0.2">
      <c r="B163" s="124" t="s">
        <v>134</v>
      </c>
      <c r="C163" s="124">
        <v>54</v>
      </c>
      <c r="D163" s="124">
        <v>231.60000000000005</v>
      </c>
      <c r="E163" s="124">
        <v>4.2888888888888896</v>
      </c>
      <c r="F163" s="124">
        <v>0.4553459119496725</v>
      </c>
      <c r="G163"/>
      <c r="H163"/>
    </row>
    <row r="164" spans="2:62" x14ac:dyDescent="0.15">
      <c r="B164"/>
      <c r="C164"/>
      <c r="D164"/>
      <c r="E164"/>
      <c r="F164"/>
      <c r="G164"/>
      <c r="H164"/>
    </row>
    <row r="165" spans="2:62" x14ac:dyDescent="0.15">
      <c r="B165"/>
      <c r="C165"/>
      <c r="D165"/>
      <c r="E165"/>
      <c r="F165"/>
      <c r="G165"/>
      <c r="H165"/>
    </row>
    <row r="166" spans="2:62" ht="14" thickBot="1" x14ac:dyDescent="0.2">
      <c r="B166" t="s">
        <v>1481</v>
      </c>
      <c r="C166"/>
      <c r="D166"/>
      <c r="E166"/>
      <c r="F166"/>
      <c r="G166"/>
      <c r="H166"/>
    </row>
    <row r="167" spans="2:62" x14ac:dyDescent="0.15">
      <c r="B167" s="125" t="s">
        <v>1482</v>
      </c>
      <c r="C167" s="125" t="s">
        <v>1483</v>
      </c>
      <c r="D167" s="125" t="s">
        <v>1484</v>
      </c>
      <c r="E167" s="125" t="s">
        <v>1485</v>
      </c>
      <c r="F167" s="125" t="s">
        <v>1486</v>
      </c>
      <c r="G167" s="125" t="s">
        <v>1487</v>
      </c>
      <c r="H167" s="125" t="s">
        <v>1488</v>
      </c>
    </row>
    <row r="168" spans="2:62" x14ac:dyDescent="0.15">
      <c r="B168" s="123" t="s">
        <v>1489</v>
      </c>
      <c r="C168" s="123">
        <v>4.113590604231419</v>
      </c>
      <c r="D168" s="123">
        <v>3</v>
      </c>
      <c r="E168" s="123">
        <v>1.3711968680771396</v>
      </c>
      <c r="F168" s="131">
        <v>2.4336061230214563</v>
      </c>
      <c r="G168" s="123">
        <v>6.5985882876062205E-2</v>
      </c>
      <c r="H168" s="123">
        <v>2.6478014150542735</v>
      </c>
    </row>
    <row r="169" spans="2:62" x14ac:dyDescent="0.15">
      <c r="B169" s="123" t="s">
        <v>1490</v>
      </c>
      <c r="C169" s="123">
        <v>117.75946103896102</v>
      </c>
      <c r="D169" s="123">
        <v>209</v>
      </c>
      <c r="E169" s="123">
        <v>0.56344239731560297</v>
      </c>
      <c r="F169" s="123"/>
      <c r="G169" s="123"/>
      <c r="H169" s="123"/>
    </row>
    <row r="170" spans="2:62" x14ac:dyDescent="0.15">
      <c r="B170" s="123"/>
      <c r="C170" s="123"/>
      <c r="D170" s="123"/>
      <c r="E170" s="123"/>
      <c r="F170" s="123"/>
      <c r="G170" s="123"/>
      <c r="H170" s="123"/>
    </row>
    <row r="171" spans="2:62" ht="14" thickBot="1" x14ac:dyDescent="0.2">
      <c r="B171" s="124" t="s">
        <v>1491</v>
      </c>
      <c r="C171" s="124">
        <v>121.87305164319244</v>
      </c>
      <c r="D171" s="124">
        <v>212</v>
      </c>
      <c r="E171" s="124"/>
      <c r="F171" s="124"/>
      <c r="G171" s="124"/>
      <c r="H171" s="124"/>
    </row>
    <row r="176" spans="2:62" ht="16" x14ac:dyDescent="0.2">
      <c r="B176" s="151" t="s">
        <v>176</v>
      </c>
      <c r="C176" s="151"/>
      <c r="D176" s="151"/>
      <c r="E176" s="151"/>
      <c r="F176" s="151"/>
      <c r="G176" s="151"/>
      <c r="H176" s="151"/>
      <c r="I176" s="151"/>
      <c r="J176" s="151"/>
      <c r="K176" s="151"/>
      <c r="L176" s="151"/>
      <c r="M176" s="151"/>
      <c r="N176" s="151"/>
      <c r="O176" s="151"/>
      <c r="P176" s="151"/>
      <c r="Q176" s="151"/>
      <c r="R176" s="151"/>
      <c r="S176" s="151"/>
      <c r="T176" s="151"/>
      <c r="U176" s="151"/>
      <c r="V176" s="151"/>
      <c r="W176" s="151"/>
      <c r="X176" s="151"/>
      <c r="Y176" s="151"/>
      <c r="Z176" s="151"/>
      <c r="AA176" s="151"/>
      <c r="AB176" s="151"/>
      <c r="AC176" s="151"/>
      <c r="AD176" s="151"/>
      <c r="AE176" s="151"/>
      <c r="AF176" s="151"/>
      <c r="AG176" s="151"/>
      <c r="AH176" s="151"/>
      <c r="AI176" s="151"/>
      <c r="AJ176" s="151"/>
      <c r="AK176" s="151"/>
      <c r="AL176" s="151"/>
      <c r="AM176" s="151"/>
      <c r="AN176" s="151"/>
      <c r="AO176" s="151"/>
      <c r="AP176" s="151"/>
      <c r="AQ176" s="151"/>
      <c r="AR176" s="151"/>
      <c r="AS176" s="151"/>
      <c r="AT176" s="151"/>
      <c r="AU176" s="151"/>
      <c r="AV176" s="151"/>
      <c r="AW176" s="151"/>
      <c r="AX176" s="151"/>
      <c r="AY176" s="151"/>
      <c r="AZ176" s="151"/>
      <c r="BA176" s="151"/>
      <c r="BB176" s="151"/>
      <c r="BC176" s="151"/>
      <c r="BD176" s="151"/>
      <c r="BE176" s="151"/>
      <c r="BF176" s="151"/>
      <c r="BG176" s="151"/>
      <c r="BH176" s="151"/>
      <c r="BI176" s="151"/>
      <c r="BJ176" s="151"/>
    </row>
    <row r="177" spans="2:63" ht="14" x14ac:dyDescent="0.15">
      <c r="B177" s="120" t="s">
        <v>145</v>
      </c>
      <c r="C177" s="121"/>
      <c r="D177" s="121"/>
      <c r="E177" s="121">
        <v>3.2666666666666666</v>
      </c>
      <c r="F177" s="121">
        <v>1.4</v>
      </c>
      <c r="G177" s="121"/>
      <c r="H177" s="121">
        <v>3.8666666666666667</v>
      </c>
      <c r="I177" s="121">
        <v>3</v>
      </c>
      <c r="J177" s="121">
        <v>4.8666666666666663</v>
      </c>
      <c r="K177" s="121"/>
      <c r="L177" s="121">
        <v>4.2</v>
      </c>
      <c r="M177" s="121">
        <v>3.2666666666666666</v>
      </c>
      <c r="N177" s="121">
        <v>5</v>
      </c>
      <c r="O177" s="121"/>
      <c r="P177" s="121">
        <v>3.0666666666666669</v>
      </c>
      <c r="Q177" s="121">
        <v>4.5999999999999996</v>
      </c>
      <c r="R177" s="121">
        <v>4.7333333333333334</v>
      </c>
      <c r="S177" s="121">
        <v>3.3333333333333335</v>
      </c>
      <c r="T177" s="121">
        <v>4</v>
      </c>
      <c r="U177" s="121">
        <v>3.5333333333333332</v>
      </c>
      <c r="V177" s="121">
        <v>3.9333333333333331</v>
      </c>
      <c r="W177" s="121">
        <v>3.3333333333333335</v>
      </c>
      <c r="X177" s="121"/>
      <c r="Y177" s="121">
        <v>4</v>
      </c>
      <c r="Z177" s="121">
        <v>2.6666666666666665</v>
      </c>
      <c r="AA177" s="121">
        <v>3.9333333333333331</v>
      </c>
      <c r="AB177" s="121">
        <v>4</v>
      </c>
      <c r="AC177" s="121">
        <v>3.4666666666666668</v>
      </c>
      <c r="AD177" s="121">
        <v>4.5333333333333332</v>
      </c>
      <c r="AE177" s="121">
        <v>2.8666666666666667</v>
      </c>
      <c r="AF177" s="121">
        <v>1.8666666666666667</v>
      </c>
      <c r="AG177" s="121">
        <v>4.9333333333333336</v>
      </c>
      <c r="AH177" s="121"/>
      <c r="AI177" s="121">
        <v>3.8</v>
      </c>
      <c r="AJ177" s="121">
        <v>4.4666666666666668</v>
      </c>
      <c r="AK177" s="121">
        <v>3.8666666666666667</v>
      </c>
      <c r="AL177" s="121">
        <v>4.2666666666666666</v>
      </c>
      <c r="AM177" s="121"/>
      <c r="AN177" s="121">
        <v>3.5333333333333332</v>
      </c>
      <c r="AO177" s="121">
        <v>4.4666666666666668</v>
      </c>
      <c r="AP177" s="121">
        <v>3.1333333333333333</v>
      </c>
      <c r="AQ177" s="121">
        <v>4.666666666666667</v>
      </c>
      <c r="AR177" s="121"/>
      <c r="AS177" s="121">
        <v>3.5333333333333332</v>
      </c>
      <c r="AT177" s="121">
        <v>3.1333333333333333</v>
      </c>
      <c r="AU177" s="121"/>
      <c r="AV177" s="121">
        <v>0</v>
      </c>
      <c r="AW177" s="121">
        <v>2.8666666666666667</v>
      </c>
      <c r="AX177" s="121">
        <v>3.9333333333333331</v>
      </c>
      <c r="AY177" s="121"/>
      <c r="AZ177" s="121">
        <v>2.8</v>
      </c>
      <c r="BA177" s="121">
        <v>3.2666666666666666</v>
      </c>
      <c r="BB177" s="121">
        <v>4.1333333333333337</v>
      </c>
      <c r="BC177" s="121">
        <v>3.5333333333333332</v>
      </c>
      <c r="BD177" s="121">
        <v>2.9333333333333331</v>
      </c>
      <c r="BE177" s="121"/>
      <c r="BF177" s="121">
        <v>4.0666666666666664</v>
      </c>
      <c r="BG177" s="121">
        <v>3.9333333333333331</v>
      </c>
      <c r="BH177" s="121">
        <v>3.8666666666666667</v>
      </c>
      <c r="BI177" s="121">
        <v>4.4666666666666668</v>
      </c>
      <c r="BJ177" s="121">
        <v>3.3333333333333335</v>
      </c>
      <c r="BK177" s="121" t="s">
        <v>1474</v>
      </c>
    </row>
    <row r="178" spans="2:63" ht="14" x14ac:dyDescent="0.15">
      <c r="B178" s="120" t="s">
        <v>113</v>
      </c>
      <c r="C178" s="121"/>
      <c r="D178" s="121"/>
      <c r="E178" s="121">
        <v>3.9333333333333331</v>
      </c>
      <c r="F178" s="121">
        <v>4.0666666666666664</v>
      </c>
      <c r="G178" s="121"/>
      <c r="H178" s="121">
        <v>4.8666666666666663</v>
      </c>
      <c r="I178" s="121">
        <v>3.5333333333333332</v>
      </c>
      <c r="J178" s="121">
        <v>3.8666666666666667</v>
      </c>
      <c r="K178" s="121"/>
      <c r="L178" s="121">
        <v>4.666666666666667</v>
      </c>
      <c r="M178" s="121">
        <v>3.3333333333333335</v>
      </c>
      <c r="N178" s="121">
        <v>5</v>
      </c>
      <c r="O178" s="121">
        <v>4.333333333333333</v>
      </c>
      <c r="P178" s="121">
        <v>4.0666666666666664</v>
      </c>
      <c r="Q178" s="121">
        <v>4.5999999999999996</v>
      </c>
      <c r="R178" s="121">
        <v>5</v>
      </c>
      <c r="S178" s="121">
        <v>3.3333333333333335</v>
      </c>
      <c r="T178" s="121">
        <v>3.5333333333333332</v>
      </c>
      <c r="U178" s="121">
        <v>3.8</v>
      </c>
      <c r="V178" s="121">
        <v>4.1333333333333337</v>
      </c>
      <c r="W178" s="121">
        <v>3.0666666666666669</v>
      </c>
      <c r="X178" s="121">
        <v>4</v>
      </c>
      <c r="Y178" s="121">
        <v>2.0666666666666669</v>
      </c>
      <c r="Z178" s="121">
        <v>2.5333333333333332</v>
      </c>
      <c r="AA178" s="121">
        <v>3.7333333333333334</v>
      </c>
      <c r="AB178" s="121">
        <v>4.5333333333333332</v>
      </c>
      <c r="AC178" s="121">
        <v>3.8</v>
      </c>
      <c r="AD178" s="121">
        <v>4.666666666666667</v>
      </c>
      <c r="AE178" s="121">
        <v>3.8</v>
      </c>
      <c r="AF178" s="121">
        <v>4.0666666666666664</v>
      </c>
      <c r="AG178" s="121">
        <v>5</v>
      </c>
      <c r="AH178" s="121"/>
      <c r="AI178" s="121">
        <v>3.6666666666666665</v>
      </c>
      <c r="AJ178" s="121">
        <v>4.7333333333333334</v>
      </c>
      <c r="AK178" s="121">
        <v>3.7333333333333334</v>
      </c>
      <c r="AL178" s="121">
        <v>4.5333333333333332</v>
      </c>
      <c r="AM178" s="121">
        <v>4.2666666666666666</v>
      </c>
      <c r="AN178" s="121">
        <v>3.7333333333333334</v>
      </c>
      <c r="AO178" s="121">
        <v>4.8</v>
      </c>
      <c r="AP178" s="121">
        <v>3.7333333333333334</v>
      </c>
      <c r="AQ178" s="121">
        <v>4.8666666666666663</v>
      </c>
      <c r="AR178" s="121">
        <v>4.2</v>
      </c>
      <c r="AS178" s="121">
        <v>3.9333333333333331</v>
      </c>
      <c r="AT178" s="121">
        <v>2.8</v>
      </c>
      <c r="AU178" s="121">
        <v>1.8</v>
      </c>
      <c r="AV178" s="121">
        <v>4</v>
      </c>
      <c r="AW178" s="121">
        <v>4.8666666666666663</v>
      </c>
      <c r="AX178" s="121">
        <v>3.8666666666666667</v>
      </c>
      <c r="AY178" s="121">
        <v>4.9333333333333336</v>
      </c>
      <c r="AZ178" s="121">
        <v>3.6</v>
      </c>
      <c r="BA178" s="121">
        <v>3.8</v>
      </c>
      <c r="BB178" s="121">
        <v>4.0666666666666664</v>
      </c>
      <c r="BC178" s="121">
        <v>3.6666666666666665</v>
      </c>
      <c r="BD178" s="121">
        <v>2.8666666666666667</v>
      </c>
      <c r="BE178" s="121">
        <v>3.3333333333333335</v>
      </c>
      <c r="BF178" s="121">
        <v>4.333333333333333</v>
      </c>
      <c r="BG178" s="121">
        <v>3.5333333333333332</v>
      </c>
      <c r="BH178" s="121">
        <v>3.3333333333333335</v>
      </c>
      <c r="BI178" s="121">
        <v>3.8</v>
      </c>
      <c r="BJ178" s="121">
        <v>3.7333333333333334</v>
      </c>
      <c r="BK178" s="121" t="s">
        <v>1474</v>
      </c>
    </row>
    <row r="179" spans="2:63" ht="14" x14ac:dyDescent="0.15">
      <c r="B179" s="120" t="s">
        <v>91</v>
      </c>
      <c r="C179" s="121"/>
      <c r="D179" s="121"/>
      <c r="E179" s="121">
        <v>3.4666666666666668</v>
      </c>
      <c r="F179" s="121">
        <v>3.0666666666666669</v>
      </c>
      <c r="G179" s="121">
        <v>2.8666666666666667</v>
      </c>
      <c r="H179" s="121">
        <v>5</v>
      </c>
      <c r="I179" s="121">
        <v>3.0666666666666669</v>
      </c>
      <c r="J179" s="121">
        <v>4.2</v>
      </c>
      <c r="K179" s="121"/>
      <c r="L179" s="121">
        <v>4.8666666666666663</v>
      </c>
      <c r="M179" s="121">
        <v>3.4666666666666668</v>
      </c>
      <c r="N179" s="121">
        <v>5</v>
      </c>
      <c r="O179" s="121">
        <v>4.2</v>
      </c>
      <c r="P179" s="121">
        <v>3.5333333333333332</v>
      </c>
      <c r="Q179" s="121">
        <v>4.2</v>
      </c>
      <c r="R179" s="121">
        <v>4.8</v>
      </c>
      <c r="S179" s="121">
        <v>3.8666666666666667</v>
      </c>
      <c r="T179" s="121">
        <v>4</v>
      </c>
      <c r="U179" s="121">
        <v>3.8</v>
      </c>
      <c r="V179" s="121">
        <v>3.7333333333333334</v>
      </c>
      <c r="W179" s="121">
        <v>2.0666666666666669</v>
      </c>
      <c r="X179" s="121">
        <v>4.8</v>
      </c>
      <c r="Y179" s="121">
        <v>2.6</v>
      </c>
      <c r="Z179" s="121">
        <v>2.8</v>
      </c>
      <c r="AA179" s="121">
        <v>3.8</v>
      </c>
      <c r="AB179" s="121">
        <v>4.333333333333333</v>
      </c>
      <c r="AC179" s="121">
        <v>3.3333333333333335</v>
      </c>
      <c r="AD179" s="121">
        <v>4.4000000000000004</v>
      </c>
      <c r="AE179" s="121">
        <v>3.7333333333333334</v>
      </c>
      <c r="AF179" s="121">
        <v>4.0666666666666664</v>
      </c>
      <c r="AG179" s="121">
        <v>4.8666666666666663</v>
      </c>
      <c r="AH179" s="121"/>
      <c r="AI179" s="121">
        <v>3.6</v>
      </c>
      <c r="AJ179" s="121">
        <v>4.666666666666667</v>
      </c>
      <c r="AK179" s="121">
        <v>4.2</v>
      </c>
      <c r="AL179" s="121">
        <v>4.5999999999999996</v>
      </c>
      <c r="AM179" s="121">
        <v>2.7333333333333334</v>
      </c>
      <c r="AN179" s="121">
        <v>3.4666666666666668</v>
      </c>
      <c r="AO179" s="121">
        <v>4.4000000000000004</v>
      </c>
      <c r="AP179" s="121">
        <v>3.4666666666666668</v>
      </c>
      <c r="AQ179" s="121">
        <v>4.8666666666666663</v>
      </c>
      <c r="AR179" s="121">
        <v>4.1333333333333337</v>
      </c>
      <c r="AS179" s="121">
        <v>2.7333333333333334</v>
      </c>
      <c r="AT179" s="121">
        <v>3.0666666666666669</v>
      </c>
      <c r="AU179" s="121">
        <v>1.4666666666666666</v>
      </c>
      <c r="AV179" s="121">
        <v>3.8666666666666667</v>
      </c>
      <c r="AW179" s="121">
        <v>3.4</v>
      </c>
      <c r="AX179" s="121">
        <v>4</v>
      </c>
      <c r="AY179" s="121">
        <v>4.9333333333333336</v>
      </c>
      <c r="AZ179" s="121">
        <v>3.2</v>
      </c>
      <c r="BA179" s="121">
        <v>4.333333333333333</v>
      </c>
      <c r="BB179" s="121">
        <v>4.1333333333333337</v>
      </c>
      <c r="BC179" s="121">
        <v>3.4</v>
      </c>
      <c r="BD179" s="121">
        <v>3.2</v>
      </c>
      <c r="BE179" s="121">
        <v>3.1333333333333333</v>
      </c>
      <c r="BF179" s="121">
        <v>4.2</v>
      </c>
      <c r="BG179" s="121">
        <v>4.4000000000000004</v>
      </c>
      <c r="BH179" s="121">
        <v>3.6666666666666665</v>
      </c>
      <c r="BI179" s="121">
        <v>3.4</v>
      </c>
      <c r="BJ179" s="121">
        <v>3.4666666666666668</v>
      </c>
      <c r="BK179" s="121" t="s">
        <v>1474</v>
      </c>
    </row>
    <row r="180" spans="2:63" ht="14" x14ac:dyDescent="0.15">
      <c r="B180" s="120" t="s">
        <v>135</v>
      </c>
      <c r="C180" s="121"/>
      <c r="D180" s="121"/>
      <c r="E180" s="121">
        <v>3.6666666666666665</v>
      </c>
      <c r="F180" s="121">
        <v>4.1333333333333337</v>
      </c>
      <c r="G180" s="121"/>
      <c r="H180" s="121">
        <v>5</v>
      </c>
      <c r="I180" s="121">
        <v>4</v>
      </c>
      <c r="J180" s="121">
        <v>4.8666666666666663</v>
      </c>
      <c r="K180" s="121"/>
      <c r="L180" s="121">
        <v>5</v>
      </c>
      <c r="M180" s="121">
        <v>3.4</v>
      </c>
      <c r="N180" s="121">
        <v>4.9333333333333336</v>
      </c>
      <c r="O180" s="121">
        <v>4.0666666666666664</v>
      </c>
      <c r="P180" s="121">
        <v>3.7333333333333334</v>
      </c>
      <c r="Q180" s="121">
        <v>4.1333333333333337</v>
      </c>
      <c r="R180" s="121">
        <v>5</v>
      </c>
      <c r="S180" s="121">
        <v>4.4000000000000004</v>
      </c>
      <c r="T180" s="121">
        <v>3.8</v>
      </c>
      <c r="U180" s="121">
        <v>3.6</v>
      </c>
      <c r="V180" s="121">
        <v>4.2666666666666666</v>
      </c>
      <c r="W180" s="121">
        <v>2.8666666666666667</v>
      </c>
      <c r="X180" s="121">
        <v>4.333333333333333</v>
      </c>
      <c r="Y180" s="121">
        <v>4</v>
      </c>
      <c r="Z180" s="121">
        <v>2.8666666666666667</v>
      </c>
      <c r="AA180" s="121">
        <v>3.8666666666666667</v>
      </c>
      <c r="AB180" s="121">
        <v>4.5333333333333332</v>
      </c>
      <c r="AC180" s="121">
        <v>3.7333333333333334</v>
      </c>
      <c r="AD180" s="121">
        <v>4.5333333333333332</v>
      </c>
      <c r="AE180" s="121">
        <v>3.8</v>
      </c>
      <c r="AF180" s="121">
        <v>4.0666666666666664</v>
      </c>
      <c r="AG180" s="121">
        <v>5</v>
      </c>
      <c r="AH180" s="121"/>
      <c r="AI180" s="121">
        <v>4.0666666666666664</v>
      </c>
      <c r="AJ180" s="121">
        <v>4.666666666666667</v>
      </c>
      <c r="AK180" s="121">
        <v>3.8666666666666667</v>
      </c>
      <c r="AL180" s="121">
        <v>4.5333333333333332</v>
      </c>
      <c r="AM180" s="121">
        <v>2.1333333333333333</v>
      </c>
      <c r="AN180" s="121">
        <v>3.4</v>
      </c>
      <c r="AO180" s="121">
        <v>4.666666666666667</v>
      </c>
      <c r="AP180" s="121">
        <v>3.6</v>
      </c>
      <c r="AQ180" s="121">
        <v>5</v>
      </c>
      <c r="AR180" s="121">
        <v>4</v>
      </c>
      <c r="AS180" s="121">
        <v>3.6</v>
      </c>
      <c r="AT180" s="121">
        <v>2.7333333333333334</v>
      </c>
      <c r="AU180" s="121">
        <v>1.4666666666666666</v>
      </c>
      <c r="AV180" s="121">
        <v>3.9333333333333331</v>
      </c>
      <c r="AW180" s="121">
        <v>4.4000000000000004</v>
      </c>
      <c r="AX180" s="121">
        <v>3.9333333333333331</v>
      </c>
      <c r="AY180" s="121"/>
      <c r="AZ180" s="121">
        <v>3.2</v>
      </c>
      <c r="BA180" s="121">
        <v>4.2666666666666666</v>
      </c>
      <c r="BB180" s="121">
        <v>4.2</v>
      </c>
      <c r="BC180" s="121">
        <v>4</v>
      </c>
      <c r="BD180" s="121">
        <v>3.2666666666666666</v>
      </c>
      <c r="BE180" s="121">
        <v>3.8</v>
      </c>
      <c r="BF180" s="121">
        <v>4.5333333333333332</v>
      </c>
      <c r="BG180" s="121">
        <v>4.5999999999999996</v>
      </c>
      <c r="BH180" s="121">
        <v>3.9333333333333331</v>
      </c>
      <c r="BI180" s="121">
        <v>5</v>
      </c>
      <c r="BJ180" s="121">
        <v>3.6</v>
      </c>
      <c r="BK180" s="121" t="s">
        <v>1474</v>
      </c>
    </row>
    <row r="183" spans="2:63" x14ac:dyDescent="0.15">
      <c r="B183" s="152" t="s">
        <v>1500</v>
      </c>
      <c r="C183" s="153"/>
      <c r="D183" s="153"/>
      <c r="E183" s="153"/>
      <c r="F183" s="153"/>
      <c r="G183" s="153"/>
      <c r="H183" s="153"/>
      <c r="I183" s="153"/>
      <c r="J183" s="153"/>
      <c r="K183" s="153"/>
    </row>
    <row r="185" spans="2:63" x14ac:dyDescent="0.15">
      <c r="B185" t="s">
        <v>1475</v>
      </c>
      <c r="C185"/>
      <c r="D185"/>
      <c r="E185"/>
      <c r="F185"/>
      <c r="G185"/>
      <c r="H185"/>
    </row>
    <row r="186" spans="2:63" x14ac:dyDescent="0.15">
      <c r="B186"/>
      <c r="C186"/>
      <c r="D186"/>
      <c r="E186"/>
      <c r="F186"/>
      <c r="G186"/>
      <c r="H186"/>
    </row>
    <row r="187" spans="2:63" ht="14" thickBot="1" x14ac:dyDescent="0.2">
      <c r="B187" t="s">
        <v>1476</v>
      </c>
      <c r="C187"/>
      <c r="D187"/>
      <c r="E187"/>
      <c r="F187"/>
      <c r="G187"/>
      <c r="H187"/>
    </row>
    <row r="188" spans="2:63" x14ac:dyDescent="0.15">
      <c r="B188" s="125" t="s">
        <v>1477</v>
      </c>
      <c r="C188" s="125" t="s">
        <v>1478</v>
      </c>
      <c r="D188" s="125" t="s">
        <v>1479</v>
      </c>
      <c r="E188" s="125" t="s">
        <v>157</v>
      </c>
      <c r="F188" s="125" t="s">
        <v>1480</v>
      </c>
      <c r="G188"/>
      <c r="H188"/>
    </row>
    <row r="189" spans="2:63" x14ac:dyDescent="0.15">
      <c r="B189" s="123" t="s">
        <v>145</v>
      </c>
      <c r="C189" s="123">
        <v>48</v>
      </c>
      <c r="D189" s="123">
        <v>173.66666666666671</v>
      </c>
      <c r="E189" s="123">
        <v>3.6180555555555567</v>
      </c>
      <c r="F189" s="123">
        <v>0.84798857368005598</v>
      </c>
      <c r="G189"/>
      <c r="H189"/>
    </row>
    <row r="190" spans="2:63" x14ac:dyDescent="0.15">
      <c r="B190" s="123" t="s">
        <v>113</v>
      </c>
      <c r="C190" s="123">
        <v>55</v>
      </c>
      <c r="D190" s="123">
        <v>215.86666666666673</v>
      </c>
      <c r="E190" s="123">
        <v>3.9248484848484861</v>
      </c>
      <c r="F190" s="123">
        <v>0.49844519266740983</v>
      </c>
      <c r="G190"/>
      <c r="H190"/>
    </row>
    <row r="191" spans="2:63" x14ac:dyDescent="0.15">
      <c r="B191" s="123" t="s">
        <v>91</v>
      </c>
      <c r="C191" s="123">
        <v>56</v>
      </c>
      <c r="D191" s="123">
        <v>212.06666666666661</v>
      </c>
      <c r="E191" s="123">
        <v>3.7869047619047609</v>
      </c>
      <c r="F191" s="123">
        <v>0.5817243867243943</v>
      </c>
      <c r="G191"/>
      <c r="H191"/>
    </row>
    <row r="192" spans="2:63" ht="14" thickBot="1" x14ac:dyDescent="0.2">
      <c r="B192" s="124" t="s">
        <v>135</v>
      </c>
      <c r="C192" s="124">
        <v>54</v>
      </c>
      <c r="D192" s="124">
        <v>215.99999999999994</v>
      </c>
      <c r="E192" s="124">
        <v>3.9999999999999991</v>
      </c>
      <c r="F192" s="124">
        <v>0.5227672955974958</v>
      </c>
      <c r="G192"/>
      <c r="H192"/>
    </row>
    <row r="193" spans="2:63" x14ac:dyDescent="0.15">
      <c r="B193"/>
      <c r="C193"/>
      <c r="D193"/>
      <c r="E193"/>
      <c r="F193"/>
      <c r="G193"/>
      <c r="H193"/>
    </row>
    <row r="194" spans="2:63" x14ac:dyDescent="0.15">
      <c r="B194"/>
      <c r="C194"/>
      <c r="D194"/>
      <c r="E194"/>
      <c r="F194"/>
      <c r="G194"/>
      <c r="H194"/>
    </row>
    <row r="195" spans="2:63" ht="14" thickBot="1" x14ac:dyDescent="0.2">
      <c r="B195" t="s">
        <v>1481</v>
      </c>
      <c r="C195"/>
      <c r="D195"/>
      <c r="E195"/>
      <c r="F195"/>
      <c r="G195"/>
      <c r="H195"/>
    </row>
    <row r="196" spans="2:63" x14ac:dyDescent="0.15">
      <c r="B196" s="125" t="s">
        <v>1482</v>
      </c>
      <c r="C196" s="125" t="s">
        <v>1483</v>
      </c>
      <c r="D196" s="125" t="s">
        <v>1484</v>
      </c>
      <c r="E196" s="125" t="s">
        <v>1485</v>
      </c>
      <c r="F196" s="125" t="s">
        <v>1486</v>
      </c>
      <c r="G196" s="125" t="s">
        <v>1487</v>
      </c>
      <c r="H196" s="125" t="s">
        <v>1488</v>
      </c>
    </row>
    <row r="197" spans="2:63" x14ac:dyDescent="0.15">
      <c r="B197" s="123" t="s">
        <v>1489</v>
      </c>
      <c r="C197" s="123">
        <v>4.3001968342040158</v>
      </c>
      <c r="D197" s="123">
        <v>3</v>
      </c>
      <c r="E197" s="123">
        <v>1.433398944734672</v>
      </c>
      <c r="F197" s="131">
        <v>2.3687297104882736</v>
      </c>
      <c r="G197" s="123">
        <v>7.1748464663586295E-2</v>
      </c>
      <c r="H197" s="123">
        <v>2.6478014150542735</v>
      </c>
    </row>
    <row r="198" spans="2:63" x14ac:dyDescent="0.15">
      <c r="B198" s="123" t="s">
        <v>1490</v>
      </c>
      <c r="C198" s="123">
        <v>126.47301130351129</v>
      </c>
      <c r="D198" s="123">
        <v>209</v>
      </c>
      <c r="E198" s="123">
        <v>0.60513402537565208</v>
      </c>
      <c r="F198" s="123"/>
      <c r="G198" s="123"/>
      <c r="H198" s="123"/>
    </row>
    <row r="199" spans="2:63" x14ac:dyDescent="0.15">
      <c r="B199" s="123"/>
      <c r="C199" s="123"/>
      <c r="D199" s="123"/>
      <c r="E199" s="123"/>
      <c r="F199" s="123"/>
      <c r="G199" s="123"/>
      <c r="H199" s="123"/>
    </row>
    <row r="200" spans="2:63" ht="14" thickBot="1" x14ac:dyDescent="0.2">
      <c r="B200" s="124" t="s">
        <v>1491</v>
      </c>
      <c r="C200" s="124">
        <v>130.7732081377153</v>
      </c>
      <c r="D200" s="124">
        <v>212</v>
      </c>
      <c r="E200" s="124"/>
      <c r="F200" s="124"/>
      <c r="G200" s="124"/>
      <c r="H200" s="124"/>
    </row>
    <row r="205" spans="2:63" ht="16" x14ac:dyDescent="0.2">
      <c r="B205" s="151" t="s">
        <v>179</v>
      </c>
      <c r="C205" s="151"/>
      <c r="D205" s="151"/>
      <c r="E205" s="151"/>
      <c r="F205" s="151"/>
      <c r="G205" s="151"/>
      <c r="H205" s="151"/>
      <c r="I205" s="151"/>
      <c r="J205" s="151"/>
      <c r="K205" s="151"/>
      <c r="L205" s="151"/>
      <c r="M205" s="151"/>
      <c r="N205" s="151"/>
      <c r="O205" s="151"/>
      <c r="P205" s="151"/>
      <c r="Q205" s="151"/>
      <c r="R205" s="151"/>
      <c r="S205" s="151"/>
      <c r="T205" s="151"/>
      <c r="U205" s="151"/>
      <c r="V205" s="151"/>
      <c r="W205" s="151"/>
      <c r="X205" s="151"/>
      <c r="Y205" s="151"/>
      <c r="Z205" s="151"/>
      <c r="AA205" s="151"/>
      <c r="AB205" s="151"/>
      <c r="AC205" s="151"/>
      <c r="AD205" s="151"/>
      <c r="AE205" s="151"/>
      <c r="AF205" s="151"/>
      <c r="AG205" s="151"/>
      <c r="AH205" s="151"/>
      <c r="AI205" s="151"/>
      <c r="AJ205" s="151"/>
      <c r="AK205" s="151"/>
      <c r="AL205" s="151"/>
      <c r="AM205" s="151"/>
      <c r="AN205" s="151"/>
      <c r="AO205" s="151"/>
      <c r="AP205" s="151"/>
      <c r="AQ205" s="151"/>
      <c r="AR205" s="151"/>
      <c r="AS205" s="151"/>
      <c r="AT205" s="151"/>
      <c r="AU205" s="151"/>
      <c r="AV205" s="151"/>
      <c r="AW205" s="151"/>
      <c r="AX205" s="151"/>
      <c r="AY205" s="151"/>
      <c r="AZ205" s="151"/>
      <c r="BA205" s="151"/>
      <c r="BB205" s="151"/>
      <c r="BC205" s="151"/>
      <c r="BD205" s="151"/>
      <c r="BE205" s="151"/>
      <c r="BF205" s="151"/>
      <c r="BG205" s="151"/>
      <c r="BH205" s="151"/>
      <c r="BI205" s="151"/>
      <c r="BJ205" s="151"/>
    </row>
    <row r="206" spans="2:63" ht="14" x14ac:dyDescent="0.15">
      <c r="B206" s="122" t="s">
        <v>148</v>
      </c>
      <c r="C206" s="121"/>
      <c r="D206" s="121"/>
      <c r="E206" s="121">
        <v>2.8333333333333335</v>
      </c>
      <c r="F206" s="121">
        <v>1.3333333333333333</v>
      </c>
      <c r="G206" s="121"/>
      <c r="H206" s="121">
        <v>4.333333333333333</v>
      </c>
      <c r="I206" s="121">
        <v>2.8333333333333335</v>
      </c>
      <c r="J206" s="121">
        <v>4.5</v>
      </c>
      <c r="K206" s="121"/>
      <c r="L206" s="121">
        <v>3.1666666666666665</v>
      </c>
      <c r="M206" s="121">
        <v>3.3333333333333335</v>
      </c>
      <c r="N206" s="121">
        <v>5</v>
      </c>
      <c r="O206" s="121"/>
      <c r="P206" s="121">
        <v>3.6666666666666665</v>
      </c>
      <c r="Q206" s="121">
        <v>4.5</v>
      </c>
      <c r="R206" s="121">
        <v>4.833333333333333</v>
      </c>
      <c r="S206" s="121">
        <v>3.8333333333333335</v>
      </c>
      <c r="T206" s="121">
        <v>3.8333333333333335</v>
      </c>
      <c r="U206" s="121">
        <v>3.3333333333333335</v>
      </c>
      <c r="V206" s="121">
        <v>3.8333333333333335</v>
      </c>
      <c r="W206" s="121">
        <v>3</v>
      </c>
      <c r="X206" s="121"/>
      <c r="Y206" s="121">
        <v>4</v>
      </c>
      <c r="Z206" s="121">
        <v>2.3333333333333335</v>
      </c>
      <c r="AA206" s="121">
        <v>3.8333333333333335</v>
      </c>
      <c r="AB206" s="121">
        <v>4</v>
      </c>
      <c r="AC206" s="121">
        <v>4.5</v>
      </c>
      <c r="AD206" s="121">
        <v>4</v>
      </c>
      <c r="AE206" s="121">
        <v>3.1666666666666665</v>
      </c>
      <c r="AF206" s="121">
        <v>1.5</v>
      </c>
      <c r="AG206" s="121">
        <v>5</v>
      </c>
      <c r="AH206" s="121"/>
      <c r="AI206" s="121">
        <v>3.3333333333333335</v>
      </c>
      <c r="AJ206" s="121">
        <v>4.666666666666667</v>
      </c>
      <c r="AK206" s="121">
        <v>4</v>
      </c>
      <c r="AL206" s="121">
        <v>4.333333333333333</v>
      </c>
      <c r="AM206" s="121"/>
      <c r="AN206" s="121">
        <v>3.6666666666666665</v>
      </c>
      <c r="AO206" s="121">
        <v>3.6666666666666665</v>
      </c>
      <c r="AP206" s="121">
        <v>3.5</v>
      </c>
      <c r="AQ206" s="121">
        <v>4.833333333333333</v>
      </c>
      <c r="AR206" s="121"/>
      <c r="AS206" s="121">
        <v>3.1666666666666665</v>
      </c>
      <c r="AT206" s="121">
        <v>2.6666666666666665</v>
      </c>
      <c r="AU206" s="121"/>
      <c r="AV206" s="121">
        <v>0</v>
      </c>
      <c r="AW206" s="121">
        <v>2.6666666666666665</v>
      </c>
      <c r="AX206" s="121">
        <v>3.1666666666666665</v>
      </c>
      <c r="AY206" s="121"/>
      <c r="AZ206" s="121">
        <v>2.8333333333333335</v>
      </c>
      <c r="BA206" s="121">
        <v>3.8333333333333335</v>
      </c>
      <c r="BB206" s="121">
        <v>4.166666666666667</v>
      </c>
      <c r="BC206" s="121">
        <v>4.166666666666667</v>
      </c>
      <c r="BD206" s="121">
        <v>3.5</v>
      </c>
      <c r="BE206" s="121"/>
      <c r="BF206" s="121">
        <v>4.666666666666667</v>
      </c>
      <c r="BG206" s="121">
        <v>4</v>
      </c>
      <c r="BH206" s="121">
        <v>4</v>
      </c>
      <c r="BI206" s="121">
        <v>4</v>
      </c>
      <c r="BJ206" s="121">
        <v>3.3333333333333335</v>
      </c>
      <c r="BK206" s="121" t="s">
        <v>1474</v>
      </c>
    </row>
    <row r="207" spans="2:63" ht="14" x14ac:dyDescent="0.15">
      <c r="B207" s="122" t="s">
        <v>116</v>
      </c>
      <c r="C207" s="121"/>
      <c r="D207" s="121"/>
      <c r="E207" s="121">
        <v>3.8333333333333335</v>
      </c>
      <c r="F207" s="121">
        <v>3.1666666666666665</v>
      </c>
      <c r="G207" s="121"/>
      <c r="H207" s="121">
        <v>4.666666666666667</v>
      </c>
      <c r="I207" s="121">
        <v>3.6666666666666665</v>
      </c>
      <c r="J207" s="121">
        <v>3.5</v>
      </c>
      <c r="K207" s="121"/>
      <c r="L207" s="121">
        <v>4.333333333333333</v>
      </c>
      <c r="M207" s="121">
        <v>3.5</v>
      </c>
      <c r="N207" s="121">
        <v>5</v>
      </c>
      <c r="O207" s="121">
        <v>4.5</v>
      </c>
      <c r="P207" s="121">
        <v>3.6666666666666665</v>
      </c>
      <c r="Q207" s="121">
        <v>4.666666666666667</v>
      </c>
      <c r="R207" s="121">
        <v>5</v>
      </c>
      <c r="S207" s="121">
        <v>3.5</v>
      </c>
      <c r="T207" s="121">
        <v>3.1666666666666665</v>
      </c>
      <c r="U207" s="121">
        <v>3</v>
      </c>
      <c r="V207" s="121">
        <v>4.166666666666667</v>
      </c>
      <c r="W207" s="121">
        <v>2.3333333333333335</v>
      </c>
      <c r="X207" s="121">
        <v>4</v>
      </c>
      <c r="Y207" s="121">
        <v>4</v>
      </c>
      <c r="Z207" s="121">
        <v>1.6666666666666667</v>
      </c>
      <c r="AA207" s="121">
        <v>3.8333333333333335</v>
      </c>
      <c r="AB207" s="121">
        <v>4</v>
      </c>
      <c r="AC207" s="121">
        <v>4.166666666666667</v>
      </c>
      <c r="AD207" s="121">
        <v>4.333333333333333</v>
      </c>
      <c r="AE207" s="121">
        <v>3.5</v>
      </c>
      <c r="AF207" s="121">
        <v>4</v>
      </c>
      <c r="AG207" s="121">
        <v>5</v>
      </c>
      <c r="AH207" s="121"/>
      <c r="AI207" s="121">
        <v>3.6666666666666665</v>
      </c>
      <c r="AJ207" s="121">
        <v>4.666666666666667</v>
      </c>
      <c r="AK207" s="121">
        <v>4</v>
      </c>
      <c r="AL207" s="121">
        <v>4.5</v>
      </c>
      <c r="AM207" s="121">
        <v>3.8333333333333335</v>
      </c>
      <c r="AN207" s="121">
        <v>3.6666666666666665</v>
      </c>
      <c r="AO207" s="121">
        <v>4.166666666666667</v>
      </c>
      <c r="AP207" s="121">
        <v>3.6666666666666665</v>
      </c>
      <c r="AQ207" s="121">
        <v>4.833333333333333</v>
      </c>
      <c r="AR207" s="121">
        <v>5</v>
      </c>
      <c r="AS207" s="121">
        <v>2.8333333333333335</v>
      </c>
      <c r="AT207" s="121">
        <v>2.1666666666666665</v>
      </c>
      <c r="AU207" s="121">
        <v>1.1666666666666667</v>
      </c>
      <c r="AV207" s="121">
        <v>3.8333333333333335</v>
      </c>
      <c r="AW207" s="121">
        <v>4.5</v>
      </c>
      <c r="AX207" s="121">
        <v>4</v>
      </c>
      <c r="AY207" s="121">
        <v>4.833333333333333</v>
      </c>
      <c r="AZ207" s="121">
        <v>3.1666666666666665</v>
      </c>
      <c r="BA207" s="121">
        <v>3.3333333333333335</v>
      </c>
      <c r="BB207" s="121">
        <v>4</v>
      </c>
      <c r="BC207" s="121">
        <v>3.8333333333333335</v>
      </c>
      <c r="BD207" s="121">
        <v>3</v>
      </c>
      <c r="BE207" s="121">
        <v>3.3333333333333335</v>
      </c>
      <c r="BF207" s="121">
        <v>4.666666666666667</v>
      </c>
      <c r="BG207" s="121">
        <v>3.5</v>
      </c>
      <c r="BH207" s="121">
        <v>3.3333333333333335</v>
      </c>
      <c r="BI207" s="121">
        <v>3.6666666666666665</v>
      </c>
      <c r="BJ207" s="121">
        <v>4</v>
      </c>
      <c r="BK207" s="121" t="s">
        <v>1474</v>
      </c>
    </row>
    <row r="208" spans="2:63" ht="14" x14ac:dyDescent="0.15">
      <c r="B208" s="122" t="s">
        <v>94</v>
      </c>
      <c r="C208" s="121"/>
      <c r="D208" s="121"/>
      <c r="E208" s="121">
        <v>3.3333333333333335</v>
      </c>
      <c r="F208" s="121">
        <v>3.1666666666666665</v>
      </c>
      <c r="G208" s="121">
        <v>3</v>
      </c>
      <c r="H208" s="121">
        <v>5</v>
      </c>
      <c r="I208" s="121">
        <v>3</v>
      </c>
      <c r="J208" s="121">
        <v>3.6666666666666665</v>
      </c>
      <c r="K208" s="121"/>
      <c r="L208" s="121">
        <v>3.8333333333333335</v>
      </c>
      <c r="M208" s="121">
        <v>3.3333333333333335</v>
      </c>
      <c r="N208" s="121">
        <v>5</v>
      </c>
      <c r="O208" s="121">
        <v>4</v>
      </c>
      <c r="P208" s="121">
        <v>3.6666666666666665</v>
      </c>
      <c r="Q208" s="121">
        <v>4.666666666666667</v>
      </c>
      <c r="R208" s="121">
        <v>5</v>
      </c>
      <c r="S208" s="121">
        <v>4.333333333333333</v>
      </c>
      <c r="T208" s="121">
        <v>3.8333333333333335</v>
      </c>
      <c r="U208" s="121">
        <v>3.3333333333333335</v>
      </c>
      <c r="V208" s="121">
        <v>3.8333333333333335</v>
      </c>
      <c r="W208" s="121">
        <v>1.3333333333333333</v>
      </c>
      <c r="X208" s="121">
        <v>4.833333333333333</v>
      </c>
      <c r="Y208" s="121">
        <v>3.6666666666666665</v>
      </c>
      <c r="Z208" s="121">
        <v>2.6666666666666665</v>
      </c>
      <c r="AA208" s="121">
        <v>3.5</v>
      </c>
      <c r="AB208" s="121">
        <v>4.166666666666667</v>
      </c>
      <c r="AC208" s="121">
        <v>4</v>
      </c>
      <c r="AD208" s="121">
        <v>4.166666666666667</v>
      </c>
      <c r="AE208" s="121">
        <v>3.5</v>
      </c>
      <c r="AF208" s="121">
        <v>4.333333333333333</v>
      </c>
      <c r="AG208" s="121">
        <v>5</v>
      </c>
      <c r="AH208" s="121"/>
      <c r="AI208" s="121">
        <v>3.8333333333333335</v>
      </c>
      <c r="AJ208" s="121">
        <v>4.666666666666667</v>
      </c>
      <c r="AK208" s="121">
        <v>3.8333333333333335</v>
      </c>
      <c r="AL208" s="121">
        <v>4.333333333333333</v>
      </c>
      <c r="AM208" s="121">
        <v>2.5</v>
      </c>
      <c r="AN208" s="121">
        <v>3.5</v>
      </c>
      <c r="AO208" s="121">
        <v>4</v>
      </c>
      <c r="AP208" s="121">
        <v>3.3333333333333335</v>
      </c>
      <c r="AQ208" s="121">
        <v>4.666666666666667</v>
      </c>
      <c r="AR208" s="121">
        <v>4.333333333333333</v>
      </c>
      <c r="AS208" s="121">
        <v>2.5</v>
      </c>
      <c r="AT208" s="121">
        <v>1.6666666666666667</v>
      </c>
      <c r="AU208" s="121">
        <v>2.5</v>
      </c>
      <c r="AV208" s="121">
        <v>3.8333333333333335</v>
      </c>
      <c r="AW208" s="121">
        <v>4</v>
      </c>
      <c r="AX208" s="121">
        <v>3.8333333333333335</v>
      </c>
      <c r="AY208" s="121">
        <v>4.833333333333333</v>
      </c>
      <c r="AZ208" s="121">
        <v>3</v>
      </c>
      <c r="BA208" s="121">
        <v>4.5</v>
      </c>
      <c r="BB208" s="121">
        <v>4</v>
      </c>
      <c r="BC208" s="121">
        <v>4</v>
      </c>
      <c r="BD208" s="121">
        <v>3.1666666666666665</v>
      </c>
      <c r="BE208" s="121">
        <v>3</v>
      </c>
      <c r="BF208" s="121">
        <v>4.666666666666667</v>
      </c>
      <c r="BG208" s="121">
        <v>4.666666666666667</v>
      </c>
      <c r="BH208" s="121">
        <v>4</v>
      </c>
      <c r="BI208" s="121">
        <v>3.3333333333333335</v>
      </c>
      <c r="BJ208" s="121">
        <v>3.6666666666666665</v>
      </c>
      <c r="BK208" s="121" t="s">
        <v>1474</v>
      </c>
    </row>
    <row r="209" spans="2:63" ht="14" x14ac:dyDescent="0.15">
      <c r="B209" s="122" t="s">
        <v>138</v>
      </c>
      <c r="C209" s="121"/>
      <c r="D209" s="121"/>
      <c r="E209" s="121">
        <v>3.1666666666666665</v>
      </c>
      <c r="F209" s="121">
        <v>4.333333333333333</v>
      </c>
      <c r="G209" s="121"/>
      <c r="H209" s="121">
        <v>5</v>
      </c>
      <c r="I209" s="121">
        <v>3.8333333333333335</v>
      </c>
      <c r="J209" s="121">
        <v>4.5</v>
      </c>
      <c r="K209" s="121"/>
      <c r="L209" s="121">
        <v>2.1666666666666665</v>
      </c>
      <c r="M209" s="121">
        <v>3.6666666666666665</v>
      </c>
      <c r="N209" s="121">
        <v>4.666666666666667</v>
      </c>
      <c r="O209" s="121">
        <v>4</v>
      </c>
      <c r="P209" s="121">
        <v>4.333333333333333</v>
      </c>
      <c r="Q209" s="121">
        <v>4.5</v>
      </c>
      <c r="R209" s="121">
        <v>4.833333333333333</v>
      </c>
      <c r="S209" s="121">
        <v>4</v>
      </c>
      <c r="T209" s="121">
        <v>4.333333333333333</v>
      </c>
      <c r="U209" s="121">
        <v>3</v>
      </c>
      <c r="V209" s="121">
        <v>4.166666666666667</v>
      </c>
      <c r="W209" s="121">
        <v>2.3333333333333335</v>
      </c>
      <c r="X209" s="121">
        <v>4.5</v>
      </c>
      <c r="Y209" s="121">
        <v>4</v>
      </c>
      <c r="Z209" s="121">
        <v>2</v>
      </c>
      <c r="AA209" s="121">
        <v>3.8333333333333335</v>
      </c>
      <c r="AB209" s="121">
        <v>4.166666666666667</v>
      </c>
      <c r="AC209" s="121">
        <v>3.6666666666666665</v>
      </c>
      <c r="AD209" s="121">
        <v>4.166666666666667</v>
      </c>
      <c r="AE209" s="121">
        <v>3.3333333333333335</v>
      </c>
      <c r="AF209" s="121">
        <v>4.166666666666667</v>
      </c>
      <c r="AG209" s="121">
        <v>5</v>
      </c>
      <c r="AH209" s="121"/>
      <c r="AI209" s="121">
        <v>3.8333333333333335</v>
      </c>
      <c r="AJ209" s="121">
        <v>4.666666666666667</v>
      </c>
      <c r="AK209" s="121">
        <v>3.8333333333333335</v>
      </c>
      <c r="AL209" s="121">
        <v>4.666666666666667</v>
      </c>
      <c r="AM209" s="121">
        <v>2</v>
      </c>
      <c r="AN209" s="121">
        <v>3.5</v>
      </c>
      <c r="AO209" s="121">
        <v>4.5</v>
      </c>
      <c r="AP209" s="121">
        <v>3.6666666666666665</v>
      </c>
      <c r="AQ209" s="121">
        <v>5</v>
      </c>
      <c r="AR209" s="121">
        <v>5</v>
      </c>
      <c r="AS209" s="121">
        <v>3</v>
      </c>
      <c r="AT209" s="121">
        <v>2.1666666666666665</v>
      </c>
      <c r="AU209" s="121">
        <v>1.6666666666666667</v>
      </c>
      <c r="AV209" s="121">
        <v>4</v>
      </c>
      <c r="AW209" s="121">
        <v>4.333333333333333</v>
      </c>
      <c r="AX209" s="121">
        <v>3.6666666666666665</v>
      </c>
      <c r="AY209" s="121"/>
      <c r="AZ209" s="121">
        <v>3</v>
      </c>
      <c r="BA209" s="121">
        <v>3.6666666666666665</v>
      </c>
      <c r="BB209" s="121">
        <v>4</v>
      </c>
      <c r="BC209" s="121">
        <v>4</v>
      </c>
      <c r="BD209" s="121">
        <v>2.8333333333333335</v>
      </c>
      <c r="BE209" s="121">
        <v>3.1666666666666665</v>
      </c>
      <c r="BF209" s="121">
        <v>4.5</v>
      </c>
      <c r="BG209" s="121">
        <v>4.833333333333333</v>
      </c>
      <c r="BH209" s="121">
        <v>4</v>
      </c>
      <c r="BI209" s="121">
        <v>4.166666666666667</v>
      </c>
      <c r="BJ209" s="121">
        <v>3.1666666666666665</v>
      </c>
      <c r="BK209" s="121" t="s">
        <v>1474</v>
      </c>
    </row>
    <row r="212" spans="2:63" x14ac:dyDescent="0.15">
      <c r="B212" s="152" t="s">
        <v>1501</v>
      </c>
      <c r="C212" s="153"/>
      <c r="D212" s="153"/>
      <c r="E212" s="153"/>
      <c r="F212" s="153"/>
      <c r="G212" s="153"/>
      <c r="H212" s="153"/>
      <c r="I212" s="153"/>
      <c r="J212" s="153"/>
      <c r="K212" s="153"/>
    </row>
    <row r="214" spans="2:63" x14ac:dyDescent="0.15">
      <c r="B214" t="s">
        <v>1475</v>
      </c>
      <c r="C214"/>
      <c r="D214"/>
      <c r="E214"/>
      <c r="F214"/>
      <c r="G214"/>
      <c r="H214"/>
    </row>
    <row r="215" spans="2:63" x14ac:dyDescent="0.15">
      <c r="B215"/>
      <c r="C215"/>
      <c r="D215"/>
      <c r="E215"/>
      <c r="F215"/>
      <c r="G215"/>
      <c r="H215"/>
    </row>
    <row r="216" spans="2:63" ht="14" thickBot="1" x14ac:dyDescent="0.2">
      <c r="B216" t="s">
        <v>1476</v>
      </c>
      <c r="C216"/>
      <c r="D216"/>
      <c r="E216"/>
      <c r="F216"/>
      <c r="G216"/>
      <c r="H216"/>
    </row>
    <row r="217" spans="2:63" x14ac:dyDescent="0.15">
      <c r="B217" s="125" t="s">
        <v>1477</v>
      </c>
      <c r="C217" s="125" t="s">
        <v>1478</v>
      </c>
      <c r="D217" s="125" t="s">
        <v>1479</v>
      </c>
      <c r="E217" s="125" t="s">
        <v>157</v>
      </c>
      <c r="F217" s="125" t="s">
        <v>1480</v>
      </c>
      <c r="G217"/>
      <c r="H217"/>
    </row>
    <row r="218" spans="2:63" x14ac:dyDescent="0.15">
      <c r="B218" s="123" t="s">
        <v>148</v>
      </c>
      <c r="C218" s="123">
        <v>48</v>
      </c>
      <c r="D218" s="123">
        <v>172.66666666666666</v>
      </c>
      <c r="E218" s="123">
        <v>3.5972222222222219</v>
      </c>
      <c r="F218" s="123">
        <v>0.93242710795902406</v>
      </c>
      <c r="G218"/>
      <c r="H218"/>
    </row>
    <row r="219" spans="2:63" x14ac:dyDescent="0.15">
      <c r="B219" s="123" t="s">
        <v>116</v>
      </c>
      <c r="C219" s="123">
        <v>55</v>
      </c>
      <c r="D219" s="123">
        <v>209.33333333333334</v>
      </c>
      <c r="E219" s="123">
        <v>3.8060606060606061</v>
      </c>
      <c r="F219" s="123">
        <v>0.64070332959222176</v>
      </c>
      <c r="G219"/>
      <c r="H219"/>
    </row>
    <row r="220" spans="2:63" x14ac:dyDescent="0.15">
      <c r="B220" s="123" t="s">
        <v>94</v>
      </c>
      <c r="C220" s="123">
        <v>56</v>
      </c>
      <c r="D220" s="123">
        <v>211.33333333333331</v>
      </c>
      <c r="E220" s="123">
        <v>3.7738095238095233</v>
      </c>
      <c r="F220" s="123">
        <v>0.64689754689755274</v>
      </c>
      <c r="G220"/>
      <c r="H220"/>
    </row>
    <row r="221" spans="2:63" ht="14" thickBot="1" x14ac:dyDescent="0.2">
      <c r="B221" s="124" t="s">
        <v>138</v>
      </c>
      <c r="C221" s="124">
        <v>54</v>
      </c>
      <c r="D221" s="124">
        <v>206.49999999999997</v>
      </c>
      <c r="E221" s="124">
        <v>3.8240740740740735</v>
      </c>
      <c r="F221" s="124">
        <v>0.71008036338225833</v>
      </c>
      <c r="G221"/>
      <c r="H221"/>
    </row>
    <row r="222" spans="2:63" x14ac:dyDescent="0.15">
      <c r="B222"/>
      <c r="C222"/>
      <c r="D222"/>
      <c r="E222"/>
      <c r="F222"/>
      <c r="G222"/>
      <c r="H222"/>
    </row>
    <row r="223" spans="2:63" x14ac:dyDescent="0.15">
      <c r="B223"/>
      <c r="C223"/>
      <c r="D223"/>
      <c r="E223"/>
      <c r="F223"/>
      <c r="G223"/>
      <c r="H223"/>
    </row>
    <row r="224" spans="2:63" ht="14" thickBot="1" x14ac:dyDescent="0.2">
      <c r="B224" t="s">
        <v>1481</v>
      </c>
      <c r="C224"/>
      <c r="D224"/>
      <c r="E224"/>
      <c r="F224"/>
      <c r="G224"/>
      <c r="H224"/>
    </row>
    <row r="225" spans="2:63" x14ac:dyDescent="0.15">
      <c r="B225" s="125" t="s">
        <v>1482</v>
      </c>
      <c r="C225" s="125" t="s">
        <v>1483</v>
      </c>
      <c r="D225" s="125" t="s">
        <v>1484</v>
      </c>
      <c r="E225" s="125" t="s">
        <v>1485</v>
      </c>
      <c r="F225" s="125" t="s">
        <v>1486</v>
      </c>
      <c r="G225" s="125" t="s">
        <v>1487</v>
      </c>
      <c r="H225" s="125" t="s">
        <v>1488</v>
      </c>
    </row>
    <row r="226" spans="2:63" x14ac:dyDescent="0.15">
      <c r="B226" s="123" t="s">
        <v>1489</v>
      </c>
      <c r="C226" s="123">
        <v>1.6157563224464297</v>
      </c>
      <c r="D226" s="123">
        <v>3</v>
      </c>
      <c r="E226" s="123">
        <v>0.53858544081547655</v>
      </c>
      <c r="F226" s="127">
        <v>0.74233424784133561</v>
      </c>
      <c r="G226" s="123">
        <v>0.52792067377424345</v>
      </c>
      <c r="H226" s="123">
        <v>2.6478014150542735</v>
      </c>
    </row>
    <row r="227" spans="2:63" x14ac:dyDescent="0.15">
      <c r="B227" s="123" t="s">
        <v>1490</v>
      </c>
      <c r="C227" s="123">
        <v>151.63567821067821</v>
      </c>
      <c r="D227" s="123">
        <v>209</v>
      </c>
      <c r="E227" s="123">
        <v>0.72552956081664211</v>
      </c>
      <c r="F227" s="123"/>
      <c r="G227" s="123"/>
      <c r="H227" s="123"/>
    </row>
    <row r="228" spans="2:63" x14ac:dyDescent="0.15">
      <c r="B228" s="123"/>
      <c r="C228" s="123"/>
      <c r="D228" s="123"/>
      <c r="E228" s="123"/>
      <c r="F228" s="123"/>
      <c r="G228" s="123"/>
      <c r="H228" s="123"/>
    </row>
    <row r="229" spans="2:63" ht="14" thickBot="1" x14ac:dyDescent="0.2">
      <c r="B229" s="124" t="s">
        <v>1491</v>
      </c>
      <c r="C229" s="124">
        <v>153.25143453312464</v>
      </c>
      <c r="D229" s="124">
        <v>212</v>
      </c>
      <c r="E229" s="124"/>
      <c r="F229" s="124"/>
      <c r="G229" s="124"/>
      <c r="H229" s="124"/>
    </row>
    <row r="234" spans="2:63" ht="16" x14ac:dyDescent="0.2">
      <c r="B234" s="151" t="s">
        <v>177</v>
      </c>
      <c r="C234" s="151"/>
      <c r="D234" s="151"/>
      <c r="E234" s="151"/>
      <c r="F234" s="151"/>
      <c r="G234" s="151"/>
      <c r="H234" s="151"/>
      <c r="I234" s="151"/>
      <c r="J234" s="151"/>
      <c r="K234" s="151"/>
      <c r="L234" s="151"/>
      <c r="M234" s="151"/>
      <c r="N234" s="151"/>
      <c r="O234" s="151"/>
      <c r="P234" s="151"/>
      <c r="Q234" s="151"/>
      <c r="R234" s="151"/>
      <c r="S234" s="151"/>
      <c r="T234" s="151"/>
      <c r="U234" s="151"/>
      <c r="V234" s="151"/>
      <c r="W234" s="151"/>
      <c r="X234" s="151"/>
      <c r="Y234" s="151"/>
      <c r="Z234" s="151"/>
      <c r="AA234" s="151"/>
      <c r="AB234" s="151"/>
      <c r="AC234" s="151"/>
      <c r="AD234" s="151"/>
      <c r="AE234" s="151"/>
      <c r="AF234" s="151"/>
      <c r="AG234" s="151"/>
      <c r="AH234" s="151"/>
      <c r="AI234" s="151"/>
      <c r="AJ234" s="151"/>
      <c r="AK234" s="151"/>
      <c r="AL234" s="151"/>
      <c r="AM234" s="151"/>
      <c r="AN234" s="151"/>
      <c r="AO234" s="151"/>
      <c r="AP234" s="151"/>
      <c r="AQ234" s="151"/>
      <c r="AR234" s="151"/>
      <c r="AS234" s="151"/>
      <c r="AT234" s="151"/>
      <c r="AU234" s="151"/>
      <c r="AV234" s="151"/>
      <c r="AW234" s="151"/>
      <c r="AX234" s="151"/>
      <c r="AY234" s="151"/>
      <c r="AZ234" s="151"/>
      <c r="BA234" s="151"/>
      <c r="BB234" s="151"/>
      <c r="BC234" s="151"/>
      <c r="BD234" s="151"/>
      <c r="BE234" s="151"/>
      <c r="BF234" s="151"/>
      <c r="BG234" s="151"/>
      <c r="BH234" s="151"/>
      <c r="BI234" s="151"/>
      <c r="BJ234" s="151"/>
    </row>
    <row r="235" spans="2:63" ht="14" x14ac:dyDescent="0.15">
      <c r="B235" s="122" t="s">
        <v>146</v>
      </c>
      <c r="C235" s="121"/>
      <c r="D235" s="121"/>
      <c r="E235" s="121">
        <v>3.4</v>
      </c>
      <c r="F235" s="121">
        <v>1</v>
      </c>
      <c r="G235" s="121"/>
      <c r="H235" s="121">
        <v>3.6</v>
      </c>
      <c r="I235" s="121">
        <v>2.8</v>
      </c>
      <c r="J235" s="121">
        <v>4.8</v>
      </c>
      <c r="K235" s="121"/>
      <c r="L235" s="121">
        <v>3</v>
      </c>
      <c r="M235" s="121">
        <v>2.6</v>
      </c>
      <c r="N235" s="121">
        <v>5</v>
      </c>
      <c r="O235" s="121"/>
      <c r="P235" s="121">
        <v>2.4</v>
      </c>
      <c r="Q235" s="121">
        <v>4.8</v>
      </c>
      <c r="R235" s="121">
        <v>5</v>
      </c>
      <c r="S235" s="121">
        <v>3</v>
      </c>
      <c r="T235" s="121">
        <v>3.8</v>
      </c>
      <c r="U235" s="121">
        <v>3</v>
      </c>
      <c r="V235" s="121">
        <v>4.4000000000000004</v>
      </c>
      <c r="W235" s="121">
        <v>2.8</v>
      </c>
      <c r="X235" s="121"/>
      <c r="Y235" s="121">
        <v>4</v>
      </c>
      <c r="Z235" s="121">
        <v>2.4</v>
      </c>
      <c r="AA235" s="121">
        <v>3.4</v>
      </c>
      <c r="AB235" s="121">
        <v>4.5999999999999996</v>
      </c>
      <c r="AC235" s="121">
        <v>3.4</v>
      </c>
      <c r="AD235" s="121">
        <v>3.2</v>
      </c>
      <c r="AE235" s="121">
        <v>2</v>
      </c>
      <c r="AF235" s="121">
        <v>2.2000000000000002</v>
      </c>
      <c r="AG235" s="121">
        <v>4.8</v>
      </c>
      <c r="AH235" s="121"/>
      <c r="AI235" s="121">
        <v>3.6</v>
      </c>
      <c r="AJ235" s="121">
        <v>5</v>
      </c>
      <c r="AK235" s="121">
        <v>3.2</v>
      </c>
      <c r="AL235" s="121">
        <v>4</v>
      </c>
      <c r="AM235" s="121"/>
      <c r="AN235" s="121">
        <v>3.6</v>
      </c>
      <c r="AO235" s="121">
        <v>4.2</v>
      </c>
      <c r="AP235" s="121">
        <v>4</v>
      </c>
      <c r="AQ235" s="121">
        <v>4.2</v>
      </c>
      <c r="AR235" s="121"/>
      <c r="AS235" s="121">
        <v>3</v>
      </c>
      <c r="AT235" s="121">
        <v>2.6</v>
      </c>
      <c r="AU235" s="121"/>
      <c r="AV235" s="121">
        <v>0</v>
      </c>
      <c r="AW235" s="121">
        <v>1.6</v>
      </c>
      <c r="AX235" s="121">
        <v>4</v>
      </c>
      <c r="AY235" s="121"/>
      <c r="AZ235" s="121">
        <v>3.2</v>
      </c>
      <c r="BA235" s="121">
        <v>3</v>
      </c>
      <c r="BB235" s="121">
        <v>4</v>
      </c>
      <c r="BC235" s="121">
        <v>3.8</v>
      </c>
      <c r="BD235" s="121">
        <v>3</v>
      </c>
      <c r="BE235" s="121"/>
      <c r="BF235" s="121">
        <v>3.2</v>
      </c>
      <c r="BG235" s="121">
        <v>2.6</v>
      </c>
      <c r="BH235" s="121">
        <v>3</v>
      </c>
      <c r="BI235" s="121">
        <v>2.8</v>
      </c>
      <c r="BJ235" s="121">
        <v>2.2000000000000002</v>
      </c>
      <c r="BK235" s="121" t="s">
        <v>1474</v>
      </c>
    </row>
    <row r="236" spans="2:63" ht="14" x14ac:dyDescent="0.15">
      <c r="B236" s="122" t="s">
        <v>114</v>
      </c>
      <c r="C236" s="121"/>
      <c r="D236" s="121"/>
      <c r="E236" s="121">
        <v>3.8</v>
      </c>
      <c r="F236" s="121">
        <v>3.6</v>
      </c>
      <c r="G236" s="121"/>
      <c r="H236" s="121">
        <v>4.4000000000000004</v>
      </c>
      <c r="I236" s="121">
        <v>2.2000000000000002</v>
      </c>
      <c r="J236" s="121">
        <v>3.4</v>
      </c>
      <c r="K236" s="121"/>
      <c r="L236" s="121">
        <v>3.4</v>
      </c>
      <c r="M236" s="121">
        <v>3</v>
      </c>
      <c r="N236" s="121">
        <v>5</v>
      </c>
      <c r="O236" s="121">
        <v>3.6</v>
      </c>
      <c r="P236" s="121">
        <v>4.2</v>
      </c>
      <c r="Q236" s="121">
        <v>4.5999999999999996</v>
      </c>
      <c r="R236" s="121">
        <v>4.5999999999999996</v>
      </c>
      <c r="S236" s="121">
        <v>2</v>
      </c>
      <c r="T236" s="121">
        <v>2.6</v>
      </c>
      <c r="U236" s="121">
        <v>4</v>
      </c>
      <c r="V236" s="121">
        <v>4.2</v>
      </c>
      <c r="W236" s="121">
        <v>2.2000000000000002</v>
      </c>
      <c r="X236" s="121">
        <v>4.8</v>
      </c>
      <c r="Y236" s="121">
        <v>3</v>
      </c>
      <c r="Z236" s="121">
        <v>1.8</v>
      </c>
      <c r="AA236" s="121">
        <v>3.6</v>
      </c>
      <c r="AB236" s="121">
        <v>5</v>
      </c>
      <c r="AC236" s="121">
        <v>3.2</v>
      </c>
      <c r="AD236" s="121">
        <v>4.2</v>
      </c>
      <c r="AE236" s="121">
        <v>3.2</v>
      </c>
      <c r="AF236" s="121">
        <v>3.8</v>
      </c>
      <c r="AG236" s="121">
        <v>5</v>
      </c>
      <c r="AH236" s="121"/>
      <c r="AI236" s="121">
        <v>3.8</v>
      </c>
      <c r="AJ236" s="121">
        <v>5</v>
      </c>
      <c r="AK236" s="121">
        <v>3.2</v>
      </c>
      <c r="AL236" s="121">
        <v>4</v>
      </c>
      <c r="AM236" s="121">
        <v>4.5999999999999996</v>
      </c>
      <c r="AN236" s="121">
        <v>3.8</v>
      </c>
      <c r="AO236" s="121">
        <v>4.2</v>
      </c>
      <c r="AP236" s="121">
        <v>4.5999999999999996</v>
      </c>
      <c r="AQ236" s="121">
        <v>5</v>
      </c>
      <c r="AR236" s="121">
        <v>4.4000000000000004</v>
      </c>
      <c r="AS236" s="121">
        <v>3</v>
      </c>
      <c r="AT236" s="121">
        <v>2.2000000000000002</v>
      </c>
      <c r="AU236" s="121">
        <v>1</v>
      </c>
      <c r="AV236" s="121">
        <v>3.8</v>
      </c>
      <c r="AW236" s="121">
        <v>4.5999999999999996</v>
      </c>
      <c r="AX236" s="121">
        <v>4</v>
      </c>
      <c r="AY236" s="121">
        <v>4</v>
      </c>
      <c r="AZ236" s="121">
        <v>4.2</v>
      </c>
      <c r="BA236" s="121">
        <v>4</v>
      </c>
      <c r="BB236" s="121">
        <v>4.4000000000000004</v>
      </c>
      <c r="BC236" s="121">
        <v>3.6</v>
      </c>
      <c r="BD236" s="121">
        <v>1.6</v>
      </c>
      <c r="BE236" s="121">
        <v>3</v>
      </c>
      <c r="BF236" s="121">
        <v>4.8</v>
      </c>
      <c r="BG236" s="121">
        <v>1.6</v>
      </c>
      <c r="BH236" s="121">
        <v>2.4</v>
      </c>
      <c r="BI236" s="121">
        <v>4</v>
      </c>
      <c r="BJ236" s="121">
        <v>4</v>
      </c>
      <c r="BK236" s="121" t="s">
        <v>1474</v>
      </c>
    </row>
    <row r="237" spans="2:63" ht="14" x14ac:dyDescent="0.15">
      <c r="B237" s="122" t="s">
        <v>92</v>
      </c>
      <c r="C237" s="121"/>
      <c r="D237" s="121"/>
      <c r="E237" s="121">
        <v>3.4</v>
      </c>
      <c r="F237" s="121">
        <v>1</v>
      </c>
      <c r="G237" s="121">
        <v>3.4</v>
      </c>
      <c r="H237" s="121">
        <v>1.8</v>
      </c>
      <c r="I237" s="121">
        <v>2.2000000000000002</v>
      </c>
      <c r="J237" s="121">
        <v>2.6</v>
      </c>
      <c r="K237" s="121"/>
      <c r="L237" s="121">
        <v>3.2</v>
      </c>
      <c r="M237" s="121">
        <v>2.2000000000000002</v>
      </c>
      <c r="N237" s="121">
        <v>5</v>
      </c>
      <c r="O237" s="121">
        <v>3.2</v>
      </c>
      <c r="P237" s="121">
        <v>2.2000000000000002</v>
      </c>
      <c r="Q237" s="121">
        <v>3.6</v>
      </c>
      <c r="R237" s="121">
        <v>1.4</v>
      </c>
      <c r="S237" s="121">
        <v>4.2</v>
      </c>
      <c r="T237" s="121">
        <v>3.6</v>
      </c>
      <c r="U237" s="121">
        <v>3</v>
      </c>
      <c r="V237" s="121">
        <v>4.4000000000000004</v>
      </c>
      <c r="W237" s="121">
        <v>1.4</v>
      </c>
      <c r="X237" s="121">
        <v>4.5999999999999996</v>
      </c>
      <c r="Y237" s="121">
        <v>1</v>
      </c>
      <c r="Z237" s="121">
        <v>1</v>
      </c>
      <c r="AA237" s="121">
        <v>2.8</v>
      </c>
      <c r="AB237" s="121">
        <v>4.2</v>
      </c>
      <c r="AC237" s="121">
        <v>2.6</v>
      </c>
      <c r="AD237" s="121">
        <v>2.2000000000000002</v>
      </c>
      <c r="AE237" s="121">
        <v>3</v>
      </c>
      <c r="AF237" s="121">
        <v>3.6</v>
      </c>
      <c r="AG237" s="121">
        <v>4.8</v>
      </c>
      <c r="AH237" s="121"/>
      <c r="AI237" s="121">
        <v>2.8</v>
      </c>
      <c r="AJ237" s="121">
        <v>4.4000000000000004</v>
      </c>
      <c r="AK237" s="121">
        <v>4</v>
      </c>
      <c r="AL237" s="121">
        <v>3.8</v>
      </c>
      <c r="AM237" s="121">
        <v>1.8</v>
      </c>
      <c r="AN237" s="121">
        <v>3.2</v>
      </c>
      <c r="AO237" s="121">
        <v>4.5999999999999996</v>
      </c>
      <c r="AP237" s="121">
        <v>2.4</v>
      </c>
      <c r="AQ237" s="121">
        <v>4</v>
      </c>
      <c r="AR237" s="121">
        <v>3.8</v>
      </c>
      <c r="AS237" s="121">
        <v>1</v>
      </c>
      <c r="AT237" s="121">
        <v>1.6</v>
      </c>
      <c r="AU237" s="121">
        <v>1</v>
      </c>
      <c r="AV237" s="121">
        <v>3.8</v>
      </c>
      <c r="AW237" s="121">
        <v>2.8</v>
      </c>
      <c r="AX237" s="121">
        <v>3.8</v>
      </c>
      <c r="AY237" s="121">
        <v>4</v>
      </c>
      <c r="AZ237" s="121">
        <v>3</v>
      </c>
      <c r="BA237" s="121">
        <v>4.5999999999999996</v>
      </c>
      <c r="BB237" s="121">
        <v>3.8</v>
      </c>
      <c r="BC237" s="121">
        <v>2.4</v>
      </c>
      <c r="BD237" s="121">
        <v>2</v>
      </c>
      <c r="BE237" s="121">
        <v>2.2000000000000002</v>
      </c>
      <c r="BF237" s="121">
        <v>3.2</v>
      </c>
      <c r="BG237" s="121">
        <v>4.2</v>
      </c>
      <c r="BH237" s="121">
        <v>2.6</v>
      </c>
      <c r="BI237" s="121">
        <v>2.8</v>
      </c>
      <c r="BJ237" s="121">
        <v>2.2000000000000002</v>
      </c>
      <c r="BK237" s="121" t="s">
        <v>1474</v>
      </c>
    </row>
    <row r="238" spans="2:63" ht="14" x14ac:dyDescent="0.15">
      <c r="B238" s="122" t="s">
        <v>136</v>
      </c>
      <c r="C238" s="121"/>
      <c r="D238" s="121"/>
      <c r="E238" s="121">
        <v>3.4</v>
      </c>
      <c r="F238" s="121">
        <v>3.6</v>
      </c>
      <c r="G238" s="121"/>
      <c r="H238" s="121">
        <v>2.2000000000000002</v>
      </c>
      <c r="I238" s="121">
        <v>4</v>
      </c>
      <c r="J238" s="121">
        <v>3</v>
      </c>
      <c r="K238" s="121"/>
      <c r="L238" s="121">
        <v>5</v>
      </c>
      <c r="M238" s="121">
        <v>3.6</v>
      </c>
      <c r="N238" s="121">
        <v>5</v>
      </c>
      <c r="O238" s="121">
        <v>1.4</v>
      </c>
      <c r="P238" s="121">
        <v>3.6</v>
      </c>
      <c r="Q238" s="121">
        <v>3.4</v>
      </c>
      <c r="R238" s="121">
        <v>1.2</v>
      </c>
      <c r="S238" s="121">
        <v>4.8</v>
      </c>
      <c r="T238" s="121">
        <v>3.6</v>
      </c>
      <c r="U238" s="121">
        <v>3.6</v>
      </c>
      <c r="V238" s="121">
        <v>4.4000000000000004</v>
      </c>
      <c r="W238" s="121">
        <v>1.8</v>
      </c>
      <c r="X238" s="121">
        <v>4.4000000000000004</v>
      </c>
      <c r="Y238" s="121">
        <v>4</v>
      </c>
      <c r="Z238" s="121">
        <v>2</v>
      </c>
      <c r="AA238" s="121">
        <v>3.8</v>
      </c>
      <c r="AB238" s="121">
        <v>4.2</v>
      </c>
      <c r="AC238" s="121">
        <v>3.4</v>
      </c>
      <c r="AD238" s="121">
        <v>3.8</v>
      </c>
      <c r="AE238" s="121">
        <v>3.4</v>
      </c>
      <c r="AF238" s="121">
        <v>3.8</v>
      </c>
      <c r="AG238" s="121">
        <v>4.5999999999999996</v>
      </c>
      <c r="AH238" s="121"/>
      <c r="AI238" s="121">
        <v>3.4</v>
      </c>
      <c r="AJ238" s="121">
        <v>4</v>
      </c>
      <c r="AK238" s="121">
        <v>3.8</v>
      </c>
      <c r="AL238" s="121">
        <v>4</v>
      </c>
      <c r="AM238" s="121">
        <v>1</v>
      </c>
      <c r="AN238" s="121">
        <v>3.8</v>
      </c>
      <c r="AO238" s="121">
        <v>4.8</v>
      </c>
      <c r="AP238" s="121">
        <v>4.4000000000000004</v>
      </c>
      <c r="AQ238" s="121">
        <v>5</v>
      </c>
      <c r="AR238" s="121">
        <v>3.6</v>
      </c>
      <c r="AS238" s="121">
        <v>3.8</v>
      </c>
      <c r="AT238" s="121">
        <v>1.4</v>
      </c>
      <c r="AU238" s="121">
        <v>1</v>
      </c>
      <c r="AV238" s="121">
        <v>3.6</v>
      </c>
      <c r="AW238" s="121">
        <v>5</v>
      </c>
      <c r="AX238" s="121">
        <v>4</v>
      </c>
      <c r="AY238" s="121"/>
      <c r="AZ238" s="121">
        <v>3.2</v>
      </c>
      <c r="BA238" s="121">
        <v>4.5999999999999996</v>
      </c>
      <c r="BB238" s="121">
        <v>3.8</v>
      </c>
      <c r="BC238" s="121">
        <v>4</v>
      </c>
      <c r="BD238" s="121">
        <v>1.6</v>
      </c>
      <c r="BE238" s="121">
        <v>3</v>
      </c>
      <c r="BF238" s="121">
        <v>4.2</v>
      </c>
      <c r="BG238" s="121">
        <v>4.8</v>
      </c>
      <c r="BH238" s="121">
        <v>3.4</v>
      </c>
      <c r="BI238" s="121">
        <v>5</v>
      </c>
      <c r="BJ238" s="121">
        <v>3.4</v>
      </c>
      <c r="BK238" s="121" t="s">
        <v>1474</v>
      </c>
    </row>
    <row r="241" spans="2:11" x14ac:dyDescent="0.15">
      <c r="B241" s="152" t="s">
        <v>1502</v>
      </c>
      <c r="C241" s="153"/>
      <c r="D241" s="153"/>
      <c r="E241" s="153"/>
      <c r="F241" s="153"/>
      <c r="G241" s="153"/>
      <c r="H241" s="153"/>
      <c r="I241" s="153"/>
      <c r="J241" s="153"/>
      <c r="K241" s="153"/>
    </row>
    <row r="243" spans="2:11" x14ac:dyDescent="0.15">
      <c r="B243" t="s">
        <v>1475</v>
      </c>
      <c r="C243"/>
      <c r="D243"/>
      <c r="E243"/>
      <c r="F243"/>
      <c r="G243"/>
      <c r="H243"/>
    </row>
    <row r="244" spans="2:11" x14ac:dyDescent="0.15">
      <c r="B244"/>
      <c r="C244"/>
      <c r="D244"/>
      <c r="E244"/>
      <c r="F244"/>
      <c r="G244"/>
      <c r="H244"/>
    </row>
    <row r="245" spans="2:11" ht="14" thickBot="1" x14ac:dyDescent="0.2">
      <c r="B245" t="s">
        <v>1476</v>
      </c>
      <c r="C245"/>
      <c r="D245"/>
      <c r="E245"/>
      <c r="F245"/>
      <c r="G245"/>
      <c r="H245"/>
    </row>
    <row r="246" spans="2:11" x14ac:dyDescent="0.15">
      <c r="B246" s="125" t="s">
        <v>1477</v>
      </c>
      <c r="C246" s="125" t="s">
        <v>1478</v>
      </c>
      <c r="D246" s="125" t="s">
        <v>1479</v>
      </c>
      <c r="E246" s="125" t="s">
        <v>157</v>
      </c>
      <c r="F246" s="125" t="s">
        <v>1480</v>
      </c>
      <c r="G246"/>
      <c r="H246"/>
    </row>
    <row r="247" spans="2:11" x14ac:dyDescent="0.15">
      <c r="B247" s="123" t="s">
        <v>146</v>
      </c>
      <c r="C247" s="123">
        <v>48</v>
      </c>
      <c r="D247" s="123">
        <v>159.19999999999996</v>
      </c>
      <c r="E247" s="123">
        <v>3.316666666666666</v>
      </c>
      <c r="F247" s="123">
        <v>1.0822695035461067</v>
      </c>
      <c r="G247"/>
      <c r="H247"/>
    </row>
    <row r="248" spans="2:11" x14ac:dyDescent="0.15">
      <c r="B248" s="123" t="s">
        <v>114</v>
      </c>
      <c r="C248" s="123">
        <v>55</v>
      </c>
      <c r="D248" s="123">
        <v>201.2</v>
      </c>
      <c r="E248" s="123">
        <v>3.6581818181818178</v>
      </c>
      <c r="F248" s="123">
        <v>0.98914478114478177</v>
      </c>
      <c r="G248"/>
      <c r="H248"/>
    </row>
    <row r="249" spans="2:11" x14ac:dyDescent="0.15">
      <c r="B249" s="123" t="s">
        <v>92</v>
      </c>
      <c r="C249" s="123">
        <v>56</v>
      </c>
      <c r="D249" s="123">
        <v>167.39999999999995</v>
      </c>
      <c r="E249" s="123">
        <v>2.9892857142857134</v>
      </c>
      <c r="F249" s="123">
        <v>1.2195194805194856</v>
      </c>
      <c r="G249"/>
      <c r="H249"/>
    </row>
    <row r="250" spans="2:11" ht="14" thickBot="1" x14ac:dyDescent="0.2">
      <c r="B250" s="124" t="s">
        <v>136</v>
      </c>
      <c r="C250" s="124">
        <v>54</v>
      </c>
      <c r="D250" s="124">
        <v>192.6</v>
      </c>
      <c r="E250" s="124">
        <v>3.5666666666666664</v>
      </c>
      <c r="F250" s="124">
        <v>1.1664150943396236</v>
      </c>
      <c r="G250"/>
      <c r="H250"/>
    </row>
    <row r="251" spans="2:11" x14ac:dyDescent="0.15">
      <c r="B251"/>
      <c r="C251"/>
      <c r="D251"/>
      <c r="E251"/>
      <c r="F251"/>
      <c r="G251"/>
      <c r="H251"/>
    </row>
    <row r="252" spans="2:11" x14ac:dyDescent="0.15">
      <c r="B252"/>
      <c r="C252"/>
      <c r="D252"/>
      <c r="E252"/>
      <c r="F252"/>
      <c r="G252"/>
      <c r="H252"/>
    </row>
    <row r="253" spans="2:11" ht="14" thickBot="1" x14ac:dyDescent="0.2">
      <c r="B253" t="s">
        <v>1481</v>
      </c>
      <c r="C253"/>
      <c r="D253"/>
      <c r="E253"/>
      <c r="F253"/>
      <c r="G253"/>
      <c r="H253"/>
    </row>
    <row r="254" spans="2:11" x14ac:dyDescent="0.15">
      <c r="B254" s="125" t="s">
        <v>1482</v>
      </c>
      <c r="C254" s="125" t="s">
        <v>1483</v>
      </c>
      <c r="D254" s="125" t="s">
        <v>1484</v>
      </c>
      <c r="E254" s="125" t="s">
        <v>1485</v>
      </c>
      <c r="F254" s="125" t="s">
        <v>1486</v>
      </c>
      <c r="G254" s="125" t="s">
        <v>1487</v>
      </c>
      <c r="H254" s="125" t="s">
        <v>1488</v>
      </c>
    </row>
    <row r="255" spans="2:11" x14ac:dyDescent="0.15">
      <c r="B255" s="123" t="s">
        <v>1489</v>
      </c>
      <c r="C255" s="123">
        <v>14.878150295713482</v>
      </c>
      <c r="D255" s="123">
        <v>3</v>
      </c>
      <c r="E255" s="123">
        <v>4.9593834319044943</v>
      </c>
      <c r="F255" s="128">
        <v>4.4452249697816386</v>
      </c>
      <c r="G255" s="123">
        <v>4.7278781800682828E-3</v>
      </c>
      <c r="H255" s="123">
        <v>2.6478014150542735</v>
      </c>
    </row>
    <row r="256" spans="2:11" x14ac:dyDescent="0.15">
      <c r="B256" s="123" t="s">
        <v>1490</v>
      </c>
      <c r="C256" s="123">
        <v>233.1740562770562</v>
      </c>
      <c r="D256" s="123">
        <v>209</v>
      </c>
      <c r="E256" s="123">
        <v>1.1156653410385464</v>
      </c>
      <c r="F256" s="123"/>
      <c r="G256" s="123"/>
      <c r="H256" s="123"/>
    </row>
    <row r="257" spans="2:63" x14ac:dyDescent="0.15">
      <c r="B257" s="123"/>
      <c r="C257" s="123"/>
      <c r="D257" s="123"/>
      <c r="E257" s="123"/>
      <c r="F257" s="123"/>
      <c r="G257" s="123"/>
      <c r="H257" s="123"/>
    </row>
    <row r="258" spans="2:63" ht="14" thickBot="1" x14ac:dyDescent="0.2">
      <c r="B258" s="124" t="s">
        <v>1491</v>
      </c>
      <c r="C258" s="124">
        <v>248.05220657276968</v>
      </c>
      <c r="D258" s="124">
        <v>212</v>
      </c>
      <c r="E258" s="124"/>
      <c r="F258" s="124"/>
      <c r="G258" s="124"/>
      <c r="H258" s="124"/>
    </row>
    <row r="263" spans="2:63" ht="16" x14ac:dyDescent="0.2">
      <c r="B263" s="151" t="s">
        <v>178</v>
      </c>
      <c r="C263" s="151"/>
      <c r="D263" s="151"/>
      <c r="E263" s="151"/>
      <c r="F263" s="151"/>
      <c r="G263" s="151"/>
      <c r="H263" s="151"/>
      <c r="I263" s="151"/>
      <c r="J263" s="151"/>
      <c r="K263" s="151"/>
      <c r="L263" s="151"/>
      <c r="M263" s="151"/>
      <c r="N263" s="151"/>
      <c r="O263" s="151"/>
      <c r="P263" s="151"/>
      <c r="Q263" s="151"/>
      <c r="R263" s="151"/>
      <c r="S263" s="151"/>
      <c r="T263" s="151"/>
      <c r="U263" s="151"/>
      <c r="V263" s="151"/>
      <c r="W263" s="151"/>
      <c r="X263" s="151"/>
      <c r="Y263" s="151"/>
      <c r="Z263" s="151"/>
      <c r="AA263" s="151"/>
      <c r="AB263" s="151"/>
      <c r="AC263" s="151"/>
      <c r="AD263" s="151"/>
      <c r="AE263" s="151"/>
      <c r="AF263" s="151"/>
      <c r="AG263" s="151"/>
      <c r="AH263" s="151"/>
      <c r="AI263" s="151"/>
      <c r="AJ263" s="151"/>
      <c r="AK263" s="151"/>
      <c r="AL263" s="151"/>
      <c r="AM263" s="151"/>
      <c r="AN263" s="151"/>
      <c r="AO263" s="151"/>
      <c r="AP263" s="151"/>
      <c r="AQ263" s="151"/>
      <c r="AR263" s="151"/>
      <c r="AS263" s="151"/>
      <c r="AT263" s="151"/>
      <c r="AU263" s="151"/>
      <c r="AV263" s="151"/>
      <c r="AW263" s="151"/>
      <c r="AX263" s="151"/>
      <c r="AY263" s="151"/>
      <c r="AZ263" s="151"/>
      <c r="BA263" s="151"/>
      <c r="BB263" s="151"/>
      <c r="BC263" s="151"/>
      <c r="BD263" s="151"/>
      <c r="BE263" s="151"/>
      <c r="BF263" s="151"/>
      <c r="BG263" s="151"/>
      <c r="BH263" s="151"/>
      <c r="BI263" s="151"/>
      <c r="BJ263" s="151"/>
    </row>
    <row r="264" spans="2:63" ht="14" x14ac:dyDescent="0.15">
      <c r="B264" s="122" t="s">
        <v>147</v>
      </c>
      <c r="C264" s="121"/>
      <c r="D264" s="121"/>
      <c r="E264" s="121">
        <v>3.8</v>
      </c>
      <c r="F264" s="121">
        <v>1.4</v>
      </c>
      <c r="G264" s="121"/>
      <c r="H264" s="121">
        <v>4.4000000000000004</v>
      </c>
      <c r="I264" s="121">
        <v>3.4</v>
      </c>
      <c r="J264" s="121">
        <v>4.4000000000000004</v>
      </c>
      <c r="K264" s="121"/>
      <c r="L264" s="121">
        <v>2.8</v>
      </c>
      <c r="M264" s="121">
        <v>4.2</v>
      </c>
      <c r="N264" s="121">
        <v>5</v>
      </c>
      <c r="O264" s="121"/>
      <c r="P264" s="121">
        <v>1.8</v>
      </c>
      <c r="Q264" s="121">
        <v>4.8</v>
      </c>
      <c r="R264" s="121">
        <v>4.5999999999999996</v>
      </c>
      <c r="S264" s="121">
        <v>3.4</v>
      </c>
      <c r="T264" s="121">
        <v>3.6</v>
      </c>
      <c r="U264" s="121">
        <v>4.2</v>
      </c>
      <c r="V264" s="121">
        <v>3.8</v>
      </c>
      <c r="W264" s="121">
        <v>3.4</v>
      </c>
      <c r="X264" s="121"/>
      <c r="Y264" s="121">
        <v>4</v>
      </c>
      <c r="Z264" s="121">
        <v>2.6</v>
      </c>
      <c r="AA264" s="121">
        <v>3.6</v>
      </c>
      <c r="AB264" s="121">
        <v>4.8</v>
      </c>
      <c r="AC264" s="121">
        <v>4.5999999999999996</v>
      </c>
      <c r="AD264" s="121">
        <v>4</v>
      </c>
      <c r="AE264" s="121">
        <v>3</v>
      </c>
      <c r="AF264" s="121">
        <v>1.8</v>
      </c>
      <c r="AG264" s="121">
        <v>5</v>
      </c>
      <c r="AH264" s="121"/>
      <c r="AI264" s="121">
        <v>3.6</v>
      </c>
      <c r="AJ264" s="121">
        <v>4.5999999999999996</v>
      </c>
      <c r="AK264" s="121">
        <v>3.8</v>
      </c>
      <c r="AL264" s="121">
        <v>4.8</v>
      </c>
      <c r="AM264" s="121"/>
      <c r="AN264" s="121">
        <v>3.8</v>
      </c>
      <c r="AO264" s="121">
        <v>4</v>
      </c>
      <c r="AP264" s="121">
        <v>4</v>
      </c>
      <c r="AQ264" s="121">
        <v>4.8</v>
      </c>
      <c r="AR264" s="121"/>
      <c r="AS264" s="121">
        <v>3.4</v>
      </c>
      <c r="AT264" s="121">
        <v>3</v>
      </c>
      <c r="AU264" s="121"/>
      <c r="AV264" s="121">
        <v>0</v>
      </c>
      <c r="AW264" s="121">
        <v>3.4</v>
      </c>
      <c r="AX264" s="121">
        <v>3.6</v>
      </c>
      <c r="AY264" s="121"/>
      <c r="AZ264" s="121">
        <v>3</v>
      </c>
      <c r="BA264" s="121">
        <v>3.4</v>
      </c>
      <c r="BB264" s="121">
        <v>4.8</v>
      </c>
      <c r="BC264" s="121">
        <v>4.4000000000000004</v>
      </c>
      <c r="BD264" s="121">
        <v>4</v>
      </c>
      <c r="BE264" s="121"/>
      <c r="BF264" s="121">
        <v>3.8</v>
      </c>
      <c r="BG264" s="121">
        <v>3.8</v>
      </c>
      <c r="BH264" s="121">
        <v>4</v>
      </c>
      <c r="BI264" s="121">
        <v>3.8</v>
      </c>
      <c r="BJ264" s="121">
        <v>3.4</v>
      </c>
      <c r="BK264" s="121" t="s">
        <v>1474</v>
      </c>
    </row>
    <row r="265" spans="2:63" ht="14" x14ac:dyDescent="0.15">
      <c r="B265" s="122" t="s">
        <v>115</v>
      </c>
      <c r="C265" s="121"/>
      <c r="D265" s="121"/>
      <c r="E265" s="121">
        <v>3.8</v>
      </c>
      <c r="F265" s="121">
        <v>3.6</v>
      </c>
      <c r="G265" s="121"/>
      <c r="H265" s="121">
        <v>4.5999999999999996</v>
      </c>
      <c r="I265" s="121">
        <v>2.6</v>
      </c>
      <c r="J265" s="121">
        <v>3.6</v>
      </c>
      <c r="K265" s="121"/>
      <c r="L265" s="121">
        <v>3.2</v>
      </c>
      <c r="M265" s="121">
        <v>3.2</v>
      </c>
      <c r="N265" s="121">
        <v>4.8</v>
      </c>
      <c r="O265" s="121">
        <v>4</v>
      </c>
      <c r="P265" s="121">
        <v>4</v>
      </c>
      <c r="Q265" s="121">
        <v>4.8</v>
      </c>
      <c r="R265" s="121">
        <v>5</v>
      </c>
      <c r="S265" s="121">
        <v>3.2</v>
      </c>
      <c r="T265" s="121">
        <v>3.6</v>
      </c>
      <c r="U265" s="121">
        <v>4.2</v>
      </c>
      <c r="V265" s="121">
        <v>4.4000000000000004</v>
      </c>
      <c r="W265" s="121">
        <v>3.4</v>
      </c>
      <c r="X265" s="121">
        <v>5</v>
      </c>
      <c r="Y265" s="121">
        <v>4</v>
      </c>
      <c r="Z265" s="121">
        <v>1.8</v>
      </c>
      <c r="AA265" s="121">
        <v>3.4</v>
      </c>
      <c r="AB265" s="121">
        <v>4.4000000000000004</v>
      </c>
      <c r="AC265" s="121">
        <v>3.8</v>
      </c>
      <c r="AD265" s="121">
        <v>4.4000000000000004</v>
      </c>
      <c r="AE265" s="121">
        <v>3.8</v>
      </c>
      <c r="AF265" s="121">
        <v>4.4000000000000004</v>
      </c>
      <c r="AG265" s="121">
        <v>5</v>
      </c>
      <c r="AH265" s="121"/>
      <c r="AI265" s="121">
        <v>3.8</v>
      </c>
      <c r="AJ265" s="121">
        <v>4.5999999999999996</v>
      </c>
      <c r="AK265" s="121">
        <v>3.4</v>
      </c>
      <c r="AL265" s="121">
        <v>4.8</v>
      </c>
      <c r="AM265" s="121">
        <v>4.2</v>
      </c>
      <c r="AN265" s="121">
        <v>3.6</v>
      </c>
      <c r="AO265" s="121">
        <v>4.2</v>
      </c>
      <c r="AP265" s="121">
        <v>4.4000000000000004</v>
      </c>
      <c r="AQ265" s="121">
        <v>4.5999999999999996</v>
      </c>
      <c r="AR265" s="121">
        <v>5</v>
      </c>
      <c r="AS265" s="121">
        <v>2.8</v>
      </c>
      <c r="AT265" s="121">
        <v>3</v>
      </c>
      <c r="AU265" s="121">
        <v>1.8</v>
      </c>
      <c r="AV265" s="121">
        <v>3.6</v>
      </c>
      <c r="AW265" s="121">
        <v>5</v>
      </c>
      <c r="AX265" s="121">
        <v>4</v>
      </c>
      <c r="AY265" s="121">
        <v>4.2</v>
      </c>
      <c r="AZ265" s="121">
        <v>4</v>
      </c>
      <c r="BA265" s="121">
        <v>4.4000000000000004</v>
      </c>
      <c r="BB265" s="121">
        <v>4.5999999999999996</v>
      </c>
      <c r="BC265" s="121">
        <v>4</v>
      </c>
      <c r="BD265" s="121">
        <v>3.2</v>
      </c>
      <c r="BE265" s="121">
        <v>3.4</v>
      </c>
      <c r="BF265" s="121">
        <v>3.8</v>
      </c>
      <c r="BG265" s="121">
        <v>3.4</v>
      </c>
      <c r="BH265" s="121">
        <v>3.6</v>
      </c>
      <c r="BI265" s="121">
        <v>4</v>
      </c>
      <c r="BJ265" s="121">
        <v>3.8</v>
      </c>
      <c r="BK265" s="121" t="s">
        <v>1474</v>
      </c>
    </row>
    <row r="266" spans="2:63" ht="14" x14ac:dyDescent="0.15">
      <c r="B266" s="122" t="s">
        <v>93</v>
      </c>
      <c r="C266" s="121"/>
      <c r="D266" s="121"/>
      <c r="E266" s="121">
        <v>3.6</v>
      </c>
      <c r="F266" s="121">
        <v>2.4</v>
      </c>
      <c r="G266" s="121">
        <v>3.2</v>
      </c>
      <c r="H266" s="121">
        <v>4.4000000000000004</v>
      </c>
      <c r="I266" s="121">
        <v>2.8</v>
      </c>
      <c r="J266" s="121">
        <v>4</v>
      </c>
      <c r="K266" s="121"/>
      <c r="L266" s="121">
        <v>4</v>
      </c>
      <c r="M266" s="121">
        <v>3.6</v>
      </c>
      <c r="N266" s="121">
        <v>5</v>
      </c>
      <c r="O266" s="121">
        <v>4</v>
      </c>
      <c r="P266" s="121">
        <v>3.4</v>
      </c>
      <c r="Q266" s="121">
        <v>4.5999999999999996</v>
      </c>
      <c r="R266" s="121">
        <v>4.8</v>
      </c>
      <c r="S266" s="121">
        <v>4.4000000000000004</v>
      </c>
      <c r="T266" s="121">
        <v>3.6</v>
      </c>
      <c r="U266" s="121">
        <v>3.4</v>
      </c>
      <c r="V266" s="121">
        <v>4</v>
      </c>
      <c r="W266" s="121">
        <v>2.8</v>
      </c>
      <c r="X266" s="121">
        <v>4.4000000000000004</v>
      </c>
      <c r="Y266" s="121">
        <v>2.8</v>
      </c>
      <c r="Z266" s="121">
        <v>1.8</v>
      </c>
      <c r="AA266" s="121">
        <v>3.4</v>
      </c>
      <c r="AB266" s="121">
        <v>4.8</v>
      </c>
      <c r="AC266" s="121">
        <v>4</v>
      </c>
      <c r="AD266" s="121">
        <v>4.2</v>
      </c>
      <c r="AE266" s="121">
        <v>3.6</v>
      </c>
      <c r="AF266" s="121">
        <v>3.8</v>
      </c>
      <c r="AG266" s="121">
        <v>5</v>
      </c>
      <c r="AH266" s="121"/>
      <c r="AI266" s="121">
        <v>3.6</v>
      </c>
      <c r="AJ266" s="121">
        <v>4.2</v>
      </c>
      <c r="AK266" s="121">
        <v>4.4000000000000004</v>
      </c>
      <c r="AL266" s="121">
        <v>4.8</v>
      </c>
      <c r="AM266" s="121">
        <v>3.2</v>
      </c>
      <c r="AN266" s="121">
        <v>3.4</v>
      </c>
      <c r="AO266" s="121">
        <v>4.4000000000000004</v>
      </c>
      <c r="AP266" s="121">
        <v>3.8</v>
      </c>
      <c r="AQ266" s="121">
        <v>4.8</v>
      </c>
      <c r="AR266" s="121">
        <v>4.5999999999999996</v>
      </c>
      <c r="AS266" s="121">
        <v>3</v>
      </c>
      <c r="AT266" s="121">
        <v>2.6</v>
      </c>
      <c r="AU266" s="121">
        <v>1.8</v>
      </c>
      <c r="AV266" s="121">
        <v>3.6</v>
      </c>
      <c r="AW266" s="121">
        <v>4</v>
      </c>
      <c r="AX266" s="121">
        <v>3.6</v>
      </c>
      <c r="AY266" s="121">
        <v>4.5999999999999996</v>
      </c>
      <c r="AZ266" s="121">
        <v>3</v>
      </c>
      <c r="BA266" s="121">
        <v>4.8</v>
      </c>
      <c r="BB266" s="121">
        <v>4.5999999999999996</v>
      </c>
      <c r="BC266" s="121">
        <v>3.8</v>
      </c>
      <c r="BD266" s="121">
        <v>3.8</v>
      </c>
      <c r="BE266" s="121">
        <v>2.6</v>
      </c>
      <c r="BF266" s="121">
        <v>4</v>
      </c>
      <c r="BG266" s="121">
        <v>4.2</v>
      </c>
      <c r="BH266" s="121">
        <v>2.8</v>
      </c>
      <c r="BI266" s="121">
        <v>3.4</v>
      </c>
      <c r="BJ266" s="121">
        <v>3.4</v>
      </c>
      <c r="BK266" s="121" t="s">
        <v>1474</v>
      </c>
    </row>
    <row r="267" spans="2:63" ht="14" x14ac:dyDescent="0.15">
      <c r="B267" s="122" t="s">
        <v>137</v>
      </c>
      <c r="C267" s="121"/>
      <c r="D267" s="121"/>
      <c r="E267" s="121">
        <v>3.6</v>
      </c>
      <c r="F267" s="121">
        <v>3.4</v>
      </c>
      <c r="G267" s="121"/>
      <c r="H267" s="121">
        <v>4.4000000000000004</v>
      </c>
      <c r="I267" s="121">
        <v>4</v>
      </c>
      <c r="J267" s="121">
        <v>4.4000000000000004</v>
      </c>
      <c r="K267" s="121"/>
      <c r="L267" s="121">
        <v>3.8</v>
      </c>
      <c r="M267" s="121">
        <v>3.6</v>
      </c>
      <c r="N267" s="121">
        <v>4.8</v>
      </c>
      <c r="O267" s="121">
        <v>4</v>
      </c>
      <c r="P267" s="121">
        <v>3.6</v>
      </c>
      <c r="Q267" s="121">
        <v>4.5999999999999996</v>
      </c>
      <c r="R267" s="121">
        <v>2.6</v>
      </c>
      <c r="S267" s="121">
        <v>4.2</v>
      </c>
      <c r="T267" s="121">
        <v>3.6</v>
      </c>
      <c r="U267" s="121">
        <v>4</v>
      </c>
      <c r="V267" s="121">
        <v>4.2</v>
      </c>
      <c r="W267" s="121">
        <v>3.4</v>
      </c>
      <c r="X267" s="121">
        <v>4.8</v>
      </c>
      <c r="Y267" s="121">
        <v>4</v>
      </c>
      <c r="Z267" s="121">
        <v>1.4</v>
      </c>
      <c r="AA267" s="121">
        <v>3.6</v>
      </c>
      <c r="AB267" s="121">
        <v>4.4000000000000004</v>
      </c>
      <c r="AC267" s="121">
        <v>4.2</v>
      </c>
      <c r="AD267" s="121">
        <v>4.2</v>
      </c>
      <c r="AE267" s="121">
        <v>3.8</v>
      </c>
      <c r="AF267" s="121">
        <v>4.2</v>
      </c>
      <c r="AG267" s="121">
        <v>5</v>
      </c>
      <c r="AH267" s="121"/>
      <c r="AI267" s="121">
        <v>3.6</v>
      </c>
      <c r="AJ267" s="121">
        <v>4.4000000000000004</v>
      </c>
      <c r="AK267" s="121">
        <v>3.8</v>
      </c>
      <c r="AL267" s="121">
        <v>4.8</v>
      </c>
      <c r="AM267" s="121">
        <v>2</v>
      </c>
      <c r="AN267" s="121">
        <v>3.4</v>
      </c>
      <c r="AO267" s="121">
        <v>4.2</v>
      </c>
      <c r="AP267" s="121">
        <v>4.2</v>
      </c>
      <c r="AQ267" s="121">
        <v>4.8</v>
      </c>
      <c r="AR267" s="121">
        <v>5</v>
      </c>
      <c r="AS267" s="121">
        <v>3</v>
      </c>
      <c r="AT267" s="121">
        <v>3.6</v>
      </c>
      <c r="AU267" s="121">
        <v>1.6</v>
      </c>
      <c r="AV267" s="121">
        <v>3.6</v>
      </c>
      <c r="AW267" s="121">
        <v>4.5999999999999996</v>
      </c>
      <c r="AX267" s="121">
        <v>3.6</v>
      </c>
      <c r="AY267" s="121"/>
      <c r="AZ267" s="121">
        <v>3.2</v>
      </c>
      <c r="BA267" s="121">
        <v>4.2</v>
      </c>
      <c r="BB267" s="121">
        <v>4.5999999999999996</v>
      </c>
      <c r="BC267" s="121">
        <v>4.8</v>
      </c>
      <c r="BD267" s="121">
        <v>3.8</v>
      </c>
      <c r="BE267" s="121">
        <v>3.2</v>
      </c>
      <c r="BF267" s="121">
        <v>4.5999999999999996</v>
      </c>
      <c r="BG267" s="121">
        <v>4.8</v>
      </c>
      <c r="BH267" s="121">
        <v>4.2</v>
      </c>
      <c r="BI267" s="121">
        <v>4.2</v>
      </c>
      <c r="BJ267" s="121">
        <v>3.2</v>
      </c>
      <c r="BK267" s="121" t="s">
        <v>1474</v>
      </c>
    </row>
    <row r="270" spans="2:63" x14ac:dyDescent="0.15">
      <c r="B270" s="152" t="s">
        <v>1503</v>
      </c>
      <c r="C270" s="153"/>
      <c r="D270" s="153"/>
      <c r="E270" s="153"/>
      <c r="F270" s="153"/>
      <c r="G270" s="153"/>
      <c r="H270" s="153"/>
      <c r="I270" s="153"/>
      <c r="J270" s="153"/>
      <c r="K270" s="153"/>
    </row>
    <row r="272" spans="2:63" x14ac:dyDescent="0.15">
      <c r="B272" t="s">
        <v>1475</v>
      </c>
      <c r="C272"/>
      <c r="D272"/>
      <c r="E272"/>
      <c r="F272"/>
      <c r="G272"/>
      <c r="H272"/>
    </row>
    <row r="273" spans="2:8" x14ac:dyDescent="0.15">
      <c r="B273"/>
      <c r="C273"/>
      <c r="D273"/>
      <c r="E273"/>
      <c r="F273"/>
      <c r="G273"/>
      <c r="H273"/>
    </row>
    <row r="274" spans="2:8" ht="14" thickBot="1" x14ac:dyDescent="0.2">
      <c r="B274" t="s">
        <v>1476</v>
      </c>
      <c r="C274"/>
      <c r="D274"/>
      <c r="E274"/>
      <c r="F274"/>
      <c r="G274"/>
      <c r="H274"/>
    </row>
    <row r="275" spans="2:8" x14ac:dyDescent="0.15">
      <c r="B275" s="125" t="s">
        <v>1477</v>
      </c>
      <c r="C275" s="125" t="s">
        <v>1478</v>
      </c>
      <c r="D275" s="125" t="s">
        <v>1479</v>
      </c>
      <c r="E275" s="125" t="s">
        <v>157</v>
      </c>
      <c r="F275" s="125" t="s">
        <v>1480</v>
      </c>
      <c r="G275"/>
      <c r="H275"/>
    </row>
    <row r="276" spans="2:8" x14ac:dyDescent="0.15">
      <c r="B276" s="123" t="s">
        <v>147</v>
      </c>
      <c r="C276" s="123">
        <v>48</v>
      </c>
      <c r="D276" s="123">
        <v>177.60000000000002</v>
      </c>
      <c r="E276" s="123">
        <v>3.7000000000000006</v>
      </c>
      <c r="F276" s="123">
        <v>0.95319148936169629</v>
      </c>
      <c r="G276"/>
      <c r="H276"/>
    </row>
    <row r="277" spans="2:8" x14ac:dyDescent="0.15">
      <c r="B277" s="123" t="s">
        <v>115</v>
      </c>
      <c r="C277" s="123">
        <v>55</v>
      </c>
      <c r="D277" s="123">
        <v>215.20000000000002</v>
      </c>
      <c r="E277" s="123">
        <v>3.9127272727272731</v>
      </c>
      <c r="F277" s="123">
        <v>0.53150168350168348</v>
      </c>
      <c r="G277"/>
      <c r="H277"/>
    </row>
    <row r="278" spans="2:8" x14ac:dyDescent="0.15">
      <c r="B278" s="123" t="s">
        <v>93</v>
      </c>
      <c r="C278" s="123">
        <v>56</v>
      </c>
      <c r="D278" s="123">
        <v>210.60000000000002</v>
      </c>
      <c r="E278" s="123">
        <v>3.7607142857142861</v>
      </c>
      <c r="F278" s="123">
        <v>0.59988311688311202</v>
      </c>
      <c r="G278"/>
      <c r="H278"/>
    </row>
    <row r="279" spans="2:8" ht="14" thickBot="1" x14ac:dyDescent="0.2">
      <c r="B279" s="124" t="s">
        <v>137</v>
      </c>
      <c r="C279" s="124">
        <v>54</v>
      </c>
      <c r="D279" s="124">
        <v>210.79999999999995</v>
      </c>
      <c r="E279" s="124">
        <v>3.903703703703703</v>
      </c>
      <c r="F279" s="124">
        <v>0.60187281621244459</v>
      </c>
      <c r="G279"/>
      <c r="H279"/>
    </row>
    <row r="280" spans="2:8" x14ac:dyDescent="0.15">
      <c r="B280"/>
      <c r="C280"/>
      <c r="D280"/>
      <c r="E280"/>
      <c r="F280"/>
      <c r="G280"/>
      <c r="H280"/>
    </row>
    <row r="281" spans="2:8" x14ac:dyDescent="0.15">
      <c r="B281"/>
      <c r="C281"/>
      <c r="D281"/>
      <c r="E281"/>
      <c r="F281"/>
      <c r="G281"/>
      <c r="H281"/>
    </row>
    <row r="282" spans="2:8" ht="14" thickBot="1" x14ac:dyDescent="0.2">
      <c r="B282" t="s">
        <v>1481</v>
      </c>
      <c r="C282"/>
      <c r="D282"/>
      <c r="E282"/>
      <c r="F282"/>
      <c r="G282"/>
      <c r="H282"/>
    </row>
    <row r="283" spans="2:8" x14ac:dyDescent="0.15">
      <c r="B283" s="125" t="s">
        <v>1482</v>
      </c>
      <c r="C283" s="125" t="s">
        <v>1483</v>
      </c>
      <c r="D283" s="125" t="s">
        <v>1484</v>
      </c>
      <c r="E283" s="125" t="s">
        <v>1485</v>
      </c>
      <c r="F283" s="125" t="s">
        <v>1486</v>
      </c>
      <c r="G283" s="125" t="s">
        <v>1487</v>
      </c>
      <c r="H283" s="125" t="s">
        <v>1488</v>
      </c>
    </row>
    <row r="284" spans="2:8" x14ac:dyDescent="0.15">
      <c r="B284" s="123" t="s">
        <v>1489</v>
      </c>
      <c r="C284" s="123">
        <v>1.7379093889938986</v>
      </c>
      <c r="D284" s="123">
        <v>3</v>
      </c>
      <c r="E284" s="123">
        <v>0.57930312966463282</v>
      </c>
      <c r="F284" s="127">
        <v>0.87485312001304971</v>
      </c>
      <c r="G284" s="123">
        <v>0.45496405642768489</v>
      </c>
      <c r="H284" s="123">
        <v>2.6478014150542735</v>
      </c>
    </row>
    <row r="285" spans="2:8" x14ac:dyDescent="0.15">
      <c r="B285" s="123" t="s">
        <v>1490</v>
      </c>
      <c r="C285" s="123">
        <v>138.39392159692161</v>
      </c>
      <c r="D285" s="123">
        <v>209</v>
      </c>
      <c r="E285" s="123">
        <v>0.66217187366948138</v>
      </c>
      <c r="F285" s="123"/>
      <c r="G285" s="123"/>
      <c r="H285" s="123"/>
    </row>
    <row r="286" spans="2:8" x14ac:dyDescent="0.15">
      <c r="B286" s="123"/>
      <c r="C286" s="123"/>
      <c r="D286" s="123"/>
      <c r="E286" s="123"/>
      <c r="F286" s="123"/>
      <c r="G286" s="123"/>
      <c r="H286" s="123"/>
    </row>
    <row r="287" spans="2:8" ht="14" thickBot="1" x14ac:dyDescent="0.2">
      <c r="B287" s="124" t="s">
        <v>1491</v>
      </c>
      <c r="C287" s="124">
        <v>140.13183098591551</v>
      </c>
      <c r="D287" s="124">
        <v>212</v>
      </c>
      <c r="E287" s="124"/>
      <c r="F287" s="124"/>
      <c r="G287" s="124"/>
      <c r="H287" s="124"/>
    </row>
  </sheetData>
  <mergeCells count="20">
    <mergeCell ref="B125:K125"/>
    <mergeCell ref="B12:K12"/>
    <mergeCell ref="B40:K40"/>
    <mergeCell ref="B33:BJ33"/>
    <mergeCell ref="B62:BJ62"/>
    <mergeCell ref="B69:K69"/>
    <mergeCell ref="B91:BJ91"/>
    <mergeCell ref="B97:K97"/>
    <mergeCell ref="B118:BJ118"/>
    <mergeCell ref="B5:CB5"/>
    <mergeCell ref="B234:BJ234"/>
    <mergeCell ref="B241:K241"/>
    <mergeCell ref="B263:BJ263"/>
    <mergeCell ref="B270:K270"/>
    <mergeCell ref="B147:BJ147"/>
    <mergeCell ref="B154:K154"/>
    <mergeCell ref="B176:BJ176"/>
    <mergeCell ref="B183:K183"/>
    <mergeCell ref="B205:BJ205"/>
    <mergeCell ref="B212:K2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66516-8327-9141-B921-29E7A26BFDC4}">
  <dimension ref="B2:CH636"/>
  <sheetViews>
    <sheetView zoomScale="90" zoomScaleNormal="90" workbookViewId="0">
      <selection activeCell="E31" sqref="E31"/>
    </sheetView>
  </sheetViews>
  <sheetFormatPr baseColWidth="10" defaultRowHeight="13" x14ac:dyDescent="0.15"/>
  <cols>
    <col min="1" max="1" width="3.6640625" customWidth="1"/>
    <col min="2" max="2" width="20" customWidth="1"/>
    <col min="3" max="3" width="11.83203125" style="86" customWidth="1"/>
    <col min="4" max="4" width="14.33203125" style="86" customWidth="1"/>
    <col min="5" max="5" width="80.83203125" style="1" customWidth="1"/>
    <col min="6" max="6" width="15.33203125" style="25" bestFit="1" customWidth="1"/>
    <col min="7" max="7" width="14.5" style="25" bestFit="1" customWidth="1"/>
    <col min="8" max="8" width="16.5" style="25" bestFit="1" customWidth="1"/>
    <col min="9" max="9" width="14.5" style="25" bestFit="1" customWidth="1"/>
    <col min="10" max="10" width="14" style="25" bestFit="1" customWidth="1"/>
    <col min="11" max="14" width="14.5" style="25" bestFit="1" customWidth="1"/>
    <col min="15" max="15" width="19.6640625" style="25" bestFit="1" customWidth="1"/>
    <col min="16" max="16" width="14.5" style="25" bestFit="1" customWidth="1"/>
    <col min="17" max="17" width="14" style="25" bestFit="1" customWidth="1"/>
    <col min="18" max="24" width="14.5" style="25" bestFit="1" customWidth="1"/>
    <col min="25" max="25" width="14.33203125" style="25" bestFit="1" customWidth="1"/>
    <col min="26" max="29" width="14.5" style="25" bestFit="1" customWidth="1"/>
    <col min="30" max="30" width="31.33203125" style="25" bestFit="1" customWidth="1"/>
    <col min="31" max="33" width="14.5" style="25" bestFit="1" customWidth="1"/>
    <col min="34" max="34" width="14.1640625" style="25" bestFit="1" customWidth="1"/>
    <col min="35" max="37" width="14.5" style="25" bestFit="1" customWidth="1"/>
    <col min="38" max="38" width="14.33203125" style="25" bestFit="1" customWidth="1"/>
    <col min="39" max="40" width="14.5" style="25" bestFit="1" customWidth="1"/>
    <col min="41" max="41" width="14" style="25" bestFit="1" customWidth="1"/>
    <col min="42" max="48" width="14.5" style="25" bestFit="1" customWidth="1"/>
    <col min="49" max="49" width="20.5" style="25" bestFit="1" customWidth="1"/>
    <col min="50" max="50" width="16.5" style="25" bestFit="1" customWidth="1"/>
    <col min="51" max="51" width="14.5" style="25" bestFit="1" customWidth="1"/>
    <col min="52" max="52" width="14.33203125" style="25" bestFit="1" customWidth="1"/>
    <col min="53" max="54" width="14.5" style="25" bestFit="1" customWidth="1"/>
    <col min="55" max="55" width="14.1640625" style="25" bestFit="1" customWidth="1"/>
    <col min="56" max="64" width="14.5" style="25" bestFit="1" customWidth="1"/>
    <col min="65" max="65" width="14.33203125" style="25" bestFit="1" customWidth="1"/>
    <col min="66" max="66" width="4.6640625" style="25" bestFit="1" customWidth="1"/>
    <col min="67" max="81" width="3.83203125" style="25" bestFit="1" customWidth="1"/>
    <col min="82" max="82" width="3.83203125" style="94" bestFit="1" customWidth="1"/>
    <col min="83" max="83" width="12.1640625" style="2" bestFit="1" customWidth="1"/>
    <col min="84" max="84" width="12.1640625" bestFit="1" customWidth="1"/>
  </cols>
  <sheetData>
    <row r="2" spans="2:84" ht="28" customHeight="1" x14ac:dyDescent="0.15">
      <c r="B2" s="89"/>
      <c r="C2" s="90"/>
      <c r="D2" s="91"/>
      <c r="E2" s="92"/>
      <c r="F2" s="154" t="s">
        <v>1167</v>
      </c>
      <c r="G2" s="154"/>
      <c r="H2" s="154"/>
      <c r="I2" s="154"/>
      <c r="J2" s="154"/>
      <c r="K2" s="154"/>
      <c r="L2" s="154"/>
      <c r="M2" s="154"/>
      <c r="N2" s="154"/>
      <c r="O2" s="154"/>
      <c r="P2" s="154"/>
      <c r="Q2" s="154"/>
      <c r="R2" s="154"/>
      <c r="S2" s="154"/>
      <c r="T2" s="154"/>
      <c r="U2" s="154"/>
      <c r="V2" s="154"/>
      <c r="W2" s="154"/>
      <c r="X2" s="154"/>
      <c r="Y2" s="154"/>
      <c r="Z2" s="154"/>
      <c r="AA2" s="154"/>
      <c r="AB2" s="154"/>
      <c r="AC2" s="154"/>
      <c r="AD2" s="154"/>
      <c r="AE2" s="154"/>
      <c r="AF2" s="154"/>
      <c r="AG2" s="154"/>
      <c r="AH2" s="154"/>
      <c r="AI2" s="154"/>
      <c r="AJ2" s="154"/>
      <c r="AK2" s="154"/>
      <c r="AL2" s="154"/>
      <c r="AM2" s="154"/>
      <c r="AN2" s="154"/>
      <c r="AO2" s="154"/>
      <c r="AP2" s="154"/>
      <c r="AQ2" s="154"/>
      <c r="AR2" s="154"/>
      <c r="AS2" s="154"/>
      <c r="AT2" s="154"/>
      <c r="AU2" s="154"/>
      <c r="AV2" s="154"/>
      <c r="AW2" s="154"/>
      <c r="AX2" s="154"/>
      <c r="AY2" s="154"/>
      <c r="AZ2" s="154"/>
      <c r="BA2" s="154"/>
      <c r="BB2" s="154"/>
      <c r="BC2" s="154"/>
      <c r="BD2" s="154"/>
      <c r="BE2" s="154"/>
      <c r="BF2" s="154"/>
      <c r="BG2" s="154"/>
      <c r="BH2" s="154"/>
      <c r="BI2" s="154"/>
      <c r="BJ2" s="154"/>
      <c r="BK2" s="154"/>
      <c r="BL2" s="154"/>
      <c r="BM2" s="154"/>
      <c r="BN2" s="154"/>
      <c r="BO2" s="154"/>
      <c r="BP2" s="154"/>
      <c r="BQ2" s="154"/>
      <c r="BR2" s="154"/>
      <c r="BS2" s="154"/>
      <c r="BT2" s="154"/>
      <c r="BU2" s="154"/>
      <c r="BV2" s="154"/>
      <c r="BW2" s="154"/>
      <c r="BX2" s="154"/>
      <c r="BY2" s="154"/>
      <c r="BZ2" s="154"/>
      <c r="CA2" s="154"/>
      <c r="CB2" s="154"/>
      <c r="CC2" s="154"/>
      <c r="CD2" s="155"/>
      <c r="CE2" s="93"/>
      <c r="CF2" s="93"/>
    </row>
    <row r="3" spans="2:84" ht="28" customHeight="1" x14ac:dyDescent="0.15">
      <c r="B3" s="89"/>
      <c r="C3" s="90"/>
      <c r="D3" s="91"/>
      <c r="E3" s="92"/>
      <c r="F3" s="115">
        <v>1</v>
      </c>
      <c r="G3" s="115">
        <v>2</v>
      </c>
      <c r="H3" s="115">
        <v>3</v>
      </c>
      <c r="I3" s="115">
        <v>4</v>
      </c>
      <c r="J3" s="115">
        <v>5</v>
      </c>
      <c r="K3" s="115">
        <v>6</v>
      </c>
      <c r="L3" s="115">
        <v>7</v>
      </c>
      <c r="M3" s="115">
        <v>8</v>
      </c>
      <c r="N3" s="115">
        <v>9</v>
      </c>
      <c r="O3" s="115">
        <v>10</v>
      </c>
      <c r="P3" s="115">
        <v>11</v>
      </c>
      <c r="Q3" s="115">
        <v>12</v>
      </c>
      <c r="R3" s="115">
        <v>13</v>
      </c>
      <c r="S3" s="115">
        <v>14</v>
      </c>
      <c r="T3" s="115">
        <v>15</v>
      </c>
      <c r="U3" s="115">
        <v>16</v>
      </c>
      <c r="V3" s="115">
        <v>17</v>
      </c>
      <c r="W3" s="115">
        <v>18</v>
      </c>
      <c r="X3" s="115">
        <v>19</v>
      </c>
      <c r="Y3" s="115">
        <v>20</v>
      </c>
      <c r="Z3" s="115">
        <v>21</v>
      </c>
      <c r="AA3" s="115">
        <v>22</v>
      </c>
      <c r="AB3" s="115">
        <v>23</v>
      </c>
      <c r="AC3" s="115">
        <v>24</v>
      </c>
      <c r="AD3" s="115">
        <v>25</v>
      </c>
      <c r="AE3" s="115">
        <v>26</v>
      </c>
      <c r="AF3" s="115">
        <v>27</v>
      </c>
      <c r="AG3" s="115">
        <v>28</v>
      </c>
      <c r="AH3" s="115">
        <v>29</v>
      </c>
      <c r="AI3" s="115">
        <v>30</v>
      </c>
      <c r="AJ3" s="115">
        <v>31</v>
      </c>
      <c r="AK3" s="115">
        <v>32</v>
      </c>
      <c r="AL3" s="115">
        <v>33</v>
      </c>
      <c r="AM3" s="115">
        <v>34</v>
      </c>
      <c r="AN3" s="115">
        <v>35</v>
      </c>
      <c r="AO3" s="115">
        <v>36</v>
      </c>
      <c r="AP3" s="115">
        <v>37</v>
      </c>
      <c r="AQ3" s="115">
        <v>38</v>
      </c>
      <c r="AR3" s="115">
        <v>39</v>
      </c>
      <c r="AS3" s="115">
        <v>40</v>
      </c>
      <c r="AT3" s="115">
        <v>41</v>
      </c>
      <c r="AU3" s="115">
        <v>42</v>
      </c>
      <c r="AV3" s="115">
        <v>43</v>
      </c>
      <c r="AW3" s="115">
        <v>44</v>
      </c>
      <c r="AX3" s="115">
        <v>45</v>
      </c>
      <c r="AY3" s="115">
        <v>46</v>
      </c>
      <c r="AZ3" s="115">
        <v>47</v>
      </c>
      <c r="BA3" s="115">
        <v>48</v>
      </c>
      <c r="BB3" s="115">
        <v>49</v>
      </c>
      <c r="BC3" s="115">
        <v>50</v>
      </c>
      <c r="BD3" s="115">
        <v>51</v>
      </c>
      <c r="BE3" s="115">
        <v>52</v>
      </c>
      <c r="BF3" s="115">
        <v>53</v>
      </c>
      <c r="BG3" s="115">
        <v>54</v>
      </c>
      <c r="BH3" s="115">
        <v>55</v>
      </c>
      <c r="BI3" s="115">
        <v>56</v>
      </c>
      <c r="BJ3" s="115">
        <v>57</v>
      </c>
      <c r="BK3" s="115">
        <v>58</v>
      </c>
      <c r="BL3" s="115">
        <v>59</v>
      </c>
      <c r="BM3" s="115">
        <v>60</v>
      </c>
      <c r="BN3" s="115">
        <v>61</v>
      </c>
      <c r="BO3" s="115">
        <v>62</v>
      </c>
      <c r="BP3" s="115">
        <v>63</v>
      </c>
      <c r="BQ3" s="115">
        <v>64</v>
      </c>
      <c r="BR3" s="115">
        <v>65</v>
      </c>
      <c r="BS3" s="115">
        <v>66</v>
      </c>
      <c r="BT3" s="115">
        <v>67</v>
      </c>
      <c r="BU3" s="115">
        <v>68</v>
      </c>
      <c r="BV3" s="115">
        <v>69</v>
      </c>
      <c r="BW3" s="115">
        <v>70</v>
      </c>
      <c r="BX3" s="115">
        <v>71</v>
      </c>
      <c r="BY3" s="115">
        <v>72</v>
      </c>
      <c r="BZ3" s="115">
        <v>73</v>
      </c>
      <c r="CA3" s="115">
        <v>74</v>
      </c>
      <c r="CB3" s="115">
        <v>75</v>
      </c>
      <c r="CC3" s="115">
        <v>76</v>
      </c>
      <c r="CD3" s="115">
        <v>77</v>
      </c>
      <c r="CE3" s="93"/>
      <c r="CF3" s="93"/>
    </row>
    <row r="4" spans="2:84" ht="28" customHeight="1" x14ac:dyDescent="0.15">
      <c r="B4" s="83" t="s">
        <v>207</v>
      </c>
      <c r="C4" s="88" t="s">
        <v>1161</v>
      </c>
      <c r="D4" s="85" t="s">
        <v>1162</v>
      </c>
      <c r="E4" s="158" t="s">
        <v>154</v>
      </c>
      <c r="F4" s="158"/>
      <c r="G4" s="158"/>
      <c r="H4" s="158"/>
      <c r="I4" s="158"/>
      <c r="J4" s="158"/>
      <c r="K4" s="158"/>
      <c r="L4" s="158"/>
      <c r="M4" s="158"/>
      <c r="N4" s="158"/>
      <c r="O4" s="158"/>
      <c r="P4" s="158"/>
      <c r="Q4" s="158"/>
      <c r="R4" s="158"/>
      <c r="S4" s="158"/>
      <c r="T4" s="158"/>
      <c r="U4" s="158"/>
      <c r="V4" s="158"/>
      <c r="W4" s="158"/>
      <c r="X4" s="158"/>
      <c r="Y4" s="158"/>
      <c r="Z4" s="158"/>
      <c r="AA4" s="158"/>
      <c r="AB4" s="158"/>
      <c r="AC4" s="158"/>
      <c r="AD4" s="158"/>
      <c r="AE4" s="158"/>
      <c r="AF4" s="158"/>
      <c r="AG4" s="158"/>
      <c r="AH4" s="158"/>
      <c r="AI4" s="158"/>
      <c r="AJ4" s="158"/>
      <c r="AK4" s="158"/>
      <c r="AL4" s="158"/>
      <c r="AM4" s="158"/>
      <c r="AN4" s="158"/>
      <c r="AO4" s="158"/>
      <c r="AP4" s="158"/>
      <c r="AQ4" s="158"/>
      <c r="AR4" s="158"/>
      <c r="AS4" s="158"/>
      <c r="AT4" s="158"/>
      <c r="AU4" s="158"/>
      <c r="AV4" s="158"/>
      <c r="AW4" s="158"/>
      <c r="AX4" s="158"/>
      <c r="AY4" s="158"/>
      <c r="AZ4" s="158"/>
      <c r="BA4" s="158"/>
      <c r="BB4" s="158"/>
      <c r="BC4" s="158"/>
      <c r="BD4" s="158"/>
      <c r="BE4" s="158"/>
      <c r="BF4" s="158"/>
      <c r="BG4" s="158"/>
      <c r="BH4" s="158"/>
      <c r="BI4" s="158"/>
      <c r="BJ4" s="158"/>
      <c r="BK4" s="158"/>
      <c r="BL4" s="158"/>
      <c r="BM4" s="158"/>
      <c r="BN4" s="158"/>
      <c r="BO4" s="158"/>
      <c r="BP4" s="158"/>
      <c r="BQ4" s="158"/>
      <c r="BR4" s="158"/>
      <c r="BS4" s="158"/>
      <c r="BT4" s="158"/>
      <c r="BU4" s="158"/>
      <c r="BV4" s="158"/>
      <c r="BW4" s="158"/>
      <c r="BX4" s="158"/>
      <c r="BY4" s="158"/>
      <c r="BZ4" s="158"/>
      <c r="CA4" s="158"/>
      <c r="CB4" s="158"/>
      <c r="CC4" s="158"/>
      <c r="CD4" s="159"/>
      <c r="CE4" s="24" t="s">
        <v>157</v>
      </c>
      <c r="CF4" s="27" t="s">
        <v>158</v>
      </c>
    </row>
    <row r="5" spans="2:84" ht="14" x14ac:dyDescent="0.15">
      <c r="B5" s="84" t="s">
        <v>280</v>
      </c>
      <c r="C5" s="86" t="s">
        <v>224</v>
      </c>
      <c r="D5" s="2" t="s">
        <v>1163</v>
      </c>
      <c r="E5" s="17" t="s">
        <v>279</v>
      </c>
      <c r="F5" s="105">
        <f>VLOOKUP($B5,'Results-formatted 060121'!$A:$AJ,(F$3+2),FALSE)</f>
        <v>0</v>
      </c>
      <c r="G5" s="105">
        <f>VLOOKUP($B5,'Results-formatted 060121'!$A:$AJ,(G$3+2),FALSE)</f>
        <v>0</v>
      </c>
      <c r="H5" s="105">
        <f>VLOOKUP($B5,'Results-formatted 060121'!$A:$AJ,(H$3+2),FALSE)</f>
        <v>0</v>
      </c>
      <c r="I5" s="105">
        <f>VLOOKUP($B5,'Results-formatted 060121'!$A:$AJ,(I$3+2),FALSE)</f>
        <v>0</v>
      </c>
      <c r="J5" s="105">
        <f>VLOOKUP($B5,'Results-formatted 060121'!$A:$AJ,(J$3+2),FALSE)</f>
        <v>0</v>
      </c>
      <c r="K5" s="105">
        <f>VLOOKUP($B5,'Results-formatted 060121'!$A:$AJ,(K$3+2),FALSE)</f>
        <v>0</v>
      </c>
      <c r="L5" s="105">
        <f>VLOOKUP($B5,'Results-formatted 060121'!$A:$AJ,(L$3+2),FALSE)</f>
        <v>0</v>
      </c>
      <c r="M5" s="105">
        <f>VLOOKUP($B5,'Results-formatted 060121'!$A:$AJ,(M$3+2),FALSE)</f>
        <v>0</v>
      </c>
      <c r="N5" s="105">
        <f>VLOOKUP($B5,'Results-formatted 060121'!$A:$AJ,(N$3+2),FALSE)</f>
        <v>0</v>
      </c>
      <c r="O5" s="105">
        <f>VLOOKUP($B5,'Results-formatted 060121'!$A:$AJ,(O$3+2),FALSE)</f>
        <v>0</v>
      </c>
      <c r="P5" s="105">
        <f>VLOOKUP($B5,'Results-formatted 060121'!$A:$AJ,(P$3+2),FALSE)</f>
        <v>0</v>
      </c>
      <c r="Q5" s="105">
        <f>VLOOKUP($B5,'Results-formatted 060121'!$A:$AJ,(Q$3+2),FALSE)</f>
        <v>0</v>
      </c>
      <c r="R5" s="105">
        <f>VLOOKUP($B5,'Results-formatted 060121'!$A:$AJ,(R$3+2),FALSE)</f>
        <v>0</v>
      </c>
      <c r="S5" s="105">
        <f>VLOOKUP($B5,'Results-formatted 060121'!$A:$AJ,(S$3+2),FALSE)</f>
        <v>0</v>
      </c>
      <c r="T5" s="105">
        <f>VLOOKUP($B5,'Results-formatted 060121'!$A:$AJ,(T$3+2),FALSE)</f>
        <v>0</v>
      </c>
      <c r="U5" s="105">
        <f>VLOOKUP($B5,'Results-formatted 060121'!$A:$AJ,(U$3+2),FALSE)</f>
        <v>0</v>
      </c>
      <c r="V5" s="105">
        <f>VLOOKUP($B5,'Results-formatted 060121'!$A:$AJ,(V$3+2),FALSE)</f>
        <v>0</v>
      </c>
      <c r="W5" s="105">
        <f>VLOOKUP($B5,'Results-formatted 060121'!$A:$AJ,(W$3+2),FALSE)</f>
        <v>0</v>
      </c>
      <c r="X5" s="105">
        <f>VLOOKUP($B5,'Results-formatted 060121'!$A:$AJ,(X$3+2),FALSE)</f>
        <v>0</v>
      </c>
      <c r="Y5" s="105">
        <f>VLOOKUP($B5,'Results-formatted 060121'!$A:$AJ,(Y$3+2),FALSE)</f>
        <v>0</v>
      </c>
      <c r="Z5" s="105">
        <f>VLOOKUP($B5,'Results-formatted 060121'!$A:$AJ,(Z$3+2),FALSE)</f>
        <v>0</v>
      </c>
      <c r="AA5" s="105">
        <f>VLOOKUP($B5,'Results-formatted 060121'!$A:$AJ,(AA$3+2),FALSE)</f>
        <v>0</v>
      </c>
      <c r="AB5" s="105">
        <f>VLOOKUP($B5,'Results-formatted 060121'!$A:$AJ,(AB$3+2),FALSE)</f>
        <v>0</v>
      </c>
      <c r="AC5" s="105">
        <f>VLOOKUP($B5,'Results-formatted 060121'!$A:$AJ,(AC$3+2),FALSE)</f>
        <v>0</v>
      </c>
      <c r="AD5" s="105">
        <f>VLOOKUP($B5,'Results-formatted 060121'!$A:$AJ,(AD$3+2),FALSE)</f>
        <v>0</v>
      </c>
      <c r="AE5" s="105">
        <f>VLOOKUP($B5,'Results-formatted 060121'!$A:$AJ,(AE$3+2),FALSE)</f>
        <v>0</v>
      </c>
      <c r="AF5" s="105">
        <f>VLOOKUP($B5,'Results-formatted 060121'!$A:$AJ,(AF$3+2),FALSE)</f>
        <v>0</v>
      </c>
      <c r="AG5" s="105">
        <f>VLOOKUP($B5,'Results-formatted 060121'!$A:$AJ,(AG$3+2),FALSE)</f>
        <v>0</v>
      </c>
      <c r="AH5" s="105">
        <f>VLOOKUP($B5,'Results-formatted 060121'!$A:$AJ,(AH$3+2),FALSE)</f>
        <v>0</v>
      </c>
      <c r="AI5" s="105">
        <f>VLOOKUP($B5,'Results-formatted 060121'!$A:$AJ,(AI$3+2),FALSE)</f>
        <v>0</v>
      </c>
      <c r="AJ5" s="105">
        <f>VLOOKUP($B5,'Results-formatted 060121'!$A:$AJ,(AJ$3+2),FALSE)</f>
        <v>0</v>
      </c>
      <c r="AK5" s="105">
        <f>VLOOKUP($B5,'Results-formatted 060121'!$A:$AJ,(AK$3+2),FALSE)</f>
        <v>0</v>
      </c>
      <c r="AL5" s="105">
        <f>VLOOKUP($B5,'Results-formatted 060121'!$A:$AJ,(AL$3+2),FALSE)</f>
        <v>0</v>
      </c>
      <c r="AM5" s="105">
        <f>VLOOKUP($B5,'Results-formatted 060121'!$A:AJ,(AM$3+2),FALSE)</f>
        <v>0</v>
      </c>
      <c r="AN5" s="105">
        <f>VLOOKUP($B5,'Results-formatted 060121'!$A:AK,(AN$3+2),FALSE)</f>
        <v>0</v>
      </c>
      <c r="AO5" s="105">
        <f>VLOOKUP($B5,'Results-formatted 060121'!$A:AL,(AO$3+2),FALSE)</f>
        <v>0</v>
      </c>
      <c r="AP5" s="105">
        <f>VLOOKUP($B5,'Results-formatted 060121'!$A:AM,(AP$3+2),FALSE)</f>
        <v>0</v>
      </c>
      <c r="AQ5" s="105">
        <f>VLOOKUP($B5,'Results-formatted 060121'!$A:AN,(AQ$3+2),FALSE)</f>
        <v>0</v>
      </c>
      <c r="AR5" s="105">
        <f>VLOOKUP($B5,'Results-formatted 060121'!$A:AO,(AR$3+2),FALSE)</f>
        <v>0</v>
      </c>
      <c r="AS5" s="105">
        <f>VLOOKUP($B5,'Results-formatted 060121'!$A:AP,(AS$3+2),FALSE)</f>
        <v>0</v>
      </c>
      <c r="AT5" s="105">
        <f>VLOOKUP($B5,'Results-formatted 060121'!$A:AQ,(AT$3+2),FALSE)</f>
        <v>0</v>
      </c>
      <c r="AU5" s="105">
        <f>VLOOKUP($B5,'Results-formatted 060121'!$A:AR,(AU$3+2),FALSE)</f>
        <v>0</v>
      </c>
      <c r="AV5" s="105">
        <f>VLOOKUP($B5,'Results-formatted 060121'!$A:AS,(AV$3+2),FALSE)</f>
        <v>0</v>
      </c>
      <c r="AW5" s="105">
        <f>VLOOKUP($B5,'Results-formatted 060121'!$A:AT,(AW$3+2),FALSE)</f>
        <v>0</v>
      </c>
      <c r="AX5" s="105">
        <f>VLOOKUP($B5,'Results-formatted 060121'!$A:AU,(AX$3+2),FALSE)</f>
        <v>0</v>
      </c>
      <c r="AY5" s="105">
        <f>VLOOKUP($B5,'Results-formatted 060121'!$A:AV,(AY$3+2),FALSE)</f>
        <v>0</v>
      </c>
      <c r="AZ5" s="105">
        <f>VLOOKUP($B5,'Results-formatted 060121'!$A:AW,(AZ$3+2),FALSE)</f>
        <v>0</v>
      </c>
      <c r="BA5" s="105">
        <f>VLOOKUP($B5,'Results-formatted 060121'!$A:AX,(BA$3+2),FALSE)</f>
        <v>0</v>
      </c>
      <c r="BB5" s="105">
        <f>VLOOKUP($B5,'Results-formatted 060121'!$A:AY,(BB$3+2),FALSE)</f>
        <v>0</v>
      </c>
      <c r="BC5" s="105">
        <f>VLOOKUP($B5,'Results-formatted 060121'!$A:AZ,(BC$3+2),FALSE)</f>
        <v>0</v>
      </c>
      <c r="BD5" s="105">
        <f>VLOOKUP($B5,'Results-formatted 060121'!$A:BA,(BD$3+2),FALSE)</f>
        <v>0</v>
      </c>
      <c r="BE5" s="105">
        <f>VLOOKUP($B5,'Results-formatted 060121'!$A:BB,(BE$3+2),FALSE)</f>
        <v>0</v>
      </c>
      <c r="BF5" s="105">
        <f>VLOOKUP($B5,'Results-formatted 060121'!$A:BC,(BF$3+2),FALSE)</f>
        <v>0</v>
      </c>
      <c r="BG5" s="105">
        <f>VLOOKUP($B5,'Results-formatted 060121'!$A:BD,(BG$3+2),FALSE)</f>
        <v>0</v>
      </c>
      <c r="BH5" s="105">
        <f>VLOOKUP($B5,'Results-formatted 060121'!$A:BE,(BH$3+2),FALSE)</f>
        <v>0</v>
      </c>
      <c r="BI5" s="105">
        <f>VLOOKUP($B5,'Results-formatted 060121'!$A:BF,(BI$3+2),FALSE)</f>
        <v>0</v>
      </c>
      <c r="BJ5" s="105">
        <f>VLOOKUP($B5,'Results-formatted 060121'!$A:BG,(BJ$3+2),FALSE)</f>
        <v>0</v>
      </c>
      <c r="BK5" s="105">
        <f>VLOOKUP($B5,'Results-formatted 060121'!$A:BH,(BK$3+2),FALSE)</f>
        <v>0</v>
      </c>
      <c r="BL5" s="105">
        <f>VLOOKUP($B5,'Results-formatted 060121'!$A:BI,(BL$3+2),FALSE)</f>
        <v>0</v>
      </c>
      <c r="BM5" s="105">
        <f>VLOOKUP($B5,'Results-formatted 060121'!$A:BJ,(BM$3+2),FALSE)</f>
        <v>0</v>
      </c>
      <c r="BN5" s="105">
        <f>VLOOKUP($B5,'Results-formatted 060121'!$A:BK,(BN$3+2),FALSE)</f>
        <v>0</v>
      </c>
      <c r="BO5" s="105"/>
      <c r="BP5" s="105"/>
      <c r="BQ5" s="105"/>
      <c r="BR5" s="105"/>
      <c r="BS5" s="105"/>
      <c r="BT5" s="105"/>
      <c r="BU5" s="105"/>
      <c r="BV5" s="105"/>
      <c r="BW5" s="105"/>
      <c r="BX5" s="105"/>
      <c r="BY5" s="105"/>
      <c r="BZ5" s="105"/>
      <c r="CA5" s="105"/>
      <c r="CB5" s="105"/>
      <c r="CC5" s="105"/>
      <c r="CD5" s="106"/>
    </row>
    <row r="6" spans="2:84" ht="14" x14ac:dyDescent="0.15">
      <c r="B6" s="84" t="s">
        <v>1164</v>
      </c>
      <c r="C6" s="86" t="s">
        <v>224</v>
      </c>
      <c r="D6" s="2" t="s">
        <v>1163</v>
      </c>
      <c r="E6" s="17" t="s">
        <v>0</v>
      </c>
      <c r="F6" s="105" t="str">
        <f>VLOOKUP($B6,'Results-formatted 060121'!$A:$AJ,(F$3+2),FALSE)</f>
        <v>weiblich</v>
      </c>
      <c r="G6" s="105" t="str">
        <f>VLOOKUP($B6,'Results-formatted 060121'!$A:$AJ,(G$3+2),FALSE)</f>
        <v>weiblich</v>
      </c>
      <c r="H6" s="105" t="str">
        <f>VLOOKUP($B6,'Results-formatted 060121'!$A:$AJ,(H$3+2),FALSE)</f>
        <v>männlich</v>
      </c>
      <c r="I6" s="105" t="str">
        <f>VLOOKUP($B6,'Results-formatted 060121'!$A:$AJ,(I$3+2),FALSE)</f>
        <v>männlich</v>
      </c>
      <c r="J6" s="105" t="str">
        <f>VLOOKUP($B6,'Results-formatted 060121'!$A:$AJ,(J$3+2),FALSE)</f>
        <v>männlich</v>
      </c>
      <c r="K6" s="105" t="str">
        <f>VLOOKUP($B6,'Results-formatted 060121'!$A:$AJ,(K$3+2),FALSE)</f>
        <v>weiblich</v>
      </c>
      <c r="L6" s="105" t="str">
        <f>VLOOKUP($B6,'Results-formatted 060121'!$A:$AJ,(L$3+2),FALSE)</f>
        <v>weiblich</v>
      </c>
      <c r="M6" s="105" t="str">
        <f>VLOOKUP($B6,'Results-formatted 060121'!$A:$AJ,(M$3+2),FALSE)</f>
        <v>weiblich</v>
      </c>
      <c r="N6" s="105" t="str">
        <f>VLOOKUP($B6,'Results-formatted 060121'!$A:$AJ,(N$3+2),FALSE)</f>
        <v>männlich</v>
      </c>
      <c r="O6" s="105" t="str">
        <f>VLOOKUP($B6,'Results-formatted 060121'!$A:$AJ,(O$3+2),FALSE)</f>
        <v>männlich</v>
      </c>
      <c r="P6" s="105" t="str">
        <f>VLOOKUP($B6,'Results-formatted 060121'!$A:$AJ,(P$3+2),FALSE)</f>
        <v>männlich</v>
      </c>
      <c r="Q6" s="105" t="str">
        <f>VLOOKUP($B6,'Results-formatted 060121'!$A:$AJ,(Q$3+2),FALSE)</f>
        <v>männlich</v>
      </c>
      <c r="R6" s="105" t="str">
        <f>VLOOKUP($B6,'Results-formatted 060121'!$A:$AJ,(R$3+2),FALSE)</f>
        <v>männlich</v>
      </c>
      <c r="S6" s="105" t="str">
        <f>VLOOKUP($B6,'Results-formatted 060121'!$A:$AJ,(S$3+2),FALSE)</f>
        <v>männlich</v>
      </c>
      <c r="T6" s="105" t="str">
        <f>VLOOKUP($B6,'Results-formatted 060121'!$A:$AJ,(T$3+2),FALSE)</f>
        <v>weiblich</v>
      </c>
      <c r="U6" s="105" t="str">
        <f>VLOOKUP($B6,'Results-formatted 060121'!$A:$AJ,(U$3+2),FALSE)</f>
        <v>männlich</v>
      </c>
      <c r="V6" s="105" t="str">
        <f>VLOOKUP($B6,'Results-formatted 060121'!$A:$AJ,(V$3+2),FALSE)</f>
        <v>weiblich</v>
      </c>
      <c r="W6" s="105" t="str">
        <f>VLOOKUP($B6,'Results-formatted 060121'!$A:$AJ,(W$3+2),FALSE)</f>
        <v>männlich</v>
      </c>
      <c r="X6" s="105" t="str">
        <f>VLOOKUP($B6,'Results-formatted 060121'!$A:$AJ,(X$3+2),FALSE)</f>
        <v>weiblich</v>
      </c>
      <c r="Y6" s="105" t="str">
        <f>VLOOKUP($B6,'Results-formatted 060121'!$A:$AJ,(Y$3+2),FALSE)</f>
        <v>männlich</v>
      </c>
      <c r="Z6" s="105" t="str">
        <f>VLOOKUP($B6,'Results-formatted 060121'!$A:$AJ,(Z$3+2),FALSE)</f>
        <v>weiblich</v>
      </c>
      <c r="AA6" s="105" t="str">
        <f>VLOOKUP($B6,'Results-formatted 060121'!$A:$AJ,(AA$3+2),FALSE)</f>
        <v>männlich</v>
      </c>
      <c r="AB6" s="105" t="str">
        <f>VLOOKUP($B6,'Results-formatted 060121'!$A:$AJ,(AB$3+2),FALSE)</f>
        <v>männlich</v>
      </c>
      <c r="AC6" s="105" t="str">
        <f>VLOOKUP($B6,'Results-formatted 060121'!$A:$AJ,(AC$3+2),FALSE)</f>
        <v>N/A</v>
      </c>
      <c r="AD6" s="105" t="str">
        <f>VLOOKUP($B6,'Results-formatted 060121'!$A:$AJ,(AD$3+2),FALSE)</f>
        <v>weiblich</v>
      </c>
      <c r="AE6" s="105" t="str">
        <f>VLOOKUP($B6,'Results-formatted 060121'!$A:$AJ,(AE$3+2),FALSE)</f>
        <v>weiblich</v>
      </c>
      <c r="AF6" s="105" t="str">
        <f>VLOOKUP($B6,'Results-formatted 060121'!$A:$AJ,(AF$3+2),FALSE)</f>
        <v>weiblich</v>
      </c>
      <c r="AG6" s="105" t="str">
        <f>VLOOKUP($B6,'Results-formatted 060121'!$A:$AJ,(AG$3+2),FALSE)</f>
        <v>weiblich</v>
      </c>
      <c r="AH6" s="105" t="str">
        <f>VLOOKUP($B6,'Results-formatted 060121'!$A:$AJ,(AH$3+2),FALSE)</f>
        <v>männlich</v>
      </c>
      <c r="AI6" s="105" t="str">
        <f>VLOOKUP($B6,'Results-formatted 060121'!$A:$AJ,(AI$3+2),FALSE)</f>
        <v>männlich</v>
      </c>
      <c r="AJ6" s="105" t="str">
        <f>VLOOKUP($B6,'Results-formatted 060121'!$A:$AJ,(AJ$3+2),FALSE)</f>
        <v>weiblich</v>
      </c>
      <c r="AK6" s="105" t="str">
        <f>VLOOKUP($B6,'Results-formatted 060121'!$A:$AJ,(AK$3+2),FALSE)</f>
        <v>männlich</v>
      </c>
      <c r="AL6" s="105" t="str">
        <f>VLOOKUP($B6,'Results-formatted 060121'!$A:$AJ,(AL$3+2),FALSE)</f>
        <v>männlich</v>
      </c>
      <c r="AM6" s="105" t="str">
        <f>VLOOKUP($B6,'Results-formatted 060121'!$A:AJ,(AM$3+2),FALSE)</f>
        <v>weiblich</v>
      </c>
      <c r="AN6" s="105" t="str">
        <f>VLOOKUP($B6,'Results-formatted 060121'!$A:AK,(AN$3+2),FALSE)</f>
        <v>weiblich</v>
      </c>
      <c r="AO6" s="105" t="str">
        <f>VLOOKUP($B6,'Results-formatted 060121'!$A:AL,(AO$3+2),FALSE)</f>
        <v>männlich</v>
      </c>
      <c r="AP6" s="105" t="str">
        <f>VLOOKUP($B6,'Results-formatted 060121'!$A:AM,(AP$3+2),FALSE)</f>
        <v>männlich</v>
      </c>
      <c r="AQ6" s="105" t="str">
        <f>VLOOKUP($B6,'Results-formatted 060121'!$A:AN,(AQ$3+2),FALSE)</f>
        <v>weiblich</v>
      </c>
      <c r="AR6" s="105" t="str">
        <f>VLOOKUP($B6,'Results-formatted 060121'!$A:AO,(AR$3+2),FALSE)</f>
        <v>weiblich</v>
      </c>
      <c r="AS6" s="105" t="str">
        <f>VLOOKUP($B6,'Results-formatted 060121'!$A:AP,(AS$3+2),FALSE)</f>
        <v>weiblich</v>
      </c>
      <c r="AT6" s="105" t="str">
        <f>VLOOKUP($B6,'Results-formatted 060121'!$A:AQ,(AT$3+2),FALSE)</f>
        <v>weiblich</v>
      </c>
      <c r="AU6" s="105" t="str">
        <f>VLOOKUP($B6,'Results-formatted 060121'!$A:AR,(AU$3+2),FALSE)</f>
        <v>weiblich</v>
      </c>
      <c r="AV6" s="105" t="str">
        <f>VLOOKUP($B6,'Results-formatted 060121'!$A:AS,(AV$3+2),FALSE)</f>
        <v>männlich</v>
      </c>
      <c r="AW6" s="105" t="str">
        <f>VLOOKUP($B6,'Results-formatted 060121'!$A:AT,(AW$3+2),FALSE)</f>
        <v>männlich</v>
      </c>
      <c r="AX6" s="105" t="str">
        <f>VLOOKUP($B6,'Results-formatted 060121'!$A:AU,(AX$3+2),FALSE)</f>
        <v>männlich</v>
      </c>
      <c r="AY6" s="105" t="str">
        <f>VLOOKUP($B6,'Results-formatted 060121'!$A:AV,(AY$3+2),FALSE)</f>
        <v>männlich</v>
      </c>
      <c r="AZ6" s="105" t="str">
        <f>VLOOKUP($B6,'Results-formatted 060121'!$A:AW,(AZ$3+2),FALSE)</f>
        <v>weiblich</v>
      </c>
      <c r="BA6" s="105" t="str">
        <f>VLOOKUP($B6,'Results-formatted 060121'!$A:AX,(BA$3+2),FALSE)</f>
        <v>männlich</v>
      </c>
      <c r="BB6" s="105" t="str">
        <f>VLOOKUP($B6,'Results-formatted 060121'!$A:AY,(BB$3+2),FALSE)</f>
        <v>weiblich</v>
      </c>
      <c r="BC6" s="105" t="str">
        <f>VLOOKUP($B6,'Results-formatted 060121'!$A:AZ,(BC$3+2),FALSE)</f>
        <v>weiblich</v>
      </c>
      <c r="BD6" s="105" t="str">
        <f>VLOOKUP($B6,'Results-formatted 060121'!$A:BA,(BD$3+2),FALSE)</f>
        <v>männlich</v>
      </c>
      <c r="BE6" s="105" t="str">
        <f>VLOOKUP($B6,'Results-formatted 060121'!$A:BB,(BE$3+2),FALSE)</f>
        <v>weiblich</v>
      </c>
      <c r="BF6" s="105" t="str">
        <f>VLOOKUP($B6,'Results-formatted 060121'!$A:BC,(BF$3+2),FALSE)</f>
        <v>weiblich</v>
      </c>
      <c r="BG6" s="105" t="str">
        <f>VLOOKUP($B6,'Results-formatted 060121'!$A:BD,(BG$3+2),FALSE)</f>
        <v>weiblich</v>
      </c>
      <c r="BH6" s="105" t="str">
        <f>VLOOKUP($B6,'Results-formatted 060121'!$A:BE,(BH$3+2),FALSE)</f>
        <v>N/A</v>
      </c>
      <c r="BI6" s="105" t="str">
        <f>VLOOKUP($B6,'Results-formatted 060121'!$A:BF,(BI$3+2),FALSE)</f>
        <v>männlich</v>
      </c>
      <c r="BJ6" s="105" t="str">
        <f>VLOOKUP($B6,'Results-formatted 060121'!$A:BG,(BJ$3+2),FALSE)</f>
        <v>weiblich</v>
      </c>
      <c r="BK6" s="105" t="str">
        <f>VLOOKUP($B6,'Results-formatted 060121'!$A:BH,(BK$3+2),FALSE)</f>
        <v>weiblich</v>
      </c>
      <c r="BL6" s="105" t="str">
        <f>VLOOKUP($B6,'Results-formatted 060121'!$A:BI,(BL$3+2),FALSE)</f>
        <v>männlich</v>
      </c>
      <c r="BM6" s="105" t="str">
        <f>VLOOKUP($B6,'Results-formatted 060121'!$A:BJ,(BM$3+2),FALSE)</f>
        <v>weiblich</v>
      </c>
      <c r="BN6" s="105">
        <f>VLOOKUP($B6,'Results-formatted 060121'!$A:BK,(BN$3+2),FALSE)</f>
        <v>0</v>
      </c>
      <c r="BO6" s="105"/>
      <c r="BP6" s="105"/>
      <c r="BQ6" s="105"/>
      <c r="BR6" s="105"/>
      <c r="BS6" s="105"/>
      <c r="BT6" s="105"/>
      <c r="BU6" s="105"/>
      <c r="BV6" s="105"/>
      <c r="BW6" s="105"/>
      <c r="BX6" s="105"/>
      <c r="BY6" s="105"/>
      <c r="BZ6" s="105"/>
      <c r="CA6" s="105"/>
      <c r="CB6" s="105"/>
      <c r="CC6" s="105"/>
      <c r="CD6" s="106"/>
    </row>
    <row r="7" spans="2:84" ht="14" x14ac:dyDescent="0.15">
      <c r="B7" s="84" t="s">
        <v>281</v>
      </c>
      <c r="C7" s="86" t="s">
        <v>224</v>
      </c>
      <c r="D7" s="2" t="s">
        <v>1165</v>
      </c>
      <c r="E7" s="17" t="s">
        <v>1</v>
      </c>
      <c r="F7" s="105">
        <f>VLOOKUP($B7,'Results-formatted 060121'!$A:$AJ,(F$3+2),FALSE)</f>
        <v>1997</v>
      </c>
      <c r="G7" s="105">
        <f>VLOOKUP($B7,'Results-formatted 060121'!$A:$AJ,(G$3+2),FALSE)</f>
        <v>1982</v>
      </c>
      <c r="H7" s="105">
        <f>VLOOKUP($B7,'Results-formatted 060121'!$A:$AJ,(H$3+2),FALSE)</f>
        <v>1994</v>
      </c>
      <c r="I7" s="105">
        <f>VLOOKUP($B7,'Results-formatted 060121'!$A:$AJ,(I$3+2),FALSE)</f>
        <v>1972</v>
      </c>
      <c r="J7" s="105">
        <f>VLOOKUP($B7,'Results-formatted 060121'!$A:$AJ,(J$3+2),FALSE)</f>
        <v>1982</v>
      </c>
      <c r="K7" s="105">
        <f>VLOOKUP($B7,'Results-formatted 060121'!$A:$AJ,(K$3+2),FALSE)</f>
        <v>1967</v>
      </c>
      <c r="L7" s="105">
        <f>VLOOKUP($B7,'Results-formatted 060121'!$A:$AJ,(L$3+2),FALSE)</f>
        <v>1995</v>
      </c>
      <c r="M7" s="105">
        <f>VLOOKUP($B7,'Results-formatted 060121'!$A:$AJ,(M$3+2),FALSE)</f>
        <v>1975</v>
      </c>
      <c r="N7" s="105">
        <f>VLOOKUP($B7,'Results-formatted 060121'!$A:$AJ,(N$3+2),FALSE)</f>
        <v>1971</v>
      </c>
      <c r="O7" s="105">
        <f>VLOOKUP($B7,'Results-formatted 060121'!$A:$AJ,(O$3+2),FALSE)</f>
        <v>1995</v>
      </c>
      <c r="P7" s="105">
        <f>VLOOKUP($B7,'Results-formatted 060121'!$A:$AJ,(P$3+2),FALSE)</f>
        <v>1988</v>
      </c>
      <c r="Q7" s="105">
        <f>VLOOKUP($B7,'Results-formatted 060121'!$A:$AJ,(Q$3+2),FALSE)</f>
        <v>1978</v>
      </c>
      <c r="R7" s="105">
        <f>VLOOKUP($B7,'Results-formatted 060121'!$A:$AJ,(R$3+2),FALSE)</f>
        <v>1999</v>
      </c>
      <c r="S7" s="105">
        <f>VLOOKUP($B7,'Results-formatted 060121'!$A:$AJ,(S$3+2),FALSE)</f>
        <v>1983</v>
      </c>
      <c r="T7" s="105">
        <f>VLOOKUP($B7,'Results-formatted 060121'!$A:$AJ,(T$3+2),FALSE)</f>
        <v>1985</v>
      </c>
      <c r="U7" s="105">
        <f>VLOOKUP($B7,'Results-formatted 060121'!$A:$AJ,(U$3+2),FALSE)</f>
        <v>1984</v>
      </c>
      <c r="V7" s="105">
        <f>VLOOKUP($B7,'Results-formatted 060121'!$A:$AJ,(V$3+2),FALSE)</f>
        <v>1987</v>
      </c>
      <c r="W7" s="105">
        <f>VLOOKUP($B7,'Results-formatted 060121'!$A:$AJ,(W$3+2),FALSE)</f>
        <v>1992</v>
      </c>
      <c r="X7" s="105">
        <f>VLOOKUP($B7,'Results-formatted 060121'!$A:$AJ,(X$3+2),FALSE)</f>
        <v>1987</v>
      </c>
      <c r="Y7" s="105">
        <f>VLOOKUP($B7,'Results-formatted 060121'!$A:$AJ,(Y$3+2),FALSE)</f>
        <v>1972</v>
      </c>
      <c r="Z7" s="105">
        <f>VLOOKUP($B7,'Results-formatted 060121'!$A:$AJ,(Z$3+2),FALSE)</f>
        <v>1957</v>
      </c>
      <c r="AA7" s="105">
        <f>VLOOKUP($B7,'Results-formatted 060121'!$A:$AJ,(AA$3+2),FALSE)</f>
        <v>1997</v>
      </c>
      <c r="AB7" s="105">
        <f>VLOOKUP($B7,'Results-formatted 060121'!$A:$AJ,(AB$3+2),FALSE)</f>
        <v>1968</v>
      </c>
      <c r="AC7" s="105">
        <f>VLOOKUP($B7,'Results-formatted 060121'!$A:$AJ,(AC$3+2),FALSE)</f>
        <v>0</v>
      </c>
      <c r="AD7" s="105">
        <f>VLOOKUP($B7,'Results-formatted 060121'!$A:$AJ,(AD$3+2),FALSE)</f>
        <v>1961</v>
      </c>
      <c r="AE7" s="105">
        <f>VLOOKUP($B7,'Results-formatted 060121'!$A:$AJ,(AE$3+2),FALSE)</f>
        <v>1997</v>
      </c>
      <c r="AF7" s="105">
        <f>VLOOKUP($B7,'Results-formatted 060121'!$A:$AJ,(AF$3+2),FALSE)</f>
        <v>1972</v>
      </c>
      <c r="AG7" s="105">
        <f>VLOOKUP($B7,'Results-formatted 060121'!$A:$AJ,(AG$3+2),FALSE)</f>
        <v>1989</v>
      </c>
      <c r="AH7" s="105">
        <f>VLOOKUP($B7,'Results-formatted 060121'!$A:$AJ,(AH$3+2),FALSE)</f>
        <v>1996</v>
      </c>
      <c r="AI7" s="105">
        <f>VLOOKUP($B7,'Results-formatted 060121'!$A:$AJ,(AI$3+2),FALSE)</f>
        <v>1963</v>
      </c>
      <c r="AJ7" s="105">
        <f>VLOOKUP($B7,'Results-formatted 060121'!$A:$AJ,(AJ$3+2),FALSE)</f>
        <v>2000</v>
      </c>
      <c r="AK7" s="105">
        <f>VLOOKUP($B7,'Results-formatted 060121'!$A:$AJ,(AK$3+2),FALSE)</f>
        <v>1953</v>
      </c>
      <c r="AL7" s="105">
        <f>VLOOKUP($B7,'Results-formatted 060121'!$A:$AJ,(AL$3+2),FALSE)</f>
        <v>1999</v>
      </c>
      <c r="AM7" s="105">
        <f>VLOOKUP($B7,'Results-formatted 060121'!$A:AJ,(AM$3+2),FALSE)</f>
        <v>1993</v>
      </c>
      <c r="AN7" s="105">
        <f>VLOOKUP($B7,'Results-formatted 060121'!$A:AK,(AN$3+2),FALSE)</f>
        <v>2002</v>
      </c>
      <c r="AO7" s="105">
        <f>VLOOKUP($B7,'Results-formatted 060121'!$A:AL,(AO$3+2),FALSE)</f>
        <v>1976</v>
      </c>
      <c r="AP7" s="105">
        <f>VLOOKUP($B7,'Results-formatted 060121'!$A:AM,(AP$3+2),FALSE)</f>
        <v>1998</v>
      </c>
      <c r="AQ7" s="105">
        <f>VLOOKUP($B7,'Results-formatted 060121'!$A:AN,(AQ$3+2),FALSE)</f>
        <v>1981</v>
      </c>
      <c r="AR7" s="105">
        <f>VLOOKUP($B7,'Results-formatted 060121'!$A:AO,(AR$3+2),FALSE)</f>
        <v>1998</v>
      </c>
      <c r="AS7" s="105">
        <f>VLOOKUP($B7,'Results-formatted 060121'!$A:AP,(AS$3+2),FALSE)</f>
        <v>1957</v>
      </c>
      <c r="AT7" s="105">
        <f>VLOOKUP($B7,'Results-formatted 060121'!$A:AQ,(AT$3+2),FALSE)</f>
        <v>1996</v>
      </c>
      <c r="AU7" s="105">
        <f>VLOOKUP($B7,'Results-formatted 060121'!$A:AR,(AU$3+2),FALSE)</f>
        <v>1997</v>
      </c>
      <c r="AV7" s="105">
        <f>VLOOKUP($B7,'Results-formatted 060121'!$A:AS,(AV$3+2),FALSE)</f>
        <v>1996</v>
      </c>
      <c r="AW7" s="105">
        <f>VLOOKUP($B7,'Results-formatted 060121'!$A:AT,(AW$3+2),FALSE)</f>
        <v>1982</v>
      </c>
      <c r="AX7" s="105">
        <f>VLOOKUP($B7,'Results-formatted 060121'!$A:AU,(AX$3+2),FALSE)</f>
        <v>1983</v>
      </c>
      <c r="AY7" s="105">
        <f>VLOOKUP($B7,'Results-formatted 060121'!$A:AV,(AY$3+2),FALSE)</f>
        <v>1977</v>
      </c>
      <c r="AZ7" s="105">
        <f>VLOOKUP($B7,'Results-formatted 060121'!$A:AW,(AZ$3+2),FALSE)</f>
        <v>1993</v>
      </c>
      <c r="BA7" s="105">
        <f>VLOOKUP($B7,'Results-formatted 060121'!$A:AX,(BA$3+2),FALSE)</f>
        <v>1965</v>
      </c>
      <c r="BB7" s="105">
        <f>VLOOKUP($B7,'Results-formatted 060121'!$A:AY,(BB$3+2),FALSE)</f>
        <v>1992</v>
      </c>
      <c r="BC7" s="105">
        <f>VLOOKUP($B7,'Results-formatted 060121'!$A:AZ,(BC$3+2),FALSE)</f>
        <v>1991</v>
      </c>
      <c r="BD7" s="105">
        <f>VLOOKUP($B7,'Results-formatted 060121'!$A:BA,(BD$3+2),FALSE)</f>
        <v>1974</v>
      </c>
      <c r="BE7" s="105">
        <f>VLOOKUP($B7,'Results-formatted 060121'!$A:BB,(BE$3+2),FALSE)</f>
        <v>1999</v>
      </c>
      <c r="BF7" s="105" t="str">
        <f>VLOOKUP($B7,'Results-formatted 060121'!$A:BC,(BF$3+2),FALSE)</f>
        <v>01.09.1988</v>
      </c>
      <c r="BG7" s="105">
        <f>VLOOKUP($B7,'Results-formatted 060121'!$A:BD,(BG$3+2),FALSE)</f>
        <v>1964</v>
      </c>
      <c r="BH7" s="105">
        <f>VLOOKUP($B7,'Results-formatted 060121'!$A:BE,(BH$3+2),FALSE)</f>
        <v>0</v>
      </c>
      <c r="BI7" s="105">
        <f>VLOOKUP($B7,'Results-formatted 060121'!$A:BF,(BI$3+2),FALSE)</f>
        <v>1954</v>
      </c>
      <c r="BJ7" s="105">
        <f>VLOOKUP($B7,'Results-formatted 060121'!$A:BG,(BJ$3+2),FALSE)</f>
        <v>2000</v>
      </c>
      <c r="BK7" s="105">
        <f>VLOOKUP($B7,'Results-formatted 060121'!$A:BH,(BK$3+2),FALSE)</f>
        <v>1998</v>
      </c>
      <c r="BL7" s="105">
        <f>VLOOKUP($B7,'Results-formatted 060121'!$A:BI,(BL$3+2),FALSE)</f>
        <v>1987</v>
      </c>
      <c r="BM7" s="105">
        <f>VLOOKUP($B7,'Results-formatted 060121'!$A:BJ,(BM$3+2),FALSE)</f>
        <v>1976</v>
      </c>
      <c r="BN7" s="105">
        <f>VLOOKUP($B7,'Results-formatted 060121'!$A:BK,(BN$3+2),FALSE)</f>
        <v>0</v>
      </c>
      <c r="BO7" s="105"/>
      <c r="BP7" s="105"/>
      <c r="BQ7" s="105"/>
      <c r="BR7" s="105"/>
      <c r="BS7" s="105"/>
      <c r="BT7" s="105"/>
      <c r="BU7" s="105"/>
      <c r="BV7" s="105"/>
      <c r="BW7" s="105"/>
      <c r="BX7" s="105"/>
      <c r="BY7" s="105"/>
      <c r="BZ7" s="105"/>
      <c r="CA7" s="105"/>
      <c r="CB7" s="105"/>
      <c r="CC7" s="105"/>
      <c r="CD7" s="106"/>
      <c r="CE7" s="26">
        <f>AVERAGE(F7:CD7)</f>
        <v>1884.4333333333334</v>
      </c>
      <c r="CF7">
        <f>STDEV(F7:CD7)</f>
        <v>436.17223182959367</v>
      </c>
    </row>
    <row r="8" spans="2:84" ht="42" x14ac:dyDescent="0.15">
      <c r="B8" s="84" t="s">
        <v>282</v>
      </c>
      <c r="C8" s="86" t="s">
        <v>224</v>
      </c>
      <c r="D8" s="2" t="s">
        <v>1163</v>
      </c>
      <c r="E8" s="17" t="s">
        <v>2</v>
      </c>
      <c r="F8" s="95" t="str">
        <f>VLOOKUP($B8,'Results-formatted 060121'!$A:$AJ,(F$3+2),FALSE)</f>
        <v>Nein</v>
      </c>
      <c r="G8" s="95" t="str">
        <f>VLOOKUP($B8,'Results-formatted 060121'!$A:$AJ,(G$3+2),FALSE)</f>
        <v>Nein</v>
      </c>
      <c r="H8" s="95" t="str">
        <f>VLOOKUP($B8,'Results-formatted 060121'!$A:$AJ,(H$3+2),FALSE)</f>
        <v>Nein</v>
      </c>
      <c r="I8" s="95" t="str">
        <f>VLOOKUP($B8,'Results-formatted 060121'!$A:$AJ,(I$3+2),FALSE)</f>
        <v>Nein</v>
      </c>
      <c r="J8" s="95" t="str">
        <f>VLOOKUP($B8,'Results-formatted 060121'!$A:$AJ,(J$3+2),FALSE)</f>
        <v>Nein</v>
      </c>
      <c r="K8" s="95" t="str">
        <f>VLOOKUP($B8,'Results-formatted 060121'!$A:$AJ,(K$3+2),FALSE)</f>
        <v>Nein</v>
      </c>
      <c r="L8" s="95" t="str">
        <f>VLOOKUP($B8,'Results-formatted 060121'!$A:$AJ,(L$3+2),FALSE)</f>
        <v>Ja</v>
      </c>
      <c r="M8" s="95" t="str">
        <f>VLOOKUP($B8,'Results-formatted 060121'!$A:$AJ,(M$3+2),FALSE)</f>
        <v>Nein</v>
      </c>
      <c r="N8" s="95" t="str">
        <f>VLOOKUP($B8,'Results-formatted 060121'!$A:$AJ,(N$3+2),FALSE)</f>
        <v>Nein</v>
      </c>
      <c r="O8" s="95" t="str">
        <f>VLOOKUP($B8,'Results-formatted 060121'!$A:$AJ,(O$3+2),FALSE)</f>
        <v>Ja</v>
      </c>
      <c r="P8" s="95" t="str">
        <f>VLOOKUP($B8,'Results-formatted 060121'!$A:$AJ,(P$3+2),FALSE)</f>
        <v>Nein</v>
      </c>
      <c r="Q8" s="95" t="str">
        <f>VLOOKUP($B8,'Results-formatted 060121'!$A:$AJ,(Q$3+2),FALSE)</f>
        <v>Nein</v>
      </c>
      <c r="R8" s="95" t="str">
        <f>VLOOKUP($B8,'Results-formatted 060121'!$A:$AJ,(R$3+2),FALSE)</f>
        <v>Ja</v>
      </c>
      <c r="S8" s="95" t="str">
        <f>VLOOKUP($B8,'Results-formatted 060121'!$A:$AJ,(S$3+2),FALSE)</f>
        <v>Nein</v>
      </c>
      <c r="T8" s="95" t="str">
        <f>VLOOKUP($B8,'Results-formatted 060121'!$A:$AJ,(T$3+2),FALSE)</f>
        <v>Ja</v>
      </c>
      <c r="U8" s="95" t="str">
        <f>VLOOKUP($B8,'Results-formatted 060121'!$A:$AJ,(U$3+2),FALSE)</f>
        <v>Nein</v>
      </c>
      <c r="V8" s="95" t="str">
        <f>VLOOKUP($B8,'Results-formatted 060121'!$A:$AJ,(V$3+2),FALSE)</f>
        <v>Nein</v>
      </c>
      <c r="W8" s="95" t="str">
        <f>VLOOKUP($B8,'Results-formatted 060121'!$A:$AJ,(W$3+2),FALSE)</f>
        <v>Ja</v>
      </c>
      <c r="X8" s="95" t="str">
        <f>VLOOKUP($B8,'Results-formatted 060121'!$A:$AJ,(X$3+2),FALSE)</f>
        <v>Nein</v>
      </c>
      <c r="Y8" s="95" t="str">
        <f>VLOOKUP($B8,'Results-formatted 060121'!$A:$AJ,(Y$3+2),FALSE)</f>
        <v>Nein</v>
      </c>
      <c r="Z8" s="95" t="str">
        <f>VLOOKUP($B8,'Results-formatted 060121'!$A:$AJ,(Z$3+2),FALSE)</f>
        <v>Nein</v>
      </c>
      <c r="AA8" s="95" t="str">
        <f>VLOOKUP($B8,'Results-formatted 060121'!$A:$AJ,(AA$3+2),FALSE)</f>
        <v>Nein</v>
      </c>
      <c r="AB8" s="95" t="str">
        <f>VLOOKUP($B8,'Results-formatted 060121'!$A:$AJ,(AB$3+2),FALSE)</f>
        <v>Nein</v>
      </c>
      <c r="AC8" s="95" t="str">
        <f>VLOOKUP($B8,'Results-formatted 060121'!$A:$AJ,(AC$3+2),FALSE)</f>
        <v>N/A</v>
      </c>
      <c r="AD8" s="95" t="str">
        <f>VLOOKUP($B8,'Results-formatted 060121'!$A:$AJ,(AD$3+2),FALSE)</f>
        <v>Nein</v>
      </c>
      <c r="AE8" s="95" t="str">
        <f>VLOOKUP($B8,'Results-formatted 060121'!$A:$AJ,(AE$3+2),FALSE)</f>
        <v>Ja</v>
      </c>
      <c r="AF8" s="95" t="str">
        <f>VLOOKUP($B8,'Results-formatted 060121'!$A:$AJ,(AF$3+2),FALSE)</f>
        <v>Nein</v>
      </c>
      <c r="AG8" s="95" t="str">
        <f>VLOOKUP($B8,'Results-formatted 060121'!$A:$AJ,(AG$3+2),FALSE)</f>
        <v>Nein</v>
      </c>
      <c r="AH8" s="95" t="str">
        <f>VLOOKUP($B8,'Results-formatted 060121'!$A:$AJ,(AH$3+2),FALSE)</f>
        <v>Ja</v>
      </c>
      <c r="AI8" s="95" t="str">
        <f>VLOOKUP($B8,'Results-formatted 060121'!$A:$AJ,(AI$3+2),FALSE)</f>
        <v>Nein</v>
      </c>
      <c r="AJ8" s="95" t="str">
        <f>VLOOKUP($B8,'Results-formatted 060121'!$A:$AJ,(AJ$3+2),FALSE)</f>
        <v>Ja</v>
      </c>
      <c r="AK8" s="95" t="str">
        <f>VLOOKUP($B8,'Results-formatted 060121'!$A:$AJ,(AK$3+2),FALSE)</f>
        <v>Nein</v>
      </c>
      <c r="AL8" s="95" t="str">
        <f>VLOOKUP($B8,'Results-formatted 060121'!$A:$AJ,(AL$3+2),FALSE)</f>
        <v>Ja</v>
      </c>
      <c r="AM8" s="95" t="str">
        <f>VLOOKUP($B8,'Results-formatted 060121'!$A:AJ,(AM$3+2),FALSE)</f>
        <v>Ja</v>
      </c>
      <c r="AN8" s="95" t="str">
        <f>VLOOKUP($B8,'Results-formatted 060121'!$A:AK,(AN$3+2),FALSE)</f>
        <v>Ja</v>
      </c>
      <c r="AO8" s="95" t="str">
        <f>VLOOKUP($B8,'Results-formatted 060121'!$A:AL,(AO$3+2),FALSE)</f>
        <v>Nein</v>
      </c>
      <c r="AP8" s="95" t="str">
        <f>VLOOKUP($B8,'Results-formatted 060121'!$A:AM,(AP$3+2),FALSE)</f>
        <v>Ja</v>
      </c>
      <c r="AQ8" s="95" t="str">
        <f>VLOOKUP($B8,'Results-formatted 060121'!$A:AN,(AQ$3+2),FALSE)</f>
        <v>Ja</v>
      </c>
      <c r="AR8" s="95" t="str">
        <f>VLOOKUP($B8,'Results-formatted 060121'!$A:AO,(AR$3+2),FALSE)</f>
        <v>Ja</v>
      </c>
      <c r="AS8" s="95" t="str">
        <f>VLOOKUP($B8,'Results-formatted 060121'!$A:AP,(AS$3+2),FALSE)</f>
        <v>Nein</v>
      </c>
      <c r="AT8" s="95" t="str">
        <f>VLOOKUP($B8,'Results-formatted 060121'!$A:AQ,(AT$3+2),FALSE)</f>
        <v>Ja</v>
      </c>
      <c r="AU8" s="95" t="str">
        <f>VLOOKUP($B8,'Results-formatted 060121'!$A:AR,(AU$3+2),FALSE)</f>
        <v>Ja</v>
      </c>
      <c r="AV8" s="95" t="str">
        <f>VLOOKUP($B8,'Results-formatted 060121'!$A:AS,(AV$3+2),FALSE)</f>
        <v>Ja</v>
      </c>
      <c r="AW8" s="95" t="str">
        <f>VLOOKUP($B8,'Results-formatted 060121'!$A:AT,(AW$3+2),FALSE)</f>
        <v>Nein</v>
      </c>
      <c r="AX8" s="95" t="str">
        <f>VLOOKUP($B8,'Results-formatted 060121'!$A:AU,(AX$3+2),FALSE)</f>
        <v>Ja</v>
      </c>
      <c r="AY8" s="95" t="str">
        <f>VLOOKUP($B8,'Results-formatted 060121'!$A:AV,(AY$3+2),FALSE)</f>
        <v>Nein</v>
      </c>
      <c r="AZ8" s="95" t="str">
        <f>VLOOKUP($B8,'Results-formatted 060121'!$A:AW,(AZ$3+2),FALSE)</f>
        <v>Ja</v>
      </c>
      <c r="BA8" s="95" t="str">
        <f>VLOOKUP($B8,'Results-formatted 060121'!$A:AX,(BA$3+2),FALSE)</f>
        <v>Nein</v>
      </c>
      <c r="BB8" s="95" t="str">
        <f>VLOOKUP($B8,'Results-formatted 060121'!$A:AY,(BB$3+2),FALSE)</f>
        <v>Ja</v>
      </c>
      <c r="BC8" s="95" t="str">
        <f>VLOOKUP($B8,'Results-formatted 060121'!$A:AZ,(BC$3+2),FALSE)</f>
        <v>Nein</v>
      </c>
      <c r="BD8" s="95" t="str">
        <f>VLOOKUP($B8,'Results-formatted 060121'!$A:BA,(BD$3+2),FALSE)</f>
        <v>Nein</v>
      </c>
      <c r="BE8" s="95" t="str">
        <f>VLOOKUP($B8,'Results-formatted 060121'!$A:BB,(BE$3+2),FALSE)</f>
        <v>Ja</v>
      </c>
      <c r="BF8" s="95" t="str">
        <f>VLOOKUP($B8,'Results-formatted 060121'!$A:BC,(BF$3+2),FALSE)</f>
        <v>Nein</v>
      </c>
      <c r="BG8" s="95" t="str">
        <f>VLOOKUP($B8,'Results-formatted 060121'!$A:BD,(BG$3+2),FALSE)</f>
        <v>Nein</v>
      </c>
      <c r="BH8" s="95" t="str">
        <f>VLOOKUP($B8,'Results-formatted 060121'!$A:BE,(BH$3+2),FALSE)</f>
        <v>N/A</v>
      </c>
      <c r="BI8" s="95" t="str">
        <f>VLOOKUP($B8,'Results-formatted 060121'!$A:BF,(BI$3+2),FALSE)</f>
        <v>Nein</v>
      </c>
      <c r="BJ8" s="95" t="str">
        <f>VLOOKUP($B8,'Results-formatted 060121'!$A:BG,(BJ$3+2),FALSE)</f>
        <v>Ja</v>
      </c>
      <c r="BK8" s="95" t="str">
        <f>VLOOKUP($B8,'Results-formatted 060121'!$A:BH,(BK$3+2),FALSE)</f>
        <v>Ja</v>
      </c>
      <c r="BL8" s="95" t="str">
        <f>VLOOKUP($B8,'Results-formatted 060121'!$A:BI,(BL$3+2),FALSE)</f>
        <v>Ja</v>
      </c>
      <c r="BM8" s="95" t="str">
        <f>VLOOKUP($B8,'Results-formatted 060121'!$A:BJ,(BM$3+2),FALSE)</f>
        <v>Nein</v>
      </c>
      <c r="BN8" s="95">
        <f>VLOOKUP($B8,'Results-formatted 060121'!$A:BK,(BN$3+2),FALSE)</f>
        <v>0</v>
      </c>
      <c r="BO8" s="95"/>
      <c r="BP8" s="95"/>
      <c r="BQ8" s="95"/>
      <c r="BR8" s="95"/>
      <c r="BS8" s="95"/>
      <c r="BT8" s="95"/>
      <c r="BU8" s="95"/>
      <c r="BV8" s="95"/>
      <c r="BW8" s="95"/>
      <c r="BX8" s="95"/>
      <c r="BY8" s="95"/>
      <c r="BZ8" s="95"/>
      <c r="CA8" s="95"/>
      <c r="CB8" s="95"/>
      <c r="CC8" s="95"/>
      <c r="CD8" s="96"/>
    </row>
    <row r="9" spans="2:84" ht="28" x14ac:dyDescent="0.15">
      <c r="B9" s="84" t="s">
        <v>283</v>
      </c>
      <c r="C9" s="86" t="s">
        <v>224</v>
      </c>
      <c r="D9" s="2" t="s">
        <v>1163</v>
      </c>
      <c r="E9" s="17" t="s">
        <v>3</v>
      </c>
      <c r="F9" s="95" t="str">
        <f>VLOOKUP($B9,'Results-formatted 060121'!$A:$AJ,(F$3+2),FALSE)</f>
        <v>Nein</v>
      </c>
      <c r="G9" s="95" t="str">
        <f>VLOOKUP($B9,'Results-formatted 060121'!$A:$AJ,(G$3+2),FALSE)</f>
        <v>Nein</v>
      </c>
      <c r="H9" s="95" t="str">
        <f>VLOOKUP($B9,'Results-formatted 060121'!$A:$AJ,(H$3+2),FALSE)</f>
        <v>Nein</v>
      </c>
      <c r="I9" s="95" t="str">
        <f>VLOOKUP($B9,'Results-formatted 060121'!$A:$AJ,(I$3+2),FALSE)</f>
        <v>Nein</v>
      </c>
      <c r="J9" s="95" t="str">
        <f>VLOOKUP($B9,'Results-formatted 060121'!$A:$AJ,(J$3+2),FALSE)</f>
        <v>Nein</v>
      </c>
      <c r="K9" s="95" t="str">
        <f>VLOOKUP($B9,'Results-formatted 060121'!$A:$AJ,(K$3+2),FALSE)</f>
        <v>Nein</v>
      </c>
      <c r="L9" s="95" t="str">
        <f>VLOOKUP($B9,'Results-formatted 060121'!$A:$AJ,(L$3+2),FALSE)</f>
        <v>Nein</v>
      </c>
      <c r="M9" s="95" t="str">
        <f>VLOOKUP($B9,'Results-formatted 060121'!$A:$AJ,(M$3+2),FALSE)</f>
        <v>Ja</v>
      </c>
      <c r="N9" s="95" t="str">
        <f>VLOOKUP($B9,'Results-formatted 060121'!$A:$AJ,(N$3+2),FALSE)</f>
        <v>Nein</v>
      </c>
      <c r="O9" s="95" t="str">
        <f>VLOOKUP($B9,'Results-formatted 060121'!$A:$AJ,(O$3+2),FALSE)</f>
        <v>Nein</v>
      </c>
      <c r="P9" s="95" t="str">
        <f>VLOOKUP($B9,'Results-formatted 060121'!$A:$AJ,(P$3+2),FALSE)</f>
        <v>Nein</v>
      </c>
      <c r="Q9" s="95" t="str">
        <f>VLOOKUP($B9,'Results-formatted 060121'!$A:$AJ,(Q$3+2),FALSE)</f>
        <v>Ja</v>
      </c>
      <c r="R9" s="95" t="str">
        <f>VLOOKUP($B9,'Results-formatted 060121'!$A:$AJ,(R$3+2),FALSE)</f>
        <v>Nein</v>
      </c>
      <c r="S9" s="95" t="str">
        <f>VLOOKUP($B9,'Results-formatted 060121'!$A:$AJ,(S$3+2),FALSE)</f>
        <v>Nein</v>
      </c>
      <c r="T9" s="95" t="str">
        <f>VLOOKUP($B9,'Results-formatted 060121'!$A:$AJ,(T$3+2),FALSE)</f>
        <v>Nein</v>
      </c>
      <c r="U9" s="95" t="str">
        <f>VLOOKUP($B9,'Results-formatted 060121'!$A:$AJ,(U$3+2),FALSE)</f>
        <v>Nein</v>
      </c>
      <c r="V9" s="95" t="str">
        <f>VLOOKUP($B9,'Results-formatted 060121'!$A:$AJ,(V$3+2),FALSE)</f>
        <v>Nein</v>
      </c>
      <c r="W9" s="95" t="str">
        <f>VLOOKUP($B9,'Results-formatted 060121'!$A:$AJ,(W$3+2),FALSE)</f>
        <v>Nein</v>
      </c>
      <c r="X9" s="95" t="str">
        <f>VLOOKUP($B9,'Results-formatted 060121'!$A:$AJ,(X$3+2),FALSE)</f>
        <v>Nein</v>
      </c>
      <c r="Y9" s="95" t="str">
        <f>VLOOKUP($B9,'Results-formatted 060121'!$A:$AJ,(Y$3+2),FALSE)</f>
        <v>Nein</v>
      </c>
      <c r="Z9" s="95" t="str">
        <f>VLOOKUP($B9,'Results-formatted 060121'!$A:$AJ,(Z$3+2),FALSE)</f>
        <v>Nein</v>
      </c>
      <c r="AA9" s="95" t="str">
        <f>VLOOKUP($B9,'Results-formatted 060121'!$A:$AJ,(AA$3+2),FALSE)</f>
        <v>Ja</v>
      </c>
      <c r="AB9" s="95" t="str">
        <f>VLOOKUP($B9,'Results-formatted 060121'!$A:$AJ,(AB$3+2),FALSE)</f>
        <v>Ja</v>
      </c>
      <c r="AC9" s="95" t="str">
        <f>VLOOKUP($B9,'Results-formatted 060121'!$A:$AJ,(AC$3+2),FALSE)</f>
        <v>N/A</v>
      </c>
      <c r="AD9" s="95" t="str">
        <f>VLOOKUP($B9,'Results-formatted 060121'!$A:$AJ,(AD$3+2),FALSE)</f>
        <v>Nein</v>
      </c>
      <c r="AE9" s="95" t="str">
        <f>VLOOKUP($B9,'Results-formatted 060121'!$A:$AJ,(AE$3+2),FALSE)</f>
        <v>Nein</v>
      </c>
      <c r="AF9" s="95" t="str">
        <f>VLOOKUP($B9,'Results-formatted 060121'!$A:$AJ,(AF$3+2),FALSE)</f>
        <v>Ja</v>
      </c>
      <c r="AG9" s="95" t="str">
        <f>VLOOKUP($B9,'Results-formatted 060121'!$A:$AJ,(AG$3+2),FALSE)</f>
        <v>Nein</v>
      </c>
      <c r="AH9" s="95" t="str">
        <f>VLOOKUP($B9,'Results-formatted 060121'!$A:$AJ,(AH$3+2),FALSE)</f>
        <v>Nein</v>
      </c>
      <c r="AI9" s="95" t="str">
        <f>VLOOKUP($B9,'Results-formatted 060121'!$A:$AJ,(AI$3+2),FALSE)</f>
        <v>Ja</v>
      </c>
      <c r="AJ9" s="95" t="str">
        <f>VLOOKUP($B9,'Results-formatted 060121'!$A:$AJ,(AJ$3+2),FALSE)</f>
        <v>Nein</v>
      </c>
      <c r="AK9" s="95" t="str">
        <f>VLOOKUP($B9,'Results-formatted 060121'!$A:$AJ,(AK$3+2),FALSE)</f>
        <v>Nein</v>
      </c>
      <c r="AL9" s="95" t="str">
        <f>VLOOKUP($B9,'Results-formatted 060121'!$A:$AJ,(AL$3+2),FALSE)</f>
        <v>Nein</v>
      </c>
      <c r="AM9" s="95" t="str">
        <f>VLOOKUP($B9,'Results-formatted 060121'!$A:AJ,(AM$3+2),FALSE)</f>
        <v>Nein</v>
      </c>
      <c r="AN9" s="95" t="str">
        <f>VLOOKUP($B9,'Results-formatted 060121'!$A:AK,(AN$3+2),FALSE)</f>
        <v>Nein</v>
      </c>
      <c r="AO9" s="95" t="str">
        <f>VLOOKUP($B9,'Results-formatted 060121'!$A:AL,(AO$3+2),FALSE)</f>
        <v>Nein</v>
      </c>
      <c r="AP9" s="95" t="str">
        <f>VLOOKUP($B9,'Results-formatted 060121'!$A:AM,(AP$3+2),FALSE)</f>
        <v>Nein</v>
      </c>
      <c r="AQ9" s="95" t="str">
        <f>VLOOKUP($B9,'Results-formatted 060121'!$A:AN,(AQ$3+2),FALSE)</f>
        <v>Nein</v>
      </c>
      <c r="AR9" s="95" t="str">
        <f>VLOOKUP($B9,'Results-formatted 060121'!$A:AO,(AR$3+2),FALSE)</f>
        <v>Nein</v>
      </c>
      <c r="AS9" s="95" t="str">
        <f>VLOOKUP($B9,'Results-formatted 060121'!$A:AP,(AS$3+2),FALSE)</f>
        <v>Ja</v>
      </c>
      <c r="AT9" s="95" t="str">
        <f>VLOOKUP($B9,'Results-formatted 060121'!$A:AQ,(AT$3+2),FALSE)</f>
        <v>Nein</v>
      </c>
      <c r="AU9" s="95" t="str">
        <f>VLOOKUP($B9,'Results-formatted 060121'!$A:AR,(AU$3+2),FALSE)</f>
        <v>Nein</v>
      </c>
      <c r="AV9" s="95" t="str">
        <f>VLOOKUP($B9,'Results-formatted 060121'!$A:AS,(AV$3+2),FALSE)</f>
        <v>Nein</v>
      </c>
      <c r="AW9" s="95" t="str">
        <f>VLOOKUP($B9,'Results-formatted 060121'!$A:AT,(AW$3+2),FALSE)</f>
        <v>Ja</v>
      </c>
      <c r="AX9" s="95" t="str">
        <f>VLOOKUP($B9,'Results-formatted 060121'!$A:AU,(AX$3+2),FALSE)</f>
        <v>Nein</v>
      </c>
      <c r="AY9" s="95" t="str">
        <f>VLOOKUP($B9,'Results-formatted 060121'!$A:AV,(AY$3+2),FALSE)</f>
        <v>Ja</v>
      </c>
      <c r="AZ9" s="95" t="str">
        <f>VLOOKUP($B9,'Results-formatted 060121'!$A:AW,(AZ$3+2),FALSE)</f>
        <v>Nein</v>
      </c>
      <c r="BA9" s="95" t="str">
        <f>VLOOKUP($B9,'Results-formatted 060121'!$A:AX,(BA$3+2),FALSE)</f>
        <v>Ja</v>
      </c>
      <c r="BB9" s="95" t="str">
        <f>VLOOKUP($B9,'Results-formatted 060121'!$A:AY,(BB$3+2),FALSE)</f>
        <v>Nein</v>
      </c>
      <c r="BC9" s="95" t="str">
        <f>VLOOKUP($B9,'Results-formatted 060121'!$A:AZ,(BC$3+2),FALSE)</f>
        <v>Nein</v>
      </c>
      <c r="BD9" s="95" t="str">
        <f>VLOOKUP($B9,'Results-formatted 060121'!$A:BA,(BD$3+2),FALSE)</f>
        <v>Nein</v>
      </c>
      <c r="BE9" s="95" t="str">
        <f>VLOOKUP($B9,'Results-formatted 060121'!$A:BB,(BE$3+2),FALSE)</f>
        <v>Nein</v>
      </c>
      <c r="BF9" s="95" t="str">
        <f>VLOOKUP($B9,'Results-formatted 060121'!$A:BC,(BF$3+2),FALSE)</f>
        <v>Nein</v>
      </c>
      <c r="BG9" s="95" t="str">
        <f>VLOOKUP($B9,'Results-formatted 060121'!$A:BD,(BG$3+2),FALSE)</f>
        <v>Nein</v>
      </c>
      <c r="BH9" s="95" t="str">
        <f>VLOOKUP($B9,'Results-formatted 060121'!$A:BE,(BH$3+2),FALSE)</f>
        <v>N/A</v>
      </c>
      <c r="BI9" s="95" t="str">
        <f>VLOOKUP($B9,'Results-formatted 060121'!$A:BF,(BI$3+2),FALSE)</f>
        <v>Nein</v>
      </c>
      <c r="BJ9" s="95" t="str">
        <f>VLOOKUP($B9,'Results-formatted 060121'!$A:BG,(BJ$3+2),FALSE)</f>
        <v>Nein</v>
      </c>
      <c r="BK9" s="95" t="str">
        <f>VLOOKUP($B9,'Results-formatted 060121'!$A:BH,(BK$3+2),FALSE)</f>
        <v>Nein</v>
      </c>
      <c r="BL9" s="95" t="str">
        <f>VLOOKUP($B9,'Results-formatted 060121'!$A:BI,(BL$3+2),FALSE)</f>
        <v>Nein</v>
      </c>
      <c r="BM9" s="95" t="str">
        <f>VLOOKUP($B9,'Results-formatted 060121'!$A:BJ,(BM$3+2),FALSE)</f>
        <v>Ja</v>
      </c>
      <c r="BN9" s="95">
        <f>VLOOKUP($B9,'Results-formatted 060121'!$A:BK,(BN$3+2),FALSE)</f>
        <v>0</v>
      </c>
      <c r="BO9" s="95"/>
      <c r="BP9" s="95"/>
      <c r="BQ9" s="95"/>
      <c r="BR9" s="95"/>
      <c r="BS9" s="95"/>
      <c r="BT9" s="95"/>
      <c r="BU9" s="95"/>
      <c r="BV9" s="95"/>
      <c r="BW9" s="95"/>
      <c r="BX9" s="95"/>
      <c r="BY9" s="95"/>
      <c r="BZ9" s="95"/>
      <c r="CA9" s="95"/>
      <c r="CB9" s="95"/>
      <c r="CC9" s="95"/>
      <c r="CD9" s="96"/>
    </row>
    <row r="10" spans="2:84" ht="42" x14ac:dyDescent="0.15">
      <c r="B10" s="84" t="s">
        <v>284</v>
      </c>
      <c r="C10" s="86" t="s">
        <v>224</v>
      </c>
      <c r="D10" s="2" t="s">
        <v>1163</v>
      </c>
      <c r="E10" s="17" t="s">
        <v>4</v>
      </c>
      <c r="F10" s="95" t="str">
        <f>VLOOKUP($B10,'Results-formatted 060121'!$A:$AJ,(F$3+2),FALSE)</f>
        <v>Nein</v>
      </c>
      <c r="G10" s="95" t="str">
        <f>VLOOKUP($B10,'Results-formatted 060121'!$A:$AJ,(G$3+2),FALSE)</f>
        <v>Nein</v>
      </c>
      <c r="H10" s="95" t="str">
        <f>VLOOKUP($B10,'Results-formatted 060121'!$A:$AJ,(H$3+2),FALSE)</f>
        <v>Ja</v>
      </c>
      <c r="I10" s="95" t="str">
        <f>VLOOKUP($B10,'Results-formatted 060121'!$A:$AJ,(I$3+2),FALSE)</f>
        <v>Nein</v>
      </c>
      <c r="J10" s="95" t="str">
        <f>VLOOKUP($B10,'Results-formatted 060121'!$A:$AJ,(J$3+2),FALSE)</f>
        <v>Nein</v>
      </c>
      <c r="K10" s="95" t="str">
        <f>VLOOKUP($B10,'Results-formatted 060121'!$A:$AJ,(K$3+2),FALSE)</f>
        <v>Nein</v>
      </c>
      <c r="L10" s="95" t="str">
        <f>VLOOKUP($B10,'Results-formatted 060121'!$A:$AJ,(L$3+2),FALSE)</f>
        <v>Nein</v>
      </c>
      <c r="M10" s="95" t="str">
        <f>VLOOKUP($B10,'Results-formatted 060121'!$A:$AJ,(M$3+2),FALSE)</f>
        <v>Nein</v>
      </c>
      <c r="N10" s="95" t="str">
        <f>VLOOKUP($B10,'Results-formatted 060121'!$A:$AJ,(N$3+2),FALSE)</f>
        <v>Nein</v>
      </c>
      <c r="O10" s="95" t="str">
        <f>VLOOKUP($B10,'Results-formatted 060121'!$A:$AJ,(O$3+2),FALSE)</f>
        <v>Ja</v>
      </c>
      <c r="P10" s="95" t="str">
        <f>VLOOKUP($B10,'Results-formatted 060121'!$A:$AJ,(P$3+2),FALSE)</f>
        <v>Ja</v>
      </c>
      <c r="Q10" s="95" t="str">
        <f>VLOOKUP($B10,'Results-formatted 060121'!$A:$AJ,(Q$3+2),FALSE)</f>
        <v>Nein</v>
      </c>
      <c r="R10" s="95" t="str">
        <f>VLOOKUP($B10,'Results-formatted 060121'!$A:$AJ,(R$3+2),FALSE)</f>
        <v>Nein</v>
      </c>
      <c r="S10" s="95" t="str">
        <f>VLOOKUP($B10,'Results-formatted 060121'!$A:$AJ,(S$3+2),FALSE)</f>
        <v>Nein</v>
      </c>
      <c r="T10" s="95" t="str">
        <f>VLOOKUP($B10,'Results-formatted 060121'!$A:$AJ,(T$3+2),FALSE)</f>
        <v>Nein</v>
      </c>
      <c r="U10" s="95" t="str">
        <f>VLOOKUP($B10,'Results-formatted 060121'!$A:$AJ,(U$3+2),FALSE)</f>
        <v>Nein</v>
      </c>
      <c r="V10" s="95" t="str">
        <f>VLOOKUP($B10,'Results-formatted 060121'!$A:$AJ,(V$3+2),FALSE)</f>
        <v>Nein</v>
      </c>
      <c r="W10" s="95" t="str">
        <f>VLOOKUP($B10,'Results-formatted 060121'!$A:$AJ,(W$3+2),FALSE)</f>
        <v>Nein</v>
      </c>
      <c r="X10" s="95" t="str">
        <f>VLOOKUP($B10,'Results-formatted 060121'!$A:$AJ,(X$3+2),FALSE)</f>
        <v>Ja</v>
      </c>
      <c r="Y10" s="95" t="str">
        <f>VLOOKUP($B10,'Results-formatted 060121'!$A:$AJ,(Y$3+2),FALSE)</f>
        <v>Nein</v>
      </c>
      <c r="Z10" s="95" t="str">
        <f>VLOOKUP($B10,'Results-formatted 060121'!$A:$AJ,(Z$3+2),FALSE)</f>
        <v>Nein</v>
      </c>
      <c r="AA10" s="95" t="str">
        <f>VLOOKUP($B10,'Results-formatted 060121'!$A:$AJ,(AA$3+2),FALSE)</f>
        <v>Nein</v>
      </c>
      <c r="AB10" s="95" t="str">
        <f>VLOOKUP($B10,'Results-formatted 060121'!$A:$AJ,(AB$3+2),FALSE)</f>
        <v>Nein</v>
      </c>
      <c r="AC10" s="95" t="str">
        <f>VLOOKUP($B10,'Results-formatted 060121'!$A:$AJ,(AC$3+2),FALSE)</f>
        <v>N/A</v>
      </c>
      <c r="AD10" s="95" t="str">
        <f>VLOOKUP($B10,'Results-formatted 060121'!$A:$AJ,(AD$3+2),FALSE)</f>
        <v>Nein</v>
      </c>
      <c r="AE10" s="95" t="str">
        <f>VLOOKUP($B10,'Results-formatted 060121'!$A:$AJ,(AE$3+2),FALSE)</f>
        <v>Nein</v>
      </c>
      <c r="AF10" s="95" t="str">
        <f>VLOOKUP($B10,'Results-formatted 060121'!$A:$AJ,(AF$3+2),FALSE)</f>
        <v>Nein</v>
      </c>
      <c r="AG10" s="95" t="str">
        <f>VLOOKUP($B10,'Results-formatted 060121'!$A:$AJ,(AG$3+2),FALSE)</f>
        <v>Nein</v>
      </c>
      <c r="AH10" s="95" t="str">
        <f>VLOOKUP($B10,'Results-formatted 060121'!$A:$AJ,(AH$3+2),FALSE)</f>
        <v>Nein</v>
      </c>
      <c r="AI10" s="95" t="str">
        <f>VLOOKUP($B10,'Results-formatted 060121'!$A:$AJ,(AI$3+2),FALSE)</f>
        <v>Nein</v>
      </c>
      <c r="AJ10" s="95" t="str">
        <f>VLOOKUP($B10,'Results-formatted 060121'!$A:$AJ,(AJ$3+2),FALSE)</f>
        <v>Nein</v>
      </c>
      <c r="AK10" s="95" t="str">
        <f>VLOOKUP($B10,'Results-formatted 060121'!$A:$AJ,(AK$3+2),FALSE)</f>
        <v>Nein</v>
      </c>
      <c r="AL10" s="95" t="str">
        <f>VLOOKUP($B10,'Results-formatted 060121'!$A:$AJ,(AL$3+2),FALSE)</f>
        <v>Nein</v>
      </c>
      <c r="AM10" s="95" t="str">
        <f>VLOOKUP($B10,'Results-formatted 060121'!$A:AJ,(AM$3+2),FALSE)</f>
        <v>Nein</v>
      </c>
      <c r="AN10" s="95" t="str">
        <f>VLOOKUP($B10,'Results-formatted 060121'!$A:AK,(AN$3+2),FALSE)</f>
        <v>Nein</v>
      </c>
      <c r="AO10" s="95" t="str">
        <f>VLOOKUP($B10,'Results-formatted 060121'!$A:AL,(AO$3+2),FALSE)</f>
        <v>Ja</v>
      </c>
      <c r="AP10" s="95" t="str">
        <f>VLOOKUP($B10,'Results-formatted 060121'!$A:AM,(AP$3+2),FALSE)</f>
        <v>Nein</v>
      </c>
      <c r="AQ10" s="95" t="str">
        <f>VLOOKUP($B10,'Results-formatted 060121'!$A:AN,(AQ$3+2),FALSE)</f>
        <v>Ja</v>
      </c>
      <c r="AR10" s="95" t="str">
        <f>VLOOKUP($B10,'Results-formatted 060121'!$A:AO,(AR$3+2),FALSE)</f>
        <v>Nein</v>
      </c>
      <c r="AS10" s="95" t="str">
        <f>VLOOKUP($B10,'Results-formatted 060121'!$A:AP,(AS$3+2),FALSE)</f>
        <v>Nein</v>
      </c>
      <c r="AT10" s="95" t="str">
        <f>VLOOKUP($B10,'Results-formatted 060121'!$A:AQ,(AT$3+2),FALSE)</f>
        <v>Nein</v>
      </c>
      <c r="AU10" s="95" t="str">
        <f>VLOOKUP($B10,'Results-formatted 060121'!$A:AR,(AU$3+2),FALSE)</f>
        <v>Nein</v>
      </c>
      <c r="AV10" s="95" t="str">
        <f>VLOOKUP($B10,'Results-formatted 060121'!$A:AS,(AV$3+2),FALSE)</f>
        <v>Nein</v>
      </c>
      <c r="AW10" s="95" t="str">
        <f>VLOOKUP($B10,'Results-formatted 060121'!$A:AT,(AW$3+2),FALSE)</f>
        <v>Ja</v>
      </c>
      <c r="AX10" s="95" t="str">
        <f>VLOOKUP($B10,'Results-formatted 060121'!$A:AU,(AX$3+2),FALSE)</f>
        <v>Ja</v>
      </c>
      <c r="AY10" s="95" t="str">
        <f>VLOOKUP($B10,'Results-formatted 060121'!$A:AV,(AY$3+2),FALSE)</f>
        <v>Nein</v>
      </c>
      <c r="AZ10" s="95" t="str">
        <f>VLOOKUP($B10,'Results-formatted 060121'!$A:AW,(AZ$3+2),FALSE)</f>
        <v>Nein</v>
      </c>
      <c r="BA10" s="95" t="str">
        <f>VLOOKUP($B10,'Results-formatted 060121'!$A:AX,(BA$3+2),FALSE)</f>
        <v>Nein</v>
      </c>
      <c r="BB10" s="95" t="str">
        <f>VLOOKUP($B10,'Results-formatted 060121'!$A:AY,(BB$3+2),FALSE)</f>
        <v>Nein</v>
      </c>
      <c r="BC10" s="95" t="str">
        <f>VLOOKUP($B10,'Results-formatted 060121'!$A:AZ,(BC$3+2),FALSE)</f>
        <v>Nein</v>
      </c>
      <c r="BD10" s="95" t="str">
        <f>VLOOKUP($B10,'Results-formatted 060121'!$A:BA,(BD$3+2),FALSE)</f>
        <v>Nein</v>
      </c>
      <c r="BE10" s="95" t="str">
        <f>VLOOKUP($B10,'Results-formatted 060121'!$A:BB,(BE$3+2),FALSE)</f>
        <v>Nein</v>
      </c>
      <c r="BF10" s="95" t="str">
        <f>VLOOKUP($B10,'Results-formatted 060121'!$A:BC,(BF$3+2),FALSE)</f>
        <v>Ja</v>
      </c>
      <c r="BG10" s="95" t="str">
        <f>VLOOKUP($B10,'Results-formatted 060121'!$A:BD,(BG$3+2),FALSE)</f>
        <v>Ja</v>
      </c>
      <c r="BH10" s="95" t="str">
        <f>VLOOKUP($B10,'Results-formatted 060121'!$A:BE,(BH$3+2),FALSE)</f>
        <v>N/A</v>
      </c>
      <c r="BI10" s="95" t="str">
        <f>VLOOKUP($B10,'Results-formatted 060121'!$A:BF,(BI$3+2),FALSE)</f>
        <v>Ja</v>
      </c>
      <c r="BJ10" s="95" t="str">
        <f>VLOOKUP($B10,'Results-formatted 060121'!$A:BG,(BJ$3+2),FALSE)</f>
        <v>Nein</v>
      </c>
      <c r="BK10" s="95" t="str">
        <f>VLOOKUP($B10,'Results-formatted 060121'!$A:BH,(BK$3+2),FALSE)</f>
        <v>Nein</v>
      </c>
      <c r="BL10" s="95" t="str">
        <f>VLOOKUP($B10,'Results-formatted 060121'!$A:BI,(BL$3+2),FALSE)</f>
        <v>Nein</v>
      </c>
      <c r="BM10" s="95" t="str">
        <f>VLOOKUP($B10,'Results-formatted 060121'!$A:BJ,(BM$3+2),FALSE)</f>
        <v>Nein</v>
      </c>
      <c r="BN10" s="95">
        <f>VLOOKUP($B10,'Results-formatted 060121'!$A:BK,(BN$3+2),FALSE)</f>
        <v>0</v>
      </c>
      <c r="BO10" s="95"/>
      <c r="BP10" s="95"/>
      <c r="BQ10" s="95"/>
      <c r="BR10" s="95"/>
      <c r="BS10" s="95"/>
      <c r="BT10" s="95"/>
      <c r="BU10" s="95"/>
      <c r="BV10" s="95"/>
      <c r="BW10" s="95"/>
      <c r="BX10" s="95"/>
      <c r="BY10" s="95"/>
      <c r="BZ10" s="95"/>
      <c r="CA10" s="95"/>
      <c r="CB10" s="95"/>
      <c r="CC10" s="95"/>
      <c r="CD10" s="96"/>
    </row>
    <row r="11" spans="2:84" ht="42" x14ac:dyDescent="0.15">
      <c r="B11" s="84" t="s">
        <v>285</v>
      </c>
      <c r="C11" s="86" t="s">
        <v>224</v>
      </c>
      <c r="D11" s="2" t="s">
        <v>1163</v>
      </c>
      <c r="E11" s="17" t="s">
        <v>5</v>
      </c>
      <c r="F11" s="95" t="str">
        <f>VLOOKUP($B11,'Results-formatted 060121'!$A:$AJ,(F$3+2),FALSE)</f>
        <v>Nein</v>
      </c>
      <c r="G11" s="95" t="str">
        <f>VLOOKUP($B11,'Results-formatted 060121'!$A:$AJ,(G$3+2),FALSE)</f>
        <v>Nein</v>
      </c>
      <c r="H11" s="95" t="str">
        <f>VLOOKUP($B11,'Results-formatted 060121'!$A:$AJ,(H$3+2),FALSE)</f>
        <v>Nein</v>
      </c>
      <c r="I11" s="95" t="str">
        <f>VLOOKUP($B11,'Results-formatted 060121'!$A:$AJ,(I$3+2),FALSE)</f>
        <v>Nein</v>
      </c>
      <c r="J11" s="95" t="str">
        <f>VLOOKUP($B11,'Results-formatted 060121'!$A:$AJ,(J$3+2),FALSE)</f>
        <v>Nein</v>
      </c>
      <c r="K11" s="95" t="str">
        <f>VLOOKUP($B11,'Results-formatted 060121'!$A:$AJ,(K$3+2),FALSE)</f>
        <v>Nein</v>
      </c>
      <c r="L11" s="95" t="str">
        <f>VLOOKUP($B11,'Results-formatted 060121'!$A:$AJ,(L$3+2),FALSE)</f>
        <v>Nein</v>
      </c>
      <c r="M11" s="95" t="str">
        <f>VLOOKUP($B11,'Results-formatted 060121'!$A:$AJ,(M$3+2),FALSE)</f>
        <v>Nein</v>
      </c>
      <c r="N11" s="95" t="str">
        <f>VLOOKUP($B11,'Results-formatted 060121'!$A:$AJ,(N$3+2),FALSE)</f>
        <v>Nein</v>
      </c>
      <c r="O11" s="95" t="str">
        <f>VLOOKUP($B11,'Results-formatted 060121'!$A:$AJ,(O$3+2),FALSE)</f>
        <v>Nein</v>
      </c>
      <c r="P11" s="95" t="str">
        <f>VLOOKUP($B11,'Results-formatted 060121'!$A:$AJ,(P$3+2),FALSE)</f>
        <v>Nein</v>
      </c>
      <c r="Q11" s="95" t="str">
        <f>VLOOKUP($B11,'Results-formatted 060121'!$A:$AJ,(Q$3+2),FALSE)</f>
        <v>Nein</v>
      </c>
      <c r="R11" s="95" t="str">
        <f>VLOOKUP($B11,'Results-formatted 060121'!$A:$AJ,(R$3+2),FALSE)</f>
        <v>Nein</v>
      </c>
      <c r="S11" s="95" t="str">
        <f>VLOOKUP($B11,'Results-formatted 060121'!$A:$AJ,(S$3+2),FALSE)</f>
        <v>Ja</v>
      </c>
      <c r="T11" s="95" t="str">
        <f>VLOOKUP($B11,'Results-formatted 060121'!$A:$AJ,(T$3+2),FALSE)</f>
        <v>Nein</v>
      </c>
      <c r="U11" s="95" t="str">
        <f>VLOOKUP($B11,'Results-formatted 060121'!$A:$AJ,(U$3+2),FALSE)</f>
        <v>Nein</v>
      </c>
      <c r="V11" s="95" t="str">
        <f>VLOOKUP($B11,'Results-formatted 060121'!$A:$AJ,(V$3+2),FALSE)</f>
        <v>Nein</v>
      </c>
      <c r="W11" s="95" t="str">
        <f>VLOOKUP($B11,'Results-formatted 060121'!$A:$AJ,(W$3+2),FALSE)</f>
        <v>Nein</v>
      </c>
      <c r="X11" s="95" t="str">
        <f>VLOOKUP($B11,'Results-formatted 060121'!$A:$AJ,(X$3+2),FALSE)</f>
        <v>Nein</v>
      </c>
      <c r="Y11" s="95" t="str">
        <f>VLOOKUP($B11,'Results-formatted 060121'!$A:$AJ,(Y$3+2),FALSE)</f>
        <v>Nein</v>
      </c>
      <c r="Z11" s="95" t="str">
        <f>VLOOKUP($B11,'Results-formatted 060121'!$A:$AJ,(Z$3+2),FALSE)</f>
        <v>Nein</v>
      </c>
      <c r="AA11" s="95" t="str">
        <f>VLOOKUP($B11,'Results-formatted 060121'!$A:$AJ,(AA$3+2),FALSE)</f>
        <v>Nein</v>
      </c>
      <c r="AB11" s="95" t="str">
        <f>VLOOKUP($B11,'Results-formatted 060121'!$A:$AJ,(AB$3+2),FALSE)</f>
        <v>Nein</v>
      </c>
      <c r="AC11" s="95" t="str">
        <f>VLOOKUP($B11,'Results-formatted 060121'!$A:$AJ,(AC$3+2),FALSE)</f>
        <v>N/A</v>
      </c>
      <c r="AD11" s="95" t="str">
        <f>VLOOKUP($B11,'Results-formatted 060121'!$A:$AJ,(AD$3+2),FALSE)</f>
        <v>Nein</v>
      </c>
      <c r="AE11" s="95" t="str">
        <f>VLOOKUP($B11,'Results-formatted 060121'!$A:$AJ,(AE$3+2),FALSE)</f>
        <v>Nein</v>
      </c>
      <c r="AF11" s="95" t="str">
        <f>VLOOKUP($B11,'Results-formatted 060121'!$A:$AJ,(AF$3+2),FALSE)</f>
        <v>Nein</v>
      </c>
      <c r="AG11" s="95" t="str">
        <f>VLOOKUP($B11,'Results-formatted 060121'!$A:$AJ,(AG$3+2),FALSE)</f>
        <v>Nein</v>
      </c>
      <c r="AH11" s="95" t="str">
        <f>VLOOKUP($B11,'Results-formatted 060121'!$A:$AJ,(AH$3+2),FALSE)</f>
        <v>Nein</v>
      </c>
      <c r="AI11" s="95" t="str">
        <f>VLOOKUP($B11,'Results-formatted 060121'!$A:$AJ,(AI$3+2),FALSE)</f>
        <v>Nein</v>
      </c>
      <c r="AJ11" s="95" t="str">
        <f>VLOOKUP($B11,'Results-formatted 060121'!$A:$AJ,(AJ$3+2),FALSE)</f>
        <v>Nein</v>
      </c>
      <c r="AK11" s="95" t="str">
        <f>VLOOKUP($B11,'Results-formatted 060121'!$A:$AJ,(AK$3+2),FALSE)</f>
        <v>Nein</v>
      </c>
      <c r="AL11" s="95" t="str">
        <f>VLOOKUP($B11,'Results-formatted 060121'!$A:$AJ,(AL$3+2),FALSE)</f>
        <v>Nein</v>
      </c>
      <c r="AM11" s="95" t="str">
        <f>VLOOKUP($B11,'Results-formatted 060121'!$A:AJ,(AM$3+2),FALSE)</f>
        <v>Nein</v>
      </c>
      <c r="AN11" s="95" t="str">
        <f>VLOOKUP($B11,'Results-formatted 060121'!$A:AK,(AN$3+2),FALSE)</f>
        <v>Nein</v>
      </c>
      <c r="AO11" s="95" t="str">
        <f>VLOOKUP($B11,'Results-formatted 060121'!$A:AL,(AO$3+2),FALSE)</f>
        <v>Nein</v>
      </c>
      <c r="AP11" s="95" t="str">
        <f>VLOOKUP($B11,'Results-formatted 060121'!$A:AM,(AP$3+2),FALSE)</f>
        <v>Nein</v>
      </c>
      <c r="AQ11" s="95" t="str">
        <f>VLOOKUP($B11,'Results-formatted 060121'!$A:AN,(AQ$3+2),FALSE)</f>
        <v>Nein</v>
      </c>
      <c r="AR11" s="95" t="str">
        <f>VLOOKUP($B11,'Results-formatted 060121'!$A:AO,(AR$3+2),FALSE)</f>
        <v>Nein</v>
      </c>
      <c r="AS11" s="95" t="str">
        <f>VLOOKUP($B11,'Results-formatted 060121'!$A:AP,(AS$3+2),FALSE)</f>
        <v>Nein</v>
      </c>
      <c r="AT11" s="95" t="str">
        <f>VLOOKUP($B11,'Results-formatted 060121'!$A:AQ,(AT$3+2),FALSE)</f>
        <v>Nein</v>
      </c>
      <c r="AU11" s="95" t="str">
        <f>VLOOKUP($B11,'Results-formatted 060121'!$A:AR,(AU$3+2),FALSE)</f>
        <v>Nein</v>
      </c>
      <c r="AV11" s="95" t="str">
        <f>VLOOKUP($B11,'Results-formatted 060121'!$A:AS,(AV$3+2),FALSE)</f>
        <v>Nein</v>
      </c>
      <c r="AW11" s="95" t="str">
        <f>VLOOKUP($B11,'Results-formatted 060121'!$A:AT,(AW$3+2),FALSE)</f>
        <v>Nein</v>
      </c>
      <c r="AX11" s="95" t="str">
        <f>VLOOKUP($B11,'Results-formatted 060121'!$A:AU,(AX$3+2),FALSE)</f>
        <v>Nein</v>
      </c>
      <c r="AY11" s="95" t="str">
        <f>VLOOKUP($B11,'Results-formatted 060121'!$A:AV,(AY$3+2),FALSE)</f>
        <v>Nein</v>
      </c>
      <c r="AZ11" s="95" t="str">
        <f>VLOOKUP($B11,'Results-formatted 060121'!$A:AW,(AZ$3+2),FALSE)</f>
        <v>Nein</v>
      </c>
      <c r="BA11" s="95" t="str">
        <f>VLOOKUP($B11,'Results-formatted 060121'!$A:AX,(BA$3+2),FALSE)</f>
        <v>Nein</v>
      </c>
      <c r="BB11" s="95" t="str">
        <f>VLOOKUP($B11,'Results-formatted 060121'!$A:AY,(BB$3+2),FALSE)</f>
        <v>Nein</v>
      </c>
      <c r="BC11" s="95" t="str">
        <f>VLOOKUP($B11,'Results-formatted 060121'!$A:AZ,(BC$3+2),FALSE)</f>
        <v>Nein</v>
      </c>
      <c r="BD11" s="95" t="str">
        <f>VLOOKUP($B11,'Results-formatted 060121'!$A:BA,(BD$3+2),FALSE)</f>
        <v>Nein</v>
      </c>
      <c r="BE11" s="95" t="str">
        <f>VLOOKUP($B11,'Results-formatted 060121'!$A:BB,(BE$3+2),FALSE)</f>
        <v>Nein</v>
      </c>
      <c r="BF11" s="95" t="str">
        <f>VLOOKUP($B11,'Results-formatted 060121'!$A:BC,(BF$3+2),FALSE)</f>
        <v>Nein</v>
      </c>
      <c r="BG11" s="95" t="str">
        <f>VLOOKUP($B11,'Results-formatted 060121'!$A:BD,(BG$3+2),FALSE)</f>
        <v>Nein</v>
      </c>
      <c r="BH11" s="95" t="str">
        <f>VLOOKUP($B11,'Results-formatted 060121'!$A:BE,(BH$3+2),FALSE)</f>
        <v>N/A</v>
      </c>
      <c r="BI11" s="95" t="str">
        <f>VLOOKUP($B11,'Results-formatted 060121'!$A:BF,(BI$3+2),FALSE)</f>
        <v>Nein</v>
      </c>
      <c r="BJ11" s="95" t="str">
        <f>VLOOKUP($B11,'Results-formatted 060121'!$A:BG,(BJ$3+2),FALSE)</f>
        <v>Nein</v>
      </c>
      <c r="BK11" s="95" t="str">
        <f>VLOOKUP($B11,'Results-formatted 060121'!$A:BH,(BK$3+2),FALSE)</f>
        <v>Nein</v>
      </c>
      <c r="BL11" s="95" t="str">
        <f>VLOOKUP($B11,'Results-formatted 060121'!$A:BI,(BL$3+2),FALSE)</f>
        <v>Nein</v>
      </c>
      <c r="BM11" s="95" t="str">
        <f>VLOOKUP($B11,'Results-formatted 060121'!$A:BJ,(BM$3+2),FALSE)</f>
        <v>Nein</v>
      </c>
      <c r="BN11" s="95">
        <f>VLOOKUP($B11,'Results-formatted 060121'!$A:BK,(BN$3+2),FALSE)</f>
        <v>0</v>
      </c>
      <c r="BO11" s="95"/>
      <c r="BP11" s="95"/>
      <c r="BQ11" s="95"/>
      <c r="BR11" s="95"/>
      <c r="BS11" s="95"/>
      <c r="BT11" s="95"/>
      <c r="BU11" s="95"/>
      <c r="BV11" s="95"/>
      <c r="BW11" s="95"/>
      <c r="BX11" s="95"/>
      <c r="BY11" s="95"/>
      <c r="BZ11" s="95"/>
      <c r="CA11" s="95"/>
      <c r="CB11" s="95"/>
      <c r="CC11" s="95"/>
      <c r="CD11" s="96"/>
    </row>
    <row r="12" spans="2:84" ht="42" x14ac:dyDescent="0.15">
      <c r="B12" s="84" t="s">
        <v>286</v>
      </c>
      <c r="C12" s="86" t="s">
        <v>224</v>
      </c>
      <c r="D12" s="2" t="s">
        <v>1163</v>
      </c>
      <c r="E12" s="17" t="s">
        <v>6</v>
      </c>
      <c r="F12" s="95" t="str">
        <f>VLOOKUP($B12,'Results-formatted 060121'!$A:$AJ,(F$3+2),FALSE)</f>
        <v>Nein</v>
      </c>
      <c r="G12" s="95" t="str">
        <f>VLOOKUP($B12,'Results-formatted 060121'!$A:$AJ,(G$3+2),FALSE)</f>
        <v>Nein</v>
      </c>
      <c r="H12" s="95" t="str">
        <f>VLOOKUP($B12,'Results-formatted 060121'!$A:$AJ,(H$3+2),FALSE)</f>
        <v>Nein</v>
      </c>
      <c r="I12" s="95" t="str">
        <f>VLOOKUP($B12,'Results-formatted 060121'!$A:$AJ,(I$3+2),FALSE)</f>
        <v>Nein</v>
      </c>
      <c r="J12" s="95" t="str">
        <f>VLOOKUP($B12,'Results-formatted 060121'!$A:$AJ,(J$3+2),FALSE)</f>
        <v>Ja</v>
      </c>
      <c r="K12" s="95" t="str">
        <f>VLOOKUP($B12,'Results-formatted 060121'!$A:$AJ,(K$3+2),FALSE)</f>
        <v>Nein</v>
      </c>
      <c r="L12" s="95" t="str">
        <f>VLOOKUP($B12,'Results-formatted 060121'!$A:$AJ,(L$3+2),FALSE)</f>
        <v>Nein</v>
      </c>
      <c r="M12" s="95" t="str">
        <f>VLOOKUP($B12,'Results-formatted 060121'!$A:$AJ,(M$3+2),FALSE)</f>
        <v>Nein</v>
      </c>
      <c r="N12" s="95" t="str">
        <f>VLOOKUP($B12,'Results-formatted 060121'!$A:$AJ,(N$3+2),FALSE)</f>
        <v>Nein</v>
      </c>
      <c r="O12" s="95" t="str">
        <f>VLOOKUP($B12,'Results-formatted 060121'!$A:$AJ,(O$3+2),FALSE)</f>
        <v>Nein</v>
      </c>
      <c r="P12" s="95" t="str">
        <f>VLOOKUP($B12,'Results-formatted 060121'!$A:$AJ,(P$3+2),FALSE)</f>
        <v>Nein</v>
      </c>
      <c r="Q12" s="95" t="str">
        <f>VLOOKUP($B12,'Results-formatted 060121'!$A:$AJ,(Q$3+2),FALSE)</f>
        <v>Nein</v>
      </c>
      <c r="R12" s="95" t="str">
        <f>VLOOKUP($B12,'Results-formatted 060121'!$A:$AJ,(R$3+2),FALSE)</f>
        <v>Nein</v>
      </c>
      <c r="S12" s="95" t="str">
        <f>VLOOKUP($B12,'Results-formatted 060121'!$A:$AJ,(S$3+2),FALSE)</f>
        <v>Nein</v>
      </c>
      <c r="T12" s="95" t="str">
        <f>VLOOKUP($B12,'Results-formatted 060121'!$A:$AJ,(T$3+2),FALSE)</f>
        <v>Ja</v>
      </c>
      <c r="U12" s="95" t="str">
        <f>VLOOKUP($B12,'Results-formatted 060121'!$A:$AJ,(U$3+2),FALSE)</f>
        <v>Ja</v>
      </c>
      <c r="V12" s="95" t="str">
        <f>VLOOKUP($B12,'Results-formatted 060121'!$A:$AJ,(V$3+2),FALSE)</f>
        <v>Ja</v>
      </c>
      <c r="W12" s="95" t="str">
        <f>VLOOKUP($B12,'Results-formatted 060121'!$A:$AJ,(W$3+2),FALSE)</f>
        <v>Nein</v>
      </c>
      <c r="X12" s="95" t="str">
        <f>VLOOKUP($B12,'Results-formatted 060121'!$A:$AJ,(X$3+2),FALSE)</f>
        <v>Nein</v>
      </c>
      <c r="Y12" s="95" t="str">
        <f>VLOOKUP($B12,'Results-formatted 060121'!$A:$AJ,(Y$3+2),FALSE)</f>
        <v>Ja</v>
      </c>
      <c r="Z12" s="95" t="str">
        <f>VLOOKUP($B12,'Results-formatted 060121'!$A:$AJ,(Z$3+2),FALSE)</f>
        <v>Nein</v>
      </c>
      <c r="AA12" s="95" t="str">
        <f>VLOOKUP($B12,'Results-formatted 060121'!$A:$AJ,(AA$3+2),FALSE)</f>
        <v>Nein</v>
      </c>
      <c r="AB12" s="95" t="str">
        <f>VLOOKUP($B12,'Results-formatted 060121'!$A:$AJ,(AB$3+2),FALSE)</f>
        <v>Nein</v>
      </c>
      <c r="AC12" s="95" t="str">
        <f>VLOOKUP($B12,'Results-formatted 060121'!$A:$AJ,(AC$3+2),FALSE)</f>
        <v>N/A</v>
      </c>
      <c r="AD12" s="95" t="str">
        <f>VLOOKUP($B12,'Results-formatted 060121'!$A:$AJ,(AD$3+2),FALSE)</f>
        <v>Ja</v>
      </c>
      <c r="AE12" s="95" t="str">
        <f>VLOOKUP($B12,'Results-formatted 060121'!$A:$AJ,(AE$3+2),FALSE)</f>
        <v>Nein</v>
      </c>
      <c r="AF12" s="95" t="str">
        <f>VLOOKUP($B12,'Results-formatted 060121'!$A:$AJ,(AF$3+2),FALSE)</f>
        <v>Nein</v>
      </c>
      <c r="AG12" s="95" t="str">
        <f>VLOOKUP($B12,'Results-formatted 060121'!$A:$AJ,(AG$3+2),FALSE)</f>
        <v>Ja</v>
      </c>
      <c r="AH12" s="95" t="str">
        <f>VLOOKUP($B12,'Results-formatted 060121'!$A:$AJ,(AH$3+2),FALSE)</f>
        <v>Nein</v>
      </c>
      <c r="AI12" s="95" t="str">
        <f>VLOOKUP($B12,'Results-formatted 060121'!$A:$AJ,(AI$3+2),FALSE)</f>
        <v>Nein</v>
      </c>
      <c r="AJ12" s="95" t="str">
        <f>VLOOKUP($B12,'Results-formatted 060121'!$A:$AJ,(AJ$3+2),FALSE)</f>
        <v>Nein</v>
      </c>
      <c r="AK12" s="95" t="str">
        <f>VLOOKUP($B12,'Results-formatted 060121'!$A:$AJ,(AK$3+2),FALSE)</f>
        <v>Nein</v>
      </c>
      <c r="AL12" s="95" t="str">
        <f>VLOOKUP($B12,'Results-formatted 060121'!$A:$AJ,(AL$3+2),FALSE)</f>
        <v>Nein</v>
      </c>
      <c r="AM12" s="95" t="str">
        <f>VLOOKUP($B12,'Results-formatted 060121'!$A:AJ,(AM$3+2),FALSE)</f>
        <v>Nein</v>
      </c>
      <c r="AN12" s="95" t="str">
        <f>VLOOKUP($B12,'Results-formatted 060121'!$A:AK,(AN$3+2),FALSE)</f>
        <v>Nein</v>
      </c>
      <c r="AO12" s="95" t="str">
        <f>VLOOKUP($B12,'Results-formatted 060121'!$A:AL,(AO$3+2),FALSE)</f>
        <v>Nein</v>
      </c>
      <c r="AP12" s="95" t="str">
        <f>VLOOKUP($B12,'Results-formatted 060121'!$A:AM,(AP$3+2),FALSE)</f>
        <v>Nein</v>
      </c>
      <c r="AQ12" s="95" t="str">
        <f>VLOOKUP($B12,'Results-formatted 060121'!$A:AN,(AQ$3+2),FALSE)</f>
        <v>Nein</v>
      </c>
      <c r="AR12" s="95" t="str">
        <f>VLOOKUP($B12,'Results-formatted 060121'!$A:AO,(AR$3+2),FALSE)</f>
        <v>Nein</v>
      </c>
      <c r="AS12" s="95" t="str">
        <f>VLOOKUP($B12,'Results-formatted 060121'!$A:AP,(AS$3+2),FALSE)</f>
        <v>Nein</v>
      </c>
      <c r="AT12" s="95" t="str">
        <f>VLOOKUP($B12,'Results-formatted 060121'!$A:AQ,(AT$3+2),FALSE)</f>
        <v>Nein</v>
      </c>
      <c r="AU12" s="95" t="str">
        <f>VLOOKUP($B12,'Results-formatted 060121'!$A:AR,(AU$3+2),FALSE)</f>
        <v>Nein</v>
      </c>
      <c r="AV12" s="95" t="str">
        <f>VLOOKUP($B12,'Results-formatted 060121'!$A:AS,(AV$3+2),FALSE)</f>
        <v>Nein</v>
      </c>
      <c r="AW12" s="95" t="str">
        <f>VLOOKUP($B12,'Results-formatted 060121'!$A:AT,(AW$3+2),FALSE)</f>
        <v>Nein</v>
      </c>
      <c r="AX12" s="95" t="str">
        <f>VLOOKUP($B12,'Results-formatted 060121'!$A:AU,(AX$3+2),FALSE)</f>
        <v>Nein</v>
      </c>
      <c r="AY12" s="95" t="str">
        <f>VLOOKUP($B12,'Results-formatted 060121'!$A:AV,(AY$3+2),FALSE)</f>
        <v>Nein</v>
      </c>
      <c r="AZ12" s="95" t="str">
        <f>VLOOKUP($B12,'Results-formatted 060121'!$A:AW,(AZ$3+2),FALSE)</f>
        <v>Ja</v>
      </c>
      <c r="BA12" s="95" t="str">
        <f>VLOOKUP($B12,'Results-formatted 060121'!$A:AX,(BA$3+2),FALSE)</f>
        <v>Nein</v>
      </c>
      <c r="BB12" s="95" t="str">
        <f>VLOOKUP($B12,'Results-formatted 060121'!$A:AY,(BB$3+2),FALSE)</f>
        <v>Nein</v>
      </c>
      <c r="BC12" s="95" t="str">
        <f>VLOOKUP($B12,'Results-formatted 060121'!$A:AZ,(BC$3+2),FALSE)</f>
        <v>Nein</v>
      </c>
      <c r="BD12" s="95" t="str">
        <f>VLOOKUP($B12,'Results-formatted 060121'!$A:BA,(BD$3+2),FALSE)</f>
        <v>Nein</v>
      </c>
      <c r="BE12" s="95" t="str">
        <f>VLOOKUP($B12,'Results-formatted 060121'!$A:BB,(BE$3+2),FALSE)</f>
        <v>Nein</v>
      </c>
      <c r="BF12" s="95" t="str">
        <f>VLOOKUP($B12,'Results-formatted 060121'!$A:BC,(BF$3+2),FALSE)</f>
        <v>Nein</v>
      </c>
      <c r="BG12" s="95" t="str">
        <f>VLOOKUP($B12,'Results-formatted 060121'!$A:BD,(BG$3+2),FALSE)</f>
        <v>Nein</v>
      </c>
      <c r="BH12" s="95" t="str">
        <f>VLOOKUP($B12,'Results-formatted 060121'!$A:BE,(BH$3+2),FALSE)</f>
        <v>N/A</v>
      </c>
      <c r="BI12" s="95" t="str">
        <f>VLOOKUP($B12,'Results-formatted 060121'!$A:BF,(BI$3+2),FALSE)</f>
        <v>Nein</v>
      </c>
      <c r="BJ12" s="95" t="str">
        <f>VLOOKUP($B12,'Results-formatted 060121'!$A:BG,(BJ$3+2),FALSE)</f>
        <v>Nein</v>
      </c>
      <c r="BK12" s="95" t="str">
        <f>VLOOKUP($B12,'Results-formatted 060121'!$A:BH,(BK$3+2),FALSE)</f>
        <v>Nein</v>
      </c>
      <c r="BL12" s="95" t="str">
        <f>VLOOKUP($B12,'Results-formatted 060121'!$A:BI,(BL$3+2),FALSE)</f>
        <v>Nein</v>
      </c>
      <c r="BM12" s="95" t="str">
        <f>VLOOKUP($B12,'Results-formatted 060121'!$A:BJ,(BM$3+2),FALSE)</f>
        <v>Nein</v>
      </c>
      <c r="BN12" s="95">
        <f>VLOOKUP($B12,'Results-formatted 060121'!$A:BK,(BN$3+2),FALSE)</f>
        <v>0</v>
      </c>
      <c r="BO12" s="95"/>
      <c r="BP12" s="95"/>
      <c r="BQ12" s="95"/>
      <c r="BR12" s="95"/>
      <c r="BS12" s="95"/>
      <c r="BT12" s="95"/>
      <c r="BU12" s="95"/>
      <c r="BV12" s="95"/>
      <c r="BW12" s="95"/>
      <c r="BX12" s="95"/>
      <c r="BY12" s="95"/>
      <c r="BZ12" s="95"/>
      <c r="CA12" s="95"/>
      <c r="CB12" s="95"/>
      <c r="CC12" s="95"/>
      <c r="CD12" s="96"/>
    </row>
    <row r="13" spans="2:84" ht="42" x14ac:dyDescent="0.15">
      <c r="B13" s="84" t="s">
        <v>287</v>
      </c>
      <c r="C13" s="86" t="s">
        <v>224</v>
      </c>
      <c r="D13" s="2" t="s">
        <v>1163</v>
      </c>
      <c r="E13" s="17" t="s">
        <v>7</v>
      </c>
      <c r="F13" s="95" t="str">
        <f>VLOOKUP($B13,'Results-formatted 060121'!$A:$AJ,(F$3+2),FALSE)</f>
        <v>Nein</v>
      </c>
      <c r="G13" s="95" t="str">
        <f>VLOOKUP($B13,'Results-formatted 060121'!$A:$AJ,(G$3+2),FALSE)</f>
        <v>Nein</v>
      </c>
      <c r="H13" s="95" t="str">
        <f>VLOOKUP($B13,'Results-formatted 060121'!$A:$AJ,(H$3+2),FALSE)</f>
        <v>Nein</v>
      </c>
      <c r="I13" s="95" t="str">
        <f>VLOOKUP($B13,'Results-formatted 060121'!$A:$AJ,(I$3+2),FALSE)</f>
        <v>Ja</v>
      </c>
      <c r="J13" s="95" t="str">
        <f>VLOOKUP($B13,'Results-formatted 060121'!$A:$AJ,(J$3+2),FALSE)</f>
        <v>Nein</v>
      </c>
      <c r="K13" s="95" t="str">
        <f>VLOOKUP($B13,'Results-formatted 060121'!$A:$AJ,(K$3+2),FALSE)</f>
        <v>Nein</v>
      </c>
      <c r="L13" s="95" t="str">
        <f>VLOOKUP($B13,'Results-formatted 060121'!$A:$AJ,(L$3+2),FALSE)</f>
        <v>Nein</v>
      </c>
      <c r="M13" s="95" t="str">
        <f>VLOOKUP($B13,'Results-formatted 060121'!$A:$AJ,(M$3+2),FALSE)</f>
        <v>Nein</v>
      </c>
      <c r="N13" s="95" t="str">
        <f>VLOOKUP($B13,'Results-formatted 060121'!$A:$AJ,(N$3+2),FALSE)</f>
        <v>Nein</v>
      </c>
      <c r="O13" s="95" t="str">
        <f>VLOOKUP($B13,'Results-formatted 060121'!$A:$AJ,(O$3+2),FALSE)</f>
        <v>Nein</v>
      </c>
      <c r="P13" s="95" t="str">
        <f>VLOOKUP($B13,'Results-formatted 060121'!$A:$AJ,(P$3+2),FALSE)</f>
        <v>Nein</v>
      </c>
      <c r="Q13" s="95" t="str">
        <f>VLOOKUP($B13,'Results-formatted 060121'!$A:$AJ,(Q$3+2),FALSE)</f>
        <v>Nein</v>
      </c>
      <c r="R13" s="95" t="str">
        <f>VLOOKUP($B13,'Results-formatted 060121'!$A:$AJ,(R$3+2),FALSE)</f>
        <v>Ja</v>
      </c>
      <c r="S13" s="95" t="str">
        <f>VLOOKUP($B13,'Results-formatted 060121'!$A:$AJ,(S$3+2),FALSE)</f>
        <v>Nein</v>
      </c>
      <c r="T13" s="95" t="str">
        <f>VLOOKUP($B13,'Results-formatted 060121'!$A:$AJ,(T$3+2),FALSE)</f>
        <v>Nein</v>
      </c>
      <c r="U13" s="95" t="str">
        <f>VLOOKUP($B13,'Results-formatted 060121'!$A:$AJ,(U$3+2),FALSE)</f>
        <v>Nein</v>
      </c>
      <c r="V13" s="95" t="str">
        <f>VLOOKUP($B13,'Results-formatted 060121'!$A:$AJ,(V$3+2),FALSE)</f>
        <v>Nein</v>
      </c>
      <c r="W13" s="95" t="str">
        <f>VLOOKUP($B13,'Results-formatted 060121'!$A:$AJ,(W$3+2),FALSE)</f>
        <v>Nein</v>
      </c>
      <c r="X13" s="95" t="str">
        <f>VLOOKUP($B13,'Results-formatted 060121'!$A:$AJ,(X$3+2),FALSE)</f>
        <v>Nein</v>
      </c>
      <c r="Y13" s="95" t="str">
        <f>VLOOKUP($B13,'Results-formatted 060121'!$A:$AJ,(Y$3+2),FALSE)</f>
        <v>Nein</v>
      </c>
      <c r="Z13" s="95" t="str">
        <f>VLOOKUP($B13,'Results-formatted 060121'!$A:$AJ,(Z$3+2),FALSE)</f>
        <v>Ja</v>
      </c>
      <c r="AA13" s="95" t="str">
        <f>VLOOKUP($B13,'Results-formatted 060121'!$A:$AJ,(AA$3+2),FALSE)</f>
        <v>Nein</v>
      </c>
      <c r="AB13" s="95" t="str">
        <f>VLOOKUP($B13,'Results-formatted 060121'!$A:$AJ,(AB$3+2),FALSE)</f>
        <v>Nein</v>
      </c>
      <c r="AC13" s="95" t="str">
        <f>VLOOKUP($B13,'Results-formatted 060121'!$A:$AJ,(AC$3+2),FALSE)</f>
        <v>N/A</v>
      </c>
      <c r="AD13" s="95" t="str">
        <f>VLOOKUP($B13,'Results-formatted 060121'!$A:$AJ,(AD$3+2),FALSE)</f>
        <v>Nein</v>
      </c>
      <c r="AE13" s="95" t="str">
        <f>VLOOKUP($B13,'Results-formatted 060121'!$A:$AJ,(AE$3+2),FALSE)</f>
        <v>Nein</v>
      </c>
      <c r="AF13" s="95" t="str">
        <f>VLOOKUP($B13,'Results-formatted 060121'!$A:$AJ,(AF$3+2),FALSE)</f>
        <v>Nein</v>
      </c>
      <c r="AG13" s="95" t="str">
        <f>VLOOKUP($B13,'Results-formatted 060121'!$A:$AJ,(AG$3+2),FALSE)</f>
        <v>Nein</v>
      </c>
      <c r="AH13" s="95" t="str">
        <f>VLOOKUP($B13,'Results-formatted 060121'!$A:$AJ,(AH$3+2),FALSE)</f>
        <v>Nein</v>
      </c>
      <c r="AI13" s="95" t="str">
        <f>VLOOKUP($B13,'Results-formatted 060121'!$A:$AJ,(AI$3+2),FALSE)</f>
        <v>Nein</v>
      </c>
      <c r="AJ13" s="95" t="str">
        <f>VLOOKUP($B13,'Results-formatted 060121'!$A:$AJ,(AJ$3+2),FALSE)</f>
        <v>Nein</v>
      </c>
      <c r="AK13" s="95" t="str">
        <f>VLOOKUP($B13,'Results-formatted 060121'!$A:$AJ,(AK$3+2),FALSE)</f>
        <v>Ja</v>
      </c>
      <c r="AL13" s="95" t="str">
        <f>VLOOKUP($B13,'Results-formatted 060121'!$A:$AJ,(AL$3+2),FALSE)</f>
        <v>Nein</v>
      </c>
      <c r="AM13" s="95" t="str">
        <f>VLOOKUP($B13,'Results-formatted 060121'!$A:AJ,(AM$3+2),FALSE)</f>
        <v>Nein</v>
      </c>
      <c r="AN13" s="95" t="str">
        <f>VLOOKUP($B13,'Results-formatted 060121'!$A:AK,(AN$3+2),FALSE)</f>
        <v>Nein</v>
      </c>
      <c r="AO13" s="95" t="str">
        <f>VLOOKUP($B13,'Results-formatted 060121'!$A:AL,(AO$3+2),FALSE)</f>
        <v>Nein</v>
      </c>
      <c r="AP13" s="95" t="str">
        <f>VLOOKUP($B13,'Results-formatted 060121'!$A:AM,(AP$3+2),FALSE)</f>
        <v>Nein</v>
      </c>
      <c r="AQ13" s="95" t="str">
        <f>VLOOKUP($B13,'Results-formatted 060121'!$A:AN,(AQ$3+2),FALSE)</f>
        <v>Nein</v>
      </c>
      <c r="AR13" s="95" t="str">
        <f>VLOOKUP($B13,'Results-formatted 060121'!$A:AO,(AR$3+2),FALSE)</f>
        <v>Nein</v>
      </c>
      <c r="AS13" s="95" t="str">
        <f>VLOOKUP($B13,'Results-formatted 060121'!$A:AP,(AS$3+2),FALSE)</f>
        <v>Nein</v>
      </c>
      <c r="AT13" s="95" t="str">
        <f>VLOOKUP($B13,'Results-formatted 060121'!$A:AQ,(AT$3+2),FALSE)</f>
        <v>Nein</v>
      </c>
      <c r="AU13" s="95" t="str">
        <f>VLOOKUP($B13,'Results-formatted 060121'!$A:AR,(AU$3+2),FALSE)</f>
        <v>Nein</v>
      </c>
      <c r="AV13" s="95" t="str">
        <f>VLOOKUP($B13,'Results-formatted 060121'!$A:AS,(AV$3+2),FALSE)</f>
        <v>Nein</v>
      </c>
      <c r="AW13" s="95" t="str">
        <f>VLOOKUP($B13,'Results-formatted 060121'!$A:AT,(AW$3+2),FALSE)</f>
        <v>Nein</v>
      </c>
      <c r="AX13" s="95" t="str">
        <f>VLOOKUP($B13,'Results-formatted 060121'!$A:AU,(AX$3+2),FALSE)</f>
        <v>Nein</v>
      </c>
      <c r="AY13" s="95" t="str">
        <f>VLOOKUP($B13,'Results-formatted 060121'!$A:AV,(AY$3+2),FALSE)</f>
        <v>Nein</v>
      </c>
      <c r="AZ13" s="95" t="str">
        <f>VLOOKUP($B13,'Results-formatted 060121'!$A:AW,(AZ$3+2),FALSE)</f>
        <v>Nein</v>
      </c>
      <c r="BA13" s="95" t="str">
        <f>VLOOKUP($B13,'Results-formatted 060121'!$A:AX,(BA$3+2),FALSE)</f>
        <v>Nein</v>
      </c>
      <c r="BB13" s="95" t="str">
        <f>VLOOKUP($B13,'Results-formatted 060121'!$A:AY,(BB$3+2),FALSE)</f>
        <v>Nein</v>
      </c>
      <c r="BC13" s="95" t="str">
        <f>VLOOKUP($B13,'Results-formatted 060121'!$A:AZ,(BC$3+2),FALSE)</f>
        <v>Ja</v>
      </c>
      <c r="BD13" s="95" t="str">
        <f>VLOOKUP($B13,'Results-formatted 060121'!$A:BA,(BD$3+2),FALSE)</f>
        <v>Ja</v>
      </c>
      <c r="BE13" s="95" t="str">
        <f>VLOOKUP($B13,'Results-formatted 060121'!$A:BB,(BE$3+2),FALSE)</f>
        <v>Ja</v>
      </c>
      <c r="BF13" s="95" t="str">
        <f>VLOOKUP($B13,'Results-formatted 060121'!$A:BC,(BF$3+2),FALSE)</f>
        <v>Nein</v>
      </c>
      <c r="BG13" s="95" t="str">
        <f>VLOOKUP($B13,'Results-formatted 060121'!$A:BD,(BG$3+2),FALSE)</f>
        <v>Nein</v>
      </c>
      <c r="BH13" s="95" t="str">
        <f>VLOOKUP($B13,'Results-formatted 060121'!$A:BE,(BH$3+2),FALSE)</f>
        <v>N/A</v>
      </c>
      <c r="BI13" s="95" t="str">
        <f>VLOOKUP($B13,'Results-formatted 060121'!$A:BF,(BI$3+2),FALSE)</f>
        <v>Nein</v>
      </c>
      <c r="BJ13" s="95" t="str">
        <f>VLOOKUP($B13,'Results-formatted 060121'!$A:BG,(BJ$3+2),FALSE)</f>
        <v>Nein</v>
      </c>
      <c r="BK13" s="95" t="str">
        <f>VLOOKUP($B13,'Results-formatted 060121'!$A:BH,(BK$3+2),FALSE)</f>
        <v>Nein</v>
      </c>
      <c r="BL13" s="95" t="str">
        <f>VLOOKUP($B13,'Results-formatted 060121'!$A:BI,(BL$3+2),FALSE)</f>
        <v>Nein</v>
      </c>
      <c r="BM13" s="95" t="str">
        <f>VLOOKUP($B13,'Results-formatted 060121'!$A:BJ,(BM$3+2),FALSE)</f>
        <v>Nein</v>
      </c>
      <c r="BN13" s="95">
        <f>VLOOKUP($B13,'Results-formatted 060121'!$A:BK,(BN$3+2),FALSE)</f>
        <v>0</v>
      </c>
      <c r="BO13" s="95"/>
      <c r="BP13" s="95"/>
      <c r="BQ13" s="95"/>
      <c r="BR13" s="95"/>
      <c r="BS13" s="95"/>
      <c r="BT13" s="95"/>
      <c r="BU13" s="95"/>
      <c r="BV13" s="95"/>
      <c r="BW13" s="95"/>
      <c r="BX13" s="95"/>
      <c r="BY13" s="95"/>
      <c r="BZ13" s="95"/>
      <c r="CA13" s="95"/>
      <c r="CB13" s="95"/>
      <c r="CC13" s="95"/>
      <c r="CD13" s="96"/>
    </row>
    <row r="14" spans="2:84" ht="42" x14ac:dyDescent="0.15">
      <c r="B14" s="84" t="s">
        <v>288</v>
      </c>
      <c r="C14" s="86" t="s">
        <v>224</v>
      </c>
      <c r="D14" s="2" t="s">
        <v>1163</v>
      </c>
      <c r="E14" s="17" t="s">
        <v>8</v>
      </c>
      <c r="F14" s="95" t="str">
        <f>VLOOKUP($B14,'Results-formatted 060121'!$A:$AJ,(F$3+2),FALSE)</f>
        <v>Nein</v>
      </c>
      <c r="G14" s="95" t="str">
        <f>VLOOKUP($B14,'Results-formatted 060121'!$A:$AJ,(G$3+2),FALSE)</f>
        <v>Nein</v>
      </c>
      <c r="H14" s="95" t="str">
        <f>VLOOKUP($B14,'Results-formatted 060121'!$A:$AJ,(H$3+2),FALSE)</f>
        <v>Nein</v>
      </c>
      <c r="I14" s="95" t="str">
        <f>VLOOKUP($B14,'Results-formatted 060121'!$A:$AJ,(I$3+2),FALSE)</f>
        <v>Nein</v>
      </c>
      <c r="J14" s="95" t="str">
        <f>VLOOKUP($B14,'Results-formatted 060121'!$A:$AJ,(J$3+2),FALSE)</f>
        <v>Nein</v>
      </c>
      <c r="K14" s="95" t="str">
        <f>VLOOKUP($B14,'Results-formatted 060121'!$A:$AJ,(K$3+2),FALSE)</f>
        <v>Nein</v>
      </c>
      <c r="L14" s="95" t="str">
        <f>VLOOKUP($B14,'Results-formatted 060121'!$A:$AJ,(L$3+2),FALSE)</f>
        <v>Nein</v>
      </c>
      <c r="M14" s="95" t="str">
        <f>VLOOKUP($B14,'Results-formatted 060121'!$A:$AJ,(M$3+2),FALSE)</f>
        <v>Nein</v>
      </c>
      <c r="N14" s="95" t="str">
        <f>VLOOKUP($B14,'Results-formatted 060121'!$A:$AJ,(N$3+2),FALSE)</f>
        <v>Nein</v>
      </c>
      <c r="O14" s="95" t="str">
        <f>VLOOKUP($B14,'Results-formatted 060121'!$A:$AJ,(O$3+2),FALSE)</f>
        <v>Nein</v>
      </c>
      <c r="P14" s="95" t="str">
        <f>VLOOKUP($B14,'Results-formatted 060121'!$A:$AJ,(P$3+2),FALSE)</f>
        <v>Nein</v>
      </c>
      <c r="Q14" s="95" t="str">
        <f>VLOOKUP($B14,'Results-formatted 060121'!$A:$AJ,(Q$3+2),FALSE)</f>
        <v>Nein</v>
      </c>
      <c r="R14" s="95" t="str">
        <f>VLOOKUP($B14,'Results-formatted 060121'!$A:$AJ,(R$3+2),FALSE)</f>
        <v>Nein</v>
      </c>
      <c r="S14" s="95" t="str">
        <f>VLOOKUP($B14,'Results-formatted 060121'!$A:$AJ,(S$3+2),FALSE)</f>
        <v>Nein</v>
      </c>
      <c r="T14" s="95" t="str">
        <f>VLOOKUP($B14,'Results-formatted 060121'!$A:$AJ,(T$3+2),FALSE)</f>
        <v>Nein</v>
      </c>
      <c r="U14" s="95" t="str">
        <f>VLOOKUP($B14,'Results-formatted 060121'!$A:$AJ,(U$3+2),FALSE)</f>
        <v>Nein</v>
      </c>
      <c r="V14" s="95" t="str">
        <f>VLOOKUP($B14,'Results-formatted 060121'!$A:$AJ,(V$3+2),FALSE)</f>
        <v>Nein</v>
      </c>
      <c r="W14" s="95" t="str">
        <f>VLOOKUP($B14,'Results-formatted 060121'!$A:$AJ,(W$3+2),FALSE)</f>
        <v>Nein</v>
      </c>
      <c r="X14" s="95" t="str">
        <f>VLOOKUP($B14,'Results-formatted 060121'!$A:$AJ,(X$3+2),FALSE)</f>
        <v>Nein</v>
      </c>
      <c r="Y14" s="95" t="str">
        <f>VLOOKUP($B14,'Results-formatted 060121'!$A:$AJ,(Y$3+2),FALSE)</f>
        <v>Nein</v>
      </c>
      <c r="Z14" s="95" t="str">
        <f>VLOOKUP($B14,'Results-formatted 060121'!$A:$AJ,(Z$3+2),FALSE)</f>
        <v>Nein</v>
      </c>
      <c r="AA14" s="95" t="str">
        <f>VLOOKUP($B14,'Results-formatted 060121'!$A:$AJ,(AA$3+2),FALSE)</f>
        <v>Nein</v>
      </c>
      <c r="AB14" s="95" t="str">
        <f>VLOOKUP($B14,'Results-formatted 060121'!$A:$AJ,(AB$3+2),FALSE)</f>
        <v>Nein</v>
      </c>
      <c r="AC14" s="95" t="str">
        <f>VLOOKUP($B14,'Results-formatted 060121'!$A:$AJ,(AC$3+2),FALSE)</f>
        <v>N/A</v>
      </c>
      <c r="AD14" s="95" t="str">
        <f>VLOOKUP($B14,'Results-formatted 060121'!$A:$AJ,(AD$3+2),FALSE)</f>
        <v>Nein</v>
      </c>
      <c r="AE14" s="95" t="str">
        <f>VLOOKUP($B14,'Results-formatted 060121'!$A:$AJ,(AE$3+2),FALSE)</f>
        <v>Nein</v>
      </c>
      <c r="AF14" s="95" t="str">
        <f>VLOOKUP($B14,'Results-formatted 060121'!$A:$AJ,(AF$3+2),FALSE)</f>
        <v>Nein</v>
      </c>
      <c r="AG14" s="95" t="str">
        <f>VLOOKUP($B14,'Results-formatted 060121'!$A:$AJ,(AG$3+2),FALSE)</f>
        <v>Nein</v>
      </c>
      <c r="AH14" s="95" t="str">
        <f>VLOOKUP($B14,'Results-formatted 060121'!$A:$AJ,(AH$3+2),FALSE)</f>
        <v>Nein</v>
      </c>
      <c r="AI14" s="95" t="str">
        <f>VLOOKUP($B14,'Results-formatted 060121'!$A:$AJ,(AI$3+2),FALSE)</f>
        <v>Nein</v>
      </c>
      <c r="AJ14" s="95" t="str">
        <f>VLOOKUP($B14,'Results-formatted 060121'!$A:$AJ,(AJ$3+2),FALSE)</f>
        <v>Nein</v>
      </c>
      <c r="AK14" s="95" t="str">
        <f>VLOOKUP($B14,'Results-formatted 060121'!$A:$AJ,(AK$3+2),FALSE)</f>
        <v>Nein</v>
      </c>
      <c r="AL14" s="95" t="str">
        <f>VLOOKUP($B14,'Results-formatted 060121'!$A:$AJ,(AL$3+2),FALSE)</f>
        <v>Nein</v>
      </c>
      <c r="AM14" s="95" t="str">
        <f>VLOOKUP($B14,'Results-formatted 060121'!$A:AJ,(AM$3+2),FALSE)</f>
        <v>Nein</v>
      </c>
      <c r="AN14" s="95" t="str">
        <f>VLOOKUP($B14,'Results-formatted 060121'!$A:AK,(AN$3+2),FALSE)</f>
        <v>Nein</v>
      </c>
      <c r="AO14" s="95" t="str">
        <f>VLOOKUP($B14,'Results-formatted 060121'!$A:AL,(AO$3+2),FALSE)</f>
        <v>Nein</v>
      </c>
      <c r="AP14" s="95" t="str">
        <f>VLOOKUP($B14,'Results-formatted 060121'!$A:AM,(AP$3+2),FALSE)</f>
        <v>Nein</v>
      </c>
      <c r="AQ14" s="95" t="str">
        <f>VLOOKUP($B14,'Results-formatted 060121'!$A:AN,(AQ$3+2),FALSE)</f>
        <v>Nein</v>
      </c>
      <c r="AR14" s="95" t="str">
        <f>VLOOKUP($B14,'Results-formatted 060121'!$A:AO,(AR$3+2),FALSE)</f>
        <v>Nein</v>
      </c>
      <c r="AS14" s="95" t="str">
        <f>VLOOKUP($B14,'Results-formatted 060121'!$A:AP,(AS$3+2),FALSE)</f>
        <v>Nein</v>
      </c>
      <c r="AT14" s="95" t="str">
        <f>VLOOKUP($B14,'Results-formatted 060121'!$A:AQ,(AT$3+2),FALSE)</f>
        <v>Nein</v>
      </c>
      <c r="AU14" s="95" t="str">
        <f>VLOOKUP($B14,'Results-formatted 060121'!$A:AR,(AU$3+2),FALSE)</f>
        <v>Nein</v>
      </c>
      <c r="AV14" s="95" t="str">
        <f>VLOOKUP($B14,'Results-formatted 060121'!$A:AS,(AV$3+2),FALSE)</f>
        <v>Nein</v>
      </c>
      <c r="AW14" s="95" t="str">
        <f>VLOOKUP($B14,'Results-formatted 060121'!$A:AT,(AW$3+2),FALSE)</f>
        <v>Nein</v>
      </c>
      <c r="AX14" s="95" t="str">
        <f>VLOOKUP($B14,'Results-formatted 060121'!$A:AU,(AX$3+2),FALSE)</f>
        <v>Nein</v>
      </c>
      <c r="AY14" s="95" t="str">
        <f>VLOOKUP($B14,'Results-formatted 060121'!$A:AV,(AY$3+2),FALSE)</f>
        <v>Nein</v>
      </c>
      <c r="AZ14" s="95" t="str">
        <f>VLOOKUP($B14,'Results-formatted 060121'!$A:AW,(AZ$3+2),FALSE)</f>
        <v>Nein</v>
      </c>
      <c r="BA14" s="95" t="str">
        <f>VLOOKUP($B14,'Results-formatted 060121'!$A:AX,(BA$3+2),FALSE)</f>
        <v>Nein</v>
      </c>
      <c r="BB14" s="95" t="str">
        <f>VLOOKUP($B14,'Results-formatted 060121'!$A:AY,(BB$3+2),FALSE)</f>
        <v>Nein</v>
      </c>
      <c r="BC14" s="95" t="str">
        <f>VLOOKUP($B14,'Results-formatted 060121'!$A:AZ,(BC$3+2),FALSE)</f>
        <v>Nein</v>
      </c>
      <c r="BD14" s="95" t="str">
        <f>VLOOKUP($B14,'Results-formatted 060121'!$A:BA,(BD$3+2),FALSE)</f>
        <v>Nein</v>
      </c>
      <c r="BE14" s="95" t="str">
        <f>VLOOKUP($B14,'Results-formatted 060121'!$A:BB,(BE$3+2),FALSE)</f>
        <v>Nein</v>
      </c>
      <c r="BF14" s="95" t="str">
        <f>VLOOKUP($B14,'Results-formatted 060121'!$A:BC,(BF$3+2),FALSE)</f>
        <v>Nein</v>
      </c>
      <c r="BG14" s="95" t="str">
        <f>VLOOKUP($B14,'Results-formatted 060121'!$A:BD,(BG$3+2),FALSE)</f>
        <v>Nein</v>
      </c>
      <c r="BH14" s="95" t="str">
        <f>VLOOKUP($B14,'Results-formatted 060121'!$A:BE,(BH$3+2),FALSE)</f>
        <v>N/A</v>
      </c>
      <c r="BI14" s="95" t="str">
        <f>VLOOKUP($B14,'Results-formatted 060121'!$A:BF,(BI$3+2),FALSE)</f>
        <v>Nein</v>
      </c>
      <c r="BJ14" s="95" t="str">
        <f>VLOOKUP($B14,'Results-formatted 060121'!$A:BG,(BJ$3+2),FALSE)</f>
        <v>Nein</v>
      </c>
      <c r="BK14" s="95" t="str">
        <f>VLOOKUP($B14,'Results-formatted 060121'!$A:BH,(BK$3+2),FALSE)</f>
        <v>Nein</v>
      </c>
      <c r="BL14" s="95" t="str">
        <f>VLOOKUP($B14,'Results-formatted 060121'!$A:BI,(BL$3+2),FALSE)</f>
        <v>Nein</v>
      </c>
      <c r="BM14" s="95" t="str">
        <f>VLOOKUP($B14,'Results-formatted 060121'!$A:BJ,(BM$3+2),FALSE)</f>
        <v>Nein</v>
      </c>
      <c r="BN14" s="95">
        <f>VLOOKUP($B14,'Results-formatted 060121'!$A:BK,(BN$3+2),FALSE)</f>
        <v>0</v>
      </c>
      <c r="BO14" s="95"/>
      <c r="BP14" s="95"/>
      <c r="BQ14" s="95"/>
      <c r="BR14" s="95"/>
      <c r="BS14" s="95"/>
      <c r="BT14" s="95"/>
      <c r="BU14" s="95"/>
      <c r="BV14" s="95"/>
      <c r="BW14" s="95"/>
      <c r="BX14" s="95"/>
      <c r="BY14" s="95"/>
      <c r="BZ14" s="95"/>
      <c r="CA14" s="95"/>
      <c r="CB14" s="95"/>
      <c r="CC14" s="95"/>
      <c r="CD14" s="96"/>
    </row>
    <row r="15" spans="2:84" ht="42" x14ac:dyDescent="0.15">
      <c r="B15" s="84" t="s">
        <v>289</v>
      </c>
      <c r="C15" s="86" t="s">
        <v>224</v>
      </c>
      <c r="D15" s="2" t="s">
        <v>1163</v>
      </c>
      <c r="E15" s="17" t="s">
        <v>9</v>
      </c>
      <c r="F15" s="95" t="str">
        <f>VLOOKUP($B15,'Results-formatted 060121'!$A:$AJ,(F$3+2),FALSE)</f>
        <v>Nein</v>
      </c>
      <c r="G15" s="95" t="str">
        <f>VLOOKUP($B15,'Results-formatted 060121'!$A:$AJ,(G$3+2),FALSE)</f>
        <v>Nein</v>
      </c>
      <c r="H15" s="95" t="str">
        <f>VLOOKUP($B15,'Results-formatted 060121'!$A:$AJ,(H$3+2),FALSE)</f>
        <v>Nein</v>
      </c>
      <c r="I15" s="95" t="str">
        <f>VLOOKUP($B15,'Results-formatted 060121'!$A:$AJ,(I$3+2),FALSE)</f>
        <v>Nein</v>
      </c>
      <c r="J15" s="95" t="str">
        <f>VLOOKUP($B15,'Results-formatted 060121'!$A:$AJ,(J$3+2),FALSE)</f>
        <v>Nein</v>
      </c>
      <c r="K15" s="95" t="str">
        <f>VLOOKUP($B15,'Results-formatted 060121'!$A:$AJ,(K$3+2),FALSE)</f>
        <v>Nein</v>
      </c>
      <c r="L15" s="95" t="str">
        <f>VLOOKUP($B15,'Results-formatted 060121'!$A:$AJ,(L$3+2),FALSE)</f>
        <v>Nein</v>
      </c>
      <c r="M15" s="95" t="str">
        <f>VLOOKUP($B15,'Results-formatted 060121'!$A:$AJ,(M$3+2),FALSE)</f>
        <v>Nein</v>
      </c>
      <c r="N15" s="95" t="str">
        <f>VLOOKUP($B15,'Results-formatted 060121'!$A:$AJ,(N$3+2),FALSE)</f>
        <v>Nein</v>
      </c>
      <c r="O15" s="95" t="str">
        <f>VLOOKUP($B15,'Results-formatted 060121'!$A:$AJ,(O$3+2),FALSE)</f>
        <v>Nein</v>
      </c>
      <c r="P15" s="95" t="str">
        <f>VLOOKUP($B15,'Results-formatted 060121'!$A:$AJ,(P$3+2),FALSE)</f>
        <v>Nein</v>
      </c>
      <c r="Q15" s="95" t="str">
        <f>VLOOKUP($B15,'Results-formatted 060121'!$A:$AJ,(Q$3+2),FALSE)</f>
        <v>Nein</v>
      </c>
      <c r="R15" s="95" t="str">
        <f>VLOOKUP($B15,'Results-formatted 060121'!$A:$AJ,(R$3+2),FALSE)</f>
        <v>Nein</v>
      </c>
      <c r="S15" s="95" t="str">
        <f>VLOOKUP($B15,'Results-formatted 060121'!$A:$AJ,(S$3+2),FALSE)</f>
        <v>Nein</v>
      </c>
      <c r="T15" s="95" t="str">
        <f>VLOOKUP($B15,'Results-formatted 060121'!$A:$AJ,(T$3+2),FALSE)</f>
        <v>Nein</v>
      </c>
      <c r="U15" s="95" t="str">
        <f>VLOOKUP($B15,'Results-formatted 060121'!$A:$AJ,(U$3+2),FALSE)</f>
        <v>Nein</v>
      </c>
      <c r="V15" s="95" t="str">
        <f>VLOOKUP($B15,'Results-formatted 060121'!$A:$AJ,(V$3+2),FALSE)</f>
        <v>Nein</v>
      </c>
      <c r="W15" s="95" t="str">
        <f>VLOOKUP($B15,'Results-formatted 060121'!$A:$AJ,(W$3+2),FALSE)</f>
        <v>Nein</v>
      </c>
      <c r="X15" s="95" t="str">
        <f>VLOOKUP($B15,'Results-formatted 060121'!$A:$AJ,(X$3+2),FALSE)</f>
        <v>Nein</v>
      </c>
      <c r="Y15" s="95" t="str">
        <f>VLOOKUP($B15,'Results-formatted 060121'!$A:$AJ,(Y$3+2),FALSE)</f>
        <v>Nein</v>
      </c>
      <c r="Z15" s="95" t="str">
        <f>VLOOKUP($B15,'Results-formatted 060121'!$A:$AJ,(Z$3+2),FALSE)</f>
        <v>Nein</v>
      </c>
      <c r="AA15" s="95" t="str">
        <f>VLOOKUP($B15,'Results-formatted 060121'!$A:$AJ,(AA$3+2),FALSE)</f>
        <v>Nein</v>
      </c>
      <c r="AB15" s="95" t="str">
        <f>VLOOKUP($B15,'Results-formatted 060121'!$A:$AJ,(AB$3+2),FALSE)</f>
        <v>Nein</v>
      </c>
      <c r="AC15" s="95" t="str">
        <f>VLOOKUP($B15,'Results-formatted 060121'!$A:$AJ,(AC$3+2),FALSE)</f>
        <v>N/A</v>
      </c>
      <c r="AD15" s="95" t="str">
        <f>VLOOKUP($B15,'Results-formatted 060121'!$A:$AJ,(AD$3+2),FALSE)</f>
        <v>Nein</v>
      </c>
      <c r="AE15" s="95" t="str">
        <f>VLOOKUP($B15,'Results-formatted 060121'!$A:$AJ,(AE$3+2),FALSE)</f>
        <v>Nein</v>
      </c>
      <c r="AF15" s="95" t="str">
        <f>VLOOKUP($B15,'Results-formatted 060121'!$A:$AJ,(AF$3+2),FALSE)</f>
        <v>Nein</v>
      </c>
      <c r="AG15" s="95" t="str">
        <f>VLOOKUP($B15,'Results-formatted 060121'!$A:$AJ,(AG$3+2),FALSE)</f>
        <v>Nein</v>
      </c>
      <c r="AH15" s="95" t="str">
        <f>VLOOKUP($B15,'Results-formatted 060121'!$A:$AJ,(AH$3+2),FALSE)</f>
        <v>Nein</v>
      </c>
      <c r="AI15" s="95" t="str">
        <f>VLOOKUP($B15,'Results-formatted 060121'!$A:$AJ,(AI$3+2),FALSE)</f>
        <v>Nein</v>
      </c>
      <c r="AJ15" s="95" t="str">
        <f>VLOOKUP($B15,'Results-formatted 060121'!$A:$AJ,(AJ$3+2),FALSE)</f>
        <v>Nein</v>
      </c>
      <c r="AK15" s="95" t="str">
        <f>VLOOKUP($B15,'Results-formatted 060121'!$A:$AJ,(AK$3+2),FALSE)</f>
        <v>Nein</v>
      </c>
      <c r="AL15" s="95" t="str">
        <f>VLOOKUP($B15,'Results-formatted 060121'!$A:$AJ,(AL$3+2),FALSE)</f>
        <v>Nein</v>
      </c>
      <c r="AM15" s="95" t="str">
        <f>VLOOKUP($B15,'Results-formatted 060121'!$A:AJ,(AM$3+2),FALSE)</f>
        <v>Nein</v>
      </c>
      <c r="AN15" s="95" t="str">
        <f>VLOOKUP($B15,'Results-formatted 060121'!$A:AK,(AN$3+2),FALSE)</f>
        <v>Nein</v>
      </c>
      <c r="AO15" s="95" t="str">
        <f>VLOOKUP($B15,'Results-formatted 060121'!$A:AL,(AO$3+2),FALSE)</f>
        <v>Nein</v>
      </c>
      <c r="AP15" s="95" t="str">
        <f>VLOOKUP($B15,'Results-formatted 060121'!$A:AM,(AP$3+2),FALSE)</f>
        <v>Nein</v>
      </c>
      <c r="AQ15" s="95" t="str">
        <f>VLOOKUP($B15,'Results-formatted 060121'!$A:AN,(AQ$3+2),FALSE)</f>
        <v>Nein</v>
      </c>
      <c r="AR15" s="95" t="str">
        <f>VLOOKUP($B15,'Results-formatted 060121'!$A:AO,(AR$3+2),FALSE)</f>
        <v>Nein</v>
      </c>
      <c r="AS15" s="95" t="str">
        <f>VLOOKUP($B15,'Results-formatted 060121'!$A:AP,(AS$3+2),FALSE)</f>
        <v>Nein</v>
      </c>
      <c r="AT15" s="95" t="str">
        <f>VLOOKUP($B15,'Results-formatted 060121'!$A:AQ,(AT$3+2),FALSE)</f>
        <v>Nein</v>
      </c>
      <c r="AU15" s="95" t="str">
        <f>VLOOKUP($B15,'Results-formatted 060121'!$A:AR,(AU$3+2),FALSE)</f>
        <v>Nein</v>
      </c>
      <c r="AV15" s="95" t="str">
        <f>VLOOKUP($B15,'Results-formatted 060121'!$A:AS,(AV$3+2),FALSE)</f>
        <v>Nein</v>
      </c>
      <c r="AW15" s="95" t="str">
        <f>VLOOKUP($B15,'Results-formatted 060121'!$A:AT,(AW$3+2),FALSE)</f>
        <v>Nein</v>
      </c>
      <c r="AX15" s="95" t="str">
        <f>VLOOKUP($B15,'Results-formatted 060121'!$A:AU,(AX$3+2),FALSE)</f>
        <v>Nein</v>
      </c>
      <c r="AY15" s="95" t="str">
        <f>VLOOKUP($B15,'Results-formatted 060121'!$A:AV,(AY$3+2),FALSE)</f>
        <v>Nein</v>
      </c>
      <c r="AZ15" s="95" t="str">
        <f>VLOOKUP($B15,'Results-formatted 060121'!$A:AW,(AZ$3+2),FALSE)</f>
        <v>Nein</v>
      </c>
      <c r="BA15" s="95" t="str">
        <f>VLOOKUP($B15,'Results-formatted 060121'!$A:AX,(BA$3+2),FALSE)</f>
        <v>Nein</v>
      </c>
      <c r="BB15" s="95" t="str">
        <f>VLOOKUP($B15,'Results-formatted 060121'!$A:AY,(BB$3+2),FALSE)</f>
        <v>Nein</v>
      </c>
      <c r="BC15" s="95" t="str">
        <f>VLOOKUP($B15,'Results-formatted 060121'!$A:AZ,(BC$3+2),FALSE)</f>
        <v>Nein</v>
      </c>
      <c r="BD15" s="95" t="str">
        <f>VLOOKUP($B15,'Results-formatted 060121'!$A:BA,(BD$3+2),FALSE)</f>
        <v>Nein</v>
      </c>
      <c r="BE15" s="95" t="str">
        <f>VLOOKUP($B15,'Results-formatted 060121'!$A:BB,(BE$3+2),FALSE)</f>
        <v>Nein</v>
      </c>
      <c r="BF15" s="95" t="str">
        <f>VLOOKUP($B15,'Results-formatted 060121'!$A:BC,(BF$3+2),FALSE)</f>
        <v>Nein</v>
      </c>
      <c r="BG15" s="95" t="str">
        <f>VLOOKUP($B15,'Results-formatted 060121'!$A:BD,(BG$3+2),FALSE)</f>
        <v>Nein</v>
      </c>
      <c r="BH15" s="95" t="str">
        <f>VLOOKUP($B15,'Results-formatted 060121'!$A:BE,(BH$3+2),FALSE)</f>
        <v>N/A</v>
      </c>
      <c r="BI15" s="95" t="str">
        <f>VLOOKUP($B15,'Results-formatted 060121'!$A:BF,(BI$3+2),FALSE)</f>
        <v>Nein</v>
      </c>
      <c r="BJ15" s="95" t="str">
        <f>VLOOKUP($B15,'Results-formatted 060121'!$A:BG,(BJ$3+2),FALSE)</f>
        <v>Nein</v>
      </c>
      <c r="BK15" s="95" t="str">
        <f>VLOOKUP($B15,'Results-formatted 060121'!$A:BH,(BK$3+2),FALSE)</f>
        <v>Nein</v>
      </c>
      <c r="BL15" s="95" t="str">
        <f>VLOOKUP($B15,'Results-formatted 060121'!$A:BI,(BL$3+2),FALSE)</f>
        <v>Nein</v>
      </c>
      <c r="BM15" s="95" t="str">
        <f>VLOOKUP($B15,'Results-formatted 060121'!$A:BJ,(BM$3+2),FALSE)</f>
        <v>Nein</v>
      </c>
      <c r="BN15" s="95">
        <f>VLOOKUP($B15,'Results-formatted 060121'!$A:BK,(BN$3+2),FALSE)</f>
        <v>0</v>
      </c>
      <c r="BO15" s="95"/>
      <c r="BP15" s="95"/>
      <c r="BQ15" s="95"/>
      <c r="BR15" s="95"/>
      <c r="BS15" s="95"/>
      <c r="BT15" s="95"/>
      <c r="BU15" s="95"/>
      <c r="BV15" s="95"/>
      <c r="BW15" s="95"/>
      <c r="BX15" s="95"/>
      <c r="BY15" s="95"/>
      <c r="BZ15" s="95"/>
      <c r="CA15" s="95"/>
      <c r="CB15" s="95"/>
      <c r="CC15" s="95"/>
      <c r="CD15" s="96"/>
    </row>
    <row r="16" spans="2:84" ht="42" x14ac:dyDescent="0.15">
      <c r="B16" s="84" t="s">
        <v>290</v>
      </c>
      <c r="C16" s="86" t="s">
        <v>224</v>
      </c>
      <c r="D16" s="2" t="s">
        <v>1163</v>
      </c>
      <c r="E16" s="17" t="s">
        <v>10</v>
      </c>
      <c r="F16" s="95" t="str">
        <f>VLOOKUP($B16,'Results-formatted 060121'!$A:$AJ,(F$3+2),FALSE)</f>
        <v>Nein</v>
      </c>
      <c r="G16" s="95" t="str">
        <f>VLOOKUP($B16,'Results-formatted 060121'!$A:$AJ,(G$3+2),FALSE)</f>
        <v>Nein</v>
      </c>
      <c r="H16" s="95" t="str">
        <f>VLOOKUP($B16,'Results-formatted 060121'!$A:$AJ,(H$3+2),FALSE)</f>
        <v>Nein</v>
      </c>
      <c r="I16" s="95" t="str">
        <f>VLOOKUP($B16,'Results-formatted 060121'!$A:$AJ,(I$3+2),FALSE)</f>
        <v>Nein</v>
      </c>
      <c r="J16" s="95" t="str">
        <f>VLOOKUP($B16,'Results-formatted 060121'!$A:$AJ,(J$3+2),FALSE)</f>
        <v>Nein</v>
      </c>
      <c r="K16" s="95" t="str">
        <f>VLOOKUP($B16,'Results-formatted 060121'!$A:$AJ,(K$3+2),FALSE)</f>
        <v>Nein</v>
      </c>
      <c r="L16" s="95" t="str">
        <f>VLOOKUP($B16,'Results-formatted 060121'!$A:$AJ,(L$3+2),FALSE)</f>
        <v>Nein</v>
      </c>
      <c r="M16" s="95" t="str">
        <f>VLOOKUP($B16,'Results-formatted 060121'!$A:$AJ,(M$3+2),FALSE)</f>
        <v>Nein</v>
      </c>
      <c r="N16" s="95" t="str">
        <f>VLOOKUP($B16,'Results-formatted 060121'!$A:$AJ,(N$3+2),FALSE)</f>
        <v>Nein</v>
      </c>
      <c r="O16" s="95" t="str">
        <f>VLOOKUP($B16,'Results-formatted 060121'!$A:$AJ,(O$3+2),FALSE)</f>
        <v>Nein</v>
      </c>
      <c r="P16" s="95" t="str">
        <f>VLOOKUP($B16,'Results-formatted 060121'!$A:$AJ,(P$3+2),FALSE)</f>
        <v>Nein</v>
      </c>
      <c r="Q16" s="95" t="str">
        <f>VLOOKUP($B16,'Results-formatted 060121'!$A:$AJ,(Q$3+2),FALSE)</f>
        <v>Nein</v>
      </c>
      <c r="R16" s="95" t="str">
        <f>VLOOKUP($B16,'Results-formatted 060121'!$A:$AJ,(R$3+2),FALSE)</f>
        <v>Nein</v>
      </c>
      <c r="S16" s="95" t="str">
        <f>VLOOKUP($B16,'Results-formatted 060121'!$A:$AJ,(S$3+2),FALSE)</f>
        <v>Nein</v>
      </c>
      <c r="T16" s="95" t="str">
        <f>VLOOKUP($B16,'Results-formatted 060121'!$A:$AJ,(T$3+2),FALSE)</f>
        <v>Nein</v>
      </c>
      <c r="U16" s="95" t="str">
        <f>VLOOKUP($B16,'Results-formatted 060121'!$A:$AJ,(U$3+2),FALSE)</f>
        <v>Nein</v>
      </c>
      <c r="V16" s="95" t="str">
        <f>VLOOKUP($B16,'Results-formatted 060121'!$A:$AJ,(V$3+2),FALSE)</f>
        <v>Nein</v>
      </c>
      <c r="W16" s="95" t="str">
        <f>VLOOKUP($B16,'Results-formatted 060121'!$A:$AJ,(W$3+2),FALSE)</f>
        <v>Nein</v>
      </c>
      <c r="X16" s="95" t="str">
        <f>VLOOKUP($B16,'Results-formatted 060121'!$A:$AJ,(X$3+2),FALSE)</f>
        <v>Nein</v>
      </c>
      <c r="Y16" s="95" t="str">
        <f>VLOOKUP($B16,'Results-formatted 060121'!$A:$AJ,(Y$3+2),FALSE)</f>
        <v>Nein</v>
      </c>
      <c r="Z16" s="95" t="str">
        <f>VLOOKUP($B16,'Results-formatted 060121'!$A:$AJ,(Z$3+2),FALSE)</f>
        <v>Nein</v>
      </c>
      <c r="AA16" s="95" t="str">
        <f>VLOOKUP($B16,'Results-formatted 060121'!$A:$AJ,(AA$3+2),FALSE)</f>
        <v>Nein</v>
      </c>
      <c r="AB16" s="95" t="str">
        <f>VLOOKUP($B16,'Results-formatted 060121'!$A:$AJ,(AB$3+2),FALSE)</f>
        <v>Nein</v>
      </c>
      <c r="AC16" s="95" t="str">
        <f>VLOOKUP($B16,'Results-formatted 060121'!$A:$AJ,(AC$3+2),FALSE)</f>
        <v>N/A</v>
      </c>
      <c r="AD16" s="95" t="str">
        <f>VLOOKUP($B16,'Results-formatted 060121'!$A:$AJ,(AD$3+2),FALSE)</f>
        <v>Nein</v>
      </c>
      <c r="AE16" s="95" t="str">
        <f>VLOOKUP($B16,'Results-formatted 060121'!$A:$AJ,(AE$3+2),FALSE)</f>
        <v>Nein</v>
      </c>
      <c r="AF16" s="95" t="str">
        <f>VLOOKUP($B16,'Results-formatted 060121'!$A:$AJ,(AF$3+2),FALSE)</f>
        <v>Nein</v>
      </c>
      <c r="AG16" s="95" t="str">
        <f>VLOOKUP($B16,'Results-formatted 060121'!$A:$AJ,(AG$3+2),FALSE)</f>
        <v>Nein</v>
      </c>
      <c r="AH16" s="95" t="str">
        <f>VLOOKUP($B16,'Results-formatted 060121'!$A:$AJ,(AH$3+2),FALSE)</f>
        <v>Nein</v>
      </c>
      <c r="AI16" s="95" t="str">
        <f>VLOOKUP($B16,'Results-formatted 060121'!$A:$AJ,(AI$3+2),FALSE)</f>
        <v>Nein</v>
      </c>
      <c r="AJ16" s="95" t="str">
        <f>VLOOKUP($B16,'Results-formatted 060121'!$A:$AJ,(AJ$3+2),FALSE)</f>
        <v>Nein</v>
      </c>
      <c r="AK16" s="95" t="str">
        <f>VLOOKUP($B16,'Results-formatted 060121'!$A:$AJ,(AK$3+2),FALSE)</f>
        <v>Nein</v>
      </c>
      <c r="AL16" s="95" t="str">
        <f>VLOOKUP($B16,'Results-formatted 060121'!$A:$AJ,(AL$3+2),FALSE)</f>
        <v>Nein</v>
      </c>
      <c r="AM16" s="95" t="str">
        <f>VLOOKUP($B16,'Results-formatted 060121'!$A:AJ,(AM$3+2),FALSE)</f>
        <v>Nein</v>
      </c>
      <c r="AN16" s="95" t="str">
        <f>VLOOKUP($B16,'Results-formatted 060121'!$A:AK,(AN$3+2),FALSE)</f>
        <v>Nein</v>
      </c>
      <c r="AO16" s="95" t="str">
        <f>VLOOKUP($B16,'Results-formatted 060121'!$A:AL,(AO$3+2),FALSE)</f>
        <v>Nein</v>
      </c>
      <c r="AP16" s="95" t="str">
        <f>VLOOKUP($B16,'Results-formatted 060121'!$A:AM,(AP$3+2),FALSE)</f>
        <v>Nein</v>
      </c>
      <c r="AQ16" s="95" t="str">
        <f>VLOOKUP($B16,'Results-formatted 060121'!$A:AN,(AQ$3+2),FALSE)</f>
        <v>Nein</v>
      </c>
      <c r="AR16" s="95" t="str">
        <f>VLOOKUP($B16,'Results-formatted 060121'!$A:AO,(AR$3+2),FALSE)</f>
        <v>Nein</v>
      </c>
      <c r="AS16" s="95" t="str">
        <f>VLOOKUP($B16,'Results-formatted 060121'!$A:AP,(AS$3+2),FALSE)</f>
        <v>Nein</v>
      </c>
      <c r="AT16" s="95" t="str">
        <f>VLOOKUP($B16,'Results-formatted 060121'!$A:AQ,(AT$3+2),FALSE)</f>
        <v>Nein</v>
      </c>
      <c r="AU16" s="95" t="str">
        <f>VLOOKUP($B16,'Results-formatted 060121'!$A:AR,(AU$3+2),FALSE)</f>
        <v>Nein</v>
      </c>
      <c r="AV16" s="95" t="str">
        <f>VLOOKUP($B16,'Results-formatted 060121'!$A:AS,(AV$3+2),FALSE)</f>
        <v>Nein</v>
      </c>
      <c r="AW16" s="95" t="str">
        <f>VLOOKUP($B16,'Results-formatted 060121'!$A:AT,(AW$3+2),FALSE)</f>
        <v>Nein</v>
      </c>
      <c r="AX16" s="95" t="str">
        <f>VLOOKUP($B16,'Results-formatted 060121'!$A:AU,(AX$3+2),FALSE)</f>
        <v>Nein</v>
      </c>
      <c r="AY16" s="95" t="str">
        <f>VLOOKUP($B16,'Results-formatted 060121'!$A:AV,(AY$3+2),FALSE)</f>
        <v>Nein</v>
      </c>
      <c r="AZ16" s="95" t="str">
        <f>VLOOKUP($B16,'Results-formatted 060121'!$A:AW,(AZ$3+2),FALSE)</f>
        <v>Nein</v>
      </c>
      <c r="BA16" s="95" t="str">
        <f>VLOOKUP($B16,'Results-formatted 060121'!$A:AX,(BA$3+2),FALSE)</f>
        <v>Nein</v>
      </c>
      <c r="BB16" s="95" t="str">
        <f>VLOOKUP($B16,'Results-formatted 060121'!$A:AY,(BB$3+2),FALSE)</f>
        <v>Nein</v>
      </c>
      <c r="BC16" s="95" t="str">
        <f>VLOOKUP($B16,'Results-formatted 060121'!$A:AZ,(BC$3+2),FALSE)</f>
        <v>Nein</v>
      </c>
      <c r="BD16" s="95" t="str">
        <f>VLOOKUP($B16,'Results-formatted 060121'!$A:BA,(BD$3+2),FALSE)</f>
        <v>Nein</v>
      </c>
      <c r="BE16" s="95" t="str">
        <f>VLOOKUP($B16,'Results-formatted 060121'!$A:BB,(BE$3+2),FALSE)</f>
        <v>Nein</v>
      </c>
      <c r="BF16" s="95" t="str">
        <f>VLOOKUP($B16,'Results-formatted 060121'!$A:BC,(BF$3+2),FALSE)</f>
        <v>Nein</v>
      </c>
      <c r="BG16" s="95" t="str">
        <f>VLOOKUP($B16,'Results-formatted 060121'!$A:BD,(BG$3+2),FALSE)</f>
        <v>Nein</v>
      </c>
      <c r="BH16" s="95" t="str">
        <f>VLOOKUP($B16,'Results-formatted 060121'!$A:BE,(BH$3+2),FALSE)</f>
        <v>N/A</v>
      </c>
      <c r="BI16" s="95" t="str">
        <f>VLOOKUP($B16,'Results-formatted 060121'!$A:BF,(BI$3+2),FALSE)</f>
        <v>Nein</v>
      </c>
      <c r="BJ16" s="95" t="str">
        <f>VLOOKUP($B16,'Results-formatted 060121'!$A:BG,(BJ$3+2),FALSE)</f>
        <v>Nein</v>
      </c>
      <c r="BK16" s="95" t="str">
        <f>VLOOKUP($B16,'Results-formatted 060121'!$A:BH,(BK$3+2),FALSE)</f>
        <v>Nein</v>
      </c>
      <c r="BL16" s="95" t="str">
        <f>VLOOKUP($B16,'Results-formatted 060121'!$A:BI,(BL$3+2),FALSE)</f>
        <v>Nein</v>
      </c>
      <c r="BM16" s="95" t="str">
        <f>VLOOKUP($B16,'Results-formatted 060121'!$A:BJ,(BM$3+2),FALSE)</f>
        <v>Nein</v>
      </c>
      <c r="BN16" s="95">
        <f>VLOOKUP($B16,'Results-formatted 060121'!$A:BK,(BN$3+2),FALSE)</f>
        <v>0</v>
      </c>
      <c r="BO16" s="95"/>
      <c r="BP16" s="95"/>
      <c r="BQ16" s="95"/>
      <c r="BR16" s="95"/>
      <c r="BS16" s="95"/>
      <c r="BT16" s="95"/>
      <c r="BU16" s="95"/>
      <c r="BV16" s="95"/>
      <c r="BW16" s="95"/>
      <c r="BX16" s="95"/>
      <c r="BY16" s="95"/>
      <c r="BZ16" s="95"/>
      <c r="CA16" s="95"/>
      <c r="CB16" s="95"/>
      <c r="CC16" s="95"/>
      <c r="CD16" s="96"/>
    </row>
    <row r="17" spans="2:84" ht="28" x14ac:dyDescent="0.15">
      <c r="B17" s="84" t="s">
        <v>291</v>
      </c>
      <c r="C17" s="86" t="s">
        <v>224</v>
      </c>
      <c r="D17" s="2" t="s">
        <v>1163</v>
      </c>
      <c r="E17" s="17" t="s">
        <v>11</v>
      </c>
      <c r="F17" s="95" t="str">
        <f>VLOOKUP($B17,'Results-formatted 060121'!$A:$AJ,(F$3+2),FALSE)</f>
        <v>Ja</v>
      </c>
      <c r="G17" s="95" t="str">
        <f>VLOOKUP($B17,'Results-formatted 060121'!$A:$AJ,(G$3+2),FALSE)</f>
        <v>Ja</v>
      </c>
      <c r="H17" s="95" t="str">
        <f>VLOOKUP($B17,'Results-formatted 060121'!$A:$AJ,(H$3+2),FALSE)</f>
        <v>Nein</v>
      </c>
      <c r="I17" s="95" t="str">
        <f>VLOOKUP($B17,'Results-formatted 060121'!$A:$AJ,(I$3+2),FALSE)</f>
        <v>Nein</v>
      </c>
      <c r="J17" s="95" t="str">
        <f>VLOOKUP($B17,'Results-formatted 060121'!$A:$AJ,(J$3+2),FALSE)</f>
        <v>Nein</v>
      </c>
      <c r="K17" s="95" t="str">
        <f>VLOOKUP($B17,'Results-formatted 060121'!$A:$AJ,(K$3+2),FALSE)</f>
        <v>Ja</v>
      </c>
      <c r="L17" s="95" t="str">
        <f>VLOOKUP($B17,'Results-formatted 060121'!$A:$AJ,(L$3+2),FALSE)</f>
        <v>Nein</v>
      </c>
      <c r="M17" s="95" t="str">
        <f>VLOOKUP($B17,'Results-formatted 060121'!$A:$AJ,(M$3+2),FALSE)</f>
        <v>Nein</v>
      </c>
      <c r="N17" s="95" t="str">
        <f>VLOOKUP($B17,'Results-formatted 060121'!$A:$AJ,(N$3+2),FALSE)</f>
        <v>Ja</v>
      </c>
      <c r="O17" s="95" t="str">
        <f>VLOOKUP($B17,'Results-formatted 060121'!$A:$AJ,(O$3+2),FALSE)</f>
        <v>Nein</v>
      </c>
      <c r="P17" s="95" t="str">
        <f>VLOOKUP($B17,'Results-formatted 060121'!$A:$AJ,(P$3+2),FALSE)</f>
        <v>Nein</v>
      </c>
      <c r="Q17" s="95" t="str">
        <f>VLOOKUP($B17,'Results-formatted 060121'!$A:$AJ,(Q$3+2),FALSE)</f>
        <v>Nein</v>
      </c>
      <c r="R17" s="95" t="str">
        <f>VLOOKUP($B17,'Results-formatted 060121'!$A:$AJ,(R$3+2),FALSE)</f>
        <v>Nein</v>
      </c>
      <c r="S17" s="95" t="str">
        <f>VLOOKUP($B17,'Results-formatted 060121'!$A:$AJ,(S$3+2),FALSE)</f>
        <v>Nein</v>
      </c>
      <c r="T17" s="95" t="str">
        <f>VLOOKUP($B17,'Results-formatted 060121'!$A:$AJ,(T$3+2),FALSE)</f>
        <v>Nein</v>
      </c>
      <c r="U17" s="95" t="str">
        <f>VLOOKUP($B17,'Results-formatted 060121'!$A:$AJ,(U$3+2),FALSE)</f>
        <v>Nein</v>
      </c>
      <c r="V17" s="95" t="str">
        <f>VLOOKUP($B17,'Results-formatted 060121'!$A:$AJ,(V$3+2),FALSE)</f>
        <v>Nein</v>
      </c>
      <c r="W17" s="95" t="str">
        <f>VLOOKUP($B17,'Results-formatted 060121'!$A:$AJ,(W$3+2),FALSE)</f>
        <v>Nein</v>
      </c>
      <c r="X17" s="95" t="str">
        <f>VLOOKUP($B17,'Results-formatted 060121'!$A:$AJ,(X$3+2),FALSE)</f>
        <v>Nein</v>
      </c>
      <c r="Y17" s="95" t="str">
        <f>VLOOKUP($B17,'Results-formatted 060121'!$A:$AJ,(Y$3+2),FALSE)</f>
        <v>Nein</v>
      </c>
      <c r="Z17" s="95" t="str">
        <f>VLOOKUP($B17,'Results-formatted 060121'!$A:$AJ,(Z$3+2),FALSE)</f>
        <v>Nein</v>
      </c>
      <c r="AA17" s="95" t="str">
        <f>VLOOKUP($B17,'Results-formatted 060121'!$A:$AJ,(AA$3+2),FALSE)</f>
        <v>Nein</v>
      </c>
      <c r="AB17" s="95" t="str">
        <f>VLOOKUP($B17,'Results-formatted 060121'!$A:$AJ,(AB$3+2),FALSE)</f>
        <v>Nein</v>
      </c>
      <c r="AC17" s="95" t="str">
        <f>VLOOKUP($B17,'Results-formatted 060121'!$A:$AJ,(AC$3+2),FALSE)</f>
        <v>N/A</v>
      </c>
      <c r="AD17" s="95" t="str">
        <f>VLOOKUP($B17,'Results-formatted 060121'!$A:$AJ,(AD$3+2),FALSE)</f>
        <v>Nein</v>
      </c>
      <c r="AE17" s="95" t="str">
        <f>VLOOKUP($B17,'Results-formatted 060121'!$A:$AJ,(AE$3+2),FALSE)</f>
        <v>Nein</v>
      </c>
      <c r="AF17" s="95" t="str">
        <f>VLOOKUP($B17,'Results-formatted 060121'!$A:$AJ,(AF$3+2),FALSE)</f>
        <v>Nein</v>
      </c>
      <c r="AG17" s="95" t="str">
        <f>VLOOKUP($B17,'Results-formatted 060121'!$A:$AJ,(AG$3+2),FALSE)</f>
        <v>Nein</v>
      </c>
      <c r="AH17" s="95" t="str">
        <f>VLOOKUP($B17,'Results-formatted 060121'!$A:$AJ,(AH$3+2),FALSE)</f>
        <v>Nein</v>
      </c>
      <c r="AI17" s="95" t="str">
        <f>VLOOKUP($B17,'Results-formatted 060121'!$A:$AJ,(AI$3+2),FALSE)</f>
        <v>Nein</v>
      </c>
      <c r="AJ17" s="95" t="str">
        <f>VLOOKUP($B17,'Results-formatted 060121'!$A:$AJ,(AJ$3+2),FALSE)</f>
        <v>Nein</v>
      </c>
      <c r="AK17" s="95" t="str">
        <f>VLOOKUP($B17,'Results-formatted 060121'!$A:$AJ,(AK$3+2),FALSE)</f>
        <v>Nein</v>
      </c>
      <c r="AL17" s="95" t="str">
        <f>VLOOKUP($B17,'Results-formatted 060121'!$A:$AJ,(AL$3+2),FALSE)</f>
        <v>Nein</v>
      </c>
      <c r="AM17" s="95" t="str">
        <f>VLOOKUP($B17,'Results-formatted 060121'!$A:AJ,(AM$3+2),FALSE)</f>
        <v>Nein</v>
      </c>
      <c r="AN17" s="95" t="str">
        <f>VLOOKUP($B17,'Results-formatted 060121'!$A:AK,(AN$3+2),FALSE)</f>
        <v>Nein</v>
      </c>
      <c r="AO17" s="95" t="str">
        <f>VLOOKUP($B17,'Results-formatted 060121'!$A:AL,(AO$3+2),FALSE)</f>
        <v>Nein</v>
      </c>
      <c r="AP17" s="95" t="str">
        <f>VLOOKUP($B17,'Results-formatted 060121'!$A:AM,(AP$3+2),FALSE)</f>
        <v>Nein</v>
      </c>
      <c r="AQ17" s="95" t="str">
        <f>VLOOKUP($B17,'Results-formatted 060121'!$A:AN,(AQ$3+2),FALSE)</f>
        <v>Nein</v>
      </c>
      <c r="AR17" s="95" t="str">
        <f>VLOOKUP($B17,'Results-formatted 060121'!$A:AO,(AR$3+2),FALSE)</f>
        <v>Nein</v>
      </c>
      <c r="AS17" s="95" t="str">
        <f>VLOOKUP($B17,'Results-formatted 060121'!$A:AP,(AS$3+2),FALSE)</f>
        <v>Nein</v>
      </c>
      <c r="AT17" s="95" t="str">
        <f>VLOOKUP($B17,'Results-formatted 060121'!$A:AQ,(AT$3+2),FALSE)</f>
        <v>Nein</v>
      </c>
      <c r="AU17" s="95" t="str">
        <f>VLOOKUP($B17,'Results-formatted 060121'!$A:AR,(AU$3+2),FALSE)</f>
        <v>Nein</v>
      </c>
      <c r="AV17" s="95" t="str">
        <f>VLOOKUP($B17,'Results-formatted 060121'!$A:AS,(AV$3+2),FALSE)</f>
        <v>Nein</v>
      </c>
      <c r="AW17" s="95" t="str">
        <f>VLOOKUP($B17,'Results-formatted 060121'!$A:AT,(AW$3+2),FALSE)</f>
        <v>Nein</v>
      </c>
      <c r="AX17" s="95" t="str">
        <f>VLOOKUP($B17,'Results-formatted 060121'!$A:AU,(AX$3+2),FALSE)</f>
        <v>Nein</v>
      </c>
      <c r="AY17" s="95" t="str">
        <f>VLOOKUP($B17,'Results-formatted 060121'!$A:AV,(AY$3+2),FALSE)</f>
        <v>Nein</v>
      </c>
      <c r="AZ17" s="95" t="str">
        <f>VLOOKUP($B17,'Results-formatted 060121'!$A:AW,(AZ$3+2),FALSE)</f>
        <v>Nein</v>
      </c>
      <c r="BA17" s="95" t="str">
        <f>VLOOKUP($B17,'Results-formatted 060121'!$A:AX,(BA$3+2),FALSE)</f>
        <v>Nein</v>
      </c>
      <c r="BB17" s="95" t="str">
        <f>VLOOKUP($B17,'Results-formatted 060121'!$A:AY,(BB$3+2),FALSE)</f>
        <v>Nein</v>
      </c>
      <c r="BC17" s="95" t="str">
        <f>VLOOKUP($B17,'Results-formatted 060121'!$A:AZ,(BC$3+2),FALSE)</f>
        <v>Nein</v>
      </c>
      <c r="BD17" s="95" t="str">
        <f>VLOOKUP($B17,'Results-formatted 060121'!$A:BA,(BD$3+2),FALSE)</f>
        <v>Nein</v>
      </c>
      <c r="BE17" s="95" t="str">
        <f>VLOOKUP($B17,'Results-formatted 060121'!$A:BB,(BE$3+2),FALSE)</f>
        <v>Nein</v>
      </c>
      <c r="BF17" s="95" t="str">
        <f>VLOOKUP($B17,'Results-formatted 060121'!$A:BC,(BF$3+2),FALSE)</f>
        <v>Nein</v>
      </c>
      <c r="BG17" s="95" t="str">
        <f>VLOOKUP($B17,'Results-formatted 060121'!$A:BD,(BG$3+2),FALSE)</f>
        <v>Nein</v>
      </c>
      <c r="BH17" s="95" t="str">
        <f>VLOOKUP($B17,'Results-formatted 060121'!$A:BE,(BH$3+2),FALSE)</f>
        <v>N/A</v>
      </c>
      <c r="BI17" s="95" t="str">
        <f>VLOOKUP($B17,'Results-formatted 060121'!$A:BF,(BI$3+2),FALSE)</f>
        <v>Nein</v>
      </c>
      <c r="BJ17" s="95" t="str">
        <f>VLOOKUP($B17,'Results-formatted 060121'!$A:BG,(BJ$3+2),FALSE)</f>
        <v>Nein</v>
      </c>
      <c r="BK17" s="95" t="str">
        <f>VLOOKUP($B17,'Results-formatted 060121'!$A:BH,(BK$3+2),FALSE)</f>
        <v>Ja</v>
      </c>
      <c r="BL17" s="95" t="str">
        <f>VLOOKUP($B17,'Results-formatted 060121'!$A:BI,(BL$3+2),FALSE)</f>
        <v>Nein</v>
      </c>
      <c r="BM17" s="95" t="str">
        <f>VLOOKUP($B17,'Results-formatted 060121'!$A:BJ,(BM$3+2),FALSE)</f>
        <v>Nein</v>
      </c>
      <c r="BN17" s="95">
        <f>VLOOKUP($B17,'Results-formatted 060121'!$A:BK,(BN$3+2),FALSE)</f>
        <v>0</v>
      </c>
      <c r="BO17" s="95"/>
      <c r="BP17" s="95"/>
      <c r="BQ17" s="95"/>
      <c r="BR17" s="95"/>
      <c r="BS17" s="95"/>
      <c r="BT17" s="95"/>
      <c r="BU17" s="95"/>
      <c r="BV17" s="95"/>
      <c r="BW17" s="95"/>
      <c r="BX17" s="95"/>
      <c r="BY17" s="95"/>
      <c r="BZ17" s="95"/>
      <c r="CA17" s="95"/>
      <c r="CB17" s="95"/>
      <c r="CC17" s="95"/>
      <c r="CD17" s="96"/>
    </row>
    <row r="18" spans="2:84" ht="14" x14ac:dyDescent="0.15">
      <c r="B18" s="84" t="s">
        <v>292</v>
      </c>
      <c r="C18" s="86" t="s">
        <v>224</v>
      </c>
      <c r="D18" s="2" t="s">
        <v>1163</v>
      </c>
      <c r="E18" s="17" t="s">
        <v>12</v>
      </c>
      <c r="F18" s="95" t="str">
        <f>VLOOKUP($B18,'Results-formatted 060121'!$A:$AJ,(F$3+2),FALSE)</f>
        <v>Ja</v>
      </c>
      <c r="G18" s="95" t="str">
        <f>VLOOKUP($B18,'Results-formatted 060121'!$A:$AJ,(G$3+2),FALSE)</f>
        <v>Nein</v>
      </c>
      <c r="H18" s="95" t="str">
        <f>VLOOKUP($B18,'Results-formatted 060121'!$A:$AJ,(H$3+2),FALSE)</f>
        <v>Nein</v>
      </c>
      <c r="I18" s="95" t="str">
        <f>VLOOKUP($B18,'Results-formatted 060121'!$A:$AJ,(I$3+2),FALSE)</f>
        <v>Ja</v>
      </c>
      <c r="J18" s="95" t="str">
        <f>VLOOKUP($B18,'Results-formatted 060121'!$A:$AJ,(J$3+2),FALSE)</f>
        <v>Ja</v>
      </c>
      <c r="K18" s="95" t="str">
        <f>VLOOKUP($B18,'Results-formatted 060121'!$A:$AJ,(K$3+2),FALSE)</f>
        <v>Nein</v>
      </c>
      <c r="L18" s="95" t="str">
        <f>VLOOKUP($B18,'Results-formatted 060121'!$A:$AJ,(L$3+2),FALSE)</f>
        <v>Ja</v>
      </c>
      <c r="M18" s="95" t="str">
        <f>VLOOKUP($B18,'Results-formatted 060121'!$A:$AJ,(M$3+2),FALSE)</f>
        <v>Nein</v>
      </c>
      <c r="N18" s="95" t="str">
        <f>VLOOKUP($B18,'Results-formatted 060121'!$A:$AJ,(N$3+2),FALSE)</f>
        <v>Ja</v>
      </c>
      <c r="O18" s="95" t="str">
        <f>VLOOKUP($B18,'Results-formatted 060121'!$A:$AJ,(O$3+2),FALSE)</f>
        <v>Nein</v>
      </c>
      <c r="P18" s="95" t="str">
        <f>VLOOKUP($B18,'Results-formatted 060121'!$A:$AJ,(P$3+2),FALSE)</f>
        <v>Ja</v>
      </c>
      <c r="Q18" s="95" t="str">
        <f>VLOOKUP($B18,'Results-formatted 060121'!$A:$AJ,(Q$3+2),FALSE)</f>
        <v>Ja</v>
      </c>
      <c r="R18" s="95" t="str">
        <f>VLOOKUP($B18,'Results-formatted 060121'!$A:$AJ,(R$3+2),FALSE)</f>
        <v>Nein</v>
      </c>
      <c r="S18" s="95" t="str">
        <f>VLOOKUP($B18,'Results-formatted 060121'!$A:$AJ,(S$3+2),FALSE)</f>
        <v>Ja</v>
      </c>
      <c r="T18" s="95" t="str">
        <f>VLOOKUP($B18,'Results-formatted 060121'!$A:$AJ,(T$3+2),FALSE)</f>
        <v>Nein</v>
      </c>
      <c r="U18" s="95" t="str">
        <f>VLOOKUP($B18,'Results-formatted 060121'!$A:$AJ,(U$3+2),FALSE)</f>
        <v>Ja</v>
      </c>
      <c r="V18" s="95" t="str">
        <f>VLOOKUP($B18,'Results-formatted 060121'!$A:$AJ,(V$3+2),FALSE)</f>
        <v>Ja</v>
      </c>
      <c r="W18" s="95" t="str">
        <f>VLOOKUP($B18,'Results-formatted 060121'!$A:$AJ,(W$3+2),FALSE)</f>
        <v>Ja</v>
      </c>
      <c r="X18" s="95" t="str">
        <f>VLOOKUP($B18,'Results-formatted 060121'!$A:$AJ,(X$3+2),FALSE)</f>
        <v>Nein</v>
      </c>
      <c r="Y18" s="95" t="str">
        <f>VLOOKUP($B18,'Results-formatted 060121'!$A:$AJ,(Y$3+2),FALSE)</f>
        <v>Ja</v>
      </c>
      <c r="Z18" s="95" t="str">
        <f>VLOOKUP($B18,'Results-formatted 060121'!$A:$AJ,(Z$3+2),FALSE)</f>
        <v>Ja</v>
      </c>
      <c r="AA18" s="95" t="str">
        <f>VLOOKUP($B18,'Results-formatted 060121'!$A:$AJ,(AA$3+2),FALSE)</f>
        <v>Ja</v>
      </c>
      <c r="AB18" s="95" t="str">
        <f>VLOOKUP($B18,'Results-formatted 060121'!$A:$AJ,(AB$3+2),FALSE)</f>
        <v>Ja</v>
      </c>
      <c r="AC18" s="95" t="str">
        <f>VLOOKUP($B18,'Results-formatted 060121'!$A:$AJ,(AC$3+2),FALSE)</f>
        <v>N/A</v>
      </c>
      <c r="AD18" s="95" t="str">
        <f>VLOOKUP($B18,'Results-formatted 060121'!$A:$AJ,(AD$3+2),FALSE)</f>
        <v>Ja</v>
      </c>
      <c r="AE18" s="95" t="str">
        <f>VLOOKUP($B18,'Results-formatted 060121'!$A:$AJ,(AE$3+2),FALSE)</f>
        <v>Nein</v>
      </c>
      <c r="AF18" s="95" t="str">
        <f>VLOOKUP($B18,'Results-formatted 060121'!$A:$AJ,(AF$3+2),FALSE)</f>
        <v>Ja</v>
      </c>
      <c r="AG18" s="95" t="str">
        <f>VLOOKUP($B18,'Results-formatted 060121'!$A:$AJ,(AG$3+2),FALSE)</f>
        <v>Nein</v>
      </c>
      <c r="AH18" s="95" t="str">
        <f>VLOOKUP($B18,'Results-formatted 060121'!$A:$AJ,(AH$3+2),FALSE)</f>
        <v>Nein</v>
      </c>
      <c r="AI18" s="95" t="str">
        <f>VLOOKUP($B18,'Results-formatted 060121'!$A:$AJ,(AI$3+2),FALSE)</f>
        <v>Ja</v>
      </c>
      <c r="AJ18" s="95" t="str">
        <f>VLOOKUP($B18,'Results-formatted 060121'!$A:$AJ,(AJ$3+2),FALSE)</f>
        <v>Nein</v>
      </c>
      <c r="AK18" s="95" t="str">
        <f>VLOOKUP($B18,'Results-formatted 060121'!$A:$AJ,(AK$3+2),FALSE)</f>
        <v>Ja</v>
      </c>
      <c r="AL18" s="95" t="str">
        <f>VLOOKUP($B18,'Results-formatted 060121'!$A:$AJ,(AL$3+2),FALSE)</f>
        <v>Nein</v>
      </c>
      <c r="AM18" s="95" t="str">
        <f>VLOOKUP($B18,'Results-formatted 060121'!$A:AJ,(AM$3+2),FALSE)</f>
        <v>Ja</v>
      </c>
      <c r="AN18" s="95" t="str">
        <f>VLOOKUP($B18,'Results-formatted 060121'!$A:AK,(AN$3+2),FALSE)</f>
        <v>Nein</v>
      </c>
      <c r="AO18" s="95" t="str">
        <f>VLOOKUP($B18,'Results-formatted 060121'!$A:AL,(AO$3+2),FALSE)</f>
        <v>Nein</v>
      </c>
      <c r="AP18" s="95" t="str">
        <f>VLOOKUP($B18,'Results-formatted 060121'!$A:AM,(AP$3+2),FALSE)</f>
        <v>Nein</v>
      </c>
      <c r="AQ18" s="95" t="str">
        <f>VLOOKUP($B18,'Results-formatted 060121'!$A:AN,(AQ$3+2),FALSE)</f>
        <v>Nein</v>
      </c>
      <c r="AR18" s="95" t="str">
        <f>VLOOKUP($B18,'Results-formatted 060121'!$A:AO,(AR$3+2),FALSE)</f>
        <v>Nein</v>
      </c>
      <c r="AS18" s="95" t="str">
        <f>VLOOKUP($B18,'Results-formatted 060121'!$A:AP,(AS$3+2),FALSE)</f>
        <v>Ja</v>
      </c>
      <c r="AT18" s="95" t="str">
        <f>VLOOKUP($B18,'Results-formatted 060121'!$A:AQ,(AT$3+2),FALSE)</f>
        <v>Nein</v>
      </c>
      <c r="AU18" s="95" t="str">
        <f>VLOOKUP($B18,'Results-formatted 060121'!$A:AR,(AU$3+2),FALSE)</f>
        <v>Nein</v>
      </c>
      <c r="AV18" s="95" t="str">
        <f>VLOOKUP($B18,'Results-formatted 060121'!$A:AS,(AV$3+2),FALSE)</f>
        <v>Ja</v>
      </c>
      <c r="AW18" s="95" t="str">
        <f>VLOOKUP($B18,'Results-formatted 060121'!$A:AT,(AW$3+2),FALSE)</f>
        <v>Ja</v>
      </c>
      <c r="AX18" s="95" t="str">
        <f>VLOOKUP($B18,'Results-formatted 060121'!$A:AU,(AX$3+2),FALSE)</f>
        <v>Ja</v>
      </c>
      <c r="AY18" s="95" t="str">
        <f>VLOOKUP($B18,'Results-formatted 060121'!$A:AV,(AY$3+2),FALSE)</f>
        <v>Nein</v>
      </c>
      <c r="AZ18" s="95" t="str">
        <f>VLOOKUP($B18,'Results-formatted 060121'!$A:AW,(AZ$3+2),FALSE)</f>
        <v>Nein</v>
      </c>
      <c r="BA18" s="95" t="str">
        <f>VLOOKUP($B18,'Results-formatted 060121'!$A:AX,(BA$3+2),FALSE)</f>
        <v>Nein</v>
      </c>
      <c r="BB18" s="95" t="str">
        <f>VLOOKUP($B18,'Results-formatted 060121'!$A:AY,(BB$3+2),FALSE)</f>
        <v>Nein</v>
      </c>
      <c r="BC18" s="95" t="str">
        <f>VLOOKUP($B18,'Results-formatted 060121'!$A:AZ,(BC$3+2),FALSE)</f>
        <v>Ja</v>
      </c>
      <c r="BD18" s="95" t="str">
        <f>VLOOKUP($B18,'Results-formatted 060121'!$A:BA,(BD$3+2),FALSE)</f>
        <v>Ja</v>
      </c>
      <c r="BE18" s="95" t="str">
        <f>VLOOKUP($B18,'Results-formatted 060121'!$A:BB,(BE$3+2),FALSE)</f>
        <v>Nein</v>
      </c>
      <c r="BF18" s="95" t="str">
        <f>VLOOKUP($B18,'Results-formatted 060121'!$A:BC,(BF$3+2),FALSE)</f>
        <v>Nein</v>
      </c>
      <c r="BG18" s="95" t="str">
        <f>VLOOKUP($B18,'Results-formatted 060121'!$A:BD,(BG$3+2),FALSE)</f>
        <v>Ja</v>
      </c>
      <c r="BH18" s="95" t="str">
        <f>VLOOKUP($B18,'Results-formatted 060121'!$A:BE,(BH$3+2),FALSE)</f>
        <v>N/A</v>
      </c>
      <c r="BI18" s="95" t="str">
        <f>VLOOKUP($B18,'Results-formatted 060121'!$A:BF,(BI$3+2),FALSE)</f>
        <v>Ja</v>
      </c>
      <c r="BJ18" s="95" t="str">
        <f>VLOOKUP($B18,'Results-formatted 060121'!$A:BG,(BJ$3+2),FALSE)</f>
        <v>Nein</v>
      </c>
      <c r="BK18" s="95" t="str">
        <f>VLOOKUP($B18,'Results-formatted 060121'!$A:BH,(BK$3+2),FALSE)</f>
        <v>Nein</v>
      </c>
      <c r="BL18" s="95" t="str">
        <f>VLOOKUP($B18,'Results-formatted 060121'!$A:BI,(BL$3+2),FALSE)</f>
        <v>Nein</v>
      </c>
      <c r="BM18" s="95" t="str">
        <f>VLOOKUP($B18,'Results-formatted 060121'!$A:BJ,(BM$3+2),FALSE)</f>
        <v>Nein</v>
      </c>
      <c r="BN18" s="95">
        <f>VLOOKUP($B18,'Results-formatted 060121'!$A:BK,(BN$3+2),FALSE)</f>
        <v>0</v>
      </c>
      <c r="BO18" s="95"/>
      <c r="BP18" s="95"/>
      <c r="BQ18" s="95"/>
      <c r="BR18" s="95"/>
      <c r="BS18" s="95"/>
      <c r="BT18" s="95"/>
      <c r="BU18" s="95"/>
      <c r="BV18" s="95"/>
      <c r="BW18" s="95"/>
      <c r="BX18" s="95"/>
      <c r="BY18" s="95"/>
      <c r="BZ18" s="95"/>
      <c r="CA18" s="95"/>
      <c r="CB18" s="95"/>
      <c r="CC18" s="95"/>
      <c r="CD18" s="97"/>
    </row>
    <row r="19" spans="2:84" ht="17" customHeight="1" x14ac:dyDescent="0.15">
      <c r="B19" s="84"/>
      <c r="E19" s="33" t="s">
        <v>76</v>
      </c>
      <c r="F19" s="37">
        <f>IF(ISNUMBER(F20), AVERAGE(F20:F38), "")</f>
        <v>5</v>
      </c>
      <c r="G19" s="37" t="str">
        <f t="shared" ref="G19:CD19" si="0">IF(ISNUMBER(G20), AVERAGE(G20:G38), "")</f>
        <v/>
      </c>
      <c r="H19" s="37" t="str">
        <f t="shared" si="0"/>
        <v/>
      </c>
      <c r="I19" s="37">
        <f t="shared" si="0"/>
        <v>3.8947368421052633</v>
      </c>
      <c r="J19" s="37">
        <f t="shared" si="0"/>
        <v>3.8421052631578947</v>
      </c>
      <c r="K19" s="37" t="str">
        <f t="shared" si="0"/>
        <v/>
      </c>
      <c r="L19" s="37">
        <f t="shared" si="0"/>
        <v>5.2105263157894735</v>
      </c>
      <c r="M19" s="37" t="str">
        <f t="shared" si="0"/>
        <v/>
      </c>
      <c r="N19" s="37">
        <f t="shared" si="0"/>
        <v>5.1578947368421053</v>
      </c>
      <c r="O19" s="37" t="str">
        <f t="shared" si="0"/>
        <v/>
      </c>
      <c r="P19" s="37">
        <f t="shared" si="0"/>
        <v>4.4210526315789478</v>
      </c>
      <c r="Q19" s="37">
        <f t="shared" si="0"/>
        <v>5.6842105263157894</v>
      </c>
      <c r="R19" s="37" t="str">
        <f t="shared" si="0"/>
        <v/>
      </c>
      <c r="S19" s="37">
        <f t="shared" si="0"/>
        <v>5.1578947368421053</v>
      </c>
      <c r="T19" s="37" t="str">
        <f t="shared" si="0"/>
        <v/>
      </c>
      <c r="U19" s="37">
        <f t="shared" si="0"/>
        <v>5.4736842105263159</v>
      </c>
      <c r="V19" s="37">
        <f t="shared" si="0"/>
        <v>5.5263157894736841</v>
      </c>
      <c r="W19" s="37">
        <f t="shared" si="0"/>
        <v>4.5789473684210522</v>
      </c>
      <c r="X19" s="37" t="str">
        <f t="shared" si="0"/>
        <v/>
      </c>
      <c r="Y19" s="37">
        <f t="shared" si="0"/>
        <v>5.5263157894736841</v>
      </c>
      <c r="Z19" s="37">
        <f t="shared" si="0"/>
        <v>3.736842105263158</v>
      </c>
      <c r="AA19" s="37">
        <f t="shared" si="0"/>
        <v>5.1052631578947372</v>
      </c>
      <c r="AB19" s="37">
        <f t="shared" si="0"/>
        <v>6</v>
      </c>
      <c r="AC19" s="37" t="str">
        <f t="shared" si="0"/>
        <v/>
      </c>
      <c r="AD19" s="37">
        <f t="shared" si="0"/>
        <v>4.4210526315789478</v>
      </c>
      <c r="AE19" s="37" t="str">
        <f t="shared" si="0"/>
        <v/>
      </c>
      <c r="AF19" s="37">
        <f t="shared" si="0"/>
        <v>3.2105263157894739</v>
      </c>
      <c r="AG19" s="37" t="str">
        <f t="shared" si="0"/>
        <v/>
      </c>
      <c r="AH19" s="37" t="str">
        <f t="shared" si="0"/>
        <v/>
      </c>
      <c r="AI19" s="37">
        <f t="shared" si="0"/>
        <v>6.1052631578947372</v>
      </c>
      <c r="AJ19" s="37" t="str">
        <f t="shared" si="0"/>
        <v/>
      </c>
      <c r="AK19" s="37">
        <f t="shared" si="0"/>
        <v>4.2631578947368425</v>
      </c>
      <c r="AL19" s="37" t="str">
        <f t="shared" si="0"/>
        <v/>
      </c>
      <c r="AM19" s="37">
        <f t="shared" si="0"/>
        <v>4.9473684210526319</v>
      </c>
      <c r="AN19" s="37" t="str">
        <f t="shared" ref="AN19" si="1">IF(ISNUMBER(AN20), AVERAGE(AN20:AN38), "")</f>
        <v/>
      </c>
      <c r="AO19" s="37" t="str">
        <f t="shared" si="0"/>
        <v/>
      </c>
      <c r="AP19" s="37" t="str">
        <f t="shared" si="0"/>
        <v/>
      </c>
      <c r="AQ19" s="37" t="str">
        <f t="shared" si="0"/>
        <v/>
      </c>
      <c r="AR19" s="37" t="str">
        <f t="shared" si="0"/>
        <v/>
      </c>
      <c r="AS19" s="37">
        <f t="shared" si="0"/>
        <v>6.1052631578947372</v>
      </c>
      <c r="AT19" s="37" t="str">
        <f t="shared" si="0"/>
        <v/>
      </c>
      <c r="AU19" s="37" t="str">
        <f t="shared" si="0"/>
        <v/>
      </c>
      <c r="AV19" s="37">
        <f t="shared" si="0"/>
        <v>6.2105263157894735</v>
      </c>
      <c r="AW19" s="37">
        <f t="shared" si="0"/>
        <v>4.8947368421052628</v>
      </c>
      <c r="AX19" s="37">
        <f t="shared" si="0"/>
        <v>2.6842105263157894</v>
      </c>
      <c r="AY19" s="37" t="str">
        <f t="shared" si="0"/>
        <v/>
      </c>
      <c r="AZ19" s="37" t="str">
        <f t="shared" si="0"/>
        <v/>
      </c>
      <c r="BA19" s="37" t="str">
        <f t="shared" si="0"/>
        <v/>
      </c>
      <c r="BB19" s="37" t="str">
        <f t="shared" si="0"/>
        <v/>
      </c>
      <c r="BC19" s="37">
        <f t="shared" si="0"/>
        <v>4.4210526315789478</v>
      </c>
      <c r="BD19" s="37">
        <f t="shared" si="0"/>
        <v>5.4736842105263159</v>
      </c>
      <c r="BE19" s="37" t="str">
        <f t="shared" si="0"/>
        <v/>
      </c>
      <c r="BF19" s="37" t="str">
        <f t="shared" si="0"/>
        <v/>
      </c>
      <c r="BG19" s="37">
        <f t="shared" si="0"/>
        <v>5.7894736842105265</v>
      </c>
      <c r="BH19" s="37" t="str">
        <f t="shared" si="0"/>
        <v/>
      </c>
      <c r="BI19" s="37">
        <f t="shared" si="0"/>
        <v>5.2105263157894735</v>
      </c>
      <c r="BJ19" s="37" t="str">
        <f t="shared" si="0"/>
        <v/>
      </c>
      <c r="BK19" s="37" t="str">
        <f t="shared" si="0"/>
        <v/>
      </c>
      <c r="BL19" s="37" t="str">
        <f t="shared" si="0"/>
        <v/>
      </c>
      <c r="BM19" s="37" t="str">
        <f t="shared" si="0"/>
        <v/>
      </c>
      <c r="BN19" s="37" t="str">
        <f t="shared" si="0"/>
        <v/>
      </c>
      <c r="BO19" s="37" t="str">
        <f t="shared" si="0"/>
        <v/>
      </c>
      <c r="BP19" s="37"/>
      <c r="BQ19" s="37"/>
      <c r="BR19" s="37" t="str">
        <f t="shared" ref="BR19:BS19" si="2">IF(ISNUMBER(BR20), AVERAGE(BR20:BR38), "")</f>
        <v/>
      </c>
      <c r="BS19" s="37" t="str">
        <f t="shared" si="2"/>
        <v/>
      </c>
      <c r="BT19" s="37"/>
      <c r="BU19" s="37"/>
      <c r="BV19" s="37" t="str">
        <f t="shared" si="0"/>
        <v/>
      </c>
      <c r="BW19" s="37" t="str">
        <f t="shared" ref="BW19" si="3">IF(ISNUMBER(BW20), AVERAGE(BW20:BW38), "")</f>
        <v/>
      </c>
      <c r="BX19" s="37"/>
      <c r="BY19" s="37"/>
      <c r="BZ19" s="37" t="str">
        <f t="shared" ref="BZ19" si="4">IF(ISNUMBER(BZ20), AVERAGE(BZ20:BZ38), "")</f>
        <v/>
      </c>
      <c r="CA19" s="37" t="str">
        <f t="shared" si="0"/>
        <v/>
      </c>
      <c r="CB19" s="37"/>
      <c r="CC19" s="37"/>
      <c r="CD19" s="37" t="str">
        <f t="shared" si="0"/>
        <v/>
      </c>
      <c r="CE19" s="32">
        <f>AVERAGE(CE20:CE38)</f>
        <v>4.9304511278195493</v>
      </c>
      <c r="CF19" s="32">
        <f t="shared" ref="CF19:CF38" si="5">STDEV(F19:CD19)</f>
        <v>0.89192926914698711</v>
      </c>
    </row>
    <row r="20" spans="2:84" ht="56" x14ac:dyDescent="0.15">
      <c r="B20" s="84" t="s">
        <v>293</v>
      </c>
      <c r="C20" s="86" t="s">
        <v>224</v>
      </c>
      <c r="D20" s="2">
        <v>7</v>
      </c>
      <c r="E20" s="7" t="s">
        <v>784</v>
      </c>
      <c r="F20" s="95">
        <f>IF(VLOOKUP($B20,'Results-formatted 060121'!$A:$AJ,(F$3+2),FALSE) = 0, "", VLOOKUP($B20,'Results-formatted 060121'!$A:$AJ,(F$3+2),FALSE))</f>
        <v>5</v>
      </c>
      <c r="G20" s="95" t="str">
        <f>IF(VLOOKUP($B20,'Results-formatted 060121'!$A:$AJ,(G$3+2),FALSE) = 0, "", VLOOKUP($B20,'Results-formatted 060121'!$A:$AJ,(G$3+2),FALSE))</f>
        <v/>
      </c>
      <c r="H20" s="95" t="str">
        <f>IF(VLOOKUP($B20,'Results-formatted 060121'!$A:$AJ,(H$3+2),FALSE) = 0, "", VLOOKUP($B20,'Results-formatted 060121'!$A:$AJ,(H$3+2),FALSE))</f>
        <v/>
      </c>
      <c r="I20" s="95">
        <f>IF(VLOOKUP($B20,'Results-formatted 060121'!$A:$AJ,(I$3+2),FALSE) = 0, "", VLOOKUP($B20,'Results-formatted 060121'!$A:$AJ,(I$3+2),FALSE))</f>
        <v>2</v>
      </c>
      <c r="J20" s="95">
        <f>IF(VLOOKUP($B20,'Results-formatted 060121'!$A:$AJ,(J$3+2),FALSE) = 0, "", VLOOKUP($B20,'Results-formatted 060121'!$A:$AJ,(J$3+2),FALSE))</f>
        <v>3</v>
      </c>
      <c r="K20" s="95" t="str">
        <f>IF(VLOOKUP($B20,'Results-formatted 060121'!$A:$AJ,(K$3+2),FALSE) = 0, "", VLOOKUP($B20,'Results-formatted 060121'!$A:$AJ,(K$3+2),FALSE))</f>
        <v/>
      </c>
      <c r="L20" s="95">
        <f>IF(VLOOKUP($B20,'Results-formatted 060121'!$A:$AJ,(L$3+2),FALSE) = 0, "", VLOOKUP($B20,'Results-formatted 060121'!$A:$AJ,(L$3+2),FALSE))</f>
        <v>4</v>
      </c>
      <c r="M20" s="95" t="str">
        <f>IF(VLOOKUP($B20,'Results-formatted 060121'!$A:$AJ,(M$3+2),FALSE) = 0, "", VLOOKUP($B20,'Results-formatted 060121'!$A:$AJ,(M$3+2),FALSE))</f>
        <v/>
      </c>
      <c r="N20" s="95">
        <f>IF(VLOOKUP($B20,'Results-formatted 060121'!$A:$AJ,(N$3+2),FALSE) = 0, "", VLOOKUP($B20,'Results-formatted 060121'!$A:$AJ,(N$3+2),FALSE))</f>
        <v>4</v>
      </c>
      <c r="O20" s="95" t="str">
        <f>IF(VLOOKUP($B20,'Results-formatted 060121'!$A:$AJ,(O$3+2),FALSE) = 0, "", VLOOKUP($B20,'Results-formatted 060121'!$A:$AJ,(O$3+2),FALSE))</f>
        <v/>
      </c>
      <c r="P20" s="95">
        <f>IF(VLOOKUP($B20,'Results-formatted 060121'!$A:$AJ,(P$3+2),FALSE) = 0, "", VLOOKUP($B20,'Results-formatted 060121'!$A:$AJ,(P$3+2),FALSE))</f>
        <v>3</v>
      </c>
      <c r="Q20" s="95">
        <f>IF(VLOOKUP($B20,'Results-formatted 060121'!$A:$AJ,(Q$3+2),FALSE) = 0, "", VLOOKUP($B20,'Results-formatted 060121'!$A:$AJ,(Q$3+2),FALSE))</f>
        <v>7</v>
      </c>
      <c r="R20" s="95" t="str">
        <f>IF(VLOOKUP($B20,'Results-formatted 060121'!$A:$AJ,(R$3+2),FALSE) = 0, "", VLOOKUP($B20,'Results-formatted 060121'!$A:$AJ,(R$3+2),FALSE))</f>
        <v/>
      </c>
      <c r="S20" s="95">
        <f>IF(VLOOKUP($B20,'Results-formatted 060121'!$A:$AJ,(S$3+2),FALSE) = 0, "", VLOOKUP($B20,'Results-formatted 060121'!$A:$AJ,(S$3+2),FALSE))</f>
        <v>6</v>
      </c>
      <c r="T20" s="95" t="str">
        <f>IF(VLOOKUP($B20,'Results-formatted 060121'!$A:$AJ,(T$3+2),FALSE) = 0, "", VLOOKUP($B20,'Results-formatted 060121'!$A:$AJ,(T$3+2),FALSE))</f>
        <v/>
      </c>
      <c r="U20" s="95">
        <f>IF(VLOOKUP($B20,'Results-formatted 060121'!$A:$AJ,(U$3+2),FALSE) = 0, "", VLOOKUP($B20,'Results-formatted 060121'!$A:$AJ,(U$3+2),FALSE))</f>
        <v>7</v>
      </c>
      <c r="V20" s="95">
        <f>IF(VLOOKUP($B20,'Results-formatted 060121'!$A:$AJ,(V$3+2),FALSE) = 0, "", VLOOKUP($B20,'Results-formatted 060121'!$A:$AJ,(V$3+2),FALSE))</f>
        <v>5</v>
      </c>
      <c r="W20" s="95">
        <f>IF(VLOOKUP($B20,'Results-formatted 060121'!$A:$AJ,(W$3+2),FALSE) = 0, "", VLOOKUP($B20,'Results-formatted 060121'!$A:$AJ,(W$3+2),FALSE))</f>
        <v>4</v>
      </c>
      <c r="X20" s="95" t="str">
        <f>IF(VLOOKUP($B20,'Results-formatted 060121'!$A:$AJ,(X$3+2),FALSE) = 0, "", VLOOKUP($B20,'Results-formatted 060121'!$A:$AJ,(X$3+2),FALSE))</f>
        <v/>
      </c>
      <c r="Y20" s="95">
        <f>IF(VLOOKUP($B20,'Results-formatted 060121'!$A:$AJ,(Y$3+2),FALSE) = 0, "", VLOOKUP($B20,'Results-formatted 060121'!$A:$AJ,(Y$3+2),FALSE))</f>
        <v>6</v>
      </c>
      <c r="Z20" s="95">
        <f>IF(VLOOKUP($B20,'Results-formatted 060121'!$A:$AJ,(Z$3+2),FALSE) = 0, "", VLOOKUP($B20,'Results-formatted 060121'!$A:$AJ,(Z$3+2),FALSE))</f>
        <v>2</v>
      </c>
      <c r="AA20" s="95">
        <f>IF(VLOOKUP($B20,'Results-formatted 060121'!$A:$AJ,(AA$3+2),FALSE) = 0, "", VLOOKUP($B20,'Results-formatted 060121'!$A:$AJ,(AA$3+2),FALSE))</f>
        <v>6</v>
      </c>
      <c r="AB20" s="95">
        <f>IF(VLOOKUP($B20,'Results-formatted 060121'!$A:$AJ,(AB$3+2),FALSE) = 0, "", VLOOKUP($B20,'Results-formatted 060121'!$A:$AJ,(AB$3+2),FALSE))</f>
        <v>6</v>
      </c>
      <c r="AC20" s="95" t="str">
        <f>IF(VLOOKUP($B20,'Results-formatted 060121'!$A:$AJ,(AC$3+2),FALSE) = 0, "", VLOOKUP($B20,'Results-formatted 060121'!$A:$AJ,(AC$3+2),FALSE))</f>
        <v/>
      </c>
      <c r="AD20" s="95">
        <f>IF(VLOOKUP($B20,'Results-formatted 060121'!$A:$AJ,(AD$3+2),FALSE) = 0, "", VLOOKUP($B20,'Results-formatted 060121'!$A:$AJ,(AD$3+2),FALSE))</f>
        <v>3</v>
      </c>
      <c r="AE20" s="95" t="str">
        <f>IF(VLOOKUP($B20,'Results-formatted 060121'!$A:$AJ,(AE$3+2),FALSE) = 0, "", VLOOKUP($B20,'Results-formatted 060121'!$A:$AJ,(AE$3+2),FALSE))</f>
        <v/>
      </c>
      <c r="AF20" s="95">
        <f>IF(VLOOKUP($B20,'Results-formatted 060121'!$A:$AJ,(AF$3+2),FALSE) = 0, "", VLOOKUP($B20,'Results-formatted 060121'!$A:$AJ,(AF$3+2),FALSE))</f>
        <v>3</v>
      </c>
      <c r="AG20" s="95" t="str">
        <f>IF(VLOOKUP($B20,'Results-formatted 060121'!$A:$AJ,(AG$3+2),FALSE) = 0, "", VLOOKUP($B20,'Results-formatted 060121'!$A:$AJ,(AG$3+2),FALSE))</f>
        <v/>
      </c>
      <c r="AH20" s="95" t="str">
        <f>IF(VLOOKUP($B20,'Results-formatted 060121'!$A:$AJ,(AH$3+2),FALSE) = 0, "", VLOOKUP($B20,'Results-formatted 060121'!$A:$AJ,(AH$3+2),FALSE))</f>
        <v/>
      </c>
      <c r="AI20" s="95">
        <f>IF(VLOOKUP($B20,'Results-formatted 060121'!$A:$AJ,(AI$3+2),FALSE) = 0, "", VLOOKUP($B20,'Results-formatted 060121'!$A:$AJ,(AI$3+2),FALSE))</f>
        <v>6</v>
      </c>
      <c r="AJ20" s="95" t="str">
        <f>IF(VLOOKUP($B20,'Results-formatted 060121'!$A:$AJ,(AJ$3+2),FALSE) = 0, "", VLOOKUP($B20,'Results-formatted 060121'!$A:$AJ,(AJ$3+2),FALSE))</f>
        <v/>
      </c>
      <c r="AK20" s="95">
        <f>IF(VLOOKUP($B20,'Results-formatted 060121'!$A:$AJ,(AK$3+2),FALSE) = 0, "", VLOOKUP($B20,'Results-formatted 060121'!$A:$AJ,(AK$3+2),FALSE))</f>
        <v>5</v>
      </c>
      <c r="AL20" s="95" t="str">
        <f>IF(VLOOKUP($B20,'Results-formatted 060121'!$A:$AJ,(AL$3+2),FALSE) = 0, "", VLOOKUP($B20,'Results-formatted 060121'!$A:$AJ,(AL$3+2),FALSE))</f>
        <v/>
      </c>
      <c r="AM20" s="95">
        <f>IF(VLOOKUP($B20,'Results-formatted 060121'!$A:AJ,(AM$3+2),FALSE) = 0, "", VLOOKUP($B20,'Results-formatted 060121'!$A:AJ,(AM$3+2),FALSE))</f>
        <v>2</v>
      </c>
      <c r="AN20" s="95" t="str">
        <f>IF(VLOOKUP($B20,'Results-formatted 060121'!$A:AK,(AN$3+2),FALSE) = 0, "", VLOOKUP($B20,'Results-formatted 060121'!$A:AK,(AN$3+2),FALSE))</f>
        <v/>
      </c>
      <c r="AO20" s="95" t="str">
        <f>IF(VLOOKUP($B20,'Results-formatted 060121'!$A:AL,(AO$3+2),FALSE) = 0, "", VLOOKUP($B20,'Results-formatted 060121'!$A:AL,(AO$3+2),FALSE))</f>
        <v/>
      </c>
      <c r="AP20" s="95" t="str">
        <f>IF(VLOOKUP($B20,'Results-formatted 060121'!$A:AM,(AP$3+2),FALSE) = 0, "", VLOOKUP($B20,'Results-formatted 060121'!$A:AM,(AP$3+2),FALSE))</f>
        <v/>
      </c>
      <c r="AQ20" s="95" t="str">
        <f>IF(VLOOKUP($B20,'Results-formatted 060121'!$A:AN,(AQ$3+2),FALSE) = 0, "", VLOOKUP($B20,'Results-formatted 060121'!$A:AN,(AQ$3+2),FALSE))</f>
        <v/>
      </c>
      <c r="AR20" s="95" t="str">
        <f>IF(VLOOKUP($B20,'Results-formatted 060121'!$A:AO,(AR$3+2),FALSE) = 0, "", VLOOKUP($B20,'Results-formatted 060121'!$A:AO,(AR$3+2),FALSE))</f>
        <v/>
      </c>
      <c r="AS20" s="95">
        <f>IF(VLOOKUP($B20,'Results-formatted 060121'!$A:AP,(AS$3+2),FALSE) = 0, "", VLOOKUP($B20,'Results-formatted 060121'!$A:AP,(AS$3+2),FALSE))</f>
        <v>7</v>
      </c>
      <c r="AT20" s="95" t="str">
        <f>IF(VLOOKUP($B20,'Results-formatted 060121'!$A:AQ,(AT$3+2),FALSE) = 0, "", VLOOKUP($B20,'Results-formatted 060121'!$A:AQ,(AT$3+2),FALSE))</f>
        <v/>
      </c>
      <c r="AU20" s="95" t="str">
        <f>IF(VLOOKUP($B20,'Results-formatted 060121'!$A:AR,(AU$3+2),FALSE) = 0, "", VLOOKUP($B20,'Results-formatted 060121'!$A:AR,(AU$3+2),FALSE))</f>
        <v/>
      </c>
      <c r="AV20" s="95">
        <f>IF(VLOOKUP($B20,'Results-formatted 060121'!$A:AS,(AV$3+2),FALSE) = 0, "", VLOOKUP($B20,'Results-formatted 060121'!$A:AS,(AV$3+2),FALSE))</f>
        <v>5</v>
      </c>
      <c r="AW20" s="95">
        <f>IF(VLOOKUP($B20,'Results-formatted 060121'!$A:AT,(AW$3+2),FALSE) = 0, "", VLOOKUP($B20,'Results-formatted 060121'!$A:AT,(AW$3+2),FALSE))</f>
        <v>6</v>
      </c>
      <c r="AX20" s="95">
        <f>IF(VLOOKUP($B20,'Results-formatted 060121'!$A:AU,(AX$3+2),FALSE) = 0, "", VLOOKUP($B20,'Results-formatted 060121'!$A:AU,(AX$3+2),FALSE))</f>
        <v>4</v>
      </c>
      <c r="AY20" s="95" t="str">
        <f>IF(VLOOKUP($B20,'Results-formatted 060121'!$A:AV,(AY$3+2),FALSE) = 0, "", VLOOKUP($B20,'Results-formatted 060121'!$A:AV,(AY$3+2),FALSE))</f>
        <v/>
      </c>
      <c r="AZ20" s="95" t="str">
        <f>IF(VLOOKUP($B20,'Results-formatted 060121'!$A:AW,(AZ$3+2),FALSE) = 0, "", VLOOKUP($B20,'Results-formatted 060121'!$A:AW,(AZ$3+2),FALSE))</f>
        <v/>
      </c>
      <c r="BA20" s="95" t="str">
        <f>IF(VLOOKUP($B20,'Results-formatted 060121'!$A:AX,(BA$3+2),FALSE) = 0, "", VLOOKUP($B20,'Results-formatted 060121'!$A:AX,(BA$3+2),FALSE))</f>
        <v/>
      </c>
      <c r="BB20" s="95" t="str">
        <f>IF(VLOOKUP($B20,'Results-formatted 060121'!$A:AY,(BB$3+2),FALSE) = 0, "", VLOOKUP($B20,'Results-formatted 060121'!$A:AY,(BB$3+2),FALSE))</f>
        <v/>
      </c>
      <c r="BC20" s="95">
        <f>IF(VLOOKUP($B20,'Results-formatted 060121'!$A:AZ,(BC$3+2),FALSE) = 0, "", VLOOKUP($B20,'Results-formatted 060121'!$A:AZ,(BC$3+2),FALSE))</f>
        <v>5</v>
      </c>
      <c r="BD20" s="95">
        <f>IF(VLOOKUP($B20,'Results-formatted 060121'!$A:BA,(BD$3+2),FALSE) = 0, "", VLOOKUP($B20,'Results-formatted 060121'!$A:BA,(BD$3+2),FALSE))</f>
        <v>6</v>
      </c>
      <c r="BE20" s="95" t="str">
        <f>IF(VLOOKUP($B20,'Results-formatted 060121'!$A:BB,(BE$3+2),FALSE) = 0, "", VLOOKUP($B20,'Results-formatted 060121'!$A:BB,(BE$3+2),FALSE))</f>
        <v/>
      </c>
      <c r="BF20" s="95" t="str">
        <f>IF(VLOOKUP($B20,'Results-formatted 060121'!$A:BC,(BF$3+2),FALSE) = 0, "", VLOOKUP($B20,'Results-formatted 060121'!$A:BC,(BF$3+2),FALSE))</f>
        <v/>
      </c>
      <c r="BG20" s="95">
        <f>IF(VLOOKUP($B20,'Results-formatted 060121'!$A:BD,(BG$3+2),FALSE) = 0, "", VLOOKUP($B20,'Results-formatted 060121'!$A:BD,(BG$3+2),FALSE))</f>
        <v>5</v>
      </c>
      <c r="BH20" s="95" t="str">
        <f>IF(VLOOKUP($B20,'Results-formatted 060121'!$A:BE,(BH$3+2),FALSE) = 0, "", VLOOKUP($B20,'Results-formatted 060121'!$A:BE,(BH$3+2),FALSE))</f>
        <v/>
      </c>
      <c r="BI20" s="95">
        <f>IF(VLOOKUP($B20,'Results-formatted 060121'!$A:BF,(BI$3+2),FALSE) = 0, "", VLOOKUP($B20,'Results-formatted 060121'!$A:BF,(BI$3+2),FALSE))</f>
        <v>5</v>
      </c>
      <c r="BJ20" s="95" t="str">
        <f>IF(VLOOKUP($B20,'Results-formatted 060121'!$A:BG,(BJ$3+2),FALSE) = 0, "", VLOOKUP($B20,'Results-formatted 060121'!$A:BG,(BJ$3+2),FALSE))</f>
        <v/>
      </c>
      <c r="BK20" s="95" t="str">
        <f>IF(VLOOKUP($B20,'Results-formatted 060121'!$A:BH,(BK$3+2),FALSE) = 0, "", VLOOKUP($B20,'Results-formatted 060121'!$A:BH,(BK$3+2),FALSE))</f>
        <v/>
      </c>
      <c r="BL20" s="95" t="str">
        <f>IF(VLOOKUP($B20,'Results-formatted 060121'!$A:BI,(BL$3+2),FALSE) = 0, "", VLOOKUP($B20,'Results-formatted 060121'!$A:BI,(BL$3+2),FALSE))</f>
        <v/>
      </c>
      <c r="BM20" s="95" t="str">
        <f>IF(VLOOKUP($B20,'Results-formatted 060121'!$A:BJ,(BM$3+2),FALSE) = 0, "", VLOOKUP($B20,'Results-formatted 060121'!$A:BJ,(BM$3+2),FALSE))</f>
        <v/>
      </c>
      <c r="BN20" s="95"/>
      <c r="BO20" s="95"/>
      <c r="BP20" s="95"/>
      <c r="BQ20" s="95"/>
      <c r="BR20" s="95"/>
      <c r="BS20" s="95"/>
      <c r="BT20" s="95"/>
      <c r="BU20" s="95"/>
      <c r="BV20" s="95"/>
      <c r="BW20" s="95"/>
      <c r="BX20" s="95"/>
      <c r="BY20" s="95"/>
      <c r="BZ20" s="95"/>
      <c r="CA20" s="95"/>
      <c r="CB20" s="95"/>
      <c r="CC20" s="95"/>
      <c r="CD20" s="98"/>
      <c r="CE20" s="2">
        <f t="shared" ref="CE20:CE38" si="6">AVERAGE(F20:CD20)</f>
        <v>4.7142857142857144</v>
      </c>
      <c r="CF20" s="25">
        <f t="shared" si="5"/>
        <v>1.5361602650076449</v>
      </c>
    </row>
    <row r="21" spans="2:84" ht="56" x14ac:dyDescent="0.15">
      <c r="B21" s="84" t="s">
        <v>294</v>
      </c>
      <c r="C21" s="86" t="s">
        <v>224</v>
      </c>
      <c r="D21" s="2">
        <v>7</v>
      </c>
      <c r="E21" s="7" t="s">
        <v>785</v>
      </c>
      <c r="F21" s="95">
        <f>IF(VLOOKUP($B21,'Results-formatted 060121'!$A:$AJ,(F$3+2),FALSE) = 0, "", VLOOKUP($B21,'Results-formatted 060121'!$A:$AJ,(F$3+2),FALSE))</f>
        <v>5</v>
      </c>
      <c r="G21" s="95" t="str">
        <f>IF(VLOOKUP($B21,'Results-formatted 060121'!$A:$AJ,(G$3+2),FALSE) = 0, "", VLOOKUP($B21,'Results-formatted 060121'!$A:$AJ,(G$3+2),FALSE))</f>
        <v/>
      </c>
      <c r="H21" s="95" t="str">
        <f>IF(VLOOKUP($B21,'Results-formatted 060121'!$A:$AJ,(H$3+2),FALSE) = 0, "", VLOOKUP($B21,'Results-formatted 060121'!$A:$AJ,(H$3+2),FALSE))</f>
        <v/>
      </c>
      <c r="I21" s="95">
        <f>IF(VLOOKUP($B21,'Results-formatted 060121'!$A:$AJ,(I$3+2),FALSE) = 0, "", VLOOKUP($B21,'Results-formatted 060121'!$A:$AJ,(I$3+2),FALSE))</f>
        <v>5</v>
      </c>
      <c r="J21" s="95">
        <f>IF(VLOOKUP($B21,'Results-formatted 060121'!$A:$AJ,(J$3+2),FALSE) = 0, "", VLOOKUP($B21,'Results-formatted 060121'!$A:$AJ,(J$3+2),FALSE))</f>
        <v>4</v>
      </c>
      <c r="K21" s="95" t="str">
        <f>IF(VLOOKUP($B21,'Results-formatted 060121'!$A:$AJ,(K$3+2),FALSE) = 0, "", VLOOKUP($B21,'Results-formatted 060121'!$A:$AJ,(K$3+2),FALSE))</f>
        <v/>
      </c>
      <c r="L21" s="95">
        <f>IF(VLOOKUP($B21,'Results-formatted 060121'!$A:$AJ,(L$3+2),FALSE) = 0, "", VLOOKUP($B21,'Results-formatted 060121'!$A:$AJ,(L$3+2),FALSE))</f>
        <v>4</v>
      </c>
      <c r="M21" s="95" t="str">
        <f>IF(VLOOKUP($B21,'Results-formatted 060121'!$A:$AJ,(M$3+2),FALSE) = 0, "", VLOOKUP($B21,'Results-formatted 060121'!$A:$AJ,(M$3+2),FALSE))</f>
        <v/>
      </c>
      <c r="N21" s="95">
        <f>IF(VLOOKUP($B21,'Results-formatted 060121'!$A:$AJ,(N$3+2),FALSE) = 0, "", VLOOKUP($B21,'Results-formatted 060121'!$A:$AJ,(N$3+2),FALSE))</f>
        <v>5</v>
      </c>
      <c r="O21" s="95" t="str">
        <f>IF(VLOOKUP($B21,'Results-formatted 060121'!$A:$AJ,(O$3+2),FALSE) = 0, "", VLOOKUP($B21,'Results-formatted 060121'!$A:$AJ,(O$3+2),FALSE))</f>
        <v/>
      </c>
      <c r="P21" s="95">
        <f>IF(VLOOKUP($B21,'Results-formatted 060121'!$A:$AJ,(P$3+2),FALSE) = 0, "", VLOOKUP($B21,'Results-formatted 060121'!$A:$AJ,(P$3+2),FALSE))</f>
        <v>4</v>
      </c>
      <c r="Q21" s="95">
        <f>IF(VLOOKUP($B21,'Results-formatted 060121'!$A:$AJ,(Q$3+2),FALSE) = 0, "", VLOOKUP($B21,'Results-formatted 060121'!$A:$AJ,(Q$3+2),FALSE))</f>
        <v>7</v>
      </c>
      <c r="R21" s="95" t="str">
        <f>IF(VLOOKUP($B21,'Results-formatted 060121'!$A:$AJ,(R$3+2),FALSE) = 0, "", VLOOKUP($B21,'Results-formatted 060121'!$A:$AJ,(R$3+2),FALSE))</f>
        <v/>
      </c>
      <c r="S21" s="95">
        <f>IF(VLOOKUP($B21,'Results-formatted 060121'!$A:$AJ,(S$3+2),FALSE) = 0, "", VLOOKUP($B21,'Results-formatted 060121'!$A:$AJ,(S$3+2),FALSE))</f>
        <v>5</v>
      </c>
      <c r="T21" s="95" t="str">
        <f>IF(VLOOKUP($B21,'Results-formatted 060121'!$A:$AJ,(T$3+2),FALSE) = 0, "", VLOOKUP($B21,'Results-formatted 060121'!$A:$AJ,(T$3+2),FALSE))</f>
        <v/>
      </c>
      <c r="U21" s="95">
        <f>IF(VLOOKUP($B21,'Results-formatted 060121'!$A:$AJ,(U$3+2),FALSE) = 0, "", VLOOKUP($B21,'Results-formatted 060121'!$A:$AJ,(U$3+2),FALSE))</f>
        <v>7</v>
      </c>
      <c r="V21" s="95">
        <f>IF(VLOOKUP($B21,'Results-formatted 060121'!$A:$AJ,(V$3+2),FALSE) = 0, "", VLOOKUP($B21,'Results-formatted 060121'!$A:$AJ,(V$3+2),FALSE))</f>
        <v>6</v>
      </c>
      <c r="W21" s="95">
        <f>IF(VLOOKUP($B21,'Results-formatted 060121'!$A:$AJ,(W$3+2),FALSE) = 0, "", VLOOKUP($B21,'Results-formatted 060121'!$A:$AJ,(W$3+2),FALSE))</f>
        <v>3</v>
      </c>
      <c r="X21" s="95" t="str">
        <f>IF(VLOOKUP($B21,'Results-formatted 060121'!$A:$AJ,(X$3+2),FALSE) = 0, "", VLOOKUP($B21,'Results-formatted 060121'!$A:$AJ,(X$3+2),FALSE))</f>
        <v/>
      </c>
      <c r="Y21" s="95">
        <f>IF(VLOOKUP($B21,'Results-formatted 060121'!$A:$AJ,(Y$3+2),FALSE) = 0, "", VLOOKUP($B21,'Results-formatted 060121'!$A:$AJ,(Y$3+2),FALSE))</f>
        <v>6</v>
      </c>
      <c r="Z21" s="95">
        <f>IF(VLOOKUP($B21,'Results-formatted 060121'!$A:$AJ,(Z$3+2),FALSE) = 0, "", VLOOKUP($B21,'Results-formatted 060121'!$A:$AJ,(Z$3+2),FALSE))</f>
        <v>2</v>
      </c>
      <c r="AA21" s="95">
        <f>IF(VLOOKUP($B21,'Results-formatted 060121'!$A:$AJ,(AA$3+2),FALSE) = 0, "", VLOOKUP($B21,'Results-formatted 060121'!$A:$AJ,(AA$3+2),FALSE))</f>
        <v>7</v>
      </c>
      <c r="AB21" s="95">
        <f>IF(VLOOKUP($B21,'Results-formatted 060121'!$A:$AJ,(AB$3+2),FALSE) = 0, "", VLOOKUP($B21,'Results-formatted 060121'!$A:$AJ,(AB$3+2),FALSE))</f>
        <v>6</v>
      </c>
      <c r="AC21" s="95" t="str">
        <f>IF(VLOOKUP($B21,'Results-formatted 060121'!$A:$AJ,(AC$3+2),FALSE) = 0, "", VLOOKUP($B21,'Results-formatted 060121'!$A:$AJ,(AC$3+2),FALSE))</f>
        <v/>
      </c>
      <c r="AD21" s="95">
        <f>IF(VLOOKUP($B21,'Results-formatted 060121'!$A:$AJ,(AD$3+2),FALSE) = 0, "", VLOOKUP($B21,'Results-formatted 060121'!$A:$AJ,(AD$3+2),FALSE))</f>
        <v>1</v>
      </c>
      <c r="AE21" s="95" t="str">
        <f>IF(VLOOKUP($B21,'Results-formatted 060121'!$A:$AJ,(AE$3+2),FALSE) = 0, "", VLOOKUP($B21,'Results-formatted 060121'!$A:$AJ,(AE$3+2),FALSE))</f>
        <v/>
      </c>
      <c r="AF21" s="95">
        <f>IF(VLOOKUP($B21,'Results-formatted 060121'!$A:$AJ,(AF$3+2),FALSE) = 0, "", VLOOKUP($B21,'Results-formatted 060121'!$A:$AJ,(AF$3+2),FALSE))</f>
        <v>3</v>
      </c>
      <c r="AG21" s="95" t="str">
        <f>IF(VLOOKUP($B21,'Results-formatted 060121'!$A:$AJ,(AG$3+2),FALSE) = 0, "", VLOOKUP($B21,'Results-formatted 060121'!$A:$AJ,(AG$3+2),FALSE))</f>
        <v/>
      </c>
      <c r="AH21" s="95" t="str">
        <f>IF(VLOOKUP($B21,'Results-formatted 060121'!$A:$AJ,(AH$3+2),FALSE) = 0, "", VLOOKUP($B21,'Results-formatted 060121'!$A:$AJ,(AH$3+2),FALSE))</f>
        <v/>
      </c>
      <c r="AI21" s="95">
        <f>IF(VLOOKUP($B21,'Results-formatted 060121'!$A:$AJ,(AI$3+2),FALSE) = 0, "", VLOOKUP($B21,'Results-formatted 060121'!$A:$AJ,(AI$3+2),FALSE))</f>
        <v>6</v>
      </c>
      <c r="AJ21" s="95" t="str">
        <f>IF(VLOOKUP($B21,'Results-formatted 060121'!$A:$AJ,(AJ$3+2),FALSE) = 0, "", VLOOKUP($B21,'Results-formatted 060121'!$A:$AJ,(AJ$3+2),FALSE))</f>
        <v/>
      </c>
      <c r="AK21" s="95">
        <f>IF(VLOOKUP($B21,'Results-formatted 060121'!$A:$AJ,(AK$3+2),FALSE) = 0, "", VLOOKUP($B21,'Results-formatted 060121'!$A:$AJ,(AK$3+2),FALSE))</f>
        <v>4</v>
      </c>
      <c r="AL21" s="95" t="str">
        <f>IF(VLOOKUP($B21,'Results-formatted 060121'!$A:$AJ,(AL$3+2),FALSE) = 0, "", VLOOKUP($B21,'Results-formatted 060121'!$A:$AJ,(AL$3+2),FALSE))</f>
        <v/>
      </c>
      <c r="AM21" s="95">
        <f>IF(VLOOKUP($B21,'Results-formatted 060121'!$A:AJ,(AM$3+2),FALSE) = 0, "", VLOOKUP($B21,'Results-formatted 060121'!$A:AJ,(AM$3+2),FALSE))</f>
        <v>1</v>
      </c>
      <c r="AN21" s="95" t="str">
        <f>IF(VLOOKUP($B21,'Results-formatted 060121'!$A:AK,(AN$3+2),FALSE) = 0, "", VLOOKUP($B21,'Results-formatted 060121'!$A:AK,(AN$3+2),FALSE))</f>
        <v/>
      </c>
      <c r="AO21" s="95" t="str">
        <f>IF(VLOOKUP($B21,'Results-formatted 060121'!$A:AL,(AO$3+2),FALSE) = 0, "", VLOOKUP($B21,'Results-formatted 060121'!$A:AL,(AO$3+2),FALSE))</f>
        <v/>
      </c>
      <c r="AP21" s="95" t="str">
        <f>IF(VLOOKUP($B21,'Results-formatted 060121'!$A:AM,(AP$3+2),FALSE) = 0, "", VLOOKUP($B21,'Results-formatted 060121'!$A:AM,(AP$3+2),FALSE))</f>
        <v/>
      </c>
      <c r="AQ21" s="95" t="str">
        <f>IF(VLOOKUP($B21,'Results-formatted 060121'!$A:AN,(AQ$3+2),FALSE) = 0, "", VLOOKUP($B21,'Results-formatted 060121'!$A:AN,(AQ$3+2),FALSE))</f>
        <v/>
      </c>
      <c r="AR21" s="95" t="str">
        <f>IF(VLOOKUP($B21,'Results-formatted 060121'!$A:AO,(AR$3+2),FALSE) = 0, "", VLOOKUP($B21,'Results-formatted 060121'!$A:AO,(AR$3+2),FALSE))</f>
        <v/>
      </c>
      <c r="AS21" s="95">
        <f>IF(VLOOKUP($B21,'Results-formatted 060121'!$A:AP,(AS$3+2),FALSE) = 0, "", VLOOKUP($B21,'Results-formatted 060121'!$A:AP,(AS$3+2),FALSE))</f>
        <v>7</v>
      </c>
      <c r="AT21" s="95" t="str">
        <f>IF(VLOOKUP($B21,'Results-formatted 060121'!$A:AQ,(AT$3+2),FALSE) = 0, "", VLOOKUP($B21,'Results-formatted 060121'!$A:AQ,(AT$3+2),FALSE))</f>
        <v/>
      </c>
      <c r="AU21" s="95" t="str">
        <f>IF(VLOOKUP($B21,'Results-formatted 060121'!$A:AR,(AU$3+2),FALSE) = 0, "", VLOOKUP($B21,'Results-formatted 060121'!$A:AR,(AU$3+2),FALSE))</f>
        <v/>
      </c>
      <c r="AV21" s="95">
        <f>IF(VLOOKUP($B21,'Results-formatted 060121'!$A:AS,(AV$3+2),FALSE) = 0, "", VLOOKUP($B21,'Results-formatted 060121'!$A:AS,(AV$3+2),FALSE))</f>
        <v>6</v>
      </c>
      <c r="AW21" s="95">
        <f>IF(VLOOKUP($B21,'Results-formatted 060121'!$A:AT,(AW$3+2),FALSE) = 0, "", VLOOKUP($B21,'Results-formatted 060121'!$A:AT,(AW$3+2),FALSE))</f>
        <v>4</v>
      </c>
      <c r="AX21" s="95">
        <f>IF(VLOOKUP($B21,'Results-formatted 060121'!$A:AU,(AX$3+2),FALSE) = 0, "", VLOOKUP($B21,'Results-formatted 060121'!$A:AU,(AX$3+2),FALSE))</f>
        <v>2</v>
      </c>
      <c r="AY21" s="95" t="str">
        <f>IF(VLOOKUP($B21,'Results-formatted 060121'!$A:AV,(AY$3+2),FALSE) = 0, "", VLOOKUP($B21,'Results-formatted 060121'!$A:AV,(AY$3+2),FALSE))</f>
        <v/>
      </c>
      <c r="AZ21" s="95" t="str">
        <f>IF(VLOOKUP($B21,'Results-formatted 060121'!$A:AW,(AZ$3+2),FALSE) = 0, "", VLOOKUP($B21,'Results-formatted 060121'!$A:AW,(AZ$3+2),FALSE))</f>
        <v/>
      </c>
      <c r="BA21" s="95" t="str">
        <f>IF(VLOOKUP($B21,'Results-formatted 060121'!$A:AX,(BA$3+2),FALSE) = 0, "", VLOOKUP($B21,'Results-formatted 060121'!$A:AX,(BA$3+2),FALSE))</f>
        <v/>
      </c>
      <c r="BB21" s="95" t="str">
        <f>IF(VLOOKUP($B21,'Results-formatted 060121'!$A:AY,(BB$3+2),FALSE) = 0, "", VLOOKUP($B21,'Results-formatted 060121'!$A:AY,(BB$3+2),FALSE))</f>
        <v/>
      </c>
      <c r="BC21" s="95">
        <f>IF(VLOOKUP($B21,'Results-formatted 060121'!$A:AZ,(BC$3+2),FALSE) = 0, "", VLOOKUP($B21,'Results-formatted 060121'!$A:AZ,(BC$3+2),FALSE))</f>
        <v>4</v>
      </c>
      <c r="BD21" s="95">
        <f>IF(VLOOKUP($B21,'Results-formatted 060121'!$A:BA,(BD$3+2),FALSE) = 0, "", VLOOKUP($B21,'Results-formatted 060121'!$A:BA,(BD$3+2),FALSE))</f>
        <v>5</v>
      </c>
      <c r="BE21" s="95" t="str">
        <f>IF(VLOOKUP($B21,'Results-formatted 060121'!$A:BB,(BE$3+2),FALSE) = 0, "", VLOOKUP($B21,'Results-formatted 060121'!$A:BB,(BE$3+2),FALSE))</f>
        <v/>
      </c>
      <c r="BF21" s="95" t="str">
        <f>IF(VLOOKUP($B21,'Results-formatted 060121'!$A:BC,(BF$3+2),FALSE) = 0, "", VLOOKUP($B21,'Results-formatted 060121'!$A:BC,(BF$3+2),FALSE))</f>
        <v/>
      </c>
      <c r="BG21" s="95">
        <f>IF(VLOOKUP($B21,'Results-formatted 060121'!$A:BD,(BG$3+2),FALSE) = 0, "", VLOOKUP($B21,'Results-formatted 060121'!$A:BD,(BG$3+2),FALSE))</f>
        <v>6</v>
      </c>
      <c r="BH21" s="95" t="str">
        <f>IF(VLOOKUP($B21,'Results-formatted 060121'!$A:BE,(BH$3+2),FALSE) = 0, "", VLOOKUP($B21,'Results-formatted 060121'!$A:BE,(BH$3+2),FALSE))</f>
        <v/>
      </c>
      <c r="BI21" s="95">
        <f>IF(VLOOKUP($B21,'Results-formatted 060121'!$A:BF,(BI$3+2),FALSE) = 0, "", VLOOKUP($B21,'Results-formatted 060121'!$A:BF,(BI$3+2),FALSE))</f>
        <v>6</v>
      </c>
      <c r="BJ21" s="95" t="str">
        <f>IF(VLOOKUP($B21,'Results-formatted 060121'!$A:BG,(BJ$3+2),FALSE) = 0, "", VLOOKUP($B21,'Results-formatted 060121'!$A:BG,(BJ$3+2),FALSE))</f>
        <v/>
      </c>
      <c r="BK21" s="95" t="str">
        <f>IF(VLOOKUP($B21,'Results-formatted 060121'!$A:BH,(BK$3+2),FALSE) = 0, "", VLOOKUP($B21,'Results-formatted 060121'!$A:BH,(BK$3+2),FALSE))</f>
        <v/>
      </c>
      <c r="BL21" s="95" t="str">
        <f>IF(VLOOKUP($B21,'Results-formatted 060121'!$A:BI,(BL$3+2),FALSE) = 0, "", VLOOKUP($B21,'Results-formatted 060121'!$A:BI,(BL$3+2),FALSE))</f>
        <v/>
      </c>
      <c r="BM21" s="95" t="str">
        <f>IF(VLOOKUP($B21,'Results-formatted 060121'!$A:BJ,(BM$3+2),FALSE) = 0, "", VLOOKUP($B21,'Results-formatted 060121'!$A:BJ,(BM$3+2),FALSE))</f>
        <v/>
      </c>
      <c r="BN21" s="95"/>
      <c r="BO21" s="95"/>
      <c r="BP21" s="95"/>
      <c r="BQ21" s="95"/>
      <c r="BR21" s="95"/>
      <c r="BS21" s="95"/>
      <c r="BT21" s="95"/>
      <c r="BU21" s="95"/>
      <c r="BV21" s="95"/>
      <c r="BW21" s="95"/>
      <c r="BX21" s="95"/>
      <c r="BY21" s="95"/>
      <c r="BZ21" s="95"/>
      <c r="CA21" s="95"/>
      <c r="CB21" s="95"/>
      <c r="CC21" s="95"/>
      <c r="CD21" s="98"/>
      <c r="CE21" s="2">
        <f t="shared" si="6"/>
        <v>4.6785714285714288</v>
      </c>
      <c r="CF21" s="25">
        <f t="shared" si="5"/>
        <v>1.7649587431663569</v>
      </c>
    </row>
    <row r="22" spans="2:84" ht="56" x14ac:dyDescent="0.15">
      <c r="B22" s="84" t="s">
        <v>295</v>
      </c>
      <c r="C22" s="86" t="s">
        <v>224</v>
      </c>
      <c r="D22" s="2">
        <v>7</v>
      </c>
      <c r="E22" s="7" t="s">
        <v>786</v>
      </c>
      <c r="F22" s="95">
        <f>IF(VLOOKUP($B22,'Results-formatted 060121'!$A:$AJ,(F$3+2),FALSE) = 0, "", VLOOKUP($B22,'Results-formatted 060121'!$A:$AJ,(F$3+2),FALSE))</f>
        <v>5</v>
      </c>
      <c r="G22" s="95" t="str">
        <f>IF(VLOOKUP($B22,'Results-formatted 060121'!$A:$AJ,(G$3+2),FALSE) = 0, "", VLOOKUP($B22,'Results-formatted 060121'!$A:$AJ,(G$3+2),FALSE))</f>
        <v/>
      </c>
      <c r="H22" s="95" t="str">
        <f>IF(VLOOKUP($B22,'Results-formatted 060121'!$A:$AJ,(H$3+2),FALSE) = 0, "", VLOOKUP($B22,'Results-formatted 060121'!$A:$AJ,(H$3+2),FALSE))</f>
        <v/>
      </c>
      <c r="I22" s="95">
        <f>IF(VLOOKUP($B22,'Results-formatted 060121'!$A:$AJ,(I$3+2),FALSE) = 0, "", VLOOKUP($B22,'Results-formatted 060121'!$A:$AJ,(I$3+2),FALSE))</f>
        <v>1</v>
      </c>
      <c r="J22" s="95">
        <f>IF(VLOOKUP($B22,'Results-formatted 060121'!$A:$AJ,(J$3+2),FALSE) = 0, "", VLOOKUP($B22,'Results-formatted 060121'!$A:$AJ,(J$3+2),FALSE))</f>
        <v>4</v>
      </c>
      <c r="K22" s="95" t="str">
        <f>IF(VLOOKUP($B22,'Results-formatted 060121'!$A:$AJ,(K$3+2),FALSE) = 0, "", VLOOKUP($B22,'Results-formatted 060121'!$A:$AJ,(K$3+2),FALSE))</f>
        <v/>
      </c>
      <c r="L22" s="95">
        <f>IF(VLOOKUP($B22,'Results-formatted 060121'!$A:$AJ,(L$3+2),FALSE) = 0, "", VLOOKUP($B22,'Results-formatted 060121'!$A:$AJ,(L$3+2),FALSE))</f>
        <v>5</v>
      </c>
      <c r="M22" s="95" t="str">
        <f>IF(VLOOKUP($B22,'Results-formatted 060121'!$A:$AJ,(M$3+2),FALSE) = 0, "", VLOOKUP($B22,'Results-formatted 060121'!$A:$AJ,(M$3+2),FALSE))</f>
        <v/>
      </c>
      <c r="N22" s="95">
        <f>IF(VLOOKUP($B22,'Results-formatted 060121'!$A:$AJ,(N$3+2),FALSE) = 0, "", VLOOKUP($B22,'Results-formatted 060121'!$A:$AJ,(N$3+2),FALSE))</f>
        <v>5</v>
      </c>
      <c r="O22" s="95" t="str">
        <f>IF(VLOOKUP($B22,'Results-formatted 060121'!$A:$AJ,(O$3+2),FALSE) = 0, "", VLOOKUP($B22,'Results-formatted 060121'!$A:$AJ,(O$3+2),FALSE))</f>
        <v/>
      </c>
      <c r="P22" s="95">
        <f>IF(VLOOKUP($B22,'Results-formatted 060121'!$A:$AJ,(P$3+2),FALSE) = 0, "", VLOOKUP($B22,'Results-formatted 060121'!$A:$AJ,(P$3+2),FALSE))</f>
        <v>2</v>
      </c>
      <c r="Q22" s="95">
        <f>IF(VLOOKUP($B22,'Results-formatted 060121'!$A:$AJ,(Q$3+2),FALSE) = 0, "", VLOOKUP($B22,'Results-formatted 060121'!$A:$AJ,(Q$3+2),FALSE))</f>
        <v>7</v>
      </c>
      <c r="R22" s="95" t="str">
        <f>IF(VLOOKUP($B22,'Results-formatted 060121'!$A:$AJ,(R$3+2),FALSE) = 0, "", VLOOKUP($B22,'Results-formatted 060121'!$A:$AJ,(R$3+2),FALSE))</f>
        <v/>
      </c>
      <c r="S22" s="95">
        <f>IF(VLOOKUP($B22,'Results-formatted 060121'!$A:$AJ,(S$3+2),FALSE) = 0, "", VLOOKUP($B22,'Results-formatted 060121'!$A:$AJ,(S$3+2),FALSE))</f>
        <v>4</v>
      </c>
      <c r="T22" s="95" t="str">
        <f>IF(VLOOKUP($B22,'Results-formatted 060121'!$A:$AJ,(T$3+2),FALSE) = 0, "", VLOOKUP($B22,'Results-formatted 060121'!$A:$AJ,(T$3+2),FALSE))</f>
        <v/>
      </c>
      <c r="U22" s="95">
        <f>IF(VLOOKUP($B22,'Results-formatted 060121'!$A:$AJ,(U$3+2),FALSE) = 0, "", VLOOKUP($B22,'Results-formatted 060121'!$A:$AJ,(U$3+2),FALSE))</f>
        <v>7</v>
      </c>
      <c r="V22" s="95">
        <f>IF(VLOOKUP($B22,'Results-formatted 060121'!$A:$AJ,(V$3+2),FALSE) = 0, "", VLOOKUP($B22,'Results-formatted 060121'!$A:$AJ,(V$3+2),FALSE))</f>
        <v>6</v>
      </c>
      <c r="W22" s="95">
        <f>IF(VLOOKUP($B22,'Results-formatted 060121'!$A:$AJ,(W$3+2),FALSE) = 0, "", VLOOKUP($B22,'Results-formatted 060121'!$A:$AJ,(W$3+2),FALSE))</f>
        <v>3</v>
      </c>
      <c r="X22" s="95" t="str">
        <f>IF(VLOOKUP($B22,'Results-formatted 060121'!$A:$AJ,(X$3+2),FALSE) = 0, "", VLOOKUP($B22,'Results-formatted 060121'!$A:$AJ,(X$3+2),FALSE))</f>
        <v/>
      </c>
      <c r="Y22" s="95">
        <f>IF(VLOOKUP($B22,'Results-formatted 060121'!$A:$AJ,(Y$3+2),FALSE) = 0, "", VLOOKUP($B22,'Results-formatted 060121'!$A:$AJ,(Y$3+2),FALSE))</f>
        <v>5</v>
      </c>
      <c r="Z22" s="95">
        <f>IF(VLOOKUP($B22,'Results-formatted 060121'!$A:$AJ,(Z$3+2),FALSE) = 0, "", VLOOKUP($B22,'Results-formatted 060121'!$A:$AJ,(Z$3+2),FALSE))</f>
        <v>2</v>
      </c>
      <c r="AA22" s="95">
        <f>IF(VLOOKUP($B22,'Results-formatted 060121'!$A:$AJ,(AA$3+2),FALSE) = 0, "", VLOOKUP($B22,'Results-formatted 060121'!$A:$AJ,(AA$3+2),FALSE))</f>
        <v>6</v>
      </c>
      <c r="AB22" s="95">
        <f>IF(VLOOKUP($B22,'Results-formatted 060121'!$A:$AJ,(AB$3+2),FALSE) = 0, "", VLOOKUP($B22,'Results-formatted 060121'!$A:$AJ,(AB$3+2),FALSE))</f>
        <v>6</v>
      </c>
      <c r="AC22" s="95" t="str">
        <f>IF(VLOOKUP($B22,'Results-formatted 060121'!$A:$AJ,(AC$3+2),FALSE) = 0, "", VLOOKUP($B22,'Results-formatted 060121'!$A:$AJ,(AC$3+2),FALSE))</f>
        <v/>
      </c>
      <c r="AD22" s="95">
        <f>IF(VLOOKUP($B22,'Results-formatted 060121'!$A:$AJ,(AD$3+2),FALSE) = 0, "", VLOOKUP($B22,'Results-formatted 060121'!$A:$AJ,(AD$3+2),FALSE))</f>
        <v>5</v>
      </c>
      <c r="AE22" s="95" t="str">
        <f>IF(VLOOKUP($B22,'Results-formatted 060121'!$A:$AJ,(AE$3+2),FALSE) = 0, "", VLOOKUP($B22,'Results-formatted 060121'!$A:$AJ,(AE$3+2),FALSE))</f>
        <v/>
      </c>
      <c r="AF22" s="95">
        <f>IF(VLOOKUP($B22,'Results-formatted 060121'!$A:$AJ,(AF$3+2),FALSE) = 0, "", VLOOKUP($B22,'Results-formatted 060121'!$A:$AJ,(AF$3+2),FALSE))</f>
        <v>2</v>
      </c>
      <c r="AG22" s="95" t="str">
        <f>IF(VLOOKUP($B22,'Results-formatted 060121'!$A:$AJ,(AG$3+2),FALSE) = 0, "", VLOOKUP($B22,'Results-formatted 060121'!$A:$AJ,(AG$3+2),FALSE))</f>
        <v/>
      </c>
      <c r="AH22" s="95" t="str">
        <f>IF(VLOOKUP($B22,'Results-formatted 060121'!$A:$AJ,(AH$3+2),FALSE) = 0, "", VLOOKUP($B22,'Results-formatted 060121'!$A:$AJ,(AH$3+2),FALSE))</f>
        <v/>
      </c>
      <c r="AI22" s="95">
        <f>IF(VLOOKUP($B22,'Results-formatted 060121'!$A:$AJ,(AI$3+2),FALSE) = 0, "", VLOOKUP($B22,'Results-formatted 060121'!$A:$AJ,(AI$3+2),FALSE))</f>
        <v>7</v>
      </c>
      <c r="AJ22" s="95" t="str">
        <f>IF(VLOOKUP($B22,'Results-formatted 060121'!$A:$AJ,(AJ$3+2),FALSE) = 0, "", VLOOKUP($B22,'Results-formatted 060121'!$A:$AJ,(AJ$3+2),FALSE))</f>
        <v/>
      </c>
      <c r="AK22" s="95">
        <f>IF(VLOOKUP($B22,'Results-formatted 060121'!$A:$AJ,(AK$3+2),FALSE) = 0, "", VLOOKUP($B22,'Results-formatted 060121'!$A:$AJ,(AK$3+2),FALSE))</f>
        <v>4</v>
      </c>
      <c r="AL22" s="95" t="str">
        <f>IF(VLOOKUP($B22,'Results-formatted 060121'!$A:$AJ,(AL$3+2),FALSE) = 0, "", VLOOKUP($B22,'Results-formatted 060121'!$A:$AJ,(AL$3+2),FALSE))</f>
        <v/>
      </c>
      <c r="AM22" s="95">
        <f>IF(VLOOKUP($B22,'Results-formatted 060121'!$A:AJ,(AM$3+2),FALSE) = 0, "", VLOOKUP($B22,'Results-formatted 060121'!$A:AJ,(AM$3+2),FALSE))</f>
        <v>5</v>
      </c>
      <c r="AN22" s="95" t="str">
        <f>IF(VLOOKUP($B22,'Results-formatted 060121'!$A:AK,(AN$3+2),FALSE) = 0, "", VLOOKUP($B22,'Results-formatted 060121'!$A:AK,(AN$3+2),FALSE))</f>
        <v/>
      </c>
      <c r="AO22" s="95" t="str">
        <f>IF(VLOOKUP($B22,'Results-formatted 060121'!$A:AL,(AO$3+2),FALSE) = 0, "", VLOOKUP($B22,'Results-formatted 060121'!$A:AL,(AO$3+2),FALSE))</f>
        <v/>
      </c>
      <c r="AP22" s="95" t="str">
        <f>IF(VLOOKUP($B22,'Results-formatted 060121'!$A:AM,(AP$3+2),FALSE) = 0, "", VLOOKUP($B22,'Results-formatted 060121'!$A:AM,(AP$3+2),FALSE))</f>
        <v/>
      </c>
      <c r="AQ22" s="95" t="str">
        <f>IF(VLOOKUP($B22,'Results-formatted 060121'!$A:AN,(AQ$3+2),FALSE) = 0, "", VLOOKUP($B22,'Results-formatted 060121'!$A:AN,(AQ$3+2),FALSE))</f>
        <v/>
      </c>
      <c r="AR22" s="95" t="str">
        <f>IF(VLOOKUP($B22,'Results-formatted 060121'!$A:AO,(AR$3+2),FALSE) = 0, "", VLOOKUP($B22,'Results-formatted 060121'!$A:AO,(AR$3+2),FALSE))</f>
        <v/>
      </c>
      <c r="AS22" s="95">
        <f>IF(VLOOKUP($B22,'Results-formatted 060121'!$A:AP,(AS$3+2),FALSE) = 0, "", VLOOKUP($B22,'Results-formatted 060121'!$A:AP,(AS$3+2),FALSE))</f>
        <v>7</v>
      </c>
      <c r="AT22" s="95" t="str">
        <f>IF(VLOOKUP($B22,'Results-formatted 060121'!$A:AQ,(AT$3+2),FALSE) = 0, "", VLOOKUP($B22,'Results-formatted 060121'!$A:AQ,(AT$3+2),FALSE))</f>
        <v/>
      </c>
      <c r="AU22" s="95" t="str">
        <f>IF(VLOOKUP($B22,'Results-formatted 060121'!$A:AR,(AU$3+2),FALSE) = 0, "", VLOOKUP($B22,'Results-formatted 060121'!$A:AR,(AU$3+2),FALSE))</f>
        <v/>
      </c>
      <c r="AV22" s="95">
        <f>IF(VLOOKUP($B22,'Results-formatted 060121'!$A:AS,(AV$3+2),FALSE) = 0, "", VLOOKUP($B22,'Results-formatted 060121'!$A:AS,(AV$3+2),FALSE))</f>
        <v>7</v>
      </c>
      <c r="AW22" s="95">
        <f>IF(VLOOKUP($B22,'Results-formatted 060121'!$A:AT,(AW$3+2),FALSE) = 0, "", VLOOKUP($B22,'Results-formatted 060121'!$A:AT,(AW$3+2),FALSE))</f>
        <v>7</v>
      </c>
      <c r="AX22" s="95">
        <f>IF(VLOOKUP($B22,'Results-formatted 060121'!$A:AU,(AX$3+2),FALSE) = 0, "", VLOOKUP($B22,'Results-formatted 060121'!$A:AU,(AX$3+2),FALSE))</f>
        <v>2</v>
      </c>
      <c r="AY22" s="95" t="str">
        <f>IF(VLOOKUP($B22,'Results-formatted 060121'!$A:AV,(AY$3+2),FALSE) = 0, "", VLOOKUP($B22,'Results-formatted 060121'!$A:AV,(AY$3+2),FALSE))</f>
        <v/>
      </c>
      <c r="AZ22" s="95" t="str">
        <f>IF(VLOOKUP($B22,'Results-formatted 060121'!$A:AW,(AZ$3+2),FALSE) = 0, "", VLOOKUP($B22,'Results-formatted 060121'!$A:AW,(AZ$3+2),FALSE))</f>
        <v/>
      </c>
      <c r="BA22" s="95" t="str">
        <f>IF(VLOOKUP($B22,'Results-formatted 060121'!$A:AX,(BA$3+2),FALSE) = 0, "", VLOOKUP($B22,'Results-formatted 060121'!$A:AX,(BA$3+2),FALSE))</f>
        <v/>
      </c>
      <c r="BB22" s="95" t="str">
        <f>IF(VLOOKUP($B22,'Results-formatted 060121'!$A:AY,(BB$3+2),FALSE) = 0, "", VLOOKUP($B22,'Results-formatted 060121'!$A:AY,(BB$3+2),FALSE))</f>
        <v/>
      </c>
      <c r="BC22" s="95">
        <f>IF(VLOOKUP($B22,'Results-formatted 060121'!$A:AZ,(BC$3+2),FALSE) = 0, "", VLOOKUP($B22,'Results-formatted 060121'!$A:AZ,(BC$3+2),FALSE))</f>
        <v>4</v>
      </c>
      <c r="BD22" s="95">
        <f>IF(VLOOKUP($B22,'Results-formatted 060121'!$A:BA,(BD$3+2),FALSE) = 0, "", VLOOKUP($B22,'Results-formatted 060121'!$A:BA,(BD$3+2),FALSE))</f>
        <v>5</v>
      </c>
      <c r="BE22" s="95" t="str">
        <f>IF(VLOOKUP($B22,'Results-formatted 060121'!$A:BB,(BE$3+2),FALSE) = 0, "", VLOOKUP($B22,'Results-formatted 060121'!$A:BB,(BE$3+2),FALSE))</f>
        <v/>
      </c>
      <c r="BF22" s="95" t="str">
        <f>IF(VLOOKUP($B22,'Results-formatted 060121'!$A:BC,(BF$3+2),FALSE) = 0, "", VLOOKUP($B22,'Results-formatted 060121'!$A:BC,(BF$3+2),FALSE))</f>
        <v/>
      </c>
      <c r="BG22" s="95">
        <f>IF(VLOOKUP($B22,'Results-formatted 060121'!$A:BD,(BG$3+2),FALSE) = 0, "", VLOOKUP($B22,'Results-formatted 060121'!$A:BD,(BG$3+2),FALSE))</f>
        <v>6</v>
      </c>
      <c r="BH22" s="95" t="str">
        <f>IF(VLOOKUP($B22,'Results-formatted 060121'!$A:BE,(BH$3+2),FALSE) = 0, "", VLOOKUP($B22,'Results-formatted 060121'!$A:BE,(BH$3+2),FALSE))</f>
        <v/>
      </c>
      <c r="BI22" s="95">
        <f>IF(VLOOKUP($B22,'Results-formatted 060121'!$A:BF,(BI$3+2),FALSE) = 0, "", VLOOKUP($B22,'Results-formatted 060121'!$A:BF,(BI$3+2),FALSE))</f>
        <v>6</v>
      </c>
      <c r="BJ22" s="95" t="str">
        <f>IF(VLOOKUP($B22,'Results-formatted 060121'!$A:BG,(BJ$3+2),FALSE) = 0, "", VLOOKUP($B22,'Results-formatted 060121'!$A:BG,(BJ$3+2),FALSE))</f>
        <v/>
      </c>
      <c r="BK22" s="95" t="str">
        <f>IF(VLOOKUP($B22,'Results-formatted 060121'!$A:BH,(BK$3+2),FALSE) = 0, "", VLOOKUP($B22,'Results-formatted 060121'!$A:BH,(BK$3+2),FALSE))</f>
        <v/>
      </c>
      <c r="BL22" s="95" t="str">
        <f>IF(VLOOKUP($B22,'Results-formatted 060121'!$A:BI,(BL$3+2),FALSE) = 0, "", VLOOKUP($B22,'Results-formatted 060121'!$A:BI,(BL$3+2),FALSE))</f>
        <v/>
      </c>
      <c r="BM22" s="95" t="str">
        <f>IF(VLOOKUP($B22,'Results-formatted 060121'!$A:BJ,(BM$3+2),FALSE) = 0, "", VLOOKUP($B22,'Results-formatted 060121'!$A:BJ,(BM$3+2),FALSE))</f>
        <v/>
      </c>
      <c r="BN22" s="95"/>
      <c r="BO22" s="95"/>
      <c r="BP22" s="95"/>
      <c r="BQ22" s="95"/>
      <c r="BR22" s="95"/>
      <c r="BS22" s="95"/>
      <c r="BT22" s="95"/>
      <c r="BU22" s="95"/>
      <c r="BV22" s="95"/>
      <c r="BW22" s="95"/>
      <c r="BX22" s="95"/>
      <c r="BY22" s="95"/>
      <c r="BZ22" s="95"/>
      <c r="CA22" s="95"/>
      <c r="CB22" s="95"/>
      <c r="CC22" s="95"/>
      <c r="CD22" s="98"/>
      <c r="CE22" s="2">
        <f t="shared" si="6"/>
        <v>4.8214285714285712</v>
      </c>
      <c r="CF22" s="25">
        <f t="shared" si="5"/>
        <v>1.8064405645432995</v>
      </c>
    </row>
    <row r="23" spans="2:84" ht="56" x14ac:dyDescent="0.15">
      <c r="B23" s="84" t="s">
        <v>296</v>
      </c>
      <c r="C23" s="86" t="s">
        <v>224</v>
      </c>
      <c r="D23" s="2">
        <v>7</v>
      </c>
      <c r="E23" s="7" t="s">
        <v>787</v>
      </c>
      <c r="F23" s="95">
        <f>IF(VLOOKUP($B23,'Results-formatted 060121'!$A:$AJ,(F$3+2),FALSE) = 0, "", VLOOKUP($B23,'Results-formatted 060121'!$A:$AJ,(F$3+2),FALSE))</f>
        <v>5</v>
      </c>
      <c r="G23" s="95" t="str">
        <f>IF(VLOOKUP($B23,'Results-formatted 060121'!$A:$AJ,(G$3+2),FALSE) = 0, "", VLOOKUP($B23,'Results-formatted 060121'!$A:$AJ,(G$3+2),FALSE))</f>
        <v/>
      </c>
      <c r="H23" s="95" t="str">
        <f>IF(VLOOKUP($B23,'Results-formatted 060121'!$A:$AJ,(H$3+2),FALSE) = 0, "", VLOOKUP($B23,'Results-formatted 060121'!$A:$AJ,(H$3+2),FALSE))</f>
        <v/>
      </c>
      <c r="I23" s="95">
        <f>IF(VLOOKUP($B23,'Results-formatted 060121'!$A:$AJ,(I$3+2),FALSE) = 0, "", VLOOKUP($B23,'Results-formatted 060121'!$A:$AJ,(I$3+2),FALSE))</f>
        <v>1</v>
      </c>
      <c r="J23" s="95">
        <f>IF(VLOOKUP($B23,'Results-formatted 060121'!$A:$AJ,(J$3+2),FALSE) = 0, "", VLOOKUP($B23,'Results-formatted 060121'!$A:$AJ,(J$3+2),FALSE))</f>
        <v>4</v>
      </c>
      <c r="K23" s="95" t="str">
        <f>IF(VLOOKUP($B23,'Results-formatted 060121'!$A:$AJ,(K$3+2),FALSE) = 0, "", VLOOKUP($B23,'Results-formatted 060121'!$A:$AJ,(K$3+2),FALSE))</f>
        <v/>
      </c>
      <c r="L23" s="95">
        <f>IF(VLOOKUP($B23,'Results-formatted 060121'!$A:$AJ,(L$3+2),FALSE) = 0, "", VLOOKUP($B23,'Results-formatted 060121'!$A:$AJ,(L$3+2),FALSE))</f>
        <v>5</v>
      </c>
      <c r="M23" s="95" t="str">
        <f>IF(VLOOKUP($B23,'Results-formatted 060121'!$A:$AJ,(M$3+2),FALSE) = 0, "", VLOOKUP($B23,'Results-formatted 060121'!$A:$AJ,(M$3+2),FALSE))</f>
        <v/>
      </c>
      <c r="N23" s="95">
        <f>IF(VLOOKUP($B23,'Results-formatted 060121'!$A:$AJ,(N$3+2),FALSE) = 0, "", VLOOKUP($B23,'Results-formatted 060121'!$A:$AJ,(N$3+2),FALSE))</f>
        <v>6</v>
      </c>
      <c r="O23" s="95" t="str">
        <f>IF(VLOOKUP($B23,'Results-formatted 060121'!$A:$AJ,(O$3+2),FALSE) = 0, "", VLOOKUP($B23,'Results-formatted 060121'!$A:$AJ,(O$3+2),FALSE))</f>
        <v/>
      </c>
      <c r="P23" s="95">
        <f>IF(VLOOKUP($B23,'Results-formatted 060121'!$A:$AJ,(P$3+2),FALSE) = 0, "", VLOOKUP($B23,'Results-formatted 060121'!$A:$AJ,(P$3+2),FALSE))</f>
        <v>2</v>
      </c>
      <c r="Q23" s="95">
        <f>IF(VLOOKUP($B23,'Results-formatted 060121'!$A:$AJ,(Q$3+2),FALSE) = 0, "", VLOOKUP($B23,'Results-formatted 060121'!$A:$AJ,(Q$3+2),FALSE))</f>
        <v>6</v>
      </c>
      <c r="R23" s="95" t="str">
        <f>IF(VLOOKUP($B23,'Results-formatted 060121'!$A:$AJ,(R$3+2),FALSE) = 0, "", VLOOKUP($B23,'Results-formatted 060121'!$A:$AJ,(R$3+2),FALSE))</f>
        <v/>
      </c>
      <c r="S23" s="95">
        <f>IF(VLOOKUP($B23,'Results-formatted 060121'!$A:$AJ,(S$3+2),FALSE) = 0, "", VLOOKUP($B23,'Results-formatted 060121'!$A:$AJ,(S$3+2),FALSE))</f>
        <v>4</v>
      </c>
      <c r="T23" s="95" t="str">
        <f>IF(VLOOKUP($B23,'Results-formatted 060121'!$A:$AJ,(T$3+2),FALSE) = 0, "", VLOOKUP($B23,'Results-formatted 060121'!$A:$AJ,(T$3+2),FALSE))</f>
        <v/>
      </c>
      <c r="U23" s="95">
        <f>IF(VLOOKUP($B23,'Results-formatted 060121'!$A:$AJ,(U$3+2),FALSE) = 0, "", VLOOKUP($B23,'Results-formatted 060121'!$A:$AJ,(U$3+2),FALSE))</f>
        <v>7</v>
      </c>
      <c r="V23" s="95">
        <f>IF(VLOOKUP($B23,'Results-formatted 060121'!$A:$AJ,(V$3+2),FALSE) = 0, "", VLOOKUP($B23,'Results-formatted 060121'!$A:$AJ,(V$3+2),FALSE))</f>
        <v>7</v>
      </c>
      <c r="W23" s="95">
        <f>IF(VLOOKUP($B23,'Results-formatted 060121'!$A:$AJ,(W$3+2),FALSE) = 0, "", VLOOKUP($B23,'Results-formatted 060121'!$A:$AJ,(W$3+2),FALSE))</f>
        <v>4</v>
      </c>
      <c r="X23" s="95" t="str">
        <f>IF(VLOOKUP($B23,'Results-formatted 060121'!$A:$AJ,(X$3+2),FALSE) = 0, "", VLOOKUP($B23,'Results-formatted 060121'!$A:$AJ,(X$3+2),FALSE))</f>
        <v/>
      </c>
      <c r="Y23" s="95">
        <f>IF(VLOOKUP($B23,'Results-formatted 060121'!$A:$AJ,(Y$3+2),FALSE) = 0, "", VLOOKUP($B23,'Results-formatted 060121'!$A:$AJ,(Y$3+2),FALSE))</f>
        <v>4</v>
      </c>
      <c r="Z23" s="95">
        <f>IF(VLOOKUP($B23,'Results-formatted 060121'!$A:$AJ,(Z$3+2),FALSE) = 0, "", VLOOKUP($B23,'Results-formatted 060121'!$A:$AJ,(Z$3+2),FALSE))</f>
        <v>2</v>
      </c>
      <c r="AA23" s="95">
        <f>IF(VLOOKUP($B23,'Results-formatted 060121'!$A:$AJ,(AA$3+2),FALSE) = 0, "", VLOOKUP($B23,'Results-formatted 060121'!$A:$AJ,(AA$3+2),FALSE))</f>
        <v>2</v>
      </c>
      <c r="AB23" s="95">
        <f>IF(VLOOKUP($B23,'Results-formatted 060121'!$A:$AJ,(AB$3+2),FALSE) = 0, "", VLOOKUP($B23,'Results-formatted 060121'!$A:$AJ,(AB$3+2),FALSE))</f>
        <v>6</v>
      </c>
      <c r="AC23" s="95" t="str">
        <f>IF(VLOOKUP($B23,'Results-formatted 060121'!$A:$AJ,(AC$3+2),FALSE) = 0, "", VLOOKUP($B23,'Results-formatted 060121'!$A:$AJ,(AC$3+2),FALSE))</f>
        <v/>
      </c>
      <c r="AD23" s="95">
        <f>IF(VLOOKUP($B23,'Results-formatted 060121'!$A:$AJ,(AD$3+2),FALSE) = 0, "", VLOOKUP($B23,'Results-formatted 060121'!$A:$AJ,(AD$3+2),FALSE))</f>
        <v>3</v>
      </c>
      <c r="AE23" s="95" t="str">
        <f>IF(VLOOKUP($B23,'Results-formatted 060121'!$A:$AJ,(AE$3+2),FALSE) = 0, "", VLOOKUP($B23,'Results-formatted 060121'!$A:$AJ,(AE$3+2),FALSE))</f>
        <v/>
      </c>
      <c r="AF23" s="95">
        <f>IF(VLOOKUP($B23,'Results-formatted 060121'!$A:$AJ,(AF$3+2),FALSE) = 0, "", VLOOKUP($B23,'Results-formatted 060121'!$A:$AJ,(AF$3+2),FALSE))</f>
        <v>3</v>
      </c>
      <c r="AG23" s="95" t="str">
        <f>IF(VLOOKUP($B23,'Results-formatted 060121'!$A:$AJ,(AG$3+2),FALSE) = 0, "", VLOOKUP($B23,'Results-formatted 060121'!$A:$AJ,(AG$3+2),FALSE))</f>
        <v/>
      </c>
      <c r="AH23" s="95" t="str">
        <f>IF(VLOOKUP($B23,'Results-formatted 060121'!$A:$AJ,(AH$3+2),FALSE) = 0, "", VLOOKUP($B23,'Results-formatted 060121'!$A:$AJ,(AH$3+2),FALSE))</f>
        <v/>
      </c>
      <c r="AI23" s="95">
        <f>IF(VLOOKUP($B23,'Results-formatted 060121'!$A:$AJ,(AI$3+2),FALSE) = 0, "", VLOOKUP($B23,'Results-formatted 060121'!$A:$AJ,(AI$3+2),FALSE))</f>
        <v>7</v>
      </c>
      <c r="AJ23" s="95" t="str">
        <f>IF(VLOOKUP($B23,'Results-formatted 060121'!$A:$AJ,(AJ$3+2),FALSE) = 0, "", VLOOKUP($B23,'Results-formatted 060121'!$A:$AJ,(AJ$3+2),FALSE))</f>
        <v/>
      </c>
      <c r="AK23" s="95">
        <f>IF(VLOOKUP($B23,'Results-formatted 060121'!$A:$AJ,(AK$3+2),FALSE) = 0, "", VLOOKUP($B23,'Results-formatted 060121'!$A:$AJ,(AK$3+2),FALSE))</f>
        <v>2</v>
      </c>
      <c r="AL23" s="95" t="str">
        <f>IF(VLOOKUP($B23,'Results-formatted 060121'!$A:$AJ,(AL$3+2),FALSE) = 0, "", VLOOKUP($B23,'Results-formatted 060121'!$A:$AJ,(AL$3+2),FALSE))</f>
        <v/>
      </c>
      <c r="AM23" s="95">
        <f>IF(VLOOKUP($B23,'Results-formatted 060121'!$A:AJ,(AM$3+2),FALSE) = 0, "", VLOOKUP($B23,'Results-formatted 060121'!$A:AJ,(AM$3+2),FALSE))</f>
        <v>2</v>
      </c>
      <c r="AN23" s="95" t="str">
        <f>IF(VLOOKUP($B23,'Results-formatted 060121'!$A:AK,(AN$3+2),FALSE) = 0, "", VLOOKUP($B23,'Results-formatted 060121'!$A:AK,(AN$3+2),FALSE))</f>
        <v/>
      </c>
      <c r="AO23" s="95" t="str">
        <f>IF(VLOOKUP($B23,'Results-formatted 060121'!$A:AL,(AO$3+2),FALSE) = 0, "", VLOOKUP($B23,'Results-formatted 060121'!$A:AL,(AO$3+2),FALSE))</f>
        <v/>
      </c>
      <c r="AP23" s="95" t="str">
        <f>IF(VLOOKUP($B23,'Results-formatted 060121'!$A:AM,(AP$3+2),FALSE) = 0, "", VLOOKUP($B23,'Results-formatted 060121'!$A:AM,(AP$3+2),FALSE))</f>
        <v/>
      </c>
      <c r="AQ23" s="95" t="str">
        <f>IF(VLOOKUP($B23,'Results-formatted 060121'!$A:AN,(AQ$3+2),FALSE) = 0, "", VLOOKUP($B23,'Results-formatted 060121'!$A:AN,(AQ$3+2),FALSE))</f>
        <v/>
      </c>
      <c r="AR23" s="95" t="str">
        <f>IF(VLOOKUP($B23,'Results-formatted 060121'!$A:AO,(AR$3+2),FALSE) = 0, "", VLOOKUP($B23,'Results-formatted 060121'!$A:AO,(AR$3+2),FALSE))</f>
        <v/>
      </c>
      <c r="AS23" s="95">
        <f>IF(VLOOKUP($B23,'Results-formatted 060121'!$A:AP,(AS$3+2),FALSE) = 0, "", VLOOKUP($B23,'Results-formatted 060121'!$A:AP,(AS$3+2),FALSE))</f>
        <v>7</v>
      </c>
      <c r="AT23" s="95" t="str">
        <f>IF(VLOOKUP($B23,'Results-formatted 060121'!$A:AQ,(AT$3+2),FALSE) = 0, "", VLOOKUP($B23,'Results-formatted 060121'!$A:AQ,(AT$3+2),FALSE))</f>
        <v/>
      </c>
      <c r="AU23" s="95" t="str">
        <f>IF(VLOOKUP($B23,'Results-formatted 060121'!$A:AR,(AU$3+2),FALSE) = 0, "", VLOOKUP($B23,'Results-formatted 060121'!$A:AR,(AU$3+2),FALSE))</f>
        <v/>
      </c>
      <c r="AV23" s="95">
        <f>IF(VLOOKUP($B23,'Results-formatted 060121'!$A:AS,(AV$3+2),FALSE) = 0, "", VLOOKUP($B23,'Results-formatted 060121'!$A:AS,(AV$3+2),FALSE))</f>
        <v>6</v>
      </c>
      <c r="AW23" s="95">
        <f>IF(VLOOKUP($B23,'Results-formatted 060121'!$A:AT,(AW$3+2),FALSE) = 0, "", VLOOKUP($B23,'Results-formatted 060121'!$A:AT,(AW$3+2),FALSE))</f>
        <v>6</v>
      </c>
      <c r="AX23" s="95">
        <f>IF(VLOOKUP($B23,'Results-formatted 060121'!$A:AU,(AX$3+2),FALSE) = 0, "", VLOOKUP($B23,'Results-formatted 060121'!$A:AU,(AX$3+2),FALSE))</f>
        <v>1</v>
      </c>
      <c r="AY23" s="95" t="str">
        <f>IF(VLOOKUP($B23,'Results-formatted 060121'!$A:AV,(AY$3+2),FALSE) = 0, "", VLOOKUP($B23,'Results-formatted 060121'!$A:AV,(AY$3+2),FALSE))</f>
        <v/>
      </c>
      <c r="AZ23" s="95" t="str">
        <f>IF(VLOOKUP($B23,'Results-formatted 060121'!$A:AW,(AZ$3+2),FALSE) = 0, "", VLOOKUP($B23,'Results-formatted 060121'!$A:AW,(AZ$3+2),FALSE))</f>
        <v/>
      </c>
      <c r="BA23" s="95" t="str">
        <f>IF(VLOOKUP($B23,'Results-formatted 060121'!$A:AX,(BA$3+2),FALSE) = 0, "", VLOOKUP($B23,'Results-formatted 060121'!$A:AX,(BA$3+2),FALSE))</f>
        <v/>
      </c>
      <c r="BB23" s="95" t="str">
        <f>IF(VLOOKUP($B23,'Results-formatted 060121'!$A:AY,(BB$3+2),FALSE) = 0, "", VLOOKUP($B23,'Results-formatted 060121'!$A:AY,(BB$3+2),FALSE))</f>
        <v/>
      </c>
      <c r="BC23" s="95">
        <f>IF(VLOOKUP($B23,'Results-formatted 060121'!$A:AZ,(BC$3+2),FALSE) = 0, "", VLOOKUP($B23,'Results-formatted 060121'!$A:AZ,(BC$3+2),FALSE))</f>
        <v>4</v>
      </c>
      <c r="BD23" s="95">
        <f>IF(VLOOKUP($B23,'Results-formatted 060121'!$A:BA,(BD$3+2),FALSE) = 0, "", VLOOKUP($B23,'Results-formatted 060121'!$A:BA,(BD$3+2),FALSE))</f>
        <v>4</v>
      </c>
      <c r="BE23" s="95" t="str">
        <f>IF(VLOOKUP($B23,'Results-formatted 060121'!$A:BB,(BE$3+2),FALSE) = 0, "", VLOOKUP($B23,'Results-formatted 060121'!$A:BB,(BE$3+2),FALSE))</f>
        <v/>
      </c>
      <c r="BF23" s="95" t="str">
        <f>IF(VLOOKUP($B23,'Results-formatted 060121'!$A:BC,(BF$3+2),FALSE) = 0, "", VLOOKUP($B23,'Results-formatted 060121'!$A:BC,(BF$3+2),FALSE))</f>
        <v/>
      </c>
      <c r="BG23" s="95">
        <f>IF(VLOOKUP($B23,'Results-formatted 060121'!$A:BD,(BG$3+2),FALSE) = 0, "", VLOOKUP($B23,'Results-formatted 060121'!$A:BD,(BG$3+2),FALSE))</f>
        <v>6</v>
      </c>
      <c r="BH23" s="95" t="str">
        <f>IF(VLOOKUP($B23,'Results-formatted 060121'!$A:BE,(BH$3+2),FALSE) = 0, "", VLOOKUP($B23,'Results-formatted 060121'!$A:BE,(BH$3+2),FALSE))</f>
        <v/>
      </c>
      <c r="BI23" s="95">
        <f>IF(VLOOKUP($B23,'Results-formatted 060121'!$A:BF,(BI$3+2),FALSE) = 0, "", VLOOKUP($B23,'Results-formatted 060121'!$A:BF,(BI$3+2),FALSE))</f>
        <v>4</v>
      </c>
      <c r="BJ23" s="95" t="str">
        <f>IF(VLOOKUP($B23,'Results-formatted 060121'!$A:BG,(BJ$3+2),FALSE) = 0, "", VLOOKUP($B23,'Results-formatted 060121'!$A:BG,(BJ$3+2),FALSE))</f>
        <v/>
      </c>
      <c r="BK23" s="95" t="str">
        <f>IF(VLOOKUP($B23,'Results-formatted 060121'!$A:BH,(BK$3+2),FALSE) = 0, "", VLOOKUP($B23,'Results-formatted 060121'!$A:BH,(BK$3+2),FALSE))</f>
        <v/>
      </c>
      <c r="BL23" s="95" t="str">
        <f>IF(VLOOKUP($B23,'Results-formatted 060121'!$A:BI,(BL$3+2),FALSE) = 0, "", VLOOKUP($B23,'Results-formatted 060121'!$A:BI,(BL$3+2),FALSE))</f>
        <v/>
      </c>
      <c r="BM23" s="95" t="str">
        <f>IF(VLOOKUP($B23,'Results-formatted 060121'!$A:BJ,(BM$3+2),FALSE) = 0, "", VLOOKUP($B23,'Results-formatted 060121'!$A:BJ,(BM$3+2),FALSE))</f>
        <v/>
      </c>
      <c r="BN23" s="95"/>
      <c r="BO23" s="95"/>
      <c r="BP23" s="95"/>
      <c r="BQ23" s="95"/>
      <c r="BR23" s="95"/>
      <c r="BS23" s="95"/>
      <c r="BT23" s="95"/>
      <c r="BU23" s="95"/>
      <c r="BV23" s="95"/>
      <c r="BW23" s="95"/>
      <c r="BX23" s="95"/>
      <c r="BY23" s="95"/>
      <c r="BZ23" s="95"/>
      <c r="CA23" s="95"/>
      <c r="CB23" s="95"/>
      <c r="CC23" s="95"/>
      <c r="CD23" s="98"/>
      <c r="CE23" s="2">
        <f t="shared" si="6"/>
        <v>4.2857142857142856</v>
      </c>
      <c r="CF23" s="25">
        <f t="shared" si="5"/>
        <v>1.9217496437157706</v>
      </c>
    </row>
    <row r="24" spans="2:84" ht="56" x14ac:dyDescent="0.15">
      <c r="B24" s="84" t="s">
        <v>297</v>
      </c>
      <c r="C24" s="86" t="s">
        <v>224</v>
      </c>
      <c r="D24" s="2">
        <v>7</v>
      </c>
      <c r="E24" s="7" t="s">
        <v>788</v>
      </c>
      <c r="F24" s="95">
        <f>IF(VLOOKUP($B24,'Results-formatted 060121'!$A:$AJ,(F$3+2),FALSE) = 0, "", VLOOKUP($B24,'Results-formatted 060121'!$A:$AJ,(F$3+2),FALSE))</f>
        <v>5</v>
      </c>
      <c r="G24" s="95" t="str">
        <f>IF(VLOOKUP($B24,'Results-formatted 060121'!$A:$AJ,(G$3+2),FALSE) = 0, "", VLOOKUP($B24,'Results-formatted 060121'!$A:$AJ,(G$3+2),FALSE))</f>
        <v/>
      </c>
      <c r="H24" s="95" t="str">
        <f>IF(VLOOKUP($B24,'Results-formatted 060121'!$A:$AJ,(H$3+2),FALSE) = 0, "", VLOOKUP($B24,'Results-formatted 060121'!$A:$AJ,(H$3+2),FALSE))</f>
        <v/>
      </c>
      <c r="I24" s="95">
        <f>IF(VLOOKUP($B24,'Results-formatted 060121'!$A:$AJ,(I$3+2),FALSE) = 0, "", VLOOKUP($B24,'Results-formatted 060121'!$A:$AJ,(I$3+2),FALSE))</f>
        <v>6</v>
      </c>
      <c r="J24" s="95">
        <f>IF(VLOOKUP($B24,'Results-formatted 060121'!$A:$AJ,(J$3+2),FALSE) = 0, "", VLOOKUP($B24,'Results-formatted 060121'!$A:$AJ,(J$3+2),FALSE))</f>
        <v>4</v>
      </c>
      <c r="K24" s="95" t="str">
        <f>IF(VLOOKUP($B24,'Results-formatted 060121'!$A:$AJ,(K$3+2),FALSE) = 0, "", VLOOKUP($B24,'Results-formatted 060121'!$A:$AJ,(K$3+2),FALSE))</f>
        <v/>
      </c>
      <c r="L24" s="95">
        <f>IF(VLOOKUP($B24,'Results-formatted 060121'!$A:$AJ,(L$3+2),FALSE) = 0, "", VLOOKUP($B24,'Results-formatted 060121'!$A:$AJ,(L$3+2),FALSE))</f>
        <v>5</v>
      </c>
      <c r="M24" s="95" t="str">
        <f>IF(VLOOKUP($B24,'Results-formatted 060121'!$A:$AJ,(M$3+2),FALSE) = 0, "", VLOOKUP($B24,'Results-formatted 060121'!$A:$AJ,(M$3+2),FALSE))</f>
        <v/>
      </c>
      <c r="N24" s="95">
        <f>IF(VLOOKUP($B24,'Results-formatted 060121'!$A:$AJ,(N$3+2),FALSE) = 0, "", VLOOKUP($B24,'Results-formatted 060121'!$A:$AJ,(N$3+2),FALSE))</f>
        <v>5</v>
      </c>
      <c r="O24" s="95" t="str">
        <f>IF(VLOOKUP($B24,'Results-formatted 060121'!$A:$AJ,(O$3+2),FALSE) = 0, "", VLOOKUP($B24,'Results-formatted 060121'!$A:$AJ,(O$3+2),FALSE))</f>
        <v/>
      </c>
      <c r="P24" s="95">
        <f>IF(VLOOKUP($B24,'Results-formatted 060121'!$A:$AJ,(P$3+2),FALSE) = 0, "", VLOOKUP($B24,'Results-formatted 060121'!$A:$AJ,(P$3+2),FALSE))</f>
        <v>2</v>
      </c>
      <c r="Q24" s="95">
        <f>IF(VLOOKUP($B24,'Results-formatted 060121'!$A:$AJ,(Q$3+2),FALSE) = 0, "", VLOOKUP($B24,'Results-formatted 060121'!$A:$AJ,(Q$3+2),FALSE))</f>
        <v>6</v>
      </c>
      <c r="R24" s="95" t="str">
        <f>IF(VLOOKUP($B24,'Results-formatted 060121'!$A:$AJ,(R$3+2),FALSE) = 0, "", VLOOKUP($B24,'Results-formatted 060121'!$A:$AJ,(R$3+2),FALSE))</f>
        <v/>
      </c>
      <c r="S24" s="95">
        <f>IF(VLOOKUP($B24,'Results-formatted 060121'!$A:$AJ,(S$3+2),FALSE) = 0, "", VLOOKUP($B24,'Results-formatted 060121'!$A:$AJ,(S$3+2),FALSE))</f>
        <v>5</v>
      </c>
      <c r="T24" s="95" t="str">
        <f>IF(VLOOKUP($B24,'Results-formatted 060121'!$A:$AJ,(T$3+2),FALSE) = 0, "", VLOOKUP($B24,'Results-formatted 060121'!$A:$AJ,(T$3+2),FALSE))</f>
        <v/>
      </c>
      <c r="U24" s="95">
        <f>IF(VLOOKUP($B24,'Results-formatted 060121'!$A:$AJ,(U$3+2),FALSE) = 0, "", VLOOKUP($B24,'Results-formatted 060121'!$A:$AJ,(U$3+2),FALSE))</f>
        <v>7</v>
      </c>
      <c r="V24" s="95">
        <f>IF(VLOOKUP($B24,'Results-formatted 060121'!$A:$AJ,(V$3+2),FALSE) = 0, "", VLOOKUP($B24,'Results-formatted 060121'!$A:$AJ,(V$3+2),FALSE))</f>
        <v>6</v>
      </c>
      <c r="W24" s="95">
        <f>IF(VLOOKUP($B24,'Results-formatted 060121'!$A:$AJ,(W$3+2),FALSE) = 0, "", VLOOKUP($B24,'Results-formatted 060121'!$A:$AJ,(W$3+2),FALSE))</f>
        <v>4</v>
      </c>
      <c r="X24" s="95" t="str">
        <f>IF(VLOOKUP($B24,'Results-formatted 060121'!$A:$AJ,(X$3+2),FALSE) = 0, "", VLOOKUP($B24,'Results-formatted 060121'!$A:$AJ,(X$3+2),FALSE))</f>
        <v/>
      </c>
      <c r="Y24" s="95">
        <f>IF(VLOOKUP($B24,'Results-formatted 060121'!$A:$AJ,(Y$3+2),FALSE) = 0, "", VLOOKUP($B24,'Results-formatted 060121'!$A:$AJ,(Y$3+2),FALSE))</f>
        <v>5</v>
      </c>
      <c r="Z24" s="95">
        <f>IF(VLOOKUP($B24,'Results-formatted 060121'!$A:$AJ,(Z$3+2),FALSE) = 0, "", VLOOKUP($B24,'Results-formatted 060121'!$A:$AJ,(Z$3+2),FALSE))</f>
        <v>2</v>
      </c>
      <c r="AA24" s="95">
        <f>IF(VLOOKUP($B24,'Results-formatted 060121'!$A:$AJ,(AA$3+2),FALSE) = 0, "", VLOOKUP($B24,'Results-formatted 060121'!$A:$AJ,(AA$3+2),FALSE))</f>
        <v>3</v>
      </c>
      <c r="AB24" s="95">
        <f>IF(VLOOKUP($B24,'Results-formatted 060121'!$A:$AJ,(AB$3+2),FALSE) = 0, "", VLOOKUP($B24,'Results-formatted 060121'!$A:$AJ,(AB$3+2),FALSE))</f>
        <v>6</v>
      </c>
      <c r="AC24" s="95" t="str">
        <f>IF(VLOOKUP($B24,'Results-formatted 060121'!$A:$AJ,(AC$3+2),FALSE) = 0, "", VLOOKUP($B24,'Results-formatted 060121'!$A:$AJ,(AC$3+2),FALSE))</f>
        <v/>
      </c>
      <c r="AD24" s="95">
        <f>IF(VLOOKUP($B24,'Results-formatted 060121'!$A:$AJ,(AD$3+2),FALSE) = 0, "", VLOOKUP($B24,'Results-formatted 060121'!$A:$AJ,(AD$3+2),FALSE))</f>
        <v>2</v>
      </c>
      <c r="AE24" s="95" t="str">
        <f>IF(VLOOKUP($B24,'Results-formatted 060121'!$A:$AJ,(AE$3+2),FALSE) = 0, "", VLOOKUP($B24,'Results-formatted 060121'!$A:$AJ,(AE$3+2),FALSE))</f>
        <v/>
      </c>
      <c r="AF24" s="95">
        <f>IF(VLOOKUP($B24,'Results-formatted 060121'!$A:$AJ,(AF$3+2),FALSE) = 0, "", VLOOKUP($B24,'Results-formatted 060121'!$A:$AJ,(AF$3+2),FALSE))</f>
        <v>4</v>
      </c>
      <c r="AG24" s="95" t="str">
        <f>IF(VLOOKUP($B24,'Results-formatted 060121'!$A:$AJ,(AG$3+2),FALSE) = 0, "", VLOOKUP($B24,'Results-formatted 060121'!$A:$AJ,(AG$3+2),FALSE))</f>
        <v/>
      </c>
      <c r="AH24" s="95" t="str">
        <f>IF(VLOOKUP($B24,'Results-formatted 060121'!$A:$AJ,(AH$3+2),FALSE) = 0, "", VLOOKUP($B24,'Results-formatted 060121'!$A:$AJ,(AH$3+2),FALSE))</f>
        <v/>
      </c>
      <c r="AI24" s="95">
        <f>IF(VLOOKUP($B24,'Results-formatted 060121'!$A:$AJ,(AI$3+2),FALSE) = 0, "", VLOOKUP($B24,'Results-formatted 060121'!$A:$AJ,(AI$3+2),FALSE))</f>
        <v>6</v>
      </c>
      <c r="AJ24" s="95" t="str">
        <f>IF(VLOOKUP($B24,'Results-formatted 060121'!$A:$AJ,(AJ$3+2),FALSE) = 0, "", VLOOKUP($B24,'Results-formatted 060121'!$A:$AJ,(AJ$3+2),FALSE))</f>
        <v/>
      </c>
      <c r="AK24" s="95">
        <f>IF(VLOOKUP($B24,'Results-formatted 060121'!$A:$AJ,(AK$3+2),FALSE) = 0, "", VLOOKUP($B24,'Results-formatted 060121'!$A:$AJ,(AK$3+2),FALSE))</f>
        <v>2</v>
      </c>
      <c r="AL24" s="95" t="str">
        <f>IF(VLOOKUP($B24,'Results-formatted 060121'!$A:$AJ,(AL$3+2),FALSE) = 0, "", VLOOKUP($B24,'Results-formatted 060121'!$A:$AJ,(AL$3+2),FALSE))</f>
        <v/>
      </c>
      <c r="AM24" s="95">
        <f>IF(VLOOKUP($B24,'Results-formatted 060121'!$A:AJ,(AM$3+2),FALSE) = 0, "", VLOOKUP($B24,'Results-formatted 060121'!$A:AJ,(AM$3+2),FALSE))</f>
        <v>4</v>
      </c>
      <c r="AN24" s="95" t="str">
        <f>IF(VLOOKUP($B24,'Results-formatted 060121'!$A:AK,(AN$3+2),FALSE) = 0, "", VLOOKUP($B24,'Results-formatted 060121'!$A:AK,(AN$3+2),FALSE))</f>
        <v/>
      </c>
      <c r="AO24" s="95" t="str">
        <f>IF(VLOOKUP($B24,'Results-formatted 060121'!$A:AL,(AO$3+2),FALSE) = 0, "", VLOOKUP($B24,'Results-formatted 060121'!$A:AL,(AO$3+2),FALSE))</f>
        <v/>
      </c>
      <c r="AP24" s="95" t="str">
        <f>IF(VLOOKUP($B24,'Results-formatted 060121'!$A:AM,(AP$3+2),FALSE) = 0, "", VLOOKUP($B24,'Results-formatted 060121'!$A:AM,(AP$3+2),FALSE))</f>
        <v/>
      </c>
      <c r="AQ24" s="95" t="str">
        <f>IF(VLOOKUP($B24,'Results-formatted 060121'!$A:AN,(AQ$3+2),FALSE) = 0, "", VLOOKUP($B24,'Results-formatted 060121'!$A:AN,(AQ$3+2),FALSE))</f>
        <v/>
      </c>
      <c r="AR24" s="95" t="str">
        <f>IF(VLOOKUP($B24,'Results-formatted 060121'!$A:AO,(AR$3+2),FALSE) = 0, "", VLOOKUP($B24,'Results-formatted 060121'!$A:AO,(AR$3+2),FALSE))</f>
        <v/>
      </c>
      <c r="AS24" s="95">
        <f>IF(VLOOKUP($B24,'Results-formatted 060121'!$A:AP,(AS$3+2),FALSE) = 0, "", VLOOKUP($B24,'Results-formatted 060121'!$A:AP,(AS$3+2),FALSE))</f>
        <v>7</v>
      </c>
      <c r="AT24" s="95" t="str">
        <f>IF(VLOOKUP($B24,'Results-formatted 060121'!$A:AQ,(AT$3+2),FALSE) = 0, "", VLOOKUP($B24,'Results-formatted 060121'!$A:AQ,(AT$3+2),FALSE))</f>
        <v/>
      </c>
      <c r="AU24" s="95" t="str">
        <f>IF(VLOOKUP($B24,'Results-formatted 060121'!$A:AR,(AU$3+2),FALSE) = 0, "", VLOOKUP($B24,'Results-formatted 060121'!$A:AR,(AU$3+2),FALSE))</f>
        <v/>
      </c>
      <c r="AV24" s="95">
        <f>IF(VLOOKUP($B24,'Results-formatted 060121'!$A:AS,(AV$3+2),FALSE) = 0, "", VLOOKUP($B24,'Results-formatted 060121'!$A:AS,(AV$3+2),FALSE))</f>
        <v>6</v>
      </c>
      <c r="AW24" s="95">
        <f>IF(VLOOKUP($B24,'Results-formatted 060121'!$A:AT,(AW$3+2),FALSE) = 0, "", VLOOKUP($B24,'Results-formatted 060121'!$A:AT,(AW$3+2),FALSE))</f>
        <v>3</v>
      </c>
      <c r="AX24" s="95">
        <f>IF(VLOOKUP($B24,'Results-formatted 060121'!$A:AU,(AX$3+2),FALSE) = 0, "", VLOOKUP($B24,'Results-formatted 060121'!$A:AU,(AX$3+2),FALSE))</f>
        <v>2</v>
      </c>
      <c r="AY24" s="95" t="str">
        <f>IF(VLOOKUP($B24,'Results-formatted 060121'!$A:AV,(AY$3+2),FALSE) = 0, "", VLOOKUP($B24,'Results-formatted 060121'!$A:AV,(AY$3+2),FALSE))</f>
        <v/>
      </c>
      <c r="AZ24" s="95" t="str">
        <f>IF(VLOOKUP($B24,'Results-formatted 060121'!$A:AW,(AZ$3+2),FALSE) = 0, "", VLOOKUP($B24,'Results-formatted 060121'!$A:AW,(AZ$3+2),FALSE))</f>
        <v/>
      </c>
      <c r="BA24" s="95" t="str">
        <f>IF(VLOOKUP($B24,'Results-formatted 060121'!$A:AX,(BA$3+2),FALSE) = 0, "", VLOOKUP($B24,'Results-formatted 060121'!$A:AX,(BA$3+2),FALSE))</f>
        <v/>
      </c>
      <c r="BB24" s="95" t="str">
        <f>IF(VLOOKUP($B24,'Results-formatted 060121'!$A:AY,(BB$3+2),FALSE) = 0, "", VLOOKUP($B24,'Results-formatted 060121'!$A:AY,(BB$3+2),FALSE))</f>
        <v/>
      </c>
      <c r="BC24" s="95">
        <f>IF(VLOOKUP($B24,'Results-formatted 060121'!$A:AZ,(BC$3+2),FALSE) = 0, "", VLOOKUP($B24,'Results-formatted 060121'!$A:AZ,(BC$3+2),FALSE))</f>
        <v>4</v>
      </c>
      <c r="BD24" s="95">
        <f>IF(VLOOKUP($B24,'Results-formatted 060121'!$A:BA,(BD$3+2),FALSE) = 0, "", VLOOKUP($B24,'Results-formatted 060121'!$A:BA,(BD$3+2),FALSE))</f>
        <v>3</v>
      </c>
      <c r="BE24" s="95" t="str">
        <f>IF(VLOOKUP($B24,'Results-formatted 060121'!$A:BB,(BE$3+2),FALSE) = 0, "", VLOOKUP($B24,'Results-formatted 060121'!$A:BB,(BE$3+2),FALSE))</f>
        <v/>
      </c>
      <c r="BF24" s="95" t="str">
        <f>IF(VLOOKUP($B24,'Results-formatted 060121'!$A:BC,(BF$3+2),FALSE) = 0, "", VLOOKUP($B24,'Results-formatted 060121'!$A:BC,(BF$3+2),FALSE))</f>
        <v/>
      </c>
      <c r="BG24" s="95">
        <f>IF(VLOOKUP($B24,'Results-formatted 060121'!$A:BD,(BG$3+2),FALSE) = 0, "", VLOOKUP($B24,'Results-formatted 060121'!$A:BD,(BG$3+2),FALSE))</f>
        <v>6</v>
      </c>
      <c r="BH24" s="95" t="str">
        <f>IF(VLOOKUP($B24,'Results-formatted 060121'!$A:BE,(BH$3+2),FALSE) = 0, "", VLOOKUP($B24,'Results-formatted 060121'!$A:BE,(BH$3+2),FALSE))</f>
        <v/>
      </c>
      <c r="BI24" s="95">
        <f>IF(VLOOKUP($B24,'Results-formatted 060121'!$A:BF,(BI$3+2),FALSE) = 0, "", VLOOKUP($B24,'Results-formatted 060121'!$A:BF,(BI$3+2),FALSE))</f>
        <v>4</v>
      </c>
      <c r="BJ24" s="95" t="str">
        <f>IF(VLOOKUP($B24,'Results-formatted 060121'!$A:BG,(BJ$3+2),FALSE) = 0, "", VLOOKUP($B24,'Results-formatted 060121'!$A:BG,(BJ$3+2),FALSE))</f>
        <v/>
      </c>
      <c r="BK24" s="95" t="str">
        <f>IF(VLOOKUP($B24,'Results-formatted 060121'!$A:BH,(BK$3+2),FALSE) = 0, "", VLOOKUP($B24,'Results-formatted 060121'!$A:BH,(BK$3+2),FALSE))</f>
        <v/>
      </c>
      <c r="BL24" s="95" t="str">
        <f>IF(VLOOKUP($B24,'Results-formatted 060121'!$A:BI,(BL$3+2),FALSE) = 0, "", VLOOKUP($B24,'Results-formatted 060121'!$A:BI,(BL$3+2),FALSE))</f>
        <v/>
      </c>
      <c r="BM24" s="95" t="str">
        <f>IF(VLOOKUP($B24,'Results-formatted 060121'!$A:BJ,(BM$3+2),FALSE) = 0, "", VLOOKUP($B24,'Results-formatted 060121'!$A:BJ,(BM$3+2),FALSE))</f>
        <v/>
      </c>
      <c r="BN24" s="95"/>
      <c r="BO24" s="95"/>
      <c r="BP24" s="95"/>
      <c r="BQ24" s="95"/>
      <c r="BR24" s="95"/>
      <c r="BS24" s="95"/>
      <c r="BT24" s="95"/>
      <c r="BU24" s="95"/>
      <c r="BV24" s="95"/>
      <c r="BW24" s="95"/>
      <c r="BX24" s="95"/>
      <c r="BY24" s="95"/>
      <c r="BZ24" s="95"/>
      <c r="CA24" s="95"/>
      <c r="CB24" s="95"/>
      <c r="CC24" s="95"/>
      <c r="CD24" s="98"/>
      <c r="CE24" s="2">
        <f t="shared" si="6"/>
        <v>4.4285714285714288</v>
      </c>
      <c r="CF24" s="25">
        <f t="shared" si="5"/>
        <v>1.5969547740197754</v>
      </c>
    </row>
    <row r="25" spans="2:84" ht="56" x14ac:dyDescent="0.15">
      <c r="B25" s="84" t="s">
        <v>298</v>
      </c>
      <c r="C25" s="86" t="s">
        <v>224</v>
      </c>
      <c r="D25" s="2">
        <v>7</v>
      </c>
      <c r="E25" s="7" t="s">
        <v>789</v>
      </c>
      <c r="F25" s="95">
        <f>IF(VLOOKUP($B25,'Results-formatted 060121'!$A:$AJ,(F$3+2),FALSE) = 0, "", VLOOKUP($B25,'Results-formatted 060121'!$A:$AJ,(F$3+2),FALSE))</f>
        <v>5</v>
      </c>
      <c r="G25" s="95" t="str">
        <f>IF(VLOOKUP($B25,'Results-formatted 060121'!$A:$AJ,(G$3+2),FALSE) = 0, "", VLOOKUP($B25,'Results-formatted 060121'!$A:$AJ,(G$3+2),FALSE))</f>
        <v/>
      </c>
      <c r="H25" s="95" t="str">
        <f>IF(VLOOKUP($B25,'Results-formatted 060121'!$A:$AJ,(H$3+2),FALSE) = 0, "", VLOOKUP($B25,'Results-formatted 060121'!$A:$AJ,(H$3+2),FALSE))</f>
        <v/>
      </c>
      <c r="I25" s="95">
        <f>IF(VLOOKUP($B25,'Results-formatted 060121'!$A:$AJ,(I$3+2),FALSE) = 0, "", VLOOKUP($B25,'Results-formatted 060121'!$A:$AJ,(I$3+2),FALSE))</f>
        <v>2</v>
      </c>
      <c r="J25" s="95">
        <f>IF(VLOOKUP($B25,'Results-formatted 060121'!$A:$AJ,(J$3+2),FALSE) = 0, "", VLOOKUP($B25,'Results-formatted 060121'!$A:$AJ,(J$3+2),FALSE))</f>
        <v>3</v>
      </c>
      <c r="K25" s="95" t="str">
        <f>IF(VLOOKUP($B25,'Results-formatted 060121'!$A:$AJ,(K$3+2),FALSE) = 0, "", VLOOKUP($B25,'Results-formatted 060121'!$A:$AJ,(K$3+2),FALSE))</f>
        <v/>
      </c>
      <c r="L25" s="95">
        <f>IF(VLOOKUP($B25,'Results-formatted 060121'!$A:$AJ,(L$3+2),FALSE) = 0, "", VLOOKUP($B25,'Results-formatted 060121'!$A:$AJ,(L$3+2),FALSE))</f>
        <v>3</v>
      </c>
      <c r="M25" s="95" t="str">
        <f>IF(VLOOKUP($B25,'Results-formatted 060121'!$A:$AJ,(M$3+2),FALSE) = 0, "", VLOOKUP($B25,'Results-formatted 060121'!$A:$AJ,(M$3+2),FALSE))</f>
        <v/>
      </c>
      <c r="N25" s="95">
        <f>IF(VLOOKUP($B25,'Results-formatted 060121'!$A:$AJ,(N$3+2),FALSE) = 0, "", VLOOKUP($B25,'Results-formatted 060121'!$A:$AJ,(N$3+2),FALSE))</f>
        <v>5</v>
      </c>
      <c r="O25" s="95" t="str">
        <f>IF(VLOOKUP($B25,'Results-formatted 060121'!$A:$AJ,(O$3+2),FALSE) = 0, "", VLOOKUP($B25,'Results-formatted 060121'!$A:$AJ,(O$3+2),FALSE))</f>
        <v/>
      </c>
      <c r="P25" s="95">
        <f>IF(VLOOKUP($B25,'Results-formatted 060121'!$A:$AJ,(P$3+2),FALSE) = 0, "", VLOOKUP($B25,'Results-formatted 060121'!$A:$AJ,(P$3+2),FALSE))</f>
        <v>2</v>
      </c>
      <c r="Q25" s="95">
        <f>IF(VLOOKUP($B25,'Results-formatted 060121'!$A:$AJ,(Q$3+2),FALSE) = 0, "", VLOOKUP($B25,'Results-formatted 060121'!$A:$AJ,(Q$3+2),FALSE))</f>
        <v>3</v>
      </c>
      <c r="R25" s="95" t="str">
        <f>IF(VLOOKUP($B25,'Results-formatted 060121'!$A:$AJ,(R$3+2),FALSE) = 0, "", VLOOKUP($B25,'Results-formatted 060121'!$A:$AJ,(R$3+2),FALSE))</f>
        <v/>
      </c>
      <c r="S25" s="95">
        <f>IF(VLOOKUP($B25,'Results-formatted 060121'!$A:$AJ,(S$3+2),FALSE) = 0, "", VLOOKUP($B25,'Results-formatted 060121'!$A:$AJ,(S$3+2),FALSE))</f>
        <v>3</v>
      </c>
      <c r="T25" s="95" t="str">
        <f>IF(VLOOKUP($B25,'Results-formatted 060121'!$A:$AJ,(T$3+2),FALSE) = 0, "", VLOOKUP($B25,'Results-formatted 060121'!$A:$AJ,(T$3+2),FALSE))</f>
        <v/>
      </c>
      <c r="U25" s="95">
        <f>IF(VLOOKUP($B25,'Results-formatted 060121'!$A:$AJ,(U$3+2),FALSE) = 0, "", VLOOKUP($B25,'Results-formatted 060121'!$A:$AJ,(U$3+2),FALSE))</f>
        <v>1</v>
      </c>
      <c r="V25" s="95">
        <f>IF(VLOOKUP($B25,'Results-formatted 060121'!$A:$AJ,(V$3+2),FALSE) = 0, "", VLOOKUP($B25,'Results-formatted 060121'!$A:$AJ,(V$3+2),FALSE))</f>
        <v>2</v>
      </c>
      <c r="W25" s="95">
        <f>IF(VLOOKUP($B25,'Results-formatted 060121'!$A:$AJ,(W$3+2),FALSE) = 0, "", VLOOKUP($B25,'Results-formatted 060121'!$A:$AJ,(W$3+2),FALSE))</f>
        <v>3</v>
      </c>
      <c r="X25" s="95" t="str">
        <f>IF(VLOOKUP($B25,'Results-formatted 060121'!$A:$AJ,(X$3+2),FALSE) = 0, "", VLOOKUP($B25,'Results-formatted 060121'!$A:$AJ,(X$3+2),FALSE))</f>
        <v/>
      </c>
      <c r="Y25" s="95">
        <f>IF(VLOOKUP($B25,'Results-formatted 060121'!$A:$AJ,(Y$3+2),FALSE) = 0, "", VLOOKUP($B25,'Results-formatted 060121'!$A:$AJ,(Y$3+2),FALSE))</f>
        <v>6</v>
      </c>
      <c r="Z25" s="95">
        <f>IF(VLOOKUP($B25,'Results-formatted 060121'!$A:$AJ,(Z$3+2),FALSE) = 0, "", VLOOKUP($B25,'Results-formatted 060121'!$A:$AJ,(Z$3+2),FALSE))</f>
        <v>4</v>
      </c>
      <c r="AA25" s="95">
        <f>IF(VLOOKUP($B25,'Results-formatted 060121'!$A:$AJ,(AA$3+2),FALSE) = 0, "", VLOOKUP($B25,'Results-formatted 060121'!$A:$AJ,(AA$3+2),FALSE))</f>
        <v>5</v>
      </c>
      <c r="AB25" s="95">
        <f>IF(VLOOKUP($B25,'Results-formatted 060121'!$A:$AJ,(AB$3+2),FALSE) = 0, "", VLOOKUP($B25,'Results-formatted 060121'!$A:$AJ,(AB$3+2),FALSE))</f>
        <v>6</v>
      </c>
      <c r="AC25" s="95" t="str">
        <f>IF(VLOOKUP($B25,'Results-formatted 060121'!$A:$AJ,(AC$3+2),FALSE) = 0, "", VLOOKUP($B25,'Results-formatted 060121'!$A:$AJ,(AC$3+2),FALSE))</f>
        <v/>
      </c>
      <c r="AD25" s="95">
        <f>IF(VLOOKUP($B25,'Results-formatted 060121'!$A:$AJ,(AD$3+2),FALSE) = 0, "", VLOOKUP($B25,'Results-formatted 060121'!$A:$AJ,(AD$3+2),FALSE))</f>
        <v>3</v>
      </c>
      <c r="AE25" s="95" t="str">
        <f>IF(VLOOKUP($B25,'Results-formatted 060121'!$A:$AJ,(AE$3+2),FALSE) = 0, "", VLOOKUP($B25,'Results-formatted 060121'!$A:$AJ,(AE$3+2),FALSE))</f>
        <v/>
      </c>
      <c r="AF25" s="95">
        <f>IF(VLOOKUP($B25,'Results-formatted 060121'!$A:$AJ,(AF$3+2),FALSE) = 0, "", VLOOKUP($B25,'Results-formatted 060121'!$A:$AJ,(AF$3+2),FALSE))</f>
        <v>4</v>
      </c>
      <c r="AG25" s="95" t="str">
        <f>IF(VLOOKUP($B25,'Results-formatted 060121'!$A:$AJ,(AG$3+2),FALSE) = 0, "", VLOOKUP($B25,'Results-formatted 060121'!$A:$AJ,(AG$3+2),FALSE))</f>
        <v/>
      </c>
      <c r="AH25" s="95" t="str">
        <f>IF(VLOOKUP($B25,'Results-formatted 060121'!$A:$AJ,(AH$3+2),FALSE) = 0, "", VLOOKUP($B25,'Results-formatted 060121'!$A:$AJ,(AH$3+2),FALSE))</f>
        <v/>
      </c>
      <c r="AI25" s="95">
        <f>IF(VLOOKUP($B25,'Results-formatted 060121'!$A:$AJ,(AI$3+2),FALSE) = 0, "", VLOOKUP($B25,'Results-formatted 060121'!$A:$AJ,(AI$3+2),FALSE))</f>
        <v>6</v>
      </c>
      <c r="AJ25" s="95" t="str">
        <f>IF(VLOOKUP($B25,'Results-formatted 060121'!$A:$AJ,(AJ$3+2),FALSE) = 0, "", VLOOKUP($B25,'Results-formatted 060121'!$A:$AJ,(AJ$3+2),FALSE))</f>
        <v/>
      </c>
      <c r="AK25" s="95">
        <f>IF(VLOOKUP($B25,'Results-formatted 060121'!$A:$AJ,(AK$3+2),FALSE) = 0, "", VLOOKUP($B25,'Results-formatted 060121'!$A:$AJ,(AK$3+2),FALSE))</f>
        <v>4</v>
      </c>
      <c r="AL25" s="95" t="str">
        <f>IF(VLOOKUP($B25,'Results-formatted 060121'!$A:$AJ,(AL$3+2),FALSE) = 0, "", VLOOKUP($B25,'Results-formatted 060121'!$A:$AJ,(AL$3+2),FALSE))</f>
        <v/>
      </c>
      <c r="AM25" s="95">
        <f>IF(VLOOKUP($B25,'Results-formatted 060121'!$A:AJ,(AM$3+2),FALSE) = 0, "", VLOOKUP($B25,'Results-formatted 060121'!$A:AJ,(AM$3+2),FALSE))</f>
        <v>3</v>
      </c>
      <c r="AN25" s="95" t="str">
        <f>IF(VLOOKUP($B25,'Results-formatted 060121'!$A:AK,(AN$3+2),FALSE) = 0, "", VLOOKUP($B25,'Results-formatted 060121'!$A:AK,(AN$3+2),FALSE))</f>
        <v/>
      </c>
      <c r="AO25" s="95" t="str">
        <f>IF(VLOOKUP($B25,'Results-formatted 060121'!$A:AL,(AO$3+2),FALSE) = 0, "", VLOOKUP($B25,'Results-formatted 060121'!$A:AL,(AO$3+2),FALSE))</f>
        <v/>
      </c>
      <c r="AP25" s="95" t="str">
        <f>IF(VLOOKUP($B25,'Results-formatted 060121'!$A:AM,(AP$3+2),FALSE) = 0, "", VLOOKUP($B25,'Results-formatted 060121'!$A:AM,(AP$3+2),FALSE))</f>
        <v/>
      </c>
      <c r="AQ25" s="95" t="str">
        <f>IF(VLOOKUP($B25,'Results-formatted 060121'!$A:AN,(AQ$3+2),FALSE) = 0, "", VLOOKUP($B25,'Results-formatted 060121'!$A:AN,(AQ$3+2),FALSE))</f>
        <v/>
      </c>
      <c r="AR25" s="95" t="str">
        <f>IF(VLOOKUP($B25,'Results-formatted 060121'!$A:AO,(AR$3+2),FALSE) = 0, "", VLOOKUP($B25,'Results-formatted 060121'!$A:AO,(AR$3+2),FALSE))</f>
        <v/>
      </c>
      <c r="AS25" s="95">
        <f>IF(VLOOKUP($B25,'Results-formatted 060121'!$A:AP,(AS$3+2),FALSE) = 0, "", VLOOKUP($B25,'Results-formatted 060121'!$A:AP,(AS$3+2),FALSE))</f>
        <v>6</v>
      </c>
      <c r="AT25" s="95" t="str">
        <f>IF(VLOOKUP($B25,'Results-formatted 060121'!$A:AQ,(AT$3+2),FALSE) = 0, "", VLOOKUP($B25,'Results-formatted 060121'!$A:AQ,(AT$3+2),FALSE))</f>
        <v/>
      </c>
      <c r="AU25" s="95" t="str">
        <f>IF(VLOOKUP($B25,'Results-formatted 060121'!$A:AR,(AU$3+2),FALSE) = 0, "", VLOOKUP($B25,'Results-formatted 060121'!$A:AR,(AU$3+2),FALSE))</f>
        <v/>
      </c>
      <c r="AV25" s="95">
        <f>IF(VLOOKUP($B25,'Results-formatted 060121'!$A:AS,(AV$3+2),FALSE) = 0, "", VLOOKUP($B25,'Results-formatted 060121'!$A:AS,(AV$3+2),FALSE))</f>
        <v>6</v>
      </c>
      <c r="AW25" s="95">
        <f>IF(VLOOKUP($B25,'Results-formatted 060121'!$A:AT,(AW$3+2),FALSE) = 0, "", VLOOKUP($B25,'Results-formatted 060121'!$A:AT,(AW$3+2),FALSE))</f>
        <v>6</v>
      </c>
      <c r="AX25" s="95">
        <f>IF(VLOOKUP($B25,'Results-formatted 060121'!$A:AU,(AX$3+2),FALSE) = 0, "", VLOOKUP($B25,'Results-formatted 060121'!$A:AU,(AX$3+2),FALSE))</f>
        <v>1</v>
      </c>
      <c r="AY25" s="95" t="str">
        <f>IF(VLOOKUP($B25,'Results-formatted 060121'!$A:AV,(AY$3+2),FALSE) = 0, "", VLOOKUP($B25,'Results-formatted 060121'!$A:AV,(AY$3+2),FALSE))</f>
        <v/>
      </c>
      <c r="AZ25" s="95" t="str">
        <f>IF(VLOOKUP($B25,'Results-formatted 060121'!$A:AW,(AZ$3+2),FALSE) = 0, "", VLOOKUP($B25,'Results-formatted 060121'!$A:AW,(AZ$3+2),FALSE))</f>
        <v/>
      </c>
      <c r="BA25" s="95" t="str">
        <f>IF(VLOOKUP($B25,'Results-formatted 060121'!$A:AX,(BA$3+2),FALSE) = 0, "", VLOOKUP($B25,'Results-formatted 060121'!$A:AX,(BA$3+2),FALSE))</f>
        <v/>
      </c>
      <c r="BB25" s="95" t="str">
        <f>IF(VLOOKUP($B25,'Results-formatted 060121'!$A:AY,(BB$3+2),FALSE) = 0, "", VLOOKUP($B25,'Results-formatted 060121'!$A:AY,(BB$3+2),FALSE))</f>
        <v/>
      </c>
      <c r="BC25" s="95">
        <f>IF(VLOOKUP($B25,'Results-formatted 060121'!$A:AZ,(BC$3+2),FALSE) = 0, "", VLOOKUP($B25,'Results-formatted 060121'!$A:AZ,(BC$3+2),FALSE))</f>
        <v>4</v>
      </c>
      <c r="BD25" s="95">
        <f>IF(VLOOKUP($B25,'Results-formatted 060121'!$A:BA,(BD$3+2),FALSE) = 0, "", VLOOKUP($B25,'Results-formatted 060121'!$A:BA,(BD$3+2),FALSE))</f>
        <v>5</v>
      </c>
      <c r="BE25" s="95" t="str">
        <f>IF(VLOOKUP($B25,'Results-formatted 060121'!$A:BB,(BE$3+2),FALSE) = 0, "", VLOOKUP($B25,'Results-formatted 060121'!$A:BB,(BE$3+2),FALSE))</f>
        <v/>
      </c>
      <c r="BF25" s="95" t="str">
        <f>IF(VLOOKUP($B25,'Results-formatted 060121'!$A:BC,(BF$3+2),FALSE) = 0, "", VLOOKUP($B25,'Results-formatted 060121'!$A:BC,(BF$3+2),FALSE))</f>
        <v/>
      </c>
      <c r="BG25" s="95">
        <f>IF(VLOOKUP($B25,'Results-formatted 060121'!$A:BD,(BG$3+2),FALSE) = 0, "", VLOOKUP($B25,'Results-formatted 060121'!$A:BD,(BG$3+2),FALSE))</f>
        <v>4</v>
      </c>
      <c r="BH25" s="95" t="str">
        <f>IF(VLOOKUP($B25,'Results-formatted 060121'!$A:BE,(BH$3+2),FALSE) = 0, "", VLOOKUP($B25,'Results-formatted 060121'!$A:BE,(BH$3+2),FALSE))</f>
        <v/>
      </c>
      <c r="BI25" s="95">
        <f>IF(VLOOKUP($B25,'Results-formatted 060121'!$A:BF,(BI$3+2),FALSE) = 0, "", VLOOKUP($B25,'Results-formatted 060121'!$A:BF,(BI$3+2),FALSE))</f>
        <v>6</v>
      </c>
      <c r="BJ25" s="95" t="str">
        <f>IF(VLOOKUP($B25,'Results-formatted 060121'!$A:BG,(BJ$3+2),FALSE) = 0, "", VLOOKUP($B25,'Results-formatted 060121'!$A:BG,(BJ$3+2),FALSE))</f>
        <v/>
      </c>
      <c r="BK25" s="95" t="str">
        <f>IF(VLOOKUP($B25,'Results-formatted 060121'!$A:BH,(BK$3+2),FALSE) = 0, "", VLOOKUP($B25,'Results-formatted 060121'!$A:BH,(BK$3+2),FALSE))</f>
        <v/>
      </c>
      <c r="BL25" s="95" t="str">
        <f>IF(VLOOKUP($B25,'Results-formatted 060121'!$A:BI,(BL$3+2),FALSE) = 0, "", VLOOKUP($B25,'Results-formatted 060121'!$A:BI,(BL$3+2),FALSE))</f>
        <v/>
      </c>
      <c r="BM25" s="95" t="str">
        <f>IF(VLOOKUP($B25,'Results-formatted 060121'!$A:BJ,(BM$3+2),FALSE) = 0, "", VLOOKUP($B25,'Results-formatted 060121'!$A:BJ,(BM$3+2),FALSE))</f>
        <v/>
      </c>
      <c r="BN25" s="95"/>
      <c r="BO25" s="95"/>
      <c r="BP25" s="95"/>
      <c r="BQ25" s="95"/>
      <c r="BR25" s="95"/>
      <c r="BS25" s="95"/>
      <c r="BT25" s="95"/>
      <c r="BU25" s="95"/>
      <c r="BV25" s="95"/>
      <c r="BW25" s="95"/>
      <c r="BX25" s="95"/>
      <c r="BY25" s="95"/>
      <c r="BZ25" s="95"/>
      <c r="CA25" s="95"/>
      <c r="CB25" s="95"/>
      <c r="CC25" s="95"/>
      <c r="CD25" s="98"/>
      <c r="CE25" s="2">
        <f t="shared" si="6"/>
        <v>3.9642857142857144</v>
      </c>
      <c r="CF25" s="25">
        <f t="shared" si="5"/>
        <v>1.5981967351464601</v>
      </c>
    </row>
    <row r="26" spans="2:84" ht="56" x14ac:dyDescent="0.15">
      <c r="B26" s="84" t="s">
        <v>299</v>
      </c>
      <c r="C26" s="86" t="s">
        <v>224</v>
      </c>
      <c r="D26" s="2">
        <v>7</v>
      </c>
      <c r="E26" s="7" t="s">
        <v>790</v>
      </c>
      <c r="F26" s="95">
        <f>IF(VLOOKUP($B26,'Results-formatted 060121'!$A:$AJ,(F$3+2),FALSE) = 0, "", VLOOKUP($B26,'Results-formatted 060121'!$A:$AJ,(F$3+2),FALSE))</f>
        <v>5</v>
      </c>
      <c r="G26" s="95" t="str">
        <f>IF(VLOOKUP($B26,'Results-formatted 060121'!$A:$AJ,(G$3+2),FALSE) = 0, "", VLOOKUP($B26,'Results-formatted 060121'!$A:$AJ,(G$3+2),FALSE))</f>
        <v/>
      </c>
      <c r="H26" s="95" t="str">
        <f>IF(VLOOKUP($B26,'Results-formatted 060121'!$A:$AJ,(H$3+2),FALSE) = 0, "", VLOOKUP($B26,'Results-formatted 060121'!$A:$AJ,(H$3+2),FALSE))</f>
        <v/>
      </c>
      <c r="I26" s="95">
        <f>IF(VLOOKUP($B26,'Results-formatted 060121'!$A:$AJ,(I$3+2),FALSE) = 0, "", VLOOKUP($B26,'Results-formatted 060121'!$A:$AJ,(I$3+2),FALSE))</f>
        <v>7</v>
      </c>
      <c r="J26" s="95">
        <f>IF(VLOOKUP($B26,'Results-formatted 060121'!$A:$AJ,(J$3+2),FALSE) = 0, "", VLOOKUP($B26,'Results-formatted 060121'!$A:$AJ,(J$3+2),FALSE))</f>
        <v>4</v>
      </c>
      <c r="K26" s="95" t="str">
        <f>IF(VLOOKUP($B26,'Results-formatted 060121'!$A:$AJ,(K$3+2),FALSE) = 0, "", VLOOKUP($B26,'Results-formatted 060121'!$A:$AJ,(K$3+2),FALSE))</f>
        <v/>
      </c>
      <c r="L26" s="95">
        <f>IF(VLOOKUP($B26,'Results-formatted 060121'!$A:$AJ,(L$3+2),FALSE) = 0, "", VLOOKUP($B26,'Results-formatted 060121'!$A:$AJ,(L$3+2),FALSE))</f>
        <v>6</v>
      </c>
      <c r="M26" s="95" t="str">
        <f>IF(VLOOKUP($B26,'Results-formatted 060121'!$A:$AJ,(M$3+2),FALSE) = 0, "", VLOOKUP($B26,'Results-formatted 060121'!$A:$AJ,(M$3+2),FALSE))</f>
        <v/>
      </c>
      <c r="N26" s="95">
        <f>IF(VLOOKUP($B26,'Results-formatted 060121'!$A:$AJ,(N$3+2),FALSE) = 0, "", VLOOKUP($B26,'Results-formatted 060121'!$A:$AJ,(N$3+2),FALSE))</f>
        <v>5</v>
      </c>
      <c r="O26" s="95" t="str">
        <f>IF(VLOOKUP($B26,'Results-formatted 060121'!$A:$AJ,(O$3+2),FALSE) = 0, "", VLOOKUP($B26,'Results-formatted 060121'!$A:$AJ,(O$3+2),FALSE))</f>
        <v/>
      </c>
      <c r="P26" s="95">
        <f>IF(VLOOKUP($B26,'Results-formatted 060121'!$A:$AJ,(P$3+2),FALSE) = 0, "", VLOOKUP($B26,'Results-formatted 060121'!$A:$AJ,(P$3+2),FALSE))</f>
        <v>5</v>
      </c>
      <c r="Q26" s="95">
        <f>IF(VLOOKUP($B26,'Results-formatted 060121'!$A:$AJ,(Q$3+2),FALSE) = 0, "", VLOOKUP($B26,'Results-formatted 060121'!$A:$AJ,(Q$3+2),FALSE))</f>
        <v>6</v>
      </c>
      <c r="R26" s="95" t="str">
        <f>IF(VLOOKUP($B26,'Results-formatted 060121'!$A:$AJ,(R$3+2),FALSE) = 0, "", VLOOKUP($B26,'Results-formatted 060121'!$A:$AJ,(R$3+2),FALSE))</f>
        <v/>
      </c>
      <c r="S26" s="95">
        <f>IF(VLOOKUP($B26,'Results-formatted 060121'!$A:$AJ,(S$3+2),FALSE) = 0, "", VLOOKUP($B26,'Results-formatted 060121'!$A:$AJ,(S$3+2),FALSE))</f>
        <v>2</v>
      </c>
      <c r="T26" s="95" t="str">
        <f>IF(VLOOKUP($B26,'Results-formatted 060121'!$A:$AJ,(T$3+2),FALSE) = 0, "", VLOOKUP($B26,'Results-formatted 060121'!$A:$AJ,(T$3+2),FALSE))</f>
        <v/>
      </c>
      <c r="U26" s="95">
        <f>IF(VLOOKUP($B26,'Results-formatted 060121'!$A:$AJ,(U$3+2),FALSE) = 0, "", VLOOKUP($B26,'Results-formatted 060121'!$A:$AJ,(U$3+2),FALSE))</f>
        <v>7</v>
      </c>
      <c r="V26" s="95">
        <f>IF(VLOOKUP($B26,'Results-formatted 060121'!$A:$AJ,(V$3+2),FALSE) = 0, "", VLOOKUP($B26,'Results-formatted 060121'!$A:$AJ,(V$3+2),FALSE))</f>
        <v>7</v>
      </c>
      <c r="W26" s="95">
        <f>IF(VLOOKUP($B26,'Results-formatted 060121'!$A:$AJ,(W$3+2),FALSE) = 0, "", VLOOKUP($B26,'Results-formatted 060121'!$A:$AJ,(W$3+2),FALSE))</f>
        <v>5</v>
      </c>
      <c r="X26" s="95" t="str">
        <f>IF(VLOOKUP($B26,'Results-formatted 060121'!$A:$AJ,(X$3+2),FALSE) = 0, "", VLOOKUP($B26,'Results-formatted 060121'!$A:$AJ,(X$3+2),FALSE))</f>
        <v/>
      </c>
      <c r="Y26" s="95">
        <f>IF(VLOOKUP($B26,'Results-formatted 060121'!$A:$AJ,(Y$3+2),FALSE) = 0, "", VLOOKUP($B26,'Results-formatted 060121'!$A:$AJ,(Y$3+2),FALSE))</f>
        <v>5</v>
      </c>
      <c r="Z26" s="95">
        <f>IF(VLOOKUP($B26,'Results-formatted 060121'!$A:$AJ,(Z$3+2),FALSE) = 0, "", VLOOKUP($B26,'Results-formatted 060121'!$A:$AJ,(Z$3+2),FALSE))</f>
        <v>7</v>
      </c>
      <c r="AA26" s="95">
        <f>IF(VLOOKUP($B26,'Results-formatted 060121'!$A:$AJ,(AA$3+2),FALSE) = 0, "", VLOOKUP($B26,'Results-formatted 060121'!$A:$AJ,(AA$3+2),FALSE))</f>
        <v>6</v>
      </c>
      <c r="AB26" s="95">
        <f>IF(VLOOKUP($B26,'Results-formatted 060121'!$A:$AJ,(AB$3+2),FALSE) = 0, "", VLOOKUP($B26,'Results-formatted 060121'!$A:$AJ,(AB$3+2),FALSE))</f>
        <v>6</v>
      </c>
      <c r="AC26" s="95" t="str">
        <f>IF(VLOOKUP($B26,'Results-formatted 060121'!$A:$AJ,(AC$3+2),FALSE) = 0, "", VLOOKUP($B26,'Results-formatted 060121'!$A:$AJ,(AC$3+2),FALSE))</f>
        <v/>
      </c>
      <c r="AD26" s="95">
        <f>IF(VLOOKUP($B26,'Results-formatted 060121'!$A:$AJ,(AD$3+2),FALSE) = 0, "", VLOOKUP($B26,'Results-formatted 060121'!$A:$AJ,(AD$3+2),FALSE))</f>
        <v>6</v>
      </c>
      <c r="AE26" s="95" t="str">
        <f>IF(VLOOKUP($B26,'Results-formatted 060121'!$A:$AJ,(AE$3+2),FALSE) = 0, "", VLOOKUP($B26,'Results-formatted 060121'!$A:$AJ,(AE$3+2),FALSE))</f>
        <v/>
      </c>
      <c r="AF26" s="95">
        <f>IF(VLOOKUP($B26,'Results-formatted 060121'!$A:$AJ,(AF$3+2),FALSE) = 0, "", VLOOKUP($B26,'Results-formatted 060121'!$A:$AJ,(AF$3+2),FALSE))</f>
        <v>4</v>
      </c>
      <c r="AG26" s="95" t="str">
        <f>IF(VLOOKUP($B26,'Results-formatted 060121'!$A:$AJ,(AG$3+2),FALSE) = 0, "", VLOOKUP($B26,'Results-formatted 060121'!$A:$AJ,(AG$3+2),FALSE))</f>
        <v/>
      </c>
      <c r="AH26" s="95" t="str">
        <f>IF(VLOOKUP($B26,'Results-formatted 060121'!$A:$AJ,(AH$3+2),FALSE) = 0, "", VLOOKUP($B26,'Results-formatted 060121'!$A:$AJ,(AH$3+2),FALSE))</f>
        <v/>
      </c>
      <c r="AI26" s="95">
        <f>IF(VLOOKUP($B26,'Results-formatted 060121'!$A:$AJ,(AI$3+2),FALSE) = 0, "", VLOOKUP($B26,'Results-formatted 060121'!$A:$AJ,(AI$3+2),FALSE))</f>
        <v>7</v>
      </c>
      <c r="AJ26" s="95" t="str">
        <f>IF(VLOOKUP($B26,'Results-formatted 060121'!$A:$AJ,(AJ$3+2),FALSE) = 0, "", VLOOKUP($B26,'Results-formatted 060121'!$A:$AJ,(AJ$3+2),FALSE))</f>
        <v/>
      </c>
      <c r="AK26" s="95">
        <f>IF(VLOOKUP($B26,'Results-formatted 060121'!$A:$AJ,(AK$3+2),FALSE) = 0, "", VLOOKUP($B26,'Results-formatted 060121'!$A:$AJ,(AK$3+2),FALSE))</f>
        <v>5</v>
      </c>
      <c r="AL26" s="95" t="str">
        <f>IF(VLOOKUP($B26,'Results-formatted 060121'!$A:$AJ,(AL$3+2),FALSE) = 0, "", VLOOKUP($B26,'Results-formatted 060121'!$A:$AJ,(AL$3+2),FALSE))</f>
        <v/>
      </c>
      <c r="AM26" s="95">
        <f>IF(VLOOKUP($B26,'Results-formatted 060121'!$A:AJ,(AM$3+2),FALSE) = 0, "", VLOOKUP($B26,'Results-formatted 060121'!$A:AJ,(AM$3+2),FALSE))</f>
        <v>7</v>
      </c>
      <c r="AN26" s="95" t="str">
        <f>IF(VLOOKUP($B26,'Results-formatted 060121'!$A:AK,(AN$3+2),FALSE) = 0, "", VLOOKUP($B26,'Results-formatted 060121'!$A:AK,(AN$3+2),FALSE))</f>
        <v/>
      </c>
      <c r="AO26" s="95" t="str">
        <f>IF(VLOOKUP($B26,'Results-formatted 060121'!$A:AL,(AO$3+2),FALSE) = 0, "", VLOOKUP($B26,'Results-formatted 060121'!$A:AL,(AO$3+2),FALSE))</f>
        <v/>
      </c>
      <c r="AP26" s="95" t="str">
        <f>IF(VLOOKUP($B26,'Results-formatted 060121'!$A:AM,(AP$3+2),FALSE) = 0, "", VLOOKUP($B26,'Results-formatted 060121'!$A:AM,(AP$3+2),FALSE))</f>
        <v/>
      </c>
      <c r="AQ26" s="95" t="str">
        <f>IF(VLOOKUP($B26,'Results-formatted 060121'!$A:AN,(AQ$3+2),FALSE) = 0, "", VLOOKUP($B26,'Results-formatted 060121'!$A:AN,(AQ$3+2),FALSE))</f>
        <v/>
      </c>
      <c r="AR26" s="95" t="str">
        <f>IF(VLOOKUP($B26,'Results-formatted 060121'!$A:AO,(AR$3+2),FALSE) = 0, "", VLOOKUP($B26,'Results-formatted 060121'!$A:AO,(AR$3+2),FALSE))</f>
        <v/>
      </c>
      <c r="AS26" s="95">
        <f>IF(VLOOKUP($B26,'Results-formatted 060121'!$A:AP,(AS$3+2),FALSE) = 0, "", VLOOKUP($B26,'Results-formatted 060121'!$A:AP,(AS$3+2),FALSE))</f>
        <v>7</v>
      </c>
      <c r="AT26" s="95" t="str">
        <f>IF(VLOOKUP($B26,'Results-formatted 060121'!$A:AQ,(AT$3+2),FALSE) = 0, "", VLOOKUP($B26,'Results-formatted 060121'!$A:AQ,(AT$3+2),FALSE))</f>
        <v/>
      </c>
      <c r="AU26" s="95" t="str">
        <f>IF(VLOOKUP($B26,'Results-formatted 060121'!$A:AR,(AU$3+2),FALSE) = 0, "", VLOOKUP($B26,'Results-formatted 060121'!$A:AR,(AU$3+2),FALSE))</f>
        <v/>
      </c>
      <c r="AV26" s="95">
        <f>IF(VLOOKUP($B26,'Results-formatted 060121'!$A:AS,(AV$3+2),FALSE) = 0, "", VLOOKUP($B26,'Results-formatted 060121'!$A:AS,(AV$3+2),FALSE))</f>
        <v>7</v>
      </c>
      <c r="AW26" s="95">
        <f>IF(VLOOKUP($B26,'Results-formatted 060121'!$A:AT,(AW$3+2),FALSE) = 0, "", VLOOKUP($B26,'Results-formatted 060121'!$A:AT,(AW$3+2),FALSE))</f>
        <v>7</v>
      </c>
      <c r="AX26" s="95">
        <f>IF(VLOOKUP($B26,'Results-formatted 060121'!$A:AU,(AX$3+2),FALSE) = 0, "", VLOOKUP($B26,'Results-formatted 060121'!$A:AU,(AX$3+2),FALSE))</f>
        <v>2</v>
      </c>
      <c r="AY26" s="95" t="str">
        <f>IF(VLOOKUP($B26,'Results-formatted 060121'!$A:AV,(AY$3+2),FALSE) = 0, "", VLOOKUP($B26,'Results-formatted 060121'!$A:AV,(AY$3+2),FALSE))</f>
        <v/>
      </c>
      <c r="AZ26" s="95" t="str">
        <f>IF(VLOOKUP($B26,'Results-formatted 060121'!$A:AW,(AZ$3+2),FALSE) = 0, "", VLOOKUP($B26,'Results-formatted 060121'!$A:AW,(AZ$3+2),FALSE))</f>
        <v/>
      </c>
      <c r="BA26" s="95" t="str">
        <f>IF(VLOOKUP($B26,'Results-formatted 060121'!$A:AX,(BA$3+2),FALSE) = 0, "", VLOOKUP($B26,'Results-formatted 060121'!$A:AX,(BA$3+2),FALSE))</f>
        <v/>
      </c>
      <c r="BB26" s="95" t="str">
        <f>IF(VLOOKUP($B26,'Results-formatted 060121'!$A:AY,(BB$3+2),FALSE) = 0, "", VLOOKUP($B26,'Results-formatted 060121'!$A:AY,(BB$3+2),FALSE))</f>
        <v/>
      </c>
      <c r="BC26" s="95">
        <f>IF(VLOOKUP($B26,'Results-formatted 060121'!$A:AZ,(BC$3+2),FALSE) = 0, "", VLOOKUP($B26,'Results-formatted 060121'!$A:AZ,(BC$3+2),FALSE))</f>
        <v>4</v>
      </c>
      <c r="BD26" s="95">
        <f>IF(VLOOKUP($B26,'Results-formatted 060121'!$A:BA,(BD$3+2),FALSE) = 0, "", VLOOKUP($B26,'Results-formatted 060121'!$A:BA,(BD$3+2),FALSE))</f>
        <v>5</v>
      </c>
      <c r="BE26" s="95" t="str">
        <f>IF(VLOOKUP($B26,'Results-formatted 060121'!$A:BB,(BE$3+2),FALSE) = 0, "", VLOOKUP($B26,'Results-formatted 060121'!$A:BB,(BE$3+2),FALSE))</f>
        <v/>
      </c>
      <c r="BF26" s="95" t="str">
        <f>IF(VLOOKUP($B26,'Results-formatted 060121'!$A:BC,(BF$3+2),FALSE) = 0, "", VLOOKUP($B26,'Results-formatted 060121'!$A:BC,(BF$3+2),FALSE))</f>
        <v/>
      </c>
      <c r="BG26" s="95">
        <f>IF(VLOOKUP($B26,'Results-formatted 060121'!$A:BD,(BG$3+2),FALSE) = 0, "", VLOOKUP($B26,'Results-formatted 060121'!$A:BD,(BG$3+2),FALSE))</f>
        <v>6</v>
      </c>
      <c r="BH26" s="95" t="str">
        <f>IF(VLOOKUP($B26,'Results-formatted 060121'!$A:BE,(BH$3+2),FALSE) = 0, "", VLOOKUP($B26,'Results-formatted 060121'!$A:BE,(BH$3+2),FALSE))</f>
        <v/>
      </c>
      <c r="BI26" s="95">
        <f>IF(VLOOKUP($B26,'Results-formatted 060121'!$A:BF,(BI$3+2),FALSE) = 0, "", VLOOKUP($B26,'Results-formatted 060121'!$A:BF,(BI$3+2),FALSE))</f>
        <v>6</v>
      </c>
      <c r="BJ26" s="95" t="str">
        <f>IF(VLOOKUP($B26,'Results-formatted 060121'!$A:BG,(BJ$3+2),FALSE) = 0, "", VLOOKUP($B26,'Results-formatted 060121'!$A:BG,(BJ$3+2),FALSE))</f>
        <v/>
      </c>
      <c r="BK26" s="95" t="str">
        <f>IF(VLOOKUP($B26,'Results-formatted 060121'!$A:BH,(BK$3+2),FALSE) = 0, "", VLOOKUP($B26,'Results-formatted 060121'!$A:BH,(BK$3+2),FALSE))</f>
        <v/>
      </c>
      <c r="BL26" s="95" t="str">
        <f>IF(VLOOKUP($B26,'Results-formatted 060121'!$A:BI,(BL$3+2),FALSE) = 0, "", VLOOKUP($B26,'Results-formatted 060121'!$A:BI,(BL$3+2),FALSE))</f>
        <v/>
      </c>
      <c r="BM26" s="95" t="str">
        <f>IF(VLOOKUP($B26,'Results-formatted 060121'!$A:BJ,(BM$3+2),FALSE) = 0, "", VLOOKUP($B26,'Results-formatted 060121'!$A:BJ,(BM$3+2),FALSE))</f>
        <v/>
      </c>
      <c r="BN26" s="95"/>
      <c r="BO26" s="95"/>
      <c r="BP26" s="95"/>
      <c r="BQ26" s="95"/>
      <c r="BR26" s="95"/>
      <c r="BS26" s="95"/>
      <c r="BT26" s="95"/>
      <c r="BU26" s="95"/>
      <c r="BV26" s="95"/>
      <c r="BW26" s="95"/>
      <c r="BX26" s="95"/>
      <c r="BY26" s="95"/>
      <c r="BZ26" s="95"/>
      <c r="CA26" s="95"/>
      <c r="CB26" s="95"/>
      <c r="CC26" s="95"/>
      <c r="CD26" s="98"/>
      <c r="CE26" s="2">
        <f t="shared" si="6"/>
        <v>5.5714285714285712</v>
      </c>
      <c r="CF26" s="25">
        <f t="shared" si="5"/>
        <v>1.4253932901995972</v>
      </c>
    </row>
    <row r="27" spans="2:84" ht="56" x14ac:dyDescent="0.15">
      <c r="B27" s="84" t="s">
        <v>300</v>
      </c>
      <c r="C27" s="86" t="s">
        <v>224</v>
      </c>
      <c r="D27" s="2">
        <v>7</v>
      </c>
      <c r="E27" s="7" t="s">
        <v>791</v>
      </c>
      <c r="F27" s="95">
        <f>IF(VLOOKUP($B27,'Results-formatted 060121'!$A:$AJ,(F$3+2),FALSE) = 0, "", VLOOKUP($B27,'Results-formatted 060121'!$A:$AJ,(F$3+2),FALSE))</f>
        <v>5</v>
      </c>
      <c r="G27" s="95" t="str">
        <f>IF(VLOOKUP($B27,'Results-formatted 060121'!$A:$AJ,(G$3+2),FALSE) = 0, "", VLOOKUP($B27,'Results-formatted 060121'!$A:$AJ,(G$3+2),FALSE))</f>
        <v/>
      </c>
      <c r="H27" s="95" t="str">
        <f>IF(VLOOKUP($B27,'Results-formatted 060121'!$A:$AJ,(H$3+2),FALSE) = 0, "", VLOOKUP($B27,'Results-formatted 060121'!$A:$AJ,(H$3+2),FALSE))</f>
        <v/>
      </c>
      <c r="I27" s="95">
        <f>IF(VLOOKUP($B27,'Results-formatted 060121'!$A:$AJ,(I$3+2),FALSE) = 0, "", VLOOKUP($B27,'Results-formatted 060121'!$A:$AJ,(I$3+2),FALSE))</f>
        <v>4</v>
      </c>
      <c r="J27" s="95">
        <f>IF(VLOOKUP($B27,'Results-formatted 060121'!$A:$AJ,(J$3+2),FALSE) = 0, "", VLOOKUP($B27,'Results-formatted 060121'!$A:$AJ,(J$3+2),FALSE))</f>
        <v>4</v>
      </c>
      <c r="K27" s="95" t="str">
        <f>IF(VLOOKUP($B27,'Results-formatted 060121'!$A:$AJ,(K$3+2),FALSE) = 0, "", VLOOKUP($B27,'Results-formatted 060121'!$A:$AJ,(K$3+2),FALSE))</f>
        <v/>
      </c>
      <c r="L27" s="95">
        <f>IF(VLOOKUP($B27,'Results-formatted 060121'!$A:$AJ,(L$3+2),FALSE) = 0, "", VLOOKUP($B27,'Results-formatted 060121'!$A:$AJ,(L$3+2),FALSE))</f>
        <v>5</v>
      </c>
      <c r="M27" s="95" t="str">
        <f>IF(VLOOKUP($B27,'Results-formatted 060121'!$A:$AJ,(M$3+2),FALSE) = 0, "", VLOOKUP($B27,'Results-formatted 060121'!$A:$AJ,(M$3+2),FALSE))</f>
        <v/>
      </c>
      <c r="N27" s="95">
        <f>IF(VLOOKUP($B27,'Results-formatted 060121'!$A:$AJ,(N$3+2),FALSE) = 0, "", VLOOKUP($B27,'Results-formatted 060121'!$A:$AJ,(N$3+2),FALSE))</f>
        <v>5</v>
      </c>
      <c r="O27" s="95" t="str">
        <f>IF(VLOOKUP($B27,'Results-formatted 060121'!$A:$AJ,(O$3+2),FALSE) = 0, "", VLOOKUP($B27,'Results-formatted 060121'!$A:$AJ,(O$3+2),FALSE))</f>
        <v/>
      </c>
      <c r="P27" s="95">
        <f>IF(VLOOKUP($B27,'Results-formatted 060121'!$A:$AJ,(P$3+2),FALSE) = 0, "", VLOOKUP($B27,'Results-formatted 060121'!$A:$AJ,(P$3+2),FALSE))</f>
        <v>5</v>
      </c>
      <c r="Q27" s="95">
        <f>IF(VLOOKUP($B27,'Results-formatted 060121'!$A:$AJ,(Q$3+2),FALSE) = 0, "", VLOOKUP($B27,'Results-formatted 060121'!$A:$AJ,(Q$3+2),FALSE))</f>
        <v>7</v>
      </c>
      <c r="R27" s="95" t="str">
        <f>IF(VLOOKUP($B27,'Results-formatted 060121'!$A:$AJ,(R$3+2),FALSE) = 0, "", VLOOKUP($B27,'Results-formatted 060121'!$A:$AJ,(R$3+2),FALSE))</f>
        <v/>
      </c>
      <c r="S27" s="95">
        <f>IF(VLOOKUP($B27,'Results-formatted 060121'!$A:$AJ,(S$3+2),FALSE) = 0, "", VLOOKUP($B27,'Results-formatted 060121'!$A:$AJ,(S$3+2),FALSE))</f>
        <v>3</v>
      </c>
      <c r="T27" s="95" t="str">
        <f>IF(VLOOKUP($B27,'Results-formatted 060121'!$A:$AJ,(T$3+2),FALSE) = 0, "", VLOOKUP($B27,'Results-formatted 060121'!$A:$AJ,(T$3+2),FALSE))</f>
        <v/>
      </c>
      <c r="U27" s="95">
        <f>IF(VLOOKUP($B27,'Results-formatted 060121'!$A:$AJ,(U$3+2),FALSE) = 0, "", VLOOKUP($B27,'Results-formatted 060121'!$A:$AJ,(U$3+2),FALSE))</f>
        <v>1</v>
      </c>
      <c r="V27" s="95">
        <f>IF(VLOOKUP($B27,'Results-formatted 060121'!$A:$AJ,(V$3+2),FALSE) = 0, "", VLOOKUP($B27,'Results-formatted 060121'!$A:$AJ,(V$3+2),FALSE))</f>
        <v>4</v>
      </c>
      <c r="W27" s="95">
        <f>IF(VLOOKUP($B27,'Results-formatted 060121'!$A:$AJ,(W$3+2),FALSE) = 0, "", VLOOKUP($B27,'Results-formatted 060121'!$A:$AJ,(W$3+2),FALSE))</f>
        <v>6</v>
      </c>
      <c r="X27" s="95" t="str">
        <f>IF(VLOOKUP($B27,'Results-formatted 060121'!$A:$AJ,(X$3+2),FALSE) = 0, "", VLOOKUP($B27,'Results-formatted 060121'!$A:$AJ,(X$3+2),FALSE))</f>
        <v/>
      </c>
      <c r="Y27" s="95">
        <f>IF(VLOOKUP($B27,'Results-formatted 060121'!$A:$AJ,(Y$3+2),FALSE) = 0, "", VLOOKUP($B27,'Results-formatted 060121'!$A:$AJ,(Y$3+2),FALSE))</f>
        <v>6</v>
      </c>
      <c r="Z27" s="95">
        <f>IF(VLOOKUP($B27,'Results-formatted 060121'!$A:$AJ,(Z$3+2),FALSE) = 0, "", VLOOKUP($B27,'Results-formatted 060121'!$A:$AJ,(Z$3+2),FALSE))</f>
        <v>5</v>
      </c>
      <c r="AA27" s="95">
        <f>IF(VLOOKUP($B27,'Results-formatted 060121'!$A:$AJ,(AA$3+2),FALSE) = 0, "", VLOOKUP($B27,'Results-formatted 060121'!$A:$AJ,(AA$3+2),FALSE))</f>
        <v>6</v>
      </c>
      <c r="AB27" s="95">
        <f>IF(VLOOKUP($B27,'Results-formatted 060121'!$A:$AJ,(AB$3+2),FALSE) = 0, "", VLOOKUP($B27,'Results-formatted 060121'!$A:$AJ,(AB$3+2),FALSE))</f>
        <v>6</v>
      </c>
      <c r="AC27" s="95" t="str">
        <f>IF(VLOOKUP($B27,'Results-formatted 060121'!$A:$AJ,(AC$3+2),FALSE) = 0, "", VLOOKUP($B27,'Results-formatted 060121'!$A:$AJ,(AC$3+2),FALSE))</f>
        <v/>
      </c>
      <c r="AD27" s="95">
        <f>IF(VLOOKUP($B27,'Results-formatted 060121'!$A:$AJ,(AD$3+2),FALSE) = 0, "", VLOOKUP($B27,'Results-formatted 060121'!$A:$AJ,(AD$3+2),FALSE))</f>
        <v>7</v>
      </c>
      <c r="AE27" s="95" t="str">
        <f>IF(VLOOKUP($B27,'Results-formatted 060121'!$A:$AJ,(AE$3+2),FALSE) = 0, "", VLOOKUP($B27,'Results-formatted 060121'!$A:$AJ,(AE$3+2),FALSE))</f>
        <v/>
      </c>
      <c r="AF27" s="95">
        <f>IF(VLOOKUP($B27,'Results-formatted 060121'!$A:$AJ,(AF$3+2),FALSE) = 0, "", VLOOKUP($B27,'Results-formatted 060121'!$A:$AJ,(AF$3+2),FALSE))</f>
        <v>3</v>
      </c>
      <c r="AG27" s="95" t="str">
        <f>IF(VLOOKUP($B27,'Results-formatted 060121'!$A:$AJ,(AG$3+2),FALSE) = 0, "", VLOOKUP($B27,'Results-formatted 060121'!$A:$AJ,(AG$3+2),FALSE))</f>
        <v/>
      </c>
      <c r="AH27" s="95" t="str">
        <f>IF(VLOOKUP($B27,'Results-formatted 060121'!$A:$AJ,(AH$3+2),FALSE) = 0, "", VLOOKUP($B27,'Results-formatted 060121'!$A:$AJ,(AH$3+2),FALSE))</f>
        <v/>
      </c>
      <c r="AI27" s="95">
        <f>IF(VLOOKUP($B27,'Results-formatted 060121'!$A:$AJ,(AI$3+2),FALSE) = 0, "", VLOOKUP($B27,'Results-formatted 060121'!$A:$AJ,(AI$3+2),FALSE))</f>
        <v>7</v>
      </c>
      <c r="AJ27" s="95" t="str">
        <f>IF(VLOOKUP($B27,'Results-formatted 060121'!$A:$AJ,(AJ$3+2),FALSE) = 0, "", VLOOKUP($B27,'Results-formatted 060121'!$A:$AJ,(AJ$3+2),FALSE))</f>
        <v/>
      </c>
      <c r="AK27" s="95">
        <f>IF(VLOOKUP($B27,'Results-formatted 060121'!$A:$AJ,(AK$3+2),FALSE) = 0, "", VLOOKUP($B27,'Results-formatted 060121'!$A:$AJ,(AK$3+2),FALSE))</f>
        <v>5</v>
      </c>
      <c r="AL27" s="95" t="str">
        <f>IF(VLOOKUP($B27,'Results-formatted 060121'!$A:$AJ,(AL$3+2),FALSE) = 0, "", VLOOKUP($B27,'Results-formatted 060121'!$A:$AJ,(AL$3+2),FALSE))</f>
        <v/>
      </c>
      <c r="AM27" s="95">
        <f>IF(VLOOKUP($B27,'Results-formatted 060121'!$A:AJ,(AM$3+2),FALSE) = 0, "", VLOOKUP($B27,'Results-formatted 060121'!$A:AJ,(AM$3+2),FALSE))</f>
        <v>7</v>
      </c>
      <c r="AN27" s="95" t="str">
        <f>IF(VLOOKUP($B27,'Results-formatted 060121'!$A:AK,(AN$3+2),FALSE) = 0, "", VLOOKUP($B27,'Results-formatted 060121'!$A:AK,(AN$3+2),FALSE))</f>
        <v/>
      </c>
      <c r="AO27" s="95" t="str">
        <f>IF(VLOOKUP($B27,'Results-formatted 060121'!$A:AL,(AO$3+2),FALSE) = 0, "", VLOOKUP($B27,'Results-formatted 060121'!$A:AL,(AO$3+2),FALSE))</f>
        <v/>
      </c>
      <c r="AP27" s="95" t="str">
        <f>IF(VLOOKUP($B27,'Results-formatted 060121'!$A:AM,(AP$3+2),FALSE) = 0, "", VLOOKUP($B27,'Results-formatted 060121'!$A:AM,(AP$3+2),FALSE))</f>
        <v/>
      </c>
      <c r="AQ27" s="95" t="str">
        <f>IF(VLOOKUP($B27,'Results-formatted 060121'!$A:AN,(AQ$3+2),FALSE) = 0, "", VLOOKUP($B27,'Results-formatted 060121'!$A:AN,(AQ$3+2),FALSE))</f>
        <v/>
      </c>
      <c r="AR27" s="95" t="str">
        <f>IF(VLOOKUP($B27,'Results-formatted 060121'!$A:AO,(AR$3+2),FALSE) = 0, "", VLOOKUP($B27,'Results-formatted 060121'!$A:AO,(AR$3+2),FALSE))</f>
        <v/>
      </c>
      <c r="AS27" s="95">
        <f>IF(VLOOKUP($B27,'Results-formatted 060121'!$A:AP,(AS$3+2),FALSE) = 0, "", VLOOKUP($B27,'Results-formatted 060121'!$A:AP,(AS$3+2),FALSE))</f>
        <v>5</v>
      </c>
      <c r="AT27" s="95" t="str">
        <f>IF(VLOOKUP($B27,'Results-formatted 060121'!$A:AQ,(AT$3+2),FALSE) = 0, "", VLOOKUP($B27,'Results-formatted 060121'!$A:AQ,(AT$3+2),FALSE))</f>
        <v/>
      </c>
      <c r="AU27" s="95" t="str">
        <f>IF(VLOOKUP($B27,'Results-formatted 060121'!$A:AR,(AU$3+2),FALSE) = 0, "", VLOOKUP($B27,'Results-formatted 060121'!$A:AR,(AU$3+2),FALSE))</f>
        <v/>
      </c>
      <c r="AV27" s="95">
        <f>IF(VLOOKUP($B27,'Results-formatted 060121'!$A:AS,(AV$3+2),FALSE) = 0, "", VLOOKUP($B27,'Results-formatted 060121'!$A:AS,(AV$3+2),FALSE))</f>
        <v>7</v>
      </c>
      <c r="AW27" s="95">
        <f>IF(VLOOKUP($B27,'Results-formatted 060121'!$A:AT,(AW$3+2),FALSE) = 0, "", VLOOKUP($B27,'Results-formatted 060121'!$A:AT,(AW$3+2),FALSE))</f>
        <v>7</v>
      </c>
      <c r="AX27" s="95">
        <f>IF(VLOOKUP($B27,'Results-formatted 060121'!$A:AU,(AX$3+2),FALSE) = 0, "", VLOOKUP($B27,'Results-formatted 060121'!$A:AU,(AX$3+2),FALSE))</f>
        <v>2</v>
      </c>
      <c r="AY27" s="95" t="str">
        <f>IF(VLOOKUP($B27,'Results-formatted 060121'!$A:AV,(AY$3+2),FALSE) = 0, "", VLOOKUP($B27,'Results-formatted 060121'!$A:AV,(AY$3+2),FALSE))</f>
        <v/>
      </c>
      <c r="AZ27" s="95" t="str">
        <f>IF(VLOOKUP($B27,'Results-formatted 060121'!$A:AW,(AZ$3+2),FALSE) = 0, "", VLOOKUP($B27,'Results-formatted 060121'!$A:AW,(AZ$3+2),FALSE))</f>
        <v/>
      </c>
      <c r="BA27" s="95" t="str">
        <f>IF(VLOOKUP($B27,'Results-formatted 060121'!$A:AX,(BA$3+2),FALSE) = 0, "", VLOOKUP($B27,'Results-formatted 060121'!$A:AX,(BA$3+2),FALSE))</f>
        <v/>
      </c>
      <c r="BB27" s="95" t="str">
        <f>IF(VLOOKUP($B27,'Results-formatted 060121'!$A:AY,(BB$3+2),FALSE) = 0, "", VLOOKUP($B27,'Results-formatted 060121'!$A:AY,(BB$3+2),FALSE))</f>
        <v/>
      </c>
      <c r="BC27" s="95">
        <f>IF(VLOOKUP($B27,'Results-formatted 060121'!$A:AZ,(BC$3+2),FALSE) = 0, "", VLOOKUP($B27,'Results-formatted 060121'!$A:AZ,(BC$3+2),FALSE))</f>
        <v>4</v>
      </c>
      <c r="BD27" s="95">
        <f>IF(VLOOKUP($B27,'Results-formatted 060121'!$A:BA,(BD$3+2),FALSE) = 0, "", VLOOKUP($B27,'Results-formatted 060121'!$A:BA,(BD$3+2),FALSE))</f>
        <v>6</v>
      </c>
      <c r="BE27" s="95" t="str">
        <f>IF(VLOOKUP($B27,'Results-formatted 060121'!$A:BB,(BE$3+2),FALSE) = 0, "", VLOOKUP($B27,'Results-formatted 060121'!$A:BB,(BE$3+2),FALSE))</f>
        <v/>
      </c>
      <c r="BF27" s="95" t="str">
        <f>IF(VLOOKUP($B27,'Results-formatted 060121'!$A:BC,(BF$3+2),FALSE) = 0, "", VLOOKUP($B27,'Results-formatted 060121'!$A:BC,(BF$3+2),FALSE))</f>
        <v/>
      </c>
      <c r="BG27" s="95">
        <f>IF(VLOOKUP($B27,'Results-formatted 060121'!$A:BD,(BG$3+2),FALSE) = 0, "", VLOOKUP($B27,'Results-formatted 060121'!$A:BD,(BG$3+2),FALSE))</f>
        <v>6</v>
      </c>
      <c r="BH27" s="95" t="str">
        <f>IF(VLOOKUP($B27,'Results-formatted 060121'!$A:BE,(BH$3+2),FALSE) = 0, "", VLOOKUP($B27,'Results-formatted 060121'!$A:BE,(BH$3+2),FALSE))</f>
        <v/>
      </c>
      <c r="BI27" s="95">
        <f>IF(VLOOKUP($B27,'Results-formatted 060121'!$A:BF,(BI$3+2),FALSE) = 0, "", VLOOKUP($B27,'Results-formatted 060121'!$A:BF,(BI$3+2),FALSE))</f>
        <v>6</v>
      </c>
      <c r="BJ27" s="95" t="str">
        <f>IF(VLOOKUP($B27,'Results-formatted 060121'!$A:BG,(BJ$3+2),FALSE) = 0, "", VLOOKUP($B27,'Results-formatted 060121'!$A:BG,(BJ$3+2),FALSE))</f>
        <v/>
      </c>
      <c r="BK27" s="95" t="str">
        <f>IF(VLOOKUP($B27,'Results-formatted 060121'!$A:BH,(BK$3+2),FALSE) = 0, "", VLOOKUP($B27,'Results-formatted 060121'!$A:BH,(BK$3+2),FALSE))</f>
        <v/>
      </c>
      <c r="BL27" s="95" t="str">
        <f>IF(VLOOKUP($B27,'Results-formatted 060121'!$A:BI,(BL$3+2),FALSE) = 0, "", VLOOKUP($B27,'Results-formatted 060121'!$A:BI,(BL$3+2),FALSE))</f>
        <v/>
      </c>
      <c r="BM27" s="95" t="str">
        <f>IF(VLOOKUP($B27,'Results-formatted 060121'!$A:BJ,(BM$3+2),FALSE) = 0, "", VLOOKUP($B27,'Results-formatted 060121'!$A:BJ,(BM$3+2),FALSE))</f>
        <v/>
      </c>
      <c r="BN27" s="95"/>
      <c r="BO27" s="95"/>
      <c r="BP27" s="95"/>
      <c r="BQ27" s="95"/>
      <c r="BR27" s="95"/>
      <c r="BS27" s="95"/>
      <c r="BT27" s="95"/>
      <c r="BU27" s="95"/>
      <c r="BV27" s="95"/>
      <c r="BW27" s="95"/>
      <c r="BX27" s="95"/>
      <c r="BY27" s="95"/>
      <c r="BZ27" s="95"/>
      <c r="CA27" s="95"/>
      <c r="CB27" s="95"/>
      <c r="CC27" s="95"/>
      <c r="CD27" s="98"/>
      <c r="CE27" s="2">
        <f t="shared" si="6"/>
        <v>5.1428571428571432</v>
      </c>
      <c r="CF27" s="25">
        <f t="shared" si="5"/>
        <v>1.5803020272576056</v>
      </c>
    </row>
    <row r="28" spans="2:84" ht="56" x14ac:dyDescent="0.15">
      <c r="B28" s="84" t="s">
        <v>301</v>
      </c>
      <c r="C28" s="86" t="s">
        <v>224</v>
      </c>
      <c r="D28" s="2">
        <v>7</v>
      </c>
      <c r="E28" s="7" t="s">
        <v>792</v>
      </c>
      <c r="F28" s="95">
        <f>IF(VLOOKUP($B28,'Results-formatted 060121'!$A:$AJ,(F$3+2),FALSE) = 0, "", VLOOKUP($B28,'Results-formatted 060121'!$A:$AJ,(F$3+2),FALSE))</f>
        <v>5</v>
      </c>
      <c r="G28" s="95" t="str">
        <f>IF(VLOOKUP($B28,'Results-formatted 060121'!$A:$AJ,(G$3+2),FALSE) = 0, "", VLOOKUP($B28,'Results-formatted 060121'!$A:$AJ,(G$3+2),FALSE))</f>
        <v/>
      </c>
      <c r="H28" s="95" t="str">
        <f>IF(VLOOKUP($B28,'Results-formatted 060121'!$A:$AJ,(H$3+2),FALSE) = 0, "", VLOOKUP($B28,'Results-formatted 060121'!$A:$AJ,(H$3+2),FALSE))</f>
        <v/>
      </c>
      <c r="I28" s="95">
        <f>IF(VLOOKUP($B28,'Results-formatted 060121'!$A:$AJ,(I$3+2),FALSE) = 0, "", VLOOKUP($B28,'Results-formatted 060121'!$A:$AJ,(I$3+2),FALSE))</f>
        <v>4</v>
      </c>
      <c r="J28" s="95">
        <f>IF(VLOOKUP($B28,'Results-formatted 060121'!$A:$AJ,(J$3+2),FALSE) = 0, "", VLOOKUP($B28,'Results-formatted 060121'!$A:$AJ,(J$3+2),FALSE))</f>
        <v>3</v>
      </c>
      <c r="K28" s="95" t="str">
        <f>IF(VLOOKUP($B28,'Results-formatted 060121'!$A:$AJ,(K$3+2),FALSE) = 0, "", VLOOKUP($B28,'Results-formatted 060121'!$A:$AJ,(K$3+2),FALSE))</f>
        <v/>
      </c>
      <c r="L28" s="95">
        <f>IF(VLOOKUP($B28,'Results-formatted 060121'!$A:$AJ,(L$3+2),FALSE) = 0, "", VLOOKUP($B28,'Results-formatted 060121'!$A:$AJ,(L$3+2),FALSE))</f>
        <v>6</v>
      </c>
      <c r="M28" s="95" t="str">
        <f>IF(VLOOKUP($B28,'Results-formatted 060121'!$A:$AJ,(M$3+2),FALSE) = 0, "", VLOOKUP($B28,'Results-formatted 060121'!$A:$AJ,(M$3+2),FALSE))</f>
        <v/>
      </c>
      <c r="N28" s="95">
        <f>IF(VLOOKUP($B28,'Results-formatted 060121'!$A:$AJ,(N$3+2),FALSE) = 0, "", VLOOKUP($B28,'Results-formatted 060121'!$A:$AJ,(N$3+2),FALSE))</f>
        <v>5</v>
      </c>
      <c r="O28" s="95" t="str">
        <f>IF(VLOOKUP($B28,'Results-formatted 060121'!$A:$AJ,(O$3+2),FALSE) = 0, "", VLOOKUP($B28,'Results-formatted 060121'!$A:$AJ,(O$3+2),FALSE))</f>
        <v/>
      </c>
      <c r="P28" s="95">
        <f>IF(VLOOKUP($B28,'Results-formatted 060121'!$A:$AJ,(P$3+2),FALSE) = 0, "", VLOOKUP($B28,'Results-formatted 060121'!$A:$AJ,(P$3+2),FALSE))</f>
        <v>6</v>
      </c>
      <c r="Q28" s="95">
        <f>IF(VLOOKUP($B28,'Results-formatted 060121'!$A:$AJ,(Q$3+2),FALSE) = 0, "", VLOOKUP($B28,'Results-formatted 060121'!$A:$AJ,(Q$3+2),FALSE))</f>
        <v>7</v>
      </c>
      <c r="R28" s="95" t="str">
        <f>IF(VLOOKUP($B28,'Results-formatted 060121'!$A:$AJ,(R$3+2),FALSE) = 0, "", VLOOKUP($B28,'Results-formatted 060121'!$A:$AJ,(R$3+2),FALSE))</f>
        <v/>
      </c>
      <c r="S28" s="95">
        <f>IF(VLOOKUP($B28,'Results-formatted 060121'!$A:$AJ,(S$3+2),FALSE) = 0, "", VLOOKUP($B28,'Results-formatted 060121'!$A:$AJ,(S$3+2),FALSE))</f>
        <v>7</v>
      </c>
      <c r="T28" s="95" t="str">
        <f>IF(VLOOKUP($B28,'Results-formatted 060121'!$A:$AJ,(T$3+2),FALSE) = 0, "", VLOOKUP($B28,'Results-formatted 060121'!$A:$AJ,(T$3+2),FALSE))</f>
        <v/>
      </c>
      <c r="U28" s="95">
        <f>IF(VLOOKUP($B28,'Results-formatted 060121'!$A:$AJ,(U$3+2),FALSE) = 0, "", VLOOKUP($B28,'Results-formatted 060121'!$A:$AJ,(U$3+2),FALSE))</f>
        <v>7</v>
      </c>
      <c r="V28" s="95">
        <f>IF(VLOOKUP($B28,'Results-formatted 060121'!$A:$AJ,(V$3+2),FALSE) = 0, "", VLOOKUP($B28,'Results-formatted 060121'!$A:$AJ,(V$3+2),FALSE))</f>
        <v>6</v>
      </c>
      <c r="W28" s="95">
        <f>IF(VLOOKUP($B28,'Results-formatted 060121'!$A:$AJ,(W$3+2),FALSE) = 0, "", VLOOKUP($B28,'Results-formatted 060121'!$A:$AJ,(W$3+2),FALSE))</f>
        <v>6</v>
      </c>
      <c r="X28" s="95" t="str">
        <f>IF(VLOOKUP($B28,'Results-formatted 060121'!$A:$AJ,(X$3+2),FALSE) = 0, "", VLOOKUP($B28,'Results-formatted 060121'!$A:$AJ,(X$3+2),FALSE))</f>
        <v/>
      </c>
      <c r="Y28" s="95">
        <f>IF(VLOOKUP($B28,'Results-formatted 060121'!$A:$AJ,(Y$3+2),FALSE) = 0, "", VLOOKUP($B28,'Results-formatted 060121'!$A:$AJ,(Y$3+2),FALSE))</f>
        <v>5</v>
      </c>
      <c r="Z28" s="95">
        <f>IF(VLOOKUP($B28,'Results-formatted 060121'!$A:$AJ,(Z$3+2),FALSE) = 0, "", VLOOKUP($B28,'Results-formatted 060121'!$A:$AJ,(Z$3+2),FALSE))</f>
        <v>5</v>
      </c>
      <c r="AA28" s="95">
        <f>IF(VLOOKUP($B28,'Results-formatted 060121'!$A:$AJ,(AA$3+2),FALSE) = 0, "", VLOOKUP($B28,'Results-formatted 060121'!$A:$AJ,(AA$3+2),FALSE))</f>
        <v>5</v>
      </c>
      <c r="AB28" s="95">
        <f>IF(VLOOKUP($B28,'Results-formatted 060121'!$A:$AJ,(AB$3+2),FALSE) = 0, "", VLOOKUP($B28,'Results-formatted 060121'!$A:$AJ,(AB$3+2),FALSE))</f>
        <v>6</v>
      </c>
      <c r="AC28" s="95" t="str">
        <f>IF(VLOOKUP($B28,'Results-formatted 060121'!$A:$AJ,(AC$3+2),FALSE) = 0, "", VLOOKUP($B28,'Results-formatted 060121'!$A:$AJ,(AC$3+2),FALSE))</f>
        <v/>
      </c>
      <c r="AD28" s="95">
        <f>IF(VLOOKUP($B28,'Results-formatted 060121'!$A:$AJ,(AD$3+2),FALSE) = 0, "", VLOOKUP($B28,'Results-formatted 060121'!$A:$AJ,(AD$3+2),FALSE))</f>
        <v>5</v>
      </c>
      <c r="AE28" s="95" t="str">
        <f>IF(VLOOKUP($B28,'Results-formatted 060121'!$A:$AJ,(AE$3+2),FALSE) = 0, "", VLOOKUP($B28,'Results-formatted 060121'!$A:$AJ,(AE$3+2),FALSE))</f>
        <v/>
      </c>
      <c r="AF28" s="95">
        <f>IF(VLOOKUP($B28,'Results-formatted 060121'!$A:$AJ,(AF$3+2),FALSE) = 0, "", VLOOKUP($B28,'Results-formatted 060121'!$A:$AJ,(AF$3+2),FALSE))</f>
        <v>4</v>
      </c>
      <c r="AG28" s="95" t="str">
        <f>IF(VLOOKUP($B28,'Results-formatted 060121'!$A:$AJ,(AG$3+2),FALSE) = 0, "", VLOOKUP($B28,'Results-formatted 060121'!$A:$AJ,(AG$3+2),FALSE))</f>
        <v/>
      </c>
      <c r="AH28" s="95" t="str">
        <f>IF(VLOOKUP($B28,'Results-formatted 060121'!$A:$AJ,(AH$3+2),FALSE) = 0, "", VLOOKUP($B28,'Results-formatted 060121'!$A:$AJ,(AH$3+2),FALSE))</f>
        <v/>
      </c>
      <c r="AI28" s="95">
        <f>IF(VLOOKUP($B28,'Results-formatted 060121'!$A:$AJ,(AI$3+2),FALSE) = 0, "", VLOOKUP($B28,'Results-formatted 060121'!$A:$AJ,(AI$3+2),FALSE))</f>
        <v>7</v>
      </c>
      <c r="AJ28" s="95" t="str">
        <f>IF(VLOOKUP($B28,'Results-formatted 060121'!$A:$AJ,(AJ$3+2),FALSE) = 0, "", VLOOKUP($B28,'Results-formatted 060121'!$A:$AJ,(AJ$3+2),FALSE))</f>
        <v/>
      </c>
      <c r="AK28" s="95">
        <f>IF(VLOOKUP($B28,'Results-formatted 060121'!$A:$AJ,(AK$3+2),FALSE) = 0, "", VLOOKUP($B28,'Results-formatted 060121'!$A:$AJ,(AK$3+2),FALSE))</f>
        <v>5</v>
      </c>
      <c r="AL28" s="95" t="str">
        <f>IF(VLOOKUP($B28,'Results-formatted 060121'!$A:$AJ,(AL$3+2),FALSE) = 0, "", VLOOKUP($B28,'Results-formatted 060121'!$A:$AJ,(AL$3+2),FALSE))</f>
        <v/>
      </c>
      <c r="AM28" s="95">
        <f>IF(VLOOKUP($B28,'Results-formatted 060121'!$A:AJ,(AM$3+2),FALSE) = 0, "", VLOOKUP($B28,'Results-formatted 060121'!$A:AJ,(AM$3+2),FALSE))</f>
        <v>7</v>
      </c>
      <c r="AN28" s="95" t="str">
        <f>IF(VLOOKUP($B28,'Results-formatted 060121'!$A:AK,(AN$3+2),FALSE) = 0, "", VLOOKUP($B28,'Results-formatted 060121'!$A:AK,(AN$3+2),FALSE))</f>
        <v/>
      </c>
      <c r="AO28" s="95" t="str">
        <f>IF(VLOOKUP($B28,'Results-formatted 060121'!$A:AL,(AO$3+2),FALSE) = 0, "", VLOOKUP($B28,'Results-formatted 060121'!$A:AL,(AO$3+2),FALSE))</f>
        <v/>
      </c>
      <c r="AP28" s="95" t="str">
        <f>IF(VLOOKUP($B28,'Results-formatted 060121'!$A:AM,(AP$3+2),FALSE) = 0, "", VLOOKUP($B28,'Results-formatted 060121'!$A:AM,(AP$3+2),FALSE))</f>
        <v/>
      </c>
      <c r="AQ28" s="95" t="str">
        <f>IF(VLOOKUP($B28,'Results-formatted 060121'!$A:AN,(AQ$3+2),FALSE) = 0, "", VLOOKUP($B28,'Results-formatted 060121'!$A:AN,(AQ$3+2),FALSE))</f>
        <v/>
      </c>
      <c r="AR28" s="95" t="str">
        <f>IF(VLOOKUP($B28,'Results-formatted 060121'!$A:AO,(AR$3+2),FALSE) = 0, "", VLOOKUP($B28,'Results-formatted 060121'!$A:AO,(AR$3+2),FALSE))</f>
        <v/>
      </c>
      <c r="AS28" s="95">
        <f>IF(VLOOKUP($B28,'Results-formatted 060121'!$A:AP,(AS$3+2),FALSE) = 0, "", VLOOKUP($B28,'Results-formatted 060121'!$A:AP,(AS$3+2),FALSE))</f>
        <v>7</v>
      </c>
      <c r="AT28" s="95" t="str">
        <f>IF(VLOOKUP($B28,'Results-formatted 060121'!$A:AQ,(AT$3+2),FALSE) = 0, "", VLOOKUP($B28,'Results-formatted 060121'!$A:AQ,(AT$3+2),FALSE))</f>
        <v/>
      </c>
      <c r="AU28" s="95" t="str">
        <f>IF(VLOOKUP($B28,'Results-formatted 060121'!$A:AR,(AU$3+2),FALSE) = 0, "", VLOOKUP($B28,'Results-formatted 060121'!$A:AR,(AU$3+2),FALSE))</f>
        <v/>
      </c>
      <c r="AV28" s="95">
        <f>IF(VLOOKUP($B28,'Results-formatted 060121'!$A:AS,(AV$3+2),FALSE) = 0, "", VLOOKUP($B28,'Results-formatted 060121'!$A:AS,(AV$3+2),FALSE))</f>
        <v>7</v>
      </c>
      <c r="AW28" s="95">
        <f>IF(VLOOKUP($B28,'Results-formatted 060121'!$A:AT,(AW$3+2),FALSE) = 0, "", VLOOKUP($B28,'Results-formatted 060121'!$A:AT,(AW$3+2),FALSE))</f>
        <v>6</v>
      </c>
      <c r="AX28" s="95">
        <f>IF(VLOOKUP($B28,'Results-formatted 060121'!$A:AU,(AX$3+2),FALSE) = 0, "", VLOOKUP($B28,'Results-formatted 060121'!$A:AU,(AX$3+2),FALSE))</f>
        <v>2</v>
      </c>
      <c r="AY28" s="95" t="str">
        <f>IF(VLOOKUP($B28,'Results-formatted 060121'!$A:AV,(AY$3+2),FALSE) = 0, "", VLOOKUP($B28,'Results-formatted 060121'!$A:AV,(AY$3+2),FALSE))</f>
        <v/>
      </c>
      <c r="AZ28" s="95" t="str">
        <f>IF(VLOOKUP($B28,'Results-formatted 060121'!$A:AW,(AZ$3+2),FALSE) = 0, "", VLOOKUP($B28,'Results-formatted 060121'!$A:AW,(AZ$3+2),FALSE))</f>
        <v/>
      </c>
      <c r="BA28" s="95" t="str">
        <f>IF(VLOOKUP($B28,'Results-formatted 060121'!$A:AX,(BA$3+2),FALSE) = 0, "", VLOOKUP($B28,'Results-formatted 060121'!$A:AX,(BA$3+2),FALSE))</f>
        <v/>
      </c>
      <c r="BB28" s="95" t="str">
        <f>IF(VLOOKUP($B28,'Results-formatted 060121'!$A:AY,(BB$3+2),FALSE) = 0, "", VLOOKUP($B28,'Results-formatted 060121'!$A:AY,(BB$3+2),FALSE))</f>
        <v/>
      </c>
      <c r="BC28" s="95">
        <f>IF(VLOOKUP($B28,'Results-formatted 060121'!$A:AZ,(BC$3+2),FALSE) = 0, "", VLOOKUP($B28,'Results-formatted 060121'!$A:AZ,(BC$3+2),FALSE))</f>
        <v>3</v>
      </c>
      <c r="BD28" s="95">
        <f>IF(VLOOKUP($B28,'Results-formatted 060121'!$A:BA,(BD$3+2),FALSE) = 0, "", VLOOKUP($B28,'Results-formatted 060121'!$A:BA,(BD$3+2),FALSE))</f>
        <v>6</v>
      </c>
      <c r="BE28" s="95" t="str">
        <f>IF(VLOOKUP($B28,'Results-formatted 060121'!$A:BB,(BE$3+2),FALSE) = 0, "", VLOOKUP($B28,'Results-formatted 060121'!$A:BB,(BE$3+2),FALSE))</f>
        <v/>
      </c>
      <c r="BF28" s="95" t="str">
        <f>IF(VLOOKUP($B28,'Results-formatted 060121'!$A:BC,(BF$3+2),FALSE) = 0, "", VLOOKUP($B28,'Results-formatted 060121'!$A:BC,(BF$3+2),FALSE))</f>
        <v/>
      </c>
      <c r="BG28" s="95">
        <f>IF(VLOOKUP($B28,'Results-formatted 060121'!$A:BD,(BG$3+2),FALSE) = 0, "", VLOOKUP($B28,'Results-formatted 060121'!$A:BD,(BG$3+2),FALSE))</f>
        <v>7</v>
      </c>
      <c r="BH28" s="95" t="str">
        <f>IF(VLOOKUP($B28,'Results-formatted 060121'!$A:BE,(BH$3+2),FALSE) = 0, "", VLOOKUP($B28,'Results-formatted 060121'!$A:BE,(BH$3+2),FALSE))</f>
        <v/>
      </c>
      <c r="BI28" s="95">
        <f>IF(VLOOKUP($B28,'Results-formatted 060121'!$A:BF,(BI$3+2),FALSE) = 0, "", VLOOKUP($B28,'Results-formatted 060121'!$A:BF,(BI$3+2),FALSE))</f>
        <v>6</v>
      </c>
      <c r="BJ28" s="95" t="str">
        <f>IF(VLOOKUP($B28,'Results-formatted 060121'!$A:BG,(BJ$3+2),FALSE) = 0, "", VLOOKUP($B28,'Results-formatted 060121'!$A:BG,(BJ$3+2),FALSE))</f>
        <v/>
      </c>
      <c r="BK28" s="95" t="str">
        <f>IF(VLOOKUP($B28,'Results-formatted 060121'!$A:BH,(BK$3+2),FALSE) = 0, "", VLOOKUP($B28,'Results-formatted 060121'!$A:BH,(BK$3+2),FALSE))</f>
        <v/>
      </c>
      <c r="BL28" s="95" t="str">
        <f>IF(VLOOKUP($B28,'Results-formatted 060121'!$A:BI,(BL$3+2),FALSE) = 0, "", VLOOKUP($B28,'Results-formatted 060121'!$A:BI,(BL$3+2),FALSE))</f>
        <v/>
      </c>
      <c r="BM28" s="95" t="str">
        <f>IF(VLOOKUP($B28,'Results-formatted 060121'!$A:BJ,(BM$3+2),FALSE) = 0, "", VLOOKUP($B28,'Results-formatted 060121'!$A:BJ,(BM$3+2),FALSE))</f>
        <v/>
      </c>
      <c r="BN28" s="95"/>
      <c r="BO28" s="95"/>
      <c r="BP28" s="95"/>
      <c r="BQ28" s="95"/>
      <c r="BR28" s="95"/>
      <c r="BS28" s="95"/>
      <c r="BT28" s="95"/>
      <c r="BU28" s="95"/>
      <c r="BV28" s="95"/>
      <c r="BW28" s="95"/>
      <c r="BX28" s="95"/>
      <c r="BY28" s="95"/>
      <c r="BZ28" s="95"/>
      <c r="CA28" s="95"/>
      <c r="CB28" s="95"/>
      <c r="CC28" s="95"/>
      <c r="CD28" s="98"/>
      <c r="CE28" s="2">
        <f t="shared" si="6"/>
        <v>5.5357142857142856</v>
      </c>
      <c r="CF28" s="25">
        <f t="shared" si="5"/>
        <v>1.3738872361173371</v>
      </c>
    </row>
    <row r="29" spans="2:84" ht="70" x14ac:dyDescent="0.15">
      <c r="B29" s="84" t="s">
        <v>302</v>
      </c>
      <c r="C29" s="86" t="s">
        <v>224</v>
      </c>
      <c r="D29" s="2">
        <v>7</v>
      </c>
      <c r="E29" s="7" t="s">
        <v>793</v>
      </c>
      <c r="F29" s="95">
        <f>IF(VLOOKUP($B29,'Results-formatted 060121'!$A:$AJ,(F$3+2),FALSE) = 0, "", VLOOKUP($B29,'Results-formatted 060121'!$A:$AJ,(F$3+2),FALSE))</f>
        <v>5</v>
      </c>
      <c r="G29" s="95" t="str">
        <f>IF(VLOOKUP($B29,'Results-formatted 060121'!$A:$AJ,(G$3+2),FALSE) = 0, "", VLOOKUP($B29,'Results-formatted 060121'!$A:$AJ,(G$3+2),FALSE))</f>
        <v/>
      </c>
      <c r="H29" s="95" t="str">
        <f>IF(VLOOKUP($B29,'Results-formatted 060121'!$A:$AJ,(H$3+2),FALSE) = 0, "", VLOOKUP($B29,'Results-formatted 060121'!$A:$AJ,(H$3+2),FALSE))</f>
        <v/>
      </c>
      <c r="I29" s="95">
        <f>IF(VLOOKUP($B29,'Results-formatted 060121'!$A:$AJ,(I$3+2),FALSE) = 0, "", VLOOKUP($B29,'Results-formatted 060121'!$A:$AJ,(I$3+2),FALSE))</f>
        <v>7</v>
      </c>
      <c r="J29" s="95">
        <f>IF(VLOOKUP($B29,'Results-formatted 060121'!$A:$AJ,(J$3+2),FALSE) = 0, "", VLOOKUP($B29,'Results-formatted 060121'!$A:$AJ,(J$3+2),FALSE))</f>
        <v>4</v>
      </c>
      <c r="K29" s="95" t="str">
        <f>IF(VLOOKUP($B29,'Results-formatted 060121'!$A:$AJ,(K$3+2),FALSE) = 0, "", VLOOKUP($B29,'Results-formatted 060121'!$A:$AJ,(K$3+2),FALSE))</f>
        <v/>
      </c>
      <c r="L29" s="95">
        <f>IF(VLOOKUP($B29,'Results-formatted 060121'!$A:$AJ,(L$3+2),FALSE) = 0, "", VLOOKUP($B29,'Results-formatted 060121'!$A:$AJ,(L$3+2),FALSE))</f>
        <v>6</v>
      </c>
      <c r="M29" s="95" t="str">
        <f>IF(VLOOKUP($B29,'Results-formatted 060121'!$A:$AJ,(M$3+2),FALSE) = 0, "", VLOOKUP($B29,'Results-formatted 060121'!$A:$AJ,(M$3+2),FALSE))</f>
        <v/>
      </c>
      <c r="N29" s="95">
        <f>IF(VLOOKUP($B29,'Results-formatted 060121'!$A:$AJ,(N$3+2),FALSE) = 0, "", VLOOKUP($B29,'Results-formatted 060121'!$A:$AJ,(N$3+2),FALSE))</f>
        <v>6</v>
      </c>
      <c r="O29" s="95" t="str">
        <f>IF(VLOOKUP($B29,'Results-formatted 060121'!$A:$AJ,(O$3+2),FALSE) = 0, "", VLOOKUP($B29,'Results-formatted 060121'!$A:$AJ,(O$3+2),FALSE))</f>
        <v/>
      </c>
      <c r="P29" s="95">
        <f>IF(VLOOKUP($B29,'Results-formatted 060121'!$A:$AJ,(P$3+2),FALSE) = 0, "", VLOOKUP($B29,'Results-formatted 060121'!$A:$AJ,(P$3+2),FALSE))</f>
        <v>5</v>
      </c>
      <c r="Q29" s="95">
        <f>IF(VLOOKUP($B29,'Results-formatted 060121'!$A:$AJ,(Q$3+2),FALSE) = 0, "", VLOOKUP($B29,'Results-formatted 060121'!$A:$AJ,(Q$3+2),FALSE))</f>
        <v>7</v>
      </c>
      <c r="R29" s="95" t="str">
        <f>IF(VLOOKUP($B29,'Results-formatted 060121'!$A:$AJ,(R$3+2),FALSE) = 0, "", VLOOKUP($B29,'Results-formatted 060121'!$A:$AJ,(R$3+2),FALSE))</f>
        <v/>
      </c>
      <c r="S29" s="95">
        <f>IF(VLOOKUP($B29,'Results-formatted 060121'!$A:$AJ,(S$3+2),FALSE) = 0, "", VLOOKUP($B29,'Results-formatted 060121'!$A:$AJ,(S$3+2),FALSE))</f>
        <v>5</v>
      </c>
      <c r="T29" s="95" t="str">
        <f>IF(VLOOKUP($B29,'Results-formatted 060121'!$A:$AJ,(T$3+2),FALSE) = 0, "", VLOOKUP($B29,'Results-formatted 060121'!$A:$AJ,(T$3+2),FALSE))</f>
        <v/>
      </c>
      <c r="U29" s="95">
        <f>IF(VLOOKUP($B29,'Results-formatted 060121'!$A:$AJ,(U$3+2),FALSE) = 0, "", VLOOKUP($B29,'Results-formatted 060121'!$A:$AJ,(U$3+2),FALSE))</f>
        <v>7</v>
      </c>
      <c r="V29" s="95">
        <f>IF(VLOOKUP($B29,'Results-formatted 060121'!$A:$AJ,(V$3+2),FALSE) = 0, "", VLOOKUP($B29,'Results-formatted 060121'!$A:$AJ,(V$3+2),FALSE))</f>
        <v>7</v>
      </c>
      <c r="W29" s="95">
        <f>IF(VLOOKUP($B29,'Results-formatted 060121'!$A:$AJ,(W$3+2),FALSE) = 0, "", VLOOKUP($B29,'Results-formatted 060121'!$A:$AJ,(W$3+2),FALSE))</f>
        <v>7</v>
      </c>
      <c r="X29" s="95" t="str">
        <f>IF(VLOOKUP($B29,'Results-formatted 060121'!$A:$AJ,(X$3+2),FALSE) = 0, "", VLOOKUP($B29,'Results-formatted 060121'!$A:$AJ,(X$3+2),FALSE))</f>
        <v/>
      </c>
      <c r="Y29" s="95">
        <f>IF(VLOOKUP($B29,'Results-formatted 060121'!$A:$AJ,(Y$3+2),FALSE) = 0, "", VLOOKUP($B29,'Results-formatted 060121'!$A:$AJ,(Y$3+2),FALSE))</f>
        <v>7</v>
      </c>
      <c r="Z29" s="95">
        <f>IF(VLOOKUP($B29,'Results-formatted 060121'!$A:$AJ,(Z$3+2),FALSE) = 0, "", VLOOKUP($B29,'Results-formatted 060121'!$A:$AJ,(Z$3+2),FALSE))</f>
        <v>5</v>
      </c>
      <c r="AA29" s="95">
        <f>IF(VLOOKUP($B29,'Results-formatted 060121'!$A:$AJ,(AA$3+2),FALSE) = 0, "", VLOOKUP($B29,'Results-formatted 060121'!$A:$AJ,(AA$3+2),FALSE))</f>
        <v>6</v>
      </c>
      <c r="AB29" s="95">
        <f>IF(VLOOKUP($B29,'Results-formatted 060121'!$A:$AJ,(AB$3+2),FALSE) = 0, "", VLOOKUP($B29,'Results-formatted 060121'!$A:$AJ,(AB$3+2),FALSE))</f>
        <v>6</v>
      </c>
      <c r="AC29" s="95" t="str">
        <f>IF(VLOOKUP($B29,'Results-formatted 060121'!$A:$AJ,(AC$3+2),FALSE) = 0, "", VLOOKUP($B29,'Results-formatted 060121'!$A:$AJ,(AC$3+2),FALSE))</f>
        <v/>
      </c>
      <c r="AD29" s="95">
        <f>IF(VLOOKUP($B29,'Results-formatted 060121'!$A:$AJ,(AD$3+2),FALSE) = 0, "", VLOOKUP($B29,'Results-formatted 060121'!$A:$AJ,(AD$3+2),FALSE))</f>
        <v>4</v>
      </c>
      <c r="AE29" s="95" t="str">
        <f>IF(VLOOKUP($B29,'Results-formatted 060121'!$A:$AJ,(AE$3+2),FALSE) = 0, "", VLOOKUP($B29,'Results-formatted 060121'!$A:$AJ,(AE$3+2),FALSE))</f>
        <v/>
      </c>
      <c r="AF29" s="95">
        <f>IF(VLOOKUP($B29,'Results-formatted 060121'!$A:$AJ,(AF$3+2),FALSE) = 0, "", VLOOKUP($B29,'Results-formatted 060121'!$A:$AJ,(AF$3+2),FALSE))</f>
        <v>4</v>
      </c>
      <c r="AG29" s="95" t="str">
        <f>IF(VLOOKUP($B29,'Results-formatted 060121'!$A:$AJ,(AG$3+2),FALSE) = 0, "", VLOOKUP($B29,'Results-formatted 060121'!$A:$AJ,(AG$3+2),FALSE))</f>
        <v/>
      </c>
      <c r="AH29" s="95" t="str">
        <f>IF(VLOOKUP($B29,'Results-formatted 060121'!$A:$AJ,(AH$3+2),FALSE) = 0, "", VLOOKUP($B29,'Results-formatted 060121'!$A:$AJ,(AH$3+2),FALSE))</f>
        <v/>
      </c>
      <c r="AI29" s="95">
        <f>IF(VLOOKUP($B29,'Results-formatted 060121'!$A:$AJ,(AI$3+2),FALSE) = 0, "", VLOOKUP($B29,'Results-formatted 060121'!$A:$AJ,(AI$3+2),FALSE))</f>
        <v>7</v>
      </c>
      <c r="AJ29" s="95" t="str">
        <f>IF(VLOOKUP($B29,'Results-formatted 060121'!$A:$AJ,(AJ$3+2),FALSE) = 0, "", VLOOKUP($B29,'Results-formatted 060121'!$A:$AJ,(AJ$3+2),FALSE))</f>
        <v/>
      </c>
      <c r="AK29" s="95">
        <f>IF(VLOOKUP($B29,'Results-formatted 060121'!$A:$AJ,(AK$3+2),FALSE) = 0, "", VLOOKUP($B29,'Results-formatted 060121'!$A:$AJ,(AK$3+2),FALSE))</f>
        <v>5</v>
      </c>
      <c r="AL29" s="95" t="str">
        <f>IF(VLOOKUP($B29,'Results-formatted 060121'!$A:$AJ,(AL$3+2),FALSE) = 0, "", VLOOKUP($B29,'Results-formatted 060121'!$A:$AJ,(AL$3+2),FALSE))</f>
        <v/>
      </c>
      <c r="AM29" s="95">
        <f>IF(VLOOKUP($B29,'Results-formatted 060121'!$A:AJ,(AM$3+2),FALSE) = 0, "", VLOOKUP($B29,'Results-formatted 060121'!$A:AJ,(AM$3+2),FALSE))</f>
        <v>7</v>
      </c>
      <c r="AN29" s="95" t="str">
        <f>IF(VLOOKUP($B29,'Results-formatted 060121'!$A:AK,(AN$3+2),FALSE) = 0, "", VLOOKUP($B29,'Results-formatted 060121'!$A:AK,(AN$3+2),FALSE))</f>
        <v/>
      </c>
      <c r="AO29" s="95" t="str">
        <f>IF(VLOOKUP($B29,'Results-formatted 060121'!$A:AL,(AO$3+2),FALSE) = 0, "", VLOOKUP($B29,'Results-formatted 060121'!$A:AL,(AO$3+2),FALSE))</f>
        <v/>
      </c>
      <c r="AP29" s="95" t="str">
        <f>IF(VLOOKUP($B29,'Results-formatted 060121'!$A:AM,(AP$3+2),FALSE) = 0, "", VLOOKUP($B29,'Results-formatted 060121'!$A:AM,(AP$3+2),FALSE))</f>
        <v/>
      </c>
      <c r="AQ29" s="95" t="str">
        <f>IF(VLOOKUP($B29,'Results-formatted 060121'!$A:AN,(AQ$3+2),FALSE) = 0, "", VLOOKUP($B29,'Results-formatted 060121'!$A:AN,(AQ$3+2),FALSE))</f>
        <v/>
      </c>
      <c r="AR29" s="95" t="str">
        <f>IF(VLOOKUP($B29,'Results-formatted 060121'!$A:AO,(AR$3+2),FALSE) = 0, "", VLOOKUP($B29,'Results-formatted 060121'!$A:AO,(AR$3+2),FALSE))</f>
        <v/>
      </c>
      <c r="AS29" s="95">
        <f>IF(VLOOKUP($B29,'Results-formatted 060121'!$A:AP,(AS$3+2),FALSE) = 0, "", VLOOKUP($B29,'Results-formatted 060121'!$A:AP,(AS$3+2),FALSE))</f>
        <v>7</v>
      </c>
      <c r="AT29" s="95" t="str">
        <f>IF(VLOOKUP($B29,'Results-formatted 060121'!$A:AQ,(AT$3+2),FALSE) = 0, "", VLOOKUP($B29,'Results-formatted 060121'!$A:AQ,(AT$3+2),FALSE))</f>
        <v/>
      </c>
      <c r="AU29" s="95" t="str">
        <f>IF(VLOOKUP($B29,'Results-formatted 060121'!$A:AR,(AU$3+2),FALSE) = 0, "", VLOOKUP($B29,'Results-formatted 060121'!$A:AR,(AU$3+2),FALSE))</f>
        <v/>
      </c>
      <c r="AV29" s="95">
        <f>IF(VLOOKUP($B29,'Results-formatted 060121'!$A:AS,(AV$3+2),FALSE) = 0, "", VLOOKUP($B29,'Results-formatted 060121'!$A:AS,(AV$3+2),FALSE))</f>
        <v>7</v>
      </c>
      <c r="AW29" s="95">
        <f>IF(VLOOKUP($B29,'Results-formatted 060121'!$A:AT,(AW$3+2),FALSE) = 0, "", VLOOKUP($B29,'Results-formatted 060121'!$A:AT,(AW$3+2),FALSE))</f>
        <v>5</v>
      </c>
      <c r="AX29" s="95">
        <f>IF(VLOOKUP($B29,'Results-formatted 060121'!$A:AU,(AX$3+2),FALSE) = 0, "", VLOOKUP($B29,'Results-formatted 060121'!$A:AU,(AX$3+2),FALSE))</f>
        <v>5</v>
      </c>
      <c r="AY29" s="95" t="str">
        <f>IF(VLOOKUP($B29,'Results-formatted 060121'!$A:AV,(AY$3+2),FALSE) = 0, "", VLOOKUP($B29,'Results-formatted 060121'!$A:AV,(AY$3+2),FALSE))</f>
        <v/>
      </c>
      <c r="AZ29" s="95" t="str">
        <f>IF(VLOOKUP($B29,'Results-formatted 060121'!$A:AW,(AZ$3+2),FALSE) = 0, "", VLOOKUP($B29,'Results-formatted 060121'!$A:AW,(AZ$3+2),FALSE))</f>
        <v/>
      </c>
      <c r="BA29" s="95" t="str">
        <f>IF(VLOOKUP($B29,'Results-formatted 060121'!$A:AX,(BA$3+2),FALSE) = 0, "", VLOOKUP($B29,'Results-formatted 060121'!$A:AX,(BA$3+2),FALSE))</f>
        <v/>
      </c>
      <c r="BB29" s="95" t="str">
        <f>IF(VLOOKUP($B29,'Results-formatted 060121'!$A:AY,(BB$3+2),FALSE) = 0, "", VLOOKUP($B29,'Results-formatted 060121'!$A:AY,(BB$3+2),FALSE))</f>
        <v/>
      </c>
      <c r="BC29" s="95">
        <f>IF(VLOOKUP($B29,'Results-formatted 060121'!$A:AZ,(BC$3+2),FALSE) = 0, "", VLOOKUP($B29,'Results-formatted 060121'!$A:AZ,(BC$3+2),FALSE))</f>
        <v>4</v>
      </c>
      <c r="BD29" s="95">
        <f>IF(VLOOKUP($B29,'Results-formatted 060121'!$A:BA,(BD$3+2),FALSE) = 0, "", VLOOKUP($B29,'Results-formatted 060121'!$A:BA,(BD$3+2),FALSE))</f>
        <v>6</v>
      </c>
      <c r="BE29" s="95" t="str">
        <f>IF(VLOOKUP($B29,'Results-formatted 060121'!$A:BB,(BE$3+2),FALSE) = 0, "", VLOOKUP($B29,'Results-formatted 060121'!$A:BB,(BE$3+2),FALSE))</f>
        <v/>
      </c>
      <c r="BF29" s="95" t="str">
        <f>IF(VLOOKUP($B29,'Results-formatted 060121'!$A:BC,(BF$3+2),FALSE) = 0, "", VLOOKUP($B29,'Results-formatted 060121'!$A:BC,(BF$3+2),FALSE))</f>
        <v/>
      </c>
      <c r="BG29" s="95">
        <f>IF(VLOOKUP($B29,'Results-formatted 060121'!$A:BD,(BG$3+2),FALSE) = 0, "", VLOOKUP($B29,'Results-formatted 060121'!$A:BD,(BG$3+2),FALSE))</f>
        <v>7</v>
      </c>
      <c r="BH29" s="95" t="str">
        <f>IF(VLOOKUP($B29,'Results-formatted 060121'!$A:BE,(BH$3+2),FALSE) = 0, "", VLOOKUP($B29,'Results-formatted 060121'!$A:BE,(BH$3+2),FALSE))</f>
        <v/>
      </c>
      <c r="BI29" s="95">
        <f>IF(VLOOKUP($B29,'Results-formatted 060121'!$A:BF,(BI$3+2),FALSE) = 0, "", VLOOKUP($B29,'Results-formatted 060121'!$A:BF,(BI$3+2),FALSE))</f>
        <v>6</v>
      </c>
      <c r="BJ29" s="95" t="str">
        <f>IF(VLOOKUP($B29,'Results-formatted 060121'!$A:BG,(BJ$3+2),FALSE) = 0, "", VLOOKUP($B29,'Results-formatted 060121'!$A:BG,(BJ$3+2),FALSE))</f>
        <v/>
      </c>
      <c r="BK29" s="95" t="str">
        <f>IF(VLOOKUP($B29,'Results-formatted 060121'!$A:BH,(BK$3+2),FALSE) = 0, "", VLOOKUP($B29,'Results-formatted 060121'!$A:BH,(BK$3+2),FALSE))</f>
        <v/>
      </c>
      <c r="BL29" s="95" t="str">
        <f>IF(VLOOKUP($B29,'Results-formatted 060121'!$A:BI,(BL$3+2),FALSE) = 0, "", VLOOKUP($B29,'Results-formatted 060121'!$A:BI,(BL$3+2),FALSE))</f>
        <v/>
      </c>
      <c r="BM29" s="95" t="str">
        <f>IF(VLOOKUP($B29,'Results-formatted 060121'!$A:BJ,(BM$3+2),FALSE) = 0, "", VLOOKUP($B29,'Results-formatted 060121'!$A:BJ,(BM$3+2),FALSE))</f>
        <v/>
      </c>
      <c r="BN29" s="95"/>
      <c r="BO29" s="95"/>
      <c r="BP29" s="95"/>
      <c r="BQ29" s="95"/>
      <c r="BR29" s="95"/>
      <c r="BS29" s="95"/>
      <c r="BT29" s="95"/>
      <c r="BU29" s="95"/>
      <c r="BV29" s="95"/>
      <c r="BW29" s="95"/>
      <c r="BX29" s="95"/>
      <c r="BY29" s="95"/>
      <c r="BZ29" s="95"/>
      <c r="CA29" s="95"/>
      <c r="CB29" s="95"/>
      <c r="CC29" s="95"/>
      <c r="CD29" s="98"/>
      <c r="CE29" s="2">
        <f t="shared" si="6"/>
        <v>5.8571428571428568</v>
      </c>
      <c r="CF29" s="25">
        <f t="shared" si="5"/>
        <v>1.1126972805283739</v>
      </c>
    </row>
    <row r="30" spans="2:84" ht="56" x14ac:dyDescent="0.15">
      <c r="B30" s="84" t="s">
        <v>303</v>
      </c>
      <c r="C30" s="86" t="s">
        <v>224</v>
      </c>
      <c r="D30" s="2">
        <v>7</v>
      </c>
      <c r="E30" s="7" t="s">
        <v>794</v>
      </c>
      <c r="F30" s="95">
        <f>IF(VLOOKUP($B30,'Results-formatted 060121'!$A:$AJ,(F$3+2),FALSE) = 0, "", VLOOKUP($B30,'Results-formatted 060121'!$A:$AJ,(F$3+2),FALSE))</f>
        <v>5</v>
      </c>
      <c r="G30" s="95" t="str">
        <f>IF(VLOOKUP($B30,'Results-formatted 060121'!$A:$AJ,(G$3+2),FALSE) = 0, "", VLOOKUP($B30,'Results-formatted 060121'!$A:$AJ,(G$3+2),FALSE))</f>
        <v/>
      </c>
      <c r="H30" s="95" t="str">
        <f>IF(VLOOKUP($B30,'Results-formatted 060121'!$A:$AJ,(H$3+2),FALSE) = 0, "", VLOOKUP($B30,'Results-formatted 060121'!$A:$AJ,(H$3+2),FALSE))</f>
        <v/>
      </c>
      <c r="I30" s="95">
        <f>IF(VLOOKUP($B30,'Results-formatted 060121'!$A:$AJ,(I$3+2),FALSE) = 0, "", VLOOKUP($B30,'Results-formatted 060121'!$A:$AJ,(I$3+2),FALSE))</f>
        <v>4</v>
      </c>
      <c r="J30" s="95">
        <f>IF(VLOOKUP($B30,'Results-formatted 060121'!$A:$AJ,(J$3+2),FALSE) = 0, "", VLOOKUP($B30,'Results-formatted 060121'!$A:$AJ,(J$3+2),FALSE))</f>
        <v>4</v>
      </c>
      <c r="K30" s="95" t="str">
        <f>IF(VLOOKUP($B30,'Results-formatted 060121'!$A:$AJ,(K$3+2),FALSE) = 0, "", VLOOKUP($B30,'Results-formatted 060121'!$A:$AJ,(K$3+2),FALSE))</f>
        <v/>
      </c>
      <c r="L30" s="95">
        <f>IF(VLOOKUP($B30,'Results-formatted 060121'!$A:$AJ,(L$3+2),FALSE) = 0, "", VLOOKUP($B30,'Results-formatted 060121'!$A:$AJ,(L$3+2),FALSE))</f>
        <v>6</v>
      </c>
      <c r="M30" s="95" t="str">
        <f>IF(VLOOKUP($B30,'Results-formatted 060121'!$A:$AJ,(M$3+2),FALSE) = 0, "", VLOOKUP($B30,'Results-formatted 060121'!$A:$AJ,(M$3+2),FALSE))</f>
        <v/>
      </c>
      <c r="N30" s="95">
        <f>IF(VLOOKUP($B30,'Results-formatted 060121'!$A:$AJ,(N$3+2),FALSE) = 0, "", VLOOKUP($B30,'Results-formatted 060121'!$A:$AJ,(N$3+2),FALSE))</f>
        <v>5</v>
      </c>
      <c r="O30" s="95" t="str">
        <f>IF(VLOOKUP($B30,'Results-formatted 060121'!$A:$AJ,(O$3+2),FALSE) = 0, "", VLOOKUP($B30,'Results-formatted 060121'!$A:$AJ,(O$3+2),FALSE))</f>
        <v/>
      </c>
      <c r="P30" s="95">
        <f>IF(VLOOKUP($B30,'Results-formatted 060121'!$A:$AJ,(P$3+2),FALSE) = 0, "", VLOOKUP($B30,'Results-formatted 060121'!$A:$AJ,(P$3+2),FALSE))</f>
        <v>5</v>
      </c>
      <c r="Q30" s="95">
        <f>IF(VLOOKUP($B30,'Results-formatted 060121'!$A:$AJ,(Q$3+2),FALSE) = 0, "", VLOOKUP($B30,'Results-formatted 060121'!$A:$AJ,(Q$3+2),FALSE))</f>
        <v>6</v>
      </c>
      <c r="R30" s="95" t="str">
        <f>IF(VLOOKUP($B30,'Results-formatted 060121'!$A:$AJ,(R$3+2),FALSE) = 0, "", VLOOKUP($B30,'Results-formatted 060121'!$A:$AJ,(R$3+2),FALSE))</f>
        <v/>
      </c>
      <c r="S30" s="95">
        <f>IF(VLOOKUP($B30,'Results-formatted 060121'!$A:$AJ,(S$3+2),FALSE) = 0, "", VLOOKUP($B30,'Results-formatted 060121'!$A:$AJ,(S$3+2),FALSE))</f>
        <v>6</v>
      </c>
      <c r="T30" s="95" t="str">
        <f>IF(VLOOKUP($B30,'Results-formatted 060121'!$A:$AJ,(T$3+2),FALSE) = 0, "", VLOOKUP($B30,'Results-formatted 060121'!$A:$AJ,(T$3+2),FALSE))</f>
        <v/>
      </c>
      <c r="U30" s="95">
        <f>IF(VLOOKUP($B30,'Results-formatted 060121'!$A:$AJ,(U$3+2),FALSE) = 0, "", VLOOKUP($B30,'Results-formatted 060121'!$A:$AJ,(U$3+2),FALSE))</f>
        <v>7</v>
      </c>
      <c r="V30" s="95">
        <f>IF(VLOOKUP($B30,'Results-formatted 060121'!$A:$AJ,(V$3+2),FALSE) = 0, "", VLOOKUP($B30,'Results-formatted 060121'!$A:$AJ,(V$3+2),FALSE))</f>
        <v>6</v>
      </c>
      <c r="W30" s="95">
        <f>IF(VLOOKUP($B30,'Results-formatted 060121'!$A:$AJ,(W$3+2),FALSE) = 0, "", VLOOKUP($B30,'Results-formatted 060121'!$A:$AJ,(W$3+2),FALSE))</f>
        <v>6</v>
      </c>
      <c r="X30" s="95" t="str">
        <f>IF(VLOOKUP($B30,'Results-formatted 060121'!$A:$AJ,(X$3+2),FALSE) = 0, "", VLOOKUP($B30,'Results-formatted 060121'!$A:$AJ,(X$3+2),FALSE))</f>
        <v/>
      </c>
      <c r="Y30" s="95">
        <f>IF(VLOOKUP($B30,'Results-formatted 060121'!$A:$AJ,(Y$3+2),FALSE) = 0, "", VLOOKUP($B30,'Results-formatted 060121'!$A:$AJ,(Y$3+2),FALSE))</f>
        <v>6</v>
      </c>
      <c r="Z30" s="95">
        <f>IF(VLOOKUP($B30,'Results-formatted 060121'!$A:$AJ,(Z$3+2),FALSE) = 0, "", VLOOKUP($B30,'Results-formatted 060121'!$A:$AJ,(Z$3+2),FALSE))</f>
        <v>7</v>
      </c>
      <c r="AA30" s="95">
        <f>IF(VLOOKUP($B30,'Results-formatted 060121'!$A:$AJ,(AA$3+2),FALSE) = 0, "", VLOOKUP($B30,'Results-formatted 060121'!$A:$AJ,(AA$3+2),FALSE))</f>
        <v>6</v>
      </c>
      <c r="AB30" s="95">
        <f>IF(VLOOKUP($B30,'Results-formatted 060121'!$A:$AJ,(AB$3+2),FALSE) = 0, "", VLOOKUP($B30,'Results-formatted 060121'!$A:$AJ,(AB$3+2),FALSE))</f>
        <v>6</v>
      </c>
      <c r="AC30" s="95" t="str">
        <f>IF(VLOOKUP($B30,'Results-formatted 060121'!$A:$AJ,(AC$3+2),FALSE) = 0, "", VLOOKUP($B30,'Results-formatted 060121'!$A:$AJ,(AC$3+2),FALSE))</f>
        <v/>
      </c>
      <c r="AD30" s="95">
        <f>IF(VLOOKUP($B30,'Results-formatted 060121'!$A:$AJ,(AD$3+2),FALSE) = 0, "", VLOOKUP($B30,'Results-formatted 060121'!$A:$AJ,(AD$3+2),FALSE))</f>
        <v>5</v>
      </c>
      <c r="AE30" s="95" t="str">
        <f>IF(VLOOKUP($B30,'Results-formatted 060121'!$A:$AJ,(AE$3+2),FALSE) = 0, "", VLOOKUP($B30,'Results-formatted 060121'!$A:$AJ,(AE$3+2),FALSE))</f>
        <v/>
      </c>
      <c r="AF30" s="95">
        <f>IF(VLOOKUP($B30,'Results-formatted 060121'!$A:$AJ,(AF$3+2),FALSE) = 0, "", VLOOKUP($B30,'Results-formatted 060121'!$A:$AJ,(AF$3+2),FALSE))</f>
        <v>4</v>
      </c>
      <c r="AG30" s="95" t="str">
        <f>IF(VLOOKUP($B30,'Results-formatted 060121'!$A:$AJ,(AG$3+2),FALSE) = 0, "", VLOOKUP($B30,'Results-formatted 060121'!$A:$AJ,(AG$3+2),FALSE))</f>
        <v/>
      </c>
      <c r="AH30" s="95" t="str">
        <f>IF(VLOOKUP($B30,'Results-formatted 060121'!$A:$AJ,(AH$3+2),FALSE) = 0, "", VLOOKUP($B30,'Results-formatted 060121'!$A:$AJ,(AH$3+2),FALSE))</f>
        <v/>
      </c>
      <c r="AI30" s="95">
        <f>IF(VLOOKUP($B30,'Results-formatted 060121'!$A:$AJ,(AI$3+2),FALSE) = 0, "", VLOOKUP($B30,'Results-formatted 060121'!$A:$AJ,(AI$3+2),FALSE))</f>
        <v>7</v>
      </c>
      <c r="AJ30" s="95" t="str">
        <f>IF(VLOOKUP($B30,'Results-formatted 060121'!$A:$AJ,(AJ$3+2),FALSE) = 0, "", VLOOKUP($B30,'Results-formatted 060121'!$A:$AJ,(AJ$3+2),FALSE))</f>
        <v/>
      </c>
      <c r="AK30" s="95">
        <f>IF(VLOOKUP($B30,'Results-formatted 060121'!$A:$AJ,(AK$3+2),FALSE) = 0, "", VLOOKUP($B30,'Results-formatted 060121'!$A:$AJ,(AK$3+2),FALSE))</f>
        <v>6</v>
      </c>
      <c r="AL30" s="95" t="str">
        <f>IF(VLOOKUP($B30,'Results-formatted 060121'!$A:$AJ,(AL$3+2),FALSE) = 0, "", VLOOKUP($B30,'Results-formatted 060121'!$A:$AJ,(AL$3+2),FALSE))</f>
        <v/>
      </c>
      <c r="AM30" s="95">
        <f>IF(VLOOKUP($B30,'Results-formatted 060121'!$A:AJ,(AM$3+2),FALSE) = 0, "", VLOOKUP($B30,'Results-formatted 060121'!$A:AJ,(AM$3+2),FALSE))</f>
        <v>7</v>
      </c>
      <c r="AN30" s="95" t="str">
        <f>IF(VLOOKUP($B30,'Results-formatted 060121'!$A:AK,(AN$3+2),FALSE) = 0, "", VLOOKUP($B30,'Results-formatted 060121'!$A:AK,(AN$3+2),FALSE))</f>
        <v/>
      </c>
      <c r="AO30" s="95" t="str">
        <f>IF(VLOOKUP($B30,'Results-formatted 060121'!$A:AL,(AO$3+2),FALSE) = 0, "", VLOOKUP($B30,'Results-formatted 060121'!$A:AL,(AO$3+2),FALSE))</f>
        <v/>
      </c>
      <c r="AP30" s="95" t="str">
        <f>IF(VLOOKUP($B30,'Results-formatted 060121'!$A:AM,(AP$3+2),FALSE) = 0, "", VLOOKUP($B30,'Results-formatted 060121'!$A:AM,(AP$3+2),FALSE))</f>
        <v/>
      </c>
      <c r="AQ30" s="95" t="str">
        <f>IF(VLOOKUP($B30,'Results-formatted 060121'!$A:AN,(AQ$3+2),FALSE) = 0, "", VLOOKUP($B30,'Results-formatted 060121'!$A:AN,(AQ$3+2),FALSE))</f>
        <v/>
      </c>
      <c r="AR30" s="95" t="str">
        <f>IF(VLOOKUP($B30,'Results-formatted 060121'!$A:AO,(AR$3+2),FALSE) = 0, "", VLOOKUP($B30,'Results-formatted 060121'!$A:AO,(AR$3+2),FALSE))</f>
        <v/>
      </c>
      <c r="AS30" s="95">
        <f>IF(VLOOKUP($B30,'Results-formatted 060121'!$A:AP,(AS$3+2),FALSE) = 0, "", VLOOKUP($B30,'Results-formatted 060121'!$A:AP,(AS$3+2),FALSE))</f>
        <v>7</v>
      </c>
      <c r="AT30" s="95" t="str">
        <f>IF(VLOOKUP($B30,'Results-formatted 060121'!$A:AQ,(AT$3+2),FALSE) = 0, "", VLOOKUP($B30,'Results-formatted 060121'!$A:AQ,(AT$3+2),FALSE))</f>
        <v/>
      </c>
      <c r="AU30" s="95" t="str">
        <f>IF(VLOOKUP($B30,'Results-formatted 060121'!$A:AR,(AU$3+2),FALSE) = 0, "", VLOOKUP($B30,'Results-formatted 060121'!$A:AR,(AU$3+2),FALSE))</f>
        <v/>
      </c>
      <c r="AV30" s="95">
        <f>IF(VLOOKUP($B30,'Results-formatted 060121'!$A:AS,(AV$3+2),FALSE) = 0, "", VLOOKUP($B30,'Results-formatted 060121'!$A:AS,(AV$3+2),FALSE))</f>
        <v>7</v>
      </c>
      <c r="AW30" s="95">
        <f>IF(VLOOKUP($B30,'Results-formatted 060121'!$A:AT,(AW$3+2),FALSE) = 0, "", VLOOKUP($B30,'Results-formatted 060121'!$A:AT,(AW$3+2),FALSE))</f>
        <v>6</v>
      </c>
      <c r="AX30" s="95">
        <f>IF(VLOOKUP($B30,'Results-formatted 060121'!$A:AU,(AX$3+2),FALSE) = 0, "", VLOOKUP($B30,'Results-formatted 060121'!$A:AU,(AX$3+2),FALSE))</f>
        <v>4</v>
      </c>
      <c r="AY30" s="95" t="str">
        <f>IF(VLOOKUP($B30,'Results-formatted 060121'!$A:AV,(AY$3+2),FALSE) = 0, "", VLOOKUP($B30,'Results-formatted 060121'!$A:AV,(AY$3+2),FALSE))</f>
        <v/>
      </c>
      <c r="AZ30" s="95" t="str">
        <f>IF(VLOOKUP($B30,'Results-formatted 060121'!$A:AW,(AZ$3+2),FALSE) = 0, "", VLOOKUP($B30,'Results-formatted 060121'!$A:AW,(AZ$3+2),FALSE))</f>
        <v/>
      </c>
      <c r="BA30" s="95" t="str">
        <f>IF(VLOOKUP($B30,'Results-formatted 060121'!$A:AX,(BA$3+2),FALSE) = 0, "", VLOOKUP($B30,'Results-formatted 060121'!$A:AX,(BA$3+2),FALSE))</f>
        <v/>
      </c>
      <c r="BB30" s="95" t="str">
        <f>IF(VLOOKUP($B30,'Results-formatted 060121'!$A:AY,(BB$3+2),FALSE) = 0, "", VLOOKUP($B30,'Results-formatted 060121'!$A:AY,(BB$3+2),FALSE))</f>
        <v/>
      </c>
      <c r="BC30" s="95">
        <f>IF(VLOOKUP($B30,'Results-formatted 060121'!$A:AZ,(BC$3+2),FALSE) = 0, "", VLOOKUP($B30,'Results-formatted 060121'!$A:AZ,(BC$3+2),FALSE))</f>
        <v>5</v>
      </c>
      <c r="BD30" s="95">
        <f>IF(VLOOKUP($B30,'Results-formatted 060121'!$A:BA,(BD$3+2),FALSE) = 0, "", VLOOKUP($B30,'Results-formatted 060121'!$A:BA,(BD$3+2),FALSE))</f>
        <v>6</v>
      </c>
      <c r="BE30" s="95" t="str">
        <f>IF(VLOOKUP($B30,'Results-formatted 060121'!$A:BB,(BE$3+2),FALSE) = 0, "", VLOOKUP($B30,'Results-formatted 060121'!$A:BB,(BE$3+2),FALSE))</f>
        <v/>
      </c>
      <c r="BF30" s="95" t="str">
        <f>IF(VLOOKUP($B30,'Results-formatted 060121'!$A:BC,(BF$3+2),FALSE) = 0, "", VLOOKUP($B30,'Results-formatted 060121'!$A:BC,(BF$3+2),FALSE))</f>
        <v/>
      </c>
      <c r="BG30" s="95">
        <f>IF(VLOOKUP($B30,'Results-formatted 060121'!$A:BD,(BG$3+2),FALSE) = 0, "", VLOOKUP($B30,'Results-formatted 060121'!$A:BD,(BG$3+2),FALSE))</f>
        <v>7</v>
      </c>
      <c r="BH30" s="95" t="str">
        <f>IF(VLOOKUP($B30,'Results-formatted 060121'!$A:BE,(BH$3+2),FALSE) = 0, "", VLOOKUP($B30,'Results-formatted 060121'!$A:BE,(BH$3+2),FALSE))</f>
        <v/>
      </c>
      <c r="BI30" s="95">
        <f>IF(VLOOKUP($B30,'Results-formatted 060121'!$A:BF,(BI$3+2),FALSE) = 0, "", VLOOKUP($B30,'Results-formatted 060121'!$A:BF,(BI$3+2),FALSE))</f>
        <v>7</v>
      </c>
      <c r="BJ30" s="95" t="str">
        <f>IF(VLOOKUP($B30,'Results-formatted 060121'!$A:BG,(BJ$3+2),FALSE) = 0, "", VLOOKUP($B30,'Results-formatted 060121'!$A:BG,(BJ$3+2),FALSE))</f>
        <v/>
      </c>
      <c r="BK30" s="95" t="str">
        <f>IF(VLOOKUP($B30,'Results-formatted 060121'!$A:BH,(BK$3+2),FALSE) = 0, "", VLOOKUP($B30,'Results-formatted 060121'!$A:BH,(BK$3+2),FALSE))</f>
        <v/>
      </c>
      <c r="BL30" s="95" t="str">
        <f>IF(VLOOKUP($B30,'Results-formatted 060121'!$A:BI,(BL$3+2),FALSE) = 0, "", VLOOKUP($B30,'Results-formatted 060121'!$A:BI,(BL$3+2),FALSE))</f>
        <v/>
      </c>
      <c r="BM30" s="95" t="str">
        <f>IF(VLOOKUP($B30,'Results-formatted 060121'!$A:BJ,(BM$3+2),FALSE) = 0, "", VLOOKUP($B30,'Results-formatted 060121'!$A:BJ,(BM$3+2),FALSE))</f>
        <v/>
      </c>
      <c r="BN30" s="95"/>
      <c r="BO30" s="95"/>
      <c r="BP30" s="95"/>
      <c r="BQ30" s="95"/>
      <c r="BR30" s="95"/>
      <c r="BS30" s="95"/>
      <c r="BT30" s="95"/>
      <c r="BU30" s="95"/>
      <c r="BV30" s="95"/>
      <c r="BW30" s="95"/>
      <c r="BX30" s="95"/>
      <c r="BY30" s="95"/>
      <c r="BZ30" s="95"/>
      <c r="CA30" s="95"/>
      <c r="CB30" s="95"/>
      <c r="CC30" s="95"/>
      <c r="CD30" s="98"/>
      <c r="CE30" s="2">
        <f t="shared" si="6"/>
        <v>5.8214285714285712</v>
      </c>
      <c r="CF30" s="25">
        <f t="shared" si="5"/>
        <v>1.0202966681339758</v>
      </c>
    </row>
    <row r="31" spans="2:84" ht="56" x14ac:dyDescent="0.15">
      <c r="B31" s="84" t="s">
        <v>304</v>
      </c>
      <c r="C31" s="86" t="s">
        <v>224</v>
      </c>
      <c r="D31" s="2">
        <v>7</v>
      </c>
      <c r="E31" s="7" t="s">
        <v>795</v>
      </c>
      <c r="F31" s="95">
        <f>IF(VLOOKUP($B31,'Results-formatted 060121'!$A:$AJ,(F$3+2),FALSE) = 0, "", VLOOKUP($B31,'Results-formatted 060121'!$A:$AJ,(F$3+2),FALSE))</f>
        <v>5</v>
      </c>
      <c r="G31" s="95" t="str">
        <f>IF(VLOOKUP($B31,'Results-formatted 060121'!$A:$AJ,(G$3+2),FALSE) = 0, "", VLOOKUP($B31,'Results-formatted 060121'!$A:$AJ,(G$3+2),FALSE))</f>
        <v/>
      </c>
      <c r="H31" s="95" t="str">
        <f>IF(VLOOKUP($B31,'Results-formatted 060121'!$A:$AJ,(H$3+2),FALSE) = 0, "", VLOOKUP($B31,'Results-formatted 060121'!$A:$AJ,(H$3+2),FALSE))</f>
        <v/>
      </c>
      <c r="I31" s="95">
        <f>IF(VLOOKUP($B31,'Results-formatted 060121'!$A:$AJ,(I$3+2),FALSE) = 0, "", VLOOKUP($B31,'Results-formatted 060121'!$A:$AJ,(I$3+2),FALSE))</f>
        <v>1</v>
      </c>
      <c r="J31" s="95">
        <f>IF(VLOOKUP($B31,'Results-formatted 060121'!$A:$AJ,(J$3+2),FALSE) = 0, "", VLOOKUP($B31,'Results-formatted 060121'!$A:$AJ,(J$3+2),FALSE))</f>
        <v>4</v>
      </c>
      <c r="K31" s="95" t="str">
        <f>IF(VLOOKUP($B31,'Results-formatted 060121'!$A:$AJ,(K$3+2),FALSE) = 0, "", VLOOKUP($B31,'Results-formatted 060121'!$A:$AJ,(K$3+2),FALSE))</f>
        <v/>
      </c>
      <c r="L31" s="95">
        <f>IF(VLOOKUP($B31,'Results-formatted 060121'!$A:$AJ,(L$3+2),FALSE) = 0, "", VLOOKUP($B31,'Results-formatted 060121'!$A:$AJ,(L$3+2),FALSE))</f>
        <v>5</v>
      </c>
      <c r="M31" s="95" t="str">
        <f>IF(VLOOKUP($B31,'Results-formatted 060121'!$A:$AJ,(M$3+2),FALSE) = 0, "", VLOOKUP($B31,'Results-formatted 060121'!$A:$AJ,(M$3+2),FALSE))</f>
        <v/>
      </c>
      <c r="N31" s="95">
        <f>IF(VLOOKUP($B31,'Results-formatted 060121'!$A:$AJ,(N$3+2),FALSE) = 0, "", VLOOKUP($B31,'Results-formatted 060121'!$A:$AJ,(N$3+2),FALSE))</f>
        <v>5</v>
      </c>
      <c r="O31" s="95" t="str">
        <f>IF(VLOOKUP($B31,'Results-formatted 060121'!$A:$AJ,(O$3+2),FALSE) = 0, "", VLOOKUP($B31,'Results-formatted 060121'!$A:$AJ,(O$3+2),FALSE))</f>
        <v/>
      </c>
      <c r="P31" s="95">
        <f>IF(VLOOKUP($B31,'Results-formatted 060121'!$A:$AJ,(P$3+2),FALSE) = 0, "", VLOOKUP($B31,'Results-formatted 060121'!$A:$AJ,(P$3+2),FALSE))</f>
        <v>6</v>
      </c>
      <c r="Q31" s="95">
        <f>IF(VLOOKUP($B31,'Results-formatted 060121'!$A:$AJ,(Q$3+2),FALSE) = 0, "", VLOOKUP($B31,'Results-formatted 060121'!$A:$AJ,(Q$3+2),FALSE))</f>
        <v>5</v>
      </c>
      <c r="R31" s="95" t="str">
        <f>IF(VLOOKUP($B31,'Results-formatted 060121'!$A:$AJ,(R$3+2),FALSE) = 0, "", VLOOKUP($B31,'Results-formatted 060121'!$A:$AJ,(R$3+2),FALSE))</f>
        <v/>
      </c>
      <c r="S31" s="95">
        <f>IF(VLOOKUP($B31,'Results-formatted 060121'!$A:$AJ,(S$3+2),FALSE) = 0, "", VLOOKUP($B31,'Results-formatted 060121'!$A:$AJ,(S$3+2),FALSE))</f>
        <v>6</v>
      </c>
      <c r="T31" s="95" t="str">
        <f>IF(VLOOKUP($B31,'Results-formatted 060121'!$A:$AJ,(T$3+2),FALSE) = 0, "", VLOOKUP($B31,'Results-formatted 060121'!$A:$AJ,(T$3+2),FALSE))</f>
        <v/>
      </c>
      <c r="U31" s="95">
        <f>IF(VLOOKUP($B31,'Results-formatted 060121'!$A:$AJ,(U$3+2),FALSE) = 0, "", VLOOKUP($B31,'Results-formatted 060121'!$A:$AJ,(U$3+2),FALSE))</f>
        <v>7</v>
      </c>
      <c r="V31" s="95">
        <f>IF(VLOOKUP($B31,'Results-formatted 060121'!$A:$AJ,(V$3+2),FALSE) = 0, "", VLOOKUP($B31,'Results-formatted 060121'!$A:$AJ,(V$3+2),FALSE))</f>
        <v>6</v>
      </c>
      <c r="W31" s="95">
        <f>IF(VLOOKUP($B31,'Results-formatted 060121'!$A:$AJ,(W$3+2),FALSE) = 0, "", VLOOKUP($B31,'Results-formatted 060121'!$A:$AJ,(W$3+2),FALSE))</f>
        <v>4</v>
      </c>
      <c r="X31" s="95" t="str">
        <f>IF(VLOOKUP($B31,'Results-formatted 060121'!$A:$AJ,(X$3+2),FALSE) = 0, "", VLOOKUP($B31,'Results-formatted 060121'!$A:$AJ,(X$3+2),FALSE))</f>
        <v/>
      </c>
      <c r="Y31" s="95">
        <f>IF(VLOOKUP($B31,'Results-formatted 060121'!$A:$AJ,(Y$3+2),FALSE) = 0, "", VLOOKUP($B31,'Results-formatted 060121'!$A:$AJ,(Y$3+2),FALSE))</f>
        <v>6</v>
      </c>
      <c r="Z31" s="95">
        <f>IF(VLOOKUP($B31,'Results-formatted 060121'!$A:$AJ,(Z$3+2),FALSE) = 0, "", VLOOKUP($B31,'Results-formatted 060121'!$A:$AJ,(Z$3+2),FALSE))</f>
        <v>4</v>
      </c>
      <c r="AA31" s="95">
        <f>IF(VLOOKUP($B31,'Results-formatted 060121'!$A:$AJ,(AA$3+2),FALSE) = 0, "", VLOOKUP($B31,'Results-formatted 060121'!$A:$AJ,(AA$3+2),FALSE))</f>
        <v>6</v>
      </c>
      <c r="AB31" s="95">
        <f>IF(VLOOKUP($B31,'Results-formatted 060121'!$A:$AJ,(AB$3+2),FALSE) = 0, "", VLOOKUP($B31,'Results-formatted 060121'!$A:$AJ,(AB$3+2),FALSE))</f>
        <v>6</v>
      </c>
      <c r="AC31" s="95" t="str">
        <f>IF(VLOOKUP($B31,'Results-formatted 060121'!$A:$AJ,(AC$3+2),FALSE) = 0, "", VLOOKUP($B31,'Results-formatted 060121'!$A:$AJ,(AC$3+2),FALSE))</f>
        <v/>
      </c>
      <c r="AD31" s="95">
        <f>IF(VLOOKUP($B31,'Results-formatted 060121'!$A:$AJ,(AD$3+2),FALSE) = 0, "", VLOOKUP($B31,'Results-formatted 060121'!$A:$AJ,(AD$3+2),FALSE))</f>
        <v>2</v>
      </c>
      <c r="AE31" s="95" t="str">
        <f>IF(VLOOKUP($B31,'Results-formatted 060121'!$A:$AJ,(AE$3+2),FALSE) = 0, "", VLOOKUP($B31,'Results-formatted 060121'!$A:$AJ,(AE$3+2),FALSE))</f>
        <v/>
      </c>
      <c r="AF31" s="95">
        <f>IF(VLOOKUP($B31,'Results-formatted 060121'!$A:$AJ,(AF$3+2),FALSE) = 0, "", VLOOKUP($B31,'Results-formatted 060121'!$A:$AJ,(AF$3+2),FALSE))</f>
        <v>3</v>
      </c>
      <c r="AG31" s="95" t="str">
        <f>IF(VLOOKUP($B31,'Results-formatted 060121'!$A:$AJ,(AG$3+2),FALSE) = 0, "", VLOOKUP($B31,'Results-formatted 060121'!$A:$AJ,(AG$3+2),FALSE))</f>
        <v/>
      </c>
      <c r="AH31" s="95" t="str">
        <f>IF(VLOOKUP($B31,'Results-formatted 060121'!$A:$AJ,(AH$3+2),FALSE) = 0, "", VLOOKUP($B31,'Results-formatted 060121'!$A:$AJ,(AH$3+2),FALSE))</f>
        <v/>
      </c>
      <c r="AI31" s="95">
        <f>IF(VLOOKUP($B31,'Results-formatted 060121'!$A:$AJ,(AI$3+2),FALSE) = 0, "", VLOOKUP($B31,'Results-formatted 060121'!$A:$AJ,(AI$3+2),FALSE))</f>
        <v>5</v>
      </c>
      <c r="AJ31" s="95" t="str">
        <f>IF(VLOOKUP($B31,'Results-formatted 060121'!$A:$AJ,(AJ$3+2),FALSE) = 0, "", VLOOKUP($B31,'Results-formatted 060121'!$A:$AJ,(AJ$3+2),FALSE))</f>
        <v/>
      </c>
      <c r="AK31" s="95">
        <f>IF(VLOOKUP($B31,'Results-formatted 060121'!$A:$AJ,(AK$3+2),FALSE) = 0, "", VLOOKUP($B31,'Results-formatted 060121'!$A:$AJ,(AK$3+2),FALSE))</f>
        <v>4</v>
      </c>
      <c r="AL31" s="95" t="str">
        <f>IF(VLOOKUP($B31,'Results-formatted 060121'!$A:$AJ,(AL$3+2),FALSE) = 0, "", VLOOKUP($B31,'Results-formatted 060121'!$A:$AJ,(AL$3+2),FALSE))</f>
        <v/>
      </c>
      <c r="AM31" s="95">
        <f>IF(VLOOKUP($B31,'Results-formatted 060121'!$A:AJ,(AM$3+2),FALSE) = 0, "", VLOOKUP($B31,'Results-formatted 060121'!$A:AJ,(AM$3+2),FALSE))</f>
        <v>3</v>
      </c>
      <c r="AN31" s="95" t="str">
        <f>IF(VLOOKUP($B31,'Results-formatted 060121'!$A:AK,(AN$3+2),FALSE) = 0, "", VLOOKUP($B31,'Results-formatted 060121'!$A:AK,(AN$3+2),FALSE))</f>
        <v/>
      </c>
      <c r="AO31" s="95" t="str">
        <f>IF(VLOOKUP($B31,'Results-formatted 060121'!$A:AL,(AO$3+2),FALSE) = 0, "", VLOOKUP($B31,'Results-formatted 060121'!$A:AL,(AO$3+2),FALSE))</f>
        <v/>
      </c>
      <c r="AP31" s="95" t="str">
        <f>IF(VLOOKUP($B31,'Results-formatted 060121'!$A:AM,(AP$3+2),FALSE) = 0, "", VLOOKUP($B31,'Results-formatted 060121'!$A:AM,(AP$3+2),FALSE))</f>
        <v/>
      </c>
      <c r="AQ31" s="95" t="str">
        <f>IF(VLOOKUP($B31,'Results-formatted 060121'!$A:AN,(AQ$3+2),FALSE) = 0, "", VLOOKUP($B31,'Results-formatted 060121'!$A:AN,(AQ$3+2),FALSE))</f>
        <v/>
      </c>
      <c r="AR31" s="95" t="str">
        <f>IF(VLOOKUP($B31,'Results-formatted 060121'!$A:AO,(AR$3+2),FALSE) = 0, "", VLOOKUP($B31,'Results-formatted 060121'!$A:AO,(AR$3+2),FALSE))</f>
        <v/>
      </c>
      <c r="AS31" s="95">
        <f>IF(VLOOKUP($B31,'Results-formatted 060121'!$A:AP,(AS$3+2),FALSE) = 0, "", VLOOKUP($B31,'Results-formatted 060121'!$A:AP,(AS$3+2),FALSE))</f>
        <v>7</v>
      </c>
      <c r="AT31" s="95" t="str">
        <f>IF(VLOOKUP($B31,'Results-formatted 060121'!$A:AQ,(AT$3+2),FALSE) = 0, "", VLOOKUP($B31,'Results-formatted 060121'!$A:AQ,(AT$3+2),FALSE))</f>
        <v/>
      </c>
      <c r="AU31" s="95" t="str">
        <f>IF(VLOOKUP($B31,'Results-formatted 060121'!$A:AR,(AU$3+2),FALSE) = 0, "", VLOOKUP($B31,'Results-formatted 060121'!$A:AR,(AU$3+2),FALSE))</f>
        <v/>
      </c>
      <c r="AV31" s="95">
        <f>IF(VLOOKUP($B31,'Results-formatted 060121'!$A:AS,(AV$3+2),FALSE) = 0, "", VLOOKUP($B31,'Results-formatted 060121'!$A:AS,(AV$3+2),FALSE))</f>
        <v>7</v>
      </c>
      <c r="AW31" s="95">
        <f>IF(VLOOKUP($B31,'Results-formatted 060121'!$A:AT,(AW$3+2),FALSE) = 0, "", VLOOKUP($B31,'Results-formatted 060121'!$A:AT,(AW$3+2),FALSE))</f>
        <v>5</v>
      </c>
      <c r="AX31" s="95">
        <f>IF(VLOOKUP($B31,'Results-formatted 060121'!$A:AU,(AX$3+2),FALSE) = 0, "", VLOOKUP($B31,'Results-formatted 060121'!$A:AU,(AX$3+2),FALSE))</f>
        <v>2</v>
      </c>
      <c r="AY31" s="95" t="str">
        <f>IF(VLOOKUP($B31,'Results-formatted 060121'!$A:AV,(AY$3+2),FALSE) = 0, "", VLOOKUP($B31,'Results-formatted 060121'!$A:AV,(AY$3+2),FALSE))</f>
        <v/>
      </c>
      <c r="AZ31" s="95" t="str">
        <f>IF(VLOOKUP($B31,'Results-formatted 060121'!$A:AW,(AZ$3+2),FALSE) = 0, "", VLOOKUP($B31,'Results-formatted 060121'!$A:AW,(AZ$3+2),FALSE))</f>
        <v/>
      </c>
      <c r="BA31" s="95" t="str">
        <f>IF(VLOOKUP($B31,'Results-formatted 060121'!$A:AX,(BA$3+2),FALSE) = 0, "", VLOOKUP($B31,'Results-formatted 060121'!$A:AX,(BA$3+2),FALSE))</f>
        <v/>
      </c>
      <c r="BB31" s="95" t="str">
        <f>IF(VLOOKUP($B31,'Results-formatted 060121'!$A:AY,(BB$3+2),FALSE) = 0, "", VLOOKUP($B31,'Results-formatted 060121'!$A:AY,(BB$3+2),FALSE))</f>
        <v/>
      </c>
      <c r="BC31" s="95">
        <f>IF(VLOOKUP($B31,'Results-formatted 060121'!$A:AZ,(BC$3+2),FALSE) = 0, "", VLOOKUP($B31,'Results-formatted 060121'!$A:AZ,(BC$3+2),FALSE))</f>
        <v>4</v>
      </c>
      <c r="BD31" s="95">
        <f>IF(VLOOKUP($B31,'Results-formatted 060121'!$A:BA,(BD$3+2),FALSE) = 0, "", VLOOKUP($B31,'Results-formatted 060121'!$A:BA,(BD$3+2),FALSE))</f>
        <v>6</v>
      </c>
      <c r="BE31" s="95" t="str">
        <f>IF(VLOOKUP($B31,'Results-formatted 060121'!$A:BB,(BE$3+2),FALSE) = 0, "", VLOOKUP($B31,'Results-formatted 060121'!$A:BB,(BE$3+2),FALSE))</f>
        <v/>
      </c>
      <c r="BF31" s="95" t="str">
        <f>IF(VLOOKUP($B31,'Results-formatted 060121'!$A:BC,(BF$3+2),FALSE) = 0, "", VLOOKUP($B31,'Results-formatted 060121'!$A:BC,(BF$3+2),FALSE))</f>
        <v/>
      </c>
      <c r="BG31" s="95">
        <f>IF(VLOOKUP($B31,'Results-formatted 060121'!$A:BD,(BG$3+2),FALSE) = 0, "", VLOOKUP($B31,'Results-formatted 060121'!$A:BD,(BG$3+2),FALSE))</f>
        <v>6</v>
      </c>
      <c r="BH31" s="95" t="str">
        <f>IF(VLOOKUP($B31,'Results-formatted 060121'!$A:BE,(BH$3+2),FALSE) = 0, "", VLOOKUP($B31,'Results-formatted 060121'!$A:BE,(BH$3+2),FALSE))</f>
        <v/>
      </c>
      <c r="BI31" s="95">
        <f>IF(VLOOKUP($B31,'Results-formatted 060121'!$A:BF,(BI$3+2),FALSE) = 0, "", VLOOKUP($B31,'Results-formatted 060121'!$A:BF,(BI$3+2),FALSE))</f>
        <v>6</v>
      </c>
      <c r="BJ31" s="95" t="str">
        <f>IF(VLOOKUP($B31,'Results-formatted 060121'!$A:BG,(BJ$3+2),FALSE) = 0, "", VLOOKUP($B31,'Results-formatted 060121'!$A:BG,(BJ$3+2),FALSE))</f>
        <v/>
      </c>
      <c r="BK31" s="95" t="str">
        <f>IF(VLOOKUP($B31,'Results-formatted 060121'!$A:BH,(BK$3+2),FALSE) = 0, "", VLOOKUP($B31,'Results-formatted 060121'!$A:BH,(BK$3+2),FALSE))</f>
        <v/>
      </c>
      <c r="BL31" s="95" t="str">
        <f>IF(VLOOKUP($B31,'Results-formatted 060121'!$A:BI,(BL$3+2),FALSE) = 0, "", VLOOKUP($B31,'Results-formatted 060121'!$A:BI,(BL$3+2),FALSE))</f>
        <v/>
      </c>
      <c r="BM31" s="95" t="str">
        <f>IF(VLOOKUP($B31,'Results-formatted 060121'!$A:BJ,(BM$3+2),FALSE) = 0, "", VLOOKUP($B31,'Results-formatted 060121'!$A:BJ,(BM$3+2),FALSE))</f>
        <v/>
      </c>
      <c r="BN31" s="95"/>
      <c r="BO31" s="95"/>
      <c r="BP31" s="95"/>
      <c r="BQ31" s="95"/>
      <c r="BR31" s="95"/>
      <c r="BS31" s="95"/>
      <c r="BT31" s="95"/>
      <c r="BU31" s="95"/>
      <c r="BV31" s="95"/>
      <c r="BW31" s="95"/>
      <c r="BX31" s="95"/>
      <c r="BY31" s="95"/>
      <c r="BZ31" s="95"/>
      <c r="CA31" s="95"/>
      <c r="CB31" s="95"/>
      <c r="CC31" s="95"/>
      <c r="CD31" s="98"/>
      <c r="CE31" s="2">
        <f t="shared" si="6"/>
        <v>4.8571428571428568</v>
      </c>
      <c r="CF31" s="25">
        <f t="shared" si="5"/>
        <v>1.5803020272576056</v>
      </c>
    </row>
    <row r="32" spans="2:84" ht="56" x14ac:dyDescent="0.15">
      <c r="B32" s="84" t="s">
        <v>305</v>
      </c>
      <c r="C32" s="86" t="s">
        <v>224</v>
      </c>
      <c r="D32" s="2">
        <v>7</v>
      </c>
      <c r="E32" s="7" t="s">
        <v>796</v>
      </c>
      <c r="F32" s="95">
        <f>IF(VLOOKUP($B32,'Results-formatted 060121'!$A:$AJ,(F$3+2),FALSE) = 0, "", VLOOKUP($B32,'Results-formatted 060121'!$A:$AJ,(F$3+2),FALSE))</f>
        <v>5</v>
      </c>
      <c r="G32" s="95" t="str">
        <f>IF(VLOOKUP($B32,'Results-formatted 060121'!$A:$AJ,(G$3+2),FALSE) = 0, "", VLOOKUP($B32,'Results-formatted 060121'!$A:$AJ,(G$3+2),FALSE))</f>
        <v/>
      </c>
      <c r="H32" s="95" t="str">
        <f>IF(VLOOKUP($B32,'Results-formatted 060121'!$A:$AJ,(H$3+2),FALSE) = 0, "", VLOOKUP($B32,'Results-formatted 060121'!$A:$AJ,(H$3+2),FALSE))</f>
        <v/>
      </c>
      <c r="I32" s="95">
        <f>IF(VLOOKUP($B32,'Results-formatted 060121'!$A:$AJ,(I$3+2),FALSE) = 0, "", VLOOKUP($B32,'Results-formatted 060121'!$A:$AJ,(I$3+2),FALSE))</f>
        <v>1</v>
      </c>
      <c r="J32" s="95">
        <f>IF(VLOOKUP($B32,'Results-formatted 060121'!$A:$AJ,(J$3+2),FALSE) = 0, "", VLOOKUP($B32,'Results-formatted 060121'!$A:$AJ,(J$3+2),FALSE))</f>
        <v>4</v>
      </c>
      <c r="K32" s="95" t="str">
        <f>IF(VLOOKUP($B32,'Results-formatted 060121'!$A:$AJ,(K$3+2),FALSE) = 0, "", VLOOKUP($B32,'Results-formatted 060121'!$A:$AJ,(K$3+2),FALSE))</f>
        <v/>
      </c>
      <c r="L32" s="95">
        <f>IF(VLOOKUP($B32,'Results-formatted 060121'!$A:$AJ,(L$3+2),FALSE) = 0, "", VLOOKUP($B32,'Results-formatted 060121'!$A:$AJ,(L$3+2),FALSE))</f>
        <v>4</v>
      </c>
      <c r="M32" s="95" t="str">
        <f>IF(VLOOKUP($B32,'Results-formatted 060121'!$A:$AJ,(M$3+2),FALSE) = 0, "", VLOOKUP($B32,'Results-formatted 060121'!$A:$AJ,(M$3+2),FALSE))</f>
        <v/>
      </c>
      <c r="N32" s="95">
        <f>IF(VLOOKUP($B32,'Results-formatted 060121'!$A:$AJ,(N$3+2),FALSE) = 0, "", VLOOKUP($B32,'Results-formatted 060121'!$A:$AJ,(N$3+2),FALSE))</f>
        <v>5</v>
      </c>
      <c r="O32" s="95" t="str">
        <f>IF(VLOOKUP($B32,'Results-formatted 060121'!$A:$AJ,(O$3+2),FALSE) = 0, "", VLOOKUP($B32,'Results-formatted 060121'!$A:$AJ,(O$3+2),FALSE))</f>
        <v/>
      </c>
      <c r="P32" s="95">
        <f>IF(VLOOKUP($B32,'Results-formatted 060121'!$A:$AJ,(P$3+2),FALSE) = 0, "", VLOOKUP($B32,'Results-formatted 060121'!$A:$AJ,(P$3+2),FALSE))</f>
        <v>3</v>
      </c>
      <c r="Q32" s="95">
        <f>IF(VLOOKUP($B32,'Results-formatted 060121'!$A:$AJ,(Q$3+2),FALSE) = 0, "", VLOOKUP($B32,'Results-formatted 060121'!$A:$AJ,(Q$3+2),FALSE))</f>
        <v>6</v>
      </c>
      <c r="R32" s="95" t="str">
        <f>IF(VLOOKUP($B32,'Results-formatted 060121'!$A:$AJ,(R$3+2),FALSE) = 0, "", VLOOKUP($B32,'Results-formatted 060121'!$A:$AJ,(R$3+2),FALSE))</f>
        <v/>
      </c>
      <c r="S32" s="95">
        <f>IF(VLOOKUP($B32,'Results-formatted 060121'!$A:$AJ,(S$3+2),FALSE) = 0, "", VLOOKUP($B32,'Results-formatted 060121'!$A:$AJ,(S$3+2),FALSE))</f>
        <v>5</v>
      </c>
      <c r="T32" s="95" t="str">
        <f>IF(VLOOKUP($B32,'Results-formatted 060121'!$A:$AJ,(T$3+2),FALSE) = 0, "", VLOOKUP($B32,'Results-formatted 060121'!$A:$AJ,(T$3+2),FALSE))</f>
        <v/>
      </c>
      <c r="U32" s="95">
        <f>IF(VLOOKUP($B32,'Results-formatted 060121'!$A:$AJ,(U$3+2),FALSE) = 0, "", VLOOKUP($B32,'Results-formatted 060121'!$A:$AJ,(U$3+2),FALSE))</f>
        <v>7</v>
      </c>
      <c r="V32" s="95">
        <f>IF(VLOOKUP($B32,'Results-formatted 060121'!$A:$AJ,(V$3+2),FALSE) = 0, "", VLOOKUP($B32,'Results-formatted 060121'!$A:$AJ,(V$3+2),FALSE))</f>
        <v>5</v>
      </c>
      <c r="W32" s="95">
        <f>IF(VLOOKUP($B32,'Results-formatted 060121'!$A:$AJ,(W$3+2),FALSE) = 0, "", VLOOKUP($B32,'Results-formatted 060121'!$A:$AJ,(W$3+2),FALSE))</f>
        <v>3</v>
      </c>
      <c r="X32" s="95" t="str">
        <f>IF(VLOOKUP($B32,'Results-formatted 060121'!$A:$AJ,(X$3+2),FALSE) = 0, "", VLOOKUP($B32,'Results-formatted 060121'!$A:$AJ,(X$3+2),FALSE))</f>
        <v/>
      </c>
      <c r="Y32" s="95">
        <f>IF(VLOOKUP($B32,'Results-formatted 060121'!$A:$AJ,(Y$3+2),FALSE) = 0, "", VLOOKUP($B32,'Results-formatted 060121'!$A:$AJ,(Y$3+2),FALSE))</f>
        <v>4</v>
      </c>
      <c r="Z32" s="95">
        <f>IF(VLOOKUP($B32,'Results-formatted 060121'!$A:$AJ,(Z$3+2),FALSE) = 0, "", VLOOKUP($B32,'Results-formatted 060121'!$A:$AJ,(Z$3+2),FALSE))</f>
        <v>4</v>
      </c>
      <c r="AA32" s="95">
        <f>IF(VLOOKUP($B32,'Results-formatted 060121'!$A:$AJ,(AA$3+2),FALSE) = 0, "", VLOOKUP($B32,'Results-formatted 060121'!$A:$AJ,(AA$3+2),FALSE))</f>
        <v>6</v>
      </c>
      <c r="AB32" s="95">
        <f>IF(VLOOKUP($B32,'Results-formatted 060121'!$A:$AJ,(AB$3+2),FALSE) = 0, "", VLOOKUP($B32,'Results-formatted 060121'!$A:$AJ,(AB$3+2),FALSE))</f>
        <v>6</v>
      </c>
      <c r="AC32" s="95" t="str">
        <f>IF(VLOOKUP($B32,'Results-formatted 060121'!$A:$AJ,(AC$3+2),FALSE) = 0, "", VLOOKUP($B32,'Results-formatted 060121'!$A:$AJ,(AC$3+2),FALSE))</f>
        <v/>
      </c>
      <c r="AD32" s="95">
        <f>IF(VLOOKUP($B32,'Results-formatted 060121'!$A:$AJ,(AD$3+2),FALSE) = 0, "", VLOOKUP($B32,'Results-formatted 060121'!$A:$AJ,(AD$3+2),FALSE))</f>
        <v>2</v>
      </c>
      <c r="AE32" s="95" t="str">
        <f>IF(VLOOKUP($B32,'Results-formatted 060121'!$A:$AJ,(AE$3+2),FALSE) = 0, "", VLOOKUP($B32,'Results-formatted 060121'!$A:$AJ,(AE$3+2),FALSE))</f>
        <v/>
      </c>
      <c r="AF32" s="95">
        <f>IF(VLOOKUP($B32,'Results-formatted 060121'!$A:$AJ,(AF$3+2),FALSE) = 0, "", VLOOKUP($B32,'Results-formatted 060121'!$A:$AJ,(AF$3+2),FALSE))</f>
        <v>3</v>
      </c>
      <c r="AG32" s="95" t="str">
        <f>IF(VLOOKUP($B32,'Results-formatted 060121'!$A:$AJ,(AG$3+2),FALSE) = 0, "", VLOOKUP($B32,'Results-formatted 060121'!$A:$AJ,(AG$3+2),FALSE))</f>
        <v/>
      </c>
      <c r="AH32" s="95" t="str">
        <f>IF(VLOOKUP($B32,'Results-formatted 060121'!$A:$AJ,(AH$3+2),FALSE) = 0, "", VLOOKUP($B32,'Results-formatted 060121'!$A:$AJ,(AH$3+2),FALSE))</f>
        <v/>
      </c>
      <c r="AI32" s="95">
        <f>IF(VLOOKUP($B32,'Results-formatted 060121'!$A:$AJ,(AI$3+2),FALSE) = 0, "", VLOOKUP($B32,'Results-formatted 060121'!$A:$AJ,(AI$3+2),FALSE))</f>
        <v>6</v>
      </c>
      <c r="AJ32" s="95" t="str">
        <f>IF(VLOOKUP($B32,'Results-formatted 060121'!$A:$AJ,(AJ$3+2),FALSE) = 0, "", VLOOKUP($B32,'Results-formatted 060121'!$A:$AJ,(AJ$3+2),FALSE))</f>
        <v/>
      </c>
      <c r="AK32" s="95">
        <f>IF(VLOOKUP($B32,'Results-formatted 060121'!$A:$AJ,(AK$3+2),FALSE) = 0, "", VLOOKUP($B32,'Results-formatted 060121'!$A:$AJ,(AK$3+2),FALSE))</f>
        <v>2</v>
      </c>
      <c r="AL32" s="95" t="str">
        <f>IF(VLOOKUP($B32,'Results-formatted 060121'!$A:$AJ,(AL$3+2),FALSE) = 0, "", VLOOKUP($B32,'Results-formatted 060121'!$A:$AJ,(AL$3+2),FALSE))</f>
        <v/>
      </c>
      <c r="AM32" s="95">
        <f>IF(VLOOKUP($B32,'Results-formatted 060121'!$A:AJ,(AM$3+2),FALSE) = 0, "", VLOOKUP($B32,'Results-formatted 060121'!$A:AJ,(AM$3+2),FALSE))</f>
        <v>1</v>
      </c>
      <c r="AN32" s="95" t="str">
        <f>IF(VLOOKUP($B32,'Results-formatted 060121'!$A:AK,(AN$3+2),FALSE) = 0, "", VLOOKUP($B32,'Results-formatted 060121'!$A:AK,(AN$3+2),FALSE))</f>
        <v/>
      </c>
      <c r="AO32" s="95" t="str">
        <f>IF(VLOOKUP($B32,'Results-formatted 060121'!$A:AL,(AO$3+2),FALSE) = 0, "", VLOOKUP($B32,'Results-formatted 060121'!$A:AL,(AO$3+2),FALSE))</f>
        <v/>
      </c>
      <c r="AP32" s="95" t="str">
        <f>IF(VLOOKUP($B32,'Results-formatted 060121'!$A:AM,(AP$3+2),FALSE) = 0, "", VLOOKUP($B32,'Results-formatted 060121'!$A:AM,(AP$3+2),FALSE))</f>
        <v/>
      </c>
      <c r="AQ32" s="95" t="str">
        <f>IF(VLOOKUP($B32,'Results-formatted 060121'!$A:AN,(AQ$3+2),FALSE) = 0, "", VLOOKUP($B32,'Results-formatted 060121'!$A:AN,(AQ$3+2),FALSE))</f>
        <v/>
      </c>
      <c r="AR32" s="95" t="str">
        <f>IF(VLOOKUP($B32,'Results-formatted 060121'!$A:AO,(AR$3+2),FALSE) = 0, "", VLOOKUP($B32,'Results-formatted 060121'!$A:AO,(AR$3+2),FALSE))</f>
        <v/>
      </c>
      <c r="AS32" s="95">
        <f>IF(VLOOKUP($B32,'Results-formatted 060121'!$A:AP,(AS$3+2),FALSE) = 0, "", VLOOKUP($B32,'Results-formatted 060121'!$A:AP,(AS$3+2),FALSE))</f>
        <v>7</v>
      </c>
      <c r="AT32" s="95" t="str">
        <f>IF(VLOOKUP($B32,'Results-formatted 060121'!$A:AQ,(AT$3+2),FALSE) = 0, "", VLOOKUP($B32,'Results-formatted 060121'!$A:AQ,(AT$3+2),FALSE))</f>
        <v/>
      </c>
      <c r="AU32" s="95" t="str">
        <f>IF(VLOOKUP($B32,'Results-formatted 060121'!$A:AR,(AU$3+2),FALSE) = 0, "", VLOOKUP($B32,'Results-formatted 060121'!$A:AR,(AU$3+2),FALSE))</f>
        <v/>
      </c>
      <c r="AV32" s="95">
        <f>IF(VLOOKUP($B32,'Results-formatted 060121'!$A:AS,(AV$3+2),FALSE) = 0, "", VLOOKUP($B32,'Results-formatted 060121'!$A:AS,(AV$3+2),FALSE))</f>
        <v>7</v>
      </c>
      <c r="AW32" s="95">
        <f>IF(VLOOKUP($B32,'Results-formatted 060121'!$A:AT,(AW$3+2),FALSE) = 0, "", VLOOKUP($B32,'Results-formatted 060121'!$A:AT,(AW$3+2),FALSE))</f>
        <v>5</v>
      </c>
      <c r="AX32" s="95">
        <f>IF(VLOOKUP($B32,'Results-formatted 060121'!$A:AU,(AX$3+2),FALSE) = 0, "", VLOOKUP($B32,'Results-formatted 060121'!$A:AU,(AX$3+2),FALSE))</f>
        <v>2</v>
      </c>
      <c r="AY32" s="95" t="str">
        <f>IF(VLOOKUP($B32,'Results-formatted 060121'!$A:AV,(AY$3+2),FALSE) = 0, "", VLOOKUP($B32,'Results-formatted 060121'!$A:AV,(AY$3+2),FALSE))</f>
        <v/>
      </c>
      <c r="AZ32" s="95" t="str">
        <f>IF(VLOOKUP($B32,'Results-formatted 060121'!$A:AW,(AZ$3+2),FALSE) = 0, "", VLOOKUP($B32,'Results-formatted 060121'!$A:AW,(AZ$3+2),FALSE))</f>
        <v/>
      </c>
      <c r="BA32" s="95" t="str">
        <f>IF(VLOOKUP($B32,'Results-formatted 060121'!$A:AX,(BA$3+2),FALSE) = 0, "", VLOOKUP($B32,'Results-formatted 060121'!$A:AX,(BA$3+2),FALSE))</f>
        <v/>
      </c>
      <c r="BB32" s="95" t="str">
        <f>IF(VLOOKUP($B32,'Results-formatted 060121'!$A:AY,(BB$3+2),FALSE) = 0, "", VLOOKUP($B32,'Results-formatted 060121'!$A:AY,(BB$3+2),FALSE))</f>
        <v/>
      </c>
      <c r="BC32" s="95">
        <f>IF(VLOOKUP($B32,'Results-formatted 060121'!$A:AZ,(BC$3+2),FALSE) = 0, "", VLOOKUP($B32,'Results-formatted 060121'!$A:AZ,(BC$3+2),FALSE))</f>
        <v>4</v>
      </c>
      <c r="BD32" s="95">
        <f>IF(VLOOKUP($B32,'Results-formatted 060121'!$A:BA,(BD$3+2),FALSE) = 0, "", VLOOKUP($B32,'Results-formatted 060121'!$A:BA,(BD$3+2),FALSE))</f>
        <v>6</v>
      </c>
      <c r="BE32" s="95" t="str">
        <f>IF(VLOOKUP($B32,'Results-formatted 060121'!$A:BB,(BE$3+2),FALSE) = 0, "", VLOOKUP($B32,'Results-formatted 060121'!$A:BB,(BE$3+2),FALSE))</f>
        <v/>
      </c>
      <c r="BF32" s="95" t="str">
        <f>IF(VLOOKUP($B32,'Results-formatted 060121'!$A:BC,(BF$3+2),FALSE) = 0, "", VLOOKUP($B32,'Results-formatted 060121'!$A:BC,(BF$3+2),FALSE))</f>
        <v/>
      </c>
      <c r="BG32" s="95">
        <f>IF(VLOOKUP($B32,'Results-formatted 060121'!$A:BD,(BG$3+2),FALSE) = 0, "", VLOOKUP($B32,'Results-formatted 060121'!$A:BD,(BG$3+2),FALSE))</f>
        <v>4</v>
      </c>
      <c r="BH32" s="95" t="str">
        <f>IF(VLOOKUP($B32,'Results-formatted 060121'!$A:BE,(BH$3+2),FALSE) = 0, "", VLOOKUP($B32,'Results-formatted 060121'!$A:BE,(BH$3+2),FALSE))</f>
        <v/>
      </c>
      <c r="BI32" s="95">
        <f>IF(VLOOKUP($B32,'Results-formatted 060121'!$A:BF,(BI$3+2),FALSE) = 0, "", VLOOKUP($B32,'Results-formatted 060121'!$A:BF,(BI$3+2),FALSE))</f>
        <v>2</v>
      </c>
      <c r="BJ32" s="95" t="str">
        <f>IF(VLOOKUP($B32,'Results-formatted 060121'!$A:BG,(BJ$3+2),FALSE) = 0, "", VLOOKUP($B32,'Results-formatted 060121'!$A:BG,(BJ$3+2),FALSE))</f>
        <v/>
      </c>
      <c r="BK32" s="95" t="str">
        <f>IF(VLOOKUP($B32,'Results-formatted 060121'!$A:BH,(BK$3+2),FALSE) = 0, "", VLOOKUP($B32,'Results-formatted 060121'!$A:BH,(BK$3+2),FALSE))</f>
        <v/>
      </c>
      <c r="BL32" s="95" t="str">
        <f>IF(VLOOKUP($B32,'Results-formatted 060121'!$A:BI,(BL$3+2),FALSE) = 0, "", VLOOKUP($B32,'Results-formatted 060121'!$A:BI,(BL$3+2),FALSE))</f>
        <v/>
      </c>
      <c r="BM32" s="95" t="str">
        <f>IF(VLOOKUP($B32,'Results-formatted 060121'!$A:BJ,(BM$3+2),FALSE) = 0, "", VLOOKUP($B32,'Results-formatted 060121'!$A:BJ,(BM$3+2),FALSE))</f>
        <v/>
      </c>
      <c r="BN32" s="95"/>
      <c r="BO32" s="95"/>
      <c r="BP32" s="95"/>
      <c r="BQ32" s="95"/>
      <c r="BR32" s="95"/>
      <c r="BS32" s="95"/>
      <c r="BT32" s="95"/>
      <c r="BU32" s="95"/>
      <c r="BV32" s="95"/>
      <c r="BW32" s="95"/>
      <c r="BX32" s="95"/>
      <c r="BY32" s="95"/>
      <c r="BZ32" s="95"/>
      <c r="CA32" s="95"/>
      <c r="CB32" s="95"/>
      <c r="CC32" s="95"/>
      <c r="CD32" s="98"/>
      <c r="CE32" s="2">
        <f t="shared" si="6"/>
        <v>4.25</v>
      </c>
      <c r="CF32" s="25">
        <f t="shared" si="5"/>
        <v>1.7976321874848262</v>
      </c>
    </row>
    <row r="33" spans="2:84" ht="56" x14ac:dyDescent="0.15">
      <c r="B33" s="84" t="s">
        <v>306</v>
      </c>
      <c r="C33" s="86" t="s">
        <v>224</v>
      </c>
      <c r="D33" s="2">
        <v>7</v>
      </c>
      <c r="E33" s="7" t="s">
        <v>797</v>
      </c>
      <c r="F33" s="95">
        <f>IF(VLOOKUP($B33,'Results-formatted 060121'!$A:$AJ,(F$3+2),FALSE) = 0, "", VLOOKUP($B33,'Results-formatted 060121'!$A:$AJ,(F$3+2),FALSE))</f>
        <v>5</v>
      </c>
      <c r="G33" s="95" t="str">
        <f>IF(VLOOKUP($B33,'Results-formatted 060121'!$A:$AJ,(G$3+2),FALSE) = 0, "", VLOOKUP($B33,'Results-formatted 060121'!$A:$AJ,(G$3+2),FALSE))</f>
        <v/>
      </c>
      <c r="H33" s="95" t="str">
        <f>IF(VLOOKUP($B33,'Results-formatted 060121'!$A:$AJ,(H$3+2),FALSE) = 0, "", VLOOKUP($B33,'Results-formatted 060121'!$A:$AJ,(H$3+2),FALSE))</f>
        <v/>
      </c>
      <c r="I33" s="95">
        <f>IF(VLOOKUP($B33,'Results-formatted 060121'!$A:$AJ,(I$3+2),FALSE) = 0, "", VLOOKUP($B33,'Results-formatted 060121'!$A:$AJ,(I$3+2),FALSE))</f>
        <v>1</v>
      </c>
      <c r="J33" s="95">
        <f>IF(VLOOKUP($B33,'Results-formatted 060121'!$A:$AJ,(J$3+2),FALSE) = 0, "", VLOOKUP($B33,'Results-formatted 060121'!$A:$AJ,(J$3+2),FALSE))</f>
        <v>4</v>
      </c>
      <c r="K33" s="95" t="str">
        <f>IF(VLOOKUP($B33,'Results-formatted 060121'!$A:$AJ,(K$3+2),FALSE) = 0, "", VLOOKUP($B33,'Results-formatted 060121'!$A:$AJ,(K$3+2),FALSE))</f>
        <v/>
      </c>
      <c r="L33" s="95">
        <f>IF(VLOOKUP($B33,'Results-formatted 060121'!$A:$AJ,(L$3+2),FALSE) = 0, "", VLOOKUP($B33,'Results-formatted 060121'!$A:$AJ,(L$3+2),FALSE))</f>
        <v>5</v>
      </c>
      <c r="M33" s="95" t="str">
        <f>IF(VLOOKUP($B33,'Results-formatted 060121'!$A:$AJ,(M$3+2),FALSE) = 0, "", VLOOKUP($B33,'Results-formatted 060121'!$A:$AJ,(M$3+2),FALSE))</f>
        <v/>
      </c>
      <c r="N33" s="95">
        <f>IF(VLOOKUP($B33,'Results-formatted 060121'!$A:$AJ,(N$3+2),FALSE) = 0, "", VLOOKUP($B33,'Results-formatted 060121'!$A:$AJ,(N$3+2),FALSE))</f>
        <v>5</v>
      </c>
      <c r="O33" s="95" t="str">
        <f>IF(VLOOKUP($B33,'Results-formatted 060121'!$A:$AJ,(O$3+2),FALSE) = 0, "", VLOOKUP($B33,'Results-formatted 060121'!$A:$AJ,(O$3+2),FALSE))</f>
        <v/>
      </c>
      <c r="P33" s="95">
        <f>IF(VLOOKUP($B33,'Results-formatted 060121'!$A:$AJ,(P$3+2),FALSE) = 0, "", VLOOKUP($B33,'Results-formatted 060121'!$A:$AJ,(P$3+2),FALSE))</f>
        <v>3</v>
      </c>
      <c r="Q33" s="95">
        <f>IF(VLOOKUP($B33,'Results-formatted 060121'!$A:$AJ,(Q$3+2),FALSE) = 0, "", VLOOKUP($B33,'Results-formatted 060121'!$A:$AJ,(Q$3+2),FALSE))</f>
        <v>3</v>
      </c>
      <c r="R33" s="95" t="str">
        <f>IF(VLOOKUP($B33,'Results-formatted 060121'!$A:$AJ,(R$3+2),FALSE) = 0, "", VLOOKUP($B33,'Results-formatted 060121'!$A:$AJ,(R$3+2),FALSE))</f>
        <v/>
      </c>
      <c r="S33" s="95">
        <f>IF(VLOOKUP($B33,'Results-formatted 060121'!$A:$AJ,(S$3+2),FALSE) = 0, "", VLOOKUP($B33,'Results-formatted 060121'!$A:$AJ,(S$3+2),FALSE))</f>
        <v>5</v>
      </c>
      <c r="T33" s="95" t="str">
        <f>IF(VLOOKUP($B33,'Results-formatted 060121'!$A:$AJ,(T$3+2),FALSE) = 0, "", VLOOKUP($B33,'Results-formatted 060121'!$A:$AJ,(T$3+2),FALSE))</f>
        <v/>
      </c>
      <c r="U33" s="95">
        <f>IF(VLOOKUP($B33,'Results-formatted 060121'!$A:$AJ,(U$3+2),FALSE) = 0, "", VLOOKUP($B33,'Results-formatted 060121'!$A:$AJ,(U$3+2),FALSE))</f>
        <v>7</v>
      </c>
      <c r="V33" s="95">
        <f>IF(VLOOKUP($B33,'Results-formatted 060121'!$A:$AJ,(V$3+2),FALSE) = 0, "", VLOOKUP($B33,'Results-formatted 060121'!$A:$AJ,(V$3+2),FALSE))</f>
        <v>6</v>
      </c>
      <c r="W33" s="95">
        <f>IF(VLOOKUP($B33,'Results-formatted 060121'!$A:$AJ,(W$3+2),FALSE) = 0, "", VLOOKUP($B33,'Results-formatted 060121'!$A:$AJ,(W$3+2),FALSE))</f>
        <v>4</v>
      </c>
      <c r="X33" s="95" t="str">
        <f>IF(VLOOKUP($B33,'Results-formatted 060121'!$A:$AJ,(X$3+2),FALSE) = 0, "", VLOOKUP($B33,'Results-formatted 060121'!$A:$AJ,(X$3+2),FALSE))</f>
        <v/>
      </c>
      <c r="Y33" s="95">
        <f>IF(VLOOKUP($B33,'Results-formatted 060121'!$A:$AJ,(Y$3+2),FALSE) = 0, "", VLOOKUP($B33,'Results-formatted 060121'!$A:$AJ,(Y$3+2),FALSE))</f>
        <v>5</v>
      </c>
      <c r="Z33" s="95">
        <f>IF(VLOOKUP($B33,'Results-formatted 060121'!$A:$AJ,(Z$3+2),FALSE) = 0, "", VLOOKUP($B33,'Results-formatted 060121'!$A:$AJ,(Z$3+2),FALSE))</f>
        <v>1</v>
      </c>
      <c r="AA33" s="95">
        <f>IF(VLOOKUP($B33,'Results-formatted 060121'!$A:$AJ,(AA$3+2),FALSE) = 0, "", VLOOKUP($B33,'Results-formatted 060121'!$A:$AJ,(AA$3+2),FALSE))</f>
        <v>1</v>
      </c>
      <c r="AB33" s="95">
        <f>IF(VLOOKUP($B33,'Results-formatted 060121'!$A:$AJ,(AB$3+2),FALSE) = 0, "", VLOOKUP($B33,'Results-formatted 060121'!$A:$AJ,(AB$3+2),FALSE))</f>
        <v>6</v>
      </c>
      <c r="AC33" s="95" t="str">
        <f>IF(VLOOKUP($B33,'Results-formatted 060121'!$A:$AJ,(AC$3+2),FALSE) = 0, "", VLOOKUP($B33,'Results-formatted 060121'!$A:$AJ,(AC$3+2),FALSE))</f>
        <v/>
      </c>
      <c r="AD33" s="95">
        <f>IF(VLOOKUP($B33,'Results-formatted 060121'!$A:$AJ,(AD$3+2),FALSE) = 0, "", VLOOKUP($B33,'Results-formatted 060121'!$A:$AJ,(AD$3+2),FALSE))</f>
        <v>2</v>
      </c>
      <c r="AE33" s="95" t="str">
        <f>IF(VLOOKUP($B33,'Results-formatted 060121'!$A:$AJ,(AE$3+2),FALSE) = 0, "", VLOOKUP($B33,'Results-formatted 060121'!$A:$AJ,(AE$3+2),FALSE))</f>
        <v/>
      </c>
      <c r="AF33" s="95">
        <f>IF(VLOOKUP($B33,'Results-formatted 060121'!$A:$AJ,(AF$3+2),FALSE) = 0, "", VLOOKUP($B33,'Results-formatted 060121'!$A:$AJ,(AF$3+2),FALSE))</f>
        <v>3</v>
      </c>
      <c r="AG33" s="95" t="str">
        <f>IF(VLOOKUP($B33,'Results-formatted 060121'!$A:$AJ,(AG$3+2),FALSE) = 0, "", VLOOKUP($B33,'Results-formatted 060121'!$A:$AJ,(AG$3+2),FALSE))</f>
        <v/>
      </c>
      <c r="AH33" s="95" t="str">
        <f>IF(VLOOKUP($B33,'Results-formatted 060121'!$A:$AJ,(AH$3+2),FALSE) = 0, "", VLOOKUP($B33,'Results-formatted 060121'!$A:$AJ,(AH$3+2),FALSE))</f>
        <v/>
      </c>
      <c r="AI33" s="95">
        <f>IF(VLOOKUP($B33,'Results-formatted 060121'!$A:$AJ,(AI$3+2),FALSE) = 0, "", VLOOKUP($B33,'Results-formatted 060121'!$A:$AJ,(AI$3+2),FALSE))</f>
        <v>3</v>
      </c>
      <c r="AJ33" s="95" t="str">
        <f>IF(VLOOKUP($B33,'Results-formatted 060121'!$A:$AJ,(AJ$3+2),FALSE) = 0, "", VLOOKUP($B33,'Results-formatted 060121'!$A:$AJ,(AJ$3+2),FALSE))</f>
        <v/>
      </c>
      <c r="AK33" s="95">
        <f>IF(VLOOKUP($B33,'Results-formatted 060121'!$A:$AJ,(AK$3+2),FALSE) = 0, "", VLOOKUP($B33,'Results-formatted 060121'!$A:$AJ,(AK$3+2),FALSE))</f>
        <v>2</v>
      </c>
      <c r="AL33" s="95" t="str">
        <f>IF(VLOOKUP($B33,'Results-formatted 060121'!$A:$AJ,(AL$3+2),FALSE) = 0, "", VLOOKUP($B33,'Results-formatted 060121'!$A:$AJ,(AL$3+2),FALSE))</f>
        <v/>
      </c>
      <c r="AM33" s="95">
        <f>IF(VLOOKUP($B33,'Results-formatted 060121'!$A:AJ,(AM$3+2),FALSE) = 0, "", VLOOKUP($B33,'Results-formatted 060121'!$A:AJ,(AM$3+2),FALSE))</f>
        <v>5</v>
      </c>
      <c r="AN33" s="95" t="str">
        <f>IF(VLOOKUP($B33,'Results-formatted 060121'!$A:AK,(AN$3+2),FALSE) = 0, "", VLOOKUP($B33,'Results-formatted 060121'!$A:AK,(AN$3+2),FALSE))</f>
        <v/>
      </c>
      <c r="AO33" s="95" t="str">
        <f>IF(VLOOKUP($B33,'Results-formatted 060121'!$A:AL,(AO$3+2),FALSE) = 0, "", VLOOKUP($B33,'Results-formatted 060121'!$A:AL,(AO$3+2),FALSE))</f>
        <v/>
      </c>
      <c r="AP33" s="95" t="str">
        <f>IF(VLOOKUP($B33,'Results-formatted 060121'!$A:AM,(AP$3+2),FALSE) = 0, "", VLOOKUP($B33,'Results-formatted 060121'!$A:AM,(AP$3+2),FALSE))</f>
        <v/>
      </c>
      <c r="AQ33" s="95" t="str">
        <f>IF(VLOOKUP($B33,'Results-formatted 060121'!$A:AN,(AQ$3+2),FALSE) = 0, "", VLOOKUP($B33,'Results-formatted 060121'!$A:AN,(AQ$3+2),FALSE))</f>
        <v/>
      </c>
      <c r="AR33" s="95" t="str">
        <f>IF(VLOOKUP($B33,'Results-formatted 060121'!$A:AO,(AR$3+2),FALSE) = 0, "", VLOOKUP($B33,'Results-formatted 060121'!$A:AO,(AR$3+2),FALSE))</f>
        <v/>
      </c>
      <c r="AS33" s="95">
        <f>IF(VLOOKUP($B33,'Results-formatted 060121'!$A:AP,(AS$3+2),FALSE) = 0, "", VLOOKUP($B33,'Results-formatted 060121'!$A:AP,(AS$3+2),FALSE))</f>
        <v>4</v>
      </c>
      <c r="AT33" s="95" t="str">
        <f>IF(VLOOKUP($B33,'Results-formatted 060121'!$A:AQ,(AT$3+2),FALSE) = 0, "", VLOOKUP($B33,'Results-formatted 060121'!$A:AQ,(AT$3+2),FALSE))</f>
        <v/>
      </c>
      <c r="AU33" s="95" t="str">
        <f>IF(VLOOKUP($B33,'Results-formatted 060121'!$A:AR,(AU$3+2),FALSE) = 0, "", VLOOKUP($B33,'Results-formatted 060121'!$A:AR,(AU$3+2),FALSE))</f>
        <v/>
      </c>
      <c r="AV33" s="95">
        <f>IF(VLOOKUP($B33,'Results-formatted 060121'!$A:AS,(AV$3+2),FALSE) = 0, "", VLOOKUP($B33,'Results-formatted 060121'!$A:AS,(AV$3+2),FALSE))</f>
        <v>1</v>
      </c>
      <c r="AW33" s="95">
        <f>IF(VLOOKUP($B33,'Results-formatted 060121'!$A:AT,(AW$3+2),FALSE) = 0, "", VLOOKUP($B33,'Results-formatted 060121'!$A:AT,(AW$3+2),FALSE))</f>
        <v>2</v>
      </c>
      <c r="AX33" s="95">
        <f>IF(VLOOKUP($B33,'Results-formatted 060121'!$A:AU,(AX$3+2),FALSE) = 0, "", VLOOKUP($B33,'Results-formatted 060121'!$A:AU,(AX$3+2),FALSE))</f>
        <v>2</v>
      </c>
      <c r="AY33" s="95" t="str">
        <f>IF(VLOOKUP($B33,'Results-formatted 060121'!$A:AV,(AY$3+2),FALSE) = 0, "", VLOOKUP($B33,'Results-formatted 060121'!$A:AV,(AY$3+2),FALSE))</f>
        <v/>
      </c>
      <c r="AZ33" s="95" t="str">
        <f>IF(VLOOKUP($B33,'Results-formatted 060121'!$A:AW,(AZ$3+2),FALSE) = 0, "", VLOOKUP($B33,'Results-formatted 060121'!$A:AW,(AZ$3+2),FALSE))</f>
        <v/>
      </c>
      <c r="BA33" s="95" t="str">
        <f>IF(VLOOKUP($B33,'Results-formatted 060121'!$A:AX,(BA$3+2),FALSE) = 0, "", VLOOKUP($B33,'Results-formatted 060121'!$A:AX,(BA$3+2),FALSE))</f>
        <v/>
      </c>
      <c r="BB33" s="95" t="str">
        <f>IF(VLOOKUP($B33,'Results-formatted 060121'!$A:AY,(BB$3+2),FALSE) = 0, "", VLOOKUP($B33,'Results-formatted 060121'!$A:AY,(BB$3+2),FALSE))</f>
        <v/>
      </c>
      <c r="BC33" s="95">
        <f>IF(VLOOKUP($B33,'Results-formatted 060121'!$A:AZ,(BC$3+2),FALSE) = 0, "", VLOOKUP($B33,'Results-formatted 060121'!$A:AZ,(BC$3+2),FALSE))</f>
        <v>3</v>
      </c>
      <c r="BD33" s="95">
        <f>IF(VLOOKUP($B33,'Results-formatted 060121'!$A:BA,(BD$3+2),FALSE) = 0, "", VLOOKUP($B33,'Results-formatted 060121'!$A:BA,(BD$3+2),FALSE))</f>
        <v>5</v>
      </c>
      <c r="BE33" s="95" t="str">
        <f>IF(VLOOKUP($B33,'Results-formatted 060121'!$A:BB,(BE$3+2),FALSE) = 0, "", VLOOKUP($B33,'Results-formatted 060121'!$A:BB,(BE$3+2),FALSE))</f>
        <v/>
      </c>
      <c r="BF33" s="95" t="str">
        <f>IF(VLOOKUP($B33,'Results-formatted 060121'!$A:BC,(BF$3+2),FALSE) = 0, "", VLOOKUP($B33,'Results-formatted 060121'!$A:BC,(BF$3+2),FALSE))</f>
        <v/>
      </c>
      <c r="BG33" s="95">
        <f>IF(VLOOKUP($B33,'Results-formatted 060121'!$A:BD,(BG$3+2),FALSE) = 0, "", VLOOKUP($B33,'Results-formatted 060121'!$A:BD,(BG$3+2),FALSE))</f>
        <v>6</v>
      </c>
      <c r="BH33" s="95" t="str">
        <f>IF(VLOOKUP($B33,'Results-formatted 060121'!$A:BE,(BH$3+2),FALSE) = 0, "", VLOOKUP($B33,'Results-formatted 060121'!$A:BE,(BH$3+2),FALSE))</f>
        <v/>
      </c>
      <c r="BI33" s="95">
        <f>IF(VLOOKUP($B33,'Results-formatted 060121'!$A:BF,(BI$3+2),FALSE) = 0, "", VLOOKUP($B33,'Results-formatted 060121'!$A:BF,(BI$3+2),FALSE))</f>
        <v>2</v>
      </c>
      <c r="BJ33" s="95" t="str">
        <f>IF(VLOOKUP($B33,'Results-formatted 060121'!$A:BG,(BJ$3+2),FALSE) = 0, "", VLOOKUP($B33,'Results-formatted 060121'!$A:BG,(BJ$3+2),FALSE))</f>
        <v/>
      </c>
      <c r="BK33" s="95" t="str">
        <f>IF(VLOOKUP($B33,'Results-formatted 060121'!$A:BH,(BK$3+2),FALSE) = 0, "", VLOOKUP($B33,'Results-formatted 060121'!$A:BH,(BK$3+2),FALSE))</f>
        <v/>
      </c>
      <c r="BL33" s="95" t="str">
        <f>IF(VLOOKUP($B33,'Results-formatted 060121'!$A:BI,(BL$3+2),FALSE) = 0, "", VLOOKUP($B33,'Results-formatted 060121'!$A:BI,(BL$3+2),FALSE))</f>
        <v/>
      </c>
      <c r="BM33" s="95" t="str">
        <f>IF(VLOOKUP($B33,'Results-formatted 060121'!$A:BJ,(BM$3+2),FALSE) = 0, "", VLOOKUP($B33,'Results-formatted 060121'!$A:BJ,(BM$3+2),FALSE))</f>
        <v/>
      </c>
      <c r="BN33" s="95"/>
      <c r="BO33" s="95"/>
      <c r="BP33" s="95"/>
      <c r="BQ33" s="95"/>
      <c r="BR33" s="95"/>
      <c r="BS33" s="95"/>
      <c r="BT33" s="95"/>
      <c r="BU33" s="95"/>
      <c r="BV33" s="95"/>
      <c r="BW33" s="95"/>
      <c r="BX33" s="95"/>
      <c r="BY33" s="95"/>
      <c r="BZ33" s="95"/>
      <c r="CA33" s="95"/>
      <c r="CB33" s="95"/>
      <c r="CC33" s="95"/>
      <c r="CD33" s="98"/>
      <c r="CE33" s="2">
        <f t="shared" si="6"/>
        <v>3.6071428571428572</v>
      </c>
      <c r="CF33" s="25">
        <f t="shared" si="5"/>
        <v>1.7709442075467501</v>
      </c>
    </row>
    <row r="34" spans="2:84" ht="56" x14ac:dyDescent="0.15">
      <c r="B34" s="84" t="s">
        <v>307</v>
      </c>
      <c r="C34" s="86" t="s">
        <v>224</v>
      </c>
      <c r="D34" s="2">
        <v>7</v>
      </c>
      <c r="E34" s="7" t="s">
        <v>798</v>
      </c>
      <c r="F34" s="95">
        <f>IF(VLOOKUP($B34,'Results-formatted 060121'!$A:$AJ,(F$3+2),FALSE) = 0, "", VLOOKUP($B34,'Results-formatted 060121'!$A:$AJ,(F$3+2),FALSE))</f>
        <v>5</v>
      </c>
      <c r="G34" s="95" t="str">
        <f>IF(VLOOKUP($B34,'Results-formatted 060121'!$A:$AJ,(G$3+2),FALSE) = 0, "", VLOOKUP($B34,'Results-formatted 060121'!$A:$AJ,(G$3+2),FALSE))</f>
        <v/>
      </c>
      <c r="H34" s="95" t="str">
        <f>IF(VLOOKUP($B34,'Results-formatted 060121'!$A:$AJ,(H$3+2),FALSE) = 0, "", VLOOKUP($B34,'Results-formatted 060121'!$A:$AJ,(H$3+2),FALSE))</f>
        <v/>
      </c>
      <c r="I34" s="95">
        <f>IF(VLOOKUP($B34,'Results-formatted 060121'!$A:$AJ,(I$3+2),FALSE) = 0, "", VLOOKUP($B34,'Results-formatted 060121'!$A:$AJ,(I$3+2),FALSE))</f>
        <v>7</v>
      </c>
      <c r="J34" s="95">
        <f>IF(VLOOKUP($B34,'Results-formatted 060121'!$A:$AJ,(J$3+2),FALSE) = 0, "", VLOOKUP($B34,'Results-formatted 060121'!$A:$AJ,(J$3+2),FALSE))</f>
        <v>4</v>
      </c>
      <c r="K34" s="95" t="str">
        <f>IF(VLOOKUP($B34,'Results-formatted 060121'!$A:$AJ,(K$3+2),FALSE) = 0, "", VLOOKUP($B34,'Results-formatted 060121'!$A:$AJ,(K$3+2),FALSE))</f>
        <v/>
      </c>
      <c r="L34" s="95">
        <f>IF(VLOOKUP($B34,'Results-formatted 060121'!$A:$AJ,(L$3+2),FALSE) = 0, "", VLOOKUP($B34,'Results-formatted 060121'!$A:$AJ,(L$3+2),FALSE))</f>
        <v>6</v>
      </c>
      <c r="M34" s="95" t="str">
        <f>IF(VLOOKUP($B34,'Results-formatted 060121'!$A:$AJ,(M$3+2),FALSE) = 0, "", VLOOKUP($B34,'Results-formatted 060121'!$A:$AJ,(M$3+2),FALSE))</f>
        <v/>
      </c>
      <c r="N34" s="95">
        <f>IF(VLOOKUP($B34,'Results-formatted 060121'!$A:$AJ,(N$3+2),FALSE) = 0, "", VLOOKUP($B34,'Results-formatted 060121'!$A:$AJ,(N$3+2),FALSE))</f>
        <v>6</v>
      </c>
      <c r="O34" s="95" t="str">
        <f>IF(VLOOKUP($B34,'Results-formatted 060121'!$A:$AJ,(O$3+2),FALSE) = 0, "", VLOOKUP($B34,'Results-formatted 060121'!$A:$AJ,(O$3+2),FALSE))</f>
        <v/>
      </c>
      <c r="P34" s="95">
        <f>IF(VLOOKUP($B34,'Results-formatted 060121'!$A:$AJ,(P$3+2),FALSE) = 0, "", VLOOKUP($B34,'Results-formatted 060121'!$A:$AJ,(P$3+2),FALSE))</f>
        <v>6</v>
      </c>
      <c r="Q34" s="95">
        <f>IF(VLOOKUP($B34,'Results-formatted 060121'!$A:$AJ,(Q$3+2),FALSE) = 0, "", VLOOKUP($B34,'Results-formatted 060121'!$A:$AJ,(Q$3+2),FALSE))</f>
        <v>5</v>
      </c>
      <c r="R34" s="95" t="str">
        <f>IF(VLOOKUP($B34,'Results-formatted 060121'!$A:$AJ,(R$3+2),FALSE) = 0, "", VLOOKUP($B34,'Results-formatted 060121'!$A:$AJ,(R$3+2),FALSE))</f>
        <v/>
      </c>
      <c r="S34" s="95">
        <f>IF(VLOOKUP($B34,'Results-formatted 060121'!$A:$AJ,(S$3+2),FALSE) = 0, "", VLOOKUP($B34,'Results-formatted 060121'!$A:$AJ,(S$3+2),FALSE))</f>
        <v>7</v>
      </c>
      <c r="T34" s="95" t="str">
        <f>IF(VLOOKUP($B34,'Results-formatted 060121'!$A:$AJ,(T$3+2),FALSE) = 0, "", VLOOKUP($B34,'Results-formatted 060121'!$A:$AJ,(T$3+2),FALSE))</f>
        <v/>
      </c>
      <c r="U34" s="95">
        <f>IF(VLOOKUP($B34,'Results-formatted 060121'!$A:$AJ,(U$3+2),FALSE) = 0, "", VLOOKUP($B34,'Results-formatted 060121'!$A:$AJ,(U$3+2),FALSE))</f>
        <v>7</v>
      </c>
      <c r="V34" s="95">
        <f>IF(VLOOKUP($B34,'Results-formatted 060121'!$A:$AJ,(V$3+2),FALSE) = 0, "", VLOOKUP($B34,'Results-formatted 060121'!$A:$AJ,(V$3+2),FALSE))</f>
        <v>6</v>
      </c>
      <c r="W34" s="95">
        <f>IF(VLOOKUP($B34,'Results-formatted 060121'!$A:$AJ,(W$3+2),FALSE) = 0, "", VLOOKUP($B34,'Results-formatted 060121'!$A:$AJ,(W$3+2),FALSE))</f>
        <v>3</v>
      </c>
      <c r="X34" s="95" t="str">
        <f>IF(VLOOKUP($B34,'Results-formatted 060121'!$A:$AJ,(X$3+2),FALSE) = 0, "", VLOOKUP($B34,'Results-formatted 060121'!$A:$AJ,(X$3+2),FALSE))</f>
        <v/>
      </c>
      <c r="Y34" s="95">
        <f>IF(VLOOKUP($B34,'Results-formatted 060121'!$A:$AJ,(Y$3+2),FALSE) = 0, "", VLOOKUP($B34,'Results-formatted 060121'!$A:$AJ,(Y$3+2),FALSE))</f>
        <v>4</v>
      </c>
      <c r="Z34" s="95">
        <f>IF(VLOOKUP($B34,'Results-formatted 060121'!$A:$AJ,(Z$3+2),FALSE) = 0, "", VLOOKUP($B34,'Results-formatted 060121'!$A:$AJ,(Z$3+2),FALSE))</f>
        <v>4</v>
      </c>
      <c r="AA34" s="95">
        <f>IF(VLOOKUP($B34,'Results-formatted 060121'!$A:$AJ,(AA$3+2),FALSE) = 0, "", VLOOKUP($B34,'Results-formatted 060121'!$A:$AJ,(AA$3+2),FALSE))</f>
        <v>7</v>
      </c>
      <c r="AB34" s="95">
        <f>IF(VLOOKUP($B34,'Results-formatted 060121'!$A:$AJ,(AB$3+2),FALSE) = 0, "", VLOOKUP($B34,'Results-formatted 060121'!$A:$AJ,(AB$3+2),FALSE))</f>
        <v>6</v>
      </c>
      <c r="AC34" s="95" t="str">
        <f>IF(VLOOKUP($B34,'Results-formatted 060121'!$A:$AJ,(AC$3+2),FALSE) = 0, "", VLOOKUP($B34,'Results-formatted 060121'!$A:$AJ,(AC$3+2),FALSE))</f>
        <v/>
      </c>
      <c r="AD34" s="95">
        <f>IF(VLOOKUP($B34,'Results-formatted 060121'!$A:$AJ,(AD$3+2),FALSE) = 0, "", VLOOKUP($B34,'Results-formatted 060121'!$A:$AJ,(AD$3+2),FALSE))</f>
        <v>7</v>
      </c>
      <c r="AE34" s="95" t="str">
        <f>IF(VLOOKUP($B34,'Results-formatted 060121'!$A:$AJ,(AE$3+2),FALSE) = 0, "", VLOOKUP($B34,'Results-formatted 060121'!$A:$AJ,(AE$3+2),FALSE))</f>
        <v/>
      </c>
      <c r="AF34" s="95">
        <f>IF(VLOOKUP($B34,'Results-formatted 060121'!$A:$AJ,(AF$3+2),FALSE) = 0, "", VLOOKUP($B34,'Results-formatted 060121'!$A:$AJ,(AF$3+2),FALSE))</f>
        <v>3</v>
      </c>
      <c r="AG34" s="95" t="str">
        <f>IF(VLOOKUP($B34,'Results-formatted 060121'!$A:$AJ,(AG$3+2),FALSE) = 0, "", VLOOKUP($B34,'Results-formatted 060121'!$A:$AJ,(AG$3+2),FALSE))</f>
        <v/>
      </c>
      <c r="AH34" s="95" t="str">
        <f>IF(VLOOKUP($B34,'Results-formatted 060121'!$A:$AJ,(AH$3+2),FALSE) = 0, "", VLOOKUP($B34,'Results-formatted 060121'!$A:$AJ,(AH$3+2),FALSE))</f>
        <v/>
      </c>
      <c r="AI34" s="95">
        <f>IF(VLOOKUP($B34,'Results-formatted 060121'!$A:$AJ,(AI$3+2),FALSE) = 0, "", VLOOKUP($B34,'Results-formatted 060121'!$A:$AJ,(AI$3+2),FALSE))</f>
        <v>6</v>
      </c>
      <c r="AJ34" s="95" t="str">
        <f>IF(VLOOKUP($B34,'Results-formatted 060121'!$A:$AJ,(AJ$3+2),FALSE) = 0, "", VLOOKUP($B34,'Results-formatted 060121'!$A:$AJ,(AJ$3+2),FALSE))</f>
        <v/>
      </c>
      <c r="AK34" s="95">
        <f>IF(VLOOKUP($B34,'Results-formatted 060121'!$A:$AJ,(AK$3+2),FALSE) = 0, "", VLOOKUP($B34,'Results-formatted 060121'!$A:$AJ,(AK$3+2),FALSE))</f>
        <v>4</v>
      </c>
      <c r="AL34" s="95" t="str">
        <f>IF(VLOOKUP($B34,'Results-formatted 060121'!$A:$AJ,(AL$3+2),FALSE) = 0, "", VLOOKUP($B34,'Results-formatted 060121'!$A:$AJ,(AL$3+2),FALSE))</f>
        <v/>
      </c>
      <c r="AM34" s="95">
        <f>IF(VLOOKUP($B34,'Results-formatted 060121'!$A:AJ,(AM$3+2),FALSE) = 0, "", VLOOKUP($B34,'Results-formatted 060121'!$A:AJ,(AM$3+2),FALSE))</f>
        <v>6</v>
      </c>
      <c r="AN34" s="95" t="str">
        <f>IF(VLOOKUP($B34,'Results-formatted 060121'!$A:AK,(AN$3+2),FALSE) = 0, "", VLOOKUP($B34,'Results-formatted 060121'!$A:AK,(AN$3+2),FALSE))</f>
        <v/>
      </c>
      <c r="AO34" s="95" t="str">
        <f>IF(VLOOKUP($B34,'Results-formatted 060121'!$A:AL,(AO$3+2),FALSE) = 0, "", VLOOKUP($B34,'Results-formatted 060121'!$A:AL,(AO$3+2),FALSE))</f>
        <v/>
      </c>
      <c r="AP34" s="95" t="str">
        <f>IF(VLOOKUP($B34,'Results-formatted 060121'!$A:AM,(AP$3+2),FALSE) = 0, "", VLOOKUP($B34,'Results-formatted 060121'!$A:AM,(AP$3+2),FALSE))</f>
        <v/>
      </c>
      <c r="AQ34" s="95" t="str">
        <f>IF(VLOOKUP($B34,'Results-formatted 060121'!$A:AN,(AQ$3+2),FALSE) = 0, "", VLOOKUP($B34,'Results-formatted 060121'!$A:AN,(AQ$3+2),FALSE))</f>
        <v/>
      </c>
      <c r="AR34" s="95" t="str">
        <f>IF(VLOOKUP($B34,'Results-formatted 060121'!$A:AO,(AR$3+2),FALSE) = 0, "", VLOOKUP($B34,'Results-formatted 060121'!$A:AO,(AR$3+2),FALSE))</f>
        <v/>
      </c>
      <c r="AS34" s="95">
        <f>IF(VLOOKUP($B34,'Results-formatted 060121'!$A:AP,(AS$3+2),FALSE) = 0, "", VLOOKUP($B34,'Results-formatted 060121'!$A:AP,(AS$3+2),FALSE))</f>
        <v>3</v>
      </c>
      <c r="AT34" s="95" t="str">
        <f>IF(VLOOKUP($B34,'Results-formatted 060121'!$A:AQ,(AT$3+2),FALSE) = 0, "", VLOOKUP($B34,'Results-formatted 060121'!$A:AQ,(AT$3+2),FALSE))</f>
        <v/>
      </c>
      <c r="AU34" s="95" t="str">
        <f>IF(VLOOKUP($B34,'Results-formatted 060121'!$A:AR,(AU$3+2),FALSE) = 0, "", VLOOKUP($B34,'Results-formatted 060121'!$A:AR,(AU$3+2),FALSE))</f>
        <v/>
      </c>
      <c r="AV34" s="95">
        <f>IF(VLOOKUP($B34,'Results-formatted 060121'!$A:AS,(AV$3+2),FALSE) = 0, "", VLOOKUP($B34,'Results-formatted 060121'!$A:AS,(AV$3+2),FALSE))</f>
        <v>6</v>
      </c>
      <c r="AW34" s="95">
        <f>IF(VLOOKUP($B34,'Results-formatted 060121'!$A:AT,(AW$3+2),FALSE) = 0, "", VLOOKUP($B34,'Results-formatted 060121'!$A:AT,(AW$3+2),FALSE))</f>
        <v>3</v>
      </c>
      <c r="AX34" s="95">
        <f>IF(VLOOKUP($B34,'Results-formatted 060121'!$A:AU,(AX$3+2),FALSE) = 0, "", VLOOKUP($B34,'Results-formatted 060121'!$A:AU,(AX$3+2),FALSE))</f>
        <v>3</v>
      </c>
      <c r="AY34" s="95" t="str">
        <f>IF(VLOOKUP($B34,'Results-formatted 060121'!$A:AV,(AY$3+2),FALSE) = 0, "", VLOOKUP($B34,'Results-formatted 060121'!$A:AV,(AY$3+2),FALSE))</f>
        <v/>
      </c>
      <c r="AZ34" s="95" t="str">
        <f>IF(VLOOKUP($B34,'Results-formatted 060121'!$A:AW,(AZ$3+2),FALSE) = 0, "", VLOOKUP($B34,'Results-formatted 060121'!$A:AW,(AZ$3+2),FALSE))</f>
        <v/>
      </c>
      <c r="BA34" s="95" t="str">
        <f>IF(VLOOKUP($B34,'Results-formatted 060121'!$A:AX,(BA$3+2),FALSE) = 0, "", VLOOKUP($B34,'Results-formatted 060121'!$A:AX,(BA$3+2),FALSE))</f>
        <v/>
      </c>
      <c r="BB34" s="95" t="str">
        <f>IF(VLOOKUP($B34,'Results-formatted 060121'!$A:AY,(BB$3+2),FALSE) = 0, "", VLOOKUP($B34,'Results-formatted 060121'!$A:AY,(BB$3+2),FALSE))</f>
        <v/>
      </c>
      <c r="BC34" s="95">
        <f>IF(VLOOKUP($B34,'Results-formatted 060121'!$A:AZ,(BC$3+2),FALSE) = 0, "", VLOOKUP($B34,'Results-formatted 060121'!$A:AZ,(BC$3+2),FALSE))</f>
        <v>4</v>
      </c>
      <c r="BD34" s="95">
        <f>IF(VLOOKUP($B34,'Results-formatted 060121'!$A:BA,(BD$3+2),FALSE) = 0, "", VLOOKUP($B34,'Results-formatted 060121'!$A:BA,(BD$3+2),FALSE))</f>
        <v>6</v>
      </c>
      <c r="BE34" s="95" t="str">
        <f>IF(VLOOKUP($B34,'Results-formatted 060121'!$A:BB,(BE$3+2),FALSE) = 0, "", VLOOKUP($B34,'Results-formatted 060121'!$A:BB,(BE$3+2),FALSE))</f>
        <v/>
      </c>
      <c r="BF34" s="95" t="str">
        <f>IF(VLOOKUP($B34,'Results-formatted 060121'!$A:BC,(BF$3+2),FALSE) = 0, "", VLOOKUP($B34,'Results-formatted 060121'!$A:BC,(BF$3+2),FALSE))</f>
        <v/>
      </c>
      <c r="BG34" s="95">
        <f>IF(VLOOKUP($B34,'Results-formatted 060121'!$A:BD,(BG$3+2),FALSE) = 0, "", VLOOKUP($B34,'Results-formatted 060121'!$A:BD,(BG$3+2),FALSE))</f>
        <v>4</v>
      </c>
      <c r="BH34" s="95" t="str">
        <f>IF(VLOOKUP($B34,'Results-formatted 060121'!$A:BE,(BH$3+2),FALSE) = 0, "", VLOOKUP($B34,'Results-formatted 060121'!$A:BE,(BH$3+2),FALSE))</f>
        <v/>
      </c>
      <c r="BI34" s="95">
        <f>IF(VLOOKUP($B34,'Results-formatted 060121'!$A:BF,(BI$3+2),FALSE) = 0, "", VLOOKUP($B34,'Results-formatted 060121'!$A:BF,(BI$3+2),FALSE))</f>
        <v>3</v>
      </c>
      <c r="BJ34" s="95" t="str">
        <f>IF(VLOOKUP($B34,'Results-formatted 060121'!$A:BG,(BJ$3+2),FALSE) = 0, "", VLOOKUP($B34,'Results-formatted 060121'!$A:BG,(BJ$3+2),FALSE))</f>
        <v/>
      </c>
      <c r="BK34" s="95" t="str">
        <f>IF(VLOOKUP($B34,'Results-formatted 060121'!$A:BH,(BK$3+2),FALSE) = 0, "", VLOOKUP($B34,'Results-formatted 060121'!$A:BH,(BK$3+2),FALSE))</f>
        <v/>
      </c>
      <c r="BL34" s="95" t="str">
        <f>IF(VLOOKUP($B34,'Results-formatted 060121'!$A:BI,(BL$3+2),FALSE) = 0, "", VLOOKUP($B34,'Results-formatted 060121'!$A:BI,(BL$3+2),FALSE))</f>
        <v/>
      </c>
      <c r="BM34" s="95" t="str">
        <f>IF(VLOOKUP($B34,'Results-formatted 060121'!$A:BJ,(BM$3+2),FALSE) = 0, "", VLOOKUP($B34,'Results-formatted 060121'!$A:BJ,(BM$3+2),FALSE))</f>
        <v/>
      </c>
      <c r="BN34" s="95"/>
      <c r="BO34" s="95"/>
      <c r="BP34" s="95"/>
      <c r="BQ34" s="95"/>
      <c r="BR34" s="95"/>
      <c r="BS34" s="95"/>
      <c r="BT34" s="95"/>
      <c r="BU34" s="95"/>
      <c r="BV34" s="95"/>
      <c r="BW34" s="95"/>
      <c r="BX34" s="95"/>
      <c r="BY34" s="95"/>
      <c r="BZ34" s="95"/>
      <c r="CA34" s="95"/>
      <c r="CB34" s="95"/>
      <c r="CC34" s="95"/>
      <c r="CD34" s="98"/>
      <c r="CE34" s="2">
        <f t="shared" si="6"/>
        <v>5.0357142857142856</v>
      </c>
      <c r="CF34" s="25">
        <f t="shared" si="5"/>
        <v>1.4777897123279862</v>
      </c>
    </row>
    <row r="35" spans="2:84" ht="56" x14ac:dyDescent="0.15">
      <c r="B35" s="84" t="s">
        <v>308</v>
      </c>
      <c r="C35" s="86" t="s">
        <v>224</v>
      </c>
      <c r="D35" s="2">
        <v>7</v>
      </c>
      <c r="E35" s="7" t="s">
        <v>799</v>
      </c>
      <c r="F35" s="95">
        <f>IF(VLOOKUP($B35,'Results-formatted 060121'!$A:$AJ,(F$3+2),FALSE) = 0, "", VLOOKUP($B35,'Results-formatted 060121'!$A:$AJ,(F$3+2),FALSE))</f>
        <v>5</v>
      </c>
      <c r="G35" s="95" t="str">
        <f>IF(VLOOKUP($B35,'Results-formatted 060121'!$A:$AJ,(G$3+2),FALSE) = 0, "", VLOOKUP($B35,'Results-formatted 060121'!$A:$AJ,(G$3+2),FALSE))</f>
        <v/>
      </c>
      <c r="H35" s="95" t="str">
        <f>IF(VLOOKUP($B35,'Results-formatted 060121'!$A:$AJ,(H$3+2),FALSE) = 0, "", VLOOKUP($B35,'Results-formatted 060121'!$A:$AJ,(H$3+2),FALSE))</f>
        <v/>
      </c>
      <c r="I35" s="95">
        <f>IF(VLOOKUP($B35,'Results-formatted 060121'!$A:$AJ,(I$3+2),FALSE) = 0, "", VLOOKUP($B35,'Results-formatted 060121'!$A:$AJ,(I$3+2),FALSE))</f>
        <v>7</v>
      </c>
      <c r="J35" s="95">
        <f>IF(VLOOKUP($B35,'Results-formatted 060121'!$A:$AJ,(J$3+2),FALSE) = 0, "", VLOOKUP($B35,'Results-formatted 060121'!$A:$AJ,(J$3+2),FALSE))</f>
        <v>4</v>
      </c>
      <c r="K35" s="95" t="str">
        <f>IF(VLOOKUP($B35,'Results-formatted 060121'!$A:$AJ,(K$3+2),FALSE) = 0, "", VLOOKUP($B35,'Results-formatted 060121'!$A:$AJ,(K$3+2),FALSE))</f>
        <v/>
      </c>
      <c r="L35" s="95">
        <f>IF(VLOOKUP($B35,'Results-formatted 060121'!$A:$AJ,(L$3+2),FALSE) = 0, "", VLOOKUP($B35,'Results-formatted 060121'!$A:$AJ,(L$3+2),FALSE))</f>
        <v>6</v>
      </c>
      <c r="M35" s="95" t="str">
        <f>IF(VLOOKUP($B35,'Results-formatted 060121'!$A:$AJ,(M$3+2),FALSE) = 0, "", VLOOKUP($B35,'Results-formatted 060121'!$A:$AJ,(M$3+2),FALSE))</f>
        <v/>
      </c>
      <c r="N35" s="95">
        <f>IF(VLOOKUP($B35,'Results-formatted 060121'!$A:$AJ,(N$3+2),FALSE) = 0, "", VLOOKUP($B35,'Results-formatted 060121'!$A:$AJ,(N$3+2),FALSE))</f>
        <v>6</v>
      </c>
      <c r="O35" s="95" t="str">
        <f>IF(VLOOKUP($B35,'Results-formatted 060121'!$A:$AJ,(O$3+2),FALSE) = 0, "", VLOOKUP($B35,'Results-formatted 060121'!$A:$AJ,(O$3+2),FALSE))</f>
        <v/>
      </c>
      <c r="P35" s="95">
        <f>IF(VLOOKUP($B35,'Results-formatted 060121'!$A:$AJ,(P$3+2),FALSE) = 0, "", VLOOKUP($B35,'Results-formatted 060121'!$A:$AJ,(P$3+2),FALSE))</f>
        <v>6</v>
      </c>
      <c r="Q35" s="95">
        <f>IF(VLOOKUP($B35,'Results-formatted 060121'!$A:$AJ,(Q$3+2),FALSE) = 0, "", VLOOKUP($B35,'Results-formatted 060121'!$A:$AJ,(Q$3+2),FALSE))</f>
        <v>5</v>
      </c>
      <c r="R35" s="95" t="str">
        <f>IF(VLOOKUP($B35,'Results-formatted 060121'!$A:$AJ,(R$3+2),FALSE) = 0, "", VLOOKUP($B35,'Results-formatted 060121'!$A:$AJ,(R$3+2),FALSE))</f>
        <v/>
      </c>
      <c r="S35" s="95">
        <f>IF(VLOOKUP($B35,'Results-formatted 060121'!$A:$AJ,(S$3+2),FALSE) = 0, "", VLOOKUP($B35,'Results-formatted 060121'!$A:$AJ,(S$3+2),FALSE))</f>
        <v>7</v>
      </c>
      <c r="T35" s="95" t="str">
        <f>IF(VLOOKUP($B35,'Results-formatted 060121'!$A:$AJ,(T$3+2),FALSE) = 0, "", VLOOKUP($B35,'Results-formatted 060121'!$A:$AJ,(T$3+2),FALSE))</f>
        <v/>
      </c>
      <c r="U35" s="95">
        <f>IF(VLOOKUP($B35,'Results-formatted 060121'!$A:$AJ,(U$3+2),FALSE) = 0, "", VLOOKUP($B35,'Results-formatted 060121'!$A:$AJ,(U$3+2),FALSE))</f>
        <v>2</v>
      </c>
      <c r="V35" s="95">
        <f>IF(VLOOKUP($B35,'Results-formatted 060121'!$A:$AJ,(V$3+2),FALSE) = 0, "", VLOOKUP($B35,'Results-formatted 060121'!$A:$AJ,(V$3+2),FALSE))</f>
        <v>7</v>
      </c>
      <c r="W35" s="95">
        <f>IF(VLOOKUP($B35,'Results-formatted 060121'!$A:$AJ,(W$3+2),FALSE) = 0, "", VLOOKUP($B35,'Results-formatted 060121'!$A:$AJ,(W$3+2),FALSE))</f>
        <v>5</v>
      </c>
      <c r="X35" s="95" t="str">
        <f>IF(VLOOKUP($B35,'Results-formatted 060121'!$A:$AJ,(X$3+2),FALSE) = 0, "", VLOOKUP($B35,'Results-formatted 060121'!$A:$AJ,(X$3+2),FALSE))</f>
        <v/>
      </c>
      <c r="Y35" s="95">
        <f>IF(VLOOKUP($B35,'Results-formatted 060121'!$A:$AJ,(Y$3+2),FALSE) = 0, "", VLOOKUP($B35,'Results-formatted 060121'!$A:$AJ,(Y$3+2),FALSE))</f>
        <v>6</v>
      </c>
      <c r="Z35" s="95">
        <f>IF(VLOOKUP($B35,'Results-formatted 060121'!$A:$AJ,(Z$3+2),FALSE) = 0, "", VLOOKUP($B35,'Results-formatted 060121'!$A:$AJ,(Z$3+2),FALSE))</f>
        <v>3</v>
      </c>
      <c r="AA35" s="95">
        <f>IF(VLOOKUP($B35,'Results-formatted 060121'!$A:$AJ,(AA$3+2),FALSE) = 0, "", VLOOKUP($B35,'Results-formatted 060121'!$A:$AJ,(AA$3+2),FALSE))</f>
        <v>6</v>
      </c>
      <c r="AB35" s="95">
        <f>IF(VLOOKUP($B35,'Results-formatted 060121'!$A:$AJ,(AB$3+2),FALSE) = 0, "", VLOOKUP($B35,'Results-formatted 060121'!$A:$AJ,(AB$3+2),FALSE))</f>
        <v>6</v>
      </c>
      <c r="AC35" s="95" t="str">
        <f>IF(VLOOKUP($B35,'Results-formatted 060121'!$A:$AJ,(AC$3+2),FALSE) = 0, "", VLOOKUP($B35,'Results-formatted 060121'!$A:$AJ,(AC$3+2),FALSE))</f>
        <v/>
      </c>
      <c r="AD35" s="95">
        <f>IF(VLOOKUP($B35,'Results-formatted 060121'!$A:$AJ,(AD$3+2),FALSE) = 0, "", VLOOKUP($B35,'Results-formatted 060121'!$A:$AJ,(AD$3+2),FALSE))</f>
        <v>6</v>
      </c>
      <c r="AE35" s="95" t="str">
        <f>IF(VLOOKUP($B35,'Results-formatted 060121'!$A:$AJ,(AE$3+2),FALSE) = 0, "", VLOOKUP($B35,'Results-formatted 060121'!$A:$AJ,(AE$3+2),FALSE))</f>
        <v/>
      </c>
      <c r="AF35" s="95">
        <f>IF(VLOOKUP($B35,'Results-formatted 060121'!$A:$AJ,(AF$3+2),FALSE) = 0, "", VLOOKUP($B35,'Results-formatted 060121'!$A:$AJ,(AF$3+2),FALSE))</f>
        <v>3</v>
      </c>
      <c r="AG35" s="95" t="str">
        <f>IF(VLOOKUP($B35,'Results-formatted 060121'!$A:$AJ,(AG$3+2),FALSE) = 0, "", VLOOKUP($B35,'Results-formatted 060121'!$A:$AJ,(AG$3+2),FALSE))</f>
        <v/>
      </c>
      <c r="AH35" s="95" t="str">
        <f>IF(VLOOKUP($B35,'Results-formatted 060121'!$A:$AJ,(AH$3+2),FALSE) = 0, "", VLOOKUP($B35,'Results-formatted 060121'!$A:$AJ,(AH$3+2),FALSE))</f>
        <v/>
      </c>
      <c r="AI35" s="95">
        <f>IF(VLOOKUP($B35,'Results-formatted 060121'!$A:$AJ,(AI$3+2),FALSE) = 0, "", VLOOKUP($B35,'Results-formatted 060121'!$A:$AJ,(AI$3+2),FALSE))</f>
        <v>7</v>
      </c>
      <c r="AJ35" s="95" t="str">
        <f>IF(VLOOKUP($B35,'Results-formatted 060121'!$A:$AJ,(AJ$3+2),FALSE) = 0, "", VLOOKUP($B35,'Results-formatted 060121'!$A:$AJ,(AJ$3+2),FALSE))</f>
        <v/>
      </c>
      <c r="AK35" s="95">
        <f>IF(VLOOKUP($B35,'Results-formatted 060121'!$A:$AJ,(AK$3+2),FALSE) = 0, "", VLOOKUP($B35,'Results-formatted 060121'!$A:$AJ,(AK$3+2),FALSE))</f>
        <v>5</v>
      </c>
      <c r="AL35" s="95" t="str">
        <f>IF(VLOOKUP($B35,'Results-formatted 060121'!$A:$AJ,(AL$3+2),FALSE) = 0, "", VLOOKUP($B35,'Results-formatted 060121'!$A:$AJ,(AL$3+2),FALSE))</f>
        <v/>
      </c>
      <c r="AM35" s="95">
        <f>IF(VLOOKUP($B35,'Results-formatted 060121'!$A:AJ,(AM$3+2),FALSE) = 0, "", VLOOKUP($B35,'Results-formatted 060121'!$A:AJ,(AM$3+2),FALSE))</f>
        <v>7</v>
      </c>
      <c r="AN35" s="95" t="str">
        <f>IF(VLOOKUP($B35,'Results-formatted 060121'!$A:AK,(AN$3+2),FALSE) = 0, "", VLOOKUP($B35,'Results-formatted 060121'!$A:AK,(AN$3+2),FALSE))</f>
        <v/>
      </c>
      <c r="AO35" s="95" t="str">
        <f>IF(VLOOKUP($B35,'Results-formatted 060121'!$A:AL,(AO$3+2),FALSE) = 0, "", VLOOKUP($B35,'Results-formatted 060121'!$A:AL,(AO$3+2),FALSE))</f>
        <v/>
      </c>
      <c r="AP35" s="95" t="str">
        <f>IF(VLOOKUP($B35,'Results-formatted 060121'!$A:AM,(AP$3+2),FALSE) = 0, "", VLOOKUP($B35,'Results-formatted 060121'!$A:AM,(AP$3+2),FALSE))</f>
        <v/>
      </c>
      <c r="AQ35" s="95" t="str">
        <f>IF(VLOOKUP($B35,'Results-formatted 060121'!$A:AN,(AQ$3+2),FALSE) = 0, "", VLOOKUP($B35,'Results-formatted 060121'!$A:AN,(AQ$3+2),FALSE))</f>
        <v/>
      </c>
      <c r="AR35" s="95" t="str">
        <f>IF(VLOOKUP($B35,'Results-formatted 060121'!$A:AO,(AR$3+2),FALSE) = 0, "", VLOOKUP($B35,'Results-formatted 060121'!$A:AO,(AR$3+2),FALSE))</f>
        <v/>
      </c>
      <c r="AS35" s="95">
        <f>IF(VLOOKUP($B35,'Results-formatted 060121'!$A:AP,(AS$3+2),FALSE) = 0, "", VLOOKUP($B35,'Results-formatted 060121'!$A:AP,(AS$3+2),FALSE))</f>
        <v>5</v>
      </c>
      <c r="AT35" s="95" t="str">
        <f>IF(VLOOKUP($B35,'Results-formatted 060121'!$A:AQ,(AT$3+2),FALSE) = 0, "", VLOOKUP($B35,'Results-formatted 060121'!$A:AQ,(AT$3+2),FALSE))</f>
        <v/>
      </c>
      <c r="AU35" s="95" t="str">
        <f>IF(VLOOKUP($B35,'Results-formatted 060121'!$A:AR,(AU$3+2),FALSE) = 0, "", VLOOKUP($B35,'Results-formatted 060121'!$A:AR,(AU$3+2),FALSE))</f>
        <v/>
      </c>
      <c r="AV35" s="95">
        <f>IF(VLOOKUP($B35,'Results-formatted 060121'!$A:AS,(AV$3+2),FALSE) = 0, "", VLOOKUP($B35,'Results-formatted 060121'!$A:AS,(AV$3+2),FALSE))</f>
        <v>7</v>
      </c>
      <c r="AW35" s="95">
        <f>IF(VLOOKUP($B35,'Results-formatted 060121'!$A:AT,(AW$3+2),FALSE) = 0, "", VLOOKUP($B35,'Results-formatted 060121'!$A:AT,(AW$3+2),FALSE))</f>
        <v>4</v>
      </c>
      <c r="AX35" s="95">
        <f>IF(VLOOKUP($B35,'Results-formatted 060121'!$A:AU,(AX$3+2),FALSE) = 0, "", VLOOKUP($B35,'Results-formatted 060121'!$A:AU,(AX$3+2),FALSE))</f>
        <v>5</v>
      </c>
      <c r="AY35" s="95" t="str">
        <f>IF(VLOOKUP($B35,'Results-formatted 060121'!$A:AV,(AY$3+2),FALSE) = 0, "", VLOOKUP($B35,'Results-formatted 060121'!$A:AV,(AY$3+2),FALSE))</f>
        <v/>
      </c>
      <c r="AZ35" s="95" t="str">
        <f>IF(VLOOKUP($B35,'Results-formatted 060121'!$A:AW,(AZ$3+2),FALSE) = 0, "", VLOOKUP($B35,'Results-formatted 060121'!$A:AW,(AZ$3+2),FALSE))</f>
        <v/>
      </c>
      <c r="BA35" s="95" t="str">
        <f>IF(VLOOKUP($B35,'Results-formatted 060121'!$A:AX,(BA$3+2),FALSE) = 0, "", VLOOKUP($B35,'Results-formatted 060121'!$A:AX,(BA$3+2),FALSE))</f>
        <v/>
      </c>
      <c r="BB35" s="95" t="str">
        <f>IF(VLOOKUP($B35,'Results-formatted 060121'!$A:AY,(BB$3+2),FALSE) = 0, "", VLOOKUP($B35,'Results-formatted 060121'!$A:AY,(BB$3+2),FALSE))</f>
        <v/>
      </c>
      <c r="BC35" s="95">
        <f>IF(VLOOKUP($B35,'Results-formatted 060121'!$A:AZ,(BC$3+2),FALSE) = 0, "", VLOOKUP($B35,'Results-formatted 060121'!$A:AZ,(BC$3+2),FALSE))</f>
        <v>7</v>
      </c>
      <c r="BD35" s="95">
        <f>IF(VLOOKUP($B35,'Results-formatted 060121'!$A:BA,(BD$3+2),FALSE) = 0, "", VLOOKUP($B35,'Results-formatted 060121'!$A:BA,(BD$3+2),FALSE))</f>
        <v>6</v>
      </c>
      <c r="BE35" s="95" t="str">
        <f>IF(VLOOKUP($B35,'Results-formatted 060121'!$A:BB,(BE$3+2),FALSE) = 0, "", VLOOKUP($B35,'Results-formatted 060121'!$A:BB,(BE$3+2),FALSE))</f>
        <v/>
      </c>
      <c r="BF35" s="95" t="str">
        <f>IF(VLOOKUP($B35,'Results-formatted 060121'!$A:BC,(BF$3+2),FALSE) = 0, "", VLOOKUP($B35,'Results-formatted 060121'!$A:BC,(BF$3+2),FALSE))</f>
        <v/>
      </c>
      <c r="BG35" s="95">
        <f>IF(VLOOKUP($B35,'Results-formatted 060121'!$A:BD,(BG$3+2),FALSE) = 0, "", VLOOKUP($B35,'Results-formatted 060121'!$A:BD,(BG$3+2),FALSE))</f>
        <v>6</v>
      </c>
      <c r="BH35" s="95" t="str">
        <f>IF(VLOOKUP($B35,'Results-formatted 060121'!$A:BE,(BH$3+2),FALSE) = 0, "", VLOOKUP($B35,'Results-formatted 060121'!$A:BE,(BH$3+2),FALSE))</f>
        <v/>
      </c>
      <c r="BI35" s="95">
        <f>IF(VLOOKUP($B35,'Results-formatted 060121'!$A:BF,(BI$3+2),FALSE) = 0, "", VLOOKUP($B35,'Results-formatted 060121'!$A:BF,(BI$3+2),FALSE))</f>
        <v>6</v>
      </c>
      <c r="BJ35" s="95" t="str">
        <f>IF(VLOOKUP($B35,'Results-formatted 060121'!$A:BG,(BJ$3+2),FALSE) = 0, "", VLOOKUP($B35,'Results-formatted 060121'!$A:BG,(BJ$3+2),FALSE))</f>
        <v/>
      </c>
      <c r="BK35" s="95" t="str">
        <f>IF(VLOOKUP($B35,'Results-formatted 060121'!$A:BH,(BK$3+2),FALSE) = 0, "", VLOOKUP($B35,'Results-formatted 060121'!$A:BH,(BK$3+2),FALSE))</f>
        <v/>
      </c>
      <c r="BL35" s="95" t="str">
        <f>IF(VLOOKUP($B35,'Results-formatted 060121'!$A:BI,(BL$3+2),FALSE) = 0, "", VLOOKUP($B35,'Results-formatted 060121'!$A:BI,(BL$3+2),FALSE))</f>
        <v/>
      </c>
      <c r="BM35" s="95" t="str">
        <f>IF(VLOOKUP($B35,'Results-formatted 060121'!$A:BJ,(BM$3+2),FALSE) = 0, "", VLOOKUP($B35,'Results-formatted 060121'!$A:BJ,(BM$3+2),FALSE))</f>
        <v/>
      </c>
      <c r="BN35" s="95"/>
      <c r="BO35" s="95"/>
      <c r="BP35" s="95"/>
      <c r="BQ35" s="95"/>
      <c r="BR35" s="95"/>
      <c r="BS35" s="95"/>
      <c r="BT35" s="95"/>
      <c r="BU35" s="95"/>
      <c r="BV35" s="95"/>
      <c r="BW35" s="95"/>
      <c r="BX35" s="95"/>
      <c r="BY35" s="95"/>
      <c r="BZ35" s="95"/>
      <c r="CA35" s="95"/>
      <c r="CB35" s="95"/>
      <c r="CC35" s="95"/>
      <c r="CD35" s="98"/>
      <c r="CE35" s="2">
        <f t="shared" si="6"/>
        <v>5.5357142857142856</v>
      </c>
      <c r="CF35" s="25">
        <f t="shared" si="5"/>
        <v>1.346659594512311</v>
      </c>
    </row>
    <row r="36" spans="2:84" ht="56" x14ac:dyDescent="0.15">
      <c r="B36" s="84" t="s">
        <v>309</v>
      </c>
      <c r="C36" s="86" t="s">
        <v>224</v>
      </c>
      <c r="D36" s="2">
        <v>7</v>
      </c>
      <c r="E36" s="7" t="s">
        <v>800</v>
      </c>
      <c r="F36" s="95">
        <f>IF(VLOOKUP($B36,'Results-formatted 060121'!$A:$AJ,(F$3+2),FALSE) = 0, "", VLOOKUP($B36,'Results-formatted 060121'!$A:$AJ,(F$3+2),FALSE))</f>
        <v>5</v>
      </c>
      <c r="G36" s="95" t="str">
        <f>IF(VLOOKUP($B36,'Results-formatted 060121'!$A:$AJ,(G$3+2),FALSE) = 0, "", VLOOKUP($B36,'Results-formatted 060121'!$A:$AJ,(G$3+2),FALSE))</f>
        <v/>
      </c>
      <c r="H36" s="95" t="str">
        <f>IF(VLOOKUP($B36,'Results-formatted 060121'!$A:$AJ,(H$3+2),FALSE) = 0, "", VLOOKUP($B36,'Results-formatted 060121'!$A:$AJ,(H$3+2),FALSE))</f>
        <v/>
      </c>
      <c r="I36" s="95">
        <f>IF(VLOOKUP($B36,'Results-formatted 060121'!$A:$AJ,(I$3+2),FALSE) = 0, "", VLOOKUP($B36,'Results-formatted 060121'!$A:$AJ,(I$3+2),FALSE))</f>
        <v>1</v>
      </c>
      <c r="J36" s="95">
        <f>IF(VLOOKUP($B36,'Results-formatted 060121'!$A:$AJ,(J$3+2),FALSE) = 0, "", VLOOKUP($B36,'Results-formatted 060121'!$A:$AJ,(J$3+2),FALSE))</f>
        <v>4</v>
      </c>
      <c r="K36" s="95" t="str">
        <f>IF(VLOOKUP($B36,'Results-formatted 060121'!$A:$AJ,(K$3+2),FALSE) = 0, "", VLOOKUP($B36,'Results-formatted 060121'!$A:$AJ,(K$3+2),FALSE))</f>
        <v/>
      </c>
      <c r="L36" s="95">
        <f>IF(VLOOKUP($B36,'Results-formatted 060121'!$A:$AJ,(L$3+2),FALSE) = 0, "", VLOOKUP($B36,'Results-formatted 060121'!$A:$AJ,(L$3+2),FALSE))</f>
        <v>6</v>
      </c>
      <c r="M36" s="95" t="str">
        <f>IF(VLOOKUP($B36,'Results-formatted 060121'!$A:$AJ,(M$3+2),FALSE) = 0, "", VLOOKUP($B36,'Results-formatted 060121'!$A:$AJ,(M$3+2),FALSE))</f>
        <v/>
      </c>
      <c r="N36" s="95">
        <f>IF(VLOOKUP($B36,'Results-formatted 060121'!$A:$AJ,(N$3+2),FALSE) = 0, "", VLOOKUP($B36,'Results-formatted 060121'!$A:$AJ,(N$3+2),FALSE))</f>
        <v>5</v>
      </c>
      <c r="O36" s="95" t="str">
        <f>IF(VLOOKUP($B36,'Results-formatted 060121'!$A:$AJ,(O$3+2),FALSE) = 0, "", VLOOKUP($B36,'Results-formatted 060121'!$A:$AJ,(O$3+2),FALSE))</f>
        <v/>
      </c>
      <c r="P36" s="95">
        <f>IF(VLOOKUP($B36,'Results-formatted 060121'!$A:$AJ,(P$3+2),FALSE) = 0, "", VLOOKUP($B36,'Results-formatted 060121'!$A:$AJ,(P$3+2),FALSE))</f>
        <v>6</v>
      </c>
      <c r="Q36" s="95">
        <f>IF(VLOOKUP($B36,'Results-formatted 060121'!$A:$AJ,(Q$3+2),FALSE) = 0, "", VLOOKUP($B36,'Results-formatted 060121'!$A:$AJ,(Q$3+2),FALSE))</f>
        <v>5</v>
      </c>
      <c r="R36" s="95" t="str">
        <f>IF(VLOOKUP($B36,'Results-formatted 060121'!$A:$AJ,(R$3+2),FALSE) = 0, "", VLOOKUP($B36,'Results-formatted 060121'!$A:$AJ,(R$3+2),FALSE))</f>
        <v/>
      </c>
      <c r="S36" s="95">
        <f>IF(VLOOKUP($B36,'Results-formatted 060121'!$A:$AJ,(S$3+2),FALSE) = 0, "", VLOOKUP($B36,'Results-formatted 060121'!$A:$AJ,(S$3+2),FALSE))</f>
        <v>7</v>
      </c>
      <c r="T36" s="95" t="str">
        <f>IF(VLOOKUP($B36,'Results-formatted 060121'!$A:$AJ,(T$3+2),FALSE) = 0, "", VLOOKUP($B36,'Results-formatted 060121'!$A:$AJ,(T$3+2),FALSE))</f>
        <v/>
      </c>
      <c r="U36" s="95">
        <f>IF(VLOOKUP($B36,'Results-formatted 060121'!$A:$AJ,(U$3+2),FALSE) = 0, "", VLOOKUP($B36,'Results-formatted 060121'!$A:$AJ,(U$3+2),FALSE))</f>
        <v>1</v>
      </c>
      <c r="V36" s="95">
        <f>IF(VLOOKUP($B36,'Results-formatted 060121'!$A:$AJ,(V$3+2),FALSE) = 0, "", VLOOKUP($B36,'Results-formatted 060121'!$A:$AJ,(V$3+2),FALSE))</f>
        <v>4</v>
      </c>
      <c r="W36" s="95">
        <f>IF(VLOOKUP($B36,'Results-formatted 060121'!$A:$AJ,(W$3+2),FALSE) = 0, "", VLOOKUP($B36,'Results-formatted 060121'!$A:$AJ,(W$3+2),FALSE))</f>
        <v>5</v>
      </c>
      <c r="X36" s="95" t="str">
        <f>IF(VLOOKUP($B36,'Results-formatted 060121'!$A:$AJ,(X$3+2),FALSE) = 0, "", VLOOKUP($B36,'Results-formatted 060121'!$A:$AJ,(X$3+2),FALSE))</f>
        <v/>
      </c>
      <c r="Y36" s="95">
        <f>IF(VLOOKUP($B36,'Results-formatted 060121'!$A:$AJ,(Y$3+2),FALSE) = 0, "", VLOOKUP($B36,'Results-formatted 060121'!$A:$AJ,(Y$3+2),FALSE))</f>
        <v>7</v>
      </c>
      <c r="Z36" s="95">
        <f>IF(VLOOKUP($B36,'Results-formatted 060121'!$A:$AJ,(Z$3+2),FALSE) = 0, "", VLOOKUP($B36,'Results-formatted 060121'!$A:$AJ,(Z$3+2),FALSE))</f>
        <v>5</v>
      </c>
      <c r="AA36" s="95">
        <f>IF(VLOOKUP($B36,'Results-formatted 060121'!$A:$AJ,(AA$3+2),FALSE) = 0, "", VLOOKUP($B36,'Results-formatted 060121'!$A:$AJ,(AA$3+2),FALSE))</f>
        <v>5</v>
      </c>
      <c r="AB36" s="95">
        <f>IF(VLOOKUP($B36,'Results-formatted 060121'!$A:$AJ,(AB$3+2),FALSE) = 0, "", VLOOKUP($B36,'Results-formatted 060121'!$A:$AJ,(AB$3+2),FALSE))</f>
        <v>6</v>
      </c>
      <c r="AC36" s="95" t="str">
        <f>IF(VLOOKUP($B36,'Results-formatted 060121'!$A:$AJ,(AC$3+2),FALSE) = 0, "", VLOOKUP($B36,'Results-formatted 060121'!$A:$AJ,(AC$3+2),FALSE))</f>
        <v/>
      </c>
      <c r="AD36" s="95">
        <f>IF(VLOOKUP($B36,'Results-formatted 060121'!$A:$AJ,(AD$3+2),FALSE) = 0, "", VLOOKUP($B36,'Results-formatted 060121'!$A:$AJ,(AD$3+2),FALSE))</f>
        <v>7</v>
      </c>
      <c r="AE36" s="95" t="str">
        <f>IF(VLOOKUP($B36,'Results-formatted 060121'!$A:$AJ,(AE$3+2),FALSE) = 0, "", VLOOKUP($B36,'Results-formatted 060121'!$A:$AJ,(AE$3+2),FALSE))</f>
        <v/>
      </c>
      <c r="AF36" s="95">
        <f>IF(VLOOKUP($B36,'Results-formatted 060121'!$A:$AJ,(AF$3+2),FALSE) = 0, "", VLOOKUP($B36,'Results-formatted 060121'!$A:$AJ,(AF$3+2),FALSE))</f>
        <v>2</v>
      </c>
      <c r="AG36" s="95" t="str">
        <f>IF(VLOOKUP($B36,'Results-formatted 060121'!$A:$AJ,(AG$3+2),FALSE) = 0, "", VLOOKUP($B36,'Results-formatted 060121'!$A:$AJ,(AG$3+2),FALSE))</f>
        <v/>
      </c>
      <c r="AH36" s="95" t="str">
        <f>IF(VLOOKUP($B36,'Results-formatted 060121'!$A:$AJ,(AH$3+2),FALSE) = 0, "", VLOOKUP($B36,'Results-formatted 060121'!$A:$AJ,(AH$3+2),FALSE))</f>
        <v/>
      </c>
      <c r="AI36" s="95">
        <f>IF(VLOOKUP($B36,'Results-formatted 060121'!$A:$AJ,(AI$3+2),FALSE) = 0, "", VLOOKUP($B36,'Results-formatted 060121'!$A:$AJ,(AI$3+2),FALSE))</f>
        <v>6</v>
      </c>
      <c r="AJ36" s="95" t="str">
        <f>IF(VLOOKUP($B36,'Results-formatted 060121'!$A:$AJ,(AJ$3+2),FALSE) = 0, "", VLOOKUP($B36,'Results-formatted 060121'!$A:$AJ,(AJ$3+2),FALSE))</f>
        <v/>
      </c>
      <c r="AK36" s="95">
        <f>IF(VLOOKUP($B36,'Results-formatted 060121'!$A:$AJ,(AK$3+2),FALSE) = 0, "", VLOOKUP($B36,'Results-formatted 060121'!$A:$AJ,(AK$3+2),FALSE))</f>
        <v>5</v>
      </c>
      <c r="AL36" s="95" t="str">
        <f>IF(VLOOKUP($B36,'Results-formatted 060121'!$A:$AJ,(AL$3+2),FALSE) = 0, "", VLOOKUP($B36,'Results-formatted 060121'!$A:$AJ,(AL$3+2),FALSE))</f>
        <v/>
      </c>
      <c r="AM36" s="95">
        <f>IF(VLOOKUP($B36,'Results-formatted 060121'!$A:AJ,(AM$3+2),FALSE) = 0, "", VLOOKUP($B36,'Results-formatted 060121'!$A:AJ,(AM$3+2),FALSE))</f>
        <v>7</v>
      </c>
      <c r="AN36" s="95" t="str">
        <f>IF(VLOOKUP($B36,'Results-formatted 060121'!$A:AK,(AN$3+2),FALSE) = 0, "", VLOOKUP($B36,'Results-formatted 060121'!$A:AK,(AN$3+2),FALSE))</f>
        <v/>
      </c>
      <c r="AO36" s="95" t="str">
        <f>IF(VLOOKUP($B36,'Results-formatted 060121'!$A:AL,(AO$3+2),FALSE) = 0, "", VLOOKUP($B36,'Results-formatted 060121'!$A:AL,(AO$3+2),FALSE))</f>
        <v/>
      </c>
      <c r="AP36" s="95" t="str">
        <f>IF(VLOOKUP($B36,'Results-formatted 060121'!$A:AM,(AP$3+2),FALSE) = 0, "", VLOOKUP($B36,'Results-formatted 060121'!$A:AM,(AP$3+2),FALSE))</f>
        <v/>
      </c>
      <c r="AQ36" s="95" t="str">
        <f>IF(VLOOKUP($B36,'Results-formatted 060121'!$A:AN,(AQ$3+2),FALSE) = 0, "", VLOOKUP($B36,'Results-formatted 060121'!$A:AN,(AQ$3+2),FALSE))</f>
        <v/>
      </c>
      <c r="AR36" s="95" t="str">
        <f>IF(VLOOKUP($B36,'Results-formatted 060121'!$A:AO,(AR$3+2),FALSE) = 0, "", VLOOKUP($B36,'Results-formatted 060121'!$A:AO,(AR$3+2),FALSE))</f>
        <v/>
      </c>
      <c r="AS36" s="95">
        <f>IF(VLOOKUP($B36,'Results-formatted 060121'!$A:AP,(AS$3+2),FALSE) = 0, "", VLOOKUP($B36,'Results-formatted 060121'!$A:AP,(AS$3+2),FALSE))</f>
        <v>4</v>
      </c>
      <c r="AT36" s="95" t="str">
        <f>IF(VLOOKUP($B36,'Results-formatted 060121'!$A:AQ,(AT$3+2),FALSE) = 0, "", VLOOKUP($B36,'Results-formatted 060121'!$A:AQ,(AT$3+2),FALSE))</f>
        <v/>
      </c>
      <c r="AU36" s="95" t="str">
        <f>IF(VLOOKUP($B36,'Results-formatted 060121'!$A:AR,(AU$3+2),FALSE) = 0, "", VLOOKUP($B36,'Results-formatted 060121'!$A:AR,(AU$3+2),FALSE))</f>
        <v/>
      </c>
      <c r="AV36" s="95">
        <f>IF(VLOOKUP($B36,'Results-formatted 060121'!$A:AS,(AV$3+2),FALSE) = 0, "", VLOOKUP($B36,'Results-formatted 060121'!$A:AS,(AV$3+2),FALSE))</f>
        <v>7</v>
      </c>
      <c r="AW36" s="95">
        <f>IF(VLOOKUP($B36,'Results-formatted 060121'!$A:AT,(AW$3+2),FALSE) = 0, "", VLOOKUP($B36,'Results-formatted 060121'!$A:AT,(AW$3+2),FALSE))</f>
        <v>1</v>
      </c>
      <c r="AX36" s="95">
        <f>IF(VLOOKUP($B36,'Results-formatted 060121'!$A:AU,(AX$3+2),FALSE) = 0, "", VLOOKUP($B36,'Results-formatted 060121'!$A:AU,(AX$3+2),FALSE))</f>
        <v>4</v>
      </c>
      <c r="AY36" s="95" t="str">
        <f>IF(VLOOKUP($B36,'Results-formatted 060121'!$A:AV,(AY$3+2),FALSE) = 0, "", VLOOKUP($B36,'Results-formatted 060121'!$A:AV,(AY$3+2),FALSE))</f>
        <v/>
      </c>
      <c r="AZ36" s="95" t="str">
        <f>IF(VLOOKUP($B36,'Results-formatted 060121'!$A:AW,(AZ$3+2),FALSE) = 0, "", VLOOKUP($B36,'Results-formatted 060121'!$A:AW,(AZ$3+2),FALSE))</f>
        <v/>
      </c>
      <c r="BA36" s="95" t="str">
        <f>IF(VLOOKUP($B36,'Results-formatted 060121'!$A:AX,(BA$3+2),FALSE) = 0, "", VLOOKUP($B36,'Results-formatted 060121'!$A:AX,(BA$3+2),FALSE))</f>
        <v/>
      </c>
      <c r="BB36" s="95" t="str">
        <f>IF(VLOOKUP($B36,'Results-formatted 060121'!$A:AY,(BB$3+2),FALSE) = 0, "", VLOOKUP($B36,'Results-formatted 060121'!$A:AY,(BB$3+2),FALSE))</f>
        <v/>
      </c>
      <c r="BC36" s="95">
        <f>IF(VLOOKUP($B36,'Results-formatted 060121'!$A:AZ,(BC$3+2),FALSE) = 0, "", VLOOKUP($B36,'Results-formatted 060121'!$A:AZ,(BC$3+2),FALSE))</f>
        <v>6</v>
      </c>
      <c r="BD36" s="95">
        <f>IF(VLOOKUP($B36,'Results-formatted 060121'!$A:BA,(BD$3+2),FALSE) = 0, "", VLOOKUP($B36,'Results-formatted 060121'!$A:BA,(BD$3+2),FALSE))</f>
        <v>5</v>
      </c>
      <c r="BE36" s="95" t="str">
        <f>IF(VLOOKUP($B36,'Results-formatted 060121'!$A:BB,(BE$3+2),FALSE) = 0, "", VLOOKUP($B36,'Results-formatted 060121'!$A:BB,(BE$3+2),FALSE))</f>
        <v/>
      </c>
      <c r="BF36" s="95" t="str">
        <f>IF(VLOOKUP($B36,'Results-formatted 060121'!$A:BC,(BF$3+2),FALSE) = 0, "", VLOOKUP($B36,'Results-formatted 060121'!$A:BC,(BF$3+2),FALSE))</f>
        <v/>
      </c>
      <c r="BG36" s="95">
        <f>IF(VLOOKUP($B36,'Results-formatted 060121'!$A:BD,(BG$3+2),FALSE) = 0, "", VLOOKUP($B36,'Results-formatted 060121'!$A:BD,(BG$3+2),FALSE))</f>
        <v>6</v>
      </c>
      <c r="BH36" s="95" t="str">
        <f>IF(VLOOKUP($B36,'Results-formatted 060121'!$A:BE,(BH$3+2),FALSE) = 0, "", VLOOKUP($B36,'Results-formatted 060121'!$A:BE,(BH$3+2),FALSE))</f>
        <v/>
      </c>
      <c r="BI36" s="95">
        <f>IF(VLOOKUP($B36,'Results-formatted 060121'!$A:BF,(BI$3+2),FALSE) = 0, "", VLOOKUP($B36,'Results-formatted 060121'!$A:BF,(BI$3+2),FALSE))</f>
        <v>6</v>
      </c>
      <c r="BJ36" s="95" t="str">
        <f>IF(VLOOKUP($B36,'Results-formatted 060121'!$A:BG,(BJ$3+2),FALSE) = 0, "", VLOOKUP($B36,'Results-formatted 060121'!$A:BG,(BJ$3+2),FALSE))</f>
        <v/>
      </c>
      <c r="BK36" s="95" t="str">
        <f>IF(VLOOKUP($B36,'Results-formatted 060121'!$A:BH,(BK$3+2),FALSE) = 0, "", VLOOKUP($B36,'Results-formatted 060121'!$A:BH,(BK$3+2),FALSE))</f>
        <v/>
      </c>
      <c r="BL36" s="95" t="str">
        <f>IF(VLOOKUP($B36,'Results-formatted 060121'!$A:BI,(BL$3+2),FALSE) = 0, "", VLOOKUP($B36,'Results-formatted 060121'!$A:BI,(BL$3+2),FALSE))</f>
        <v/>
      </c>
      <c r="BM36" s="95" t="str">
        <f>IF(VLOOKUP($B36,'Results-formatted 060121'!$A:BJ,(BM$3+2),FALSE) = 0, "", VLOOKUP($B36,'Results-formatted 060121'!$A:BJ,(BM$3+2),FALSE))</f>
        <v/>
      </c>
      <c r="BN36" s="95"/>
      <c r="BO36" s="95"/>
      <c r="BP36" s="95"/>
      <c r="BQ36" s="95"/>
      <c r="BR36" s="95"/>
      <c r="BS36" s="95"/>
      <c r="BT36" s="95"/>
      <c r="BU36" s="95"/>
      <c r="BV36" s="95"/>
      <c r="BW36" s="95"/>
      <c r="BX36" s="95"/>
      <c r="BY36" s="95"/>
      <c r="BZ36" s="95"/>
      <c r="CA36" s="95"/>
      <c r="CB36" s="95"/>
      <c r="CC36" s="95"/>
      <c r="CD36" s="98"/>
      <c r="CE36" s="2">
        <f t="shared" si="6"/>
        <v>4.9285714285714288</v>
      </c>
      <c r="CF36" s="25">
        <f t="shared" si="5"/>
        <v>1.8038758976072204</v>
      </c>
    </row>
    <row r="37" spans="2:84" ht="56" x14ac:dyDescent="0.15">
      <c r="B37" s="84" t="s">
        <v>310</v>
      </c>
      <c r="C37" s="86" t="s">
        <v>224</v>
      </c>
      <c r="D37" s="2">
        <v>7</v>
      </c>
      <c r="E37" s="7" t="s">
        <v>801</v>
      </c>
      <c r="F37" s="95">
        <f>IF(VLOOKUP($B37,'Results-formatted 060121'!$A:$AJ,(F$3+2),FALSE) = 0, "", VLOOKUP($B37,'Results-formatted 060121'!$A:$AJ,(F$3+2),FALSE))</f>
        <v>5</v>
      </c>
      <c r="G37" s="95" t="str">
        <f>IF(VLOOKUP($B37,'Results-formatted 060121'!$A:$AJ,(G$3+2),FALSE) = 0, "", VLOOKUP($B37,'Results-formatted 060121'!$A:$AJ,(G$3+2),FALSE))</f>
        <v/>
      </c>
      <c r="H37" s="95" t="str">
        <f>IF(VLOOKUP($B37,'Results-formatted 060121'!$A:$AJ,(H$3+2),FALSE) = 0, "", VLOOKUP($B37,'Results-formatted 060121'!$A:$AJ,(H$3+2),FALSE))</f>
        <v/>
      </c>
      <c r="I37" s="95">
        <f>IF(VLOOKUP($B37,'Results-formatted 060121'!$A:$AJ,(I$3+2),FALSE) = 0, "", VLOOKUP($B37,'Results-formatted 060121'!$A:$AJ,(I$3+2),FALSE))</f>
        <v>6</v>
      </c>
      <c r="J37" s="95">
        <f>IF(VLOOKUP($B37,'Results-formatted 060121'!$A:$AJ,(J$3+2),FALSE) = 0, "", VLOOKUP($B37,'Results-formatted 060121'!$A:$AJ,(J$3+2),FALSE))</f>
        <v>4</v>
      </c>
      <c r="K37" s="95" t="str">
        <f>IF(VLOOKUP($B37,'Results-formatted 060121'!$A:$AJ,(K$3+2),FALSE) = 0, "", VLOOKUP($B37,'Results-formatted 060121'!$A:$AJ,(K$3+2),FALSE))</f>
        <v/>
      </c>
      <c r="L37" s="95">
        <f>IF(VLOOKUP($B37,'Results-formatted 060121'!$A:$AJ,(L$3+2),FALSE) = 0, "", VLOOKUP($B37,'Results-formatted 060121'!$A:$AJ,(L$3+2),FALSE))</f>
        <v>6</v>
      </c>
      <c r="M37" s="95" t="str">
        <f>IF(VLOOKUP($B37,'Results-formatted 060121'!$A:$AJ,(M$3+2),FALSE) = 0, "", VLOOKUP($B37,'Results-formatted 060121'!$A:$AJ,(M$3+2),FALSE))</f>
        <v/>
      </c>
      <c r="N37" s="95">
        <f>IF(VLOOKUP($B37,'Results-formatted 060121'!$A:$AJ,(N$3+2),FALSE) = 0, "", VLOOKUP($B37,'Results-formatted 060121'!$A:$AJ,(N$3+2),FALSE))</f>
        <v>6</v>
      </c>
      <c r="O37" s="95" t="str">
        <f>IF(VLOOKUP($B37,'Results-formatted 060121'!$A:$AJ,(O$3+2),FALSE) = 0, "", VLOOKUP($B37,'Results-formatted 060121'!$A:$AJ,(O$3+2),FALSE))</f>
        <v/>
      </c>
      <c r="P37" s="95">
        <f>IF(VLOOKUP($B37,'Results-formatted 060121'!$A:$AJ,(P$3+2),FALSE) = 0, "", VLOOKUP($B37,'Results-formatted 060121'!$A:$AJ,(P$3+2),FALSE))</f>
        <v>7</v>
      </c>
      <c r="Q37" s="95">
        <f>IF(VLOOKUP($B37,'Results-formatted 060121'!$A:$AJ,(Q$3+2),FALSE) = 0, "", VLOOKUP($B37,'Results-formatted 060121'!$A:$AJ,(Q$3+2),FALSE))</f>
        <v>4</v>
      </c>
      <c r="R37" s="95" t="str">
        <f>IF(VLOOKUP($B37,'Results-formatted 060121'!$A:$AJ,(R$3+2),FALSE) = 0, "", VLOOKUP($B37,'Results-formatted 060121'!$A:$AJ,(R$3+2),FALSE))</f>
        <v/>
      </c>
      <c r="S37" s="95">
        <f>IF(VLOOKUP($B37,'Results-formatted 060121'!$A:$AJ,(S$3+2),FALSE) = 0, "", VLOOKUP($B37,'Results-formatted 060121'!$A:$AJ,(S$3+2),FALSE))</f>
        <v>6</v>
      </c>
      <c r="T37" s="95" t="str">
        <f>IF(VLOOKUP($B37,'Results-formatted 060121'!$A:$AJ,(T$3+2),FALSE) = 0, "", VLOOKUP($B37,'Results-formatted 060121'!$A:$AJ,(T$3+2),FALSE))</f>
        <v/>
      </c>
      <c r="U37" s="95">
        <f>IF(VLOOKUP($B37,'Results-formatted 060121'!$A:$AJ,(U$3+2),FALSE) = 0, "", VLOOKUP($B37,'Results-formatted 060121'!$A:$AJ,(U$3+2),FALSE))</f>
        <v>1</v>
      </c>
      <c r="V37" s="95">
        <f>IF(VLOOKUP($B37,'Results-formatted 060121'!$A:$AJ,(V$3+2),FALSE) = 0, "", VLOOKUP($B37,'Results-formatted 060121'!$A:$AJ,(V$3+2),FALSE))</f>
        <v>6</v>
      </c>
      <c r="W37" s="95">
        <f>IF(VLOOKUP($B37,'Results-formatted 060121'!$A:$AJ,(W$3+2),FALSE) = 0, "", VLOOKUP($B37,'Results-formatted 060121'!$A:$AJ,(W$3+2),FALSE))</f>
        <v>6</v>
      </c>
      <c r="X37" s="95" t="str">
        <f>IF(VLOOKUP($B37,'Results-formatted 060121'!$A:$AJ,(X$3+2),FALSE) = 0, "", VLOOKUP($B37,'Results-formatted 060121'!$A:$AJ,(X$3+2),FALSE))</f>
        <v/>
      </c>
      <c r="Y37" s="95">
        <f>IF(VLOOKUP($B37,'Results-formatted 060121'!$A:$AJ,(Y$3+2),FALSE) = 0, "", VLOOKUP($B37,'Results-formatted 060121'!$A:$AJ,(Y$3+2),FALSE))</f>
        <v>6</v>
      </c>
      <c r="Z37" s="95">
        <f>IF(VLOOKUP($B37,'Results-formatted 060121'!$A:$AJ,(Z$3+2),FALSE) = 0, "", VLOOKUP($B37,'Results-formatted 060121'!$A:$AJ,(Z$3+2),FALSE))</f>
        <v>5</v>
      </c>
      <c r="AA37" s="95">
        <f>IF(VLOOKUP($B37,'Results-formatted 060121'!$A:$AJ,(AA$3+2),FALSE) = 0, "", VLOOKUP($B37,'Results-formatted 060121'!$A:$AJ,(AA$3+2),FALSE))</f>
        <v>2</v>
      </c>
      <c r="AB37" s="95">
        <f>IF(VLOOKUP($B37,'Results-formatted 060121'!$A:$AJ,(AB$3+2),FALSE) = 0, "", VLOOKUP($B37,'Results-formatted 060121'!$A:$AJ,(AB$3+2),FALSE))</f>
        <v>6</v>
      </c>
      <c r="AC37" s="95" t="str">
        <f>IF(VLOOKUP($B37,'Results-formatted 060121'!$A:$AJ,(AC$3+2),FALSE) = 0, "", VLOOKUP($B37,'Results-formatted 060121'!$A:$AJ,(AC$3+2),FALSE))</f>
        <v/>
      </c>
      <c r="AD37" s="95">
        <f>IF(VLOOKUP($B37,'Results-formatted 060121'!$A:$AJ,(AD$3+2),FALSE) = 0, "", VLOOKUP($B37,'Results-formatted 060121'!$A:$AJ,(AD$3+2),FALSE))</f>
        <v>7</v>
      </c>
      <c r="AE37" s="95" t="str">
        <f>IF(VLOOKUP($B37,'Results-formatted 060121'!$A:$AJ,(AE$3+2),FALSE) = 0, "", VLOOKUP($B37,'Results-formatted 060121'!$A:$AJ,(AE$3+2),FALSE))</f>
        <v/>
      </c>
      <c r="AF37" s="95">
        <f>IF(VLOOKUP($B37,'Results-formatted 060121'!$A:$AJ,(AF$3+2),FALSE) = 0, "", VLOOKUP($B37,'Results-formatted 060121'!$A:$AJ,(AF$3+2),FALSE))</f>
        <v>3</v>
      </c>
      <c r="AG37" s="95" t="str">
        <f>IF(VLOOKUP($B37,'Results-formatted 060121'!$A:$AJ,(AG$3+2),FALSE) = 0, "", VLOOKUP($B37,'Results-formatted 060121'!$A:$AJ,(AG$3+2),FALSE))</f>
        <v/>
      </c>
      <c r="AH37" s="95" t="str">
        <f>IF(VLOOKUP($B37,'Results-formatted 060121'!$A:$AJ,(AH$3+2),FALSE) = 0, "", VLOOKUP($B37,'Results-formatted 060121'!$A:$AJ,(AH$3+2),FALSE))</f>
        <v/>
      </c>
      <c r="AI37" s="95">
        <f>IF(VLOOKUP($B37,'Results-formatted 060121'!$A:$AJ,(AI$3+2),FALSE) = 0, "", VLOOKUP($B37,'Results-formatted 060121'!$A:$AJ,(AI$3+2),FALSE))</f>
        <v>3</v>
      </c>
      <c r="AJ37" s="95" t="str">
        <f>IF(VLOOKUP($B37,'Results-formatted 060121'!$A:$AJ,(AJ$3+2),FALSE) = 0, "", VLOOKUP($B37,'Results-formatted 060121'!$A:$AJ,(AJ$3+2),FALSE))</f>
        <v/>
      </c>
      <c r="AK37" s="95">
        <f>IF(VLOOKUP($B37,'Results-formatted 060121'!$A:$AJ,(AK$3+2),FALSE) = 0, "", VLOOKUP($B37,'Results-formatted 060121'!$A:$AJ,(AK$3+2),FALSE))</f>
        <v>6</v>
      </c>
      <c r="AL37" s="95" t="str">
        <f>IF(VLOOKUP($B37,'Results-formatted 060121'!$A:$AJ,(AL$3+2),FALSE) = 0, "", VLOOKUP($B37,'Results-formatted 060121'!$A:$AJ,(AL$3+2),FALSE))</f>
        <v/>
      </c>
      <c r="AM37" s="95">
        <f>IF(VLOOKUP($B37,'Results-formatted 060121'!$A:AJ,(AM$3+2),FALSE) = 0, "", VLOOKUP($B37,'Results-formatted 060121'!$A:AJ,(AM$3+2),FALSE))</f>
        <v>7</v>
      </c>
      <c r="AN37" s="95" t="str">
        <f>IF(VLOOKUP($B37,'Results-formatted 060121'!$A:AK,(AN$3+2),FALSE) = 0, "", VLOOKUP($B37,'Results-formatted 060121'!$A:AK,(AN$3+2),FALSE))</f>
        <v/>
      </c>
      <c r="AO37" s="95" t="str">
        <f>IF(VLOOKUP($B37,'Results-formatted 060121'!$A:AL,(AO$3+2),FALSE) = 0, "", VLOOKUP($B37,'Results-formatted 060121'!$A:AL,(AO$3+2),FALSE))</f>
        <v/>
      </c>
      <c r="AP37" s="95" t="str">
        <f>IF(VLOOKUP($B37,'Results-formatted 060121'!$A:AM,(AP$3+2),FALSE) = 0, "", VLOOKUP($B37,'Results-formatted 060121'!$A:AM,(AP$3+2),FALSE))</f>
        <v/>
      </c>
      <c r="AQ37" s="95" t="str">
        <f>IF(VLOOKUP($B37,'Results-formatted 060121'!$A:AN,(AQ$3+2),FALSE) = 0, "", VLOOKUP($B37,'Results-formatted 060121'!$A:AN,(AQ$3+2),FALSE))</f>
        <v/>
      </c>
      <c r="AR37" s="95" t="str">
        <f>IF(VLOOKUP($B37,'Results-formatted 060121'!$A:AO,(AR$3+2),FALSE) = 0, "", VLOOKUP($B37,'Results-formatted 060121'!$A:AO,(AR$3+2),FALSE))</f>
        <v/>
      </c>
      <c r="AS37" s="95">
        <f>IF(VLOOKUP($B37,'Results-formatted 060121'!$A:AP,(AS$3+2),FALSE) = 0, "", VLOOKUP($B37,'Results-formatted 060121'!$A:AP,(AS$3+2),FALSE))</f>
        <v>5</v>
      </c>
      <c r="AT37" s="95" t="str">
        <f>IF(VLOOKUP($B37,'Results-formatted 060121'!$A:AQ,(AT$3+2),FALSE) = 0, "", VLOOKUP($B37,'Results-formatted 060121'!$A:AQ,(AT$3+2),FALSE))</f>
        <v/>
      </c>
      <c r="AU37" s="95" t="str">
        <f>IF(VLOOKUP($B37,'Results-formatted 060121'!$A:AR,(AU$3+2),FALSE) = 0, "", VLOOKUP($B37,'Results-formatted 060121'!$A:AR,(AU$3+2),FALSE))</f>
        <v/>
      </c>
      <c r="AV37" s="95">
        <f>IF(VLOOKUP($B37,'Results-formatted 060121'!$A:AS,(AV$3+2),FALSE) = 0, "", VLOOKUP($B37,'Results-formatted 060121'!$A:AS,(AV$3+2),FALSE))</f>
        <v>7</v>
      </c>
      <c r="AW37" s="95">
        <f>IF(VLOOKUP($B37,'Results-formatted 060121'!$A:AT,(AW$3+2),FALSE) = 0, "", VLOOKUP($B37,'Results-formatted 060121'!$A:AT,(AW$3+2),FALSE))</f>
        <v>4</v>
      </c>
      <c r="AX37" s="95">
        <f>IF(VLOOKUP($B37,'Results-formatted 060121'!$A:AU,(AX$3+2),FALSE) = 0, "", VLOOKUP($B37,'Results-formatted 060121'!$A:AU,(AX$3+2),FALSE))</f>
        <v>4</v>
      </c>
      <c r="AY37" s="95" t="str">
        <f>IF(VLOOKUP($B37,'Results-formatted 060121'!$A:AV,(AY$3+2),FALSE) = 0, "", VLOOKUP($B37,'Results-formatted 060121'!$A:AV,(AY$3+2),FALSE))</f>
        <v/>
      </c>
      <c r="AZ37" s="95" t="str">
        <f>IF(VLOOKUP($B37,'Results-formatted 060121'!$A:AW,(AZ$3+2),FALSE) = 0, "", VLOOKUP($B37,'Results-formatted 060121'!$A:AW,(AZ$3+2),FALSE))</f>
        <v/>
      </c>
      <c r="BA37" s="95" t="str">
        <f>IF(VLOOKUP($B37,'Results-formatted 060121'!$A:AX,(BA$3+2),FALSE) = 0, "", VLOOKUP($B37,'Results-formatted 060121'!$A:AX,(BA$3+2),FALSE))</f>
        <v/>
      </c>
      <c r="BB37" s="95" t="str">
        <f>IF(VLOOKUP($B37,'Results-formatted 060121'!$A:AY,(BB$3+2),FALSE) = 0, "", VLOOKUP($B37,'Results-formatted 060121'!$A:AY,(BB$3+2),FALSE))</f>
        <v/>
      </c>
      <c r="BC37" s="95">
        <f>IF(VLOOKUP($B37,'Results-formatted 060121'!$A:AZ,(BC$3+2),FALSE) = 0, "", VLOOKUP($B37,'Results-formatted 060121'!$A:AZ,(BC$3+2),FALSE))</f>
        <v>6</v>
      </c>
      <c r="BD37" s="95">
        <f>IF(VLOOKUP($B37,'Results-formatted 060121'!$A:BA,(BD$3+2),FALSE) = 0, "", VLOOKUP($B37,'Results-formatted 060121'!$A:BA,(BD$3+2),FALSE))</f>
        <v>7</v>
      </c>
      <c r="BE37" s="95" t="str">
        <f>IF(VLOOKUP($B37,'Results-formatted 060121'!$A:BB,(BE$3+2),FALSE) = 0, "", VLOOKUP($B37,'Results-formatted 060121'!$A:BB,(BE$3+2),FALSE))</f>
        <v/>
      </c>
      <c r="BF37" s="95" t="str">
        <f>IF(VLOOKUP($B37,'Results-formatted 060121'!$A:BC,(BF$3+2),FALSE) = 0, "", VLOOKUP($B37,'Results-formatted 060121'!$A:BC,(BF$3+2),FALSE))</f>
        <v/>
      </c>
      <c r="BG37" s="95">
        <f>IF(VLOOKUP($B37,'Results-formatted 060121'!$A:BD,(BG$3+2),FALSE) = 0, "", VLOOKUP($B37,'Results-formatted 060121'!$A:BD,(BG$3+2),FALSE))</f>
        <v>6</v>
      </c>
      <c r="BH37" s="95" t="str">
        <f>IF(VLOOKUP($B37,'Results-formatted 060121'!$A:BE,(BH$3+2),FALSE) = 0, "", VLOOKUP($B37,'Results-formatted 060121'!$A:BE,(BH$3+2),FALSE))</f>
        <v/>
      </c>
      <c r="BI37" s="95">
        <f>IF(VLOOKUP($B37,'Results-formatted 060121'!$A:BF,(BI$3+2),FALSE) = 0, "", VLOOKUP($B37,'Results-formatted 060121'!$A:BF,(BI$3+2),FALSE))</f>
        <v>6</v>
      </c>
      <c r="BJ37" s="95" t="str">
        <f>IF(VLOOKUP($B37,'Results-formatted 060121'!$A:BG,(BJ$3+2),FALSE) = 0, "", VLOOKUP($B37,'Results-formatted 060121'!$A:BG,(BJ$3+2),FALSE))</f>
        <v/>
      </c>
      <c r="BK37" s="95" t="str">
        <f>IF(VLOOKUP($B37,'Results-formatted 060121'!$A:BH,(BK$3+2),FALSE) = 0, "", VLOOKUP($B37,'Results-formatted 060121'!$A:BH,(BK$3+2),FALSE))</f>
        <v/>
      </c>
      <c r="BL37" s="95" t="str">
        <f>IF(VLOOKUP($B37,'Results-formatted 060121'!$A:BI,(BL$3+2),FALSE) = 0, "", VLOOKUP($B37,'Results-formatted 060121'!$A:BI,(BL$3+2),FALSE))</f>
        <v/>
      </c>
      <c r="BM37" s="95" t="str">
        <f>IF(VLOOKUP($B37,'Results-formatted 060121'!$A:BJ,(BM$3+2),FALSE) = 0, "", VLOOKUP($B37,'Results-formatted 060121'!$A:BJ,(BM$3+2),FALSE))</f>
        <v/>
      </c>
      <c r="BN37" s="95"/>
      <c r="BO37" s="95"/>
      <c r="BP37" s="95"/>
      <c r="BQ37" s="95"/>
      <c r="BR37" s="95"/>
      <c r="BS37" s="95"/>
      <c r="BT37" s="95"/>
      <c r="BU37" s="95"/>
      <c r="BV37" s="95"/>
      <c r="BW37" s="95"/>
      <c r="BX37" s="95"/>
      <c r="BY37" s="95"/>
      <c r="BZ37" s="95"/>
      <c r="CA37" s="95"/>
      <c r="CB37" s="95"/>
      <c r="CC37" s="95"/>
      <c r="CD37" s="98"/>
      <c r="CE37" s="2">
        <f t="shared" si="6"/>
        <v>5.25</v>
      </c>
      <c r="CF37" s="25">
        <f t="shared" si="5"/>
        <v>1.5782080790379769</v>
      </c>
    </row>
    <row r="38" spans="2:84" ht="70" x14ac:dyDescent="0.15">
      <c r="B38" s="84" t="s">
        <v>311</v>
      </c>
      <c r="C38" s="86" t="s">
        <v>224</v>
      </c>
      <c r="D38" s="2">
        <v>7</v>
      </c>
      <c r="E38" s="7" t="s">
        <v>802</v>
      </c>
      <c r="F38" s="95">
        <f>IF(VLOOKUP($B38,'Results-formatted 060121'!$A:$AJ,(F$3+2),FALSE) = 0, "", VLOOKUP($B38,'Results-formatted 060121'!$A:$AJ,(F$3+2),FALSE))</f>
        <v>5</v>
      </c>
      <c r="G38" s="95" t="str">
        <f>IF(VLOOKUP($B38,'Results-formatted 060121'!$A:$AJ,(G$3+2),FALSE) = 0, "", VLOOKUP($B38,'Results-formatted 060121'!$A:$AJ,(G$3+2),FALSE))</f>
        <v/>
      </c>
      <c r="H38" s="95" t="str">
        <f>IF(VLOOKUP($B38,'Results-formatted 060121'!$A:$AJ,(H$3+2),FALSE) = 0, "", VLOOKUP($B38,'Results-formatted 060121'!$A:$AJ,(H$3+2),FALSE))</f>
        <v/>
      </c>
      <c r="I38" s="95">
        <f>IF(VLOOKUP($B38,'Results-formatted 060121'!$A:$AJ,(I$3+2),FALSE) = 0, "", VLOOKUP($B38,'Results-formatted 060121'!$A:$AJ,(I$3+2),FALSE))</f>
        <v>7</v>
      </c>
      <c r="J38" s="95">
        <f>IF(VLOOKUP($B38,'Results-formatted 060121'!$A:$AJ,(J$3+2),FALSE) = 0, "", VLOOKUP($B38,'Results-formatted 060121'!$A:$AJ,(J$3+2),FALSE))</f>
        <v>4</v>
      </c>
      <c r="K38" s="95" t="str">
        <f>IF(VLOOKUP($B38,'Results-formatted 060121'!$A:$AJ,(K$3+2),FALSE) = 0, "", VLOOKUP($B38,'Results-formatted 060121'!$A:$AJ,(K$3+2),FALSE))</f>
        <v/>
      </c>
      <c r="L38" s="95">
        <f>IF(VLOOKUP($B38,'Results-formatted 060121'!$A:$AJ,(L$3+2),FALSE) = 0, "", VLOOKUP($B38,'Results-formatted 060121'!$A:$AJ,(L$3+2),FALSE))</f>
        <v>6</v>
      </c>
      <c r="M38" s="95" t="str">
        <f>IF(VLOOKUP($B38,'Results-formatted 060121'!$A:$AJ,(M$3+2),FALSE) = 0, "", VLOOKUP($B38,'Results-formatted 060121'!$A:$AJ,(M$3+2),FALSE))</f>
        <v/>
      </c>
      <c r="N38" s="95">
        <f>IF(VLOOKUP($B38,'Results-formatted 060121'!$A:$AJ,(N$3+2),FALSE) = 0, "", VLOOKUP($B38,'Results-formatted 060121'!$A:$AJ,(N$3+2),FALSE))</f>
        <v>4</v>
      </c>
      <c r="O38" s="95" t="str">
        <f>IF(VLOOKUP($B38,'Results-formatted 060121'!$A:$AJ,(O$3+2),FALSE) = 0, "", VLOOKUP($B38,'Results-formatted 060121'!$A:$AJ,(O$3+2),FALSE))</f>
        <v/>
      </c>
      <c r="P38" s="95">
        <f>IF(VLOOKUP($B38,'Results-formatted 060121'!$A:$AJ,(P$3+2),FALSE) = 0, "", VLOOKUP($B38,'Results-formatted 060121'!$A:$AJ,(P$3+2),FALSE))</f>
        <v>6</v>
      </c>
      <c r="Q38" s="95">
        <f>IF(VLOOKUP($B38,'Results-formatted 060121'!$A:$AJ,(Q$3+2),FALSE) = 0, "", VLOOKUP($B38,'Results-formatted 060121'!$A:$AJ,(Q$3+2),FALSE))</f>
        <v>6</v>
      </c>
      <c r="R38" s="95" t="str">
        <f>IF(VLOOKUP($B38,'Results-formatted 060121'!$A:$AJ,(R$3+2),FALSE) = 0, "", VLOOKUP($B38,'Results-formatted 060121'!$A:$AJ,(R$3+2),FALSE))</f>
        <v/>
      </c>
      <c r="S38" s="95">
        <f>IF(VLOOKUP($B38,'Results-formatted 060121'!$A:$AJ,(S$3+2),FALSE) = 0, "", VLOOKUP($B38,'Results-formatted 060121'!$A:$AJ,(S$3+2),FALSE))</f>
        <v>5</v>
      </c>
      <c r="T38" s="95" t="str">
        <f>IF(VLOOKUP($B38,'Results-formatted 060121'!$A:$AJ,(T$3+2),FALSE) = 0, "", VLOOKUP($B38,'Results-formatted 060121'!$A:$AJ,(T$3+2),FALSE))</f>
        <v/>
      </c>
      <c r="U38" s="95">
        <f>IF(VLOOKUP($B38,'Results-formatted 060121'!$A:$AJ,(U$3+2),FALSE) = 0, "", VLOOKUP($B38,'Results-formatted 060121'!$A:$AJ,(U$3+2),FALSE))</f>
        <v>7</v>
      </c>
      <c r="V38" s="95">
        <f>IF(VLOOKUP($B38,'Results-formatted 060121'!$A:$AJ,(V$3+2),FALSE) = 0, "", VLOOKUP($B38,'Results-formatted 060121'!$A:$AJ,(V$3+2),FALSE))</f>
        <v>3</v>
      </c>
      <c r="W38" s="95">
        <f>IF(VLOOKUP($B38,'Results-formatted 060121'!$A:$AJ,(W$3+2),FALSE) = 0, "", VLOOKUP($B38,'Results-formatted 060121'!$A:$AJ,(W$3+2),FALSE))</f>
        <v>6</v>
      </c>
      <c r="X38" s="95" t="str">
        <f>IF(VLOOKUP($B38,'Results-formatted 060121'!$A:$AJ,(X$3+2),FALSE) = 0, "", VLOOKUP($B38,'Results-formatted 060121'!$A:$AJ,(X$3+2),FALSE))</f>
        <v/>
      </c>
      <c r="Y38" s="95">
        <f>IF(VLOOKUP($B38,'Results-formatted 060121'!$A:$AJ,(Y$3+2),FALSE) = 0, "", VLOOKUP($B38,'Results-formatted 060121'!$A:$AJ,(Y$3+2),FALSE))</f>
        <v>6</v>
      </c>
      <c r="Z38" s="95">
        <f>IF(VLOOKUP($B38,'Results-formatted 060121'!$A:$AJ,(Z$3+2),FALSE) = 0, "", VLOOKUP($B38,'Results-formatted 060121'!$A:$AJ,(Z$3+2),FALSE))</f>
        <v>2</v>
      </c>
      <c r="AA38" s="95">
        <f>IF(VLOOKUP($B38,'Results-formatted 060121'!$A:$AJ,(AA$3+2),FALSE) = 0, "", VLOOKUP($B38,'Results-formatted 060121'!$A:$AJ,(AA$3+2),FALSE))</f>
        <v>6</v>
      </c>
      <c r="AB38" s="95">
        <f>IF(VLOOKUP($B38,'Results-formatted 060121'!$A:$AJ,(AB$3+2),FALSE) = 0, "", VLOOKUP($B38,'Results-formatted 060121'!$A:$AJ,(AB$3+2),FALSE))</f>
        <v>6</v>
      </c>
      <c r="AC38" s="95" t="str">
        <f>IF(VLOOKUP($B38,'Results-formatted 060121'!$A:$AJ,(AC$3+2),FALSE) = 0, "", VLOOKUP($B38,'Results-formatted 060121'!$A:$AJ,(AC$3+2),FALSE))</f>
        <v/>
      </c>
      <c r="AD38" s="95">
        <f>IF(VLOOKUP($B38,'Results-formatted 060121'!$A:$AJ,(AD$3+2),FALSE) = 0, "", VLOOKUP($B38,'Results-formatted 060121'!$A:$AJ,(AD$3+2),FALSE))</f>
        <v>7</v>
      </c>
      <c r="AE38" s="95" t="str">
        <f>IF(VLOOKUP($B38,'Results-formatted 060121'!$A:$AJ,(AE$3+2),FALSE) = 0, "", VLOOKUP($B38,'Results-formatted 060121'!$A:$AJ,(AE$3+2),FALSE))</f>
        <v/>
      </c>
      <c r="AF38" s="95">
        <f>IF(VLOOKUP($B38,'Results-formatted 060121'!$A:$AJ,(AF$3+2),FALSE) = 0, "", VLOOKUP($B38,'Results-formatted 060121'!$A:$AJ,(AF$3+2),FALSE))</f>
        <v>3</v>
      </c>
      <c r="AG38" s="95" t="str">
        <f>IF(VLOOKUP($B38,'Results-formatted 060121'!$A:$AJ,(AG$3+2),FALSE) = 0, "", VLOOKUP($B38,'Results-formatted 060121'!$A:$AJ,(AG$3+2),FALSE))</f>
        <v/>
      </c>
      <c r="AH38" s="95" t="str">
        <f>IF(VLOOKUP($B38,'Results-formatted 060121'!$A:$AJ,(AH$3+2),FALSE) = 0, "", VLOOKUP($B38,'Results-formatted 060121'!$A:$AJ,(AH$3+2),FALSE))</f>
        <v/>
      </c>
      <c r="AI38" s="95">
        <f>IF(VLOOKUP($B38,'Results-formatted 060121'!$A:$AJ,(AI$3+2),FALSE) = 0, "", VLOOKUP($B38,'Results-formatted 060121'!$A:$AJ,(AI$3+2),FALSE))</f>
        <v>7</v>
      </c>
      <c r="AJ38" s="95" t="str">
        <f>IF(VLOOKUP($B38,'Results-formatted 060121'!$A:$AJ,(AJ$3+2),FALSE) = 0, "", VLOOKUP($B38,'Results-formatted 060121'!$A:$AJ,(AJ$3+2),FALSE))</f>
        <v/>
      </c>
      <c r="AK38" s="95">
        <f>IF(VLOOKUP($B38,'Results-formatted 060121'!$A:$AJ,(AK$3+2),FALSE) = 0, "", VLOOKUP($B38,'Results-formatted 060121'!$A:$AJ,(AK$3+2),FALSE))</f>
        <v>6</v>
      </c>
      <c r="AL38" s="95" t="str">
        <f>IF(VLOOKUP($B38,'Results-formatted 060121'!$A:$AJ,(AL$3+2),FALSE) = 0, "", VLOOKUP($B38,'Results-formatted 060121'!$A:$AJ,(AL$3+2),FALSE))</f>
        <v/>
      </c>
      <c r="AM38" s="95">
        <f>IF(VLOOKUP($B38,'Results-formatted 060121'!$A:AJ,(AM$3+2),FALSE) = 0, "", VLOOKUP($B38,'Results-formatted 060121'!$A:AJ,(AM$3+2),FALSE))</f>
        <v>6</v>
      </c>
      <c r="AN38" s="95" t="str">
        <f>IF(VLOOKUP($B38,'Results-formatted 060121'!$A:AK,(AN$3+2),FALSE) = 0, "", VLOOKUP($B38,'Results-formatted 060121'!$A:AK,(AN$3+2),FALSE))</f>
        <v/>
      </c>
      <c r="AO38" s="95" t="str">
        <f>IF(VLOOKUP($B38,'Results-formatted 060121'!$A:AL,(AO$3+2),FALSE) = 0, "", VLOOKUP($B38,'Results-formatted 060121'!$A:AL,(AO$3+2),FALSE))</f>
        <v/>
      </c>
      <c r="AP38" s="95" t="str">
        <f>IF(VLOOKUP($B38,'Results-formatted 060121'!$A:AM,(AP$3+2),FALSE) = 0, "", VLOOKUP($B38,'Results-formatted 060121'!$A:AM,(AP$3+2),FALSE))</f>
        <v/>
      </c>
      <c r="AQ38" s="95" t="str">
        <f>IF(VLOOKUP($B38,'Results-formatted 060121'!$A:AN,(AQ$3+2),FALSE) = 0, "", VLOOKUP($B38,'Results-formatted 060121'!$A:AN,(AQ$3+2),FALSE))</f>
        <v/>
      </c>
      <c r="AR38" s="95" t="str">
        <f>IF(VLOOKUP($B38,'Results-formatted 060121'!$A:AO,(AR$3+2),FALSE) = 0, "", VLOOKUP($B38,'Results-formatted 060121'!$A:AO,(AR$3+2),FALSE))</f>
        <v/>
      </c>
      <c r="AS38" s="95">
        <f>IF(VLOOKUP($B38,'Results-formatted 060121'!$A:AP,(AS$3+2),FALSE) = 0, "", VLOOKUP($B38,'Results-formatted 060121'!$A:AP,(AS$3+2),FALSE))</f>
        <v>7</v>
      </c>
      <c r="AT38" s="95" t="str">
        <f>IF(VLOOKUP($B38,'Results-formatted 060121'!$A:AQ,(AT$3+2),FALSE) = 0, "", VLOOKUP($B38,'Results-formatted 060121'!$A:AQ,(AT$3+2),FALSE))</f>
        <v/>
      </c>
      <c r="AU38" s="95" t="str">
        <f>IF(VLOOKUP($B38,'Results-formatted 060121'!$A:AR,(AU$3+2),FALSE) = 0, "", VLOOKUP($B38,'Results-formatted 060121'!$A:AR,(AU$3+2),FALSE))</f>
        <v/>
      </c>
      <c r="AV38" s="95">
        <f>IF(VLOOKUP($B38,'Results-formatted 060121'!$A:AS,(AV$3+2),FALSE) = 0, "", VLOOKUP($B38,'Results-formatted 060121'!$A:AS,(AV$3+2),FALSE))</f>
        <v>5</v>
      </c>
      <c r="AW38" s="95">
        <f>IF(VLOOKUP($B38,'Results-formatted 060121'!$A:AT,(AW$3+2),FALSE) = 0, "", VLOOKUP($B38,'Results-formatted 060121'!$A:AT,(AW$3+2),FALSE))</f>
        <v>6</v>
      </c>
      <c r="AX38" s="95">
        <f>IF(VLOOKUP($B38,'Results-formatted 060121'!$A:AU,(AX$3+2),FALSE) = 0, "", VLOOKUP($B38,'Results-formatted 060121'!$A:AU,(AX$3+2),FALSE))</f>
        <v>2</v>
      </c>
      <c r="AY38" s="95" t="str">
        <f>IF(VLOOKUP($B38,'Results-formatted 060121'!$A:AV,(AY$3+2),FALSE) = 0, "", VLOOKUP($B38,'Results-formatted 060121'!$A:AV,(AY$3+2),FALSE))</f>
        <v/>
      </c>
      <c r="AZ38" s="95" t="str">
        <f>IF(VLOOKUP($B38,'Results-formatted 060121'!$A:AW,(AZ$3+2),FALSE) = 0, "", VLOOKUP($B38,'Results-formatted 060121'!$A:AW,(AZ$3+2),FALSE))</f>
        <v/>
      </c>
      <c r="BA38" s="95" t="str">
        <f>IF(VLOOKUP($B38,'Results-formatted 060121'!$A:AX,(BA$3+2),FALSE) = 0, "", VLOOKUP($B38,'Results-formatted 060121'!$A:AX,(BA$3+2),FALSE))</f>
        <v/>
      </c>
      <c r="BB38" s="95" t="str">
        <f>IF(VLOOKUP($B38,'Results-formatted 060121'!$A:AY,(BB$3+2),FALSE) = 0, "", VLOOKUP($B38,'Results-formatted 060121'!$A:AY,(BB$3+2),FALSE))</f>
        <v/>
      </c>
      <c r="BC38" s="95">
        <f>IF(VLOOKUP($B38,'Results-formatted 060121'!$A:AZ,(BC$3+2),FALSE) = 0, "", VLOOKUP($B38,'Results-formatted 060121'!$A:AZ,(BC$3+2),FALSE))</f>
        <v>5</v>
      </c>
      <c r="BD38" s="95">
        <f>IF(VLOOKUP($B38,'Results-formatted 060121'!$A:BA,(BD$3+2),FALSE) = 0, "", VLOOKUP($B38,'Results-formatted 060121'!$A:BA,(BD$3+2),FALSE))</f>
        <v>6</v>
      </c>
      <c r="BE38" s="95" t="str">
        <f>IF(VLOOKUP($B38,'Results-formatted 060121'!$A:BB,(BE$3+2),FALSE) = 0, "", VLOOKUP($B38,'Results-formatted 060121'!$A:BB,(BE$3+2),FALSE))</f>
        <v/>
      </c>
      <c r="BF38" s="95" t="str">
        <f>IF(VLOOKUP($B38,'Results-formatted 060121'!$A:BC,(BF$3+2),FALSE) = 0, "", VLOOKUP($B38,'Results-formatted 060121'!$A:BC,(BF$3+2),FALSE))</f>
        <v/>
      </c>
      <c r="BG38" s="95">
        <f>IF(VLOOKUP($B38,'Results-formatted 060121'!$A:BD,(BG$3+2),FALSE) = 0, "", VLOOKUP($B38,'Results-formatted 060121'!$A:BD,(BG$3+2),FALSE))</f>
        <v>6</v>
      </c>
      <c r="BH38" s="95" t="str">
        <f>IF(VLOOKUP($B38,'Results-formatted 060121'!$A:BE,(BH$3+2),FALSE) = 0, "", VLOOKUP($B38,'Results-formatted 060121'!$A:BE,(BH$3+2),FALSE))</f>
        <v/>
      </c>
      <c r="BI38" s="95">
        <f>IF(VLOOKUP($B38,'Results-formatted 060121'!$A:BF,(BI$3+2),FALSE) = 0, "", VLOOKUP($B38,'Results-formatted 060121'!$A:BF,(BI$3+2),FALSE))</f>
        <v>6</v>
      </c>
      <c r="BJ38" s="95" t="str">
        <f>IF(VLOOKUP($B38,'Results-formatted 060121'!$A:BG,(BJ$3+2),FALSE) = 0, "", VLOOKUP($B38,'Results-formatted 060121'!$A:BG,(BJ$3+2),FALSE))</f>
        <v/>
      </c>
      <c r="BK38" s="95" t="str">
        <f>IF(VLOOKUP($B38,'Results-formatted 060121'!$A:BH,(BK$3+2),FALSE) = 0, "", VLOOKUP($B38,'Results-formatted 060121'!$A:BH,(BK$3+2),FALSE))</f>
        <v/>
      </c>
      <c r="BL38" s="95" t="str">
        <f>IF(VLOOKUP($B38,'Results-formatted 060121'!$A:BI,(BL$3+2),FALSE) = 0, "", VLOOKUP($B38,'Results-formatted 060121'!$A:BI,(BL$3+2),FALSE))</f>
        <v/>
      </c>
      <c r="BM38" s="95" t="str">
        <f>IF(VLOOKUP($B38,'Results-formatted 060121'!$A:BJ,(BM$3+2),FALSE) = 0, "", VLOOKUP($B38,'Results-formatted 060121'!$A:BJ,(BM$3+2),FALSE))</f>
        <v/>
      </c>
      <c r="BN38" s="95"/>
      <c r="BO38" s="95"/>
      <c r="BP38" s="95"/>
      <c r="BQ38" s="95"/>
      <c r="BR38" s="95"/>
      <c r="BS38" s="95"/>
      <c r="BT38" s="95"/>
      <c r="BU38" s="95"/>
      <c r="BV38" s="95"/>
      <c r="BW38" s="95"/>
      <c r="BX38" s="95"/>
      <c r="BY38" s="95"/>
      <c r="BZ38" s="95"/>
      <c r="CA38" s="95"/>
      <c r="CB38" s="95"/>
      <c r="CC38" s="95"/>
      <c r="CD38" s="98"/>
      <c r="CE38" s="2">
        <f t="shared" si="6"/>
        <v>5.3928571428571432</v>
      </c>
      <c r="CF38" s="25">
        <f t="shared" si="5"/>
        <v>1.4488638132020379</v>
      </c>
    </row>
    <row r="39" spans="2:84" ht="28" customHeight="1" x14ac:dyDescent="0.15">
      <c r="B39" s="84"/>
      <c r="E39" s="160" t="s">
        <v>75</v>
      </c>
      <c r="F39" s="158"/>
      <c r="G39" s="158"/>
      <c r="H39" s="158"/>
      <c r="I39" s="158"/>
      <c r="J39" s="158"/>
      <c r="K39" s="158"/>
      <c r="L39" s="158"/>
      <c r="M39" s="158"/>
      <c r="N39" s="158"/>
      <c r="O39" s="158"/>
      <c r="P39" s="158"/>
      <c r="Q39" s="158"/>
      <c r="R39" s="158"/>
      <c r="S39" s="158"/>
      <c r="T39" s="158"/>
      <c r="U39" s="158"/>
      <c r="V39" s="158"/>
      <c r="W39" s="158"/>
      <c r="X39" s="158"/>
      <c r="Y39" s="158"/>
      <c r="Z39" s="158"/>
      <c r="AA39" s="158"/>
      <c r="AB39" s="158"/>
      <c r="AC39" s="158"/>
      <c r="AD39" s="158"/>
      <c r="AE39" s="158"/>
      <c r="AF39" s="158"/>
      <c r="AG39" s="158"/>
      <c r="AH39" s="158"/>
      <c r="AI39" s="158"/>
      <c r="AJ39" s="158"/>
      <c r="AK39" s="158"/>
      <c r="AL39" s="158"/>
      <c r="AM39" s="158"/>
      <c r="AN39" s="158"/>
      <c r="AO39" s="158"/>
      <c r="AP39" s="158"/>
      <c r="AQ39" s="158"/>
      <c r="AR39" s="158"/>
      <c r="AS39" s="158"/>
      <c r="AT39" s="158"/>
      <c r="AU39" s="158"/>
      <c r="AV39" s="158"/>
      <c r="AW39" s="158"/>
      <c r="AX39" s="158"/>
      <c r="AY39" s="158"/>
      <c r="AZ39" s="158"/>
      <c r="BA39" s="158"/>
      <c r="BB39" s="158"/>
      <c r="BC39" s="158"/>
      <c r="BD39" s="158"/>
      <c r="BE39" s="158"/>
      <c r="BF39" s="158"/>
      <c r="BG39" s="158"/>
      <c r="BH39" s="158"/>
      <c r="BI39" s="158"/>
      <c r="BJ39" s="158"/>
      <c r="BK39" s="158"/>
      <c r="BL39" s="158"/>
      <c r="BM39" s="158"/>
      <c r="BN39" s="158"/>
      <c r="BO39" s="158"/>
      <c r="BP39" s="158"/>
      <c r="BQ39" s="158"/>
      <c r="BR39" s="158"/>
      <c r="BS39" s="158"/>
      <c r="BT39" s="158"/>
      <c r="BU39" s="158"/>
      <c r="BV39" s="158"/>
      <c r="BW39" s="158"/>
      <c r="BX39" s="158"/>
      <c r="BY39" s="158"/>
      <c r="BZ39" s="158"/>
      <c r="CA39" s="158"/>
      <c r="CB39" s="158"/>
      <c r="CC39" s="158"/>
      <c r="CD39" s="159"/>
      <c r="CE39" s="35"/>
      <c r="CF39" s="35"/>
    </row>
    <row r="40" spans="2:84" ht="18" customHeight="1" x14ac:dyDescent="0.15">
      <c r="B40" s="84"/>
      <c r="E40" s="18" t="s">
        <v>143</v>
      </c>
      <c r="F40" s="34"/>
      <c r="G40" s="34"/>
      <c r="H40" s="34">
        <f t="shared" ref="H40:CD40" si="7">IF(ISNUMBER(H41),AVERAGE(H41:H47),"")</f>
        <v>3.2857142857142856</v>
      </c>
      <c r="I40" s="34">
        <f t="shared" si="7"/>
        <v>1.1428571428571428</v>
      </c>
      <c r="J40" s="34"/>
      <c r="K40" s="34">
        <f t="shared" si="7"/>
        <v>3.8571428571428572</v>
      </c>
      <c r="L40" s="34">
        <f t="shared" si="7"/>
        <v>3.1428571428571428</v>
      </c>
      <c r="M40" s="34">
        <f t="shared" si="7"/>
        <v>4.5714285714285712</v>
      </c>
      <c r="N40" s="34"/>
      <c r="O40" s="34">
        <f t="shared" si="7"/>
        <v>4.5714285714285712</v>
      </c>
      <c r="P40" s="34">
        <f t="shared" si="7"/>
        <v>2.8571428571428572</v>
      </c>
      <c r="Q40" s="34">
        <f t="shared" si="7"/>
        <v>5</v>
      </c>
      <c r="R40" s="34"/>
      <c r="S40" s="34">
        <f t="shared" si="7"/>
        <v>3.5714285714285716</v>
      </c>
      <c r="T40" s="34">
        <f t="shared" si="7"/>
        <v>3.8571428571428572</v>
      </c>
      <c r="U40" s="34">
        <f t="shared" si="7"/>
        <v>4.5714285714285712</v>
      </c>
      <c r="V40" s="34">
        <f t="shared" si="7"/>
        <v>3.5714285714285716</v>
      </c>
      <c r="W40" s="34">
        <f t="shared" si="7"/>
        <v>3.5714285714285716</v>
      </c>
      <c r="X40" s="34">
        <f t="shared" si="7"/>
        <v>3.4285714285714284</v>
      </c>
      <c r="Y40" s="34">
        <f t="shared" si="7"/>
        <v>3.7142857142857144</v>
      </c>
      <c r="Z40" s="34">
        <f t="shared" si="7"/>
        <v>2.5714285714285716</v>
      </c>
      <c r="AA40" s="34"/>
      <c r="AB40" s="34">
        <f t="shared" si="7"/>
        <v>4</v>
      </c>
      <c r="AC40" s="34">
        <f t="shared" si="7"/>
        <v>2.4285714285714284</v>
      </c>
      <c r="AD40" s="34">
        <f t="shared" si="7"/>
        <v>4</v>
      </c>
      <c r="AE40" s="34">
        <f t="shared" si="7"/>
        <v>4.1428571428571432</v>
      </c>
      <c r="AF40" s="34">
        <f t="shared" si="7"/>
        <v>3.5714285714285716</v>
      </c>
      <c r="AG40" s="34">
        <f t="shared" si="7"/>
        <v>4.4285714285714288</v>
      </c>
      <c r="AH40" s="34">
        <f t="shared" si="7"/>
        <v>2.7142857142857144</v>
      </c>
      <c r="AI40" s="34">
        <f t="shared" si="7"/>
        <v>1.8571428571428572</v>
      </c>
      <c r="AJ40" s="34">
        <f t="shared" si="7"/>
        <v>5</v>
      </c>
      <c r="AK40" s="34"/>
      <c r="AL40" s="34">
        <f t="shared" si="7"/>
        <v>3.4285714285714284</v>
      </c>
      <c r="AM40" s="34">
        <f t="shared" si="7"/>
        <v>4.7142857142857144</v>
      </c>
      <c r="AN40" s="34">
        <f t="shared" ref="AN40:CA40" si="8">IF(ISNUMBER(AN41),AVERAGE(AN41:AN47),"")</f>
        <v>3.4285714285714284</v>
      </c>
      <c r="AO40" s="34">
        <f t="shared" si="8"/>
        <v>4.7142857142857144</v>
      </c>
      <c r="AP40" s="34"/>
      <c r="AQ40" s="34">
        <f t="shared" si="8"/>
        <v>3.5714285714285716</v>
      </c>
      <c r="AR40" s="34">
        <f t="shared" si="8"/>
        <v>3.2857142857142856</v>
      </c>
      <c r="AS40" s="34">
        <f t="shared" si="8"/>
        <v>3.8571428571428572</v>
      </c>
      <c r="AT40" s="34">
        <f t="shared" si="8"/>
        <v>5</v>
      </c>
      <c r="AU40" s="34"/>
      <c r="AV40" s="34">
        <f t="shared" si="8"/>
        <v>3.4285714285714284</v>
      </c>
      <c r="AW40" s="34">
        <f t="shared" si="8"/>
        <v>3.8571428571428572</v>
      </c>
      <c r="AX40" s="34"/>
      <c r="AY40" s="34">
        <f t="shared" si="8"/>
        <v>0</v>
      </c>
      <c r="AZ40" s="34">
        <f t="shared" si="8"/>
        <v>2.8571428571428572</v>
      </c>
      <c r="BA40" s="34">
        <f t="shared" si="8"/>
        <v>3.2857142857142856</v>
      </c>
      <c r="BB40" s="34"/>
      <c r="BC40" s="34">
        <f t="shared" si="8"/>
        <v>3</v>
      </c>
      <c r="BD40" s="34">
        <f t="shared" si="8"/>
        <v>3.4285714285714284</v>
      </c>
      <c r="BE40" s="34">
        <f t="shared" si="8"/>
        <v>4</v>
      </c>
      <c r="BF40" s="34">
        <f t="shared" si="8"/>
        <v>3.8571428571428572</v>
      </c>
      <c r="BG40" s="34">
        <f t="shared" si="8"/>
        <v>3.1428571428571428</v>
      </c>
      <c r="BH40" s="34"/>
      <c r="BI40" s="34">
        <f t="shared" si="8"/>
        <v>4</v>
      </c>
      <c r="BJ40" s="34">
        <f t="shared" si="8"/>
        <v>4.4285714285714288</v>
      </c>
      <c r="BK40" s="34">
        <f t="shared" si="8"/>
        <v>4</v>
      </c>
      <c r="BL40" s="34">
        <f t="shared" si="8"/>
        <v>3.4285714285714284</v>
      </c>
      <c r="BM40" s="34">
        <f t="shared" si="8"/>
        <v>3.1428571428571428</v>
      </c>
      <c r="BN40" s="34" t="str">
        <f t="shared" si="8"/>
        <v/>
      </c>
      <c r="BO40" s="34" t="str">
        <f t="shared" si="8"/>
        <v/>
      </c>
      <c r="BP40" s="34"/>
      <c r="BQ40" s="34"/>
      <c r="BR40" s="34" t="str">
        <f t="shared" ref="BR40:BS40" si="9">IF(ISNUMBER(BR41),AVERAGE(BR41:BR47),"")</f>
        <v/>
      </c>
      <c r="BS40" s="34" t="str">
        <f t="shared" si="9"/>
        <v/>
      </c>
      <c r="BT40" s="34"/>
      <c r="BU40" s="34"/>
      <c r="BV40" s="34" t="str">
        <f t="shared" si="8"/>
        <v/>
      </c>
      <c r="BW40" s="34" t="str">
        <f t="shared" ref="BW40" si="10">IF(ISNUMBER(BW41),AVERAGE(BW41:BW47),"")</f>
        <v/>
      </c>
      <c r="BX40" s="34"/>
      <c r="BY40" s="34"/>
      <c r="BZ40" s="34" t="str">
        <f t="shared" ref="BZ40" si="11">IF(ISNUMBER(BZ41),AVERAGE(BZ41:BZ47),"")</f>
        <v/>
      </c>
      <c r="CA40" s="34" t="str">
        <f t="shared" si="8"/>
        <v/>
      </c>
      <c r="CB40" s="34"/>
      <c r="CC40" s="34"/>
      <c r="CD40" s="34" t="str">
        <f t="shared" si="7"/>
        <v/>
      </c>
      <c r="CE40" s="34">
        <f t="shared" ref="CE40:CE71" si="12">AVERAGE(F40:CD40)</f>
        <v>3.5684523809523796</v>
      </c>
      <c r="CF40" s="34">
        <f t="shared" ref="CF40:CF71" si="13">STDEV(F40:CD40)</f>
        <v>0.94277865719816989</v>
      </c>
    </row>
    <row r="41" spans="2:84" ht="42" x14ac:dyDescent="0.15">
      <c r="B41" s="84" t="s">
        <v>714</v>
      </c>
      <c r="C41" s="86" t="s">
        <v>224</v>
      </c>
      <c r="D41" s="2">
        <v>5</v>
      </c>
      <c r="E41" s="15" t="s">
        <v>21</v>
      </c>
      <c r="F41" s="95">
        <f>IF($C41 = "neg", (($D41+1) - VLOOKUP($B41,'Results-formatted 060121'!$A:$AJ,(F$3+2),FALSE)), IF($C41 = "pos-neg", (3+VLOOKUP($B41,'Results-formatted 060121'!$A:$AJ,(F$3+2),FALSE)), VLOOKUP($B41,'Results-formatted 060121'!$A:$AJ,(F$3+2),FALSE)))</f>
        <v>3</v>
      </c>
      <c r="G41" s="95">
        <f>IF($C41 = "neg", (($D41+1) - VLOOKUP($B41,'Results-formatted 060121'!$A:$AJ,(G$3+2),FALSE)), IF($C41 = "pos-neg", (3+VLOOKUP($B41,'Results-formatted 060121'!$A:$AJ,(G$3+2),FALSE)), VLOOKUP($B41,'Results-formatted 060121'!$A:$AJ,(G$3+2),FALSE)))</f>
        <v>5</v>
      </c>
      <c r="H41" s="95">
        <f>IF($C41 = "neg", (($D41+1) - VLOOKUP($B41,'Results-formatted 060121'!$A:$AJ,(H$3+2),FALSE)), IF($C41 = "pos-neg", (3+VLOOKUP($B41,'Results-formatted 060121'!$A:$AJ,(H$3+2),FALSE)), VLOOKUP($B41,'Results-formatted 060121'!$A:$AJ,(H$3+2),FALSE)))</f>
        <v>4</v>
      </c>
      <c r="I41" s="95">
        <f>IF($C41 = "neg", (($D41+1) - VLOOKUP($B41,'Results-formatted 060121'!$A:$AJ,(I$3+2),FALSE)), IF($C41 = "pos-neg", (3+VLOOKUP($B41,'Results-formatted 060121'!$A:$AJ,(I$3+2),FALSE)), VLOOKUP($B41,'Results-formatted 060121'!$A:$AJ,(I$3+2),FALSE)))</f>
        <v>1</v>
      </c>
      <c r="J41" s="95">
        <f>IF($C41 = "neg", (($D41+1) - VLOOKUP($B41,'Results-formatted 060121'!$A:$AJ,(J$3+2),FALSE)), IF($C41 = "pos-neg", (3+VLOOKUP($B41,'Results-formatted 060121'!$A:$AJ,(J$3+2),FALSE)), VLOOKUP($B41,'Results-formatted 060121'!$A:$AJ,(J$3+2),FALSE)))</f>
        <v>3</v>
      </c>
      <c r="K41" s="95">
        <f>IF($C41 = "neg", (($D41+1) - VLOOKUP($B41,'Results-formatted 060121'!$A:$AJ,(K$3+2),FALSE)), IF($C41 = "pos-neg", (3+VLOOKUP($B41,'Results-formatted 060121'!$A:$AJ,(K$3+2),FALSE)), VLOOKUP($B41,'Results-formatted 060121'!$A:$AJ,(K$3+2),FALSE)))</f>
        <v>4</v>
      </c>
      <c r="L41" s="95">
        <f>IF($C41 = "neg", (($D41+1) - VLOOKUP($B41,'Results-formatted 060121'!$A:$AJ,(L$3+2),FALSE)), IF($C41 = "pos-neg", (3+VLOOKUP($B41,'Results-formatted 060121'!$A:$AJ,(L$3+2),FALSE)), VLOOKUP($B41,'Results-formatted 060121'!$A:$AJ,(L$3+2),FALSE)))</f>
        <v>4</v>
      </c>
      <c r="M41" s="95">
        <f>IF($C41 = "neg", (($D41+1) - VLOOKUP($B41,'Results-formatted 060121'!$A:$AJ,(M$3+2),FALSE)), IF($C41 = "pos-neg", (3+VLOOKUP($B41,'Results-formatted 060121'!$A:$AJ,(M$3+2),FALSE)), VLOOKUP($B41,'Results-formatted 060121'!$A:$AJ,(M$3+2),FALSE)))</f>
        <v>5</v>
      </c>
      <c r="N41" s="95">
        <f>IF($C41 = "neg", (($D41+1) - VLOOKUP($B41,'Results-formatted 060121'!$A:$AJ,(N$3+2),FALSE)), IF($C41 = "pos-neg", (3+VLOOKUP($B41,'Results-formatted 060121'!$A:$AJ,(N$3+2),FALSE)), VLOOKUP($B41,'Results-formatted 060121'!$A:$AJ,(N$3+2),FALSE)))</f>
        <v>4</v>
      </c>
      <c r="O41" s="95">
        <f>IF($C41 = "neg", (($D41+1) - VLOOKUP($B41,'Results-formatted 060121'!$A:$AJ,(O$3+2),FALSE)), IF($C41 = "pos-neg", (3+VLOOKUP($B41,'Results-formatted 060121'!$A:$AJ,(O$3+2),FALSE)), VLOOKUP($B41,'Results-formatted 060121'!$A:$AJ,(O$3+2),FALSE)))</f>
        <v>5</v>
      </c>
      <c r="P41" s="95">
        <f>IF($C41 = "neg", (($D41+1) - VLOOKUP($B41,'Results-formatted 060121'!$A:$AJ,(P$3+2),FALSE)), IF($C41 = "pos-neg", (3+VLOOKUP($B41,'Results-formatted 060121'!$A:$AJ,(P$3+2),FALSE)), VLOOKUP($B41,'Results-formatted 060121'!$A:$AJ,(P$3+2),FALSE)))</f>
        <v>3</v>
      </c>
      <c r="Q41" s="95">
        <f>IF($C41 = "neg", (($D41+1) - VLOOKUP($B41,'Results-formatted 060121'!$A:$AJ,(Q$3+2),FALSE)), IF($C41 = "pos-neg", (3+VLOOKUP($B41,'Results-formatted 060121'!$A:$AJ,(Q$3+2),FALSE)), VLOOKUP($B41,'Results-formatted 060121'!$A:$AJ,(Q$3+2),FALSE)))</f>
        <v>5</v>
      </c>
      <c r="R41" s="95">
        <f>IF($C41 = "neg", (($D41+1) - VLOOKUP($B41,'Results-formatted 060121'!$A:$AJ,(R$3+2),FALSE)), IF($C41 = "pos-neg", (3+VLOOKUP($B41,'Results-formatted 060121'!$A:$AJ,(R$3+2),FALSE)), VLOOKUP($B41,'Results-formatted 060121'!$A:$AJ,(R$3+2),FALSE)))</f>
        <v>4</v>
      </c>
      <c r="S41" s="95">
        <f>IF($C41 = "neg", (($D41+1) - VLOOKUP($B41,'Results-formatted 060121'!$A:$AJ,(S$3+2),FALSE)), IF($C41 = "pos-neg", (3+VLOOKUP($B41,'Results-formatted 060121'!$A:$AJ,(S$3+2),FALSE)), VLOOKUP($B41,'Results-formatted 060121'!$A:$AJ,(S$3+2),FALSE)))</f>
        <v>4</v>
      </c>
      <c r="T41" s="95">
        <f>IF($C41 = "neg", (($D41+1) - VLOOKUP($B41,'Results-formatted 060121'!$A:$AJ,(T$3+2),FALSE)), IF($C41 = "pos-neg", (3+VLOOKUP($B41,'Results-formatted 060121'!$A:$AJ,(T$3+2),FALSE)), VLOOKUP($B41,'Results-formatted 060121'!$A:$AJ,(T$3+2),FALSE)))</f>
        <v>4</v>
      </c>
      <c r="U41" s="95">
        <f>IF($C41 = "neg", (($D41+1) - VLOOKUP($B41,'Results-formatted 060121'!$A:$AJ,(U$3+2),FALSE)), IF($C41 = "pos-neg", (3+VLOOKUP($B41,'Results-formatted 060121'!$A:$AJ,(U$3+2),FALSE)), VLOOKUP($B41,'Results-formatted 060121'!$A:$AJ,(U$3+2),FALSE)))</f>
        <v>4</v>
      </c>
      <c r="V41" s="95">
        <f>IF($C41 = "neg", (($D41+1) - VLOOKUP($B41,'Results-formatted 060121'!$A:$AJ,(V$3+2),FALSE)), IF($C41 = "pos-neg", (3+VLOOKUP($B41,'Results-formatted 060121'!$A:$AJ,(V$3+2),FALSE)), VLOOKUP($B41,'Results-formatted 060121'!$A:$AJ,(V$3+2),FALSE)))</f>
        <v>4</v>
      </c>
      <c r="W41" s="95">
        <f>IF($C41 = "neg", (($D41+1) - VLOOKUP($B41,'Results-formatted 060121'!$A:$AJ,(W$3+2),FALSE)), IF($C41 = "pos-neg", (3+VLOOKUP($B41,'Results-formatted 060121'!$A:$AJ,(W$3+2),FALSE)), VLOOKUP($B41,'Results-formatted 060121'!$A:$AJ,(W$3+2),FALSE)))</f>
        <v>4</v>
      </c>
      <c r="X41" s="95">
        <f>IF($C41 = "neg", (($D41+1) - VLOOKUP($B41,'Results-formatted 060121'!$A:$AJ,(X$3+2),FALSE)), IF($C41 = "pos-neg", (3+VLOOKUP($B41,'Results-formatted 060121'!$A:$AJ,(X$3+2),FALSE)), VLOOKUP($B41,'Results-formatted 060121'!$A:$AJ,(X$3+2),FALSE)))</f>
        <v>4</v>
      </c>
      <c r="Y41" s="95">
        <f>IF($C41 = "neg", (($D41+1) - VLOOKUP($B41,'Results-formatted 060121'!$A:$AJ,(Y$3+2),FALSE)), IF($C41 = "pos-neg", (3+VLOOKUP($B41,'Results-formatted 060121'!$A:$AJ,(Y$3+2),FALSE)), VLOOKUP($B41,'Results-formatted 060121'!$A:$AJ,(Y$3+2),FALSE)))</f>
        <v>4</v>
      </c>
      <c r="Z41" s="95">
        <f>IF($C41 = "neg", (($D41+1) - VLOOKUP($B41,'Results-formatted 060121'!$A:$AJ,(Z$3+2),FALSE)), IF($C41 = "pos-neg", (3+VLOOKUP($B41,'Results-formatted 060121'!$A:$AJ,(Z$3+2),FALSE)), VLOOKUP($B41,'Results-formatted 060121'!$A:$AJ,(Z$3+2),FALSE)))</f>
        <v>3</v>
      </c>
      <c r="AA41" s="95">
        <f>IF($C41 = "neg", (($D41+1) - VLOOKUP($B41,'Results-formatted 060121'!$A:$AJ,(AA$3+2),FALSE)), IF($C41 = "pos-neg", (3+VLOOKUP($B41,'Results-formatted 060121'!$A:$AJ,(AA$3+2),FALSE)), VLOOKUP($B41,'Results-formatted 060121'!$A:$AJ,(AA$3+2),FALSE)))</f>
        <v>4</v>
      </c>
      <c r="AB41" s="95">
        <f>IF($C41 = "neg", (($D41+1) - VLOOKUP($B41,'Results-formatted 060121'!$A:$AJ,(AB$3+2),FALSE)), IF($C41 = "pos-neg", (3+VLOOKUP($B41,'Results-formatted 060121'!$A:$AJ,(AB$3+2),FALSE)), VLOOKUP($B41,'Results-formatted 060121'!$A:$AJ,(AB$3+2),FALSE)))</f>
        <v>4</v>
      </c>
      <c r="AC41" s="95">
        <f>IF($C41 = "neg", (($D41+1) - VLOOKUP($B41,'Results-formatted 060121'!$A:$AJ,(AC$3+2),FALSE)), IF($C41 = "pos-neg", (3+VLOOKUP($B41,'Results-formatted 060121'!$A:$AJ,(AC$3+2),FALSE)), VLOOKUP($B41,'Results-formatted 060121'!$A:$AJ,(AC$3+2),FALSE)))</f>
        <v>3</v>
      </c>
      <c r="AD41" s="95">
        <f>IF($C41 = "neg", (($D41+1) - VLOOKUP($B41,'Results-formatted 060121'!$A:$AJ,(AD$3+2),FALSE)), IF($C41 = "pos-neg", (3+VLOOKUP($B41,'Results-formatted 060121'!$A:$AJ,(AD$3+2),FALSE)), VLOOKUP($B41,'Results-formatted 060121'!$A:$AJ,(AD$3+2),FALSE)))</f>
        <v>4</v>
      </c>
      <c r="AE41" s="95">
        <f>IF($C41 = "neg", (($D41+1) - VLOOKUP($B41,'Results-formatted 060121'!$A:$AJ,(AE$3+2),FALSE)), IF($C41 = "pos-neg", (3+VLOOKUP($B41,'Results-formatted 060121'!$A:$AJ,(AE$3+2),FALSE)), VLOOKUP($B41,'Results-formatted 060121'!$A:$AJ,(AE$3+2),FALSE)))</f>
        <v>4</v>
      </c>
      <c r="AF41" s="95">
        <f>IF($C41 = "neg", (($D41+1) - VLOOKUP($B41,'Results-formatted 060121'!$A:$AJ,(AF$3+2),FALSE)), IF($C41 = "pos-neg", (3+VLOOKUP($B41,'Results-formatted 060121'!$A:$AJ,(AF$3+2),FALSE)), VLOOKUP($B41,'Results-formatted 060121'!$A:$AJ,(AF$3+2),FALSE)))</f>
        <v>4</v>
      </c>
      <c r="AG41" s="95">
        <f>IF($C41 = "neg", (($D41+1) - VLOOKUP($B41,'Results-formatted 060121'!$A:$AJ,(AG$3+2),FALSE)), IF($C41 = "pos-neg", (3+VLOOKUP($B41,'Results-formatted 060121'!$A:$AJ,(AG$3+2),FALSE)), VLOOKUP($B41,'Results-formatted 060121'!$A:$AJ,(AG$3+2),FALSE)))</f>
        <v>5</v>
      </c>
      <c r="AH41" s="95">
        <f>IF($C41 = "neg", (($D41+1) - VLOOKUP($B41,'Results-formatted 060121'!$A:$AJ,(AH$3+2),FALSE)), IF($C41 = "pos-neg", (3+VLOOKUP($B41,'Results-formatted 060121'!$A:$AJ,(AH$3+2),FALSE)), VLOOKUP($B41,'Results-formatted 060121'!$A:$AJ,(AH$3+2),FALSE)))</f>
        <v>2</v>
      </c>
      <c r="AI41" s="95">
        <f>IF($C41 = "neg", (($D41+1) - VLOOKUP($B41,'Results-formatted 060121'!$A:$AJ,(AI$3+2),FALSE)), IF($C41 = "pos-neg", (3+VLOOKUP($B41,'Results-formatted 060121'!$A:$AJ,(AI$3+2),FALSE)), VLOOKUP($B41,'Results-formatted 060121'!$A:$AJ,(AI$3+2),FALSE)))</f>
        <v>2</v>
      </c>
      <c r="AJ41" s="95">
        <f>IF($C41 = "neg", (($D41+1) - VLOOKUP($B41,'Results-formatted 060121'!$A:$AJ,(AJ$3+2),FALSE)), IF($C41 = "pos-neg", (3+VLOOKUP($B41,'Results-formatted 060121'!$A:$AJ,(AJ$3+2),FALSE)), VLOOKUP($B41,'Results-formatted 060121'!$A:$AJ,(AJ$3+2),FALSE)))</f>
        <v>5</v>
      </c>
      <c r="AK41" s="95">
        <f>IF($C41 = "neg", (($D41+1) - VLOOKUP($B41,'Results-formatted 060121'!$A:$AJ,(AK$3+2),FALSE)), IF($C41 = "pos-neg", (3+VLOOKUP($B41,'Results-formatted 060121'!$A:$AJ,(AK$3+2),FALSE)), VLOOKUP($B41,'Results-formatted 060121'!$A:$AJ,(AK$3+2),FALSE)))</f>
        <v>4</v>
      </c>
      <c r="AL41" s="95">
        <f>IF($C41 = "neg", (($D41+1) - VLOOKUP($B41,'Results-formatted 060121'!$A:$AJ,(AL$3+2),FALSE)), IF($C41 = "pos-neg", (3+VLOOKUP($B41,'Results-formatted 060121'!$A:$AJ,(AL$3+2),FALSE)), VLOOKUP($B41,'Results-formatted 060121'!$A:$AJ,(AL$3+2),FALSE)))</f>
        <v>3</v>
      </c>
      <c r="AM41" s="95">
        <f>IF($C41 = "neg", (($D41+1) - VLOOKUP($B41,'Results-formatted 060121'!$A:AJ,(AM$3+2),FALSE)), IF($C41 = "pos-neg", (3+VLOOKUP($B41,'Results-formatted 060121'!$A:AJ,(AM$3+2),FALSE)), VLOOKUP($B41,'Results-formatted 060121'!$A:AJ,(AM$3+2),FALSE)))</f>
        <v>5</v>
      </c>
      <c r="AN41" s="95">
        <f>IF($C41 = "neg", (($D41+1) - VLOOKUP($B41,'Results-formatted 060121'!$A:AK,(AN$3+2),FALSE)), IF($C41 = "pos-neg", (3+VLOOKUP($B41,'Results-formatted 060121'!$A:AK,(AN$3+2),FALSE)), VLOOKUP($B41,'Results-formatted 060121'!$A:AK,(AN$3+2),FALSE)))</f>
        <v>4</v>
      </c>
      <c r="AO41" s="95">
        <f>IF($C41 = "neg", (($D41+1) - VLOOKUP($B41,'Results-formatted 060121'!$A:AL,(AO$3+2),FALSE)), IF($C41 = "pos-neg", (3+VLOOKUP($B41,'Results-formatted 060121'!$A:AL,(AO$3+2),FALSE)), VLOOKUP($B41,'Results-formatted 060121'!$A:AL,(AO$3+2),FALSE)))</f>
        <v>5</v>
      </c>
      <c r="AP41" s="95">
        <f>IF($C41 = "neg", (($D41+1) - VLOOKUP($B41,'Results-formatted 060121'!$A:AM,(AP$3+2),FALSE)), IF($C41 = "pos-neg", (3+VLOOKUP($B41,'Results-formatted 060121'!$A:AM,(AP$3+2),FALSE)), VLOOKUP($B41,'Results-formatted 060121'!$A:AM,(AP$3+2),FALSE)))</f>
        <v>2</v>
      </c>
      <c r="AQ41" s="95">
        <f>IF($C41 = "neg", (($D41+1) - VLOOKUP($B41,'Results-formatted 060121'!$A:AN,(AQ$3+2),FALSE)), IF($C41 = "pos-neg", (3+VLOOKUP($B41,'Results-formatted 060121'!$A:AN,(AQ$3+2),FALSE)), VLOOKUP($B41,'Results-formatted 060121'!$A:AN,(AQ$3+2),FALSE)))</f>
        <v>4</v>
      </c>
      <c r="AR41" s="95">
        <f>IF($C41 = "neg", (($D41+1) - VLOOKUP($B41,'Results-formatted 060121'!$A:AO,(AR$3+2),FALSE)), IF($C41 = "pos-neg", (3+VLOOKUP($B41,'Results-formatted 060121'!$A:AO,(AR$3+2),FALSE)), VLOOKUP($B41,'Results-formatted 060121'!$A:AO,(AR$3+2),FALSE)))</f>
        <v>3</v>
      </c>
      <c r="AS41" s="95">
        <f>IF($C41 = "neg", (($D41+1) - VLOOKUP($B41,'Results-formatted 060121'!$A:AP,(AS$3+2),FALSE)), IF($C41 = "pos-neg", (3+VLOOKUP($B41,'Results-formatted 060121'!$A:AP,(AS$3+2),FALSE)), VLOOKUP($B41,'Results-formatted 060121'!$A:AP,(AS$3+2),FALSE)))</f>
        <v>4</v>
      </c>
      <c r="AT41" s="95">
        <f>IF($C41 = "neg", (($D41+1) - VLOOKUP($B41,'Results-formatted 060121'!$A:AQ,(AT$3+2),FALSE)), IF($C41 = "pos-neg", (3+VLOOKUP($B41,'Results-formatted 060121'!$A:AQ,(AT$3+2),FALSE)), VLOOKUP($B41,'Results-formatted 060121'!$A:AQ,(AT$3+2),FALSE)))</f>
        <v>5</v>
      </c>
      <c r="AU41" s="95">
        <f>IF($C41 = "neg", (($D41+1) - VLOOKUP($B41,'Results-formatted 060121'!$A:AR,(AU$3+2),FALSE)), IF($C41 = "pos-neg", (3+VLOOKUP($B41,'Results-formatted 060121'!$A:AR,(AU$3+2),FALSE)), VLOOKUP($B41,'Results-formatted 060121'!$A:AR,(AU$3+2),FALSE)))</f>
        <v>4</v>
      </c>
      <c r="AV41" s="95">
        <f>IF($C41 = "neg", (($D41+1) - VLOOKUP($B41,'Results-formatted 060121'!$A:AS,(AV$3+2),FALSE)), IF($C41 = "pos-neg", (3+VLOOKUP($B41,'Results-formatted 060121'!$A:AS,(AV$3+2),FALSE)), VLOOKUP($B41,'Results-formatted 060121'!$A:AS,(AV$3+2),FALSE)))</f>
        <v>4</v>
      </c>
      <c r="AW41" s="95">
        <f>IF($C41 = "neg", (($D41+1) - VLOOKUP($B41,'Results-formatted 060121'!$A:AT,(AW$3+2),FALSE)), IF($C41 = "pos-neg", (3+VLOOKUP($B41,'Results-formatted 060121'!$A:AT,(AW$3+2),FALSE)), VLOOKUP($B41,'Results-formatted 060121'!$A:AT,(AW$3+2),FALSE)))</f>
        <v>4</v>
      </c>
      <c r="AX41" s="95">
        <f>IF($C41 = "neg", (($D41+1) - VLOOKUP($B41,'Results-formatted 060121'!$A:AU,(AX$3+2),FALSE)), IF($C41 = "pos-neg", (3+VLOOKUP($B41,'Results-formatted 060121'!$A:AU,(AX$3+2),FALSE)), VLOOKUP($B41,'Results-formatted 060121'!$A:AU,(AX$3+2),FALSE)))</f>
        <v>2</v>
      </c>
      <c r="AY41" s="95">
        <f>IF($C41 = "neg", (($D41+1) - VLOOKUP($B41,'Results-formatted 060121'!$A:AV,(AY$3+2),FALSE)), IF($C41 = "pos-neg", (3+VLOOKUP($B41,'Results-formatted 060121'!$A:AV,(AY$3+2),FALSE)), VLOOKUP($B41,'Results-formatted 060121'!$A:AV,(AY$3+2),FALSE)))</f>
        <v>0</v>
      </c>
      <c r="AZ41" s="95">
        <f>IF($C41 = "neg", (($D41+1) - VLOOKUP($B41,'Results-formatted 060121'!$A:AW,(AZ$3+2),FALSE)), IF($C41 = "pos-neg", (3+VLOOKUP($B41,'Results-formatted 060121'!$A:AW,(AZ$3+2),FALSE)), VLOOKUP($B41,'Results-formatted 060121'!$A:AW,(AZ$3+2),FALSE)))</f>
        <v>4</v>
      </c>
      <c r="BA41" s="95">
        <f>IF($C41 = "neg", (($D41+1) - VLOOKUP($B41,'Results-formatted 060121'!$A:AX,(BA$3+2),FALSE)), IF($C41 = "pos-neg", (3+VLOOKUP($B41,'Results-formatted 060121'!$A:AX,(BA$3+2),FALSE)), VLOOKUP($B41,'Results-formatted 060121'!$A:AX,(BA$3+2),FALSE)))</f>
        <v>4</v>
      </c>
      <c r="BB41" s="95">
        <f>IF($C41 = "neg", (($D41+1) - VLOOKUP($B41,'Results-formatted 060121'!$A:AY,(BB$3+2),FALSE)), IF($C41 = "pos-neg", (3+VLOOKUP($B41,'Results-formatted 060121'!$A:AY,(BB$3+2),FALSE)), VLOOKUP($B41,'Results-formatted 060121'!$A:AY,(BB$3+2),FALSE)))</f>
        <v>5</v>
      </c>
      <c r="BC41" s="95">
        <f>IF($C41 = "neg", (($D41+1) - VLOOKUP($B41,'Results-formatted 060121'!$A:AZ,(BC$3+2),FALSE)), IF($C41 = "pos-neg", (3+VLOOKUP($B41,'Results-formatted 060121'!$A:AZ,(BC$3+2),FALSE)), VLOOKUP($B41,'Results-formatted 060121'!$A:AZ,(BC$3+2),FALSE)))</f>
        <v>3</v>
      </c>
      <c r="BD41" s="95">
        <f>IF($C41 = "neg", (($D41+1) - VLOOKUP($B41,'Results-formatted 060121'!$A:BA,(BD$3+2),FALSE)), IF($C41 = "pos-neg", (3+VLOOKUP($B41,'Results-formatted 060121'!$A:BA,(BD$3+2),FALSE)), VLOOKUP($B41,'Results-formatted 060121'!$A:BA,(BD$3+2),FALSE)))</f>
        <v>4</v>
      </c>
      <c r="BE41" s="95">
        <f>IF($C41 = "neg", (($D41+1) - VLOOKUP($B41,'Results-formatted 060121'!$A:BB,(BE$3+2),FALSE)), IF($C41 = "pos-neg", (3+VLOOKUP($B41,'Results-formatted 060121'!$A:BB,(BE$3+2),FALSE)), VLOOKUP($B41,'Results-formatted 060121'!$A:BB,(BE$3+2),FALSE)))</f>
        <v>4</v>
      </c>
      <c r="BF41" s="95">
        <f>IF($C41 = "neg", (($D41+1) - VLOOKUP($B41,'Results-formatted 060121'!$A:BC,(BF$3+2),FALSE)), IF($C41 = "pos-neg", (3+VLOOKUP($B41,'Results-formatted 060121'!$A:BC,(BF$3+2),FALSE)), VLOOKUP($B41,'Results-formatted 060121'!$A:BC,(BF$3+2),FALSE)))</f>
        <v>5</v>
      </c>
      <c r="BG41" s="95">
        <f>IF($C41 = "neg", (($D41+1) - VLOOKUP($B41,'Results-formatted 060121'!$A:BD,(BG$3+2),FALSE)), IF($C41 = "pos-neg", (3+VLOOKUP($B41,'Results-formatted 060121'!$A:BD,(BG$3+2),FALSE)), VLOOKUP($B41,'Results-formatted 060121'!$A:BD,(BG$3+2),FALSE)))</f>
        <v>3</v>
      </c>
      <c r="BH41" s="95">
        <f>IF($C41 = "neg", (($D41+1) - VLOOKUP($B41,'Results-formatted 060121'!$A:BE,(BH$3+2),FALSE)), IF($C41 = "pos-neg", (3+VLOOKUP($B41,'Results-formatted 060121'!$A:BE,(BH$3+2),FALSE)), VLOOKUP($B41,'Results-formatted 060121'!$A:BE,(BH$3+2),FALSE)))</f>
        <v>3</v>
      </c>
      <c r="BI41" s="95">
        <f>IF($C41 = "neg", (($D41+1) - VLOOKUP($B41,'Results-formatted 060121'!$A:BF,(BI$3+2),FALSE)), IF($C41 = "pos-neg", (3+VLOOKUP($B41,'Results-formatted 060121'!$A:BF,(BI$3+2),FALSE)), VLOOKUP($B41,'Results-formatted 060121'!$A:BF,(BI$3+2),FALSE)))</f>
        <v>4</v>
      </c>
      <c r="BJ41" s="95">
        <f>IF($C41 = "neg", (($D41+1) - VLOOKUP($B41,'Results-formatted 060121'!$A:BG,(BJ$3+2),FALSE)), IF($C41 = "pos-neg", (3+VLOOKUP($B41,'Results-formatted 060121'!$A:BG,(BJ$3+2),FALSE)), VLOOKUP($B41,'Results-formatted 060121'!$A:BG,(BJ$3+2),FALSE)))</f>
        <v>4</v>
      </c>
      <c r="BK41" s="95">
        <f>IF($C41 = "neg", (($D41+1) - VLOOKUP($B41,'Results-formatted 060121'!$A:BH,(BK$3+2),FALSE)), IF($C41 = "pos-neg", (3+VLOOKUP($B41,'Results-formatted 060121'!$A:BH,(BK$3+2),FALSE)), VLOOKUP($B41,'Results-formatted 060121'!$A:BH,(BK$3+2),FALSE)))</f>
        <v>4</v>
      </c>
      <c r="BL41" s="95">
        <f>IF($C41 = "neg", (($D41+1) - VLOOKUP($B41,'Results-formatted 060121'!$A:BI,(BL$3+2),FALSE)), IF($C41 = "pos-neg", (3+VLOOKUP($B41,'Results-formatted 060121'!$A:BI,(BL$3+2),FALSE)), VLOOKUP($B41,'Results-formatted 060121'!$A:BI,(BL$3+2),FALSE)))</f>
        <v>4</v>
      </c>
      <c r="BM41" s="95">
        <f>IF($C41 = "neg", (($D41+1) - VLOOKUP($B41,'Results-formatted 060121'!$A:BJ,(BM$3+2),FALSE)), IF($C41 = "pos-neg", (3+VLOOKUP($B41,'Results-formatted 060121'!$A:BJ,(BM$3+2),FALSE)), VLOOKUP($B41,'Results-formatted 060121'!$A:BJ,(BM$3+2),FALSE)))</f>
        <v>3</v>
      </c>
      <c r="BN41" s="95"/>
      <c r="BO41" s="95"/>
      <c r="BP41" s="95"/>
      <c r="BQ41" s="95"/>
      <c r="BR41" s="95"/>
      <c r="BS41" s="95"/>
      <c r="BT41" s="95"/>
      <c r="BU41" s="95"/>
      <c r="BV41" s="95"/>
      <c r="BW41" s="95"/>
      <c r="BX41" s="95"/>
      <c r="BY41" s="95"/>
      <c r="BZ41" s="95"/>
      <c r="CA41" s="95"/>
      <c r="CB41" s="95"/>
      <c r="CC41" s="95"/>
      <c r="CD41" s="98"/>
      <c r="CE41" s="25">
        <f t="shared" si="12"/>
        <v>3.75</v>
      </c>
      <c r="CF41" s="25">
        <f t="shared" si="13"/>
        <v>1.0021164044838271</v>
      </c>
    </row>
    <row r="42" spans="2:84" ht="42" x14ac:dyDescent="0.15">
      <c r="B42" s="84" t="s">
        <v>715</v>
      </c>
      <c r="C42" s="86" t="s">
        <v>224</v>
      </c>
      <c r="D42" s="2">
        <v>5</v>
      </c>
      <c r="E42" s="15" t="s">
        <v>22</v>
      </c>
      <c r="F42" s="95">
        <f>IF($C42 = "neg", (($D42+1) - VLOOKUP($B42,'Results-formatted 060121'!$A:$AJ,(F$3+2),FALSE)), IF($C42 = "pos-neg", (3+VLOOKUP($B42,'Results-formatted 060121'!$A:$AJ,(F$3+2),FALSE)), VLOOKUP($B42,'Results-formatted 060121'!$A:$AJ,(F$3+2),FALSE)))</f>
        <v>3</v>
      </c>
      <c r="G42" s="95">
        <f>IF($C42 = "neg", (($D42+1) - VLOOKUP($B42,'Results-formatted 060121'!$A:$AJ,(G$3+2),FALSE)), IF($C42 = "pos-neg", (3+VLOOKUP($B42,'Results-formatted 060121'!$A:$AJ,(G$3+2),FALSE)), VLOOKUP($B42,'Results-formatted 060121'!$A:$AJ,(G$3+2),FALSE)))</f>
        <v>5</v>
      </c>
      <c r="H42" s="95">
        <f>IF($C42 = "neg", (($D42+1) - VLOOKUP($B42,'Results-formatted 060121'!$A:$AJ,(H$3+2),FALSE)), IF($C42 = "pos-neg", (3+VLOOKUP($B42,'Results-formatted 060121'!$A:$AJ,(H$3+2),FALSE)), VLOOKUP($B42,'Results-formatted 060121'!$A:$AJ,(H$3+2),FALSE)))</f>
        <v>4</v>
      </c>
      <c r="I42" s="95">
        <f>IF($C42 = "neg", (($D42+1) - VLOOKUP($B42,'Results-formatted 060121'!$A:$AJ,(I$3+2),FALSE)), IF($C42 = "pos-neg", (3+VLOOKUP($B42,'Results-formatted 060121'!$A:$AJ,(I$3+2),FALSE)), VLOOKUP($B42,'Results-formatted 060121'!$A:$AJ,(I$3+2),FALSE)))</f>
        <v>2</v>
      </c>
      <c r="J42" s="95">
        <f>IF($C42 = "neg", (($D42+1) - VLOOKUP($B42,'Results-formatted 060121'!$A:$AJ,(J$3+2),FALSE)), IF($C42 = "pos-neg", (3+VLOOKUP($B42,'Results-formatted 060121'!$A:$AJ,(J$3+2),FALSE)), VLOOKUP($B42,'Results-formatted 060121'!$A:$AJ,(J$3+2),FALSE)))</f>
        <v>3</v>
      </c>
      <c r="K42" s="95">
        <f>IF($C42 = "neg", (($D42+1) - VLOOKUP($B42,'Results-formatted 060121'!$A:$AJ,(K$3+2),FALSE)), IF($C42 = "pos-neg", (3+VLOOKUP($B42,'Results-formatted 060121'!$A:$AJ,(K$3+2),FALSE)), VLOOKUP($B42,'Results-formatted 060121'!$A:$AJ,(K$3+2),FALSE)))</f>
        <v>4</v>
      </c>
      <c r="L42" s="95">
        <f>IF($C42 = "neg", (($D42+1) - VLOOKUP($B42,'Results-formatted 060121'!$A:$AJ,(L$3+2),FALSE)), IF($C42 = "pos-neg", (3+VLOOKUP($B42,'Results-formatted 060121'!$A:$AJ,(L$3+2),FALSE)), VLOOKUP($B42,'Results-formatted 060121'!$A:$AJ,(L$3+2),FALSE)))</f>
        <v>3</v>
      </c>
      <c r="M42" s="95">
        <f>IF($C42 = "neg", (($D42+1) - VLOOKUP($B42,'Results-formatted 060121'!$A:$AJ,(M$3+2),FALSE)), IF($C42 = "pos-neg", (3+VLOOKUP($B42,'Results-formatted 060121'!$A:$AJ,(M$3+2),FALSE)), VLOOKUP($B42,'Results-formatted 060121'!$A:$AJ,(M$3+2),FALSE)))</f>
        <v>5</v>
      </c>
      <c r="N42" s="95">
        <f>IF($C42 = "neg", (($D42+1) - VLOOKUP($B42,'Results-formatted 060121'!$A:$AJ,(N$3+2),FALSE)), IF($C42 = "pos-neg", (3+VLOOKUP($B42,'Results-formatted 060121'!$A:$AJ,(N$3+2),FALSE)), VLOOKUP($B42,'Results-formatted 060121'!$A:$AJ,(N$3+2),FALSE)))</f>
        <v>4</v>
      </c>
      <c r="O42" s="95">
        <f>IF($C42 = "neg", (($D42+1) - VLOOKUP($B42,'Results-formatted 060121'!$A:$AJ,(O$3+2),FALSE)), IF($C42 = "pos-neg", (3+VLOOKUP($B42,'Results-formatted 060121'!$A:$AJ,(O$3+2),FALSE)), VLOOKUP($B42,'Results-formatted 060121'!$A:$AJ,(O$3+2),FALSE)))</f>
        <v>5</v>
      </c>
      <c r="P42" s="95">
        <f>IF($C42 = "neg", (($D42+1) - VLOOKUP($B42,'Results-formatted 060121'!$A:$AJ,(P$3+2),FALSE)), IF($C42 = "pos-neg", (3+VLOOKUP($B42,'Results-formatted 060121'!$A:$AJ,(P$3+2),FALSE)), VLOOKUP($B42,'Results-formatted 060121'!$A:$AJ,(P$3+2),FALSE)))</f>
        <v>4</v>
      </c>
      <c r="Q42" s="95">
        <f>IF($C42 = "neg", (($D42+1) - VLOOKUP($B42,'Results-formatted 060121'!$A:$AJ,(Q$3+2),FALSE)), IF($C42 = "pos-neg", (3+VLOOKUP($B42,'Results-formatted 060121'!$A:$AJ,(Q$3+2),FALSE)), VLOOKUP($B42,'Results-formatted 060121'!$A:$AJ,(Q$3+2),FALSE)))</f>
        <v>5</v>
      </c>
      <c r="R42" s="95">
        <f>IF($C42 = "neg", (($D42+1) - VLOOKUP($B42,'Results-formatted 060121'!$A:$AJ,(R$3+2),FALSE)), IF($C42 = "pos-neg", (3+VLOOKUP($B42,'Results-formatted 060121'!$A:$AJ,(R$3+2),FALSE)), VLOOKUP($B42,'Results-formatted 060121'!$A:$AJ,(R$3+2),FALSE)))</f>
        <v>5</v>
      </c>
      <c r="S42" s="95">
        <f>IF($C42 = "neg", (($D42+1) - VLOOKUP($B42,'Results-formatted 060121'!$A:$AJ,(S$3+2),FALSE)), IF($C42 = "pos-neg", (3+VLOOKUP($B42,'Results-formatted 060121'!$A:$AJ,(S$3+2),FALSE)), VLOOKUP($B42,'Results-formatted 060121'!$A:$AJ,(S$3+2),FALSE)))</f>
        <v>3</v>
      </c>
      <c r="T42" s="95">
        <f>IF($C42 = "neg", (($D42+1) - VLOOKUP($B42,'Results-formatted 060121'!$A:$AJ,(T$3+2),FALSE)), IF($C42 = "pos-neg", (3+VLOOKUP($B42,'Results-formatted 060121'!$A:$AJ,(T$3+2),FALSE)), VLOOKUP($B42,'Results-formatted 060121'!$A:$AJ,(T$3+2),FALSE)))</f>
        <v>4</v>
      </c>
      <c r="U42" s="95">
        <f>IF($C42 = "neg", (($D42+1) - VLOOKUP($B42,'Results-formatted 060121'!$A:$AJ,(U$3+2),FALSE)), IF($C42 = "pos-neg", (3+VLOOKUP($B42,'Results-formatted 060121'!$A:$AJ,(U$3+2),FALSE)), VLOOKUP($B42,'Results-formatted 060121'!$A:$AJ,(U$3+2),FALSE)))</f>
        <v>5</v>
      </c>
      <c r="V42" s="95">
        <f>IF($C42 = "neg", (($D42+1) - VLOOKUP($B42,'Results-formatted 060121'!$A:$AJ,(V$3+2),FALSE)), IF($C42 = "pos-neg", (3+VLOOKUP($B42,'Results-formatted 060121'!$A:$AJ,(V$3+2),FALSE)), VLOOKUP($B42,'Results-formatted 060121'!$A:$AJ,(V$3+2),FALSE)))</f>
        <v>3</v>
      </c>
      <c r="W42" s="95">
        <f>IF($C42 = "neg", (($D42+1) - VLOOKUP($B42,'Results-formatted 060121'!$A:$AJ,(W$3+2),FALSE)), IF($C42 = "pos-neg", (3+VLOOKUP($B42,'Results-formatted 060121'!$A:$AJ,(W$3+2),FALSE)), VLOOKUP($B42,'Results-formatted 060121'!$A:$AJ,(W$3+2),FALSE)))</f>
        <v>4</v>
      </c>
      <c r="X42" s="95">
        <f>IF($C42 = "neg", (($D42+1) - VLOOKUP($B42,'Results-formatted 060121'!$A:$AJ,(X$3+2),FALSE)), IF($C42 = "pos-neg", (3+VLOOKUP($B42,'Results-formatted 060121'!$A:$AJ,(X$3+2),FALSE)), VLOOKUP($B42,'Results-formatted 060121'!$A:$AJ,(X$3+2),FALSE)))</f>
        <v>4</v>
      </c>
      <c r="Y42" s="95">
        <f>IF($C42 = "neg", (($D42+1) - VLOOKUP($B42,'Results-formatted 060121'!$A:$AJ,(Y$3+2),FALSE)), IF($C42 = "pos-neg", (3+VLOOKUP($B42,'Results-formatted 060121'!$A:$AJ,(Y$3+2),FALSE)), VLOOKUP($B42,'Results-formatted 060121'!$A:$AJ,(Y$3+2),FALSE)))</f>
        <v>4</v>
      </c>
      <c r="Z42" s="95">
        <f>IF($C42 = "neg", (($D42+1) - VLOOKUP($B42,'Results-formatted 060121'!$A:$AJ,(Z$3+2),FALSE)), IF($C42 = "pos-neg", (3+VLOOKUP($B42,'Results-formatted 060121'!$A:$AJ,(Z$3+2),FALSE)), VLOOKUP($B42,'Results-formatted 060121'!$A:$AJ,(Z$3+2),FALSE)))</f>
        <v>4</v>
      </c>
      <c r="AA42" s="95">
        <f>IF($C42 = "neg", (($D42+1) - VLOOKUP($B42,'Results-formatted 060121'!$A:$AJ,(AA$3+2),FALSE)), IF($C42 = "pos-neg", (3+VLOOKUP($B42,'Results-formatted 060121'!$A:$AJ,(AA$3+2),FALSE)), VLOOKUP($B42,'Results-formatted 060121'!$A:$AJ,(AA$3+2),FALSE)))</f>
        <v>5</v>
      </c>
      <c r="AB42" s="95">
        <f>IF($C42 = "neg", (($D42+1) - VLOOKUP($B42,'Results-formatted 060121'!$A:$AJ,(AB$3+2),FALSE)), IF($C42 = "pos-neg", (3+VLOOKUP($B42,'Results-formatted 060121'!$A:$AJ,(AB$3+2),FALSE)), VLOOKUP($B42,'Results-formatted 060121'!$A:$AJ,(AB$3+2),FALSE)))</f>
        <v>4</v>
      </c>
      <c r="AC42" s="95">
        <f>IF($C42 = "neg", (($D42+1) - VLOOKUP($B42,'Results-formatted 060121'!$A:$AJ,(AC$3+2),FALSE)), IF($C42 = "pos-neg", (3+VLOOKUP($B42,'Results-formatted 060121'!$A:$AJ,(AC$3+2),FALSE)), VLOOKUP($B42,'Results-formatted 060121'!$A:$AJ,(AC$3+2),FALSE)))</f>
        <v>3</v>
      </c>
      <c r="AD42" s="95">
        <f>IF($C42 = "neg", (($D42+1) - VLOOKUP($B42,'Results-formatted 060121'!$A:$AJ,(AD$3+2),FALSE)), IF($C42 = "pos-neg", (3+VLOOKUP($B42,'Results-formatted 060121'!$A:$AJ,(AD$3+2),FALSE)), VLOOKUP($B42,'Results-formatted 060121'!$A:$AJ,(AD$3+2),FALSE)))</f>
        <v>4</v>
      </c>
      <c r="AE42" s="95">
        <f>IF($C42 = "neg", (($D42+1) - VLOOKUP($B42,'Results-formatted 060121'!$A:$AJ,(AE$3+2),FALSE)), IF($C42 = "pos-neg", (3+VLOOKUP($B42,'Results-formatted 060121'!$A:$AJ,(AE$3+2),FALSE)), VLOOKUP($B42,'Results-formatted 060121'!$A:$AJ,(AE$3+2),FALSE)))</f>
        <v>4</v>
      </c>
      <c r="AF42" s="95">
        <f>IF($C42 = "neg", (($D42+1) - VLOOKUP($B42,'Results-formatted 060121'!$A:$AJ,(AF$3+2),FALSE)), IF($C42 = "pos-neg", (3+VLOOKUP($B42,'Results-formatted 060121'!$A:$AJ,(AF$3+2),FALSE)), VLOOKUP($B42,'Results-formatted 060121'!$A:$AJ,(AF$3+2),FALSE)))</f>
        <v>3</v>
      </c>
      <c r="AG42" s="95">
        <f>IF($C42 = "neg", (($D42+1) - VLOOKUP($B42,'Results-formatted 060121'!$A:$AJ,(AG$3+2),FALSE)), IF($C42 = "pos-neg", (3+VLOOKUP($B42,'Results-formatted 060121'!$A:$AJ,(AG$3+2),FALSE)), VLOOKUP($B42,'Results-formatted 060121'!$A:$AJ,(AG$3+2),FALSE)))</f>
        <v>5</v>
      </c>
      <c r="AH42" s="95">
        <f>IF($C42 = "neg", (($D42+1) - VLOOKUP($B42,'Results-formatted 060121'!$A:$AJ,(AH$3+2),FALSE)), IF($C42 = "pos-neg", (3+VLOOKUP($B42,'Results-formatted 060121'!$A:$AJ,(AH$3+2),FALSE)), VLOOKUP($B42,'Results-formatted 060121'!$A:$AJ,(AH$3+2),FALSE)))</f>
        <v>3</v>
      </c>
      <c r="AI42" s="95">
        <f>IF($C42 = "neg", (($D42+1) - VLOOKUP($B42,'Results-formatted 060121'!$A:$AJ,(AI$3+2),FALSE)), IF($C42 = "pos-neg", (3+VLOOKUP($B42,'Results-formatted 060121'!$A:$AJ,(AI$3+2),FALSE)), VLOOKUP($B42,'Results-formatted 060121'!$A:$AJ,(AI$3+2),FALSE)))</f>
        <v>1</v>
      </c>
      <c r="AJ42" s="95">
        <f>IF($C42 = "neg", (($D42+1) - VLOOKUP($B42,'Results-formatted 060121'!$A:$AJ,(AJ$3+2),FALSE)), IF($C42 = "pos-neg", (3+VLOOKUP($B42,'Results-formatted 060121'!$A:$AJ,(AJ$3+2),FALSE)), VLOOKUP($B42,'Results-formatted 060121'!$A:$AJ,(AJ$3+2),FALSE)))</f>
        <v>5</v>
      </c>
      <c r="AK42" s="95">
        <f>IF($C42 = "neg", (($D42+1) - VLOOKUP($B42,'Results-formatted 060121'!$A:$AJ,(AK$3+2),FALSE)), IF($C42 = "pos-neg", (3+VLOOKUP($B42,'Results-formatted 060121'!$A:$AJ,(AK$3+2),FALSE)), VLOOKUP($B42,'Results-formatted 060121'!$A:$AJ,(AK$3+2),FALSE)))</f>
        <v>4</v>
      </c>
      <c r="AL42" s="95">
        <f>IF($C42 = "neg", (($D42+1) - VLOOKUP($B42,'Results-formatted 060121'!$A:$AJ,(AL$3+2),FALSE)), IF($C42 = "pos-neg", (3+VLOOKUP($B42,'Results-formatted 060121'!$A:$AJ,(AL$3+2),FALSE)), VLOOKUP($B42,'Results-formatted 060121'!$A:$AJ,(AL$3+2),FALSE)))</f>
        <v>4</v>
      </c>
      <c r="AM42" s="95">
        <f>IF($C42 = "neg", (($D42+1) - VLOOKUP($B42,'Results-formatted 060121'!$A:AJ,(AM$3+2),FALSE)), IF($C42 = "pos-neg", (3+VLOOKUP($B42,'Results-formatted 060121'!$A:AJ,(AM$3+2),FALSE)), VLOOKUP($B42,'Results-formatted 060121'!$A:AJ,(AM$3+2),FALSE)))</f>
        <v>5</v>
      </c>
      <c r="AN42" s="95">
        <f>IF($C42 = "neg", (($D42+1) - VLOOKUP($B42,'Results-formatted 060121'!$A:AK,(AN$3+2),FALSE)), IF($C42 = "pos-neg", (3+VLOOKUP($B42,'Results-formatted 060121'!$A:AK,(AN$3+2),FALSE)), VLOOKUP($B42,'Results-formatted 060121'!$A:AK,(AN$3+2),FALSE)))</f>
        <v>4</v>
      </c>
      <c r="AO42" s="95">
        <f>IF($C42 = "neg", (($D42+1) - VLOOKUP($B42,'Results-formatted 060121'!$A:AL,(AO$3+2),FALSE)), IF($C42 = "pos-neg", (3+VLOOKUP($B42,'Results-formatted 060121'!$A:AL,(AO$3+2),FALSE)), VLOOKUP($B42,'Results-formatted 060121'!$A:AL,(AO$3+2),FALSE)))</f>
        <v>5</v>
      </c>
      <c r="AP42" s="95">
        <f>IF($C42 = "neg", (($D42+1) - VLOOKUP($B42,'Results-formatted 060121'!$A:AM,(AP$3+2),FALSE)), IF($C42 = "pos-neg", (3+VLOOKUP($B42,'Results-formatted 060121'!$A:AM,(AP$3+2),FALSE)), VLOOKUP($B42,'Results-formatted 060121'!$A:AM,(AP$3+2),FALSE)))</f>
        <v>3</v>
      </c>
      <c r="AQ42" s="95">
        <f>IF($C42 = "neg", (($D42+1) - VLOOKUP($B42,'Results-formatted 060121'!$A:AN,(AQ$3+2),FALSE)), IF($C42 = "pos-neg", (3+VLOOKUP($B42,'Results-formatted 060121'!$A:AN,(AQ$3+2),FALSE)), VLOOKUP($B42,'Results-formatted 060121'!$A:AN,(AQ$3+2),FALSE)))</f>
        <v>4</v>
      </c>
      <c r="AR42" s="95">
        <f>IF($C42 = "neg", (($D42+1) - VLOOKUP($B42,'Results-formatted 060121'!$A:AO,(AR$3+2),FALSE)), IF($C42 = "pos-neg", (3+VLOOKUP($B42,'Results-formatted 060121'!$A:AO,(AR$3+2),FALSE)), VLOOKUP($B42,'Results-formatted 060121'!$A:AO,(AR$3+2),FALSE)))</f>
        <v>4</v>
      </c>
      <c r="AS42" s="95">
        <f>IF($C42 = "neg", (($D42+1) - VLOOKUP($B42,'Results-formatted 060121'!$A:AP,(AS$3+2),FALSE)), IF($C42 = "pos-neg", (3+VLOOKUP($B42,'Results-formatted 060121'!$A:AP,(AS$3+2),FALSE)), VLOOKUP($B42,'Results-formatted 060121'!$A:AP,(AS$3+2),FALSE)))</f>
        <v>5</v>
      </c>
      <c r="AT42" s="95">
        <f>IF($C42 = "neg", (($D42+1) - VLOOKUP($B42,'Results-formatted 060121'!$A:AQ,(AT$3+2),FALSE)), IF($C42 = "pos-neg", (3+VLOOKUP($B42,'Results-formatted 060121'!$A:AQ,(AT$3+2),FALSE)), VLOOKUP($B42,'Results-formatted 060121'!$A:AQ,(AT$3+2),FALSE)))</f>
        <v>5</v>
      </c>
      <c r="AU42" s="95">
        <f>IF($C42 = "neg", (($D42+1) - VLOOKUP($B42,'Results-formatted 060121'!$A:AR,(AU$3+2),FALSE)), IF($C42 = "pos-neg", (3+VLOOKUP($B42,'Results-formatted 060121'!$A:AR,(AU$3+2),FALSE)), VLOOKUP($B42,'Results-formatted 060121'!$A:AR,(AU$3+2),FALSE)))</f>
        <v>4</v>
      </c>
      <c r="AV42" s="95">
        <f>IF($C42 = "neg", (($D42+1) - VLOOKUP($B42,'Results-formatted 060121'!$A:AS,(AV$3+2),FALSE)), IF($C42 = "pos-neg", (3+VLOOKUP($B42,'Results-formatted 060121'!$A:AS,(AV$3+2),FALSE)), VLOOKUP($B42,'Results-formatted 060121'!$A:AS,(AV$3+2),FALSE)))</f>
        <v>4</v>
      </c>
      <c r="AW42" s="95">
        <f>IF($C42 = "neg", (($D42+1) - VLOOKUP($B42,'Results-formatted 060121'!$A:AT,(AW$3+2),FALSE)), IF($C42 = "pos-neg", (3+VLOOKUP($B42,'Results-formatted 060121'!$A:AT,(AW$3+2),FALSE)), VLOOKUP($B42,'Results-formatted 060121'!$A:AT,(AW$3+2),FALSE)))</f>
        <v>4</v>
      </c>
      <c r="AX42" s="95">
        <f>IF($C42 = "neg", (($D42+1) - VLOOKUP($B42,'Results-formatted 060121'!$A:AU,(AX$3+2),FALSE)), IF($C42 = "pos-neg", (3+VLOOKUP($B42,'Results-formatted 060121'!$A:AU,(AX$3+2),FALSE)), VLOOKUP($B42,'Results-formatted 060121'!$A:AU,(AX$3+2),FALSE)))</f>
        <v>1</v>
      </c>
      <c r="AY42" s="95">
        <f>IF($C42 = "neg", (($D42+1) - VLOOKUP($B42,'Results-formatted 060121'!$A:AV,(AY$3+2),FALSE)), IF($C42 = "pos-neg", (3+VLOOKUP($B42,'Results-formatted 060121'!$A:AV,(AY$3+2),FALSE)), VLOOKUP($B42,'Results-formatted 060121'!$A:AV,(AY$3+2),FALSE)))</f>
        <v>0</v>
      </c>
      <c r="AZ42" s="95">
        <f>IF($C42 = "neg", (($D42+1) - VLOOKUP($B42,'Results-formatted 060121'!$A:AW,(AZ$3+2),FALSE)), IF($C42 = "pos-neg", (3+VLOOKUP($B42,'Results-formatted 060121'!$A:AW,(AZ$3+2),FALSE)), VLOOKUP($B42,'Results-formatted 060121'!$A:AW,(AZ$3+2),FALSE)))</f>
        <v>3</v>
      </c>
      <c r="BA42" s="95">
        <f>IF($C42 = "neg", (($D42+1) - VLOOKUP($B42,'Results-formatted 060121'!$A:AX,(BA$3+2),FALSE)), IF($C42 = "pos-neg", (3+VLOOKUP($B42,'Results-formatted 060121'!$A:AX,(BA$3+2),FALSE)), VLOOKUP($B42,'Results-formatted 060121'!$A:AX,(BA$3+2),FALSE)))</f>
        <v>4</v>
      </c>
      <c r="BB42" s="95">
        <f>IF($C42 = "neg", (($D42+1) - VLOOKUP($B42,'Results-formatted 060121'!$A:AY,(BB$3+2),FALSE)), IF($C42 = "pos-neg", (3+VLOOKUP($B42,'Results-formatted 060121'!$A:AY,(BB$3+2),FALSE)), VLOOKUP($B42,'Results-formatted 060121'!$A:AY,(BB$3+2),FALSE)))</f>
        <v>5</v>
      </c>
      <c r="BC42" s="95">
        <f>IF($C42 = "neg", (($D42+1) - VLOOKUP($B42,'Results-formatted 060121'!$A:AZ,(BC$3+2),FALSE)), IF($C42 = "pos-neg", (3+VLOOKUP($B42,'Results-formatted 060121'!$A:AZ,(BC$3+2),FALSE)), VLOOKUP($B42,'Results-formatted 060121'!$A:AZ,(BC$3+2),FALSE)))</f>
        <v>3</v>
      </c>
      <c r="BD42" s="95">
        <f>IF($C42 = "neg", (($D42+1) - VLOOKUP($B42,'Results-formatted 060121'!$A:BA,(BD$3+2),FALSE)), IF($C42 = "pos-neg", (3+VLOOKUP($B42,'Results-formatted 060121'!$A:BA,(BD$3+2),FALSE)), VLOOKUP($B42,'Results-formatted 060121'!$A:BA,(BD$3+2),FALSE)))</f>
        <v>3</v>
      </c>
      <c r="BE42" s="95">
        <f>IF($C42 = "neg", (($D42+1) - VLOOKUP($B42,'Results-formatted 060121'!$A:BB,(BE$3+2),FALSE)), IF($C42 = "pos-neg", (3+VLOOKUP($B42,'Results-formatted 060121'!$A:BB,(BE$3+2),FALSE)), VLOOKUP($B42,'Results-formatted 060121'!$A:BB,(BE$3+2),FALSE)))</f>
        <v>4</v>
      </c>
      <c r="BF42" s="95">
        <f>IF($C42 = "neg", (($D42+1) - VLOOKUP($B42,'Results-formatted 060121'!$A:BC,(BF$3+2),FALSE)), IF($C42 = "pos-neg", (3+VLOOKUP($B42,'Results-formatted 060121'!$A:BC,(BF$3+2),FALSE)), VLOOKUP($B42,'Results-formatted 060121'!$A:BC,(BF$3+2),FALSE)))</f>
        <v>3</v>
      </c>
      <c r="BG42" s="95">
        <f>IF($C42 = "neg", (($D42+1) - VLOOKUP($B42,'Results-formatted 060121'!$A:BD,(BG$3+2),FALSE)), IF($C42 = "pos-neg", (3+VLOOKUP($B42,'Results-formatted 060121'!$A:BD,(BG$3+2),FALSE)), VLOOKUP($B42,'Results-formatted 060121'!$A:BD,(BG$3+2),FALSE)))</f>
        <v>4</v>
      </c>
      <c r="BH42" s="95">
        <f>IF($C42 = "neg", (($D42+1) - VLOOKUP($B42,'Results-formatted 060121'!$A:BE,(BH$3+2),FALSE)), IF($C42 = "pos-neg", (3+VLOOKUP($B42,'Results-formatted 060121'!$A:BE,(BH$3+2),FALSE)), VLOOKUP($B42,'Results-formatted 060121'!$A:BE,(BH$3+2),FALSE)))</f>
        <v>3</v>
      </c>
      <c r="BI42" s="95">
        <f>IF($C42 = "neg", (($D42+1) - VLOOKUP($B42,'Results-formatted 060121'!$A:BF,(BI$3+2),FALSE)), IF($C42 = "pos-neg", (3+VLOOKUP($B42,'Results-formatted 060121'!$A:BF,(BI$3+2),FALSE)), VLOOKUP($B42,'Results-formatted 060121'!$A:BF,(BI$3+2),FALSE)))</f>
        <v>4</v>
      </c>
      <c r="BJ42" s="95">
        <f>IF($C42 = "neg", (($D42+1) - VLOOKUP($B42,'Results-formatted 060121'!$A:BG,(BJ$3+2),FALSE)), IF($C42 = "pos-neg", (3+VLOOKUP($B42,'Results-formatted 060121'!$A:BG,(BJ$3+2),FALSE)), VLOOKUP($B42,'Results-formatted 060121'!$A:BG,(BJ$3+2),FALSE)))</f>
        <v>5</v>
      </c>
      <c r="BK42" s="95">
        <f>IF($C42 = "neg", (($D42+1) - VLOOKUP($B42,'Results-formatted 060121'!$A:BH,(BK$3+2),FALSE)), IF($C42 = "pos-neg", (3+VLOOKUP($B42,'Results-formatted 060121'!$A:BH,(BK$3+2),FALSE)), VLOOKUP($B42,'Results-formatted 060121'!$A:BH,(BK$3+2),FALSE)))</f>
        <v>4</v>
      </c>
      <c r="BL42" s="95">
        <f>IF($C42 = "neg", (($D42+1) - VLOOKUP($B42,'Results-formatted 060121'!$A:BI,(BL$3+2),FALSE)), IF($C42 = "pos-neg", (3+VLOOKUP($B42,'Results-formatted 060121'!$A:BI,(BL$3+2),FALSE)), VLOOKUP($B42,'Results-formatted 060121'!$A:BI,(BL$3+2),FALSE)))</f>
        <v>4</v>
      </c>
      <c r="BM42" s="95">
        <f>IF($C42 = "neg", (($D42+1) - VLOOKUP($B42,'Results-formatted 060121'!$A:BJ,(BM$3+2),FALSE)), IF($C42 = "pos-neg", (3+VLOOKUP($B42,'Results-formatted 060121'!$A:BJ,(BM$3+2),FALSE)), VLOOKUP($B42,'Results-formatted 060121'!$A:BJ,(BM$3+2),FALSE)))</f>
        <v>4</v>
      </c>
      <c r="BN42" s="95"/>
      <c r="BO42" s="95"/>
      <c r="BP42" s="95"/>
      <c r="BQ42" s="95"/>
      <c r="BR42" s="95"/>
      <c r="BS42" s="95"/>
      <c r="BT42" s="95"/>
      <c r="BU42" s="95"/>
      <c r="BV42" s="95"/>
      <c r="BW42" s="95"/>
      <c r="BX42" s="95"/>
      <c r="BY42" s="95"/>
      <c r="BZ42" s="95"/>
      <c r="CA42" s="95"/>
      <c r="CB42" s="95"/>
      <c r="CC42" s="95"/>
      <c r="CD42" s="98"/>
      <c r="CE42" s="25">
        <f t="shared" si="12"/>
        <v>3.8166666666666669</v>
      </c>
      <c r="CF42" s="25">
        <f t="shared" si="13"/>
        <v>1.0494819814453848</v>
      </c>
    </row>
    <row r="43" spans="2:84" ht="42" x14ac:dyDescent="0.15">
      <c r="B43" s="84" t="s">
        <v>716</v>
      </c>
      <c r="C43" s="86" t="s">
        <v>224</v>
      </c>
      <c r="D43" s="2">
        <v>5</v>
      </c>
      <c r="E43" s="15" t="s">
        <v>23</v>
      </c>
      <c r="F43" s="95">
        <f>IF($C43 = "neg", (($D43+1) - VLOOKUP($B43,'Results-formatted 060121'!$A:$AJ,(F$3+2),FALSE)), IF($C43 = "pos-neg", (3+VLOOKUP($B43,'Results-formatted 060121'!$A:$AJ,(F$3+2),FALSE)), VLOOKUP($B43,'Results-formatted 060121'!$A:$AJ,(F$3+2),FALSE)))</f>
        <v>3</v>
      </c>
      <c r="G43" s="95">
        <f>IF($C43 = "neg", (($D43+1) - VLOOKUP($B43,'Results-formatted 060121'!$A:$AJ,(G$3+2),FALSE)), IF($C43 = "pos-neg", (3+VLOOKUP($B43,'Results-formatted 060121'!$A:$AJ,(G$3+2),FALSE)), VLOOKUP($B43,'Results-formatted 060121'!$A:$AJ,(G$3+2),FALSE)))</f>
        <v>5</v>
      </c>
      <c r="H43" s="95">
        <f>IF($C43 = "neg", (($D43+1) - VLOOKUP($B43,'Results-formatted 060121'!$A:$AJ,(H$3+2),FALSE)), IF($C43 = "pos-neg", (3+VLOOKUP($B43,'Results-formatted 060121'!$A:$AJ,(H$3+2),FALSE)), VLOOKUP($B43,'Results-formatted 060121'!$A:$AJ,(H$3+2),FALSE)))</f>
        <v>3</v>
      </c>
      <c r="I43" s="95">
        <f>IF($C43 = "neg", (($D43+1) - VLOOKUP($B43,'Results-formatted 060121'!$A:$AJ,(I$3+2),FALSE)), IF($C43 = "pos-neg", (3+VLOOKUP($B43,'Results-formatted 060121'!$A:$AJ,(I$3+2),FALSE)), VLOOKUP($B43,'Results-formatted 060121'!$A:$AJ,(I$3+2),FALSE)))</f>
        <v>1</v>
      </c>
      <c r="J43" s="95">
        <f>IF($C43 = "neg", (($D43+1) - VLOOKUP($B43,'Results-formatted 060121'!$A:$AJ,(J$3+2),FALSE)), IF($C43 = "pos-neg", (3+VLOOKUP($B43,'Results-formatted 060121'!$A:$AJ,(J$3+2),FALSE)), VLOOKUP($B43,'Results-formatted 060121'!$A:$AJ,(J$3+2),FALSE)))</f>
        <v>3</v>
      </c>
      <c r="K43" s="95">
        <f>IF($C43 = "neg", (($D43+1) - VLOOKUP($B43,'Results-formatted 060121'!$A:$AJ,(K$3+2),FALSE)), IF($C43 = "pos-neg", (3+VLOOKUP($B43,'Results-formatted 060121'!$A:$AJ,(K$3+2),FALSE)), VLOOKUP($B43,'Results-formatted 060121'!$A:$AJ,(K$3+2),FALSE)))</f>
        <v>4</v>
      </c>
      <c r="L43" s="95">
        <f>IF($C43 = "neg", (($D43+1) - VLOOKUP($B43,'Results-formatted 060121'!$A:$AJ,(L$3+2),FALSE)), IF($C43 = "pos-neg", (3+VLOOKUP($B43,'Results-formatted 060121'!$A:$AJ,(L$3+2),FALSE)), VLOOKUP($B43,'Results-formatted 060121'!$A:$AJ,(L$3+2),FALSE)))</f>
        <v>3</v>
      </c>
      <c r="M43" s="95">
        <f>IF($C43 = "neg", (($D43+1) - VLOOKUP($B43,'Results-formatted 060121'!$A:$AJ,(M$3+2),FALSE)), IF($C43 = "pos-neg", (3+VLOOKUP($B43,'Results-formatted 060121'!$A:$AJ,(M$3+2),FALSE)), VLOOKUP($B43,'Results-formatted 060121'!$A:$AJ,(M$3+2),FALSE)))</f>
        <v>5</v>
      </c>
      <c r="N43" s="95">
        <f>IF($C43 = "neg", (($D43+1) - VLOOKUP($B43,'Results-formatted 060121'!$A:$AJ,(N$3+2),FALSE)), IF($C43 = "pos-neg", (3+VLOOKUP($B43,'Results-formatted 060121'!$A:$AJ,(N$3+2),FALSE)), VLOOKUP($B43,'Results-formatted 060121'!$A:$AJ,(N$3+2),FALSE)))</f>
        <v>4</v>
      </c>
      <c r="O43" s="95">
        <f>IF($C43 = "neg", (($D43+1) - VLOOKUP($B43,'Results-formatted 060121'!$A:$AJ,(O$3+2),FALSE)), IF($C43 = "pos-neg", (3+VLOOKUP($B43,'Results-formatted 060121'!$A:$AJ,(O$3+2),FALSE)), VLOOKUP($B43,'Results-formatted 060121'!$A:$AJ,(O$3+2),FALSE)))</f>
        <v>5</v>
      </c>
      <c r="P43" s="95">
        <f>IF($C43 = "neg", (($D43+1) - VLOOKUP($B43,'Results-formatted 060121'!$A:$AJ,(P$3+2),FALSE)), IF($C43 = "pos-neg", (3+VLOOKUP($B43,'Results-formatted 060121'!$A:$AJ,(P$3+2),FALSE)), VLOOKUP($B43,'Results-formatted 060121'!$A:$AJ,(P$3+2),FALSE)))</f>
        <v>3</v>
      </c>
      <c r="Q43" s="95">
        <f>IF($C43 = "neg", (($D43+1) - VLOOKUP($B43,'Results-formatted 060121'!$A:$AJ,(Q$3+2),FALSE)), IF($C43 = "pos-neg", (3+VLOOKUP($B43,'Results-formatted 060121'!$A:$AJ,(Q$3+2),FALSE)), VLOOKUP($B43,'Results-formatted 060121'!$A:$AJ,(Q$3+2),FALSE)))</f>
        <v>5</v>
      </c>
      <c r="R43" s="95">
        <f>IF($C43 = "neg", (($D43+1) - VLOOKUP($B43,'Results-formatted 060121'!$A:$AJ,(R$3+2),FALSE)), IF($C43 = "pos-neg", (3+VLOOKUP($B43,'Results-formatted 060121'!$A:$AJ,(R$3+2),FALSE)), VLOOKUP($B43,'Results-formatted 060121'!$A:$AJ,(R$3+2),FALSE)))</f>
        <v>3</v>
      </c>
      <c r="S43" s="95">
        <f>IF($C43 = "neg", (($D43+1) - VLOOKUP($B43,'Results-formatted 060121'!$A:$AJ,(S$3+2),FALSE)), IF($C43 = "pos-neg", (3+VLOOKUP($B43,'Results-formatted 060121'!$A:$AJ,(S$3+2),FALSE)), VLOOKUP($B43,'Results-formatted 060121'!$A:$AJ,(S$3+2),FALSE)))</f>
        <v>4</v>
      </c>
      <c r="T43" s="95">
        <f>IF($C43 = "neg", (($D43+1) - VLOOKUP($B43,'Results-formatted 060121'!$A:$AJ,(T$3+2),FALSE)), IF($C43 = "pos-neg", (3+VLOOKUP($B43,'Results-formatted 060121'!$A:$AJ,(T$3+2),FALSE)), VLOOKUP($B43,'Results-formatted 060121'!$A:$AJ,(T$3+2),FALSE)))</f>
        <v>4</v>
      </c>
      <c r="U43" s="95">
        <f>IF($C43 = "neg", (($D43+1) - VLOOKUP($B43,'Results-formatted 060121'!$A:$AJ,(U$3+2),FALSE)), IF($C43 = "pos-neg", (3+VLOOKUP($B43,'Results-formatted 060121'!$A:$AJ,(U$3+2),FALSE)), VLOOKUP($B43,'Results-formatted 060121'!$A:$AJ,(U$3+2),FALSE)))</f>
        <v>5</v>
      </c>
      <c r="V43" s="95">
        <f>IF($C43 = "neg", (($D43+1) - VLOOKUP($B43,'Results-formatted 060121'!$A:$AJ,(V$3+2),FALSE)), IF($C43 = "pos-neg", (3+VLOOKUP($B43,'Results-formatted 060121'!$A:$AJ,(V$3+2),FALSE)), VLOOKUP($B43,'Results-formatted 060121'!$A:$AJ,(V$3+2),FALSE)))</f>
        <v>3</v>
      </c>
      <c r="W43" s="95">
        <f>IF($C43 = "neg", (($D43+1) - VLOOKUP($B43,'Results-formatted 060121'!$A:$AJ,(W$3+2),FALSE)), IF($C43 = "pos-neg", (3+VLOOKUP($B43,'Results-formatted 060121'!$A:$AJ,(W$3+2),FALSE)), VLOOKUP($B43,'Results-formatted 060121'!$A:$AJ,(W$3+2),FALSE)))</f>
        <v>4</v>
      </c>
      <c r="X43" s="95">
        <f>IF($C43 = "neg", (($D43+1) - VLOOKUP($B43,'Results-formatted 060121'!$A:$AJ,(X$3+2),FALSE)), IF($C43 = "pos-neg", (3+VLOOKUP($B43,'Results-formatted 060121'!$A:$AJ,(X$3+2),FALSE)), VLOOKUP($B43,'Results-formatted 060121'!$A:$AJ,(X$3+2),FALSE)))</f>
        <v>4</v>
      </c>
      <c r="Y43" s="95">
        <f>IF($C43 = "neg", (($D43+1) - VLOOKUP($B43,'Results-formatted 060121'!$A:$AJ,(Y$3+2),FALSE)), IF($C43 = "pos-neg", (3+VLOOKUP($B43,'Results-formatted 060121'!$A:$AJ,(Y$3+2),FALSE)), VLOOKUP($B43,'Results-formatted 060121'!$A:$AJ,(Y$3+2),FALSE)))</f>
        <v>3</v>
      </c>
      <c r="Z43" s="95">
        <f>IF($C43 = "neg", (($D43+1) - VLOOKUP($B43,'Results-formatted 060121'!$A:$AJ,(Z$3+2),FALSE)), IF($C43 = "pos-neg", (3+VLOOKUP($B43,'Results-formatted 060121'!$A:$AJ,(Z$3+2),FALSE)), VLOOKUP($B43,'Results-formatted 060121'!$A:$AJ,(Z$3+2),FALSE)))</f>
        <v>2</v>
      </c>
      <c r="AA43" s="95">
        <f>IF($C43 = "neg", (($D43+1) - VLOOKUP($B43,'Results-formatted 060121'!$A:$AJ,(AA$3+2),FALSE)), IF($C43 = "pos-neg", (3+VLOOKUP($B43,'Results-formatted 060121'!$A:$AJ,(AA$3+2),FALSE)), VLOOKUP($B43,'Results-formatted 060121'!$A:$AJ,(AA$3+2),FALSE)))</f>
        <v>5</v>
      </c>
      <c r="AB43" s="95">
        <f>IF($C43 = "neg", (($D43+1) - VLOOKUP($B43,'Results-formatted 060121'!$A:$AJ,(AB$3+2),FALSE)), IF($C43 = "pos-neg", (3+VLOOKUP($B43,'Results-formatted 060121'!$A:$AJ,(AB$3+2),FALSE)), VLOOKUP($B43,'Results-formatted 060121'!$A:$AJ,(AB$3+2),FALSE)))</f>
        <v>4</v>
      </c>
      <c r="AC43" s="95">
        <f>IF($C43 = "neg", (($D43+1) - VLOOKUP($B43,'Results-formatted 060121'!$A:$AJ,(AC$3+2),FALSE)), IF($C43 = "pos-neg", (3+VLOOKUP($B43,'Results-formatted 060121'!$A:$AJ,(AC$3+2),FALSE)), VLOOKUP($B43,'Results-formatted 060121'!$A:$AJ,(AC$3+2),FALSE)))</f>
        <v>3</v>
      </c>
      <c r="AD43" s="95">
        <f>IF($C43 = "neg", (($D43+1) - VLOOKUP($B43,'Results-formatted 060121'!$A:$AJ,(AD$3+2),FALSE)), IF($C43 = "pos-neg", (3+VLOOKUP($B43,'Results-formatted 060121'!$A:$AJ,(AD$3+2),FALSE)), VLOOKUP($B43,'Results-formatted 060121'!$A:$AJ,(AD$3+2),FALSE)))</f>
        <v>4</v>
      </c>
      <c r="AE43" s="95">
        <f>IF($C43 = "neg", (($D43+1) - VLOOKUP($B43,'Results-formatted 060121'!$A:$AJ,(AE$3+2),FALSE)), IF($C43 = "pos-neg", (3+VLOOKUP($B43,'Results-formatted 060121'!$A:$AJ,(AE$3+2),FALSE)), VLOOKUP($B43,'Results-formatted 060121'!$A:$AJ,(AE$3+2),FALSE)))</f>
        <v>4</v>
      </c>
      <c r="AF43" s="95">
        <f>IF($C43 = "neg", (($D43+1) - VLOOKUP($B43,'Results-formatted 060121'!$A:$AJ,(AF$3+2),FALSE)), IF($C43 = "pos-neg", (3+VLOOKUP($B43,'Results-formatted 060121'!$A:$AJ,(AF$3+2),FALSE)), VLOOKUP($B43,'Results-formatted 060121'!$A:$AJ,(AF$3+2),FALSE)))</f>
        <v>4</v>
      </c>
      <c r="AG43" s="95">
        <f>IF($C43 = "neg", (($D43+1) - VLOOKUP($B43,'Results-formatted 060121'!$A:$AJ,(AG$3+2),FALSE)), IF($C43 = "pos-neg", (3+VLOOKUP($B43,'Results-formatted 060121'!$A:$AJ,(AG$3+2),FALSE)), VLOOKUP($B43,'Results-formatted 060121'!$A:$AJ,(AG$3+2),FALSE)))</f>
        <v>4</v>
      </c>
      <c r="AH43" s="95">
        <f>IF($C43 = "neg", (($D43+1) - VLOOKUP($B43,'Results-formatted 060121'!$A:$AJ,(AH$3+2),FALSE)), IF($C43 = "pos-neg", (3+VLOOKUP($B43,'Results-formatted 060121'!$A:$AJ,(AH$3+2),FALSE)), VLOOKUP($B43,'Results-formatted 060121'!$A:$AJ,(AH$3+2),FALSE)))</f>
        <v>3</v>
      </c>
      <c r="AI43" s="95">
        <f>IF($C43 = "neg", (($D43+1) - VLOOKUP($B43,'Results-formatted 060121'!$A:$AJ,(AI$3+2),FALSE)), IF($C43 = "pos-neg", (3+VLOOKUP($B43,'Results-formatted 060121'!$A:$AJ,(AI$3+2),FALSE)), VLOOKUP($B43,'Results-formatted 060121'!$A:$AJ,(AI$3+2),FALSE)))</f>
        <v>1</v>
      </c>
      <c r="AJ43" s="95">
        <f>IF($C43 = "neg", (($D43+1) - VLOOKUP($B43,'Results-formatted 060121'!$A:$AJ,(AJ$3+2),FALSE)), IF($C43 = "pos-neg", (3+VLOOKUP($B43,'Results-formatted 060121'!$A:$AJ,(AJ$3+2),FALSE)), VLOOKUP($B43,'Results-formatted 060121'!$A:$AJ,(AJ$3+2),FALSE)))</f>
        <v>5</v>
      </c>
      <c r="AK43" s="95">
        <f>IF($C43 = "neg", (($D43+1) - VLOOKUP($B43,'Results-formatted 060121'!$A:$AJ,(AK$3+2),FALSE)), IF($C43 = "pos-neg", (3+VLOOKUP($B43,'Results-formatted 060121'!$A:$AJ,(AK$3+2),FALSE)), VLOOKUP($B43,'Results-formatted 060121'!$A:$AJ,(AK$3+2),FALSE)))</f>
        <v>4</v>
      </c>
      <c r="AL43" s="95">
        <f>IF($C43 = "neg", (($D43+1) - VLOOKUP($B43,'Results-formatted 060121'!$A:$AJ,(AL$3+2),FALSE)), IF($C43 = "pos-neg", (3+VLOOKUP($B43,'Results-formatted 060121'!$A:$AJ,(AL$3+2),FALSE)), VLOOKUP($B43,'Results-formatted 060121'!$A:$AJ,(AL$3+2),FALSE)))</f>
        <v>3</v>
      </c>
      <c r="AM43" s="95">
        <f>IF($C43 = "neg", (($D43+1) - VLOOKUP($B43,'Results-formatted 060121'!$A:AJ,(AM$3+2),FALSE)), IF($C43 = "pos-neg", (3+VLOOKUP($B43,'Results-formatted 060121'!$A:AJ,(AM$3+2),FALSE)), VLOOKUP($B43,'Results-formatted 060121'!$A:AJ,(AM$3+2),FALSE)))</f>
        <v>5</v>
      </c>
      <c r="AN43" s="95">
        <f>IF($C43 = "neg", (($D43+1) - VLOOKUP($B43,'Results-formatted 060121'!$A:AK,(AN$3+2),FALSE)), IF($C43 = "pos-neg", (3+VLOOKUP($B43,'Results-formatted 060121'!$A:AK,(AN$3+2),FALSE)), VLOOKUP($B43,'Results-formatted 060121'!$A:AK,(AN$3+2),FALSE)))</f>
        <v>4</v>
      </c>
      <c r="AO43" s="95">
        <f>IF($C43 = "neg", (($D43+1) - VLOOKUP($B43,'Results-formatted 060121'!$A:AL,(AO$3+2),FALSE)), IF($C43 = "pos-neg", (3+VLOOKUP($B43,'Results-formatted 060121'!$A:AL,(AO$3+2),FALSE)), VLOOKUP($B43,'Results-formatted 060121'!$A:AL,(AO$3+2),FALSE)))</f>
        <v>5</v>
      </c>
      <c r="AP43" s="95">
        <f>IF($C43 = "neg", (($D43+1) - VLOOKUP($B43,'Results-formatted 060121'!$A:AM,(AP$3+2),FALSE)), IF($C43 = "pos-neg", (3+VLOOKUP($B43,'Results-formatted 060121'!$A:AM,(AP$3+2),FALSE)), VLOOKUP($B43,'Results-formatted 060121'!$A:AM,(AP$3+2),FALSE)))</f>
        <v>3</v>
      </c>
      <c r="AQ43" s="95">
        <f>IF($C43 = "neg", (($D43+1) - VLOOKUP($B43,'Results-formatted 060121'!$A:AN,(AQ$3+2),FALSE)), IF($C43 = "pos-neg", (3+VLOOKUP($B43,'Results-formatted 060121'!$A:AN,(AQ$3+2),FALSE)), VLOOKUP($B43,'Results-formatted 060121'!$A:AN,(AQ$3+2),FALSE)))</f>
        <v>4</v>
      </c>
      <c r="AR43" s="95">
        <f>IF($C43 = "neg", (($D43+1) - VLOOKUP($B43,'Results-formatted 060121'!$A:AO,(AR$3+2),FALSE)), IF($C43 = "pos-neg", (3+VLOOKUP($B43,'Results-formatted 060121'!$A:AO,(AR$3+2),FALSE)), VLOOKUP($B43,'Results-formatted 060121'!$A:AO,(AR$3+2),FALSE)))</f>
        <v>4</v>
      </c>
      <c r="AS43" s="95">
        <f>IF($C43 = "neg", (($D43+1) - VLOOKUP($B43,'Results-formatted 060121'!$A:AP,(AS$3+2),FALSE)), IF($C43 = "pos-neg", (3+VLOOKUP($B43,'Results-formatted 060121'!$A:AP,(AS$3+2),FALSE)), VLOOKUP($B43,'Results-formatted 060121'!$A:AP,(AS$3+2),FALSE)))</f>
        <v>4</v>
      </c>
      <c r="AT43" s="95">
        <f>IF($C43 = "neg", (($D43+1) - VLOOKUP($B43,'Results-formatted 060121'!$A:AQ,(AT$3+2),FALSE)), IF($C43 = "pos-neg", (3+VLOOKUP($B43,'Results-formatted 060121'!$A:AQ,(AT$3+2),FALSE)), VLOOKUP($B43,'Results-formatted 060121'!$A:AQ,(AT$3+2),FALSE)))</f>
        <v>5</v>
      </c>
      <c r="AU43" s="95">
        <f>IF($C43 = "neg", (($D43+1) - VLOOKUP($B43,'Results-formatted 060121'!$A:AR,(AU$3+2),FALSE)), IF($C43 = "pos-neg", (3+VLOOKUP($B43,'Results-formatted 060121'!$A:AR,(AU$3+2),FALSE)), VLOOKUP($B43,'Results-formatted 060121'!$A:AR,(AU$3+2),FALSE)))</f>
        <v>4</v>
      </c>
      <c r="AV43" s="95">
        <f>IF($C43 = "neg", (($D43+1) - VLOOKUP($B43,'Results-formatted 060121'!$A:AS,(AV$3+2),FALSE)), IF($C43 = "pos-neg", (3+VLOOKUP($B43,'Results-formatted 060121'!$A:AS,(AV$3+2),FALSE)), VLOOKUP($B43,'Results-formatted 060121'!$A:AS,(AV$3+2),FALSE)))</f>
        <v>4</v>
      </c>
      <c r="AW43" s="95">
        <f>IF($C43 = "neg", (($D43+1) - VLOOKUP($B43,'Results-formatted 060121'!$A:AT,(AW$3+2),FALSE)), IF($C43 = "pos-neg", (3+VLOOKUP($B43,'Results-formatted 060121'!$A:AT,(AW$3+2),FALSE)), VLOOKUP($B43,'Results-formatted 060121'!$A:AT,(AW$3+2),FALSE)))</f>
        <v>4</v>
      </c>
      <c r="AX43" s="95">
        <f>IF($C43 = "neg", (($D43+1) - VLOOKUP($B43,'Results-formatted 060121'!$A:AU,(AX$3+2),FALSE)), IF($C43 = "pos-neg", (3+VLOOKUP($B43,'Results-formatted 060121'!$A:AU,(AX$3+2),FALSE)), VLOOKUP($B43,'Results-formatted 060121'!$A:AU,(AX$3+2),FALSE)))</f>
        <v>1</v>
      </c>
      <c r="AY43" s="95">
        <f>IF($C43 = "neg", (($D43+1) - VLOOKUP($B43,'Results-formatted 060121'!$A:AV,(AY$3+2),FALSE)), IF($C43 = "pos-neg", (3+VLOOKUP($B43,'Results-formatted 060121'!$A:AV,(AY$3+2),FALSE)), VLOOKUP($B43,'Results-formatted 060121'!$A:AV,(AY$3+2),FALSE)))</f>
        <v>0</v>
      </c>
      <c r="AZ43" s="95">
        <f>IF($C43 = "neg", (($D43+1) - VLOOKUP($B43,'Results-formatted 060121'!$A:AW,(AZ$3+2),FALSE)), IF($C43 = "pos-neg", (3+VLOOKUP($B43,'Results-formatted 060121'!$A:AW,(AZ$3+2),FALSE)), VLOOKUP($B43,'Results-formatted 060121'!$A:AW,(AZ$3+2),FALSE)))</f>
        <v>4</v>
      </c>
      <c r="BA43" s="95">
        <f>IF($C43 = "neg", (($D43+1) - VLOOKUP($B43,'Results-formatted 060121'!$A:AX,(BA$3+2),FALSE)), IF($C43 = "pos-neg", (3+VLOOKUP($B43,'Results-formatted 060121'!$A:AX,(BA$3+2),FALSE)), VLOOKUP($B43,'Results-formatted 060121'!$A:AX,(BA$3+2),FALSE)))</f>
        <v>3</v>
      </c>
      <c r="BB43" s="95">
        <f>IF($C43 = "neg", (($D43+1) - VLOOKUP($B43,'Results-formatted 060121'!$A:AY,(BB$3+2),FALSE)), IF($C43 = "pos-neg", (3+VLOOKUP($B43,'Results-formatted 060121'!$A:AY,(BB$3+2),FALSE)), VLOOKUP($B43,'Results-formatted 060121'!$A:AY,(BB$3+2),FALSE)))</f>
        <v>5</v>
      </c>
      <c r="BC43" s="95">
        <f>IF($C43 = "neg", (($D43+1) - VLOOKUP($B43,'Results-formatted 060121'!$A:AZ,(BC$3+2),FALSE)), IF($C43 = "pos-neg", (3+VLOOKUP($B43,'Results-formatted 060121'!$A:AZ,(BC$3+2),FALSE)), VLOOKUP($B43,'Results-formatted 060121'!$A:AZ,(BC$3+2),FALSE)))</f>
        <v>3</v>
      </c>
      <c r="BD43" s="95">
        <f>IF($C43 = "neg", (($D43+1) - VLOOKUP($B43,'Results-formatted 060121'!$A:BA,(BD$3+2),FALSE)), IF($C43 = "pos-neg", (3+VLOOKUP($B43,'Results-formatted 060121'!$A:BA,(BD$3+2),FALSE)), VLOOKUP($B43,'Results-formatted 060121'!$A:BA,(BD$3+2),FALSE)))</f>
        <v>4</v>
      </c>
      <c r="BE43" s="95">
        <f>IF($C43 = "neg", (($D43+1) - VLOOKUP($B43,'Results-formatted 060121'!$A:BB,(BE$3+2),FALSE)), IF($C43 = "pos-neg", (3+VLOOKUP($B43,'Results-formatted 060121'!$A:BB,(BE$3+2),FALSE)), VLOOKUP($B43,'Results-formatted 060121'!$A:BB,(BE$3+2),FALSE)))</f>
        <v>4</v>
      </c>
      <c r="BF43" s="95">
        <f>IF($C43 = "neg", (($D43+1) - VLOOKUP($B43,'Results-formatted 060121'!$A:BC,(BF$3+2),FALSE)), IF($C43 = "pos-neg", (3+VLOOKUP($B43,'Results-formatted 060121'!$A:BC,(BF$3+2),FALSE)), VLOOKUP($B43,'Results-formatted 060121'!$A:BC,(BF$3+2),FALSE)))</f>
        <v>3</v>
      </c>
      <c r="BG43" s="95">
        <f>IF($C43 = "neg", (($D43+1) - VLOOKUP($B43,'Results-formatted 060121'!$A:BD,(BG$3+2),FALSE)), IF($C43 = "pos-neg", (3+VLOOKUP($B43,'Results-formatted 060121'!$A:BD,(BG$3+2),FALSE)), VLOOKUP($B43,'Results-formatted 060121'!$A:BD,(BG$3+2),FALSE)))</f>
        <v>3</v>
      </c>
      <c r="BH43" s="95">
        <f>IF($C43 = "neg", (($D43+1) - VLOOKUP($B43,'Results-formatted 060121'!$A:BE,(BH$3+2),FALSE)), IF($C43 = "pos-neg", (3+VLOOKUP($B43,'Results-formatted 060121'!$A:BE,(BH$3+2),FALSE)), VLOOKUP($B43,'Results-formatted 060121'!$A:BE,(BH$3+2),FALSE)))</f>
        <v>4</v>
      </c>
      <c r="BI43" s="95">
        <f>IF($C43 = "neg", (($D43+1) - VLOOKUP($B43,'Results-formatted 060121'!$A:BF,(BI$3+2),FALSE)), IF($C43 = "pos-neg", (3+VLOOKUP($B43,'Results-formatted 060121'!$A:BF,(BI$3+2),FALSE)), VLOOKUP($B43,'Results-formatted 060121'!$A:BF,(BI$3+2),FALSE)))</f>
        <v>5</v>
      </c>
      <c r="BJ43" s="95">
        <f>IF($C43 = "neg", (($D43+1) - VLOOKUP($B43,'Results-formatted 060121'!$A:BG,(BJ$3+2),FALSE)), IF($C43 = "pos-neg", (3+VLOOKUP($B43,'Results-formatted 060121'!$A:BG,(BJ$3+2),FALSE)), VLOOKUP($B43,'Results-formatted 060121'!$A:BG,(BJ$3+2),FALSE)))</f>
        <v>4</v>
      </c>
      <c r="BK43" s="95">
        <f>IF($C43 = "neg", (($D43+1) - VLOOKUP($B43,'Results-formatted 060121'!$A:BH,(BK$3+2),FALSE)), IF($C43 = "pos-neg", (3+VLOOKUP($B43,'Results-formatted 060121'!$A:BH,(BK$3+2),FALSE)), VLOOKUP($B43,'Results-formatted 060121'!$A:BH,(BK$3+2),FALSE)))</f>
        <v>4</v>
      </c>
      <c r="BL43" s="95">
        <f>IF($C43 = "neg", (($D43+1) - VLOOKUP($B43,'Results-formatted 060121'!$A:BI,(BL$3+2),FALSE)), IF($C43 = "pos-neg", (3+VLOOKUP($B43,'Results-formatted 060121'!$A:BI,(BL$3+2),FALSE)), VLOOKUP($B43,'Results-formatted 060121'!$A:BI,(BL$3+2),FALSE)))</f>
        <v>4</v>
      </c>
      <c r="BM43" s="95">
        <f>IF($C43 = "neg", (($D43+1) - VLOOKUP($B43,'Results-formatted 060121'!$A:BJ,(BM$3+2),FALSE)), IF($C43 = "pos-neg", (3+VLOOKUP($B43,'Results-formatted 060121'!$A:BJ,(BM$3+2),FALSE)), VLOOKUP($B43,'Results-formatted 060121'!$A:BJ,(BM$3+2),FALSE)))</f>
        <v>3</v>
      </c>
      <c r="BN43" s="95"/>
      <c r="BO43" s="95"/>
      <c r="BP43" s="95"/>
      <c r="BQ43" s="95"/>
      <c r="BR43" s="95"/>
      <c r="BS43" s="95"/>
      <c r="BT43" s="95"/>
      <c r="BU43" s="95"/>
      <c r="BV43" s="95"/>
      <c r="BW43" s="95"/>
      <c r="BX43" s="95"/>
      <c r="BY43" s="95"/>
      <c r="BZ43" s="95"/>
      <c r="CA43" s="95"/>
      <c r="CB43" s="95"/>
      <c r="CC43" s="95"/>
      <c r="CD43" s="98"/>
      <c r="CE43" s="25">
        <f t="shared" si="12"/>
        <v>3.6666666666666665</v>
      </c>
      <c r="CF43" s="25">
        <f t="shared" si="13"/>
        <v>1.0840393179852168</v>
      </c>
    </row>
    <row r="44" spans="2:84" ht="42" x14ac:dyDescent="0.15">
      <c r="B44" s="84" t="s">
        <v>717</v>
      </c>
      <c r="C44" s="86" t="s">
        <v>224</v>
      </c>
      <c r="D44" s="2">
        <v>5</v>
      </c>
      <c r="E44" s="15" t="s">
        <v>24</v>
      </c>
      <c r="F44" s="95">
        <f>IF($C44 = "neg", (($D44+1) - VLOOKUP($B44,'Results-formatted 060121'!$A:$AJ,(F$3+2),FALSE)), IF($C44 = "pos-neg", (3+VLOOKUP($B44,'Results-formatted 060121'!$A:$AJ,(F$3+2),FALSE)), VLOOKUP($B44,'Results-formatted 060121'!$A:$AJ,(F$3+2),FALSE)))</f>
        <v>3</v>
      </c>
      <c r="G44" s="95">
        <f>IF($C44 = "neg", (($D44+1) - VLOOKUP($B44,'Results-formatted 060121'!$A:$AJ,(G$3+2),FALSE)), IF($C44 = "pos-neg", (3+VLOOKUP($B44,'Results-formatted 060121'!$A:$AJ,(G$3+2),FALSE)), VLOOKUP($B44,'Results-formatted 060121'!$A:$AJ,(G$3+2),FALSE)))</f>
        <v>5</v>
      </c>
      <c r="H44" s="95">
        <f>IF($C44 = "neg", (($D44+1) - VLOOKUP($B44,'Results-formatted 060121'!$A:$AJ,(H$3+2),FALSE)), IF($C44 = "pos-neg", (3+VLOOKUP($B44,'Results-formatted 060121'!$A:$AJ,(H$3+2),FALSE)), VLOOKUP($B44,'Results-formatted 060121'!$A:$AJ,(H$3+2),FALSE)))</f>
        <v>3</v>
      </c>
      <c r="I44" s="95">
        <f>IF($C44 = "neg", (($D44+1) - VLOOKUP($B44,'Results-formatted 060121'!$A:$AJ,(I$3+2),FALSE)), IF($C44 = "pos-neg", (3+VLOOKUP($B44,'Results-formatted 060121'!$A:$AJ,(I$3+2),FALSE)), VLOOKUP($B44,'Results-formatted 060121'!$A:$AJ,(I$3+2),FALSE)))</f>
        <v>1</v>
      </c>
      <c r="J44" s="95">
        <f>IF($C44 = "neg", (($D44+1) - VLOOKUP($B44,'Results-formatted 060121'!$A:$AJ,(J$3+2),FALSE)), IF($C44 = "pos-neg", (3+VLOOKUP($B44,'Results-formatted 060121'!$A:$AJ,(J$3+2),FALSE)), VLOOKUP($B44,'Results-formatted 060121'!$A:$AJ,(J$3+2),FALSE)))</f>
        <v>3</v>
      </c>
      <c r="K44" s="95">
        <f>IF($C44 = "neg", (($D44+1) - VLOOKUP($B44,'Results-formatted 060121'!$A:$AJ,(K$3+2),FALSE)), IF($C44 = "pos-neg", (3+VLOOKUP($B44,'Results-formatted 060121'!$A:$AJ,(K$3+2),FALSE)), VLOOKUP($B44,'Results-formatted 060121'!$A:$AJ,(K$3+2),FALSE)))</f>
        <v>4</v>
      </c>
      <c r="L44" s="95">
        <f>IF($C44 = "neg", (($D44+1) - VLOOKUP($B44,'Results-formatted 060121'!$A:$AJ,(L$3+2),FALSE)), IF($C44 = "pos-neg", (3+VLOOKUP($B44,'Results-formatted 060121'!$A:$AJ,(L$3+2),FALSE)), VLOOKUP($B44,'Results-formatted 060121'!$A:$AJ,(L$3+2),FALSE)))</f>
        <v>3</v>
      </c>
      <c r="M44" s="95">
        <f>IF($C44 = "neg", (($D44+1) - VLOOKUP($B44,'Results-formatted 060121'!$A:$AJ,(M$3+2),FALSE)), IF($C44 = "pos-neg", (3+VLOOKUP($B44,'Results-formatted 060121'!$A:$AJ,(M$3+2),FALSE)), VLOOKUP($B44,'Results-formatted 060121'!$A:$AJ,(M$3+2),FALSE)))</f>
        <v>5</v>
      </c>
      <c r="N44" s="95">
        <f>IF($C44 = "neg", (($D44+1) - VLOOKUP($B44,'Results-formatted 060121'!$A:$AJ,(N$3+2),FALSE)), IF($C44 = "pos-neg", (3+VLOOKUP($B44,'Results-formatted 060121'!$A:$AJ,(N$3+2),FALSE)), VLOOKUP($B44,'Results-formatted 060121'!$A:$AJ,(N$3+2),FALSE)))</f>
        <v>3</v>
      </c>
      <c r="O44" s="95">
        <f>IF($C44 = "neg", (($D44+1) - VLOOKUP($B44,'Results-formatted 060121'!$A:$AJ,(O$3+2),FALSE)), IF($C44 = "pos-neg", (3+VLOOKUP($B44,'Results-formatted 060121'!$A:$AJ,(O$3+2),FALSE)), VLOOKUP($B44,'Results-formatted 060121'!$A:$AJ,(O$3+2),FALSE)))</f>
        <v>5</v>
      </c>
      <c r="P44" s="95">
        <f>IF($C44 = "neg", (($D44+1) - VLOOKUP($B44,'Results-formatted 060121'!$A:$AJ,(P$3+2),FALSE)), IF($C44 = "pos-neg", (3+VLOOKUP($B44,'Results-formatted 060121'!$A:$AJ,(P$3+2),FALSE)), VLOOKUP($B44,'Results-formatted 060121'!$A:$AJ,(P$3+2),FALSE)))</f>
        <v>3</v>
      </c>
      <c r="Q44" s="95">
        <f>IF($C44 = "neg", (($D44+1) - VLOOKUP($B44,'Results-formatted 060121'!$A:$AJ,(Q$3+2),FALSE)), IF($C44 = "pos-neg", (3+VLOOKUP($B44,'Results-formatted 060121'!$A:$AJ,(Q$3+2),FALSE)), VLOOKUP($B44,'Results-formatted 060121'!$A:$AJ,(Q$3+2),FALSE)))</f>
        <v>5</v>
      </c>
      <c r="R44" s="95">
        <f>IF($C44 = "neg", (($D44+1) - VLOOKUP($B44,'Results-formatted 060121'!$A:$AJ,(R$3+2),FALSE)), IF($C44 = "pos-neg", (3+VLOOKUP($B44,'Results-formatted 060121'!$A:$AJ,(R$3+2),FALSE)), VLOOKUP($B44,'Results-formatted 060121'!$A:$AJ,(R$3+2),FALSE)))</f>
        <v>4</v>
      </c>
      <c r="S44" s="95">
        <f>IF($C44 = "neg", (($D44+1) - VLOOKUP($B44,'Results-formatted 060121'!$A:$AJ,(S$3+2),FALSE)), IF($C44 = "pos-neg", (3+VLOOKUP($B44,'Results-formatted 060121'!$A:$AJ,(S$3+2),FALSE)), VLOOKUP($B44,'Results-formatted 060121'!$A:$AJ,(S$3+2),FALSE)))</f>
        <v>4</v>
      </c>
      <c r="T44" s="95">
        <f>IF($C44 = "neg", (($D44+1) - VLOOKUP($B44,'Results-formatted 060121'!$A:$AJ,(T$3+2),FALSE)), IF($C44 = "pos-neg", (3+VLOOKUP($B44,'Results-formatted 060121'!$A:$AJ,(T$3+2),FALSE)), VLOOKUP($B44,'Results-formatted 060121'!$A:$AJ,(T$3+2),FALSE)))</f>
        <v>4</v>
      </c>
      <c r="U44" s="95">
        <f>IF($C44 = "neg", (($D44+1) - VLOOKUP($B44,'Results-formatted 060121'!$A:$AJ,(U$3+2),FALSE)), IF($C44 = "pos-neg", (3+VLOOKUP($B44,'Results-formatted 060121'!$A:$AJ,(U$3+2),FALSE)), VLOOKUP($B44,'Results-formatted 060121'!$A:$AJ,(U$3+2),FALSE)))</f>
        <v>5</v>
      </c>
      <c r="V44" s="95">
        <f>IF($C44 = "neg", (($D44+1) - VLOOKUP($B44,'Results-formatted 060121'!$A:$AJ,(V$3+2),FALSE)), IF($C44 = "pos-neg", (3+VLOOKUP($B44,'Results-formatted 060121'!$A:$AJ,(V$3+2),FALSE)), VLOOKUP($B44,'Results-formatted 060121'!$A:$AJ,(V$3+2),FALSE)))</f>
        <v>4</v>
      </c>
      <c r="W44" s="95">
        <f>IF($C44 = "neg", (($D44+1) - VLOOKUP($B44,'Results-formatted 060121'!$A:$AJ,(W$3+2),FALSE)), IF($C44 = "pos-neg", (3+VLOOKUP($B44,'Results-formatted 060121'!$A:$AJ,(W$3+2),FALSE)), VLOOKUP($B44,'Results-formatted 060121'!$A:$AJ,(W$3+2),FALSE)))</f>
        <v>4</v>
      </c>
      <c r="X44" s="95">
        <f>IF($C44 = "neg", (($D44+1) - VLOOKUP($B44,'Results-formatted 060121'!$A:$AJ,(X$3+2),FALSE)), IF($C44 = "pos-neg", (3+VLOOKUP($B44,'Results-formatted 060121'!$A:$AJ,(X$3+2),FALSE)), VLOOKUP($B44,'Results-formatted 060121'!$A:$AJ,(X$3+2),FALSE)))</f>
        <v>4</v>
      </c>
      <c r="Y44" s="95">
        <f>IF($C44 = "neg", (($D44+1) - VLOOKUP($B44,'Results-formatted 060121'!$A:$AJ,(Y$3+2),FALSE)), IF($C44 = "pos-neg", (3+VLOOKUP($B44,'Results-formatted 060121'!$A:$AJ,(Y$3+2),FALSE)), VLOOKUP($B44,'Results-formatted 060121'!$A:$AJ,(Y$3+2),FALSE)))</f>
        <v>3</v>
      </c>
      <c r="Z44" s="95">
        <f>IF($C44 = "neg", (($D44+1) - VLOOKUP($B44,'Results-formatted 060121'!$A:$AJ,(Z$3+2),FALSE)), IF($C44 = "pos-neg", (3+VLOOKUP($B44,'Results-formatted 060121'!$A:$AJ,(Z$3+2),FALSE)), VLOOKUP($B44,'Results-formatted 060121'!$A:$AJ,(Z$3+2),FALSE)))</f>
        <v>3</v>
      </c>
      <c r="AA44" s="95">
        <f>IF($C44 = "neg", (($D44+1) - VLOOKUP($B44,'Results-formatted 060121'!$A:$AJ,(AA$3+2),FALSE)), IF($C44 = "pos-neg", (3+VLOOKUP($B44,'Results-formatted 060121'!$A:$AJ,(AA$3+2),FALSE)), VLOOKUP($B44,'Results-formatted 060121'!$A:$AJ,(AA$3+2),FALSE)))</f>
        <v>4</v>
      </c>
      <c r="AB44" s="95">
        <f>IF($C44 = "neg", (($D44+1) - VLOOKUP($B44,'Results-formatted 060121'!$A:$AJ,(AB$3+2),FALSE)), IF($C44 = "pos-neg", (3+VLOOKUP($B44,'Results-formatted 060121'!$A:$AJ,(AB$3+2),FALSE)), VLOOKUP($B44,'Results-formatted 060121'!$A:$AJ,(AB$3+2),FALSE)))</f>
        <v>4</v>
      </c>
      <c r="AC44" s="95">
        <f>IF($C44 = "neg", (($D44+1) - VLOOKUP($B44,'Results-formatted 060121'!$A:$AJ,(AC$3+2),FALSE)), IF($C44 = "pos-neg", (3+VLOOKUP($B44,'Results-formatted 060121'!$A:$AJ,(AC$3+2),FALSE)), VLOOKUP($B44,'Results-formatted 060121'!$A:$AJ,(AC$3+2),FALSE)))</f>
        <v>1</v>
      </c>
      <c r="AD44" s="95">
        <f>IF($C44 = "neg", (($D44+1) - VLOOKUP($B44,'Results-formatted 060121'!$A:$AJ,(AD$3+2),FALSE)), IF($C44 = "pos-neg", (3+VLOOKUP($B44,'Results-formatted 060121'!$A:$AJ,(AD$3+2),FALSE)), VLOOKUP($B44,'Results-formatted 060121'!$A:$AJ,(AD$3+2),FALSE)))</f>
        <v>4</v>
      </c>
      <c r="AE44" s="95">
        <f>IF($C44 = "neg", (($D44+1) - VLOOKUP($B44,'Results-formatted 060121'!$A:$AJ,(AE$3+2),FALSE)), IF($C44 = "pos-neg", (3+VLOOKUP($B44,'Results-formatted 060121'!$A:$AJ,(AE$3+2),FALSE)), VLOOKUP($B44,'Results-formatted 060121'!$A:$AJ,(AE$3+2),FALSE)))</f>
        <v>5</v>
      </c>
      <c r="AF44" s="95">
        <f>IF($C44 = "neg", (($D44+1) - VLOOKUP($B44,'Results-formatted 060121'!$A:$AJ,(AF$3+2),FALSE)), IF($C44 = "pos-neg", (3+VLOOKUP($B44,'Results-formatted 060121'!$A:$AJ,(AF$3+2),FALSE)), VLOOKUP($B44,'Results-formatted 060121'!$A:$AJ,(AF$3+2),FALSE)))</f>
        <v>3</v>
      </c>
      <c r="AG44" s="95">
        <f>IF($C44 = "neg", (($D44+1) - VLOOKUP($B44,'Results-formatted 060121'!$A:$AJ,(AG$3+2),FALSE)), IF($C44 = "pos-neg", (3+VLOOKUP($B44,'Results-formatted 060121'!$A:$AJ,(AG$3+2),FALSE)), VLOOKUP($B44,'Results-formatted 060121'!$A:$AJ,(AG$3+2),FALSE)))</f>
        <v>5</v>
      </c>
      <c r="AH44" s="95">
        <f>IF($C44 = "neg", (($D44+1) - VLOOKUP($B44,'Results-formatted 060121'!$A:$AJ,(AH$3+2),FALSE)), IF($C44 = "pos-neg", (3+VLOOKUP($B44,'Results-formatted 060121'!$A:$AJ,(AH$3+2),FALSE)), VLOOKUP($B44,'Results-formatted 060121'!$A:$AJ,(AH$3+2),FALSE)))</f>
        <v>4</v>
      </c>
      <c r="AI44" s="95">
        <f>IF($C44 = "neg", (($D44+1) - VLOOKUP($B44,'Results-formatted 060121'!$A:$AJ,(AI$3+2),FALSE)), IF($C44 = "pos-neg", (3+VLOOKUP($B44,'Results-formatted 060121'!$A:$AJ,(AI$3+2),FALSE)), VLOOKUP($B44,'Results-formatted 060121'!$A:$AJ,(AI$3+2),FALSE)))</f>
        <v>2</v>
      </c>
      <c r="AJ44" s="95">
        <f>IF($C44 = "neg", (($D44+1) - VLOOKUP($B44,'Results-formatted 060121'!$A:$AJ,(AJ$3+2),FALSE)), IF($C44 = "pos-neg", (3+VLOOKUP($B44,'Results-formatted 060121'!$A:$AJ,(AJ$3+2),FALSE)), VLOOKUP($B44,'Results-formatted 060121'!$A:$AJ,(AJ$3+2),FALSE)))</f>
        <v>5</v>
      </c>
      <c r="AK44" s="95">
        <f>IF($C44 = "neg", (($D44+1) - VLOOKUP($B44,'Results-formatted 060121'!$A:$AJ,(AK$3+2),FALSE)), IF($C44 = "pos-neg", (3+VLOOKUP($B44,'Results-formatted 060121'!$A:$AJ,(AK$3+2),FALSE)), VLOOKUP($B44,'Results-formatted 060121'!$A:$AJ,(AK$3+2),FALSE)))</f>
        <v>5</v>
      </c>
      <c r="AL44" s="95">
        <f>IF($C44 = "neg", (($D44+1) - VLOOKUP($B44,'Results-formatted 060121'!$A:$AJ,(AL$3+2),FALSE)), IF($C44 = "pos-neg", (3+VLOOKUP($B44,'Results-formatted 060121'!$A:$AJ,(AL$3+2),FALSE)), VLOOKUP($B44,'Results-formatted 060121'!$A:$AJ,(AL$3+2),FALSE)))</f>
        <v>3</v>
      </c>
      <c r="AM44" s="95">
        <f>IF($C44 = "neg", (($D44+1) - VLOOKUP($B44,'Results-formatted 060121'!$A:AJ,(AM$3+2),FALSE)), IF($C44 = "pos-neg", (3+VLOOKUP($B44,'Results-formatted 060121'!$A:AJ,(AM$3+2),FALSE)), VLOOKUP($B44,'Results-formatted 060121'!$A:AJ,(AM$3+2),FALSE)))</f>
        <v>5</v>
      </c>
      <c r="AN44" s="95">
        <f>IF($C44 = "neg", (($D44+1) - VLOOKUP($B44,'Results-formatted 060121'!$A:AK,(AN$3+2),FALSE)), IF($C44 = "pos-neg", (3+VLOOKUP($B44,'Results-formatted 060121'!$A:AK,(AN$3+2),FALSE)), VLOOKUP($B44,'Results-formatted 060121'!$A:AK,(AN$3+2),FALSE)))</f>
        <v>3</v>
      </c>
      <c r="AO44" s="95">
        <f>IF($C44 = "neg", (($D44+1) - VLOOKUP($B44,'Results-formatted 060121'!$A:AL,(AO$3+2),FALSE)), IF($C44 = "pos-neg", (3+VLOOKUP($B44,'Results-formatted 060121'!$A:AL,(AO$3+2),FALSE)), VLOOKUP($B44,'Results-formatted 060121'!$A:AL,(AO$3+2),FALSE)))</f>
        <v>4</v>
      </c>
      <c r="AP44" s="95">
        <f>IF($C44 = "neg", (($D44+1) - VLOOKUP($B44,'Results-formatted 060121'!$A:AM,(AP$3+2),FALSE)), IF($C44 = "pos-neg", (3+VLOOKUP($B44,'Results-formatted 060121'!$A:AM,(AP$3+2),FALSE)), VLOOKUP($B44,'Results-formatted 060121'!$A:AM,(AP$3+2),FALSE)))</f>
        <v>3</v>
      </c>
      <c r="AQ44" s="95">
        <f>IF($C44 = "neg", (($D44+1) - VLOOKUP($B44,'Results-formatted 060121'!$A:AN,(AQ$3+2),FALSE)), IF($C44 = "pos-neg", (3+VLOOKUP($B44,'Results-formatted 060121'!$A:AN,(AQ$3+2),FALSE)), VLOOKUP($B44,'Results-formatted 060121'!$A:AN,(AQ$3+2),FALSE)))</f>
        <v>4</v>
      </c>
      <c r="AR44" s="95">
        <f>IF($C44 = "neg", (($D44+1) - VLOOKUP($B44,'Results-formatted 060121'!$A:AO,(AR$3+2),FALSE)), IF($C44 = "pos-neg", (3+VLOOKUP($B44,'Results-formatted 060121'!$A:AO,(AR$3+2),FALSE)), VLOOKUP($B44,'Results-formatted 060121'!$A:AO,(AR$3+2),FALSE)))</f>
        <v>4</v>
      </c>
      <c r="AS44" s="95">
        <f>IF($C44 = "neg", (($D44+1) - VLOOKUP($B44,'Results-formatted 060121'!$A:AP,(AS$3+2),FALSE)), IF($C44 = "pos-neg", (3+VLOOKUP($B44,'Results-formatted 060121'!$A:AP,(AS$3+2),FALSE)), VLOOKUP($B44,'Results-formatted 060121'!$A:AP,(AS$3+2),FALSE)))</f>
        <v>4</v>
      </c>
      <c r="AT44" s="95">
        <f>IF($C44 = "neg", (($D44+1) - VLOOKUP($B44,'Results-formatted 060121'!$A:AQ,(AT$3+2),FALSE)), IF($C44 = "pos-neg", (3+VLOOKUP($B44,'Results-formatted 060121'!$A:AQ,(AT$3+2),FALSE)), VLOOKUP($B44,'Results-formatted 060121'!$A:AQ,(AT$3+2),FALSE)))</f>
        <v>5</v>
      </c>
      <c r="AU44" s="95">
        <f>IF($C44 = "neg", (($D44+1) - VLOOKUP($B44,'Results-formatted 060121'!$A:AR,(AU$3+2),FALSE)), IF($C44 = "pos-neg", (3+VLOOKUP($B44,'Results-formatted 060121'!$A:AR,(AU$3+2),FALSE)), VLOOKUP($B44,'Results-formatted 060121'!$A:AR,(AU$3+2),FALSE)))</f>
        <v>4</v>
      </c>
      <c r="AV44" s="95">
        <f>IF($C44 = "neg", (($D44+1) - VLOOKUP($B44,'Results-formatted 060121'!$A:AS,(AV$3+2),FALSE)), IF($C44 = "pos-neg", (3+VLOOKUP($B44,'Results-formatted 060121'!$A:AS,(AV$3+2),FALSE)), VLOOKUP($B44,'Results-formatted 060121'!$A:AS,(AV$3+2),FALSE)))</f>
        <v>3</v>
      </c>
      <c r="AW44" s="95">
        <f>IF($C44 = "neg", (($D44+1) - VLOOKUP($B44,'Results-formatted 060121'!$A:AT,(AW$3+2),FALSE)), IF($C44 = "pos-neg", (3+VLOOKUP($B44,'Results-formatted 060121'!$A:AT,(AW$3+2),FALSE)), VLOOKUP($B44,'Results-formatted 060121'!$A:AT,(AW$3+2),FALSE)))</f>
        <v>4</v>
      </c>
      <c r="AX44" s="95">
        <f>IF($C44 = "neg", (($D44+1) - VLOOKUP($B44,'Results-formatted 060121'!$A:AU,(AX$3+2),FALSE)), IF($C44 = "pos-neg", (3+VLOOKUP($B44,'Results-formatted 060121'!$A:AU,(AX$3+2),FALSE)), VLOOKUP($B44,'Results-formatted 060121'!$A:AU,(AX$3+2),FALSE)))</f>
        <v>2</v>
      </c>
      <c r="AY44" s="95">
        <f>IF($C44 = "neg", (($D44+1) - VLOOKUP($B44,'Results-formatted 060121'!$A:AV,(AY$3+2),FALSE)), IF($C44 = "pos-neg", (3+VLOOKUP($B44,'Results-formatted 060121'!$A:AV,(AY$3+2),FALSE)), VLOOKUP($B44,'Results-formatted 060121'!$A:AV,(AY$3+2),FALSE)))</f>
        <v>0</v>
      </c>
      <c r="AZ44" s="95">
        <f>IF($C44 = "neg", (($D44+1) - VLOOKUP($B44,'Results-formatted 060121'!$A:AW,(AZ$3+2),FALSE)), IF($C44 = "pos-neg", (3+VLOOKUP($B44,'Results-formatted 060121'!$A:AW,(AZ$3+2),FALSE)), VLOOKUP($B44,'Results-formatted 060121'!$A:AW,(AZ$3+2),FALSE)))</f>
        <v>2</v>
      </c>
      <c r="BA44" s="95">
        <f>IF($C44 = "neg", (($D44+1) - VLOOKUP($B44,'Results-formatted 060121'!$A:AX,(BA$3+2),FALSE)), IF($C44 = "pos-neg", (3+VLOOKUP($B44,'Results-formatted 060121'!$A:AX,(BA$3+2),FALSE)), VLOOKUP($B44,'Results-formatted 060121'!$A:AX,(BA$3+2),FALSE)))</f>
        <v>3</v>
      </c>
      <c r="BB44" s="95">
        <f>IF($C44 = "neg", (($D44+1) - VLOOKUP($B44,'Results-formatted 060121'!$A:AY,(BB$3+2),FALSE)), IF($C44 = "pos-neg", (3+VLOOKUP($B44,'Results-formatted 060121'!$A:AY,(BB$3+2),FALSE)), VLOOKUP($B44,'Results-formatted 060121'!$A:AY,(BB$3+2),FALSE)))</f>
        <v>5</v>
      </c>
      <c r="BC44" s="95">
        <f>IF($C44 = "neg", (($D44+1) - VLOOKUP($B44,'Results-formatted 060121'!$A:AZ,(BC$3+2),FALSE)), IF($C44 = "pos-neg", (3+VLOOKUP($B44,'Results-formatted 060121'!$A:AZ,(BC$3+2),FALSE)), VLOOKUP($B44,'Results-formatted 060121'!$A:AZ,(BC$3+2),FALSE)))</f>
        <v>3</v>
      </c>
      <c r="BD44" s="95">
        <f>IF($C44 = "neg", (($D44+1) - VLOOKUP($B44,'Results-formatted 060121'!$A:BA,(BD$3+2),FALSE)), IF($C44 = "pos-neg", (3+VLOOKUP($B44,'Results-formatted 060121'!$A:BA,(BD$3+2),FALSE)), VLOOKUP($B44,'Results-formatted 060121'!$A:BA,(BD$3+2),FALSE)))</f>
        <v>3</v>
      </c>
      <c r="BE44" s="95">
        <f>IF($C44 = "neg", (($D44+1) - VLOOKUP($B44,'Results-formatted 060121'!$A:BB,(BE$3+2),FALSE)), IF($C44 = "pos-neg", (3+VLOOKUP($B44,'Results-formatted 060121'!$A:BB,(BE$3+2),FALSE)), VLOOKUP($B44,'Results-formatted 060121'!$A:BB,(BE$3+2),FALSE)))</f>
        <v>4</v>
      </c>
      <c r="BF44" s="95">
        <f>IF($C44 = "neg", (($D44+1) - VLOOKUP($B44,'Results-formatted 060121'!$A:BC,(BF$3+2),FALSE)), IF($C44 = "pos-neg", (3+VLOOKUP($B44,'Results-formatted 060121'!$A:BC,(BF$3+2),FALSE)), VLOOKUP($B44,'Results-formatted 060121'!$A:BC,(BF$3+2),FALSE)))</f>
        <v>4</v>
      </c>
      <c r="BG44" s="95">
        <f>IF($C44 = "neg", (($D44+1) - VLOOKUP($B44,'Results-formatted 060121'!$A:BD,(BG$3+2),FALSE)), IF($C44 = "pos-neg", (3+VLOOKUP($B44,'Results-formatted 060121'!$A:BD,(BG$3+2),FALSE)), VLOOKUP($B44,'Results-formatted 060121'!$A:BD,(BG$3+2),FALSE)))</f>
        <v>3</v>
      </c>
      <c r="BH44" s="95">
        <f>IF($C44 = "neg", (($D44+1) - VLOOKUP($B44,'Results-formatted 060121'!$A:BE,(BH$3+2),FALSE)), IF($C44 = "pos-neg", (3+VLOOKUP($B44,'Results-formatted 060121'!$A:BE,(BH$3+2),FALSE)), VLOOKUP($B44,'Results-formatted 060121'!$A:BE,(BH$3+2),FALSE)))</f>
        <v>3</v>
      </c>
      <c r="BI44" s="95">
        <f>IF($C44 = "neg", (($D44+1) - VLOOKUP($B44,'Results-formatted 060121'!$A:BF,(BI$3+2),FALSE)), IF($C44 = "pos-neg", (3+VLOOKUP($B44,'Results-formatted 060121'!$A:BF,(BI$3+2),FALSE)), VLOOKUP($B44,'Results-formatted 060121'!$A:BF,(BI$3+2),FALSE)))</f>
        <v>4</v>
      </c>
      <c r="BJ44" s="95">
        <f>IF($C44 = "neg", (($D44+1) - VLOOKUP($B44,'Results-formatted 060121'!$A:BG,(BJ$3+2),FALSE)), IF($C44 = "pos-neg", (3+VLOOKUP($B44,'Results-formatted 060121'!$A:BG,(BJ$3+2),FALSE)), VLOOKUP($B44,'Results-formatted 060121'!$A:BG,(BJ$3+2),FALSE)))</f>
        <v>5</v>
      </c>
      <c r="BK44" s="95">
        <f>IF($C44 = "neg", (($D44+1) - VLOOKUP($B44,'Results-formatted 060121'!$A:BH,(BK$3+2),FALSE)), IF($C44 = "pos-neg", (3+VLOOKUP($B44,'Results-formatted 060121'!$A:BH,(BK$3+2),FALSE)), VLOOKUP($B44,'Results-formatted 060121'!$A:BH,(BK$3+2),FALSE)))</f>
        <v>4</v>
      </c>
      <c r="BL44" s="95">
        <f>IF($C44 = "neg", (($D44+1) - VLOOKUP($B44,'Results-formatted 060121'!$A:BI,(BL$3+2),FALSE)), IF($C44 = "pos-neg", (3+VLOOKUP($B44,'Results-formatted 060121'!$A:BI,(BL$3+2),FALSE)), VLOOKUP($B44,'Results-formatted 060121'!$A:BI,(BL$3+2),FALSE)))</f>
        <v>4</v>
      </c>
      <c r="BM44" s="95">
        <f>IF($C44 = "neg", (($D44+1) - VLOOKUP($B44,'Results-formatted 060121'!$A:BJ,(BM$3+2),FALSE)), IF($C44 = "pos-neg", (3+VLOOKUP($B44,'Results-formatted 060121'!$A:BJ,(BM$3+2),FALSE)), VLOOKUP($B44,'Results-formatted 060121'!$A:BJ,(BM$3+2),FALSE)))</f>
        <v>4</v>
      </c>
      <c r="BN44" s="95"/>
      <c r="BO44" s="95"/>
      <c r="BP44" s="95"/>
      <c r="BQ44" s="95"/>
      <c r="BR44" s="95"/>
      <c r="BS44" s="95"/>
      <c r="BT44" s="95"/>
      <c r="BU44" s="95"/>
      <c r="BV44" s="95"/>
      <c r="BW44" s="95"/>
      <c r="BX44" s="95"/>
      <c r="BY44" s="95"/>
      <c r="BZ44" s="95"/>
      <c r="CA44" s="95"/>
      <c r="CB44" s="95"/>
      <c r="CC44" s="95"/>
      <c r="CD44" s="98"/>
      <c r="CE44" s="25">
        <f t="shared" si="12"/>
        <v>3.65</v>
      </c>
      <c r="CF44" s="25">
        <f t="shared" si="13"/>
        <v>1.0865120683067773</v>
      </c>
    </row>
    <row r="45" spans="2:84" ht="42" x14ac:dyDescent="0.15">
      <c r="B45" s="84" t="s">
        <v>718</v>
      </c>
      <c r="C45" s="86" t="s">
        <v>224</v>
      </c>
      <c r="D45" s="2">
        <v>5</v>
      </c>
      <c r="E45" s="15" t="s">
        <v>25</v>
      </c>
      <c r="F45" s="95">
        <f>IF($C45 = "neg", (($D45+1) - VLOOKUP($B45,'Results-formatted 060121'!$A:$AJ,(F$3+2),FALSE)), IF($C45 = "pos-neg", (3+VLOOKUP($B45,'Results-formatted 060121'!$A:$AJ,(F$3+2),FALSE)), VLOOKUP($B45,'Results-formatted 060121'!$A:$AJ,(F$3+2),FALSE)))</f>
        <v>3</v>
      </c>
      <c r="G45" s="95">
        <f>IF($C45 = "neg", (($D45+1) - VLOOKUP($B45,'Results-formatted 060121'!$A:$AJ,(G$3+2),FALSE)), IF($C45 = "pos-neg", (3+VLOOKUP($B45,'Results-formatted 060121'!$A:$AJ,(G$3+2),FALSE)), VLOOKUP($B45,'Results-formatted 060121'!$A:$AJ,(G$3+2),FALSE)))</f>
        <v>5</v>
      </c>
      <c r="H45" s="95">
        <f>IF($C45 = "neg", (($D45+1) - VLOOKUP($B45,'Results-formatted 060121'!$A:$AJ,(H$3+2),FALSE)), IF($C45 = "pos-neg", (3+VLOOKUP($B45,'Results-formatted 060121'!$A:$AJ,(H$3+2),FALSE)), VLOOKUP($B45,'Results-formatted 060121'!$A:$AJ,(H$3+2),FALSE)))</f>
        <v>2</v>
      </c>
      <c r="I45" s="95">
        <f>IF($C45 = "neg", (($D45+1) - VLOOKUP($B45,'Results-formatted 060121'!$A:$AJ,(I$3+2),FALSE)), IF($C45 = "pos-neg", (3+VLOOKUP($B45,'Results-formatted 060121'!$A:$AJ,(I$3+2),FALSE)), VLOOKUP($B45,'Results-formatted 060121'!$A:$AJ,(I$3+2),FALSE)))</f>
        <v>1</v>
      </c>
      <c r="J45" s="95">
        <f>IF($C45 = "neg", (($D45+1) - VLOOKUP($B45,'Results-formatted 060121'!$A:$AJ,(J$3+2),FALSE)), IF($C45 = "pos-neg", (3+VLOOKUP($B45,'Results-formatted 060121'!$A:$AJ,(J$3+2),FALSE)), VLOOKUP($B45,'Results-formatted 060121'!$A:$AJ,(J$3+2),FALSE)))</f>
        <v>3</v>
      </c>
      <c r="K45" s="95">
        <f>IF($C45 = "neg", (($D45+1) - VLOOKUP($B45,'Results-formatted 060121'!$A:$AJ,(K$3+2),FALSE)), IF($C45 = "pos-neg", (3+VLOOKUP($B45,'Results-formatted 060121'!$A:$AJ,(K$3+2),FALSE)), VLOOKUP($B45,'Results-formatted 060121'!$A:$AJ,(K$3+2),FALSE)))</f>
        <v>4</v>
      </c>
      <c r="L45" s="95">
        <f>IF($C45 = "neg", (($D45+1) - VLOOKUP($B45,'Results-formatted 060121'!$A:$AJ,(L$3+2),FALSE)), IF($C45 = "pos-neg", (3+VLOOKUP($B45,'Results-formatted 060121'!$A:$AJ,(L$3+2),FALSE)), VLOOKUP($B45,'Results-formatted 060121'!$A:$AJ,(L$3+2),FALSE)))</f>
        <v>3</v>
      </c>
      <c r="M45" s="95">
        <f>IF($C45 = "neg", (($D45+1) - VLOOKUP($B45,'Results-formatted 060121'!$A:$AJ,(M$3+2),FALSE)), IF($C45 = "pos-neg", (3+VLOOKUP($B45,'Results-formatted 060121'!$A:$AJ,(M$3+2),FALSE)), VLOOKUP($B45,'Results-formatted 060121'!$A:$AJ,(M$3+2),FALSE)))</f>
        <v>5</v>
      </c>
      <c r="N45" s="95">
        <f>IF($C45 = "neg", (($D45+1) - VLOOKUP($B45,'Results-formatted 060121'!$A:$AJ,(N$3+2),FALSE)), IF($C45 = "pos-neg", (3+VLOOKUP($B45,'Results-formatted 060121'!$A:$AJ,(N$3+2),FALSE)), VLOOKUP($B45,'Results-formatted 060121'!$A:$AJ,(N$3+2),FALSE)))</f>
        <v>3</v>
      </c>
      <c r="O45" s="95">
        <f>IF($C45 = "neg", (($D45+1) - VLOOKUP($B45,'Results-formatted 060121'!$A:$AJ,(O$3+2),FALSE)), IF($C45 = "pos-neg", (3+VLOOKUP($B45,'Results-formatted 060121'!$A:$AJ,(O$3+2),FALSE)), VLOOKUP($B45,'Results-formatted 060121'!$A:$AJ,(O$3+2),FALSE)))</f>
        <v>5</v>
      </c>
      <c r="P45" s="95">
        <f>IF($C45 = "neg", (($D45+1) - VLOOKUP($B45,'Results-formatted 060121'!$A:$AJ,(P$3+2),FALSE)), IF($C45 = "pos-neg", (3+VLOOKUP($B45,'Results-formatted 060121'!$A:$AJ,(P$3+2),FALSE)), VLOOKUP($B45,'Results-formatted 060121'!$A:$AJ,(P$3+2),FALSE)))</f>
        <v>2</v>
      </c>
      <c r="Q45" s="95">
        <f>IF($C45 = "neg", (($D45+1) - VLOOKUP($B45,'Results-formatted 060121'!$A:$AJ,(Q$3+2),FALSE)), IF($C45 = "pos-neg", (3+VLOOKUP($B45,'Results-formatted 060121'!$A:$AJ,(Q$3+2),FALSE)), VLOOKUP($B45,'Results-formatted 060121'!$A:$AJ,(Q$3+2),FALSE)))</f>
        <v>5</v>
      </c>
      <c r="R45" s="95">
        <f>IF($C45 = "neg", (($D45+1) - VLOOKUP($B45,'Results-formatted 060121'!$A:$AJ,(R$3+2),FALSE)), IF($C45 = "pos-neg", (3+VLOOKUP($B45,'Results-formatted 060121'!$A:$AJ,(R$3+2),FALSE)), VLOOKUP($B45,'Results-formatted 060121'!$A:$AJ,(R$3+2),FALSE)))</f>
        <v>3</v>
      </c>
      <c r="S45" s="95">
        <f>IF($C45 = "neg", (($D45+1) - VLOOKUP($B45,'Results-formatted 060121'!$A:$AJ,(S$3+2),FALSE)), IF($C45 = "pos-neg", (3+VLOOKUP($B45,'Results-formatted 060121'!$A:$AJ,(S$3+2),FALSE)), VLOOKUP($B45,'Results-formatted 060121'!$A:$AJ,(S$3+2),FALSE)))</f>
        <v>3</v>
      </c>
      <c r="T45" s="95">
        <f>IF($C45 = "neg", (($D45+1) - VLOOKUP($B45,'Results-formatted 060121'!$A:$AJ,(T$3+2),FALSE)), IF($C45 = "pos-neg", (3+VLOOKUP($B45,'Results-formatted 060121'!$A:$AJ,(T$3+2),FALSE)), VLOOKUP($B45,'Results-formatted 060121'!$A:$AJ,(T$3+2),FALSE)))</f>
        <v>3</v>
      </c>
      <c r="U45" s="95">
        <f>IF($C45 = "neg", (($D45+1) - VLOOKUP($B45,'Results-formatted 060121'!$A:$AJ,(U$3+2),FALSE)), IF($C45 = "pos-neg", (3+VLOOKUP($B45,'Results-formatted 060121'!$A:$AJ,(U$3+2),FALSE)), VLOOKUP($B45,'Results-formatted 060121'!$A:$AJ,(U$3+2),FALSE)))</f>
        <v>4</v>
      </c>
      <c r="V45" s="95">
        <f>IF($C45 = "neg", (($D45+1) - VLOOKUP($B45,'Results-formatted 060121'!$A:$AJ,(V$3+2),FALSE)), IF($C45 = "pos-neg", (3+VLOOKUP($B45,'Results-formatted 060121'!$A:$AJ,(V$3+2),FALSE)), VLOOKUP($B45,'Results-formatted 060121'!$A:$AJ,(V$3+2),FALSE)))</f>
        <v>4</v>
      </c>
      <c r="W45" s="95">
        <f>IF($C45 = "neg", (($D45+1) - VLOOKUP($B45,'Results-formatted 060121'!$A:$AJ,(W$3+2),FALSE)), IF($C45 = "pos-neg", (3+VLOOKUP($B45,'Results-formatted 060121'!$A:$AJ,(W$3+2),FALSE)), VLOOKUP($B45,'Results-formatted 060121'!$A:$AJ,(W$3+2),FALSE)))</f>
        <v>3</v>
      </c>
      <c r="X45" s="95">
        <f>IF($C45 = "neg", (($D45+1) - VLOOKUP($B45,'Results-formatted 060121'!$A:$AJ,(X$3+2),FALSE)), IF($C45 = "pos-neg", (3+VLOOKUP($B45,'Results-formatted 060121'!$A:$AJ,(X$3+2),FALSE)), VLOOKUP($B45,'Results-formatted 060121'!$A:$AJ,(X$3+2),FALSE)))</f>
        <v>2</v>
      </c>
      <c r="Y45" s="95">
        <f>IF($C45 = "neg", (($D45+1) - VLOOKUP($B45,'Results-formatted 060121'!$A:$AJ,(Y$3+2),FALSE)), IF($C45 = "pos-neg", (3+VLOOKUP($B45,'Results-formatted 060121'!$A:$AJ,(Y$3+2),FALSE)), VLOOKUP($B45,'Results-formatted 060121'!$A:$AJ,(Y$3+2),FALSE)))</f>
        <v>4</v>
      </c>
      <c r="Z45" s="95">
        <f>IF($C45 = "neg", (($D45+1) - VLOOKUP($B45,'Results-formatted 060121'!$A:$AJ,(Z$3+2),FALSE)), IF($C45 = "pos-neg", (3+VLOOKUP($B45,'Results-formatted 060121'!$A:$AJ,(Z$3+2),FALSE)), VLOOKUP($B45,'Results-formatted 060121'!$A:$AJ,(Z$3+2),FALSE)))</f>
        <v>2</v>
      </c>
      <c r="AA45" s="95">
        <f>IF($C45 = "neg", (($D45+1) - VLOOKUP($B45,'Results-formatted 060121'!$A:$AJ,(AA$3+2),FALSE)), IF($C45 = "pos-neg", (3+VLOOKUP($B45,'Results-formatted 060121'!$A:$AJ,(AA$3+2),FALSE)), VLOOKUP($B45,'Results-formatted 060121'!$A:$AJ,(AA$3+2),FALSE)))</f>
        <v>4</v>
      </c>
      <c r="AB45" s="95">
        <f>IF($C45 = "neg", (($D45+1) - VLOOKUP($B45,'Results-formatted 060121'!$A:$AJ,(AB$3+2),FALSE)), IF($C45 = "pos-neg", (3+VLOOKUP($B45,'Results-formatted 060121'!$A:$AJ,(AB$3+2),FALSE)), VLOOKUP($B45,'Results-formatted 060121'!$A:$AJ,(AB$3+2),FALSE)))</f>
        <v>4</v>
      </c>
      <c r="AC45" s="95">
        <f>IF($C45 = "neg", (($D45+1) - VLOOKUP($B45,'Results-formatted 060121'!$A:$AJ,(AC$3+2),FALSE)), IF($C45 = "pos-neg", (3+VLOOKUP($B45,'Results-formatted 060121'!$A:$AJ,(AC$3+2),FALSE)), VLOOKUP($B45,'Results-formatted 060121'!$A:$AJ,(AC$3+2),FALSE)))</f>
        <v>2</v>
      </c>
      <c r="AD45" s="95">
        <f>IF($C45 = "neg", (($D45+1) - VLOOKUP($B45,'Results-formatted 060121'!$A:$AJ,(AD$3+2),FALSE)), IF($C45 = "pos-neg", (3+VLOOKUP($B45,'Results-formatted 060121'!$A:$AJ,(AD$3+2),FALSE)), VLOOKUP($B45,'Results-formatted 060121'!$A:$AJ,(AD$3+2),FALSE)))</f>
        <v>4</v>
      </c>
      <c r="AE45" s="95">
        <f>IF($C45 = "neg", (($D45+1) - VLOOKUP($B45,'Results-formatted 060121'!$A:$AJ,(AE$3+2),FALSE)), IF($C45 = "pos-neg", (3+VLOOKUP($B45,'Results-formatted 060121'!$A:$AJ,(AE$3+2),FALSE)), VLOOKUP($B45,'Results-formatted 060121'!$A:$AJ,(AE$3+2),FALSE)))</f>
        <v>4</v>
      </c>
      <c r="AF45" s="95">
        <f>IF($C45 = "neg", (($D45+1) - VLOOKUP($B45,'Results-formatted 060121'!$A:$AJ,(AF$3+2),FALSE)), IF($C45 = "pos-neg", (3+VLOOKUP($B45,'Results-formatted 060121'!$A:$AJ,(AF$3+2),FALSE)), VLOOKUP($B45,'Results-formatted 060121'!$A:$AJ,(AF$3+2),FALSE)))</f>
        <v>4</v>
      </c>
      <c r="AG45" s="95">
        <f>IF($C45 = "neg", (($D45+1) - VLOOKUP($B45,'Results-formatted 060121'!$A:$AJ,(AG$3+2),FALSE)), IF($C45 = "pos-neg", (3+VLOOKUP($B45,'Results-formatted 060121'!$A:$AJ,(AG$3+2),FALSE)), VLOOKUP($B45,'Results-formatted 060121'!$A:$AJ,(AG$3+2),FALSE)))</f>
        <v>4</v>
      </c>
      <c r="AH45" s="95">
        <f>IF($C45 = "neg", (($D45+1) - VLOOKUP($B45,'Results-formatted 060121'!$A:$AJ,(AH$3+2),FALSE)), IF($C45 = "pos-neg", (3+VLOOKUP($B45,'Results-formatted 060121'!$A:$AJ,(AH$3+2),FALSE)), VLOOKUP($B45,'Results-formatted 060121'!$A:$AJ,(AH$3+2),FALSE)))</f>
        <v>2</v>
      </c>
      <c r="AI45" s="95">
        <f>IF($C45 = "neg", (($D45+1) - VLOOKUP($B45,'Results-formatted 060121'!$A:$AJ,(AI$3+2),FALSE)), IF($C45 = "pos-neg", (3+VLOOKUP($B45,'Results-formatted 060121'!$A:$AJ,(AI$3+2),FALSE)), VLOOKUP($B45,'Results-formatted 060121'!$A:$AJ,(AI$3+2),FALSE)))</f>
        <v>3</v>
      </c>
      <c r="AJ45" s="95">
        <f>IF($C45 = "neg", (($D45+1) - VLOOKUP($B45,'Results-formatted 060121'!$A:$AJ,(AJ$3+2),FALSE)), IF($C45 = "pos-neg", (3+VLOOKUP($B45,'Results-formatted 060121'!$A:$AJ,(AJ$3+2),FALSE)), VLOOKUP($B45,'Results-formatted 060121'!$A:$AJ,(AJ$3+2),FALSE)))</f>
        <v>5</v>
      </c>
      <c r="AK45" s="95">
        <f>IF($C45 = "neg", (($D45+1) - VLOOKUP($B45,'Results-formatted 060121'!$A:$AJ,(AK$3+2),FALSE)), IF($C45 = "pos-neg", (3+VLOOKUP($B45,'Results-formatted 060121'!$A:$AJ,(AK$3+2),FALSE)), VLOOKUP($B45,'Results-formatted 060121'!$A:$AJ,(AK$3+2),FALSE)))</f>
        <v>4</v>
      </c>
      <c r="AL45" s="95">
        <f>IF($C45 = "neg", (($D45+1) - VLOOKUP($B45,'Results-formatted 060121'!$A:$AJ,(AL$3+2),FALSE)), IF($C45 = "pos-neg", (3+VLOOKUP($B45,'Results-formatted 060121'!$A:$AJ,(AL$3+2),FALSE)), VLOOKUP($B45,'Results-formatted 060121'!$A:$AJ,(AL$3+2),FALSE)))</f>
        <v>4</v>
      </c>
      <c r="AM45" s="95">
        <f>IF($C45 = "neg", (($D45+1) - VLOOKUP($B45,'Results-formatted 060121'!$A:AJ,(AM$3+2),FALSE)), IF($C45 = "pos-neg", (3+VLOOKUP($B45,'Results-formatted 060121'!$A:AJ,(AM$3+2),FALSE)), VLOOKUP($B45,'Results-formatted 060121'!$A:AJ,(AM$3+2),FALSE)))</f>
        <v>4</v>
      </c>
      <c r="AN45" s="95">
        <f>IF($C45 = "neg", (($D45+1) - VLOOKUP($B45,'Results-formatted 060121'!$A:AK,(AN$3+2),FALSE)), IF($C45 = "pos-neg", (3+VLOOKUP($B45,'Results-formatted 060121'!$A:AK,(AN$3+2),FALSE)), VLOOKUP($B45,'Results-formatted 060121'!$A:AK,(AN$3+2),FALSE)))</f>
        <v>2</v>
      </c>
      <c r="AO45" s="95">
        <f>IF($C45 = "neg", (($D45+1) - VLOOKUP($B45,'Results-formatted 060121'!$A:AL,(AO$3+2),FALSE)), IF($C45 = "pos-neg", (3+VLOOKUP($B45,'Results-formatted 060121'!$A:AL,(AO$3+2),FALSE)), VLOOKUP($B45,'Results-formatted 060121'!$A:AL,(AO$3+2),FALSE)))</f>
        <v>5</v>
      </c>
      <c r="AP45" s="95">
        <f>IF($C45 = "neg", (($D45+1) - VLOOKUP($B45,'Results-formatted 060121'!$A:AM,(AP$3+2),FALSE)), IF($C45 = "pos-neg", (3+VLOOKUP($B45,'Results-formatted 060121'!$A:AM,(AP$3+2),FALSE)), VLOOKUP($B45,'Results-formatted 060121'!$A:AM,(AP$3+2),FALSE)))</f>
        <v>3</v>
      </c>
      <c r="AQ45" s="95">
        <f>IF($C45 = "neg", (($D45+1) - VLOOKUP($B45,'Results-formatted 060121'!$A:AN,(AQ$3+2),FALSE)), IF($C45 = "pos-neg", (3+VLOOKUP($B45,'Results-formatted 060121'!$A:AN,(AQ$3+2),FALSE)), VLOOKUP($B45,'Results-formatted 060121'!$A:AN,(AQ$3+2),FALSE)))</f>
        <v>2</v>
      </c>
      <c r="AR45" s="95">
        <f>IF($C45 = "neg", (($D45+1) - VLOOKUP($B45,'Results-formatted 060121'!$A:AO,(AR$3+2),FALSE)), IF($C45 = "pos-neg", (3+VLOOKUP($B45,'Results-formatted 060121'!$A:AO,(AR$3+2),FALSE)), VLOOKUP($B45,'Results-formatted 060121'!$A:AO,(AR$3+2),FALSE)))</f>
        <v>2</v>
      </c>
      <c r="AS45" s="95">
        <f>IF($C45 = "neg", (($D45+1) - VLOOKUP($B45,'Results-formatted 060121'!$A:AP,(AS$3+2),FALSE)), IF($C45 = "pos-neg", (3+VLOOKUP($B45,'Results-formatted 060121'!$A:AP,(AS$3+2),FALSE)), VLOOKUP($B45,'Results-formatted 060121'!$A:AP,(AS$3+2),FALSE)))</f>
        <v>3</v>
      </c>
      <c r="AT45" s="95">
        <f>IF($C45 = "neg", (($D45+1) - VLOOKUP($B45,'Results-formatted 060121'!$A:AQ,(AT$3+2),FALSE)), IF($C45 = "pos-neg", (3+VLOOKUP($B45,'Results-formatted 060121'!$A:AQ,(AT$3+2),FALSE)), VLOOKUP($B45,'Results-formatted 060121'!$A:AQ,(AT$3+2),FALSE)))</f>
        <v>5</v>
      </c>
      <c r="AU45" s="95">
        <f>IF($C45 = "neg", (($D45+1) - VLOOKUP($B45,'Results-formatted 060121'!$A:AR,(AU$3+2),FALSE)), IF($C45 = "pos-neg", (3+VLOOKUP($B45,'Results-formatted 060121'!$A:AR,(AU$3+2),FALSE)), VLOOKUP($B45,'Results-formatted 060121'!$A:AR,(AU$3+2),FALSE)))</f>
        <v>3</v>
      </c>
      <c r="AV45" s="95">
        <f>IF($C45 = "neg", (($D45+1) - VLOOKUP($B45,'Results-formatted 060121'!$A:AS,(AV$3+2),FALSE)), IF($C45 = "pos-neg", (3+VLOOKUP($B45,'Results-formatted 060121'!$A:AS,(AV$3+2),FALSE)), VLOOKUP($B45,'Results-formatted 060121'!$A:AS,(AV$3+2),FALSE)))</f>
        <v>3</v>
      </c>
      <c r="AW45" s="95">
        <f>IF($C45 = "neg", (($D45+1) - VLOOKUP($B45,'Results-formatted 060121'!$A:AT,(AW$3+2),FALSE)), IF($C45 = "pos-neg", (3+VLOOKUP($B45,'Results-formatted 060121'!$A:AT,(AW$3+2),FALSE)), VLOOKUP($B45,'Results-formatted 060121'!$A:AT,(AW$3+2),FALSE)))</f>
        <v>4</v>
      </c>
      <c r="AX45" s="95">
        <f>IF($C45 = "neg", (($D45+1) - VLOOKUP($B45,'Results-formatted 060121'!$A:AU,(AX$3+2),FALSE)), IF($C45 = "pos-neg", (3+VLOOKUP($B45,'Results-formatted 060121'!$A:AU,(AX$3+2),FALSE)), VLOOKUP($B45,'Results-formatted 060121'!$A:AU,(AX$3+2),FALSE)))</f>
        <v>1</v>
      </c>
      <c r="AY45" s="95">
        <f>IF($C45 = "neg", (($D45+1) - VLOOKUP($B45,'Results-formatted 060121'!$A:AV,(AY$3+2),FALSE)), IF($C45 = "pos-neg", (3+VLOOKUP($B45,'Results-formatted 060121'!$A:AV,(AY$3+2),FALSE)), VLOOKUP($B45,'Results-formatted 060121'!$A:AV,(AY$3+2),FALSE)))</f>
        <v>0</v>
      </c>
      <c r="AZ45" s="95">
        <f>IF($C45 = "neg", (($D45+1) - VLOOKUP($B45,'Results-formatted 060121'!$A:AW,(AZ$3+2),FALSE)), IF($C45 = "pos-neg", (3+VLOOKUP($B45,'Results-formatted 060121'!$A:AW,(AZ$3+2),FALSE)), VLOOKUP($B45,'Results-formatted 060121'!$A:AW,(AZ$3+2),FALSE)))</f>
        <v>2</v>
      </c>
      <c r="BA45" s="95">
        <f>IF($C45 = "neg", (($D45+1) - VLOOKUP($B45,'Results-formatted 060121'!$A:AX,(BA$3+2),FALSE)), IF($C45 = "pos-neg", (3+VLOOKUP($B45,'Results-formatted 060121'!$A:AX,(BA$3+2),FALSE)), VLOOKUP($B45,'Results-formatted 060121'!$A:AX,(BA$3+2),FALSE)))</f>
        <v>3</v>
      </c>
      <c r="BB45" s="95">
        <f>IF($C45 = "neg", (($D45+1) - VLOOKUP($B45,'Results-formatted 060121'!$A:AY,(BB$3+2),FALSE)), IF($C45 = "pos-neg", (3+VLOOKUP($B45,'Results-formatted 060121'!$A:AY,(BB$3+2),FALSE)), VLOOKUP($B45,'Results-formatted 060121'!$A:AY,(BB$3+2),FALSE)))</f>
        <v>5</v>
      </c>
      <c r="BC45" s="95">
        <f>IF($C45 = "neg", (($D45+1) - VLOOKUP($B45,'Results-formatted 060121'!$A:AZ,(BC$3+2),FALSE)), IF($C45 = "pos-neg", (3+VLOOKUP($B45,'Results-formatted 060121'!$A:AZ,(BC$3+2),FALSE)), VLOOKUP($B45,'Results-formatted 060121'!$A:AZ,(BC$3+2),FALSE)))</f>
        <v>3</v>
      </c>
      <c r="BD45" s="95">
        <f>IF($C45 = "neg", (($D45+1) - VLOOKUP($B45,'Results-formatted 060121'!$A:BA,(BD$3+2),FALSE)), IF($C45 = "pos-neg", (3+VLOOKUP($B45,'Results-formatted 060121'!$A:BA,(BD$3+2),FALSE)), VLOOKUP($B45,'Results-formatted 060121'!$A:BA,(BD$3+2),FALSE)))</f>
        <v>3</v>
      </c>
      <c r="BE45" s="95">
        <f>IF($C45 = "neg", (($D45+1) - VLOOKUP($B45,'Results-formatted 060121'!$A:BB,(BE$3+2),FALSE)), IF($C45 = "pos-neg", (3+VLOOKUP($B45,'Results-formatted 060121'!$A:BB,(BE$3+2),FALSE)), VLOOKUP($B45,'Results-formatted 060121'!$A:BB,(BE$3+2),FALSE)))</f>
        <v>4</v>
      </c>
      <c r="BF45" s="95">
        <f>IF($C45 = "neg", (($D45+1) - VLOOKUP($B45,'Results-formatted 060121'!$A:BC,(BF$3+2),FALSE)), IF($C45 = "pos-neg", (3+VLOOKUP($B45,'Results-formatted 060121'!$A:BC,(BF$3+2),FALSE)), VLOOKUP($B45,'Results-formatted 060121'!$A:BC,(BF$3+2),FALSE)))</f>
        <v>4</v>
      </c>
      <c r="BG45" s="95">
        <f>IF($C45 = "neg", (($D45+1) - VLOOKUP($B45,'Results-formatted 060121'!$A:BD,(BG$3+2),FALSE)), IF($C45 = "pos-neg", (3+VLOOKUP($B45,'Results-formatted 060121'!$A:BD,(BG$3+2),FALSE)), VLOOKUP($B45,'Results-formatted 060121'!$A:BD,(BG$3+2),FALSE)))</f>
        <v>3</v>
      </c>
      <c r="BH45" s="95">
        <f>IF($C45 = "neg", (($D45+1) - VLOOKUP($B45,'Results-formatted 060121'!$A:BE,(BH$3+2),FALSE)), IF($C45 = "pos-neg", (3+VLOOKUP($B45,'Results-formatted 060121'!$A:BE,(BH$3+2),FALSE)), VLOOKUP($B45,'Results-formatted 060121'!$A:BE,(BH$3+2),FALSE)))</f>
        <v>3</v>
      </c>
      <c r="BI45" s="95">
        <f>IF($C45 = "neg", (($D45+1) - VLOOKUP($B45,'Results-formatted 060121'!$A:BF,(BI$3+2),FALSE)), IF($C45 = "pos-neg", (3+VLOOKUP($B45,'Results-formatted 060121'!$A:BF,(BI$3+2),FALSE)), VLOOKUP($B45,'Results-formatted 060121'!$A:BF,(BI$3+2),FALSE)))</f>
        <v>4</v>
      </c>
      <c r="BJ45" s="95">
        <f>IF($C45 = "neg", (($D45+1) - VLOOKUP($B45,'Results-formatted 060121'!$A:BG,(BJ$3+2),FALSE)), IF($C45 = "pos-neg", (3+VLOOKUP($B45,'Results-formatted 060121'!$A:BG,(BJ$3+2),FALSE)), VLOOKUP($B45,'Results-formatted 060121'!$A:BG,(BJ$3+2),FALSE)))</f>
        <v>5</v>
      </c>
      <c r="BK45" s="95">
        <f>IF($C45 = "neg", (($D45+1) - VLOOKUP($B45,'Results-formatted 060121'!$A:BH,(BK$3+2),FALSE)), IF($C45 = "pos-neg", (3+VLOOKUP($B45,'Results-formatted 060121'!$A:BH,(BK$3+2),FALSE)), VLOOKUP($B45,'Results-formatted 060121'!$A:BH,(BK$3+2),FALSE)))</f>
        <v>4</v>
      </c>
      <c r="BL45" s="95">
        <f>IF($C45 = "neg", (($D45+1) - VLOOKUP($B45,'Results-formatted 060121'!$A:BI,(BL$3+2),FALSE)), IF($C45 = "pos-neg", (3+VLOOKUP($B45,'Results-formatted 060121'!$A:BI,(BL$3+2),FALSE)), VLOOKUP($B45,'Results-formatted 060121'!$A:BI,(BL$3+2),FALSE)))</f>
        <v>3</v>
      </c>
      <c r="BM45" s="95">
        <f>IF($C45 = "neg", (($D45+1) - VLOOKUP($B45,'Results-formatted 060121'!$A:BJ,(BM$3+2),FALSE)), IF($C45 = "pos-neg", (3+VLOOKUP($B45,'Results-formatted 060121'!$A:BJ,(BM$3+2),FALSE)), VLOOKUP($B45,'Results-formatted 060121'!$A:BJ,(BM$3+2),FALSE)))</f>
        <v>2</v>
      </c>
      <c r="BN45" s="95"/>
      <c r="BO45" s="95"/>
      <c r="BP45" s="95"/>
      <c r="BQ45" s="95"/>
      <c r="BR45" s="95"/>
      <c r="BS45" s="95"/>
      <c r="BT45" s="95"/>
      <c r="BU45" s="95"/>
      <c r="BV45" s="95"/>
      <c r="BW45" s="95"/>
      <c r="BX45" s="95"/>
      <c r="BY45" s="95"/>
      <c r="BZ45" s="95"/>
      <c r="CA45" s="95"/>
      <c r="CB45" s="95"/>
      <c r="CC45" s="95"/>
      <c r="CD45" s="98"/>
      <c r="CE45" s="25">
        <f t="shared" si="12"/>
        <v>3.3</v>
      </c>
      <c r="CF45" s="25">
        <f t="shared" si="13"/>
        <v>1.1394319131680326</v>
      </c>
    </row>
    <row r="46" spans="2:84" ht="42" x14ac:dyDescent="0.15">
      <c r="B46" s="84" t="s">
        <v>719</v>
      </c>
      <c r="C46" s="86" t="s">
        <v>224</v>
      </c>
      <c r="D46" s="2">
        <v>5</v>
      </c>
      <c r="E46" s="15" t="s">
        <v>1151</v>
      </c>
      <c r="F46" s="95">
        <f>IF($C46 = "neg", (($D46+1) - VLOOKUP($B46,'Results-formatted 060121'!$A:$AJ,(F$3+2),FALSE)), IF($C46 = "pos-neg", (3+VLOOKUP($B46,'Results-formatted 060121'!$A:$AJ,(F$3+2),FALSE)), VLOOKUP($B46,'Results-formatted 060121'!$A:$AJ,(F$3+2),FALSE)))</f>
        <v>3</v>
      </c>
      <c r="G46" s="95">
        <f>IF($C46 = "neg", (($D46+1) - VLOOKUP($B46,'Results-formatted 060121'!$A:$AJ,(G$3+2),FALSE)), IF($C46 = "pos-neg", (3+VLOOKUP($B46,'Results-formatted 060121'!$A:$AJ,(G$3+2),FALSE)), VLOOKUP($B46,'Results-formatted 060121'!$A:$AJ,(G$3+2),FALSE)))</f>
        <v>5</v>
      </c>
      <c r="H46" s="95">
        <f>IF($C46 = "neg", (($D46+1) - VLOOKUP($B46,'Results-formatted 060121'!$A:$AJ,(H$3+2),FALSE)), IF($C46 = "pos-neg", (3+VLOOKUP($B46,'Results-formatted 060121'!$A:$AJ,(H$3+2),FALSE)), VLOOKUP($B46,'Results-formatted 060121'!$A:$AJ,(H$3+2),FALSE)))</f>
        <v>3</v>
      </c>
      <c r="I46" s="95">
        <f>IF($C46 = "neg", (($D46+1) - VLOOKUP($B46,'Results-formatted 060121'!$A:$AJ,(I$3+2),FALSE)), IF($C46 = "pos-neg", (3+VLOOKUP($B46,'Results-formatted 060121'!$A:$AJ,(I$3+2),FALSE)), VLOOKUP($B46,'Results-formatted 060121'!$A:$AJ,(I$3+2),FALSE)))</f>
        <v>1</v>
      </c>
      <c r="J46" s="95">
        <f>IF($C46 = "neg", (($D46+1) - VLOOKUP($B46,'Results-formatted 060121'!$A:$AJ,(J$3+2),FALSE)), IF($C46 = "pos-neg", (3+VLOOKUP($B46,'Results-formatted 060121'!$A:$AJ,(J$3+2),FALSE)), VLOOKUP($B46,'Results-formatted 060121'!$A:$AJ,(J$3+2),FALSE)))</f>
        <v>3</v>
      </c>
      <c r="K46" s="95">
        <f>IF($C46 = "neg", (($D46+1) - VLOOKUP($B46,'Results-formatted 060121'!$A:$AJ,(K$3+2),FALSE)), IF($C46 = "pos-neg", (3+VLOOKUP($B46,'Results-formatted 060121'!$A:$AJ,(K$3+2),FALSE)), VLOOKUP($B46,'Results-formatted 060121'!$A:$AJ,(K$3+2),FALSE)))</f>
        <v>4</v>
      </c>
      <c r="L46" s="95">
        <f>IF($C46 = "neg", (($D46+1) - VLOOKUP($B46,'Results-formatted 060121'!$A:$AJ,(L$3+2),FALSE)), IF($C46 = "pos-neg", (3+VLOOKUP($B46,'Results-formatted 060121'!$A:$AJ,(L$3+2),FALSE)), VLOOKUP($B46,'Results-formatted 060121'!$A:$AJ,(L$3+2),FALSE)))</f>
        <v>3</v>
      </c>
      <c r="M46" s="95">
        <f>IF($C46 = "neg", (($D46+1) - VLOOKUP($B46,'Results-formatted 060121'!$A:$AJ,(M$3+2),FALSE)), IF($C46 = "pos-neg", (3+VLOOKUP($B46,'Results-formatted 060121'!$A:$AJ,(M$3+2),FALSE)), VLOOKUP($B46,'Results-formatted 060121'!$A:$AJ,(M$3+2),FALSE)))</f>
        <v>3</v>
      </c>
      <c r="N46" s="95">
        <f>IF($C46 = "neg", (($D46+1) - VLOOKUP($B46,'Results-formatted 060121'!$A:$AJ,(N$3+2),FALSE)), IF($C46 = "pos-neg", (3+VLOOKUP($B46,'Results-formatted 060121'!$A:$AJ,(N$3+2),FALSE)), VLOOKUP($B46,'Results-formatted 060121'!$A:$AJ,(N$3+2),FALSE)))</f>
        <v>4</v>
      </c>
      <c r="O46" s="95">
        <f>IF($C46 = "neg", (($D46+1) - VLOOKUP($B46,'Results-formatted 060121'!$A:$AJ,(O$3+2),FALSE)), IF($C46 = "pos-neg", (3+VLOOKUP($B46,'Results-formatted 060121'!$A:$AJ,(O$3+2),FALSE)), VLOOKUP($B46,'Results-formatted 060121'!$A:$AJ,(O$3+2),FALSE)))</f>
        <v>4</v>
      </c>
      <c r="P46" s="95">
        <f>IF($C46 = "neg", (($D46+1) - VLOOKUP($B46,'Results-formatted 060121'!$A:$AJ,(P$3+2),FALSE)), IF($C46 = "pos-neg", (3+VLOOKUP($B46,'Results-formatted 060121'!$A:$AJ,(P$3+2),FALSE)), VLOOKUP($B46,'Results-formatted 060121'!$A:$AJ,(P$3+2),FALSE)))</f>
        <v>3</v>
      </c>
      <c r="Q46" s="95">
        <f>IF($C46 = "neg", (($D46+1) - VLOOKUP($B46,'Results-formatted 060121'!$A:$AJ,(Q$3+2),FALSE)), IF($C46 = "pos-neg", (3+VLOOKUP($B46,'Results-formatted 060121'!$A:$AJ,(Q$3+2),FALSE)), VLOOKUP($B46,'Results-formatted 060121'!$A:$AJ,(Q$3+2),FALSE)))</f>
        <v>5</v>
      </c>
      <c r="R46" s="95">
        <f>IF($C46 = "neg", (($D46+1) - VLOOKUP($B46,'Results-formatted 060121'!$A:$AJ,(R$3+2),FALSE)), IF($C46 = "pos-neg", (3+VLOOKUP($B46,'Results-formatted 060121'!$A:$AJ,(R$3+2),FALSE)), VLOOKUP($B46,'Results-formatted 060121'!$A:$AJ,(R$3+2),FALSE)))</f>
        <v>3</v>
      </c>
      <c r="S46" s="95">
        <f>IF($C46 = "neg", (($D46+1) - VLOOKUP($B46,'Results-formatted 060121'!$A:$AJ,(S$3+2),FALSE)), IF($C46 = "pos-neg", (3+VLOOKUP($B46,'Results-formatted 060121'!$A:$AJ,(S$3+2),FALSE)), VLOOKUP($B46,'Results-formatted 060121'!$A:$AJ,(S$3+2),FALSE)))</f>
        <v>4</v>
      </c>
      <c r="T46" s="95">
        <f>IF($C46 = "neg", (($D46+1) - VLOOKUP($B46,'Results-formatted 060121'!$A:$AJ,(T$3+2),FALSE)), IF($C46 = "pos-neg", (3+VLOOKUP($B46,'Results-formatted 060121'!$A:$AJ,(T$3+2),FALSE)), VLOOKUP($B46,'Results-formatted 060121'!$A:$AJ,(T$3+2),FALSE)))</f>
        <v>4</v>
      </c>
      <c r="U46" s="95">
        <f>IF($C46 = "neg", (($D46+1) - VLOOKUP($B46,'Results-formatted 060121'!$A:$AJ,(U$3+2),FALSE)), IF($C46 = "pos-neg", (3+VLOOKUP($B46,'Results-formatted 060121'!$A:$AJ,(U$3+2),FALSE)), VLOOKUP($B46,'Results-formatted 060121'!$A:$AJ,(U$3+2),FALSE)))</f>
        <v>4</v>
      </c>
      <c r="V46" s="95">
        <f>IF($C46 = "neg", (($D46+1) - VLOOKUP($B46,'Results-formatted 060121'!$A:$AJ,(V$3+2),FALSE)), IF($C46 = "pos-neg", (3+VLOOKUP($B46,'Results-formatted 060121'!$A:$AJ,(V$3+2),FALSE)), VLOOKUP($B46,'Results-formatted 060121'!$A:$AJ,(V$3+2),FALSE)))</f>
        <v>4</v>
      </c>
      <c r="W46" s="95">
        <f>IF($C46 = "neg", (($D46+1) - VLOOKUP($B46,'Results-formatted 060121'!$A:$AJ,(W$3+2),FALSE)), IF($C46 = "pos-neg", (3+VLOOKUP($B46,'Results-formatted 060121'!$A:$AJ,(W$3+2),FALSE)), VLOOKUP($B46,'Results-formatted 060121'!$A:$AJ,(W$3+2),FALSE)))</f>
        <v>3</v>
      </c>
      <c r="X46" s="95">
        <f>IF($C46 = "neg", (($D46+1) - VLOOKUP($B46,'Results-formatted 060121'!$A:$AJ,(X$3+2),FALSE)), IF($C46 = "pos-neg", (3+VLOOKUP($B46,'Results-formatted 060121'!$A:$AJ,(X$3+2),FALSE)), VLOOKUP($B46,'Results-formatted 060121'!$A:$AJ,(X$3+2),FALSE)))</f>
        <v>3</v>
      </c>
      <c r="Y46" s="95">
        <f>IF($C46 = "neg", (($D46+1) - VLOOKUP($B46,'Results-formatted 060121'!$A:$AJ,(Y$3+2),FALSE)), IF($C46 = "pos-neg", (3+VLOOKUP($B46,'Results-formatted 060121'!$A:$AJ,(Y$3+2),FALSE)), VLOOKUP($B46,'Results-formatted 060121'!$A:$AJ,(Y$3+2),FALSE)))</f>
        <v>4</v>
      </c>
      <c r="Z46" s="95">
        <f>IF($C46 = "neg", (($D46+1) - VLOOKUP($B46,'Results-formatted 060121'!$A:$AJ,(Z$3+2),FALSE)), IF($C46 = "pos-neg", (3+VLOOKUP($B46,'Results-formatted 060121'!$A:$AJ,(Z$3+2),FALSE)), VLOOKUP($B46,'Results-formatted 060121'!$A:$AJ,(Z$3+2),FALSE)))</f>
        <v>2</v>
      </c>
      <c r="AA46" s="95">
        <f>IF($C46 = "neg", (($D46+1) - VLOOKUP($B46,'Results-formatted 060121'!$A:$AJ,(AA$3+2),FALSE)), IF($C46 = "pos-neg", (3+VLOOKUP($B46,'Results-formatted 060121'!$A:$AJ,(AA$3+2),FALSE)), VLOOKUP($B46,'Results-formatted 060121'!$A:$AJ,(AA$3+2),FALSE)))</f>
        <v>5</v>
      </c>
      <c r="AB46" s="95">
        <f>IF($C46 = "neg", (($D46+1) - VLOOKUP($B46,'Results-formatted 060121'!$A:$AJ,(AB$3+2),FALSE)), IF($C46 = "pos-neg", (3+VLOOKUP($B46,'Results-formatted 060121'!$A:$AJ,(AB$3+2),FALSE)), VLOOKUP($B46,'Results-formatted 060121'!$A:$AJ,(AB$3+2),FALSE)))</f>
        <v>4</v>
      </c>
      <c r="AC46" s="95">
        <f>IF($C46 = "neg", (($D46+1) - VLOOKUP($B46,'Results-formatted 060121'!$A:$AJ,(AC$3+2),FALSE)), IF($C46 = "pos-neg", (3+VLOOKUP($B46,'Results-formatted 060121'!$A:$AJ,(AC$3+2),FALSE)), VLOOKUP($B46,'Results-formatted 060121'!$A:$AJ,(AC$3+2),FALSE)))</f>
        <v>2</v>
      </c>
      <c r="AD46" s="95">
        <f>IF($C46 = "neg", (($D46+1) - VLOOKUP($B46,'Results-formatted 060121'!$A:$AJ,(AD$3+2),FALSE)), IF($C46 = "pos-neg", (3+VLOOKUP($B46,'Results-formatted 060121'!$A:$AJ,(AD$3+2),FALSE)), VLOOKUP($B46,'Results-formatted 060121'!$A:$AJ,(AD$3+2),FALSE)))</f>
        <v>4</v>
      </c>
      <c r="AE46" s="95">
        <f>IF($C46 = "neg", (($D46+1) - VLOOKUP($B46,'Results-formatted 060121'!$A:$AJ,(AE$3+2),FALSE)), IF($C46 = "pos-neg", (3+VLOOKUP($B46,'Results-formatted 060121'!$A:$AJ,(AE$3+2),FALSE)), VLOOKUP($B46,'Results-formatted 060121'!$A:$AJ,(AE$3+2),FALSE)))</f>
        <v>4</v>
      </c>
      <c r="AF46" s="95">
        <f>IF($C46 = "neg", (($D46+1) - VLOOKUP($B46,'Results-formatted 060121'!$A:$AJ,(AF$3+2),FALSE)), IF($C46 = "pos-neg", (3+VLOOKUP($B46,'Results-formatted 060121'!$A:$AJ,(AF$3+2),FALSE)), VLOOKUP($B46,'Results-formatted 060121'!$A:$AJ,(AF$3+2),FALSE)))</f>
        <v>3</v>
      </c>
      <c r="AG46" s="95">
        <f>IF($C46 = "neg", (($D46+1) - VLOOKUP($B46,'Results-formatted 060121'!$A:$AJ,(AG$3+2),FALSE)), IF($C46 = "pos-neg", (3+VLOOKUP($B46,'Results-formatted 060121'!$A:$AJ,(AG$3+2),FALSE)), VLOOKUP($B46,'Results-formatted 060121'!$A:$AJ,(AG$3+2),FALSE)))</f>
        <v>4</v>
      </c>
      <c r="AH46" s="95">
        <f>IF($C46 = "neg", (($D46+1) - VLOOKUP($B46,'Results-formatted 060121'!$A:$AJ,(AH$3+2),FALSE)), IF($C46 = "pos-neg", (3+VLOOKUP($B46,'Results-formatted 060121'!$A:$AJ,(AH$3+2),FALSE)), VLOOKUP($B46,'Results-formatted 060121'!$A:$AJ,(AH$3+2),FALSE)))</f>
        <v>3</v>
      </c>
      <c r="AI46" s="95">
        <f>IF($C46 = "neg", (($D46+1) - VLOOKUP($B46,'Results-formatted 060121'!$A:$AJ,(AI$3+2),FALSE)), IF($C46 = "pos-neg", (3+VLOOKUP($B46,'Results-formatted 060121'!$A:$AJ,(AI$3+2),FALSE)), VLOOKUP($B46,'Results-formatted 060121'!$A:$AJ,(AI$3+2),FALSE)))</f>
        <v>2</v>
      </c>
      <c r="AJ46" s="95">
        <f>IF($C46 = "neg", (($D46+1) - VLOOKUP($B46,'Results-formatted 060121'!$A:$AJ,(AJ$3+2),FALSE)), IF($C46 = "pos-neg", (3+VLOOKUP($B46,'Results-formatted 060121'!$A:$AJ,(AJ$3+2),FALSE)), VLOOKUP($B46,'Results-formatted 060121'!$A:$AJ,(AJ$3+2),FALSE)))</f>
        <v>5</v>
      </c>
      <c r="AK46" s="95">
        <f>IF($C46 = "neg", (($D46+1) - VLOOKUP($B46,'Results-formatted 060121'!$A:$AJ,(AK$3+2),FALSE)), IF($C46 = "pos-neg", (3+VLOOKUP($B46,'Results-formatted 060121'!$A:$AJ,(AK$3+2),FALSE)), VLOOKUP($B46,'Results-formatted 060121'!$A:$AJ,(AK$3+2),FALSE)))</f>
        <v>4</v>
      </c>
      <c r="AL46" s="95">
        <f>IF($C46 = "neg", (($D46+1) - VLOOKUP($B46,'Results-formatted 060121'!$A:$AJ,(AL$3+2),FALSE)), IF($C46 = "pos-neg", (3+VLOOKUP($B46,'Results-formatted 060121'!$A:$AJ,(AL$3+2),FALSE)), VLOOKUP($B46,'Results-formatted 060121'!$A:$AJ,(AL$3+2),FALSE)))</f>
        <v>3</v>
      </c>
      <c r="AM46" s="95">
        <f>IF($C46 = "neg", (($D46+1) - VLOOKUP($B46,'Results-formatted 060121'!$A:AJ,(AM$3+2),FALSE)), IF($C46 = "pos-neg", (3+VLOOKUP($B46,'Results-formatted 060121'!$A:AJ,(AM$3+2),FALSE)), VLOOKUP($B46,'Results-formatted 060121'!$A:AJ,(AM$3+2),FALSE)))</f>
        <v>5</v>
      </c>
      <c r="AN46" s="95">
        <f>IF($C46 = "neg", (($D46+1) - VLOOKUP($B46,'Results-formatted 060121'!$A:AK,(AN$3+2),FALSE)), IF($C46 = "pos-neg", (3+VLOOKUP($B46,'Results-formatted 060121'!$A:AK,(AN$3+2),FALSE)), VLOOKUP($B46,'Results-formatted 060121'!$A:AK,(AN$3+2),FALSE)))</f>
        <v>4</v>
      </c>
      <c r="AO46" s="95">
        <f>IF($C46 = "neg", (($D46+1) - VLOOKUP($B46,'Results-formatted 060121'!$A:AL,(AO$3+2),FALSE)), IF($C46 = "pos-neg", (3+VLOOKUP($B46,'Results-formatted 060121'!$A:AL,(AO$3+2),FALSE)), VLOOKUP($B46,'Results-formatted 060121'!$A:AL,(AO$3+2),FALSE)))</f>
        <v>5</v>
      </c>
      <c r="AP46" s="95">
        <f>IF($C46 = "neg", (($D46+1) - VLOOKUP($B46,'Results-formatted 060121'!$A:AM,(AP$3+2),FALSE)), IF($C46 = "pos-neg", (3+VLOOKUP($B46,'Results-formatted 060121'!$A:AM,(AP$3+2),FALSE)), VLOOKUP($B46,'Results-formatted 060121'!$A:AM,(AP$3+2),FALSE)))</f>
        <v>2</v>
      </c>
      <c r="AQ46" s="95">
        <f>IF($C46 = "neg", (($D46+1) - VLOOKUP($B46,'Results-formatted 060121'!$A:AN,(AQ$3+2),FALSE)), IF($C46 = "pos-neg", (3+VLOOKUP($B46,'Results-formatted 060121'!$A:AN,(AQ$3+2),FALSE)), VLOOKUP($B46,'Results-formatted 060121'!$A:AN,(AQ$3+2),FALSE)))</f>
        <v>3</v>
      </c>
      <c r="AR46" s="95">
        <f>IF($C46 = "neg", (($D46+1) - VLOOKUP($B46,'Results-formatted 060121'!$A:AO,(AR$3+2),FALSE)), IF($C46 = "pos-neg", (3+VLOOKUP($B46,'Results-formatted 060121'!$A:AO,(AR$3+2),FALSE)), VLOOKUP($B46,'Results-formatted 060121'!$A:AO,(AR$3+2),FALSE)))</f>
        <v>4</v>
      </c>
      <c r="AS46" s="95">
        <f>IF($C46 = "neg", (($D46+1) - VLOOKUP($B46,'Results-formatted 060121'!$A:AP,(AS$3+2),FALSE)), IF($C46 = "pos-neg", (3+VLOOKUP($B46,'Results-formatted 060121'!$A:AP,(AS$3+2),FALSE)), VLOOKUP($B46,'Results-formatted 060121'!$A:AP,(AS$3+2),FALSE)))</f>
        <v>3</v>
      </c>
      <c r="AT46" s="95">
        <f>IF($C46 = "neg", (($D46+1) - VLOOKUP($B46,'Results-formatted 060121'!$A:AQ,(AT$3+2),FALSE)), IF($C46 = "pos-neg", (3+VLOOKUP($B46,'Results-formatted 060121'!$A:AQ,(AT$3+2),FALSE)), VLOOKUP($B46,'Results-formatted 060121'!$A:AQ,(AT$3+2),FALSE)))</f>
        <v>5</v>
      </c>
      <c r="AU46" s="95">
        <f>IF($C46 = "neg", (($D46+1) - VLOOKUP($B46,'Results-formatted 060121'!$A:AR,(AU$3+2),FALSE)), IF($C46 = "pos-neg", (3+VLOOKUP($B46,'Results-formatted 060121'!$A:AR,(AU$3+2),FALSE)), VLOOKUP($B46,'Results-formatted 060121'!$A:AR,(AU$3+2),FALSE)))</f>
        <v>4</v>
      </c>
      <c r="AV46" s="95">
        <f>IF($C46 = "neg", (($D46+1) - VLOOKUP($B46,'Results-formatted 060121'!$A:AS,(AV$3+2),FALSE)), IF($C46 = "pos-neg", (3+VLOOKUP($B46,'Results-formatted 060121'!$A:AS,(AV$3+2),FALSE)), VLOOKUP($B46,'Results-formatted 060121'!$A:AS,(AV$3+2),FALSE)))</f>
        <v>3</v>
      </c>
      <c r="AW46" s="95">
        <f>IF($C46 = "neg", (($D46+1) - VLOOKUP($B46,'Results-formatted 060121'!$A:AT,(AW$3+2),FALSE)), IF($C46 = "pos-neg", (3+VLOOKUP($B46,'Results-formatted 060121'!$A:AT,(AW$3+2),FALSE)), VLOOKUP($B46,'Results-formatted 060121'!$A:AT,(AW$3+2),FALSE)))</f>
        <v>4</v>
      </c>
      <c r="AX46" s="95">
        <f>IF($C46 = "neg", (($D46+1) - VLOOKUP($B46,'Results-formatted 060121'!$A:AU,(AX$3+2),FALSE)), IF($C46 = "pos-neg", (3+VLOOKUP($B46,'Results-formatted 060121'!$A:AU,(AX$3+2),FALSE)), VLOOKUP($B46,'Results-formatted 060121'!$A:AU,(AX$3+2),FALSE)))</f>
        <v>2</v>
      </c>
      <c r="AY46" s="95">
        <f>IF($C46 = "neg", (($D46+1) - VLOOKUP($B46,'Results-formatted 060121'!$A:AV,(AY$3+2),FALSE)), IF($C46 = "pos-neg", (3+VLOOKUP($B46,'Results-formatted 060121'!$A:AV,(AY$3+2),FALSE)), VLOOKUP($B46,'Results-formatted 060121'!$A:AV,(AY$3+2),FALSE)))</f>
        <v>0</v>
      </c>
      <c r="AZ46" s="95">
        <f>IF($C46 = "neg", (($D46+1) - VLOOKUP($B46,'Results-formatted 060121'!$A:AW,(AZ$3+2),FALSE)), IF($C46 = "pos-neg", (3+VLOOKUP($B46,'Results-formatted 060121'!$A:AW,(AZ$3+2),FALSE)), VLOOKUP($B46,'Results-formatted 060121'!$A:AW,(AZ$3+2),FALSE)))</f>
        <v>4</v>
      </c>
      <c r="BA46" s="95">
        <f>IF($C46 = "neg", (($D46+1) - VLOOKUP($B46,'Results-formatted 060121'!$A:AX,(BA$3+2),FALSE)), IF($C46 = "pos-neg", (3+VLOOKUP($B46,'Results-formatted 060121'!$A:AX,(BA$3+2),FALSE)), VLOOKUP($B46,'Results-formatted 060121'!$A:AX,(BA$3+2),FALSE)))</f>
        <v>3</v>
      </c>
      <c r="BB46" s="95">
        <f>IF($C46 = "neg", (($D46+1) - VLOOKUP($B46,'Results-formatted 060121'!$A:AY,(BB$3+2),FALSE)), IF($C46 = "pos-neg", (3+VLOOKUP($B46,'Results-formatted 060121'!$A:AY,(BB$3+2),FALSE)), VLOOKUP($B46,'Results-formatted 060121'!$A:AY,(BB$3+2),FALSE)))</f>
        <v>5</v>
      </c>
      <c r="BC46" s="95">
        <f>IF($C46 = "neg", (($D46+1) - VLOOKUP($B46,'Results-formatted 060121'!$A:AZ,(BC$3+2),FALSE)), IF($C46 = "pos-neg", (3+VLOOKUP($B46,'Results-formatted 060121'!$A:AZ,(BC$3+2),FALSE)), VLOOKUP($B46,'Results-formatted 060121'!$A:AZ,(BC$3+2),FALSE)))</f>
        <v>3</v>
      </c>
      <c r="BD46" s="95">
        <f>IF($C46 = "neg", (($D46+1) - VLOOKUP($B46,'Results-formatted 060121'!$A:BA,(BD$3+2),FALSE)), IF($C46 = "pos-neg", (3+VLOOKUP($B46,'Results-formatted 060121'!$A:BA,(BD$3+2),FALSE)), VLOOKUP($B46,'Results-formatted 060121'!$A:BA,(BD$3+2),FALSE)))</f>
        <v>3</v>
      </c>
      <c r="BE46" s="95">
        <f>IF($C46 = "neg", (($D46+1) - VLOOKUP($B46,'Results-formatted 060121'!$A:BB,(BE$3+2),FALSE)), IF($C46 = "pos-neg", (3+VLOOKUP($B46,'Results-formatted 060121'!$A:BB,(BE$3+2),FALSE)), VLOOKUP($B46,'Results-formatted 060121'!$A:BB,(BE$3+2),FALSE)))</f>
        <v>4</v>
      </c>
      <c r="BF46" s="95">
        <f>IF($C46 = "neg", (($D46+1) - VLOOKUP($B46,'Results-formatted 060121'!$A:BC,(BF$3+2),FALSE)), IF($C46 = "pos-neg", (3+VLOOKUP($B46,'Results-formatted 060121'!$A:BC,(BF$3+2),FALSE)), VLOOKUP($B46,'Results-formatted 060121'!$A:BC,(BF$3+2),FALSE)))</f>
        <v>4</v>
      </c>
      <c r="BG46" s="95">
        <f>IF($C46 = "neg", (($D46+1) - VLOOKUP($B46,'Results-formatted 060121'!$A:BD,(BG$3+2),FALSE)), IF($C46 = "pos-neg", (3+VLOOKUP($B46,'Results-formatted 060121'!$A:BD,(BG$3+2),FALSE)), VLOOKUP($B46,'Results-formatted 060121'!$A:BD,(BG$3+2),FALSE)))</f>
        <v>3</v>
      </c>
      <c r="BH46" s="95">
        <f>IF($C46 = "neg", (($D46+1) - VLOOKUP($B46,'Results-formatted 060121'!$A:BE,(BH$3+2),FALSE)), IF($C46 = "pos-neg", (3+VLOOKUP($B46,'Results-formatted 060121'!$A:BE,(BH$3+2),FALSE)), VLOOKUP($B46,'Results-formatted 060121'!$A:BE,(BH$3+2),FALSE)))</f>
        <v>3</v>
      </c>
      <c r="BI46" s="95">
        <f>IF($C46 = "neg", (($D46+1) - VLOOKUP($B46,'Results-formatted 060121'!$A:BF,(BI$3+2),FALSE)), IF($C46 = "pos-neg", (3+VLOOKUP($B46,'Results-formatted 060121'!$A:BF,(BI$3+2),FALSE)), VLOOKUP($B46,'Results-formatted 060121'!$A:BF,(BI$3+2),FALSE)))</f>
        <v>3</v>
      </c>
      <c r="BJ46" s="95">
        <f>IF($C46 = "neg", (($D46+1) - VLOOKUP($B46,'Results-formatted 060121'!$A:BG,(BJ$3+2),FALSE)), IF($C46 = "pos-neg", (3+VLOOKUP($B46,'Results-formatted 060121'!$A:BG,(BJ$3+2),FALSE)), VLOOKUP($B46,'Results-formatted 060121'!$A:BG,(BJ$3+2),FALSE)))</f>
        <v>4</v>
      </c>
      <c r="BK46" s="95">
        <f>IF($C46 = "neg", (($D46+1) - VLOOKUP($B46,'Results-formatted 060121'!$A:BH,(BK$3+2),FALSE)), IF($C46 = "pos-neg", (3+VLOOKUP($B46,'Results-formatted 060121'!$A:BH,(BK$3+2),FALSE)), VLOOKUP($B46,'Results-formatted 060121'!$A:BH,(BK$3+2),FALSE)))</f>
        <v>4</v>
      </c>
      <c r="BL46" s="95">
        <f>IF($C46 = "neg", (($D46+1) - VLOOKUP($B46,'Results-formatted 060121'!$A:BI,(BL$3+2),FALSE)), IF($C46 = "pos-neg", (3+VLOOKUP($B46,'Results-formatted 060121'!$A:BI,(BL$3+2),FALSE)), VLOOKUP($B46,'Results-formatted 060121'!$A:BI,(BL$3+2),FALSE)))</f>
        <v>3</v>
      </c>
      <c r="BM46" s="95">
        <f>IF($C46 = "neg", (($D46+1) - VLOOKUP($B46,'Results-formatted 060121'!$A:BJ,(BM$3+2),FALSE)), IF($C46 = "pos-neg", (3+VLOOKUP($B46,'Results-formatted 060121'!$A:BJ,(BM$3+2),FALSE)), VLOOKUP($B46,'Results-formatted 060121'!$A:BJ,(BM$3+2),FALSE)))</f>
        <v>3</v>
      </c>
      <c r="BN46" s="95"/>
      <c r="BO46" s="95"/>
      <c r="BP46" s="95"/>
      <c r="BQ46" s="95"/>
      <c r="BR46" s="95"/>
      <c r="BS46" s="95"/>
      <c r="BT46" s="95"/>
      <c r="BU46" s="95"/>
      <c r="BV46" s="95"/>
      <c r="BW46" s="95"/>
      <c r="BX46" s="95"/>
      <c r="BY46" s="95"/>
      <c r="BZ46" s="95"/>
      <c r="CA46" s="95"/>
      <c r="CB46" s="95"/>
      <c r="CC46" s="95"/>
      <c r="CD46" s="98"/>
      <c r="CE46" s="25">
        <f t="shared" si="12"/>
        <v>3.4666666666666668</v>
      </c>
      <c r="CF46" s="25">
        <f t="shared" si="13"/>
        <v>0.99943486856181585</v>
      </c>
    </row>
    <row r="47" spans="2:84" ht="42" x14ac:dyDescent="0.15">
      <c r="B47" s="84" t="s">
        <v>720</v>
      </c>
      <c r="C47" s="86" t="s">
        <v>224</v>
      </c>
      <c r="D47" s="2">
        <v>5</v>
      </c>
      <c r="E47" s="15" t="s">
        <v>26</v>
      </c>
      <c r="F47" s="95">
        <f>IF($C47 = "neg", (($D47+1) - VLOOKUP($B47,'Results-formatted 060121'!$A:$AJ,(F$3+2),FALSE)), IF($C47 = "pos-neg", (3+VLOOKUP($B47,'Results-formatted 060121'!$A:$AJ,(F$3+2),FALSE)), VLOOKUP($B47,'Results-formatted 060121'!$A:$AJ,(F$3+2),FALSE)))</f>
        <v>3</v>
      </c>
      <c r="G47" s="95">
        <f>IF($C47 = "neg", (($D47+1) - VLOOKUP($B47,'Results-formatted 060121'!$A:$AJ,(G$3+2),FALSE)), IF($C47 = "pos-neg", (3+VLOOKUP($B47,'Results-formatted 060121'!$A:$AJ,(G$3+2),FALSE)), VLOOKUP($B47,'Results-formatted 060121'!$A:$AJ,(G$3+2),FALSE)))</f>
        <v>5</v>
      </c>
      <c r="H47" s="95">
        <f>IF($C47 = "neg", (($D47+1) - VLOOKUP($B47,'Results-formatted 060121'!$A:$AJ,(H$3+2),FALSE)), IF($C47 = "pos-neg", (3+VLOOKUP($B47,'Results-formatted 060121'!$A:$AJ,(H$3+2),FALSE)), VLOOKUP($B47,'Results-formatted 060121'!$A:$AJ,(H$3+2),FALSE)))</f>
        <v>4</v>
      </c>
      <c r="I47" s="95">
        <f>IF($C47 = "neg", (($D47+1) - VLOOKUP($B47,'Results-formatted 060121'!$A:$AJ,(I$3+2),FALSE)), IF($C47 = "pos-neg", (3+VLOOKUP($B47,'Results-formatted 060121'!$A:$AJ,(I$3+2),FALSE)), VLOOKUP($B47,'Results-formatted 060121'!$A:$AJ,(I$3+2),FALSE)))</f>
        <v>1</v>
      </c>
      <c r="J47" s="95">
        <f>IF($C47 = "neg", (($D47+1) - VLOOKUP($B47,'Results-formatted 060121'!$A:$AJ,(J$3+2),FALSE)), IF($C47 = "pos-neg", (3+VLOOKUP($B47,'Results-formatted 060121'!$A:$AJ,(J$3+2),FALSE)), VLOOKUP($B47,'Results-formatted 060121'!$A:$AJ,(J$3+2),FALSE)))</f>
        <v>3</v>
      </c>
      <c r="K47" s="95">
        <f>IF($C47 = "neg", (($D47+1) - VLOOKUP($B47,'Results-formatted 060121'!$A:$AJ,(K$3+2),FALSE)), IF($C47 = "pos-neg", (3+VLOOKUP($B47,'Results-formatted 060121'!$A:$AJ,(K$3+2),FALSE)), VLOOKUP($B47,'Results-formatted 060121'!$A:$AJ,(K$3+2),FALSE)))</f>
        <v>3</v>
      </c>
      <c r="L47" s="95">
        <f>IF($C47 = "neg", (($D47+1) - VLOOKUP($B47,'Results-formatted 060121'!$A:$AJ,(L$3+2),FALSE)), IF($C47 = "pos-neg", (3+VLOOKUP($B47,'Results-formatted 060121'!$A:$AJ,(L$3+2),FALSE)), VLOOKUP($B47,'Results-formatted 060121'!$A:$AJ,(L$3+2),FALSE)))</f>
        <v>3</v>
      </c>
      <c r="M47" s="95">
        <f>IF($C47 = "neg", (($D47+1) - VLOOKUP($B47,'Results-formatted 060121'!$A:$AJ,(M$3+2),FALSE)), IF($C47 = "pos-neg", (3+VLOOKUP($B47,'Results-formatted 060121'!$A:$AJ,(M$3+2),FALSE)), VLOOKUP($B47,'Results-formatted 060121'!$A:$AJ,(M$3+2),FALSE)))</f>
        <v>4</v>
      </c>
      <c r="N47" s="95">
        <f>IF($C47 = "neg", (($D47+1) - VLOOKUP($B47,'Results-formatted 060121'!$A:$AJ,(N$3+2),FALSE)), IF($C47 = "pos-neg", (3+VLOOKUP($B47,'Results-formatted 060121'!$A:$AJ,(N$3+2),FALSE)), VLOOKUP($B47,'Results-formatted 060121'!$A:$AJ,(N$3+2),FALSE)))</f>
        <v>3</v>
      </c>
      <c r="O47" s="95">
        <f>IF($C47 = "neg", (($D47+1) - VLOOKUP($B47,'Results-formatted 060121'!$A:$AJ,(O$3+2),FALSE)), IF($C47 = "pos-neg", (3+VLOOKUP($B47,'Results-formatted 060121'!$A:$AJ,(O$3+2),FALSE)), VLOOKUP($B47,'Results-formatted 060121'!$A:$AJ,(O$3+2),FALSE)))</f>
        <v>3</v>
      </c>
      <c r="P47" s="95">
        <f>IF($C47 = "neg", (($D47+1) - VLOOKUP($B47,'Results-formatted 060121'!$A:$AJ,(P$3+2),FALSE)), IF($C47 = "pos-neg", (3+VLOOKUP($B47,'Results-formatted 060121'!$A:$AJ,(P$3+2),FALSE)), VLOOKUP($B47,'Results-formatted 060121'!$A:$AJ,(P$3+2),FALSE)))</f>
        <v>2</v>
      </c>
      <c r="Q47" s="95">
        <f>IF($C47 = "neg", (($D47+1) - VLOOKUP($B47,'Results-formatted 060121'!$A:$AJ,(Q$3+2),FALSE)), IF($C47 = "pos-neg", (3+VLOOKUP($B47,'Results-formatted 060121'!$A:$AJ,(Q$3+2),FALSE)), VLOOKUP($B47,'Results-formatted 060121'!$A:$AJ,(Q$3+2),FALSE)))</f>
        <v>5</v>
      </c>
      <c r="R47" s="95">
        <f>IF($C47 = "neg", (($D47+1) - VLOOKUP($B47,'Results-formatted 060121'!$A:$AJ,(R$3+2),FALSE)), IF($C47 = "pos-neg", (3+VLOOKUP($B47,'Results-formatted 060121'!$A:$AJ,(R$3+2),FALSE)), VLOOKUP($B47,'Results-formatted 060121'!$A:$AJ,(R$3+2),FALSE)))</f>
        <v>4</v>
      </c>
      <c r="S47" s="95">
        <f>IF($C47 = "neg", (($D47+1) - VLOOKUP($B47,'Results-formatted 060121'!$A:$AJ,(S$3+2),FALSE)), IF($C47 = "pos-neg", (3+VLOOKUP($B47,'Results-formatted 060121'!$A:$AJ,(S$3+2),FALSE)), VLOOKUP($B47,'Results-formatted 060121'!$A:$AJ,(S$3+2),FALSE)))</f>
        <v>3</v>
      </c>
      <c r="T47" s="95">
        <f>IF($C47 = "neg", (($D47+1) - VLOOKUP($B47,'Results-formatted 060121'!$A:$AJ,(T$3+2),FALSE)), IF($C47 = "pos-neg", (3+VLOOKUP($B47,'Results-formatted 060121'!$A:$AJ,(T$3+2),FALSE)), VLOOKUP($B47,'Results-formatted 060121'!$A:$AJ,(T$3+2),FALSE)))</f>
        <v>4</v>
      </c>
      <c r="U47" s="95">
        <f>IF($C47 = "neg", (($D47+1) - VLOOKUP($B47,'Results-formatted 060121'!$A:$AJ,(U$3+2),FALSE)), IF($C47 = "pos-neg", (3+VLOOKUP($B47,'Results-formatted 060121'!$A:$AJ,(U$3+2),FALSE)), VLOOKUP($B47,'Results-formatted 060121'!$A:$AJ,(U$3+2),FALSE)))</f>
        <v>5</v>
      </c>
      <c r="V47" s="95">
        <f>IF($C47 = "neg", (($D47+1) - VLOOKUP($B47,'Results-formatted 060121'!$A:$AJ,(V$3+2),FALSE)), IF($C47 = "pos-neg", (3+VLOOKUP($B47,'Results-formatted 060121'!$A:$AJ,(V$3+2),FALSE)), VLOOKUP($B47,'Results-formatted 060121'!$A:$AJ,(V$3+2),FALSE)))</f>
        <v>3</v>
      </c>
      <c r="W47" s="95">
        <f>IF($C47 = "neg", (($D47+1) - VLOOKUP($B47,'Results-formatted 060121'!$A:$AJ,(W$3+2),FALSE)), IF($C47 = "pos-neg", (3+VLOOKUP($B47,'Results-formatted 060121'!$A:$AJ,(W$3+2),FALSE)), VLOOKUP($B47,'Results-formatted 060121'!$A:$AJ,(W$3+2),FALSE)))</f>
        <v>3</v>
      </c>
      <c r="X47" s="95">
        <f>IF($C47 = "neg", (($D47+1) - VLOOKUP($B47,'Results-formatted 060121'!$A:$AJ,(X$3+2),FALSE)), IF($C47 = "pos-neg", (3+VLOOKUP($B47,'Results-formatted 060121'!$A:$AJ,(X$3+2),FALSE)), VLOOKUP($B47,'Results-formatted 060121'!$A:$AJ,(X$3+2),FALSE)))</f>
        <v>3</v>
      </c>
      <c r="Y47" s="95">
        <f>IF($C47 = "neg", (($D47+1) - VLOOKUP($B47,'Results-formatted 060121'!$A:$AJ,(Y$3+2),FALSE)), IF($C47 = "pos-neg", (3+VLOOKUP($B47,'Results-formatted 060121'!$A:$AJ,(Y$3+2),FALSE)), VLOOKUP($B47,'Results-formatted 060121'!$A:$AJ,(Y$3+2),FALSE)))</f>
        <v>4</v>
      </c>
      <c r="Z47" s="95">
        <f>IF($C47 = "neg", (($D47+1) - VLOOKUP($B47,'Results-formatted 060121'!$A:$AJ,(Z$3+2),FALSE)), IF($C47 = "pos-neg", (3+VLOOKUP($B47,'Results-formatted 060121'!$A:$AJ,(Z$3+2),FALSE)), VLOOKUP($B47,'Results-formatted 060121'!$A:$AJ,(Z$3+2),FALSE)))</f>
        <v>2</v>
      </c>
      <c r="AA47" s="95">
        <f>IF($C47 = "neg", (($D47+1) - VLOOKUP($B47,'Results-formatted 060121'!$A:$AJ,(AA$3+2),FALSE)), IF($C47 = "pos-neg", (3+VLOOKUP($B47,'Results-formatted 060121'!$A:$AJ,(AA$3+2),FALSE)), VLOOKUP($B47,'Results-formatted 060121'!$A:$AJ,(AA$3+2),FALSE)))</f>
        <v>5</v>
      </c>
      <c r="AB47" s="95">
        <f>IF($C47 = "neg", (($D47+1) - VLOOKUP($B47,'Results-formatted 060121'!$A:$AJ,(AB$3+2),FALSE)), IF($C47 = "pos-neg", (3+VLOOKUP($B47,'Results-formatted 060121'!$A:$AJ,(AB$3+2),FALSE)), VLOOKUP($B47,'Results-formatted 060121'!$A:$AJ,(AB$3+2),FALSE)))</f>
        <v>4</v>
      </c>
      <c r="AC47" s="95">
        <f>IF($C47 = "neg", (($D47+1) - VLOOKUP($B47,'Results-formatted 060121'!$A:$AJ,(AC$3+2),FALSE)), IF($C47 = "pos-neg", (3+VLOOKUP($B47,'Results-formatted 060121'!$A:$AJ,(AC$3+2),FALSE)), VLOOKUP($B47,'Results-formatted 060121'!$A:$AJ,(AC$3+2),FALSE)))</f>
        <v>3</v>
      </c>
      <c r="AD47" s="95">
        <f>IF($C47 = "neg", (($D47+1) - VLOOKUP($B47,'Results-formatted 060121'!$A:$AJ,(AD$3+2),FALSE)), IF($C47 = "pos-neg", (3+VLOOKUP($B47,'Results-formatted 060121'!$A:$AJ,(AD$3+2),FALSE)), VLOOKUP($B47,'Results-formatted 060121'!$A:$AJ,(AD$3+2),FALSE)))</f>
        <v>4</v>
      </c>
      <c r="AE47" s="95">
        <f>IF($C47 = "neg", (($D47+1) - VLOOKUP($B47,'Results-formatted 060121'!$A:$AJ,(AE$3+2),FALSE)), IF($C47 = "pos-neg", (3+VLOOKUP($B47,'Results-formatted 060121'!$A:$AJ,(AE$3+2),FALSE)), VLOOKUP($B47,'Results-formatted 060121'!$A:$AJ,(AE$3+2),FALSE)))</f>
        <v>4</v>
      </c>
      <c r="AF47" s="95">
        <f>IF($C47 = "neg", (($D47+1) - VLOOKUP($B47,'Results-formatted 060121'!$A:$AJ,(AF$3+2),FALSE)), IF($C47 = "pos-neg", (3+VLOOKUP($B47,'Results-formatted 060121'!$A:$AJ,(AF$3+2),FALSE)), VLOOKUP($B47,'Results-formatted 060121'!$A:$AJ,(AF$3+2),FALSE)))</f>
        <v>4</v>
      </c>
      <c r="AG47" s="95">
        <f>IF($C47 = "neg", (($D47+1) - VLOOKUP($B47,'Results-formatted 060121'!$A:$AJ,(AG$3+2),FALSE)), IF($C47 = "pos-neg", (3+VLOOKUP($B47,'Results-formatted 060121'!$A:$AJ,(AG$3+2),FALSE)), VLOOKUP($B47,'Results-formatted 060121'!$A:$AJ,(AG$3+2),FALSE)))</f>
        <v>4</v>
      </c>
      <c r="AH47" s="95">
        <f>IF($C47 = "neg", (($D47+1) - VLOOKUP($B47,'Results-formatted 060121'!$A:$AJ,(AH$3+2),FALSE)), IF($C47 = "pos-neg", (3+VLOOKUP($B47,'Results-formatted 060121'!$A:$AJ,(AH$3+2),FALSE)), VLOOKUP($B47,'Results-formatted 060121'!$A:$AJ,(AH$3+2),FALSE)))</f>
        <v>2</v>
      </c>
      <c r="AI47" s="95">
        <f>IF($C47 = "neg", (($D47+1) - VLOOKUP($B47,'Results-formatted 060121'!$A:$AJ,(AI$3+2),FALSE)), IF($C47 = "pos-neg", (3+VLOOKUP($B47,'Results-formatted 060121'!$A:$AJ,(AI$3+2),FALSE)), VLOOKUP($B47,'Results-formatted 060121'!$A:$AJ,(AI$3+2),FALSE)))</f>
        <v>2</v>
      </c>
      <c r="AJ47" s="95">
        <f>IF($C47 = "neg", (($D47+1) - VLOOKUP($B47,'Results-formatted 060121'!$A:$AJ,(AJ$3+2),FALSE)), IF($C47 = "pos-neg", (3+VLOOKUP($B47,'Results-formatted 060121'!$A:$AJ,(AJ$3+2),FALSE)), VLOOKUP($B47,'Results-formatted 060121'!$A:$AJ,(AJ$3+2),FALSE)))</f>
        <v>5</v>
      </c>
      <c r="AK47" s="95">
        <f>IF($C47 = "neg", (($D47+1) - VLOOKUP($B47,'Results-formatted 060121'!$A:$AJ,(AK$3+2),FALSE)), IF($C47 = "pos-neg", (3+VLOOKUP($B47,'Results-formatted 060121'!$A:$AJ,(AK$3+2),FALSE)), VLOOKUP($B47,'Results-formatted 060121'!$A:$AJ,(AK$3+2),FALSE)))</f>
        <v>4</v>
      </c>
      <c r="AL47" s="95">
        <f>IF($C47 = "neg", (($D47+1) - VLOOKUP($B47,'Results-formatted 060121'!$A:$AJ,(AL$3+2),FALSE)), IF($C47 = "pos-neg", (3+VLOOKUP($B47,'Results-formatted 060121'!$A:$AJ,(AL$3+2),FALSE)), VLOOKUP($B47,'Results-formatted 060121'!$A:$AJ,(AL$3+2),FALSE)))</f>
        <v>4</v>
      </c>
      <c r="AM47" s="95">
        <f>IF($C47 = "neg", (($D47+1) - VLOOKUP($B47,'Results-formatted 060121'!$A:AJ,(AM$3+2),FALSE)), IF($C47 = "pos-neg", (3+VLOOKUP($B47,'Results-formatted 060121'!$A:AJ,(AM$3+2),FALSE)), VLOOKUP($B47,'Results-formatted 060121'!$A:AJ,(AM$3+2),FALSE)))</f>
        <v>4</v>
      </c>
      <c r="AN47" s="95">
        <f>IF($C47 = "neg", (($D47+1) - VLOOKUP($B47,'Results-formatted 060121'!$A:AK,(AN$3+2),FALSE)), IF($C47 = "pos-neg", (3+VLOOKUP($B47,'Results-formatted 060121'!$A:AK,(AN$3+2),FALSE)), VLOOKUP($B47,'Results-formatted 060121'!$A:AK,(AN$3+2),FALSE)))</f>
        <v>3</v>
      </c>
      <c r="AO47" s="95">
        <f>IF($C47 = "neg", (($D47+1) - VLOOKUP($B47,'Results-formatted 060121'!$A:AL,(AO$3+2),FALSE)), IF($C47 = "pos-neg", (3+VLOOKUP($B47,'Results-formatted 060121'!$A:AL,(AO$3+2),FALSE)), VLOOKUP($B47,'Results-formatted 060121'!$A:AL,(AO$3+2),FALSE)))</f>
        <v>4</v>
      </c>
      <c r="AP47" s="95">
        <f>IF($C47 = "neg", (($D47+1) - VLOOKUP($B47,'Results-formatted 060121'!$A:AM,(AP$3+2),FALSE)), IF($C47 = "pos-neg", (3+VLOOKUP($B47,'Results-formatted 060121'!$A:AM,(AP$3+2),FALSE)), VLOOKUP($B47,'Results-formatted 060121'!$A:AM,(AP$3+2),FALSE)))</f>
        <v>2</v>
      </c>
      <c r="AQ47" s="95">
        <f>IF($C47 = "neg", (($D47+1) - VLOOKUP($B47,'Results-formatted 060121'!$A:AN,(AQ$3+2),FALSE)), IF($C47 = "pos-neg", (3+VLOOKUP($B47,'Results-formatted 060121'!$A:AN,(AQ$3+2),FALSE)), VLOOKUP($B47,'Results-formatted 060121'!$A:AN,(AQ$3+2),FALSE)))</f>
        <v>4</v>
      </c>
      <c r="AR47" s="95">
        <f>IF($C47 = "neg", (($D47+1) - VLOOKUP($B47,'Results-formatted 060121'!$A:AO,(AR$3+2),FALSE)), IF($C47 = "pos-neg", (3+VLOOKUP($B47,'Results-formatted 060121'!$A:AO,(AR$3+2),FALSE)), VLOOKUP($B47,'Results-formatted 060121'!$A:AO,(AR$3+2),FALSE)))</f>
        <v>2</v>
      </c>
      <c r="AS47" s="95">
        <f>IF($C47 = "neg", (($D47+1) - VLOOKUP($B47,'Results-formatted 060121'!$A:AP,(AS$3+2),FALSE)), IF($C47 = "pos-neg", (3+VLOOKUP($B47,'Results-formatted 060121'!$A:AP,(AS$3+2),FALSE)), VLOOKUP($B47,'Results-formatted 060121'!$A:AP,(AS$3+2),FALSE)))</f>
        <v>4</v>
      </c>
      <c r="AT47" s="95">
        <f>IF($C47 = "neg", (($D47+1) - VLOOKUP($B47,'Results-formatted 060121'!$A:AQ,(AT$3+2),FALSE)), IF($C47 = "pos-neg", (3+VLOOKUP($B47,'Results-formatted 060121'!$A:AQ,(AT$3+2),FALSE)), VLOOKUP($B47,'Results-formatted 060121'!$A:AQ,(AT$3+2),FALSE)))</f>
        <v>5</v>
      </c>
      <c r="AU47" s="95">
        <f>IF($C47 = "neg", (($D47+1) - VLOOKUP($B47,'Results-formatted 060121'!$A:AR,(AU$3+2),FALSE)), IF($C47 = "pos-neg", (3+VLOOKUP($B47,'Results-formatted 060121'!$A:AR,(AU$3+2),FALSE)), VLOOKUP($B47,'Results-formatted 060121'!$A:AR,(AU$3+2),FALSE)))</f>
        <v>4</v>
      </c>
      <c r="AV47" s="95">
        <f>IF($C47 = "neg", (($D47+1) - VLOOKUP($B47,'Results-formatted 060121'!$A:AS,(AV$3+2),FALSE)), IF($C47 = "pos-neg", (3+VLOOKUP($B47,'Results-formatted 060121'!$A:AS,(AV$3+2),FALSE)), VLOOKUP($B47,'Results-formatted 060121'!$A:AS,(AV$3+2),FALSE)))</f>
        <v>3</v>
      </c>
      <c r="AW47" s="95">
        <f>IF($C47 = "neg", (($D47+1) - VLOOKUP($B47,'Results-formatted 060121'!$A:AT,(AW$3+2),FALSE)), IF($C47 = "pos-neg", (3+VLOOKUP($B47,'Results-formatted 060121'!$A:AT,(AW$3+2),FALSE)), VLOOKUP($B47,'Results-formatted 060121'!$A:AT,(AW$3+2),FALSE)))</f>
        <v>3</v>
      </c>
      <c r="AX47" s="95">
        <f>IF($C47 = "neg", (($D47+1) - VLOOKUP($B47,'Results-formatted 060121'!$A:AU,(AX$3+2),FALSE)), IF($C47 = "pos-neg", (3+VLOOKUP($B47,'Results-formatted 060121'!$A:AU,(AX$3+2),FALSE)), VLOOKUP($B47,'Results-formatted 060121'!$A:AU,(AX$3+2),FALSE)))</f>
        <v>1</v>
      </c>
      <c r="AY47" s="95">
        <f>IF($C47 = "neg", (($D47+1) - VLOOKUP($B47,'Results-formatted 060121'!$A:AV,(AY$3+2),FALSE)), IF($C47 = "pos-neg", (3+VLOOKUP($B47,'Results-formatted 060121'!$A:AV,(AY$3+2),FALSE)), VLOOKUP($B47,'Results-formatted 060121'!$A:AV,(AY$3+2),FALSE)))</f>
        <v>0</v>
      </c>
      <c r="AZ47" s="95">
        <f>IF($C47 = "neg", (($D47+1) - VLOOKUP($B47,'Results-formatted 060121'!$A:AW,(AZ$3+2),FALSE)), IF($C47 = "pos-neg", (3+VLOOKUP($B47,'Results-formatted 060121'!$A:AW,(AZ$3+2),FALSE)), VLOOKUP($B47,'Results-formatted 060121'!$A:AW,(AZ$3+2),FALSE)))</f>
        <v>1</v>
      </c>
      <c r="BA47" s="95">
        <f>IF($C47 = "neg", (($D47+1) - VLOOKUP($B47,'Results-formatted 060121'!$A:AX,(BA$3+2),FALSE)), IF($C47 = "pos-neg", (3+VLOOKUP($B47,'Results-formatted 060121'!$A:AX,(BA$3+2),FALSE)), VLOOKUP($B47,'Results-formatted 060121'!$A:AX,(BA$3+2),FALSE)))</f>
        <v>3</v>
      </c>
      <c r="BB47" s="95">
        <f>IF($C47 = "neg", (($D47+1) - VLOOKUP($B47,'Results-formatted 060121'!$A:AY,(BB$3+2),FALSE)), IF($C47 = "pos-neg", (3+VLOOKUP($B47,'Results-formatted 060121'!$A:AY,(BB$3+2),FALSE)), VLOOKUP($B47,'Results-formatted 060121'!$A:AY,(BB$3+2),FALSE)))</f>
        <v>5</v>
      </c>
      <c r="BC47" s="95">
        <f>IF($C47 = "neg", (($D47+1) - VLOOKUP($B47,'Results-formatted 060121'!$A:AZ,(BC$3+2),FALSE)), IF($C47 = "pos-neg", (3+VLOOKUP($B47,'Results-formatted 060121'!$A:AZ,(BC$3+2),FALSE)), VLOOKUP($B47,'Results-formatted 060121'!$A:AZ,(BC$3+2),FALSE)))</f>
        <v>3</v>
      </c>
      <c r="BD47" s="95">
        <f>IF($C47 = "neg", (($D47+1) - VLOOKUP($B47,'Results-formatted 060121'!$A:BA,(BD$3+2),FALSE)), IF($C47 = "pos-neg", (3+VLOOKUP($B47,'Results-formatted 060121'!$A:BA,(BD$3+2),FALSE)), VLOOKUP($B47,'Results-formatted 060121'!$A:BA,(BD$3+2),FALSE)))</f>
        <v>4</v>
      </c>
      <c r="BE47" s="95">
        <f>IF($C47 = "neg", (($D47+1) - VLOOKUP($B47,'Results-formatted 060121'!$A:BB,(BE$3+2),FALSE)), IF($C47 = "pos-neg", (3+VLOOKUP($B47,'Results-formatted 060121'!$A:BB,(BE$3+2),FALSE)), VLOOKUP($B47,'Results-formatted 060121'!$A:BB,(BE$3+2),FALSE)))</f>
        <v>4</v>
      </c>
      <c r="BF47" s="95">
        <f>IF($C47 = "neg", (($D47+1) - VLOOKUP($B47,'Results-formatted 060121'!$A:BC,(BF$3+2),FALSE)), IF($C47 = "pos-neg", (3+VLOOKUP($B47,'Results-formatted 060121'!$A:BC,(BF$3+2),FALSE)), VLOOKUP($B47,'Results-formatted 060121'!$A:BC,(BF$3+2),FALSE)))</f>
        <v>4</v>
      </c>
      <c r="BG47" s="95">
        <f>IF($C47 = "neg", (($D47+1) - VLOOKUP($B47,'Results-formatted 060121'!$A:BD,(BG$3+2),FALSE)), IF($C47 = "pos-neg", (3+VLOOKUP($B47,'Results-formatted 060121'!$A:BD,(BG$3+2),FALSE)), VLOOKUP($B47,'Results-formatted 060121'!$A:BD,(BG$3+2),FALSE)))</f>
        <v>3</v>
      </c>
      <c r="BH47" s="95">
        <f>IF($C47 = "neg", (($D47+1) - VLOOKUP($B47,'Results-formatted 060121'!$A:BE,(BH$3+2),FALSE)), IF($C47 = "pos-neg", (3+VLOOKUP($B47,'Results-formatted 060121'!$A:BE,(BH$3+2),FALSE)), VLOOKUP($B47,'Results-formatted 060121'!$A:BE,(BH$3+2),FALSE)))</f>
        <v>2</v>
      </c>
      <c r="BI47" s="95">
        <f>IF($C47 = "neg", (($D47+1) - VLOOKUP($B47,'Results-formatted 060121'!$A:BF,(BI$3+2),FALSE)), IF($C47 = "pos-neg", (3+VLOOKUP($B47,'Results-formatted 060121'!$A:BF,(BI$3+2),FALSE)), VLOOKUP($B47,'Results-formatted 060121'!$A:BF,(BI$3+2),FALSE)))</f>
        <v>4</v>
      </c>
      <c r="BJ47" s="95">
        <f>IF($C47 = "neg", (($D47+1) - VLOOKUP($B47,'Results-formatted 060121'!$A:BG,(BJ$3+2),FALSE)), IF($C47 = "pos-neg", (3+VLOOKUP($B47,'Results-formatted 060121'!$A:BG,(BJ$3+2),FALSE)), VLOOKUP($B47,'Results-formatted 060121'!$A:BG,(BJ$3+2),FALSE)))</f>
        <v>4</v>
      </c>
      <c r="BK47" s="95">
        <f>IF($C47 = "neg", (($D47+1) - VLOOKUP($B47,'Results-formatted 060121'!$A:BH,(BK$3+2),FALSE)), IF($C47 = "pos-neg", (3+VLOOKUP($B47,'Results-formatted 060121'!$A:BH,(BK$3+2),FALSE)), VLOOKUP($B47,'Results-formatted 060121'!$A:BH,(BK$3+2),FALSE)))</f>
        <v>4</v>
      </c>
      <c r="BL47" s="95">
        <f>IF($C47 = "neg", (($D47+1) - VLOOKUP($B47,'Results-formatted 060121'!$A:BI,(BL$3+2),FALSE)), IF($C47 = "pos-neg", (3+VLOOKUP($B47,'Results-formatted 060121'!$A:BI,(BL$3+2),FALSE)), VLOOKUP($B47,'Results-formatted 060121'!$A:BI,(BL$3+2),FALSE)))</f>
        <v>2</v>
      </c>
      <c r="BM47" s="95">
        <f>IF($C47 = "neg", (($D47+1) - VLOOKUP($B47,'Results-formatted 060121'!$A:BJ,(BM$3+2),FALSE)), IF($C47 = "pos-neg", (3+VLOOKUP($B47,'Results-formatted 060121'!$A:BJ,(BM$3+2),FALSE)), VLOOKUP($B47,'Results-formatted 060121'!$A:BJ,(BM$3+2),FALSE)))</f>
        <v>3</v>
      </c>
      <c r="BN47" s="95"/>
      <c r="BO47" s="95"/>
      <c r="BP47" s="95"/>
      <c r="BQ47" s="95"/>
      <c r="BR47" s="95"/>
      <c r="BS47" s="95"/>
      <c r="BT47" s="95"/>
      <c r="BU47" s="95"/>
      <c r="BV47" s="95"/>
      <c r="BW47" s="95"/>
      <c r="BX47" s="95"/>
      <c r="BY47" s="95"/>
      <c r="BZ47" s="95"/>
      <c r="CA47" s="95"/>
      <c r="CB47" s="95"/>
      <c r="CC47" s="95"/>
      <c r="CD47" s="98"/>
      <c r="CE47" s="25">
        <f t="shared" si="12"/>
        <v>3.3333333333333335</v>
      </c>
      <c r="CF47" s="25">
        <f t="shared" si="13"/>
        <v>1.1148712271412089</v>
      </c>
    </row>
    <row r="48" spans="2:84" ht="18" customHeight="1" x14ac:dyDescent="0.15">
      <c r="B48" s="84"/>
      <c r="E48" s="18" t="s">
        <v>144</v>
      </c>
      <c r="F48" s="34"/>
      <c r="G48" s="34"/>
      <c r="H48" s="34">
        <f t="shared" ref="H48:CD48" si="14">IF(ISNUMBER(H49),AVERAGE(H49:H53),"")</f>
        <v>3</v>
      </c>
      <c r="I48" s="34">
        <f t="shared" si="14"/>
        <v>4</v>
      </c>
      <c r="J48" s="34"/>
      <c r="K48" s="34">
        <f t="shared" si="14"/>
        <v>3.8</v>
      </c>
      <c r="L48" s="34">
        <f t="shared" si="14"/>
        <v>4</v>
      </c>
      <c r="M48" s="34">
        <f t="shared" si="14"/>
        <v>5</v>
      </c>
      <c r="N48" s="34"/>
      <c r="O48" s="34">
        <f t="shared" si="14"/>
        <v>4.2</v>
      </c>
      <c r="P48" s="34">
        <f t="shared" si="14"/>
        <v>5</v>
      </c>
      <c r="Q48" s="34">
        <f t="shared" si="14"/>
        <v>5</v>
      </c>
      <c r="R48" s="34"/>
      <c r="S48" s="34">
        <f t="shared" si="14"/>
        <v>3</v>
      </c>
      <c r="T48" s="34">
        <f t="shared" si="14"/>
        <v>3.6</v>
      </c>
      <c r="U48" s="34">
        <f t="shared" si="14"/>
        <v>4.8</v>
      </c>
      <c r="V48" s="34">
        <f t="shared" si="14"/>
        <v>3.6</v>
      </c>
      <c r="W48" s="34">
        <f t="shared" si="14"/>
        <v>4.5999999999999996</v>
      </c>
      <c r="X48" s="34">
        <f t="shared" si="14"/>
        <v>4.5999999999999996</v>
      </c>
      <c r="Y48" s="34">
        <f t="shared" si="14"/>
        <v>4</v>
      </c>
      <c r="Z48" s="34">
        <f t="shared" si="14"/>
        <v>3.6</v>
      </c>
      <c r="AA48" s="34"/>
      <c r="AB48" s="34">
        <f t="shared" si="14"/>
        <v>4</v>
      </c>
      <c r="AC48" s="34">
        <f t="shared" si="14"/>
        <v>3.8</v>
      </c>
      <c r="AD48" s="34">
        <f t="shared" si="14"/>
        <v>4</v>
      </c>
      <c r="AE48" s="34">
        <f t="shared" si="14"/>
        <v>4.8</v>
      </c>
      <c r="AF48" s="34">
        <f t="shared" si="14"/>
        <v>4.4000000000000004</v>
      </c>
      <c r="AG48" s="34">
        <f t="shared" si="14"/>
        <v>4.8</v>
      </c>
      <c r="AH48" s="34">
        <f t="shared" si="14"/>
        <v>2.8</v>
      </c>
      <c r="AI48" s="34">
        <f t="shared" si="14"/>
        <v>1</v>
      </c>
      <c r="AJ48" s="34">
        <f t="shared" si="14"/>
        <v>4.2</v>
      </c>
      <c r="AK48" s="34"/>
      <c r="AL48" s="34">
        <f t="shared" si="14"/>
        <v>4</v>
      </c>
      <c r="AM48" s="34">
        <f t="shared" si="14"/>
        <v>5</v>
      </c>
      <c r="AN48" s="34">
        <f t="shared" ref="AN48:BM48" si="15">IF(ISNUMBER(AN49),AVERAGE(AN49:AN53),"")</f>
        <v>2.6</v>
      </c>
      <c r="AO48" s="34">
        <f t="shared" si="15"/>
        <v>4.8</v>
      </c>
      <c r="AP48" s="34"/>
      <c r="AQ48" s="34">
        <f t="shared" si="15"/>
        <v>5</v>
      </c>
      <c r="AR48" s="34">
        <f t="shared" si="15"/>
        <v>4.4000000000000004</v>
      </c>
      <c r="AS48" s="34">
        <f t="shared" si="15"/>
        <v>5</v>
      </c>
      <c r="AT48" s="34">
        <f t="shared" si="15"/>
        <v>4.8</v>
      </c>
      <c r="AU48" s="34"/>
      <c r="AV48" s="34">
        <f t="shared" si="15"/>
        <v>4.2</v>
      </c>
      <c r="AW48" s="34">
        <f t="shared" si="15"/>
        <v>3.6</v>
      </c>
      <c r="AX48" s="34"/>
      <c r="AY48" s="34">
        <f t="shared" si="15"/>
        <v>0</v>
      </c>
      <c r="AZ48" s="34">
        <f t="shared" si="15"/>
        <v>4.2</v>
      </c>
      <c r="BA48" s="34">
        <f t="shared" si="15"/>
        <v>5</v>
      </c>
      <c r="BB48" s="34"/>
      <c r="BC48" s="34">
        <f t="shared" si="15"/>
        <v>3.6</v>
      </c>
      <c r="BD48" s="34">
        <f t="shared" si="15"/>
        <v>3.8</v>
      </c>
      <c r="BE48" s="34">
        <f t="shared" si="15"/>
        <v>3.4</v>
      </c>
      <c r="BF48" s="34">
        <f t="shared" si="15"/>
        <v>3</v>
      </c>
      <c r="BG48" s="34">
        <f t="shared" si="15"/>
        <v>4</v>
      </c>
      <c r="BH48" s="34"/>
      <c r="BI48" s="34">
        <f t="shared" si="15"/>
        <v>3.4</v>
      </c>
      <c r="BJ48" s="34">
        <f t="shared" si="15"/>
        <v>3.2</v>
      </c>
      <c r="BK48" s="34">
        <f t="shared" si="15"/>
        <v>4.2</v>
      </c>
      <c r="BL48" s="34">
        <f t="shared" si="15"/>
        <v>4.5999999999999996</v>
      </c>
      <c r="BM48" s="34">
        <f t="shared" si="15"/>
        <v>4</v>
      </c>
      <c r="BN48" s="34"/>
      <c r="BO48" s="34"/>
      <c r="BP48" s="34"/>
      <c r="BQ48" s="34"/>
      <c r="BR48" s="34"/>
      <c r="BS48" s="34"/>
      <c r="BT48" s="34"/>
      <c r="BU48" s="34"/>
      <c r="BV48" s="34"/>
      <c r="BW48" s="34"/>
      <c r="BX48" s="34"/>
      <c r="BY48" s="34"/>
      <c r="BZ48" s="34"/>
      <c r="CA48" s="34"/>
      <c r="CB48" s="34"/>
      <c r="CC48" s="34"/>
      <c r="CD48" s="34" t="str">
        <f t="shared" si="14"/>
        <v/>
      </c>
      <c r="CE48" s="34">
        <f t="shared" si="12"/>
        <v>3.9458333333333324</v>
      </c>
      <c r="CF48" s="34">
        <f t="shared" si="13"/>
        <v>0.98217265313558033</v>
      </c>
    </row>
    <row r="49" spans="2:84" ht="42" x14ac:dyDescent="0.15">
      <c r="B49" s="84" t="s">
        <v>721</v>
      </c>
      <c r="C49" s="86" t="s">
        <v>224</v>
      </c>
      <c r="D49" s="2">
        <v>5</v>
      </c>
      <c r="E49" s="15" t="s">
        <v>27</v>
      </c>
      <c r="F49" s="95">
        <f>IF($C49 = "neg", (($D49+1) - VLOOKUP($B49,'Results-formatted 060121'!$A:$AJ,(F$3+2),FALSE)), IF($C49 = "pos-neg", (3+VLOOKUP($B49,'Results-formatted 060121'!$A:$AJ,(F$3+2),FALSE)), VLOOKUP($B49,'Results-formatted 060121'!$A:$AJ,(F$3+2),FALSE)))</f>
        <v>3</v>
      </c>
      <c r="G49" s="95">
        <f>IF($C49 = "neg", (($D49+1) - VLOOKUP($B49,'Results-formatted 060121'!$A:$AJ,(G$3+2),FALSE)), IF($C49 = "pos-neg", (3+VLOOKUP($B49,'Results-formatted 060121'!$A:$AJ,(G$3+2),FALSE)), VLOOKUP($B49,'Results-formatted 060121'!$A:$AJ,(G$3+2),FALSE)))</f>
        <v>5</v>
      </c>
      <c r="H49" s="95">
        <f>IF($C49 = "neg", (($D49+1) - VLOOKUP($B49,'Results-formatted 060121'!$A:$AJ,(H$3+2),FALSE)), IF($C49 = "pos-neg", (3+VLOOKUP($B49,'Results-formatted 060121'!$A:$AJ,(H$3+2),FALSE)), VLOOKUP($B49,'Results-formatted 060121'!$A:$AJ,(H$3+2),FALSE)))</f>
        <v>4</v>
      </c>
      <c r="I49" s="95">
        <f>IF($C49 = "neg", (($D49+1) - VLOOKUP($B49,'Results-formatted 060121'!$A:$AJ,(I$3+2),FALSE)), IF($C49 = "pos-neg", (3+VLOOKUP($B49,'Results-formatted 060121'!$A:$AJ,(I$3+2),FALSE)), VLOOKUP($B49,'Results-formatted 060121'!$A:$AJ,(I$3+2),FALSE)))</f>
        <v>4</v>
      </c>
      <c r="J49" s="95">
        <f>IF($C49 = "neg", (($D49+1) - VLOOKUP($B49,'Results-formatted 060121'!$A:$AJ,(J$3+2),FALSE)), IF($C49 = "pos-neg", (3+VLOOKUP($B49,'Results-formatted 060121'!$A:$AJ,(J$3+2),FALSE)), VLOOKUP($B49,'Results-formatted 060121'!$A:$AJ,(J$3+2),FALSE)))</f>
        <v>3</v>
      </c>
      <c r="K49" s="95">
        <f>IF($C49 = "neg", (($D49+1) - VLOOKUP($B49,'Results-formatted 060121'!$A:$AJ,(K$3+2),FALSE)), IF($C49 = "pos-neg", (3+VLOOKUP($B49,'Results-formatted 060121'!$A:$AJ,(K$3+2),FALSE)), VLOOKUP($B49,'Results-formatted 060121'!$A:$AJ,(K$3+2),FALSE)))</f>
        <v>4</v>
      </c>
      <c r="L49" s="95">
        <f>IF($C49 = "neg", (($D49+1) - VLOOKUP($B49,'Results-formatted 060121'!$A:$AJ,(L$3+2),FALSE)), IF($C49 = "pos-neg", (3+VLOOKUP($B49,'Results-formatted 060121'!$A:$AJ,(L$3+2),FALSE)), VLOOKUP($B49,'Results-formatted 060121'!$A:$AJ,(L$3+2),FALSE)))</f>
        <v>4</v>
      </c>
      <c r="M49" s="95">
        <f>IF($C49 = "neg", (($D49+1) - VLOOKUP($B49,'Results-formatted 060121'!$A:$AJ,(M$3+2),FALSE)), IF($C49 = "pos-neg", (3+VLOOKUP($B49,'Results-formatted 060121'!$A:$AJ,(M$3+2),FALSE)), VLOOKUP($B49,'Results-formatted 060121'!$A:$AJ,(M$3+2),FALSE)))</f>
        <v>5</v>
      </c>
      <c r="N49" s="95">
        <f>IF($C49 = "neg", (($D49+1) - VLOOKUP($B49,'Results-formatted 060121'!$A:$AJ,(N$3+2),FALSE)), IF($C49 = "pos-neg", (3+VLOOKUP($B49,'Results-formatted 060121'!$A:$AJ,(N$3+2),FALSE)), VLOOKUP($B49,'Results-formatted 060121'!$A:$AJ,(N$3+2),FALSE)))</f>
        <v>4</v>
      </c>
      <c r="O49" s="95">
        <f>IF($C49 = "neg", (($D49+1) - VLOOKUP($B49,'Results-formatted 060121'!$A:$AJ,(O$3+2),FALSE)), IF($C49 = "pos-neg", (3+VLOOKUP($B49,'Results-formatted 060121'!$A:$AJ,(O$3+2),FALSE)), VLOOKUP($B49,'Results-formatted 060121'!$A:$AJ,(O$3+2),FALSE)))</f>
        <v>5</v>
      </c>
      <c r="P49" s="95">
        <f>IF($C49 = "neg", (($D49+1) - VLOOKUP($B49,'Results-formatted 060121'!$A:$AJ,(P$3+2),FALSE)), IF($C49 = "pos-neg", (3+VLOOKUP($B49,'Results-formatted 060121'!$A:$AJ,(P$3+2),FALSE)), VLOOKUP($B49,'Results-formatted 060121'!$A:$AJ,(P$3+2),FALSE)))</f>
        <v>5</v>
      </c>
      <c r="Q49" s="95">
        <f>IF($C49 = "neg", (($D49+1) - VLOOKUP($B49,'Results-formatted 060121'!$A:$AJ,(Q$3+2),FALSE)), IF($C49 = "pos-neg", (3+VLOOKUP($B49,'Results-formatted 060121'!$A:$AJ,(Q$3+2),FALSE)), VLOOKUP($B49,'Results-formatted 060121'!$A:$AJ,(Q$3+2),FALSE)))</f>
        <v>5</v>
      </c>
      <c r="R49" s="95">
        <f>IF($C49 = "neg", (($D49+1) - VLOOKUP($B49,'Results-formatted 060121'!$A:$AJ,(R$3+2),FALSE)), IF($C49 = "pos-neg", (3+VLOOKUP($B49,'Results-formatted 060121'!$A:$AJ,(R$3+2),FALSE)), VLOOKUP($B49,'Results-formatted 060121'!$A:$AJ,(R$3+2),FALSE)))</f>
        <v>4</v>
      </c>
      <c r="S49" s="95">
        <f>IF($C49 = "neg", (($D49+1) - VLOOKUP($B49,'Results-formatted 060121'!$A:$AJ,(S$3+2),FALSE)), IF($C49 = "pos-neg", (3+VLOOKUP($B49,'Results-formatted 060121'!$A:$AJ,(S$3+2),FALSE)), VLOOKUP($B49,'Results-formatted 060121'!$A:$AJ,(S$3+2),FALSE)))</f>
        <v>4</v>
      </c>
      <c r="T49" s="95">
        <f>IF($C49 = "neg", (($D49+1) - VLOOKUP($B49,'Results-formatted 060121'!$A:$AJ,(T$3+2),FALSE)), IF($C49 = "pos-neg", (3+VLOOKUP($B49,'Results-formatted 060121'!$A:$AJ,(T$3+2),FALSE)), VLOOKUP($B49,'Results-formatted 060121'!$A:$AJ,(T$3+2),FALSE)))</f>
        <v>3</v>
      </c>
      <c r="U49" s="95">
        <f>IF($C49 = "neg", (($D49+1) - VLOOKUP($B49,'Results-formatted 060121'!$A:$AJ,(U$3+2),FALSE)), IF($C49 = "pos-neg", (3+VLOOKUP($B49,'Results-formatted 060121'!$A:$AJ,(U$3+2),FALSE)), VLOOKUP($B49,'Results-formatted 060121'!$A:$AJ,(U$3+2),FALSE)))</f>
        <v>5</v>
      </c>
      <c r="V49" s="95">
        <f>IF($C49 = "neg", (($D49+1) - VLOOKUP($B49,'Results-formatted 060121'!$A:$AJ,(V$3+2),FALSE)), IF($C49 = "pos-neg", (3+VLOOKUP($B49,'Results-formatted 060121'!$A:$AJ,(V$3+2),FALSE)), VLOOKUP($B49,'Results-formatted 060121'!$A:$AJ,(V$3+2),FALSE)))</f>
        <v>4</v>
      </c>
      <c r="W49" s="95">
        <f>IF($C49 = "neg", (($D49+1) - VLOOKUP($B49,'Results-formatted 060121'!$A:$AJ,(W$3+2),FALSE)), IF($C49 = "pos-neg", (3+VLOOKUP($B49,'Results-formatted 060121'!$A:$AJ,(W$3+2),FALSE)), VLOOKUP($B49,'Results-formatted 060121'!$A:$AJ,(W$3+2),FALSE)))</f>
        <v>5</v>
      </c>
      <c r="X49" s="95">
        <f>IF($C49 = "neg", (($D49+1) - VLOOKUP($B49,'Results-formatted 060121'!$A:$AJ,(X$3+2),FALSE)), IF($C49 = "pos-neg", (3+VLOOKUP($B49,'Results-formatted 060121'!$A:$AJ,(X$3+2),FALSE)), VLOOKUP($B49,'Results-formatted 060121'!$A:$AJ,(X$3+2),FALSE)))</f>
        <v>5</v>
      </c>
      <c r="Y49" s="95">
        <f>IF($C49 = "neg", (($D49+1) - VLOOKUP($B49,'Results-formatted 060121'!$A:$AJ,(Y$3+2),FALSE)), IF($C49 = "pos-neg", (3+VLOOKUP($B49,'Results-formatted 060121'!$A:$AJ,(Y$3+2),FALSE)), VLOOKUP($B49,'Results-formatted 060121'!$A:$AJ,(Y$3+2),FALSE)))</f>
        <v>5</v>
      </c>
      <c r="Z49" s="95">
        <f>IF($C49 = "neg", (($D49+1) - VLOOKUP($B49,'Results-formatted 060121'!$A:$AJ,(Z$3+2),FALSE)), IF($C49 = "pos-neg", (3+VLOOKUP($B49,'Results-formatted 060121'!$A:$AJ,(Z$3+2),FALSE)), VLOOKUP($B49,'Results-formatted 060121'!$A:$AJ,(Z$3+2),FALSE)))</f>
        <v>4</v>
      </c>
      <c r="AA49" s="95">
        <f>IF($C49 = "neg", (($D49+1) - VLOOKUP($B49,'Results-formatted 060121'!$A:$AJ,(AA$3+2),FALSE)), IF($C49 = "pos-neg", (3+VLOOKUP($B49,'Results-formatted 060121'!$A:$AJ,(AA$3+2),FALSE)), VLOOKUP($B49,'Results-formatted 060121'!$A:$AJ,(AA$3+2),FALSE)))</f>
        <v>5</v>
      </c>
      <c r="AB49" s="95">
        <f>IF($C49 = "neg", (($D49+1) - VLOOKUP($B49,'Results-formatted 060121'!$A:$AJ,(AB$3+2),FALSE)), IF($C49 = "pos-neg", (3+VLOOKUP($B49,'Results-formatted 060121'!$A:$AJ,(AB$3+2),FALSE)), VLOOKUP($B49,'Results-formatted 060121'!$A:$AJ,(AB$3+2),FALSE)))</f>
        <v>4</v>
      </c>
      <c r="AC49" s="95">
        <f>IF($C49 = "neg", (($D49+1) - VLOOKUP($B49,'Results-formatted 060121'!$A:$AJ,(AC$3+2),FALSE)), IF($C49 = "pos-neg", (3+VLOOKUP($B49,'Results-formatted 060121'!$A:$AJ,(AC$3+2),FALSE)), VLOOKUP($B49,'Results-formatted 060121'!$A:$AJ,(AC$3+2),FALSE)))</f>
        <v>4</v>
      </c>
      <c r="AD49" s="95">
        <f>IF($C49 = "neg", (($D49+1) - VLOOKUP($B49,'Results-formatted 060121'!$A:$AJ,(AD$3+2),FALSE)), IF($C49 = "pos-neg", (3+VLOOKUP($B49,'Results-formatted 060121'!$A:$AJ,(AD$3+2),FALSE)), VLOOKUP($B49,'Results-formatted 060121'!$A:$AJ,(AD$3+2),FALSE)))</f>
        <v>4</v>
      </c>
      <c r="AE49" s="95">
        <f>IF($C49 = "neg", (($D49+1) - VLOOKUP($B49,'Results-formatted 060121'!$A:$AJ,(AE$3+2),FALSE)), IF($C49 = "pos-neg", (3+VLOOKUP($B49,'Results-formatted 060121'!$A:$AJ,(AE$3+2),FALSE)), VLOOKUP($B49,'Results-formatted 060121'!$A:$AJ,(AE$3+2),FALSE)))</f>
        <v>5</v>
      </c>
      <c r="AF49" s="95">
        <f>IF($C49 = "neg", (($D49+1) - VLOOKUP($B49,'Results-formatted 060121'!$A:$AJ,(AF$3+2),FALSE)), IF($C49 = "pos-neg", (3+VLOOKUP($B49,'Results-formatted 060121'!$A:$AJ,(AF$3+2),FALSE)), VLOOKUP($B49,'Results-formatted 060121'!$A:$AJ,(AF$3+2),FALSE)))</f>
        <v>3</v>
      </c>
      <c r="AG49" s="95">
        <f>IF($C49 = "neg", (($D49+1) - VLOOKUP($B49,'Results-formatted 060121'!$A:$AJ,(AG$3+2),FALSE)), IF($C49 = "pos-neg", (3+VLOOKUP($B49,'Results-formatted 060121'!$A:$AJ,(AG$3+2),FALSE)), VLOOKUP($B49,'Results-formatted 060121'!$A:$AJ,(AG$3+2),FALSE)))</f>
        <v>5</v>
      </c>
      <c r="AH49" s="95">
        <f>IF($C49 = "neg", (($D49+1) - VLOOKUP($B49,'Results-formatted 060121'!$A:$AJ,(AH$3+2),FALSE)), IF($C49 = "pos-neg", (3+VLOOKUP($B49,'Results-formatted 060121'!$A:$AJ,(AH$3+2),FALSE)), VLOOKUP($B49,'Results-formatted 060121'!$A:$AJ,(AH$3+2),FALSE)))</f>
        <v>2</v>
      </c>
      <c r="AI49" s="95">
        <f>IF($C49 = "neg", (($D49+1) - VLOOKUP($B49,'Results-formatted 060121'!$A:$AJ,(AI$3+2),FALSE)), IF($C49 = "pos-neg", (3+VLOOKUP($B49,'Results-formatted 060121'!$A:$AJ,(AI$3+2),FALSE)), VLOOKUP($B49,'Results-formatted 060121'!$A:$AJ,(AI$3+2),FALSE)))</f>
        <v>1</v>
      </c>
      <c r="AJ49" s="95">
        <f>IF($C49 = "neg", (($D49+1) - VLOOKUP($B49,'Results-formatted 060121'!$A:$AJ,(AJ$3+2),FALSE)), IF($C49 = "pos-neg", (3+VLOOKUP($B49,'Results-formatted 060121'!$A:$AJ,(AJ$3+2),FALSE)), VLOOKUP($B49,'Results-formatted 060121'!$A:$AJ,(AJ$3+2),FALSE)))</f>
        <v>5</v>
      </c>
      <c r="AK49" s="95">
        <f>IF($C49 = "neg", (($D49+1) - VLOOKUP($B49,'Results-formatted 060121'!$A:$AJ,(AK$3+2),FALSE)), IF($C49 = "pos-neg", (3+VLOOKUP($B49,'Results-formatted 060121'!$A:$AJ,(AK$3+2),FALSE)), VLOOKUP($B49,'Results-formatted 060121'!$A:$AJ,(AK$3+2),FALSE)))</f>
        <v>4</v>
      </c>
      <c r="AL49" s="95">
        <f>IF($C49 = "neg", (($D49+1) - VLOOKUP($B49,'Results-formatted 060121'!$A:$AJ,(AL$3+2),FALSE)), IF($C49 = "pos-neg", (3+VLOOKUP($B49,'Results-formatted 060121'!$A:$AJ,(AL$3+2),FALSE)), VLOOKUP($B49,'Results-formatted 060121'!$A:$AJ,(AL$3+2),FALSE)))</f>
        <v>4</v>
      </c>
      <c r="AM49" s="95">
        <f>IF($C49 = "neg", (($D49+1) - VLOOKUP($B49,'Results-formatted 060121'!$A:AJ,(AM$3+2),FALSE)), IF($C49 = "pos-neg", (3+VLOOKUP($B49,'Results-formatted 060121'!$A:AJ,(AM$3+2),FALSE)), VLOOKUP($B49,'Results-formatted 060121'!$A:AJ,(AM$3+2),FALSE)))</f>
        <v>5</v>
      </c>
      <c r="AN49" s="95">
        <f>IF($C49 = "neg", (($D49+1) - VLOOKUP($B49,'Results-formatted 060121'!$A:AK,(AN$3+2),FALSE)), IF($C49 = "pos-neg", (3+VLOOKUP($B49,'Results-formatted 060121'!$A:AK,(AN$3+2),FALSE)), VLOOKUP($B49,'Results-formatted 060121'!$A:AK,(AN$3+2),FALSE)))</f>
        <v>2</v>
      </c>
      <c r="AO49" s="95">
        <f>IF($C49 = "neg", (($D49+1) - VLOOKUP($B49,'Results-formatted 060121'!$A:AL,(AO$3+2),FALSE)), IF($C49 = "pos-neg", (3+VLOOKUP($B49,'Results-formatted 060121'!$A:AL,(AO$3+2),FALSE)), VLOOKUP($B49,'Results-formatted 060121'!$A:AL,(AO$3+2),FALSE)))</f>
        <v>5</v>
      </c>
      <c r="AP49" s="95">
        <f>IF($C49 = "neg", (($D49+1) - VLOOKUP($B49,'Results-formatted 060121'!$A:AM,(AP$3+2),FALSE)), IF($C49 = "pos-neg", (3+VLOOKUP($B49,'Results-formatted 060121'!$A:AM,(AP$3+2),FALSE)), VLOOKUP($B49,'Results-formatted 060121'!$A:AM,(AP$3+2),FALSE)))</f>
        <v>2</v>
      </c>
      <c r="AQ49" s="95">
        <f>IF($C49 = "neg", (($D49+1) - VLOOKUP($B49,'Results-formatted 060121'!$A:AN,(AQ$3+2),FALSE)), IF($C49 = "pos-neg", (3+VLOOKUP($B49,'Results-formatted 060121'!$A:AN,(AQ$3+2),FALSE)), VLOOKUP($B49,'Results-formatted 060121'!$A:AN,(AQ$3+2),FALSE)))</f>
        <v>5</v>
      </c>
      <c r="AR49" s="95">
        <f>IF($C49 = "neg", (($D49+1) - VLOOKUP($B49,'Results-formatted 060121'!$A:AO,(AR$3+2),FALSE)), IF($C49 = "pos-neg", (3+VLOOKUP($B49,'Results-formatted 060121'!$A:AO,(AR$3+2),FALSE)), VLOOKUP($B49,'Results-formatted 060121'!$A:AO,(AR$3+2),FALSE)))</f>
        <v>4</v>
      </c>
      <c r="AS49" s="95">
        <f>IF($C49 = "neg", (($D49+1) - VLOOKUP($B49,'Results-formatted 060121'!$A:AP,(AS$3+2),FALSE)), IF($C49 = "pos-neg", (3+VLOOKUP($B49,'Results-formatted 060121'!$A:AP,(AS$3+2),FALSE)), VLOOKUP($B49,'Results-formatted 060121'!$A:AP,(AS$3+2),FALSE)))</f>
        <v>5</v>
      </c>
      <c r="AT49" s="95">
        <f>IF($C49 = "neg", (($D49+1) - VLOOKUP($B49,'Results-formatted 060121'!$A:AQ,(AT$3+2),FALSE)), IF($C49 = "pos-neg", (3+VLOOKUP($B49,'Results-formatted 060121'!$A:AQ,(AT$3+2),FALSE)), VLOOKUP($B49,'Results-formatted 060121'!$A:AQ,(AT$3+2),FALSE)))</f>
        <v>5</v>
      </c>
      <c r="AU49" s="95">
        <f>IF($C49 = "neg", (($D49+1) - VLOOKUP($B49,'Results-formatted 060121'!$A:AR,(AU$3+2),FALSE)), IF($C49 = "pos-neg", (3+VLOOKUP($B49,'Results-formatted 060121'!$A:AR,(AU$3+2),FALSE)), VLOOKUP($B49,'Results-formatted 060121'!$A:AR,(AU$3+2),FALSE)))</f>
        <v>4</v>
      </c>
      <c r="AV49" s="95">
        <f>IF($C49 = "neg", (($D49+1) - VLOOKUP($B49,'Results-formatted 060121'!$A:AS,(AV$3+2),FALSE)), IF($C49 = "pos-neg", (3+VLOOKUP($B49,'Results-formatted 060121'!$A:AS,(AV$3+2),FALSE)), VLOOKUP($B49,'Results-formatted 060121'!$A:AS,(AV$3+2),FALSE)))</f>
        <v>5</v>
      </c>
      <c r="AW49" s="95">
        <f>IF($C49 = "neg", (($D49+1) - VLOOKUP($B49,'Results-formatted 060121'!$A:AT,(AW$3+2),FALSE)), IF($C49 = "pos-neg", (3+VLOOKUP($B49,'Results-formatted 060121'!$A:AT,(AW$3+2),FALSE)), VLOOKUP($B49,'Results-formatted 060121'!$A:AT,(AW$3+2),FALSE)))</f>
        <v>4</v>
      </c>
      <c r="AX49" s="95">
        <f>IF($C49 = "neg", (($D49+1) - VLOOKUP($B49,'Results-formatted 060121'!$A:AU,(AX$3+2),FALSE)), IF($C49 = "pos-neg", (3+VLOOKUP($B49,'Results-formatted 060121'!$A:AU,(AX$3+2),FALSE)), VLOOKUP($B49,'Results-formatted 060121'!$A:AU,(AX$3+2),FALSE)))</f>
        <v>4</v>
      </c>
      <c r="AY49" s="95">
        <f>IF($C49 = "neg", (($D49+1) - VLOOKUP($B49,'Results-formatted 060121'!$A:AV,(AY$3+2),FALSE)), IF($C49 = "pos-neg", (3+VLOOKUP($B49,'Results-formatted 060121'!$A:AV,(AY$3+2),FALSE)), VLOOKUP($B49,'Results-formatted 060121'!$A:AV,(AY$3+2),FALSE)))</f>
        <v>0</v>
      </c>
      <c r="AZ49" s="95">
        <f>IF($C49 = "neg", (($D49+1) - VLOOKUP($B49,'Results-formatted 060121'!$A:AW,(AZ$3+2),FALSE)), IF($C49 = "pos-neg", (3+VLOOKUP($B49,'Results-formatted 060121'!$A:AW,(AZ$3+2),FALSE)), VLOOKUP($B49,'Results-formatted 060121'!$A:AW,(AZ$3+2),FALSE)))</f>
        <v>5</v>
      </c>
      <c r="BA49" s="95">
        <f>IF($C49 = "neg", (($D49+1) - VLOOKUP($B49,'Results-formatted 060121'!$A:AX,(BA$3+2),FALSE)), IF($C49 = "pos-neg", (3+VLOOKUP($B49,'Results-formatted 060121'!$A:AX,(BA$3+2),FALSE)), VLOOKUP($B49,'Results-formatted 060121'!$A:AX,(BA$3+2),FALSE)))</f>
        <v>5</v>
      </c>
      <c r="BB49" s="95">
        <f>IF($C49 = "neg", (($D49+1) - VLOOKUP($B49,'Results-formatted 060121'!$A:AY,(BB$3+2),FALSE)), IF($C49 = "pos-neg", (3+VLOOKUP($B49,'Results-formatted 060121'!$A:AY,(BB$3+2),FALSE)), VLOOKUP($B49,'Results-formatted 060121'!$A:AY,(BB$3+2),FALSE)))</f>
        <v>5</v>
      </c>
      <c r="BC49" s="95">
        <f>IF($C49 = "neg", (($D49+1) - VLOOKUP($B49,'Results-formatted 060121'!$A:AZ,(BC$3+2),FALSE)), IF($C49 = "pos-neg", (3+VLOOKUP($B49,'Results-formatted 060121'!$A:AZ,(BC$3+2),FALSE)), VLOOKUP($B49,'Results-formatted 060121'!$A:AZ,(BC$3+2),FALSE)))</f>
        <v>3</v>
      </c>
      <c r="BD49" s="95">
        <f>IF($C49 = "neg", (($D49+1) - VLOOKUP($B49,'Results-formatted 060121'!$A:BA,(BD$3+2),FALSE)), IF($C49 = "pos-neg", (3+VLOOKUP($B49,'Results-formatted 060121'!$A:BA,(BD$3+2),FALSE)), VLOOKUP($B49,'Results-formatted 060121'!$A:BA,(BD$3+2),FALSE)))</f>
        <v>4</v>
      </c>
      <c r="BE49" s="95">
        <f>IF($C49 = "neg", (($D49+1) - VLOOKUP($B49,'Results-formatted 060121'!$A:BB,(BE$3+2),FALSE)), IF($C49 = "pos-neg", (3+VLOOKUP($B49,'Results-formatted 060121'!$A:BB,(BE$3+2),FALSE)), VLOOKUP($B49,'Results-formatted 060121'!$A:BB,(BE$3+2),FALSE)))</f>
        <v>3</v>
      </c>
      <c r="BF49" s="95">
        <f>IF($C49 = "neg", (($D49+1) - VLOOKUP($B49,'Results-formatted 060121'!$A:BC,(BF$3+2),FALSE)), IF($C49 = "pos-neg", (3+VLOOKUP($B49,'Results-formatted 060121'!$A:BC,(BF$3+2),FALSE)), VLOOKUP($B49,'Results-formatted 060121'!$A:BC,(BF$3+2),FALSE)))</f>
        <v>2</v>
      </c>
      <c r="BG49" s="95">
        <f>IF($C49 = "neg", (($D49+1) - VLOOKUP($B49,'Results-formatted 060121'!$A:BD,(BG$3+2),FALSE)), IF($C49 = "pos-neg", (3+VLOOKUP($B49,'Results-formatted 060121'!$A:BD,(BG$3+2),FALSE)), VLOOKUP($B49,'Results-formatted 060121'!$A:BD,(BG$3+2),FALSE)))</f>
        <v>4</v>
      </c>
      <c r="BH49" s="95">
        <f>IF($C49 = "neg", (($D49+1) - VLOOKUP($B49,'Results-formatted 060121'!$A:BE,(BH$3+2),FALSE)), IF($C49 = "pos-neg", (3+VLOOKUP($B49,'Results-formatted 060121'!$A:BE,(BH$3+2),FALSE)), VLOOKUP($B49,'Results-formatted 060121'!$A:BE,(BH$3+2),FALSE)))</f>
        <v>4</v>
      </c>
      <c r="BI49" s="95">
        <f>IF($C49 = "neg", (($D49+1) - VLOOKUP($B49,'Results-formatted 060121'!$A:BF,(BI$3+2),FALSE)), IF($C49 = "pos-neg", (3+VLOOKUP($B49,'Results-formatted 060121'!$A:BF,(BI$3+2),FALSE)), VLOOKUP($B49,'Results-formatted 060121'!$A:BF,(BI$3+2),FALSE)))</f>
        <v>3</v>
      </c>
      <c r="BJ49" s="95">
        <f>IF($C49 = "neg", (($D49+1) - VLOOKUP($B49,'Results-formatted 060121'!$A:BG,(BJ$3+2),FALSE)), IF($C49 = "pos-neg", (3+VLOOKUP($B49,'Results-formatted 060121'!$A:BG,(BJ$3+2),FALSE)), VLOOKUP($B49,'Results-formatted 060121'!$A:BG,(BJ$3+2),FALSE)))</f>
        <v>3</v>
      </c>
      <c r="BK49" s="95">
        <f>IF($C49 = "neg", (($D49+1) - VLOOKUP($B49,'Results-formatted 060121'!$A:BH,(BK$3+2),FALSE)), IF($C49 = "pos-neg", (3+VLOOKUP($B49,'Results-formatted 060121'!$A:BH,(BK$3+2),FALSE)), VLOOKUP($B49,'Results-formatted 060121'!$A:BH,(BK$3+2),FALSE)))</f>
        <v>5</v>
      </c>
      <c r="BL49" s="95">
        <f>IF($C49 = "neg", (($D49+1) - VLOOKUP($B49,'Results-formatted 060121'!$A:BI,(BL$3+2),FALSE)), IF($C49 = "pos-neg", (3+VLOOKUP($B49,'Results-formatted 060121'!$A:BI,(BL$3+2),FALSE)), VLOOKUP($B49,'Results-formatted 060121'!$A:BI,(BL$3+2),FALSE)))</f>
        <v>5</v>
      </c>
      <c r="BM49" s="95">
        <f>IF($C49 = "neg", (($D49+1) - VLOOKUP($B49,'Results-formatted 060121'!$A:BJ,(BM$3+2),FALSE)), IF($C49 = "pos-neg", (3+VLOOKUP($B49,'Results-formatted 060121'!$A:BJ,(BM$3+2),FALSE)), VLOOKUP($B49,'Results-formatted 060121'!$A:BJ,(BM$3+2),FALSE)))</f>
        <v>4</v>
      </c>
      <c r="BN49" s="95"/>
      <c r="BO49" s="95"/>
      <c r="BP49" s="95"/>
      <c r="BQ49" s="95"/>
      <c r="BR49" s="95"/>
      <c r="BS49" s="95"/>
      <c r="BT49" s="95"/>
      <c r="BU49" s="95"/>
      <c r="BV49" s="95"/>
      <c r="BW49" s="95"/>
      <c r="BX49" s="95"/>
      <c r="BY49" s="95"/>
      <c r="BZ49" s="95"/>
      <c r="CA49" s="95"/>
      <c r="CB49" s="95"/>
      <c r="CC49" s="95"/>
      <c r="CD49" s="98"/>
      <c r="CE49" s="25">
        <f t="shared" si="12"/>
        <v>4.0166666666666666</v>
      </c>
      <c r="CF49" s="25">
        <f t="shared" si="13"/>
        <v>1.1122075569413805</v>
      </c>
    </row>
    <row r="50" spans="2:84" ht="42" x14ac:dyDescent="0.15">
      <c r="B50" s="84" t="s">
        <v>722</v>
      </c>
      <c r="C50" s="86" t="s">
        <v>224</v>
      </c>
      <c r="D50" s="2">
        <v>5</v>
      </c>
      <c r="E50" s="15" t="s">
        <v>28</v>
      </c>
      <c r="F50" s="95">
        <f>IF($C50 = "neg", (($D50+1) - VLOOKUP($B50,'Results-formatted 060121'!$A:$AJ,(F$3+2),FALSE)), IF($C50 = "pos-neg", (3+VLOOKUP($B50,'Results-formatted 060121'!$A:$AJ,(F$3+2),FALSE)), VLOOKUP($B50,'Results-formatted 060121'!$A:$AJ,(F$3+2),FALSE)))</f>
        <v>3</v>
      </c>
      <c r="G50" s="95">
        <f>IF($C50 = "neg", (($D50+1) - VLOOKUP($B50,'Results-formatted 060121'!$A:$AJ,(G$3+2),FALSE)), IF($C50 = "pos-neg", (3+VLOOKUP($B50,'Results-formatted 060121'!$A:$AJ,(G$3+2),FALSE)), VLOOKUP($B50,'Results-formatted 060121'!$A:$AJ,(G$3+2),FALSE)))</f>
        <v>5</v>
      </c>
      <c r="H50" s="95">
        <f>IF($C50 = "neg", (($D50+1) - VLOOKUP($B50,'Results-formatted 060121'!$A:$AJ,(H$3+2),FALSE)), IF($C50 = "pos-neg", (3+VLOOKUP($B50,'Results-formatted 060121'!$A:$AJ,(H$3+2),FALSE)), VLOOKUP($B50,'Results-formatted 060121'!$A:$AJ,(H$3+2),FALSE)))</f>
        <v>2</v>
      </c>
      <c r="I50" s="95">
        <f>IF($C50 = "neg", (($D50+1) - VLOOKUP($B50,'Results-formatted 060121'!$A:$AJ,(I$3+2),FALSE)), IF($C50 = "pos-neg", (3+VLOOKUP($B50,'Results-formatted 060121'!$A:$AJ,(I$3+2),FALSE)), VLOOKUP($B50,'Results-formatted 060121'!$A:$AJ,(I$3+2),FALSE)))</f>
        <v>4</v>
      </c>
      <c r="J50" s="95">
        <f>IF($C50 = "neg", (($D50+1) - VLOOKUP($B50,'Results-formatted 060121'!$A:$AJ,(J$3+2),FALSE)), IF($C50 = "pos-neg", (3+VLOOKUP($B50,'Results-formatted 060121'!$A:$AJ,(J$3+2),FALSE)), VLOOKUP($B50,'Results-formatted 060121'!$A:$AJ,(J$3+2),FALSE)))</f>
        <v>3</v>
      </c>
      <c r="K50" s="95">
        <f>IF($C50 = "neg", (($D50+1) - VLOOKUP($B50,'Results-formatted 060121'!$A:$AJ,(K$3+2),FALSE)), IF($C50 = "pos-neg", (3+VLOOKUP($B50,'Results-formatted 060121'!$A:$AJ,(K$3+2),FALSE)), VLOOKUP($B50,'Results-formatted 060121'!$A:$AJ,(K$3+2),FALSE)))</f>
        <v>3</v>
      </c>
      <c r="L50" s="95">
        <f>IF($C50 = "neg", (($D50+1) - VLOOKUP($B50,'Results-formatted 060121'!$A:$AJ,(L$3+2),FALSE)), IF($C50 = "pos-neg", (3+VLOOKUP($B50,'Results-formatted 060121'!$A:$AJ,(L$3+2),FALSE)), VLOOKUP($B50,'Results-formatted 060121'!$A:$AJ,(L$3+2),FALSE)))</f>
        <v>4</v>
      </c>
      <c r="M50" s="95">
        <f>IF($C50 = "neg", (($D50+1) - VLOOKUP($B50,'Results-formatted 060121'!$A:$AJ,(M$3+2),FALSE)), IF($C50 = "pos-neg", (3+VLOOKUP($B50,'Results-formatted 060121'!$A:$AJ,(M$3+2),FALSE)), VLOOKUP($B50,'Results-formatted 060121'!$A:$AJ,(M$3+2),FALSE)))</f>
        <v>5</v>
      </c>
      <c r="N50" s="95">
        <f>IF($C50 = "neg", (($D50+1) - VLOOKUP($B50,'Results-formatted 060121'!$A:$AJ,(N$3+2),FALSE)), IF($C50 = "pos-neg", (3+VLOOKUP($B50,'Results-formatted 060121'!$A:$AJ,(N$3+2),FALSE)), VLOOKUP($B50,'Results-formatted 060121'!$A:$AJ,(N$3+2),FALSE)))</f>
        <v>4</v>
      </c>
      <c r="O50" s="95">
        <f>IF($C50 = "neg", (($D50+1) - VLOOKUP($B50,'Results-formatted 060121'!$A:$AJ,(O$3+2),FALSE)), IF($C50 = "pos-neg", (3+VLOOKUP($B50,'Results-formatted 060121'!$A:$AJ,(O$3+2),FALSE)), VLOOKUP($B50,'Results-formatted 060121'!$A:$AJ,(O$3+2),FALSE)))</f>
        <v>3</v>
      </c>
      <c r="P50" s="95">
        <f>IF($C50 = "neg", (($D50+1) - VLOOKUP($B50,'Results-formatted 060121'!$A:$AJ,(P$3+2),FALSE)), IF($C50 = "pos-neg", (3+VLOOKUP($B50,'Results-formatted 060121'!$A:$AJ,(P$3+2),FALSE)), VLOOKUP($B50,'Results-formatted 060121'!$A:$AJ,(P$3+2),FALSE)))</f>
        <v>5</v>
      </c>
      <c r="Q50" s="95">
        <f>IF($C50 = "neg", (($D50+1) - VLOOKUP($B50,'Results-formatted 060121'!$A:$AJ,(Q$3+2),FALSE)), IF($C50 = "pos-neg", (3+VLOOKUP($B50,'Results-formatted 060121'!$A:$AJ,(Q$3+2),FALSE)), VLOOKUP($B50,'Results-formatted 060121'!$A:$AJ,(Q$3+2),FALSE)))</f>
        <v>5</v>
      </c>
      <c r="R50" s="95">
        <f>IF($C50 = "neg", (($D50+1) - VLOOKUP($B50,'Results-formatted 060121'!$A:$AJ,(R$3+2),FALSE)), IF($C50 = "pos-neg", (3+VLOOKUP($B50,'Results-formatted 060121'!$A:$AJ,(R$3+2),FALSE)), VLOOKUP($B50,'Results-formatted 060121'!$A:$AJ,(R$3+2),FALSE)))</f>
        <v>1</v>
      </c>
      <c r="S50" s="95">
        <f>IF($C50 = "neg", (($D50+1) - VLOOKUP($B50,'Results-formatted 060121'!$A:$AJ,(S$3+2),FALSE)), IF($C50 = "pos-neg", (3+VLOOKUP($B50,'Results-formatted 060121'!$A:$AJ,(S$3+2),FALSE)), VLOOKUP($B50,'Results-formatted 060121'!$A:$AJ,(S$3+2),FALSE)))</f>
        <v>3</v>
      </c>
      <c r="T50" s="95">
        <f>IF($C50 = "neg", (($D50+1) - VLOOKUP($B50,'Results-formatted 060121'!$A:$AJ,(T$3+2),FALSE)), IF($C50 = "pos-neg", (3+VLOOKUP($B50,'Results-formatted 060121'!$A:$AJ,(T$3+2),FALSE)), VLOOKUP($B50,'Results-formatted 060121'!$A:$AJ,(T$3+2),FALSE)))</f>
        <v>4</v>
      </c>
      <c r="U50" s="95">
        <f>IF($C50 = "neg", (($D50+1) - VLOOKUP($B50,'Results-formatted 060121'!$A:$AJ,(U$3+2),FALSE)), IF($C50 = "pos-neg", (3+VLOOKUP($B50,'Results-formatted 060121'!$A:$AJ,(U$3+2),FALSE)), VLOOKUP($B50,'Results-formatted 060121'!$A:$AJ,(U$3+2),FALSE)))</f>
        <v>5</v>
      </c>
      <c r="V50" s="95">
        <f>IF($C50 = "neg", (($D50+1) - VLOOKUP($B50,'Results-formatted 060121'!$A:$AJ,(V$3+2),FALSE)), IF($C50 = "pos-neg", (3+VLOOKUP($B50,'Results-formatted 060121'!$A:$AJ,(V$3+2),FALSE)), VLOOKUP($B50,'Results-formatted 060121'!$A:$AJ,(V$3+2),FALSE)))</f>
        <v>2</v>
      </c>
      <c r="W50" s="95">
        <f>IF($C50 = "neg", (($D50+1) - VLOOKUP($B50,'Results-formatted 060121'!$A:$AJ,(W$3+2),FALSE)), IF($C50 = "pos-neg", (3+VLOOKUP($B50,'Results-formatted 060121'!$A:$AJ,(W$3+2),FALSE)), VLOOKUP($B50,'Results-formatted 060121'!$A:$AJ,(W$3+2),FALSE)))</f>
        <v>5</v>
      </c>
      <c r="X50" s="95">
        <f>IF($C50 = "neg", (($D50+1) - VLOOKUP($B50,'Results-formatted 060121'!$A:$AJ,(X$3+2),FALSE)), IF($C50 = "pos-neg", (3+VLOOKUP($B50,'Results-formatted 060121'!$A:$AJ,(X$3+2),FALSE)), VLOOKUP($B50,'Results-formatted 060121'!$A:$AJ,(X$3+2),FALSE)))</f>
        <v>5</v>
      </c>
      <c r="Y50" s="95">
        <f>IF($C50 = "neg", (($D50+1) - VLOOKUP($B50,'Results-formatted 060121'!$A:$AJ,(Y$3+2),FALSE)), IF($C50 = "pos-neg", (3+VLOOKUP($B50,'Results-formatted 060121'!$A:$AJ,(Y$3+2),FALSE)), VLOOKUP($B50,'Results-formatted 060121'!$A:$AJ,(Y$3+2),FALSE)))</f>
        <v>4</v>
      </c>
      <c r="Z50" s="95">
        <f>IF($C50 = "neg", (($D50+1) - VLOOKUP($B50,'Results-formatted 060121'!$A:$AJ,(Z$3+2),FALSE)), IF($C50 = "pos-neg", (3+VLOOKUP($B50,'Results-formatted 060121'!$A:$AJ,(Z$3+2),FALSE)), VLOOKUP($B50,'Results-formatted 060121'!$A:$AJ,(Z$3+2),FALSE)))</f>
        <v>4</v>
      </c>
      <c r="AA50" s="95">
        <f>IF($C50 = "neg", (($D50+1) - VLOOKUP($B50,'Results-formatted 060121'!$A:$AJ,(AA$3+2),FALSE)), IF($C50 = "pos-neg", (3+VLOOKUP($B50,'Results-formatted 060121'!$A:$AJ,(AA$3+2),FALSE)), VLOOKUP($B50,'Results-formatted 060121'!$A:$AJ,(AA$3+2),FALSE)))</f>
        <v>4</v>
      </c>
      <c r="AB50" s="95">
        <f>IF($C50 = "neg", (($D50+1) - VLOOKUP($B50,'Results-formatted 060121'!$A:$AJ,(AB$3+2),FALSE)), IF($C50 = "pos-neg", (3+VLOOKUP($B50,'Results-formatted 060121'!$A:$AJ,(AB$3+2),FALSE)), VLOOKUP($B50,'Results-formatted 060121'!$A:$AJ,(AB$3+2),FALSE)))</f>
        <v>4</v>
      </c>
      <c r="AC50" s="95">
        <f>IF($C50 = "neg", (($D50+1) - VLOOKUP($B50,'Results-formatted 060121'!$A:$AJ,(AC$3+2),FALSE)), IF($C50 = "pos-neg", (3+VLOOKUP($B50,'Results-formatted 060121'!$A:$AJ,(AC$3+2),FALSE)), VLOOKUP($B50,'Results-formatted 060121'!$A:$AJ,(AC$3+2),FALSE)))</f>
        <v>4</v>
      </c>
      <c r="AD50" s="95">
        <f>IF($C50 = "neg", (($D50+1) - VLOOKUP($B50,'Results-formatted 060121'!$A:$AJ,(AD$3+2),FALSE)), IF($C50 = "pos-neg", (3+VLOOKUP($B50,'Results-formatted 060121'!$A:$AJ,(AD$3+2),FALSE)), VLOOKUP($B50,'Results-formatted 060121'!$A:$AJ,(AD$3+2),FALSE)))</f>
        <v>4</v>
      </c>
      <c r="AE50" s="95">
        <f>IF($C50 = "neg", (($D50+1) - VLOOKUP($B50,'Results-formatted 060121'!$A:$AJ,(AE$3+2),FALSE)), IF($C50 = "pos-neg", (3+VLOOKUP($B50,'Results-formatted 060121'!$A:$AJ,(AE$3+2),FALSE)), VLOOKUP($B50,'Results-formatted 060121'!$A:$AJ,(AE$3+2),FALSE)))</f>
        <v>5</v>
      </c>
      <c r="AF50" s="95">
        <f>IF($C50 = "neg", (($D50+1) - VLOOKUP($B50,'Results-formatted 060121'!$A:$AJ,(AF$3+2),FALSE)), IF($C50 = "pos-neg", (3+VLOOKUP($B50,'Results-formatted 060121'!$A:$AJ,(AF$3+2),FALSE)), VLOOKUP($B50,'Results-formatted 060121'!$A:$AJ,(AF$3+2),FALSE)))</f>
        <v>4</v>
      </c>
      <c r="AG50" s="95">
        <f>IF($C50 = "neg", (($D50+1) - VLOOKUP($B50,'Results-formatted 060121'!$A:$AJ,(AG$3+2),FALSE)), IF($C50 = "pos-neg", (3+VLOOKUP($B50,'Results-formatted 060121'!$A:$AJ,(AG$3+2),FALSE)), VLOOKUP($B50,'Results-formatted 060121'!$A:$AJ,(AG$3+2),FALSE)))</f>
        <v>4</v>
      </c>
      <c r="AH50" s="95">
        <f>IF($C50 = "neg", (($D50+1) - VLOOKUP($B50,'Results-formatted 060121'!$A:$AJ,(AH$3+2),FALSE)), IF($C50 = "pos-neg", (3+VLOOKUP($B50,'Results-formatted 060121'!$A:$AJ,(AH$3+2),FALSE)), VLOOKUP($B50,'Results-formatted 060121'!$A:$AJ,(AH$3+2),FALSE)))</f>
        <v>3</v>
      </c>
      <c r="AI50" s="95">
        <f>IF($C50 = "neg", (($D50+1) - VLOOKUP($B50,'Results-formatted 060121'!$A:$AJ,(AI$3+2),FALSE)), IF($C50 = "pos-neg", (3+VLOOKUP($B50,'Results-formatted 060121'!$A:$AJ,(AI$3+2),FALSE)), VLOOKUP($B50,'Results-formatted 060121'!$A:$AJ,(AI$3+2),FALSE)))</f>
        <v>1</v>
      </c>
      <c r="AJ50" s="95">
        <f>IF($C50 = "neg", (($D50+1) - VLOOKUP($B50,'Results-formatted 060121'!$A:$AJ,(AJ$3+2),FALSE)), IF($C50 = "pos-neg", (3+VLOOKUP($B50,'Results-formatted 060121'!$A:$AJ,(AJ$3+2),FALSE)), VLOOKUP($B50,'Results-formatted 060121'!$A:$AJ,(AJ$3+2),FALSE)))</f>
        <v>1</v>
      </c>
      <c r="AK50" s="95">
        <f>IF($C50 = "neg", (($D50+1) - VLOOKUP($B50,'Results-formatted 060121'!$A:$AJ,(AK$3+2),FALSE)), IF($C50 = "pos-neg", (3+VLOOKUP($B50,'Results-formatted 060121'!$A:$AJ,(AK$3+2),FALSE)), VLOOKUP($B50,'Results-formatted 060121'!$A:$AJ,(AK$3+2),FALSE)))</f>
        <v>4</v>
      </c>
      <c r="AL50" s="95">
        <f>IF($C50 = "neg", (($D50+1) - VLOOKUP($B50,'Results-formatted 060121'!$A:$AJ,(AL$3+2),FALSE)), IF($C50 = "pos-neg", (3+VLOOKUP($B50,'Results-formatted 060121'!$A:$AJ,(AL$3+2),FALSE)), VLOOKUP($B50,'Results-formatted 060121'!$A:$AJ,(AL$3+2),FALSE)))</f>
        <v>4</v>
      </c>
      <c r="AM50" s="95">
        <f>IF($C50 = "neg", (($D50+1) - VLOOKUP($B50,'Results-formatted 060121'!$A:AJ,(AM$3+2),FALSE)), IF($C50 = "pos-neg", (3+VLOOKUP($B50,'Results-formatted 060121'!$A:AJ,(AM$3+2),FALSE)), VLOOKUP($B50,'Results-formatted 060121'!$A:AJ,(AM$3+2),FALSE)))</f>
        <v>5</v>
      </c>
      <c r="AN50" s="95">
        <f>IF($C50 = "neg", (($D50+1) - VLOOKUP($B50,'Results-formatted 060121'!$A:AK,(AN$3+2),FALSE)), IF($C50 = "pos-neg", (3+VLOOKUP($B50,'Results-formatted 060121'!$A:AK,(AN$3+2),FALSE)), VLOOKUP($B50,'Results-formatted 060121'!$A:AK,(AN$3+2),FALSE)))</f>
        <v>2</v>
      </c>
      <c r="AO50" s="95">
        <f>IF($C50 = "neg", (($D50+1) - VLOOKUP($B50,'Results-formatted 060121'!$A:AL,(AO$3+2),FALSE)), IF($C50 = "pos-neg", (3+VLOOKUP($B50,'Results-formatted 060121'!$A:AL,(AO$3+2),FALSE)), VLOOKUP($B50,'Results-formatted 060121'!$A:AL,(AO$3+2),FALSE)))</f>
        <v>5</v>
      </c>
      <c r="AP50" s="95">
        <f>IF($C50 = "neg", (($D50+1) - VLOOKUP($B50,'Results-formatted 060121'!$A:AM,(AP$3+2),FALSE)), IF($C50 = "pos-neg", (3+VLOOKUP($B50,'Results-formatted 060121'!$A:AM,(AP$3+2),FALSE)), VLOOKUP($B50,'Results-formatted 060121'!$A:AM,(AP$3+2),FALSE)))</f>
        <v>3</v>
      </c>
      <c r="AQ50" s="95">
        <f>IF($C50 = "neg", (($D50+1) - VLOOKUP($B50,'Results-formatted 060121'!$A:AN,(AQ$3+2),FALSE)), IF($C50 = "pos-neg", (3+VLOOKUP($B50,'Results-formatted 060121'!$A:AN,(AQ$3+2),FALSE)), VLOOKUP($B50,'Results-formatted 060121'!$A:AN,(AQ$3+2),FALSE)))</f>
        <v>5</v>
      </c>
      <c r="AR50" s="95">
        <f>IF($C50 = "neg", (($D50+1) - VLOOKUP($B50,'Results-formatted 060121'!$A:AO,(AR$3+2),FALSE)), IF($C50 = "pos-neg", (3+VLOOKUP($B50,'Results-formatted 060121'!$A:AO,(AR$3+2),FALSE)), VLOOKUP($B50,'Results-formatted 060121'!$A:AO,(AR$3+2),FALSE)))</f>
        <v>4</v>
      </c>
      <c r="AS50" s="95">
        <f>IF($C50 = "neg", (($D50+1) - VLOOKUP($B50,'Results-formatted 060121'!$A:AP,(AS$3+2),FALSE)), IF($C50 = "pos-neg", (3+VLOOKUP($B50,'Results-formatted 060121'!$A:AP,(AS$3+2),FALSE)), VLOOKUP($B50,'Results-formatted 060121'!$A:AP,(AS$3+2),FALSE)))</f>
        <v>5</v>
      </c>
      <c r="AT50" s="95">
        <f>IF($C50 = "neg", (($D50+1) - VLOOKUP($B50,'Results-formatted 060121'!$A:AQ,(AT$3+2),FALSE)), IF($C50 = "pos-neg", (3+VLOOKUP($B50,'Results-formatted 060121'!$A:AQ,(AT$3+2),FALSE)), VLOOKUP($B50,'Results-formatted 060121'!$A:AQ,(AT$3+2),FALSE)))</f>
        <v>4</v>
      </c>
      <c r="AU50" s="95">
        <f>IF($C50 = "neg", (($D50+1) - VLOOKUP($B50,'Results-formatted 060121'!$A:AR,(AU$3+2),FALSE)), IF($C50 = "pos-neg", (3+VLOOKUP($B50,'Results-formatted 060121'!$A:AR,(AU$3+2),FALSE)), VLOOKUP($B50,'Results-formatted 060121'!$A:AR,(AU$3+2),FALSE)))</f>
        <v>4</v>
      </c>
      <c r="AV50" s="95">
        <f>IF($C50 = "neg", (($D50+1) - VLOOKUP($B50,'Results-formatted 060121'!$A:AS,(AV$3+2),FALSE)), IF($C50 = "pos-neg", (3+VLOOKUP($B50,'Results-formatted 060121'!$A:AS,(AV$3+2),FALSE)), VLOOKUP($B50,'Results-formatted 060121'!$A:AS,(AV$3+2),FALSE)))</f>
        <v>1</v>
      </c>
      <c r="AW50" s="95">
        <f>IF($C50 = "neg", (($D50+1) - VLOOKUP($B50,'Results-formatted 060121'!$A:AT,(AW$3+2),FALSE)), IF($C50 = "pos-neg", (3+VLOOKUP($B50,'Results-formatted 060121'!$A:AT,(AW$3+2),FALSE)), VLOOKUP($B50,'Results-formatted 060121'!$A:AT,(AW$3+2),FALSE)))</f>
        <v>4</v>
      </c>
      <c r="AX50" s="95">
        <f>IF($C50 = "neg", (($D50+1) - VLOOKUP($B50,'Results-formatted 060121'!$A:AU,(AX$3+2),FALSE)), IF($C50 = "pos-neg", (3+VLOOKUP($B50,'Results-formatted 060121'!$A:AU,(AX$3+2),FALSE)), VLOOKUP($B50,'Results-formatted 060121'!$A:AU,(AX$3+2),FALSE)))</f>
        <v>3</v>
      </c>
      <c r="AY50" s="95">
        <f>IF($C50 = "neg", (($D50+1) - VLOOKUP($B50,'Results-formatted 060121'!$A:AV,(AY$3+2),FALSE)), IF($C50 = "pos-neg", (3+VLOOKUP($B50,'Results-formatted 060121'!$A:AV,(AY$3+2),FALSE)), VLOOKUP($B50,'Results-formatted 060121'!$A:AV,(AY$3+2),FALSE)))</f>
        <v>0</v>
      </c>
      <c r="AZ50" s="95">
        <f>IF($C50 = "neg", (($D50+1) - VLOOKUP($B50,'Results-formatted 060121'!$A:AW,(AZ$3+2),FALSE)), IF($C50 = "pos-neg", (3+VLOOKUP($B50,'Results-formatted 060121'!$A:AW,(AZ$3+2),FALSE)), VLOOKUP($B50,'Results-formatted 060121'!$A:AW,(AZ$3+2),FALSE)))</f>
        <v>4</v>
      </c>
      <c r="BA50" s="95">
        <f>IF($C50 = "neg", (($D50+1) - VLOOKUP($B50,'Results-formatted 060121'!$A:AX,(BA$3+2),FALSE)), IF($C50 = "pos-neg", (3+VLOOKUP($B50,'Results-formatted 060121'!$A:AX,(BA$3+2),FALSE)), VLOOKUP($B50,'Results-formatted 060121'!$A:AX,(BA$3+2),FALSE)))</f>
        <v>5</v>
      </c>
      <c r="BB50" s="95">
        <f>IF($C50 = "neg", (($D50+1) - VLOOKUP($B50,'Results-formatted 060121'!$A:AY,(BB$3+2),FALSE)), IF($C50 = "pos-neg", (3+VLOOKUP($B50,'Results-formatted 060121'!$A:AY,(BB$3+2),FALSE)), VLOOKUP($B50,'Results-formatted 060121'!$A:AY,(BB$3+2),FALSE)))</f>
        <v>5</v>
      </c>
      <c r="BC50" s="95">
        <f>IF($C50 = "neg", (($D50+1) - VLOOKUP($B50,'Results-formatted 060121'!$A:AZ,(BC$3+2),FALSE)), IF($C50 = "pos-neg", (3+VLOOKUP($B50,'Results-formatted 060121'!$A:AZ,(BC$3+2),FALSE)), VLOOKUP($B50,'Results-formatted 060121'!$A:AZ,(BC$3+2),FALSE)))</f>
        <v>4</v>
      </c>
      <c r="BD50" s="95">
        <f>IF($C50 = "neg", (($D50+1) - VLOOKUP($B50,'Results-formatted 060121'!$A:BA,(BD$3+2),FALSE)), IF($C50 = "pos-neg", (3+VLOOKUP($B50,'Results-formatted 060121'!$A:BA,(BD$3+2),FALSE)), VLOOKUP($B50,'Results-formatted 060121'!$A:BA,(BD$3+2),FALSE)))</f>
        <v>3</v>
      </c>
      <c r="BE50" s="95">
        <f>IF($C50 = "neg", (($D50+1) - VLOOKUP($B50,'Results-formatted 060121'!$A:BB,(BE$3+2),FALSE)), IF($C50 = "pos-neg", (3+VLOOKUP($B50,'Results-formatted 060121'!$A:BB,(BE$3+2),FALSE)), VLOOKUP($B50,'Results-formatted 060121'!$A:BB,(BE$3+2),FALSE)))</f>
        <v>4</v>
      </c>
      <c r="BF50" s="95">
        <f>IF($C50 = "neg", (($D50+1) - VLOOKUP($B50,'Results-formatted 060121'!$A:BC,(BF$3+2),FALSE)), IF($C50 = "pos-neg", (3+VLOOKUP($B50,'Results-formatted 060121'!$A:BC,(BF$3+2),FALSE)), VLOOKUP($B50,'Results-formatted 060121'!$A:BC,(BF$3+2),FALSE)))</f>
        <v>4</v>
      </c>
      <c r="BG50" s="95">
        <f>IF($C50 = "neg", (($D50+1) - VLOOKUP($B50,'Results-formatted 060121'!$A:BD,(BG$3+2),FALSE)), IF($C50 = "pos-neg", (3+VLOOKUP($B50,'Results-formatted 060121'!$A:BD,(BG$3+2),FALSE)), VLOOKUP($B50,'Results-formatted 060121'!$A:BD,(BG$3+2),FALSE)))</f>
        <v>4</v>
      </c>
      <c r="BH50" s="95">
        <f>IF($C50 = "neg", (($D50+1) - VLOOKUP($B50,'Results-formatted 060121'!$A:BE,(BH$3+2),FALSE)), IF($C50 = "pos-neg", (3+VLOOKUP($B50,'Results-formatted 060121'!$A:BE,(BH$3+2),FALSE)), VLOOKUP($B50,'Results-formatted 060121'!$A:BE,(BH$3+2),FALSE)))</f>
        <v>2</v>
      </c>
      <c r="BI50" s="95">
        <f>IF($C50 = "neg", (($D50+1) - VLOOKUP($B50,'Results-formatted 060121'!$A:BF,(BI$3+2),FALSE)), IF($C50 = "pos-neg", (3+VLOOKUP($B50,'Results-formatted 060121'!$A:BF,(BI$3+2),FALSE)), VLOOKUP($B50,'Results-formatted 060121'!$A:BF,(BI$3+2),FALSE)))</f>
        <v>3</v>
      </c>
      <c r="BJ50" s="95">
        <f>IF($C50 = "neg", (($D50+1) - VLOOKUP($B50,'Results-formatted 060121'!$A:BG,(BJ$3+2),FALSE)), IF($C50 = "pos-neg", (3+VLOOKUP($B50,'Results-formatted 060121'!$A:BG,(BJ$3+2),FALSE)), VLOOKUP($B50,'Results-formatted 060121'!$A:BG,(BJ$3+2),FALSE)))</f>
        <v>3</v>
      </c>
      <c r="BK50" s="95">
        <f>IF($C50 = "neg", (($D50+1) - VLOOKUP($B50,'Results-formatted 060121'!$A:BH,(BK$3+2),FALSE)), IF($C50 = "pos-neg", (3+VLOOKUP($B50,'Results-formatted 060121'!$A:BH,(BK$3+2),FALSE)), VLOOKUP($B50,'Results-formatted 060121'!$A:BH,(BK$3+2),FALSE)))</f>
        <v>2</v>
      </c>
      <c r="BL50" s="95">
        <f>IF($C50 = "neg", (($D50+1) - VLOOKUP($B50,'Results-formatted 060121'!$A:BI,(BL$3+2),FALSE)), IF($C50 = "pos-neg", (3+VLOOKUP($B50,'Results-formatted 060121'!$A:BI,(BL$3+2),FALSE)), VLOOKUP($B50,'Results-formatted 060121'!$A:BI,(BL$3+2),FALSE)))</f>
        <v>4</v>
      </c>
      <c r="BM50" s="95">
        <f>IF($C50 = "neg", (($D50+1) - VLOOKUP($B50,'Results-formatted 060121'!$A:BJ,(BM$3+2),FALSE)), IF($C50 = "pos-neg", (3+VLOOKUP($B50,'Results-formatted 060121'!$A:BJ,(BM$3+2),FALSE)), VLOOKUP($B50,'Results-formatted 060121'!$A:BJ,(BM$3+2),FALSE)))</f>
        <v>4</v>
      </c>
      <c r="BN50" s="95"/>
      <c r="BO50" s="95"/>
      <c r="BP50" s="95"/>
      <c r="BQ50" s="95"/>
      <c r="BR50" s="95"/>
      <c r="BS50" s="95"/>
      <c r="BT50" s="95"/>
      <c r="BU50" s="95"/>
      <c r="BV50" s="95"/>
      <c r="BW50" s="95"/>
      <c r="BX50" s="95"/>
      <c r="BY50" s="95"/>
      <c r="BZ50" s="95"/>
      <c r="CA50" s="95"/>
      <c r="CB50" s="95"/>
      <c r="CC50" s="95"/>
      <c r="CD50" s="98"/>
      <c r="CE50" s="25">
        <f t="shared" si="12"/>
        <v>3.6166666666666667</v>
      </c>
      <c r="CF50" s="25">
        <f t="shared" si="13"/>
        <v>1.2225517446560621</v>
      </c>
    </row>
    <row r="51" spans="2:84" ht="42" x14ac:dyDescent="0.15">
      <c r="B51" s="84" t="s">
        <v>723</v>
      </c>
      <c r="C51" s="86" t="s">
        <v>224</v>
      </c>
      <c r="D51" s="2">
        <v>5</v>
      </c>
      <c r="E51" s="15" t="s">
        <v>29</v>
      </c>
      <c r="F51" s="95">
        <f>IF($C51 = "neg", (($D51+1) - VLOOKUP($B51,'Results-formatted 060121'!$A:$AJ,(F$3+2),FALSE)), IF($C51 = "pos-neg", (3+VLOOKUP($B51,'Results-formatted 060121'!$A:$AJ,(F$3+2),FALSE)), VLOOKUP($B51,'Results-formatted 060121'!$A:$AJ,(F$3+2),FALSE)))</f>
        <v>3</v>
      </c>
      <c r="G51" s="95">
        <f>IF($C51 = "neg", (($D51+1) - VLOOKUP($B51,'Results-formatted 060121'!$A:$AJ,(G$3+2),FALSE)), IF($C51 = "pos-neg", (3+VLOOKUP($B51,'Results-formatted 060121'!$A:$AJ,(G$3+2),FALSE)), VLOOKUP($B51,'Results-formatted 060121'!$A:$AJ,(G$3+2),FALSE)))</f>
        <v>5</v>
      </c>
      <c r="H51" s="95">
        <f>IF($C51 = "neg", (($D51+1) - VLOOKUP($B51,'Results-formatted 060121'!$A:$AJ,(H$3+2),FALSE)), IF($C51 = "pos-neg", (3+VLOOKUP($B51,'Results-formatted 060121'!$A:$AJ,(H$3+2),FALSE)), VLOOKUP($B51,'Results-formatted 060121'!$A:$AJ,(H$3+2),FALSE)))</f>
        <v>3</v>
      </c>
      <c r="I51" s="95">
        <f>IF($C51 = "neg", (($D51+1) - VLOOKUP($B51,'Results-formatted 060121'!$A:$AJ,(I$3+2),FALSE)), IF($C51 = "pos-neg", (3+VLOOKUP($B51,'Results-formatted 060121'!$A:$AJ,(I$3+2),FALSE)), VLOOKUP($B51,'Results-formatted 060121'!$A:$AJ,(I$3+2),FALSE)))</f>
        <v>5</v>
      </c>
      <c r="J51" s="95">
        <f>IF($C51 = "neg", (($D51+1) - VLOOKUP($B51,'Results-formatted 060121'!$A:$AJ,(J$3+2),FALSE)), IF($C51 = "pos-neg", (3+VLOOKUP($B51,'Results-formatted 060121'!$A:$AJ,(J$3+2),FALSE)), VLOOKUP($B51,'Results-formatted 060121'!$A:$AJ,(J$3+2),FALSE)))</f>
        <v>4</v>
      </c>
      <c r="K51" s="95">
        <f>IF($C51 = "neg", (($D51+1) - VLOOKUP($B51,'Results-formatted 060121'!$A:$AJ,(K$3+2),FALSE)), IF($C51 = "pos-neg", (3+VLOOKUP($B51,'Results-formatted 060121'!$A:$AJ,(K$3+2),FALSE)), VLOOKUP($B51,'Results-formatted 060121'!$A:$AJ,(K$3+2),FALSE)))</f>
        <v>4</v>
      </c>
      <c r="L51" s="95">
        <f>IF($C51 = "neg", (($D51+1) - VLOOKUP($B51,'Results-formatted 060121'!$A:$AJ,(L$3+2),FALSE)), IF($C51 = "pos-neg", (3+VLOOKUP($B51,'Results-formatted 060121'!$A:$AJ,(L$3+2),FALSE)), VLOOKUP($B51,'Results-formatted 060121'!$A:$AJ,(L$3+2),FALSE)))</f>
        <v>4</v>
      </c>
      <c r="M51" s="95">
        <f>IF($C51 = "neg", (($D51+1) - VLOOKUP($B51,'Results-formatted 060121'!$A:$AJ,(M$3+2),FALSE)), IF($C51 = "pos-neg", (3+VLOOKUP($B51,'Results-formatted 060121'!$A:$AJ,(M$3+2),FALSE)), VLOOKUP($B51,'Results-formatted 060121'!$A:$AJ,(M$3+2),FALSE)))</f>
        <v>5</v>
      </c>
      <c r="N51" s="95">
        <f>IF($C51 = "neg", (($D51+1) - VLOOKUP($B51,'Results-formatted 060121'!$A:$AJ,(N$3+2),FALSE)), IF($C51 = "pos-neg", (3+VLOOKUP($B51,'Results-formatted 060121'!$A:$AJ,(N$3+2),FALSE)), VLOOKUP($B51,'Results-formatted 060121'!$A:$AJ,(N$3+2),FALSE)))</f>
        <v>4</v>
      </c>
      <c r="O51" s="95">
        <f>IF($C51 = "neg", (($D51+1) - VLOOKUP($B51,'Results-formatted 060121'!$A:$AJ,(O$3+2),FALSE)), IF($C51 = "pos-neg", (3+VLOOKUP($B51,'Results-formatted 060121'!$A:$AJ,(O$3+2),FALSE)), VLOOKUP($B51,'Results-formatted 060121'!$A:$AJ,(O$3+2),FALSE)))</f>
        <v>5</v>
      </c>
      <c r="P51" s="95">
        <f>IF($C51 = "neg", (($D51+1) - VLOOKUP($B51,'Results-formatted 060121'!$A:$AJ,(P$3+2),FALSE)), IF($C51 = "pos-neg", (3+VLOOKUP($B51,'Results-formatted 060121'!$A:$AJ,(P$3+2),FALSE)), VLOOKUP($B51,'Results-formatted 060121'!$A:$AJ,(P$3+2),FALSE)))</f>
        <v>5</v>
      </c>
      <c r="Q51" s="95">
        <f>IF($C51 = "neg", (($D51+1) - VLOOKUP($B51,'Results-formatted 060121'!$A:$AJ,(Q$3+2),FALSE)), IF($C51 = "pos-neg", (3+VLOOKUP($B51,'Results-formatted 060121'!$A:$AJ,(Q$3+2),FALSE)), VLOOKUP($B51,'Results-formatted 060121'!$A:$AJ,(Q$3+2),FALSE)))</f>
        <v>5</v>
      </c>
      <c r="R51" s="95">
        <f>IF($C51 = "neg", (($D51+1) - VLOOKUP($B51,'Results-formatted 060121'!$A:$AJ,(R$3+2),FALSE)), IF($C51 = "pos-neg", (3+VLOOKUP($B51,'Results-formatted 060121'!$A:$AJ,(R$3+2),FALSE)), VLOOKUP($B51,'Results-formatted 060121'!$A:$AJ,(R$3+2),FALSE)))</f>
        <v>5</v>
      </c>
      <c r="S51" s="95">
        <f>IF($C51 = "neg", (($D51+1) - VLOOKUP($B51,'Results-formatted 060121'!$A:$AJ,(S$3+2),FALSE)), IF($C51 = "pos-neg", (3+VLOOKUP($B51,'Results-formatted 060121'!$A:$AJ,(S$3+2),FALSE)), VLOOKUP($B51,'Results-formatted 060121'!$A:$AJ,(S$3+2),FALSE)))</f>
        <v>4</v>
      </c>
      <c r="T51" s="95">
        <f>IF($C51 = "neg", (($D51+1) - VLOOKUP($B51,'Results-formatted 060121'!$A:$AJ,(T$3+2),FALSE)), IF($C51 = "pos-neg", (3+VLOOKUP($B51,'Results-formatted 060121'!$A:$AJ,(T$3+2),FALSE)), VLOOKUP($B51,'Results-formatted 060121'!$A:$AJ,(T$3+2),FALSE)))</f>
        <v>4</v>
      </c>
      <c r="U51" s="95">
        <f>IF($C51 = "neg", (($D51+1) - VLOOKUP($B51,'Results-formatted 060121'!$A:$AJ,(U$3+2),FALSE)), IF($C51 = "pos-neg", (3+VLOOKUP($B51,'Results-formatted 060121'!$A:$AJ,(U$3+2),FALSE)), VLOOKUP($B51,'Results-formatted 060121'!$A:$AJ,(U$3+2),FALSE)))</f>
        <v>4</v>
      </c>
      <c r="V51" s="95">
        <f>IF($C51 = "neg", (($D51+1) - VLOOKUP($B51,'Results-formatted 060121'!$A:$AJ,(V$3+2),FALSE)), IF($C51 = "pos-neg", (3+VLOOKUP($B51,'Results-formatted 060121'!$A:$AJ,(V$3+2),FALSE)), VLOOKUP($B51,'Results-formatted 060121'!$A:$AJ,(V$3+2),FALSE)))</f>
        <v>4</v>
      </c>
      <c r="W51" s="95">
        <f>IF($C51 = "neg", (($D51+1) - VLOOKUP($B51,'Results-formatted 060121'!$A:$AJ,(W$3+2),FALSE)), IF($C51 = "pos-neg", (3+VLOOKUP($B51,'Results-formatted 060121'!$A:$AJ,(W$3+2),FALSE)), VLOOKUP($B51,'Results-formatted 060121'!$A:$AJ,(W$3+2),FALSE)))</f>
        <v>5</v>
      </c>
      <c r="X51" s="95">
        <f>IF($C51 = "neg", (($D51+1) - VLOOKUP($B51,'Results-formatted 060121'!$A:$AJ,(X$3+2),FALSE)), IF($C51 = "pos-neg", (3+VLOOKUP($B51,'Results-formatted 060121'!$A:$AJ,(X$3+2),FALSE)), VLOOKUP($B51,'Results-formatted 060121'!$A:$AJ,(X$3+2),FALSE)))</f>
        <v>5</v>
      </c>
      <c r="Y51" s="95">
        <f>IF($C51 = "neg", (($D51+1) - VLOOKUP($B51,'Results-formatted 060121'!$A:$AJ,(Y$3+2),FALSE)), IF($C51 = "pos-neg", (3+VLOOKUP($B51,'Results-formatted 060121'!$A:$AJ,(Y$3+2),FALSE)), VLOOKUP($B51,'Results-formatted 060121'!$A:$AJ,(Y$3+2),FALSE)))</f>
        <v>4</v>
      </c>
      <c r="Z51" s="95">
        <f>IF($C51 = "neg", (($D51+1) - VLOOKUP($B51,'Results-formatted 060121'!$A:$AJ,(Z$3+2),FALSE)), IF($C51 = "pos-neg", (3+VLOOKUP($B51,'Results-formatted 060121'!$A:$AJ,(Z$3+2),FALSE)), VLOOKUP($B51,'Results-formatted 060121'!$A:$AJ,(Z$3+2),FALSE)))</f>
        <v>4</v>
      </c>
      <c r="AA51" s="95">
        <f>IF($C51 = "neg", (($D51+1) - VLOOKUP($B51,'Results-formatted 060121'!$A:$AJ,(AA$3+2),FALSE)), IF($C51 = "pos-neg", (3+VLOOKUP($B51,'Results-formatted 060121'!$A:$AJ,(AA$3+2),FALSE)), VLOOKUP($B51,'Results-formatted 060121'!$A:$AJ,(AA$3+2),FALSE)))</f>
        <v>4</v>
      </c>
      <c r="AB51" s="95">
        <f>IF($C51 = "neg", (($D51+1) - VLOOKUP($B51,'Results-formatted 060121'!$A:$AJ,(AB$3+2),FALSE)), IF($C51 = "pos-neg", (3+VLOOKUP($B51,'Results-formatted 060121'!$A:$AJ,(AB$3+2),FALSE)), VLOOKUP($B51,'Results-formatted 060121'!$A:$AJ,(AB$3+2),FALSE)))</f>
        <v>4</v>
      </c>
      <c r="AC51" s="95">
        <f>IF($C51 = "neg", (($D51+1) - VLOOKUP($B51,'Results-formatted 060121'!$A:$AJ,(AC$3+2),FALSE)), IF($C51 = "pos-neg", (3+VLOOKUP($B51,'Results-formatted 060121'!$A:$AJ,(AC$3+2),FALSE)), VLOOKUP($B51,'Results-formatted 060121'!$A:$AJ,(AC$3+2),FALSE)))</f>
        <v>4</v>
      </c>
      <c r="AD51" s="95">
        <f>IF($C51 = "neg", (($D51+1) - VLOOKUP($B51,'Results-formatted 060121'!$A:$AJ,(AD$3+2),FALSE)), IF($C51 = "pos-neg", (3+VLOOKUP($B51,'Results-formatted 060121'!$A:$AJ,(AD$3+2),FALSE)), VLOOKUP($B51,'Results-formatted 060121'!$A:$AJ,(AD$3+2),FALSE)))</f>
        <v>4</v>
      </c>
      <c r="AE51" s="95">
        <f>IF($C51 = "neg", (($D51+1) - VLOOKUP($B51,'Results-formatted 060121'!$A:$AJ,(AE$3+2),FALSE)), IF($C51 = "pos-neg", (3+VLOOKUP($B51,'Results-formatted 060121'!$A:$AJ,(AE$3+2),FALSE)), VLOOKUP($B51,'Results-formatted 060121'!$A:$AJ,(AE$3+2),FALSE)))</f>
        <v>5</v>
      </c>
      <c r="AF51" s="95">
        <f>IF($C51 = "neg", (($D51+1) - VLOOKUP($B51,'Results-formatted 060121'!$A:$AJ,(AF$3+2),FALSE)), IF($C51 = "pos-neg", (3+VLOOKUP($B51,'Results-formatted 060121'!$A:$AJ,(AF$3+2),FALSE)), VLOOKUP($B51,'Results-formatted 060121'!$A:$AJ,(AF$3+2),FALSE)))</f>
        <v>5</v>
      </c>
      <c r="AG51" s="95">
        <f>IF($C51 = "neg", (($D51+1) - VLOOKUP($B51,'Results-formatted 060121'!$A:$AJ,(AG$3+2),FALSE)), IF($C51 = "pos-neg", (3+VLOOKUP($B51,'Results-formatted 060121'!$A:$AJ,(AG$3+2),FALSE)), VLOOKUP($B51,'Results-formatted 060121'!$A:$AJ,(AG$3+2),FALSE)))</f>
        <v>5</v>
      </c>
      <c r="AH51" s="95">
        <f>IF($C51 = "neg", (($D51+1) - VLOOKUP($B51,'Results-formatted 060121'!$A:$AJ,(AH$3+2),FALSE)), IF($C51 = "pos-neg", (3+VLOOKUP($B51,'Results-formatted 060121'!$A:$AJ,(AH$3+2),FALSE)), VLOOKUP($B51,'Results-formatted 060121'!$A:$AJ,(AH$3+2),FALSE)))</f>
        <v>4</v>
      </c>
      <c r="AI51" s="95">
        <f>IF($C51 = "neg", (($D51+1) - VLOOKUP($B51,'Results-formatted 060121'!$A:$AJ,(AI$3+2),FALSE)), IF($C51 = "pos-neg", (3+VLOOKUP($B51,'Results-formatted 060121'!$A:$AJ,(AI$3+2),FALSE)), VLOOKUP($B51,'Results-formatted 060121'!$A:$AJ,(AI$3+2),FALSE)))</f>
        <v>1</v>
      </c>
      <c r="AJ51" s="95">
        <f>IF($C51 = "neg", (($D51+1) - VLOOKUP($B51,'Results-formatted 060121'!$A:$AJ,(AJ$3+2),FALSE)), IF($C51 = "pos-neg", (3+VLOOKUP($B51,'Results-formatted 060121'!$A:$AJ,(AJ$3+2),FALSE)), VLOOKUP($B51,'Results-formatted 060121'!$A:$AJ,(AJ$3+2),FALSE)))</f>
        <v>5</v>
      </c>
      <c r="AK51" s="95">
        <f>IF($C51 = "neg", (($D51+1) - VLOOKUP($B51,'Results-formatted 060121'!$A:$AJ,(AK$3+2),FALSE)), IF($C51 = "pos-neg", (3+VLOOKUP($B51,'Results-formatted 060121'!$A:$AJ,(AK$3+2),FALSE)), VLOOKUP($B51,'Results-formatted 060121'!$A:$AJ,(AK$3+2),FALSE)))</f>
        <v>3</v>
      </c>
      <c r="AL51" s="95">
        <f>IF($C51 = "neg", (($D51+1) - VLOOKUP($B51,'Results-formatted 060121'!$A:$AJ,(AL$3+2),FALSE)), IF($C51 = "pos-neg", (3+VLOOKUP($B51,'Results-formatted 060121'!$A:$AJ,(AL$3+2),FALSE)), VLOOKUP($B51,'Results-formatted 060121'!$A:$AJ,(AL$3+2),FALSE)))</f>
        <v>4</v>
      </c>
      <c r="AM51" s="95">
        <f>IF($C51 = "neg", (($D51+1) - VLOOKUP($B51,'Results-formatted 060121'!$A:AJ,(AM$3+2),FALSE)), IF($C51 = "pos-neg", (3+VLOOKUP($B51,'Results-formatted 060121'!$A:AJ,(AM$3+2),FALSE)), VLOOKUP($B51,'Results-formatted 060121'!$A:AJ,(AM$3+2),FALSE)))</f>
        <v>5</v>
      </c>
      <c r="AN51" s="95">
        <f>IF($C51 = "neg", (($D51+1) - VLOOKUP($B51,'Results-formatted 060121'!$A:AK,(AN$3+2),FALSE)), IF($C51 = "pos-neg", (3+VLOOKUP($B51,'Results-formatted 060121'!$A:AK,(AN$3+2),FALSE)), VLOOKUP($B51,'Results-formatted 060121'!$A:AK,(AN$3+2),FALSE)))</f>
        <v>3</v>
      </c>
      <c r="AO51" s="95">
        <f>IF($C51 = "neg", (($D51+1) - VLOOKUP($B51,'Results-formatted 060121'!$A:AL,(AO$3+2),FALSE)), IF($C51 = "pos-neg", (3+VLOOKUP($B51,'Results-formatted 060121'!$A:AL,(AO$3+2),FALSE)), VLOOKUP($B51,'Results-formatted 060121'!$A:AL,(AO$3+2),FALSE)))</f>
        <v>5</v>
      </c>
      <c r="AP51" s="95">
        <f>IF($C51 = "neg", (($D51+1) - VLOOKUP($B51,'Results-formatted 060121'!$A:AM,(AP$3+2),FALSE)), IF($C51 = "pos-neg", (3+VLOOKUP($B51,'Results-formatted 060121'!$A:AM,(AP$3+2),FALSE)), VLOOKUP($B51,'Results-formatted 060121'!$A:AM,(AP$3+2),FALSE)))</f>
        <v>3</v>
      </c>
      <c r="AQ51" s="95">
        <f>IF($C51 = "neg", (($D51+1) - VLOOKUP($B51,'Results-formatted 060121'!$A:AN,(AQ$3+2),FALSE)), IF($C51 = "pos-neg", (3+VLOOKUP($B51,'Results-formatted 060121'!$A:AN,(AQ$3+2),FALSE)), VLOOKUP($B51,'Results-formatted 060121'!$A:AN,(AQ$3+2),FALSE)))</f>
        <v>5</v>
      </c>
      <c r="AR51" s="95">
        <f>IF($C51 = "neg", (($D51+1) - VLOOKUP($B51,'Results-formatted 060121'!$A:AO,(AR$3+2),FALSE)), IF($C51 = "pos-neg", (3+VLOOKUP($B51,'Results-formatted 060121'!$A:AO,(AR$3+2),FALSE)), VLOOKUP($B51,'Results-formatted 060121'!$A:AO,(AR$3+2),FALSE)))</f>
        <v>5</v>
      </c>
      <c r="AS51" s="95">
        <f>IF($C51 = "neg", (($D51+1) - VLOOKUP($B51,'Results-formatted 060121'!$A:AP,(AS$3+2),FALSE)), IF($C51 = "pos-neg", (3+VLOOKUP($B51,'Results-formatted 060121'!$A:AP,(AS$3+2),FALSE)), VLOOKUP($B51,'Results-formatted 060121'!$A:AP,(AS$3+2),FALSE)))</f>
        <v>5</v>
      </c>
      <c r="AT51" s="95">
        <f>IF($C51 = "neg", (($D51+1) - VLOOKUP($B51,'Results-formatted 060121'!$A:AQ,(AT$3+2),FALSE)), IF($C51 = "pos-neg", (3+VLOOKUP($B51,'Results-formatted 060121'!$A:AQ,(AT$3+2),FALSE)), VLOOKUP($B51,'Results-formatted 060121'!$A:AQ,(AT$3+2),FALSE)))</f>
        <v>5</v>
      </c>
      <c r="AU51" s="95">
        <f>IF($C51 = "neg", (($D51+1) - VLOOKUP($B51,'Results-formatted 060121'!$A:AR,(AU$3+2),FALSE)), IF($C51 = "pos-neg", (3+VLOOKUP($B51,'Results-formatted 060121'!$A:AR,(AU$3+2),FALSE)), VLOOKUP($B51,'Results-formatted 060121'!$A:AR,(AU$3+2),FALSE)))</f>
        <v>4</v>
      </c>
      <c r="AV51" s="95">
        <f>IF($C51 = "neg", (($D51+1) - VLOOKUP($B51,'Results-formatted 060121'!$A:AS,(AV$3+2),FALSE)), IF($C51 = "pos-neg", (3+VLOOKUP($B51,'Results-formatted 060121'!$A:AS,(AV$3+2),FALSE)), VLOOKUP($B51,'Results-formatted 060121'!$A:AS,(AV$3+2),FALSE)))</f>
        <v>5</v>
      </c>
      <c r="AW51" s="95">
        <f>IF($C51 = "neg", (($D51+1) - VLOOKUP($B51,'Results-formatted 060121'!$A:AT,(AW$3+2),FALSE)), IF($C51 = "pos-neg", (3+VLOOKUP($B51,'Results-formatted 060121'!$A:AT,(AW$3+2),FALSE)), VLOOKUP($B51,'Results-formatted 060121'!$A:AT,(AW$3+2),FALSE)))</f>
        <v>5</v>
      </c>
      <c r="AX51" s="95">
        <f>IF($C51 = "neg", (($D51+1) - VLOOKUP($B51,'Results-formatted 060121'!$A:AU,(AX$3+2),FALSE)), IF($C51 = "pos-neg", (3+VLOOKUP($B51,'Results-formatted 060121'!$A:AU,(AX$3+2),FALSE)), VLOOKUP($B51,'Results-formatted 060121'!$A:AU,(AX$3+2),FALSE)))</f>
        <v>4</v>
      </c>
      <c r="AY51" s="95">
        <f>IF($C51 = "neg", (($D51+1) - VLOOKUP($B51,'Results-formatted 060121'!$A:AV,(AY$3+2),FALSE)), IF($C51 = "pos-neg", (3+VLOOKUP($B51,'Results-formatted 060121'!$A:AV,(AY$3+2),FALSE)), VLOOKUP($B51,'Results-formatted 060121'!$A:AV,(AY$3+2),FALSE)))</f>
        <v>0</v>
      </c>
      <c r="AZ51" s="95">
        <f>IF($C51 = "neg", (($D51+1) - VLOOKUP($B51,'Results-formatted 060121'!$A:AW,(AZ$3+2),FALSE)), IF($C51 = "pos-neg", (3+VLOOKUP($B51,'Results-formatted 060121'!$A:AW,(AZ$3+2),FALSE)), VLOOKUP($B51,'Results-formatted 060121'!$A:AW,(AZ$3+2),FALSE)))</f>
        <v>4</v>
      </c>
      <c r="BA51" s="95">
        <f>IF($C51 = "neg", (($D51+1) - VLOOKUP($B51,'Results-formatted 060121'!$A:AX,(BA$3+2),FALSE)), IF($C51 = "pos-neg", (3+VLOOKUP($B51,'Results-formatted 060121'!$A:AX,(BA$3+2),FALSE)), VLOOKUP($B51,'Results-formatted 060121'!$A:AX,(BA$3+2),FALSE)))</f>
        <v>5</v>
      </c>
      <c r="BB51" s="95">
        <f>IF($C51 = "neg", (($D51+1) - VLOOKUP($B51,'Results-formatted 060121'!$A:AY,(BB$3+2),FALSE)), IF($C51 = "pos-neg", (3+VLOOKUP($B51,'Results-formatted 060121'!$A:AY,(BB$3+2),FALSE)), VLOOKUP($B51,'Results-formatted 060121'!$A:AY,(BB$3+2),FALSE)))</f>
        <v>5</v>
      </c>
      <c r="BC51" s="95">
        <f>IF($C51 = "neg", (($D51+1) - VLOOKUP($B51,'Results-formatted 060121'!$A:AZ,(BC$3+2),FALSE)), IF($C51 = "pos-neg", (3+VLOOKUP($B51,'Results-formatted 060121'!$A:AZ,(BC$3+2),FALSE)), VLOOKUP($B51,'Results-formatted 060121'!$A:AZ,(BC$3+2),FALSE)))</f>
        <v>4</v>
      </c>
      <c r="BD51" s="95">
        <f>IF($C51 = "neg", (($D51+1) - VLOOKUP($B51,'Results-formatted 060121'!$A:BA,(BD$3+2),FALSE)), IF($C51 = "pos-neg", (3+VLOOKUP($B51,'Results-formatted 060121'!$A:BA,(BD$3+2),FALSE)), VLOOKUP($B51,'Results-formatted 060121'!$A:BA,(BD$3+2),FALSE)))</f>
        <v>4</v>
      </c>
      <c r="BE51" s="95">
        <f>IF($C51 = "neg", (($D51+1) - VLOOKUP($B51,'Results-formatted 060121'!$A:BB,(BE$3+2),FALSE)), IF($C51 = "pos-neg", (3+VLOOKUP($B51,'Results-formatted 060121'!$A:BB,(BE$3+2),FALSE)), VLOOKUP($B51,'Results-formatted 060121'!$A:BB,(BE$3+2),FALSE)))</f>
        <v>4</v>
      </c>
      <c r="BF51" s="95">
        <f>IF($C51 = "neg", (($D51+1) - VLOOKUP($B51,'Results-formatted 060121'!$A:BC,(BF$3+2),FALSE)), IF($C51 = "pos-neg", (3+VLOOKUP($B51,'Results-formatted 060121'!$A:BC,(BF$3+2),FALSE)), VLOOKUP($B51,'Results-formatted 060121'!$A:BC,(BF$3+2),FALSE)))</f>
        <v>3</v>
      </c>
      <c r="BG51" s="95">
        <f>IF($C51 = "neg", (($D51+1) - VLOOKUP($B51,'Results-formatted 060121'!$A:BD,(BG$3+2),FALSE)), IF($C51 = "pos-neg", (3+VLOOKUP($B51,'Results-formatted 060121'!$A:BD,(BG$3+2),FALSE)), VLOOKUP($B51,'Results-formatted 060121'!$A:BD,(BG$3+2),FALSE)))</f>
        <v>4</v>
      </c>
      <c r="BH51" s="95">
        <f>IF($C51 = "neg", (($D51+1) - VLOOKUP($B51,'Results-formatted 060121'!$A:BE,(BH$3+2),FALSE)), IF($C51 = "pos-neg", (3+VLOOKUP($B51,'Results-formatted 060121'!$A:BE,(BH$3+2),FALSE)), VLOOKUP($B51,'Results-formatted 060121'!$A:BE,(BH$3+2),FALSE)))</f>
        <v>4</v>
      </c>
      <c r="BI51" s="95">
        <f>IF($C51 = "neg", (($D51+1) - VLOOKUP($B51,'Results-formatted 060121'!$A:BF,(BI$3+2),FALSE)), IF($C51 = "pos-neg", (3+VLOOKUP($B51,'Results-formatted 060121'!$A:BF,(BI$3+2),FALSE)), VLOOKUP($B51,'Results-formatted 060121'!$A:BF,(BI$3+2),FALSE)))</f>
        <v>4</v>
      </c>
      <c r="BJ51" s="95">
        <f>IF($C51 = "neg", (($D51+1) - VLOOKUP($B51,'Results-formatted 060121'!$A:BG,(BJ$3+2),FALSE)), IF($C51 = "pos-neg", (3+VLOOKUP($B51,'Results-formatted 060121'!$A:BG,(BJ$3+2),FALSE)), VLOOKUP($B51,'Results-formatted 060121'!$A:BG,(BJ$3+2),FALSE)))</f>
        <v>3</v>
      </c>
      <c r="BK51" s="95">
        <f>IF($C51 = "neg", (($D51+1) - VLOOKUP($B51,'Results-formatted 060121'!$A:BH,(BK$3+2),FALSE)), IF($C51 = "pos-neg", (3+VLOOKUP($B51,'Results-formatted 060121'!$A:BH,(BK$3+2),FALSE)), VLOOKUP($B51,'Results-formatted 060121'!$A:BH,(BK$3+2),FALSE)))</f>
        <v>5</v>
      </c>
      <c r="BL51" s="95">
        <f>IF($C51 = "neg", (($D51+1) - VLOOKUP($B51,'Results-formatted 060121'!$A:BI,(BL$3+2),FALSE)), IF($C51 = "pos-neg", (3+VLOOKUP($B51,'Results-formatted 060121'!$A:BI,(BL$3+2),FALSE)), VLOOKUP($B51,'Results-formatted 060121'!$A:BI,(BL$3+2),FALSE)))</f>
        <v>5</v>
      </c>
      <c r="BM51" s="95">
        <f>IF($C51 = "neg", (($D51+1) - VLOOKUP($B51,'Results-formatted 060121'!$A:BJ,(BM$3+2),FALSE)), IF($C51 = "pos-neg", (3+VLOOKUP($B51,'Results-formatted 060121'!$A:BJ,(BM$3+2),FALSE)), VLOOKUP($B51,'Results-formatted 060121'!$A:BJ,(BM$3+2),FALSE)))</f>
        <v>4</v>
      </c>
      <c r="BN51" s="95"/>
      <c r="BO51" s="95"/>
      <c r="BP51" s="95"/>
      <c r="BQ51" s="95"/>
      <c r="BR51" s="95"/>
      <c r="BS51" s="95"/>
      <c r="BT51" s="95"/>
      <c r="BU51" s="95"/>
      <c r="BV51" s="95"/>
      <c r="BW51" s="95"/>
      <c r="BX51" s="95"/>
      <c r="BY51" s="95"/>
      <c r="BZ51" s="95"/>
      <c r="CA51" s="95"/>
      <c r="CB51" s="95"/>
      <c r="CC51" s="95"/>
      <c r="CD51" s="98"/>
      <c r="CE51" s="25">
        <f t="shared" si="12"/>
        <v>4.1833333333333336</v>
      </c>
      <c r="CF51" s="25">
        <f t="shared" si="13"/>
        <v>0.96536050465864953</v>
      </c>
    </row>
    <row r="52" spans="2:84" ht="42" x14ac:dyDescent="0.15">
      <c r="B52" s="84" t="s">
        <v>724</v>
      </c>
      <c r="C52" s="86" t="s">
        <v>224</v>
      </c>
      <c r="D52" s="2">
        <v>5</v>
      </c>
      <c r="E52" s="15" t="s">
        <v>30</v>
      </c>
      <c r="F52" s="95">
        <f>IF($C52 = "neg", (($D52+1) - VLOOKUP($B52,'Results-formatted 060121'!$A:$AJ,(F$3+2),FALSE)), IF($C52 = "pos-neg", (3+VLOOKUP($B52,'Results-formatted 060121'!$A:$AJ,(F$3+2),FALSE)), VLOOKUP($B52,'Results-formatted 060121'!$A:$AJ,(F$3+2),FALSE)))</f>
        <v>3</v>
      </c>
      <c r="G52" s="95">
        <f>IF($C52 = "neg", (($D52+1) - VLOOKUP($B52,'Results-formatted 060121'!$A:$AJ,(G$3+2),FALSE)), IF($C52 = "pos-neg", (3+VLOOKUP($B52,'Results-formatted 060121'!$A:$AJ,(G$3+2),FALSE)), VLOOKUP($B52,'Results-formatted 060121'!$A:$AJ,(G$3+2),FALSE)))</f>
        <v>5</v>
      </c>
      <c r="H52" s="95">
        <f>IF($C52 = "neg", (($D52+1) - VLOOKUP($B52,'Results-formatted 060121'!$A:$AJ,(H$3+2),FALSE)), IF($C52 = "pos-neg", (3+VLOOKUP($B52,'Results-formatted 060121'!$A:$AJ,(H$3+2),FALSE)), VLOOKUP($B52,'Results-formatted 060121'!$A:$AJ,(H$3+2),FALSE)))</f>
        <v>3</v>
      </c>
      <c r="I52" s="95">
        <f>IF($C52 = "neg", (($D52+1) - VLOOKUP($B52,'Results-formatted 060121'!$A:$AJ,(I$3+2),FALSE)), IF($C52 = "pos-neg", (3+VLOOKUP($B52,'Results-formatted 060121'!$A:$AJ,(I$3+2),FALSE)), VLOOKUP($B52,'Results-formatted 060121'!$A:$AJ,(I$3+2),FALSE)))</f>
        <v>4</v>
      </c>
      <c r="J52" s="95">
        <f>IF($C52 = "neg", (($D52+1) - VLOOKUP($B52,'Results-formatted 060121'!$A:$AJ,(J$3+2),FALSE)), IF($C52 = "pos-neg", (3+VLOOKUP($B52,'Results-formatted 060121'!$A:$AJ,(J$3+2),FALSE)), VLOOKUP($B52,'Results-formatted 060121'!$A:$AJ,(J$3+2),FALSE)))</f>
        <v>4</v>
      </c>
      <c r="K52" s="95">
        <f>IF($C52 = "neg", (($D52+1) - VLOOKUP($B52,'Results-formatted 060121'!$A:$AJ,(K$3+2),FALSE)), IF($C52 = "pos-neg", (3+VLOOKUP($B52,'Results-formatted 060121'!$A:$AJ,(K$3+2),FALSE)), VLOOKUP($B52,'Results-formatted 060121'!$A:$AJ,(K$3+2),FALSE)))</f>
        <v>4</v>
      </c>
      <c r="L52" s="95">
        <f>IF($C52 = "neg", (($D52+1) - VLOOKUP($B52,'Results-formatted 060121'!$A:$AJ,(L$3+2),FALSE)), IF($C52 = "pos-neg", (3+VLOOKUP($B52,'Results-formatted 060121'!$A:$AJ,(L$3+2),FALSE)), VLOOKUP($B52,'Results-formatted 060121'!$A:$AJ,(L$3+2),FALSE)))</f>
        <v>4</v>
      </c>
      <c r="M52" s="95">
        <f>IF($C52 = "neg", (($D52+1) - VLOOKUP($B52,'Results-formatted 060121'!$A:$AJ,(M$3+2),FALSE)), IF($C52 = "pos-neg", (3+VLOOKUP($B52,'Results-formatted 060121'!$A:$AJ,(M$3+2),FALSE)), VLOOKUP($B52,'Results-formatted 060121'!$A:$AJ,(M$3+2),FALSE)))</f>
        <v>5</v>
      </c>
      <c r="N52" s="95">
        <f>IF($C52 = "neg", (($D52+1) - VLOOKUP($B52,'Results-formatted 060121'!$A:$AJ,(N$3+2),FALSE)), IF($C52 = "pos-neg", (3+VLOOKUP($B52,'Results-formatted 060121'!$A:$AJ,(N$3+2),FALSE)), VLOOKUP($B52,'Results-formatted 060121'!$A:$AJ,(N$3+2),FALSE)))</f>
        <v>3</v>
      </c>
      <c r="O52" s="95">
        <f>IF($C52 = "neg", (($D52+1) - VLOOKUP($B52,'Results-formatted 060121'!$A:$AJ,(O$3+2),FALSE)), IF($C52 = "pos-neg", (3+VLOOKUP($B52,'Results-formatted 060121'!$A:$AJ,(O$3+2),FALSE)), VLOOKUP($B52,'Results-formatted 060121'!$A:$AJ,(O$3+2),FALSE)))</f>
        <v>5</v>
      </c>
      <c r="P52" s="95">
        <f>IF($C52 = "neg", (($D52+1) - VLOOKUP($B52,'Results-formatted 060121'!$A:$AJ,(P$3+2),FALSE)), IF($C52 = "pos-neg", (3+VLOOKUP($B52,'Results-formatted 060121'!$A:$AJ,(P$3+2),FALSE)), VLOOKUP($B52,'Results-formatted 060121'!$A:$AJ,(P$3+2),FALSE)))</f>
        <v>5</v>
      </c>
      <c r="Q52" s="95">
        <f>IF($C52 = "neg", (($D52+1) - VLOOKUP($B52,'Results-formatted 060121'!$A:$AJ,(Q$3+2),FALSE)), IF($C52 = "pos-neg", (3+VLOOKUP($B52,'Results-formatted 060121'!$A:$AJ,(Q$3+2),FALSE)), VLOOKUP($B52,'Results-formatted 060121'!$A:$AJ,(Q$3+2),FALSE)))</f>
        <v>5</v>
      </c>
      <c r="R52" s="95">
        <f>IF($C52 = "neg", (($D52+1) - VLOOKUP($B52,'Results-formatted 060121'!$A:$AJ,(R$3+2),FALSE)), IF($C52 = "pos-neg", (3+VLOOKUP($B52,'Results-formatted 060121'!$A:$AJ,(R$3+2),FALSE)), VLOOKUP($B52,'Results-formatted 060121'!$A:$AJ,(R$3+2),FALSE)))</f>
        <v>4</v>
      </c>
      <c r="S52" s="95">
        <f>IF($C52 = "neg", (($D52+1) - VLOOKUP($B52,'Results-formatted 060121'!$A:$AJ,(S$3+2),FALSE)), IF($C52 = "pos-neg", (3+VLOOKUP($B52,'Results-formatted 060121'!$A:$AJ,(S$3+2),FALSE)), VLOOKUP($B52,'Results-formatted 060121'!$A:$AJ,(S$3+2),FALSE)))</f>
        <v>1</v>
      </c>
      <c r="T52" s="95">
        <f>IF($C52 = "neg", (($D52+1) - VLOOKUP($B52,'Results-formatted 060121'!$A:$AJ,(T$3+2),FALSE)), IF($C52 = "pos-neg", (3+VLOOKUP($B52,'Results-formatted 060121'!$A:$AJ,(T$3+2),FALSE)), VLOOKUP($B52,'Results-formatted 060121'!$A:$AJ,(T$3+2),FALSE)))</f>
        <v>3</v>
      </c>
      <c r="U52" s="95">
        <f>IF($C52 = "neg", (($D52+1) - VLOOKUP($B52,'Results-formatted 060121'!$A:$AJ,(U$3+2),FALSE)), IF($C52 = "pos-neg", (3+VLOOKUP($B52,'Results-formatted 060121'!$A:$AJ,(U$3+2),FALSE)), VLOOKUP($B52,'Results-formatted 060121'!$A:$AJ,(U$3+2),FALSE)))</f>
        <v>5</v>
      </c>
      <c r="V52" s="95">
        <f>IF($C52 = "neg", (($D52+1) - VLOOKUP($B52,'Results-formatted 060121'!$A:$AJ,(V$3+2),FALSE)), IF($C52 = "pos-neg", (3+VLOOKUP($B52,'Results-formatted 060121'!$A:$AJ,(V$3+2),FALSE)), VLOOKUP($B52,'Results-formatted 060121'!$A:$AJ,(V$3+2),FALSE)))</f>
        <v>4</v>
      </c>
      <c r="W52" s="95">
        <f>IF($C52 = "neg", (($D52+1) - VLOOKUP($B52,'Results-formatted 060121'!$A:$AJ,(W$3+2),FALSE)), IF($C52 = "pos-neg", (3+VLOOKUP($B52,'Results-formatted 060121'!$A:$AJ,(W$3+2),FALSE)), VLOOKUP($B52,'Results-formatted 060121'!$A:$AJ,(W$3+2),FALSE)))</f>
        <v>4</v>
      </c>
      <c r="X52" s="95">
        <f>IF($C52 = "neg", (($D52+1) - VLOOKUP($B52,'Results-formatted 060121'!$A:$AJ,(X$3+2),FALSE)), IF($C52 = "pos-neg", (3+VLOOKUP($B52,'Results-formatted 060121'!$A:$AJ,(X$3+2),FALSE)), VLOOKUP($B52,'Results-formatted 060121'!$A:$AJ,(X$3+2),FALSE)))</f>
        <v>5</v>
      </c>
      <c r="Y52" s="95">
        <f>IF($C52 = "neg", (($D52+1) - VLOOKUP($B52,'Results-formatted 060121'!$A:$AJ,(Y$3+2),FALSE)), IF($C52 = "pos-neg", (3+VLOOKUP($B52,'Results-formatted 060121'!$A:$AJ,(Y$3+2),FALSE)), VLOOKUP($B52,'Results-formatted 060121'!$A:$AJ,(Y$3+2),FALSE)))</f>
        <v>4</v>
      </c>
      <c r="Z52" s="95">
        <f>IF($C52 = "neg", (($D52+1) - VLOOKUP($B52,'Results-formatted 060121'!$A:$AJ,(Z$3+2),FALSE)), IF($C52 = "pos-neg", (3+VLOOKUP($B52,'Results-formatted 060121'!$A:$AJ,(Z$3+2),FALSE)), VLOOKUP($B52,'Results-formatted 060121'!$A:$AJ,(Z$3+2),FALSE)))</f>
        <v>5</v>
      </c>
      <c r="AA52" s="95">
        <f>IF($C52 = "neg", (($D52+1) - VLOOKUP($B52,'Results-formatted 060121'!$A:$AJ,(AA$3+2),FALSE)), IF($C52 = "pos-neg", (3+VLOOKUP($B52,'Results-formatted 060121'!$A:$AJ,(AA$3+2),FALSE)), VLOOKUP($B52,'Results-formatted 060121'!$A:$AJ,(AA$3+2),FALSE)))</f>
        <v>5</v>
      </c>
      <c r="AB52" s="95">
        <f>IF($C52 = "neg", (($D52+1) - VLOOKUP($B52,'Results-formatted 060121'!$A:$AJ,(AB$3+2),FALSE)), IF($C52 = "pos-neg", (3+VLOOKUP($B52,'Results-formatted 060121'!$A:$AJ,(AB$3+2),FALSE)), VLOOKUP($B52,'Results-formatted 060121'!$A:$AJ,(AB$3+2),FALSE)))</f>
        <v>4</v>
      </c>
      <c r="AC52" s="95">
        <f>IF($C52 = "neg", (($D52+1) - VLOOKUP($B52,'Results-formatted 060121'!$A:$AJ,(AC$3+2),FALSE)), IF($C52 = "pos-neg", (3+VLOOKUP($B52,'Results-formatted 060121'!$A:$AJ,(AC$3+2),FALSE)), VLOOKUP($B52,'Results-formatted 060121'!$A:$AJ,(AC$3+2),FALSE)))</f>
        <v>4</v>
      </c>
      <c r="AD52" s="95">
        <f>IF($C52 = "neg", (($D52+1) - VLOOKUP($B52,'Results-formatted 060121'!$A:$AJ,(AD$3+2),FALSE)), IF($C52 = "pos-neg", (3+VLOOKUP($B52,'Results-formatted 060121'!$A:$AJ,(AD$3+2),FALSE)), VLOOKUP($B52,'Results-formatted 060121'!$A:$AJ,(AD$3+2),FALSE)))</f>
        <v>4</v>
      </c>
      <c r="AE52" s="95">
        <f>IF($C52 = "neg", (($D52+1) - VLOOKUP($B52,'Results-formatted 060121'!$A:$AJ,(AE$3+2),FALSE)), IF($C52 = "pos-neg", (3+VLOOKUP($B52,'Results-formatted 060121'!$A:$AJ,(AE$3+2),FALSE)), VLOOKUP($B52,'Results-formatted 060121'!$A:$AJ,(AE$3+2),FALSE)))</f>
        <v>5</v>
      </c>
      <c r="AF52" s="95">
        <f>IF($C52 = "neg", (($D52+1) - VLOOKUP($B52,'Results-formatted 060121'!$A:$AJ,(AF$3+2),FALSE)), IF($C52 = "pos-neg", (3+VLOOKUP($B52,'Results-formatted 060121'!$A:$AJ,(AF$3+2),FALSE)), VLOOKUP($B52,'Results-formatted 060121'!$A:$AJ,(AF$3+2),FALSE)))</f>
        <v>5</v>
      </c>
      <c r="AG52" s="95">
        <f>IF($C52 = "neg", (($D52+1) - VLOOKUP($B52,'Results-formatted 060121'!$A:$AJ,(AG$3+2),FALSE)), IF($C52 = "pos-neg", (3+VLOOKUP($B52,'Results-formatted 060121'!$A:$AJ,(AG$3+2),FALSE)), VLOOKUP($B52,'Results-formatted 060121'!$A:$AJ,(AG$3+2),FALSE)))</f>
        <v>5</v>
      </c>
      <c r="AH52" s="95">
        <f>IF($C52 = "neg", (($D52+1) - VLOOKUP($B52,'Results-formatted 060121'!$A:$AJ,(AH$3+2),FALSE)), IF($C52 = "pos-neg", (3+VLOOKUP($B52,'Results-formatted 060121'!$A:$AJ,(AH$3+2),FALSE)), VLOOKUP($B52,'Results-formatted 060121'!$A:$AJ,(AH$3+2),FALSE)))</f>
        <v>2</v>
      </c>
      <c r="AI52" s="95">
        <f>IF($C52 = "neg", (($D52+1) - VLOOKUP($B52,'Results-formatted 060121'!$A:$AJ,(AI$3+2),FALSE)), IF($C52 = "pos-neg", (3+VLOOKUP($B52,'Results-formatted 060121'!$A:$AJ,(AI$3+2),FALSE)), VLOOKUP($B52,'Results-formatted 060121'!$A:$AJ,(AI$3+2),FALSE)))</f>
        <v>1</v>
      </c>
      <c r="AJ52" s="95">
        <f>IF($C52 = "neg", (($D52+1) - VLOOKUP($B52,'Results-formatted 060121'!$A:$AJ,(AJ$3+2),FALSE)), IF($C52 = "pos-neg", (3+VLOOKUP($B52,'Results-formatted 060121'!$A:$AJ,(AJ$3+2),FALSE)), VLOOKUP($B52,'Results-formatted 060121'!$A:$AJ,(AJ$3+2),FALSE)))</f>
        <v>5</v>
      </c>
      <c r="AK52" s="95">
        <f>IF($C52 = "neg", (($D52+1) - VLOOKUP($B52,'Results-formatted 060121'!$A:$AJ,(AK$3+2),FALSE)), IF($C52 = "pos-neg", (3+VLOOKUP($B52,'Results-formatted 060121'!$A:$AJ,(AK$3+2),FALSE)), VLOOKUP($B52,'Results-formatted 060121'!$A:$AJ,(AK$3+2),FALSE)))</f>
        <v>4</v>
      </c>
      <c r="AL52" s="95">
        <f>IF($C52 = "neg", (($D52+1) - VLOOKUP($B52,'Results-formatted 060121'!$A:$AJ,(AL$3+2),FALSE)), IF($C52 = "pos-neg", (3+VLOOKUP($B52,'Results-formatted 060121'!$A:$AJ,(AL$3+2),FALSE)), VLOOKUP($B52,'Results-formatted 060121'!$A:$AJ,(AL$3+2),FALSE)))</f>
        <v>4</v>
      </c>
      <c r="AM52" s="95">
        <f>IF($C52 = "neg", (($D52+1) - VLOOKUP($B52,'Results-formatted 060121'!$A:AJ,(AM$3+2),FALSE)), IF($C52 = "pos-neg", (3+VLOOKUP($B52,'Results-formatted 060121'!$A:AJ,(AM$3+2),FALSE)), VLOOKUP($B52,'Results-formatted 060121'!$A:AJ,(AM$3+2),FALSE)))</f>
        <v>5</v>
      </c>
      <c r="AN52" s="95">
        <f>IF($C52 = "neg", (($D52+1) - VLOOKUP($B52,'Results-formatted 060121'!$A:AK,(AN$3+2),FALSE)), IF($C52 = "pos-neg", (3+VLOOKUP($B52,'Results-formatted 060121'!$A:AK,(AN$3+2),FALSE)), VLOOKUP($B52,'Results-formatted 060121'!$A:AK,(AN$3+2),FALSE)))</f>
        <v>3</v>
      </c>
      <c r="AO52" s="95">
        <f>IF($C52 = "neg", (($D52+1) - VLOOKUP($B52,'Results-formatted 060121'!$A:AL,(AO$3+2),FALSE)), IF($C52 = "pos-neg", (3+VLOOKUP($B52,'Results-formatted 060121'!$A:AL,(AO$3+2),FALSE)), VLOOKUP($B52,'Results-formatted 060121'!$A:AL,(AO$3+2),FALSE)))</f>
        <v>5</v>
      </c>
      <c r="AP52" s="95">
        <f>IF($C52 = "neg", (($D52+1) - VLOOKUP($B52,'Results-formatted 060121'!$A:AM,(AP$3+2),FALSE)), IF($C52 = "pos-neg", (3+VLOOKUP($B52,'Results-formatted 060121'!$A:AM,(AP$3+2),FALSE)), VLOOKUP($B52,'Results-formatted 060121'!$A:AM,(AP$3+2),FALSE)))</f>
        <v>4</v>
      </c>
      <c r="AQ52" s="95">
        <f>IF($C52 = "neg", (($D52+1) - VLOOKUP($B52,'Results-formatted 060121'!$A:AN,(AQ$3+2),FALSE)), IF($C52 = "pos-neg", (3+VLOOKUP($B52,'Results-formatted 060121'!$A:AN,(AQ$3+2),FALSE)), VLOOKUP($B52,'Results-formatted 060121'!$A:AN,(AQ$3+2),FALSE)))</f>
        <v>5</v>
      </c>
      <c r="AR52" s="95">
        <f>IF($C52 = "neg", (($D52+1) - VLOOKUP($B52,'Results-formatted 060121'!$A:AO,(AR$3+2),FALSE)), IF($C52 = "pos-neg", (3+VLOOKUP($B52,'Results-formatted 060121'!$A:AO,(AR$3+2),FALSE)), VLOOKUP($B52,'Results-formatted 060121'!$A:AO,(AR$3+2),FALSE)))</f>
        <v>5</v>
      </c>
      <c r="AS52" s="95">
        <f>IF($C52 = "neg", (($D52+1) - VLOOKUP($B52,'Results-formatted 060121'!$A:AP,(AS$3+2),FALSE)), IF($C52 = "pos-neg", (3+VLOOKUP($B52,'Results-formatted 060121'!$A:AP,(AS$3+2),FALSE)), VLOOKUP($B52,'Results-formatted 060121'!$A:AP,(AS$3+2),FALSE)))</f>
        <v>5</v>
      </c>
      <c r="AT52" s="95">
        <f>IF($C52 = "neg", (($D52+1) - VLOOKUP($B52,'Results-formatted 060121'!$A:AQ,(AT$3+2),FALSE)), IF($C52 = "pos-neg", (3+VLOOKUP($B52,'Results-formatted 060121'!$A:AQ,(AT$3+2),FALSE)), VLOOKUP($B52,'Results-formatted 060121'!$A:AQ,(AT$3+2),FALSE)))</f>
        <v>5</v>
      </c>
      <c r="AU52" s="95">
        <f>IF($C52 = "neg", (($D52+1) - VLOOKUP($B52,'Results-formatted 060121'!$A:AR,(AU$3+2),FALSE)), IF($C52 = "pos-neg", (3+VLOOKUP($B52,'Results-formatted 060121'!$A:AR,(AU$3+2),FALSE)), VLOOKUP($B52,'Results-formatted 060121'!$A:AR,(AU$3+2),FALSE)))</f>
        <v>4</v>
      </c>
      <c r="AV52" s="95">
        <f>IF($C52 = "neg", (($D52+1) - VLOOKUP($B52,'Results-formatted 060121'!$A:AS,(AV$3+2),FALSE)), IF($C52 = "pos-neg", (3+VLOOKUP($B52,'Results-formatted 060121'!$A:AS,(AV$3+2),FALSE)), VLOOKUP($B52,'Results-formatted 060121'!$A:AS,(AV$3+2),FALSE)))</f>
        <v>5</v>
      </c>
      <c r="AW52" s="95">
        <f>IF($C52 = "neg", (($D52+1) - VLOOKUP($B52,'Results-formatted 060121'!$A:AT,(AW$3+2),FALSE)), IF($C52 = "pos-neg", (3+VLOOKUP($B52,'Results-formatted 060121'!$A:AT,(AW$3+2),FALSE)), VLOOKUP($B52,'Results-formatted 060121'!$A:AT,(AW$3+2),FALSE)))</f>
        <v>3</v>
      </c>
      <c r="AX52" s="95">
        <f>IF($C52 = "neg", (($D52+1) - VLOOKUP($B52,'Results-formatted 060121'!$A:AU,(AX$3+2),FALSE)), IF($C52 = "pos-neg", (3+VLOOKUP($B52,'Results-formatted 060121'!$A:AU,(AX$3+2),FALSE)), VLOOKUP($B52,'Results-formatted 060121'!$A:AU,(AX$3+2),FALSE)))</f>
        <v>4</v>
      </c>
      <c r="AY52" s="95">
        <f>IF($C52 = "neg", (($D52+1) - VLOOKUP($B52,'Results-formatted 060121'!$A:AV,(AY$3+2),FALSE)), IF($C52 = "pos-neg", (3+VLOOKUP($B52,'Results-formatted 060121'!$A:AV,(AY$3+2),FALSE)), VLOOKUP($B52,'Results-formatted 060121'!$A:AV,(AY$3+2),FALSE)))</f>
        <v>0</v>
      </c>
      <c r="AZ52" s="95">
        <f>IF($C52 = "neg", (($D52+1) - VLOOKUP($B52,'Results-formatted 060121'!$A:AW,(AZ$3+2),FALSE)), IF($C52 = "pos-neg", (3+VLOOKUP($B52,'Results-formatted 060121'!$A:AW,(AZ$3+2),FALSE)), VLOOKUP($B52,'Results-formatted 060121'!$A:AW,(AZ$3+2),FALSE)))</f>
        <v>4</v>
      </c>
      <c r="BA52" s="95">
        <f>IF($C52 = "neg", (($D52+1) - VLOOKUP($B52,'Results-formatted 060121'!$A:AX,(BA$3+2),FALSE)), IF($C52 = "pos-neg", (3+VLOOKUP($B52,'Results-formatted 060121'!$A:AX,(BA$3+2),FALSE)), VLOOKUP($B52,'Results-formatted 060121'!$A:AX,(BA$3+2),FALSE)))</f>
        <v>5</v>
      </c>
      <c r="BB52" s="95">
        <f>IF($C52 = "neg", (($D52+1) - VLOOKUP($B52,'Results-formatted 060121'!$A:AY,(BB$3+2),FALSE)), IF($C52 = "pos-neg", (3+VLOOKUP($B52,'Results-formatted 060121'!$A:AY,(BB$3+2),FALSE)), VLOOKUP($B52,'Results-formatted 060121'!$A:AY,(BB$3+2),FALSE)))</f>
        <v>5</v>
      </c>
      <c r="BC52" s="95">
        <f>IF($C52 = "neg", (($D52+1) - VLOOKUP($B52,'Results-formatted 060121'!$A:AZ,(BC$3+2),FALSE)), IF($C52 = "pos-neg", (3+VLOOKUP($B52,'Results-formatted 060121'!$A:AZ,(BC$3+2),FALSE)), VLOOKUP($B52,'Results-formatted 060121'!$A:AZ,(BC$3+2),FALSE)))</f>
        <v>4</v>
      </c>
      <c r="BD52" s="95">
        <f>IF($C52 = "neg", (($D52+1) - VLOOKUP($B52,'Results-formatted 060121'!$A:BA,(BD$3+2),FALSE)), IF($C52 = "pos-neg", (3+VLOOKUP($B52,'Results-formatted 060121'!$A:BA,(BD$3+2),FALSE)), VLOOKUP($B52,'Results-formatted 060121'!$A:BA,(BD$3+2),FALSE)))</f>
        <v>4</v>
      </c>
      <c r="BE52" s="95">
        <f>IF($C52 = "neg", (($D52+1) - VLOOKUP($B52,'Results-formatted 060121'!$A:BB,(BE$3+2),FALSE)), IF($C52 = "pos-neg", (3+VLOOKUP($B52,'Results-formatted 060121'!$A:BB,(BE$3+2),FALSE)), VLOOKUP($B52,'Results-formatted 060121'!$A:BB,(BE$3+2),FALSE)))</f>
        <v>4</v>
      </c>
      <c r="BF52" s="95">
        <f>IF($C52 = "neg", (($D52+1) - VLOOKUP($B52,'Results-formatted 060121'!$A:BC,(BF$3+2),FALSE)), IF($C52 = "pos-neg", (3+VLOOKUP($B52,'Results-formatted 060121'!$A:BC,(BF$3+2),FALSE)), VLOOKUP($B52,'Results-formatted 060121'!$A:BC,(BF$3+2),FALSE)))</f>
        <v>4</v>
      </c>
      <c r="BG52" s="95">
        <f>IF($C52 = "neg", (($D52+1) - VLOOKUP($B52,'Results-formatted 060121'!$A:BD,(BG$3+2),FALSE)), IF($C52 = "pos-neg", (3+VLOOKUP($B52,'Results-formatted 060121'!$A:BD,(BG$3+2),FALSE)), VLOOKUP($B52,'Results-formatted 060121'!$A:BD,(BG$3+2),FALSE)))</f>
        <v>4</v>
      </c>
      <c r="BH52" s="95">
        <f>IF($C52 = "neg", (($D52+1) - VLOOKUP($B52,'Results-formatted 060121'!$A:BE,(BH$3+2),FALSE)), IF($C52 = "pos-neg", (3+VLOOKUP($B52,'Results-formatted 060121'!$A:BE,(BH$3+2),FALSE)), VLOOKUP($B52,'Results-formatted 060121'!$A:BE,(BH$3+2),FALSE)))</f>
        <v>4</v>
      </c>
      <c r="BI52" s="95">
        <f>IF($C52 = "neg", (($D52+1) - VLOOKUP($B52,'Results-formatted 060121'!$A:BF,(BI$3+2),FALSE)), IF($C52 = "pos-neg", (3+VLOOKUP($B52,'Results-formatted 060121'!$A:BF,(BI$3+2),FALSE)), VLOOKUP($B52,'Results-formatted 060121'!$A:BF,(BI$3+2),FALSE)))</f>
        <v>4</v>
      </c>
      <c r="BJ52" s="95">
        <f>IF($C52 = "neg", (($D52+1) - VLOOKUP($B52,'Results-formatted 060121'!$A:BG,(BJ$3+2),FALSE)), IF($C52 = "pos-neg", (3+VLOOKUP($B52,'Results-formatted 060121'!$A:BG,(BJ$3+2),FALSE)), VLOOKUP($B52,'Results-formatted 060121'!$A:BG,(BJ$3+2),FALSE)))</f>
        <v>3</v>
      </c>
      <c r="BK52" s="95">
        <f>IF($C52 = "neg", (($D52+1) - VLOOKUP($B52,'Results-formatted 060121'!$A:BH,(BK$3+2),FALSE)), IF($C52 = "pos-neg", (3+VLOOKUP($B52,'Results-formatted 060121'!$A:BH,(BK$3+2),FALSE)), VLOOKUP($B52,'Results-formatted 060121'!$A:BH,(BK$3+2),FALSE)))</f>
        <v>5</v>
      </c>
      <c r="BL52" s="95">
        <f>IF($C52 = "neg", (($D52+1) - VLOOKUP($B52,'Results-formatted 060121'!$A:BI,(BL$3+2),FALSE)), IF($C52 = "pos-neg", (3+VLOOKUP($B52,'Results-formatted 060121'!$A:BI,(BL$3+2),FALSE)), VLOOKUP($B52,'Results-formatted 060121'!$A:BI,(BL$3+2),FALSE)))</f>
        <v>5</v>
      </c>
      <c r="BM52" s="95">
        <f>IF($C52 = "neg", (($D52+1) - VLOOKUP($B52,'Results-formatted 060121'!$A:BJ,(BM$3+2),FALSE)), IF($C52 = "pos-neg", (3+VLOOKUP($B52,'Results-formatted 060121'!$A:BJ,(BM$3+2),FALSE)), VLOOKUP($B52,'Results-formatted 060121'!$A:BJ,(BM$3+2),FALSE)))</f>
        <v>4</v>
      </c>
      <c r="BN52" s="95"/>
      <c r="BO52" s="95"/>
      <c r="BP52" s="95"/>
      <c r="BQ52" s="95"/>
      <c r="BR52" s="95"/>
      <c r="BS52" s="95"/>
      <c r="BT52" s="95"/>
      <c r="BU52" s="95"/>
      <c r="BV52" s="95"/>
      <c r="BW52" s="95"/>
      <c r="BX52" s="95"/>
      <c r="BY52" s="95"/>
      <c r="BZ52" s="95"/>
      <c r="CA52" s="95"/>
      <c r="CB52" s="95"/>
      <c r="CC52" s="95"/>
      <c r="CD52" s="98"/>
      <c r="CE52" s="25">
        <f t="shared" si="12"/>
        <v>4.083333333333333</v>
      </c>
      <c r="CF52" s="25">
        <f t="shared" si="13"/>
        <v>1.0781601822229729</v>
      </c>
    </row>
    <row r="53" spans="2:84" ht="42" x14ac:dyDescent="0.15">
      <c r="B53" s="84" t="s">
        <v>725</v>
      </c>
      <c r="C53" s="86" t="s">
        <v>224</v>
      </c>
      <c r="D53" s="2">
        <v>5</v>
      </c>
      <c r="E53" s="15" t="s">
        <v>31</v>
      </c>
      <c r="F53" s="95">
        <f>IF($C53 = "neg", (($D53+1) - VLOOKUP($B53,'Results-formatted 060121'!$A:$AJ,(F$3+2),FALSE)), IF($C53 = "pos-neg", (3+VLOOKUP($B53,'Results-formatted 060121'!$A:$AJ,(F$3+2),FALSE)), VLOOKUP($B53,'Results-formatted 060121'!$A:$AJ,(F$3+2),FALSE)))</f>
        <v>3</v>
      </c>
      <c r="G53" s="95">
        <f>IF($C53 = "neg", (($D53+1) - VLOOKUP($B53,'Results-formatted 060121'!$A:$AJ,(G$3+2),FALSE)), IF($C53 = "pos-neg", (3+VLOOKUP($B53,'Results-formatted 060121'!$A:$AJ,(G$3+2),FALSE)), VLOOKUP($B53,'Results-formatted 060121'!$A:$AJ,(G$3+2),FALSE)))</f>
        <v>5</v>
      </c>
      <c r="H53" s="95">
        <f>IF($C53 = "neg", (($D53+1) - VLOOKUP($B53,'Results-formatted 060121'!$A:$AJ,(H$3+2),FALSE)), IF($C53 = "pos-neg", (3+VLOOKUP($B53,'Results-formatted 060121'!$A:$AJ,(H$3+2),FALSE)), VLOOKUP($B53,'Results-formatted 060121'!$A:$AJ,(H$3+2),FALSE)))</f>
        <v>3</v>
      </c>
      <c r="I53" s="95">
        <f>IF($C53 = "neg", (($D53+1) - VLOOKUP($B53,'Results-formatted 060121'!$A:$AJ,(I$3+2),FALSE)), IF($C53 = "pos-neg", (3+VLOOKUP($B53,'Results-formatted 060121'!$A:$AJ,(I$3+2),FALSE)), VLOOKUP($B53,'Results-formatted 060121'!$A:$AJ,(I$3+2),FALSE)))</f>
        <v>3</v>
      </c>
      <c r="J53" s="95">
        <f>IF($C53 = "neg", (($D53+1) - VLOOKUP($B53,'Results-formatted 060121'!$A:$AJ,(J$3+2),FALSE)), IF($C53 = "pos-neg", (3+VLOOKUP($B53,'Results-formatted 060121'!$A:$AJ,(J$3+2),FALSE)), VLOOKUP($B53,'Results-formatted 060121'!$A:$AJ,(J$3+2),FALSE)))</f>
        <v>3</v>
      </c>
      <c r="K53" s="95">
        <f>IF($C53 = "neg", (($D53+1) - VLOOKUP($B53,'Results-formatted 060121'!$A:$AJ,(K$3+2),FALSE)), IF($C53 = "pos-neg", (3+VLOOKUP($B53,'Results-formatted 060121'!$A:$AJ,(K$3+2),FALSE)), VLOOKUP($B53,'Results-formatted 060121'!$A:$AJ,(K$3+2),FALSE)))</f>
        <v>4</v>
      </c>
      <c r="L53" s="95">
        <f>IF($C53 = "neg", (($D53+1) - VLOOKUP($B53,'Results-formatted 060121'!$A:$AJ,(L$3+2),FALSE)), IF($C53 = "pos-neg", (3+VLOOKUP($B53,'Results-formatted 060121'!$A:$AJ,(L$3+2),FALSE)), VLOOKUP($B53,'Results-formatted 060121'!$A:$AJ,(L$3+2),FALSE)))</f>
        <v>4</v>
      </c>
      <c r="M53" s="95">
        <f>IF($C53 = "neg", (($D53+1) - VLOOKUP($B53,'Results-formatted 060121'!$A:$AJ,(M$3+2),FALSE)), IF($C53 = "pos-neg", (3+VLOOKUP($B53,'Results-formatted 060121'!$A:$AJ,(M$3+2),FALSE)), VLOOKUP($B53,'Results-formatted 060121'!$A:$AJ,(M$3+2),FALSE)))</f>
        <v>5</v>
      </c>
      <c r="N53" s="95">
        <f>IF($C53 = "neg", (($D53+1) - VLOOKUP($B53,'Results-formatted 060121'!$A:$AJ,(N$3+2),FALSE)), IF($C53 = "pos-neg", (3+VLOOKUP($B53,'Results-formatted 060121'!$A:$AJ,(N$3+2),FALSE)), VLOOKUP($B53,'Results-formatted 060121'!$A:$AJ,(N$3+2),FALSE)))</f>
        <v>3</v>
      </c>
      <c r="O53" s="95">
        <f>IF($C53 = "neg", (($D53+1) - VLOOKUP($B53,'Results-formatted 060121'!$A:$AJ,(O$3+2),FALSE)), IF($C53 = "pos-neg", (3+VLOOKUP($B53,'Results-formatted 060121'!$A:$AJ,(O$3+2),FALSE)), VLOOKUP($B53,'Results-formatted 060121'!$A:$AJ,(O$3+2),FALSE)))</f>
        <v>3</v>
      </c>
      <c r="P53" s="95">
        <f>IF($C53 = "neg", (($D53+1) - VLOOKUP($B53,'Results-formatted 060121'!$A:$AJ,(P$3+2),FALSE)), IF($C53 = "pos-neg", (3+VLOOKUP($B53,'Results-formatted 060121'!$A:$AJ,(P$3+2),FALSE)), VLOOKUP($B53,'Results-formatted 060121'!$A:$AJ,(P$3+2),FALSE)))</f>
        <v>5</v>
      </c>
      <c r="Q53" s="95">
        <f>IF($C53 = "neg", (($D53+1) - VLOOKUP($B53,'Results-formatted 060121'!$A:$AJ,(Q$3+2),FALSE)), IF($C53 = "pos-neg", (3+VLOOKUP($B53,'Results-formatted 060121'!$A:$AJ,(Q$3+2),FALSE)), VLOOKUP($B53,'Results-formatted 060121'!$A:$AJ,(Q$3+2),FALSE)))</f>
        <v>5</v>
      </c>
      <c r="R53" s="95">
        <f>IF($C53 = "neg", (($D53+1) - VLOOKUP($B53,'Results-formatted 060121'!$A:$AJ,(R$3+2),FALSE)), IF($C53 = "pos-neg", (3+VLOOKUP($B53,'Results-formatted 060121'!$A:$AJ,(R$3+2),FALSE)), VLOOKUP($B53,'Results-formatted 060121'!$A:$AJ,(R$3+2),FALSE)))</f>
        <v>3</v>
      </c>
      <c r="S53" s="95">
        <f>IF($C53 = "neg", (($D53+1) - VLOOKUP($B53,'Results-formatted 060121'!$A:$AJ,(S$3+2),FALSE)), IF($C53 = "pos-neg", (3+VLOOKUP($B53,'Results-formatted 060121'!$A:$AJ,(S$3+2),FALSE)), VLOOKUP($B53,'Results-formatted 060121'!$A:$AJ,(S$3+2),FALSE)))</f>
        <v>3</v>
      </c>
      <c r="T53" s="95">
        <f>IF($C53 = "neg", (($D53+1) - VLOOKUP($B53,'Results-formatted 060121'!$A:$AJ,(T$3+2),FALSE)), IF($C53 = "pos-neg", (3+VLOOKUP($B53,'Results-formatted 060121'!$A:$AJ,(T$3+2),FALSE)), VLOOKUP($B53,'Results-formatted 060121'!$A:$AJ,(T$3+2),FALSE)))</f>
        <v>4</v>
      </c>
      <c r="U53" s="95">
        <f>IF($C53 = "neg", (($D53+1) - VLOOKUP($B53,'Results-formatted 060121'!$A:$AJ,(U$3+2),FALSE)), IF($C53 = "pos-neg", (3+VLOOKUP($B53,'Results-formatted 060121'!$A:$AJ,(U$3+2),FALSE)), VLOOKUP($B53,'Results-formatted 060121'!$A:$AJ,(U$3+2),FALSE)))</f>
        <v>5</v>
      </c>
      <c r="V53" s="95">
        <f>IF($C53 = "neg", (($D53+1) - VLOOKUP($B53,'Results-formatted 060121'!$A:$AJ,(V$3+2),FALSE)), IF($C53 = "pos-neg", (3+VLOOKUP($B53,'Results-formatted 060121'!$A:$AJ,(V$3+2),FALSE)), VLOOKUP($B53,'Results-formatted 060121'!$A:$AJ,(V$3+2),FALSE)))</f>
        <v>4</v>
      </c>
      <c r="W53" s="95">
        <f>IF($C53 = "neg", (($D53+1) - VLOOKUP($B53,'Results-formatted 060121'!$A:$AJ,(W$3+2),FALSE)), IF($C53 = "pos-neg", (3+VLOOKUP($B53,'Results-formatted 060121'!$A:$AJ,(W$3+2),FALSE)), VLOOKUP($B53,'Results-formatted 060121'!$A:$AJ,(W$3+2),FALSE)))</f>
        <v>4</v>
      </c>
      <c r="X53" s="95">
        <f>IF($C53 = "neg", (($D53+1) - VLOOKUP($B53,'Results-formatted 060121'!$A:$AJ,(X$3+2),FALSE)), IF($C53 = "pos-neg", (3+VLOOKUP($B53,'Results-formatted 060121'!$A:$AJ,(X$3+2),FALSE)), VLOOKUP($B53,'Results-formatted 060121'!$A:$AJ,(X$3+2),FALSE)))</f>
        <v>3</v>
      </c>
      <c r="Y53" s="95">
        <f>IF($C53 = "neg", (($D53+1) - VLOOKUP($B53,'Results-formatted 060121'!$A:$AJ,(Y$3+2),FALSE)), IF($C53 = "pos-neg", (3+VLOOKUP($B53,'Results-formatted 060121'!$A:$AJ,(Y$3+2),FALSE)), VLOOKUP($B53,'Results-formatted 060121'!$A:$AJ,(Y$3+2),FALSE)))</f>
        <v>3</v>
      </c>
      <c r="Z53" s="95">
        <f>IF($C53 = "neg", (($D53+1) - VLOOKUP($B53,'Results-formatted 060121'!$A:$AJ,(Z$3+2),FALSE)), IF($C53 = "pos-neg", (3+VLOOKUP($B53,'Results-formatted 060121'!$A:$AJ,(Z$3+2),FALSE)), VLOOKUP($B53,'Results-formatted 060121'!$A:$AJ,(Z$3+2),FALSE)))</f>
        <v>1</v>
      </c>
      <c r="AA53" s="95">
        <f>IF($C53 = "neg", (($D53+1) - VLOOKUP($B53,'Results-formatted 060121'!$A:$AJ,(AA$3+2),FALSE)), IF($C53 = "pos-neg", (3+VLOOKUP($B53,'Results-formatted 060121'!$A:$AJ,(AA$3+2),FALSE)), VLOOKUP($B53,'Results-formatted 060121'!$A:$AJ,(AA$3+2),FALSE)))</f>
        <v>4</v>
      </c>
      <c r="AB53" s="95">
        <f>IF($C53 = "neg", (($D53+1) - VLOOKUP($B53,'Results-formatted 060121'!$A:$AJ,(AB$3+2),FALSE)), IF($C53 = "pos-neg", (3+VLOOKUP($B53,'Results-formatted 060121'!$A:$AJ,(AB$3+2),FALSE)), VLOOKUP($B53,'Results-formatted 060121'!$A:$AJ,(AB$3+2),FALSE)))</f>
        <v>4</v>
      </c>
      <c r="AC53" s="95">
        <f>IF($C53 = "neg", (($D53+1) - VLOOKUP($B53,'Results-formatted 060121'!$A:$AJ,(AC$3+2),FALSE)), IF($C53 = "pos-neg", (3+VLOOKUP($B53,'Results-formatted 060121'!$A:$AJ,(AC$3+2),FALSE)), VLOOKUP($B53,'Results-formatted 060121'!$A:$AJ,(AC$3+2),FALSE)))</f>
        <v>3</v>
      </c>
      <c r="AD53" s="95">
        <f>IF($C53 = "neg", (($D53+1) - VLOOKUP($B53,'Results-formatted 060121'!$A:$AJ,(AD$3+2),FALSE)), IF($C53 = "pos-neg", (3+VLOOKUP($B53,'Results-formatted 060121'!$A:$AJ,(AD$3+2),FALSE)), VLOOKUP($B53,'Results-formatted 060121'!$A:$AJ,(AD$3+2),FALSE)))</f>
        <v>4</v>
      </c>
      <c r="AE53" s="95">
        <f>IF($C53 = "neg", (($D53+1) - VLOOKUP($B53,'Results-formatted 060121'!$A:$AJ,(AE$3+2),FALSE)), IF($C53 = "pos-neg", (3+VLOOKUP($B53,'Results-formatted 060121'!$A:$AJ,(AE$3+2),FALSE)), VLOOKUP($B53,'Results-formatted 060121'!$A:$AJ,(AE$3+2),FALSE)))</f>
        <v>4</v>
      </c>
      <c r="AF53" s="95">
        <f>IF($C53 = "neg", (($D53+1) - VLOOKUP($B53,'Results-formatted 060121'!$A:$AJ,(AF$3+2),FALSE)), IF($C53 = "pos-neg", (3+VLOOKUP($B53,'Results-formatted 060121'!$A:$AJ,(AF$3+2),FALSE)), VLOOKUP($B53,'Results-formatted 060121'!$A:$AJ,(AF$3+2),FALSE)))</f>
        <v>5</v>
      </c>
      <c r="AG53" s="95">
        <f>IF($C53 = "neg", (($D53+1) - VLOOKUP($B53,'Results-formatted 060121'!$A:$AJ,(AG$3+2),FALSE)), IF($C53 = "pos-neg", (3+VLOOKUP($B53,'Results-formatted 060121'!$A:$AJ,(AG$3+2),FALSE)), VLOOKUP($B53,'Results-formatted 060121'!$A:$AJ,(AG$3+2),FALSE)))</f>
        <v>5</v>
      </c>
      <c r="AH53" s="95">
        <f>IF($C53 = "neg", (($D53+1) - VLOOKUP($B53,'Results-formatted 060121'!$A:$AJ,(AH$3+2),FALSE)), IF($C53 = "pos-neg", (3+VLOOKUP($B53,'Results-formatted 060121'!$A:$AJ,(AH$3+2),FALSE)), VLOOKUP($B53,'Results-formatted 060121'!$A:$AJ,(AH$3+2),FALSE)))</f>
        <v>3</v>
      </c>
      <c r="AI53" s="95">
        <f>IF($C53 = "neg", (($D53+1) - VLOOKUP($B53,'Results-formatted 060121'!$A:$AJ,(AI$3+2),FALSE)), IF($C53 = "pos-neg", (3+VLOOKUP($B53,'Results-formatted 060121'!$A:$AJ,(AI$3+2),FALSE)), VLOOKUP($B53,'Results-formatted 060121'!$A:$AJ,(AI$3+2),FALSE)))</f>
        <v>1</v>
      </c>
      <c r="AJ53" s="95">
        <f>IF($C53 = "neg", (($D53+1) - VLOOKUP($B53,'Results-formatted 060121'!$A:$AJ,(AJ$3+2),FALSE)), IF($C53 = "pos-neg", (3+VLOOKUP($B53,'Results-formatted 060121'!$A:$AJ,(AJ$3+2),FALSE)), VLOOKUP($B53,'Results-formatted 060121'!$A:$AJ,(AJ$3+2),FALSE)))</f>
        <v>5</v>
      </c>
      <c r="AK53" s="95">
        <f>IF($C53 = "neg", (($D53+1) - VLOOKUP($B53,'Results-formatted 060121'!$A:$AJ,(AK$3+2),FALSE)), IF($C53 = "pos-neg", (3+VLOOKUP($B53,'Results-formatted 060121'!$A:$AJ,(AK$3+2),FALSE)), VLOOKUP($B53,'Results-formatted 060121'!$A:$AJ,(AK$3+2),FALSE)))</f>
        <v>4</v>
      </c>
      <c r="AL53" s="95">
        <f>IF($C53 = "neg", (($D53+1) - VLOOKUP($B53,'Results-formatted 060121'!$A:$AJ,(AL$3+2),FALSE)), IF($C53 = "pos-neg", (3+VLOOKUP($B53,'Results-formatted 060121'!$A:$AJ,(AL$3+2),FALSE)), VLOOKUP($B53,'Results-formatted 060121'!$A:$AJ,(AL$3+2),FALSE)))</f>
        <v>4</v>
      </c>
      <c r="AM53" s="95">
        <f>IF($C53 = "neg", (($D53+1) - VLOOKUP($B53,'Results-formatted 060121'!$A:AJ,(AM$3+2),FALSE)), IF($C53 = "pos-neg", (3+VLOOKUP($B53,'Results-formatted 060121'!$A:AJ,(AM$3+2),FALSE)), VLOOKUP($B53,'Results-formatted 060121'!$A:AJ,(AM$3+2),FALSE)))</f>
        <v>5</v>
      </c>
      <c r="AN53" s="95">
        <f>IF($C53 = "neg", (($D53+1) - VLOOKUP($B53,'Results-formatted 060121'!$A:AK,(AN$3+2),FALSE)), IF($C53 = "pos-neg", (3+VLOOKUP($B53,'Results-formatted 060121'!$A:AK,(AN$3+2),FALSE)), VLOOKUP($B53,'Results-formatted 060121'!$A:AK,(AN$3+2),FALSE)))</f>
        <v>3</v>
      </c>
      <c r="AO53" s="95">
        <f>IF($C53 = "neg", (($D53+1) - VLOOKUP($B53,'Results-formatted 060121'!$A:AL,(AO$3+2),FALSE)), IF($C53 = "pos-neg", (3+VLOOKUP($B53,'Results-formatted 060121'!$A:AL,(AO$3+2),FALSE)), VLOOKUP($B53,'Results-formatted 060121'!$A:AL,(AO$3+2),FALSE)))</f>
        <v>4</v>
      </c>
      <c r="AP53" s="95">
        <f>IF($C53 = "neg", (($D53+1) - VLOOKUP($B53,'Results-formatted 060121'!$A:AM,(AP$3+2),FALSE)), IF($C53 = "pos-neg", (3+VLOOKUP($B53,'Results-formatted 060121'!$A:AM,(AP$3+2),FALSE)), VLOOKUP($B53,'Results-formatted 060121'!$A:AM,(AP$3+2),FALSE)))</f>
        <v>3</v>
      </c>
      <c r="AQ53" s="95">
        <f>IF($C53 = "neg", (($D53+1) - VLOOKUP($B53,'Results-formatted 060121'!$A:AN,(AQ$3+2),FALSE)), IF($C53 = "pos-neg", (3+VLOOKUP($B53,'Results-formatted 060121'!$A:AN,(AQ$3+2),FALSE)), VLOOKUP($B53,'Results-formatted 060121'!$A:AN,(AQ$3+2),FALSE)))</f>
        <v>5</v>
      </c>
      <c r="AR53" s="95">
        <f>IF($C53 = "neg", (($D53+1) - VLOOKUP($B53,'Results-formatted 060121'!$A:AO,(AR$3+2),FALSE)), IF($C53 = "pos-neg", (3+VLOOKUP($B53,'Results-formatted 060121'!$A:AO,(AR$3+2),FALSE)), VLOOKUP($B53,'Results-formatted 060121'!$A:AO,(AR$3+2),FALSE)))</f>
        <v>4</v>
      </c>
      <c r="AS53" s="95">
        <f>IF($C53 = "neg", (($D53+1) - VLOOKUP($B53,'Results-formatted 060121'!$A:AP,(AS$3+2),FALSE)), IF($C53 = "pos-neg", (3+VLOOKUP($B53,'Results-formatted 060121'!$A:AP,(AS$3+2),FALSE)), VLOOKUP($B53,'Results-formatted 060121'!$A:AP,(AS$3+2),FALSE)))</f>
        <v>5</v>
      </c>
      <c r="AT53" s="95">
        <f>IF($C53 = "neg", (($D53+1) - VLOOKUP($B53,'Results-formatted 060121'!$A:AQ,(AT$3+2),FALSE)), IF($C53 = "pos-neg", (3+VLOOKUP($B53,'Results-formatted 060121'!$A:AQ,(AT$3+2),FALSE)), VLOOKUP($B53,'Results-formatted 060121'!$A:AQ,(AT$3+2),FALSE)))</f>
        <v>5</v>
      </c>
      <c r="AU53" s="95">
        <f>IF($C53 = "neg", (($D53+1) - VLOOKUP($B53,'Results-formatted 060121'!$A:AR,(AU$3+2),FALSE)), IF($C53 = "pos-neg", (3+VLOOKUP($B53,'Results-formatted 060121'!$A:AR,(AU$3+2),FALSE)), VLOOKUP($B53,'Results-formatted 060121'!$A:AR,(AU$3+2),FALSE)))</f>
        <v>3</v>
      </c>
      <c r="AV53" s="95">
        <f>IF($C53 = "neg", (($D53+1) - VLOOKUP($B53,'Results-formatted 060121'!$A:AS,(AV$3+2),FALSE)), IF($C53 = "pos-neg", (3+VLOOKUP($B53,'Results-formatted 060121'!$A:AS,(AV$3+2),FALSE)), VLOOKUP($B53,'Results-formatted 060121'!$A:AS,(AV$3+2),FALSE)))</f>
        <v>5</v>
      </c>
      <c r="AW53" s="95">
        <f>IF($C53 = "neg", (($D53+1) - VLOOKUP($B53,'Results-formatted 060121'!$A:AT,(AW$3+2),FALSE)), IF($C53 = "pos-neg", (3+VLOOKUP($B53,'Results-formatted 060121'!$A:AT,(AW$3+2),FALSE)), VLOOKUP($B53,'Results-formatted 060121'!$A:AT,(AW$3+2),FALSE)))</f>
        <v>2</v>
      </c>
      <c r="AX53" s="95">
        <f>IF($C53 = "neg", (($D53+1) - VLOOKUP($B53,'Results-formatted 060121'!$A:AU,(AX$3+2),FALSE)), IF($C53 = "pos-neg", (3+VLOOKUP($B53,'Results-formatted 060121'!$A:AU,(AX$3+2),FALSE)), VLOOKUP($B53,'Results-formatted 060121'!$A:AU,(AX$3+2),FALSE)))</f>
        <v>4</v>
      </c>
      <c r="AY53" s="95">
        <f>IF($C53 = "neg", (($D53+1) - VLOOKUP($B53,'Results-formatted 060121'!$A:AV,(AY$3+2),FALSE)), IF($C53 = "pos-neg", (3+VLOOKUP($B53,'Results-formatted 060121'!$A:AV,(AY$3+2),FALSE)), VLOOKUP($B53,'Results-formatted 060121'!$A:AV,(AY$3+2),FALSE)))</f>
        <v>0</v>
      </c>
      <c r="AZ53" s="95">
        <f>IF($C53 = "neg", (($D53+1) - VLOOKUP($B53,'Results-formatted 060121'!$A:AW,(AZ$3+2),FALSE)), IF($C53 = "pos-neg", (3+VLOOKUP($B53,'Results-formatted 060121'!$A:AW,(AZ$3+2),FALSE)), VLOOKUP($B53,'Results-formatted 060121'!$A:AW,(AZ$3+2),FALSE)))</f>
        <v>4</v>
      </c>
      <c r="BA53" s="95">
        <f>IF($C53 = "neg", (($D53+1) - VLOOKUP($B53,'Results-formatted 060121'!$A:AX,(BA$3+2),FALSE)), IF($C53 = "pos-neg", (3+VLOOKUP($B53,'Results-formatted 060121'!$A:AX,(BA$3+2),FALSE)), VLOOKUP($B53,'Results-formatted 060121'!$A:AX,(BA$3+2),FALSE)))</f>
        <v>5</v>
      </c>
      <c r="BB53" s="95">
        <f>IF($C53 = "neg", (($D53+1) - VLOOKUP($B53,'Results-formatted 060121'!$A:AY,(BB$3+2),FALSE)), IF($C53 = "pos-neg", (3+VLOOKUP($B53,'Results-formatted 060121'!$A:AY,(BB$3+2),FALSE)), VLOOKUP($B53,'Results-formatted 060121'!$A:AY,(BB$3+2),FALSE)))</f>
        <v>5</v>
      </c>
      <c r="BC53" s="95">
        <f>IF($C53 = "neg", (($D53+1) - VLOOKUP($B53,'Results-formatted 060121'!$A:AZ,(BC$3+2),FALSE)), IF($C53 = "pos-neg", (3+VLOOKUP($B53,'Results-formatted 060121'!$A:AZ,(BC$3+2),FALSE)), VLOOKUP($B53,'Results-formatted 060121'!$A:AZ,(BC$3+2),FALSE)))</f>
        <v>3</v>
      </c>
      <c r="BD53" s="95">
        <f>IF($C53 = "neg", (($D53+1) - VLOOKUP($B53,'Results-formatted 060121'!$A:BA,(BD$3+2),FALSE)), IF($C53 = "pos-neg", (3+VLOOKUP($B53,'Results-formatted 060121'!$A:BA,(BD$3+2),FALSE)), VLOOKUP($B53,'Results-formatted 060121'!$A:BA,(BD$3+2),FALSE)))</f>
        <v>4</v>
      </c>
      <c r="BE53" s="95">
        <f>IF($C53 = "neg", (($D53+1) - VLOOKUP($B53,'Results-formatted 060121'!$A:BB,(BE$3+2),FALSE)), IF($C53 = "pos-neg", (3+VLOOKUP($B53,'Results-formatted 060121'!$A:BB,(BE$3+2),FALSE)), VLOOKUP($B53,'Results-formatted 060121'!$A:BB,(BE$3+2),FALSE)))</f>
        <v>2</v>
      </c>
      <c r="BF53" s="95">
        <f>IF($C53 = "neg", (($D53+1) - VLOOKUP($B53,'Results-formatted 060121'!$A:BC,(BF$3+2),FALSE)), IF($C53 = "pos-neg", (3+VLOOKUP($B53,'Results-formatted 060121'!$A:BC,(BF$3+2),FALSE)), VLOOKUP($B53,'Results-formatted 060121'!$A:BC,(BF$3+2),FALSE)))</f>
        <v>2</v>
      </c>
      <c r="BG53" s="95">
        <f>IF($C53 = "neg", (($D53+1) - VLOOKUP($B53,'Results-formatted 060121'!$A:BD,(BG$3+2),FALSE)), IF($C53 = "pos-neg", (3+VLOOKUP($B53,'Results-formatted 060121'!$A:BD,(BG$3+2),FALSE)), VLOOKUP($B53,'Results-formatted 060121'!$A:BD,(BG$3+2),FALSE)))</f>
        <v>4</v>
      </c>
      <c r="BH53" s="95">
        <f>IF($C53 = "neg", (($D53+1) - VLOOKUP($B53,'Results-formatted 060121'!$A:BE,(BH$3+2),FALSE)), IF($C53 = "pos-neg", (3+VLOOKUP($B53,'Results-formatted 060121'!$A:BE,(BH$3+2),FALSE)), VLOOKUP($B53,'Results-formatted 060121'!$A:BE,(BH$3+2),FALSE)))</f>
        <v>3</v>
      </c>
      <c r="BI53" s="95">
        <f>IF($C53 = "neg", (($D53+1) - VLOOKUP($B53,'Results-formatted 060121'!$A:BF,(BI$3+2),FALSE)), IF($C53 = "pos-neg", (3+VLOOKUP($B53,'Results-formatted 060121'!$A:BF,(BI$3+2),FALSE)), VLOOKUP($B53,'Results-formatted 060121'!$A:BF,(BI$3+2),FALSE)))</f>
        <v>3</v>
      </c>
      <c r="BJ53" s="95">
        <f>IF($C53 = "neg", (($D53+1) - VLOOKUP($B53,'Results-formatted 060121'!$A:BG,(BJ$3+2),FALSE)), IF($C53 = "pos-neg", (3+VLOOKUP($B53,'Results-formatted 060121'!$A:BG,(BJ$3+2),FALSE)), VLOOKUP($B53,'Results-formatted 060121'!$A:BG,(BJ$3+2),FALSE)))</f>
        <v>4</v>
      </c>
      <c r="BK53" s="95">
        <f>IF($C53 = "neg", (($D53+1) - VLOOKUP($B53,'Results-formatted 060121'!$A:BH,(BK$3+2),FALSE)), IF($C53 = "pos-neg", (3+VLOOKUP($B53,'Results-formatted 060121'!$A:BH,(BK$3+2),FALSE)), VLOOKUP($B53,'Results-formatted 060121'!$A:BH,(BK$3+2),FALSE)))</f>
        <v>4</v>
      </c>
      <c r="BL53" s="95">
        <f>IF($C53 = "neg", (($D53+1) - VLOOKUP($B53,'Results-formatted 060121'!$A:BI,(BL$3+2),FALSE)), IF($C53 = "pos-neg", (3+VLOOKUP($B53,'Results-formatted 060121'!$A:BI,(BL$3+2),FALSE)), VLOOKUP($B53,'Results-formatted 060121'!$A:BI,(BL$3+2),FALSE)))</f>
        <v>4</v>
      </c>
      <c r="BM53" s="95">
        <f>IF($C53 = "neg", (($D53+1) - VLOOKUP($B53,'Results-formatted 060121'!$A:BJ,(BM$3+2),FALSE)), IF($C53 = "pos-neg", (3+VLOOKUP($B53,'Results-formatted 060121'!$A:BJ,(BM$3+2),FALSE)), VLOOKUP($B53,'Results-formatted 060121'!$A:BJ,(BM$3+2),FALSE)))</f>
        <v>4</v>
      </c>
      <c r="BN53" s="95"/>
      <c r="BO53" s="95"/>
      <c r="BP53" s="95"/>
      <c r="BQ53" s="95"/>
      <c r="BR53" s="95"/>
      <c r="BS53" s="95"/>
      <c r="BT53" s="95"/>
      <c r="BU53" s="95"/>
      <c r="BV53" s="95"/>
      <c r="BW53" s="95"/>
      <c r="BX53" s="95"/>
      <c r="BY53" s="95"/>
      <c r="BZ53" s="95"/>
      <c r="CA53" s="95"/>
      <c r="CB53" s="95"/>
      <c r="CC53" s="95"/>
      <c r="CD53" s="98"/>
      <c r="CE53" s="25">
        <f t="shared" si="12"/>
        <v>3.6833333333333331</v>
      </c>
      <c r="CF53" s="25">
        <f t="shared" si="13"/>
        <v>1.1122075569413805</v>
      </c>
    </row>
    <row r="54" spans="2:84" ht="18" customHeight="1" x14ac:dyDescent="0.15">
      <c r="B54" s="84"/>
      <c r="E54" s="18" t="s">
        <v>145</v>
      </c>
      <c r="F54" s="34"/>
      <c r="G54" s="34"/>
      <c r="H54" s="34">
        <f t="shared" ref="H54:CD54" si="16">IF(ISNUMBER(H55),AVERAGE(H55:H69),"")</f>
        <v>3.2666666666666666</v>
      </c>
      <c r="I54" s="34">
        <f t="shared" si="16"/>
        <v>1.4</v>
      </c>
      <c r="J54" s="34"/>
      <c r="K54" s="34">
        <f t="shared" si="16"/>
        <v>3.8666666666666667</v>
      </c>
      <c r="L54" s="34">
        <f t="shared" si="16"/>
        <v>3</v>
      </c>
      <c r="M54" s="34">
        <f t="shared" si="16"/>
        <v>4.8666666666666663</v>
      </c>
      <c r="N54" s="34"/>
      <c r="O54" s="34">
        <f t="shared" si="16"/>
        <v>4.2</v>
      </c>
      <c r="P54" s="34">
        <f t="shared" si="16"/>
        <v>3.2666666666666666</v>
      </c>
      <c r="Q54" s="34">
        <f t="shared" si="16"/>
        <v>5</v>
      </c>
      <c r="R54" s="34"/>
      <c r="S54" s="34">
        <f t="shared" si="16"/>
        <v>3.0666666666666669</v>
      </c>
      <c r="T54" s="34">
        <f t="shared" si="16"/>
        <v>4.5999999999999996</v>
      </c>
      <c r="U54" s="34">
        <f t="shared" si="16"/>
        <v>4.7333333333333334</v>
      </c>
      <c r="V54" s="34">
        <f t="shared" si="16"/>
        <v>3.3333333333333335</v>
      </c>
      <c r="W54" s="34">
        <f t="shared" si="16"/>
        <v>4</v>
      </c>
      <c r="X54" s="34">
        <f t="shared" si="16"/>
        <v>3.5333333333333332</v>
      </c>
      <c r="Y54" s="34">
        <f t="shared" si="16"/>
        <v>3.9333333333333331</v>
      </c>
      <c r="Z54" s="34">
        <f t="shared" si="16"/>
        <v>3.3333333333333335</v>
      </c>
      <c r="AA54" s="34"/>
      <c r="AB54" s="34">
        <f t="shared" si="16"/>
        <v>4</v>
      </c>
      <c r="AC54" s="34">
        <f t="shared" si="16"/>
        <v>2.6666666666666665</v>
      </c>
      <c r="AD54" s="34">
        <f t="shared" si="16"/>
        <v>3.9333333333333331</v>
      </c>
      <c r="AE54" s="34">
        <f t="shared" si="16"/>
        <v>4</v>
      </c>
      <c r="AF54" s="34">
        <f t="shared" si="16"/>
        <v>3.4666666666666668</v>
      </c>
      <c r="AG54" s="34">
        <f t="shared" si="16"/>
        <v>4.5333333333333332</v>
      </c>
      <c r="AH54" s="34">
        <f t="shared" si="16"/>
        <v>2.8666666666666667</v>
      </c>
      <c r="AI54" s="34">
        <f t="shared" si="16"/>
        <v>1.8666666666666667</v>
      </c>
      <c r="AJ54" s="34">
        <f t="shared" si="16"/>
        <v>4.9333333333333336</v>
      </c>
      <c r="AK54" s="34"/>
      <c r="AL54" s="34">
        <f t="shared" si="16"/>
        <v>3.8</v>
      </c>
      <c r="AM54" s="34">
        <f t="shared" si="16"/>
        <v>4.4666666666666668</v>
      </c>
      <c r="AN54" s="34">
        <f t="shared" ref="AN54:BC54" si="17">IF(ISNUMBER(AN55),AVERAGE(AN55:AN69),"")</f>
        <v>3.8666666666666667</v>
      </c>
      <c r="AO54" s="34">
        <f t="shared" si="17"/>
        <v>4.2666666666666666</v>
      </c>
      <c r="AP54" s="34"/>
      <c r="AQ54" s="34">
        <f t="shared" si="17"/>
        <v>3.5333333333333332</v>
      </c>
      <c r="AR54" s="34">
        <f t="shared" si="17"/>
        <v>4.4666666666666668</v>
      </c>
      <c r="AS54" s="34">
        <f t="shared" si="17"/>
        <v>3.1333333333333333</v>
      </c>
      <c r="AT54" s="34">
        <f t="shared" si="17"/>
        <v>4.666666666666667</v>
      </c>
      <c r="AU54" s="34"/>
      <c r="AV54" s="34">
        <f t="shared" si="17"/>
        <v>3.5333333333333332</v>
      </c>
      <c r="AW54" s="34">
        <f t="shared" si="17"/>
        <v>3.1333333333333333</v>
      </c>
      <c r="AX54" s="34"/>
      <c r="AY54" s="34">
        <f t="shared" si="17"/>
        <v>0</v>
      </c>
      <c r="AZ54" s="34">
        <f t="shared" si="17"/>
        <v>2.8666666666666667</v>
      </c>
      <c r="BA54" s="34">
        <f t="shared" si="17"/>
        <v>3.9333333333333331</v>
      </c>
      <c r="BB54" s="34"/>
      <c r="BC54" s="34">
        <f t="shared" si="17"/>
        <v>2.8</v>
      </c>
      <c r="BD54" s="34">
        <f t="shared" ref="BD54:BM54" si="18">IF(ISNUMBER(BD55),AVERAGE(BD55:BD69),"")</f>
        <v>3.2666666666666666</v>
      </c>
      <c r="BE54" s="34">
        <f t="shared" si="18"/>
        <v>4.1333333333333337</v>
      </c>
      <c r="BF54" s="34">
        <f t="shared" si="18"/>
        <v>3.5333333333333332</v>
      </c>
      <c r="BG54" s="34">
        <f t="shared" si="18"/>
        <v>2.9333333333333331</v>
      </c>
      <c r="BH54" s="34"/>
      <c r="BI54" s="34">
        <f t="shared" si="18"/>
        <v>4.0666666666666664</v>
      </c>
      <c r="BJ54" s="34">
        <f t="shared" si="18"/>
        <v>3.9333333333333331</v>
      </c>
      <c r="BK54" s="34">
        <f t="shared" si="18"/>
        <v>3.8666666666666667</v>
      </c>
      <c r="BL54" s="34">
        <f t="shared" si="18"/>
        <v>4.4666666666666668</v>
      </c>
      <c r="BM54" s="34">
        <f t="shared" si="18"/>
        <v>3.3333333333333335</v>
      </c>
      <c r="BN54" s="34"/>
      <c r="BO54" s="34"/>
      <c r="BP54" s="34"/>
      <c r="BQ54" s="34"/>
      <c r="BR54" s="34"/>
      <c r="BS54" s="34"/>
      <c r="BT54" s="34"/>
      <c r="BU54" s="34"/>
      <c r="BV54" s="34"/>
      <c r="BW54" s="34"/>
      <c r="BX54" s="34"/>
      <c r="BY54" s="34"/>
      <c r="BZ54" s="34"/>
      <c r="CA54" s="34"/>
      <c r="CB54" s="34"/>
      <c r="CC54" s="34"/>
      <c r="CD54" s="34" t="str">
        <f t="shared" si="16"/>
        <v/>
      </c>
      <c r="CE54" s="34">
        <f t="shared" si="12"/>
        <v>3.6180555555555567</v>
      </c>
      <c r="CF54" s="34">
        <f t="shared" si="13"/>
        <v>0.920862950541532</v>
      </c>
    </row>
    <row r="55" spans="2:84" ht="42" x14ac:dyDescent="0.15">
      <c r="B55" s="84" t="s">
        <v>726</v>
      </c>
      <c r="C55" s="86" t="s">
        <v>224</v>
      </c>
      <c r="D55" s="2">
        <v>5</v>
      </c>
      <c r="E55" s="15" t="s">
        <v>32</v>
      </c>
      <c r="F55" s="95">
        <f>IF($C55 = "neg", (($D55+1) - VLOOKUP($B55,'Results-formatted 060121'!$A:$AJ,(F$3+2),FALSE)), IF($C55 = "pos-neg", (3+VLOOKUP($B55,'Results-formatted 060121'!$A:$AJ,(F$3+2),FALSE)), VLOOKUP($B55,'Results-formatted 060121'!$A:$AJ,(F$3+2),FALSE)))</f>
        <v>3</v>
      </c>
      <c r="G55" s="95">
        <f>IF($C55 = "neg", (($D55+1) - VLOOKUP($B55,'Results-formatted 060121'!$A:$AJ,(G$3+2),FALSE)), IF($C55 = "pos-neg", (3+VLOOKUP($B55,'Results-formatted 060121'!$A:$AJ,(G$3+2),FALSE)), VLOOKUP($B55,'Results-formatted 060121'!$A:$AJ,(G$3+2),FALSE)))</f>
        <v>5</v>
      </c>
      <c r="H55" s="95">
        <f>IF($C55 = "neg", (($D55+1) - VLOOKUP($B55,'Results-formatted 060121'!$A:$AJ,(H$3+2),FALSE)), IF($C55 = "pos-neg", (3+VLOOKUP($B55,'Results-formatted 060121'!$A:$AJ,(H$3+2),FALSE)), VLOOKUP($B55,'Results-formatted 060121'!$A:$AJ,(H$3+2),FALSE)))</f>
        <v>3</v>
      </c>
      <c r="I55" s="95">
        <f>IF($C55 = "neg", (($D55+1) - VLOOKUP($B55,'Results-formatted 060121'!$A:$AJ,(I$3+2),FALSE)), IF($C55 = "pos-neg", (3+VLOOKUP($B55,'Results-formatted 060121'!$A:$AJ,(I$3+2),FALSE)), VLOOKUP($B55,'Results-formatted 060121'!$A:$AJ,(I$3+2),FALSE)))</f>
        <v>2</v>
      </c>
      <c r="J55" s="95">
        <f>IF($C55 = "neg", (($D55+1) - VLOOKUP($B55,'Results-formatted 060121'!$A:$AJ,(J$3+2),FALSE)), IF($C55 = "pos-neg", (3+VLOOKUP($B55,'Results-formatted 060121'!$A:$AJ,(J$3+2),FALSE)), VLOOKUP($B55,'Results-formatted 060121'!$A:$AJ,(J$3+2),FALSE)))</f>
        <v>3</v>
      </c>
      <c r="K55" s="95">
        <f>IF($C55 = "neg", (($D55+1) - VLOOKUP($B55,'Results-formatted 060121'!$A:$AJ,(K$3+2),FALSE)), IF($C55 = "pos-neg", (3+VLOOKUP($B55,'Results-formatted 060121'!$A:$AJ,(K$3+2),FALSE)), VLOOKUP($B55,'Results-formatted 060121'!$A:$AJ,(K$3+2),FALSE)))</f>
        <v>3</v>
      </c>
      <c r="L55" s="95">
        <f>IF($C55 = "neg", (($D55+1) - VLOOKUP($B55,'Results-formatted 060121'!$A:$AJ,(L$3+2),FALSE)), IF($C55 = "pos-neg", (3+VLOOKUP($B55,'Results-formatted 060121'!$A:$AJ,(L$3+2),FALSE)), VLOOKUP($B55,'Results-formatted 060121'!$A:$AJ,(L$3+2),FALSE)))</f>
        <v>3</v>
      </c>
      <c r="M55" s="95">
        <f>IF($C55 = "neg", (($D55+1) - VLOOKUP($B55,'Results-formatted 060121'!$A:$AJ,(M$3+2),FALSE)), IF($C55 = "pos-neg", (3+VLOOKUP($B55,'Results-formatted 060121'!$A:$AJ,(M$3+2),FALSE)), VLOOKUP($B55,'Results-formatted 060121'!$A:$AJ,(M$3+2),FALSE)))</f>
        <v>5</v>
      </c>
      <c r="N55" s="95">
        <f>IF($C55 = "neg", (($D55+1) - VLOOKUP($B55,'Results-formatted 060121'!$A:$AJ,(N$3+2),FALSE)), IF($C55 = "pos-neg", (3+VLOOKUP($B55,'Results-formatted 060121'!$A:$AJ,(N$3+2),FALSE)), VLOOKUP($B55,'Results-formatted 060121'!$A:$AJ,(N$3+2),FALSE)))</f>
        <v>4</v>
      </c>
      <c r="O55" s="95">
        <f>IF($C55 = "neg", (($D55+1) - VLOOKUP($B55,'Results-formatted 060121'!$A:$AJ,(O$3+2),FALSE)), IF($C55 = "pos-neg", (3+VLOOKUP($B55,'Results-formatted 060121'!$A:$AJ,(O$3+2),FALSE)), VLOOKUP($B55,'Results-formatted 060121'!$A:$AJ,(O$3+2),FALSE)))</f>
        <v>4</v>
      </c>
      <c r="P55" s="95">
        <f>IF($C55 = "neg", (($D55+1) - VLOOKUP($B55,'Results-formatted 060121'!$A:$AJ,(P$3+2),FALSE)), IF($C55 = "pos-neg", (3+VLOOKUP($B55,'Results-formatted 060121'!$A:$AJ,(P$3+2),FALSE)), VLOOKUP($B55,'Results-formatted 060121'!$A:$AJ,(P$3+2),FALSE)))</f>
        <v>2</v>
      </c>
      <c r="Q55" s="95">
        <f>IF($C55 = "neg", (($D55+1) - VLOOKUP($B55,'Results-formatted 060121'!$A:$AJ,(Q$3+2),FALSE)), IF($C55 = "pos-neg", (3+VLOOKUP($B55,'Results-formatted 060121'!$A:$AJ,(Q$3+2),FALSE)), VLOOKUP($B55,'Results-formatted 060121'!$A:$AJ,(Q$3+2),FALSE)))</f>
        <v>5</v>
      </c>
      <c r="R55" s="95">
        <f>IF($C55 = "neg", (($D55+1) - VLOOKUP($B55,'Results-formatted 060121'!$A:$AJ,(R$3+2),FALSE)), IF($C55 = "pos-neg", (3+VLOOKUP($B55,'Results-formatted 060121'!$A:$AJ,(R$3+2),FALSE)), VLOOKUP($B55,'Results-formatted 060121'!$A:$AJ,(R$3+2),FALSE)))</f>
        <v>4</v>
      </c>
      <c r="S55" s="95">
        <f>IF($C55 = "neg", (($D55+1) - VLOOKUP($B55,'Results-formatted 060121'!$A:$AJ,(S$3+2),FALSE)), IF($C55 = "pos-neg", (3+VLOOKUP($B55,'Results-formatted 060121'!$A:$AJ,(S$3+2),FALSE)), VLOOKUP($B55,'Results-formatted 060121'!$A:$AJ,(S$3+2),FALSE)))</f>
        <v>5</v>
      </c>
      <c r="T55" s="95">
        <f>IF($C55 = "neg", (($D55+1) - VLOOKUP($B55,'Results-formatted 060121'!$A:$AJ,(T$3+2),FALSE)), IF($C55 = "pos-neg", (3+VLOOKUP($B55,'Results-formatted 060121'!$A:$AJ,(T$3+2),FALSE)), VLOOKUP($B55,'Results-formatted 060121'!$A:$AJ,(T$3+2),FALSE)))</f>
        <v>4</v>
      </c>
      <c r="U55" s="95">
        <f>IF($C55 = "neg", (($D55+1) - VLOOKUP($B55,'Results-formatted 060121'!$A:$AJ,(U$3+2),FALSE)), IF($C55 = "pos-neg", (3+VLOOKUP($B55,'Results-formatted 060121'!$A:$AJ,(U$3+2),FALSE)), VLOOKUP($B55,'Results-formatted 060121'!$A:$AJ,(U$3+2),FALSE)))</f>
        <v>4</v>
      </c>
      <c r="V55" s="95">
        <f>IF($C55 = "neg", (($D55+1) - VLOOKUP($B55,'Results-formatted 060121'!$A:$AJ,(V$3+2),FALSE)), IF($C55 = "pos-neg", (3+VLOOKUP($B55,'Results-formatted 060121'!$A:$AJ,(V$3+2),FALSE)), VLOOKUP($B55,'Results-formatted 060121'!$A:$AJ,(V$3+2),FALSE)))</f>
        <v>3</v>
      </c>
      <c r="W55" s="95">
        <f>IF($C55 = "neg", (($D55+1) - VLOOKUP($B55,'Results-formatted 060121'!$A:$AJ,(W$3+2),FALSE)), IF($C55 = "pos-neg", (3+VLOOKUP($B55,'Results-formatted 060121'!$A:$AJ,(W$3+2),FALSE)), VLOOKUP($B55,'Results-formatted 060121'!$A:$AJ,(W$3+2),FALSE)))</f>
        <v>4</v>
      </c>
      <c r="X55" s="95">
        <f>IF($C55 = "neg", (($D55+1) - VLOOKUP($B55,'Results-formatted 060121'!$A:$AJ,(X$3+2),FALSE)), IF($C55 = "pos-neg", (3+VLOOKUP($B55,'Results-formatted 060121'!$A:$AJ,(X$3+2),FALSE)), VLOOKUP($B55,'Results-formatted 060121'!$A:$AJ,(X$3+2),FALSE)))</f>
        <v>3</v>
      </c>
      <c r="Y55" s="95">
        <f>IF($C55 = "neg", (($D55+1) - VLOOKUP($B55,'Results-formatted 060121'!$A:$AJ,(Y$3+2),FALSE)), IF($C55 = "pos-neg", (3+VLOOKUP($B55,'Results-formatted 060121'!$A:$AJ,(Y$3+2),FALSE)), VLOOKUP($B55,'Results-formatted 060121'!$A:$AJ,(Y$3+2),FALSE)))</f>
        <v>4</v>
      </c>
      <c r="Z55" s="95">
        <f>IF($C55 = "neg", (($D55+1) - VLOOKUP($B55,'Results-formatted 060121'!$A:$AJ,(Z$3+2),FALSE)), IF($C55 = "pos-neg", (3+VLOOKUP($B55,'Results-formatted 060121'!$A:$AJ,(Z$3+2),FALSE)), VLOOKUP($B55,'Results-formatted 060121'!$A:$AJ,(Z$3+2),FALSE)))</f>
        <v>3</v>
      </c>
      <c r="AA55" s="95">
        <f>IF($C55 = "neg", (($D55+1) - VLOOKUP($B55,'Results-formatted 060121'!$A:$AJ,(AA$3+2),FALSE)), IF($C55 = "pos-neg", (3+VLOOKUP($B55,'Results-formatted 060121'!$A:$AJ,(AA$3+2),FALSE)), VLOOKUP($B55,'Results-formatted 060121'!$A:$AJ,(AA$3+2),FALSE)))</f>
        <v>5</v>
      </c>
      <c r="AB55" s="95">
        <f>IF($C55 = "neg", (($D55+1) - VLOOKUP($B55,'Results-formatted 060121'!$A:$AJ,(AB$3+2),FALSE)), IF($C55 = "pos-neg", (3+VLOOKUP($B55,'Results-formatted 060121'!$A:$AJ,(AB$3+2),FALSE)), VLOOKUP($B55,'Results-formatted 060121'!$A:$AJ,(AB$3+2),FALSE)))</f>
        <v>4</v>
      </c>
      <c r="AC55" s="95">
        <f>IF($C55 = "neg", (($D55+1) - VLOOKUP($B55,'Results-formatted 060121'!$A:$AJ,(AC$3+2),FALSE)), IF($C55 = "pos-neg", (3+VLOOKUP($B55,'Results-formatted 060121'!$A:$AJ,(AC$3+2),FALSE)), VLOOKUP($B55,'Results-formatted 060121'!$A:$AJ,(AC$3+2),FALSE)))</f>
        <v>3</v>
      </c>
      <c r="AD55" s="95">
        <f>IF($C55 = "neg", (($D55+1) - VLOOKUP($B55,'Results-formatted 060121'!$A:$AJ,(AD$3+2),FALSE)), IF($C55 = "pos-neg", (3+VLOOKUP($B55,'Results-formatted 060121'!$A:$AJ,(AD$3+2),FALSE)), VLOOKUP($B55,'Results-formatted 060121'!$A:$AJ,(AD$3+2),FALSE)))</f>
        <v>4</v>
      </c>
      <c r="AE55" s="95">
        <f>IF($C55 = "neg", (($D55+1) - VLOOKUP($B55,'Results-formatted 060121'!$A:$AJ,(AE$3+2),FALSE)), IF($C55 = "pos-neg", (3+VLOOKUP($B55,'Results-formatted 060121'!$A:$AJ,(AE$3+2),FALSE)), VLOOKUP($B55,'Results-formatted 060121'!$A:$AJ,(AE$3+2),FALSE)))</f>
        <v>3</v>
      </c>
      <c r="AF55" s="95">
        <f>IF($C55 = "neg", (($D55+1) - VLOOKUP($B55,'Results-formatted 060121'!$A:$AJ,(AF$3+2),FALSE)), IF($C55 = "pos-neg", (3+VLOOKUP($B55,'Results-formatted 060121'!$A:$AJ,(AF$3+2),FALSE)), VLOOKUP($B55,'Results-formatted 060121'!$A:$AJ,(AF$3+2),FALSE)))</f>
        <v>3</v>
      </c>
      <c r="AG55" s="95">
        <f>IF($C55 = "neg", (($D55+1) - VLOOKUP($B55,'Results-formatted 060121'!$A:$AJ,(AG$3+2),FALSE)), IF($C55 = "pos-neg", (3+VLOOKUP($B55,'Results-formatted 060121'!$A:$AJ,(AG$3+2),FALSE)), VLOOKUP($B55,'Results-formatted 060121'!$A:$AJ,(AG$3+2),FALSE)))</f>
        <v>5</v>
      </c>
      <c r="AH55" s="95">
        <f>IF($C55 = "neg", (($D55+1) - VLOOKUP($B55,'Results-formatted 060121'!$A:$AJ,(AH$3+2),FALSE)), IF($C55 = "pos-neg", (3+VLOOKUP($B55,'Results-formatted 060121'!$A:$AJ,(AH$3+2),FALSE)), VLOOKUP($B55,'Results-formatted 060121'!$A:$AJ,(AH$3+2),FALSE)))</f>
        <v>4</v>
      </c>
      <c r="AI55" s="95">
        <f>IF($C55 = "neg", (($D55+1) - VLOOKUP($B55,'Results-formatted 060121'!$A:$AJ,(AI$3+2),FALSE)), IF($C55 = "pos-neg", (3+VLOOKUP($B55,'Results-formatted 060121'!$A:$AJ,(AI$3+2),FALSE)), VLOOKUP($B55,'Results-formatted 060121'!$A:$AJ,(AI$3+2),FALSE)))</f>
        <v>2</v>
      </c>
      <c r="AJ55" s="95">
        <f>IF($C55 = "neg", (($D55+1) - VLOOKUP($B55,'Results-formatted 060121'!$A:$AJ,(AJ$3+2),FALSE)), IF($C55 = "pos-neg", (3+VLOOKUP($B55,'Results-formatted 060121'!$A:$AJ,(AJ$3+2),FALSE)), VLOOKUP($B55,'Results-formatted 060121'!$A:$AJ,(AJ$3+2),FALSE)))</f>
        <v>5</v>
      </c>
      <c r="AK55" s="95">
        <f>IF($C55 = "neg", (($D55+1) - VLOOKUP($B55,'Results-formatted 060121'!$A:$AJ,(AK$3+2),FALSE)), IF($C55 = "pos-neg", (3+VLOOKUP($B55,'Results-formatted 060121'!$A:$AJ,(AK$3+2),FALSE)), VLOOKUP($B55,'Results-formatted 060121'!$A:$AJ,(AK$3+2),FALSE)))</f>
        <v>4</v>
      </c>
      <c r="AL55" s="95">
        <f>IF($C55 = "neg", (($D55+1) - VLOOKUP($B55,'Results-formatted 060121'!$A:$AJ,(AL$3+2),FALSE)), IF($C55 = "pos-neg", (3+VLOOKUP($B55,'Results-formatted 060121'!$A:$AJ,(AL$3+2),FALSE)), VLOOKUP($B55,'Results-formatted 060121'!$A:$AJ,(AL$3+2),FALSE)))</f>
        <v>4</v>
      </c>
      <c r="AM55" s="95">
        <f>IF($C55 = "neg", (($D55+1) - VLOOKUP($B55,'Results-formatted 060121'!$A:AJ,(AM$3+2),FALSE)), IF($C55 = "pos-neg", (3+VLOOKUP($B55,'Results-formatted 060121'!$A:AJ,(AM$3+2),FALSE)), VLOOKUP($B55,'Results-formatted 060121'!$A:AJ,(AM$3+2),FALSE)))</f>
        <v>3</v>
      </c>
      <c r="AN55" s="95">
        <f>IF($C55 = "neg", (($D55+1) - VLOOKUP($B55,'Results-formatted 060121'!$A:AK,(AN$3+2),FALSE)), IF($C55 = "pos-neg", (3+VLOOKUP($B55,'Results-formatted 060121'!$A:AK,(AN$3+2),FALSE)), VLOOKUP($B55,'Results-formatted 060121'!$A:AK,(AN$3+2),FALSE)))</f>
        <v>4</v>
      </c>
      <c r="AO55" s="95">
        <f>IF($C55 = "neg", (($D55+1) - VLOOKUP($B55,'Results-formatted 060121'!$A:AL,(AO$3+2),FALSE)), IF($C55 = "pos-neg", (3+VLOOKUP($B55,'Results-formatted 060121'!$A:AL,(AO$3+2),FALSE)), VLOOKUP($B55,'Results-formatted 060121'!$A:AL,(AO$3+2),FALSE)))</f>
        <v>4</v>
      </c>
      <c r="AP55" s="95">
        <f>IF($C55 = "neg", (($D55+1) - VLOOKUP($B55,'Results-formatted 060121'!$A:AM,(AP$3+2),FALSE)), IF($C55 = "pos-neg", (3+VLOOKUP($B55,'Results-formatted 060121'!$A:AM,(AP$3+2),FALSE)), VLOOKUP($B55,'Results-formatted 060121'!$A:AM,(AP$3+2),FALSE)))</f>
        <v>3</v>
      </c>
      <c r="AQ55" s="95">
        <f>IF($C55 = "neg", (($D55+1) - VLOOKUP($B55,'Results-formatted 060121'!$A:AN,(AQ$3+2),FALSE)), IF($C55 = "pos-neg", (3+VLOOKUP($B55,'Results-formatted 060121'!$A:AN,(AQ$3+2),FALSE)), VLOOKUP($B55,'Results-formatted 060121'!$A:AN,(AQ$3+2),FALSE)))</f>
        <v>3</v>
      </c>
      <c r="AR55" s="95">
        <f>IF($C55 = "neg", (($D55+1) - VLOOKUP($B55,'Results-formatted 060121'!$A:AO,(AR$3+2),FALSE)), IF($C55 = "pos-neg", (3+VLOOKUP($B55,'Results-formatted 060121'!$A:AO,(AR$3+2),FALSE)), VLOOKUP($B55,'Results-formatted 060121'!$A:AO,(AR$3+2),FALSE)))</f>
        <v>4</v>
      </c>
      <c r="AS55" s="95">
        <f>IF($C55 = "neg", (($D55+1) - VLOOKUP($B55,'Results-formatted 060121'!$A:AP,(AS$3+2),FALSE)), IF($C55 = "pos-neg", (3+VLOOKUP($B55,'Results-formatted 060121'!$A:AP,(AS$3+2),FALSE)), VLOOKUP($B55,'Results-formatted 060121'!$A:AP,(AS$3+2),FALSE)))</f>
        <v>3</v>
      </c>
      <c r="AT55" s="95">
        <f>IF($C55 = "neg", (($D55+1) - VLOOKUP($B55,'Results-formatted 060121'!$A:AQ,(AT$3+2),FALSE)), IF($C55 = "pos-neg", (3+VLOOKUP($B55,'Results-formatted 060121'!$A:AQ,(AT$3+2),FALSE)), VLOOKUP($B55,'Results-formatted 060121'!$A:AQ,(AT$3+2),FALSE)))</f>
        <v>4</v>
      </c>
      <c r="AU55" s="95">
        <f>IF($C55 = "neg", (($D55+1) - VLOOKUP($B55,'Results-formatted 060121'!$A:AR,(AU$3+2),FALSE)), IF($C55 = "pos-neg", (3+VLOOKUP($B55,'Results-formatted 060121'!$A:AR,(AU$3+2),FALSE)), VLOOKUP($B55,'Results-formatted 060121'!$A:AR,(AU$3+2),FALSE)))</f>
        <v>4</v>
      </c>
      <c r="AV55" s="95">
        <f>IF($C55 = "neg", (($D55+1) - VLOOKUP($B55,'Results-formatted 060121'!$A:AS,(AV$3+2),FALSE)), IF($C55 = "pos-neg", (3+VLOOKUP($B55,'Results-formatted 060121'!$A:AS,(AV$3+2),FALSE)), VLOOKUP($B55,'Results-formatted 060121'!$A:AS,(AV$3+2),FALSE)))</f>
        <v>3</v>
      </c>
      <c r="AW55" s="95">
        <f>IF($C55 = "neg", (($D55+1) - VLOOKUP($B55,'Results-formatted 060121'!$A:AT,(AW$3+2),FALSE)), IF($C55 = "pos-neg", (3+VLOOKUP($B55,'Results-formatted 060121'!$A:AT,(AW$3+2),FALSE)), VLOOKUP($B55,'Results-formatted 060121'!$A:AT,(AW$3+2),FALSE)))</f>
        <v>3</v>
      </c>
      <c r="AX55" s="95">
        <f>IF($C55 = "neg", (($D55+1) - VLOOKUP($B55,'Results-formatted 060121'!$A:AU,(AX$3+2),FALSE)), IF($C55 = "pos-neg", (3+VLOOKUP($B55,'Results-formatted 060121'!$A:AU,(AX$3+2),FALSE)), VLOOKUP($B55,'Results-formatted 060121'!$A:AU,(AX$3+2),FALSE)))</f>
        <v>1</v>
      </c>
      <c r="AY55" s="95">
        <f>IF($C55 = "neg", (($D55+1) - VLOOKUP($B55,'Results-formatted 060121'!$A:AV,(AY$3+2),FALSE)), IF($C55 = "pos-neg", (3+VLOOKUP($B55,'Results-formatted 060121'!$A:AV,(AY$3+2),FALSE)), VLOOKUP($B55,'Results-formatted 060121'!$A:AV,(AY$3+2),FALSE)))</f>
        <v>0</v>
      </c>
      <c r="AZ55" s="95">
        <f>IF($C55 = "neg", (($D55+1) - VLOOKUP($B55,'Results-formatted 060121'!$A:AW,(AZ$3+2),FALSE)), IF($C55 = "pos-neg", (3+VLOOKUP($B55,'Results-formatted 060121'!$A:AW,(AZ$3+2),FALSE)), VLOOKUP($B55,'Results-formatted 060121'!$A:AW,(AZ$3+2),FALSE)))</f>
        <v>4</v>
      </c>
      <c r="BA55" s="95">
        <f>IF($C55 = "neg", (($D55+1) - VLOOKUP($B55,'Results-formatted 060121'!$A:AX,(BA$3+2),FALSE)), IF($C55 = "pos-neg", (3+VLOOKUP($B55,'Results-formatted 060121'!$A:AX,(BA$3+2),FALSE)), VLOOKUP($B55,'Results-formatted 060121'!$A:AX,(BA$3+2),FALSE)))</f>
        <v>4</v>
      </c>
      <c r="BB55" s="95">
        <f>IF($C55 = "neg", (($D55+1) - VLOOKUP($B55,'Results-formatted 060121'!$A:AY,(BB$3+2),FALSE)), IF($C55 = "pos-neg", (3+VLOOKUP($B55,'Results-formatted 060121'!$A:AY,(BB$3+2),FALSE)), VLOOKUP($B55,'Results-formatted 060121'!$A:AY,(BB$3+2),FALSE)))</f>
        <v>5</v>
      </c>
      <c r="BC55" s="95">
        <f>IF($C55 = "neg", (($D55+1) - VLOOKUP($B55,'Results-formatted 060121'!$A:AZ,(BC$3+2),FALSE)), IF($C55 = "pos-neg", (3+VLOOKUP($B55,'Results-formatted 060121'!$A:AZ,(BC$3+2),FALSE)), VLOOKUP($B55,'Results-formatted 060121'!$A:AZ,(BC$3+2),FALSE)))</f>
        <v>2</v>
      </c>
      <c r="BD55" s="95">
        <f>IF($C55 = "neg", (($D55+1) - VLOOKUP($B55,'Results-formatted 060121'!$A:BA,(BD$3+2),FALSE)), IF($C55 = "pos-neg", (3+VLOOKUP($B55,'Results-formatted 060121'!$A:BA,(BD$3+2),FALSE)), VLOOKUP($B55,'Results-formatted 060121'!$A:BA,(BD$3+2),FALSE)))</f>
        <v>3</v>
      </c>
      <c r="BE55" s="95">
        <f>IF($C55 = "neg", (($D55+1) - VLOOKUP($B55,'Results-formatted 060121'!$A:BB,(BE$3+2),FALSE)), IF($C55 = "pos-neg", (3+VLOOKUP($B55,'Results-formatted 060121'!$A:BB,(BE$3+2),FALSE)), VLOOKUP($B55,'Results-formatted 060121'!$A:BB,(BE$3+2),FALSE)))</f>
        <v>4</v>
      </c>
      <c r="BF55" s="95">
        <f>IF($C55 = "neg", (($D55+1) - VLOOKUP($B55,'Results-formatted 060121'!$A:BC,(BF$3+2),FALSE)), IF($C55 = "pos-neg", (3+VLOOKUP($B55,'Results-formatted 060121'!$A:BC,(BF$3+2),FALSE)), VLOOKUP($B55,'Results-formatted 060121'!$A:BC,(BF$3+2),FALSE)))</f>
        <v>2</v>
      </c>
      <c r="BG55" s="95">
        <f>IF($C55 = "neg", (($D55+1) - VLOOKUP($B55,'Results-formatted 060121'!$A:BD,(BG$3+2),FALSE)), IF($C55 = "pos-neg", (3+VLOOKUP($B55,'Results-formatted 060121'!$A:BD,(BG$3+2),FALSE)), VLOOKUP($B55,'Results-formatted 060121'!$A:BD,(BG$3+2),FALSE)))</f>
        <v>2</v>
      </c>
      <c r="BH55" s="95">
        <f>IF($C55 = "neg", (($D55+1) - VLOOKUP($B55,'Results-formatted 060121'!$A:BE,(BH$3+2),FALSE)), IF($C55 = "pos-neg", (3+VLOOKUP($B55,'Results-formatted 060121'!$A:BE,(BH$3+2),FALSE)), VLOOKUP($B55,'Results-formatted 060121'!$A:BE,(BH$3+2),FALSE)))</f>
        <v>4</v>
      </c>
      <c r="BI55" s="95">
        <f>IF($C55 = "neg", (($D55+1) - VLOOKUP($B55,'Results-formatted 060121'!$A:BF,(BI$3+2),FALSE)), IF($C55 = "pos-neg", (3+VLOOKUP($B55,'Results-formatted 060121'!$A:BF,(BI$3+2),FALSE)), VLOOKUP($B55,'Results-formatted 060121'!$A:BF,(BI$3+2),FALSE)))</f>
        <v>4</v>
      </c>
      <c r="BJ55" s="95">
        <f>IF($C55 = "neg", (($D55+1) - VLOOKUP($B55,'Results-formatted 060121'!$A:BG,(BJ$3+2),FALSE)), IF($C55 = "pos-neg", (3+VLOOKUP($B55,'Results-formatted 060121'!$A:BG,(BJ$3+2),FALSE)), VLOOKUP($B55,'Results-formatted 060121'!$A:BG,(BJ$3+2),FALSE)))</f>
        <v>4</v>
      </c>
      <c r="BK55" s="95">
        <f>IF($C55 = "neg", (($D55+1) - VLOOKUP($B55,'Results-formatted 060121'!$A:BH,(BK$3+2),FALSE)), IF($C55 = "pos-neg", (3+VLOOKUP($B55,'Results-formatted 060121'!$A:BH,(BK$3+2),FALSE)), VLOOKUP($B55,'Results-formatted 060121'!$A:BH,(BK$3+2),FALSE)))</f>
        <v>4</v>
      </c>
      <c r="BL55" s="95">
        <f>IF($C55 = "neg", (($D55+1) - VLOOKUP($B55,'Results-formatted 060121'!$A:BI,(BL$3+2),FALSE)), IF($C55 = "pos-neg", (3+VLOOKUP($B55,'Results-formatted 060121'!$A:BI,(BL$3+2),FALSE)), VLOOKUP($B55,'Results-formatted 060121'!$A:BI,(BL$3+2),FALSE)))</f>
        <v>4</v>
      </c>
      <c r="BM55" s="95">
        <f>IF($C55 = "neg", (($D55+1) - VLOOKUP($B55,'Results-formatted 060121'!$A:BJ,(BM$3+2),FALSE)), IF($C55 = "pos-neg", (3+VLOOKUP($B55,'Results-formatted 060121'!$A:BJ,(BM$3+2),FALSE)), VLOOKUP($B55,'Results-formatted 060121'!$A:BJ,(BM$3+2),FALSE)))</f>
        <v>4</v>
      </c>
      <c r="BN55" s="95"/>
      <c r="BO55" s="95"/>
      <c r="BP55" s="95"/>
      <c r="BQ55" s="95"/>
      <c r="BR55" s="95"/>
      <c r="BS55" s="95"/>
      <c r="BT55" s="95"/>
      <c r="BU55" s="95"/>
      <c r="BV55" s="95"/>
      <c r="BW55" s="95"/>
      <c r="BX55" s="95"/>
      <c r="BY55" s="95"/>
      <c r="BZ55" s="95"/>
      <c r="CA55" s="95"/>
      <c r="CB55" s="95"/>
      <c r="CC55" s="95"/>
      <c r="CD55" s="98"/>
      <c r="CE55" s="25">
        <f t="shared" si="12"/>
        <v>3.5166666666666666</v>
      </c>
      <c r="CF55" s="25">
        <f t="shared" si="13"/>
        <v>1.0166689821220276</v>
      </c>
    </row>
    <row r="56" spans="2:84" ht="42" x14ac:dyDescent="0.15">
      <c r="B56" s="84" t="s">
        <v>727</v>
      </c>
      <c r="C56" s="86" t="s">
        <v>224</v>
      </c>
      <c r="D56" s="2">
        <v>5</v>
      </c>
      <c r="E56" s="15" t="s">
        <v>33</v>
      </c>
      <c r="F56" s="95">
        <f>IF($C56 = "neg", (($D56+1) - VLOOKUP($B56,'Results-formatted 060121'!$A:$AJ,(F$3+2),FALSE)), IF($C56 = "pos-neg", (3+VLOOKUP($B56,'Results-formatted 060121'!$A:$AJ,(F$3+2),FALSE)), VLOOKUP($B56,'Results-formatted 060121'!$A:$AJ,(F$3+2),FALSE)))</f>
        <v>3</v>
      </c>
      <c r="G56" s="95">
        <f>IF($C56 = "neg", (($D56+1) - VLOOKUP($B56,'Results-formatted 060121'!$A:$AJ,(G$3+2),FALSE)), IF($C56 = "pos-neg", (3+VLOOKUP($B56,'Results-formatted 060121'!$A:$AJ,(G$3+2),FALSE)), VLOOKUP($B56,'Results-formatted 060121'!$A:$AJ,(G$3+2),FALSE)))</f>
        <v>5</v>
      </c>
      <c r="H56" s="95">
        <f>IF($C56 = "neg", (($D56+1) - VLOOKUP($B56,'Results-formatted 060121'!$A:$AJ,(H$3+2),FALSE)), IF($C56 = "pos-neg", (3+VLOOKUP($B56,'Results-formatted 060121'!$A:$AJ,(H$3+2),FALSE)), VLOOKUP($B56,'Results-formatted 060121'!$A:$AJ,(H$3+2),FALSE)))</f>
        <v>4</v>
      </c>
      <c r="I56" s="95">
        <f>IF($C56 = "neg", (($D56+1) - VLOOKUP($B56,'Results-formatted 060121'!$A:$AJ,(I$3+2),FALSE)), IF($C56 = "pos-neg", (3+VLOOKUP($B56,'Results-formatted 060121'!$A:$AJ,(I$3+2),FALSE)), VLOOKUP($B56,'Results-formatted 060121'!$A:$AJ,(I$3+2),FALSE)))</f>
        <v>2</v>
      </c>
      <c r="J56" s="95">
        <f>IF($C56 = "neg", (($D56+1) - VLOOKUP($B56,'Results-formatted 060121'!$A:$AJ,(J$3+2),FALSE)), IF($C56 = "pos-neg", (3+VLOOKUP($B56,'Results-formatted 060121'!$A:$AJ,(J$3+2),FALSE)), VLOOKUP($B56,'Results-formatted 060121'!$A:$AJ,(J$3+2),FALSE)))</f>
        <v>4</v>
      </c>
      <c r="K56" s="95">
        <f>IF($C56 = "neg", (($D56+1) - VLOOKUP($B56,'Results-formatted 060121'!$A:$AJ,(K$3+2),FALSE)), IF($C56 = "pos-neg", (3+VLOOKUP($B56,'Results-formatted 060121'!$A:$AJ,(K$3+2),FALSE)), VLOOKUP($B56,'Results-formatted 060121'!$A:$AJ,(K$3+2),FALSE)))</f>
        <v>4</v>
      </c>
      <c r="L56" s="95">
        <f>IF($C56 = "neg", (($D56+1) - VLOOKUP($B56,'Results-formatted 060121'!$A:$AJ,(L$3+2),FALSE)), IF($C56 = "pos-neg", (3+VLOOKUP($B56,'Results-formatted 060121'!$A:$AJ,(L$3+2),FALSE)), VLOOKUP($B56,'Results-formatted 060121'!$A:$AJ,(L$3+2),FALSE)))</f>
        <v>3</v>
      </c>
      <c r="M56" s="95">
        <f>IF($C56 = "neg", (($D56+1) - VLOOKUP($B56,'Results-formatted 060121'!$A:$AJ,(M$3+2),FALSE)), IF($C56 = "pos-neg", (3+VLOOKUP($B56,'Results-formatted 060121'!$A:$AJ,(M$3+2),FALSE)), VLOOKUP($B56,'Results-formatted 060121'!$A:$AJ,(M$3+2),FALSE)))</f>
        <v>5</v>
      </c>
      <c r="N56" s="95">
        <f>IF($C56 = "neg", (($D56+1) - VLOOKUP($B56,'Results-formatted 060121'!$A:$AJ,(N$3+2),FALSE)), IF($C56 = "pos-neg", (3+VLOOKUP($B56,'Results-formatted 060121'!$A:$AJ,(N$3+2),FALSE)), VLOOKUP($B56,'Results-formatted 060121'!$A:$AJ,(N$3+2),FALSE)))</f>
        <v>4</v>
      </c>
      <c r="O56" s="95">
        <f>IF($C56 = "neg", (($D56+1) - VLOOKUP($B56,'Results-formatted 060121'!$A:$AJ,(O$3+2),FALSE)), IF($C56 = "pos-neg", (3+VLOOKUP($B56,'Results-formatted 060121'!$A:$AJ,(O$3+2),FALSE)), VLOOKUP($B56,'Results-formatted 060121'!$A:$AJ,(O$3+2),FALSE)))</f>
        <v>3</v>
      </c>
      <c r="P56" s="95">
        <f>IF($C56 = "neg", (($D56+1) - VLOOKUP($B56,'Results-formatted 060121'!$A:$AJ,(P$3+2),FALSE)), IF($C56 = "pos-neg", (3+VLOOKUP($B56,'Results-formatted 060121'!$A:$AJ,(P$3+2),FALSE)), VLOOKUP($B56,'Results-formatted 060121'!$A:$AJ,(P$3+2),FALSE)))</f>
        <v>3</v>
      </c>
      <c r="Q56" s="95">
        <f>IF($C56 = "neg", (($D56+1) - VLOOKUP($B56,'Results-formatted 060121'!$A:$AJ,(Q$3+2),FALSE)), IF($C56 = "pos-neg", (3+VLOOKUP($B56,'Results-formatted 060121'!$A:$AJ,(Q$3+2),FALSE)), VLOOKUP($B56,'Results-formatted 060121'!$A:$AJ,(Q$3+2),FALSE)))</f>
        <v>5</v>
      </c>
      <c r="R56" s="95">
        <f>IF($C56 = "neg", (($D56+1) - VLOOKUP($B56,'Results-formatted 060121'!$A:$AJ,(R$3+2),FALSE)), IF($C56 = "pos-neg", (3+VLOOKUP($B56,'Results-formatted 060121'!$A:$AJ,(R$3+2),FALSE)), VLOOKUP($B56,'Results-formatted 060121'!$A:$AJ,(R$3+2),FALSE)))</f>
        <v>5</v>
      </c>
      <c r="S56" s="95">
        <f>IF($C56 = "neg", (($D56+1) - VLOOKUP($B56,'Results-formatted 060121'!$A:$AJ,(S$3+2),FALSE)), IF($C56 = "pos-neg", (3+VLOOKUP($B56,'Results-formatted 060121'!$A:$AJ,(S$3+2),FALSE)), VLOOKUP($B56,'Results-formatted 060121'!$A:$AJ,(S$3+2),FALSE)))</f>
        <v>3</v>
      </c>
      <c r="T56" s="95">
        <f>IF($C56 = "neg", (($D56+1) - VLOOKUP($B56,'Results-formatted 060121'!$A:$AJ,(T$3+2),FALSE)), IF($C56 = "pos-neg", (3+VLOOKUP($B56,'Results-formatted 060121'!$A:$AJ,(T$3+2),FALSE)), VLOOKUP($B56,'Results-formatted 060121'!$A:$AJ,(T$3+2),FALSE)))</f>
        <v>5</v>
      </c>
      <c r="U56" s="95">
        <f>IF($C56 = "neg", (($D56+1) - VLOOKUP($B56,'Results-formatted 060121'!$A:$AJ,(U$3+2),FALSE)), IF($C56 = "pos-neg", (3+VLOOKUP($B56,'Results-formatted 060121'!$A:$AJ,(U$3+2),FALSE)), VLOOKUP($B56,'Results-formatted 060121'!$A:$AJ,(U$3+2),FALSE)))</f>
        <v>5</v>
      </c>
      <c r="V56" s="95">
        <f>IF($C56 = "neg", (($D56+1) - VLOOKUP($B56,'Results-formatted 060121'!$A:$AJ,(V$3+2),FALSE)), IF($C56 = "pos-neg", (3+VLOOKUP($B56,'Results-formatted 060121'!$A:$AJ,(V$3+2),FALSE)), VLOOKUP($B56,'Results-formatted 060121'!$A:$AJ,(V$3+2),FALSE)))</f>
        <v>4</v>
      </c>
      <c r="W56" s="95">
        <f>IF($C56 = "neg", (($D56+1) - VLOOKUP($B56,'Results-formatted 060121'!$A:$AJ,(W$3+2),FALSE)), IF($C56 = "pos-neg", (3+VLOOKUP($B56,'Results-formatted 060121'!$A:$AJ,(W$3+2),FALSE)), VLOOKUP($B56,'Results-formatted 060121'!$A:$AJ,(W$3+2),FALSE)))</f>
        <v>4</v>
      </c>
      <c r="X56" s="95">
        <f>IF($C56 = "neg", (($D56+1) - VLOOKUP($B56,'Results-formatted 060121'!$A:$AJ,(X$3+2),FALSE)), IF($C56 = "pos-neg", (3+VLOOKUP($B56,'Results-formatted 060121'!$A:$AJ,(X$3+2),FALSE)), VLOOKUP($B56,'Results-formatted 060121'!$A:$AJ,(X$3+2),FALSE)))</f>
        <v>4</v>
      </c>
      <c r="Y56" s="95">
        <f>IF($C56 = "neg", (($D56+1) - VLOOKUP($B56,'Results-formatted 060121'!$A:$AJ,(Y$3+2),FALSE)), IF($C56 = "pos-neg", (3+VLOOKUP($B56,'Results-formatted 060121'!$A:$AJ,(Y$3+2),FALSE)), VLOOKUP($B56,'Results-formatted 060121'!$A:$AJ,(Y$3+2),FALSE)))</f>
        <v>5</v>
      </c>
      <c r="Z56" s="95">
        <f>IF($C56 = "neg", (($D56+1) - VLOOKUP($B56,'Results-formatted 060121'!$A:$AJ,(Z$3+2),FALSE)), IF($C56 = "pos-neg", (3+VLOOKUP($B56,'Results-formatted 060121'!$A:$AJ,(Z$3+2),FALSE)), VLOOKUP($B56,'Results-formatted 060121'!$A:$AJ,(Z$3+2),FALSE)))</f>
        <v>3</v>
      </c>
      <c r="AA56" s="95">
        <f>IF($C56 = "neg", (($D56+1) - VLOOKUP($B56,'Results-formatted 060121'!$A:$AJ,(AA$3+2),FALSE)), IF($C56 = "pos-neg", (3+VLOOKUP($B56,'Results-formatted 060121'!$A:$AJ,(AA$3+2),FALSE)), VLOOKUP($B56,'Results-formatted 060121'!$A:$AJ,(AA$3+2),FALSE)))</f>
        <v>4</v>
      </c>
      <c r="AB56" s="95">
        <f>IF($C56 = "neg", (($D56+1) - VLOOKUP($B56,'Results-formatted 060121'!$A:$AJ,(AB$3+2),FALSE)), IF($C56 = "pos-neg", (3+VLOOKUP($B56,'Results-formatted 060121'!$A:$AJ,(AB$3+2),FALSE)), VLOOKUP($B56,'Results-formatted 060121'!$A:$AJ,(AB$3+2),FALSE)))</f>
        <v>4</v>
      </c>
      <c r="AC56" s="95">
        <f>IF($C56 = "neg", (($D56+1) - VLOOKUP($B56,'Results-formatted 060121'!$A:$AJ,(AC$3+2),FALSE)), IF($C56 = "pos-neg", (3+VLOOKUP($B56,'Results-formatted 060121'!$A:$AJ,(AC$3+2),FALSE)), VLOOKUP($B56,'Results-formatted 060121'!$A:$AJ,(AC$3+2),FALSE)))</f>
        <v>4</v>
      </c>
      <c r="AD56" s="95">
        <f>IF($C56 = "neg", (($D56+1) - VLOOKUP($B56,'Results-formatted 060121'!$A:$AJ,(AD$3+2),FALSE)), IF($C56 = "pos-neg", (3+VLOOKUP($B56,'Results-formatted 060121'!$A:$AJ,(AD$3+2),FALSE)), VLOOKUP($B56,'Results-formatted 060121'!$A:$AJ,(AD$3+2),FALSE)))</f>
        <v>4</v>
      </c>
      <c r="AE56" s="95">
        <f>IF($C56 = "neg", (($D56+1) - VLOOKUP($B56,'Results-formatted 060121'!$A:$AJ,(AE$3+2),FALSE)), IF($C56 = "pos-neg", (3+VLOOKUP($B56,'Results-formatted 060121'!$A:$AJ,(AE$3+2),FALSE)), VLOOKUP($B56,'Results-formatted 060121'!$A:$AJ,(AE$3+2),FALSE)))</f>
        <v>3</v>
      </c>
      <c r="AF56" s="95">
        <f>IF($C56 = "neg", (($D56+1) - VLOOKUP($B56,'Results-formatted 060121'!$A:$AJ,(AF$3+2),FALSE)), IF($C56 = "pos-neg", (3+VLOOKUP($B56,'Results-formatted 060121'!$A:$AJ,(AF$3+2),FALSE)), VLOOKUP($B56,'Results-formatted 060121'!$A:$AJ,(AF$3+2),FALSE)))</f>
        <v>4</v>
      </c>
      <c r="AG56" s="95">
        <f>IF($C56 = "neg", (($D56+1) - VLOOKUP($B56,'Results-formatted 060121'!$A:$AJ,(AG$3+2),FALSE)), IF($C56 = "pos-neg", (3+VLOOKUP($B56,'Results-formatted 060121'!$A:$AJ,(AG$3+2),FALSE)), VLOOKUP($B56,'Results-formatted 060121'!$A:$AJ,(AG$3+2),FALSE)))</f>
        <v>5</v>
      </c>
      <c r="AH56" s="95">
        <f>IF($C56 = "neg", (($D56+1) - VLOOKUP($B56,'Results-formatted 060121'!$A:$AJ,(AH$3+2),FALSE)), IF($C56 = "pos-neg", (3+VLOOKUP($B56,'Results-formatted 060121'!$A:$AJ,(AH$3+2),FALSE)), VLOOKUP($B56,'Results-formatted 060121'!$A:$AJ,(AH$3+2),FALSE)))</f>
        <v>3</v>
      </c>
      <c r="AI56" s="95">
        <f>IF($C56 = "neg", (($D56+1) - VLOOKUP($B56,'Results-formatted 060121'!$A:$AJ,(AI$3+2),FALSE)), IF($C56 = "pos-neg", (3+VLOOKUP($B56,'Results-formatted 060121'!$A:$AJ,(AI$3+2),FALSE)), VLOOKUP($B56,'Results-formatted 060121'!$A:$AJ,(AI$3+2),FALSE)))</f>
        <v>1</v>
      </c>
      <c r="AJ56" s="95">
        <f>IF($C56 = "neg", (($D56+1) - VLOOKUP($B56,'Results-formatted 060121'!$A:$AJ,(AJ$3+2),FALSE)), IF($C56 = "pos-neg", (3+VLOOKUP($B56,'Results-formatted 060121'!$A:$AJ,(AJ$3+2),FALSE)), VLOOKUP($B56,'Results-formatted 060121'!$A:$AJ,(AJ$3+2),FALSE)))</f>
        <v>5</v>
      </c>
      <c r="AK56" s="95">
        <f>IF($C56 = "neg", (($D56+1) - VLOOKUP($B56,'Results-formatted 060121'!$A:$AJ,(AK$3+2),FALSE)), IF($C56 = "pos-neg", (3+VLOOKUP($B56,'Results-formatted 060121'!$A:$AJ,(AK$3+2),FALSE)), VLOOKUP($B56,'Results-formatted 060121'!$A:$AJ,(AK$3+2),FALSE)))</f>
        <v>4</v>
      </c>
      <c r="AL56" s="95">
        <f>IF($C56 = "neg", (($D56+1) - VLOOKUP($B56,'Results-formatted 060121'!$A:$AJ,(AL$3+2),FALSE)), IF($C56 = "pos-neg", (3+VLOOKUP($B56,'Results-formatted 060121'!$A:$AJ,(AL$3+2),FALSE)), VLOOKUP($B56,'Results-formatted 060121'!$A:$AJ,(AL$3+2),FALSE)))</f>
        <v>4</v>
      </c>
      <c r="AM56" s="95">
        <f>IF($C56 = "neg", (($D56+1) - VLOOKUP($B56,'Results-formatted 060121'!$A:AJ,(AM$3+2),FALSE)), IF($C56 = "pos-neg", (3+VLOOKUP($B56,'Results-formatted 060121'!$A:AJ,(AM$3+2),FALSE)), VLOOKUP($B56,'Results-formatted 060121'!$A:AJ,(AM$3+2),FALSE)))</f>
        <v>5</v>
      </c>
      <c r="AN56" s="95">
        <f>IF($C56 = "neg", (($D56+1) - VLOOKUP($B56,'Results-formatted 060121'!$A:AK,(AN$3+2),FALSE)), IF($C56 = "pos-neg", (3+VLOOKUP($B56,'Results-formatted 060121'!$A:AK,(AN$3+2),FALSE)), VLOOKUP($B56,'Results-formatted 060121'!$A:AK,(AN$3+2),FALSE)))</f>
        <v>4</v>
      </c>
      <c r="AO56" s="95">
        <f>IF($C56 = "neg", (($D56+1) - VLOOKUP($B56,'Results-formatted 060121'!$A:AL,(AO$3+2),FALSE)), IF($C56 = "pos-neg", (3+VLOOKUP($B56,'Results-formatted 060121'!$A:AL,(AO$3+2),FALSE)), VLOOKUP($B56,'Results-formatted 060121'!$A:AL,(AO$3+2),FALSE)))</f>
        <v>5</v>
      </c>
      <c r="AP56" s="95">
        <f>IF($C56 = "neg", (($D56+1) - VLOOKUP($B56,'Results-formatted 060121'!$A:AM,(AP$3+2),FALSE)), IF($C56 = "pos-neg", (3+VLOOKUP($B56,'Results-formatted 060121'!$A:AM,(AP$3+2),FALSE)), VLOOKUP($B56,'Results-formatted 060121'!$A:AM,(AP$3+2),FALSE)))</f>
        <v>2</v>
      </c>
      <c r="AQ56" s="95">
        <f>IF($C56 = "neg", (($D56+1) - VLOOKUP($B56,'Results-formatted 060121'!$A:AN,(AQ$3+2),FALSE)), IF($C56 = "pos-neg", (3+VLOOKUP($B56,'Results-formatted 060121'!$A:AN,(AQ$3+2),FALSE)), VLOOKUP($B56,'Results-formatted 060121'!$A:AN,(AQ$3+2),FALSE)))</f>
        <v>4</v>
      </c>
      <c r="AR56" s="95">
        <f>IF($C56 = "neg", (($D56+1) - VLOOKUP($B56,'Results-formatted 060121'!$A:AO,(AR$3+2),FALSE)), IF($C56 = "pos-neg", (3+VLOOKUP($B56,'Results-formatted 060121'!$A:AO,(AR$3+2),FALSE)), VLOOKUP($B56,'Results-formatted 060121'!$A:AO,(AR$3+2),FALSE)))</f>
        <v>5</v>
      </c>
      <c r="AS56" s="95">
        <f>IF($C56 = "neg", (($D56+1) - VLOOKUP($B56,'Results-formatted 060121'!$A:AP,(AS$3+2),FALSE)), IF($C56 = "pos-neg", (3+VLOOKUP($B56,'Results-formatted 060121'!$A:AP,(AS$3+2),FALSE)), VLOOKUP($B56,'Results-formatted 060121'!$A:AP,(AS$3+2),FALSE)))</f>
        <v>4</v>
      </c>
      <c r="AT56" s="95">
        <f>IF($C56 = "neg", (($D56+1) - VLOOKUP($B56,'Results-formatted 060121'!$A:AQ,(AT$3+2),FALSE)), IF($C56 = "pos-neg", (3+VLOOKUP($B56,'Results-formatted 060121'!$A:AQ,(AT$3+2),FALSE)), VLOOKUP($B56,'Results-formatted 060121'!$A:AQ,(AT$3+2),FALSE)))</f>
        <v>4</v>
      </c>
      <c r="AU56" s="95">
        <f>IF($C56 = "neg", (($D56+1) - VLOOKUP($B56,'Results-formatted 060121'!$A:AR,(AU$3+2),FALSE)), IF($C56 = "pos-neg", (3+VLOOKUP($B56,'Results-formatted 060121'!$A:AR,(AU$3+2),FALSE)), VLOOKUP($B56,'Results-formatted 060121'!$A:AR,(AU$3+2),FALSE)))</f>
        <v>4</v>
      </c>
      <c r="AV56" s="95">
        <f>IF($C56 = "neg", (($D56+1) - VLOOKUP($B56,'Results-formatted 060121'!$A:AS,(AV$3+2),FALSE)), IF($C56 = "pos-neg", (3+VLOOKUP($B56,'Results-formatted 060121'!$A:AS,(AV$3+2),FALSE)), VLOOKUP($B56,'Results-formatted 060121'!$A:AS,(AV$3+2),FALSE)))</f>
        <v>3</v>
      </c>
      <c r="AW56" s="95">
        <f>IF($C56 = "neg", (($D56+1) - VLOOKUP($B56,'Results-formatted 060121'!$A:AT,(AW$3+2),FALSE)), IF($C56 = "pos-neg", (3+VLOOKUP($B56,'Results-formatted 060121'!$A:AT,(AW$3+2),FALSE)), VLOOKUP($B56,'Results-formatted 060121'!$A:AT,(AW$3+2),FALSE)))</f>
        <v>3</v>
      </c>
      <c r="AX56" s="95">
        <f>IF($C56 = "neg", (($D56+1) - VLOOKUP($B56,'Results-formatted 060121'!$A:AU,(AX$3+2),FALSE)), IF($C56 = "pos-neg", (3+VLOOKUP($B56,'Results-formatted 060121'!$A:AU,(AX$3+2),FALSE)), VLOOKUP($B56,'Results-formatted 060121'!$A:AU,(AX$3+2),FALSE)))</f>
        <v>2</v>
      </c>
      <c r="AY56" s="95">
        <f>IF($C56 = "neg", (($D56+1) - VLOOKUP($B56,'Results-formatted 060121'!$A:AV,(AY$3+2),FALSE)), IF($C56 = "pos-neg", (3+VLOOKUP($B56,'Results-formatted 060121'!$A:AV,(AY$3+2),FALSE)), VLOOKUP($B56,'Results-formatted 060121'!$A:AV,(AY$3+2),FALSE)))</f>
        <v>0</v>
      </c>
      <c r="AZ56" s="95">
        <f>IF($C56 = "neg", (($D56+1) - VLOOKUP($B56,'Results-formatted 060121'!$A:AW,(AZ$3+2),FALSE)), IF($C56 = "pos-neg", (3+VLOOKUP($B56,'Results-formatted 060121'!$A:AW,(AZ$3+2),FALSE)), VLOOKUP($B56,'Results-formatted 060121'!$A:AW,(AZ$3+2),FALSE)))</f>
        <v>2</v>
      </c>
      <c r="BA56" s="95">
        <f>IF($C56 = "neg", (($D56+1) - VLOOKUP($B56,'Results-formatted 060121'!$A:AX,(BA$3+2),FALSE)), IF($C56 = "pos-neg", (3+VLOOKUP($B56,'Results-formatted 060121'!$A:AX,(BA$3+2),FALSE)), VLOOKUP($B56,'Results-formatted 060121'!$A:AX,(BA$3+2),FALSE)))</f>
        <v>4</v>
      </c>
      <c r="BB56" s="95">
        <f>IF($C56 = "neg", (($D56+1) - VLOOKUP($B56,'Results-formatted 060121'!$A:AY,(BB$3+2),FALSE)), IF($C56 = "pos-neg", (3+VLOOKUP($B56,'Results-formatted 060121'!$A:AY,(BB$3+2),FALSE)), VLOOKUP($B56,'Results-formatted 060121'!$A:AY,(BB$3+2),FALSE)))</f>
        <v>5</v>
      </c>
      <c r="BC56" s="95">
        <f>IF($C56 = "neg", (($D56+1) - VLOOKUP($B56,'Results-formatted 060121'!$A:AZ,(BC$3+2),FALSE)), IF($C56 = "pos-neg", (3+VLOOKUP($B56,'Results-formatted 060121'!$A:AZ,(BC$3+2),FALSE)), VLOOKUP($B56,'Results-formatted 060121'!$A:AZ,(BC$3+2),FALSE)))</f>
        <v>3</v>
      </c>
      <c r="BD56" s="95">
        <f>IF($C56 = "neg", (($D56+1) - VLOOKUP($B56,'Results-formatted 060121'!$A:BA,(BD$3+2),FALSE)), IF($C56 = "pos-neg", (3+VLOOKUP($B56,'Results-formatted 060121'!$A:BA,(BD$3+2),FALSE)), VLOOKUP($B56,'Results-formatted 060121'!$A:BA,(BD$3+2),FALSE)))</f>
        <v>3</v>
      </c>
      <c r="BE56" s="95">
        <f>IF($C56 = "neg", (($D56+1) - VLOOKUP($B56,'Results-formatted 060121'!$A:BB,(BE$3+2),FALSE)), IF($C56 = "pos-neg", (3+VLOOKUP($B56,'Results-formatted 060121'!$A:BB,(BE$3+2),FALSE)), VLOOKUP($B56,'Results-formatted 060121'!$A:BB,(BE$3+2),FALSE)))</f>
        <v>4</v>
      </c>
      <c r="BF56" s="95">
        <f>IF($C56 = "neg", (($D56+1) - VLOOKUP($B56,'Results-formatted 060121'!$A:BC,(BF$3+2),FALSE)), IF($C56 = "pos-neg", (3+VLOOKUP($B56,'Results-formatted 060121'!$A:BC,(BF$3+2),FALSE)), VLOOKUP($B56,'Results-formatted 060121'!$A:BC,(BF$3+2),FALSE)))</f>
        <v>4</v>
      </c>
      <c r="BG56" s="95">
        <f>IF($C56 = "neg", (($D56+1) - VLOOKUP($B56,'Results-formatted 060121'!$A:BD,(BG$3+2),FALSE)), IF($C56 = "pos-neg", (3+VLOOKUP($B56,'Results-formatted 060121'!$A:BD,(BG$3+2),FALSE)), VLOOKUP($B56,'Results-formatted 060121'!$A:BD,(BG$3+2),FALSE)))</f>
        <v>3</v>
      </c>
      <c r="BH56" s="95">
        <f>IF($C56 = "neg", (($D56+1) - VLOOKUP($B56,'Results-formatted 060121'!$A:BE,(BH$3+2),FALSE)), IF($C56 = "pos-neg", (3+VLOOKUP($B56,'Results-formatted 060121'!$A:BE,(BH$3+2),FALSE)), VLOOKUP($B56,'Results-formatted 060121'!$A:BE,(BH$3+2),FALSE)))</f>
        <v>3</v>
      </c>
      <c r="BI56" s="95">
        <f>IF($C56 = "neg", (($D56+1) - VLOOKUP($B56,'Results-formatted 060121'!$A:BF,(BI$3+2),FALSE)), IF($C56 = "pos-neg", (3+VLOOKUP($B56,'Results-formatted 060121'!$A:BF,(BI$3+2),FALSE)), VLOOKUP($B56,'Results-formatted 060121'!$A:BF,(BI$3+2),FALSE)))</f>
        <v>3</v>
      </c>
      <c r="BJ56" s="95">
        <f>IF($C56 = "neg", (($D56+1) - VLOOKUP($B56,'Results-formatted 060121'!$A:BG,(BJ$3+2),FALSE)), IF($C56 = "pos-neg", (3+VLOOKUP($B56,'Results-formatted 060121'!$A:BG,(BJ$3+2),FALSE)), VLOOKUP($B56,'Results-formatted 060121'!$A:BG,(BJ$3+2),FALSE)))</f>
        <v>4</v>
      </c>
      <c r="BK56" s="95">
        <f>IF($C56 = "neg", (($D56+1) - VLOOKUP($B56,'Results-formatted 060121'!$A:BH,(BK$3+2),FALSE)), IF($C56 = "pos-neg", (3+VLOOKUP($B56,'Results-formatted 060121'!$A:BH,(BK$3+2),FALSE)), VLOOKUP($B56,'Results-formatted 060121'!$A:BH,(BK$3+2),FALSE)))</f>
        <v>3</v>
      </c>
      <c r="BL56" s="95">
        <f>IF($C56 = "neg", (($D56+1) - VLOOKUP($B56,'Results-formatted 060121'!$A:BI,(BL$3+2),FALSE)), IF($C56 = "pos-neg", (3+VLOOKUP($B56,'Results-formatted 060121'!$A:BI,(BL$3+2),FALSE)), VLOOKUP($B56,'Results-formatted 060121'!$A:BI,(BL$3+2),FALSE)))</f>
        <v>5</v>
      </c>
      <c r="BM56" s="95">
        <f>IF($C56 = "neg", (($D56+1) - VLOOKUP($B56,'Results-formatted 060121'!$A:BJ,(BM$3+2),FALSE)), IF($C56 = "pos-neg", (3+VLOOKUP($B56,'Results-formatted 060121'!$A:BJ,(BM$3+2),FALSE)), VLOOKUP($B56,'Results-formatted 060121'!$A:BJ,(BM$3+2),FALSE)))</f>
        <v>3</v>
      </c>
      <c r="BN56" s="95"/>
      <c r="BO56" s="95"/>
      <c r="BP56" s="95"/>
      <c r="BQ56" s="95"/>
      <c r="BR56" s="95"/>
      <c r="BS56" s="95"/>
      <c r="BT56" s="95"/>
      <c r="BU56" s="95"/>
      <c r="BV56" s="95"/>
      <c r="BW56" s="95"/>
      <c r="BX56" s="95"/>
      <c r="BY56" s="95"/>
      <c r="BZ56" s="95"/>
      <c r="CA56" s="95"/>
      <c r="CB56" s="95"/>
      <c r="CC56" s="95"/>
      <c r="CD56" s="98"/>
      <c r="CE56" s="25">
        <f t="shared" si="12"/>
        <v>3.7</v>
      </c>
      <c r="CF56" s="25">
        <f t="shared" si="13"/>
        <v>1.0624563799620361</v>
      </c>
    </row>
    <row r="57" spans="2:84" ht="42" x14ac:dyDescent="0.15">
      <c r="B57" s="84" t="s">
        <v>728</v>
      </c>
      <c r="C57" s="86" t="s">
        <v>224</v>
      </c>
      <c r="D57" s="2">
        <v>5</v>
      </c>
      <c r="E57" s="15" t="s">
        <v>34</v>
      </c>
      <c r="F57" s="95">
        <f>IF($C57 = "neg", (($D57+1) - VLOOKUP($B57,'Results-formatted 060121'!$A:$AJ,(F$3+2),FALSE)), IF($C57 = "pos-neg", (3+VLOOKUP($B57,'Results-formatted 060121'!$A:$AJ,(F$3+2),FALSE)), VLOOKUP($B57,'Results-formatted 060121'!$A:$AJ,(F$3+2),FALSE)))</f>
        <v>3</v>
      </c>
      <c r="G57" s="95">
        <f>IF($C57 = "neg", (($D57+1) - VLOOKUP($B57,'Results-formatted 060121'!$A:$AJ,(G$3+2),FALSE)), IF($C57 = "pos-neg", (3+VLOOKUP($B57,'Results-formatted 060121'!$A:$AJ,(G$3+2),FALSE)), VLOOKUP($B57,'Results-formatted 060121'!$A:$AJ,(G$3+2),FALSE)))</f>
        <v>5</v>
      </c>
      <c r="H57" s="95">
        <f>IF($C57 = "neg", (($D57+1) - VLOOKUP($B57,'Results-formatted 060121'!$A:$AJ,(H$3+2),FALSE)), IF($C57 = "pos-neg", (3+VLOOKUP($B57,'Results-formatted 060121'!$A:$AJ,(H$3+2),FALSE)), VLOOKUP($B57,'Results-formatted 060121'!$A:$AJ,(H$3+2),FALSE)))</f>
        <v>3</v>
      </c>
      <c r="I57" s="95">
        <f>IF($C57 = "neg", (($D57+1) - VLOOKUP($B57,'Results-formatted 060121'!$A:$AJ,(I$3+2),FALSE)), IF($C57 = "pos-neg", (3+VLOOKUP($B57,'Results-formatted 060121'!$A:$AJ,(I$3+2),FALSE)), VLOOKUP($B57,'Results-formatted 060121'!$A:$AJ,(I$3+2),FALSE)))</f>
        <v>1</v>
      </c>
      <c r="J57" s="95">
        <f>IF($C57 = "neg", (($D57+1) - VLOOKUP($B57,'Results-formatted 060121'!$A:$AJ,(J$3+2),FALSE)), IF($C57 = "pos-neg", (3+VLOOKUP($B57,'Results-formatted 060121'!$A:$AJ,(J$3+2),FALSE)), VLOOKUP($B57,'Results-formatted 060121'!$A:$AJ,(J$3+2),FALSE)))</f>
        <v>4</v>
      </c>
      <c r="K57" s="95">
        <f>IF($C57 = "neg", (($D57+1) - VLOOKUP($B57,'Results-formatted 060121'!$A:$AJ,(K$3+2),FALSE)), IF($C57 = "pos-neg", (3+VLOOKUP($B57,'Results-formatted 060121'!$A:$AJ,(K$3+2),FALSE)), VLOOKUP($B57,'Results-formatted 060121'!$A:$AJ,(K$3+2),FALSE)))</f>
        <v>3</v>
      </c>
      <c r="L57" s="95">
        <f>IF($C57 = "neg", (($D57+1) - VLOOKUP($B57,'Results-formatted 060121'!$A:$AJ,(L$3+2),FALSE)), IF($C57 = "pos-neg", (3+VLOOKUP($B57,'Results-formatted 060121'!$A:$AJ,(L$3+2),FALSE)), VLOOKUP($B57,'Results-formatted 060121'!$A:$AJ,(L$3+2),FALSE)))</f>
        <v>3</v>
      </c>
      <c r="M57" s="95">
        <f>IF($C57 = "neg", (($D57+1) - VLOOKUP($B57,'Results-formatted 060121'!$A:$AJ,(M$3+2),FALSE)), IF($C57 = "pos-neg", (3+VLOOKUP($B57,'Results-formatted 060121'!$A:$AJ,(M$3+2),FALSE)), VLOOKUP($B57,'Results-formatted 060121'!$A:$AJ,(M$3+2),FALSE)))</f>
        <v>5</v>
      </c>
      <c r="N57" s="95">
        <f>IF($C57 = "neg", (($D57+1) - VLOOKUP($B57,'Results-formatted 060121'!$A:$AJ,(N$3+2),FALSE)), IF($C57 = "pos-neg", (3+VLOOKUP($B57,'Results-formatted 060121'!$A:$AJ,(N$3+2),FALSE)), VLOOKUP($B57,'Results-formatted 060121'!$A:$AJ,(N$3+2),FALSE)))</f>
        <v>3</v>
      </c>
      <c r="O57" s="95">
        <f>IF($C57 = "neg", (($D57+1) - VLOOKUP($B57,'Results-formatted 060121'!$A:$AJ,(O$3+2),FALSE)), IF($C57 = "pos-neg", (3+VLOOKUP($B57,'Results-formatted 060121'!$A:$AJ,(O$3+2),FALSE)), VLOOKUP($B57,'Results-formatted 060121'!$A:$AJ,(O$3+2),FALSE)))</f>
        <v>2</v>
      </c>
      <c r="P57" s="95">
        <f>IF($C57 = "neg", (($D57+1) - VLOOKUP($B57,'Results-formatted 060121'!$A:$AJ,(P$3+2),FALSE)), IF($C57 = "pos-neg", (3+VLOOKUP($B57,'Results-formatted 060121'!$A:$AJ,(P$3+2),FALSE)), VLOOKUP($B57,'Results-formatted 060121'!$A:$AJ,(P$3+2),FALSE)))</f>
        <v>2</v>
      </c>
      <c r="Q57" s="95">
        <f>IF($C57 = "neg", (($D57+1) - VLOOKUP($B57,'Results-formatted 060121'!$A:$AJ,(Q$3+2),FALSE)), IF($C57 = "pos-neg", (3+VLOOKUP($B57,'Results-formatted 060121'!$A:$AJ,(Q$3+2),FALSE)), VLOOKUP($B57,'Results-formatted 060121'!$A:$AJ,(Q$3+2),FALSE)))</f>
        <v>5</v>
      </c>
      <c r="R57" s="95">
        <f>IF($C57 = "neg", (($D57+1) - VLOOKUP($B57,'Results-formatted 060121'!$A:$AJ,(R$3+2),FALSE)), IF($C57 = "pos-neg", (3+VLOOKUP($B57,'Results-formatted 060121'!$A:$AJ,(R$3+2),FALSE)), VLOOKUP($B57,'Results-formatted 060121'!$A:$AJ,(R$3+2),FALSE)))</f>
        <v>3</v>
      </c>
      <c r="S57" s="95">
        <f>IF($C57 = "neg", (($D57+1) - VLOOKUP($B57,'Results-formatted 060121'!$A:$AJ,(S$3+2),FALSE)), IF($C57 = "pos-neg", (3+VLOOKUP($B57,'Results-formatted 060121'!$A:$AJ,(S$3+2),FALSE)), VLOOKUP($B57,'Results-formatted 060121'!$A:$AJ,(S$3+2),FALSE)))</f>
        <v>3</v>
      </c>
      <c r="T57" s="95">
        <f>IF($C57 = "neg", (($D57+1) - VLOOKUP($B57,'Results-formatted 060121'!$A:$AJ,(T$3+2),FALSE)), IF($C57 = "pos-neg", (3+VLOOKUP($B57,'Results-formatted 060121'!$A:$AJ,(T$3+2),FALSE)), VLOOKUP($B57,'Results-formatted 060121'!$A:$AJ,(T$3+2),FALSE)))</f>
        <v>3</v>
      </c>
      <c r="U57" s="95">
        <f>IF($C57 = "neg", (($D57+1) - VLOOKUP($B57,'Results-formatted 060121'!$A:$AJ,(U$3+2),FALSE)), IF($C57 = "pos-neg", (3+VLOOKUP($B57,'Results-formatted 060121'!$A:$AJ,(U$3+2),FALSE)), VLOOKUP($B57,'Results-formatted 060121'!$A:$AJ,(U$3+2),FALSE)))</f>
        <v>5</v>
      </c>
      <c r="V57" s="95">
        <f>IF($C57 = "neg", (($D57+1) - VLOOKUP($B57,'Results-formatted 060121'!$A:$AJ,(V$3+2),FALSE)), IF($C57 = "pos-neg", (3+VLOOKUP($B57,'Results-formatted 060121'!$A:$AJ,(V$3+2),FALSE)), VLOOKUP($B57,'Results-formatted 060121'!$A:$AJ,(V$3+2),FALSE)))</f>
        <v>3</v>
      </c>
      <c r="W57" s="95">
        <f>IF($C57 = "neg", (($D57+1) - VLOOKUP($B57,'Results-formatted 060121'!$A:$AJ,(W$3+2),FALSE)), IF($C57 = "pos-neg", (3+VLOOKUP($B57,'Results-formatted 060121'!$A:$AJ,(W$3+2),FALSE)), VLOOKUP($B57,'Results-formatted 060121'!$A:$AJ,(W$3+2),FALSE)))</f>
        <v>4</v>
      </c>
      <c r="X57" s="95">
        <f>IF($C57 = "neg", (($D57+1) - VLOOKUP($B57,'Results-formatted 060121'!$A:$AJ,(X$3+2),FALSE)), IF($C57 = "pos-neg", (3+VLOOKUP($B57,'Results-formatted 060121'!$A:$AJ,(X$3+2),FALSE)), VLOOKUP($B57,'Results-formatted 060121'!$A:$AJ,(X$3+2),FALSE)))</f>
        <v>2</v>
      </c>
      <c r="Y57" s="95">
        <f>IF($C57 = "neg", (($D57+1) - VLOOKUP($B57,'Results-formatted 060121'!$A:$AJ,(Y$3+2),FALSE)), IF($C57 = "pos-neg", (3+VLOOKUP($B57,'Results-formatted 060121'!$A:$AJ,(Y$3+2),FALSE)), VLOOKUP($B57,'Results-formatted 060121'!$A:$AJ,(Y$3+2),FALSE)))</f>
        <v>3</v>
      </c>
      <c r="Z57" s="95">
        <f>IF($C57 = "neg", (($D57+1) - VLOOKUP($B57,'Results-formatted 060121'!$A:$AJ,(Z$3+2),FALSE)), IF($C57 = "pos-neg", (3+VLOOKUP($B57,'Results-formatted 060121'!$A:$AJ,(Z$3+2),FALSE)), VLOOKUP($B57,'Results-formatted 060121'!$A:$AJ,(Z$3+2),FALSE)))</f>
        <v>3</v>
      </c>
      <c r="AA57" s="95">
        <f>IF($C57 = "neg", (($D57+1) - VLOOKUP($B57,'Results-formatted 060121'!$A:$AJ,(AA$3+2),FALSE)), IF($C57 = "pos-neg", (3+VLOOKUP($B57,'Results-formatted 060121'!$A:$AJ,(AA$3+2),FALSE)), VLOOKUP($B57,'Results-formatted 060121'!$A:$AJ,(AA$3+2),FALSE)))</f>
        <v>4</v>
      </c>
      <c r="AB57" s="95">
        <f>IF($C57 = "neg", (($D57+1) - VLOOKUP($B57,'Results-formatted 060121'!$A:$AJ,(AB$3+2),FALSE)), IF($C57 = "pos-neg", (3+VLOOKUP($B57,'Results-formatted 060121'!$A:$AJ,(AB$3+2),FALSE)), VLOOKUP($B57,'Results-formatted 060121'!$A:$AJ,(AB$3+2),FALSE)))</f>
        <v>4</v>
      </c>
      <c r="AC57" s="95">
        <f>IF($C57 = "neg", (($D57+1) - VLOOKUP($B57,'Results-formatted 060121'!$A:$AJ,(AC$3+2),FALSE)), IF($C57 = "pos-neg", (3+VLOOKUP($B57,'Results-formatted 060121'!$A:$AJ,(AC$3+2),FALSE)), VLOOKUP($B57,'Results-formatted 060121'!$A:$AJ,(AC$3+2),FALSE)))</f>
        <v>3</v>
      </c>
      <c r="AD57" s="95">
        <f>IF($C57 = "neg", (($D57+1) - VLOOKUP($B57,'Results-formatted 060121'!$A:$AJ,(AD$3+2),FALSE)), IF($C57 = "pos-neg", (3+VLOOKUP($B57,'Results-formatted 060121'!$A:$AJ,(AD$3+2),FALSE)), VLOOKUP($B57,'Results-formatted 060121'!$A:$AJ,(AD$3+2),FALSE)))</f>
        <v>4</v>
      </c>
      <c r="AE57" s="95">
        <f>IF($C57 = "neg", (($D57+1) - VLOOKUP($B57,'Results-formatted 060121'!$A:$AJ,(AE$3+2),FALSE)), IF($C57 = "pos-neg", (3+VLOOKUP($B57,'Results-formatted 060121'!$A:$AJ,(AE$3+2),FALSE)), VLOOKUP($B57,'Results-formatted 060121'!$A:$AJ,(AE$3+2),FALSE)))</f>
        <v>3</v>
      </c>
      <c r="AF57" s="95">
        <f>IF($C57 = "neg", (($D57+1) - VLOOKUP($B57,'Results-formatted 060121'!$A:$AJ,(AF$3+2),FALSE)), IF($C57 = "pos-neg", (3+VLOOKUP($B57,'Results-formatted 060121'!$A:$AJ,(AF$3+2),FALSE)), VLOOKUP($B57,'Results-formatted 060121'!$A:$AJ,(AF$3+2),FALSE)))</f>
        <v>4</v>
      </c>
      <c r="AG57" s="95">
        <f>IF($C57 = "neg", (($D57+1) - VLOOKUP($B57,'Results-formatted 060121'!$A:$AJ,(AG$3+2),FALSE)), IF($C57 = "pos-neg", (3+VLOOKUP($B57,'Results-formatted 060121'!$A:$AJ,(AG$3+2),FALSE)), VLOOKUP($B57,'Results-formatted 060121'!$A:$AJ,(AG$3+2),FALSE)))</f>
        <v>4</v>
      </c>
      <c r="AH57" s="95">
        <f>IF($C57 = "neg", (($D57+1) - VLOOKUP($B57,'Results-formatted 060121'!$A:$AJ,(AH$3+2),FALSE)), IF($C57 = "pos-neg", (3+VLOOKUP($B57,'Results-formatted 060121'!$A:$AJ,(AH$3+2),FALSE)), VLOOKUP($B57,'Results-formatted 060121'!$A:$AJ,(AH$3+2),FALSE)))</f>
        <v>2</v>
      </c>
      <c r="AI57" s="95">
        <f>IF($C57 = "neg", (($D57+1) - VLOOKUP($B57,'Results-formatted 060121'!$A:$AJ,(AI$3+2),FALSE)), IF($C57 = "pos-neg", (3+VLOOKUP($B57,'Results-formatted 060121'!$A:$AJ,(AI$3+2),FALSE)), VLOOKUP($B57,'Results-formatted 060121'!$A:$AJ,(AI$3+2),FALSE)))</f>
        <v>2</v>
      </c>
      <c r="AJ57" s="95">
        <f>IF($C57 = "neg", (($D57+1) - VLOOKUP($B57,'Results-formatted 060121'!$A:$AJ,(AJ$3+2),FALSE)), IF($C57 = "pos-neg", (3+VLOOKUP($B57,'Results-formatted 060121'!$A:$AJ,(AJ$3+2),FALSE)), VLOOKUP($B57,'Results-formatted 060121'!$A:$AJ,(AJ$3+2),FALSE)))</f>
        <v>4</v>
      </c>
      <c r="AK57" s="95">
        <f>IF($C57 = "neg", (($D57+1) - VLOOKUP($B57,'Results-formatted 060121'!$A:$AJ,(AK$3+2),FALSE)), IF($C57 = "pos-neg", (3+VLOOKUP($B57,'Results-formatted 060121'!$A:$AJ,(AK$3+2),FALSE)), VLOOKUP($B57,'Results-formatted 060121'!$A:$AJ,(AK$3+2),FALSE)))</f>
        <v>4</v>
      </c>
      <c r="AL57" s="95">
        <f>IF($C57 = "neg", (($D57+1) - VLOOKUP($B57,'Results-formatted 060121'!$A:$AJ,(AL$3+2),FALSE)), IF($C57 = "pos-neg", (3+VLOOKUP($B57,'Results-formatted 060121'!$A:$AJ,(AL$3+2),FALSE)), VLOOKUP($B57,'Results-formatted 060121'!$A:$AJ,(AL$3+2),FALSE)))</f>
        <v>3</v>
      </c>
      <c r="AM57" s="95">
        <f>IF($C57 = "neg", (($D57+1) - VLOOKUP($B57,'Results-formatted 060121'!$A:AJ,(AM$3+2),FALSE)), IF($C57 = "pos-neg", (3+VLOOKUP($B57,'Results-formatted 060121'!$A:AJ,(AM$3+2),FALSE)), VLOOKUP($B57,'Results-formatted 060121'!$A:AJ,(AM$3+2),FALSE)))</f>
        <v>4</v>
      </c>
      <c r="AN57" s="95">
        <f>IF($C57 = "neg", (($D57+1) - VLOOKUP($B57,'Results-formatted 060121'!$A:AK,(AN$3+2),FALSE)), IF($C57 = "pos-neg", (3+VLOOKUP($B57,'Results-formatted 060121'!$A:AK,(AN$3+2),FALSE)), VLOOKUP($B57,'Results-formatted 060121'!$A:AK,(AN$3+2),FALSE)))</f>
        <v>3</v>
      </c>
      <c r="AO57" s="95">
        <f>IF($C57 = "neg", (($D57+1) - VLOOKUP($B57,'Results-formatted 060121'!$A:AL,(AO$3+2),FALSE)), IF($C57 = "pos-neg", (3+VLOOKUP($B57,'Results-formatted 060121'!$A:AL,(AO$3+2),FALSE)), VLOOKUP($B57,'Results-formatted 060121'!$A:AL,(AO$3+2),FALSE)))</f>
        <v>5</v>
      </c>
      <c r="AP57" s="95">
        <f>IF($C57 = "neg", (($D57+1) - VLOOKUP($B57,'Results-formatted 060121'!$A:AM,(AP$3+2),FALSE)), IF($C57 = "pos-neg", (3+VLOOKUP($B57,'Results-formatted 060121'!$A:AM,(AP$3+2),FALSE)), VLOOKUP($B57,'Results-formatted 060121'!$A:AM,(AP$3+2),FALSE)))</f>
        <v>3</v>
      </c>
      <c r="AQ57" s="95">
        <f>IF($C57 = "neg", (($D57+1) - VLOOKUP($B57,'Results-formatted 060121'!$A:AN,(AQ$3+2),FALSE)), IF($C57 = "pos-neg", (3+VLOOKUP($B57,'Results-formatted 060121'!$A:AN,(AQ$3+2),FALSE)), VLOOKUP($B57,'Results-formatted 060121'!$A:AN,(AQ$3+2),FALSE)))</f>
        <v>2</v>
      </c>
      <c r="AR57" s="95">
        <f>IF($C57 = "neg", (($D57+1) - VLOOKUP($B57,'Results-formatted 060121'!$A:AO,(AR$3+2),FALSE)), IF($C57 = "pos-neg", (3+VLOOKUP($B57,'Results-formatted 060121'!$A:AO,(AR$3+2),FALSE)), VLOOKUP($B57,'Results-formatted 060121'!$A:AO,(AR$3+2),FALSE)))</f>
        <v>2</v>
      </c>
      <c r="AS57" s="95">
        <f>IF($C57 = "neg", (($D57+1) - VLOOKUP($B57,'Results-formatted 060121'!$A:AP,(AS$3+2),FALSE)), IF($C57 = "pos-neg", (3+VLOOKUP($B57,'Results-formatted 060121'!$A:AP,(AS$3+2),FALSE)), VLOOKUP($B57,'Results-formatted 060121'!$A:AP,(AS$3+2),FALSE)))</f>
        <v>2</v>
      </c>
      <c r="AT57" s="95">
        <f>IF($C57 = "neg", (($D57+1) - VLOOKUP($B57,'Results-formatted 060121'!$A:AQ,(AT$3+2),FALSE)), IF($C57 = "pos-neg", (3+VLOOKUP($B57,'Results-formatted 060121'!$A:AQ,(AT$3+2),FALSE)), VLOOKUP($B57,'Results-formatted 060121'!$A:AQ,(AT$3+2),FALSE)))</f>
        <v>4</v>
      </c>
      <c r="AU57" s="95">
        <f>IF($C57 = "neg", (($D57+1) - VLOOKUP($B57,'Results-formatted 060121'!$A:AR,(AU$3+2),FALSE)), IF($C57 = "pos-neg", (3+VLOOKUP($B57,'Results-formatted 060121'!$A:AR,(AU$3+2),FALSE)), VLOOKUP($B57,'Results-formatted 060121'!$A:AR,(AU$3+2),FALSE)))</f>
        <v>4</v>
      </c>
      <c r="AV57" s="95">
        <f>IF($C57 = "neg", (($D57+1) - VLOOKUP($B57,'Results-formatted 060121'!$A:AS,(AV$3+2),FALSE)), IF($C57 = "pos-neg", (3+VLOOKUP($B57,'Results-formatted 060121'!$A:AS,(AV$3+2),FALSE)), VLOOKUP($B57,'Results-formatted 060121'!$A:AS,(AV$3+2),FALSE)))</f>
        <v>3</v>
      </c>
      <c r="AW57" s="95">
        <f>IF($C57 = "neg", (($D57+1) - VLOOKUP($B57,'Results-formatted 060121'!$A:AT,(AW$3+2),FALSE)), IF($C57 = "pos-neg", (3+VLOOKUP($B57,'Results-formatted 060121'!$A:AT,(AW$3+2),FALSE)), VLOOKUP($B57,'Results-formatted 060121'!$A:AT,(AW$3+2),FALSE)))</f>
        <v>2</v>
      </c>
      <c r="AX57" s="95">
        <f>IF($C57 = "neg", (($D57+1) - VLOOKUP($B57,'Results-formatted 060121'!$A:AU,(AX$3+2),FALSE)), IF($C57 = "pos-neg", (3+VLOOKUP($B57,'Results-formatted 060121'!$A:AU,(AX$3+2),FALSE)), VLOOKUP($B57,'Results-formatted 060121'!$A:AU,(AX$3+2),FALSE)))</f>
        <v>2</v>
      </c>
      <c r="AY57" s="95">
        <f>IF($C57 = "neg", (($D57+1) - VLOOKUP($B57,'Results-formatted 060121'!$A:AV,(AY$3+2),FALSE)), IF($C57 = "pos-neg", (3+VLOOKUP($B57,'Results-formatted 060121'!$A:AV,(AY$3+2),FALSE)), VLOOKUP($B57,'Results-formatted 060121'!$A:AV,(AY$3+2),FALSE)))</f>
        <v>0</v>
      </c>
      <c r="AZ57" s="95">
        <f>IF($C57 = "neg", (($D57+1) - VLOOKUP($B57,'Results-formatted 060121'!$A:AW,(AZ$3+2),FALSE)), IF($C57 = "pos-neg", (3+VLOOKUP($B57,'Results-formatted 060121'!$A:AW,(AZ$3+2),FALSE)), VLOOKUP($B57,'Results-formatted 060121'!$A:AW,(AZ$3+2),FALSE)))</f>
        <v>3</v>
      </c>
      <c r="BA57" s="95">
        <f>IF($C57 = "neg", (($D57+1) - VLOOKUP($B57,'Results-formatted 060121'!$A:AX,(BA$3+2),FALSE)), IF($C57 = "pos-neg", (3+VLOOKUP($B57,'Results-formatted 060121'!$A:AX,(BA$3+2),FALSE)), VLOOKUP($B57,'Results-formatted 060121'!$A:AX,(BA$3+2),FALSE)))</f>
        <v>3</v>
      </c>
      <c r="BB57" s="95">
        <f>IF($C57 = "neg", (($D57+1) - VLOOKUP($B57,'Results-formatted 060121'!$A:AY,(BB$3+2),FALSE)), IF($C57 = "pos-neg", (3+VLOOKUP($B57,'Results-formatted 060121'!$A:AY,(BB$3+2),FALSE)), VLOOKUP($B57,'Results-formatted 060121'!$A:AY,(BB$3+2),FALSE)))</f>
        <v>5</v>
      </c>
      <c r="BC57" s="95">
        <f>IF($C57 = "neg", (($D57+1) - VLOOKUP($B57,'Results-formatted 060121'!$A:AZ,(BC$3+2),FALSE)), IF($C57 = "pos-neg", (3+VLOOKUP($B57,'Results-formatted 060121'!$A:AZ,(BC$3+2),FALSE)), VLOOKUP($B57,'Results-formatted 060121'!$A:AZ,(BC$3+2),FALSE)))</f>
        <v>1</v>
      </c>
      <c r="BD57" s="95">
        <f>IF($C57 = "neg", (($D57+1) - VLOOKUP($B57,'Results-formatted 060121'!$A:BA,(BD$3+2),FALSE)), IF($C57 = "pos-neg", (3+VLOOKUP($B57,'Results-formatted 060121'!$A:BA,(BD$3+2),FALSE)), VLOOKUP($B57,'Results-formatted 060121'!$A:BA,(BD$3+2),FALSE)))</f>
        <v>2</v>
      </c>
      <c r="BE57" s="95">
        <f>IF($C57 = "neg", (($D57+1) - VLOOKUP($B57,'Results-formatted 060121'!$A:BB,(BE$3+2),FALSE)), IF($C57 = "pos-neg", (3+VLOOKUP($B57,'Results-formatted 060121'!$A:BB,(BE$3+2),FALSE)), VLOOKUP($B57,'Results-formatted 060121'!$A:BB,(BE$3+2),FALSE)))</f>
        <v>4</v>
      </c>
      <c r="BF57" s="95">
        <f>IF($C57 = "neg", (($D57+1) - VLOOKUP($B57,'Results-formatted 060121'!$A:BC,(BF$3+2),FALSE)), IF($C57 = "pos-neg", (3+VLOOKUP($B57,'Results-formatted 060121'!$A:BC,(BF$3+2),FALSE)), VLOOKUP($B57,'Results-formatted 060121'!$A:BC,(BF$3+2),FALSE)))</f>
        <v>4</v>
      </c>
      <c r="BG57" s="95">
        <f>IF($C57 = "neg", (($D57+1) - VLOOKUP($B57,'Results-formatted 060121'!$A:BD,(BG$3+2),FALSE)), IF($C57 = "pos-neg", (3+VLOOKUP($B57,'Results-formatted 060121'!$A:BD,(BG$3+2),FALSE)), VLOOKUP($B57,'Results-formatted 060121'!$A:BD,(BG$3+2),FALSE)))</f>
        <v>2</v>
      </c>
      <c r="BH57" s="95">
        <f>IF($C57 = "neg", (($D57+1) - VLOOKUP($B57,'Results-formatted 060121'!$A:BE,(BH$3+2),FALSE)), IF($C57 = "pos-neg", (3+VLOOKUP($B57,'Results-formatted 060121'!$A:BE,(BH$3+2),FALSE)), VLOOKUP($B57,'Results-formatted 060121'!$A:BE,(BH$3+2),FALSE)))</f>
        <v>3</v>
      </c>
      <c r="BI57" s="95">
        <f>IF($C57 = "neg", (($D57+1) - VLOOKUP($B57,'Results-formatted 060121'!$A:BF,(BI$3+2),FALSE)), IF($C57 = "pos-neg", (3+VLOOKUP($B57,'Results-formatted 060121'!$A:BF,(BI$3+2),FALSE)), VLOOKUP($B57,'Results-formatted 060121'!$A:BF,(BI$3+2),FALSE)))</f>
        <v>4</v>
      </c>
      <c r="BJ57" s="95">
        <f>IF($C57 = "neg", (($D57+1) - VLOOKUP($B57,'Results-formatted 060121'!$A:BG,(BJ$3+2),FALSE)), IF($C57 = "pos-neg", (3+VLOOKUP($B57,'Results-formatted 060121'!$A:BG,(BJ$3+2),FALSE)), VLOOKUP($B57,'Results-formatted 060121'!$A:BG,(BJ$3+2),FALSE)))</f>
        <v>4</v>
      </c>
      <c r="BK57" s="95">
        <f>IF($C57 = "neg", (($D57+1) - VLOOKUP($B57,'Results-formatted 060121'!$A:BH,(BK$3+2),FALSE)), IF($C57 = "pos-neg", (3+VLOOKUP($B57,'Results-formatted 060121'!$A:BH,(BK$3+2),FALSE)), VLOOKUP($B57,'Results-formatted 060121'!$A:BH,(BK$3+2),FALSE)))</f>
        <v>3</v>
      </c>
      <c r="BL57" s="95">
        <f>IF($C57 = "neg", (($D57+1) - VLOOKUP($B57,'Results-formatted 060121'!$A:BI,(BL$3+2),FALSE)), IF($C57 = "pos-neg", (3+VLOOKUP($B57,'Results-formatted 060121'!$A:BI,(BL$3+2),FALSE)), VLOOKUP($B57,'Results-formatted 060121'!$A:BI,(BL$3+2),FALSE)))</f>
        <v>4</v>
      </c>
      <c r="BM57" s="95">
        <f>IF($C57 = "neg", (($D57+1) - VLOOKUP($B57,'Results-formatted 060121'!$A:BJ,(BM$3+2),FALSE)), IF($C57 = "pos-neg", (3+VLOOKUP($B57,'Results-formatted 060121'!$A:BJ,(BM$3+2),FALSE)), VLOOKUP($B57,'Results-formatted 060121'!$A:BJ,(BM$3+2),FALSE)))</f>
        <v>3</v>
      </c>
      <c r="BN57" s="95"/>
      <c r="BO57" s="95"/>
      <c r="BP57" s="95"/>
      <c r="BQ57" s="95"/>
      <c r="BR57" s="95"/>
      <c r="BS57" s="95"/>
      <c r="BT57" s="95"/>
      <c r="BU57" s="95"/>
      <c r="BV57" s="95"/>
      <c r="BW57" s="95"/>
      <c r="BX57" s="95"/>
      <c r="BY57" s="95"/>
      <c r="BZ57" s="95"/>
      <c r="CA57" s="95"/>
      <c r="CB57" s="95"/>
      <c r="CC57" s="95"/>
      <c r="CD57" s="98"/>
      <c r="CE57" s="25">
        <f t="shared" si="12"/>
        <v>3.1666666666666665</v>
      </c>
      <c r="CF57" s="25">
        <f t="shared" si="13"/>
        <v>1.0761933331866913</v>
      </c>
    </row>
    <row r="58" spans="2:84" ht="42" x14ac:dyDescent="0.15">
      <c r="B58" s="84" t="s">
        <v>729</v>
      </c>
      <c r="C58" s="86" t="s">
        <v>224</v>
      </c>
      <c r="D58" s="2">
        <v>5</v>
      </c>
      <c r="E58" s="15" t="s">
        <v>35</v>
      </c>
      <c r="F58" s="95">
        <f>IF($C58 = "neg", (($D58+1) - VLOOKUP($B58,'Results-formatted 060121'!$A:$AJ,(F$3+2),FALSE)), IF($C58 = "pos-neg", (3+VLOOKUP($B58,'Results-formatted 060121'!$A:$AJ,(F$3+2),FALSE)), VLOOKUP($B58,'Results-formatted 060121'!$A:$AJ,(F$3+2),FALSE)))</f>
        <v>3</v>
      </c>
      <c r="G58" s="95">
        <f>IF($C58 = "neg", (($D58+1) - VLOOKUP($B58,'Results-formatted 060121'!$A:$AJ,(G$3+2),FALSE)), IF($C58 = "pos-neg", (3+VLOOKUP($B58,'Results-formatted 060121'!$A:$AJ,(G$3+2),FALSE)), VLOOKUP($B58,'Results-formatted 060121'!$A:$AJ,(G$3+2),FALSE)))</f>
        <v>5</v>
      </c>
      <c r="H58" s="95">
        <f>IF($C58 = "neg", (($D58+1) - VLOOKUP($B58,'Results-formatted 060121'!$A:$AJ,(H$3+2),FALSE)), IF($C58 = "pos-neg", (3+VLOOKUP($B58,'Results-formatted 060121'!$A:$AJ,(H$3+2),FALSE)), VLOOKUP($B58,'Results-formatted 060121'!$A:$AJ,(H$3+2),FALSE)))</f>
        <v>3</v>
      </c>
      <c r="I58" s="95">
        <f>IF($C58 = "neg", (($D58+1) - VLOOKUP($B58,'Results-formatted 060121'!$A:$AJ,(I$3+2),FALSE)), IF($C58 = "pos-neg", (3+VLOOKUP($B58,'Results-formatted 060121'!$A:$AJ,(I$3+2),FALSE)), VLOOKUP($B58,'Results-formatted 060121'!$A:$AJ,(I$3+2),FALSE)))</f>
        <v>1</v>
      </c>
      <c r="J58" s="95">
        <f>IF($C58 = "neg", (($D58+1) - VLOOKUP($B58,'Results-formatted 060121'!$A:$AJ,(J$3+2),FALSE)), IF($C58 = "pos-neg", (3+VLOOKUP($B58,'Results-formatted 060121'!$A:$AJ,(J$3+2),FALSE)), VLOOKUP($B58,'Results-formatted 060121'!$A:$AJ,(J$3+2),FALSE)))</f>
        <v>3</v>
      </c>
      <c r="K58" s="95">
        <f>IF($C58 = "neg", (($D58+1) - VLOOKUP($B58,'Results-formatted 060121'!$A:$AJ,(K$3+2),FALSE)), IF($C58 = "pos-neg", (3+VLOOKUP($B58,'Results-formatted 060121'!$A:$AJ,(K$3+2),FALSE)), VLOOKUP($B58,'Results-formatted 060121'!$A:$AJ,(K$3+2),FALSE)))</f>
        <v>3</v>
      </c>
      <c r="L58" s="95">
        <f>IF($C58 = "neg", (($D58+1) - VLOOKUP($B58,'Results-formatted 060121'!$A:$AJ,(L$3+2),FALSE)), IF($C58 = "pos-neg", (3+VLOOKUP($B58,'Results-formatted 060121'!$A:$AJ,(L$3+2),FALSE)), VLOOKUP($B58,'Results-formatted 060121'!$A:$AJ,(L$3+2),FALSE)))</f>
        <v>4</v>
      </c>
      <c r="M58" s="95">
        <f>IF($C58 = "neg", (($D58+1) - VLOOKUP($B58,'Results-formatted 060121'!$A:$AJ,(M$3+2),FALSE)), IF($C58 = "pos-neg", (3+VLOOKUP($B58,'Results-formatted 060121'!$A:$AJ,(M$3+2),FALSE)), VLOOKUP($B58,'Results-formatted 060121'!$A:$AJ,(M$3+2),FALSE)))</f>
        <v>5</v>
      </c>
      <c r="N58" s="95">
        <f>IF($C58 = "neg", (($D58+1) - VLOOKUP($B58,'Results-formatted 060121'!$A:$AJ,(N$3+2),FALSE)), IF($C58 = "pos-neg", (3+VLOOKUP($B58,'Results-formatted 060121'!$A:$AJ,(N$3+2),FALSE)), VLOOKUP($B58,'Results-formatted 060121'!$A:$AJ,(N$3+2),FALSE)))</f>
        <v>4</v>
      </c>
      <c r="O58" s="95">
        <f>IF($C58 = "neg", (($D58+1) - VLOOKUP($B58,'Results-formatted 060121'!$A:$AJ,(O$3+2),FALSE)), IF($C58 = "pos-neg", (3+VLOOKUP($B58,'Results-formatted 060121'!$A:$AJ,(O$3+2),FALSE)), VLOOKUP($B58,'Results-formatted 060121'!$A:$AJ,(O$3+2),FALSE)))</f>
        <v>5</v>
      </c>
      <c r="P58" s="95">
        <f>IF($C58 = "neg", (($D58+1) - VLOOKUP($B58,'Results-formatted 060121'!$A:$AJ,(P$3+2),FALSE)), IF($C58 = "pos-neg", (3+VLOOKUP($B58,'Results-formatted 060121'!$A:$AJ,(P$3+2),FALSE)), VLOOKUP($B58,'Results-formatted 060121'!$A:$AJ,(P$3+2),FALSE)))</f>
        <v>3</v>
      </c>
      <c r="Q58" s="95">
        <f>IF($C58 = "neg", (($D58+1) - VLOOKUP($B58,'Results-formatted 060121'!$A:$AJ,(Q$3+2),FALSE)), IF($C58 = "pos-neg", (3+VLOOKUP($B58,'Results-formatted 060121'!$A:$AJ,(Q$3+2),FALSE)), VLOOKUP($B58,'Results-formatted 060121'!$A:$AJ,(Q$3+2),FALSE)))</f>
        <v>5</v>
      </c>
      <c r="R58" s="95">
        <f>IF($C58 = "neg", (($D58+1) - VLOOKUP($B58,'Results-formatted 060121'!$A:$AJ,(R$3+2),FALSE)), IF($C58 = "pos-neg", (3+VLOOKUP($B58,'Results-formatted 060121'!$A:$AJ,(R$3+2),FALSE)), VLOOKUP($B58,'Results-formatted 060121'!$A:$AJ,(R$3+2),FALSE)))</f>
        <v>4</v>
      </c>
      <c r="S58" s="95">
        <f>IF($C58 = "neg", (($D58+1) - VLOOKUP($B58,'Results-formatted 060121'!$A:$AJ,(S$3+2),FALSE)), IF($C58 = "pos-neg", (3+VLOOKUP($B58,'Results-formatted 060121'!$A:$AJ,(S$3+2),FALSE)), VLOOKUP($B58,'Results-formatted 060121'!$A:$AJ,(S$3+2),FALSE)))</f>
        <v>4</v>
      </c>
      <c r="T58" s="95">
        <f>IF($C58 = "neg", (($D58+1) - VLOOKUP($B58,'Results-formatted 060121'!$A:$AJ,(T$3+2),FALSE)), IF($C58 = "pos-neg", (3+VLOOKUP($B58,'Results-formatted 060121'!$A:$AJ,(T$3+2),FALSE)), VLOOKUP($B58,'Results-formatted 060121'!$A:$AJ,(T$3+2),FALSE)))</f>
        <v>5</v>
      </c>
      <c r="U58" s="95">
        <f>IF($C58 = "neg", (($D58+1) - VLOOKUP($B58,'Results-formatted 060121'!$A:$AJ,(U$3+2),FALSE)), IF($C58 = "pos-neg", (3+VLOOKUP($B58,'Results-formatted 060121'!$A:$AJ,(U$3+2),FALSE)), VLOOKUP($B58,'Results-formatted 060121'!$A:$AJ,(U$3+2),FALSE)))</f>
        <v>5</v>
      </c>
      <c r="V58" s="95">
        <f>IF($C58 = "neg", (($D58+1) - VLOOKUP($B58,'Results-formatted 060121'!$A:$AJ,(V$3+2),FALSE)), IF($C58 = "pos-neg", (3+VLOOKUP($B58,'Results-formatted 060121'!$A:$AJ,(V$3+2),FALSE)), VLOOKUP($B58,'Results-formatted 060121'!$A:$AJ,(V$3+2),FALSE)))</f>
        <v>3</v>
      </c>
      <c r="W58" s="95">
        <f>IF($C58 = "neg", (($D58+1) - VLOOKUP($B58,'Results-formatted 060121'!$A:$AJ,(W$3+2),FALSE)), IF($C58 = "pos-neg", (3+VLOOKUP($B58,'Results-formatted 060121'!$A:$AJ,(W$3+2),FALSE)), VLOOKUP($B58,'Results-formatted 060121'!$A:$AJ,(W$3+2),FALSE)))</f>
        <v>3</v>
      </c>
      <c r="X58" s="95">
        <f>IF($C58 = "neg", (($D58+1) - VLOOKUP($B58,'Results-formatted 060121'!$A:$AJ,(X$3+2),FALSE)), IF($C58 = "pos-neg", (3+VLOOKUP($B58,'Results-formatted 060121'!$A:$AJ,(X$3+2),FALSE)), VLOOKUP($B58,'Results-formatted 060121'!$A:$AJ,(X$3+2),FALSE)))</f>
        <v>3</v>
      </c>
      <c r="Y58" s="95">
        <f>IF($C58 = "neg", (($D58+1) - VLOOKUP($B58,'Results-formatted 060121'!$A:$AJ,(Y$3+2),FALSE)), IF($C58 = "pos-neg", (3+VLOOKUP($B58,'Results-formatted 060121'!$A:$AJ,(Y$3+2),FALSE)), VLOOKUP($B58,'Results-formatted 060121'!$A:$AJ,(Y$3+2),FALSE)))</f>
        <v>3</v>
      </c>
      <c r="Z58" s="95">
        <f>IF($C58 = "neg", (($D58+1) - VLOOKUP($B58,'Results-formatted 060121'!$A:$AJ,(Z$3+2),FALSE)), IF($C58 = "pos-neg", (3+VLOOKUP($B58,'Results-formatted 060121'!$A:$AJ,(Z$3+2),FALSE)), VLOOKUP($B58,'Results-formatted 060121'!$A:$AJ,(Z$3+2),FALSE)))</f>
        <v>3</v>
      </c>
      <c r="AA58" s="95">
        <f>IF($C58 = "neg", (($D58+1) - VLOOKUP($B58,'Results-formatted 060121'!$A:$AJ,(AA$3+2),FALSE)), IF($C58 = "pos-neg", (3+VLOOKUP($B58,'Results-formatted 060121'!$A:$AJ,(AA$3+2),FALSE)), VLOOKUP($B58,'Results-formatted 060121'!$A:$AJ,(AA$3+2),FALSE)))</f>
        <v>5</v>
      </c>
      <c r="AB58" s="95">
        <f>IF($C58 = "neg", (($D58+1) - VLOOKUP($B58,'Results-formatted 060121'!$A:$AJ,(AB$3+2),FALSE)), IF($C58 = "pos-neg", (3+VLOOKUP($B58,'Results-formatted 060121'!$A:$AJ,(AB$3+2),FALSE)), VLOOKUP($B58,'Results-formatted 060121'!$A:$AJ,(AB$3+2),FALSE)))</f>
        <v>4</v>
      </c>
      <c r="AC58" s="95">
        <f>IF($C58 = "neg", (($D58+1) - VLOOKUP($B58,'Results-formatted 060121'!$A:$AJ,(AC$3+2),FALSE)), IF($C58 = "pos-neg", (3+VLOOKUP($B58,'Results-formatted 060121'!$A:$AJ,(AC$3+2),FALSE)), VLOOKUP($B58,'Results-formatted 060121'!$A:$AJ,(AC$3+2),FALSE)))</f>
        <v>2</v>
      </c>
      <c r="AD58" s="95">
        <f>IF($C58 = "neg", (($D58+1) - VLOOKUP($B58,'Results-formatted 060121'!$A:$AJ,(AD$3+2),FALSE)), IF($C58 = "pos-neg", (3+VLOOKUP($B58,'Results-formatted 060121'!$A:$AJ,(AD$3+2),FALSE)), VLOOKUP($B58,'Results-formatted 060121'!$A:$AJ,(AD$3+2),FALSE)))</f>
        <v>4</v>
      </c>
      <c r="AE58" s="95">
        <f>IF($C58 = "neg", (($D58+1) - VLOOKUP($B58,'Results-formatted 060121'!$A:$AJ,(AE$3+2),FALSE)), IF($C58 = "pos-neg", (3+VLOOKUP($B58,'Results-formatted 060121'!$A:$AJ,(AE$3+2),FALSE)), VLOOKUP($B58,'Results-formatted 060121'!$A:$AJ,(AE$3+2),FALSE)))</f>
        <v>5</v>
      </c>
      <c r="AF58" s="95">
        <f>IF($C58 = "neg", (($D58+1) - VLOOKUP($B58,'Results-formatted 060121'!$A:$AJ,(AF$3+2),FALSE)), IF($C58 = "pos-neg", (3+VLOOKUP($B58,'Results-formatted 060121'!$A:$AJ,(AF$3+2),FALSE)), VLOOKUP($B58,'Results-formatted 060121'!$A:$AJ,(AF$3+2),FALSE)))</f>
        <v>4</v>
      </c>
      <c r="AG58" s="95">
        <f>IF($C58 = "neg", (($D58+1) - VLOOKUP($B58,'Results-formatted 060121'!$A:$AJ,(AG$3+2),FALSE)), IF($C58 = "pos-neg", (3+VLOOKUP($B58,'Results-formatted 060121'!$A:$AJ,(AG$3+2),FALSE)), VLOOKUP($B58,'Results-formatted 060121'!$A:$AJ,(AG$3+2),FALSE)))</f>
        <v>5</v>
      </c>
      <c r="AH58" s="95">
        <f>IF($C58 = "neg", (($D58+1) - VLOOKUP($B58,'Results-formatted 060121'!$A:$AJ,(AH$3+2),FALSE)), IF($C58 = "pos-neg", (3+VLOOKUP($B58,'Results-formatted 060121'!$A:$AJ,(AH$3+2),FALSE)), VLOOKUP($B58,'Results-formatted 060121'!$A:$AJ,(AH$3+2),FALSE)))</f>
        <v>3</v>
      </c>
      <c r="AI58" s="95">
        <f>IF($C58 = "neg", (($D58+1) - VLOOKUP($B58,'Results-formatted 060121'!$A:$AJ,(AI$3+2),FALSE)), IF($C58 = "pos-neg", (3+VLOOKUP($B58,'Results-formatted 060121'!$A:$AJ,(AI$3+2),FALSE)), VLOOKUP($B58,'Results-formatted 060121'!$A:$AJ,(AI$3+2),FALSE)))</f>
        <v>1</v>
      </c>
      <c r="AJ58" s="95">
        <f>IF($C58 = "neg", (($D58+1) - VLOOKUP($B58,'Results-formatted 060121'!$A:$AJ,(AJ$3+2),FALSE)), IF($C58 = "pos-neg", (3+VLOOKUP($B58,'Results-formatted 060121'!$A:$AJ,(AJ$3+2),FALSE)), VLOOKUP($B58,'Results-formatted 060121'!$A:$AJ,(AJ$3+2),FALSE)))</f>
        <v>5</v>
      </c>
      <c r="AK58" s="95">
        <f>IF($C58 = "neg", (($D58+1) - VLOOKUP($B58,'Results-formatted 060121'!$A:$AJ,(AK$3+2),FALSE)), IF($C58 = "pos-neg", (3+VLOOKUP($B58,'Results-formatted 060121'!$A:$AJ,(AK$3+2),FALSE)), VLOOKUP($B58,'Results-formatted 060121'!$A:$AJ,(AK$3+2),FALSE)))</f>
        <v>3</v>
      </c>
      <c r="AL58" s="95">
        <f>IF($C58 = "neg", (($D58+1) - VLOOKUP($B58,'Results-formatted 060121'!$A:$AJ,(AL$3+2),FALSE)), IF($C58 = "pos-neg", (3+VLOOKUP($B58,'Results-formatted 060121'!$A:$AJ,(AL$3+2),FALSE)), VLOOKUP($B58,'Results-formatted 060121'!$A:$AJ,(AL$3+2),FALSE)))</f>
        <v>4</v>
      </c>
      <c r="AM58" s="95">
        <f>IF($C58 = "neg", (($D58+1) - VLOOKUP($B58,'Results-formatted 060121'!$A:AJ,(AM$3+2),FALSE)), IF($C58 = "pos-neg", (3+VLOOKUP($B58,'Results-formatted 060121'!$A:AJ,(AM$3+2),FALSE)), VLOOKUP($B58,'Results-formatted 060121'!$A:AJ,(AM$3+2),FALSE)))</f>
        <v>4</v>
      </c>
      <c r="AN58" s="95">
        <f>IF($C58 = "neg", (($D58+1) - VLOOKUP($B58,'Results-formatted 060121'!$A:AK,(AN$3+2),FALSE)), IF($C58 = "pos-neg", (3+VLOOKUP($B58,'Results-formatted 060121'!$A:AK,(AN$3+2),FALSE)), VLOOKUP($B58,'Results-formatted 060121'!$A:AK,(AN$3+2),FALSE)))</f>
        <v>3</v>
      </c>
      <c r="AO58" s="95">
        <f>IF($C58 = "neg", (($D58+1) - VLOOKUP($B58,'Results-formatted 060121'!$A:AL,(AO$3+2),FALSE)), IF($C58 = "pos-neg", (3+VLOOKUP($B58,'Results-formatted 060121'!$A:AL,(AO$3+2),FALSE)), VLOOKUP($B58,'Results-formatted 060121'!$A:AL,(AO$3+2),FALSE)))</f>
        <v>4</v>
      </c>
      <c r="AP58" s="95">
        <f>IF($C58 = "neg", (($D58+1) - VLOOKUP($B58,'Results-formatted 060121'!$A:AM,(AP$3+2),FALSE)), IF($C58 = "pos-neg", (3+VLOOKUP($B58,'Results-formatted 060121'!$A:AM,(AP$3+2),FALSE)), VLOOKUP($B58,'Results-formatted 060121'!$A:AM,(AP$3+2),FALSE)))</f>
        <v>4</v>
      </c>
      <c r="AQ58" s="95">
        <f>IF($C58 = "neg", (($D58+1) - VLOOKUP($B58,'Results-formatted 060121'!$A:AN,(AQ$3+2),FALSE)), IF($C58 = "pos-neg", (3+VLOOKUP($B58,'Results-formatted 060121'!$A:AN,(AQ$3+2),FALSE)), VLOOKUP($B58,'Results-formatted 060121'!$A:AN,(AQ$3+2),FALSE)))</f>
        <v>4</v>
      </c>
      <c r="AR58" s="95">
        <f>IF($C58 = "neg", (($D58+1) - VLOOKUP($B58,'Results-formatted 060121'!$A:AO,(AR$3+2),FALSE)), IF($C58 = "pos-neg", (3+VLOOKUP($B58,'Results-formatted 060121'!$A:AO,(AR$3+2),FALSE)), VLOOKUP($B58,'Results-formatted 060121'!$A:AO,(AR$3+2),FALSE)))</f>
        <v>4</v>
      </c>
      <c r="AS58" s="95">
        <f>IF($C58 = "neg", (($D58+1) - VLOOKUP($B58,'Results-formatted 060121'!$A:AP,(AS$3+2),FALSE)), IF($C58 = "pos-neg", (3+VLOOKUP($B58,'Results-formatted 060121'!$A:AP,(AS$3+2),FALSE)), VLOOKUP($B58,'Results-formatted 060121'!$A:AP,(AS$3+2),FALSE)))</f>
        <v>3</v>
      </c>
      <c r="AT58" s="95">
        <f>IF($C58 = "neg", (($D58+1) - VLOOKUP($B58,'Results-formatted 060121'!$A:AQ,(AT$3+2),FALSE)), IF($C58 = "pos-neg", (3+VLOOKUP($B58,'Results-formatted 060121'!$A:AQ,(AT$3+2),FALSE)), VLOOKUP($B58,'Results-formatted 060121'!$A:AQ,(AT$3+2),FALSE)))</f>
        <v>4</v>
      </c>
      <c r="AU58" s="95">
        <f>IF($C58 = "neg", (($D58+1) - VLOOKUP($B58,'Results-formatted 060121'!$A:AR,(AU$3+2),FALSE)), IF($C58 = "pos-neg", (3+VLOOKUP($B58,'Results-formatted 060121'!$A:AR,(AU$3+2),FALSE)), VLOOKUP($B58,'Results-formatted 060121'!$A:AR,(AU$3+2),FALSE)))</f>
        <v>4</v>
      </c>
      <c r="AV58" s="95">
        <f>IF($C58 = "neg", (($D58+1) - VLOOKUP($B58,'Results-formatted 060121'!$A:AS,(AV$3+2),FALSE)), IF($C58 = "pos-neg", (3+VLOOKUP($B58,'Results-formatted 060121'!$A:AS,(AV$3+2),FALSE)), VLOOKUP($B58,'Results-formatted 060121'!$A:AS,(AV$3+2),FALSE)))</f>
        <v>3</v>
      </c>
      <c r="AW58" s="95">
        <f>IF($C58 = "neg", (($D58+1) - VLOOKUP($B58,'Results-formatted 060121'!$A:AT,(AW$3+2),FALSE)), IF($C58 = "pos-neg", (3+VLOOKUP($B58,'Results-formatted 060121'!$A:AT,(AW$3+2),FALSE)), VLOOKUP($B58,'Results-formatted 060121'!$A:AT,(AW$3+2),FALSE)))</f>
        <v>3</v>
      </c>
      <c r="AX58" s="95">
        <f>IF($C58 = "neg", (($D58+1) - VLOOKUP($B58,'Results-formatted 060121'!$A:AU,(AX$3+2),FALSE)), IF($C58 = "pos-neg", (3+VLOOKUP($B58,'Results-formatted 060121'!$A:AU,(AX$3+2),FALSE)), VLOOKUP($B58,'Results-formatted 060121'!$A:AU,(AX$3+2),FALSE)))</f>
        <v>2</v>
      </c>
      <c r="AY58" s="95">
        <f>IF($C58 = "neg", (($D58+1) - VLOOKUP($B58,'Results-formatted 060121'!$A:AV,(AY$3+2),FALSE)), IF($C58 = "pos-neg", (3+VLOOKUP($B58,'Results-formatted 060121'!$A:AV,(AY$3+2),FALSE)), VLOOKUP($B58,'Results-formatted 060121'!$A:AV,(AY$3+2),FALSE)))</f>
        <v>0</v>
      </c>
      <c r="AZ58" s="95">
        <f>IF($C58 = "neg", (($D58+1) - VLOOKUP($B58,'Results-formatted 060121'!$A:AW,(AZ$3+2),FALSE)), IF($C58 = "pos-neg", (3+VLOOKUP($B58,'Results-formatted 060121'!$A:AW,(AZ$3+2),FALSE)), VLOOKUP($B58,'Results-formatted 060121'!$A:AW,(AZ$3+2),FALSE)))</f>
        <v>3</v>
      </c>
      <c r="BA58" s="95">
        <f>IF($C58 = "neg", (($D58+1) - VLOOKUP($B58,'Results-formatted 060121'!$A:AX,(BA$3+2),FALSE)), IF($C58 = "pos-neg", (3+VLOOKUP($B58,'Results-formatted 060121'!$A:AX,(BA$3+2),FALSE)), VLOOKUP($B58,'Results-formatted 060121'!$A:AX,(BA$3+2),FALSE)))</f>
        <v>4</v>
      </c>
      <c r="BB58" s="95">
        <f>IF($C58 = "neg", (($D58+1) - VLOOKUP($B58,'Results-formatted 060121'!$A:AY,(BB$3+2),FALSE)), IF($C58 = "pos-neg", (3+VLOOKUP($B58,'Results-formatted 060121'!$A:AY,(BB$3+2),FALSE)), VLOOKUP($B58,'Results-formatted 060121'!$A:AY,(BB$3+2),FALSE)))</f>
        <v>5</v>
      </c>
      <c r="BC58" s="95">
        <f>IF($C58 = "neg", (($D58+1) - VLOOKUP($B58,'Results-formatted 060121'!$A:AZ,(BC$3+2),FALSE)), IF($C58 = "pos-neg", (3+VLOOKUP($B58,'Results-formatted 060121'!$A:AZ,(BC$3+2),FALSE)), VLOOKUP($B58,'Results-formatted 060121'!$A:AZ,(BC$3+2),FALSE)))</f>
        <v>3</v>
      </c>
      <c r="BD58" s="95">
        <f>IF($C58 = "neg", (($D58+1) - VLOOKUP($B58,'Results-formatted 060121'!$A:BA,(BD$3+2),FALSE)), IF($C58 = "pos-neg", (3+VLOOKUP($B58,'Results-formatted 060121'!$A:BA,(BD$3+2),FALSE)), VLOOKUP($B58,'Results-formatted 060121'!$A:BA,(BD$3+2),FALSE)))</f>
        <v>3</v>
      </c>
      <c r="BE58" s="95">
        <f>IF($C58 = "neg", (($D58+1) - VLOOKUP($B58,'Results-formatted 060121'!$A:BB,(BE$3+2),FALSE)), IF($C58 = "pos-neg", (3+VLOOKUP($B58,'Results-formatted 060121'!$A:BB,(BE$3+2),FALSE)), VLOOKUP($B58,'Results-formatted 060121'!$A:BB,(BE$3+2),FALSE)))</f>
        <v>4</v>
      </c>
      <c r="BF58" s="95">
        <f>IF($C58 = "neg", (($D58+1) - VLOOKUP($B58,'Results-formatted 060121'!$A:BC,(BF$3+2),FALSE)), IF($C58 = "pos-neg", (3+VLOOKUP($B58,'Results-formatted 060121'!$A:BC,(BF$3+2),FALSE)), VLOOKUP($B58,'Results-formatted 060121'!$A:BC,(BF$3+2),FALSE)))</f>
        <v>4</v>
      </c>
      <c r="BG58" s="95">
        <f>IF($C58 = "neg", (($D58+1) - VLOOKUP($B58,'Results-formatted 060121'!$A:BD,(BG$3+2),FALSE)), IF($C58 = "pos-neg", (3+VLOOKUP($B58,'Results-formatted 060121'!$A:BD,(BG$3+2),FALSE)), VLOOKUP($B58,'Results-formatted 060121'!$A:BD,(BG$3+2),FALSE)))</f>
        <v>2</v>
      </c>
      <c r="BH58" s="95">
        <f>IF($C58 = "neg", (($D58+1) - VLOOKUP($B58,'Results-formatted 060121'!$A:BE,(BH$3+2),FALSE)), IF($C58 = "pos-neg", (3+VLOOKUP($B58,'Results-formatted 060121'!$A:BE,(BH$3+2),FALSE)), VLOOKUP($B58,'Results-formatted 060121'!$A:BE,(BH$3+2),FALSE)))</f>
        <v>3</v>
      </c>
      <c r="BI58" s="95">
        <f>IF($C58 = "neg", (($D58+1) - VLOOKUP($B58,'Results-formatted 060121'!$A:BF,(BI$3+2),FALSE)), IF($C58 = "pos-neg", (3+VLOOKUP($B58,'Results-formatted 060121'!$A:BF,(BI$3+2),FALSE)), VLOOKUP($B58,'Results-formatted 060121'!$A:BF,(BI$3+2),FALSE)))</f>
        <v>4</v>
      </c>
      <c r="BJ58" s="95">
        <f>IF($C58 = "neg", (($D58+1) - VLOOKUP($B58,'Results-formatted 060121'!$A:BG,(BJ$3+2),FALSE)), IF($C58 = "pos-neg", (3+VLOOKUP($B58,'Results-formatted 060121'!$A:BG,(BJ$3+2),FALSE)), VLOOKUP($B58,'Results-formatted 060121'!$A:BG,(BJ$3+2),FALSE)))</f>
        <v>3</v>
      </c>
      <c r="BK58" s="95">
        <f>IF($C58 = "neg", (($D58+1) - VLOOKUP($B58,'Results-formatted 060121'!$A:BH,(BK$3+2),FALSE)), IF($C58 = "pos-neg", (3+VLOOKUP($B58,'Results-formatted 060121'!$A:BH,(BK$3+2),FALSE)), VLOOKUP($B58,'Results-formatted 060121'!$A:BH,(BK$3+2),FALSE)))</f>
        <v>4</v>
      </c>
      <c r="BL58" s="95">
        <f>IF($C58 = "neg", (($D58+1) - VLOOKUP($B58,'Results-formatted 060121'!$A:BI,(BL$3+2),FALSE)), IF($C58 = "pos-neg", (3+VLOOKUP($B58,'Results-formatted 060121'!$A:BI,(BL$3+2),FALSE)), VLOOKUP($B58,'Results-formatted 060121'!$A:BI,(BL$3+2),FALSE)))</f>
        <v>4</v>
      </c>
      <c r="BM58" s="95">
        <f>IF($C58 = "neg", (($D58+1) - VLOOKUP($B58,'Results-formatted 060121'!$A:BJ,(BM$3+2),FALSE)), IF($C58 = "pos-neg", (3+VLOOKUP($B58,'Results-formatted 060121'!$A:BJ,(BM$3+2),FALSE)), VLOOKUP($B58,'Results-formatted 060121'!$A:BJ,(BM$3+2),FALSE)))</f>
        <v>4</v>
      </c>
      <c r="BN58" s="95"/>
      <c r="BO58" s="95"/>
      <c r="BP58" s="95"/>
      <c r="BQ58" s="95"/>
      <c r="BR58" s="95"/>
      <c r="BS58" s="95"/>
      <c r="BT58" s="95"/>
      <c r="BU58" s="95"/>
      <c r="BV58" s="95"/>
      <c r="BW58" s="95"/>
      <c r="BX58" s="95"/>
      <c r="BY58" s="95"/>
      <c r="BZ58" s="95"/>
      <c r="CA58" s="95"/>
      <c r="CB58" s="95"/>
      <c r="CC58" s="95"/>
      <c r="CD58" s="98"/>
      <c r="CE58" s="25">
        <f t="shared" si="12"/>
        <v>3.5666666666666669</v>
      </c>
      <c r="CF58" s="25">
        <f t="shared" si="13"/>
        <v>1.0635193681018149</v>
      </c>
    </row>
    <row r="59" spans="2:84" ht="42" x14ac:dyDescent="0.15">
      <c r="B59" s="84" t="s">
        <v>730</v>
      </c>
      <c r="C59" s="86" t="s">
        <v>224</v>
      </c>
      <c r="D59" s="2">
        <v>5</v>
      </c>
      <c r="E59" s="15" t="s">
        <v>36</v>
      </c>
      <c r="F59" s="95">
        <f>IF($C59 = "neg", (($D59+1) - VLOOKUP($B59,'Results-formatted 060121'!$A:$AJ,(F$3+2),FALSE)), IF($C59 = "pos-neg", (3+VLOOKUP($B59,'Results-formatted 060121'!$A:$AJ,(F$3+2),FALSE)), VLOOKUP($B59,'Results-formatted 060121'!$A:$AJ,(F$3+2),FALSE)))</f>
        <v>3</v>
      </c>
      <c r="G59" s="95">
        <f>IF($C59 = "neg", (($D59+1) - VLOOKUP($B59,'Results-formatted 060121'!$A:$AJ,(G$3+2),FALSE)), IF($C59 = "pos-neg", (3+VLOOKUP($B59,'Results-formatted 060121'!$A:$AJ,(G$3+2),FALSE)), VLOOKUP($B59,'Results-formatted 060121'!$A:$AJ,(G$3+2),FALSE)))</f>
        <v>5</v>
      </c>
      <c r="H59" s="95">
        <f>IF($C59 = "neg", (($D59+1) - VLOOKUP($B59,'Results-formatted 060121'!$A:$AJ,(H$3+2),FALSE)), IF($C59 = "pos-neg", (3+VLOOKUP($B59,'Results-formatted 060121'!$A:$AJ,(H$3+2),FALSE)), VLOOKUP($B59,'Results-formatted 060121'!$A:$AJ,(H$3+2),FALSE)))</f>
        <v>2</v>
      </c>
      <c r="I59" s="95">
        <f>IF($C59 = "neg", (($D59+1) - VLOOKUP($B59,'Results-formatted 060121'!$A:$AJ,(I$3+2),FALSE)), IF($C59 = "pos-neg", (3+VLOOKUP($B59,'Results-formatted 060121'!$A:$AJ,(I$3+2),FALSE)), VLOOKUP($B59,'Results-formatted 060121'!$A:$AJ,(I$3+2),FALSE)))</f>
        <v>3</v>
      </c>
      <c r="J59" s="95">
        <f>IF($C59 = "neg", (($D59+1) - VLOOKUP($B59,'Results-formatted 060121'!$A:$AJ,(J$3+2),FALSE)), IF($C59 = "pos-neg", (3+VLOOKUP($B59,'Results-formatted 060121'!$A:$AJ,(J$3+2),FALSE)), VLOOKUP($B59,'Results-formatted 060121'!$A:$AJ,(J$3+2),FALSE)))</f>
        <v>3</v>
      </c>
      <c r="K59" s="95">
        <f>IF($C59 = "neg", (($D59+1) - VLOOKUP($B59,'Results-formatted 060121'!$A:$AJ,(K$3+2),FALSE)), IF($C59 = "pos-neg", (3+VLOOKUP($B59,'Results-formatted 060121'!$A:$AJ,(K$3+2),FALSE)), VLOOKUP($B59,'Results-formatted 060121'!$A:$AJ,(K$3+2),FALSE)))</f>
        <v>3</v>
      </c>
      <c r="L59" s="95">
        <f>IF($C59 = "neg", (($D59+1) - VLOOKUP($B59,'Results-formatted 060121'!$A:$AJ,(L$3+2),FALSE)), IF($C59 = "pos-neg", (3+VLOOKUP($B59,'Results-formatted 060121'!$A:$AJ,(L$3+2),FALSE)), VLOOKUP($B59,'Results-formatted 060121'!$A:$AJ,(L$3+2),FALSE)))</f>
        <v>3</v>
      </c>
      <c r="M59" s="95">
        <f>IF($C59 = "neg", (($D59+1) - VLOOKUP($B59,'Results-formatted 060121'!$A:$AJ,(M$3+2),FALSE)), IF($C59 = "pos-neg", (3+VLOOKUP($B59,'Results-formatted 060121'!$A:$AJ,(M$3+2),FALSE)), VLOOKUP($B59,'Results-formatted 060121'!$A:$AJ,(M$3+2),FALSE)))</f>
        <v>5</v>
      </c>
      <c r="N59" s="95">
        <f>IF($C59 = "neg", (($D59+1) - VLOOKUP($B59,'Results-formatted 060121'!$A:$AJ,(N$3+2),FALSE)), IF($C59 = "pos-neg", (3+VLOOKUP($B59,'Results-formatted 060121'!$A:$AJ,(N$3+2),FALSE)), VLOOKUP($B59,'Results-formatted 060121'!$A:$AJ,(N$3+2),FALSE)))</f>
        <v>4</v>
      </c>
      <c r="O59" s="95">
        <f>IF($C59 = "neg", (($D59+1) - VLOOKUP($B59,'Results-formatted 060121'!$A:$AJ,(O$3+2),FALSE)), IF($C59 = "pos-neg", (3+VLOOKUP($B59,'Results-formatted 060121'!$A:$AJ,(O$3+2),FALSE)), VLOOKUP($B59,'Results-formatted 060121'!$A:$AJ,(O$3+2),FALSE)))</f>
        <v>5</v>
      </c>
      <c r="P59" s="95">
        <f>IF($C59 = "neg", (($D59+1) - VLOOKUP($B59,'Results-formatted 060121'!$A:$AJ,(P$3+2),FALSE)), IF($C59 = "pos-neg", (3+VLOOKUP($B59,'Results-formatted 060121'!$A:$AJ,(P$3+2),FALSE)), VLOOKUP($B59,'Results-formatted 060121'!$A:$AJ,(P$3+2),FALSE)))</f>
        <v>3</v>
      </c>
      <c r="Q59" s="95">
        <f>IF($C59 = "neg", (($D59+1) - VLOOKUP($B59,'Results-formatted 060121'!$A:$AJ,(Q$3+2),FALSE)), IF($C59 = "pos-neg", (3+VLOOKUP($B59,'Results-formatted 060121'!$A:$AJ,(Q$3+2),FALSE)), VLOOKUP($B59,'Results-formatted 060121'!$A:$AJ,(Q$3+2),FALSE)))</f>
        <v>5</v>
      </c>
      <c r="R59" s="95">
        <f>IF($C59 = "neg", (($D59+1) - VLOOKUP($B59,'Results-formatted 060121'!$A:$AJ,(R$3+2),FALSE)), IF($C59 = "pos-neg", (3+VLOOKUP($B59,'Results-formatted 060121'!$A:$AJ,(R$3+2),FALSE)), VLOOKUP($B59,'Results-formatted 060121'!$A:$AJ,(R$3+2),FALSE)))</f>
        <v>5</v>
      </c>
      <c r="S59" s="95">
        <f>IF($C59 = "neg", (($D59+1) - VLOOKUP($B59,'Results-formatted 060121'!$A:$AJ,(S$3+2),FALSE)), IF($C59 = "pos-neg", (3+VLOOKUP($B59,'Results-formatted 060121'!$A:$AJ,(S$3+2),FALSE)), VLOOKUP($B59,'Results-formatted 060121'!$A:$AJ,(S$3+2),FALSE)))</f>
        <v>3</v>
      </c>
      <c r="T59" s="95">
        <f>IF($C59 = "neg", (($D59+1) - VLOOKUP($B59,'Results-formatted 060121'!$A:$AJ,(T$3+2),FALSE)), IF($C59 = "pos-neg", (3+VLOOKUP($B59,'Results-formatted 060121'!$A:$AJ,(T$3+2),FALSE)), VLOOKUP($B59,'Results-formatted 060121'!$A:$AJ,(T$3+2),FALSE)))</f>
        <v>5</v>
      </c>
      <c r="U59" s="95">
        <f>IF($C59 = "neg", (($D59+1) - VLOOKUP($B59,'Results-formatted 060121'!$A:$AJ,(U$3+2),FALSE)), IF($C59 = "pos-neg", (3+VLOOKUP($B59,'Results-formatted 060121'!$A:$AJ,(U$3+2),FALSE)), VLOOKUP($B59,'Results-formatted 060121'!$A:$AJ,(U$3+2),FALSE)))</f>
        <v>4</v>
      </c>
      <c r="V59" s="95">
        <f>IF($C59 = "neg", (($D59+1) - VLOOKUP($B59,'Results-formatted 060121'!$A:$AJ,(V$3+2),FALSE)), IF($C59 = "pos-neg", (3+VLOOKUP($B59,'Results-formatted 060121'!$A:$AJ,(V$3+2),FALSE)), VLOOKUP($B59,'Results-formatted 060121'!$A:$AJ,(V$3+2),FALSE)))</f>
        <v>3</v>
      </c>
      <c r="W59" s="95">
        <f>IF($C59 = "neg", (($D59+1) - VLOOKUP($B59,'Results-formatted 060121'!$A:$AJ,(W$3+2),FALSE)), IF($C59 = "pos-neg", (3+VLOOKUP($B59,'Results-formatted 060121'!$A:$AJ,(W$3+2),FALSE)), VLOOKUP($B59,'Results-formatted 060121'!$A:$AJ,(W$3+2),FALSE)))</f>
        <v>4</v>
      </c>
      <c r="X59" s="95">
        <f>IF($C59 = "neg", (($D59+1) - VLOOKUP($B59,'Results-formatted 060121'!$A:$AJ,(X$3+2),FALSE)), IF($C59 = "pos-neg", (3+VLOOKUP($B59,'Results-formatted 060121'!$A:$AJ,(X$3+2),FALSE)), VLOOKUP($B59,'Results-formatted 060121'!$A:$AJ,(X$3+2),FALSE)))</f>
        <v>3</v>
      </c>
      <c r="Y59" s="95">
        <f>IF($C59 = "neg", (($D59+1) - VLOOKUP($B59,'Results-formatted 060121'!$A:$AJ,(Y$3+2),FALSE)), IF($C59 = "pos-neg", (3+VLOOKUP($B59,'Results-formatted 060121'!$A:$AJ,(Y$3+2),FALSE)), VLOOKUP($B59,'Results-formatted 060121'!$A:$AJ,(Y$3+2),FALSE)))</f>
        <v>4</v>
      </c>
      <c r="Z59" s="95">
        <f>IF($C59 = "neg", (($D59+1) - VLOOKUP($B59,'Results-formatted 060121'!$A:$AJ,(Z$3+2),FALSE)), IF($C59 = "pos-neg", (3+VLOOKUP($B59,'Results-formatted 060121'!$A:$AJ,(Z$3+2),FALSE)), VLOOKUP($B59,'Results-formatted 060121'!$A:$AJ,(Z$3+2),FALSE)))</f>
        <v>4</v>
      </c>
      <c r="AA59" s="95">
        <f>IF($C59 = "neg", (($D59+1) - VLOOKUP($B59,'Results-formatted 060121'!$A:$AJ,(AA$3+2),FALSE)), IF($C59 = "pos-neg", (3+VLOOKUP($B59,'Results-formatted 060121'!$A:$AJ,(AA$3+2),FALSE)), VLOOKUP($B59,'Results-formatted 060121'!$A:$AJ,(AA$3+2),FALSE)))</f>
        <v>4</v>
      </c>
      <c r="AB59" s="95">
        <f>IF($C59 = "neg", (($D59+1) - VLOOKUP($B59,'Results-formatted 060121'!$A:$AJ,(AB$3+2),FALSE)), IF($C59 = "pos-neg", (3+VLOOKUP($B59,'Results-formatted 060121'!$A:$AJ,(AB$3+2),FALSE)), VLOOKUP($B59,'Results-formatted 060121'!$A:$AJ,(AB$3+2),FALSE)))</f>
        <v>4</v>
      </c>
      <c r="AC59" s="95">
        <f>IF($C59 = "neg", (($D59+1) - VLOOKUP($B59,'Results-formatted 060121'!$A:$AJ,(AC$3+2),FALSE)), IF($C59 = "pos-neg", (3+VLOOKUP($B59,'Results-formatted 060121'!$A:$AJ,(AC$3+2),FALSE)), VLOOKUP($B59,'Results-formatted 060121'!$A:$AJ,(AC$3+2),FALSE)))</f>
        <v>1</v>
      </c>
      <c r="AD59" s="95">
        <f>IF($C59 = "neg", (($D59+1) - VLOOKUP($B59,'Results-formatted 060121'!$A:$AJ,(AD$3+2),FALSE)), IF($C59 = "pos-neg", (3+VLOOKUP($B59,'Results-formatted 060121'!$A:$AJ,(AD$3+2),FALSE)), VLOOKUP($B59,'Results-formatted 060121'!$A:$AJ,(AD$3+2),FALSE)))</f>
        <v>4</v>
      </c>
      <c r="AE59" s="95">
        <f>IF($C59 = "neg", (($D59+1) - VLOOKUP($B59,'Results-formatted 060121'!$A:$AJ,(AE$3+2),FALSE)), IF($C59 = "pos-neg", (3+VLOOKUP($B59,'Results-formatted 060121'!$A:$AJ,(AE$3+2),FALSE)), VLOOKUP($B59,'Results-formatted 060121'!$A:$AJ,(AE$3+2),FALSE)))</f>
        <v>4</v>
      </c>
      <c r="AF59" s="95">
        <f>IF($C59 = "neg", (($D59+1) - VLOOKUP($B59,'Results-formatted 060121'!$A:$AJ,(AF$3+2),FALSE)), IF($C59 = "pos-neg", (3+VLOOKUP($B59,'Results-formatted 060121'!$A:$AJ,(AF$3+2),FALSE)), VLOOKUP($B59,'Results-formatted 060121'!$A:$AJ,(AF$3+2),FALSE)))</f>
        <v>4</v>
      </c>
      <c r="AG59" s="95">
        <f>IF($C59 = "neg", (($D59+1) - VLOOKUP($B59,'Results-formatted 060121'!$A:$AJ,(AG$3+2),FALSE)), IF($C59 = "pos-neg", (3+VLOOKUP($B59,'Results-formatted 060121'!$A:$AJ,(AG$3+2),FALSE)), VLOOKUP($B59,'Results-formatted 060121'!$A:$AJ,(AG$3+2),FALSE)))</f>
        <v>4</v>
      </c>
      <c r="AH59" s="95">
        <f>IF($C59 = "neg", (($D59+1) - VLOOKUP($B59,'Results-formatted 060121'!$A:$AJ,(AH$3+2),FALSE)), IF($C59 = "pos-neg", (3+VLOOKUP($B59,'Results-formatted 060121'!$A:$AJ,(AH$3+2),FALSE)), VLOOKUP($B59,'Results-formatted 060121'!$A:$AJ,(AH$3+2),FALSE)))</f>
        <v>3</v>
      </c>
      <c r="AI59" s="95">
        <f>IF($C59 = "neg", (($D59+1) - VLOOKUP($B59,'Results-formatted 060121'!$A:$AJ,(AI$3+2),FALSE)), IF($C59 = "pos-neg", (3+VLOOKUP($B59,'Results-formatted 060121'!$A:$AJ,(AI$3+2),FALSE)), VLOOKUP($B59,'Results-formatted 060121'!$A:$AJ,(AI$3+2),FALSE)))</f>
        <v>3</v>
      </c>
      <c r="AJ59" s="95">
        <f>IF($C59 = "neg", (($D59+1) - VLOOKUP($B59,'Results-formatted 060121'!$A:$AJ,(AJ$3+2),FALSE)), IF($C59 = "pos-neg", (3+VLOOKUP($B59,'Results-formatted 060121'!$A:$AJ,(AJ$3+2),FALSE)), VLOOKUP($B59,'Results-formatted 060121'!$A:$AJ,(AJ$3+2),FALSE)))</f>
        <v>5</v>
      </c>
      <c r="AK59" s="95">
        <f>IF($C59 = "neg", (($D59+1) - VLOOKUP($B59,'Results-formatted 060121'!$A:$AJ,(AK$3+2),FALSE)), IF($C59 = "pos-neg", (3+VLOOKUP($B59,'Results-formatted 060121'!$A:$AJ,(AK$3+2),FALSE)), VLOOKUP($B59,'Results-formatted 060121'!$A:$AJ,(AK$3+2),FALSE)))</f>
        <v>4</v>
      </c>
      <c r="AL59" s="95">
        <f>IF($C59 = "neg", (($D59+1) - VLOOKUP($B59,'Results-formatted 060121'!$A:$AJ,(AL$3+2),FALSE)), IF($C59 = "pos-neg", (3+VLOOKUP($B59,'Results-formatted 060121'!$A:$AJ,(AL$3+2),FALSE)), VLOOKUP($B59,'Results-formatted 060121'!$A:$AJ,(AL$3+2),FALSE)))</f>
        <v>3</v>
      </c>
      <c r="AM59" s="95">
        <f>IF($C59 = "neg", (($D59+1) - VLOOKUP($B59,'Results-formatted 060121'!$A:AJ,(AM$3+2),FALSE)), IF($C59 = "pos-neg", (3+VLOOKUP($B59,'Results-formatted 060121'!$A:AJ,(AM$3+2),FALSE)), VLOOKUP($B59,'Results-formatted 060121'!$A:AJ,(AM$3+2),FALSE)))</f>
        <v>5</v>
      </c>
      <c r="AN59" s="95">
        <f>IF($C59 = "neg", (($D59+1) - VLOOKUP($B59,'Results-formatted 060121'!$A:AK,(AN$3+2),FALSE)), IF($C59 = "pos-neg", (3+VLOOKUP($B59,'Results-formatted 060121'!$A:AK,(AN$3+2),FALSE)), VLOOKUP($B59,'Results-formatted 060121'!$A:AK,(AN$3+2),FALSE)))</f>
        <v>4</v>
      </c>
      <c r="AO59" s="95">
        <f>IF($C59 = "neg", (($D59+1) - VLOOKUP($B59,'Results-formatted 060121'!$A:AL,(AO$3+2),FALSE)), IF($C59 = "pos-neg", (3+VLOOKUP($B59,'Results-formatted 060121'!$A:AL,(AO$3+2),FALSE)), VLOOKUP($B59,'Results-formatted 060121'!$A:AL,(AO$3+2),FALSE)))</f>
        <v>4</v>
      </c>
      <c r="AP59" s="95">
        <f>IF($C59 = "neg", (($D59+1) - VLOOKUP($B59,'Results-formatted 060121'!$A:AM,(AP$3+2),FALSE)), IF($C59 = "pos-neg", (3+VLOOKUP($B59,'Results-formatted 060121'!$A:AM,(AP$3+2),FALSE)), VLOOKUP($B59,'Results-formatted 060121'!$A:AM,(AP$3+2),FALSE)))</f>
        <v>2</v>
      </c>
      <c r="AQ59" s="95">
        <f>IF($C59 = "neg", (($D59+1) - VLOOKUP($B59,'Results-formatted 060121'!$A:AN,(AQ$3+2),FALSE)), IF($C59 = "pos-neg", (3+VLOOKUP($B59,'Results-formatted 060121'!$A:AN,(AQ$3+2),FALSE)), VLOOKUP($B59,'Results-formatted 060121'!$A:AN,(AQ$3+2),FALSE)))</f>
        <v>4</v>
      </c>
      <c r="AR59" s="95">
        <f>IF($C59 = "neg", (($D59+1) - VLOOKUP($B59,'Results-formatted 060121'!$A:AO,(AR$3+2),FALSE)), IF($C59 = "pos-neg", (3+VLOOKUP($B59,'Results-formatted 060121'!$A:AO,(AR$3+2),FALSE)), VLOOKUP($B59,'Results-formatted 060121'!$A:AO,(AR$3+2),FALSE)))</f>
        <v>5</v>
      </c>
      <c r="AS59" s="95">
        <f>IF($C59 = "neg", (($D59+1) - VLOOKUP($B59,'Results-formatted 060121'!$A:AP,(AS$3+2),FALSE)), IF($C59 = "pos-neg", (3+VLOOKUP($B59,'Results-formatted 060121'!$A:AP,(AS$3+2),FALSE)), VLOOKUP($B59,'Results-formatted 060121'!$A:AP,(AS$3+2),FALSE)))</f>
        <v>4</v>
      </c>
      <c r="AT59" s="95">
        <f>IF($C59 = "neg", (($D59+1) - VLOOKUP($B59,'Results-formatted 060121'!$A:AQ,(AT$3+2),FALSE)), IF($C59 = "pos-neg", (3+VLOOKUP($B59,'Results-formatted 060121'!$A:AQ,(AT$3+2),FALSE)), VLOOKUP($B59,'Results-formatted 060121'!$A:AQ,(AT$3+2),FALSE)))</f>
        <v>5</v>
      </c>
      <c r="AU59" s="95">
        <f>IF($C59 = "neg", (($D59+1) - VLOOKUP($B59,'Results-formatted 060121'!$A:AR,(AU$3+2),FALSE)), IF($C59 = "pos-neg", (3+VLOOKUP($B59,'Results-formatted 060121'!$A:AR,(AU$3+2),FALSE)), VLOOKUP($B59,'Results-formatted 060121'!$A:AR,(AU$3+2),FALSE)))</f>
        <v>4</v>
      </c>
      <c r="AV59" s="95">
        <f>IF($C59 = "neg", (($D59+1) - VLOOKUP($B59,'Results-formatted 060121'!$A:AS,(AV$3+2),FALSE)), IF($C59 = "pos-neg", (3+VLOOKUP($B59,'Results-formatted 060121'!$A:AS,(AV$3+2),FALSE)), VLOOKUP($B59,'Results-formatted 060121'!$A:AS,(AV$3+2),FALSE)))</f>
        <v>4</v>
      </c>
      <c r="AW59" s="95">
        <f>IF($C59 = "neg", (($D59+1) - VLOOKUP($B59,'Results-formatted 060121'!$A:AT,(AW$3+2),FALSE)), IF($C59 = "pos-neg", (3+VLOOKUP($B59,'Results-formatted 060121'!$A:AT,(AW$3+2),FALSE)), VLOOKUP($B59,'Results-formatted 060121'!$A:AT,(AW$3+2),FALSE)))</f>
        <v>2</v>
      </c>
      <c r="AX59" s="95">
        <f>IF($C59 = "neg", (($D59+1) - VLOOKUP($B59,'Results-formatted 060121'!$A:AU,(AX$3+2),FALSE)), IF($C59 = "pos-neg", (3+VLOOKUP($B59,'Results-formatted 060121'!$A:AU,(AX$3+2),FALSE)), VLOOKUP($B59,'Results-formatted 060121'!$A:AU,(AX$3+2),FALSE)))</f>
        <v>2</v>
      </c>
      <c r="AY59" s="95">
        <f>IF($C59 = "neg", (($D59+1) - VLOOKUP($B59,'Results-formatted 060121'!$A:AV,(AY$3+2),FALSE)), IF($C59 = "pos-neg", (3+VLOOKUP($B59,'Results-formatted 060121'!$A:AV,(AY$3+2),FALSE)), VLOOKUP($B59,'Results-formatted 060121'!$A:AV,(AY$3+2),FALSE)))</f>
        <v>0</v>
      </c>
      <c r="AZ59" s="95">
        <f>IF($C59 = "neg", (($D59+1) - VLOOKUP($B59,'Results-formatted 060121'!$A:AW,(AZ$3+2),FALSE)), IF($C59 = "pos-neg", (3+VLOOKUP($B59,'Results-formatted 060121'!$A:AW,(AZ$3+2),FALSE)), VLOOKUP($B59,'Results-formatted 060121'!$A:AW,(AZ$3+2),FALSE)))</f>
        <v>2</v>
      </c>
      <c r="BA59" s="95">
        <f>IF($C59 = "neg", (($D59+1) - VLOOKUP($B59,'Results-formatted 060121'!$A:AX,(BA$3+2),FALSE)), IF($C59 = "pos-neg", (3+VLOOKUP($B59,'Results-formatted 060121'!$A:AX,(BA$3+2),FALSE)), VLOOKUP($B59,'Results-formatted 060121'!$A:AX,(BA$3+2),FALSE)))</f>
        <v>4</v>
      </c>
      <c r="BB59" s="95">
        <f>IF($C59 = "neg", (($D59+1) - VLOOKUP($B59,'Results-formatted 060121'!$A:AY,(BB$3+2),FALSE)), IF($C59 = "pos-neg", (3+VLOOKUP($B59,'Results-formatted 060121'!$A:AY,(BB$3+2),FALSE)), VLOOKUP($B59,'Results-formatted 060121'!$A:AY,(BB$3+2),FALSE)))</f>
        <v>5</v>
      </c>
      <c r="BC59" s="95">
        <f>IF($C59 = "neg", (($D59+1) - VLOOKUP($B59,'Results-formatted 060121'!$A:AZ,(BC$3+2),FALSE)), IF($C59 = "pos-neg", (3+VLOOKUP($B59,'Results-formatted 060121'!$A:AZ,(BC$3+2),FALSE)), VLOOKUP($B59,'Results-formatted 060121'!$A:AZ,(BC$3+2),FALSE)))</f>
        <v>3</v>
      </c>
      <c r="BD59" s="95">
        <f>IF($C59 = "neg", (($D59+1) - VLOOKUP($B59,'Results-formatted 060121'!$A:BA,(BD$3+2),FALSE)), IF($C59 = "pos-neg", (3+VLOOKUP($B59,'Results-formatted 060121'!$A:BA,(BD$3+2),FALSE)), VLOOKUP($B59,'Results-formatted 060121'!$A:BA,(BD$3+2),FALSE)))</f>
        <v>3</v>
      </c>
      <c r="BE59" s="95">
        <f>IF($C59 = "neg", (($D59+1) - VLOOKUP($B59,'Results-formatted 060121'!$A:BB,(BE$3+2),FALSE)), IF($C59 = "pos-neg", (3+VLOOKUP($B59,'Results-formatted 060121'!$A:BB,(BE$3+2),FALSE)), VLOOKUP($B59,'Results-formatted 060121'!$A:BB,(BE$3+2),FALSE)))</f>
        <v>4</v>
      </c>
      <c r="BF59" s="95">
        <f>IF($C59 = "neg", (($D59+1) - VLOOKUP($B59,'Results-formatted 060121'!$A:BC,(BF$3+2),FALSE)), IF($C59 = "pos-neg", (3+VLOOKUP($B59,'Results-formatted 060121'!$A:BC,(BF$3+2),FALSE)), VLOOKUP($B59,'Results-formatted 060121'!$A:BC,(BF$3+2),FALSE)))</f>
        <v>4</v>
      </c>
      <c r="BG59" s="95">
        <f>IF($C59 = "neg", (($D59+1) - VLOOKUP($B59,'Results-formatted 060121'!$A:BD,(BG$3+2),FALSE)), IF($C59 = "pos-neg", (3+VLOOKUP($B59,'Results-formatted 060121'!$A:BD,(BG$3+2),FALSE)), VLOOKUP($B59,'Results-formatted 060121'!$A:BD,(BG$3+2),FALSE)))</f>
        <v>3</v>
      </c>
      <c r="BH59" s="95">
        <f>IF($C59 = "neg", (($D59+1) - VLOOKUP($B59,'Results-formatted 060121'!$A:BE,(BH$3+2),FALSE)), IF($C59 = "pos-neg", (3+VLOOKUP($B59,'Results-formatted 060121'!$A:BE,(BH$3+2),FALSE)), VLOOKUP($B59,'Results-formatted 060121'!$A:BE,(BH$3+2),FALSE)))</f>
        <v>3</v>
      </c>
      <c r="BI59" s="95">
        <f>IF($C59 = "neg", (($D59+1) - VLOOKUP($B59,'Results-formatted 060121'!$A:BF,(BI$3+2),FALSE)), IF($C59 = "pos-neg", (3+VLOOKUP($B59,'Results-formatted 060121'!$A:BF,(BI$3+2),FALSE)), VLOOKUP($B59,'Results-formatted 060121'!$A:BF,(BI$3+2),FALSE)))</f>
        <v>5</v>
      </c>
      <c r="BJ59" s="95">
        <f>IF($C59 = "neg", (($D59+1) - VLOOKUP($B59,'Results-formatted 060121'!$A:BG,(BJ$3+2),FALSE)), IF($C59 = "pos-neg", (3+VLOOKUP($B59,'Results-formatted 060121'!$A:BG,(BJ$3+2),FALSE)), VLOOKUP($B59,'Results-formatted 060121'!$A:BG,(BJ$3+2),FALSE)))</f>
        <v>5</v>
      </c>
      <c r="BK59" s="95">
        <f>IF($C59 = "neg", (($D59+1) - VLOOKUP($B59,'Results-formatted 060121'!$A:BH,(BK$3+2),FALSE)), IF($C59 = "pos-neg", (3+VLOOKUP($B59,'Results-formatted 060121'!$A:BH,(BK$3+2),FALSE)), VLOOKUP($B59,'Results-formatted 060121'!$A:BH,(BK$3+2),FALSE)))</f>
        <v>3</v>
      </c>
      <c r="BL59" s="95">
        <f>IF($C59 = "neg", (($D59+1) - VLOOKUP($B59,'Results-formatted 060121'!$A:BI,(BL$3+2),FALSE)), IF($C59 = "pos-neg", (3+VLOOKUP($B59,'Results-formatted 060121'!$A:BI,(BL$3+2),FALSE)), VLOOKUP($B59,'Results-formatted 060121'!$A:BI,(BL$3+2),FALSE)))</f>
        <v>5</v>
      </c>
      <c r="BM59" s="95">
        <f>IF($C59 = "neg", (($D59+1) - VLOOKUP($B59,'Results-formatted 060121'!$A:BJ,(BM$3+2),FALSE)), IF($C59 = "pos-neg", (3+VLOOKUP($B59,'Results-formatted 060121'!$A:BJ,(BM$3+2),FALSE)), VLOOKUP($B59,'Results-formatted 060121'!$A:BJ,(BM$3+2),FALSE)))</f>
        <v>4</v>
      </c>
      <c r="BN59" s="95"/>
      <c r="BO59" s="95"/>
      <c r="BP59" s="95"/>
      <c r="BQ59" s="95"/>
      <c r="BR59" s="95"/>
      <c r="BS59" s="95"/>
      <c r="BT59" s="95"/>
      <c r="BU59" s="95"/>
      <c r="BV59" s="95"/>
      <c r="BW59" s="95"/>
      <c r="BX59" s="95"/>
      <c r="BY59" s="95"/>
      <c r="BZ59" s="95"/>
      <c r="CA59" s="95"/>
      <c r="CB59" s="95"/>
      <c r="CC59" s="95"/>
      <c r="CD59" s="98"/>
      <c r="CE59" s="25">
        <f t="shared" si="12"/>
        <v>3.6666666666666665</v>
      </c>
      <c r="CF59" s="25">
        <f t="shared" si="13"/>
        <v>1.0840393179852168</v>
      </c>
    </row>
    <row r="60" spans="2:84" ht="42" x14ac:dyDescent="0.15">
      <c r="B60" s="84" t="s">
        <v>731</v>
      </c>
      <c r="C60" s="86" t="s">
        <v>224</v>
      </c>
      <c r="D60" s="2">
        <v>5</v>
      </c>
      <c r="E60" s="15" t="s">
        <v>37</v>
      </c>
      <c r="F60" s="95">
        <f>IF($C60 = "neg", (($D60+1) - VLOOKUP($B60,'Results-formatted 060121'!$A:$AJ,(F$3+2),FALSE)), IF($C60 = "pos-neg", (3+VLOOKUP($B60,'Results-formatted 060121'!$A:$AJ,(F$3+2),FALSE)), VLOOKUP($B60,'Results-formatted 060121'!$A:$AJ,(F$3+2),FALSE)))</f>
        <v>3</v>
      </c>
      <c r="G60" s="95">
        <f>IF($C60 = "neg", (($D60+1) - VLOOKUP($B60,'Results-formatted 060121'!$A:$AJ,(G$3+2),FALSE)), IF($C60 = "pos-neg", (3+VLOOKUP($B60,'Results-formatted 060121'!$A:$AJ,(G$3+2),FALSE)), VLOOKUP($B60,'Results-formatted 060121'!$A:$AJ,(G$3+2),FALSE)))</f>
        <v>5</v>
      </c>
      <c r="H60" s="95">
        <f>IF($C60 = "neg", (($D60+1) - VLOOKUP($B60,'Results-formatted 060121'!$A:$AJ,(H$3+2),FALSE)), IF($C60 = "pos-neg", (3+VLOOKUP($B60,'Results-formatted 060121'!$A:$AJ,(H$3+2),FALSE)), VLOOKUP($B60,'Results-formatted 060121'!$A:$AJ,(H$3+2),FALSE)))</f>
        <v>3</v>
      </c>
      <c r="I60" s="95">
        <f>IF($C60 = "neg", (($D60+1) - VLOOKUP($B60,'Results-formatted 060121'!$A:$AJ,(I$3+2),FALSE)), IF($C60 = "pos-neg", (3+VLOOKUP($B60,'Results-formatted 060121'!$A:$AJ,(I$3+2),FALSE)), VLOOKUP($B60,'Results-formatted 060121'!$A:$AJ,(I$3+2),FALSE)))</f>
        <v>1</v>
      </c>
      <c r="J60" s="95">
        <f>IF($C60 = "neg", (($D60+1) - VLOOKUP($B60,'Results-formatted 060121'!$A:$AJ,(J$3+2),FALSE)), IF($C60 = "pos-neg", (3+VLOOKUP($B60,'Results-formatted 060121'!$A:$AJ,(J$3+2),FALSE)), VLOOKUP($B60,'Results-formatted 060121'!$A:$AJ,(J$3+2),FALSE)))</f>
        <v>3</v>
      </c>
      <c r="K60" s="95">
        <f>IF($C60 = "neg", (($D60+1) - VLOOKUP($B60,'Results-formatted 060121'!$A:$AJ,(K$3+2),FALSE)), IF($C60 = "pos-neg", (3+VLOOKUP($B60,'Results-formatted 060121'!$A:$AJ,(K$3+2),FALSE)), VLOOKUP($B60,'Results-formatted 060121'!$A:$AJ,(K$3+2),FALSE)))</f>
        <v>4</v>
      </c>
      <c r="L60" s="95">
        <f>IF($C60 = "neg", (($D60+1) - VLOOKUP($B60,'Results-formatted 060121'!$A:$AJ,(L$3+2),FALSE)), IF($C60 = "pos-neg", (3+VLOOKUP($B60,'Results-formatted 060121'!$A:$AJ,(L$3+2),FALSE)), VLOOKUP($B60,'Results-formatted 060121'!$A:$AJ,(L$3+2),FALSE)))</f>
        <v>2</v>
      </c>
      <c r="M60" s="95">
        <f>IF($C60 = "neg", (($D60+1) - VLOOKUP($B60,'Results-formatted 060121'!$A:$AJ,(M$3+2),FALSE)), IF($C60 = "pos-neg", (3+VLOOKUP($B60,'Results-formatted 060121'!$A:$AJ,(M$3+2),FALSE)), VLOOKUP($B60,'Results-formatted 060121'!$A:$AJ,(M$3+2),FALSE)))</f>
        <v>5</v>
      </c>
      <c r="N60" s="95">
        <f>IF($C60 = "neg", (($D60+1) - VLOOKUP($B60,'Results-formatted 060121'!$A:$AJ,(N$3+2),FALSE)), IF($C60 = "pos-neg", (3+VLOOKUP($B60,'Results-formatted 060121'!$A:$AJ,(N$3+2),FALSE)), VLOOKUP($B60,'Results-formatted 060121'!$A:$AJ,(N$3+2),FALSE)))</f>
        <v>4</v>
      </c>
      <c r="O60" s="95">
        <f>IF($C60 = "neg", (($D60+1) - VLOOKUP($B60,'Results-formatted 060121'!$A:$AJ,(O$3+2),FALSE)), IF($C60 = "pos-neg", (3+VLOOKUP($B60,'Results-formatted 060121'!$A:$AJ,(O$3+2),FALSE)), VLOOKUP($B60,'Results-formatted 060121'!$A:$AJ,(O$3+2),FALSE)))</f>
        <v>2</v>
      </c>
      <c r="P60" s="95">
        <f>IF($C60 = "neg", (($D60+1) - VLOOKUP($B60,'Results-formatted 060121'!$A:$AJ,(P$3+2),FALSE)), IF($C60 = "pos-neg", (3+VLOOKUP($B60,'Results-formatted 060121'!$A:$AJ,(P$3+2),FALSE)), VLOOKUP($B60,'Results-formatted 060121'!$A:$AJ,(P$3+2),FALSE)))</f>
        <v>3</v>
      </c>
      <c r="Q60" s="95">
        <f>IF($C60 = "neg", (($D60+1) - VLOOKUP($B60,'Results-formatted 060121'!$A:$AJ,(Q$3+2),FALSE)), IF($C60 = "pos-neg", (3+VLOOKUP($B60,'Results-formatted 060121'!$A:$AJ,(Q$3+2),FALSE)), VLOOKUP($B60,'Results-formatted 060121'!$A:$AJ,(Q$3+2),FALSE)))</f>
        <v>5</v>
      </c>
      <c r="R60" s="95">
        <f>IF($C60 = "neg", (($D60+1) - VLOOKUP($B60,'Results-formatted 060121'!$A:$AJ,(R$3+2),FALSE)), IF($C60 = "pos-neg", (3+VLOOKUP($B60,'Results-formatted 060121'!$A:$AJ,(R$3+2),FALSE)), VLOOKUP($B60,'Results-formatted 060121'!$A:$AJ,(R$3+2),FALSE)))</f>
        <v>4</v>
      </c>
      <c r="S60" s="95">
        <f>IF($C60 = "neg", (($D60+1) - VLOOKUP($B60,'Results-formatted 060121'!$A:$AJ,(S$3+2),FALSE)), IF($C60 = "pos-neg", (3+VLOOKUP($B60,'Results-formatted 060121'!$A:$AJ,(S$3+2),FALSE)), VLOOKUP($B60,'Results-formatted 060121'!$A:$AJ,(S$3+2),FALSE)))</f>
        <v>2</v>
      </c>
      <c r="T60" s="95">
        <f>IF($C60 = "neg", (($D60+1) - VLOOKUP($B60,'Results-formatted 060121'!$A:$AJ,(T$3+2),FALSE)), IF($C60 = "pos-neg", (3+VLOOKUP($B60,'Results-formatted 060121'!$A:$AJ,(T$3+2),FALSE)), VLOOKUP($B60,'Results-formatted 060121'!$A:$AJ,(T$3+2),FALSE)))</f>
        <v>5</v>
      </c>
      <c r="U60" s="95">
        <f>IF($C60 = "neg", (($D60+1) - VLOOKUP($B60,'Results-formatted 060121'!$A:$AJ,(U$3+2),FALSE)), IF($C60 = "pos-neg", (3+VLOOKUP($B60,'Results-formatted 060121'!$A:$AJ,(U$3+2),FALSE)), VLOOKUP($B60,'Results-formatted 060121'!$A:$AJ,(U$3+2),FALSE)))</f>
        <v>4</v>
      </c>
      <c r="V60" s="95">
        <f>IF($C60 = "neg", (($D60+1) - VLOOKUP($B60,'Results-formatted 060121'!$A:$AJ,(V$3+2),FALSE)), IF($C60 = "pos-neg", (3+VLOOKUP($B60,'Results-formatted 060121'!$A:$AJ,(V$3+2),FALSE)), VLOOKUP($B60,'Results-formatted 060121'!$A:$AJ,(V$3+2),FALSE)))</f>
        <v>4</v>
      </c>
      <c r="W60" s="95">
        <f>IF($C60 = "neg", (($D60+1) - VLOOKUP($B60,'Results-formatted 060121'!$A:$AJ,(W$3+2),FALSE)), IF($C60 = "pos-neg", (3+VLOOKUP($B60,'Results-formatted 060121'!$A:$AJ,(W$3+2),FALSE)), VLOOKUP($B60,'Results-formatted 060121'!$A:$AJ,(W$3+2),FALSE)))</f>
        <v>4</v>
      </c>
      <c r="X60" s="95">
        <f>IF($C60 = "neg", (($D60+1) - VLOOKUP($B60,'Results-formatted 060121'!$A:$AJ,(X$3+2),FALSE)), IF($C60 = "pos-neg", (3+VLOOKUP($B60,'Results-formatted 060121'!$A:$AJ,(X$3+2),FALSE)), VLOOKUP($B60,'Results-formatted 060121'!$A:$AJ,(X$3+2),FALSE)))</f>
        <v>4</v>
      </c>
      <c r="Y60" s="95">
        <f>IF($C60 = "neg", (($D60+1) - VLOOKUP($B60,'Results-formatted 060121'!$A:$AJ,(Y$3+2),FALSE)), IF($C60 = "pos-neg", (3+VLOOKUP($B60,'Results-formatted 060121'!$A:$AJ,(Y$3+2),FALSE)), VLOOKUP($B60,'Results-formatted 060121'!$A:$AJ,(Y$3+2),FALSE)))</f>
        <v>4</v>
      </c>
      <c r="Z60" s="95">
        <f>IF($C60 = "neg", (($D60+1) - VLOOKUP($B60,'Results-formatted 060121'!$A:$AJ,(Z$3+2),FALSE)), IF($C60 = "pos-neg", (3+VLOOKUP($B60,'Results-formatted 060121'!$A:$AJ,(Z$3+2),FALSE)), VLOOKUP($B60,'Results-formatted 060121'!$A:$AJ,(Z$3+2),FALSE)))</f>
        <v>4</v>
      </c>
      <c r="AA60" s="95">
        <f>IF($C60 = "neg", (($D60+1) - VLOOKUP($B60,'Results-formatted 060121'!$A:$AJ,(AA$3+2),FALSE)), IF($C60 = "pos-neg", (3+VLOOKUP($B60,'Results-formatted 060121'!$A:$AJ,(AA$3+2),FALSE)), VLOOKUP($B60,'Results-formatted 060121'!$A:$AJ,(AA$3+2),FALSE)))</f>
        <v>5</v>
      </c>
      <c r="AB60" s="95">
        <f>IF($C60 = "neg", (($D60+1) - VLOOKUP($B60,'Results-formatted 060121'!$A:$AJ,(AB$3+2),FALSE)), IF($C60 = "pos-neg", (3+VLOOKUP($B60,'Results-formatted 060121'!$A:$AJ,(AB$3+2),FALSE)), VLOOKUP($B60,'Results-formatted 060121'!$A:$AJ,(AB$3+2),FALSE)))</f>
        <v>4</v>
      </c>
      <c r="AC60" s="95">
        <f>IF($C60 = "neg", (($D60+1) - VLOOKUP($B60,'Results-formatted 060121'!$A:$AJ,(AC$3+2),FALSE)), IF($C60 = "pos-neg", (3+VLOOKUP($B60,'Results-formatted 060121'!$A:$AJ,(AC$3+2),FALSE)), VLOOKUP($B60,'Results-formatted 060121'!$A:$AJ,(AC$3+2),FALSE)))</f>
        <v>2</v>
      </c>
      <c r="AD60" s="95">
        <f>IF($C60 = "neg", (($D60+1) - VLOOKUP($B60,'Results-formatted 060121'!$A:$AJ,(AD$3+2),FALSE)), IF($C60 = "pos-neg", (3+VLOOKUP($B60,'Results-formatted 060121'!$A:$AJ,(AD$3+2),FALSE)), VLOOKUP($B60,'Results-formatted 060121'!$A:$AJ,(AD$3+2),FALSE)))</f>
        <v>4</v>
      </c>
      <c r="AE60" s="95">
        <f>IF($C60 = "neg", (($D60+1) - VLOOKUP($B60,'Results-formatted 060121'!$A:$AJ,(AE$3+2),FALSE)), IF($C60 = "pos-neg", (3+VLOOKUP($B60,'Results-formatted 060121'!$A:$AJ,(AE$3+2),FALSE)), VLOOKUP($B60,'Results-formatted 060121'!$A:$AJ,(AE$3+2),FALSE)))</f>
        <v>4</v>
      </c>
      <c r="AF60" s="95">
        <f>IF($C60 = "neg", (($D60+1) - VLOOKUP($B60,'Results-formatted 060121'!$A:$AJ,(AF$3+2),FALSE)), IF($C60 = "pos-neg", (3+VLOOKUP($B60,'Results-formatted 060121'!$A:$AJ,(AF$3+2),FALSE)), VLOOKUP($B60,'Results-formatted 060121'!$A:$AJ,(AF$3+2),FALSE)))</f>
        <v>2</v>
      </c>
      <c r="AG60" s="95">
        <f>IF($C60 = "neg", (($D60+1) - VLOOKUP($B60,'Results-formatted 060121'!$A:$AJ,(AG$3+2),FALSE)), IF($C60 = "pos-neg", (3+VLOOKUP($B60,'Results-formatted 060121'!$A:$AJ,(AG$3+2),FALSE)), VLOOKUP($B60,'Results-formatted 060121'!$A:$AJ,(AG$3+2),FALSE)))</f>
        <v>4</v>
      </c>
      <c r="AH60" s="95">
        <f>IF($C60 = "neg", (($D60+1) - VLOOKUP($B60,'Results-formatted 060121'!$A:$AJ,(AH$3+2),FALSE)), IF($C60 = "pos-neg", (3+VLOOKUP($B60,'Results-formatted 060121'!$A:$AJ,(AH$3+2),FALSE)), VLOOKUP($B60,'Results-formatted 060121'!$A:$AJ,(AH$3+2),FALSE)))</f>
        <v>2</v>
      </c>
      <c r="AI60" s="95">
        <f>IF($C60 = "neg", (($D60+1) - VLOOKUP($B60,'Results-formatted 060121'!$A:$AJ,(AI$3+2),FALSE)), IF($C60 = "pos-neg", (3+VLOOKUP($B60,'Results-formatted 060121'!$A:$AJ,(AI$3+2),FALSE)), VLOOKUP($B60,'Results-formatted 060121'!$A:$AJ,(AI$3+2),FALSE)))</f>
        <v>2</v>
      </c>
      <c r="AJ60" s="95">
        <f>IF($C60 = "neg", (($D60+1) - VLOOKUP($B60,'Results-formatted 060121'!$A:$AJ,(AJ$3+2),FALSE)), IF($C60 = "pos-neg", (3+VLOOKUP($B60,'Results-formatted 060121'!$A:$AJ,(AJ$3+2),FALSE)), VLOOKUP($B60,'Results-formatted 060121'!$A:$AJ,(AJ$3+2),FALSE)))</f>
        <v>5</v>
      </c>
      <c r="AK60" s="95">
        <f>IF($C60 = "neg", (($D60+1) - VLOOKUP($B60,'Results-formatted 060121'!$A:$AJ,(AK$3+2),FALSE)), IF($C60 = "pos-neg", (3+VLOOKUP($B60,'Results-formatted 060121'!$A:$AJ,(AK$3+2),FALSE)), VLOOKUP($B60,'Results-formatted 060121'!$A:$AJ,(AK$3+2),FALSE)))</f>
        <v>4</v>
      </c>
      <c r="AL60" s="95">
        <f>IF($C60 = "neg", (($D60+1) - VLOOKUP($B60,'Results-formatted 060121'!$A:$AJ,(AL$3+2),FALSE)), IF($C60 = "pos-neg", (3+VLOOKUP($B60,'Results-formatted 060121'!$A:$AJ,(AL$3+2),FALSE)), VLOOKUP($B60,'Results-formatted 060121'!$A:$AJ,(AL$3+2),FALSE)))</f>
        <v>3</v>
      </c>
      <c r="AM60" s="95">
        <f>IF($C60 = "neg", (($D60+1) - VLOOKUP($B60,'Results-formatted 060121'!$A:AJ,(AM$3+2),FALSE)), IF($C60 = "pos-neg", (3+VLOOKUP($B60,'Results-formatted 060121'!$A:AJ,(AM$3+2),FALSE)), VLOOKUP($B60,'Results-formatted 060121'!$A:AJ,(AM$3+2),FALSE)))</f>
        <v>5</v>
      </c>
      <c r="AN60" s="95">
        <f>IF($C60 = "neg", (($D60+1) - VLOOKUP($B60,'Results-formatted 060121'!$A:AK,(AN$3+2),FALSE)), IF($C60 = "pos-neg", (3+VLOOKUP($B60,'Results-formatted 060121'!$A:AK,(AN$3+2),FALSE)), VLOOKUP($B60,'Results-formatted 060121'!$A:AK,(AN$3+2),FALSE)))</f>
        <v>4</v>
      </c>
      <c r="AO60" s="95">
        <f>IF($C60 = "neg", (($D60+1) - VLOOKUP($B60,'Results-formatted 060121'!$A:AL,(AO$3+2),FALSE)), IF($C60 = "pos-neg", (3+VLOOKUP($B60,'Results-formatted 060121'!$A:AL,(AO$3+2),FALSE)), VLOOKUP($B60,'Results-formatted 060121'!$A:AL,(AO$3+2),FALSE)))</f>
        <v>4</v>
      </c>
      <c r="AP60" s="95">
        <f>IF($C60 = "neg", (($D60+1) - VLOOKUP($B60,'Results-formatted 060121'!$A:AM,(AP$3+2),FALSE)), IF($C60 = "pos-neg", (3+VLOOKUP($B60,'Results-formatted 060121'!$A:AM,(AP$3+2),FALSE)), VLOOKUP($B60,'Results-formatted 060121'!$A:AM,(AP$3+2),FALSE)))</f>
        <v>2</v>
      </c>
      <c r="AQ60" s="95">
        <f>IF($C60 = "neg", (($D60+1) - VLOOKUP($B60,'Results-formatted 060121'!$A:AN,(AQ$3+2),FALSE)), IF($C60 = "pos-neg", (3+VLOOKUP($B60,'Results-formatted 060121'!$A:AN,(AQ$3+2),FALSE)), VLOOKUP($B60,'Results-formatted 060121'!$A:AN,(AQ$3+2),FALSE)))</f>
        <v>4</v>
      </c>
      <c r="AR60" s="95">
        <f>IF($C60 = "neg", (($D60+1) - VLOOKUP($B60,'Results-formatted 060121'!$A:AO,(AR$3+2),FALSE)), IF($C60 = "pos-neg", (3+VLOOKUP($B60,'Results-formatted 060121'!$A:AO,(AR$3+2),FALSE)), VLOOKUP($B60,'Results-formatted 060121'!$A:AO,(AR$3+2),FALSE)))</f>
        <v>3</v>
      </c>
      <c r="AS60" s="95">
        <f>IF($C60 = "neg", (($D60+1) - VLOOKUP($B60,'Results-formatted 060121'!$A:AP,(AS$3+2),FALSE)), IF($C60 = "pos-neg", (3+VLOOKUP($B60,'Results-formatted 060121'!$A:AP,(AS$3+2),FALSE)), VLOOKUP($B60,'Results-formatted 060121'!$A:AP,(AS$3+2),FALSE)))</f>
        <v>3</v>
      </c>
      <c r="AT60" s="95">
        <f>IF($C60 = "neg", (($D60+1) - VLOOKUP($B60,'Results-formatted 060121'!$A:AQ,(AT$3+2),FALSE)), IF($C60 = "pos-neg", (3+VLOOKUP($B60,'Results-formatted 060121'!$A:AQ,(AT$3+2),FALSE)), VLOOKUP($B60,'Results-formatted 060121'!$A:AQ,(AT$3+2),FALSE)))</f>
        <v>5</v>
      </c>
      <c r="AU60" s="95">
        <f>IF($C60 = "neg", (($D60+1) - VLOOKUP($B60,'Results-formatted 060121'!$A:AR,(AU$3+2),FALSE)), IF($C60 = "pos-neg", (3+VLOOKUP($B60,'Results-formatted 060121'!$A:AR,(AU$3+2),FALSE)), VLOOKUP($B60,'Results-formatted 060121'!$A:AR,(AU$3+2),FALSE)))</f>
        <v>4</v>
      </c>
      <c r="AV60" s="95">
        <f>IF($C60 = "neg", (($D60+1) - VLOOKUP($B60,'Results-formatted 060121'!$A:AS,(AV$3+2),FALSE)), IF($C60 = "pos-neg", (3+VLOOKUP($B60,'Results-formatted 060121'!$A:AS,(AV$3+2),FALSE)), VLOOKUP($B60,'Results-formatted 060121'!$A:AS,(AV$3+2),FALSE)))</f>
        <v>3</v>
      </c>
      <c r="AW60" s="95">
        <f>IF($C60 = "neg", (($D60+1) - VLOOKUP($B60,'Results-formatted 060121'!$A:AT,(AW$3+2),FALSE)), IF($C60 = "pos-neg", (3+VLOOKUP($B60,'Results-formatted 060121'!$A:AT,(AW$3+2),FALSE)), VLOOKUP($B60,'Results-formatted 060121'!$A:AT,(AW$3+2),FALSE)))</f>
        <v>3</v>
      </c>
      <c r="AX60" s="95">
        <f>IF($C60 = "neg", (($D60+1) - VLOOKUP($B60,'Results-formatted 060121'!$A:AU,(AX$3+2),FALSE)), IF($C60 = "pos-neg", (3+VLOOKUP($B60,'Results-formatted 060121'!$A:AU,(AX$3+2),FALSE)), VLOOKUP($B60,'Results-formatted 060121'!$A:AU,(AX$3+2),FALSE)))</f>
        <v>2</v>
      </c>
      <c r="AY60" s="95">
        <f>IF($C60 = "neg", (($D60+1) - VLOOKUP($B60,'Results-formatted 060121'!$A:AV,(AY$3+2),FALSE)), IF($C60 = "pos-neg", (3+VLOOKUP($B60,'Results-formatted 060121'!$A:AV,(AY$3+2),FALSE)), VLOOKUP($B60,'Results-formatted 060121'!$A:AV,(AY$3+2),FALSE)))</f>
        <v>0</v>
      </c>
      <c r="AZ60" s="95">
        <f>IF($C60 = "neg", (($D60+1) - VLOOKUP($B60,'Results-formatted 060121'!$A:AW,(AZ$3+2),FALSE)), IF($C60 = "pos-neg", (3+VLOOKUP($B60,'Results-formatted 060121'!$A:AW,(AZ$3+2),FALSE)), VLOOKUP($B60,'Results-formatted 060121'!$A:AW,(AZ$3+2),FALSE)))</f>
        <v>3</v>
      </c>
      <c r="BA60" s="95">
        <f>IF($C60 = "neg", (($D60+1) - VLOOKUP($B60,'Results-formatted 060121'!$A:AX,(BA$3+2),FALSE)), IF($C60 = "pos-neg", (3+VLOOKUP($B60,'Results-formatted 060121'!$A:AX,(BA$3+2),FALSE)), VLOOKUP($B60,'Results-formatted 060121'!$A:AX,(BA$3+2),FALSE)))</f>
        <v>4</v>
      </c>
      <c r="BB60" s="95">
        <f>IF($C60 = "neg", (($D60+1) - VLOOKUP($B60,'Results-formatted 060121'!$A:AY,(BB$3+2),FALSE)), IF($C60 = "pos-neg", (3+VLOOKUP($B60,'Results-formatted 060121'!$A:AY,(BB$3+2),FALSE)), VLOOKUP($B60,'Results-formatted 060121'!$A:AY,(BB$3+2),FALSE)))</f>
        <v>5</v>
      </c>
      <c r="BC60" s="95">
        <f>IF($C60 = "neg", (($D60+1) - VLOOKUP($B60,'Results-formatted 060121'!$A:AZ,(BC$3+2),FALSE)), IF($C60 = "pos-neg", (3+VLOOKUP($B60,'Results-formatted 060121'!$A:AZ,(BC$3+2),FALSE)), VLOOKUP($B60,'Results-formatted 060121'!$A:AZ,(BC$3+2),FALSE)))</f>
        <v>2</v>
      </c>
      <c r="BD60" s="95">
        <f>IF($C60 = "neg", (($D60+1) - VLOOKUP($B60,'Results-formatted 060121'!$A:BA,(BD$3+2),FALSE)), IF($C60 = "pos-neg", (3+VLOOKUP($B60,'Results-formatted 060121'!$A:BA,(BD$3+2),FALSE)), VLOOKUP($B60,'Results-formatted 060121'!$A:BA,(BD$3+2),FALSE)))</f>
        <v>3</v>
      </c>
      <c r="BE60" s="95">
        <f>IF($C60 = "neg", (($D60+1) - VLOOKUP($B60,'Results-formatted 060121'!$A:BB,(BE$3+2),FALSE)), IF($C60 = "pos-neg", (3+VLOOKUP($B60,'Results-formatted 060121'!$A:BB,(BE$3+2),FALSE)), VLOOKUP($B60,'Results-formatted 060121'!$A:BB,(BE$3+2),FALSE)))</f>
        <v>4</v>
      </c>
      <c r="BF60" s="95">
        <f>IF($C60 = "neg", (($D60+1) - VLOOKUP($B60,'Results-formatted 060121'!$A:BC,(BF$3+2),FALSE)), IF($C60 = "pos-neg", (3+VLOOKUP($B60,'Results-formatted 060121'!$A:BC,(BF$3+2),FALSE)), VLOOKUP($B60,'Results-formatted 060121'!$A:BC,(BF$3+2),FALSE)))</f>
        <v>4</v>
      </c>
      <c r="BG60" s="95">
        <f>IF($C60 = "neg", (($D60+1) - VLOOKUP($B60,'Results-formatted 060121'!$A:BD,(BG$3+2),FALSE)), IF($C60 = "pos-neg", (3+VLOOKUP($B60,'Results-formatted 060121'!$A:BD,(BG$3+2),FALSE)), VLOOKUP($B60,'Results-formatted 060121'!$A:BD,(BG$3+2),FALSE)))</f>
        <v>2</v>
      </c>
      <c r="BH60" s="95">
        <f>IF($C60 = "neg", (($D60+1) - VLOOKUP($B60,'Results-formatted 060121'!$A:BE,(BH$3+2),FALSE)), IF($C60 = "pos-neg", (3+VLOOKUP($B60,'Results-formatted 060121'!$A:BE,(BH$3+2),FALSE)), VLOOKUP($B60,'Results-formatted 060121'!$A:BE,(BH$3+2),FALSE)))</f>
        <v>3</v>
      </c>
      <c r="BI60" s="95">
        <f>IF($C60 = "neg", (($D60+1) - VLOOKUP($B60,'Results-formatted 060121'!$A:BF,(BI$3+2),FALSE)), IF($C60 = "pos-neg", (3+VLOOKUP($B60,'Results-formatted 060121'!$A:BF,(BI$3+2),FALSE)), VLOOKUP($B60,'Results-formatted 060121'!$A:BF,(BI$3+2),FALSE)))</f>
        <v>4</v>
      </c>
      <c r="BJ60" s="95">
        <f>IF($C60 = "neg", (($D60+1) - VLOOKUP($B60,'Results-formatted 060121'!$A:BG,(BJ$3+2),FALSE)), IF($C60 = "pos-neg", (3+VLOOKUP($B60,'Results-formatted 060121'!$A:BG,(BJ$3+2),FALSE)), VLOOKUP($B60,'Results-formatted 060121'!$A:BG,(BJ$3+2),FALSE)))</f>
        <v>4</v>
      </c>
      <c r="BK60" s="95">
        <f>IF($C60 = "neg", (($D60+1) - VLOOKUP($B60,'Results-formatted 060121'!$A:BH,(BK$3+2),FALSE)), IF($C60 = "pos-neg", (3+VLOOKUP($B60,'Results-formatted 060121'!$A:BH,(BK$3+2),FALSE)), VLOOKUP($B60,'Results-formatted 060121'!$A:BH,(BK$3+2),FALSE)))</f>
        <v>4</v>
      </c>
      <c r="BL60" s="95">
        <f>IF($C60 = "neg", (($D60+1) - VLOOKUP($B60,'Results-formatted 060121'!$A:BI,(BL$3+2),FALSE)), IF($C60 = "pos-neg", (3+VLOOKUP($B60,'Results-formatted 060121'!$A:BI,(BL$3+2),FALSE)), VLOOKUP($B60,'Results-formatted 060121'!$A:BI,(BL$3+2),FALSE)))</f>
        <v>4</v>
      </c>
      <c r="BM60" s="95">
        <f>IF($C60 = "neg", (($D60+1) - VLOOKUP($B60,'Results-formatted 060121'!$A:BJ,(BM$3+2),FALSE)), IF($C60 = "pos-neg", (3+VLOOKUP($B60,'Results-formatted 060121'!$A:BJ,(BM$3+2),FALSE)), VLOOKUP($B60,'Results-formatted 060121'!$A:BJ,(BM$3+2),FALSE)))</f>
        <v>3</v>
      </c>
      <c r="BN60" s="95"/>
      <c r="BO60" s="95"/>
      <c r="BP60" s="95"/>
      <c r="BQ60" s="95"/>
      <c r="BR60" s="95"/>
      <c r="BS60" s="95"/>
      <c r="BT60" s="95"/>
      <c r="BU60" s="95"/>
      <c r="BV60" s="95"/>
      <c r="BW60" s="95"/>
      <c r="BX60" s="95"/>
      <c r="BY60" s="95"/>
      <c r="BZ60" s="95"/>
      <c r="CA60" s="95"/>
      <c r="CB60" s="95"/>
      <c r="CC60" s="95"/>
      <c r="CD60" s="98"/>
      <c r="CE60" s="25">
        <f t="shared" si="12"/>
        <v>3.45</v>
      </c>
      <c r="CF60" s="25">
        <f t="shared" si="13"/>
        <v>1.1111911458933899</v>
      </c>
    </row>
    <row r="61" spans="2:84" ht="42" x14ac:dyDescent="0.15">
      <c r="B61" s="84" t="s">
        <v>732</v>
      </c>
      <c r="C61" s="86" t="s">
        <v>224</v>
      </c>
      <c r="D61" s="2">
        <v>5</v>
      </c>
      <c r="E61" s="15" t="s">
        <v>38</v>
      </c>
      <c r="F61" s="95">
        <f>IF($C61 = "neg", (($D61+1) - VLOOKUP($B61,'Results-formatted 060121'!$A:$AJ,(F$3+2),FALSE)), IF($C61 = "pos-neg", (3+VLOOKUP($B61,'Results-formatted 060121'!$A:$AJ,(F$3+2),FALSE)), VLOOKUP($B61,'Results-formatted 060121'!$A:$AJ,(F$3+2),FALSE)))</f>
        <v>3</v>
      </c>
      <c r="G61" s="95">
        <f>IF($C61 = "neg", (($D61+1) - VLOOKUP($B61,'Results-formatted 060121'!$A:$AJ,(G$3+2),FALSE)), IF($C61 = "pos-neg", (3+VLOOKUP($B61,'Results-formatted 060121'!$A:$AJ,(G$3+2),FALSE)), VLOOKUP($B61,'Results-formatted 060121'!$A:$AJ,(G$3+2),FALSE)))</f>
        <v>5</v>
      </c>
      <c r="H61" s="95">
        <f>IF($C61 = "neg", (($D61+1) - VLOOKUP($B61,'Results-formatted 060121'!$A:$AJ,(H$3+2),FALSE)), IF($C61 = "pos-neg", (3+VLOOKUP($B61,'Results-formatted 060121'!$A:$AJ,(H$3+2),FALSE)), VLOOKUP($B61,'Results-formatted 060121'!$A:$AJ,(H$3+2),FALSE)))</f>
        <v>3</v>
      </c>
      <c r="I61" s="95">
        <f>IF($C61 = "neg", (($D61+1) - VLOOKUP($B61,'Results-formatted 060121'!$A:$AJ,(I$3+2),FALSE)), IF($C61 = "pos-neg", (3+VLOOKUP($B61,'Results-formatted 060121'!$A:$AJ,(I$3+2),FALSE)), VLOOKUP($B61,'Results-formatted 060121'!$A:$AJ,(I$3+2),FALSE)))</f>
        <v>1</v>
      </c>
      <c r="J61" s="95">
        <f>IF($C61 = "neg", (($D61+1) - VLOOKUP($B61,'Results-formatted 060121'!$A:$AJ,(J$3+2),FALSE)), IF($C61 = "pos-neg", (3+VLOOKUP($B61,'Results-formatted 060121'!$A:$AJ,(J$3+2),FALSE)), VLOOKUP($B61,'Results-formatted 060121'!$A:$AJ,(J$3+2),FALSE)))</f>
        <v>3</v>
      </c>
      <c r="K61" s="95">
        <f>IF($C61 = "neg", (($D61+1) - VLOOKUP($B61,'Results-formatted 060121'!$A:$AJ,(K$3+2),FALSE)), IF($C61 = "pos-neg", (3+VLOOKUP($B61,'Results-formatted 060121'!$A:$AJ,(K$3+2),FALSE)), VLOOKUP($B61,'Results-formatted 060121'!$A:$AJ,(K$3+2),FALSE)))</f>
        <v>4</v>
      </c>
      <c r="L61" s="95">
        <f>IF($C61 = "neg", (($D61+1) - VLOOKUP($B61,'Results-formatted 060121'!$A:$AJ,(L$3+2),FALSE)), IF($C61 = "pos-neg", (3+VLOOKUP($B61,'Results-formatted 060121'!$A:$AJ,(L$3+2),FALSE)), VLOOKUP($B61,'Results-formatted 060121'!$A:$AJ,(L$3+2),FALSE)))</f>
        <v>3</v>
      </c>
      <c r="M61" s="95">
        <f>IF($C61 = "neg", (($D61+1) - VLOOKUP($B61,'Results-formatted 060121'!$A:$AJ,(M$3+2),FALSE)), IF($C61 = "pos-neg", (3+VLOOKUP($B61,'Results-formatted 060121'!$A:$AJ,(M$3+2),FALSE)), VLOOKUP($B61,'Results-formatted 060121'!$A:$AJ,(M$3+2),FALSE)))</f>
        <v>5</v>
      </c>
      <c r="N61" s="95">
        <f>IF($C61 = "neg", (($D61+1) - VLOOKUP($B61,'Results-formatted 060121'!$A:$AJ,(N$3+2),FALSE)), IF($C61 = "pos-neg", (3+VLOOKUP($B61,'Results-formatted 060121'!$A:$AJ,(N$3+2),FALSE)), VLOOKUP($B61,'Results-formatted 060121'!$A:$AJ,(N$3+2),FALSE)))</f>
        <v>3</v>
      </c>
      <c r="O61" s="95">
        <f>IF($C61 = "neg", (($D61+1) - VLOOKUP($B61,'Results-formatted 060121'!$A:$AJ,(O$3+2),FALSE)), IF($C61 = "pos-neg", (3+VLOOKUP($B61,'Results-formatted 060121'!$A:$AJ,(O$3+2),FALSE)), VLOOKUP($B61,'Results-formatted 060121'!$A:$AJ,(O$3+2),FALSE)))</f>
        <v>3</v>
      </c>
      <c r="P61" s="95">
        <f>IF($C61 = "neg", (($D61+1) - VLOOKUP($B61,'Results-formatted 060121'!$A:$AJ,(P$3+2),FALSE)), IF($C61 = "pos-neg", (3+VLOOKUP($B61,'Results-formatted 060121'!$A:$AJ,(P$3+2),FALSE)), VLOOKUP($B61,'Results-formatted 060121'!$A:$AJ,(P$3+2),FALSE)))</f>
        <v>3</v>
      </c>
      <c r="Q61" s="95">
        <f>IF($C61 = "neg", (($D61+1) - VLOOKUP($B61,'Results-formatted 060121'!$A:$AJ,(Q$3+2),FALSE)), IF($C61 = "pos-neg", (3+VLOOKUP($B61,'Results-formatted 060121'!$A:$AJ,(Q$3+2),FALSE)), VLOOKUP($B61,'Results-formatted 060121'!$A:$AJ,(Q$3+2),FALSE)))</f>
        <v>5</v>
      </c>
      <c r="R61" s="95">
        <f>IF($C61 = "neg", (($D61+1) - VLOOKUP($B61,'Results-formatted 060121'!$A:$AJ,(R$3+2),FALSE)), IF($C61 = "pos-neg", (3+VLOOKUP($B61,'Results-formatted 060121'!$A:$AJ,(R$3+2),FALSE)), VLOOKUP($B61,'Results-formatted 060121'!$A:$AJ,(R$3+2),FALSE)))</f>
        <v>4</v>
      </c>
      <c r="S61" s="95">
        <f>IF($C61 = "neg", (($D61+1) - VLOOKUP($B61,'Results-formatted 060121'!$A:$AJ,(S$3+2),FALSE)), IF($C61 = "pos-neg", (3+VLOOKUP($B61,'Results-formatted 060121'!$A:$AJ,(S$3+2),FALSE)), VLOOKUP($B61,'Results-formatted 060121'!$A:$AJ,(S$3+2),FALSE)))</f>
        <v>3</v>
      </c>
      <c r="T61" s="95">
        <f>IF($C61 = "neg", (($D61+1) - VLOOKUP($B61,'Results-formatted 060121'!$A:$AJ,(T$3+2),FALSE)), IF($C61 = "pos-neg", (3+VLOOKUP($B61,'Results-formatted 060121'!$A:$AJ,(T$3+2),FALSE)), VLOOKUP($B61,'Results-formatted 060121'!$A:$AJ,(T$3+2),FALSE)))</f>
        <v>5</v>
      </c>
      <c r="U61" s="95">
        <f>IF($C61 = "neg", (($D61+1) - VLOOKUP($B61,'Results-formatted 060121'!$A:$AJ,(U$3+2),FALSE)), IF($C61 = "pos-neg", (3+VLOOKUP($B61,'Results-formatted 060121'!$A:$AJ,(U$3+2),FALSE)), VLOOKUP($B61,'Results-formatted 060121'!$A:$AJ,(U$3+2),FALSE)))</f>
        <v>4</v>
      </c>
      <c r="V61" s="95">
        <f>IF($C61 = "neg", (($D61+1) - VLOOKUP($B61,'Results-formatted 060121'!$A:$AJ,(V$3+2),FALSE)), IF($C61 = "pos-neg", (3+VLOOKUP($B61,'Results-formatted 060121'!$A:$AJ,(V$3+2),FALSE)), VLOOKUP($B61,'Results-formatted 060121'!$A:$AJ,(V$3+2),FALSE)))</f>
        <v>4</v>
      </c>
      <c r="W61" s="95">
        <f>IF($C61 = "neg", (($D61+1) - VLOOKUP($B61,'Results-formatted 060121'!$A:$AJ,(W$3+2),FALSE)), IF($C61 = "pos-neg", (3+VLOOKUP($B61,'Results-formatted 060121'!$A:$AJ,(W$3+2),FALSE)), VLOOKUP($B61,'Results-formatted 060121'!$A:$AJ,(W$3+2),FALSE)))</f>
        <v>4</v>
      </c>
      <c r="X61" s="95">
        <f>IF($C61 = "neg", (($D61+1) - VLOOKUP($B61,'Results-formatted 060121'!$A:$AJ,(X$3+2),FALSE)), IF($C61 = "pos-neg", (3+VLOOKUP($B61,'Results-formatted 060121'!$A:$AJ,(X$3+2),FALSE)), VLOOKUP($B61,'Results-formatted 060121'!$A:$AJ,(X$3+2),FALSE)))</f>
        <v>3</v>
      </c>
      <c r="Y61" s="95">
        <f>IF($C61 = "neg", (($D61+1) - VLOOKUP($B61,'Results-formatted 060121'!$A:$AJ,(Y$3+2),FALSE)), IF($C61 = "pos-neg", (3+VLOOKUP($B61,'Results-formatted 060121'!$A:$AJ,(Y$3+2),FALSE)), VLOOKUP($B61,'Results-formatted 060121'!$A:$AJ,(Y$3+2),FALSE)))</f>
        <v>4</v>
      </c>
      <c r="Z61" s="95">
        <f>IF($C61 = "neg", (($D61+1) - VLOOKUP($B61,'Results-formatted 060121'!$A:$AJ,(Z$3+2),FALSE)), IF($C61 = "pos-neg", (3+VLOOKUP($B61,'Results-formatted 060121'!$A:$AJ,(Z$3+2),FALSE)), VLOOKUP($B61,'Results-formatted 060121'!$A:$AJ,(Z$3+2),FALSE)))</f>
        <v>3</v>
      </c>
      <c r="AA61" s="95">
        <f>IF($C61 = "neg", (($D61+1) - VLOOKUP($B61,'Results-formatted 060121'!$A:$AJ,(AA$3+2),FALSE)), IF($C61 = "pos-neg", (3+VLOOKUP($B61,'Results-formatted 060121'!$A:$AJ,(AA$3+2),FALSE)), VLOOKUP($B61,'Results-formatted 060121'!$A:$AJ,(AA$3+2),FALSE)))</f>
        <v>5</v>
      </c>
      <c r="AB61" s="95">
        <f>IF($C61 = "neg", (($D61+1) - VLOOKUP($B61,'Results-formatted 060121'!$A:$AJ,(AB$3+2),FALSE)), IF($C61 = "pos-neg", (3+VLOOKUP($B61,'Results-formatted 060121'!$A:$AJ,(AB$3+2),FALSE)), VLOOKUP($B61,'Results-formatted 060121'!$A:$AJ,(AB$3+2),FALSE)))</f>
        <v>4</v>
      </c>
      <c r="AC61" s="95">
        <f>IF($C61 = "neg", (($D61+1) - VLOOKUP($B61,'Results-formatted 060121'!$A:$AJ,(AC$3+2),FALSE)), IF($C61 = "pos-neg", (3+VLOOKUP($B61,'Results-formatted 060121'!$A:$AJ,(AC$3+2),FALSE)), VLOOKUP($B61,'Results-formatted 060121'!$A:$AJ,(AC$3+2),FALSE)))</f>
        <v>4</v>
      </c>
      <c r="AD61" s="95">
        <f>IF($C61 = "neg", (($D61+1) - VLOOKUP($B61,'Results-formatted 060121'!$A:$AJ,(AD$3+2),FALSE)), IF($C61 = "pos-neg", (3+VLOOKUP($B61,'Results-formatted 060121'!$A:$AJ,(AD$3+2),FALSE)), VLOOKUP($B61,'Results-formatted 060121'!$A:$AJ,(AD$3+2),FALSE)))</f>
        <v>4</v>
      </c>
      <c r="AE61" s="95">
        <f>IF($C61 = "neg", (($D61+1) - VLOOKUP($B61,'Results-formatted 060121'!$A:$AJ,(AE$3+2),FALSE)), IF($C61 = "pos-neg", (3+VLOOKUP($B61,'Results-formatted 060121'!$A:$AJ,(AE$3+2),FALSE)), VLOOKUP($B61,'Results-formatted 060121'!$A:$AJ,(AE$3+2),FALSE)))</f>
        <v>4</v>
      </c>
      <c r="AF61" s="95">
        <f>IF($C61 = "neg", (($D61+1) - VLOOKUP($B61,'Results-formatted 060121'!$A:$AJ,(AF$3+2),FALSE)), IF($C61 = "pos-neg", (3+VLOOKUP($B61,'Results-formatted 060121'!$A:$AJ,(AF$3+2),FALSE)), VLOOKUP($B61,'Results-formatted 060121'!$A:$AJ,(AF$3+2),FALSE)))</f>
        <v>3</v>
      </c>
      <c r="AG61" s="95">
        <f>IF($C61 = "neg", (($D61+1) - VLOOKUP($B61,'Results-formatted 060121'!$A:$AJ,(AG$3+2),FALSE)), IF($C61 = "pos-neg", (3+VLOOKUP($B61,'Results-formatted 060121'!$A:$AJ,(AG$3+2),FALSE)), VLOOKUP($B61,'Results-formatted 060121'!$A:$AJ,(AG$3+2),FALSE)))</f>
        <v>4</v>
      </c>
      <c r="AH61" s="95">
        <f>IF($C61 = "neg", (($D61+1) - VLOOKUP($B61,'Results-formatted 060121'!$A:$AJ,(AH$3+2),FALSE)), IF($C61 = "pos-neg", (3+VLOOKUP($B61,'Results-formatted 060121'!$A:$AJ,(AH$3+2),FALSE)), VLOOKUP($B61,'Results-formatted 060121'!$A:$AJ,(AH$3+2),FALSE)))</f>
        <v>2</v>
      </c>
      <c r="AI61" s="95">
        <f>IF($C61 = "neg", (($D61+1) - VLOOKUP($B61,'Results-formatted 060121'!$A:$AJ,(AI$3+2),FALSE)), IF($C61 = "pos-neg", (3+VLOOKUP($B61,'Results-formatted 060121'!$A:$AJ,(AI$3+2),FALSE)), VLOOKUP($B61,'Results-formatted 060121'!$A:$AJ,(AI$3+2),FALSE)))</f>
        <v>3</v>
      </c>
      <c r="AJ61" s="95">
        <f>IF($C61 = "neg", (($D61+1) - VLOOKUP($B61,'Results-formatted 060121'!$A:$AJ,(AJ$3+2),FALSE)), IF($C61 = "pos-neg", (3+VLOOKUP($B61,'Results-formatted 060121'!$A:$AJ,(AJ$3+2),FALSE)), VLOOKUP($B61,'Results-formatted 060121'!$A:$AJ,(AJ$3+2),FALSE)))</f>
        <v>5</v>
      </c>
      <c r="AK61" s="95">
        <f>IF($C61 = "neg", (($D61+1) - VLOOKUP($B61,'Results-formatted 060121'!$A:$AJ,(AK$3+2),FALSE)), IF($C61 = "pos-neg", (3+VLOOKUP($B61,'Results-formatted 060121'!$A:$AJ,(AK$3+2),FALSE)), VLOOKUP($B61,'Results-formatted 060121'!$A:$AJ,(AK$3+2),FALSE)))</f>
        <v>4</v>
      </c>
      <c r="AL61" s="95">
        <f>IF($C61 = "neg", (($D61+1) - VLOOKUP($B61,'Results-formatted 060121'!$A:$AJ,(AL$3+2),FALSE)), IF($C61 = "pos-neg", (3+VLOOKUP($B61,'Results-formatted 060121'!$A:$AJ,(AL$3+2),FALSE)), VLOOKUP($B61,'Results-formatted 060121'!$A:$AJ,(AL$3+2),FALSE)))</f>
        <v>3</v>
      </c>
      <c r="AM61" s="95">
        <f>IF($C61 = "neg", (($D61+1) - VLOOKUP($B61,'Results-formatted 060121'!$A:AJ,(AM$3+2),FALSE)), IF($C61 = "pos-neg", (3+VLOOKUP($B61,'Results-formatted 060121'!$A:AJ,(AM$3+2),FALSE)), VLOOKUP($B61,'Results-formatted 060121'!$A:AJ,(AM$3+2),FALSE)))</f>
        <v>5</v>
      </c>
      <c r="AN61" s="95">
        <f>IF($C61 = "neg", (($D61+1) - VLOOKUP($B61,'Results-formatted 060121'!$A:AK,(AN$3+2),FALSE)), IF($C61 = "pos-neg", (3+VLOOKUP($B61,'Results-formatted 060121'!$A:AK,(AN$3+2),FALSE)), VLOOKUP($B61,'Results-formatted 060121'!$A:AK,(AN$3+2),FALSE)))</f>
        <v>4</v>
      </c>
      <c r="AO61" s="95">
        <f>IF($C61 = "neg", (($D61+1) - VLOOKUP($B61,'Results-formatted 060121'!$A:AL,(AO$3+2),FALSE)), IF($C61 = "pos-neg", (3+VLOOKUP($B61,'Results-formatted 060121'!$A:AL,(AO$3+2),FALSE)), VLOOKUP($B61,'Results-formatted 060121'!$A:AL,(AO$3+2),FALSE)))</f>
        <v>4</v>
      </c>
      <c r="AP61" s="95">
        <f>IF($C61 = "neg", (($D61+1) - VLOOKUP($B61,'Results-formatted 060121'!$A:AM,(AP$3+2),FALSE)), IF($C61 = "pos-neg", (3+VLOOKUP($B61,'Results-formatted 060121'!$A:AM,(AP$3+2),FALSE)), VLOOKUP($B61,'Results-formatted 060121'!$A:AM,(AP$3+2),FALSE)))</f>
        <v>3</v>
      </c>
      <c r="AQ61" s="95">
        <f>IF($C61 = "neg", (($D61+1) - VLOOKUP($B61,'Results-formatted 060121'!$A:AN,(AQ$3+2),FALSE)), IF($C61 = "pos-neg", (3+VLOOKUP($B61,'Results-formatted 060121'!$A:AN,(AQ$3+2),FALSE)), VLOOKUP($B61,'Results-formatted 060121'!$A:AN,(AQ$3+2),FALSE)))</f>
        <v>4</v>
      </c>
      <c r="AR61" s="95">
        <f>IF($C61 = "neg", (($D61+1) - VLOOKUP($B61,'Results-formatted 060121'!$A:AO,(AR$3+2),FALSE)), IF($C61 = "pos-neg", (3+VLOOKUP($B61,'Results-formatted 060121'!$A:AO,(AR$3+2),FALSE)), VLOOKUP($B61,'Results-formatted 060121'!$A:AO,(AR$3+2),FALSE)))</f>
        <v>5</v>
      </c>
      <c r="AS61" s="95">
        <f>IF($C61 = "neg", (($D61+1) - VLOOKUP($B61,'Results-formatted 060121'!$A:AP,(AS$3+2),FALSE)), IF($C61 = "pos-neg", (3+VLOOKUP($B61,'Results-formatted 060121'!$A:AP,(AS$3+2),FALSE)), VLOOKUP($B61,'Results-formatted 060121'!$A:AP,(AS$3+2),FALSE)))</f>
        <v>4</v>
      </c>
      <c r="AT61" s="95">
        <f>IF($C61 = "neg", (($D61+1) - VLOOKUP($B61,'Results-formatted 060121'!$A:AQ,(AT$3+2),FALSE)), IF($C61 = "pos-neg", (3+VLOOKUP($B61,'Results-formatted 060121'!$A:AQ,(AT$3+2),FALSE)), VLOOKUP($B61,'Results-formatted 060121'!$A:AQ,(AT$3+2),FALSE)))</f>
        <v>5</v>
      </c>
      <c r="AU61" s="95">
        <f>IF($C61 = "neg", (($D61+1) - VLOOKUP($B61,'Results-formatted 060121'!$A:AR,(AU$3+2),FALSE)), IF($C61 = "pos-neg", (3+VLOOKUP($B61,'Results-formatted 060121'!$A:AR,(AU$3+2),FALSE)), VLOOKUP($B61,'Results-formatted 060121'!$A:AR,(AU$3+2),FALSE)))</f>
        <v>4</v>
      </c>
      <c r="AV61" s="95">
        <f>IF($C61 = "neg", (($D61+1) - VLOOKUP($B61,'Results-formatted 060121'!$A:AS,(AV$3+2),FALSE)), IF($C61 = "pos-neg", (3+VLOOKUP($B61,'Results-formatted 060121'!$A:AS,(AV$3+2),FALSE)), VLOOKUP($B61,'Results-formatted 060121'!$A:AS,(AV$3+2),FALSE)))</f>
        <v>3</v>
      </c>
      <c r="AW61" s="95">
        <f>IF($C61 = "neg", (($D61+1) - VLOOKUP($B61,'Results-formatted 060121'!$A:AT,(AW$3+2),FALSE)), IF($C61 = "pos-neg", (3+VLOOKUP($B61,'Results-formatted 060121'!$A:AT,(AW$3+2),FALSE)), VLOOKUP($B61,'Results-formatted 060121'!$A:AT,(AW$3+2),FALSE)))</f>
        <v>2</v>
      </c>
      <c r="AX61" s="95">
        <f>IF($C61 = "neg", (($D61+1) - VLOOKUP($B61,'Results-formatted 060121'!$A:AU,(AX$3+2),FALSE)), IF($C61 = "pos-neg", (3+VLOOKUP($B61,'Results-formatted 060121'!$A:AU,(AX$3+2),FALSE)), VLOOKUP($B61,'Results-formatted 060121'!$A:AU,(AX$3+2),FALSE)))</f>
        <v>2</v>
      </c>
      <c r="AY61" s="95">
        <f>IF($C61 = "neg", (($D61+1) - VLOOKUP($B61,'Results-formatted 060121'!$A:AV,(AY$3+2),FALSE)), IF($C61 = "pos-neg", (3+VLOOKUP($B61,'Results-formatted 060121'!$A:AV,(AY$3+2),FALSE)), VLOOKUP($B61,'Results-formatted 060121'!$A:AV,(AY$3+2),FALSE)))</f>
        <v>0</v>
      </c>
      <c r="AZ61" s="95">
        <f>IF($C61 = "neg", (($D61+1) - VLOOKUP($B61,'Results-formatted 060121'!$A:AW,(AZ$3+2),FALSE)), IF($C61 = "pos-neg", (3+VLOOKUP($B61,'Results-formatted 060121'!$A:AW,(AZ$3+2),FALSE)), VLOOKUP($B61,'Results-formatted 060121'!$A:AW,(AZ$3+2),FALSE)))</f>
        <v>3</v>
      </c>
      <c r="BA61" s="95">
        <f>IF($C61 = "neg", (($D61+1) - VLOOKUP($B61,'Results-formatted 060121'!$A:AX,(BA$3+2),FALSE)), IF($C61 = "pos-neg", (3+VLOOKUP($B61,'Results-formatted 060121'!$A:AX,(BA$3+2),FALSE)), VLOOKUP($B61,'Results-formatted 060121'!$A:AX,(BA$3+2),FALSE)))</f>
        <v>4</v>
      </c>
      <c r="BB61" s="95">
        <f>IF($C61 = "neg", (($D61+1) - VLOOKUP($B61,'Results-formatted 060121'!$A:AY,(BB$3+2),FALSE)), IF($C61 = "pos-neg", (3+VLOOKUP($B61,'Results-formatted 060121'!$A:AY,(BB$3+2),FALSE)), VLOOKUP($B61,'Results-formatted 060121'!$A:AY,(BB$3+2),FALSE)))</f>
        <v>5</v>
      </c>
      <c r="BC61" s="95">
        <f>IF($C61 = "neg", (($D61+1) - VLOOKUP($B61,'Results-formatted 060121'!$A:AZ,(BC$3+2),FALSE)), IF($C61 = "pos-neg", (3+VLOOKUP($B61,'Results-formatted 060121'!$A:AZ,(BC$3+2),FALSE)), VLOOKUP($B61,'Results-formatted 060121'!$A:AZ,(BC$3+2),FALSE)))</f>
        <v>4</v>
      </c>
      <c r="BD61" s="95">
        <f>IF($C61 = "neg", (($D61+1) - VLOOKUP($B61,'Results-formatted 060121'!$A:BA,(BD$3+2),FALSE)), IF($C61 = "pos-neg", (3+VLOOKUP($B61,'Results-formatted 060121'!$A:BA,(BD$3+2),FALSE)), VLOOKUP($B61,'Results-formatted 060121'!$A:BA,(BD$3+2),FALSE)))</f>
        <v>3</v>
      </c>
      <c r="BE61" s="95">
        <f>IF($C61 = "neg", (($D61+1) - VLOOKUP($B61,'Results-formatted 060121'!$A:BB,(BE$3+2),FALSE)), IF($C61 = "pos-neg", (3+VLOOKUP($B61,'Results-formatted 060121'!$A:BB,(BE$3+2),FALSE)), VLOOKUP($B61,'Results-formatted 060121'!$A:BB,(BE$3+2),FALSE)))</f>
        <v>5</v>
      </c>
      <c r="BF61" s="95">
        <f>IF($C61 = "neg", (($D61+1) - VLOOKUP($B61,'Results-formatted 060121'!$A:BC,(BF$3+2),FALSE)), IF($C61 = "pos-neg", (3+VLOOKUP($B61,'Results-formatted 060121'!$A:BC,(BF$3+2),FALSE)), VLOOKUP($B61,'Results-formatted 060121'!$A:BC,(BF$3+2),FALSE)))</f>
        <v>4</v>
      </c>
      <c r="BG61" s="95">
        <f>IF($C61 = "neg", (($D61+1) - VLOOKUP($B61,'Results-formatted 060121'!$A:BD,(BG$3+2),FALSE)), IF($C61 = "pos-neg", (3+VLOOKUP($B61,'Results-formatted 060121'!$A:BD,(BG$3+2),FALSE)), VLOOKUP($B61,'Results-formatted 060121'!$A:BD,(BG$3+2),FALSE)))</f>
        <v>4</v>
      </c>
      <c r="BH61" s="95">
        <f>IF($C61 = "neg", (($D61+1) - VLOOKUP($B61,'Results-formatted 060121'!$A:BE,(BH$3+2),FALSE)), IF($C61 = "pos-neg", (3+VLOOKUP($B61,'Results-formatted 060121'!$A:BE,(BH$3+2),FALSE)), VLOOKUP($B61,'Results-formatted 060121'!$A:BE,(BH$3+2),FALSE)))</f>
        <v>3</v>
      </c>
      <c r="BI61" s="95">
        <f>IF($C61 = "neg", (($D61+1) - VLOOKUP($B61,'Results-formatted 060121'!$A:BF,(BI$3+2),FALSE)), IF($C61 = "pos-neg", (3+VLOOKUP($B61,'Results-formatted 060121'!$A:BF,(BI$3+2),FALSE)), VLOOKUP($B61,'Results-formatted 060121'!$A:BF,(BI$3+2),FALSE)))</f>
        <v>5</v>
      </c>
      <c r="BJ61" s="95">
        <f>IF($C61 = "neg", (($D61+1) - VLOOKUP($B61,'Results-formatted 060121'!$A:BG,(BJ$3+2),FALSE)), IF($C61 = "pos-neg", (3+VLOOKUP($B61,'Results-formatted 060121'!$A:BG,(BJ$3+2),FALSE)), VLOOKUP($B61,'Results-formatted 060121'!$A:BG,(BJ$3+2),FALSE)))</f>
        <v>4</v>
      </c>
      <c r="BK61" s="95">
        <f>IF($C61 = "neg", (($D61+1) - VLOOKUP($B61,'Results-formatted 060121'!$A:BH,(BK$3+2),FALSE)), IF($C61 = "pos-neg", (3+VLOOKUP($B61,'Results-formatted 060121'!$A:BH,(BK$3+2),FALSE)), VLOOKUP($B61,'Results-formatted 060121'!$A:BH,(BK$3+2),FALSE)))</f>
        <v>4</v>
      </c>
      <c r="BL61" s="95">
        <f>IF($C61 = "neg", (($D61+1) - VLOOKUP($B61,'Results-formatted 060121'!$A:BI,(BL$3+2),FALSE)), IF($C61 = "pos-neg", (3+VLOOKUP($B61,'Results-formatted 060121'!$A:BI,(BL$3+2),FALSE)), VLOOKUP($B61,'Results-formatted 060121'!$A:BI,(BL$3+2),FALSE)))</f>
        <v>4</v>
      </c>
      <c r="BM61" s="95">
        <f>IF($C61 = "neg", (($D61+1) - VLOOKUP($B61,'Results-formatted 060121'!$A:BJ,(BM$3+2),FALSE)), IF($C61 = "pos-neg", (3+VLOOKUP($B61,'Results-formatted 060121'!$A:BJ,(BM$3+2),FALSE)), VLOOKUP($B61,'Results-formatted 060121'!$A:BJ,(BM$3+2),FALSE)))</f>
        <v>3</v>
      </c>
      <c r="BN61" s="95"/>
      <c r="BO61" s="95"/>
      <c r="BP61" s="95"/>
      <c r="BQ61" s="95"/>
      <c r="BR61" s="95"/>
      <c r="BS61" s="95"/>
      <c r="BT61" s="95"/>
      <c r="BU61" s="95"/>
      <c r="BV61" s="95"/>
      <c r="BW61" s="95"/>
      <c r="BX61" s="95"/>
      <c r="BY61" s="95"/>
      <c r="BZ61" s="95"/>
      <c r="CA61" s="95"/>
      <c r="CB61" s="95"/>
      <c r="CC61" s="95"/>
      <c r="CD61" s="98"/>
      <c r="CE61" s="25">
        <f t="shared" si="12"/>
        <v>3.6666666666666665</v>
      </c>
      <c r="CF61" s="25">
        <f t="shared" si="13"/>
        <v>1.0195822784841204</v>
      </c>
    </row>
    <row r="62" spans="2:84" ht="42" x14ac:dyDescent="0.15">
      <c r="B62" s="84" t="s">
        <v>733</v>
      </c>
      <c r="C62" s="86" t="s">
        <v>224</v>
      </c>
      <c r="D62" s="2">
        <v>5</v>
      </c>
      <c r="E62" s="15" t="s">
        <v>39</v>
      </c>
      <c r="F62" s="95">
        <f>IF($C62 = "neg", (($D62+1) - VLOOKUP($B62,'Results-formatted 060121'!$A:$AJ,(F$3+2),FALSE)), IF($C62 = "pos-neg", (3+VLOOKUP($B62,'Results-formatted 060121'!$A:$AJ,(F$3+2),FALSE)), VLOOKUP($B62,'Results-formatted 060121'!$A:$AJ,(F$3+2),FALSE)))</f>
        <v>3</v>
      </c>
      <c r="G62" s="95">
        <f>IF($C62 = "neg", (($D62+1) - VLOOKUP($B62,'Results-formatted 060121'!$A:$AJ,(G$3+2),FALSE)), IF($C62 = "pos-neg", (3+VLOOKUP($B62,'Results-formatted 060121'!$A:$AJ,(G$3+2),FALSE)), VLOOKUP($B62,'Results-formatted 060121'!$A:$AJ,(G$3+2),FALSE)))</f>
        <v>5</v>
      </c>
      <c r="H62" s="95">
        <f>IF($C62 = "neg", (($D62+1) - VLOOKUP($B62,'Results-formatted 060121'!$A:$AJ,(H$3+2),FALSE)), IF($C62 = "pos-neg", (3+VLOOKUP($B62,'Results-formatted 060121'!$A:$AJ,(H$3+2),FALSE)), VLOOKUP($B62,'Results-formatted 060121'!$A:$AJ,(H$3+2),FALSE)))</f>
        <v>3</v>
      </c>
      <c r="I62" s="95">
        <f>IF($C62 = "neg", (($D62+1) - VLOOKUP($B62,'Results-formatted 060121'!$A:$AJ,(I$3+2),FALSE)), IF($C62 = "pos-neg", (3+VLOOKUP($B62,'Results-formatted 060121'!$A:$AJ,(I$3+2),FALSE)), VLOOKUP($B62,'Results-formatted 060121'!$A:$AJ,(I$3+2),FALSE)))</f>
        <v>1</v>
      </c>
      <c r="J62" s="95">
        <f>IF($C62 = "neg", (($D62+1) - VLOOKUP($B62,'Results-formatted 060121'!$A:$AJ,(J$3+2),FALSE)), IF($C62 = "pos-neg", (3+VLOOKUP($B62,'Results-formatted 060121'!$A:$AJ,(J$3+2),FALSE)), VLOOKUP($B62,'Results-formatted 060121'!$A:$AJ,(J$3+2),FALSE)))</f>
        <v>3</v>
      </c>
      <c r="K62" s="95">
        <f>IF($C62 = "neg", (($D62+1) - VLOOKUP($B62,'Results-formatted 060121'!$A:$AJ,(K$3+2),FALSE)), IF($C62 = "pos-neg", (3+VLOOKUP($B62,'Results-formatted 060121'!$A:$AJ,(K$3+2),FALSE)), VLOOKUP($B62,'Results-formatted 060121'!$A:$AJ,(K$3+2),FALSE)))</f>
        <v>4</v>
      </c>
      <c r="L62" s="95">
        <f>IF($C62 = "neg", (($D62+1) - VLOOKUP($B62,'Results-formatted 060121'!$A:$AJ,(L$3+2),FALSE)), IF($C62 = "pos-neg", (3+VLOOKUP($B62,'Results-formatted 060121'!$A:$AJ,(L$3+2),FALSE)), VLOOKUP($B62,'Results-formatted 060121'!$A:$AJ,(L$3+2),FALSE)))</f>
        <v>3</v>
      </c>
      <c r="M62" s="95">
        <f>IF($C62 = "neg", (($D62+1) - VLOOKUP($B62,'Results-formatted 060121'!$A:$AJ,(M$3+2),FALSE)), IF($C62 = "pos-neg", (3+VLOOKUP($B62,'Results-formatted 060121'!$A:$AJ,(M$3+2),FALSE)), VLOOKUP($B62,'Results-formatted 060121'!$A:$AJ,(M$3+2),FALSE)))</f>
        <v>3</v>
      </c>
      <c r="N62" s="95">
        <f>IF($C62 = "neg", (($D62+1) - VLOOKUP($B62,'Results-formatted 060121'!$A:$AJ,(N$3+2),FALSE)), IF($C62 = "pos-neg", (3+VLOOKUP($B62,'Results-formatted 060121'!$A:$AJ,(N$3+2),FALSE)), VLOOKUP($B62,'Results-formatted 060121'!$A:$AJ,(N$3+2),FALSE)))</f>
        <v>4</v>
      </c>
      <c r="O62" s="95">
        <f>IF($C62 = "neg", (($D62+1) - VLOOKUP($B62,'Results-formatted 060121'!$A:$AJ,(O$3+2),FALSE)), IF($C62 = "pos-neg", (3+VLOOKUP($B62,'Results-formatted 060121'!$A:$AJ,(O$3+2),FALSE)), VLOOKUP($B62,'Results-formatted 060121'!$A:$AJ,(O$3+2),FALSE)))</f>
        <v>4</v>
      </c>
      <c r="P62" s="95">
        <f>IF($C62 = "neg", (($D62+1) - VLOOKUP($B62,'Results-formatted 060121'!$A:$AJ,(P$3+2),FALSE)), IF($C62 = "pos-neg", (3+VLOOKUP($B62,'Results-formatted 060121'!$A:$AJ,(P$3+2),FALSE)), VLOOKUP($B62,'Results-formatted 060121'!$A:$AJ,(P$3+2),FALSE)))</f>
        <v>3</v>
      </c>
      <c r="Q62" s="95">
        <f>IF($C62 = "neg", (($D62+1) - VLOOKUP($B62,'Results-formatted 060121'!$A:$AJ,(Q$3+2),FALSE)), IF($C62 = "pos-neg", (3+VLOOKUP($B62,'Results-formatted 060121'!$A:$AJ,(Q$3+2),FALSE)), VLOOKUP($B62,'Results-formatted 060121'!$A:$AJ,(Q$3+2),FALSE)))</f>
        <v>5</v>
      </c>
      <c r="R62" s="95">
        <f>IF($C62 = "neg", (($D62+1) - VLOOKUP($B62,'Results-formatted 060121'!$A:$AJ,(R$3+2),FALSE)), IF($C62 = "pos-neg", (3+VLOOKUP($B62,'Results-formatted 060121'!$A:$AJ,(R$3+2),FALSE)), VLOOKUP($B62,'Results-formatted 060121'!$A:$AJ,(R$3+2),FALSE)))</f>
        <v>4</v>
      </c>
      <c r="S62" s="95">
        <f>IF($C62 = "neg", (($D62+1) - VLOOKUP($B62,'Results-formatted 060121'!$A:$AJ,(S$3+2),FALSE)), IF($C62 = "pos-neg", (3+VLOOKUP($B62,'Results-formatted 060121'!$A:$AJ,(S$3+2),FALSE)), VLOOKUP($B62,'Results-formatted 060121'!$A:$AJ,(S$3+2),FALSE)))</f>
        <v>4</v>
      </c>
      <c r="T62" s="95">
        <f>IF($C62 = "neg", (($D62+1) - VLOOKUP($B62,'Results-formatted 060121'!$A:$AJ,(T$3+2),FALSE)), IF($C62 = "pos-neg", (3+VLOOKUP($B62,'Results-formatted 060121'!$A:$AJ,(T$3+2),FALSE)), VLOOKUP($B62,'Results-formatted 060121'!$A:$AJ,(T$3+2),FALSE)))</f>
        <v>5</v>
      </c>
      <c r="U62" s="95">
        <f>IF($C62 = "neg", (($D62+1) - VLOOKUP($B62,'Results-formatted 060121'!$A:$AJ,(U$3+2),FALSE)), IF($C62 = "pos-neg", (3+VLOOKUP($B62,'Results-formatted 060121'!$A:$AJ,(U$3+2),FALSE)), VLOOKUP($B62,'Results-formatted 060121'!$A:$AJ,(U$3+2),FALSE)))</f>
        <v>5</v>
      </c>
      <c r="V62" s="95">
        <f>IF($C62 = "neg", (($D62+1) - VLOOKUP($B62,'Results-formatted 060121'!$A:$AJ,(V$3+2),FALSE)), IF($C62 = "pos-neg", (3+VLOOKUP($B62,'Results-formatted 060121'!$A:$AJ,(V$3+2),FALSE)), VLOOKUP($B62,'Results-formatted 060121'!$A:$AJ,(V$3+2),FALSE)))</f>
        <v>4</v>
      </c>
      <c r="W62" s="95">
        <f>IF($C62 = "neg", (($D62+1) - VLOOKUP($B62,'Results-formatted 060121'!$A:$AJ,(W$3+2),FALSE)), IF($C62 = "pos-neg", (3+VLOOKUP($B62,'Results-formatted 060121'!$A:$AJ,(W$3+2),FALSE)), VLOOKUP($B62,'Results-formatted 060121'!$A:$AJ,(W$3+2),FALSE)))</f>
        <v>4</v>
      </c>
      <c r="X62" s="95">
        <f>IF($C62 = "neg", (($D62+1) - VLOOKUP($B62,'Results-formatted 060121'!$A:$AJ,(X$3+2),FALSE)), IF($C62 = "pos-neg", (3+VLOOKUP($B62,'Results-formatted 060121'!$A:$AJ,(X$3+2),FALSE)), VLOOKUP($B62,'Results-formatted 060121'!$A:$AJ,(X$3+2),FALSE)))</f>
        <v>4</v>
      </c>
      <c r="Y62" s="95">
        <f>IF($C62 = "neg", (($D62+1) - VLOOKUP($B62,'Results-formatted 060121'!$A:$AJ,(Y$3+2),FALSE)), IF($C62 = "pos-neg", (3+VLOOKUP($B62,'Results-formatted 060121'!$A:$AJ,(Y$3+2),FALSE)), VLOOKUP($B62,'Results-formatted 060121'!$A:$AJ,(Y$3+2),FALSE)))</f>
        <v>4</v>
      </c>
      <c r="Z62" s="95">
        <f>IF($C62 = "neg", (($D62+1) - VLOOKUP($B62,'Results-formatted 060121'!$A:$AJ,(Z$3+2),FALSE)), IF($C62 = "pos-neg", (3+VLOOKUP($B62,'Results-formatted 060121'!$A:$AJ,(Z$3+2),FALSE)), VLOOKUP($B62,'Results-formatted 060121'!$A:$AJ,(Z$3+2),FALSE)))</f>
        <v>3</v>
      </c>
      <c r="AA62" s="95">
        <f>IF($C62 = "neg", (($D62+1) - VLOOKUP($B62,'Results-formatted 060121'!$A:$AJ,(AA$3+2),FALSE)), IF($C62 = "pos-neg", (3+VLOOKUP($B62,'Results-formatted 060121'!$A:$AJ,(AA$3+2),FALSE)), VLOOKUP($B62,'Results-formatted 060121'!$A:$AJ,(AA$3+2),FALSE)))</f>
        <v>4</v>
      </c>
      <c r="AB62" s="95">
        <f>IF($C62 = "neg", (($D62+1) - VLOOKUP($B62,'Results-formatted 060121'!$A:$AJ,(AB$3+2),FALSE)), IF($C62 = "pos-neg", (3+VLOOKUP($B62,'Results-formatted 060121'!$A:$AJ,(AB$3+2),FALSE)), VLOOKUP($B62,'Results-formatted 060121'!$A:$AJ,(AB$3+2),FALSE)))</f>
        <v>4</v>
      </c>
      <c r="AC62" s="95">
        <f>IF($C62 = "neg", (($D62+1) - VLOOKUP($B62,'Results-formatted 060121'!$A:$AJ,(AC$3+2),FALSE)), IF($C62 = "pos-neg", (3+VLOOKUP($B62,'Results-formatted 060121'!$A:$AJ,(AC$3+2),FALSE)), VLOOKUP($B62,'Results-formatted 060121'!$A:$AJ,(AC$3+2),FALSE)))</f>
        <v>5</v>
      </c>
      <c r="AD62" s="95">
        <f>IF($C62 = "neg", (($D62+1) - VLOOKUP($B62,'Results-formatted 060121'!$A:$AJ,(AD$3+2),FALSE)), IF($C62 = "pos-neg", (3+VLOOKUP($B62,'Results-formatted 060121'!$A:$AJ,(AD$3+2),FALSE)), VLOOKUP($B62,'Results-formatted 060121'!$A:$AJ,(AD$3+2),FALSE)))</f>
        <v>4</v>
      </c>
      <c r="AE62" s="95">
        <f>IF($C62 = "neg", (($D62+1) - VLOOKUP($B62,'Results-formatted 060121'!$A:$AJ,(AE$3+2),FALSE)), IF($C62 = "pos-neg", (3+VLOOKUP($B62,'Results-formatted 060121'!$A:$AJ,(AE$3+2),FALSE)), VLOOKUP($B62,'Results-formatted 060121'!$A:$AJ,(AE$3+2),FALSE)))</f>
        <v>3</v>
      </c>
      <c r="AF62" s="95">
        <f>IF($C62 = "neg", (($D62+1) - VLOOKUP($B62,'Results-formatted 060121'!$A:$AJ,(AF$3+2),FALSE)), IF($C62 = "pos-neg", (3+VLOOKUP($B62,'Results-formatted 060121'!$A:$AJ,(AF$3+2),FALSE)), VLOOKUP($B62,'Results-formatted 060121'!$A:$AJ,(AF$3+2),FALSE)))</f>
        <v>3</v>
      </c>
      <c r="AG62" s="95">
        <f>IF($C62 = "neg", (($D62+1) - VLOOKUP($B62,'Results-formatted 060121'!$A:$AJ,(AG$3+2),FALSE)), IF($C62 = "pos-neg", (3+VLOOKUP($B62,'Results-formatted 060121'!$A:$AJ,(AG$3+2),FALSE)), VLOOKUP($B62,'Results-formatted 060121'!$A:$AJ,(AG$3+2),FALSE)))</f>
        <v>4</v>
      </c>
      <c r="AH62" s="95">
        <f>IF($C62 = "neg", (($D62+1) - VLOOKUP($B62,'Results-formatted 060121'!$A:$AJ,(AH$3+2),FALSE)), IF($C62 = "pos-neg", (3+VLOOKUP($B62,'Results-formatted 060121'!$A:$AJ,(AH$3+2),FALSE)), VLOOKUP($B62,'Results-formatted 060121'!$A:$AJ,(AH$3+2),FALSE)))</f>
        <v>3</v>
      </c>
      <c r="AI62" s="95">
        <f>IF($C62 = "neg", (($D62+1) - VLOOKUP($B62,'Results-formatted 060121'!$A:$AJ,(AI$3+2),FALSE)), IF($C62 = "pos-neg", (3+VLOOKUP($B62,'Results-formatted 060121'!$A:$AJ,(AI$3+2),FALSE)), VLOOKUP($B62,'Results-formatted 060121'!$A:$AJ,(AI$3+2),FALSE)))</f>
        <v>2</v>
      </c>
      <c r="AJ62" s="95">
        <f>IF($C62 = "neg", (($D62+1) - VLOOKUP($B62,'Results-formatted 060121'!$A:$AJ,(AJ$3+2),FALSE)), IF($C62 = "pos-neg", (3+VLOOKUP($B62,'Results-formatted 060121'!$A:$AJ,(AJ$3+2),FALSE)), VLOOKUP($B62,'Results-formatted 060121'!$A:$AJ,(AJ$3+2),FALSE)))</f>
        <v>5</v>
      </c>
      <c r="AK62" s="95">
        <f>IF($C62 = "neg", (($D62+1) - VLOOKUP($B62,'Results-formatted 060121'!$A:$AJ,(AK$3+2),FALSE)), IF($C62 = "pos-neg", (3+VLOOKUP($B62,'Results-formatted 060121'!$A:$AJ,(AK$3+2),FALSE)), VLOOKUP($B62,'Results-formatted 060121'!$A:$AJ,(AK$3+2),FALSE)))</f>
        <v>3</v>
      </c>
      <c r="AL62" s="95">
        <f>IF($C62 = "neg", (($D62+1) - VLOOKUP($B62,'Results-formatted 060121'!$A:$AJ,(AL$3+2),FALSE)), IF($C62 = "pos-neg", (3+VLOOKUP($B62,'Results-formatted 060121'!$A:$AJ,(AL$3+2),FALSE)), VLOOKUP($B62,'Results-formatted 060121'!$A:$AJ,(AL$3+2),FALSE)))</f>
        <v>4</v>
      </c>
      <c r="AM62" s="95">
        <f>IF($C62 = "neg", (($D62+1) - VLOOKUP($B62,'Results-formatted 060121'!$A:AJ,(AM$3+2),FALSE)), IF($C62 = "pos-neg", (3+VLOOKUP($B62,'Results-formatted 060121'!$A:AJ,(AM$3+2),FALSE)), VLOOKUP($B62,'Results-formatted 060121'!$A:AJ,(AM$3+2),FALSE)))</f>
        <v>5</v>
      </c>
      <c r="AN62" s="95">
        <f>IF($C62 = "neg", (($D62+1) - VLOOKUP($B62,'Results-formatted 060121'!$A:AK,(AN$3+2),FALSE)), IF($C62 = "pos-neg", (3+VLOOKUP($B62,'Results-formatted 060121'!$A:AK,(AN$3+2),FALSE)), VLOOKUP($B62,'Results-formatted 060121'!$A:AK,(AN$3+2),FALSE)))</f>
        <v>4</v>
      </c>
      <c r="AO62" s="95">
        <f>IF($C62 = "neg", (($D62+1) - VLOOKUP($B62,'Results-formatted 060121'!$A:AL,(AO$3+2),FALSE)), IF($C62 = "pos-neg", (3+VLOOKUP($B62,'Results-formatted 060121'!$A:AL,(AO$3+2),FALSE)), VLOOKUP($B62,'Results-formatted 060121'!$A:AL,(AO$3+2),FALSE)))</f>
        <v>4</v>
      </c>
      <c r="AP62" s="95">
        <f>IF($C62 = "neg", (($D62+1) - VLOOKUP($B62,'Results-formatted 060121'!$A:AM,(AP$3+2),FALSE)), IF($C62 = "pos-neg", (3+VLOOKUP($B62,'Results-formatted 060121'!$A:AM,(AP$3+2),FALSE)), VLOOKUP($B62,'Results-formatted 060121'!$A:AM,(AP$3+2),FALSE)))</f>
        <v>3</v>
      </c>
      <c r="AQ62" s="95">
        <f>IF($C62 = "neg", (($D62+1) - VLOOKUP($B62,'Results-formatted 060121'!$A:AN,(AQ$3+2),FALSE)), IF($C62 = "pos-neg", (3+VLOOKUP($B62,'Results-formatted 060121'!$A:AN,(AQ$3+2),FALSE)), VLOOKUP($B62,'Results-formatted 060121'!$A:AN,(AQ$3+2),FALSE)))</f>
        <v>4</v>
      </c>
      <c r="AR62" s="95">
        <f>IF($C62 = "neg", (($D62+1) - VLOOKUP($B62,'Results-formatted 060121'!$A:AO,(AR$3+2),FALSE)), IF($C62 = "pos-neg", (3+VLOOKUP($B62,'Results-formatted 060121'!$A:AO,(AR$3+2),FALSE)), VLOOKUP($B62,'Results-formatted 060121'!$A:AO,(AR$3+2),FALSE)))</f>
        <v>5</v>
      </c>
      <c r="AS62" s="95">
        <f>IF($C62 = "neg", (($D62+1) - VLOOKUP($B62,'Results-formatted 060121'!$A:AP,(AS$3+2),FALSE)), IF($C62 = "pos-neg", (3+VLOOKUP($B62,'Results-formatted 060121'!$A:AP,(AS$3+2),FALSE)), VLOOKUP($B62,'Results-formatted 060121'!$A:AP,(AS$3+2),FALSE)))</f>
        <v>3</v>
      </c>
      <c r="AT62" s="95">
        <f>IF($C62 = "neg", (($D62+1) - VLOOKUP($B62,'Results-formatted 060121'!$A:AQ,(AT$3+2),FALSE)), IF($C62 = "pos-neg", (3+VLOOKUP($B62,'Results-formatted 060121'!$A:AQ,(AT$3+2),FALSE)), VLOOKUP($B62,'Results-formatted 060121'!$A:AQ,(AT$3+2),FALSE)))</f>
        <v>4</v>
      </c>
      <c r="AU62" s="95">
        <f>IF($C62 = "neg", (($D62+1) - VLOOKUP($B62,'Results-formatted 060121'!$A:AR,(AU$3+2),FALSE)), IF($C62 = "pos-neg", (3+VLOOKUP($B62,'Results-formatted 060121'!$A:AR,(AU$3+2),FALSE)), VLOOKUP($B62,'Results-formatted 060121'!$A:AR,(AU$3+2),FALSE)))</f>
        <v>3</v>
      </c>
      <c r="AV62" s="95">
        <f>IF($C62 = "neg", (($D62+1) - VLOOKUP($B62,'Results-formatted 060121'!$A:AS,(AV$3+2),FALSE)), IF($C62 = "pos-neg", (3+VLOOKUP($B62,'Results-formatted 060121'!$A:AS,(AV$3+2),FALSE)), VLOOKUP($B62,'Results-formatted 060121'!$A:AS,(AV$3+2),FALSE)))</f>
        <v>4</v>
      </c>
      <c r="AW62" s="95">
        <f>IF($C62 = "neg", (($D62+1) - VLOOKUP($B62,'Results-formatted 060121'!$A:AT,(AW$3+2),FALSE)), IF($C62 = "pos-neg", (3+VLOOKUP($B62,'Results-formatted 060121'!$A:AT,(AW$3+2),FALSE)), VLOOKUP($B62,'Results-formatted 060121'!$A:AT,(AW$3+2),FALSE)))</f>
        <v>3</v>
      </c>
      <c r="AX62" s="95">
        <f>IF($C62 = "neg", (($D62+1) - VLOOKUP($B62,'Results-formatted 060121'!$A:AU,(AX$3+2),FALSE)), IF($C62 = "pos-neg", (3+VLOOKUP($B62,'Results-formatted 060121'!$A:AU,(AX$3+2),FALSE)), VLOOKUP($B62,'Results-formatted 060121'!$A:AU,(AX$3+2),FALSE)))</f>
        <v>2</v>
      </c>
      <c r="AY62" s="95">
        <f>IF($C62 = "neg", (($D62+1) - VLOOKUP($B62,'Results-formatted 060121'!$A:AV,(AY$3+2),FALSE)), IF($C62 = "pos-neg", (3+VLOOKUP($B62,'Results-formatted 060121'!$A:AV,(AY$3+2),FALSE)), VLOOKUP($B62,'Results-formatted 060121'!$A:AV,(AY$3+2),FALSE)))</f>
        <v>0</v>
      </c>
      <c r="AZ62" s="95">
        <f>IF($C62 = "neg", (($D62+1) - VLOOKUP($B62,'Results-formatted 060121'!$A:AW,(AZ$3+2),FALSE)), IF($C62 = "pos-neg", (3+VLOOKUP($B62,'Results-formatted 060121'!$A:AW,(AZ$3+2),FALSE)), VLOOKUP($B62,'Results-formatted 060121'!$A:AW,(AZ$3+2),FALSE)))</f>
        <v>2</v>
      </c>
      <c r="BA62" s="95">
        <f>IF($C62 = "neg", (($D62+1) - VLOOKUP($B62,'Results-formatted 060121'!$A:AX,(BA$3+2),FALSE)), IF($C62 = "pos-neg", (3+VLOOKUP($B62,'Results-formatted 060121'!$A:AX,(BA$3+2),FALSE)), VLOOKUP($B62,'Results-formatted 060121'!$A:AX,(BA$3+2),FALSE)))</f>
        <v>4</v>
      </c>
      <c r="BB62" s="95">
        <f>IF($C62 = "neg", (($D62+1) - VLOOKUP($B62,'Results-formatted 060121'!$A:AY,(BB$3+2),FALSE)), IF($C62 = "pos-neg", (3+VLOOKUP($B62,'Results-formatted 060121'!$A:AY,(BB$3+2),FALSE)), VLOOKUP($B62,'Results-formatted 060121'!$A:AY,(BB$3+2),FALSE)))</f>
        <v>5</v>
      </c>
      <c r="BC62" s="95">
        <f>IF($C62 = "neg", (($D62+1) - VLOOKUP($B62,'Results-formatted 060121'!$A:AZ,(BC$3+2),FALSE)), IF($C62 = "pos-neg", (3+VLOOKUP($B62,'Results-formatted 060121'!$A:AZ,(BC$3+2),FALSE)), VLOOKUP($B62,'Results-formatted 060121'!$A:AZ,(BC$3+2),FALSE)))</f>
        <v>3</v>
      </c>
      <c r="BD62" s="95">
        <f>IF($C62 = "neg", (($D62+1) - VLOOKUP($B62,'Results-formatted 060121'!$A:BA,(BD$3+2),FALSE)), IF($C62 = "pos-neg", (3+VLOOKUP($B62,'Results-formatted 060121'!$A:BA,(BD$3+2),FALSE)), VLOOKUP($B62,'Results-formatted 060121'!$A:BA,(BD$3+2),FALSE)))</f>
        <v>4</v>
      </c>
      <c r="BE62" s="95">
        <f>IF($C62 = "neg", (($D62+1) - VLOOKUP($B62,'Results-formatted 060121'!$A:BB,(BE$3+2),FALSE)), IF($C62 = "pos-neg", (3+VLOOKUP($B62,'Results-formatted 060121'!$A:BB,(BE$3+2),FALSE)), VLOOKUP($B62,'Results-formatted 060121'!$A:BB,(BE$3+2),FALSE)))</f>
        <v>4</v>
      </c>
      <c r="BF62" s="95">
        <f>IF($C62 = "neg", (($D62+1) - VLOOKUP($B62,'Results-formatted 060121'!$A:BC,(BF$3+2),FALSE)), IF($C62 = "pos-neg", (3+VLOOKUP($B62,'Results-formatted 060121'!$A:BC,(BF$3+2),FALSE)), VLOOKUP($B62,'Results-formatted 060121'!$A:BC,(BF$3+2),FALSE)))</f>
        <v>4</v>
      </c>
      <c r="BG62" s="95">
        <f>IF($C62 = "neg", (($D62+1) - VLOOKUP($B62,'Results-formatted 060121'!$A:BD,(BG$3+2),FALSE)), IF($C62 = "pos-neg", (3+VLOOKUP($B62,'Results-formatted 060121'!$A:BD,(BG$3+2),FALSE)), VLOOKUP($B62,'Results-formatted 060121'!$A:BD,(BG$3+2),FALSE)))</f>
        <v>4</v>
      </c>
      <c r="BH62" s="95">
        <f>IF($C62 = "neg", (($D62+1) - VLOOKUP($B62,'Results-formatted 060121'!$A:BE,(BH$3+2),FALSE)), IF($C62 = "pos-neg", (3+VLOOKUP($B62,'Results-formatted 060121'!$A:BE,(BH$3+2),FALSE)), VLOOKUP($B62,'Results-formatted 060121'!$A:BE,(BH$3+2),FALSE)))</f>
        <v>3</v>
      </c>
      <c r="BI62" s="95">
        <f>IF($C62 = "neg", (($D62+1) - VLOOKUP($B62,'Results-formatted 060121'!$A:BF,(BI$3+2),FALSE)), IF($C62 = "pos-neg", (3+VLOOKUP($B62,'Results-formatted 060121'!$A:BF,(BI$3+2),FALSE)), VLOOKUP($B62,'Results-formatted 060121'!$A:BF,(BI$3+2),FALSE)))</f>
        <v>5</v>
      </c>
      <c r="BJ62" s="95">
        <f>IF($C62 = "neg", (($D62+1) - VLOOKUP($B62,'Results-formatted 060121'!$A:BG,(BJ$3+2),FALSE)), IF($C62 = "pos-neg", (3+VLOOKUP($B62,'Results-formatted 060121'!$A:BG,(BJ$3+2),FALSE)), VLOOKUP($B62,'Results-formatted 060121'!$A:BG,(BJ$3+2),FALSE)))</f>
        <v>3</v>
      </c>
      <c r="BK62" s="95">
        <f>IF($C62 = "neg", (($D62+1) - VLOOKUP($B62,'Results-formatted 060121'!$A:BH,(BK$3+2),FALSE)), IF($C62 = "pos-neg", (3+VLOOKUP($B62,'Results-formatted 060121'!$A:BH,(BK$3+2),FALSE)), VLOOKUP($B62,'Results-formatted 060121'!$A:BH,(BK$3+2),FALSE)))</f>
        <v>4</v>
      </c>
      <c r="BL62" s="95">
        <f>IF($C62 = "neg", (($D62+1) - VLOOKUP($B62,'Results-formatted 060121'!$A:BI,(BL$3+2),FALSE)), IF($C62 = "pos-neg", (3+VLOOKUP($B62,'Results-formatted 060121'!$A:BI,(BL$3+2),FALSE)), VLOOKUP($B62,'Results-formatted 060121'!$A:BI,(BL$3+2),FALSE)))</f>
        <v>4</v>
      </c>
      <c r="BM62" s="95">
        <f>IF($C62 = "neg", (($D62+1) - VLOOKUP($B62,'Results-formatted 060121'!$A:BJ,(BM$3+2),FALSE)), IF($C62 = "pos-neg", (3+VLOOKUP($B62,'Results-formatted 060121'!$A:BJ,(BM$3+2),FALSE)), VLOOKUP($B62,'Results-formatted 060121'!$A:BJ,(BM$3+2),FALSE)))</f>
        <v>4</v>
      </c>
      <c r="BN62" s="95"/>
      <c r="BO62" s="95"/>
      <c r="BP62" s="95"/>
      <c r="BQ62" s="95"/>
      <c r="BR62" s="95"/>
      <c r="BS62" s="95"/>
      <c r="BT62" s="95"/>
      <c r="BU62" s="95"/>
      <c r="BV62" s="95"/>
      <c r="BW62" s="95"/>
      <c r="BX62" s="95"/>
      <c r="BY62" s="95"/>
      <c r="BZ62" s="95"/>
      <c r="CA62" s="95"/>
      <c r="CB62" s="95"/>
      <c r="CC62" s="95"/>
      <c r="CD62" s="98"/>
      <c r="CE62" s="25">
        <f t="shared" si="12"/>
        <v>3.65</v>
      </c>
      <c r="CF62" s="25">
        <f t="shared" si="13"/>
        <v>0.98849311786567151</v>
      </c>
    </row>
    <row r="63" spans="2:84" ht="42" x14ac:dyDescent="0.15">
      <c r="B63" s="84" t="s">
        <v>734</v>
      </c>
      <c r="C63" s="86" t="s">
        <v>224</v>
      </c>
      <c r="D63" s="2">
        <v>5</v>
      </c>
      <c r="E63" s="15" t="s">
        <v>40</v>
      </c>
      <c r="F63" s="95">
        <f>IF($C63 = "neg", (($D63+1) - VLOOKUP($B63,'Results-formatted 060121'!$A:$AJ,(F$3+2),FALSE)), IF($C63 = "pos-neg", (3+VLOOKUP($B63,'Results-formatted 060121'!$A:$AJ,(F$3+2),FALSE)), VLOOKUP($B63,'Results-formatted 060121'!$A:$AJ,(F$3+2),FALSE)))</f>
        <v>3</v>
      </c>
      <c r="G63" s="95">
        <f>IF($C63 = "neg", (($D63+1) - VLOOKUP($B63,'Results-formatted 060121'!$A:$AJ,(G$3+2),FALSE)), IF($C63 = "pos-neg", (3+VLOOKUP($B63,'Results-formatted 060121'!$A:$AJ,(G$3+2),FALSE)), VLOOKUP($B63,'Results-formatted 060121'!$A:$AJ,(G$3+2),FALSE)))</f>
        <v>5</v>
      </c>
      <c r="H63" s="95">
        <f>IF($C63 = "neg", (($D63+1) - VLOOKUP($B63,'Results-formatted 060121'!$A:$AJ,(H$3+2),FALSE)), IF($C63 = "pos-neg", (3+VLOOKUP($B63,'Results-formatted 060121'!$A:$AJ,(H$3+2),FALSE)), VLOOKUP($B63,'Results-formatted 060121'!$A:$AJ,(H$3+2),FALSE)))</f>
        <v>4</v>
      </c>
      <c r="I63" s="95">
        <f>IF($C63 = "neg", (($D63+1) - VLOOKUP($B63,'Results-formatted 060121'!$A:$AJ,(I$3+2),FALSE)), IF($C63 = "pos-neg", (3+VLOOKUP($B63,'Results-formatted 060121'!$A:$AJ,(I$3+2),FALSE)), VLOOKUP($B63,'Results-formatted 060121'!$A:$AJ,(I$3+2),FALSE)))</f>
        <v>1</v>
      </c>
      <c r="J63" s="95">
        <f>IF($C63 = "neg", (($D63+1) - VLOOKUP($B63,'Results-formatted 060121'!$A:$AJ,(J$3+2),FALSE)), IF($C63 = "pos-neg", (3+VLOOKUP($B63,'Results-formatted 060121'!$A:$AJ,(J$3+2),FALSE)), VLOOKUP($B63,'Results-formatted 060121'!$A:$AJ,(J$3+2),FALSE)))</f>
        <v>3</v>
      </c>
      <c r="K63" s="95">
        <f>IF($C63 = "neg", (($D63+1) - VLOOKUP($B63,'Results-formatted 060121'!$A:$AJ,(K$3+2),FALSE)), IF($C63 = "pos-neg", (3+VLOOKUP($B63,'Results-formatted 060121'!$A:$AJ,(K$3+2),FALSE)), VLOOKUP($B63,'Results-formatted 060121'!$A:$AJ,(K$3+2),FALSE)))</f>
        <v>4</v>
      </c>
      <c r="L63" s="95">
        <f>IF($C63 = "neg", (($D63+1) - VLOOKUP($B63,'Results-formatted 060121'!$A:$AJ,(L$3+2),FALSE)), IF($C63 = "pos-neg", (3+VLOOKUP($B63,'Results-formatted 060121'!$A:$AJ,(L$3+2),FALSE)), VLOOKUP($B63,'Results-formatted 060121'!$A:$AJ,(L$3+2),FALSE)))</f>
        <v>3</v>
      </c>
      <c r="M63" s="95">
        <f>IF($C63 = "neg", (($D63+1) - VLOOKUP($B63,'Results-formatted 060121'!$A:$AJ,(M$3+2),FALSE)), IF($C63 = "pos-neg", (3+VLOOKUP($B63,'Results-formatted 060121'!$A:$AJ,(M$3+2),FALSE)), VLOOKUP($B63,'Results-formatted 060121'!$A:$AJ,(M$3+2),FALSE)))</f>
        <v>5</v>
      </c>
      <c r="N63" s="95">
        <f>IF($C63 = "neg", (($D63+1) - VLOOKUP($B63,'Results-formatted 060121'!$A:$AJ,(N$3+2),FALSE)), IF($C63 = "pos-neg", (3+VLOOKUP($B63,'Results-formatted 060121'!$A:$AJ,(N$3+2),FALSE)), VLOOKUP($B63,'Results-formatted 060121'!$A:$AJ,(N$3+2),FALSE)))</f>
        <v>4</v>
      </c>
      <c r="O63" s="95">
        <f>IF($C63 = "neg", (($D63+1) - VLOOKUP($B63,'Results-formatted 060121'!$A:$AJ,(O$3+2),FALSE)), IF($C63 = "pos-neg", (3+VLOOKUP($B63,'Results-formatted 060121'!$A:$AJ,(O$3+2),FALSE)), VLOOKUP($B63,'Results-formatted 060121'!$A:$AJ,(O$3+2),FALSE)))</f>
        <v>5</v>
      </c>
      <c r="P63" s="95">
        <f>IF($C63 = "neg", (($D63+1) - VLOOKUP($B63,'Results-formatted 060121'!$A:$AJ,(P$3+2),FALSE)), IF($C63 = "pos-neg", (3+VLOOKUP($B63,'Results-formatted 060121'!$A:$AJ,(P$3+2),FALSE)), VLOOKUP($B63,'Results-formatted 060121'!$A:$AJ,(P$3+2),FALSE)))</f>
        <v>3</v>
      </c>
      <c r="Q63" s="95">
        <f>IF($C63 = "neg", (($D63+1) - VLOOKUP($B63,'Results-formatted 060121'!$A:$AJ,(Q$3+2),FALSE)), IF($C63 = "pos-neg", (3+VLOOKUP($B63,'Results-formatted 060121'!$A:$AJ,(Q$3+2),FALSE)), VLOOKUP($B63,'Results-formatted 060121'!$A:$AJ,(Q$3+2),FALSE)))</f>
        <v>5</v>
      </c>
      <c r="R63" s="95">
        <f>IF($C63 = "neg", (($D63+1) - VLOOKUP($B63,'Results-formatted 060121'!$A:$AJ,(R$3+2),FALSE)), IF($C63 = "pos-neg", (3+VLOOKUP($B63,'Results-formatted 060121'!$A:$AJ,(R$3+2),FALSE)), VLOOKUP($B63,'Results-formatted 060121'!$A:$AJ,(R$3+2),FALSE)))</f>
        <v>5</v>
      </c>
      <c r="S63" s="95">
        <f>IF($C63 = "neg", (($D63+1) - VLOOKUP($B63,'Results-formatted 060121'!$A:$AJ,(S$3+2),FALSE)), IF($C63 = "pos-neg", (3+VLOOKUP($B63,'Results-formatted 060121'!$A:$AJ,(S$3+2),FALSE)), VLOOKUP($B63,'Results-formatted 060121'!$A:$AJ,(S$3+2),FALSE)))</f>
        <v>3</v>
      </c>
      <c r="T63" s="95">
        <f>IF($C63 = "neg", (($D63+1) - VLOOKUP($B63,'Results-formatted 060121'!$A:$AJ,(T$3+2),FALSE)), IF($C63 = "pos-neg", (3+VLOOKUP($B63,'Results-formatted 060121'!$A:$AJ,(T$3+2),FALSE)), VLOOKUP($B63,'Results-formatted 060121'!$A:$AJ,(T$3+2),FALSE)))</f>
        <v>5</v>
      </c>
      <c r="U63" s="95">
        <f>IF($C63 = "neg", (($D63+1) - VLOOKUP($B63,'Results-formatted 060121'!$A:$AJ,(U$3+2),FALSE)), IF($C63 = "pos-neg", (3+VLOOKUP($B63,'Results-formatted 060121'!$A:$AJ,(U$3+2),FALSE)), VLOOKUP($B63,'Results-formatted 060121'!$A:$AJ,(U$3+2),FALSE)))</f>
        <v>5</v>
      </c>
      <c r="V63" s="95">
        <f>IF($C63 = "neg", (($D63+1) - VLOOKUP($B63,'Results-formatted 060121'!$A:$AJ,(V$3+2),FALSE)), IF($C63 = "pos-neg", (3+VLOOKUP($B63,'Results-formatted 060121'!$A:$AJ,(V$3+2),FALSE)), VLOOKUP($B63,'Results-formatted 060121'!$A:$AJ,(V$3+2),FALSE)))</f>
        <v>3</v>
      </c>
      <c r="W63" s="95">
        <f>IF($C63 = "neg", (($D63+1) - VLOOKUP($B63,'Results-formatted 060121'!$A:$AJ,(W$3+2),FALSE)), IF($C63 = "pos-neg", (3+VLOOKUP($B63,'Results-formatted 060121'!$A:$AJ,(W$3+2),FALSE)), VLOOKUP($B63,'Results-formatted 060121'!$A:$AJ,(W$3+2),FALSE)))</f>
        <v>4</v>
      </c>
      <c r="X63" s="95">
        <f>IF($C63 = "neg", (($D63+1) - VLOOKUP($B63,'Results-formatted 060121'!$A:$AJ,(X$3+2),FALSE)), IF($C63 = "pos-neg", (3+VLOOKUP($B63,'Results-formatted 060121'!$A:$AJ,(X$3+2),FALSE)), VLOOKUP($B63,'Results-formatted 060121'!$A:$AJ,(X$3+2),FALSE)))</f>
        <v>4</v>
      </c>
      <c r="Y63" s="95">
        <f>IF($C63 = "neg", (($D63+1) - VLOOKUP($B63,'Results-formatted 060121'!$A:$AJ,(Y$3+2),FALSE)), IF($C63 = "pos-neg", (3+VLOOKUP($B63,'Results-formatted 060121'!$A:$AJ,(Y$3+2),FALSE)), VLOOKUP($B63,'Results-formatted 060121'!$A:$AJ,(Y$3+2),FALSE)))</f>
        <v>4</v>
      </c>
      <c r="Z63" s="95">
        <f>IF($C63 = "neg", (($D63+1) - VLOOKUP($B63,'Results-formatted 060121'!$A:$AJ,(Z$3+2),FALSE)), IF($C63 = "pos-neg", (3+VLOOKUP($B63,'Results-formatted 060121'!$A:$AJ,(Z$3+2),FALSE)), VLOOKUP($B63,'Results-formatted 060121'!$A:$AJ,(Z$3+2),FALSE)))</f>
        <v>3</v>
      </c>
      <c r="AA63" s="95">
        <f>IF($C63 = "neg", (($D63+1) - VLOOKUP($B63,'Results-formatted 060121'!$A:$AJ,(AA$3+2),FALSE)), IF($C63 = "pos-neg", (3+VLOOKUP($B63,'Results-formatted 060121'!$A:$AJ,(AA$3+2),FALSE)), VLOOKUP($B63,'Results-formatted 060121'!$A:$AJ,(AA$3+2),FALSE)))</f>
        <v>4</v>
      </c>
      <c r="AB63" s="95">
        <f>IF($C63 = "neg", (($D63+1) - VLOOKUP($B63,'Results-formatted 060121'!$A:$AJ,(AB$3+2),FALSE)), IF($C63 = "pos-neg", (3+VLOOKUP($B63,'Results-formatted 060121'!$A:$AJ,(AB$3+2),FALSE)), VLOOKUP($B63,'Results-formatted 060121'!$A:$AJ,(AB$3+2),FALSE)))</f>
        <v>4</v>
      </c>
      <c r="AC63" s="95">
        <f>IF($C63 = "neg", (($D63+1) - VLOOKUP($B63,'Results-formatted 060121'!$A:$AJ,(AC$3+2),FALSE)), IF($C63 = "pos-neg", (3+VLOOKUP($B63,'Results-formatted 060121'!$A:$AJ,(AC$3+2),FALSE)), VLOOKUP($B63,'Results-formatted 060121'!$A:$AJ,(AC$3+2),FALSE)))</f>
        <v>2</v>
      </c>
      <c r="AD63" s="95">
        <f>IF($C63 = "neg", (($D63+1) - VLOOKUP($B63,'Results-formatted 060121'!$A:$AJ,(AD$3+2),FALSE)), IF($C63 = "pos-neg", (3+VLOOKUP($B63,'Results-formatted 060121'!$A:$AJ,(AD$3+2),FALSE)), VLOOKUP($B63,'Results-formatted 060121'!$A:$AJ,(AD$3+2),FALSE)))</f>
        <v>4</v>
      </c>
      <c r="AE63" s="95">
        <f>IF($C63 = "neg", (($D63+1) - VLOOKUP($B63,'Results-formatted 060121'!$A:$AJ,(AE$3+2),FALSE)), IF($C63 = "pos-neg", (3+VLOOKUP($B63,'Results-formatted 060121'!$A:$AJ,(AE$3+2),FALSE)), VLOOKUP($B63,'Results-formatted 060121'!$A:$AJ,(AE$3+2),FALSE)))</f>
        <v>4</v>
      </c>
      <c r="AF63" s="95">
        <f>IF($C63 = "neg", (($D63+1) - VLOOKUP($B63,'Results-formatted 060121'!$A:$AJ,(AF$3+2),FALSE)), IF($C63 = "pos-neg", (3+VLOOKUP($B63,'Results-formatted 060121'!$A:$AJ,(AF$3+2),FALSE)), VLOOKUP($B63,'Results-formatted 060121'!$A:$AJ,(AF$3+2),FALSE)))</f>
        <v>4</v>
      </c>
      <c r="AG63" s="95">
        <f>IF($C63 = "neg", (($D63+1) - VLOOKUP($B63,'Results-formatted 060121'!$A:$AJ,(AG$3+2),FALSE)), IF($C63 = "pos-neg", (3+VLOOKUP($B63,'Results-formatted 060121'!$A:$AJ,(AG$3+2),FALSE)), VLOOKUP($B63,'Results-formatted 060121'!$A:$AJ,(AG$3+2),FALSE)))</f>
        <v>5</v>
      </c>
      <c r="AH63" s="95">
        <f>IF($C63 = "neg", (($D63+1) - VLOOKUP($B63,'Results-formatted 060121'!$A:$AJ,(AH$3+2),FALSE)), IF($C63 = "pos-neg", (3+VLOOKUP($B63,'Results-formatted 060121'!$A:$AJ,(AH$3+2),FALSE)), VLOOKUP($B63,'Results-formatted 060121'!$A:$AJ,(AH$3+2),FALSE)))</f>
        <v>4</v>
      </c>
      <c r="AI63" s="95">
        <f>IF($C63 = "neg", (($D63+1) - VLOOKUP($B63,'Results-formatted 060121'!$A:$AJ,(AI$3+2),FALSE)), IF($C63 = "pos-neg", (3+VLOOKUP($B63,'Results-formatted 060121'!$A:$AJ,(AI$3+2),FALSE)), VLOOKUP($B63,'Results-formatted 060121'!$A:$AJ,(AI$3+2),FALSE)))</f>
        <v>1</v>
      </c>
      <c r="AJ63" s="95">
        <f>IF($C63 = "neg", (($D63+1) - VLOOKUP($B63,'Results-formatted 060121'!$A:$AJ,(AJ$3+2),FALSE)), IF($C63 = "pos-neg", (3+VLOOKUP($B63,'Results-formatted 060121'!$A:$AJ,(AJ$3+2),FALSE)), VLOOKUP($B63,'Results-formatted 060121'!$A:$AJ,(AJ$3+2),FALSE)))</f>
        <v>5</v>
      </c>
      <c r="AK63" s="95">
        <f>IF($C63 = "neg", (($D63+1) - VLOOKUP($B63,'Results-formatted 060121'!$A:$AJ,(AK$3+2),FALSE)), IF($C63 = "pos-neg", (3+VLOOKUP($B63,'Results-formatted 060121'!$A:$AJ,(AK$3+2),FALSE)), VLOOKUP($B63,'Results-formatted 060121'!$A:$AJ,(AK$3+2),FALSE)))</f>
        <v>4</v>
      </c>
      <c r="AL63" s="95">
        <f>IF($C63 = "neg", (($D63+1) - VLOOKUP($B63,'Results-formatted 060121'!$A:$AJ,(AL$3+2),FALSE)), IF($C63 = "pos-neg", (3+VLOOKUP($B63,'Results-formatted 060121'!$A:$AJ,(AL$3+2),FALSE)), VLOOKUP($B63,'Results-formatted 060121'!$A:$AJ,(AL$3+2),FALSE)))</f>
        <v>3</v>
      </c>
      <c r="AM63" s="95">
        <f>IF($C63 = "neg", (($D63+1) - VLOOKUP($B63,'Results-formatted 060121'!$A:AJ,(AM$3+2),FALSE)), IF($C63 = "pos-neg", (3+VLOOKUP($B63,'Results-formatted 060121'!$A:AJ,(AM$3+2),FALSE)), VLOOKUP($B63,'Results-formatted 060121'!$A:AJ,(AM$3+2),FALSE)))</f>
        <v>5</v>
      </c>
      <c r="AN63" s="95">
        <f>IF($C63 = "neg", (($D63+1) - VLOOKUP($B63,'Results-formatted 060121'!$A:AK,(AN$3+2),FALSE)), IF($C63 = "pos-neg", (3+VLOOKUP($B63,'Results-formatted 060121'!$A:AK,(AN$3+2),FALSE)), VLOOKUP($B63,'Results-formatted 060121'!$A:AK,(AN$3+2),FALSE)))</f>
        <v>4</v>
      </c>
      <c r="AO63" s="95">
        <f>IF($C63 = "neg", (($D63+1) - VLOOKUP($B63,'Results-formatted 060121'!$A:AL,(AO$3+2),FALSE)), IF($C63 = "pos-neg", (3+VLOOKUP($B63,'Results-formatted 060121'!$A:AL,(AO$3+2),FALSE)), VLOOKUP($B63,'Results-formatted 060121'!$A:AL,(AO$3+2),FALSE)))</f>
        <v>4</v>
      </c>
      <c r="AP63" s="95">
        <f>IF($C63 = "neg", (($D63+1) - VLOOKUP($B63,'Results-formatted 060121'!$A:AM,(AP$3+2),FALSE)), IF($C63 = "pos-neg", (3+VLOOKUP($B63,'Results-formatted 060121'!$A:AM,(AP$3+2),FALSE)), VLOOKUP($B63,'Results-formatted 060121'!$A:AM,(AP$3+2),FALSE)))</f>
        <v>4</v>
      </c>
      <c r="AQ63" s="95">
        <f>IF($C63 = "neg", (($D63+1) - VLOOKUP($B63,'Results-formatted 060121'!$A:AN,(AQ$3+2),FALSE)), IF($C63 = "pos-neg", (3+VLOOKUP($B63,'Results-formatted 060121'!$A:AN,(AQ$3+2),FALSE)), VLOOKUP($B63,'Results-formatted 060121'!$A:AN,(AQ$3+2),FALSE)))</f>
        <v>3</v>
      </c>
      <c r="AR63" s="95">
        <f>IF($C63 = "neg", (($D63+1) - VLOOKUP($B63,'Results-formatted 060121'!$A:AO,(AR$3+2),FALSE)), IF($C63 = "pos-neg", (3+VLOOKUP($B63,'Results-formatted 060121'!$A:AO,(AR$3+2),FALSE)), VLOOKUP($B63,'Results-formatted 060121'!$A:AO,(AR$3+2),FALSE)))</f>
        <v>4</v>
      </c>
      <c r="AS63" s="95">
        <f>IF($C63 = "neg", (($D63+1) - VLOOKUP($B63,'Results-formatted 060121'!$A:AP,(AS$3+2),FALSE)), IF($C63 = "pos-neg", (3+VLOOKUP($B63,'Results-formatted 060121'!$A:AP,(AS$3+2),FALSE)), VLOOKUP($B63,'Results-formatted 060121'!$A:AP,(AS$3+2),FALSE)))</f>
        <v>4</v>
      </c>
      <c r="AT63" s="95">
        <f>IF($C63 = "neg", (($D63+1) - VLOOKUP($B63,'Results-formatted 060121'!$A:AQ,(AT$3+2),FALSE)), IF($C63 = "pos-neg", (3+VLOOKUP($B63,'Results-formatted 060121'!$A:AQ,(AT$3+2),FALSE)), VLOOKUP($B63,'Results-formatted 060121'!$A:AQ,(AT$3+2),FALSE)))</f>
        <v>5</v>
      </c>
      <c r="AU63" s="95">
        <f>IF($C63 = "neg", (($D63+1) - VLOOKUP($B63,'Results-formatted 060121'!$A:AR,(AU$3+2),FALSE)), IF($C63 = "pos-neg", (3+VLOOKUP($B63,'Results-formatted 060121'!$A:AR,(AU$3+2),FALSE)), VLOOKUP($B63,'Results-formatted 060121'!$A:AR,(AU$3+2),FALSE)))</f>
        <v>5</v>
      </c>
      <c r="AV63" s="95">
        <f>IF($C63 = "neg", (($D63+1) - VLOOKUP($B63,'Results-formatted 060121'!$A:AS,(AV$3+2),FALSE)), IF($C63 = "pos-neg", (3+VLOOKUP($B63,'Results-formatted 060121'!$A:AS,(AV$3+2),FALSE)), VLOOKUP($B63,'Results-formatted 060121'!$A:AS,(AV$3+2),FALSE)))</f>
        <v>2</v>
      </c>
      <c r="AW63" s="95">
        <f>IF($C63 = "neg", (($D63+1) - VLOOKUP($B63,'Results-formatted 060121'!$A:AT,(AW$3+2),FALSE)), IF($C63 = "pos-neg", (3+VLOOKUP($B63,'Results-formatted 060121'!$A:AT,(AW$3+2),FALSE)), VLOOKUP($B63,'Results-formatted 060121'!$A:AT,(AW$3+2),FALSE)))</f>
        <v>3</v>
      </c>
      <c r="AX63" s="95">
        <f>IF($C63 = "neg", (($D63+1) - VLOOKUP($B63,'Results-formatted 060121'!$A:AU,(AX$3+2),FALSE)), IF($C63 = "pos-neg", (3+VLOOKUP($B63,'Results-formatted 060121'!$A:AU,(AX$3+2),FALSE)), VLOOKUP($B63,'Results-formatted 060121'!$A:AU,(AX$3+2),FALSE)))</f>
        <v>1</v>
      </c>
      <c r="AY63" s="95">
        <f>IF($C63 = "neg", (($D63+1) - VLOOKUP($B63,'Results-formatted 060121'!$A:AV,(AY$3+2),FALSE)), IF($C63 = "pos-neg", (3+VLOOKUP($B63,'Results-formatted 060121'!$A:AV,(AY$3+2),FALSE)), VLOOKUP($B63,'Results-formatted 060121'!$A:AV,(AY$3+2),FALSE)))</f>
        <v>0</v>
      </c>
      <c r="AZ63" s="95">
        <f>IF($C63 = "neg", (($D63+1) - VLOOKUP($B63,'Results-formatted 060121'!$A:AW,(AZ$3+2),FALSE)), IF($C63 = "pos-neg", (3+VLOOKUP($B63,'Results-formatted 060121'!$A:AW,(AZ$3+2),FALSE)), VLOOKUP($B63,'Results-formatted 060121'!$A:AW,(AZ$3+2),FALSE)))</f>
        <v>4</v>
      </c>
      <c r="BA63" s="95">
        <f>IF($C63 = "neg", (($D63+1) - VLOOKUP($B63,'Results-formatted 060121'!$A:AX,(BA$3+2),FALSE)), IF($C63 = "pos-neg", (3+VLOOKUP($B63,'Results-formatted 060121'!$A:AX,(BA$3+2),FALSE)), VLOOKUP($B63,'Results-formatted 060121'!$A:AX,(BA$3+2),FALSE)))</f>
        <v>4</v>
      </c>
      <c r="BB63" s="95">
        <f>IF($C63 = "neg", (($D63+1) - VLOOKUP($B63,'Results-formatted 060121'!$A:AY,(BB$3+2),FALSE)), IF($C63 = "pos-neg", (3+VLOOKUP($B63,'Results-formatted 060121'!$A:AY,(BB$3+2),FALSE)), VLOOKUP($B63,'Results-formatted 060121'!$A:AY,(BB$3+2),FALSE)))</f>
        <v>5</v>
      </c>
      <c r="BC63" s="95">
        <f>IF($C63 = "neg", (($D63+1) - VLOOKUP($B63,'Results-formatted 060121'!$A:AZ,(BC$3+2),FALSE)), IF($C63 = "pos-neg", (3+VLOOKUP($B63,'Results-formatted 060121'!$A:AZ,(BC$3+2),FALSE)), VLOOKUP($B63,'Results-formatted 060121'!$A:AZ,(BC$3+2),FALSE)))</f>
        <v>3</v>
      </c>
      <c r="BD63" s="95">
        <f>IF($C63 = "neg", (($D63+1) - VLOOKUP($B63,'Results-formatted 060121'!$A:BA,(BD$3+2),FALSE)), IF($C63 = "pos-neg", (3+VLOOKUP($B63,'Results-formatted 060121'!$A:BA,(BD$3+2),FALSE)), VLOOKUP($B63,'Results-formatted 060121'!$A:BA,(BD$3+2),FALSE)))</f>
        <v>4</v>
      </c>
      <c r="BE63" s="95">
        <f>IF($C63 = "neg", (($D63+1) - VLOOKUP($B63,'Results-formatted 060121'!$A:BB,(BE$3+2),FALSE)), IF($C63 = "pos-neg", (3+VLOOKUP($B63,'Results-formatted 060121'!$A:BB,(BE$3+2),FALSE)), VLOOKUP($B63,'Results-formatted 060121'!$A:BB,(BE$3+2),FALSE)))</f>
        <v>4</v>
      </c>
      <c r="BF63" s="95">
        <f>IF($C63 = "neg", (($D63+1) - VLOOKUP($B63,'Results-formatted 060121'!$A:BC,(BF$3+2),FALSE)), IF($C63 = "pos-neg", (3+VLOOKUP($B63,'Results-formatted 060121'!$A:BC,(BF$3+2),FALSE)), VLOOKUP($B63,'Results-formatted 060121'!$A:BC,(BF$3+2),FALSE)))</f>
        <v>4</v>
      </c>
      <c r="BG63" s="95">
        <f>IF($C63 = "neg", (($D63+1) - VLOOKUP($B63,'Results-formatted 060121'!$A:BD,(BG$3+2),FALSE)), IF($C63 = "pos-neg", (3+VLOOKUP($B63,'Results-formatted 060121'!$A:BD,(BG$3+2),FALSE)), VLOOKUP($B63,'Results-formatted 060121'!$A:BD,(BG$3+2),FALSE)))</f>
        <v>3</v>
      </c>
      <c r="BH63" s="95">
        <f>IF($C63 = "neg", (($D63+1) - VLOOKUP($B63,'Results-formatted 060121'!$A:BE,(BH$3+2),FALSE)), IF($C63 = "pos-neg", (3+VLOOKUP($B63,'Results-formatted 060121'!$A:BE,(BH$3+2),FALSE)), VLOOKUP($B63,'Results-formatted 060121'!$A:BE,(BH$3+2),FALSE)))</f>
        <v>4</v>
      </c>
      <c r="BI63" s="95">
        <f>IF($C63 = "neg", (($D63+1) - VLOOKUP($B63,'Results-formatted 060121'!$A:BF,(BI$3+2),FALSE)), IF($C63 = "pos-neg", (3+VLOOKUP($B63,'Results-formatted 060121'!$A:BF,(BI$3+2),FALSE)), VLOOKUP($B63,'Results-formatted 060121'!$A:BF,(BI$3+2),FALSE)))</f>
        <v>4</v>
      </c>
      <c r="BJ63" s="95">
        <f>IF($C63 = "neg", (($D63+1) - VLOOKUP($B63,'Results-formatted 060121'!$A:BG,(BJ$3+2),FALSE)), IF($C63 = "pos-neg", (3+VLOOKUP($B63,'Results-formatted 060121'!$A:BG,(BJ$3+2),FALSE)), VLOOKUP($B63,'Results-formatted 060121'!$A:BG,(BJ$3+2),FALSE)))</f>
        <v>4</v>
      </c>
      <c r="BK63" s="95">
        <f>IF($C63 = "neg", (($D63+1) - VLOOKUP($B63,'Results-formatted 060121'!$A:BH,(BK$3+2),FALSE)), IF($C63 = "pos-neg", (3+VLOOKUP($B63,'Results-formatted 060121'!$A:BH,(BK$3+2),FALSE)), VLOOKUP($B63,'Results-formatted 060121'!$A:BH,(BK$3+2),FALSE)))</f>
        <v>4</v>
      </c>
      <c r="BL63" s="95">
        <f>IF($C63 = "neg", (($D63+1) - VLOOKUP($B63,'Results-formatted 060121'!$A:BI,(BL$3+2),FALSE)), IF($C63 = "pos-neg", (3+VLOOKUP($B63,'Results-formatted 060121'!$A:BI,(BL$3+2),FALSE)), VLOOKUP($B63,'Results-formatted 060121'!$A:BI,(BL$3+2),FALSE)))</f>
        <v>4</v>
      </c>
      <c r="BM63" s="95">
        <f>IF($C63 = "neg", (($D63+1) - VLOOKUP($B63,'Results-formatted 060121'!$A:BJ,(BM$3+2),FALSE)), IF($C63 = "pos-neg", (3+VLOOKUP($B63,'Results-formatted 060121'!$A:BJ,(BM$3+2),FALSE)), VLOOKUP($B63,'Results-formatted 060121'!$A:BJ,(BM$3+2),FALSE)))</f>
        <v>3</v>
      </c>
      <c r="BN63" s="95"/>
      <c r="BO63" s="95"/>
      <c r="BP63" s="95"/>
      <c r="BQ63" s="95"/>
      <c r="BR63" s="95"/>
      <c r="BS63" s="95"/>
      <c r="BT63" s="95"/>
      <c r="BU63" s="95"/>
      <c r="BV63" s="95"/>
      <c r="BW63" s="95"/>
      <c r="BX63" s="95"/>
      <c r="BY63" s="95"/>
      <c r="BZ63" s="95"/>
      <c r="CA63" s="95"/>
      <c r="CB63" s="95"/>
      <c r="CC63" s="95"/>
      <c r="CD63" s="98"/>
      <c r="CE63" s="25">
        <f t="shared" si="12"/>
        <v>3.7166666666666668</v>
      </c>
      <c r="CF63" s="25">
        <f t="shared" si="13"/>
        <v>1.1060950807609691</v>
      </c>
    </row>
    <row r="64" spans="2:84" ht="42" x14ac:dyDescent="0.15">
      <c r="B64" s="84" t="s">
        <v>735</v>
      </c>
      <c r="C64" s="86" t="s">
        <v>224</v>
      </c>
      <c r="D64" s="2">
        <v>5</v>
      </c>
      <c r="E64" s="15" t="s">
        <v>41</v>
      </c>
      <c r="F64" s="95">
        <f>IF($C64 = "neg", (($D64+1) - VLOOKUP($B64,'Results-formatted 060121'!$A:$AJ,(F$3+2),FALSE)), IF($C64 = "pos-neg", (3+VLOOKUP($B64,'Results-formatted 060121'!$A:$AJ,(F$3+2),FALSE)), VLOOKUP($B64,'Results-formatted 060121'!$A:$AJ,(F$3+2),FALSE)))</f>
        <v>3</v>
      </c>
      <c r="G64" s="95">
        <f>IF($C64 = "neg", (($D64+1) - VLOOKUP($B64,'Results-formatted 060121'!$A:$AJ,(G$3+2),FALSE)), IF($C64 = "pos-neg", (3+VLOOKUP($B64,'Results-formatted 060121'!$A:$AJ,(G$3+2),FALSE)), VLOOKUP($B64,'Results-formatted 060121'!$A:$AJ,(G$3+2),FALSE)))</f>
        <v>5</v>
      </c>
      <c r="H64" s="95">
        <f>IF($C64 = "neg", (($D64+1) - VLOOKUP($B64,'Results-formatted 060121'!$A:$AJ,(H$3+2),FALSE)), IF($C64 = "pos-neg", (3+VLOOKUP($B64,'Results-formatted 060121'!$A:$AJ,(H$3+2),FALSE)), VLOOKUP($B64,'Results-formatted 060121'!$A:$AJ,(H$3+2),FALSE)))</f>
        <v>4</v>
      </c>
      <c r="I64" s="95">
        <f>IF($C64 = "neg", (($D64+1) - VLOOKUP($B64,'Results-formatted 060121'!$A:$AJ,(I$3+2),FALSE)), IF($C64 = "pos-neg", (3+VLOOKUP($B64,'Results-formatted 060121'!$A:$AJ,(I$3+2),FALSE)), VLOOKUP($B64,'Results-formatted 060121'!$A:$AJ,(I$3+2),FALSE)))</f>
        <v>2</v>
      </c>
      <c r="J64" s="95">
        <f>IF($C64 = "neg", (($D64+1) - VLOOKUP($B64,'Results-formatted 060121'!$A:$AJ,(J$3+2),FALSE)), IF($C64 = "pos-neg", (3+VLOOKUP($B64,'Results-formatted 060121'!$A:$AJ,(J$3+2),FALSE)), VLOOKUP($B64,'Results-formatted 060121'!$A:$AJ,(J$3+2),FALSE)))</f>
        <v>3</v>
      </c>
      <c r="K64" s="95">
        <f>IF($C64 = "neg", (($D64+1) - VLOOKUP($B64,'Results-formatted 060121'!$A:$AJ,(K$3+2),FALSE)), IF($C64 = "pos-neg", (3+VLOOKUP($B64,'Results-formatted 060121'!$A:$AJ,(K$3+2),FALSE)), VLOOKUP($B64,'Results-formatted 060121'!$A:$AJ,(K$3+2),FALSE)))</f>
        <v>5</v>
      </c>
      <c r="L64" s="95">
        <f>IF($C64 = "neg", (($D64+1) - VLOOKUP($B64,'Results-formatted 060121'!$A:$AJ,(L$3+2),FALSE)), IF($C64 = "pos-neg", (3+VLOOKUP($B64,'Results-formatted 060121'!$A:$AJ,(L$3+2),FALSE)), VLOOKUP($B64,'Results-formatted 060121'!$A:$AJ,(L$3+2),FALSE)))</f>
        <v>3</v>
      </c>
      <c r="M64" s="95">
        <f>IF($C64 = "neg", (($D64+1) - VLOOKUP($B64,'Results-formatted 060121'!$A:$AJ,(M$3+2),FALSE)), IF($C64 = "pos-neg", (3+VLOOKUP($B64,'Results-formatted 060121'!$A:$AJ,(M$3+2),FALSE)), VLOOKUP($B64,'Results-formatted 060121'!$A:$AJ,(M$3+2),FALSE)))</f>
        <v>5</v>
      </c>
      <c r="N64" s="95">
        <f>IF($C64 = "neg", (($D64+1) - VLOOKUP($B64,'Results-formatted 060121'!$A:$AJ,(N$3+2),FALSE)), IF($C64 = "pos-neg", (3+VLOOKUP($B64,'Results-formatted 060121'!$A:$AJ,(N$3+2),FALSE)), VLOOKUP($B64,'Results-formatted 060121'!$A:$AJ,(N$3+2),FALSE)))</f>
        <v>3</v>
      </c>
      <c r="O64" s="95">
        <f>IF($C64 = "neg", (($D64+1) - VLOOKUP($B64,'Results-formatted 060121'!$A:$AJ,(O$3+2),FALSE)), IF($C64 = "pos-neg", (3+VLOOKUP($B64,'Results-formatted 060121'!$A:$AJ,(O$3+2),FALSE)), VLOOKUP($B64,'Results-formatted 060121'!$A:$AJ,(O$3+2),FALSE)))</f>
        <v>5</v>
      </c>
      <c r="P64" s="95">
        <f>IF($C64 = "neg", (($D64+1) - VLOOKUP($B64,'Results-formatted 060121'!$A:$AJ,(P$3+2),FALSE)), IF($C64 = "pos-neg", (3+VLOOKUP($B64,'Results-formatted 060121'!$A:$AJ,(P$3+2),FALSE)), VLOOKUP($B64,'Results-formatted 060121'!$A:$AJ,(P$3+2),FALSE)))</f>
        <v>4</v>
      </c>
      <c r="Q64" s="95">
        <f>IF($C64 = "neg", (($D64+1) - VLOOKUP($B64,'Results-formatted 060121'!$A:$AJ,(Q$3+2),FALSE)), IF($C64 = "pos-neg", (3+VLOOKUP($B64,'Results-formatted 060121'!$A:$AJ,(Q$3+2),FALSE)), VLOOKUP($B64,'Results-formatted 060121'!$A:$AJ,(Q$3+2),FALSE)))</f>
        <v>5</v>
      </c>
      <c r="R64" s="95">
        <f>IF($C64 = "neg", (($D64+1) - VLOOKUP($B64,'Results-formatted 060121'!$A:$AJ,(R$3+2),FALSE)), IF($C64 = "pos-neg", (3+VLOOKUP($B64,'Results-formatted 060121'!$A:$AJ,(R$3+2),FALSE)), VLOOKUP($B64,'Results-formatted 060121'!$A:$AJ,(R$3+2),FALSE)))</f>
        <v>5</v>
      </c>
      <c r="S64" s="95">
        <f>IF($C64 = "neg", (($D64+1) - VLOOKUP($B64,'Results-formatted 060121'!$A:$AJ,(S$3+2),FALSE)), IF($C64 = "pos-neg", (3+VLOOKUP($B64,'Results-formatted 060121'!$A:$AJ,(S$3+2),FALSE)), VLOOKUP($B64,'Results-formatted 060121'!$A:$AJ,(S$3+2),FALSE)))</f>
        <v>2</v>
      </c>
      <c r="T64" s="95">
        <f>IF($C64 = "neg", (($D64+1) - VLOOKUP($B64,'Results-formatted 060121'!$A:$AJ,(T$3+2),FALSE)), IF($C64 = "pos-neg", (3+VLOOKUP($B64,'Results-formatted 060121'!$A:$AJ,(T$3+2),FALSE)), VLOOKUP($B64,'Results-formatted 060121'!$A:$AJ,(T$3+2),FALSE)))</f>
        <v>5</v>
      </c>
      <c r="U64" s="95">
        <f>IF($C64 = "neg", (($D64+1) - VLOOKUP($B64,'Results-formatted 060121'!$A:$AJ,(U$3+2),FALSE)), IF($C64 = "pos-neg", (3+VLOOKUP($B64,'Results-formatted 060121'!$A:$AJ,(U$3+2),FALSE)), VLOOKUP($B64,'Results-formatted 060121'!$A:$AJ,(U$3+2),FALSE)))</f>
        <v>5</v>
      </c>
      <c r="V64" s="95">
        <f>IF($C64 = "neg", (($D64+1) - VLOOKUP($B64,'Results-formatted 060121'!$A:$AJ,(V$3+2),FALSE)), IF($C64 = "pos-neg", (3+VLOOKUP($B64,'Results-formatted 060121'!$A:$AJ,(V$3+2),FALSE)), VLOOKUP($B64,'Results-formatted 060121'!$A:$AJ,(V$3+2),FALSE)))</f>
        <v>3</v>
      </c>
      <c r="W64" s="95">
        <f>IF($C64 = "neg", (($D64+1) - VLOOKUP($B64,'Results-formatted 060121'!$A:$AJ,(W$3+2),FALSE)), IF($C64 = "pos-neg", (3+VLOOKUP($B64,'Results-formatted 060121'!$A:$AJ,(W$3+2),FALSE)), VLOOKUP($B64,'Results-formatted 060121'!$A:$AJ,(W$3+2),FALSE)))</f>
        <v>5</v>
      </c>
      <c r="X64" s="95">
        <f>IF($C64 = "neg", (($D64+1) - VLOOKUP($B64,'Results-formatted 060121'!$A:$AJ,(X$3+2),FALSE)), IF($C64 = "pos-neg", (3+VLOOKUP($B64,'Results-formatted 060121'!$A:$AJ,(X$3+2),FALSE)), VLOOKUP($B64,'Results-formatted 060121'!$A:$AJ,(X$3+2),FALSE)))</f>
        <v>4</v>
      </c>
      <c r="Y64" s="95">
        <f>IF($C64 = "neg", (($D64+1) - VLOOKUP($B64,'Results-formatted 060121'!$A:$AJ,(Y$3+2),FALSE)), IF($C64 = "pos-neg", (3+VLOOKUP($B64,'Results-formatted 060121'!$A:$AJ,(Y$3+2),FALSE)), VLOOKUP($B64,'Results-formatted 060121'!$A:$AJ,(Y$3+2),FALSE)))</f>
        <v>5</v>
      </c>
      <c r="Z64" s="95">
        <f>IF($C64 = "neg", (($D64+1) - VLOOKUP($B64,'Results-formatted 060121'!$A:$AJ,(Z$3+2),FALSE)), IF($C64 = "pos-neg", (3+VLOOKUP($B64,'Results-formatted 060121'!$A:$AJ,(Z$3+2),FALSE)), VLOOKUP($B64,'Results-formatted 060121'!$A:$AJ,(Z$3+2),FALSE)))</f>
        <v>4</v>
      </c>
      <c r="AA64" s="95">
        <f>IF($C64 = "neg", (($D64+1) - VLOOKUP($B64,'Results-formatted 060121'!$A:$AJ,(AA$3+2),FALSE)), IF($C64 = "pos-neg", (3+VLOOKUP($B64,'Results-formatted 060121'!$A:$AJ,(AA$3+2),FALSE)), VLOOKUP($B64,'Results-formatted 060121'!$A:$AJ,(AA$3+2),FALSE)))</f>
        <v>5</v>
      </c>
      <c r="AB64" s="95">
        <f>IF($C64 = "neg", (($D64+1) - VLOOKUP($B64,'Results-formatted 060121'!$A:$AJ,(AB$3+2),FALSE)), IF($C64 = "pos-neg", (3+VLOOKUP($B64,'Results-formatted 060121'!$A:$AJ,(AB$3+2),FALSE)), VLOOKUP($B64,'Results-formatted 060121'!$A:$AJ,(AB$3+2),FALSE)))</f>
        <v>4</v>
      </c>
      <c r="AC64" s="95">
        <f>IF($C64 = "neg", (($D64+1) - VLOOKUP($B64,'Results-formatted 060121'!$A:$AJ,(AC$3+2),FALSE)), IF($C64 = "pos-neg", (3+VLOOKUP($B64,'Results-formatted 060121'!$A:$AJ,(AC$3+2),FALSE)), VLOOKUP($B64,'Results-formatted 060121'!$A:$AJ,(AC$3+2),FALSE)))</f>
        <v>2</v>
      </c>
      <c r="AD64" s="95">
        <f>IF($C64 = "neg", (($D64+1) - VLOOKUP($B64,'Results-formatted 060121'!$A:$AJ,(AD$3+2),FALSE)), IF($C64 = "pos-neg", (3+VLOOKUP($B64,'Results-formatted 060121'!$A:$AJ,(AD$3+2),FALSE)), VLOOKUP($B64,'Results-formatted 060121'!$A:$AJ,(AD$3+2),FALSE)))</f>
        <v>4</v>
      </c>
      <c r="AE64" s="95">
        <f>IF($C64 = "neg", (($D64+1) - VLOOKUP($B64,'Results-formatted 060121'!$A:$AJ,(AE$3+2),FALSE)), IF($C64 = "pos-neg", (3+VLOOKUP($B64,'Results-formatted 060121'!$A:$AJ,(AE$3+2),FALSE)), VLOOKUP($B64,'Results-formatted 060121'!$A:$AJ,(AE$3+2),FALSE)))</f>
        <v>4</v>
      </c>
      <c r="AF64" s="95">
        <f>IF($C64 = "neg", (($D64+1) - VLOOKUP($B64,'Results-formatted 060121'!$A:$AJ,(AF$3+2),FALSE)), IF($C64 = "pos-neg", (3+VLOOKUP($B64,'Results-formatted 060121'!$A:$AJ,(AF$3+2),FALSE)), VLOOKUP($B64,'Results-formatted 060121'!$A:$AJ,(AF$3+2),FALSE)))</f>
        <v>4</v>
      </c>
      <c r="AG64" s="95">
        <f>IF($C64 = "neg", (($D64+1) - VLOOKUP($B64,'Results-formatted 060121'!$A:$AJ,(AG$3+2),FALSE)), IF($C64 = "pos-neg", (3+VLOOKUP($B64,'Results-formatted 060121'!$A:$AJ,(AG$3+2),FALSE)), VLOOKUP($B64,'Results-formatted 060121'!$A:$AJ,(AG$3+2),FALSE)))</f>
        <v>5</v>
      </c>
      <c r="AH64" s="95">
        <f>IF($C64 = "neg", (($D64+1) - VLOOKUP($B64,'Results-formatted 060121'!$A:$AJ,(AH$3+2),FALSE)), IF($C64 = "pos-neg", (3+VLOOKUP($B64,'Results-formatted 060121'!$A:$AJ,(AH$3+2),FALSE)), VLOOKUP($B64,'Results-formatted 060121'!$A:$AJ,(AH$3+2),FALSE)))</f>
        <v>3</v>
      </c>
      <c r="AI64" s="95">
        <f>IF($C64 = "neg", (($D64+1) - VLOOKUP($B64,'Results-formatted 060121'!$A:$AJ,(AI$3+2),FALSE)), IF($C64 = "pos-neg", (3+VLOOKUP($B64,'Results-formatted 060121'!$A:$AJ,(AI$3+2),FALSE)), VLOOKUP($B64,'Results-formatted 060121'!$A:$AJ,(AI$3+2),FALSE)))</f>
        <v>2</v>
      </c>
      <c r="AJ64" s="95">
        <f>IF($C64 = "neg", (($D64+1) - VLOOKUP($B64,'Results-formatted 060121'!$A:$AJ,(AJ$3+2),FALSE)), IF($C64 = "pos-neg", (3+VLOOKUP($B64,'Results-formatted 060121'!$A:$AJ,(AJ$3+2),FALSE)), VLOOKUP($B64,'Results-formatted 060121'!$A:$AJ,(AJ$3+2),FALSE)))</f>
        <v>5</v>
      </c>
      <c r="AK64" s="95">
        <f>IF($C64 = "neg", (($D64+1) - VLOOKUP($B64,'Results-formatted 060121'!$A:$AJ,(AK$3+2),FALSE)), IF($C64 = "pos-neg", (3+VLOOKUP($B64,'Results-formatted 060121'!$A:$AJ,(AK$3+2),FALSE)), VLOOKUP($B64,'Results-formatted 060121'!$A:$AJ,(AK$3+2),FALSE)))</f>
        <v>4</v>
      </c>
      <c r="AL64" s="95">
        <f>IF($C64 = "neg", (($D64+1) - VLOOKUP($B64,'Results-formatted 060121'!$A:$AJ,(AL$3+2),FALSE)), IF($C64 = "pos-neg", (3+VLOOKUP($B64,'Results-formatted 060121'!$A:$AJ,(AL$3+2),FALSE)), VLOOKUP($B64,'Results-formatted 060121'!$A:$AJ,(AL$3+2),FALSE)))</f>
        <v>5</v>
      </c>
      <c r="AM64" s="95">
        <f>IF($C64 = "neg", (($D64+1) - VLOOKUP($B64,'Results-formatted 060121'!$A:AJ,(AM$3+2),FALSE)), IF($C64 = "pos-neg", (3+VLOOKUP($B64,'Results-formatted 060121'!$A:AJ,(AM$3+2),FALSE)), VLOOKUP($B64,'Results-formatted 060121'!$A:AJ,(AM$3+2),FALSE)))</f>
        <v>5</v>
      </c>
      <c r="AN64" s="95">
        <f>IF($C64 = "neg", (($D64+1) - VLOOKUP($B64,'Results-formatted 060121'!$A:AK,(AN$3+2),FALSE)), IF($C64 = "pos-neg", (3+VLOOKUP($B64,'Results-formatted 060121'!$A:AK,(AN$3+2),FALSE)), VLOOKUP($B64,'Results-formatted 060121'!$A:AK,(AN$3+2),FALSE)))</f>
        <v>4</v>
      </c>
      <c r="AO64" s="95">
        <f>IF($C64 = "neg", (($D64+1) - VLOOKUP($B64,'Results-formatted 060121'!$A:AL,(AO$3+2),FALSE)), IF($C64 = "pos-neg", (3+VLOOKUP($B64,'Results-formatted 060121'!$A:AL,(AO$3+2),FALSE)), VLOOKUP($B64,'Results-formatted 060121'!$A:AL,(AO$3+2),FALSE)))</f>
        <v>5</v>
      </c>
      <c r="AP64" s="95">
        <f>IF($C64 = "neg", (($D64+1) - VLOOKUP($B64,'Results-formatted 060121'!$A:AM,(AP$3+2),FALSE)), IF($C64 = "pos-neg", (3+VLOOKUP($B64,'Results-formatted 060121'!$A:AM,(AP$3+2),FALSE)), VLOOKUP($B64,'Results-formatted 060121'!$A:AM,(AP$3+2),FALSE)))</f>
        <v>4</v>
      </c>
      <c r="AQ64" s="95">
        <f>IF($C64 = "neg", (($D64+1) - VLOOKUP($B64,'Results-formatted 060121'!$A:AN,(AQ$3+2),FALSE)), IF($C64 = "pos-neg", (3+VLOOKUP($B64,'Results-formatted 060121'!$A:AN,(AQ$3+2),FALSE)), VLOOKUP($B64,'Results-formatted 060121'!$A:AN,(AQ$3+2),FALSE)))</f>
        <v>4</v>
      </c>
      <c r="AR64" s="95">
        <f>IF($C64 = "neg", (($D64+1) - VLOOKUP($B64,'Results-formatted 060121'!$A:AO,(AR$3+2),FALSE)), IF($C64 = "pos-neg", (3+VLOOKUP($B64,'Results-formatted 060121'!$A:AO,(AR$3+2),FALSE)), VLOOKUP($B64,'Results-formatted 060121'!$A:AO,(AR$3+2),FALSE)))</f>
        <v>5</v>
      </c>
      <c r="AS64" s="95">
        <f>IF($C64 = "neg", (($D64+1) - VLOOKUP($B64,'Results-formatted 060121'!$A:AP,(AS$3+2),FALSE)), IF($C64 = "pos-neg", (3+VLOOKUP($B64,'Results-formatted 060121'!$A:AP,(AS$3+2),FALSE)), VLOOKUP($B64,'Results-formatted 060121'!$A:AP,(AS$3+2),FALSE)))</f>
        <v>5</v>
      </c>
      <c r="AT64" s="95">
        <f>IF($C64 = "neg", (($D64+1) - VLOOKUP($B64,'Results-formatted 060121'!$A:AQ,(AT$3+2),FALSE)), IF($C64 = "pos-neg", (3+VLOOKUP($B64,'Results-formatted 060121'!$A:AQ,(AT$3+2),FALSE)), VLOOKUP($B64,'Results-formatted 060121'!$A:AQ,(AT$3+2),FALSE)))</f>
        <v>5</v>
      </c>
      <c r="AU64" s="95">
        <f>IF($C64 = "neg", (($D64+1) - VLOOKUP($B64,'Results-formatted 060121'!$A:AR,(AU$3+2),FALSE)), IF($C64 = "pos-neg", (3+VLOOKUP($B64,'Results-formatted 060121'!$A:AR,(AU$3+2),FALSE)), VLOOKUP($B64,'Results-formatted 060121'!$A:AR,(AU$3+2),FALSE)))</f>
        <v>5</v>
      </c>
      <c r="AV64" s="95">
        <f>IF($C64 = "neg", (($D64+1) - VLOOKUP($B64,'Results-formatted 060121'!$A:AS,(AV$3+2),FALSE)), IF($C64 = "pos-neg", (3+VLOOKUP($B64,'Results-formatted 060121'!$A:AS,(AV$3+2),FALSE)), VLOOKUP($B64,'Results-formatted 060121'!$A:AS,(AV$3+2),FALSE)))</f>
        <v>5</v>
      </c>
      <c r="AW64" s="95">
        <f>IF($C64 = "neg", (($D64+1) - VLOOKUP($B64,'Results-formatted 060121'!$A:AT,(AW$3+2),FALSE)), IF($C64 = "pos-neg", (3+VLOOKUP($B64,'Results-formatted 060121'!$A:AT,(AW$3+2),FALSE)), VLOOKUP($B64,'Results-formatted 060121'!$A:AT,(AW$3+2),FALSE)))</f>
        <v>4</v>
      </c>
      <c r="AX64" s="95">
        <f>IF($C64 = "neg", (($D64+1) - VLOOKUP($B64,'Results-formatted 060121'!$A:AU,(AX$3+2),FALSE)), IF($C64 = "pos-neg", (3+VLOOKUP($B64,'Results-formatted 060121'!$A:AU,(AX$3+2),FALSE)), VLOOKUP($B64,'Results-formatted 060121'!$A:AU,(AX$3+2),FALSE)))</f>
        <v>1</v>
      </c>
      <c r="AY64" s="95">
        <f>IF($C64 = "neg", (($D64+1) - VLOOKUP($B64,'Results-formatted 060121'!$A:AV,(AY$3+2),FALSE)), IF($C64 = "pos-neg", (3+VLOOKUP($B64,'Results-formatted 060121'!$A:AV,(AY$3+2),FALSE)), VLOOKUP($B64,'Results-formatted 060121'!$A:AV,(AY$3+2),FALSE)))</f>
        <v>0</v>
      </c>
      <c r="AZ64" s="95">
        <f>IF($C64 = "neg", (($D64+1) - VLOOKUP($B64,'Results-formatted 060121'!$A:AW,(AZ$3+2),FALSE)), IF($C64 = "pos-neg", (3+VLOOKUP($B64,'Results-formatted 060121'!$A:AW,(AZ$3+2),FALSE)), VLOOKUP($B64,'Results-formatted 060121'!$A:AW,(AZ$3+2),FALSE)))</f>
        <v>4</v>
      </c>
      <c r="BA64" s="95">
        <f>IF($C64 = "neg", (($D64+1) - VLOOKUP($B64,'Results-formatted 060121'!$A:AX,(BA$3+2),FALSE)), IF($C64 = "pos-neg", (3+VLOOKUP($B64,'Results-formatted 060121'!$A:AX,(BA$3+2),FALSE)), VLOOKUP($B64,'Results-formatted 060121'!$A:AX,(BA$3+2),FALSE)))</f>
        <v>4</v>
      </c>
      <c r="BB64" s="95">
        <f>IF($C64 = "neg", (($D64+1) - VLOOKUP($B64,'Results-formatted 060121'!$A:AY,(BB$3+2),FALSE)), IF($C64 = "pos-neg", (3+VLOOKUP($B64,'Results-formatted 060121'!$A:AY,(BB$3+2),FALSE)), VLOOKUP($B64,'Results-formatted 060121'!$A:AY,(BB$3+2),FALSE)))</f>
        <v>5</v>
      </c>
      <c r="BC64" s="95">
        <f>IF($C64 = "neg", (($D64+1) - VLOOKUP($B64,'Results-formatted 060121'!$A:AZ,(BC$3+2),FALSE)), IF($C64 = "pos-neg", (3+VLOOKUP($B64,'Results-formatted 060121'!$A:AZ,(BC$3+2),FALSE)), VLOOKUP($B64,'Results-formatted 060121'!$A:AZ,(BC$3+2),FALSE)))</f>
        <v>3</v>
      </c>
      <c r="BD64" s="95">
        <f>IF($C64 = "neg", (($D64+1) - VLOOKUP($B64,'Results-formatted 060121'!$A:BA,(BD$3+2),FALSE)), IF($C64 = "pos-neg", (3+VLOOKUP($B64,'Results-formatted 060121'!$A:BA,(BD$3+2),FALSE)), VLOOKUP($B64,'Results-formatted 060121'!$A:BA,(BD$3+2),FALSE)))</f>
        <v>4</v>
      </c>
      <c r="BE64" s="95">
        <f>IF($C64 = "neg", (($D64+1) - VLOOKUP($B64,'Results-formatted 060121'!$A:BB,(BE$3+2),FALSE)), IF($C64 = "pos-neg", (3+VLOOKUP($B64,'Results-formatted 060121'!$A:BB,(BE$3+2),FALSE)), VLOOKUP($B64,'Results-formatted 060121'!$A:BB,(BE$3+2),FALSE)))</f>
        <v>5</v>
      </c>
      <c r="BF64" s="95">
        <f>IF($C64 = "neg", (($D64+1) - VLOOKUP($B64,'Results-formatted 060121'!$A:BC,(BF$3+2),FALSE)), IF($C64 = "pos-neg", (3+VLOOKUP($B64,'Results-formatted 060121'!$A:BC,(BF$3+2),FALSE)), VLOOKUP($B64,'Results-formatted 060121'!$A:BC,(BF$3+2),FALSE)))</f>
        <v>4</v>
      </c>
      <c r="BG64" s="95">
        <f>IF($C64 = "neg", (($D64+1) - VLOOKUP($B64,'Results-formatted 060121'!$A:BD,(BG$3+2),FALSE)), IF($C64 = "pos-neg", (3+VLOOKUP($B64,'Results-formatted 060121'!$A:BD,(BG$3+2),FALSE)), VLOOKUP($B64,'Results-formatted 060121'!$A:BD,(BG$3+2),FALSE)))</f>
        <v>4</v>
      </c>
      <c r="BH64" s="95">
        <f>IF($C64 = "neg", (($D64+1) - VLOOKUP($B64,'Results-formatted 060121'!$A:BE,(BH$3+2),FALSE)), IF($C64 = "pos-neg", (3+VLOOKUP($B64,'Results-formatted 060121'!$A:BE,(BH$3+2),FALSE)), VLOOKUP($B64,'Results-formatted 060121'!$A:BE,(BH$3+2),FALSE)))</f>
        <v>3</v>
      </c>
      <c r="BI64" s="95">
        <f>IF($C64 = "neg", (($D64+1) - VLOOKUP($B64,'Results-formatted 060121'!$A:BF,(BI$3+2),FALSE)), IF($C64 = "pos-neg", (3+VLOOKUP($B64,'Results-formatted 060121'!$A:BF,(BI$3+2),FALSE)), VLOOKUP($B64,'Results-formatted 060121'!$A:BF,(BI$3+2),FALSE)))</f>
        <v>4</v>
      </c>
      <c r="BJ64" s="95">
        <f>IF($C64 = "neg", (($D64+1) - VLOOKUP($B64,'Results-formatted 060121'!$A:BG,(BJ$3+2),FALSE)), IF($C64 = "pos-neg", (3+VLOOKUP($B64,'Results-formatted 060121'!$A:BG,(BJ$3+2),FALSE)), VLOOKUP($B64,'Results-formatted 060121'!$A:BG,(BJ$3+2),FALSE)))</f>
        <v>4</v>
      </c>
      <c r="BK64" s="95">
        <f>IF($C64 = "neg", (($D64+1) - VLOOKUP($B64,'Results-formatted 060121'!$A:BH,(BK$3+2),FALSE)), IF($C64 = "pos-neg", (3+VLOOKUP($B64,'Results-formatted 060121'!$A:BH,(BK$3+2),FALSE)), VLOOKUP($B64,'Results-formatted 060121'!$A:BH,(BK$3+2),FALSE)))</f>
        <v>5</v>
      </c>
      <c r="BL64" s="95">
        <f>IF($C64 = "neg", (($D64+1) - VLOOKUP($B64,'Results-formatted 060121'!$A:BI,(BL$3+2),FALSE)), IF($C64 = "pos-neg", (3+VLOOKUP($B64,'Results-formatted 060121'!$A:BI,(BL$3+2),FALSE)), VLOOKUP($B64,'Results-formatted 060121'!$A:BI,(BL$3+2),FALSE)))</f>
        <v>5</v>
      </c>
      <c r="BM64" s="95">
        <f>IF($C64 = "neg", (($D64+1) - VLOOKUP($B64,'Results-formatted 060121'!$A:BJ,(BM$3+2),FALSE)), IF($C64 = "pos-neg", (3+VLOOKUP($B64,'Results-formatted 060121'!$A:BJ,(BM$3+2),FALSE)), VLOOKUP($B64,'Results-formatted 060121'!$A:BJ,(BM$3+2),FALSE)))</f>
        <v>4</v>
      </c>
      <c r="BN64" s="95"/>
      <c r="BO64" s="95"/>
      <c r="BP64" s="95"/>
      <c r="BQ64" s="95"/>
      <c r="BR64" s="95"/>
      <c r="BS64" s="95"/>
      <c r="BT64" s="95"/>
      <c r="BU64" s="95"/>
      <c r="BV64" s="95"/>
      <c r="BW64" s="95"/>
      <c r="BX64" s="95"/>
      <c r="BY64" s="95"/>
      <c r="BZ64" s="95"/>
      <c r="CA64" s="95"/>
      <c r="CB64" s="95"/>
      <c r="CC64" s="95"/>
      <c r="CD64" s="98"/>
      <c r="CE64" s="25">
        <f t="shared" si="12"/>
        <v>4.0333333333333332</v>
      </c>
      <c r="CF64" s="25">
        <f t="shared" si="13"/>
        <v>1.1194227729650525</v>
      </c>
    </row>
    <row r="65" spans="2:84" ht="42" x14ac:dyDescent="0.15">
      <c r="B65" s="84" t="s">
        <v>736</v>
      </c>
      <c r="C65" s="86" t="s">
        <v>224</v>
      </c>
      <c r="D65" s="2">
        <v>5</v>
      </c>
      <c r="E65" s="15" t="s">
        <v>42</v>
      </c>
      <c r="F65" s="95">
        <f>IF($C65 = "neg", (($D65+1) - VLOOKUP($B65,'Results-formatted 060121'!$A:$AJ,(F$3+2),FALSE)), IF($C65 = "pos-neg", (3+VLOOKUP($B65,'Results-formatted 060121'!$A:$AJ,(F$3+2),FALSE)), VLOOKUP($B65,'Results-formatted 060121'!$A:$AJ,(F$3+2),FALSE)))</f>
        <v>3</v>
      </c>
      <c r="G65" s="95">
        <f>IF($C65 = "neg", (($D65+1) - VLOOKUP($B65,'Results-formatted 060121'!$A:$AJ,(G$3+2),FALSE)), IF($C65 = "pos-neg", (3+VLOOKUP($B65,'Results-formatted 060121'!$A:$AJ,(G$3+2),FALSE)), VLOOKUP($B65,'Results-formatted 060121'!$A:$AJ,(G$3+2),FALSE)))</f>
        <v>5</v>
      </c>
      <c r="H65" s="95">
        <f>IF($C65 = "neg", (($D65+1) - VLOOKUP($B65,'Results-formatted 060121'!$A:$AJ,(H$3+2),FALSE)), IF($C65 = "pos-neg", (3+VLOOKUP($B65,'Results-formatted 060121'!$A:$AJ,(H$3+2),FALSE)), VLOOKUP($B65,'Results-formatted 060121'!$A:$AJ,(H$3+2),FALSE)))</f>
        <v>3</v>
      </c>
      <c r="I65" s="95">
        <f>IF($C65 = "neg", (($D65+1) - VLOOKUP($B65,'Results-formatted 060121'!$A:$AJ,(I$3+2),FALSE)), IF($C65 = "pos-neg", (3+VLOOKUP($B65,'Results-formatted 060121'!$A:$AJ,(I$3+2),FALSE)), VLOOKUP($B65,'Results-formatted 060121'!$A:$AJ,(I$3+2),FALSE)))</f>
        <v>1</v>
      </c>
      <c r="J65" s="95">
        <f>IF($C65 = "neg", (($D65+1) - VLOOKUP($B65,'Results-formatted 060121'!$A:$AJ,(J$3+2),FALSE)), IF($C65 = "pos-neg", (3+VLOOKUP($B65,'Results-formatted 060121'!$A:$AJ,(J$3+2),FALSE)), VLOOKUP($B65,'Results-formatted 060121'!$A:$AJ,(J$3+2),FALSE)))</f>
        <v>3</v>
      </c>
      <c r="K65" s="95">
        <f>IF($C65 = "neg", (($D65+1) - VLOOKUP($B65,'Results-formatted 060121'!$A:$AJ,(K$3+2),FALSE)), IF($C65 = "pos-neg", (3+VLOOKUP($B65,'Results-formatted 060121'!$A:$AJ,(K$3+2),FALSE)), VLOOKUP($B65,'Results-formatted 060121'!$A:$AJ,(K$3+2),FALSE)))</f>
        <v>4</v>
      </c>
      <c r="L65" s="95">
        <f>IF($C65 = "neg", (($D65+1) - VLOOKUP($B65,'Results-formatted 060121'!$A:$AJ,(L$3+2),FALSE)), IF($C65 = "pos-neg", (3+VLOOKUP($B65,'Results-formatted 060121'!$A:$AJ,(L$3+2),FALSE)), VLOOKUP($B65,'Results-formatted 060121'!$A:$AJ,(L$3+2),FALSE)))</f>
        <v>3</v>
      </c>
      <c r="M65" s="95">
        <f>IF($C65 = "neg", (($D65+1) - VLOOKUP($B65,'Results-formatted 060121'!$A:$AJ,(M$3+2),FALSE)), IF($C65 = "pos-neg", (3+VLOOKUP($B65,'Results-formatted 060121'!$A:$AJ,(M$3+2),FALSE)), VLOOKUP($B65,'Results-formatted 060121'!$A:$AJ,(M$3+2),FALSE)))</f>
        <v>5</v>
      </c>
      <c r="N65" s="95">
        <f>IF($C65 = "neg", (($D65+1) - VLOOKUP($B65,'Results-formatted 060121'!$A:$AJ,(N$3+2),FALSE)), IF($C65 = "pos-neg", (3+VLOOKUP($B65,'Results-formatted 060121'!$A:$AJ,(N$3+2),FALSE)), VLOOKUP($B65,'Results-formatted 060121'!$A:$AJ,(N$3+2),FALSE)))</f>
        <v>4</v>
      </c>
      <c r="O65" s="95">
        <f>IF($C65 = "neg", (($D65+1) - VLOOKUP($B65,'Results-formatted 060121'!$A:$AJ,(O$3+2),FALSE)), IF($C65 = "pos-neg", (3+VLOOKUP($B65,'Results-formatted 060121'!$A:$AJ,(O$3+2),FALSE)), VLOOKUP($B65,'Results-formatted 060121'!$A:$AJ,(O$3+2),FALSE)))</f>
        <v>5</v>
      </c>
      <c r="P65" s="95">
        <f>IF($C65 = "neg", (($D65+1) - VLOOKUP($B65,'Results-formatted 060121'!$A:$AJ,(P$3+2),FALSE)), IF($C65 = "pos-neg", (3+VLOOKUP($B65,'Results-formatted 060121'!$A:$AJ,(P$3+2),FALSE)), VLOOKUP($B65,'Results-formatted 060121'!$A:$AJ,(P$3+2),FALSE)))</f>
        <v>4</v>
      </c>
      <c r="Q65" s="95">
        <f>IF($C65 = "neg", (($D65+1) - VLOOKUP($B65,'Results-formatted 060121'!$A:$AJ,(Q$3+2),FALSE)), IF($C65 = "pos-neg", (3+VLOOKUP($B65,'Results-formatted 060121'!$A:$AJ,(Q$3+2),FALSE)), VLOOKUP($B65,'Results-formatted 060121'!$A:$AJ,(Q$3+2),FALSE)))</f>
        <v>5</v>
      </c>
      <c r="R65" s="95">
        <f>IF($C65 = "neg", (($D65+1) - VLOOKUP($B65,'Results-formatted 060121'!$A:$AJ,(R$3+2),FALSE)), IF($C65 = "pos-neg", (3+VLOOKUP($B65,'Results-formatted 060121'!$A:$AJ,(R$3+2),FALSE)), VLOOKUP($B65,'Results-formatted 060121'!$A:$AJ,(R$3+2),FALSE)))</f>
        <v>4</v>
      </c>
      <c r="S65" s="95">
        <f>IF($C65 = "neg", (($D65+1) - VLOOKUP($B65,'Results-formatted 060121'!$A:$AJ,(S$3+2),FALSE)), IF($C65 = "pos-neg", (3+VLOOKUP($B65,'Results-formatted 060121'!$A:$AJ,(S$3+2),FALSE)), VLOOKUP($B65,'Results-formatted 060121'!$A:$AJ,(S$3+2),FALSE)))</f>
        <v>3</v>
      </c>
      <c r="T65" s="95">
        <f>IF($C65 = "neg", (($D65+1) - VLOOKUP($B65,'Results-formatted 060121'!$A:$AJ,(T$3+2),FALSE)), IF($C65 = "pos-neg", (3+VLOOKUP($B65,'Results-formatted 060121'!$A:$AJ,(T$3+2),FALSE)), VLOOKUP($B65,'Results-formatted 060121'!$A:$AJ,(T$3+2),FALSE)))</f>
        <v>4</v>
      </c>
      <c r="U65" s="95">
        <f>IF($C65 = "neg", (($D65+1) - VLOOKUP($B65,'Results-formatted 060121'!$A:$AJ,(U$3+2),FALSE)), IF($C65 = "pos-neg", (3+VLOOKUP($B65,'Results-formatted 060121'!$A:$AJ,(U$3+2),FALSE)), VLOOKUP($B65,'Results-formatted 060121'!$A:$AJ,(U$3+2),FALSE)))</f>
        <v>5</v>
      </c>
      <c r="V65" s="95">
        <f>IF($C65 = "neg", (($D65+1) - VLOOKUP($B65,'Results-formatted 060121'!$A:$AJ,(V$3+2),FALSE)), IF($C65 = "pos-neg", (3+VLOOKUP($B65,'Results-formatted 060121'!$A:$AJ,(V$3+2),FALSE)), VLOOKUP($B65,'Results-formatted 060121'!$A:$AJ,(V$3+2),FALSE)))</f>
        <v>4</v>
      </c>
      <c r="W65" s="95">
        <f>IF($C65 = "neg", (($D65+1) - VLOOKUP($B65,'Results-formatted 060121'!$A:$AJ,(W$3+2),FALSE)), IF($C65 = "pos-neg", (3+VLOOKUP($B65,'Results-formatted 060121'!$A:$AJ,(W$3+2),FALSE)), VLOOKUP($B65,'Results-formatted 060121'!$A:$AJ,(W$3+2),FALSE)))</f>
        <v>4</v>
      </c>
      <c r="X65" s="95">
        <f>IF($C65 = "neg", (($D65+1) - VLOOKUP($B65,'Results-formatted 060121'!$A:$AJ,(X$3+2),FALSE)), IF($C65 = "pos-neg", (3+VLOOKUP($B65,'Results-formatted 060121'!$A:$AJ,(X$3+2),FALSE)), VLOOKUP($B65,'Results-formatted 060121'!$A:$AJ,(X$3+2),FALSE)))</f>
        <v>3</v>
      </c>
      <c r="Y65" s="95">
        <f>IF($C65 = "neg", (($D65+1) - VLOOKUP($B65,'Results-formatted 060121'!$A:$AJ,(Y$3+2),FALSE)), IF($C65 = "pos-neg", (3+VLOOKUP($B65,'Results-formatted 060121'!$A:$AJ,(Y$3+2),FALSE)), VLOOKUP($B65,'Results-formatted 060121'!$A:$AJ,(Y$3+2),FALSE)))</f>
        <v>4</v>
      </c>
      <c r="Z65" s="95">
        <f>IF($C65 = "neg", (($D65+1) - VLOOKUP($B65,'Results-formatted 060121'!$A:$AJ,(Z$3+2),FALSE)), IF($C65 = "pos-neg", (3+VLOOKUP($B65,'Results-formatted 060121'!$A:$AJ,(Z$3+2),FALSE)), VLOOKUP($B65,'Results-formatted 060121'!$A:$AJ,(Z$3+2),FALSE)))</f>
        <v>3</v>
      </c>
      <c r="AA65" s="95">
        <f>IF($C65 = "neg", (($D65+1) - VLOOKUP($B65,'Results-formatted 060121'!$A:$AJ,(AA$3+2),FALSE)), IF($C65 = "pos-neg", (3+VLOOKUP($B65,'Results-formatted 060121'!$A:$AJ,(AA$3+2),FALSE)), VLOOKUP($B65,'Results-formatted 060121'!$A:$AJ,(AA$3+2),FALSE)))</f>
        <v>5</v>
      </c>
      <c r="AB65" s="95">
        <f>IF($C65 = "neg", (($D65+1) - VLOOKUP($B65,'Results-formatted 060121'!$A:$AJ,(AB$3+2),FALSE)), IF($C65 = "pos-neg", (3+VLOOKUP($B65,'Results-formatted 060121'!$A:$AJ,(AB$3+2),FALSE)), VLOOKUP($B65,'Results-formatted 060121'!$A:$AJ,(AB$3+2),FALSE)))</f>
        <v>4</v>
      </c>
      <c r="AC65" s="95">
        <f>IF($C65 = "neg", (($D65+1) - VLOOKUP($B65,'Results-formatted 060121'!$A:$AJ,(AC$3+2),FALSE)), IF($C65 = "pos-neg", (3+VLOOKUP($B65,'Results-formatted 060121'!$A:$AJ,(AC$3+2),FALSE)), VLOOKUP($B65,'Results-formatted 060121'!$A:$AJ,(AC$3+2),FALSE)))</f>
        <v>2</v>
      </c>
      <c r="AD65" s="95">
        <f>IF($C65 = "neg", (($D65+1) - VLOOKUP($B65,'Results-formatted 060121'!$A:$AJ,(AD$3+2),FALSE)), IF($C65 = "pos-neg", (3+VLOOKUP($B65,'Results-formatted 060121'!$A:$AJ,(AD$3+2),FALSE)), VLOOKUP($B65,'Results-formatted 060121'!$A:$AJ,(AD$3+2),FALSE)))</f>
        <v>4</v>
      </c>
      <c r="AE65" s="95">
        <f>IF($C65 = "neg", (($D65+1) - VLOOKUP($B65,'Results-formatted 060121'!$A:$AJ,(AE$3+2),FALSE)), IF($C65 = "pos-neg", (3+VLOOKUP($B65,'Results-formatted 060121'!$A:$AJ,(AE$3+2),FALSE)), VLOOKUP($B65,'Results-formatted 060121'!$A:$AJ,(AE$3+2),FALSE)))</f>
        <v>4</v>
      </c>
      <c r="AF65" s="95">
        <f>IF($C65 = "neg", (($D65+1) - VLOOKUP($B65,'Results-formatted 060121'!$A:$AJ,(AF$3+2),FALSE)), IF($C65 = "pos-neg", (3+VLOOKUP($B65,'Results-formatted 060121'!$A:$AJ,(AF$3+2),FALSE)), VLOOKUP($B65,'Results-formatted 060121'!$A:$AJ,(AF$3+2),FALSE)))</f>
        <v>2</v>
      </c>
      <c r="AG65" s="95">
        <f>IF($C65 = "neg", (($D65+1) - VLOOKUP($B65,'Results-formatted 060121'!$A:$AJ,(AG$3+2),FALSE)), IF($C65 = "pos-neg", (3+VLOOKUP($B65,'Results-formatted 060121'!$A:$AJ,(AG$3+2),FALSE)), VLOOKUP($B65,'Results-formatted 060121'!$A:$AJ,(AG$3+2),FALSE)))</f>
        <v>5</v>
      </c>
      <c r="AH65" s="95">
        <f>IF($C65 = "neg", (($D65+1) - VLOOKUP($B65,'Results-formatted 060121'!$A:$AJ,(AH$3+2),FALSE)), IF($C65 = "pos-neg", (3+VLOOKUP($B65,'Results-formatted 060121'!$A:$AJ,(AH$3+2),FALSE)), VLOOKUP($B65,'Results-formatted 060121'!$A:$AJ,(AH$3+2),FALSE)))</f>
        <v>3</v>
      </c>
      <c r="AI65" s="95">
        <f>IF($C65 = "neg", (($D65+1) - VLOOKUP($B65,'Results-formatted 060121'!$A:$AJ,(AI$3+2),FALSE)), IF($C65 = "pos-neg", (3+VLOOKUP($B65,'Results-formatted 060121'!$A:$AJ,(AI$3+2),FALSE)), VLOOKUP($B65,'Results-formatted 060121'!$A:$AJ,(AI$3+2),FALSE)))</f>
        <v>2</v>
      </c>
      <c r="AJ65" s="95">
        <f>IF($C65 = "neg", (($D65+1) - VLOOKUP($B65,'Results-formatted 060121'!$A:$AJ,(AJ$3+2),FALSE)), IF($C65 = "pos-neg", (3+VLOOKUP($B65,'Results-formatted 060121'!$A:$AJ,(AJ$3+2),FALSE)), VLOOKUP($B65,'Results-formatted 060121'!$A:$AJ,(AJ$3+2),FALSE)))</f>
        <v>5</v>
      </c>
      <c r="AK65" s="95">
        <f>IF($C65 = "neg", (($D65+1) - VLOOKUP($B65,'Results-formatted 060121'!$A:$AJ,(AK$3+2),FALSE)), IF($C65 = "pos-neg", (3+VLOOKUP($B65,'Results-formatted 060121'!$A:$AJ,(AK$3+2),FALSE)), VLOOKUP($B65,'Results-formatted 060121'!$A:$AJ,(AK$3+2),FALSE)))</f>
        <v>4</v>
      </c>
      <c r="AL65" s="95">
        <f>IF($C65 = "neg", (($D65+1) - VLOOKUP($B65,'Results-formatted 060121'!$A:$AJ,(AL$3+2),FALSE)), IF($C65 = "pos-neg", (3+VLOOKUP($B65,'Results-formatted 060121'!$A:$AJ,(AL$3+2),FALSE)), VLOOKUP($B65,'Results-formatted 060121'!$A:$AJ,(AL$3+2),FALSE)))</f>
        <v>5</v>
      </c>
      <c r="AM65" s="95">
        <f>IF($C65 = "neg", (($D65+1) - VLOOKUP($B65,'Results-formatted 060121'!$A:AJ,(AM$3+2),FALSE)), IF($C65 = "pos-neg", (3+VLOOKUP($B65,'Results-formatted 060121'!$A:AJ,(AM$3+2),FALSE)), VLOOKUP($B65,'Results-formatted 060121'!$A:AJ,(AM$3+2),FALSE)))</f>
        <v>4</v>
      </c>
      <c r="AN65" s="95">
        <f>IF($C65 = "neg", (($D65+1) - VLOOKUP($B65,'Results-formatted 060121'!$A:AK,(AN$3+2),FALSE)), IF($C65 = "pos-neg", (3+VLOOKUP($B65,'Results-formatted 060121'!$A:AK,(AN$3+2),FALSE)), VLOOKUP($B65,'Results-formatted 060121'!$A:AK,(AN$3+2),FALSE)))</f>
        <v>3</v>
      </c>
      <c r="AO65" s="95">
        <f>IF($C65 = "neg", (($D65+1) - VLOOKUP($B65,'Results-formatted 060121'!$A:AL,(AO$3+2),FALSE)), IF($C65 = "pos-neg", (3+VLOOKUP($B65,'Results-formatted 060121'!$A:AL,(AO$3+2),FALSE)), VLOOKUP($B65,'Results-formatted 060121'!$A:AL,(AO$3+2),FALSE)))</f>
        <v>4</v>
      </c>
      <c r="AP65" s="95">
        <f>IF($C65 = "neg", (($D65+1) - VLOOKUP($B65,'Results-formatted 060121'!$A:AM,(AP$3+2),FALSE)), IF($C65 = "pos-neg", (3+VLOOKUP($B65,'Results-formatted 060121'!$A:AM,(AP$3+2),FALSE)), VLOOKUP($B65,'Results-formatted 060121'!$A:AM,(AP$3+2),FALSE)))</f>
        <v>4</v>
      </c>
      <c r="AQ65" s="95">
        <f>IF($C65 = "neg", (($D65+1) - VLOOKUP($B65,'Results-formatted 060121'!$A:AN,(AQ$3+2),FALSE)), IF($C65 = "pos-neg", (3+VLOOKUP($B65,'Results-formatted 060121'!$A:AN,(AQ$3+2),FALSE)), VLOOKUP($B65,'Results-formatted 060121'!$A:AN,(AQ$3+2),FALSE)))</f>
        <v>4</v>
      </c>
      <c r="AR65" s="95">
        <f>IF($C65 = "neg", (($D65+1) - VLOOKUP($B65,'Results-formatted 060121'!$A:AO,(AR$3+2),FALSE)), IF($C65 = "pos-neg", (3+VLOOKUP($B65,'Results-formatted 060121'!$A:AO,(AR$3+2),FALSE)), VLOOKUP($B65,'Results-formatted 060121'!$A:AO,(AR$3+2),FALSE)))</f>
        <v>5</v>
      </c>
      <c r="AS65" s="95">
        <f>IF($C65 = "neg", (($D65+1) - VLOOKUP($B65,'Results-formatted 060121'!$A:AP,(AS$3+2),FALSE)), IF($C65 = "pos-neg", (3+VLOOKUP($B65,'Results-formatted 060121'!$A:AP,(AS$3+2),FALSE)), VLOOKUP($B65,'Results-formatted 060121'!$A:AP,(AS$3+2),FALSE)))</f>
        <v>4</v>
      </c>
      <c r="AT65" s="95">
        <f>IF($C65 = "neg", (($D65+1) - VLOOKUP($B65,'Results-formatted 060121'!$A:AQ,(AT$3+2),FALSE)), IF($C65 = "pos-neg", (3+VLOOKUP($B65,'Results-formatted 060121'!$A:AQ,(AT$3+2),FALSE)), VLOOKUP($B65,'Results-formatted 060121'!$A:AQ,(AT$3+2),FALSE)))</f>
        <v>5</v>
      </c>
      <c r="AU65" s="95">
        <f>IF($C65 = "neg", (($D65+1) - VLOOKUP($B65,'Results-formatted 060121'!$A:AR,(AU$3+2),FALSE)), IF($C65 = "pos-neg", (3+VLOOKUP($B65,'Results-formatted 060121'!$A:AR,(AU$3+2),FALSE)), VLOOKUP($B65,'Results-formatted 060121'!$A:AR,(AU$3+2),FALSE)))</f>
        <v>4</v>
      </c>
      <c r="AV65" s="95">
        <f>IF($C65 = "neg", (($D65+1) - VLOOKUP($B65,'Results-formatted 060121'!$A:AS,(AV$3+2),FALSE)), IF($C65 = "pos-neg", (3+VLOOKUP($B65,'Results-formatted 060121'!$A:AS,(AV$3+2),FALSE)), VLOOKUP($B65,'Results-formatted 060121'!$A:AS,(AV$3+2),FALSE)))</f>
        <v>4</v>
      </c>
      <c r="AW65" s="95">
        <f>IF($C65 = "neg", (($D65+1) - VLOOKUP($B65,'Results-formatted 060121'!$A:AT,(AW$3+2),FALSE)), IF($C65 = "pos-neg", (3+VLOOKUP($B65,'Results-formatted 060121'!$A:AT,(AW$3+2),FALSE)), VLOOKUP($B65,'Results-formatted 060121'!$A:AT,(AW$3+2),FALSE)))</f>
        <v>4</v>
      </c>
      <c r="AX65" s="95">
        <f>IF($C65 = "neg", (($D65+1) - VLOOKUP($B65,'Results-formatted 060121'!$A:AU,(AX$3+2),FALSE)), IF($C65 = "pos-neg", (3+VLOOKUP($B65,'Results-formatted 060121'!$A:AU,(AX$3+2),FALSE)), VLOOKUP($B65,'Results-formatted 060121'!$A:AU,(AX$3+2),FALSE)))</f>
        <v>2</v>
      </c>
      <c r="AY65" s="95">
        <f>IF($C65 = "neg", (($D65+1) - VLOOKUP($B65,'Results-formatted 060121'!$A:AV,(AY$3+2),FALSE)), IF($C65 = "pos-neg", (3+VLOOKUP($B65,'Results-formatted 060121'!$A:AV,(AY$3+2),FALSE)), VLOOKUP($B65,'Results-formatted 060121'!$A:AV,(AY$3+2),FALSE)))</f>
        <v>0</v>
      </c>
      <c r="AZ65" s="95">
        <f>IF($C65 = "neg", (($D65+1) - VLOOKUP($B65,'Results-formatted 060121'!$A:AW,(AZ$3+2),FALSE)), IF($C65 = "pos-neg", (3+VLOOKUP($B65,'Results-formatted 060121'!$A:AW,(AZ$3+2),FALSE)), VLOOKUP($B65,'Results-formatted 060121'!$A:AW,(AZ$3+2),FALSE)))</f>
        <v>2</v>
      </c>
      <c r="BA65" s="95">
        <f>IF($C65 = "neg", (($D65+1) - VLOOKUP($B65,'Results-formatted 060121'!$A:AX,(BA$3+2),FALSE)), IF($C65 = "pos-neg", (3+VLOOKUP($B65,'Results-formatted 060121'!$A:AX,(BA$3+2),FALSE)), VLOOKUP($B65,'Results-formatted 060121'!$A:AX,(BA$3+2),FALSE)))</f>
        <v>4</v>
      </c>
      <c r="BB65" s="95">
        <f>IF($C65 = "neg", (($D65+1) - VLOOKUP($B65,'Results-formatted 060121'!$A:AY,(BB$3+2),FALSE)), IF($C65 = "pos-neg", (3+VLOOKUP($B65,'Results-formatted 060121'!$A:AY,(BB$3+2),FALSE)), VLOOKUP($B65,'Results-formatted 060121'!$A:AY,(BB$3+2),FALSE)))</f>
        <v>5</v>
      </c>
      <c r="BC65" s="95">
        <f>IF($C65 = "neg", (($D65+1) - VLOOKUP($B65,'Results-formatted 060121'!$A:AZ,(BC$3+2),FALSE)), IF($C65 = "pos-neg", (3+VLOOKUP($B65,'Results-formatted 060121'!$A:AZ,(BC$3+2),FALSE)), VLOOKUP($B65,'Results-formatted 060121'!$A:AZ,(BC$3+2),FALSE)))</f>
        <v>3</v>
      </c>
      <c r="BD65" s="95">
        <f>IF($C65 = "neg", (($D65+1) - VLOOKUP($B65,'Results-formatted 060121'!$A:BA,(BD$3+2),FALSE)), IF($C65 = "pos-neg", (3+VLOOKUP($B65,'Results-formatted 060121'!$A:BA,(BD$3+2),FALSE)), VLOOKUP($B65,'Results-formatted 060121'!$A:BA,(BD$3+2),FALSE)))</f>
        <v>4</v>
      </c>
      <c r="BE65" s="95">
        <f>IF($C65 = "neg", (($D65+1) - VLOOKUP($B65,'Results-formatted 060121'!$A:BB,(BE$3+2),FALSE)), IF($C65 = "pos-neg", (3+VLOOKUP($B65,'Results-formatted 060121'!$A:BB,(BE$3+2),FALSE)), VLOOKUP($B65,'Results-formatted 060121'!$A:BB,(BE$3+2),FALSE)))</f>
        <v>4</v>
      </c>
      <c r="BF65" s="95">
        <f>IF($C65 = "neg", (($D65+1) - VLOOKUP($B65,'Results-formatted 060121'!$A:BC,(BF$3+2),FALSE)), IF($C65 = "pos-neg", (3+VLOOKUP($B65,'Results-formatted 060121'!$A:BC,(BF$3+2),FALSE)), VLOOKUP($B65,'Results-formatted 060121'!$A:BC,(BF$3+2),FALSE)))</f>
        <v>3</v>
      </c>
      <c r="BG65" s="95">
        <f>IF($C65 = "neg", (($D65+1) - VLOOKUP($B65,'Results-formatted 060121'!$A:BD,(BG$3+2),FALSE)), IF($C65 = "pos-neg", (3+VLOOKUP($B65,'Results-formatted 060121'!$A:BD,(BG$3+2),FALSE)), VLOOKUP($B65,'Results-formatted 060121'!$A:BD,(BG$3+2),FALSE)))</f>
        <v>4</v>
      </c>
      <c r="BH65" s="95">
        <f>IF($C65 = "neg", (($D65+1) - VLOOKUP($B65,'Results-formatted 060121'!$A:BE,(BH$3+2),FALSE)), IF($C65 = "pos-neg", (3+VLOOKUP($B65,'Results-formatted 060121'!$A:BE,(BH$3+2),FALSE)), VLOOKUP($B65,'Results-formatted 060121'!$A:BE,(BH$3+2),FALSE)))</f>
        <v>3</v>
      </c>
      <c r="BI65" s="95">
        <f>IF($C65 = "neg", (($D65+1) - VLOOKUP($B65,'Results-formatted 060121'!$A:BF,(BI$3+2),FALSE)), IF($C65 = "pos-neg", (3+VLOOKUP($B65,'Results-formatted 060121'!$A:BF,(BI$3+2),FALSE)), VLOOKUP($B65,'Results-formatted 060121'!$A:BF,(BI$3+2),FALSE)))</f>
        <v>4</v>
      </c>
      <c r="BJ65" s="95">
        <f>IF($C65 = "neg", (($D65+1) - VLOOKUP($B65,'Results-formatted 060121'!$A:BG,(BJ$3+2),FALSE)), IF($C65 = "pos-neg", (3+VLOOKUP($B65,'Results-formatted 060121'!$A:BG,(BJ$3+2),FALSE)), VLOOKUP($B65,'Results-formatted 060121'!$A:BG,(BJ$3+2),FALSE)))</f>
        <v>5</v>
      </c>
      <c r="BK65" s="95">
        <f>IF($C65 = "neg", (($D65+1) - VLOOKUP($B65,'Results-formatted 060121'!$A:BH,(BK$3+2),FALSE)), IF($C65 = "pos-neg", (3+VLOOKUP($B65,'Results-formatted 060121'!$A:BH,(BK$3+2),FALSE)), VLOOKUP($B65,'Results-formatted 060121'!$A:BH,(BK$3+2),FALSE)))</f>
        <v>4</v>
      </c>
      <c r="BL65" s="95">
        <f>IF($C65 = "neg", (($D65+1) - VLOOKUP($B65,'Results-formatted 060121'!$A:BI,(BL$3+2),FALSE)), IF($C65 = "pos-neg", (3+VLOOKUP($B65,'Results-formatted 060121'!$A:BI,(BL$3+2),FALSE)), VLOOKUP($B65,'Results-formatted 060121'!$A:BI,(BL$3+2),FALSE)))</f>
        <v>5</v>
      </c>
      <c r="BM65" s="95">
        <f>IF($C65 = "neg", (($D65+1) - VLOOKUP($B65,'Results-formatted 060121'!$A:BJ,(BM$3+2),FALSE)), IF($C65 = "pos-neg", (3+VLOOKUP($B65,'Results-formatted 060121'!$A:BJ,(BM$3+2),FALSE)), VLOOKUP($B65,'Results-formatted 060121'!$A:BJ,(BM$3+2),FALSE)))</f>
        <v>3</v>
      </c>
      <c r="BN65" s="95"/>
      <c r="BO65" s="95"/>
      <c r="BP65" s="95"/>
      <c r="BQ65" s="95"/>
      <c r="BR65" s="95"/>
      <c r="BS65" s="95"/>
      <c r="BT65" s="95"/>
      <c r="BU65" s="95"/>
      <c r="BV65" s="95"/>
      <c r="BW65" s="95"/>
      <c r="BX65" s="95"/>
      <c r="BY65" s="95"/>
      <c r="BZ65" s="95"/>
      <c r="CA65" s="95"/>
      <c r="CB65" s="95"/>
      <c r="CC65" s="95"/>
      <c r="CD65" s="98"/>
      <c r="CE65" s="25">
        <f t="shared" si="12"/>
        <v>3.7333333333333334</v>
      </c>
      <c r="CF65" s="25">
        <f t="shared" si="13"/>
        <v>1.0714581647782879</v>
      </c>
    </row>
    <row r="66" spans="2:84" ht="42" x14ac:dyDescent="0.15">
      <c r="B66" s="84" t="s">
        <v>737</v>
      </c>
      <c r="C66" s="86" t="s">
        <v>224</v>
      </c>
      <c r="D66" s="2">
        <v>5</v>
      </c>
      <c r="E66" s="15" t="s">
        <v>1152</v>
      </c>
      <c r="F66" s="95">
        <f>IF($C66 = "neg", (($D66+1) - VLOOKUP($B66,'Results-formatted 060121'!$A:$AJ,(F$3+2),FALSE)), IF($C66 = "pos-neg", (3+VLOOKUP($B66,'Results-formatted 060121'!$A:$AJ,(F$3+2),FALSE)), VLOOKUP($B66,'Results-formatted 060121'!$A:$AJ,(F$3+2),FALSE)))</f>
        <v>3</v>
      </c>
      <c r="G66" s="95">
        <f>IF($C66 = "neg", (($D66+1) - VLOOKUP($B66,'Results-formatted 060121'!$A:$AJ,(G$3+2),FALSE)), IF($C66 = "pos-neg", (3+VLOOKUP($B66,'Results-formatted 060121'!$A:$AJ,(G$3+2),FALSE)), VLOOKUP($B66,'Results-formatted 060121'!$A:$AJ,(G$3+2),FALSE)))</f>
        <v>5</v>
      </c>
      <c r="H66" s="95">
        <f>IF($C66 = "neg", (($D66+1) - VLOOKUP($B66,'Results-formatted 060121'!$A:$AJ,(H$3+2),FALSE)), IF($C66 = "pos-neg", (3+VLOOKUP($B66,'Results-formatted 060121'!$A:$AJ,(H$3+2),FALSE)), VLOOKUP($B66,'Results-formatted 060121'!$A:$AJ,(H$3+2),FALSE)))</f>
        <v>3</v>
      </c>
      <c r="I66" s="95">
        <f>IF($C66 = "neg", (($D66+1) - VLOOKUP($B66,'Results-formatted 060121'!$A:$AJ,(I$3+2),FALSE)), IF($C66 = "pos-neg", (3+VLOOKUP($B66,'Results-formatted 060121'!$A:$AJ,(I$3+2),FALSE)), VLOOKUP($B66,'Results-formatted 060121'!$A:$AJ,(I$3+2),FALSE)))</f>
        <v>1</v>
      </c>
      <c r="J66" s="95">
        <f>IF($C66 = "neg", (($D66+1) - VLOOKUP($B66,'Results-formatted 060121'!$A:$AJ,(J$3+2),FALSE)), IF($C66 = "pos-neg", (3+VLOOKUP($B66,'Results-formatted 060121'!$A:$AJ,(J$3+2),FALSE)), VLOOKUP($B66,'Results-formatted 060121'!$A:$AJ,(J$3+2),FALSE)))</f>
        <v>3</v>
      </c>
      <c r="K66" s="95">
        <f>IF($C66 = "neg", (($D66+1) - VLOOKUP($B66,'Results-formatted 060121'!$A:$AJ,(K$3+2),FALSE)), IF($C66 = "pos-neg", (3+VLOOKUP($B66,'Results-formatted 060121'!$A:$AJ,(K$3+2),FALSE)), VLOOKUP($B66,'Results-formatted 060121'!$A:$AJ,(K$3+2),FALSE)))</f>
        <v>4</v>
      </c>
      <c r="L66" s="95">
        <f>IF($C66 = "neg", (($D66+1) - VLOOKUP($B66,'Results-formatted 060121'!$A:$AJ,(L$3+2),FALSE)), IF($C66 = "pos-neg", (3+VLOOKUP($B66,'Results-formatted 060121'!$A:$AJ,(L$3+2),FALSE)), VLOOKUP($B66,'Results-formatted 060121'!$A:$AJ,(L$3+2),FALSE)))</f>
        <v>3</v>
      </c>
      <c r="M66" s="95">
        <f>IF($C66 = "neg", (($D66+1) - VLOOKUP($B66,'Results-formatted 060121'!$A:$AJ,(M$3+2),FALSE)), IF($C66 = "pos-neg", (3+VLOOKUP($B66,'Results-formatted 060121'!$A:$AJ,(M$3+2),FALSE)), VLOOKUP($B66,'Results-formatted 060121'!$A:$AJ,(M$3+2),FALSE)))</f>
        <v>5</v>
      </c>
      <c r="N66" s="95">
        <f>IF($C66 = "neg", (($D66+1) - VLOOKUP($B66,'Results-formatted 060121'!$A:$AJ,(N$3+2),FALSE)), IF($C66 = "pos-neg", (3+VLOOKUP($B66,'Results-formatted 060121'!$A:$AJ,(N$3+2),FALSE)), VLOOKUP($B66,'Results-formatted 060121'!$A:$AJ,(N$3+2),FALSE)))</f>
        <v>3</v>
      </c>
      <c r="O66" s="95">
        <f>IF($C66 = "neg", (($D66+1) - VLOOKUP($B66,'Results-formatted 060121'!$A:$AJ,(O$3+2),FALSE)), IF($C66 = "pos-neg", (3+VLOOKUP($B66,'Results-formatted 060121'!$A:$AJ,(O$3+2),FALSE)), VLOOKUP($B66,'Results-formatted 060121'!$A:$AJ,(O$3+2),FALSE)))</f>
        <v>5</v>
      </c>
      <c r="P66" s="95">
        <f>IF($C66 = "neg", (($D66+1) - VLOOKUP($B66,'Results-formatted 060121'!$A:$AJ,(P$3+2),FALSE)), IF($C66 = "pos-neg", (3+VLOOKUP($B66,'Results-formatted 060121'!$A:$AJ,(P$3+2),FALSE)), VLOOKUP($B66,'Results-formatted 060121'!$A:$AJ,(P$3+2),FALSE)))</f>
        <v>4</v>
      </c>
      <c r="Q66" s="95">
        <f>IF($C66 = "neg", (($D66+1) - VLOOKUP($B66,'Results-formatted 060121'!$A:$AJ,(Q$3+2),FALSE)), IF($C66 = "pos-neg", (3+VLOOKUP($B66,'Results-formatted 060121'!$A:$AJ,(Q$3+2),FALSE)), VLOOKUP($B66,'Results-formatted 060121'!$A:$AJ,(Q$3+2),FALSE)))</f>
        <v>5</v>
      </c>
      <c r="R66" s="95">
        <f>IF($C66 = "neg", (($D66+1) - VLOOKUP($B66,'Results-formatted 060121'!$A:$AJ,(R$3+2),FALSE)), IF($C66 = "pos-neg", (3+VLOOKUP($B66,'Results-formatted 060121'!$A:$AJ,(R$3+2),FALSE)), VLOOKUP($B66,'Results-formatted 060121'!$A:$AJ,(R$3+2),FALSE)))</f>
        <v>4</v>
      </c>
      <c r="S66" s="95">
        <f>IF($C66 = "neg", (($D66+1) - VLOOKUP($B66,'Results-formatted 060121'!$A:$AJ,(S$3+2),FALSE)), IF($C66 = "pos-neg", (3+VLOOKUP($B66,'Results-formatted 060121'!$A:$AJ,(S$3+2),FALSE)), VLOOKUP($B66,'Results-formatted 060121'!$A:$AJ,(S$3+2),FALSE)))</f>
        <v>3</v>
      </c>
      <c r="T66" s="95">
        <f>IF($C66 = "neg", (($D66+1) - VLOOKUP($B66,'Results-formatted 060121'!$A:$AJ,(T$3+2),FALSE)), IF($C66 = "pos-neg", (3+VLOOKUP($B66,'Results-formatted 060121'!$A:$AJ,(T$3+2),FALSE)), VLOOKUP($B66,'Results-formatted 060121'!$A:$AJ,(T$3+2),FALSE)))</f>
        <v>4</v>
      </c>
      <c r="U66" s="95">
        <f>IF($C66 = "neg", (($D66+1) - VLOOKUP($B66,'Results-formatted 060121'!$A:$AJ,(U$3+2),FALSE)), IF($C66 = "pos-neg", (3+VLOOKUP($B66,'Results-formatted 060121'!$A:$AJ,(U$3+2),FALSE)), VLOOKUP($B66,'Results-formatted 060121'!$A:$AJ,(U$3+2),FALSE)))</f>
        <v>5</v>
      </c>
      <c r="V66" s="95">
        <f>IF($C66 = "neg", (($D66+1) - VLOOKUP($B66,'Results-formatted 060121'!$A:$AJ,(V$3+2),FALSE)), IF($C66 = "pos-neg", (3+VLOOKUP($B66,'Results-formatted 060121'!$A:$AJ,(V$3+2),FALSE)), VLOOKUP($B66,'Results-formatted 060121'!$A:$AJ,(V$3+2),FALSE)))</f>
        <v>3</v>
      </c>
      <c r="W66" s="95">
        <f>IF($C66 = "neg", (($D66+1) - VLOOKUP($B66,'Results-formatted 060121'!$A:$AJ,(W$3+2),FALSE)), IF($C66 = "pos-neg", (3+VLOOKUP($B66,'Results-formatted 060121'!$A:$AJ,(W$3+2),FALSE)), VLOOKUP($B66,'Results-formatted 060121'!$A:$AJ,(W$3+2),FALSE)))</f>
        <v>4</v>
      </c>
      <c r="X66" s="95">
        <f>IF($C66 = "neg", (($D66+1) - VLOOKUP($B66,'Results-formatted 060121'!$A:$AJ,(X$3+2),FALSE)), IF($C66 = "pos-neg", (3+VLOOKUP($B66,'Results-formatted 060121'!$A:$AJ,(X$3+2),FALSE)), VLOOKUP($B66,'Results-formatted 060121'!$A:$AJ,(X$3+2),FALSE)))</f>
        <v>4</v>
      </c>
      <c r="Y66" s="95">
        <f>IF($C66 = "neg", (($D66+1) - VLOOKUP($B66,'Results-formatted 060121'!$A:$AJ,(Y$3+2),FALSE)), IF($C66 = "pos-neg", (3+VLOOKUP($B66,'Results-formatted 060121'!$A:$AJ,(Y$3+2),FALSE)), VLOOKUP($B66,'Results-formatted 060121'!$A:$AJ,(Y$3+2),FALSE)))</f>
        <v>4</v>
      </c>
      <c r="Z66" s="95">
        <f>IF($C66 = "neg", (($D66+1) - VLOOKUP($B66,'Results-formatted 060121'!$A:$AJ,(Z$3+2),FALSE)), IF($C66 = "pos-neg", (3+VLOOKUP($B66,'Results-formatted 060121'!$A:$AJ,(Z$3+2),FALSE)), VLOOKUP($B66,'Results-formatted 060121'!$A:$AJ,(Z$3+2),FALSE)))</f>
        <v>4</v>
      </c>
      <c r="AA66" s="95">
        <f>IF($C66 = "neg", (($D66+1) - VLOOKUP($B66,'Results-formatted 060121'!$A:$AJ,(AA$3+2),FALSE)), IF($C66 = "pos-neg", (3+VLOOKUP($B66,'Results-formatted 060121'!$A:$AJ,(AA$3+2),FALSE)), VLOOKUP($B66,'Results-formatted 060121'!$A:$AJ,(AA$3+2),FALSE)))</f>
        <v>4</v>
      </c>
      <c r="AB66" s="95">
        <f>IF($C66 = "neg", (($D66+1) - VLOOKUP($B66,'Results-formatted 060121'!$A:$AJ,(AB$3+2),FALSE)), IF($C66 = "pos-neg", (3+VLOOKUP($B66,'Results-formatted 060121'!$A:$AJ,(AB$3+2),FALSE)), VLOOKUP($B66,'Results-formatted 060121'!$A:$AJ,(AB$3+2),FALSE)))</f>
        <v>4</v>
      </c>
      <c r="AC66" s="95">
        <f>IF($C66 = "neg", (($D66+1) - VLOOKUP($B66,'Results-formatted 060121'!$A:$AJ,(AC$3+2),FALSE)), IF($C66 = "pos-neg", (3+VLOOKUP($B66,'Results-formatted 060121'!$A:$AJ,(AC$3+2),FALSE)), VLOOKUP($B66,'Results-formatted 060121'!$A:$AJ,(AC$3+2),FALSE)))</f>
        <v>3</v>
      </c>
      <c r="AD66" s="95">
        <f>IF($C66 = "neg", (($D66+1) - VLOOKUP($B66,'Results-formatted 060121'!$A:$AJ,(AD$3+2),FALSE)), IF($C66 = "pos-neg", (3+VLOOKUP($B66,'Results-formatted 060121'!$A:$AJ,(AD$3+2),FALSE)), VLOOKUP($B66,'Results-formatted 060121'!$A:$AJ,(AD$3+2),FALSE)))</f>
        <v>4</v>
      </c>
      <c r="AE66" s="95">
        <f>IF($C66 = "neg", (($D66+1) - VLOOKUP($B66,'Results-formatted 060121'!$A:$AJ,(AE$3+2),FALSE)), IF($C66 = "pos-neg", (3+VLOOKUP($B66,'Results-formatted 060121'!$A:$AJ,(AE$3+2),FALSE)), VLOOKUP($B66,'Results-formatted 060121'!$A:$AJ,(AE$3+2),FALSE)))</f>
        <v>4</v>
      </c>
      <c r="AF66" s="95">
        <f>IF($C66 = "neg", (($D66+1) - VLOOKUP($B66,'Results-formatted 060121'!$A:$AJ,(AF$3+2),FALSE)), IF($C66 = "pos-neg", (3+VLOOKUP($B66,'Results-formatted 060121'!$A:$AJ,(AF$3+2),FALSE)), VLOOKUP($B66,'Results-formatted 060121'!$A:$AJ,(AF$3+2),FALSE)))</f>
        <v>3</v>
      </c>
      <c r="AG66" s="95">
        <f>IF($C66 = "neg", (($D66+1) - VLOOKUP($B66,'Results-formatted 060121'!$A:$AJ,(AG$3+2),FALSE)), IF($C66 = "pos-neg", (3+VLOOKUP($B66,'Results-formatted 060121'!$A:$AJ,(AG$3+2),FALSE)), VLOOKUP($B66,'Results-formatted 060121'!$A:$AJ,(AG$3+2),FALSE)))</f>
        <v>5</v>
      </c>
      <c r="AH66" s="95">
        <f>IF($C66 = "neg", (($D66+1) - VLOOKUP($B66,'Results-formatted 060121'!$A:$AJ,(AH$3+2),FALSE)), IF($C66 = "pos-neg", (3+VLOOKUP($B66,'Results-formatted 060121'!$A:$AJ,(AH$3+2),FALSE)), VLOOKUP($B66,'Results-formatted 060121'!$A:$AJ,(AH$3+2),FALSE)))</f>
        <v>3</v>
      </c>
      <c r="AI66" s="95">
        <f>IF($C66 = "neg", (($D66+1) - VLOOKUP($B66,'Results-formatted 060121'!$A:$AJ,(AI$3+2),FALSE)), IF($C66 = "pos-neg", (3+VLOOKUP($B66,'Results-formatted 060121'!$A:$AJ,(AI$3+2),FALSE)), VLOOKUP($B66,'Results-formatted 060121'!$A:$AJ,(AI$3+2),FALSE)))</f>
        <v>1</v>
      </c>
      <c r="AJ66" s="95">
        <f>IF($C66 = "neg", (($D66+1) - VLOOKUP($B66,'Results-formatted 060121'!$A:$AJ,(AJ$3+2),FALSE)), IF($C66 = "pos-neg", (3+VLOOKUP($B66,'Results-formatted 060121'!$A:$AJ,(AJ$3+2),FALSE)), VLOOKUP($B66,'Results-formatted 060121'!$A:$AJ,(AJ$3+2),FALSE)))</f>
        <v>5</v>
      </c>
      <c r="AK66" s="95">
        <f>IF($C66 = "neg", (($D66+1) - VLOOKUP($B66,'Results-formatted 060121'!$A:$AJ,(AK$3+2),FALSE)), IF($C66 = "pos-neg", (3+VLOOKUP($B66,'Results-formatted 060121'!$A:$AJ,(AK$3+2),FALSE)), VLOOKUP($B66,'Results-formatted 060121'!$A:$AJ,(AK$3+2),FALSE)))</f>
        <v>5</v>
      </c>
      <c r="AL66" s="95">
        <f>IF($C66 = "neg", (($D66+1) - VLOOKUP($B66,'Results-formatted 060121'!$A:$AJ,(AL$3+2),FALSE)), IF($C66 = "pos-neg", (3+VLOOKUP($B66,'Results-formatted 060121'!$A:$AJ,(AL$3+2),FALSE)), VLOOKUP($B66,'Results-formatted 060121'!$A:$AJ,(AL$3+2),FALSE)))</f>
        <v>4</v>
      </c>
      <c r="AM66" s="95">
        <f>IF($C66 = "neg", (($D66+1) - VLOOKUP($B66,'Results-formatted 060121'!$A:AJ,(AM$3+2),FALSE)), IF($C66 = "pos-neg", (3+VLOOKUP($B66,'Results-formatted 060121'!$A:AJ,(AM$3+2),FALSE)), VLOOKUP($B66,'Results-formatted 060121'!$A:AJ,(AM$3+2),FALSE)))</f>
        <v>4</v>
      </c>
      <c r="AN66" s="95">
        <f>IF($C66 = "neg", (($D66+1) - VLOOKUP($B66,'Results-formatted 060121'!$A:AK,(AN$3+2),FALSE)), IF($C66 = "pos-neg", (3+VLOOKUP($B66,'Results-formatted 060121'!$A:AK,(AN$3+2),FALSE)), VLOOKUP($B66,'Results-formatted 060121'!$A:AK,(AN$3+2),FALSE)))</f>
        <v>4</v>
      </c>
      <c r="AO66" s="95">
        <f>IF($C66 = "neg", (($D66+1) - VLOOKUP($B66,'Results-formatted 060121'!$A:AL,(AO$3+2),FALSE)), IF($C66 = "pos-neg", (3+VLOOKUP($B66,'Results-formatted 060121'!$A:AL,(AO$3+2),FALSE)), VLOOKUP($B66,'Results-formatted 060121'!$A:AL,(AO$3+2),FALSE)))</f>
        <v>4</v>
      </c>
      <c r="AP66" s="95">
        <f>IF($C66 = "neg", (($D66+1) - VLOOKUP($B66,'Results-formatted 060121'!$A:AM,(AP$3+2),FALSE)), IF($C66 = "pos-neg", (3+VLOOKUP($B66,'Results-formatted 060121'!$A:AM,(AP$3+2),FALSE)), VLOOKUP($B66,'Results-formatted 060121'!$A:AM,(AP$3+2),FALSE)))</f>
        <v>4</v>
      </c>
      <c r="AQ66" s="95">
        <f>IF($C66 = "neg", (($D66+1) - VLOOKUP($B66,'Results-formatted 060121'!$A:AN,(AQ$3+2),FALSE)), IF($C66 = "pos-neg", (3+VLOOKUP($B66,'Results-formatted 060121'!$A:AN,(AQ$3+2),FALSE)), VLOOKUP($B66,'Results-formatted 060121'!$A:AN,(AQ$3+2),FALSE)))</f>
        <v>4</v>
      </c>
      <c r="AR66" s="95">
        <f>IF($C66 = "neg", (($D66+1) - VLOOKUP($B66,'Results-formatted 060121'!$A:AO,(AR$3+2),FALSE)), IF($C66 = "pos-neg", (3+VLOOKUP($B66,'Results-formatted 060121'!$A:AO,(AR$3+2),FALSE)), VLOOKUP($B66,'Results-formatted 060121'!$A:AO,(AR$3+2),FALSE)))</f>
        <v>5</v>
      </c>
      <c r="AS66" s="95">
        <f>IF($C66 = "neg", (($D66+1) - VLOOKUP($B66,'Results-formatted 060121'!$A:AP,(AS$3+2),FALSE)), IF($C66 = "pos-neg", (3+VLOOKUP($B66,'Results-formatted 060121'!$A:AP,(AS$3+2),FALSE)), VLOOKUP($B66,'Results-formatted 060121'!$A:AP,(AS$3+2),FALSE)))</f>
        <v>2</v>
      </c>
      <c r="AT66" s="95">
        <f>IF($C66 = "neg", (($D66+1) - VLOOKUP($B66,'Results-formatted 060121'!$A:AQ,(AT$3+2),FALSE)), IF($C66 = "pos-neg", (3+VLOOKUP($B66,'Results-formatted 060121'!$A:AQ,(AT$3+2),FALSE)), VLOOKUP($B66,'Results-formatted 060121'!$A:AQ,(AT$3+2),FALSE)))</f>
        <v>5</v>
      </c>
      <c r="AU66" s="95">
        <f>IF($C66 = "neg", (($D66+1) - VLOOKUP($B66,'Results-formatted 060121'!$A:AR,(AU$3+2),FALSE)), IF($C66 = "pos-neg", (3+VLOOKUP($B66,'Results-formatted 060121'!$A:AR,(AU$3+2),FALSE)), VLOOKUP($B66,'Results-formatted 060121'!$A:AR,(AU$3+2),FALSE)))</f>
        <v>4</v>
      </c>
      <c r="AV66" s="95">
        <f>IF($C66 = "neg", (($D66+1) - VLOOKUP($B66,'Results-formatted 060121'!$A:AS,(AV$3+2),FALSE)), IF($C66 = "pos-neg", (3+VLOOKUP($B66,'Results-formatted 060121'!$A:AS,(AV$3+2),FALSE)), VLOOKUP($B66,'Results-formatted 060121'!$A:AS,(AV$3+2),FALSE)))</f>
        <v>4</v>
      </c>
      <c r="AW66" s="95">
        <f>IF($C66 = "neg", (($D66+1) - VLOOKUP($B66,'Results-formatted 060121'!$A:AT,(AW$3+2),FALSE)), IF($C66 = "pos-neg", (3+VLOOKUP($B66,'Results-formatted 060121'!$A:AT,(AW$3+2),FALSE)), VLOOKUP($B66,'Results-formatted 060121'!$A:AT,(AW$3+2),FALSE)))</f>
        <v>4</v>
      </c>
      <c r="AX66" s="95">
        <f>IF($C66 = "neg", (($D66+1) - VLOOKUP($B66,'Results-formatted 060121'!$A:AU,(AX$3+2),FALSE)), IF($C66 = "pos-neg", (3+VLOOKUP($B66,'Results-formatted 060121'!$A:AU,(AX$3+2),FALSE)), VLOOKUP($B66,'Results-formatted 060121'!$A:AU,(AX$3+2),FALSE)))</f>
        <v>2</v>
      </c>
      <c r="AY66" s="95">
        <f>IF($C66 = "neg", (($D66+1) - VLOOKUP($B66,'Results-formatted 060121'!$A:AV,(AY$3+2),FALSE)), IF($C66 = "pos-neg", (3+VLOOKUP($B66,'Results-formatted 060121'!$A:AV,(AY$3+2),FALSE)), VLOOKUP($B66,'Results-formatted 060121'!$A:AV,(AY$3+2),FALSE)))</f>
        <v>0</v>
      </c>
      <c r="AZ66" s="95">
        <f>IF($C66 = "neg", (($D66+1) - VLOOKUP($B66,'Results-formatted 060121'!$A:AW,(AZ$3+2),FALSE)), IF($C66 = "pos-neg", (3+VLOOKUP($B66,'Results-formatted 060121'!$A:AW,(AZ$3+2),FALSE)), VLOOKUP($B66,'Results-formatted 060121'!$A:AW,(AZ$3+2),FALSE)))</f>
        <v>2</v>
      </c>
      <c r="BA66" s="95">
        <f>IF($C66 = "neg", (($D66+1) - VLOOKUP($B66,'Results-formatted 060121'!$A:AX,(BA$3+2),FALSE)), IF($C66 = "pos-neg", (3+VLOOKUP($B66,'Results-formatted 060121'!$A:AX,(BA$3+2),FALSE)), VLOOKUP($B66,'Results-formatted 060121'!$A:AX,(BA$3+2),FALSE)))</f>
        <v>4</v>
      </c>
      <c r="BB66" s="95">
        <f>IF($C66 = "neg", (($D66+1) - VLOOKUP($B66,'Results-formatted 060121'!$A:AY,(BB$3+2),FALSE)), IF($C66 = "pos-neg", (3+VLOOKUP($B66,'Results-formatted 060121'!$A:AY,(BB$3+2),FALSE)), VLOOKUP($B66,'Results-formatted 060121'!$A:AY,(BB$3+2),FALSE)))</f>
        <v>5</v>
      </c>
      <c r="BC66" s="95">
        <f>IF($C66 = "neg", (($D66+1) - VLOOKUP($B66,'Results-formatted 060121'!$A:AZ,(BC$3+2),FALSE)), IF($C66 = "pos-neg", (3+VLOOKUP($B66,'Results-formatted 060121'!$A:AZ,(BC$3+2),FALSE)), VLOOKUP($B66,'Results-formatted 060121'!$A:AZ,(BC$3+2),FALSE)))</f>
        <v>3</v>
      </c>
      <c r="BD66" s="95">
        <f>IF($C66 = "neg", (($D66+1) - VLOOKUP($B66,'Results-formatted 060121'!$A:BA,(BD$3+2),FALSE)), IF($C66 = "pos-neg", (3+VLOOKUP($B66,'Results-formatted 060121'!$A:BA,(BD$3+2),FALSE)), VLOOKUP($B66,'Results-formatted 060121'!$A:BA,(BD$3+2),FALSE)))</f>
        <v>3</v>
      </c>
      <c r="BE66" s="95">
        <f>IF($C66 = "neg", (($D66+1) - VLOOKUP($B66,'Results-formatted 060121'!$A:BB,(BE$3+2),FALSE)), IF($C66 = "pos-neg", (3+VLOOKUP($B66,'Results-formatted 060121'!$A:BB,(BE$3+2),FALSE)), VLOOKUP($B66,'Results-formatted 060121'!$A:BB,(BE$3+2),FALSE)))</f>
        <v>4</v>
      </c>
      <c r="BF66" s="95">
        <f>IF($C66 = "neg", (($D66+1) - VLOOKUP($B66,'Results-formatted 060121'!$A:BC,(BF$3+2),FALSE)), IF($C66 = "pos-neg", (3+VLOOKUP($B66,'Results-formatted 060121'!$A:BC,(BF$3+2),FALSE)), VLOOKUP($B66,'Results-formatted 060121'!$A:BC,(BF$3+2),FALSE)))</f>
        <v>3</v>
      </c>
      <c r="BG66" s="95">
        <f>IF($C66 = "neg", (($D66+1) - VLOOKUP($B66,'Results-formatted 060121'!$A:BD,(BG$3+2),FALSE)), IF($C66 = "pos-neg", (3+VLOOKUP($B66,'Results-formatted 060121'!$A:BD,(BG$3+2),FALSE)), VLOOKUP($B66,'Results-formatted 060121'!$A:BD,(BG$3+2),FALSE)))</f>
        <v>4</v>
      </c>
      <c r="BH66" s="95">
        <f>IF($C66 = "neg", (($D66+1) - VLOOKUP($B66,'Results-formatted 060121'!$A:BE,(BH$3+2),FALSE)), IF($C66 = "pos-neg", (3+VLOOKUP($B66,'Results-formatted 060121'!$A:BE,(BH$3+2),FALSE)), VLOOKUP($B66,'Results-formatted 060121'!$A:BE,(BH$3+2),FALSE)))</f>
        <v>3</v>
      </c>
      <c r="BI66" s="95">
        <f>IF($C66 = "neg", (($D66+1) - VLOOKUP($B66,'Results-formatted 060121'!$A:BF,(BI$3+2),FALSE)), IF($C66 = "pos-neg", (3+VLOOKUP($B66,'Results-formatted 060121'!$A:BF,(BI$3+2),FALSE)), VLOOKUP($B66,'Results-formatted 060121'!$A:BF,(BI$3+2),FALSE)))</f>
        <v>4</v>
      </c>
      <c r="BJ66" s="95">
        <f>IF($C66 = "neg", (($D66+1) - VLOOKUP($B66,'Results-formatted 060121'!$A:BG,(BJ$3+2),FALSE)), IF($C66 = "pos-neg", (3+VLOOKUP($B66,'Results-formatted 060121'!$A:BG,(BJ$3+2),FALSE)), VLOOKUP($B66,'Results-formatted 060121'!$A:BG,(BJ$3+2),FALSE)))</f>
        <v>4</v>
      </c>
      <c r="BK66" s="95">
        <f>IF($C66 = "neg", (($D66+1) - VLOOKUP($B66,'Results-formatted 060121'!$A:BH,(BK$3+2),FALSE)), IF($C66 = "pos-neg", (3+VLOOKUP($B66,'Results-formatted 060121'!$A:BH,(BK$3+2),FALSE)), VLOOKUP($B66,'Results-formatted 060121'!$A:BH,(BK$3+2),FALSE)))</f>
        <v>4</v>
      </c>
      <c r="BL66" s="95">
        <f>IF($C66 = "neg", (($D66+1) - VLOOKUP($B66,'Results-formatted 060121'!$A:BI,(BL$3+2),FALSE)), IF($C66 = "pos-neg", (3+VLOOKUP($B66,'Results-formatted 060121'!$A:BI,(BL$3+2),FALSE)), VLOOKUP($B66,'Results-formatted 060121'!$A:BI,(BL$3+2),FALSE)))</f>
        <v>5</v>
      </c>
      <c r="BM66" s="95">
        <f>IF($C66 = "neg", (($D66+1) - VLOOKUP($B66,'Results-formatted 060121'!$A:BJ,(BM$3+2),FALSE)), IF($C66 = "pos-neg", (3+VLOOKUP($B66,'Results-formatted 060121'!$A:BJ,(BM$3+2),FALSE)), VLOOKUP($B66,'Results-formatted 060121'!$A:BJ,(BM$3+2),FALSE)))</f>
        <v>3</v>
      </c>
      <c r="BN66" s="95"/>
      <c r="BO66" s="95"/>
      <c r="BP66" s="95"/>
      <c r="BQ66" s="95"/>
      <c r="BR66" s="95"/>
      <c r="BS66" s="95"/>
      <c r="BT66" s="95"/>
      <c r="BU66" s="95"/>
      <c r="BV66" s="95"/>
      <c r="BW66" s="95"/>
      <c r="BX66" s="95"/>
      <c r="BY66" s="95"/>
      <c r="BZ66" s="95"/>
      <c r="CA66" s="95"/>
      <c r="CB66" s="95"/>
      <c r="CC66" s="95"/>
      <c r="CD66" s="98"/>
      <c r="CE66" s="25">
        <f t="shared" si="12"/>
        <v>3.6833333333333331</v>
      </c>
      <c r="CF66" s="25">
        <f t="shared" si="13"/>
        <v>1.0655096125625882</v>
      </c>
    </row>
    <row r="67" spans="2:84" ht="42" x14ac:dyDescent="0.15">
      <c r="B67" s="84" t="s">
        <v>738</v>
      </c>
      <c r="C67" s="86" t="s">
        <v>224</v>
      </c>
      <c r="D67" s="2">
        <v>5</v>
      </c>
      <c r="E67" s="15" t="s">
        <v>1153</v>
      </c>
      <c r="F67" s="95">
        <f>IF($C67 = "neg", (($D67+1) - VLOOKUP($B67,'Results-formatted 060121'!$A:$AJ,(F$3+2),FALSE)), IF($C67 = "pos-neg", (3+VLOOKUP($B67,'Results-formatted 060121'!$A:$AJ,(F$3+2),FALSE)), VLOOKUP($B67,'Results-formatted 060121'!$A:$AJ,(F$3+2),FALSE)))</f>
        <v>3</v>
      </c>
      <c r="G67" s="95">
        <f>IF($C67 = "neg", (($D67+1) - VLOOKUP($B67,'Results-formatted 060121'!$A:$AJ,(G$3+2),FALSE)), IF($C67 = "pos-neg", (3+VLOOKUP($B67,'Results-formatted 060121'!$A:$AJ,(G$3+2),FALSE)), VLOOKUP($B67,'Results-formatted 060121'!$A:$AJ,(G$3+2),FALSE)))</f>
        <v>5</v>
      </c>
      <c r="H67" s="95">
        <f>IF($C67 = "neg", (($D67+1) - VLOOKUP($B67,'Results-formatted 060121'!$A:$AJ,(H$3+2),FALSE)), IF($C67 = "pos-neg", (3+VLOOKUP($B67,'Results-formatted 060121'!$A:$AJ,(H$3+2),FALSE)), VLOOKUP($B67,'Results-formatted 060121'!$A:$AJ,(H$3+2),FALSE)))</f>
        <v>4</v>
      </c>
      <c r="I67" s="95">
        <f>IF($C67 = "neg", (($D67+1) - VLOOKUP($B67,'Results-formatted 060121'!$A:$AJ,(I$3+2),FALSE)), IF($C67 = "pos-neg", (3+VLOOKUP($B67,'Results-formatted 060121'!$A:$AJ,(I$3+2),FALSE)), VLOOKUP($B67,'Results-formatted 060121'!$A:$AJ,(I$3+2),FALSE)))</f>
        <v>1</v>
      </c>
      <c r="J67" s="95">
        <f>IF($C67 = "neg", (($D67+1) - VLOOKUP($B67,'Results-formatted 060121'!$A:$AJ,(J$3+2),FALSE)), IF($C67 = "pos-neg", (3+VLOOKUP($B67,'Results-formatted 060121'!$A:$AJ,(J$3+2),FALSE)), VLOOKUP($B67,'Results-formatted 060121'!$A:$AJ,(J$3+2),FALSE)))</f>
        <v>2</v>
      </c>
      <c r="K67" s="95">
        <f>IF($C67 = "neg", (($D67+1) - VLOOKUP($B67,'Results-formatted 060121'!$A:$AJ,(K$3+2),FALSE)), IF($C67 = "pos-neg", (3+VLOOKUP($B67,'Results-formatted 060121'!$A:$AJ,(K$3+2),FALSE)), VLOOKUP($B67,'Results-formatted 060121'!$A:$AJ,(K$3+2),FALSE)))</f>
        <v>4</v>
      </c>
      <c r="L67" s="95">
        <f>IF($C67 = "neg", (($D67+1) - VLOOKUP($B67,'Results-formatted 060121'!$A:$AJ,(L$3+2),FALSE)), IF($C67 = "pos-neg", (3+VLOOKUP($B67,'Results-formatted 060121'!$A:$AJ,(L$3+2),FALSE)), VLOOKUP($B67,'Results-formatted 060121'!$A:$AJ,(L$3+2),FALSE)))</f>
        <v>3</v>
      </c>
      <c r="M67" s="95">
        <f>IF($C67 = "neg", (($D67+1) - VLOOKUP($B67,'Results-formatted 060121'!$A:$AJ,(M$3+2),FALSE)), IF($C67 = "pos-neg", (3+VLOOKUP($B67,'Results-formatted 060121'!$A:$AJ,(M$3+2),FALSE)), VLOOKUP($B67,'Results-formatted 060121'!$A:$AJ,(M$3+2),FALSE)))</f>
        <v>5</v>
      </c>
      <c r="N67" s="95">
        <f>IF($C67 = "neg", (($D67+1) - VLOOKUP($B67,'Results-formatted 060121'!$A:$AJ,(N$3+2),FALSE)), IF($C67 = "pos-neg", (3+VLOOKUP($B67,'Results-formatted 060121'!$A:$AJ,(N$3+2),FALSE)), VLOOKUP($B67,'Results-formatted 060121'!$A:$AJ,(N$3+2),FALSE)))</f>
        <v>4</v>
      </c>
      <c r="O67" s="95">
        <f>IF($C67 = "neg", (($D67+1) - VLOOKUP($B67,'Results-formatted 060121'!$A:$AJ,(O$3+2),FALSE)), IF($C67 = "pos-neg", (3+VLOOKUP($B67,'Results-formatted 060121'!$A:$AJ,(O$3+2),FALSE)), VLOOKUP($B67,'Results-formatted 060121'!$A:$AJ,(O$3+2),FALSE)))</f>
        <v>5</v>
      </c>
      <c r="P67" s="95">
        <f>IF($C67 = "neg", (($D67+1) - VLOOKUP($B67,'Results-formatted 060121'!$A:$AJ,(P$3+2),FALSE)), IF($C67 = "pos-neg", (3+VLOOKUP($B67,'Results-formatted 060121'!$A:$AJ,(P$3+2),FALSE)), VLOOKUP($B67,'Results-formatted 060121'!$A:$AJ,(P$3+2),FALSE)))</f>
        <v>4</v>
      </c>
      <c r="Q67" s="95">
        <f>IF($C67 = "neg", (($D67+1) - VLOOKUP($B67,'Results-formatted 060121'!$A:$AJ,(Q$3+2),FALSE)), IF($C67 = "pos-neg", (3+VLOOKUP($B67,'Results-formatted 060121'!$A:$AJ,(Q$3+2),FALSE)), VLOOKUP($B67,'Results-formatted 060121'!$A:$AJ,(Q$3+2),FALSE)))</f>
        <v>5</v>
      </c>
      <c r="R67" s="95">
        <f>IF($C67 = "neg", (($D67+1) - VLOOKUP($B67,'Results-formatted 060121'!$A:$AJ,(R$3+2),FALSE)), IF($C67 = "pos-neg", (3+VLOOKUP($B67,'Results-formatted 060121'!$A:$AJ,(R$3+2),FALSE)), VLOOKUP($B67,'Results-formatted 060121'!$A:$AJ,(R$3+2),FALSE)))</f>
        <v>4</v>
      </c>
      <c r="S67" s="95">
        <f>IF($C67 = "neg", (($D67+1) - VLOOKUP($B67,'Results-formatted 060121'!$A:$AJ,(S$3+2),FALSE)), IF($C67 = "pos-neg", (3+VLOOKUP($B67,'Results-formatted 060121'!$A:$AJ,(S$3+2),FALSE)), VLOOKUP($B67,'Results-formatted 060121'!$A:$AJ,(S$3+2),FALSE)))</f>
        <v>2</v>
      </c>
      <c r="T67" s="95">
        <f>IF($C67 = "neg", (($D67+1) - VLOOKUP($B67,'Results-formatted 060121'!$A:$AJ,(T$3+2),FALSE)), IF($C67 = "pos-neg", (3+VLOOKUP($B67,'Results-formatted 060121'!$A:$AJ,(T$3+2),FALSE)), VLOOKUP($B67,'Results-formatted 060121'!$A:$AJ,(T$3+2),FALSE)))</f>
        <v>4</v>
      </c>
      <c r="U67" s="95">
        <f>IF($C67 = "neg", (($D67+1) - VLOOKUP($B67,'Results-formatted 060121'!$A:$AJ,(U$3+2),FALSE)), IF($C67 = "pos-neg", (3+VLOOKUP($B67,'Results-formatted 060121'!$A:$AJ,(U$3+2),FALSE)), VLOOKUP($B67,'Results-formatted 060121'!$A:$AJ,(U$3+2),FALSE)))</f>
        <v>5</v>
      </c>
      <c r="V67" s="95">
        <f>IF($C67 = "neg", (($D67+1) - VLOOKUP($B67,'Results-formatted 060121'!$A:$AJ,(V$3+2),FALSE)), IF($C67 = "pos-neg", (3+VLOOKUP($B67,'Results-formatted 060121'!$A:$AJ,(V$3+2),FALSE)), VLOOKUP($B67,'Results-formatted 060121'!$A:$AJ,(V$3+2),FALSE)))</f>
        <v>3</v>
      </c>
      <c r="W67" s="95">
        <f>IF($C67 = "neg", (($D67+1) - VLOOKUP($B67,'Results-formatted 060121'!$A:$AJ,(W$3+2),FALSE)), IF($C67 = "pos-neg", (3+VLOOKUP($B67,'Results-formatted 060121'!$A:$AJ,(W$3+2),FALSE)), VLOOKUP($B67,'Results-formatted 060121'!$A:$AJ,(W$3+2),FALSE)))</f>
        <v>4</v>
      </c>
      <c r="X67" s="95">
        <f>IF($C67 = "neg", (($D67+1) - VLOOKUP($B67,'Results-formatted 060121'!$A:$AJ,(X$3+2),FALSE)), IF($C67 = "pos-neg", (3+VLOOKUP($B67,'Results-formatted 060121'!$A:$AJ,(X$3+2),FALSE)), VLOOKUP($B67,'Results-formatted 060121'!$A:$AJ,(X$3+2),FALSE)))</f>
        <v>4</v>
      </c>
      <c r="Y67" s="95">
        <f>IF($C67 = "neg", (($D67+1) - VLOOKUP($B67,'Results-formatted 060121'!$A:$AJ,(Y$3+2),FALSE)), IF($C67 = "pos-neg", (3+VLOOKUP($B67,'Results-formatted 060121'!$A:$AJ,(Y$3+2),FALSE)), VLOOKUP($B67,'Results-formatted 060121'!$A:$AJ,(Y$3+2),FALSE)))</f>
        <v>4</v>
      </c>
      <c r="Z67" s="95">
        <f>IF($C67 = "neg", (($D67+1) - VLOOKUP($B67,'Results-formatted 060121'!$A:$AJ,(Z$3+2),FALSE)), IF($C67 = "pos-neg", (3+VLOOKUP($B67,'Results-formatted 060121'!$A:$AJ,(Z$3+2),FALSE)), VLOOKUP($B67,'Results-formatted 060121'!$A:$AJ,(Z$3+2),FALSE)))</f>
        <v>3</v>
      </c>
      <c r="AA67" s="95">
        <f>IF($C67 = "neg", (($D67+1) - VLOOKUP($B67,'Results-formatted 060121'!$A:$AJ,(AA$3+2),FALSE)), IF($C67 = "pos-neg", (3+VLOOKUP($B67,'Results-formatted 060121'!$A:$AJ,(AA$3+2),FALSE)), VLOOKUP($B67,'Results-formatted 060121'!$A:$AJ,(AA$3+2),FALSE)))</f>
        <v>5</v>
      </c>
      <c r="AB67" s="95">
        <f>IF($C67 = "neg", (($D67+1) - VLOOKUP($B67,'Results-formatted 060121'!$A:$AJ,(AB$3+2),FALSE)), IF($C67 = "pos-neg", (3+VLOOKUP($B67,'Results-formatted 060121'!$A:$AJ,(AB$3+2),FALSE)), VLOOKUP($B67,'Results-formatted 060121'!$A:$AJ,(AB$3+2),FALSE)))</f>
        <v>4</v>
      </c>
      <c r="AC67" s="95">
        <f>IF($C67 = "neg", (($D67+1) - VLOOKUP($B67,'Results-formatted 060121'!$A:$AJ,(AC$3+2),FALSE)), IF($C67 = "pos-neg", (3+VLOOKUP($B67,'Results-formatted 060121'!$A:$AJ,(AC$3+2),FALSE)), VLOOKUP($B67,'Results-formatted 060121'!$A:$AJ,(AC$3+2),FALSE)))</f>
        <v>4</v>
      </c>
      <c r="AD67" s="95">
        <f>IF($C67 = "neg", (($D67+1) - VLOOKUP($B67,'Results-formatted 060121'!$A:$AJ,(AD$3+2),FALSE)), IF($C67 = "pos-neg", (3+VLOOKUP($B67,'Results-formatted 060121'!$A:$AJ,(AD$3+2),FALSE)), VLOOKUP($B67,'Results-formatted 060121'!$A:$AJ,(AD$3+2),FALSE)))</f>
        <v>3</v>
      </c>
      <c r="AE67" s="95">
        <f>IF($C67 = "neg", (($D67+1) - VLOOKUP($B67,'Results-formatted 060121'!$A:$AJ,(AE$3+2),FALSE)), IF($C67 = "pos-neg", (3+VLOOKUP($B67,'Results-formatted 060121'!$A:$AJ,(AE$3+2),FALSE)), VLOOKUP($B67,'Results-formatted 060121'!$A:$AJ,(AE$3+2),FALSE)))</f>
        <v>5</v>
      </c>
      <c r="AF67" s="95">
        <f>IF($C67 = "neg", (($D67+1) - VLOOKUP($B67,'Results-formatted 060121'!$A:$AJ,(AF$3+2),FALSE)), IF($C67 = "pos-neg", (3+VLOOKUP($B67,'Results-formatted 060121'!$A:$AJ,(AF$3+2),FALSE)), VLOOKUP($B67,'Results-formatted 060121'!$A:$AJ,(AF$3+2),FALSE)))</f>
        <v>4</v>
      </c>
      <c r="AG67" s="95">
        <f>IF($C67 = "neg", (($D67+1) - VLOOKUP($B67,'Results-formatted 060121'!$A:$AJ,(AG$3+2),FALSE)), IF($C67 = "pos-neg", (3+VLOOKUP($B67,'Results-formatted 060121'!$A:$AJ,(AG$3+2),FALSE)), VLOOKUP($B67,'Results-formatted 060121'!$A:$AJ,(AG$3+2),FALSE)))</f>
        <v>4</v>
      </c>
      <c r="AH67" s="95">
        <f>IF($C67 = "neg", (($D67+1) - VLOOKUP($B67,'Results-formatted 060121'!$A:$AJ,(AH$3+2),FALSE)), IF($C67 = "pos-neg", (3+VLOOKUP($B67,'Results-formatted 060121'!$A:$AJ,(AH$3+2),FALSE)), VLOOKUP($B67,'Results-formatted 060121'!$A:$AJ,(AH$3+2),FALSE)))</f>
        <v>2</v>
      </c>
      <c r="AI67" s="95">
        <f>IF($C67 = "neg", (($D67+1) - VLOOKUP($B67,'Results-formatted 060121'!$A:$AJ,(AI$3+2),FALSE)), IF($C67 = "pos-neg", (3+VLOOKUP($B67,'Results-formatted 060121'!$A:$AJ,(AI$3+2),FALSE)), VLOOKUP($B67,'Results-formatted 060121'!$A:$AJ,(AI$3+2),FALSE)))</f>
        <v>2</v>
      </c>
      <c r="AJ67" s="95">
        <f>IF($C67 = "neg", (($D67+1) - VLOOKUP($B67,'Results-formatted 060121'!$A:$AJ,(AJ$3+2),FALSE)), IF($C67 = "pos-neg", (3+VLOOKUP($B67,'Results-formatted 060121'!$A:$AJ,(AJ$3+2),FALSE)), VLOOKUP($B67,'Results-formatted 060121'!$A:$AJ,(AJ$3+2),FALSE)))</f>
        <v>5</v>
      </c>
      <c r="AK67" s="95">
        <f>IF($C67 = "neg", (($D67+1) - VLOOKUP($B67,'Results-formatted 060121'!$A:$AJ,(AK$3+2),FALSE)), IF($C67 = "pos-neg", (3+VLOOKUP($B67,'Results-formatted 060121'!$A:$AJ,(AK$3+2),FALSE)), VLOOKUP($B67,'Results-formatted 060121'!$A:$AJ,(AK$3+2),FALSE)))</f>
        <v>4</v>
      </c>
      <c r="AL67" s="95">
        <f>IF($C67 = "neg", (($D67+1) - VLOOKUP($B67,'Results-formatted 060121'!$A:$AJ,(AL$3+2),FALSE)), IF($C67 = "pos-neg", (3+VLOOKUP($B67,'Results-formatted 060121'!$A:$AJ,(AL$3+2),FALSE)), VLOOKUP($B67,'Results-formatted 060121'!$A:$AJ,(AL$3+2),FALSE)))</f>
        <v>4</v>
      </c>
      <c r="AM67" s="95">
        <f>IF($C67 = "neg", (($D67+1) - VLOOKUP($B67,'Results-formatted 060121'!$A:AJ,(AM$3+2),FALSE)), IF($C67 = "pos-neg", (3+VLOOKUP($B67,'Results-formatted 060121'!$A:AJ,(AM$3+2),FALSE)), VLOOKUP($B67,'Results-formatted 060121'!$A:AJ,(AM$3+2),FALSE)))</f>
        <v>4</v>
      </c>
      <c r="AN67" s="95">
        <f>IF($C67 = "neg", (($D67+1) - VLOOKUP($B67,'Results-formatted 060121'!$A:AK,(AN$3+2),FALSE)), IF($C67 = "pos-neg", (3+VLOOKUP($B67,'Results-formatted 060121'!$A:AK,(AN$3+2),FALSE)), VLOOKUP($B67,'Results-formatted 060121'!$A:AK,(AN$3+2),FALSE)))</f>
        <v>5</v>
      </c>
      <c r="AO67" s="95">
        <f>IF($C67 = "neg", (($D67+1) - VLOOKUP($B67,'Results-formatted 060121'!$A:AL,(AO$3+2),FALSE)), IF($C67 = "pos-neg", (3+VLOOKUP($B67,'Results-formatted 060121'!$A:AL,(AO$3+2),FALSE)), VLOOKUP($B67,'Results-formatted 060121'!$A:AL,(AO$3+2),FALSE)))</f>
        <v>5</v>
      </c>
      <c r="AP67" s="95">
        <f>IF($C67 = "neg", (($D67+1) - VLOOKUP($B67,'Results-formatted 060121'!$A:AM,(AP$3+2),FALSE)), IF($C67 = "pos-neg", (3+VLOOKUP($B67,'Results-formatted 060121'!$A:AM,(AP$3+2),FALSE)), VLOOKUP($B67,'Results-formatted 060121'!$A:AM,(AP$3+2),FALSE)))</f>
        <v>4</v>
      </c>
      <c r="AQ67" s="95">
        <f>IF($C67 = "neg", (($D67+1) - VLOOKUP($B67,'Results-formatted 060121'!$A:AN,(AQ$3+2),FALSE)), IF($C67 = "pos-neg", (3+VLOOKUP($B67,'Results-formatted 060121'!$A:AN,(AQ$3+2),FALSE)), VLOOKUP($B67,'Results-formatted 060121'!$A:AN,(AQ$3+2),FALSE)))</f>
        <v>2</v>
      </c>
      <c r="AR67" s="95">
        <f>IF($C67 = "neg", (($D67+1) - VLOOKUP($B67,'Results-formatted 060121'!$A:AO,(AR$3+2),FALSE)), IF($C67 = "pos-neg", (3+VLOOKUP($B67,'Results-formatted 060121'!$A:AO,(AR$3+2),FALSE)), VLOOKUP($B67,'Results-formatted 060121'!$A:AO,(AR$3+2),FALSE)))</f>
        <v>5</v>
      </c>
      <c r="AS67" s="95">
        <f>IF($C67 = "neg", (($D67+1) - VLOOKUP($B67,'Results-formatted 060121'!$A:AP,(AS$3+2),FALSE)), IF($C67 = "pos-neg", (3+VLOOKUP($B67,'Results-formatted 060121'!$A:AP,(AS$3+2),FALSE)), VLOOKUP($B67,'Results-formatted 060121'!$A:AP,(AS$3+2),FALSE)))</f>
        <v>2</v>
      </c>
      <c r="AT67" s="95">
        <f>IF($C67 = "neg", (($D67+1) - VLOOKUP($B67,'Results-formatted 060121'!$A:AQ,(AT$3+2),FALSE)), IF($C67 = "pos-neg", (3+VLOOKUP($B67,'Results-formatted 060121'!$A:AQ,(AT$3+2),FALSE)), VLOOKUP($B67,'Results-formatted 060121'!$A:AQ,(AT$3+2),FALSE)))</f>
        <v>5</v>
      </c>
      <c r="AU67" s="95">
        <f>IF($C67 = "neg", (($D67+1) - VLOOKUP($B67,'Results-formatted 060121'!$A:AR,(AU$3+2),FALSE)), IF($C67 = "pos-neg", (3+VLOOKUP($B67,'Results-formatted 060121'!$A:AR,(AU$3+2),FALSE)), VLOOKUP($B67,'Results-formatted 060121'!$A:AR,(AU$3+2),FALSE)))</f>
        <v>4</v>
      </c>
      <c r="AV67" s="95">
        <f>IF($C67 = "neg", (($D67+1) - VLOOKUP($B67,'Results-formatted 060121'!$A:AS,(AV$3+2),FALSE)), IF($C67 = "pos-neg", (3+VLOOKUP($B67,'Results-formatted 060121'!$A:AS,(AV$3+2),FALSE)), VLOOKUP($B67,'Results-formatted 060121'!$A:AS,(AV$3+2),FALSE)))</f>
        <v>4</v>
      </c>
      <c r="AW67" s="95">
        <f>IF($C67 = "neg", (($D67+1) - VLOOKUP($B67,'Results-formatted 060121'!$A:AT,(AW$3+2),FALSE)), IF($C67 = "pos-neg", (3+VLOOKUP($B67,'Results-formatted 060121'!$A:AT,(AW$3+2),FALSE)), VLOOKUP($B67,'Results-formatted 060121'!$A:AT,(AW$3+2),FALSE)))</f>
        <v>4</v>
      </c>
      <c r="AX67" s="95">
        <f>IF($C67 = "neg", (($D67+1) - VLOOKUP($B67,'Results-formatted 060121'!$A:AU,(AX$3+2),FALSE)), IF($C67 = "pos-neg", (3+VLOOKUP($B67,'Results-formatted 060121'!$A:AU,(AX$3+2),FALSE)), VLOOKUP($B67,'Results-formatted 060121'!$A:AU,(AX$3+2),FALSE)))</f>
        <v>2</v>
      </c>
      <c r="AY67" s="95">
        <f>IF($C67 = "neg", (($D67+1) - VLOOKUP($B67,'Results-formatted 060121'!$A:AV,(AY$3+2),FALSE)), IF($C67 = "pos-neg", (3+VLOOKUP($B67,'Results-formatted 060121'!$A:AV,(AY$3+2),FALSE)), VLOOKUP($B67,'Results-formatted 060121'!$A:AV,(AY$3+2),FALSE)))</f>
        <v>0</v>
      </c>
      <c r="AZ67" s="95">
        <f>IF($C67 = "neg", (($D67+1) - VLOOKUP($B67,'Results-formatted 060121'!$A:AW,(AZ$3+2),FALSE)), IF($C67 = "pos-neg", (3+VLOOKUP($B67,'Results-formatted 060121'!$A:AW,(AZ$3+2),FALSE)), VLOOKUP($B67,'Results-formatted 060121'!$A:AW,(AZ$3+2),FALSE)))</f>
        <v>3</v>
      </c>
      <c r="BA67" s="95">
        <f>IF($C67 = "neg", (($D67+1) - VLOOKUP($B67,'Results-formatted 060121'!$A:AX,(BA$3+2),FALSE)), IF($C67 = "pos-neg", (3+VLOOKUP($B67,'Results-formatted 060121'!$A:AX,(BA$3+2),FALSE)), VLOOKUP($B67,'Results-formatted 060121'!$A:AX,(BA$3+2),FALSE)))</f>
        <v>4</v>
      </c>
      <c r="BB67" s="95">
        <f>IF($C67 = "neg", (($D67+1) - VLOOKUP($B67,'Results-formatted 060121'!$A:AY,(BB$3+2),FALSE)), IF($C67 = "pos-neg", (3+VLOOKUP($B67,'Results-formatted 060121'!$A:AY,(BB$3+2),FALSE)), VLOOKUP($B67,'Results-formatted 060121'!$A:AY,(BB$3+2),FALSE)))</f>
        <v>5</v>
      </c>
      <c r="BC67" s="95">
        <f>IF($C67 = "neg", (($D67+1) - VLOOKUP($B67,'Results-formatted 060121'!$A:AZ,(BC$3+2),FALSE)), IF($C67 = "pos-neg", (3+VLOOKUP($B67,'Results-formatted 060121'!$A:AZ,(BC$3+2),FALSE)), VLOOKUP($B67,'Results-formatted 060121'!$A:AZ,(BC$3+2),FALSE)))</f>
        <v>3</v>
      </c>
      <c r="BD67" s="95">
        <f>IF($C67 = "neg", (($D67+1) - VLOOKUP($B67,'Results-formatted 060121'!$A:BA,(BD$3+2),FALSE)), IF($C67 = "pos-neg", (3+VLOOKUP($B67,'Results-formatted 060121'!$A:BA,(BD$3+2),FALSE)), VLOOKUP($B67,'Results-formatted 060121'!$A:BA,(BD$3+2),FALSE)))</f>
        <v>3</v>
      </c>
      <c r="BE67" s="95">
        <f>IF($C67 = "neg", (($D67+1) - VLOOKUP($B67,'Results-formatted 060121'!$A:BB,(BE$3+2),FALSE)), IF($C67 = "pos-neg", (3+VLOOKUP($B67,'Results-formatted 060121'!$A:BB,(BE$3+2),FALSE)), VLOOKUP($B67,'Results-formatted 060121'!$A:BB,(BE$3+2),FALSE)))</f>
        <v>4</v>
      </c>
      <c r="BF67" s="95">
        <f>IF($C67 = "neg", (($D67+1) - VLOOKUP($B67,'Results-formatted 060121'!$A:BC,(BF$3+2),FALSE)), IF($C67 = "pos-neg", (3+VLOOKUP($B67,'Results-formatted 060121'!$A:BC,(BF$3+2),FALSE)), VLOOKUP($B67,'Results-formatted 060121'!$A:BC,(BF$3+2),FALSE)))</f>
        <v>3</v>
      </c>
      <c r="BG67" s="95">
        <f>IF($C67 = "neg", (($D67+1) - VLOOKUP($B67,'Results-formatted 060121'!$A:BD,(BG$3+2),FALSE)), IF($C67 = "pos-neg", (3+VLOOKUP($B67,'Results-formatted 060121'!$A:BD,(BG$3+2),FALSE)), VLOOKUP($B67,'Results-formatted 060121'!$A:BD,(BG$3+2),FALSE)))</f>
        <v>2</v>
      </c>
      <c r="BH67" s="95">
        <f>IF($C67 = "neg", (($D67+1) - VLOOKUP($B67,'Results-formatted 060121'!$A:BE,(BH$3+2),FALSE)), IF($C67 = "pos-neg", (3+VLOOKUP($B67,'Results-formatted 060121'!$A:BE,(BH$3+2),FALSE)), VLOOKUP($B67,'Results-formatted 060121'!$A:BE,(BH$3+2),FALSE)))</f>
        <v>3</v>
      </c>
      <c r="BI67" s="95">
        <f>IF($C67 = "neg", (($D67+1) - VLOOKUP($B67,'Results-formatted 060121'!$A:BF,(BI$3+2),FALSE)), IF($C67 = "pos-neg", (3+VLOOKUP($B67,'Results-formatted 060121'!$A:BF,(BI$3+2),FALSE)), VLOOKUP($B67,'Results-formatted 060121'!$A:BF,(BI$3+2),FALSE)))</f>
        <v>4</v>
      </c>
      <c r="BJ67" s="95">
        <f>IF($C67 = "neg", (($D67+1) - VLOOKUP($B67,'Results-formatted 060121'!$A:BG,(BJ$3+2),FALSE)), IF($C67 = "pos-neg", (3+VLOOKUP($B67,'Results-formatted 060121'!$A:BG,(BJ$3+2),FALSE)), VLOOKUP($B67,'Results-formatted 060121'!$A:BG,(BJ$3+2),FALSE)))</f>
        <v>3</v>
      </c>
      <c r="BK67" s="95">
        <f>IF($C67 = "neg", (($D67+1) - VLOOKUP($B67,'Results-formatted 060121'!$A:BH,(BK$3+2),FALSE)), IF($C67 = "pos-neg", (3+VLOOKUP($B67,'Results-formatted 060121'!$A:BH,(BK$3+2),FALSE)), VLOOKUP($B67,'Results-formatted 060121'!$A:BH,(BK$3+2),FALSE)))</f>
        <v>4</v>
      </c>
      <c r="BL67" s="95">
        <f>IF($C67 = "neg", (($D67+1) - VLOOKUP($B67,'Results-formatted 060121'!$A:BI,(BL$3+2),FALSE)), IF($C67 = "pos-neg", (3+VLOOKUP($B67,'Results-formatted 060121'!$A:BI,(BL$3+2),FALSE)), VLOOKUP($B67,'Results-formatted 060121'!$A:BI,(BL$3+2),FALSE)))</f>
        <v>5</v>
      </c>
      <c r="BM67" s="95">
        <f>IF($C67 = "neg", (($D67+1) - VLOOKUP($B67,'Results-formatted 060121'!$A:BJ,(BM$3+2),FALSE)), IF($C67 = "pos-neg", (3+VLOOKUP($B67,'Results-formatted 060121'!$A:BJ,(BM$3+2),FALSE)), VLOOKUP($B67,'Results-formatted 060121'!$A:BJ,(BM$3+2),FALSE)))</f>
        <v>3</v>
      </c>
      <c r="BN67" s="95"/>
      <c r="BO67" s="95"/>
      <c r="BP67" s="95"/>
      <c r="BQ67" s="95"/>
      <c r="BR67" s="95"/>
      <c r="BS67" s="95"/>
      <c r="BT67" s="95"/>
      <c r="BU67" s="95"/>
      <c r="BV67" s="95"/>
      <c r="BW67" s="95"/>
      <c r="BX67" s="95"/>
      <c r="BY67" s="95"/>
      <c r="BZ67" s="95"/>
      <c r="CA67" s="95"/>
      <c r="CB67" s="95"/>
      <c r="CC67" s="95"/>
      <c r="CD67" s="98"/>
      <c r="CE67" s="25">
        <f t="shared" si="12"/>
        <v>3.65</v>
      </c>
      <c r="CF67" s="25">
        <f t="shared" si="13"/>
        <v>1.1323442011290155</v>
      </c>
    </row>
    <row r="68" spans="2:84" ht="42" x14ac:dyDescent="0.15">
      <c r="B68" s="84" t="s">
        <v>739</v>
      </c>
      <c r="C68" s="86" t="s">
        <v>224</v>
      </c>
      <c r="D68" s="2">
        <v>5</v>
      </c>
      <c r="E68" s="15" t="s">
        <v>43</v>
      </c>
      <c r="F68" s="95">
        <f>IF($C68 = "neg", (($D68+1) - VLOOKUP($B68,'Results-formatted 060121'!$A:$AJ,(F$3+2),FALSE)), IF($C68 = "pos-neg", (3+VLOOKUP($B68,'Results-formatted 060121'!$A:$AJ,(F$3+2),FALSE)), VLOOKUP($B68,'Results-formatted 060121'!$A:$AJ,(F$3+2),FALSE)))</f>
        <v>3</v>
      </c>
      <c r="G68" s="95">
        <f>IF($C68 = "neg", (($D68+1) - VLOOKUP($B68,'Results-formatted 060121'!$A:$AJ,(G$3+2),FALSE)), IF($C68 = "pos-neg", (3+VLOOKUP($B68,'Results-formatted 060121'!$A:$AJ,(G$3+2),FALSE)), VLOOKUP($B68,'Results-formatted 060121'!$A:$AJ,(G$3+2),FALSE)))</f>
        <v>5</v>
      </c>
      <c r="H68" s="95">
        <f>IF($C68 = "neg", (($D68+1) - VLOOKUP($B68,'Results-formatted 060121'!$A:$AJ,(H$3+2),FALSE)), IF($C68 = "pos-neg", (3+VLOOKUP($B68,'Results-formatted 060121'!$A:$AJ,(H$3+2),FALSE)), VLOOKUP($B68,'Results-formatted 060121'!$A:$AJ,(H$3+2),FALSE)))</f>
        <v>4</v>
      </c>
      <c r="I68" s="95">
        <f>IF($C68 = "neg", (($D68+1) - VLOOKUP($B68,'Results-formatted 060121'!$A:$AJ,(I$3+2),FALSE)), IF($C68 = "pos-neg", (3+VLOOKUP($B68,'Results-formatted 060121'!$A:$AJ,(I$3+2),FALSE)), VLOOKUP($B68,'Results-formatted 060121'!$A:$AJ,(I$3+2),FALSE)))</f>
        <v>1</v>
      </c>
      <c r="J68" s="95">
        <f>IF($C68 = "neg", (($D68+1) - VLOOKUP($B68,'Results-formatted 060121'!$A:$AJ,(J$3+2),FALSE)), IF($C68 = "pos-neg", (3+VLOOKUP($B68,'Results-formatted 060121'!$A:$AJ,(J$3+2),FALSE)), VLOOKUP($B68,'Results-formatted 060121'!$A:$AJ,(J$3+2),FALSE)))</f>
        <v>3</v>
      </c>
      <c r="K68" s="95">
        <f>IF($C68 = "neg", (($D68+1) - VLOOKUP($B68,'Results-formatted 060121'!$A:$AJ,(K$3+2),FALSE)), IF($C68 = "pos-neg", (3+VLOOKUP($B68,'Results-formatted 060121'!$A:$AJ,(K$3+2),FALSE)), VLOOKUP($B68,'Results-formatted 060121'!$A:$AJ,(K$3+2),FALSE)))</f>
        <v>4</v>
      </c>
      <c r="L68" s="95">
        <f>IF($C68 = "neg", (($D68+1) - VLOOKUP($B68,'Results-formatted 060121'!$A:$AJ,(L$3+2),FALSE)), IF($C68 = "pos-neg", (3+VLOOKUP($B68,'Results-formatted 060121'!$A:$AJ,(L$3+2),FALSE)), VLOOKUP($B68,'Results-formatted 060121'!$A:$AJ,(L$3+2),FALSE)))</f>
        <v>3</v>
      </c>
      <c r="M68" s="95">
        <f>IF($C68 = "neg", (($D68+1) - VLOOKUP($B68,'Results-formatted 060121'!$A:$AJ,(M$3+2),FALSE)), IF($C68 = "pos-neg", (3+VLOOKUP($B68,'Results-formatted 060121'!$A:$AJ,(M$3+2),FALSE)), VLOOKUP($B68,'Results-formatted 060121'!$A:$AJ,(M$3+2),FALSE)))</f>
        <v>5</v>
      </c>
      <c r="N68" s="95">
        <f>IF($C68 = "neg", (($D68+1) - VLOOKUP($B68,'Results-formatted 060121'!$A:$AJ,(N$3+2),FALSE)), IF($C68 = "pos-neg", (3+VLOOKUP($B68,'Results-formatted 060121'!$A:$AJ,(N$3+2),FALSE)), VLOOKUP($B68,'Results-formatted 060121'!$A:$AJ,(N$3+2),FALSE)))</f>
        <v>3</v>
      </c>
      <c r="O68" s="95">
        <f>IF($C68 = "neg", (($D68+1) - VLOOKUP($B68,'Results-formatted 060121'!$A:$AJ,(O$3+2),FALSE)), IF($C68 = "pos-neg", (3+VLOOKUP($B68,'Results-formatted 060121'!$A:$AJ,(O$3+2),FALSE)), VLOOKUP($B68,'Results-formatted 060121'!$A:$AJ,(O$3+2),FALSE)))</f>
        <v>5</v>
      </c>
      <c r="P68" s="95">
        <f>IF($C68 = "neg", (($D68+1) - VLOOKUP($B68,'Results-formatted 060121'!$A:$AJ,(P$3+2),FALSE)), IF($C68 = "pos-neg", (3+VLOOKUP($B68,'Results-formatted 060121'!$A:$AJ,(P$3+2),FALSE)), VLOOKUP($B68,'Results-formatted 060121'!$A:$AJ,(P$3+2),FALSE)))</f>
        <v>4</v>
      </c>
      <c r="Q68" s="95">
        <f>IF($C68 = "neg", (($D68+1) - VLOOKUP($B68,'Results-formatted 060121'!$A:$AJ,(Q$3+2),FALSE)), IF($C68 = "pos-neg", (3+VLOOKUP($B68,'Results-formatted 060121'!$A:$AJ,(Q$3+2),FALSE)), VLOOKUP($B68,'Results-formatted 060121'!$A:$AJ,(Q$3+2),FALSE)))</f>
        <v>5</v>
      </c>
      <c r="R68" s="95">
        <f>IF($C68 = "neg", (($D68+1) - VLOOKUP($B68,'Results-formatted 060121'!$A:$AJ,(R$3+2),FALSE)), IF($C68 = "pos-neg", (3+VLOOKUP($B68,'Results-formatted 060121'!$A:$AJ,(R$3+2),FALSE)), VLOOKUP($B68,'Results-formatted 060121'!$A:$AJ,(R$3+2),FALSE)))</f>
        <v>4</v>
      </c>
      <c r="S68" s="95">
        <f>IF($C68 = "neg", (($D68+1) - VLOOKUP($B68,'Results-formatted 060121'!$A:$AJ,(S$3+2),FALSE)), IF($C68 = "pos-neg", (3+VLOOKUP($B68,'Results-formatted 060121'!$A:$AJ,(S$3+2),FALSE)), VLOOKUP($B68,'Results-formatted 060121'!$A:$AJ,(S$3+2),FALSE)))</f>
        <v>3</v>
      </c>
      <c r="T68" s="95">
        <f>IF($C68 = "neg", (($D68+1) - VLOOKUP($B68,'Results-formatted 060121'!$A:$AJ,(T$3+2),FALSE)), IF($C68 = "pos-neg", (3+VLOOKUP($B68,'Results-formatted 060121'!$A:$AJ,(T$3+2),FALSE)), VLOOKUP($B68,'Results-formatted 060121'!$A:$AJ,(T$3+2),FALSE)))</f>
        <v>5</v>
      </c>
      <c r="U68" s="95">
        <f>IF($C68 = "neg", (($D68+1) - VLOOKUP($B68,'Results-formatted 060121'!$A:$AJ,(U$3+2),FALSE)), IF($C68 = "pos-neg", (3+VLOOKUP($B68,'Results-formatted 060121'!$A:$AJ,(U$3+2),FALSE)), VLOOKUP($B68,'Results-formatted 060121'!$A:$AJ,(U$3+2),FALSE)))</f>
        <v>5</v>
      </c>
      <c r="V68" s="95">
        <f>IF($C68 = "neg", (($D68+1) - VLOOKUP($B68,'Results-formatted 060121'!$A:$AJ,(V$3+2),FALSE)), IF($C68 = "pos-neg", (3+VLOOKUP($B68,'Results-formatted 060121'!$A:$AJ,(V$3+2),FALSE)), VLOOKUP($B68,'Results-formatted 060121'!$A:$AJ,(V$3+2),FALSE)))</f>
        <v>3</v>
      </c>
      <c r="W68" s="95">
        <f>IF($C68 = "neg", (($D68+1) - VLOOKUP($B68,'Results-formatted 060121'!$A:$AJ,(W$3+2),FALSE)), IF($C68 = "pos-neg", (3+VLOOKUP($B68,'Results-formatted 060121'!$A:$AJ,(W$3+2),FALSE)), VLOOKUP($B68,'Results-formatted 060121'!$A:$AJ,(W$3+2),FALSE)))</f>
        <v>4</v>
      </c>
      <c r="X68" s="95">
        <f>IF($C68 = "neg", (($D68+1) - VLOOKUP($B68,'Results-formatted 060121'!$A:$AJ,(X$3+2),FALSE)), IF($C68 = "pos-neg", (3+VLOOKUP($B68,'Results-formatted 060121'!$A:$AJ,(X$3+2),FALSE)), VLOOKUP($B68,'Results-formatted 060121'!$A:$AJ,(X$3+2),FALSE)))</f>
        <v>4</v>
      </c>
      <c r="Y68" s="95">
        <f>IF($C68 = "neg", (($D68+1) - VLOOKUP($B68,'Results-formatted 060121'!$A:$AJ,(Y$3+2),FALSE)), IF($C68 = "pos-neg", (3+VLOOKUP($B68,'Results-formatted 060121'!$A:$AJ,(Y$3+2),FALSE)), VLOOKUP($B68,'Results-formatted 060121'!$A:$AJ,(Y$3+2),FALSE)))</f>
        <v>4</v>
      </c>
      <c r="Z68" s="95">
        <f>IF($C68 = "neg", (($D68+1) - VLOOKUP($B68,'Results-formatted 060121'!$A:$AJ,(Z$3+2),FALSE)), IF($C68 = "pos-neg", (3+VLOOKUP($B68,'Results-formatted 060121'!$A:$AJ,(Z$3+2),FALSE)), VLOOKUP($B68,'Results-formatted 060121'!$A:$AJ,(Z$3+2),FALSE)))</f>
        <v>3</v>
      </c>
      <c r="AA68" s="95">
        <f>IF($C68 = "neg", (($D68+1) - VLOOKUP($B68,'Results-formatted 060121'!$A:$AJ,(AA$3+2),FALSE)), IF($C68 = "pos-neg", (3+VLOOKUP($B68,'Results-formatted 060121'!$A:$AJ,(AA$3+2),FALSE)), VLOOKUP($B68,'Results-formatted 060121'!$A:$AJ,(AA$3+2),FALSE)))</f>
        <v>4</v>
      </c>
      <c r="AB68" s="95">
        <f>IF($C68 = "neg", (($D68+1) - VLOOKUP($B68,'Results-formatted 060121'!$A:$AJ,(AB$3+2),FALSE)), IF($C68 = "pos-neg", (3+VLOOKUP($B68,'Results-formatted 060121'!$A:$AJ,(AB$3+2),FALSE)), VLOOKUP($B68,'Results-formatted 060121'!$A:$AJ,(AB$3+2),FALSE)))</f>
        <v>4</v>
      </c>
      <c r="AC68" s="95">
        <f>IF($C68 = "neg", (($D68+1) - VLOOKUP($B68,'Results-formatted 060121'!$A:$AJ,(AC$3+2),FALSE)), IF($C68 = "pos-neg", (3+VLOOKUP($B68,'Results-formatted 060121'!$A:$AJ,(AC$3+2),FALSE)), VLOOKUP($B68,'Results-formatted 060121'!$A:$AJ,(AC$3+2),FALSE)))</f>
        <v>2</v>
      </c>
      <c r="AD68" s="95">
        <f>IF($C68 = "neg", (($D68+1) - VLOOKUP($B68,'Results-formatted 060121'!$A:$AJ,(AD$3+2),FALSE)), IF($C68 = "pos-neg", (3+VLOOKUP($B68,'Results-formatted 060121'!$A:$AJ,(AD$3+2),FALSE)), VLOOKUP($B68,'Results-formatted 060121'!$A:$AJ,(AD$3+2),FALSE)))</f>
        <v>4</v>
      </c>
      <c r="AE68" s="95">
        <f>IF($C68 = "neg", (($D68+1) - VLOOKUP($B68,'Results-formatted 060121'!$A:$AJ,(AE$3+2),FALSE)), IF($C68 = "pos-neg", (3+VLOOKUP($B68,'Results-formatted 060121'!$A:$AJ,(AE$3+2),FALSE)), VLOOKUP($B68,'Results-formatted 060121'!$A:$AJ,(AE$3+2),FALSE)))</f>
        <v>5</v>
      </c>
      <c r="AF68" s="95">
        <f>IF($C68 = "neg", (($D68+1) - VLOOKUP($B68,'Results-formatted 060121'!$A:$AJ,(AF$3+2),FALSE)), IF($C68 = "pos-neg", (3+VLOOKUP($B68,'Results-formatted 060121'!$A:$AJ,(AF$3+2),FALSE)), VLOOKUP($B68,'Results-formatted 060121'!$A:$AJ,(AF$3+2),FALSE)))</f>
        <v>4</v>
      </c>
      <c r="AG68" s="95">
        <f>IF($C68 = "neg", (($D68+1) - VLOOKUP($B68,'Results-formatted 060121'!$A:$AJ,(AG$3+2),FALSE)), IF($C68 = "pos-neg", (3+VLOOKUP($B68,'Results-formatted 060121'!$A:$AJ,(AG$3+2),FALSE)), VLOOKUP($B68,'Results-formatted 060121'!$A:$AJ,(AG$3+2),FALSE)))</f>
        <v>5</v>
      </c>
      <c r="AH68" s="95">
        <f>IF($C68 = "neg", (($D68+1) - VLOOKUP($B68,'Results-formatted 060121'!$A:$AJ,(AH$3+2),FALSE)), IF($C68 = "pos-neg", (3+VLOOKUP($B68,'Results-formatted 060121'!$A:$AJ,(AH$3+2),FALSE)), VLOOKUP($B68,'Results-formatted 060121'!$A:$AJ,(AH$3+2),FALSE)))</f>
        <v>3</v>
      </c>
      <c r="AI68" s="95">
        <f>IF($C68 = "neg", (($D68+1) - VLOOKUP($B68,'Results-formatted 060121'!$A:$AJ,(AI$3+2),FALSE)), IF($C68 = "pos-neg", (3+VLOOKUP($B68,'Results-formatted 060121'!$A:$AJ,(AI$3+2),FALSE)), VLOOKUP($B68,'Results-formatted 060121'!$A:$AJ,(AI$3+2),FALSE)))</f>
        <v>2</v>
      </c>
      <c r="AJ68" s="95">
        <f>IF($C68 = "neg", (($D68+1) - VLOOKUP($B68,'Results-formatted 060121'!$A:$AJ,(AJ$3+2),FALSE)), IF($C68 = "pos-neg", (3+VLOOKUP($B68,'Results-formatted 060121'!$A:$AJ,(AJ$3+2),FALSE)), VLOOKUP($B68,'Results-formatted 060121'!$A:$AJ,(AJ$3+2),FALSE)))</f>
        <v>5</v>
      </c>
      <c r="AK68" s="95">
        <f>IF($C68 = "neg", (($D68+1) - VLOOKUP($B68,'Results-formatted 060121'!$A:$AJ,(AK$3+2),FALSE)), IF($C68 = "pos-neg", (3+VLOOKUP($B68,'Results-formatted 060121'!$A:$AJ,(AK$3+2),FALSE)), VLOOKUP($B68,'Results-formatted 060121'!$A:$AJ,(AK$3+2),FALSE)))</f>
        <v>4</v>
      </c>
      <c r="AL68" s="95">
        <f>IF($C68 = "neg", (($D68+1) - VLOOKUP($B68,'Results-formatted 060121'!$A:$AJ,(AL$3+2),FALSE)), IF($C68 = "pos-neg", (3+VLOOKUP($B68,'Results-formatted 060121'!$A:$AJ,(AL$3+2),FALSE)), VLOOKUP($B68,'Results-formatted 060121'!$A:$AJ,(AL$3+2),FALSE)))</f>
        <v>4</v>
      </c>
      <c r="AM68" s="95">
        <f>IF($C68 = "neg", (($D68+1) - VLOOKUP($B68,'Results-formatted 060121'!$A:AJ,(AM$3+2),FALSE)), IF($C68 = "pos-neg", (3+VLOOKUP($B68,'Results-formatted 060121'!$A:AJ,(AM$3+2),FALSE)), VLOOKUP($B68,'Results-formatted 060121'!$A:AJ,(AM$3+2),FALSE)))</f>
        <v>5</v>
      </c>
      <c r="AN68" s="95">
        <f>IF($C68 = "neg", (($D68+1) - VLOOKUP($B68,'Results-formatted 060121'!$A:AK,(AN$3+2),FALSE)), IF($C68 = "pos-neg", (3+VLOOKUP($B68,'Results-formatted 060121'!$A:AK,(AN$3+2),FALSE)), VLOOKUP($B68,'Results-formatted 060121'!$A:AK,(AN$3+2),FALSE)))</f>
        <v>4</v>
      </c>
      <c r="AO68" s="95">
        <f>IF($C68 = "neg", (($D68+1) - VLOOKUP($B68,'Results-formatted 060121'!$A:AL,(AO$3+2),FALSE)), IF($C68 = "pos-neg", (3+VLOOKUP($B68,'Results-formatted 060121'!$A:AL,(AO$3+2),FALSE)), VLOOKUP($B68,'Results-formatted 060121'!$A:AL,(AO$3+2),FALSE)))</f>
        <v>4</v>
      </c>
      <c r="AP68" s="95">
        <f>IF($C68 = "neg", (($D68+1) - VLOOKUP($B68,'Results-formatted 060121'!$A:AM,(AP$3+2),FALSE)), IF($C68 = "pos-neg", (3+VLOOKUP($B68,'Results-formatted 060121'!$A:AM,(AP$3+2),FALSE)), VLOOKUP($B68,'Results-formatted 060121'!$A:AM,(AP$3+2),FALSE)))</f>
        <v>4</v>
      </c>
      <c r="AQ68" s="95">
        <f>IF($C68 = "neg", (($D68+1) - VLOOKUP($B68,'Results-formatted 060121'!$A:AN,(AQ$3+2),FALSE)), IF($C68 = "pos-neg", (3+VLOOKUP($B68,'Results-formatted 060121'!$A:AN,(AQ$3+2),FALSE)), VLOOKUP($B68,'Results-formatted 060121'!$A:AN,(AQ$3+2),FALSE)))</f>
        <v>4</v>
      </c>
      <c r="AR68" s="95">
        <f>IF($C68 = "neg", (($D68+1) - VLOOKUP($B68,'Results-formatted 060121'!$A:AO,(AR$3+2),FALSE)), IF($C68 = "pos-neg", (3+VLOOKUP($B68,'Results-formatted 060121'!$A:AO,(AR$3+2),FALSE)), VLOOKUP($B68,'Results-formatted 060121'!$A:AO,(AR$3+2),FALSE)))</f>
        <v>5</v>
      </c>
      <c r="AS68" s="95">
        <f>IF($C68 = "neg", (($D68+1) - VLOOKUP($B68,'Results-formatted 060121'!$A:AP,(AS$3+2),FALSE)), IF($C68 = "pos-neg", (3+VLOOKUP($B68,'Results-formatted 060121'!$A:AP,(AS$3+2),FALSE)), VLOOKUP($B68,'Results-formatted 060121'!$A:AP,(AS$3+2),FALSE)))</f>
        <v>3</v>
      </c>
      <c r="AT68" s="95">
        <f>IF($C68 = "neg", (($D68+1) - VLOOKUP($B68,'Results-formatted 060121'!$A:AQ,(AT$3+2),FALSE)), IF($C68 = "pos-neg", (3+VLOOKUP($B68,'Results-formatted 060121'!$A:AQ,(AT$3+2),FALSE)), VLOOKUP($B68,'Results-formatted 060121'!$A:AQ,(AT$3+2),FALSE)))</f>
        <v>5</v>
      </c>
      <c r="AU68" s="95">
        <f>IF($C68 = "neg", (($D68+1) - VLOOKUP($B68,'Results-formatted 060121'!$A:AR,(AU$3+2),FALSE)), IF($C68 = "pos-neg", (3+VLOOKUP($B68,'Results-formatted 060121'!$A:AR,(AU$3+2),FALSE)), VLOOKUP($B68,'Results-formatted 060121'!$A:AR,(AU$3+2),FALSE)))</f>
        <v>4</v>
      </c>
      <c r="AV68" s="95">
        <f>IF($C68 = "neg", (($D68+1) - VLOOKUP($B68,'Results-formatted 060121'!$A:AS,(AV$3+2),FALSE)), IF($C68 = "pos-neg", (3+VLOOKUP($B68,'Results-formatted 060121'!$A:AS,(AV$3+2),FALSE)), VLOOKUP($B68,'Results-formatted 060121'!$A:AS,(AV$3+2),FALSE)))</f>
        <v>4</v>
      </c>
      <c r="AW68" s="95">
        <f>IF($C68 = "neg", (($D68+1) - VLOOKUP($B68,'Results-formatted 060121'!$A:AT,(AW$3+2),FALSE)), IF($C68 = "pos-neg", (3+VLOOKUP($B68,'Results-formatted 060121'!$A:AT,(AW$3+2),FALSE)), VLOOKUP($B68,'Results-formatted 060121'!$A:AT,(AW$3+2),FALSE)))</f>
        <v>4</v>
      </c>
      <c r="AX68" s="95">
        <f>IF($C68 = "neg", (($D68+1) - VLOOKUP($B68,'Results-formatted 060121'!$A:AU,(AX$3+2),FALSE)), IF($C68 = "pos-neg", (3+VLOOKUP($B68,'Results-formatted 060121'!$A:AU,(AX$3+2),FALSE)), VLOOKUP($B68,'Results-formatted 060121'!$A:AU,(AX$3+2),FALSE)))</f>
        <v>2</v>
      </c>
      <c r="AY68" s="95">
        <f>IF($C68 = "neg", (($D68+1) - VLOOKUP($B68,'Results-formatted 060121'!$A:AV,(AY$3+2),FALSE)), IF($C68 = "pos-neg", (3+VLOOKUP($B68,'Results-formatted 060121'!$A:AV,(AY$3+2),FALSE)), VLOOKUP($B68,'Results-formatted 060121'!$A:AV,(AY$3+2),FALSE)))</f>
        <v>0</v>
      </c>
      <c r="AZ68" s="95">
        <f>IF($C68 = "neg", (($D68+1) - VLOOKUP($B68,'Results-formatted 060121'!$A:AW,(AZ$3+2),FALSE)), IF($C68 = "pos-neg", (3+VLOOKUP($B68,'Results-formatted 060121'!$A:AW,(AZ$3+2),FALSE)), VLOOKUP($B68,'Results-formatted 060121'!$A:AW,(AZ$3+2),FALSE)))</f>
        <v>3</v>
      </c>
      <c r="BA68" s="95">
        <f>IF($C68 = "neg", (($D68+1) - VLOOKUP($B68,'Results-formatted 060121'!$A:AX,(BA$3+2),FALSE)), IF($C68 = "pos-neg", (3+VLOOKUP($B68,'Results-formatted 060121'!$A:AX,(BA$3+2),FALSE)), VLOOKUP($B68,'Results-formatted 060121'!$A:AX,(BA$3+2),FALSE)))</f>
        <v>4</v>
      </c>
      <c r="BB68" s="95">
        <f>IF($C68 = "neg", (($D68+1) - VLOOKUP($B68,'Results-formatted 060121'!$A:AY,(BB$3+2),FALSE)), IF($C68 = "pos-neg", (3+VLOOKUP($B68,'Results-formatted 060121'!$A:AY,(BB$3+2),FALSE)), VLOOKUP($B68,'Results-formatted 060121'!$A:AY,(BB$3+2),FALSE)))</f>
        <v>5</v>
      </c>
      <c r="BC68" s="95">
        <f>IF($C68 = "neg", (($D68+1) - VLOOKUP($B68,'Results-formatted 060121'!$A:AZ,(BC$3+2),FALSE)), IF($C68 = "pos-neg", (3+VLOOKUP($B68,'Results-formatted 060121'!$A:AZ,(BC$3+2),FALSE)), VLOOKUP($B68,'Results-formatted 060121'!$A:AZ,(BC$3+2),FALSE)))</f>
        <v>3</v>
      </c>
      <c r="BD68" s="95">
        <f>IF($C68 = "neg", (($D68+1) - VLOOKUP($B68,'Results-formatted 060121'!$A:BA,(BD$3+2),FALSE)), IF($C68 = "pos-neg", (3+VLOOKUP($B68,'Results-formatted 060121'!$A:BA,(BD$3+2),FALSE)), VLOOKUP($B68,'Results-formatted 060121'!$A:BA,(BD$3+2),FALSE)))</f>
        <v>4</v>
      </c>
      <c r="BE68" s="95">
        <f>IF($C68 = "neg", (($D68+1) - VLOOKUP($B68,'Results-formatted 060121'!$A:BB,(BE$3+2),FALSE)), IF($C68 = "pos-neg", (3+VLOOKUP($B68,'Results-formatted 060121'!$A:BB,(BE$3+2),FALSE)), VLOOKUP($B68,'Results-formatted 060121'!$A:BB,(BE$3+2),FALSE)))</f>
        <v>4</v>
      </c>
      <c r="BF68" s="95">
        <f>IF($C68 = "neg", (($D68+1) - VLOOKUP($B68,'Results-formatted 060121'!$A:BC,(BF$3+2),FALSE)), IF($C68 = "pos-neg", (3+VLOOKUP($B68,'Results-formatted 060121'!$A:BC,(BF$3+2),FALSE)), VLOOKUP($B68,'Results-formatted 060121'!$A:BC,(BF$3+2),FALSE)))</f>
        <v>3</v>
      </c>
      <c r="BG68" s="95">
        <f>IF($C68 = "neg", (($D68+1) - VLOOKUP($B68,'Results-formatted 060121'!$A:BD,(BG$3+2),FALSE)), IF($C68 = "pos-neg", (3+VLOOKUP($B68,'Results-formatted 060121'!$A:BD,(BG$3+2),FALSE)), VLOOKUP($B68,'Results-formatted 060121'!$A:BD,(BG$3+2),FALSE)))</f>
        <v>3</v>
      </c>
      <c r="BH68" s="95">
        <f>IF($C68 = "neg", (($D68+1) - VLOOKUP($B68,'Results-formatted 060121'!$A:BE,(BH$3+2),FALSE)), IF($C68 = "pos-neg", (3+VLOOKUP($B68,'Results-formatted 060121'!$A:BE,(BH$3+2),FALSE)), VLOOKUP($B68,'Results-formatted 060121'!$A:BE,(BH$3+2),FALSE)))</f>
        <v>3</v>
      </c>
      <c r="BI68" s="95">
        <f>IF($C68 = "neg", (($D68+1) - VLOOKUP($B68,'Results-formatted 060121'!$A:BF,(BI$3+2),FALSE)), IF($C68 = "pos-neg", (3+VLOOKUP($B68,'Results-formatted 060121'!$A:BF,(BI$3+2),FALSE)), VLOOKUP($B68,'Results-formatted 060121'!$A:BF,(BI$3+2),FALSE)))</f>
        <v>4</v>
      </c>
      <c r="BJ68" s="95">
        <f>IF($C68 = "neg", (($D68+1) - VLOOKUP($B68,'Results-formatted 060121'!$A:BG,(BJ$3+2),FALSE)), IF($C68 = "pos-neg", (3+VLOOKUP($B68,'Results-formatted 060121'!$A:BG,(BJ$3+2),FALSE)), VLOOKUP($B68,'Results-formatted 060121'!$A:BG,(BJ$3+2),FALSE)))</f>
        <v>4</v>
      </c>
      <c r="BK68" s="95">
        <f>IF($C68 = "neg", (($D68+1) - VLOOKUP($B68,'Results-formatted 060121'!$A:BH,(BK$3+2),FALSE)), IF($C68 = "pos-neg", (3+VLOOKUP($B68,'Results-formatted 060121'!$A:BH,(BK$3+2),FALSE)), VLOOKUP($B68,'Results-formatted 060121'!$A:BH,(BK$3+2),FALSE)))</f>
        <v>4</v>
      </c>
      <c r="BL68" s="95">
        <f>IF($C68 = "neg", (($D68+1) - VLOOKUP($B68,'Results-formatted 060121'!$A:BI,(BL$3+2),FALSE)), IF($C68 = "pos-neg", (3+VLOOKUP($B68,'Results-formatted 060121'!$A:BI,(BL$3+2),FALSE)), VLOOKUP($B68,'Results-formatted 060121'!$A:BI,(BL$3+2),FALSE)))</f>
        <v>4</v>
      </c>
      <c r="BM68" s="95">
        <f>IF($C68 = "neg", (($D68+1) - VLOOKUP($B68,'Results-formatted 060121'!$A:BJ,(BM$3+2),FALSE)), IF($C68 = "pos-neg", (3+VLOOKUP($B68,'Results-formatted 060121'!$A:BJ,(BM$3+2),FALSE)), VLOOKUP($B68,'Results-formatted 060121'!$A:BJ,(BM$3+2),FALSE)))</f>
        <v>3</v>
      </c>
      <c r="BN68" s="95"/>
      <c r="BO68" s="95"/>
      <c r="BP68" s="95"/>
      <c r="BQ68" s="95"/>
      <c r="BR68" s="95"/>
      <c r="BS68" s="95"/>
      <c r="BT68" s="95"/>
      <c r="BU68" s="95"/>
      <c r="BV68" s="95"/>
      <c r="BW68" s="95"/>
      <c r="BX68" s="95"/>
      <c r="BY68" s="95"/>
      <c r="BZ68" s="95"/>
      <c r="CA68" s="95"/>
      <c r="CB68" s="95"/>
      <c r="CC68" s="95"/>
      <c r="CD68" s="98"/>
      <c r="CE68" s="25">
        <f t="shared" si="12"/>
        <v>3.75</v>
      </c>
      <c r="CF68" s="25">
        <f t="shared" si="13"/>
        <v>1.0188893920442683</v>
      </c>
    </row>
    <row r="69" spans="2:84" ht="42" x14ac:dyDescent="0.15">
      <c r="B69" s="84" t="s">
        <v>740</v>
      </c>
      <c r="C69" s="86" t="s">
        <v>224</v>
      </c>
      <c r="D69" s="2">
        <v>5</v>
      </c>
      <c r="E69" s="15" t="s">
        <v>1154</v>
      </c>
      <c r="F69" s="95">
        <f>IF($C69 = "neg", (($D69+1) - VLOOKUP($B69,'Results-formatted 060121'!$A:$AJ,(F$3+2),FALSE)), IF($C69 = "pos-neg", (3+VLOOKUP($B69,'Results-formatted 060121'!$A:$AJ,(F$3+2),FALSE)), VLOOKUP($B69,'Results-formatted 060121'!$A:$AJ,(F$3+2),FALSE)))</f>
        <v>3</v>
      </c>
      <c r="G69" s="95">
        <f>IF($C69 = "neg", (($D69+1) - VLOOKUP($B69,'Results-formatted 060121'!$A:$AJ,(G$3+2),FALSE)), IF($C69 = "pos-neg", (3+VLOOKUP($B69,'Results-formatted 060121'!$A:$AJ,(G$3+2),FALSE)), VLOOKUP($B69,'Results-formatted 060121'!$A:$AJ,(G$3+2),FALSE)))</f>
        <v>5</v>
      </c>
      <c r="H69" s="95">
        <f>IF($C69 = "neg", (($D69+1) - VLOOKUP($B69,'Results-formatted 060121'!$A:$AJ,(H$3+2),FALSE)), IF($C69 = "pos-neg", (3+VLOOKUP($B69,'Results-formatted 060121'!$A:$AJ,(H$3+2),FALSE)), VLOOKUP($B69,'Results-formatted 060121'!$A:$AJ,(H$3+2),FALSE)))</f>
        <v>3</v>
      </c>
      <c r="I69" s="95">
        <f>IF($C69 = "neg", (($D69+1) - VLOOKUP($B69,'Results-formatted 060121'!$A:$AJ,(I$3+2),FALSE)), IF($C69 = "pos-neg", (3+VLOOKUP($B69,'Results-formatted 060121'!$A:$AJ,(I$3+2),FALSE)), VLOOKUP($B69,'Results-formatted 060121'!$A:$AJ,(I$3+2),FALSE)))</f>
        <v>2</v>
      </c>
      <c r="J69" s="95">
        <f>IF($C69 = "neg", (($D69+1) - VLOOKUP($B69,'Results-formatted 060121'!$A:$AJ,(J$3+2),FALSE)), IF($C69 = "pos-neg", (3+VLOOKUP($B69,'Results-formatted 060121'!$A:$AJ,(J$3+2),FALSE)), VLOOKUP($B69,'Results-formatted 060121'!$A:$AJ,(J$3+2),FALSE)))</f>
        <v>3</v>
      </c>
      <c r="K69" s="95">
        <f>IF($C69 = "neg", (($D69+1) - VLOOKUP($B69,'Results-formatted 060121'!$A:$AJ,(K$3+2),FALSE)), IF($C69 = "pos-neg", (3+VLOOKUP($B69,'Results-formatted 060121'!$A:$AJ,(K$3+2),FALSE)), VLOOKUP($B69,'Results-formatted 060121'!$A:$AJ,(K$3+2),FALSE)))</f>
        <v>5</v>
      </c>
      <c r="L69" s="95">
        <f>IF($C69 = "neg", (($D69+1) - VLOOKUP($B69,'Results-formatted 060121'!$A:$AJ,(L$3+2),FALSE)), IF($C69 = "pos-neg", (3+VLOOKUP($B69,'Results-formatted 060121'!$A:$AJ,(L$3+2),FALSE)), VLOOKUP($B69,'Results-formatted 060121'!$A:$AJ,(L$3+2),FALSE)))</f>
        <v>3</v>
      </c>
      <c r="M69" s="95">
        <f>IF($C69 = "neg", (($D69+1) - VLOOKUP($B69,'Results-formatted 060121'!$A:$AJ,(M$3+2),FALSE)), IF($C69 = "pos-neg", (3+VLOOKUP($B69,'Results-formatted 060121'!$A:$AJ,(M$3+2),FALSE)), VLOOKUP($B69,'Results-formatted 060121'!$A:$AJ,(M$3+2),FALSE)))</f>
        <v>5</v>
      </c>
      <c r="N69" s="95">
        <f>IF($C69 = "neg", (($D69+1) - VLOOKUP($B69,'Results-formatted 060121'!$A:$AJ,(N$3+2),FALSE)), IF($C69 = "pos-neg", (3+VLOOKUP($B69,'Results-formatted 060121'!$A:$AJ,(N$3+2),FALSE)), VLOOKUP($B69,'Results-formatted 060121'!$A:$AJ,(N$3+2),FALSE)))</f>
        <v>4</v>
      </c>
      <c r="O69" s="95">
        <f>IF($C69 = "neg", (($D69+1) - VLOOKUP($B69,'Results-formatted 060121'!$A:$AJ,(O$3+2),FALSE)), IF($C69 = "pos-neg", (3+VLOOKUP($B69,'Results-formatted 060121'!$A:$AJ,(O$3+2),FALSE)), VLOOKUP($B69,'Results-formatted 060121'!$A:$AJ,(O$3+2),FALSE)))</f>
        <v>5</v>
      </c>
      <c r="P69" s="95">
        <f>IF($C69 = "neg", (($D69+1) - VLOOKUP($B69,'Results-formatted 060121'!$A:$AJ,(P$3+2),FALSE)), IF($C69 = "pos-neg", (3+VLOOKUP($B69,'Results-formatted 060121'!$A:$AJ,(P$3+2),FALSE)), VLOOKUP($B69,'Results-formatted 060121'!$A:$AJ,(P$3+2),FALSE)))</f>
        <v>4</v>
      </c>
      <c r="Q69" s="95">
        <f>IF($C69 = "neg", (($D69+1) - VLOOKUP($B69,'Results-formatted 060121'!$A:$AJ,(Q$3+2),FALSE)), IF($C69 = "pos-neg", (3+VLOOKUP($B69,'Results-formatted 060121'!$A:$AJ,(Q$3+2),FALSE)), VLOOKUP($B69,'Results-formatted 060121'!$A:$AJ,(Q$3+2),FALSE)))</f>
        <v>5</v>
      </c>
      <c r="R69" s="95">
        <f>IF($C69 = "neg", (($D69+1) - VLOOKUP($B69,'Results-formatted 060121'!$A:$AJ,(R$3+2),FALSE)), IF($C69 = "pos-neg", (3+VLOOKUP($B69,'Results-formatted 060121'!$A:$AJ,(R$3+2),FALSE)), VLOOKUP($B69,'Results-formatted 060121'!$A:$AJ,(R$3+2),FALSE)))</f>
        <v>4</v>
      </c>
      <c r="S69" s="95">
        <f>IF($C69 = "neg", (($D69+1) - VLOOKUP($B69,'Results-formatted 060121'!$A:$AJ,(S$3+2),FALSE)), IF($C69 = "pos-neg", (3+VLOOKUP($B69,'Results-formatted 060121'!$A:$AJ,(S$3+2),FALSE)), VLOOKUP($B69,'Results-formatted 060121'!$A:$AJ,(S$3+2),FALSE)))</f>
        <v>3</v>
      </c>
      <c r="T69" s="95">
        <f>IF($C69 = "neg", (($D69+1) - VLOOKUP($B69,'Results-formatted 060121'!$A:$AJ,(T$3+2),FALSE)), IF($C69 = "pos-neg", (3+VLOOKUP($B69,'Results-formatted 060121'!$A:$AJ,(T$3+2),FALSE)), VLOOKUP($B69,'Results-formatted 060121'!$A:$AJ,(T$3+2),FALSE)))</f>
        <v>5</v>
      </c>
      <c r="U69" s="95">
        <f>IF($C69 = "neg", (($D69+1) - VLOOKUP($B69,'Results-formatted 060121'!$A:$AJ,(U$3+2),FALSE)), IF($C69 = "pos-neg", (3+VLOOKUP($B69,'Results-formatted 060121'!$A:$AJ,(U$3+2),FALSE)), VLOOKUP($B69,'Results-formatted 060121'!$A:$AJ,(U$3+2),FALSE)))</f>
        <v>5</v>
      </c>
      <c r="V69" s="95">
        <f>IF($C69 = "neg", (($D69+1) - VLOOKUP($B69,'Results-formatted 060121'!$A:$AJ,(V$3+2),FALSE)), IF($C69 = "pos-neg", (3+VLOOKUP($B69,'Results-formatted 060121'!$A:$AJ,(V$3+2),FALSE)), VLOOKUP($B69,'Results-formatted 060121'!$A:$AJ,(V$3+2),FALSE)))</f>
        <v>3</v>
      </c>
      <c r="W69" s="95">
        <f>IF($C69 = "neg", (($D69+1) - VLOOKUP($B69,'Results-formatted 060121'!$A:$AJ,(W$3+2),FALSE)), IF($C69 = "pos-neg", (3+VLOOKUP($B69,'Results-formatted 060121'!$A:$AJ,(W$3+2),FALSE)), VLOOKUP($B69,'Results-formatted 060121'!$A:$AJ,(W$3+2),FALSE)))</f>
        <v>4</v>
      </c>
      <c r="X69" s="95">
        <f>IF($C69 = "neg", (($D69+1) - VLOOKUP($B69,'Results-formatted 060121'!$A:$AJ,(X$3+2),FALSE)), IF($C69 = "pos-neg", (3+VLOOKUP($B69,'Results-formatted 060121'!$A:$AJ,(X$3+2),FALSE)), VLOOKUP($B69,'Results-formatted 060121'!$A:$AJ,(X$3+2),FALSE)))</f>
        <v>4</v>
      </c>
      <c r="Y69" s="95">
        <f>IF($C69 = "neg", (($D69+1) - VLOOKUP($B69,'Results-formatted 060121'!$A:$AJ,(Y$3+2),FALSE)), IF($C69 = "pos-neg", (3+VLOOKUP($B69,'Results-formatted 060121'!$A:$AJ,(Y$3+2),FALSE)), VLOOKUP($B69,'Results-formatted 060121'!$A:$AJ,(Y$3+2),FALSE)))</f>
        <v>3</v>
      </c>
      <c r="Z69" s="95">
        <f>IF($C69 = "neg", (($D69+1) - VLOOKUP($B69,'Results-formatted 060121'!$A:$AJ,(Z$3+2),FALSE)), IF($C69 = "pos-neg", (3+VLOOKUP($B69,'Results-formatted 060121'!$A:$AJ,(Z$3+2),FALSE)), VLOOKUP($B69,'Results-formatted 060121'!$A:$AJ,(Z$3+2),FALSE)))</f>
        <v>4</v>
      </c>
      <c r="AA69" s="95">
        <f>IF($C69 = "neg", (($D69+1) - VLOOKUP($B69,'Results-formatted 060121'!$A:$AJ,(AA$3+2),FALSE)), IF($C69 = "pos-neg", (3+VLOOKUP($B69,'Results-formatted 060121'!$A:$AJ,(AA$3+2),FALSE)), VLOOKUP($B69,'Results-formatted 060121'!$A:$AJ,(AA$3+2),FALSE)))</f>
        <v>5</v>
      </c>
      <c r="AB69" s="95">
        <f>IF($C69 = "neg", (($D69+1) - VLOOKUP($B69,'Results-formatted 060121'!$A:$AJ,(AB$3+2),FALSE)), IF($C69 = "pos-neg", (3+VLOOKUP($B69,'Results-formatted 060121'!$A:$AJ,(AB$3+2),FALSE)), VLOOKUP($B69,'Results-formatted 060121'!$A:$AJ,(AB$3+2),FALSE)))</f>
        <v>4</v>
      </c>
      <c r="AC69" s="95">
        <f>IF($C69 = "neg", (($D69+1) - VLOOKUP($B69,'Results-formatted 060121'!$A:$AJ,(AC$3+2),FALSE)), IF($C69 = "pos-neg", (3+VLOOKUP($B69,'Results-formatted 060121'!$A:$AJ,(AC$3+2),FALSE)), VLOOKUP($B69,'Results-formatted 060121'!$A:$AJ,(AC$3+2),FALSE)))</f>
        <v>1</v>
      </c>
      <c r="AD69" s="95">
        <f>IF($C69 = "neg", (($D69+1) - VLOOKUP($B69,'Results-formatted 060121'!$A:$AJ,(AD$3+2),FALSE)), IF($C69 = "pos-neg", (3+VLOOKUP($B69,'Results-formatted 060121'!$A:$AJ,(AD$3+2),FALSE)), VLOOKUP($B69,'Results-formatted 060121'!$A:$AJ,(AD$3+2),FALSE)))</f>
        <v>4</v>
      </c>
      <c r="AE69" s="95">
        <f>IF($C69 = "neg", (($D69+1) - VLOOKUP($B69,'Results-formatted 060121'!$A:$AJ,(AE$3+2),FALSE)), IF($C69 = "pos-neg", (3+VLOOKUP($B69,'Results-formatted 060121'!$A:$AJ,(AE$3+2),FALSE)), VLOOKUP($B69,'Results-formatted 060121'!$A:$AJ,(AE$3+2),FALSE)))</f>
        <v>5</v>
      </c>
      <c r="AF69" s="95">
        <f>IF($C69 = "neg", (($D69+1) - VLOOKUP($B69,'Results-formatted 060121'!$A:$AJ,(AF$3+2),FALSE)), IF($C69 = "pos-neg", (3+VLOOKUP($B69,'Results-formatted 060121'!$A:$AJ,(AF$3+2),FALSE)), VLOOKUP($B69,'Results-formatted 060121'!$A:$AJ,(AF$3+2),FALSE)))</f>
        <v>4</v>
      </c>
      <c r="AG69" s="95">
        <f>IF($C69 = "neg", (($D69+1) - VLOOKUP($B69,'Results-formatted 060121'!$A:$AJ,(AG$3+2),FALSE)), IF($C69 = "pos-neg", (3+VLOOKUP($B69,'Results-formatted 060121'!$A:$AJ,(AG$3+2),FALSE)), VLOOKUP($B69,'Results-formatted 060121'!$A:$AJ,(AG$3+2),FALSE)))</f>
        <v>4</v>
      </c>
      <c r="AH69" s="95">
        <f>IF($C69 = "neg", (($D69+1) - VLOOKUP($B69,'Results-formatted 060121'!$A:$AJ,(AH$3+2),FALSE)), IF($C69 = "pos-neg", (3+VLOOKUP($B69,'Results-formatted 060121'!$A:$AJ,(AH$3+2),FALSE)), VLOOKUP($B69,'Results-formatted 060121'!$A:$AJ,(AH$3+2),FALSE)))</f>
        <v>3</v>
      </c>
      <c r="AI69" s="95">
        <f>IF($C69 = "neg", (($D69+1) - VLOOKUP($B69,'Results-formatted 060121'!$A:$AJ,(AI$3+2),FALSE)), IF($C69 = "pos-neg", (3+VLOOKUP($B69,'Results-formatted 060121'!$A:$AJ,(AI$3+2),FALSE)), VLOOKUP($B69,'Results-formatted 060121'!$A:$AJ,(AI$3+2),FALSE)))</f>
        <v>2</v>
      </c>
      <c r="AJ69" s="95">
        <f>IF($C69 = "neg", (($D69+1) - VLOOKUP($B69,'Results-formatted 060121'!$A:$AJ,(AJ$3+2),FALSE)), IF($C69 = "pos-neg", (3+VLOOKUP($B69,'Results-formatted 060121'!$A:$AJ,(AJ$3+2),FALSE)), VLOOKUP($B69,'Results-formatted 060121'!$A:$AJ,(AJ$3+2),FALSE)))</f>
        <v>5</v>
      </c>
      <c r="AK69" s="95">
        <f>IF($C69 = "neg", (($D69+1) - VLOOKUP($B69,'Results-formatted 060121'!$A:$AJ,(AK$3+2),FALSE)), IF($C69 = "pos-neg", (3+VLOOKUP($B69,'Results-formatted 060121'!$A:$AJ,(AK$3+2),FALSE)), VLOOKUP($B69,'Results-formatted 060121'!$A:$AJ,(AK$3+2),FALSE)))</f>
        <v>5</v>
      </c>
      <c r="AL69" s="95">
        <f>IF($C69 = "neg", (($D69+1) - VLOOKUP($B69,'Results-formatted 060121'!$A:$AJ,(AL$3+2),FALSE)), IF($C69 = "pos-neg", (3+VLOOKUP($B69,'Results-formatted 060121'!$A:$AJ,(AL$3+2),FALSE)), VLOOKUP($B69,'Results-formatted 060121'!$A:$AJ,(AL$3+2),FALSE)))</f>
        <v>4</v>
      </c>
      <c r="AM69" s="95">
        <f>IF($C69 = "neg", (($D69+1) - VLOOKUP($B69,'Results-formatted 060121'!$A:AJ,(AM$3+2),FALSE)), IF($C69 = "pos-neg", (3+VLOOKUP($B69,'Results-formatted 060121'!$A:AJ,(AM$3+2),FALSE)), VLOOKUP($B69,'Results-formatted 060121'!$A:AJ,(AM$3+2),FALSE)))</f>
        <v>4</v>
      </c>
      <c r="AN69" s="95">
        <f>IF($C69 = "neg", (($D69+1) - VLOOKUP($B69,'Results-formatted 060121'!$A:AK,(AN$3+2),FALSE)), IF($C69 = "pos-neg", (3+VLOOKUP($B69,'Results-formatted 060121'!$A:AK,(AN$3+2),FALSE)), VLOOKUP($B69,'Results-formatted 060121'!$A:AK,(AN$3+2),FALSE)))</f>
        <v>4</v>
      </c>
      <c r="AO69" s="95">
        <f>IF($C69 = "neg", (($D69+1) - VLOOKUP($B69,'Results-formatted 060121'!$A:AL,(AO$3+2),FALSE)), IF($C69 = "pos-neg", (3+VLOOKUP($B69,'Results-formatted 060121'!$A:AL,(AO$3+2),FALSE)), VLOOKUP($B69,'Results-formatted 060121'!$A:AL,(AO$3+2),FALSE)))</f>
        <v>4</v>
      </c>
      <c r="AP69" s="95">
        <f>IF($C69 = "neg", (($D69+1) - VLOOKUP($B69,'Results-formatted 060121'!$A:AM,(AP$3+2),FALSE)), IF($C69 = "pos-neg", (3+VLOOKUP($B69,'Results-formatted 060121'!$A:AM,(AP$3+2),FALSE)), VLOOKUP($B69,'Results-formatted 060121'!$A:AM,(AP$3+2),FALSE)))</f>
        <v>4</v>
      </c>
      <c r="AQ69" s="95">
        <f>IF($C69 = "neg", (($D69+1) - VLOOKUP($B69,'Results-formatted 060121'!$A:AN,(AQ$3+2),FALSE)), IF($C69 = "pos-neg", (3+VLOOKUP($B69,'Results-formatted 060121'!$A:AN,(AQ$3+2),FALSE)), VLOOKUP($B69,'Results-formatted 060121'!$A:AN,(AQ$3+2),FALSE)))</f>
        <v>3</v>
      </c>
      <c r="AR69" s="95">
        <f>IF($C69 = "neg", (($D69+1) - VLOOKUP($B69,'Results-formatted 060121'!$A:AO,(AR$3+2),FALSE)), IF($C69 = "pos-neg", (3+VLOOKUP($B69,'Results-formatted 060121'!$A:AO,(AR$3+2),FALSE)), VLOOKUP($B69,'Results-formatted 060121'!$A:AO,(AR$3+2),FALSE)))</f>
        <v>5</v>
      </c>
      <c r="AS69" s="95">
        <f>IF($C69 = "neg", (($D69+1) - VLOOKUP($B69,'Results-formatted 060121'!$A:AP,(AS$3+2),FALSE)), IF($C69 = "pos-neg", (3+VLOOKUP($B69,'Results-formatted 060121'!$A:AP,(AS$3+2),FALSE)), VLOOKUP($B69,'Results-formatted 060121'!$A:AP,(AS$3+2),FALSE)))</f>
        <v>1</v>
      </c>
      <c r="AT69" s="95">
        <f>IF($C69 = "neg", (($D69+1) - VLOOKUP($B69,'Results-formatted 060121'!$A:AQ,(AT$3+2),FALSE)), IF($C69 = "pos-neg", (3+VLOOKUP($B69,'Results-formatted 060121'!$A:AQ,(AT$3+2),FALSE)), VLOOKUP($B69,'Results-formatted 060121'!$A:AQ,(AT$3+2),FALSE)))</f>
        <v>5</v>
      </c>
      <c r="AU69" s="95">
        <f>IF($C69 = "neg", (($D69+1) - VLOOKUP($B69,'Results-formatted 060121'!$A:AR,(AU$3+2),FALSE)), IF($C69 = "pos-neg", (3+VLOOKUP($B69,'Results-formatted 060121'!$A:AR,(AU$3+2),FALSE)), VLOOKUP($B69,'Results-formatted 060121'!$A:AR,(AU$3+2),FALSE)))</f>
        <v>3</v>
      </c>
      <c r="AV69" s="95">
        <f>IF($C69 = "neg", (($D69+1) - VLOOKUP($B69,'Results-formatted 060121'!$A:AS,(AV$3+2),FALSE)), IF($C69 = "pos-neg", (3+VLOOKUP($B69,'Results-formatted 060121'!$A:AS,(AV$3+2),FALSE)), VLOOKUP($B69,'Results-formatted 060121'!$A:AS,(AV$3+2),FALSE)))</f>
        <v>4</v>
      </c>
      <c r="AW69" s="95">
        <f>IF($C69 = "neg", (($D69+1) - VLOOKUP($B69,'Results-formatted 060121'!$A:AT,(AW$3+2),FALSE)), IF($C69 = "pos-neg", (3+VLOOKUP($B69,'Results-formatted 060121'!$A:AT,(AW$3+2),FALSE)), VLOOKUP($B69,'Results-formatted 060121'!$A:AT,(AW$3+2),FALSE)))</f>
        <v>3</v>
      </c>
      <c r="AX69" s="95">
        <f>IF($C69 = "neg", (($D69+1) - VLOOKUP($B69,'Results-formatted 060121'!$A:AU,(AX$3+2),FALSE)), IF($C69 = "pos-neg", (3+VLOOKUP($B69,'Results-formatted 060121'!$A:AU,(AX$3+2),FALSE)), VLOOKUP($B69,'Results-formatted 060121'!$A:AU,(AX$3+2),FALSE)))</f>
        <v>2</v>
      </c>
      <c r="AY69" s="95">
        <f>IF($C69 = "neg", (($D69+1) - VLOOKUP($B69,'Results-formatted 060121'!$A:AV,(AY$3+2),FALSE)), IF($C69 = "pos-neg", (3+VLOOKUP($B69,'Results-formatted 060121'!$A:AV,(AY$3+2),FALSE)), VLOOKUP($B69,'Results-formatted 060121'!$A:AV,(AY$3+2),FALSE)))</f>
        <v>0</v>
      </c>
      <c r="AZ69" s="95">
        <f>IF($C69 = "neg", (($D69+1) - VLOOKUP($B69,'Results-formatted 060121'!$A:AW,(AZ$3+2),FALSE)), IF($C69 = "pos-neg", (3+VLOOKUP($B69,'Results-formatted 060121'!$A:AW,(AZ$3+2),FALSE)), VLOOKUP($B69,'Results-formatted 060121'!$A:AW,(AZ$3+2),FALSE)))</f>
        <v>3</v>
      </c>
      <c r="BA69" s="95">
        <f>IF($C69 = "neg", (($D69+1) - VLOOKUP($B69,'Results-formatted 060121'!$A:AX,(BA$3+2),FALSE)), IF($C69 = "pos-neg", (3+VLOOKUP($B69,'Results-formatted 060121'!$A:AX,(BA$3+2),FALSE)), VLOOKUP($B69,'Results-formatted 060121'!$A:AX,(BA$3+2),FALSE)))</f>
        <v>4</v>
      </c>
      <c r="BB69" s="95">
        <f>IF($C69 = "neg", (($D69+1) - VLOOKUP($B69,'Results-formatted 060121'!$A:AY,(BB$3+2),FALSE)), IF($C69 = "pos-neg", (3+VLOOKUP($B69,'Results-formatted 060121'!$A:AY,(BB$3+2),FALSE)), VLOOKUP($B69,'Results-formatted 060121'!$A:AY,(BB$3+2),FALSE)))</f>
        <v>5</v>
      </c>
      <c r="BC69" s="95">
        <f>IF($C69 = "neg", (($D69+1) - VLOOKUP($B69,'Results-formatted 060121'!$A:AZ,(BC$3+2),FALSE)), IF($C69 = "pos-neg", (3+VLOOKUP($B69,'Results-formatted 060121'!$A:AZ,(BC$3+2),FALSE)), VLOOKUP($B69,'Results-formatted 060121'!$A:AZ,(BC$3+2),FALSE)))</f>
        <v>3</v>
      </c>
      <c r="BD69" s="95">
        <f>IF($C69 = "neg", (($D69+1) - VLOOKUP($B69,'Results-formatted 060121'!$A:BA,(BD$3+2),FALSE)), IF($C69 = "pos-neg", (3+VLOOKUP($B69,'Results-formatted 060121'!$A:BA,(BD$3+2),FALSE)), VLOOKUP($B69,'Results-formatted 060121'!$A:BA,(BD$3+2),FALSE)))</f>
        <v>3</v>
      </c>
      <c r="BE69" s="95">
        <f>IF($C69 = "neg", (($D69+1) - VLOOKUP($B69,'Results-formatted 060121'!$A:BB,(BE$3+2),FALSE)), IF($C69 = "pos-neg", (3+VLOOKUP($B69,'Results-formatted 060121'!$A:BB,(BE$3+2),FALSE)), VLOOKUP($B69,'Results-formatted 060121'!$A:BB,(BE$3+2),FALSE)))</f>
        <v>4</v>
      </c>
      <c r="BF69" s="95">
        <f>IF($C69 = "neg", (($D69+1) - VLOOKUP($B69,'Results-formatted 060121'!$A:BC,(BF$3+2),FALSE)), IF($C69 = "pos-neg", (3+VLOOKUP($B69,'Results-formatted 060121'!$A:BC,(BF$3+2),FALSE)), VLOOKUP($B69,'Results-formatted 060121'!$A:BC,(BF$3+2),FALSE)))</f>
        <v>3</v>
      </c>
      <c r="BG69" s="95">
        <f>IF($C69 = "neg", (($D69+1) - VLOOKUP($B69,'Results-formatted 060121'!$A:BD,(BG$3+2),FALSE)), IF($C69 = "pos-neg", (3+VLOOKUP($B69,'Results-formatted 060121'!$A:BD,(BG$3+2),FALSE)), VLOOKUP($B69,'Results-formatted 060121'!$A:BD,(BG$3+2),FALSE)))</f>
        <v>2</v>
      </c>
      <c r="BH69" s="95">
        <f>IF($C69 = "neg", (($D69+1) - VLOOKUP($B69,'Results-formatted 060121'!$A:BE,(BH$3+2),FALSE)), IF($C69 = "pos-neg", (3+VLOOKUP($B69,'Results-formatted 060121'!$A:BE,(BH$3+2),FALSE)), VLOOKUP($B69,'Results-formatted 060121'!$A:BE,(BH$3+2),FALSE)))</f>
        <v>3</v>
      </c>
      <c r="BI69" s="95">
        <f>IF($C69 = "neg", (($D69+1) - VLOOKUP($B69,'Results-formatted 060121'!$A:BF,(BI$3+2),FALSE)), IF($C69 = "pos-neg", (3+VLOOKUP($B69,'Results-formatted 060121'!$A:BF,(BI$3+2),FALSE)), VLOOKUP($B69,'Results-formatted 060121'!$A:BF,(BI$3+2),FALSE)))</f>
        <v>3</v>
      </c>
      <c r="BJ69" s="95">
        <f>IF($C69 = "neg", (($D69+1) - VLOOKUP($B69,'Results-formatted 060121'!$A:BG,(BJ$3+2),FALSE)), IF($C69 = "pos-neg", (3+VLOOKUP($B69,'Results-formatted 060121'!$A:BG,(BJ$3+2),FALSE)), VLOOKUP($B69,'Results-formatted 060121'!$A:BG,(BJ$3+2),FALSE)))</f>
        <v>4</v>
      </c>
      <c r="BK69" s="95">
        <f>IF($C69 = "neg", (($D69+1) - VLOOKUP($B69,'Results-formatted 060121'!$A:BH,(BK$3+2),FALSE)), IF($C69 = "pos-neg", (3+VLOOKUP($B69,'Results-formatted 060121'!$A:BH,(BK$3+2),FALSE)), VLOOKUP($B69,'Results-formatted 060121'!$A:BH,(BK$3+2),FALSE)))</f>
        <v>4</v>
      </c>
      <c r="BL69" s="95">
        <f>IF($C69 = "neg", (($D69+1) - VLOOKUP($B69,'Results-formatted 060121'!$A:BI,(BL$3+2),FALSE)), IF($C69 = "pos-neg", (3+VLOOKUP($B69,'Results-formatted 060121'!$A:BI,(BL$3+2),FALSE)), VLOOKUP($B69,'Results-formatted 060121'!$A:BI,(BL$3+2),FALSE)))</f>
        <v>5</v>
      </c>
      <c r="BM69" s="95">
        <f>IF($C69 = "neg", (($D69+1) - VLOOKUP($B69,'Results-formatted 060121'!$A:BJ,(BM$3+2),FALSE)), IF($C69 = "pos-neg", (3+VLOOKUP($B69,'Results-formatted 060121'!$A:BJ,(BM$3+2),FALSE)), VLOOKUP($B69,'Results-formatted 060121'!$A:BJ,(BM$3+2),FALSE)))</f>
        <v>3</v>
      </c>
      <c r="BN69" s="95"/>
      <c r="BO69" s="95"/>
      <c r="BP69" s="95"/>
      <c r="BQ69" s="95"/>
      <c r="BR69" s="95"/>
      <c r="BS69" s="95"/>
      <c r="BT69" s="95"/>
      <c r="BU69" s="95"/>
      <c r="BV69" s="95"/>
      <c r="BW69" s="95"/>
      <c r="BX69" s="95"/>
      <c r="BY69" s="95"/>
      <c r="BZ69" s="95"/>
      <c r="CA69" s="95"/>
      <c r="CB69" s="95"/>
      <c r="CC69" s="95"/>
      <c r="CD69" s="98"/>
      <c r="CE69" s="25">
        <f t="shared" si="12"/>
        <v>3.65</v>
      </c>
      <c r="CF69" s="25">
        <f t="shared" si="13"/>
        <v>1.1323442011290155</v>
      </c>
    </row>
    <row r="70" spans="2:84" ht="18" customHeight="1" x14ac:dyDescent="0.15">
      <c r="B70" s="84"/>
      <c r="E70" s="18" t="s">
        <v>146</v>
      </c>
      <c r="F70" s="34"/>
      <c r="G70" s="34"/>
      <c r="H70" s="34">
        <f t="shared" ref="H70:CD70" si="19">IF(ISNUMBER(H71),AVERAGE(H71:H75),"")</f>
        <v>3.4</v>
      </c>
      <c r="I70" s="34">
        <f t="shared" si="19"/>
        <v>1</v>
      </c>
      <c r="J70" s="34"/>
      <c r="K70" s="34">
        <f t="shared" si="19"/>
        <v>3.6</v>
      </c>
      <c r="L70" s="34">
        <f t="shared" si="19"/>
        <v>2.8</v>
      </c>
      <c r="M70" s="34">
        <f t="shared" si="19"/>
        <v>4.8</v>
      </c>
      <c r="N70" s="34"/>
      <c r="O70" s="34">
        <f t="shared" si="19"/>
        <v>3</v>
      </c>
      <c r="P70" s="34">
        <f t="shared" si="19"/>
        <v>2.6</v>
      </c>
      <c r="Q70" s="34">
        <f t="shared" si="19"/>
        <v>5</v>
      </c>
      <c r="R70" s="34"/>
      <c r="S70" s="34">
        <f t="shared" si="19"/>
        <v>2.4</v>
      </c>
      <c r="T70" s="34">
        <f t="shared" si="19"/>
        <v>4.8</v>
      </c>
      <c r="U70" s="34">
        <f t="shared" si="19"/>
        <v>5</v>
      </c>
      <c r="V70" s="34">
        <f t="shared" si="19"/>
        <v>3</v>
      </c>
      <c r="W70" s="34">
        <f t="shared" si="19"/>
        <v>3.8</v>
      </c>
      <c r="X70" s="34">
        <f t="shared" si="19"/>
        <v>3</v>
      </c>
      <c r="Y70" s="34">
        <f t="shared" si="19"/>
        <v>4.4000000000000004</v>
      </c>
      <c r="Z70" s="34">
        <f t="shared" si="19"/>
        <v>2.8</v>
      </c>
      <c r="AA70" s="34"/>
      <c r="AB70" s="34">
        <f t="shared" si="19"/>
        <v>4</v>
      </c>
      <c r="AC70" s="34">
        <f t="shared" si="19"/>
        <v>2.4</v>
      </c>
      <c r="AD70" s="34">
        <f t="shared" si="19"/>
        <v>3.4</v>
      </c>
      <c r="AE70" s="34">
        <f t="shared" si="19"/>
        <v>4.5999999999999996</v>
      </c>
      <c r="AF70" s="34">
        <f t="shared" si="19"/>
        <v>3.4</v>
      </c>
      <c r="AG70" s="34">
        <f t="shared" si="19"/>
        <v>3.2</v>
      </c>
      <c r="AH70" s="34">
        <f t="shared" si="19"/>
        <v>2</v>
      </c>
      <c r="AI70" s="34">
        <f t="shared" si="19"/>
        <v>2.2000000000000002</v>
      </c>
      <c r="AJ70" s="34">
        <f t="shared" si="19"/>
        <v>4.8</v>
      </c>
      <c r="AK70" s="34"/>
      <c r="AL70" s="34">
        <f t="shared" si="19"/>
        <v>3.6</v>
      </c>
      <c r="AM70" s="34">
        <f t="shared" si="19"/>
        <v>5</v>
      </c>
      <c r="AN70" s="34">
        <f t="shared" ref="AN70:BM70" si="20">IF(ISNUMBER(AN71),AVERAGE(AN71:AN75),"")</f>
        <v>3.2</v>
      </c>
      <c r="AO70" s="34">
        <f t="shared" si="20"/>
        <v>4</v>
      </c>
      <c r="AP70" s="34"/>
      <c r="AQ70" s="34">
        <f t="shared" si="20"/>
        <v>3.6</v>
      </c>
      <c r="AR70" s="34">
        <f t="shared" si="20"/>
        <v>4.2</v>
      </c>
      <c r="AS70" s="34">
        <f t="shared" si="20"/>
        <v>4</v>
      </c>
      <c r="AT70" s="34">
        <f t="shared" si="20"/>
        <v>4.2</v>
      </c>
      <c r="AU70" s="34"/>
      <c r="AV70" s="34">
        <f t="shared" si="20"/>
        <v>3</v>
      </c>
      <c r="AW70" s="34">
        <f t="shared" si="20"/>
        <v>2.6</v>
      </c>
      <c r="AX70" s="34"/>
      <c r="AY70" s="34">
        <f t="shared" si="20"/>
        <v>0</v>
      </c>
      <c r="AZ70" s="34">
        <f t="shared" si="20"/>
        <v>1.6</v>
      </c>
      <c r="BA70" s="34">
        <f t="shared" si="20"/>
        <v>4</v>
      </c>
      <c r="BB70" s="34"/>
      <c r="BC70" s="34">
        <f t="shared" si="20"/>
        <v>3.2</v>
      </c>
      <c r="BD70" s="34">
        <f t="shared" si="20"/>
        <v>3</v>
      </c>
      <c r="BE70" s="34">
        <f t="shared" si="20"/>
        <v>4</v>
      </c>
      <c r="BF70" s="34">
        <f t="shared" si="20"/>
        <v>3.8</v>
      </c>
      <c r="BG70" s="34">
        <f t="shared" si="20"/>
        <v>3</v>
      </c>
      <c r="BH70" s="34"/>
      <c r="BI70" s="34">
        <f t="shared" si="20"/>
        <v>3.2</v>
      </c>
      <c r="BJ70" s="34">
        <f t="shared" si="20"/>
        <v>2.6</v>
      </c>
      <c r="BK70" s="34">
        <f t="shared" si="20"/>
        <v>3</v>
      </c>
      <c r="BL70" s="34">
        <f t="shared" si="20"/>
        <v>2.8</v>
      </c>
      <c r="BM70" s="34">
        <f t="shared" si="20"/>
        <v>2.2000000000000002</v>
      </c>
      <c r="BN70" s="34"/>
      <c r="BO70" s="34"/>
      <c r="BP70" s="34"/>
      <c r="BQ70" s="34"/>
      <c r="BR70" s="34"/>
      <c r="BS70" s="34"/>
      <c r="BT70" s="34"/>
      <c r="BU70" s="34"/>
      <c r="BV70" s="34"/>
      <c r="BW70" s="34"/>
      <c r="BX70" s="34"/>
      <c r="BY70" s="34"/>
      <c r="BZ70" s="34"/>
      <c r="CA70" s="34"/>
      <c r="CB70" s="34"/>
      <c r="CC70" s="34"/>
      <c r="CD70" s="34" t="str">
        <f t="shared" si="19"/>
        <v/>
      </c>
      <c r="CE70" s="34">
        <f t="shared" si="12"/>
        <v>3.316666666666666</v>
      </c>
      <c r="CF70" s="34">
        <f t="shared" si="13"/>
        <v>1.0403218269103589</v>
      </c>
    </row>
    <row r="71" spans="2:84" ht="42" x14ac:dyDescent="0.15">
      <c r="B71" s="84" t="s">
        <v>741</v>
      </c>
      <c r="C71" s="86" t="s">
        <v>224</v>
      </c>
      <c r="D71" s="2">
        <v>5</v>
      </c>
      <c r="E71" s="15" t="s">
        <v>44</v>
      </c>
      <c r="F71" s="95">
        <f>IF($C71 = "neg", (($D71+1) - VLOOKUP($B71,'Results-formatted 060121'!$A:$AJ,(F$3+2),FALSE)), IF($C71 = "pos-neg", (3+VLOOKUP($B71,'Results-formatted 060121'!$A:$AJ,(F$3+2),FALSE)), VLOOKUP($B71,'Results-formatted 060121'!$A:$AJ,(F$3+2),FALSE)))</f>
        <v>3</v>
      </c>
      <c r="G71" s="95">
        <f>IF($C71 = "neg", (($D71+1) - VLOOKUP($B71,'Results-formatted 060121'!$A:$AJ,(G$3+2),FALSE)), IF($C71 = "pos-neg", (3+VLOOKUP($B71,'Results-formatted 060121'!$A:$AJ,(G$3+2),FALSE)), VLOOKUP($B71,'Results-formatted 060121'!$A:$AJ,(G$3+2),FALSE)))</f>
        <v>5</v>
      </c>
      <c r="H71" s="95">
        <f>IF($C71 = "neg", (($D71+1) - VLOOKUP($B71,'Results-formatted 060121'!$A:$AJ,(H$3+2),FALSE)), IF($C71 = "pos-neg", (3+VLOOKUP($B71,'Results-formatted 060121'!$A:$AJ,(H$3+2),FALSE)), VLOOKUP($B71,'Results-formatted 060121'!$A:$AJ,(H$3+2),FALSE)))</f>
        <v>4</v>
      </c>
      <c r="I71" s="95">
        <f>IF($C71 = "neg", (($D71+1) - VLOOKUP($B71,'Results-formatted 060121'!$A:$AJ,(I$3+2),FALSE)), IF($C71 = "pos-neg", (3+VLOOKUP($B71,'Results-formatted 060121'!$A:$AJ,(I$3+2),FALSE)), VLOOKUP($B71,'Results-formatted 060121'!$A:$AJ,(I$3+2),FALSE)))</f>
        <v>1</v>
      </c>
      <c r="J71" s="95">
        <f>IF($C71 = "neg", (($D71+1) - VLOOKUP($B71,'Results-formatted 060121'!$A:$AJ,(J$3+2),FALSE)), IF($C71 = "pos-neg", (3+VLOOKUP($B71,'Results-formatted 060121'!$A:$AJ,(J$3+2),FALSE)), VLOOKUP($B71,'Results-formatted 060121'!$A:$AJ,(J$3+2),FALSE)))</f>
        <v>3</v>
      </c>
      <c r="K71" s="95">
        <f>IF($C71 = "neg", (($D71+1) - VLOOKUP($B71,'Results-formatted 060121'!$A:$AJ,(K$3+2),FALSE)), IF($C71 = "pos-neg", (3+VLOOKUP($B71,'Results-formatted 060121'!$A:$AJ,(K$3+2),FALSE)), VLOOKUP($B71,'Results-formatted 060121'!$A:$AJ,(K$3+2),FALSE)))</f>
        <v>4</v>
      </c>
      <c r="L71" s="95">
        <f>IF($C71 = "neg", (($D71+1) - VLOOKUP($B71,'Results-formatted 060121'!$A:$AJ,(L$3+2),FALSE)), IF($C71 = "pos-neg", (3+VLOOKUP($B71,'Results-formatted 060121'!$A:$AJ,(L$3+2),FALSE)), VLOOKUP($B71,'Results-formatted 060121'!$A:$AJ,(L$3+2),FALSE)))</f>
        <v>3</v>
      </c>
      <c r="M71" s="95">
        <f>IF($C71 = "neg", (($D71+1) - VLOOKUP($B71,'Results-formatted 060121'!$A:$AJ,(M$3+2),FALSE)), IF($C71 = "pos-neg", (3+VLOOKUP($B71,'Results-formatted 060121'!$A:$AJ,(M$3+2),FALSE)), VLOOKUP($B71,'Results-formatted 060121'!$A:$AJ,(M$3+2),FALSE)))</f>
        <v>5</v>
      </c>
      <c r="N71" s="95">
        <f>IF($C71 = "neg", (($D71+1) - VLOOKUP($B71,'Results-formatted 060121'!$A:$AJ,(N$3+2),FALSE)), IF($C71 = "pos-neg", (3+VLOOKUP($B71,'Results-formatted 060121'!$A:$AJ,(N$3+2),FALSE)), VLOOKUP($B71,'Results-formatted 060121'!$A:$AJ,(N$3+2),FALSE)))</f>
        <v>4</v>
      </c>
      <c r="O71" s="95">
        <f>IF($C71 = "neg", (($D71+1) - VLOOKUP($B71,'Results-formatted 060121'!$A:$AJ,(O$3+2),FALSE)), IF($C71 = "pos-neg", (3+VLOOKUP($B71,'Results-formatted 060121'!$A:$AJ,(O$3+2),FALSE)), VLOOKUP($B71,'Results-formatted 060121'!$A:$AJ,(O$3+2),FALSE)))</f>
        <v>3</v>
      </c>
      <c r="P71" s="95">
        <f>IF($C71 = "neg", (($D71+1) - VLOOKUP($B71,'Results-formatted 060121'!$A:$AJ,(P$3+2),FALSE)), IF($C71 = "pos-neg", (3+VLOOKUP($B71,'Results-formatted 060121'!$A:$AJ,(P$3+2),FALSE)), VLOOKUP($B71,'Results-formatted 060121'!$A:$AJ,(P$3+2),FALSE)))</f>
        <v>3</v>
      </c>
      <c r="Q71" s="95">
        <f>IF($C71 = "neg", (($D71+1) - VLOOKUP($B71,'Results-formatted 060121'!$A:$AJ,(Q$3+2),FALSE)), IF($C71 = "pos-neg", (3+VLOOKUP($B71,'Results-formatted 060121'!$A:$AJ,(Q$3+2),FALSE)), VLOOKUP($B71,'Results-formatted 060121'!$A:$AJ,(Q$3+2),FALSE)))</f>
        <v>5</v>
      </c>
      <c r="R71" s="95">
        <f>IF($C71 = "neg", (($D71+1) - VLOOKUP($B71,'Results-formatted 060121'!$A:$AJ,(R$3+2),FALSE)), IF($C71 = "pos-neg", (3+VLOOKUP($B71,'Results-formatted 060121'!$A:$AJ,(R$3+2),FALSE)), VLOOKUP($B71,'Results-formatted 060121'!$A:$AJ,(R$3+2),FALSE)))</f>
        <v>4</v>
      </c>
      <c r="S71" s="95">
        <f>IF($C71 = "neg", (($D71+1) - VLOOKUP($B71,'Results-formatted 060121'!$A:$AJ,(S$3+2),FALSE)), IF($C71 = "pos-neg", (3+VLOOKUP($B71,'Results-formatted 060121'!$A:$AJ,(S$3+2),FALSE)), VLOOKUP($B71,'Results-formatted 060121'!$A:$AJ,(S$3+2),FALSE)))</f>
        <v>2</v>
      </c>
      <c r="T71" s="95">
        <f>IF($C71 = "neg", (($D71+1) - VLOOKUP($B71,'Results-formatted 060121'!$A:$AJ,(T$3+2),FALSE)), IF($C71 = "pos-neg", (3+VLOOKUP($B71,'Results-formatted 060121'!$A:$AJ,(T$3+2),FALSE)), VLOOKUP($B71,'Results-formatted 060121'!$A:$AJ,(T$3+2),FALSE)))</f>
        <v>4</v>
      </c>
      <c r="U71" s="95">
        <f>IF($C71 = "neg", (($D71+1) - VLOOKUP($B71,'Results-formatted 060121'!$A:$AJ,(U$3+2),FALSE)), IF($C71 = "pos-neg", (3+VLOOKUP($B71,'Results-formatted 060121'!$A:$AJ,(U$3+2),FALSE)), VLOOKUP($B71,'Results-formatted 060121'!$A:$AJ,(U$3+2),FALSE)))</f>
        <v>5</v>
      </c>
      <c r="V71" s="95">
        <f>IF($C71 = "neg", (($D71+1) - VLOOKUP($B71,'Results-formatted 060121'!$A:$AJ,(V$3+2),FALSE)), IF($C71 = "pos-neg", (3+VLOOKUP($B71,'Results-formatted 060121'!$A:$AJ,(V$3+2),FALSE)), VLOOKUP($B71,'Results-formatted 060121'!$A:$AJ,(V$3+2),FALSE)))</f>
        <v>3</v>
      </c>
      <c r="W71" s="95">
        <f>IF($C71 = "neg", (($D71+1) - VLOOKUP($B71,'Results-formatted 060121'!$A:$AJ,(W$3+2),FALSE)), IF($C71 = "pos-neg", (3+VLOOKUP($B71,'Results-formatted 060121'!$A:$AJ,(W$3+2),FALSE)), VLOOKUP($B71,'Results-formatted 060121'!$A:$AJ,(W$3+2),FALSE)))</f>
        <v>4</v>
      </c>
      <c r="X71" s="95">
        <f>IF($C71 = "neg", (($D71+1) - VLOOKUP($B71,'Results-formatted 060121'!$A:$AJ,(X$3+2),FALSE)), IF($C71 = "pos-neg", (3+VLOOKUP($B71,'Results-formatted 060121'!$A:$AJ,(X$3+2),FALSE)), VLOOKUP($B71,'Results-formatted 060121'!$A:$AJ,(X$3+2),FALSE)))</f>
        <v>3</v>
      </c>
      <c r="Y71" s="95">
        <f>IF($C71 = "neg", (($D71+1) - VLOOKUP($B71,'Results-formatted 060121'!$A:$AJ,(Y$3+2),FALSE)), IF($C71 = "pos-neg", (3+VLOOKUP($B71,'Results-formatted 060121'!$A:$AJ,(Y$3+2),FALSE)), VLOOKUP($B71,'Results-formatted 060121'!$A:$AJ,(Y$3+2),FALSE)))</f>
        <v>4</v>
      </c>
      <c r="Z71" s="95">
        <f>IF($C71 = "neg", (($D71+1) - VLOOKUP($B71,'Results-formatted 060121'!$A:$AJ,(Z$3+2),FALSE)), IF($C71 = "pos-neg", (3+VLOOKUP($B71,'Results-formatted 060121'!$A:$AJ,(Z$3+2),FALSE)), VLOOKUP($B71,'Results-formatted 060121'!$A:$AJ,(Z$3+2),FALSE)))</f>
        <v>3</v>
      </c>
      <c r="AA71" s="95">
        <f>IF($C71 = "neg", (($D71+1) - VLOOKUP($B71,'Results-formatted 060121'!$A:$AJ,(AA$3+2),FALSE)), IF($C71 = "pos-neg", (3+VLOOKUP($B71,'Results-formatted 060121'!$A:$AJ,(AA$3+2),FALSE)), VLOOKUP($B71,'Results-formatted 060121'!$A:$AJ,(AA$3+2),FALSE)))</f>
        <v>4</v>
      </c>
      <c r="AB71" s="95">
        <f>IF($C71 = "neg", (($D71+1) - VLOOKUP($B71,'Results-formatted 060121'!$A:$AJ,(AB$3+2),FALSE)), IF($C71 = "pos-neg", (3+VLOOKUP($B71,'Results-formatted 060121'!$A:$AJ,(AB$3+2),FALSE)), VLOOKUP($B71,'Results-formatted 060121'!$A:$AJ,(AB$3+2),FALSE)))</f>
        <v>4</v>
      </c>
      <c r="AC71" s="95">
        <f>IF($C71 = "neg", (($D71+1) - VLOOKUP($B71,'Results-formatted 060121'!$A:$AJ,(AC$3+2),FALSE)), IF($C71 = "pos-neg", (3+VLOOKUP($B71,'Results-formatted 060121'!$A:$AJ,(AC$3+2),FALSE)), VLOOKUP($B71,'Results-formatted 060121'!$A:$AJ,(AC$3+2),FALSE)))</f>
        <v>2</v>
      </c>
      <c r="AD71" s="95">
        <f>IF($C71 = "neg", (($D71+1) - VLOOKUP($B71,'Results-formatted 060121'!$A:$AJ,(AD$3+2),FALSE)), IF($C71 = "pos-neg", (3+VLOOKUP($B71,'Results-formatted 060121'!$A:$AJ,(AD$3+2),FALSE)), VLOOKUP($B71,'Results-formatted 060121'!$A:$AJ,(AD$3+2),FALSE)))</f>
        <v>4</v>
      </c>
      <c r="AE71" s="95">
        <f>IF($C71 = "neg", (($D71+1) - VLOOKUP($B71,'Results-formatted 060121'!$A:$AJ,(AE$3+2),FALSE)), IF($C71 = "pos-neg", (3+VLOOKUP($B71,'Results-formatted 060121'!$A:$AJ,(AE$3+2),FALSE)), VLOOKUP($B71,'Results-formatted 060121'!$A:$AJ,(AE$3+2),FALSE)))</f>
        <v>4</v>
      </c>
      <c r="AF71" s="95">
        <f>IF($C71 = "neg", (($D71+1) - VLOOKUP($B71,'Results-formatted 060121'!$A:$AJ,(AF$3+2),FALSE)), IF($C71 = "pos-neg", (3+VLOOKUP($B71,'Results-formatted 060121'!$A:$AJ,(AF$3+2),FALSE)), VLOOKUP($B71,'Results-formatted 060121'!$A:$AJ,(AF$3+2),FALSE)))</f>
        <v>3</v>
      </c>
      <c r="AG71" s="95">
        <f>IF($C71 = "neg", (($D71+1) - VLOOKUP($B71,'Results-formatted 060121'!$A:$AJ,(AG$3+2),FALSE)), IF($C71 = "pos-neg", (3+VLOOKUP($B71,'Results-formatted 060121'!$A:$AJ,(AG$3+2),FALSE)), VLOOKUP($B71,'Results-formatted 060121'!$A:$AJ,(AG$3+2),FALSE)))</f>
        <v>4</v>
      </c>
      <c r="AH71" s="95">
        <f>IF($C71 = "neg", (($D71+1) - VLOOKUP($B71,'Results-formatted 060121'!$A:$AJ,(AH$3+2),FALSE)), IF($C71 = "pos-neg", (3+VLOOKUP($B71,'Results-formatted 060121'!$A:$AJ,(AH$3+2),FALSE)), VLOOKUP($B71,'Results-formatted 060121'!$A:$AJ,(AH$3+2),FALSE)))</f>
        <v>2</v>
      </c>
      <c r="AI71" s="95">
        <f>IF($C71 = "neg", (($D71+1) - VLOOKUP($B71,'Results-formatted 060121'!$A:$AJ,(AI$3+2),FALSE)), IF($C71 = "pos-neg", (3+VLOOKUP($B71,'Results-formatted 060121'!$A:$AJ,(AI$3+2),FALSE)), VLOOKUP($B71,'Results-formatted 060121'!$A:$AJ,(AI$3+2),FALSE)))</f>
        <v>2</v>
      </c>
      <c r="AJ71" s="95">
        <f>IF($C71 = "neg", (($D71+1) - VLOOKUP($B71,'Results-formatted 060121'!$A:$AJ,(AJ$3+2),FALSE)), IF($C71 = "pos-neg", (3+VLOOKUP($B71,'Results-formatted 060121'!$A:$AJ,(AJ$3+2),FALSE)), VLOOKUP($B71,'Results-formatted 060121'!$A:$AJ,(AJ$3+2),FALSE)))</f>
        <v>5</v>
      </c>
      <c r="AK71" s="95">
        <f>IF($C71 = "neg", (($D71+1) - VLOOKUP($B71,'Results-formatted 060121'!$A:$AJ,(AK$3+2),FALSE)), IF($C71 = "pos-neg", (3+VLOOKUP($B71,'Results-formatted 060121'!$A:$AJ,(AK$3+2),FALSE)), VLOOKUP($B71,'Results-formatted 060121'!$A:$AJ,(AK$3+2),FALSE)))</f>
        <v>4</v>
      </c>
      <c r="AL71" s="95">
        <f>IF($C71 = "neg", (($D71+1) - VLOOKUP($B71,'Results-formatted 060121'!$A:$AJ,(AL$3+2),FALSE)), IF($C71 = "pos-neg", (3+VLOOKUP($B71,'Results-formatted 060121'!$A:$AJ,(AL$3+2),FALSE)), VLOOKUP($B71,'Results-formatted 060121'!$A:$AJ,(AL$3+2),FALSE)))</f>
        <v>4</v>
      </c>
      <c r="AM71" s="95">
        <f>IF($C71 = "neg", (($D71+1) - VLOOKUP($B71,'Results-formatted 060121'!$A:AJ,(AM$3+2),FALSE)), IF($C71 = "pos-neg", (3+VLOOKUP($B71,'Results-formatted 060121'!$A:AJ,(AM$3+2),FALSE)), VLOOKUP($B71,'Results-formatted 060121'!$A:AJ,(AM$3+2),FALSE)))</f>
        <v>5</v>
      </c>
      <c r="AN71" s="95">
        <f>IF($C71 = "neg", (($D71+1) - VLOOKUP($B71,'Results-formatted 060121'!$A:AK,(AN$3+2),FALSE)), IF($C71 = "pos-neg", (3+VLOOKUP($B71,'Results-formatted 060121'!$A:AK,(AN$3+2),FALSE)), VLOOKUP($B71,'Results-formatted 060121'!$A:AK,(AN$3+2),FALSE)))</f>
        <v>4</v>
      </c>
      <c r="AO71" s="95">
        <f>IF($C71 = "neg", (($D71+1) - VLOOKUP($B71,'Results-formatted 060121'!$A:AL,(AO$3+2),FALSE)), IF($C71 = "pos-neg", (3+VLOOKUP($B71,'Results-formatted 060121'!$A:AL,(AO$3+2),FALSE)), VLOOKUP($B71,'Results-formatted 060121'!$A:AL,(AO$3+2),FALSE)))</f>
        <v>4</v>
      </c>
      <c r="AP71" s="95">
        <f>IF($C71 = "neg", (($D71+1) - VLOOKUP($B71,'Results-formatted 060121'!$A:AM,(AP$3+2),FALSE)), IF($C71 = "pos-neg", (3+VLOOKUP($B71,'Results-formatted 060121'!$A:AM,(AP$3+2),FALSE)), VLOOKUP($B71,'Results-formatted 060121'!$A:AM,(AP$3+2),FALSE)))</f>
        <v>2</v>
      </c>
      <c r="AQ71" s="95">
        <f>IF($C71 = "neg", (($D71+1) - VLOOKUP($B71,'Results-formatted 060121'!$A:AN,(AQ$3+2),FALSE)), IF($C71 = "pos-neg", (3+VLOOKUP($B71,'Results-formatted 060121'!$A:AN,(AQ$3+2),FALSE)), VLOOKUP($B71,'Results-formatted 060121'!$A:AN,(AQ$3+2),FALSE)))</f>
        <v>4</v>
      </c>
      <c r="AR71" s="95">
        <f>IF($C71 = "neg", (($D71+1) - VLOOKUP($B71,'Results-formatted 060121'!$A:AO,(AR$3+2),FALSE)), IF($C71 = "pos-neg", (3+VLOOKUP($B71,'Results-formatted 060121'!$A:AO,(AR$3+2),FALSE)), VLOOKUP($B71,'Results-formatted 060121'!$A:AO,(AR$3+2),FALSE)))</f>
        <v>4</v>
      </c>
      <c r="AS71" s="95">
        <f>IF($C71 = "neg", (($D71+1) - VLOOKUP($B71,'Results-formatted 060121'!$A:AP,(AS$3+2),FALSE)), IF($C71 = "pos-neg", (3+VLOOKUP($B71,'Results-formatted 060121'!$A:AP,(AS$3+2),FALSE)), VLOOKUP($B71,'Results-formatted 060121'!$A:AP,(AS$3+2),FALSE)))</f>
        <v>4</v>
      </c>
      <c r="AT71" s="95">
        <f>IF($C71 = "neg", (($D71+1) - VLOOKUP($B71,'Results-formatted 060121'!$A:AQ,(AT$3+2),FALSE)), IF($C71 = "pos-neg", (3+VLOOKUP($B71,'Results-formatted 060121'!$A:AQ,(AT$3+2),FALSE)), VLOOKUP($B71,'Results-formatted 060121'!$A:AQ,(AT$3+2),FALSE)))</f>
        <v>4</v>
      </c>
      <c r="AU71" s="95">
        <f>IF($C71 = "neg", (($D71+1) - VLOOKUP($B71,'Results-formatted 060121'!$A:AR,(AU$3+2),FALSE)), IF($C71 = "pos-neg", (3+VLOOKUP($B71,'Results-formatted 060121'!$A:AR,(AU$3+2),FALSE)), VLOOKUP($B71,'Results-formatted 060121'!$A:AR,(AU$3+2),FALSE)))</f>
        <v>4</v>
      </c>
      <c r="AV71" s="95">
        <f>IF($C71 = "neg", (($D71+1) - VLOOKUP($B71,'Results-formatted 060121'!$A:AS,(AV$3+2),FALSE)), IF($C71 = "pos-neg", (3+VLOOKUP($B71,'Results-formatted 060121'!$A:AS,(AV$3+2),FALSE)), VLOOKUP($B71,'Results-formatted 060121'!$A:AS,(AV$3+2),FALSE)))</f>
        <v>3</v>
      </c>
      <c r="AW71" s="95">
        <f>IF($C71 = "neg", (($D71+1) - VLOOKUP($B71,'Results-formatted 060121'!$A:AT,(AW$3+2),FALSE)), IF($C71 = "pos-neg", (3+VLOOKUP($B71,'Results-formatted 060121'!$A:AT,(AW$3+2),FALSE)), VLOOKUP($B71,'Results-formatted 060121'!$A:AT,(AW$3+2),FALSE)))</f>
        <v>3</v>
      </c>
      <c r="AX71" s="95">
        <f>IF($C71 = "neg", (($D71+1) - VLOOKUP($B71,'Results-formatted 060121'!$A:AU,(AX$3+2),FALSE)), IF($C71 = "pos-neg", (3+VLOOKUP($B71,'Results-formatted 060121'!$A:AU,(AX$3+2),FALSE)), VLOOKUP($B71,'Results-formatted 060121'!$A:AU,(AX$3+2),FALSE)))</f>
        <v>1</v>
      </c>
      <c r="AY71" s="95">
        <f>IF($C71 = "neg", (($D71+1) - VLOOKUP($B71,'Results-formatted 060121'!$A:AV,(AY$3+2),FALSE)), IF($C71 = "pos-neg", (3+VLOOKUP($B71,'Results-formatted 060121'!$A:AV,(AY$3+2),FALSE)), VLOOKUP($B71,'Results-formatted 060121'!$A:AV,(AY$3+2),FALSE)))</f>
        <v>0</v>
      </c>
      <c r="AZ71" s="95">
        <f>IF($C71 = "neg", (($D71+1) - VLOOKUP($B71,'Results-formatted 060121'!$A:AW,(AZ$3+2),FALSE)), IF($C71 = "pos-neg", (3+VLOOKUP($B71,'Results-formatted 060121'!$A:AW,(AZ$3+2),FALSE)), VLOOKUP($B71,'Results-formatted 060121'!$A:AW,(AZ$3+2),FALSE)))</f>
        <v>2</v>
      </c>
      <c r="BA71" s="95">
        <f>IF($C71 = "neg", (($D71+1) - VLOOKUP($B71,'Results-formatted 060121'!$A:AX,(BA$3+2),FALSE)), IF($C71 = "pos-neg", (3+VLOOKUP($B71,'Results-formatted 060121'!$A:AX,(BA$3+2),FALSE)), VLOOKUP($B71,'Results-formatted 060121'!$A:AX,(BA$3+2),FALSE)))</f>
        <v>4</v>
      </c>
      <c r="BB71" s="95">
        <f>IF($C71 = "neg", (($D71+1) - VLOOKUP($B71,'Results-formatted 060121'!$A:AY,(BB$3+2),FALSE)), IF($C71 = "pos-neg", (3+VLOOKUP($B71,'Results-formatted 060121'!$A:AY,(BB$3+2),FALSE)), VLOOKUP($B71,'Results-formatted 060121'!$A:AY,(BB$3+2),FALSE)))</f>
        <v>5</v>
      </c>
      <c r="BC71" s="95">
        <f>IF($C71 = "neg", (($D71+1) - VLOOKUP($B71,'Results-formatted 060121'!$A:AZ,(BC$3+2),FALSE)), IF($C71 = "pos-neg", (3+VLOOKUP($B71,'Results-formatted 060121'!$A:AZ,(BC$3+2),FALSE)), VLOOKUP($B71,'Results-formatted 060121'!$A:AZ,(BC$3+2),FALSE)))</f>
        <v>3</v>
      </c>
      <c r="BD71" s="95">
        <f>IF($C71 = "neg", (($D71+1) - VLOOKUP($B71,'Results-formatted 060121'!$A:BA,(BD$3+2),FALSE)), IF($C71 = "pos-neg", (3+VLOOKUP($B71,'Results-formatted 060121'!$A:BA,(BD$3+2),FALSE)), VLOOKUP($B71,'Results-formatted 060121'!$A:BA,(BD$3+2),FALSE)))</f>
        <v>3</v>
      </c>
      <c r="BE71" s="95">
        <f>IF($C71 = "neg", (($D71+1) - VLOOKUP($B71,'Results-formatted 060121'!$A:BB,(BE$3+2),FALSE)), IF($C71 = "pos-neg", (3+VLOOKUP($B71,'Results-formatted 060121'!$A:BB,(BE$3+2),FALSE)), VLOOKUP($B71,'Results-formatted 060121'!$A:BB,(BE$3+2),FALSE)))</f>
        <v>4</v>
      </c>
      <c r="BF71" s="95">
        <f>IF($C71 = "neg", (($D71+1) - VLOOKUP($B71,'Results-formatted 060121'!$A:BC,(BF$3+2),FALSE)), IF($C71 = "pos-neg", (3+VLOOKUP($B71,'Results-formatted 060121'!$A:BC,(BF$3+2),FALSE)), VLOOKUP($B71,'Results-formatted 060121'!$A:BC,(BF$3+2),FALSE)))</f>
        <v>4</v>
      </c>
      <c r="BG71" s="95">
        <f>IF($C71 = "neg", (($D71+1) - VLOOKUP($B71,'Results-formatted 060121'!$A:BD,(BG$3+2),FALSE)), IF($C71 = "pos-neg", (3+VLOOKUP($B71,'Results-formatted 060121'!$A:BD,(BG$3+2),FALSE)), VLOOKUP($B71,'Results-formatted 060121'!$A:BD,(BG$3+2),FALSE)))</f>
        <v>3</v>
      </c>
      <c r="BH71" s="95">
        <f>IF($C71 = "neg", (($D71+1) - VLOOKUP($B71,'Results-formatted 060121'!$A:BE,(BH$3+2),FALSE)), IF($C71 = "pos-neg", (3+VLOOKUP($B71,'Results-formatted 060121'!$A:BE,(BH$3+2),FALSE)), VLOOKUP($B71,'Results-formatted 060121'!$A:BE,(BH$3+2),FALSE)))</f>
        <v>3</v>
      </c>
      <c r="BI71" s="95">
        <f>IF($C71 = "neg", (($D71+1) - VLOOKUP($B71,'Results-formatted 060121'!$A:BF,(BI$3+2),FALSE)), IF($C71 = "pos-neg", (3+VLOOKUP($B71,'Results-formatted 060121'!$A:BF,(BI$3+2),FALSE)), VLOOKUP($B71,'Results-formatted 060121'!$A:BF,(BI$3+2),FALSE)))</f>
        <v>4</v>
      </c>
      <c r="BJ71" s="95">
        <f>IF($C71 = "neg", (($D71+1) - VLOOKUP($B71,'Results-formatted 060121'!$A:BG,(BJ$3+2),FALSE)), IF($C71 = "pos-neg", (3+VLOOKUP($B71,'Results-formatted 060121'!$A:BG,(BJ$3+2),FALSE)), VLOOKUP($B71,'Results-formatted 060121'!$A:BG,(BJ$3+2),FALSE)))</f>
        <v>3</v>
      </c>
      <c r="BK71" s="95">
        <f>IF($C71 = "neg", (($D71+1) - VLOOKUP($B71,'Results-formatted 060121'!$A:BH,(BK$3+2),FALSE)), IF($C71 = "pos-neg", (3+VLOOKUP($B71,'Results-formatted 060121'!$A:BH,(BK$3+2),FALSE)), VLOOKUP($B71,'Results-formatted 060121'!$A:BH,(BK$3+2),FALSE)))</f>
        <v>4</v>
      </c>
      <c r="BL71" s="95">
        <f>IF($C71 = "neg", (($D71+1) - VLOOKUP($B71,'Results-formatted 060121'!$A:BI,(BL$3+2),FALSE)), IF($C71 = "pos-neg", (3+VLOOKUP($B71,'Results-formatted 060121'!$A:BI,(BL$3+2),FALSE)), VLOOKUP($B71,'Results-formatted 060121'!$A:BI,(BL$3+2),FALSE)))</f>
        <v>3</v>
      </c>
      <c r="BM71" s="95">
        <f>IF($C71 = "neg", (($D71+1) - VLOOKUP($B71,'Results-formatted 060121'!$A:BJ,(BM$3+2),FALSE)), IF($C71 = "pos-neg", (3+VLOOKUP($B71,'Results-formatted 060121'!$A:BJ,(BM$3+2),FALSE)), VLOOKUP($B71,'Results-formatted 060121'!$A:BJ,(BM$3+2),FALSE)))</f>
        <v>3</v>
      </c>
      <c r="BN71" s="95"/>
      <c r="BO71" s="95"/>
      <c r="BP71" s="95"/>
      <c r="BQ71" s="95"/>
      <c r="BR71" s="95"/>
      <c r="BS71" s="95"/>
      <c r="BT71" s="95"/>
      <c r="BU71" s="95"/>
      <c r="BV71" s="95"/>
      <c r="BW71" s="95"/>
      <c r="BX71" s="95"/>
      <c r="BY71" s="95"/>
      <c r="BZ71" s="95"/>
      <c r="CA71" s="95"/>
      <c r="CB71" s="95"/>
      <c r="CC71" s="95"/>
      <c r="CD71" s="96"/>
      <c r="CE71" s="25">
        <f t="shared" si="12"/>
        <v>3.45</v>
      </c>
      <c r="CF71" s="25">
        <f t="shared" si="13"/>
        <v>1.0484047607545866</v>
      </c>
    </row>
    <row r="72" spans="2:84" ht="42" x14ac:dyDescent="0.15">
      <c r="B72" s="84" t="s">
        <v>742</v>
      </c>
      <c r="C72" s="86" t="s">
        <v>224</v>
      </c>
      <c r="D72" s="2">
        <v>5</v>
      </c>
      <c r="E72" s="15" t="s">
        <v>45</v>
      </c>
      <c r="F72" s="95">
        <f>IF($C72 = "neg", (($D72+1) - VLOOKUP($B72,'Results-formatted 060121'!$A:$AJ,(F$3+2),FALSE)), IF($C72 = "pos-neg", (3+VLOOKUP($B72,'Results-formatted 060121'!$A:$AJ,(F$3+2),FALSE)), VLOOKUP($B72,'Results-formatted 060121'!$A:$AJ,(F$3+2),FALSE)))</f>
        <v>3</v>
      </c>
      <c r="G72" s="95">
        <f>IF($C72 = "neg", (($D72+1) - VLOOKUP($B72,'Results-formatted 060121'!$A:$AJ,(G$3+2),FALSE)), IF($C72 = "pos-neg", (3+VLOOKUP($B72,'Results-formatted 060121'!$A:$AJ,(G$3+2),FALSE)), VLOOKUP($B72,'Results-formatted 060121'!$A:$AJ,(G$3+2),FALSE)))</f>
        <v>5</v>
      </c>
      <c r="H72" s="95">
        <f>IF($C72 = "neg", (($D72+1) - VLOOKUP($B72,'Results-formatted 060121'!$A:$AJ,(H$3+2),FALSE)), IF($C72 = "pos-neg", (3+VLOOKUP($B72,'Results-formatted 060121'!$A:$AJ,(H$3+2),FALSE)), VLOOKUP($B72,'Results-formatted 060121'!$A:$AJ,(H$3+2),FALSE)))</f>
        <v>3</v>
      </c>
      <c r="I72" s="95">
        <f>IF($C72 = "neg", (($D72+1) - VLOOKUP($B72,'Results-formatted 060121'!$A:$AJ,(I$3+2),FALSE)), IF($C72 = "pos-neg", (3+VLOOKUP($B72,'Results-formatted 060121'!$A:$AJ,(I$3+2),FALSE)), VLOOKUP($B72,'Results-formatted 060121'!$A:$AJ,(I$3+2),FALSE)))</f>
        <v>1</v>
      </c>
      <c r="J72" s="95">
        <f>IF($C72 = "neg", (($D72+1) - VLOOKUP($B72,'Results-formatted 060121'!$A:$AJ,(J$3+2),FALSE)), IF($C72 = "pos-neg", (3+VLOOKUP($B72,'Results-formatted 060121'!$A:$AJ,(J$3+2),FALSE)), VLOOKUP($B72,'Results-formatted 060121'!$A:$AJ,(J$3+2),FALSE)))</f>
        <v>3</v>
      </c>
      <c r="K72" s="95">
        <f>IF($C72 = "neg", (($D72+1) - VLOOKUP($B72,'Results-formatted 060121'!$A:$AJ,(K$3+2),FALSE)), IF($C72 = "pos-neg", (3+VLOOKUP($B72,'Results-formatted 060121'!$A:$AJ,(K$3+2),FALSE)), VLOOKUP($B72,'Results-formatted 060121'!$A:$AJ,(K$3+2),FALSE)))</f>
        <v>4</v>
      </c>
      <c r="L72" s="95">
        <f>IF($C72 = "neg", (($D72+1) - VLOOKUP($B72,'Results-formatted 060121'!$A:$AJ,(L$3+2),FALSE)), IF($C72 = "pos-neg", (3+VLOOKUP($B72,'Results-formatted 060121'!$A:$AJ,(L$3+2),FALSE)), VLOOKUP($B72,'Results-formatted 060121'!$A:$AJ,(L$3+2),FALSE)))</f>
        <v>3</v>
      </c>
      <c r="M72" s="95">
        <f>IF($C72 = "neg", (($D72+1) - VLOOKUP($B72,'Results-formatted 060121'!$A:$AJ,(M$3+2),FALSE)), IF($C72 = "pos-neg", (3+VLOOKUP($B72,'Results-formatted 060121'!$A:$AJ,(M$3+2),FALSE)), VLOOKUP($B72,'Results-formatted 060121'!$A:$AJ,(M$3+2),FALSE)))</f>
        <v>4</v>
      </c>
      <c r="N72" s="95">
        <f>IF($C72 = "neg", (($D72+1) - VLOOKUP($B72,'Results-formatted 060121'!$A:$AJ,(N$3+2),FALSE)), IF($C72 = "pos-neg", (3+VLOOKUP($B72,'Results-formatted 060121'!$A:$AJ,(N$3+2),FALSE)), VLOOKUP($B72,'Results-formatted 060121'!$A:$AJ,(N$3+2),FALSE)))</f>
        <v>4</v>
      </c>
      <c r="O72" s="95">
        <f>IF($C72 = "neg", (($D72+1) - VLOOKUP($B72,'Results-formatted 060121'!$A:$AJ,(O$3+2),FALSE)), IF($C72 = "pos-neg", (3+VLOOKUP($B72,'Results-formatted 060121'!$A:$AJ,(O$3+2),FALSE)), VLOOKUP($B72,'Results-formatted 060121'!$A:$AJ,(O$3+2),FALSE)))</f>
        <v>4</v>
      </c>
      <c r="P72" s="95">
        <f>IF($C72 = "neg", (($D72+1) - VLOOKUP($B72,'Results-formatted 060121'!$A:$AJ,(P$3+2),FALSE)), IF($C72 = "pos-neg", (3+VLOOKUP($B72,'Results-formatted 060121'!$A:$AJ,(P$3+2),FALSE)), VLOOKUP($B72,'Results-formatted 060121'!$A:$AJ,(P$3+2),FALSE)))</f>
        <v>3</v>
      </c>
      <c r="Q72" s="95">
        <f>IF($C72 = "neg", (($D72+1) - VLOOKUP($B72,'Results-formatted 060121'!$A:$AJ,(Q$3+2),FALSE)), IF($C72 = "pos-neg", (3+VLOOKUP($B72,'Results-formatted 060121'!$A:$AJ,(Q$3+2),FALSE)), VLOOKUP($B72,'Results-formatted 060121'!$A:$AJ,(Q$3+2),FALSE)))</f>
        <v>5</v>
      </c>
      <c r="R72" s="95">
        <f>IF($C72 = "neg", (($D72+1) - VLOOKUP($B72,'Results-formatted 060121'!$A:$AJ,(R$3+2),FALSE)), IF($C72 = "pos-neg", (3+VLOOKUP($B72,'Results-formatted 060121'!$A:$AJ,(R$3+2),FALSE)), VLOOKUP($B72,'Results-formatted 060121'!$A:$AJ,(R$3+2),FALSE)))</f>
        <v>4</v>
      </c>
      <c r="S72" s="95">
        <f>IF($C72 = "neg", (($D72+1) - VLOOKUP($B72,'Results-formatted 060121'!$A:$AJ,(S$3+2),FALSE)), IF($C72 = "pos-neg", (3+VLOOKUP($B72,'Results-formatted 060121'!$A:$AJ,(S$3+2),FALSE)), VLOOKUP($B72,'Results-formatted 060121'!$A:$AJ,(S$3+2),FALSE)))</f>
        <v>3</v>
      </c>
      <c r="T72" s="95">
        <f>IF($C72 = "neg", (($D72+1) - VLOOKUP($B72,'Results-formatted 060121'!$A:$AJ,(T$3+2),FALSE)), IF($C72 = "pos-neg", (3+VLOOKUP($B72,'Results-formatted 060121'!$A:$AJ,(T$3+2),FALSE)), VLOOKUP($B72,'Results-formatted 060121'!$A:$AJ,(T$3+2),FALSE)))</f>
        <v>5</v>
      </c>
      <c r="U72" s="95">
        <f>IF($C72 = "neg", (($D72+1) - VLOOKUP($B72,'Results-formatted 060121'!$A:$AJ,(U$3+2),FALSE)), IF($C72 = "pos-neg", (3+VLOOKUP($B72,'Results-formatted 060121'!$A:$AJ,(U$3+2),FALSE)), VLOOKUP($B72,'Results-formatted 060121'!$A:$AJ,(U$3+2),FALSE)))</f>
        <v>5</v>
      </c>
      <c r="V72" s="95">
        <f>IF($C72 = "neg", (($D72+1) - VLOOKUP($B72,'Results-formatted 060121'!$A:$AJ,(V$3+2),FALSE)), IF($C72 = "pos-neg", (3+VLOOKUP($B72,'Results-formatted 060121'!$A:$AJ,(V$3+2),FALSE)), VLOOKUP($B72,'Results-formatted 060121'!$A:$AJ,(V$3+2),FALSE)))</f>
        <v>3</v>
      </c>
      <c r="W72" s="95">
        <f>IF($C72 = "neg", (($D72+1) - VLOOKUP($B72,'Results-formatted 060121'!$A:$AJ,(W$3+2),FALSE)), IF($C72 = "pos-neg", (3+VLOOKUP($B72,'Results-formatted 060121'!$A:$AJ,(W$3+2),FALSE)), VLOOKUP($B72,'Results-formatted 060121'!$A:$AJ,(W$3+2),FALSE)))</f>
        <v>4</v>
      </c>
      <c r="X72" s="95">
        <f>IF($C72 = "neg", (($D72+1) - VLOOKUP($B72,'Results-formatted 060121'!$A:$AJ,(X$3+2),FALSE)), IF($C72 = "pos-neg", (3+VLOOKUP($B72,'Results-formatted 060121'!$A:$AJ,(X$3+2),FALSE)), VLOOKUP($B72,'Results-formatted 060121'!$A:$AJ,(X$3+2),FALSE)))</f>
        <v>3</v>
      </c>
      <c r="Y72" s="95">
        <f>IF($C72 = "neg", (($D72+1) - VLOOKUP($B72,'Results-formatted 060121'!$A:$AJ,(Y$3+2),FALSE)), IF($C72 = "pos-neg", (3+VLOOKUP($B72,'Results-formatted 060121'!$A:$AJ,(Y$3+2),FALSE)), VLOOKUP($B72,'Results-formatted 060121'!$A:$AJ,(Y$3+2),FALSE)))</f>
        <v>5</v>
      </c>
      <c r="Z72" s="95">
        <f>IF($C72 = "neg", (($D72+1) - VLOOKUP($B72,'Results-formatted 060121'!$A:$AJ,(Z$3+2),FALSE)), IF($C72 = "pos-neg", (3+VLOOKUP($B72,'Results-formatted 060121'!$A:$AJ,(Z$3+2),FALSE)), VLOOKUP($B72,'Results-formatted 060121'!$A:$AJ,(Z$3+2),FALSE)))</f>
        <v>3</v>
      </c>
      <c r="AA72" s="95">
        <f>IF($C72 = "neg", (($D72+1) - VLOOKUP($B72,'Results-formatted 060121'!$A:$AJ,(AA$3+2),FALSE)), IF($C72 = "pos-neg", (3+VLOOKUP($B72,'Results-formatted 060121'!$A:$AJ,(AA$3+2),FALSE)), VLOOKUP($B72,'Results-formatted 060121'!$A:$AJ,(AA$3+2),FALSE)))</f>
        <v>4</v>
      </c>
      <c r="AB72" s="95">
        <f>IF($C72 = "neg", (($D72+1) - VLOOKUP($B72,'Results-formatted 060121'!$A:$AJ,(AB$3+2),FALSE)), IF($C72 = "pos-neg", (3+VLOOKUP($B72,'Results-formatted 060121'!$A:$AJ,(AB$3+2),FALSE)), VLOOKUP($B72,'Results-formatted 060121'!$A:$AJ,(AB$3+2),FALSE)))</f>
        <v>4</v>
      </c>
      <c r="AC72" s="95">
        <f>IF($C72 = "neg", (($D72+1) - VLOOKUP($B72,'Results-formatted 060121'!$A:$AJ,(AC$3+2),FALSE)), IF($C72 = "pos-neg", (3+VLOOKUP($B72,'Results-formatted 060121'!$A:$AJ,(AC$3+2),FALSE)), VLOOKUP($B72,'Results-formatted 060121'!$A:$AJ,(AC$3+2),FALSE)))</f>
        <v>3</v>
      </c>
      <c r="AD72" s="95">
        <f>IF($C72 = "neg", (($D72+1) - VLOOKUP($B72,'Results-formatted 060121'!$A:$AJ,(AD$3+2),FALSE)), IF($C72 = "pos-neg", (3+VLOOKUP($B72,'Results-formatted 060121'!$A:$AJ,(AD$3+2),FALSE)), VLOOKUP($B72,'Results-formatted 060121'!$A:$AJ,(AD$3+2),FALSE)))</f>
        <v>3</v>
      </c>
      <c r="AE72" s="95">
        <f>IF($C72 = "neg", (($D72+1) - VLOOKUP($B72,'Results-formatted 060121'!$A:$AJ,(AE$3+2),FALSE)), IF($C72 = "pos-neg", (3+VLOOKUP($B72,'Results-formatted 060121'!$A:$AJ,(AE$3+2),FALSE)), VLOOKUP($B72,'Results-formatted 060121'!$A:$AJ,(AE$3+2),FALSE)))</f>
        <v>5</v>
      </c>
      <c r="AF72" s="95">
        <f>IF($C72 = "neg", (($D72+1) - VLOOKUP($B72,'Results-formatted 060121'!$A:$AJ,(AF$3+2),FALSE)), IF($C72 = "pos-neg", (3+VLOOKUP($B72,'Results-formatted 060121'!$A:$AJ,(AF$3+2),FALSE)), VLOOKUP($B72,'Results-formatted 060121'!$A:$AJ,(AF$3+2),FALSE)))</f>
        <v>3</v>
      </c>
      <c r="AG72" s="95">
        <f>IF($C72 = "neg", (($D72+1) - VLOOKUP($B72,'Results-formatted 060121'!$A:$AJ,(AG$3+2),FALSE)), IF($C72 = "pos-neg", (3+VLOOKUP($B72,'Results-formatted 060121'!$A:$AJ,(AG$3+2),FALSE)), VLOOKUP($B72,'Results-formatted 060121'!$A:$AJ,(AG$3+2),FALSE)))</f>
        <v>4</v>
      </c>
      <c r="AH72" s="95">
        <f>IF($C72 = "neg", (($D72+1) - VLOOKUP($B72,'Results-formatted 060121'!$A:$AJ,(AH$3+2),FALSE)), IF($C72 = "pos-neg", (3+VLOOKUP($B72,'Results-formatted 060121'!$A:$AJ,(AH$3+2),FALSE)), VLOOKUP($B72,'Results-formatted 060121'!$A:$AJ,(AH$3+2),FALSE)))</f>
        <v>2</v>
      </c>
      <c r="AI72" s="95">
        <f>IF($C72 = "neg", (($D72+1) - VLOOKUP($B72,'Results-formatted 060121'!$A:$AJ,(AI$3+2),FALSE)), IF($C72 = "pos-neg", (3+VLOOKUP($B72,'Results-formatted 060121'!$A:$AJ,(AI$3+2),FALSE)), VLOOKUP($B72,'Results-formatted 060121'!$A:$AJ,(AI$3+2),FALSE)))</f>
        <v>2</v>
      </c>
      <c r="AJ72" s="95">
        <f>IF($C72 = "neg", (($D72+1) - VLOOKUP($B72,'Results-formatted 060121'!$A:$AJ,(AJ$3+2),FALSE)), IF($C72 = "pos-neg", (3+VLOOKUP($B72,'Results-formatted 060121'!$A:$AJ,(AJ$3+2),FALSE)), VLOOKUP($B72,'Results-formatted 060121'!$A:$AJ,(AJ$3+2),FALSE)))</f>
        <v>5</v>
      </c>
      <c r="AK72" s="95">
        <f>IF($C72 = "neg", (($D72+1) - VLOOKUP($B72,'Results-formatted 060121'!$A:$AJ,(AK$3+2),FALSE)), IF($C72 = "pos-neg", (3+VLOOKUP($B72,'Results-formatted 060121'!$A:$AJ,(AK$3+2),FALSE)), VLOOKUP($B72,'Results-formatted 060121'!$A:$AJ,(AK$3+2),FALSE)))</f>
        <v>5</v>
      </c>
      <c r="AL72" s="95">
        <f>IF($C72 = "neg", (($D72+1) - VLOOKUP($B72,'Results-formatted 060121'!$A:$AJ,(AL$3+2),FALSE)), IF($C72 = "pos-neg", (3+VLOOKUP($B72,'Results-formatted 060121'!$A:$AJ,(AL$3+2),FALSE)), VLOOKUP($B72,'Results-formatted 060121'!$A:$AJ,(AL$3+2),FALSE)))</f>
        <v>4</v>
      </c>
      <c r="AM72" s="95">
        <f>IF($C72 = "neg", (($D72+1) - VLOOKUP($B72,'Results-formatted 060121'!$A:AJ,(AM$3+2),FALSE)), IF($C72 = "pos-neg", (3+VLOOKUP($B72,'Results-formatted 060121'!$A:AJ,(AM$3+2),FALSE)), VLOOKUP($B72,'Results-formatted 060121'!$A:AJ,(AM$3+2),FALSE)))</f>
        <v>5</v>
      </c>
      <c r="AN72" s="95">
        <f>IF($C72 = "neg", (($D72+1) - VLOOKUP($B72,'Results-formatted 060121'!$A:AK,(AN$3+2),FALSE)), IF($C72 = "pos-neg", (3+VLOOKUP($B72,'Results-formatted 060121'!$A:AK,(AN$3+2),FALSE)), VLOOKUP($B72,'Results-formatted 060121'!$A:AK,(AN$3+2),FALSE)))</f>
        <v>3</v>
      </c>
      <c r="AO72" s="95">
        <f>IF($C72 = "neg", (($D72+1) - VLOOKUP($B72,'Results-formatted 060121'!$A:AL,(AO$3+2),FALSE)), IF($C72 = "pos-neg", (3+VLOOKUP($B72,'Results-formatted 060121'!$A:AL,(AO$3+2),FALSE)), VLOOKUP($B72,'Results-formatted 060121'!$A:AL,(AO$3+2),FALSE)))</f>
        <v>4</v>
      </c>
      <c r="AP72" s="95">
        <f>IF($C72 = "neg", (($D72+1) - VLOOKUP($B72,'Results-formatted 060121'!$A:AM,(AP$3+2),FALSE)), IF($C72 = "pos-neg", (3+VLOOKUP($B72,'Results-formatted 060121'!$A:AM,(AP$3+2),FALSE)), VLOOKUP($B72,'Results-formatted 060121'!$A:AM,(AP$3+2),FALSE)))</f>
        <v>3</v>
      </c>
      <c r="AQ72" s="95">
        <f>IF($C72 = "neg", (($D72+1) - VLOOKUP($B72,'Results-formatted 060121'!$A:AN,(AQ$3+2),FALSE)), IF($C72 = "pos-neg", (3+VLOOKUP($B72,'Results-formatted 060121'!$A:AN,(AQ$3+2),FALSE)), VLOOKUP($B72,'Results-formatted 060121'!$A:AN,(AQ$3+2),FALSE)))</f>
        <v>4</v>
      </c>
      <c r="AR72" s="95">
        <f>IF($C72 = "neg", (($D72+1) - VLOOKUP($B72,'Results-formatted 060121'!$A:AO,(AR$3+2),FALSE)), IF($C72 = "pos-neg", (3+VLOOKUP($B72,'Results-formatted 060121'!$A:AO,(AR$3+2),FALSE)), VLOOKUP($B72,'Results-formatted 060121'!$A:AO,(AR$3+2),FALSE)))</f>
        <v>4</v>
      </c>
      <c r="AS72" s="95">
        <f>IF($C72 = "neg", (($D72+1) - VLOOKUP($B72,'Results-formatted 060121'!$A:AP,(AS$3+2),FALSE)), IF($C72 = "pos-neg", (3+VLOOKUP($B72,'Results-formatted 060121'!$A:AP,(AS$3+2),FALSE)), VLOOKUP($B72,'Results-formatted 060121'!$A:AP,(AS$3+2),FALSE)))</f>
        <v>4</v>
      </c>
      <c r="AT72" s="95">
        <f>IF($C72 = "neg", (($D72+1) - VLOOKUP($B72,'Results-formatted 060121'!$A:AQ,(AT$3+2),FALSE)), IF($C72 = "pos-neg", (3+VLOOKUP($B72,'Results-formatted 060121'!$A:AQ,(AT$3+2),FALSE)), VLOOKUP($B72,'Results-formatted 060121'!$A:AQ,(AT$3+2),FALSE)))</f>
        <v>4</v>
      </c>
      <c r="AU72" s="95">
        <f>IF($C72 = "neg", (($D72+1) - VLOOKUP($B72,'Results-formatted 060121'!$A:AR,(AU$3+2),FALSE)), IF($C72 = "pos-neg", (3+VLOOKUP($B72,'Results-formatted 060121'!$A:AR,(AU$3+2),FALSE)), VLOOKUP($B72,'Results-formatted 060121'!$A:AR,(AU$3+2),FALSE)))</f>
        <v>4</v>
      </c>
      <c r="AV72" s="95">
        <f>IF($C72 = "neg", (($D72+1) - VLOOKUP($B72,'Results-formatted 060121'!$A:AS,(AV$3+2),FALSE)), IF($C72 = "pos-neg", (3+VLOOKUP($B72,'Results-formatted 060121'!$A:AS,(AV$3+2),FALSE)), VLOOKUP($B72,'Results-formatted 060121'!$A:AS,(AV$3+2),FALSE)))</f>
        <v>3</v>
      </c>
      <c r="AW72" s="95">
        <f>IF($C72 = "neg", (($D72+1) - VLOOKUP($B72,'Results-formatted 060121'!$A:AT,(AW$3+2),FALSE)), IF($C72 = "pos-neg", (3+VLOOKUP($B72,'Results-formatted 060121'!$A:AT,(AW$3+2),FALSE)), VLOOKUP($B72,'Results-formatted 060121'!$A:AT,(AW$3+2),FALSE)))</f>
        <v>3</v>
      </c>
      <c r="AX72" s="95">
        <f>IF($C72 = "neg", (($D72+1) - VLOOKUP($B72,'Results-formatted 060121'!$A:AU,(AX$3+2),FALSE)), IF($C72 = "pos-neg", (3+VLOOKUP($B72,'Results-formatted 060121'!$A:AU,(AX$3+2),FALSE)), VLOOKUP($B72,'Results-formatted 060121'!$A:AU,(AX$3+2),FALSE)))</f>
        <v>1</v>
      </c>
      <c r="AY72" s="95">
        <f>IF($C72 = "neg", (($D72+1) - VLOOKUP($B72,'Results-formatted 060121'!$A:AV,(AY$3+2),FALSE)), IF($C72 = "pos-neg", (3+VLOOKUP($B72,'Results-formatted 060121'!$A:AV,(AY$3+2),FALSE)), VLOOKUP($B72,'Results-formatted 060121'!$A:AV,(AY$3+2),FALSE)))</f>
        <v>0</v>
      </c>
      <c r="AZ72" s="95">
        <f>IF($C72 = "neg", (($D72+1) - VLOOKUP($B72,'Results-formatted 060121'!$A:AW,(AZ$3+2),FALSE)), IF($C72 = "pos-neg", (3+VLOOKUP($B72,'Results-formatted 060121'!$A:AW,(AZ$3+2),FALSE)), VLOOKUP($B72,'Results-formatted 060121'!$A:AW,(AZ$3+2),FALSE)))</f>
        <v>2</v>
      </c>
      <c r="BA72" s="95">
        <f>IF($C72 = "neg", (($D72+1) - VLOOKUP($B72,'Results-formatted 060121'!$A:AX,(BA$3+2),FALSE)), IF($C72 = "pos-neg", (3+VLOOKUP($B72,'Results-formatted 060121'!$A:AX,(BA$3+2),FALSE)), VLOOKUP($B72,'Results-formatted 060121'!$A:AX,(BA$3+2),FALSE)))</f>
        <v>4</v>
      </c>
      <c r="BB72" s="95">
        <f>IF($C72 = "neg", (($D72+1) - VLOOKUP($B72,'Results-formatted 060121'!$A:AY,(BB$3+2),FALSE)), IF($C72 = "pos-neg", (3+VLOOKUP($B72,'Results-formatted 060121'!$A:AY,(BB$3+2),FALSE)), VLOOKUP($B72,'Results-formatted 060121'!$A:AY,(BB$3+2),FALSE)))</f>
        <v>5</v>
      </c>
      <c r="BC72" s="95">
        <f>IF($C72 = "neg", (($D72+1) - VLOOKUP($B72,'Results-formatted 060121'!$A:AZ,(BC$3+2),FALSE)), IF($C72 = "pos-neg", (3+VLOOKUP($B72,'Results-formatted 060121'!$A:AZ,(BC$3+2),FALSE)), VLOOKUP($B72,'Results-formatted 060121'!$A:AZ,(BC$3+2),FALSE)))</f>
        <v>4</v>
      </c>
      <c r="BD72" s="95">
        <f>IF($C72 = "neg", (($D72+1) - VLOOKUP($B72,'Results-formatted 060121'!$A:BA,(BD$3+2),FALSE)), IF($C72 = "pos-neg", (3+VLOOKUP($B72,'Results-formatted 060121'!$A:BA,(BD$3+2),FALSE)), VLOOKUP($B72,'Results-formatted 060121'!$A:BA,(BD$3+2),FALSE)))</f>
        <v>3</v>
      </c>
      <c r="BE72" s="95">
        <f>IF($C72 = "neg", (($D72+1) - VLOOKUP($B72,'Results-formatted 060121'!$A:BB,(BE$3+2),FALSE)), IF($C72 = "pos-neg", (3+VLOOKUP($B72,'Results-formatted 060121'!$A:BB,(BE$3+2),FALSE)), VLOOKUP($B72,'Results-formatted 060121'!$A:BB,(BE$3+2),FALSE)))</f>
        <v>4</v>
      </c>
      <c r="BF72" s="95">
        <f>IF($C72 = "neg", (($D72+1) - VLOOKUP($B72,'Results-formatted 060121'!$A:BC,(BF$3+2),FALSE)), IF($C72 = "pos-neg", (3+VLOOKUP($B72,'Results-formatted 060121'!$A:BC,(BF$3+2),FALSE)), VLOOKUP($B72,'Results-formatted 060121'!$A:BC,(BF$3+2),FALSE)))</f>
        <v>4</v>
      </c>
      <c r="BG72" s="95">
        <f>IF($C72 = "neg", (($D72+1) - VLOOKUP($B72,'Results-formatted 060121'!$A:BD,(BG$3+2),FALSE)), IF($C72 = "pos-neg", (3+VLOOKUP($B72,'Results-formatted 060121'!$A:BD,(BG$3+2),FALSE)), VLOOKUP($B72,'Results-formatted 060121'!$A:BD,(BG$3+2),FALSE)))</f>
        <v>3</v>
      </c>
      <c r="BH72" s="95">
        <f>IF($C72 = "neg", (($D72+1) - VLOOKUP($B72,'Results-formatted 060121'!$A:BE,(BH$3+2),FALSE)), IF($C72 = "pos-neg", (3+VLOOKUP($B72,'Results-formatted 060121'!$A:BE,(BH$3+2),FALSE)), VLOOKUP($B72,'Results-formatted 060121'!$A:BE,(BH$3+2),FALSE)))</f>
        <v>3</v>
      </c>
      <c r="BI72" s="95">
        <f>IF($C72 = "neg", (($D72+1) - VLOOKUP($B72,'Results-formatted 060121'!$A:BF,(BI$3+2),FALSE)), IF($C72 = "pos-neg", (3+VLOOKUP($B72,'Results-formatted 060121'!$A:BF,(BI$3+2),FALSE)), VLOOKUP($B72,'Results-formatted 060121'!$A:BF,(BI$3+2),FALSE)))</f>
        <v>3</v>
      </c>
      <c r="BJ72" s="95">
        <f>IF($C72 = "neg", (($D72+1) - VLOOKUP($B72,'Results-formatted 060121'!$A:BG,(BJ$3+2),FALSE)), IF($C72 = "pos-neg", (3+VLOOKUP($B72,'Results-formatted 060121'!$A:BG,(BJ$3+2),FALSE)), VLOOKUP($B72,'Results-formatted 060121'!$A:BG,(BJ$3+2),FALSE)))</f>
        <v>3</v>
      </c>
      <c r="BK72" s="95">
        <f>IF($C72 = "neg", (($D72+1) - VLOOKUP($B72,'Results-formatted 060121'!$A:BH,(BK$3+2),FALSE)), IF($C72 = "pos-neg", (3+VLOOKUP($B72,'Results-formatted 060121'!$A:BH,(BK$3+2),FALSE)), VLOOKUP($B72,'Results-formatted 060121'!$A:BH,(BK$3+2),FALSE)))</f>
        <v>3</v>
      </c>
      <c r="BL72" s="95">
        <f>IF($C72 = "neg", (($D72+1) - VLOOKUP($B72,'Results-formatted 060121'!$A:BI,(BL$3+2),FALSE)), IF($C72 = "pos-neg", (3+VLOOKUP($B72,'Results-formatted 060121'!$A:BI,(BL$3+2),FALSE)), VLOOKUP($B72,'Results-formatted 060121'!$A:BI,(BL$3+2),FALSE)))</f>
        <v>2</v>
      </c>
      <c r="BM72" s="95">
        <f>IF($C72 = "neg", (($D72+1) - VLOOKUP($B72,'Results-formatted 060121'!$A:BJ,(BM$3+2),FALSE)), IF($C72 = "pos-neg", (3+VLOOKUP($B72,'Results-formatted 060121'!$A:BJ,(BM$3+2),FALSE)), VLOOKUP($B72,'Results-formatted 060121'!$A:BJ,(BM$3+2),FALSE)))</f>
        <v>2</v>
      </c>
      <c r="BN72" s="95"/>
      <c r="BO72" s="95"/>
      <c r="BP72" s="95"/>
      <c r="BQ72" s="95"/>
      <c r="BR72" s="95"/>
      <c r="BS72" s="95"/>
      <c r="BT72" s="95"/>
      <c r="BU72" s="95"/>
      <c r="BV72" s="95"/>
      <c r="BW72" s="95"/>
      <c r="BX72" s="95"/>
      <c r="BY72" s="95"/>
      <c r="BZ72" s="95"/>
      <c r="CA72" s="95"/>
      <c r="CB72" s="95"/>
      <c r="CC72" s="95"/>
      <c r="CD72" s="96"/>
      <c r="CE72" s="25">
        <f t="shared" ref="CE72:CE103" si="21">AVERAGE(F72:CD72)</f>
        <v>3.4666666666666668</v>
      </c>
      <c r="CF72" s="25">
        <f t="shared" ref="CF72:CF103" si="22">STDEV(F72:CD72)</f>
        <v>1.0809077582850921</v>
      </c>
    </row>
    <row r="73" spans="2:84" ht="56" x14ac:dyDescent="0.15">
      <c r="B73" s="84" t="s">
        <v>743</v>
      </c>
      <c r="C73" s="86" t="s">
        <v>224</v>
      </c>
      <c r="D73" s="2">
        <v>5</v>
      </c>
      <c r="E73" s="15" t="s">
        <v>46</v>
      </c>
      <c r="F73" s="95">
        <f>IF($C73 = "neg", (($D73+1) - VLOOKUP($B73,'Results-formatted 060121'!$A:$AJ,(F$3+2),FALSE)), IF($C73 = "pos-neg", (3+VLOOKUP($B73,'Results-formatted 060121'!$A:$AJ,(F$3+2),FALSE)), VLOOKUP($B73,'Results-formatted 060121'!$A:$AJ,(F$3+2),FALSE)))</f>
        <v>3</v>
      </c>
      <c r="G73" s="95">
        <f>IF($C73 = "neg", (($D73+1) - VLOOKUP($B73,'Results-formatted 060121'!$A:$AJ,(G$3+2),FALSE)), IF($C73 = "pos-neg", (3+VLOOKUP($B73,'Results-formatted 060121'!$A:$AJ,(G$3+2),FALSE)), VLOOKUP($B73,'Results-formatted 060121'!$A:$AJ,(G$3+2),FALSE)))</f>
        <v>5</v>
      </c>
      <c r="H73" s="95">
        <f>IF($C73 = "neg", (($D73+1) - VLOOKUP($B73,'Results-formatted 060121'!$A:$AJ,(H$3+2),FALSE)), IF($C73 = "pos-neg", (3+VLOOKUP($B73,'Results-formatted 060121'!$A:$AJ,(H$3+2),FALSE)), VLOOKUP($B73,'Results-formatted 060121'!$A:$AJ,(H$3+2),FALSE)))</f>
        <v>3</v>
      </c>
      <c r="I73" s="95">
        <f>IF($C73 = "neg", (($D73+1) - VLOOKUP($B73,'Results-formatted 060121'!$A:$AJ,(I$3+2),FALSE)), IF($C73 = "pos-neg", (3+VLOOKUP($B73,'Results-formatted 060121'!$A:$AJ,(I$3+2),FALSE)), VLOOKUP($B73,'Results-formatted 060121'!$A:$AJ,(I$3+2),FALSE)))</f>
        <v>1</v>
      </c>
      <c r="J73" s="95">
        <f>IF($C73 = "neg", (($D73+1) - VLOOKUP($B73,'Results-formatted 060121'!$A:$AJ,(J$3+2),FALSE)), IF($C73 = "pos-neg", (3+VLOOKUP($B73,'Results-formatted 060121'!$A:$AJ,(J$3+2),FALSE)), VLOOKUP($B73,'Results-formatted 060121'!$A:$AJ,(J$3+2),FALSE)))</f>
        <v>3</v>
      </c>
      <c r="K73" s="95">
        <f>IF($C73 = "neg", (($D73+1) - VLOOKUP($B73,'Results-formatted 060121'!$A:$AJ,(K$3+2),FALSE)), IF($C73 = "pos-neg", (3+VLOOKUP($B73,'Results-formatted 060121'!$A:$AJ,(K$3+2),FALSE)), VLOOKUP($B73,'Results-formatted 060121'!$A:$AJ,(K$3+2),FALSE)))</f>
        <v>3</v>
      </c>
      <c r="L73" s="95">
        <f>IF($C73 = "neg", (($D73+1) - VLOOKUP($B73,'Results-formatted 060121'!$A:$AJ,(L$3+2),FALSE)), IF($C73 = "pos-neg", (3+VLOOKUP($B73,'Results-formatted 060121'!$A:$AJ,(L$3+2),FALSE)), VLOOKUP($B73,'Results-formatted 060121'!$A:$AJ,(L$3+2),FALSE)))</f>
        <v>3</v>
      </c>
      <c r="M73" s="95">
        <f>IF($C73 = "neg", (($D73+1) - VLOOKUP($B73,'Results-formatted 060121'!$A:$AJ,(M$3+2),FALSE)), IF($C73 = "pos-neg", (3+VLOOKUP($B73,'Results-formatted 060121'!$A:$AJ,(M$3+2),FALSE)), VLOOKUP($B73,'Results-formatted 060121'!$A:$AJ,(M$3+2),FALSE)))</f>
        <v>5</v>
      </c>
      <c r="N73" s="95">
        <f>IF($C73 = "neg", (($D73+1) - VLOOKUP($B73,'Results-formatted 060121'!$A:$AJ,(N$3+2),FALSE)), IF($C73 = "pos-neg", (3+VLOOKUP($B73,'Results-formatted 060121'!$A:$AJ,(N$3+2),FALSE)), VLOOKUP($B73,'Results-formatted 060121'!$A:$AJ,(N$3+2),FALSE)))</f>
        <v>3</v>
      </c>
      <c r="O73" s="95">
        <f>IF($C73 = "neg", (($D73+1) - VLOOKUP($B73,'Results-formatted 060121'!$A:$AJ,(O$3+2),FALSE)), IF($C73 = "pos-neg", (3+VLOOKUP($B73,'Results-formatted 060121'!$A:$AJ,(O$3+2),FALSE)), VLOOKUP($B73,'Results-formatted 060121'!$A:$AJ,(O$3+2),FALSE)))</f>
        <v>2</v>
      </c>
      <c r="P73" s="95">
        <f>IF($C73 = "neg", (($D73+1) - VLOOKUP($B73,'Results-formatted 060121'!$A:$AJ,(P$3+2),FALSE)), IF($C73 = "pos-neg", (3+VLOOKUP($B73,'Results-formatted 060121'!$A:$AJ,(P$3+2),FALSE)), VLOOKUP($B73,'Results-formatted 060121'!$A:$AJ,(P$3+2),FALSE)))</f>
        <v>2</v>
      </c>
      <c r="Q73" s="95">
        <f>IF($C73 = "neg", (($D73+1) - VLOOKUP($B73,'Results-formatted 060121'!$A:$AJ,(Q$3+2),FALSE)), IF($C73 = "pos-neg", (3+VLOOKUP($B73,'Results-formatted 060121'!$A:$AJ,(Q$3+2),FALSE)), VLOOKUP($B73,'Results-formatted 060121'!$A:$AJ,(Q$3+2),FALSE)))</f>
        <v>5</v>
      </c>
      <c r="R73" s="95">
        <f>IF($C73 = "neg", (($D73+1) - VLOOKUP($B73,'Results-formatted 060121'!$A:$AJ,(R$3+2),FALSE)), IF($C73 = "pos-neg", (3+VLOOKUP($B73,'Results-formatted 060121'!$A:$AJ,(R$3+2),FALSE)), VLOOKUP($B73,'Results-formatted 060121'!$A:$AJ,(R$3+2),FALSE)))</f>
        <v>3</v>
      </c>
      <c r="S73" s="95">
        <f>IF($C73 = "neg", (($D73+1) - VLOOKUP($B73,'Results-formatted 060121'!$A:$AJ,(S$3+2),FALSE)), IF($C73 = "pos-neg", (3+VLOOKUP($B73,'Results-formatted 060121'!$A:$AJ,(S$3+2),FALSE)), VLOOKUP($B73,'Results-formatted 060121'!$A:$AJ,(S$3+2),FALSE)))</f>
        <v>3</v>
      </c>
      <c r="T73" s="95">
        <f>IF($C73 = "neg", (($D73+1) - VLOOKUP($B73,'Results-formatted 060121'!$A:$AJ,(T$3+2),FALSE)), IF($C73 = "pos-neg", (3+VLOOKUP($B73,'Results-formatted 060121'!$A:$AJ,(T$3+2),FALSE)), VLOOKUP($B73,'Results-formatted 060121'!$A:$AJ,(T$3+2),FALSE)))</f>
        <v>5</v>
      </c>
      <c r="U73" s="95">
        <f>IF($C73 = "neg", (($D73+1) - VLOOKUP($B73,'Results-formatted 060121'!$A:$AJ,(U$3+2),FALSE)), IF($C73 = "pos-neg", (3+VLOOKUP($B73,'Results-formatted 060121'!$A:$AJ,(U$3+2),FALSE)), VLOOKUP($B73,'Results-formatted 060121'!$A:$AJ,(U$3+2),FALSE)))</f>
        <v>5</v>
      </c>
      <c r="V73" s="95">
        <f>IF($C73 = "neg", (($D73+1) - VLOOKUP($B73,'Results-formatted 060121'!$A:$AJ,(V$3+2),FALSE)), IF($C73 = "pos-neg", (3+VLOOKUP($B73,'Results-formatted 060121'!$A:$AJ,(V$3+2),FALSE)), VLOOKUP($B73,'Results-formatted 060121'!$A:$AJ,(V$3+2),FALSE)))</f>
        <v>3</v>
      </c>
      <c r="W73" s="95">
        <f>IF($C73 = "neg", (($D73+1) - VLOOKUP($B73,'Results-formatted 060121'!$A:$AJ,(W$3+2),FALSE)), IF($C73 = "pos-neg", (3+VLOOKUP($B73,'Results-formatted 060121'!$A:$AJ,(W$3+2),FALSE)), VLOOKUP($B73,'Results-formatted 060121'!$A:$AJ,(W$3+2),FALSE)))</f>
        <v>4</v>
      </c>
      <c r="X73" s="95">
        <f>IF($C73 = "neg", (($D73+1) - VLOOKUP($B73,'Results-formatted 060121'!$A:$AJ,(X$3+2),FALSE)), IF($C73 = "pos-neg", (3+VLOOKUP($B73,'Results-formatted 060121'!$A:$AJ,(X$3+2),FALSE)), VLOOKUP($B73,'Results-formatted 060121'!$A:$AJ,(X$3+2),FALSE)))</f>
        <v>3</v>
      </c>
      <c r="Y73" s="95">
        <f>IF($C73 = "neg", (($D73+1) - VLOOKUP($B73,'Results-formatted 060121'!$A:$AJ,(Y$3+2),FALSE)), IF($C73 = "pos-neg", (3+VLOOKUP($B73,'Results-formatted 060121'!$A:$AJ,(Y$3+2),FALSE)), VLOOKUP($B73,'Results-formatted 060121'!$A:$AJ,(Y$3+2),FALSE)))</f>
        <v>4</v>
      </c>
      <c r="Z73" s="95">
        <f>IF($C73 = "neg", (($D73+1) - VLOOKUP($B73,'Results-formatted 060121'!$A:$AJ,(Z$3+2),FALSE)), IF($C73 = "pos-neg", (3+VLOOKUP($B73,'Results-formatted 060121'!$A:$AJ,(Z$3+2),FALSE)), VLOOKUP($B73,'Results-formatted 060121'!$A:$AJ,(Z$3+2),FALSE)))</f>
        <v>3</v>
      </c>
      <c r="AA73" s="95">
        <f>IF($C73 = "neg", (($D73+1) - VLOOKUP($B73,'Results-formatted 060121'!$A:$AJ,(AA$3+2),FALSE)), IF($C73 = "pos-neg", (3+VLOOKUP($B73,'Results-formatted 060121'!$A:$AJ,(AA$3+2),FALSE)), VLOOKUP($B73,'Results-formatted 060121'!$A:$AJ,(AA$3+2),FALSE)))</f>
        <v>3</v>
      </c>
      <c r="AB73" s="95">
        <f>IF($C73 = "neg", (($D73+1) - VLOOKUP($B73,'Results-formatted 060121'!$A:$AJ,(AB$3+2),FALSE)), IF($C73 = "pos-neg", (3+VLOOKUP($B73,'Results-formatted 060121'!$A:$AJ,(AB$3+2),FALSE)), VLOOKUP($B73,'Results-formatted 060121'!$A:$AJ,(AB$3+2),FALSE)))</f>
        <v>4</v>
      </c>
      <c r="AC73" s="95">
        <f>IF($C73 = "neg", (($D73+1) - VLOOKUP($B73,'Results-formatted 060121'!$A:$AJ,(AC$3+2),FALSE)), IF($C73 = "pos-neg", (3+VLOOKUP($B73,'Results-formatted 060121'!$A:$AJ,(AC$3+2),FALSE)), VLOOKUP($B73,'Results-formatted 060121'!$A:$AJ,(AC$3+2),FALSE)))</f>
        <v>2</v>
      </c>
      <c r="AD73" s="95">
        <f>IF($C73 = "neg", (($D73+1) - VLOOKUP($B73,'Results-formatted 060121'!$A:$AJ,(AD$3+2),FALSE)), IF($C73 = "pos-neg", (3+VLOOKUP($B73,'Results-formatted 060121'!$A:$AJ,(AD$3+2),FALSE)), VLOOKUP($B73,'Results-formatted 060121'!$A:$AJ,(AD$3+2),FALSE)))</f>
        <v>3</v>
      </c>
      <c r="AE73" s="95">
        <f>IF($C73 = "neg", (($D73+1) - VLOOKUP($B73,'Results-formatted 060121'!$A:$AJ,(AE$3+2),FALSE)), IF($C73 = "pos-neg", (3+VLOOKUP($B73,'Results-formatted 060121'!$A:$AJ,(AE$3+2),FALSE)), VLOOKUP($B73,'Results-formatted 060121'!$A:$AJ,(AE$3+2),FALSE)))</f>
        <v>5</v>
      </c>
      <c r="AF73" s="95">
        <f>IF($C73 = "neg", (($D73+1) - VLOOKUP($B73,'Results-formatted 060121'!$A:$AJ,(AF$3+2),FALSE)), IF($C73 = "pos-neg", (3+VLOOKUP($B73,'Results-formatted 060121'!$A:$AJ,(AF$3+2),FALSE)), VLOOKUP($B73,'Results-formatted 060121'!$A:$AJ,(AF$3+2),FALSE)))</f>
        <v>3</v>
      </c>
      <c r="AG73" s="95">
        <f>IF($C73 = "neg", (($D73+1) - VLOOKUP($B73,'Results-formatted 060121'!$A:$AJ,(AG$3+2),FALSE)), IF($C73 = "pos-neg", (3+VLOOKUP($B73,'Results-formatted 060121'!$A:$AJ,(AG$3+2),FALSE)), VLOOKUP($B73,'Results-formatted 060121'!$A:$AJ,(AG$3+2),FALSE)))</f>
        <v>3</v>
      </c>
      <c r="AH73" s="95">
        <f>IF($C73 = "neg", (($D73+1) - VLOOKUP($B73,'Results-formatted 060121'!$A:$AJ,(AH$3+2),FALSE)), IF($C73 = "pos-neg", (3+VLOOKUP($B73,'Results-formatted 060121'!$A:$AJ,(AH$3+2),FALSE)), VLOOKUP($B73,'Results-formatted 060121'!$A:$AJ,(AH$3+2),FALSE)))</f>
        <v>2</v>
      </c>
      <c r="AI73" s="95">
        <f>IF($C73 = "neg", (($D73+1) - VLOOKUP($B73,'Results-formatted 060121'!$A:$AJ,(AI$3+2),FALSE)), IF($C73 = "pos-neg", (3+VLOOKUP($B73,'Results-formatted 060121'!$A:$AJ,(AI$3+2),FALSE)), VLOOKUP($B73,'Results-formatted 060121'!$A:$AJ,(AI$3+2),FALSE)))</f>
        <v>2</v>
      </c>
      <c r="AJ73" s="95">
        <f>IF($C73 = "neg", (($D73+1) - VLOOKUP($B73,'Results-formatted 060121'!$A:$AJ,(AJ$3+2),FALSE)), IF($C73 = "pos-neg", (3+VLOOKUP($B73,'Results-formatted 060121'!$A:$AJ,(AJ$3+2),FALSE)), VLOOKUP($B73,'Results-formatted 060121'!$A:$AJ,(AJ$3+2),FALSE)))</f>
        <v>5</v>
      </c>
      <c r="AK73" s="95">
        <f>IF($C73 = "neg", (($D73+1) - VLOOKUP($B73,'Results-formatted 060121'!$A:$AJ,(AK$3+2),FALSE)), IF($C73 = "pos-neg", (3+VLOOKUP($B73,'Results-formatted 060121'!$A:$AJ,(AK$3+2),FALSE)), VLOOKUP($B73,'Results-formatted 060121'!$A:$AJ,(AK$3+2),FALSE)))</f>
        <v>4</v>
      </c>
      <c r="AL73" s="95">
        <f>IF($C73 = "neg", (($D73+1) - VLOOKUP($B73,'Results-formatted 060121'!$A:$AJ,(AL$3+2),FALSE)), IF($C73 = "pos-neg", (3+VLOOKUP($B73,'Results-formatted 060121'!$A:$AJ,(AL$3+2),FALSE)), VLOOKUP($B73,'Results-formatted 060121'!$A:$AJ,(AL$3+2),FALSE)))</f>
        <v>3</v>
      </c>
      <c r="AM73" s="95">
        <f>IF($C73 = "neg", (($D73+1) - VLOOKUP($B73,'Results-formatted 060121'!$A:AJ,(AM$3+2),FALSE)), IF($C73 = "pos-neg", (3+VLOOKUP($B73,'Results-formatted 060121'!$A:AJ,(AM$3+2),FALSE)), VLOOKUP($B73,'Results-formatted 060121'!$A:AJ,(AM$3+2),FALSE)))</f>
        <v>5</v>
      </c>
      <c r="AN73" s="95">
        <f>IF($C73 = "neg", (($D73+1) - VLOOKUP($B73,'Results-formatted 060121'!$A:AK,(AN$3+2),FALSE)), IF($C73 = "pos-neg", (3+VLOOKUP($B73,'Results-formatted 060121'!$A:AK,(AN$3+2),FALSE)), VLOOKUP($B73,'Results-formatted 060121'!$A:AK,(AN$3+2),FALSE)))</f>
        <v>3</v>
      </c>
      <c r="AO73" s="95">
        <f>IF($C73 = "neg", (($D73+1) - VLOOKUP($B73,'Results-formatted 060121'!$A:AL,(AO$3+2),FALSE)), IF($C73 = "pos-neg", (3+VLOOKUP($B73,'Results-formatted 060121'!$A:AL,(AO$3+2),FALSE)), VLOOKUP($B73,'Results-formatted 060121'!$A:AL,(AO$3+2),FALSE)))</f>
        <v>4</v>
      </c>
      <c r="AP73" s="95">
        <f>IF($C73 = "neg", (($D73+1) - VLOOKUP($B73,'Results-formatted 060121'!$A:AM,(AP$3+2),FALSE)), IF($C73 = "pos-neg", (3+VLOOKUP($B73,'Results-formatted 060121'!$A:AM,(AP$3+2),FALSE)), VLOOKUP($B73,'Results-formatted 060121'!$A:AM,(AP$3+2),FALSE)))</f>
        <v>2</v>
      </c>
      <c r="AQ73" s="95">
        <f>IF($C73 = "neg", (($D73+1) - VLOOKUP($B73,'Results-formatted 060121'!$A:AN,(AQ$3+2),FALSE)), IF($C73 = "pos-neg", (3+VLOOKUP($B73,'Results-formatted 060121'!$A:AN,(AQ$3+2),FALSE)), VLOOKUP($B73,'Results-formatted 060121'!$A:AN,(AQ$3+2),FALSE)))</f>
        <v>4</v>
      </c>
      <c r="AR73" s="95">
        <f>IF($C73 = "neg", (($D73+1) - VLOOKUP($B73,'Results-formatted 060121'!$A:AO,(AR$3+2),FALSE)), IF($C73 = "pos-neg", (3+VLOOKUP($B73,'Results-formatted 060121'!$A:AO,(AR$3+2),FALSE)), VLOOKUP($B73,'Results-formatted 060121'!$A:AO,(AR$3+2),FALSE)))</f>
        <v>5</v>
      </c>
      <c r="AS73" s="95">
        <f>IF($C73 = "neg", (($D73+1) - VLOOKUP($B73,'Results-formatted 060121'!$A:AP,(AS$3+2),FALSE)), IF($C73 = "pos-neg", (3+VLOOKUP($B73,'Results-formatted 060121'!$A:AP,(AS$3+2),FALSE)), VLOOKUP($B73,'Results-formatted 060121'!$A:AP,(AS$3+2),FALSE)))</f>
        <v>4</v>
      </c>
      <c r="AT73" s="95">
        <f>IF($C73 = "neg", (($D73+1) - VLOOKUP($B73,'Results-formatted 060121'!$A:AQ,(AT$3+2),FALSE)), IF($C73 = "pos-neg", (3+VLOOKUP($B73,'Results-formatted 060121'!$A:AQ,(AT$3+2),FALSE)), VLOOKUP($B73,'Results-formatted 060121'!$A:AQ,(AT$3+2),FALSE)))</f>
        <v>5</v>
      </c>
      <c r="AU73" s="95">
        <f>IF($C73 = "neg", (($D73+1) - VLOOKUP($B73,'Results-formatted 060121'!$A:AR,(AU$3+2),FALSE)), IF($C73 = "pos-neg", (3+VLOOKUP($B73,'Results-formatted 060121'!$A:AR,(AU$3+2),FALSE)), VLOOKUP($B73,'Results-formatted 060121'!$A:AR,(AU$3+2),FALSE)))</f>
        <v>3</v>
      </c>
      <c r="AV73" s="95">
        <f>IF($C73 = "neg", (($D73+1) - VLOOKUP($B73,'Results-formatted 060121'!$A:AS,(AV$3+2),FALSE)), IF($C73 = "pos-neg", (3+VLOOKUP($B73,'Results-formatted 060121'!$A:AS,(AV$3+2),FALSE)), VLOOKUP($B73,'Results-formatted 060121'!$A:AS,(AV$3+2),FALSE)))</f>
        <v>3</v>
      </c>
      <c r="AW73" s="95">
        <f>IF($C73 = "neg", (($D73+1) - VLOOKUP($B73,'Results-formatted 060121'!$A:AT,(AW$3+2),FALSE)), IF($C73 = "pos-neg", (3+VLOOKUP($B73,'Results-formatted 060121'!$A:AT,(AW$3+2),FALSE)), VLOOKUP($B73,'Results-formatted 060121'!$A:AT,(AW$3+2),FALSE)))</f>
        <v>2</v>
      </c>
      <c r="AX73" s="95">
        <f>IF($C73 = "neg", (($D73+1) - VLOOKUP($B73,'Results-formatted 060121'!$A:AU,(AX$3+2),FALSE)), IF($C73 = "pos-neg", (3+VLOOKUP($B73,'Results-formatted 060121'!$A:AU,(AX$3+2),FALSE)), VLOOKUP($B73,'Results-formatted 060121'!$A:AU,(AX$3+2),FALSE)))</f>
        <v>1</v>
      </c>
      <c r="AY73" s="95">
        <f>IF($C73 = "neg", (($D73+1) - VLOOKUP($B73,'Results-formatted 060121'!$A:AV,(AY$3+2),FALSE)), IF($C73 = "pos-neg", (3+VLOOKUP($B73,'Results-formatted 060121'!$A:AV,(AY$3+2),FALSE)), VLOOKUP($B73,'Results-formatted 060121'!$A:AV,(AY$3+2),FALSE)))</f>
        <v>0</v>
      </c>
      <c r="AZ73" s="95">
        <f>IF($C73 = "neg", (($D73+1) - VLOOKUP($B73,'Results-formatted 060121'!$A:AW,(AZ$3+2),FALSE)), IF($C73 = "pos-neg", (3+VLOOKUP($B73,'Results-formatted 060121'!$A:AW,(AZ$3+2),FALSE)), VLOOKUP($B73,'Results-formatted 060121'!$A:AW,(AZ$3+2),FALSE)))</f>
        <v>2</v>
      </c>
      <c r="BA73" s="95">
        <f>IF($C73 = "neg", (($D73+1) - VLOOKUP($B73,'Results-formatted 060121'!$A:AX,(BA$3+2),FALSE)), IF($C73 = "pos-neg", (3+VLOOKUP($B73,'Results-formatted 060121'!$A:AX,(BA$3+2),FALSE)), VLOOKUP($B73,'Results-formatted 060121'!$A:AX,(BA$3+2),FALSE)))</f>
        <v>4</v>
      </c>
      <c r="BB73" s="95">
        <f>IF($C73 = "neg", (($D73+1) - VLOOKUP($B73,'Results-formatted 060121'!$A:AY,(BB$3+2),FALSE)), IF($C73 = "pos-neg", (3+VLOOKUP($B73,'Results-formatted 060121'!$A:AY,(BB$3+2),FALSE)), VLOOKUP($B73,'Results-formatted 060121'!$A:AY,(BB$3+2),FALSE)))</f>
        <v>5</v>
      </c>
      <c r="BC73" s="95">
        <f>IF($C73 = "neg", (($D73+1) - VLOOKUP($B73,'Results-formatted 060121'!$A:AZ,(BC$3+2),FALSE)), IF($C73 = "pos-neg", (3+VLOOKUP($B73,'Results-formatted 060121'!$A:AZ,(BC$3+2),FALSE)), VLOOKUP($B73,'Results-formatted 060121'!$A:AZ,(BC$3+2),FALSE)))</f>
        <v>3</v>
      </c>
      <c r="BD73" s="95">
        <f>IF($C73 = "neg", (($D73+1) - VLOOKUP($B73,'Results-formatted 060121'!$A:BA,(BD$3+2),FALSE)), IF($C73 = "pos-neg", (3+VLOOKUP($B73,'Results-formatted 060121'!$A:BA,(BD$3+2),FALSE)), VLOOKUP($B73,'Results-formatted 060121'!$A:BA,(BD$3+2),FALSE)))</f>
        <v>3</v>
      </c>
      <c r="BE73" s="95">
        <f>IF($C73 = "neg", (($D73+1) - VLOOKUP($B73,'Results-formatted 060121'!$A:BB,(BE$3+2),FALSE)), IF($C73 = "pos-neg", (3+VLOOKUP($B73,'Results-formatted 060121'!$A:BB,(BE$3+2),FALSE)), VLOOKUP($B73,'Results-formatted 060121'!$A:BB,(BE$3+2),FALSE)))</f>
        <v>4</v>
      </c>
      <c r="BF73" s="95">
        <f>IF($C73 = "neg", (($D73+1) - VLOOKUP($B73,'Results-formatted 060121'!$A:BC,(BF$3+2),FALSE)), IF($C73 = "pos-neg", (3+VLOOKUP($B73,'Results-formatted 060121'!$A:BC,(BF$3+2),FALSE)), VLOOKUP($B73,'Results-formatted 060121'!$A:BC,(BF$3+2),FALSE)))</f>
        <v>4</v>
      </c>
      <c r="BG73" s="95">
        <f>IF($C73 = "neg", (($D73+1) - VLOOKUP($B73,'Results-formatted 060121'!$A:BD,(BG$3+2),FALSE)), IF($C73 = "pos-neg", (3+VLOOKUP($B73,'Results-formatted 060121'!$A:BD,(BG$3+2),FALSE)), VLOOKUP($B73,'Results-formatted 060121'!$A:BD,(BG$3+2),FALSE)))</f>
        <v>3</v>
      </c>
      <c r="BH73" s="95">
        <f>IF($C73 = "neg", (($D73+1) - VLOOKUP($B73,'Results-formatted 060121'!$A:BE,(BH$3+2),FALSE)), IF($C73 = "pos-neg", (3+VLOOKUP($B73,'Results-formatted 060121'!$A:BE,(BH$3+2),FALSE)), VLOOKUP($B73,'Results-formatted 060121'!$A:BE,(BH$3+2),FALSE)))</f>
        <v>3</v>
      </c>
      <c r="BI73" s="95">
        <f>IF($C73 = "neg", (($D73+1) - VLOOKUP($B73,'Results-formatted 060121'!$A:BF,(BI$3+2),FALSE)), IF($C73 = "pos-neg", (3+VLOOKUP($B73,'Results-formatted 060121'!$A:BF,(BI$3+2),FALSE)), VLOOKUP($B73,'Results-formatted 060121'!$A:BF,(BI$3+2),FALSE)))</f>
        <v>3</v>
      </c>
      <c r="BJ73" s="95">
        <f>IF($C73 = "neg", (($D73+1) - VLOOKUP($B73,'Results-formatted 060121'!$A:BG,(BJ$3+2),FALSE)), IF($C73 = "pos-neg", (3+VLOOKUP($B73,'Results-formatted 060121'!$A:BG,(BJ$3+2),FALSE)), VLOOKUP($B73,'Results-formatted 060121'!$A:BG,(BJ$3+2),FALSE)))</f>
        <v>2</v>
      </c>
      <c r="BK73" s="95">
        <f>IF($C73 = "neg", (($D73+1) - VLOOKUP($B73,'Results-formatted 060121'!$A:BH,(BK$3+2),FALSE)), IF($C73 = "pos-neg", (3+VLOOKUP($B73,'Results-formatted 060121'!$A:BH,(BK$3+2),FALSE)), VLOOKUP($B73,'Results-formatted 060121'!$A:BH,(BK$3+2),FALSE)))</f>
        <v>3</v>
      </c>
      <c r="BL73" s="95">
        <f>IF($C73 = "neg", (($D73+1) - VLOOKUP($B73,'Results-formatted 060121'!$A:BI,(BL$3+2),FALSE)), IF($C73 = "pos-neg", (3+VLOOKUP($B73,'Results-formatted 060121'!$A:BI,(BL$3+2),FALSE)), VLOOKUP($B73,'Results-formatted 060121'!$A:BI,(BL$3+2),FALSE)))</f>
        <v>3</v>
      </c>
      <c r="BM73" s="95">
        <f>IF($C73 = "neg", (($D73+1) - VLOOKUP($B73,'Results-formatted 060121'!$A:BJ,(BM$3+2),FALSE)), IF($C73 = "pos-neg", (3+VLOOKUP($B73,'Results-formatted 060121'!$A:BJ,(BM$3+2),FALSE)), VLOOKUP($B73,'Results-formatted 060121'!$A:BJ,(BM$3+2),FALSE)))</f>
        <v>2</v>
      </c>
      <c r="BN73" s="95"/>
      <c r="BO73" s="95"/>
      <c r="BP73" s="95"/>
      <c r="BQ73" s="95"/>
      <c r="BR73" s="95"/>
      <c r="BS73" s="95"/>
      <c r="BT73" s="95"/>
      <c r="BU73" s="95"/>
      <c r="BV73" s="95"/>
      <c r="BW73" s="95"/>
      <c r="BX73" s="95"/>
      <c r="BY73" s="95"/>
      <c r="BZ73" s="95"/>
      <c r="CA73" s="95"/>
      <c r="CB73" s="95"/>
      <c r="CC73" s="95"/>
      <c r="CD73" s="96"/>
      <c r="CE73" s="25">
        <f t="shared" si="21"/>
        <v>3.25</v>
      </c>
      <c r="CF73" s="25">
        <f t="shared" si="22"/>
        <v>1.1442561050299471</v>
      </c>
    </row>
    <row r="74" spans="2:84" ht="42" x14ac:dyDescent="0.15">
      <c r="B74" s="84" t="s">
        <v>744</v>
      </c>
      <c r="C74" s="86" t="s">
        <v>224</v>
      </c>
      <c r="D74" s="2">
        <v>5</v>
      </c>
      <c r="E74" s="15" t="s">
        <v>47</v>
      </c>
      <c r="F74" s="95">
        <f>IF($C74 = "neg", (($D74+1) - VLOOKUP($B74,'Results-formatted 060121'!$A:$AJ,(F$3+2),FALSE)), IF($C74 = "pos-neg", (3+VLOOKUP($B74,'Results-formatted 060121'!$A:$AJ,(F$3+2),FALSE)), VLOOKUP($B74,'Results-formatted 060121'!$A:$AJ,(F$3+2),FALSE)))</f>
        <v>3</v>
      </c>
      <c r="G74" s="95">
        <f>IF($C74 = "neg", (($D74+1) - VLOOKUP($B74,'Results-formatted 060121'!$A:$AJ,(G$3+2),FALSE)), IF($C74 = "pos-neg", (3+VLOOKUP($B74,'Results-formatted 060121'!$A:$AJ,(G$3+2),FALSE)), VLOOKUP($B74,'Results-formatted 060121'!$A:$AJ,(G$3+2),FALSE)))</f>
        <v>5</v>
      </c>
      <c r="H74" s="95">
        <f>IF($C74 = "neg", (($D74+1) - VLOOKUP($B74,'Results-formatted 060121'!$A:$AJ,(H$3+2),FALSE)), IF($C74 = "pos-neg", (3+VLOOKUP($B74,'Results-formatted 060121'!$A:$AJ,(H$3+2),FALSE)), VLOOKUP($B74,'Results-formatted 060121'!$A:$AJ,(H$3+2),FALSE)))</f>
        <v>3</v>
      </c>
      <c r="I74" s="95">
        <f>IF($C74 = "neg", (($D74+1) - VLOOKUP($B74,'Results-formatted 060121'!$A:$AJ,(I$3+2),FALSE)), IF($C74 = "pos-neg", (3+VLOOKUP($B74,'Results-formatted 060121'!$A:$AJ,(I$3+2),FALSE)), VLOOKUP($B74,'Results-formatted 060121'!$A:$AJ,(I$3+2),FALSE)))</f>
        <v>1</v>
      </c>
      <c r="J74" s="95">
        <f>IF($C74 = "neg", (($D74+1) - VLOOKUP($B74,'Results-formatted 060121'!$A:$AJ,(J$3+2),FALSE)), IF($C74 = "pos-neg", (3+VLOOKUP($B74,'Results-formatted 060121'!$A:$AJ,(J$3+2),FALSE)), VLOOKUP($B74,'Results-formatted 060121'!$A:$AJ,(J$3+2),FALSE)))</f>
        <v>3</v>
      </c>
      <c r="K74" s="95">
        <f>IF($C74 = "neg", (($D74+1) - VLOOKUP($B74,'Results-formatted 060121'!$A:$AJ,(K$3+2),FALSE)), IF($C74 = "pos-neg", (3+VLOOKUP($B74,'Results-formatted 060121'!$A:$AJ,(K$3+2),FALSE)), VLOOKUP($B74,'Results-formatted 060121'!$A:$AJ,(K$3+2),FALSE)))</f>
        <v>3</v>
      </c>
      <c r="L74" s="95">
        <f>IF($C74 = "neg", (($D74+1) - VLOOKUP($B74,'Results-formatted 060121'!$A:$AJ,(L$3+2),FALSE)), IF($C74 = "pos-neg", (3+VLOOKUP($B74,'Results-formatted 060121'!$A:$AJ,(L$3+2),FALSE)), VLOOKUP($B74,'Results-formatted 060121'!$A:$AJ,(L$3+2),FALSE)))</f>
        <v>2</v>
      </c>
      <c r="M74" s="95">
        <f>IF($C74 = "neg", (($D74+1) - VLOOKUP($B74,'Results-formatted 060121'!$A:$AJ,(M$3+2),FALSE)), IF($C74 = "pos-neg", (3+VLOOKUP($B74,'Results-formatted 060121'!$A:$AJ,(M$3+2),FALSE)), VLOOKUP($B74,'Results-formatted 060121'!$A:$AJ,(M$3+2),FALSE)))</f>
        <v>5</v>
      </c>
      <c r="N74" s="95">
        <f>IF($C74 = "neg", (($D74+1) - VLOOKUP($B74,'Results-formatted 060121'!$A:$AJ,(N$3+2),FALSE)), IF($C74 = "pos-neg", (3+VLOOKUP($B74,'Results-formatted 060121'!$A:$AJ,(N$3+2),FALSE)), VLOOKUP($B74,'Results-formatted 060121'!$A:$AJ,(N$3+2),FALSE)))</f>
        <v>3</v>
      </c>
      <c r="O74" s="95">
        <f>IF($C74 = "neg", (($D74+1) - VLOOKUP($B74,'Results-formatted 060121'!$A:$AJ,(O$3+2),FALSE)), IF($C74 = "pos-neg", (3+VLOOKUP($B74,'Results-formatted 060121'!$A:$AJ,(O$3+2),FALSE)), VLOOKUP($B74,'Results-formatted 060121'!$A:$AJ,(O$3+2),FALSE)))</f>
        <v>2</v>
      </c>
      <c r="P74" s="95">
        <f>IF($C74 = "neg", (($D74+1) - VLOOKUP($B74,'Results-formatted 060121'!$A:$AJ,(P$3+2),FALSE)), IF($C74 = "pos-neg", (3+VLOOKUP($B74,'Results-formatted 060121'!$A:$AJ,(P$3+2),FALSE)), VLOOKUP($B74,'Results-formatted 060121'!$A:$AJ,(P$3+2),FALSE)))</f>
        <v>3</v>
      </c>
      <c r="Q74" s="95">
        <f>IF($C74 = "neg", (($D74+1) - VLOOKUP($B74,'Results-formatted 060121'!$A:$AJ,(Q$3+2),FALSE)), IF($C74 = "pos-neg", (3+VLOOKUP($B74,'Results-formatted 060121'!$A:$AJ,(Q$3+2),FALSE)), VLOOKUP($B74,'Results-formatted 060121'!$A:$AJ,(Q$3+2),FALSE)))</f>
        <v>5</v>
      </c>
      <c r="R74" s="95">
        <f>IF($C74 = "neg", (($D74+1) - VLOOKUP($B74,'Results-formatted 060121'!$A:$AJ,(R$3+2),FALSE)), IF($C74 = "pos-neg", (3+VLOOKUP($B74,'Results-formatted 060121'!$A:$AJ,(R$3+2),FALSE)), VLOOKUP($B74,'Results-formatted 060121'!$A:$AJ,(R$3+2),FALSE)))</f>
        <v>3</v>
      </c>
      <c r="S74" s="95">
        <f>IF($C74 = "neg", (($D74+1) - VLOOKUP($B74,'Results-formatted 060121'!$A:$AJ,(S$3+2),FALSE)), IF($C74 = "pos-neg", (3+VLOOKUP($B74,'Results-formatted 060121'!$A:$AJ,(S$3+2),FALSE)), VLOOKUP($B74,'Results-formatted 060121'!$A:$AJ,(S$3+2),FALSE)))</f>
        <v>2</v>
      </c>
      <c r="T74" s="95">
        <f>IF($C74 = "neg", (($D74+1) - VLOOKUP($B74,'Results-formatted 060121'!$A:$AJ,(T$3+2),FALSE)), IF($C74 = "pos-neg", (3+VLOOKUP($B74,'Results-formatted 060121'!$A:$AJ,(T$3+2),FALSE)), VLOOKUP($B74,'Results-formatted 060121'!$A:$AJ,(T$3+2),FALSE)))</f>
        <v>5</v>
      </c>
      <c r="U74" s="95">
        <f>IF($C74 = "neg", (($D74+1) - VLOOKUP($B74,'Results-formatted 060121'!$A:$AJ,(U$3+2),FALSE)), IF($C74 = "pos-neg", (3+VLOOKUP($B74,'Results-formatted 060121'!$A:$AJ,(U$3+2),FALSE)), VLOOKUP($B74,'Results-formatted 060121'!$A:$AJ,(U$3+2),FALSE)))</f>
        <v>5</v>
      </c>
      <c r="V74" s="95">
        <f>IF($C74 = "neg", (($D74+1) - VLOOKUP($B74,'Results-formatted 060121'!$A:$AJ,(V$3+2),FALSE)), IF($C74 = "pos-neg", (3+VLOOKUP($B74,'Results-formatted 060121'!$A:$AJ,(V$3+2),FALSE)), VLOOKUP($B74,'Results-formatted 060121'!$A:$AJ,(V$3+2),FALSE)))</f>
        <v>3</v>
      </c>
      <c r="W74" s="95">
        <f>IF($C74 = "neg", (($D74+1) - VLOOKUP($B74,'Results-formatted 060121'!$A:$AJ,(W$3+2),FALSE)), IF($C74 = "pos-neg", (3+VLOOKUP($B74,'Results-formatted 060121'!$A:$AJ,(W$3+2),FALSE)), VLOOKUP($B74,'Results-formatted 060121'!$A:$AJ,(W$3+2),FALSE)))</f>
        <v>3</v>
      </c>
      <c r="X74" s="95">
        <f>IF($C74 = "neg", (($D74+1) - VLOOKUP($B74,'Results-formatted 060121'!$A:$AJ,(X$3+2),FALSE)), IF($C74 = "pos-neg", (3+VLOOKUP($B74,'Results-formatted 060121'!$A:$AJ,(X$3+2),FALSE)), VLOOKUP($B74,'Results-formatted 060121'!$A:$AJ,(X$3+2),FALSE)))</f>
        <v>3</v>
      </c>
      <c r="Y74" s="95">
        <f>IF($C74 = "neg", (($D74+1) - VLOOKUP($B74,'Results-formatted 060121'!$A:$AJ,(Y$3+2),FALSE)), IF($C74 = "pos-neg", (3+VLOOKUP($B74,'Results-formatted 060121'!$A:$AJ,(Y$3+2),FALSE)), VLOOKUP($B74,'Results-formatted 060121'!$A:$AJ,(Y$3+2),FALSE)))</f>
        <v>5</v>
      </c>
      <c r="Z74" s="95">
        <f>IF($C74 = "neg", (($D74+1) - VLOOKUP($B74,'Results-formatted 060121'!$A:$AJ,(Z$3+2),FALSE)), IF($C74 = "pos-neg", (3+VLOOKUP($B74,'Results-formatted 060121'!$A:$AJ,(Z$3+2),FALSE)), VLOOKUP($B74,'Results-formatted 060121'!$A:$AJ,(Z$3+2),FALSE)))</f>
        <v>2</v>
      </c>
      <c r="AA74" s="95">
        <f>IF($C74 = "neg", (($D74+1) - VLOOKUP($B74,'Results-formatted 060121'!$A:$AJ,(AA$3+2),FALSE)), IF($C74 = "pos-neg", (3+VLOOKUP($B74,'Results-formatted 060121'!$A:$AJ,(AA$3+2),FALSE)), VLOOKUP($B74,'Results-formatted 060121'!$A:$AJ,(AA$3+2),FALSE)))</f>
        <v>4</v>
      </c>
      <c r="AB74" s="95">
        <f>IF($C74 = "neg", (($D74+1) - VLOOKUP($B74,'Results-formatted 060121'!$A:$AJ,(AB$3+2),FALSE)), IF($C74 = "pos-neg", (3+VLOOKUP($B74,'Results-formatted 060121'!$A:$AJ,(AB$3+2),FALSE)), VLOOKUP($B74,'Results-formatted 060121'!$A:$AJ,(AB$3+2),FALSE)))</f>
        <v>4</v>
      </c>
      <c r="AC74" s="95">
        <f>IF($C74 = "neg", (($D74+1) - VLOOKUP($B74,'Results-formatted 060121'!$A:$AJ,(AC$3+2),FALSE)), IF($C74 = "pos-neg", (3+VLOOKUP($B74,'Results-formatted 060121'!$A:$AJ,(AC$3+2),FALSE)), VLOOKUP($B74,'Results-formatted 060121'!$A:$AJ,(AC$3+2),FALSE)))</f>
        <v>2</v>
      </c>
      <c r="AD74" s="95">
        <f>IF($C74 = "neg", (($D74+1) - VLOOKUP($B74,'Results-formatted 060121'!$A:$AJ,(AD$3+2),FALSE)), IF($C74 = "pos-neg", (3+VLOOKUP($B74,'Results-formatted 060121'!$A:$AJ,(AD$3+2),FALSE)), VLOOKUP($B74,'Results-formatted 060121'!$A:$AJ,(AD$3+2),FALSE)))</f>
        <v>3</v>
      </c>
      <c r="AE74" s="95">
        <f>IF($C74 = "neg", (($D74+1) - VLOOKUP($B74,'Results-formatted 060121'!$A:$AJ,(AE$3+2),FALSE)), IF($C74 = "pos-neg", (3+VLOOKUP($B74,'Results-formatted 060121'!$A:$AJ,(AE$3+2),FALSE)), VLOOKUP($B74,'Results-formatted 060121'!$A:$AJ,(AE$3+2),FALSE)))</f>
        <v>4</v>
      </c>
      <c r="AF74" s="95">
        <f>IF($C74 = "neg", (($D74+1) - VLOOKUP($B74,'Results-formatted 060121'!$A:$AJ,(AF$3+2),FALSE)), IF($C74 = "pos-neg", (3+VLOOKUP($B74,'Results-formatted 060121'!$A:$AJ,(AF$3+2),FALSE)), VLOOKUP($B74,'Results-formatted 060121'!$A:$AJ,(AF$3+2),FALSE)))</f>
        <v>4</v>
      </c>
      <c r="AG74" s="95">
        <f>IF($C74 = "neg", (($D74+1) - VLOOKUP($B74,'Results-formatted 060121'!$A:$AJ,(AG$3+2),FALSE)), IF($C74 = "pos-neg", (3+VLOOKUP($B74,'Results-formatted 060121'!$A:$AJ,(AG$3+2),FALSE)), VLOOKUP($B74,'Results-formatted 060121'!$A:$AJ,(AG$3+2),FALSE)))</f>
        <v>2</v>
      </c>
      <c r="AH74" s="95">
        <f>IF($C74 = "neg", (($D74+1) - VLOOKUP($B74,'Results-formatted 060121'!$A:$AJ,(AH$3+2),FALSE)), IF($C74 = "pos-neg", (3+VLOOKUP($B74,'Results-formatted 060121'!$A:$AJ,(AH$3+2),FALSE)), VLOOKUP($B74,'Results-formatted 060121'!$A:$AJ,(AH$3+2),FALSE)))</f>
        <v>2</v>
      </c>
      <c r="AI74" s="95">
        <f>IF($C74 = "neg", (($D74+1) - VLOOKUP($B74,'Results-formatted 060121'!$A:$AJ,(AI$3+2),FALSE)), IF($C74 = "pos-neg", (3+VLOOKUP($B74,'Results-formatted 060121'!$A:$AJ,(AI$3+2),FALSE)), VLOOKUP($B74,'Results-formatted 060121'!$A:$AJ,(AI$3+2),FALSE)))</f>
        <v>3</v>
      </c>
      <c r="AJ74" s="95">
        <f>IF($C74 = "neg", (($D74+1) - VLOOKUP($B74,'Results-formatted 060121'!$A:$AJ,(AJ$3+2),FALSE)), IF($C74 = "pos-neg", (3+VLOOKUP($B74,'Results-formatted 060121'!$A:$AJ,(AJ$3+2),FALSE)), VLOOKUP($B74,'Results-formatted 060121'!$A:$AJ,(AJ$3+2),FALSE)))</f>
        <v>4</v>
      </c>
      <c r="AK74" s="95">
        <f>IF($C74 = "neg", (($D74+1) - VLOOKUP($B74,'Results-formatted 060121'!$A:$AJ,(AK$3+2),FALSE)), IF($C74 = "pos-neg", (3+VLOOKUP($B74,'Results-formatted 060121'!$A:$AJ,(AK$3+2),FALSE)), VLOOKUP($B74,'Results-formatted 060121'!$A:$AJ,(AK$3+2),FALSE)))</f>
        <v>4</v>
      </c>
      <c r="AL74" s="95">
        <f>IF($C74 = "neg", (($D74+1) - VLOOKUP($B74,'Results-formatted 060121'!$A:$AJ,(AL$3+2),FALSE)), IF($C74 = "pos-neg", (3+VLOOKUP($B74,'Results-formatted 060121'!$A:$AJ,(AL$3+2),FALSE)), VLOOKUP($B74,'Results-formatted 060121'!$A:$AJ,(AL$3+2),FALSE)))</f>
        <v>3</v>
      </c>
      <c r="AM74" s="95">
        <f>IF($C74 = "neg", (($D74+1) - VLOOKUP($B74,'Results-formatted 060121'!$A:AJ,(AM$3+2),FALSE)), IF($C74 = "pos-neg", (3+VLOOKUP($B74,'Results-formatted 060121'!$A:AJ,(AM$3+2),FALSE)), VLOOKUP($B74,'Results-formatted 060121'!$A:AJ,(AM$3+2),FALSE)))</f>
        <v>5</v>
      </c>
      <c r="AN74" s="95">
        <f>IF($C74 = "neg", (($D74+1) - VLOOKUP($B74,'Results-formatted 060121'!$A:AK,(AN$3+2),FALSE)), IF($C74 = "pos-neg", (3+VLOOKUP($B74,'Results-formatted 060121'!$A:AK,(AN$3+2),FALSE)), VLOOKUP($B74,'Results-formatted 060121'!$A:AK,(AN$3+2),FALSE)))</f>
        <v>3</v>
      </c>
      <c r="AO74" s="95">
        <f>IF($C74 = "neg", (($D74+1) - VLOOKUP($B74,'Results-formatted 060121'!$A:AL,(AO$3+2),FALSE)), IF($C74 = "pos-neg", (3+VLOOKUP($B74,'Results-formatted 060121'!$A:AL,(AO$3+2),FALSE)), VLOOKUP($B74,'Results-formatted 060121'!$A:AL,(AO$3+2),FALSE)))</f>
        <v>4</v>
      </c>
      <c r="AP74" s="95">
        <f>IF($C74 = "neg", (($D74+1) - VLOOKUP($B74,'Results-formatted 060121'!$A:AM,(AP$3+2),FALSE)), IF($C74 = "pos-neg", (3+VLOOKUP($B74,'Results-formatted 060121'!$A:AM,(AP$3+2),FALSE)), VLOOKUP($B74,'Results-formatted 060121'!$A:AM,(AP$3+2),FALSE)))</f>
        <v>2</v>
      </c>
      <c r="AQ74" s="95">
        <f>IF($C74 = "neg", (($D74+1) - VLOOKUP($B74,'Results-formatted 060121'!$A:AN,(AQ$3+2),FALSE)), IF($C74 = "pos-neg", (3+VLOOKUP($B74,'Results-formatted 060121'!$A:AN,(AQ$3+2),FALSE)), VLOOKUP($B74,'Results-formatted 060121'!$A:AN,(AQ$3+2),FALSE)))</f>
        <v>2</v>
      </c>
      <c r="AR74" s="95">
        <f>IF($C74 = "neg", (($D74+1) - VLOOKUP($B74,'Results-formatted 060121'!$A:AO,(AR$3+2),FALSE)), IF($C74 = "pos-neg", (3+VLOOKUP($B74,'Results-formatted 060121'!$A:AO,(AR$3+2),FALSE)), VLOOKUP($B74,'Results-formatted 060121'!$A:AO,(AR$3+2),FALSE)))</f>
        <v>4</v>
      </c>
      <c r="AS74" s="95">
        <f>IF($C74 = "neg", (($D74+1) - VLOOKUP($B74,'Results-formatted 060121'!$A:AP,(AS$3+2),FALSE)), IF($C74 = "pos-neg", (3+VLOOKUP($B74,'Results-formatted 060121'!$A:AP,(AS$3+2),FALSE)), VLOOKUP($B74,'Results-formatted 060121'!$A:AP,(AS$3+2),FALSE)))</f>
        <v>4</v>
      </c>
      <c r="AT74" s="95">
        <f>IF($C74 = "neg", (($D74+1) - VLOOKUP($B74,'Results-formatted 060121'!$A:AQ,(AT$3+2),FALSE)), IF($C74 = "pos-neg", (3+VLOOKUP($B74,'Results-formatted 060121'!$A:AQ,(AT$3+2),FALSE)), VLOOKUP($B74,'Results-formatted 060121'!$A:AQ,(AT$3+2),FALSE)))</f>
        <v>4</v>
      </c>
      <c r="AU74" s="95">
        <f>IF($C74 = "neg", (($D74+1) - VLOOKUP($B74,'Results-formatted 060121'!$A:AR,(AU$3+2),FALSE)), IF($C74 = "pos-neg", (3+VLOOKUP($B74,'Results-formatted 060121'!$A:AR,(AU$3+2),FALSE)), VLOOKUP($B74,'Results-formatted 060121'!$A:AR,(AU$3+2),FALSE)))</f>
        <v>3</v>
      </c>
      <c r="AV74" s="95">
        <f>IF($C74 = "neg", (($D74+1) - VLOOKUP($B74,'Results-formatted 060121'!$A:AS,(AV$3+2),FALSE)), IF($C74 = "pos-neg", (3+VLOOKUP($B74,'Results-formatted 060121'!$A:AS,(AV$3+2),FALSE)), VLOOKUP($B74,'Results-formatted 060121'!$A:AS,(AV$3+2),FALSE)))</f>
        <v>3</v>
      </c>
      <c r="AW74" s="95">
        <f>IF($C74 = "neg", (($D74+1) - VLOOKUP($B74,'Results-formatted 060121'!$A:AT,(AW$3+2),FALSE)), IF($C74 = "pos-neg", (3+VLOOKUP($B74,'Results-formatted 060121'!$A:AT,(AW$3+2),FALSE)), VLOOKUP($B74,'Results-formatted 060121'!$A:AT,(AW$3+2),FALSE)))</f>
        <v>2</v>
      </c>
      <c r="AX74" s="95">
        <f>IF($C74 = "neg", (($D74+1) - VLOOKUP($B74,'Results-formatted 060121'!$A:AU,(AX$3+2),FALSE)), IF($C74 = "pos-neg", (3+VLOOKUP($B74,'Results-formatted 060121'!$A:AU,(AX$3+2),FALSE)), VLOOKUP($B74,'Results-formatted 060121'!$A:AU,(AX$3+2),FALSE)))</f>
        <v>1</v>
      </c>
      <c r="AY74" s="95">
        <f>IF($C74 = "neg", (($D74+1) - VLOOKUP($B74,'Results-formatted 060121'!$A:AV,(AY$3+2),FALSE)), IF($C74 = "pos-neg", (3+VLOOKUP($B74,'Results-formatted 060121'!$A:AV,(AY$3+2),FALSE)), VLOOKUP($B74,'Results-formatted 060121'!$A:AV,(AY$3+2),FALSE)))</f>
        <v>0</v>
      </c>
      <c r="AZ74" s="95">
        <f>IF($C74 = "neg", (($D74+1) - VLOOKUP($B74,'Results-formatted 060121'!$A:AW,(AZ$3+2),FALSE)), IF($C74 = "pos-neg", (3+VLOOKUP($B74,'Results-formatted 060121'!$A:AW,(AZ$3+2),FALSE)), VLOOKUP($B74,'Results-formatted 060121'!$A:AW,(AZ$3+2),FALSE)))</f>
        <v>1</v>
      </c>
      <c r="BA74" s="95">
        <f>IF($C74 = "neg", (($D74+1) - VLOOKUP($B74,'Results-formatted 060121'!$A:AX,(BA$3+2),FALSE)), IF($C74 = "pos-neg", (3+VLOOKUP($B74,'Results-formatted 060121'!$A:AX,(BA$3+2),FALSE)), VLOOKUP($B74,'Results-formatted 060121'!$A:AX,(BA$3+2),FALSE)))</f>
        <v>4</v>
      </c>
      <c r="BB74" s="95">
        <f>IF($C74 = "neg", (($D74+1) - VLOOKUP($B74,'Results-formatted 060121'!$A:AY,(BB$3+2),FALSE)), IF($C74 = "pos-neg", (3+VLOOKUP($B74,'Results-formatted 060121'!$A:AY,(BB$3+2),FALSE)), VLOOKUP($B74,'Results-formatted 060121'!$A:AY,(BB$3+2),FALSE)))</f>
        <v>5</v>
      </c>
      <c r="BC74" s="95">
        <f>IF($C74 = "neg", (($D74+1) - VLOOKUP($B74,'Results-formatted 060121'!$A:AZ,(BC$3+2),FALSE)), IF($C74 = "pos-neg", (3+VLOOKUP($B74,'Results-formatted 060121'!$A:AZ,(BC$3+2),FALSE)), VLOOKUP($B74,'Results-formatted 060121'!$A:AZ,(BC$3+2),FALSE)))</f>
        <v>3</v>
      </c>
      <c r="BD74" s="95">
        <f>IF($C74 = "neg", (($D74+1) - VLOOKUP($B74,'Results-formatted 060121'!$A:BA,(BD$3+2),FALSE)), IF($C74 = "pos-neg", (3+VLOOKUP($B74,'Results-formatted 060121'!$A:BA,(BD$3+2),FALSE)), VLOOKUP($B74,'Results-formatted 060121'!$A:BA,(BD$3+2),FALSE)))</f>
        <v>3</v>
      </c>
      <c r="BE74" s="95">
        <f>IF($C74 = "neg", (($D74+1) - VLOOKUP($B74,'Results-formatted 060121'!$A:BB,(BE$3+2),FALSE)), IF($C74 = "pos-neg", (3+VLOOKUP($B74,'Results-formatted 060121'!$A:BB,(BE$3+2),FALSE)), VLOOKUP($B74,'Results-formatted 060121'!$A:BB,(BE$3+2),FALSE)))</f>
        <v>4</v>
      </c>
      <c r="BF74" s="95">
        <f>IF($C74 = "neg", (($D74+1) - VLOOKUP($B74,'Results-formatted 060121'!$A:BC,(BF$3+2),FALSE)), IF($C74 = "pos-neg", (3+VLOOKUP($B74,'Results-formatted 060121'!$A:BC,(BF$3+2),FALSE)), VLOOKUP($B74,'Results-formatted 060121'!$A:BC,(BF$3+2),FALSE)))</f>
        <v>3</v>
      </c>
      <c r="BG74" s="95">
        <f>IF($C74 = "neg", (($D74+1) - VLOOKUP($B74,'Results-formatted 060121'!$A:BD,(BG$3+2),FALSE)), IF($C74 = "pos-neg", (3+VLOOKUP($B74,'Results-formatted 060121'!$A:BD,(BG$3+2),FALSE)), VLOOKUP($B74,'Results-formatted 060121'!$A:BD,(BG$3+2),FALSE)))</f>
        <v>3</v>
      </c>
      <c r="BH74" s="95">
        <f>IF($C74 = "neg", (($D74+1) - VLOOKUP($B74,'Results-formatted 060121'!$A:BE,(BH$3+2),FALSE)), IF($C74 = "pos-neg", (3+VLOOKUP($B74,'Results-formatted 060121'!$A:BE,(BH$3+2),FALSE)), VLOOKUP($B74,'Results-formatted 060121'!$A:BE,(BH$3+2),FALSE)))</f>
        <v>2</v>
      </c>
      <c r="BI74" s="95">
        <f>IF($C74 = "neg", (($D74+1) - VLOOKUP($B74,'Results-formatted 060121'!$A:BF,(BI$3+2),FALSE)), IF($C74 = "pos-neg", (3+VLOOKUP($B74,'Results-formatted 060121'!$A:BF,(BI$3+2),FALSE)), VLOOKUP($B74,'Results-formatted 060121'!$A:BF,(BI$3+2),FALSE)))</f>
        <v>3</v>
      </c>
      <c r="BJ74" s="95">
        <f>IF($C74 = "neg", (($D74+1) - VLOOKUP($B74,'Results-formatted 060121'!$A:BG,(BJ$3+2),FALSE)), IF($C74 = "pos-neg", (3+VLOOKUP($B74,'Results-formatted 060121'!$A:BG,(BJ$3+2),FALSE)), VLOOKUP($B74,'Results-formatted 060121'!$A:BG,(BJ$3+2),FALSE)))</f>
        <v>2</v>
      </c>
      <c r="BK74" s="95">
        <f>IF($C74 = "neg", (($D74+1) - VLOOKUP($B74,'Results-formatted 060121'!$A:BH,(BK$3+2),FALSE)), IF($C74 = "pos-neg", (3+VLOOKUP($B74,'Results-formatted 060121'!$A:BH,(BK$3+2),FALSE)), VLOOKUP($B74,'Results-formatted 060121'!$A:BH,(BK$3+2),FALSE)))</f>
        <v>2</v>
      </c>
      <c r="BL74" s="95">
        <f>IF($C74 = "neg", (($D74+1) - VLOOKUP($B74,'Results-formatted 060121'!$A:BI,(BL$3+2),FALSE)), IF($C74 = "pos-neg", (3+VLOOKUP($B74,'Results-formatted 060121'!$A:BI,(BL$3+2),FALSE)), VLOOKUP($B74,'Results-formatted 060121'!$A:BI,(BL$3+2),FALSE)))</f>
        <v>3</v>
      </c>
      <c r="BM74" s="95">
        <f>IF($C74 = "neg", (($D74+1) - VLOOKUP($B74,'Results-formatted 060121'!$A:BJ,(BM$3+2),FALSE)), IF($C74 = "pos-neg", (3+VLOOKUP($B74,'Results-formatted 060121'!$A:BJ,(BM$3+2),FALSE)), VLOOKUP($B74,'Results-formatted 060121'!$A:BJ,(BM$3+2),FALSE)))</f>
        <v>2</v>
      </c>
      <c r="BN74" s="95"/>
      <c r="BO74" s="95"/>
      <c r="BP74" s="95"/>
      <c r="BQ74" s="95"/>
      <c r="BR74" s="95"/>
      <c r="BS74" s="95"/>
      <c r="BT74" s="95"/>
      <c r="BU74" s="95"/>
      <c r="BV74" s="95"/>
      <c r="BW74" s="95"/>
      <c r="BX74" s="95"/>
      <c r="BY74" s="95"/>
      <c r="BZ74" s="95"/>
      <c r="CA74" s="95"/>
      <c r="CB74" s="95"/>
      <c r="CC74" s="95"/>
      <c r="CD74" s="96"/>
      <c r="CE74" s="25">
        <f t="shared" si="21"/>
        <v>3.0833333333333335</v>
      </c>
      <c r="CF74" s="25">
        <f t="shared" si="22"/>
        <v>1.1540887764616736</v>
      </c>
    </row>
    <row r="75" spans="2:84" ht="56" x14ac:dyDescent="0.15">
      <c r="B75" s="84" t="s">
        <v>745</v>
      </c>
      <c r="C75" s="86" t="s">
        <v>224</v>
      </c>
      <c r="D75" s="2">
        <v>5</v>
      </c>
      <c r="E75" s="15" t="s">
        <v>48</v>
      </c>
      <c r="F75" s="95">
        <f>IF($C75 = "neg", (($D75+1) - VLOOKUP($B75,'Results-formatted 060121'!$A:$AJ,(F$3+2),FALSE)), IF($C75 = "pos-neg", (3+VLOOKUP($B75,'Results-formatted 060121'!$A:$AJ,(F$3+2),FALSE)), VLOOKUP($B75,'Results-formatted 060121'!$A:$AJ,(F$3+2),FALSE)))</f>
        <v>3</v>
      </c>
      <c r="G75" s="95">
        <f>IF($C75 = "neg", (($D75+1) - VLOOKUP($B75,'Results-formatted 060121'!$A:$AJ,(G$3+2),FALSE)), IF($C75 = "pos-neg", (3+VLOOKUP($B75,'Results-formatted 060121'!$A:$AJ,(G$3+2),FALSE)), VLOOKUP($B75,'Results-formatted 060121'!$A:$AJ,(G$3+2),FALSE)))</f>
        <v>5</v>
      </c>
      <c r="H75" s="95">
        <f>IF($C75 = "neg", (($D75+1) - VLOOKUP($B75,'Results-formatted 060121'!$A:$AJ,(H$3+2),FALSE)), IF($C75 = "pos-neg", (3+VLOOKUP($B75,'Results-formatted 060121'!$A:$AJ,(H$3+2),FALSE)), VLOOKUP($B75,'Results-formatted 060121'!$A:$AJ,(H$3+2),FALSE)))</f>
        <v>4</v>
      </c>
      <c r="I75" s="95">
        <f>IF($C75 = "neg", (($D75+1) - VLOOKUP($B75,'Results-formatted 060121'!$A:$AJ,(I$3+2),FALSE)), IF($C75 = "pos-neg", (3+VLOOKUP($B75,'Results-formatted 060121'!$A:$AJ,(I$3+2),FALSE)), VLOOKUP($B75,'Results-formatted 060121'!$A:$AJ,(I$3+2),FALSE)))</f>
        <v>1</v>
      </c>
      <c r="J75" s="95">
        <f>IF($C75 = "neg", (($D75+1) - VLOOKUP($B75,'Results-formatted 060121'!$A:$AJ,(J$3+2),FALSE)), IF($C75 = "pos-neg", (3+VLOOKUP($B75,'Results-formatted 060121'!$A:$AJ,(J$3+2),FALSE)), VLOOKUP($B75,'Results-formatted 060121'!$A:$AJ,(J$3+2),FALSE)))</f>
        <v>3</v>
      </c>
      <c r="K75" s="95">
        <f>IF($C75 = "neg", (($D75+1) - VLOOKUP($B75,'Results-formatted 060121'!$A:$AJ,(K$3+2),FALSE)), IF($C75 = "pos-neg", (3+VLOOKUP($B75,'Results-formatted 060121'!$A:$AJ,(K$3+2),FALSE)), VLOOKUP($B75,'Results-formatted 060121'!$A:$AJ,(K$3+2),FALSE)))</f>
        <v>4</v>
      </c>
      <c r="L75" s="95">
        <f>IF($C75 = "neg", (($D75+1) - VLOOKUP($B75,'Results-formatted 060121'!$A:$AJ,(L$3+2),FALSE)), IF($C75 = "pos-neg", (3+VLOOKUP($B75,'Results-formatted 060121'!$A:$AJ,(L$3+2),FALSE)), VLOOKUP($B75,'Results-formatted 060121'!$A:$AJ,(L$3+2),FALSE)))</f>
        <v>3</v>
      </c>
      <c r="M75" s="95">
        <f>IF($C75 = "neg", (($D75+1) - VLOOKUP($B75,'Results-formatted 060121'!$A:$AJ,(M$3+2),FALSE)), IF($C75 = "pos-neg", (3+VLOOKUP($B75,'Results-formatted 060121'!$A:$AJ,(M$3+2),FALSE)), VLOOKUP($B75,'Results-formatted 060121'!$A:$AJ,(M$3+2),FALSE)))</f>
        <v>5</v>
      </c>
      <c r="N75" s="95">
        <f>IF($C75 = "neg", (($D75+1) - VLOOKUP($B75,'Results-formatted 060121'!$A:$AJ,(N$3+2),FALSE)), IF($C75 = "pos-neg", (3+VLOOKUP($B75,'Results-formatted 060121'!$A:$AJ,(N$3+2),FALSE)), VLOOKUP($B75,'Results-formatted 060121'!$A:$AJ,(N$3+2),FALSE)))</f>
        <v>4</v>
      </c>
      <c r="O75" s="95">
        <f>IF($C75 = "neg", (($D75+1) - VLOOKUP($B75,'Results-formatted 060121'!$A:$AJ,(O$3+2),FALSE)), IF($C75 = "pos-neg", (3+VLOOKUP($B75,'Results-formatted 060121'!$A:$AJ,(O$3+2),FALSE)), VLOOKUP($B75,'Results-formatted 060121'!$A:$AJ,(O$3+2),FALSE)))</f>
        <v>4</v>
      </c>
      <c r="P75" s="95">
        <f>IF($C75 = "neg", (($D75+1) - VLOOKUP($B75,'Results-formatted 060121'!$A:$AJ,(P$3+2),FALSE)), IF($C75 = "pos-neg", (3+VLOOKUP($B75,'Results-formatted 060121'!$A:$AJ,(P$3+2),FALSE)), VLOOKUP($B75,'Results-formatted 060121'!$A:$AJ,(P$3+2),FALSE)))</f>
        <v>2</v>
      </c>
      <c r="Q75" s="95">
        <f>IF($C75 = "neg", (($D75+1) - VLOOKUP($B75,'Results-formatted 060121'!$A:$AJ,(Q$3+2),FALSE)), IF($C75 = "pos-neg", (3+VLOOKUP($B75,'Results-formatted 060121'!$A:$AJ,(Q$3+2),FALSE)), VLOOKUP($B75,'Results-formatted 060121'!$A:$AJ,(Q$3+2),FALSE)))</f>
        <v>5</v>
      </c>
      <c r="R75" s="95">
        <f>IF($C75 = "neg", (($D75+1) - VLOOKUP($B75,'Results-formatted 060121'!$A:$AJ,(R$3+2),FALSE)), IF($C75 = "pos-neg", (3+VLOOKUP($B75,'Results-formatted 060121'!$A:$AJ,(R$3+2),FALSE)), VLOOKUP($B75,'Results-formatted 060121'!$A:$AJ,(R$3+2),FALSE)))</f>
        <v>3</v>
      </c>
      <c r="S75" s="95">
        <f>IF($C75 = "neg", (($D75+1) - VLOOKUP($B75,'Results-formatted 060121'!$A:$AJ,(S$3+2),FALSE)), IF($C75 = "pos-neg", (3+VLOOKUP($B75,'Results-formatted 060121'!$A:$AJ,(S$3+2),FALSE)), VLOOKUP($B75,'Results-formatted 060121'!$A:$AJ,(S$3+2),FALSE)))</f>
        <v>2</v>
      </c>
      <c r="T75" s="95">
        <f>IF($C75 = "neg", (($D75+1) - VLOOKUP($B75,'Results-formatted 060121'!$A:$AJ,(T$3+2),FALSE)), IF($C75 = "pos-neg", (3+VLOOKUP($B75,'Results-formatted 060121'!$A:$AJ,(T$3+2),FALSE)), VLOOKUP($B75,'Results-formatted 060121'!$A:$AJ,(T$3+2),FALSE)))</f>
        <v>5</v>
      </c>
      <c r="U75" s="95">
        <f>IF($C75 = "neg", (($D75+1) - VLOOKUP($B75,'Results-formatted 060121'!$A:$AJ,(U$3+2),FALSE)), IF($C75 = "pos-neg", (3+VLOOKUP($B75,'Results-formatted 060121'!$A:$AJ,(U$3+2),FALSE)), VLOOKUP($B75,'Results-formatted 060121'!$A:$AJ,(U$3+2),FALSE)))</f>
        <v>5</v>
      </c>
      <c r="V75" s="95">
        <f>IF($C75 = "neg", (($D75+1) - VLOOKUP($B75,'Results-formatted 060121'!$A:$AJ,(V$3+2),FALSE)), IF($C75 = "pos-neg", (3+VLOOKUP($B75,'Results-formatted 060121'!$A:$AJ,(V$3+2),FALSE)), VLOOKUP($B75,'Results-formatted 060121'!$A:$AJ,(V$3+2),FALSE)))</f>
        <v>3</v>
      </c>
      <c r="W75" s="95">
        <f>IF($C75 = "neg", (($D75+1) - VLOOKUP($B75,'Results-formatted 060121'!$A:$AJ,(W$3+2),FALSE)), IF($C75 = "pos-neg", (3+VLOOKUP($B75,'Results-formatted 060121'!$A:$AJ,(W$3+2),FALSE)), VLOOKUP($B75,'Results-formatted 060121'!$A:$AJ,(W$3+2),FALSE)))</f>
        <v>4</v>
      </c>
      <c r="X75" s="95">
        <f>IF($C75 = "neg", (($D75+1) - VLOOKUP($B75,'Results-formatted 060121'!$A:$AJ,(X$3+2),FALSE)), IF($C75 = "pos-neg", (3+VLOOKUP($B75,'Results-formatted 060121'!$A:$AJ,(X$3+2),FALSE)), VLOOKUP($B75,'Results-formatted 060121'!$A:$AJ,(X$3+2),FALSE)))</f>
        <v>3</v>
      </c>
      <c r="Y75" s="95">
        <f>IF($C75 = "neg", (($D75+1) - VLOOKUP($B75,'Results-formatted 060121'!$A:$AJ,(Y$3+2),FALSE)), IF($C75 = "pos-neg", (3+VLOOKUP($B75,'Results-formatted 060121'!$A:$AJ,(Y$3+2),FALSE)), VLOOKUP($B75,'Results-formatted 060121'!$A:$AJ,(Y$3+2),FALSE)))</f>
        <v>4</v>
      </c>
      <c r="Z75" s="95">
        <f>IF($C75 = "neg", (($D75+1) - VLOOKUP($B75,'Results-formatted 060121'!$A:$AJ,(Z$3+2),FALSE)), IF($C75 = "pos-neg", (3+VLOOKUP($B75,'Results-formatted 060121'!$A:$AJ,(Z$3+2),FALSE)), VLOOKUP($B75,'Results-formatted 060121'!$A:$AJ,(Z$3+2),FALSE)))</f>
        <v>3</v>
      </c>
      <c r="AA75" s="95">
        <f>IF($C75 = "neg", (($D75+1) - VLOOKUP($B75,'Results-formatted 060121'!$A:$AJ,(AA$3+2),FALSE)), IF($C75 = "pos-neg", (3+VLOOKUP($B75,'Results-formatted 060121'!$A:$AJ,(AA$3+2),FALSE)), VLOOKUP($B75,'Results-formatted 060121'!$A:$AJ,(AA$3+2),FALSE)))</f>
        <v>5</v>
      </c>
      <c r="AB75" s="95">
        <f>IF($C75 = "neg", (($D75+1) - VLOOKUP($B75,'Results-formatted 060121'!$A:$AJ,(AB$3+2),FALSE)), IF($C75 = "pos-neg", (3+VLOOKUP($B75,'Results-formatted 060121'!$A:$AJ,(AB$3+2),FALSE)), VLOOKUP($B75,'Results-formatted 060121'!$A:$AJ,(AB$3+2),FALSE)))</f>
        <v>4</v>
      </c>
      <c r="AC75" s="95">
        <f>IF($C75 = "neg", (($D75+1) - VLOOKUP($B75,'Results-formatted 060121'!$A:$AJ,(AC$3+2),FALSE)), IF($C75 = "pos-neg", (3+VLOOKUP($B75,'Results-formatted 060121'!$A:$AJ,(AC$3+2),FALSE)), VLOOKUP($B75,'Results-formatted 060121'!$A:$AJ,(AC$3+2),FALSE)))</f>
        <v>3</v>
      </c>
      <c r="AD75" s="95">
        <f>IF($C75 = "neg", (($D75+1) - VLOOKUP($B75,'Results-formatted 060121'!$A:$AJ,(AD$3+2),FALSE)), IF($C75 = "pos-neg", (3+VLOOKUP($B75,'Results-formatted 060121'!$A:$AJ,(AD$3+2),FALSE)), VLOOKUP($B75,'Results-formatted 060121'!$A:$AJ,(AD$3+2),FALSE)))</f>
        <v>4</v>
      </c>
      <c r="AE75" s="95">
        <f>IF($C75 = "neg", (($D75+1) - VLOOKUP($B75,'Results-formatted 060121'!$A:$AJ,(AE$3+2),FALSE)), IF($C75 = "pos-neg", (3+VLOOKUP($B75,'Results-formatted 060121'!$A:$AJ,(AE$3+2),FALSE)), VLOOKUP($B75,'Results-formatted 060121'!$A:$AJ,(AE$3+2),FALSE)))</f>
        <v>5</v>
      </c>
      <c r="AF75" s="95">
        <f>IF($C75 = "neg", (($D75+1) - VLOOKUP($B75,'Results-formatted 060121'!$A:$AJ,(AF$3+2),FALSE)), IF($C75 = "pos-neg", (3+VLOOKUP($B75,'Results-formatted 060121'!$A:$AJ,(AF$3+2),FALSE)), VLOOKUP($B75,'Results-formatted 060121'!$A:$AJ,(AF$3+2),FALSE)))</f>
        <v>4</v>
      </c>
      <c r="AG75" s="95">
        <f>IF($C75 = "neg", (($D75+1) - VLOOKUP($B75,'Results-formatted 060121'!$A:$AJ,(AG$3+2),FALSE)), IF($C75 = "pos-neg", (3+VLOOKUP($B75,'Results-formatted 060121'!$A:$AJ,(AG$3+2),FALSE)), VLOOKUP($B75,'Results-formatted 060121'!$A:$AJ,(AG$3+2),FALSE)))</f>
        <v>3</v>
      </c>
      <c r="AH75" s="95">
        <f>IF($C75 = "neg", (($D75+1) - VLOOKUP($B75,'Results-formatted 060121'!$A:$AJ,(AH$3+2),FALSE)), IF($C75 = "pos-neg", (3+VLOOKUP($B75,'Results-formatted 060121'!$A:$AJ,(AH$3+2),FALSE)), VLOOKUP($B75,'Results-formatted 060121'!$A:$AJ,(AH$3+2),FALSE)))</f>
        <v>2</v>
      </c>
      <c r="AI75" s="95">
        <f>IF($C75 = "neg", (($D75+1) - VLOOKUP($B75,'Results-formatted 060121'!$A:$AJ,(AI$3+2),FALSE)), IF($C75 = "pos-neg", (3+VLOOKUP($B75,'Results-formatted 060121'!$A:$AJ,(AI$3+2),FALSE)), VLOOKUP($B75,'Results-formatted 060121'!$A:$AJ,(AI$3+2),FALSE)))</f>
        <v>2</v>
      </c>
      <c r="AJ75" s="95">
        <f>IF($C75 = "neg", (($D75+1) - VLOOKUP($B75,'Results-formatted 060121'!$A:$AJ,(AJ$3+2),FALSE)), IF($C75 = "pos-neg", (3+VLOOKUP($B75,'Results-formatted 060121'!$A:$AJ,(AJ$3+2),FALSE)), VLOOKUP($B75,'Results-formatted 060121'!$A:$AJ,(AJ$3+2),FALSE)))</f>
        <v>5</v>
      </c>
      <c r="AK75" s="95">
        <f>IF($C75 = "neg", (($D75+1) - VLOOKUP($B75,'Results-formatted 060121'!$A:$AJ,(AK$3+2),FALSE)), IF($C75 = "pos-neg", (3+VLOOKUP($B75,'Results-formatted 060121'!$A:$AJ,(AK$3+2),FALSE)), VLOOKUP($B75,'Results-formatted 060121'!$A:$AJ,(AK$3+2),FALSE)))</f>
        <v>5</v>
      </c>
      <c r="AL75" s="95">
        <f>IF($C75 = "neg", (($D75+1) - VLOOKUP($B75,'Results-formatted 060121'!$A:$AJ,(AL$3+2),FALSE)), IF($C75 = "pos-neg", (3+VLOOKUP($B75,'Results-formatted 060121'!$A:$AJ,(AL$3+2),FALSE)), VLOOKUP($B75,'Results-formatted 060121'!$A:$AJ,(AL$3+2),FALSE)))</f>
        <v>4</v>
      </c>
      <c r="AM75" s="95">
        <f>IF($C75 = "neg", (($D75+1) - VLOOKUP($B75,'Results-formatted 060121'!$A:AJ,(AM$3+2),FALSE)), IF($C75 = "pos-neg", (3+VLOOKUP($B75,'Results-formatted 060121'!$A:AJ,(AM$3+2),FALSE)), VLOOKUP($B75,'Results-formatted 060121'!$A:AJ,(AM$3+2),FALSE)))</f>
        <v>5</v>
      </c>
      <c r="AN75" s="95">
        <f>IF($C75 = "neg", (($D75+1) - VLOOKUP($B75,'Results-formatted 060121'!$A:AK,(AN$3+2),FALSE)), IF($C75 = "pos-neg", (3+VLOOKUP($B75,'Results-formatted 060121'!$A:AK,(AN$3+2),FALSE)), VLOOKUP($B75,'Results-formatted 060121'!$A:AK,(AN$3+2),FALSE)))</f>
        <v>3</v>
      </c>
      <c r="AO75" s="95">
        <f>IF($C75 = "neg", (($D75+1) - VLOOKUP($B75,'Results-formatted 060121'!$A:AL,(AO$3+2),FALSE)), IF($C75 = "pos-neg", (3+VLOOKUP($B75,'Results-formatted 060121'!$A:AL,(AO$3+2),FALSE)), VLOOKUP($B75,'Results-formatted 060121'!$A:AL,(AO$3+2),FALSE)))</f>
        <v>4</v>
      </c>
      <c r="AP75" s="95">
        <f>IF($C75 = "neg", (($D75+1) - VLOOKUP($B75,'Results-formatted 060121'!$A:AM,(AP$3+2),FALSE)), IF($C75 = "pos-neg", (3+VLOOKUP($B75,'Results-formatted 060121'!$A:AM,(AP$3+2),FALSE)), VLOOKUP($B75,'Results-formatted 060121'!$A:AM,(AP$3+2),FALSE)))</f>
        <v>1</v>
      </c>
      <c r="AQ75" s="95">
        <f>IF($C75 = "neg", (($D75+1) - VLOOKUP($B75,'Results-formatted 060121'!$A:AN,(AQ$3+2),FALSE)), IF($C75 = "pos-neg", (3+VLOOKUP($B75,'Results-formatted 060121'!$A:AN,(AQ$3+2),FALSE)), VLOOKUP($B75,'Results-formatted 060121'!$A:AN,(AQ$3+2),FALSE)))</f>
        <v>4</v>
      </c>
      <c r="AR75" s="95">
        <f>IF($C75 = "neg", (($D75+1) - VLOOKUP($B75,'Results-formatted 060121'!$A:AO,(AR$3+2),FALSE)), IF($C75 = "pos-neg", (3+VLOOKUP($B75,'Results-formatted 060121'!$A:AO,(AR$3+2),FALSE)), VLOOKUP($B75,'Results-formatted 060121'!$A:AO,(AR$3+2),FALSE)))</f>
        <v>4</v>
      </c>
      <c r="AS75" s="95">
        <f>IF($C75 = "neg", (($D75+1) - VLOOKUP($B75,'Results-formatted 060121'!$A:AP,(AS$3+2),FALSE)), IF($C75 = "pos-neg", (3+VLOOKUP($B75,'Results-formatted 060121'!$A:AP,(AS$3+2),FALSE)), VLOOKUP($B75,'Results-formatted 060121'!$A:AP,(AS$3+2),FALSE)))</f>
        <v>4</v>
      </c>
      <c r="AT75" s="95">
        <f>IF($C75 = "neg", (($D75+1) - VLOOKUP($B75,'Results-formatted 060121'!$A:AQ,(AT$3+2),FALSE)), IF($C75 = "pos-neg", (3+VLOOKUP($B75,'Results-formatted 060121'!$A:AQ,(AT$3+2),FALSE)), VLOOKUP($B75,'Results-formatted 060121'!$A:AQ,(AT$3+2),FALSE)))</f>
        <v>4</v>
      </c>
      <c r="AU75" s="95">
        <f>IF($C75 = "neg", (($D75+1) - VLOOKUP($B75,'Results-formatted 060121'!$A:AR,(AU$3+2),FALSE)), IF($C75 = "pos-neg", (3+VLOOKUP($B75,'Results-formatted 060121'!$A:AR,(AU$3+2),FALSE)), VLOOKUP($B75,'Results-formatted 060121'!$A:AR,(AU$3+2),FALSE)))</f>
        <v>4</v>
      </c>
      <c r="AV75" s="95">
        <f>IF($C75 = "neg", (($D75+1) - VLOOKUP($B75,'Results-formatted 060121'!$A:AS,(AV$3+2),FALSE)), IF($C75 = "pos-neg", (3+VLOOKUP($B75,'Results-formatted 060121'!$A:AS,(AV$3+2),FALSE)), VLOOKUP($B75,'Results-formatted 060121'!$A:AS,(AV$3+2),FALSE)))</f>
        <v>3</v>
      </c>
      <c r="AW75" s="95">
        <f>IF($C75 = "neg", (($D75+1) - VLOOKUP($B75,'Results-formatted 060121'!$A:AT,(AW$3+2),FALSE)), IF($C75 = "pos-neg", (3+VLOOKUP($B75,'Results-formatted 060121'!$A:AT,(AW$3+2),FALSE)), VLOOKUP($B75,'Results-formatted 060121'!$A:AT,(AW$3+2),FALSE)))</f>
        <v>3</v>
      </c>
      <c r="AX75" s="95">
        <f>IF($C75 = "neg", (($D75+1) - VLOOKUP($B75,'Results-formatted 060121'!$A:AU,(AX$3+2),FALSE)), IF($C75 = "pos-neg", (3+VLOOKUP($B75,'Results-formatted 060121'!$A:AU,(AX$3+2),FALSE)), VLOOKUP($B75,'Results-formatted 060121'!$A:AU,(AX$3+2),FALSE)))</f>
        <v>1</v>
      </c>
      <c r="AY75" s="95">
        <f>IF($C75 = "neg", (($D75+1) - VLOOKUP($B75,'Results-formatted 060121'!$A:AV,(AY$3+2),FALSE)), IF($C75 = "pos-neg", (3+VLOOKUP($B75,'Results-formatted 060121'!$A:AV,(AY$3+2),FALSE)), VLOOKUP($B75,'Results-formatted 060121'!$A:AV,(AY$3+2),FALSE)))</f>
        <v>0</v>
      </c>
      <c r="AZ75" s="95">
        <f>IF($C75 = "neg", (($D75+1) - VLOOKUP($B75,'Results-formatted 060121'!$A:AW,(AZ$3+2),FALSE)), IF($C75 = "pos-neg", (3+VLOOKUP($B75,'Results-formatted 060121'!$A:AW,(AZ$3+2),FALSE)), VLOOKUP($B75,'Results-formatted 060121'!$A:AW,(AZ$3+2),FALSE)))</f>
        <v>1</v>
      </c>
      <c r="BA75" s="95">
        <f>IF($C75 = "neg", (($D75+1) - VLOOKUP($B75,'Results-formatted 060121'!$A:AX,(BA$3+2),FALSE)), IF($C75 = "pos-neg", (3+VLOOKUP($B75,'Results-formatted 060121'!$A:AX,(BA$3+2),FALSE)), VLOOKUP($B75,'Results-formatted 060121'!$A:AX,(BA$3+2),FALSE)))</f>
        <v>4</v>
      </c>
      <c r="BB75" s="95">
        <f>IF($C75 = "neg", (($D75+1) - VLOOKUP($B75,'Results-formatted 060121'!$A:AY,(BB$3+2),FALSE)), IF($C75 = "pos-neg", (3+VLOOKUP($B75,'Results-formatted 060121'!$A:AY,(BB$3+2),FALSE)), VLOOKUP($B75,'Results-formatted 060121'!$A:AY,(BB$3+2),FALSE)))</f>
        <v>5</v>
      </c>
      <c r="BC75" s="95">
        <f>IF($C75 = "neg", (($D75+1) - VLOOKUP($B75,'Results-formatted 060121'!$A:AZ,(BC$3+2),FALSE)), IF($C75 = "pos-neg", (3+VLOOKUP($B75,'Results-formatted 060121'!$A:AZ,(BC$3+2),FALSE)), VLOOKUP($B75,'Results-formatted 060121'!$A:AZ,(BC$3+2),FALSE)))</f>
        <v>3</v>
      </c>
      <c r="BD75" s="95">
        <f>IF($C75 = "neg", (($D75+1) - VLOOKUP($B75,'Results-formatted 060121'!$A:BA,(BD$3+2),FALSE)), IF($C75 = "pos-neg", (3+VLOOKUP($B75,'Results-formatted 060121'!$A:BA,(BD$3+2),FALSE)), VLOOKUP($B75,'Results-formatted 060121'!$A:BA,(BD$3+2),FALSE)))</f>
        <v>3</v>
      </c>
      <c r="BE75" s="95">
        <f>IF($C75 = "neg", (($D75+1) - VLOOKUP($B75,'Results-formatted 060121'!$A:BB,(BE$3+2),FALSE)), IF($C75 = "pos-neg", (3+VLOOKUP($B75,'Results-formatted 060121'!$A:BB,(BE$3+2),FALSE)), VLOOKUP($B75,'Results-formatted 060121'!$A:BB,(BE$3+2),FALSE)))</f>
        <v>4</v>
      </c>
      <c r="BF75" s="95">
        <f>IF($C75 = "neg", (($D75+1) - VLOOKUP($B75,'Results-formatted 060121'!$A:BC,(BF$3+2),FALSE)), IF($C75 = "pos-neg", (3+VLOOKUP($B75,'Results-formatted 060121'!$A:BC,(BF$3+2),FALSE)), VLOOKUP($B75,'Results-formatted 060121'!$A:BC,(BF$3+2),FALSE)))</f>
        <v>4</v>
      </c>
      <c r="BG75" s="95">
        <f>IF($C75 = "neg", (($D75+1) - VLOOKUP($B75,'Results-formatted 060121'!$A:BD,(BG$3+2),FALSE)), IF($C75 = "pos-neg", (3+VLOOKUP($B75,'Results-formatted 060121'!$A:BD,(BG$3+2),FALSE)), VLOOKUP($B75,'Results-formatted 060121'!$A:BD,(BG$3+2),FALSE)))</f>
        <v>3</v>
      </c>
      <c r="BH75" s="95">
        <f>IF($C75 = "neg", (($D75+1) - VLOOKUP($B75,'Results-formatted 060121'!$A:BE,(BH$3+2),FALSE)), IF($C75 = "pos-neg", (3+VLOOKUP($B75,'Results-formatted 060121'!$A:BE,(BH$3+2),FALSE)), VLOOKUP($B75,'Results-formatted 060121'!$A:BE,(BH$3+2),FALSE)))</f>
        <v>3</v>
      </c>
      <c r="BI75" s="95">
        <f>IF($C75 = "neg", (($D75+1) - VLOOKUP($B75,'Results-formatted 060121'!$A:BF,(BI$3+2),FALSE)), IF($C75 = "pos-neg", (3+VLOOKUP($B75,'Results-formatted 060121'!$A:BF,(BI$3+2),FALSE)), VLOOKUP($B75,'Results-formatted 060121'!$A:BF,(BI$3+2),FALSE)))</f>
        <v>3</v>
      </c>
      <c r="BJ75" s="95">
        <f>IF($C75 = "neg", (($D75+1) - VLOOKUP($B75,'Results-formatted 060121'!$A:BG,(BJ$3+2),FALSE)), IF($C75 = "pos-neg", (3+VLOOKUP($B75,'Results-formatted 060121'!$A:BG,(BJ$3+2),FALSE)), VLOOKUP($B75,'Results-formatted 060121'!$A:BG,(BJ$3+2),FALSE)))</f>
        <v>3</v>
      </c>
      <c r="BK75" s="95">
        <f>IF($C75 = "neg", (($D75+1) - VLOOKUP($B75,'Results-formatted 060121'!$A:BH,(BK$3+2),FALSE)), IF($C75 = "pos-neg", (3+VLOOKUP($B75,'Results-formatted 060121'!$A:BH,(BK$3+2),FALSE)), VLOOKUP($B75,'Results-formatted 060121'!$A:BH,(BK$3+2),FALSE)))</f>
        <v>3</v>
      </c>
      <c r="BL75" s="95">
        <f>IF($C75 = "neg", (($D75+1) - VLOOKUP($B75,'Results-formatted 060121'!$A:BI,(BL$3+2),FALSE)), IF($C75 = "pos-neg", (3+VLOOKUP($B75,'Results-formatted 060121'!$A:BI,(BL$3+2),FALSE)), VLOOKUP($B75,'Results-formatted 060121'!$A:BI,(BL$3+2),FALSE)))</f>
        <v>3</v>
      </c>
      <c r="BM75" s="95">
        <f>IF($C75 = "neg", (($D75+1) - VLOOKUP($B75,'Results-formatted 060121'!$A:BJ,(BM$3+2),FALSE)), IF($C75 = "pos-neg", (3+VLOOKUP($B75,'Results-formatted 060121'!$A:BJ,(BM$3+2),FALSE)), VLOOKUP($B75,'Results-formatted 060121'!$A:BJ,(BM$3+2),FALSE)))</f>
        <v>2</v>
      </c>
      <c r="BN75" s="95"/>
      <c r="BO75" s="95"/>
      <c r="BP75" s="95"/>
      <c r="BQ75" s="95"/>
      <c r="BR75" s="95"/>
      <c r="BS75" s="95"/>
      <c r="BT75" s="95"/>
      <c r="BU75" s="95"/>
      <c r="BV75" s="95"/>
      <c r="BW75" s="95"/>
      <c r="BX75" s="95"/>
      <c r="BY75" s="95"/>
      <c r="BZ75" s="95"/>
      <c r="CA75" s="95"/>
      <c r="CB75" s="95"/>
      <c r="CC75" s="95"/>
      <c r="CD75" s="96"/>
      <c r="CE75" s="25">
        <f t="shared" si="21"/>
        <v>3.4166666666666665</v>
      </c>
      <c r="CF75" s="25">
        <f t="shared" si="22"/>
        <v>1.1830965785278453</v>
      </c>
    </row>
    <row r="76" spans="2:84" ht="18" customHeight="1" x14ac:dyDescent="0.15">
      <c r="B76" s="84"/>
      <c r="E76" s="18" t="s">
        <v>147</v>
      </c>
      <c r="F76" s="34"/>
      <c r="G76" s="34"/>
      <c r="H76" s="34">
        <f t="shared" ref="H76:CD76" si="23">IF(ISNUMBER(H77),AVERAGE(H77:H81),"")</f>
        <v>3.8</v>
      </c>
      <c r="I76" s="34">
        <f t="shared" si="23"/>
        <v>1.4</v>
      </c>
      <c r="J76" s="34"/>
      <c r="K76" s="34">
        <f t="shared" si="23"/>
        <v>4.4000000000000004</v>
      </c>
      <c r="L76" s="34">
        <f t="shared" si="23"/>
        <v>3.4</v>
      </c>
      <c r="M76" s="34">
        <f t="shared" si="23"/>
        <v>4.4000000000000004</v>
      </c>
      <c r="N76" s="34"/>
      <c r="O76" s="34">
        <f t="shared" si="23"/>
        <v>2.8</v>
      </c>
      <c r="P76" s="34">
        <f t="shared" si="23"/>
        <v>4.2</v>
      </c>
      <c r="Q76" s="34">
        <f t="shared" si="23"/>
        <v>5</v>
      </c>
      <c r="R76" s="34"/>
      <c r="S76" s="34">
        <f t="shared" si="23"/>
        <v>1.8</v>
      </c>
      <c r="T76" s="34">
        <f t="shared" si="23"/>
        <v>4.8</v>
      </c>
      <c r="U76" s="34">
        <f t="shared" si="23"/>
        <v>4.5999999999999996</v>
      </c>
      <c r="V76" s="34">
        <f t="shared" si="23"/>
        <v>3.4</v>
      </c>
      <c r="W76" s="34">
        <f t="shared" si="23"/>
        <v>3.6</v>
      </c>
      <c r="X76" s="34">
        <f t="shared" si="23"/>
        <v>4.2</v>
      </c>
      <c r="Y76" s="34">
        <f t="shared" si="23"/>
        <v>3.8</v>
      </c>
      <c r="Z76" s="34">
        <f t="shared" si="23"/>
        <v>3.4</v>
      </c>
      <c r="AA76" s="34"/>
      <c r="AB76" s="34">
        <f t="shared" si="23"/>
        <v>4</v>
      </c>
      <c r="AC76" s="34">
        <f t="shared" si="23"/>
        <v>2.6</v>
      </c>
      <c r="AD76" s="34">
        <f t="shared" si="23"/>
        <v>3.6</v>
      </c>
      <c r="AE76" s="34">
        <f t="shared" si="23"/>
        <v>4.8</v>
      </c>
      <c r="AF76" s="34">
        <f t="shared" si="23"/>
        <v>4.5999999999999996</v>
      </c>
      <c r="AG76" s="34">
        <f t="shared" si="23"/>
        <v>4</v>
      </c>
      <c r="AH76" s="34">
        <f t="shared" si="23"/>
        <v>3</v>
      </c>
      <c r="AI76" s="34">
        <f t="shared" si="23"/>
        <v>1.8</v>
      </c>
      <c r="AJ76" s="34">
        <f t="shared" si="23"/>
        <v>5</v>
      </c>
      <c r="AK76" s="34"/>
      <c r="AL76" s="34">
        <f t="shared" si="23"/>
        <v>3.6</v>
      </c>
      <c r="AM76" s="34">
        <f t="shared" si="23"/>
        <v>4.5999999999999996</v>
      </c>
      <c r="AN76" s="34">
        <f t="shared" ref="AN76:BM76" si="24">IF(ISNUMBER(AN77),AVERAGE(AN77:AN81),"")</f>
        <v>3.8</v>
      </c>
      <c r="AO76" s="34">
        <f t="shared" si="24"/>
        <v>4.8</v>
      </c>
      <c r="AP76" s="34"/>
      <c r="AQ76" s="34">
        <f t="shared" si="24"/>
        <v>3.8</v>
      </c>
      <c r="AR76" s="34">
        <f t="shared" si="24"/>
        <v>4</v>
      </c>
      <c r="AS76" s="34">
        <f t="shared" si="24"/>
        <v>4</v>
      </c>
      <c r="AT76" s="34">
        <f t="shared" si="24"/>
        <v>4.8</v>
      </c>
      <c r="AU76" s="34"/>
      <c r="AV76" s="34">
        <f t="shared" si="24"/>
        <v>3.4</v>
      </c>
      <c r="AW76" s="34">
        <f t="shared" si="24"/>
        <v>3</v>
      </c>
      <c r="AX76" s="34"/>
      <c r="AY76" s="34">
        <f t="shared" si="24"/>
        <v>0</v>
      </c>
      <c r="AZ76" s="34">
        <f t="shared" si="24"/>
        <v>3.4</v>
      </c>
      <c r="BA76" s="34">
        <f t="shared" si="24"/>
        <v>3.6</v>
      </c>
      <c r="BB76" s="34"/>
      <c r="BC76" s="34">
        <f t="shared" si="24"/>
        <v>3</v>
      </c>
      <c r="BD76" s="34">
        <f t="shared" si="24"/>
        <v>3.4</v>
      </c>
      <c r="BE76" s="34">
        <f t="shared" si="24"/>
        <v>4.8</v>
      </c>
      <c r="BF76" s="34">
        <f t="shared" si="24"/>
        <v>4.4000000000000004</v>
      </c>
      <c r="BG76" s="34">
        <f t="shared" si="24"/>
        <v>4</v>
      </c>
      <c r="BH76" s="34"/>
      <c r="BI76" s="34">
        <f t="shared" si="24"/>
        <v>3.8</v>
      </c>
      <c r="BJ76" s="34">
        <f t="shared" si="24"/>
        <v>3.8</v>
      </c>
      <c r="BK76" s="34">
        <f t="shared" si="24"/>
        <v>4</v>
      </c>
      <c r="BL76" s="34">
        <f t="shared" si="24"/>
        <v>3.8</v>
      </c>
      <c r="BM76" s="34">
        <f t="shared" si="24"/>
        <v>3.4</v>
      </c>
      <c r="BN76" s="34"/>
      <c r="BO76" s="34"/>
      <c r="BP76" s="34"/>
      <c r="BQ76" s="34"/>
      <c r="BR76" s="34"/>
      <c r="BS76" s="34"/>
      <c r="BT76" s="34"/>
      <c r="BU76" s="34"/>
      <c r="BV76" s="34"/>
      <c r="BW76" s="34"/>
      <c r="BX76" s="34"/>
      <c r="BY76" s="34"/>
      <c r="BZ76" s="34"/>
      <c r="CA76" s="34"/>
      <c r="CB76" s="34"/>
      <c r="CC76" s="34"/>
      <c r="CD76" s="34" t="str">
        <f t="shared" si="23"/>
        <v/>
      </c>
      <c r="CE76" s="34">
        <f t="shared" si="21"/>
        <v>3.7000000000000006</v>
      </c>
      <c r="CF76" s="34">
        <f t="shared" si="22"/>
        <v>0.9763152612561663</v>
      </c>
    </row>
    <row r="77" spans="2:84" ht="42" x14ac:dyDescent="0.15">
      <c r="B77" s="84" t="s">
        <v>746</v>
      </c>
      <c r="C77" s="86" t="s">
        <v>224</v>
      </c>
      <c r="D77" s="2">
        <v>5</v>
      </c>
      <c r="E77" s="15" t="s">
        <v>49</v>
      </c>
      <c r="F77" s="95">
        <f>IF($C77 = "neg", (($D77+1) - VLOOKUP($B77,'Results-formatted 060121'!$A:$AJ,(F$3+2),FALSE)), IF($C77 = "pos-neg", (3+VLOOKUP($B77,'Results-formatted 060121'!$A:$AJ,(F$3+2),FALSE)), VLOOKUP($B77,'Results-formatted 060121'!$A:$AJ,(F$3+2),FALSE)))</f>
        <v>3</v>
      </c>
      <c r="G77" s="95">
        <f>IF($C77 = "neg", (($D77+1) - VLOOKUP($B77,'Results-formatted 060121'!$A:$AJ,(G$3+2),FALSE)), IF($C77 = "pos-neg", (3+VLOOKUP($B77,'Results-formatted 060121'!$A:$AJ,(G$3+2),FALSE)), VLOOKUP($B77,'Results-formatted 060121'!$A:$AJ,(G$3+2),FALSE)))</f>
        <v>5</v>
      </c>
      <c r="H77" s="95">
        <f>IF($C77 = "neg", (($D77+1) - VLOOKUP($B77,'Results-formatted 060121'!$A:$AJ,(H$3+2),FALSE)), IF($C77 = "pos-neg", (3+VLOOKUP($B77,'Results-formatted 060121'!$A:$AJ,(H$3+2),FALSE)), VLOOKUP($B77,'Results-formatted 060121'!$A:$AJ,(H$3+2),FALSE)))</f>
        <v>4</v>
      </c>
      <c r="I77" s="95">
        <f>IF($C77 = "neg", (($D77+1) - VLOOKUP($B77,'Results-formatted 060121'!$A:$AJ,(I$3+2),FALSE)), IF($C77 = "pos-neg", (3+VLOOKUP($B77,'Results-formatted 060121'!$A:$AJ,(I$3+2),FALSE)), VLOOKUP($B77,'Results-formatted 060121'!$A:$AJ,(I$3+2),FALSE)))</f>
        <v>1</v>
      </c>
      <c r="J77" s="95">
        <f>IF($C77 = "neg", (($D77+1) - VLOOKUP($B77,'Results-formatted 060121'!$A:$AJ,(J$3+2),FALSE)), IF($C77 = "pos-neg", (3+VLOOKUP($B77,'Results-formatted 060121'!$A:$AJ,(J$3+2),FALSE)), VLOOKUP($B77,'Results-formatted 060121'!$A:$AJ,(J$3+2),FALSE)))</f>
        <v>3</v>
      </c>
      <c r="K77" s="95">
        <f>IF($C77 = "neg", (($D77+1) - VLOOKUP($B77,'Results-formatted 060121'!$A:$AJ,(K$3+2),FALSE)), IF($C77 = "pos-neg", (3+VLOOKUP($B77,'Results-formatted 060121'!$A:$AJ,(K$3+2),FALSE)), VLOOKUP($B77,'Results-formatted 060121'!$A:$AJ,(K$3+2),FALSE)))</f>
        <v>4</v>
      </c>
      <c r="L77" s="95">
        <f>IF($C77 = "neg", (($D77+1) - VLOOKUP($B77,'Results-formatted 060121'!$A:$AJ,(L$3+2),FALSE)), IF($C77 = "pos-neg", (3+VLOOKUP($B77,'Results-formatted 060121'!$A:$AJ,(L$3+2),FALSE)), VLOOKUP($B77,'Results-formatted 060121'!$A:$AJ,(L$3+2),FALSE)))</f>
        <v>4</v>
      </c>
      <c r="M77" s="95">
        <f>IF($C77 = "neg", (($D77+1) - VLOOKUP($B77,'Results-formatted 060121'!$A:$AJ,(M$3+2),FALSE)), IF($C77 = "pos-neg", (3+VLOOKUP($B77,'Results-formatted 060121'!$A:$AJ,(M$3+2),FALSE)), VLOOKUP($B77,'Results-formatted 060121'!$A:$AJ,(M$3+2),FALSE)))</f>
        <v>5</v>
      </c>
      <c r="N77" s="95">
        <f>IF($C77 = "neg", (($D77+1) - VLOOKUP($B77,'Results-formatted 060121'!$A:$AJ,(N$3+2),FALSE)), IF($C77 = "pos-neg", (3+VLOOKUP($B77,'Results-formatted 060121'!$A:$AJ,(N$3+2),FALSE)), VLOOKUP($B77,'Results-formatted 060121'!$A:$AJ,(N$3+2),FALSE)))</f>
        <v>4</v>
      </c>
      <c r="O77" s="95">
        <f>IF($C77 = "neg", (($D77+1) - VLOOKUP($B77,'Results-formatted 060121'!$A:$AJ,(O$3+2),FALSE)), IF($C77 = "pos-neg", (3+VLOOKUP($B77,'Results-formatted 060121'!$A:$AJ,(O$3+2),FALSE)), VLOOKUP($B77,'Results-formatted 060121'!$A:$AJ,(O$3+2),FALSE)))</f>
        <v>3</v>
      </c>
      <c r="P77" s="95">
        <f>IF($C77 = "neg", (($D77+1) - VLOOKUP($B77,'Results-formatted 060121'!$A:$AJ,(P$3+2),FALSE)), IF($C77 = "pos-neg", (3+VLOOKUP($B77,'Results-formatted 060121'!$A:$AJ,(P$3+2),FALSE)), VLOOKUP($B77,'Results-formatted 060121'!$A:$AJ,(P$3+2),FALSE)))</f>
        <v>5</v>
      </c>
      <c r="Q77" s="95">
        <f>IF($C77 = "neg", (($D77+1) - VLOOKUP($B77,'Results-formatted 060121'!$A:$AJ,(Q$3+2),FALSE)), IF($C77 = "pos-neg", (3+VLOOKUP($B77,'Results-formatted 060121'!$A:$AJ,(Q$3+2),FALSE)), VLOOKUP($B77,'Results-formatted 060121'!$A:$AJ,(Q$3+2),FALSE)))</f>
        <v>5</v>
      </c>
      <c r="R77" s="95">
        <f>IF($C77 = "neg", (($D77+1) - VLOOKUP($B77,'Results-formatted 060121'!$A:$AJ,(R$3+2),FALSE)), IF($C77 = "pos-neg", (3+VLOOKUP($B77,'Results-formatted 060121'!$A:$AJ,(R$3+2),FALSE)), VLOOKUP($B77,'Results-formatted 060121'!$A:$AJ,(R$3+2),FALSE)))</f>
        <v>4</v>
      </c>
      <c r="S77" s="95">
        <f>IF($C77 = "neg", (($D77+1) - VLOOKUP($B77,'Results-formatted 060121'!$A:$AJ,(S$3+2),FALSE)), IF($C77 = "pos-neg", (3+VLOOKUP($B77,'Results-formatted 060121'!$A:$AJ,(S$3+2),FALSE)), VLOOKUP($B77,'Results-formatted 060121'!$A:$AJ,(S$3+2),FALSE)))</f>
        <v>2</v>
      </c>
      <c r="T77" s="95">
        <f>IF($C77 = "neg", (($D77+1) - VLOOKUP($B77,'Results-formatted 060121'!$A:$AJ,(T$3+2),FALSE)), IF($C77 = "pos-neg", (3+VLOOKUP($B77,'Results-formatted 060121'!$A:$AJ,(T$3+2),FALSE)), VLOOKUP($B77,'Results-formatted 060121'!$A:$AJ,(T$3+2),FALSE)))</f>
        <v>5</v>
      </c>
      <c r="U77" s="95">
        <f>IF($C77 = "neg", (($D77+1) - VLOOKUP($B77,'Results-formatted 060121'!$A:$AJ,(U$3+2),FALSE)), IF($C77 = "pos-neg", (3+VLOOKUP($B77,'Results-formatted 060121'!$A:$AJ,(U$3+2),FALSE)), VLOOKUP($B77,'Results-formatted 060121'!$A:$AJ,(U$3+2),FALSE)))</f>
        <v>5</v>
      </c>
      <c r="V77" s="95">
        <f>IF($C77 = "neg", (($D77+1) - VLOOKUP($B77,'Results-formatted 060121'!$A:$AJ,(V$3+2),FALSE)), IF($C77 = "pos-neg", (3+VLOOKUP($B77,'Results-formatted 060121'!$A:$AJ,(V$3+2),FALSE)), VLOOKUP($B77,'Results-formatted 060121'!$A:$AJ,(V$3+2),FALSE)))</f>
        <v>3</v>
      </c>
      <c r="W77" s="95">
        <f>IF($C77 = "neg", (($D77+1) - VLOOKUP($B77,'Results-formatted 060121'!$A:$AJ,(W$3+2),FALSE)), IF($C77 = "pos-neg", (3+VLOOKUP($B77,'Results-formatted 060121'!$A:$AJ,(W$3+2),FALSE)), VLOOKUP($B77,'Results-formatted 060121'!$A:$AJ,(W$3+2),FALSE)))</f>
        <v>4</v>
      </c>
      <c r="X77" s="95">
        <f>IF($C77 = "neg", (($D77+1) - VLOOKUP($B77,'Results-formatted 060121'!$A:$AJ,(X$3+2),FALSE)), IF($C77 = "pos-neg", (3+VLOOKUP($B77,'Results-formatted 060121'!$A:$AJ,(X$3+2),FALSE)), VLOOKUP($B77,'Results-formatted 060121'!$A:$AJ,(X$3+2),FALSE)))</f>
        <v>4</v>
      </c>
      <c r="Y77" s="95">
        <f>IF($C77 = "neg", (($D77+1) - VLOOKUP($B77,'Results-formatted 060121'!$A:$AJ,(Y$3+2),FALSE)), IF($C77 = "pos-neg", (3+VLOOKUP($B77,'Results-formatted 060121'!$A:$AJ,(Y$3+2),FALSE)), VLOOKUP($B77,'Results-formatted 060121'!$A:$AJ,(Y$3+2),FALSE)))</f>
        <v>4</v>
      </c>
      <c r="Z77" s="95">
        <f>IF($C77 = "neg", (($D77+1) - VLOOKUP($B77,'Results-formatted 060121'!$A:$AJ,(Z$3+2),FALSE)), IF($C77 = "pos-neg", (3+VLOOKUP($B77,'Results-formatted 060121'!$A:$AJ,(Z$3+2),FALSE)), VLOOKUP($B77,'Results-formatted 060121'!$A:$AJ,(Z$3+2),FALSE)))</f>
        <v>3</v>
      </c>
      <c r="AA77" s="95">
        <f>IF($C77 = "neg", (($D77+1) - VLOOKUP($B77,'Results-formatted 060121'!$A:$AJ,(AA$3+2),FALSE)), IF($C77 = "pos-neg", (3+VLOOKUP($B77,'Results-formatted 060121'!$A:$AJ,(AA$3+2),FALSE)), VLOOKUP($B77,'Results-formatted 060121'!$A:$AJ,(AA$3+2),FALSE)))</f>
        <v>5</v>
      </c>
      <c r="AB77" s="95">
        <f>IF($C77 = "neg", (($D77+1) - VLOOKUP($B77,'Results-formatted 060121'!$A:$AJ,(AB$3+2),FALSE)), IF($C77 = "pos-neg", (3+VLOOKUP($B77,'Results-formatted 060121'!$A:$AJ,(AB$3+2),FALSE)), VLOOKUP($B77,'Results-formatted 060121'!$A:$AJ,(AB$3+2),FALSE)))</f>
        <v>4</v>
      </c>
      <c r="AC77" s="95">
        <f>IF($C77 = "neg", (($D77+1) - VLOOKUP($B77,'Results-formatted 060121'!$A:$AJ,(AC$3+2),FALSE)), IF($C77 = "pos-neg", (3+VLOOKUP($B77,'Results-formatted 060121'!$A:$AJ,(AC$3+2),FALSE)), VLOOKUP($B77,'Results-formatted 060121'!$A:$AJ,(AC$3+2),FALSE)))</f>
        <v>2</v>
      </c>
      <c r="AD77" s="95">
        <f>IF($C77 = "neg", (($D77+1) - VLOOKUP($B77,'Results-formatted 060121'!$A:$AJ,(AD$3+2),FALSE)), IF($C77 = "pos-neg", (3+VLOOKUP($B77,'Results-formatted 060121'!$A:$AJ,(AD$3+2),FALSE)), VLOOKUP($B77,'Results-formatted 060121'!$A:$AJ,(AD$3+2),FALSE)))</f>
        <v>4</v>
      </c>
      <c r="AE77" s="95">
        <f>IF($C77 = "neg", (($D77+1) - VLOOKUP($B77,'Results-formatted 060121'!$A:$AJ,(AE$3+2),FALSE)), IF($C77 = "pos-neg", (3+VLOOKUP($B77,'Results-formatted 060121'!$A:$AJ,(AE$3+2),FALSE)), VLOOKUP($B77,'Results-formatted 060121'!$A:$AJ,(AE$3+2),FALSE)))</f>
        <v>5</v>
      </c>
      <c r="AF77" s="95">
        <f>IF($C77 = "neg", (($D77+1) - VLOOKUP($B77,'Results-formatted 060121'!$A:$AJ,(AF$3+2),FALSE)), IF($C77 = "pos-neg", (3+VLOOKUP($B77,'Results-formatted 060121'!$A:$AJ,(AF$3+2),FALSE)), VLOOKUP($B77,'Results-formatted 060121'!$A:$AJ,(AF$3+2),FALSE)))</f>
        <v>4</v>
      </c>
      <c r="AG77" s="95">
        <f>IF($C77 = "neg", (($D77+1) - VLOOKUP($B77,'Results-formatted 060121'!$A:$AJ,(AG$3+2),FALSE)), IF($C77 = "pos-neg", (3+VLOOKUP($B77,'Results-formatted 060121'!$A:$AJ,(AG$3+2),FALSE)), VLOOKUP($B77,'Results-formatted 060121'!$A:$AJ,(AG$3+2),FALSE)))</f>
        <v>4</v>
      </c>
      <c r="AH77" s="95">
        <f>IF($C77 = "neg", (($D77+1) - VLOOKUP($B77,'Results-formatted 060121'!$A:$AJ,(AH$3+2),FALSE)), IF($C77 = "pos-neg", (3+VLOOKUP($B77,'Results-formatted 060121'!$A:$AJ,(AH$3+2),FALSE)), VLOOKUP($B77,'Results-formatted 060121'!$A:$AJ,(AH$3+2),FALSE)))</f>
        <v>2</v>
      </c>
      <c r="AI77" s="95">
        <f>IF($C77 = "neg", (($D77+1) - VLOOKUP($B77,'Results-formatted 060121'!$A:$AJ,(AI$3+2),FALSE)), IF($C77 = "pos-neg", (3+VLOOKUP($B77,'Results-formatted 060121'!$A:$AJ,(AI$3+2),FALSE)), VLOOKUP($B77,'Results-formatted 060121'!$A:$AJ,(AI$3+2),FALSE)))</f>
        <v>2</v>
      </c>
      <c r="AJ77" s="95">
        <f>IF($C77 = "neg", (($D77+1) - VLOOKUP($B77,'Results-formatted 060121'!$A:$AJ,(AJ$3+2),FALSE)), IF($C77 = "pos-neg", (3+VLOOKUP($B77,'Results-formatted 060121'!$A:$AJ,(AJ$3+2),FALSE)), VLOOKUP($B77,'Results-formatted 060121'!$A:$AJ,(AJ$3+2),FALSE)))</f>
        <v>5</v>
      </c>
      <c r="AK77" s="95">
        <f>IF($C77 = "neg", (($D77+1) - VLOOKUP($B77,'Results-formatted 060121'!$A:$AJ,(AK$3+2),FALSE)), IF($C77 = "pos-neg", (3+VLOOKUP($B77,'Results-formatted 060121'!$A:$AJ,(AK$3+2),FALSE)), VLOOKUP($B77,'Results-formatted 060121'!$A:$AJ,(AK$3+2),FALSE)))</f>
        <v>4</v>
      </c>
      <c r="AL77" s="95">
        <f>IF($C77 = "neg", (($D77+1) - VLOOKUP($B77,'Results-formatted 060121'!$A:$AJ,(AL$3+2),FALSE)), IF($C77 = "pos-neg", (3+VLOOKUP($B77,'Results-formatted 060121'!$A:$AJ,(AL$3+2),FALSE)), VLOOKUP($B77,'Results-formatted 060121'!$A:$AJ,(AL$3+2),FALSE)))</f>
        <v>4</v>
      </c>
      <c r="AM77" s="95">
        <f>IF($C77 = "neg", (($D77+1) - VLOOKUP($B77,'Results-formatted 060121'!$A:AJ,(AM$3+2),FALSE)), IF($C77 = "pos-neg", (3+VLOOKUP($B77,'Results-formatted 060121'!$A:AJ,(AM$3+2),FALSE)), VLOOKUP($B77,'Results-formatted 060121'!$A:AJ,(AM$3+2),FALSE)))</f>
        <v>5</v>
      </c>
      <c r="AN77" s="95">
        <f>IF($C77 = "neg", (($D77+1) - VLOOKUP($B77,'Results-formatted 060121'!$A:AK,(AN$3+2),FALSE)), IF($C77 = "pos-neg", (3+VLOOKUP($B77,'Results-formatted 060121'!$A:AK,(AN$3+2),FALSE)), VLOOKUP($B77,'Results-formatted 060121'!$A:AK,(AN$3+2),FALSE)))</f>
        <v>4</v>
      </c>
      <c r="AO77" s="95">
        <f>IF($C77 = "neg", (($D77+1) - VLOOKUP($B77,'Results-formatted 060121'!$A:AL,(AO$3+2),FALSE)), IF($C77 = "pos-neg", (3+VLOOKUP($B77,'Results-formatted 060121'!$A:AL,(AO$3+2),FALSE)), VLOOKUP($B77,'Results-formatted 060121'!$A:AL,(AO$3+2),FALSE)))</f>
        <v>5</v>
      </c>
      <c r="AP77" s="95">
        <f>IF($C77 = "neg", (($D77+1) - VLOOKUP($B77,'Results-formatted 060121'!$A:AM,(AP$3+2),FALSE)), IF($C77 = "pos-neg", (3+VLOOKUP($B77,'Results-formatted 060121'!$A:AM,(AP$3+2),FALSE)), VLOOKUP($B77,'Results-formatted 060121'!$A:AM,(AP$3+2),FALSE)))</f>
        <v>2</v>
      </c>
      <c r="AQ77" s="95">
        <f>IF($C77 = "neg", (($D77+1) - VLOOKUP($B77,'Results-formatted 060121'!$A:AN,(AQ$3+2),FALSE)), IF($C77 = "pos-neg", (3+VLOOKUP($B77,'Results-formatted 060121'!$A:AN,(AQ$3+2),FALSE)), VLOOKUP($B77,'Results-formatted 060121'!$A:AN,(AQ$3+2),FALSE)))</f>
        <v>4</v>
      </c>
      <c r="AR77" s="95">
        <f>IF($C77 = "neg", (($D77+1) - VLOOKUP($B77,'Results-formatted 060121'!$A:AO,(AR$3+2),FALSE)), IF($C77 = "pos-neg", (3+VLOOKUP($B77,'Results-formatted 060121'!$A:AO,(AR$3+2),FALSE)), VLOOKUP($B77,'Results-formatted 060121'!$A:AO,(AR$3+2),FALSE)))</f>
        <v>3</v>
      </c>
      <c r="AS77" s="95">
        <f>IF($C77 = "neg", (($D77+1) - VLOOKUP($B77,'Results-formatted 060121'!$A:AP,(AS$3+2),FALSE)), IF($C77 = "pos-neg", (3+VLOOKUP($B77,'Results-formatted 060121'!$A:AP,(AS$3+2),FALSE)), VLOOKUP($B77,'Results-formatted 060121'!$A:AP,(AS$3+2),FALSE)))</f>
        <v>4</v>
      </c>
      <c r="AT77" s="95">
        <f>IF($C77 = "neg", (($D77+1) - VLOOKUP($B77,'Results-formatted 060121'!$A:AQ,(AT$3+2),FALSE)), IF($C77 = "pos-neg", (3+VLOOKUP($B77,'Results-formatted 060121'!$A:AQ,(AT$3+2),FALSE)), VLOOKUP($B77,'Results-formatted 060121'!$A:AQ,(AT$3+2),FALSE)))</f>
        <v>5</v>
      </c>
      <c r="AU77" s="95">
        <f>IF($C77 = "neg", (($D77+1) - VLOOKUP($B77,'Results-formatted 060121'!$A:AR,(AU$3+2),FALSE)), IF($C77 = "pos-neg", (3+VLOOKUP($B77,'Results-formatted 060121'!$A:AR,(AU$3+2),FALSE)), VLOOKUP($B77,'Results-formatted 060121'!$A:AR,(AU$3+2),FALSE)))</f>
        <v>4</v>
      </c>
      <c r="AV77" s="95">
        <f>IF($C77 = "neg", (($D77+1) - VLOOKUP($B77,'Results-formatted 060121'!$A:AS,(AV$3+2),FALSE)), IF($C77 = "pos-neg", (3+VLOOKUP($B77,'Results-formatted 060121'!$A:AS,(AV$3+2),FALSE)), VLOOKUP($B77,'Results-formatted 060121'!$A:AS,(AV$3+2),FALSE)))</f>
        <v>3</v>
      </c>
      <c r="AW77" s="95">
        <f>IF($C77 = "neg", (($D77+1) - VLOOKUP($B77,'Results-formatted 060121'!$A:AT,(AW$3+2),FALSE)), IF($C77 = "pos-neg", (3+VLOOKUP($B77,'Results-formatted 060121'!$A:AT,(AW$3+2),FALSE)), VLOOKUP($B77,'Results-formatted 060121'!$A:AT,(AW$3+2),FALSE)))</f>
        <v>3</v>
      </c>
      <c r="AX77" s="95">
        <f>IF($C77 = "neg", (($D77+1) - VLOOKUP($B77,'Results-formatted 060121'!$A:AU,(AX$3+2),FALSE)), IF($C77 = "pos-neg", (3+VLOOKUP($B77,'Results-formatted 060121'!$A:AU,(AX$3+2),FALSE)), VLOOKUP($B77,'Results-formatted 060121'!$A:AU,(AX$3+2),FALSE)))</f>
        <v>1</v>
      </c>
      <c r="AY77" s="95">
        <f>IF($C77 = "neg", (($D77+1) - VLOOKUP($B77,'Results-formatted 060121'!$A:AV,(AY$3+2),FALSE)), IF($C77 = "pos-neg", (3+VLOOKUP($B77,'Results-formatted 060121'!$A:AV,(AY$3+2),FALSE)), VLOOKUP($B77,'Results-formatted 060121'!$A:AV,(AY$3+2),FALSE)))</f>
        <v>0</v>
      </c>
      <c r="AZ77" s="95">
        <f>IF($C77 = "neg", (($D77+1) - VLOOKUP($B77,'Results-formatted 060121'!$A:AW,(AZ$3+2),FALSE)), IF($C77 = "pos-neg", (3+VLOOKUP($B77,'Results-formatted 060121'!$A:AW,(AZ$3+2),FALSE)), VLOOKUP($B77,'Results-formatted 060121'!$A:AW,(AZ$3+2),FALSE)))</f>
        <v>3</v>
      </c>
      <c r="BA77" s="95">
        <f>IF($C77 = "neg", (($D77+1) - VLOOKUP($B77,'Results-formatted 060121'!$A:AX,(BA$3+2),FALSE)), IF($C77 = "pos-neg", (3+VLOOKUP($B77,'Results-formatted 060121'!$A:AX,(BA$3+2),FALSE)), VLOOKUP($B77,'Results-formatted 060121'!$A:AX,(BA$3+2),FALSE)))</f>
        <v>4</v>
      </c>
      <c r="BB77" s="95">
        <f>IF($C77 = "neg", (($D77+1) - VLOOKUP($B77,'Results-formatted 060121'!$A:AY,(BB$3+2),FALSE)), IF($C77 = "pos-neg", (3+VLOOKUP($B77,'Results-formatted 060121'!$A:AY,(BB$3+2),FALSE)), VLOOKUP($B77,'Results-formatted 060121'!$A:AY,(BB$3+2),FALSE)))</f>
        <v>5</v>
      </c>
      <c r="BC77" s="95">
        <f>IF($C77 = "neg", (($D77+1) - VLOOKUP($B77,'Results-formatted 060121'!$A:AZ,(BC$3+2),FALSE)), IF($C77 = "pos-neg", (3+VLOOKUP($B77,'Results-formatted 060121'!$A:AZ,(BC$3+2),FALSE)), VLOOKUP($B77,'Results-formatted 060121'!$A:AZ,(BC$3+2),FALSE)))</f>
        <v>3</v>
      </c>
      <c r="BD77" s="95">
        <f>IF($C77 = "neg", (($D77+1) - VLOOKUP($B77,'Results-formatted 060121'!$A:BA,(BD$3+2),FALSE)), IF($C77 = "pos-neg", (3+VLOOKUP($B77,'Results-formatted 060121'!$A:BA,(BD$3+2),FALSE)), VLOOKUP($B77,'Results-formatted 060121'!$A:BA,(BD$3+2),FALSE)))</f>
        <v>3</v>
      </c>
      <c r="BE77" s="95">
        <f>IF($C77 = "neg", (($D77+1) - VLOOKUP($B77,'Results-formatted 060121'!$A:BB,(BE$3+2),FALSE)), IF($C77 = "pos-neg", (3+VLOOKUP($B77,'Results-formatted 060121'!$A:BB,(BE$3+2),FALSE)), VLOOKUP($B77,'Results-formatted 060121'!$A:BB,(BE$3+2),FALSE)))</f>
        <v>5</v>
      </c>
      <c r="BF77" s="95">
        <f>IF($C77 = "neg", (($D77+1) - VLOOKUP($B77,'Results-formatted 060121'!$A:BC,(BF$3+2),FALSE)), IF($C77 = "pos-neg", (3+VLOOKUP($B77,'Results-formatted 060121'!$A:BC,(BF$3+2),FALSE)), VLOOKUP($B77,'Results-formatted 060121'!$A:BC,(BF$3+2),FALSE)))</f>
        <v>4</v>
      </c>
      <c r="BG77" s="95">
        <f>IF($C77 = "neg", (($D77+1) - VLOOKUP($B77,'Results-formatted 060121'!$A:BD,(BG$3+2),FALSE)), IF($C77 = "pos-neg", (3+VLOOKUP($B77,'Results-formatted 060121'!$A:BD,(BG$3+2),FALSE)), VLOOKUP($B77,'Results-formatted 060121'!$A:BD,(BG$3+2),FALSE)))</f>
        <v>3</v>
      </c>
      <c r="BH77" s="95">
        <f>IF($C77 = "neg", (($D77+1) - VLOOKUP($B77,'Results-formatted 060121'!$A:BE,(BH$3+2),FALSE)), IF($C77 = "pos-neg", (3+VLOOKUP($B77,'Results-formatted 060121'!$A:BE,(BH$3+2),FALSE)), VLOOKUP($B77,'Results-formatted 060121'!$A:BE,(BH$3+2),FALSE)))</f>
        <v>4</v>
      </c>
      <c r="BI77" s="95">
        <f>IF($C77 = "neg", (($D77+1) - VLOOKUP($B77,'Results-formatted 060121'!$A:BF,(BI$3+2),FALSE)), IF($C77 = "pos-neg", (3+VLOOKUP($B77,'Results-formatted 060121'!$A:BF,(BI$3+2),FALSE)), VLOOKUP($B77,'Results-formatted 060121'!$A:BF,(BI$3+2),FALSE)))</f>
        <v>4</v>
      </c>
      <c r="BJ77" s="95">
        <f>IF($C77 = "neg", (($D77+1) - VLOOKUP($B77,'Results-formatted 060121'!$A:BG,(BJ$3+2),FALSE)), IF($C77 = "pos-neg", (3+VLOOKUP($B77,'Results-formatted 060121'!$A:BG,(BJ$3+2),FALSE)), VLOOKUP($B77,'Results-formatted 060121'!$A:BG,(BJ$3+2),FALSE)))</f>
        <v>4</v>
      </c>
      <c r="BK77" s="95">
        <f>IF($C77 = "neg", (($D77+1) - VLOOKUP($B77,'Results-formatted 060121'!$A:BH,(BK$3+2),FALSE)), IF($C77 = "pos-neg", (3+VLOOKUP($B77,'Results-formatted 060121'!$A:BH,(BK$3+2),FALSE)), VLOOKUP($B77,'Results-formatted 060121'!$A:BH,(BK$3+2),FALSE)))</f>
        <v>4</v>
      </c>
      <c r="BL77" s="95">
        <f>IF($C77 = "neg", (($D77+1) - VLOOKUP($B77,'Results-formatted 060121'!$A:BI,(BL$3+2),FALSE)), IF($C77 = "pos-neg", (3+VLOOKUP($B77,'Results-formatted 060121'!$A:BI,(BL$3+2),FALSE)), VLOOKUP($B77,'Results-formatted 060121'!$A:BI,(BL$3+2),FALSE)))</f>
        <v>3</v>
      </c>
      <c r="BM77" s="95">
        <f>IF($C77 = "neg", (($D77+1) - VLOOKUP($B77,'Results-formatted 060121'!$A:BJ,(BM$3+2),FALSE)), IF($C77 = "pos-neg", (3+VLOOKUP($B77,'Results-formatted 060121'!$A:BJ,(BM$3+2),FALSE)), VLOOKUP($B77,'Results-formatted 060121'!$A:BJ,(BM$3+2),FALSE)))</f>
        <v>3</v>
      </c>
      <c r="BN77" s="95"/>
      <c r="BO77" s="95"/>
      <c r="BP77" s="95"/>
      <c r="BQ77" s="95"/>
      <c r="BR77" s="95"/>
      <c r="BS77" s="95"/>
      <c r="BT77" s="95"/>
      <c r="BU77" s="95"/>
      <c r="BV77" s="95"/>
      <c r="BW77" s="95"/>
      <c r="BX77" s="95"/>
      <c r="BY77" s="95"/>
      <c r="BZ77" s="95"/>
      <c r="CA77" s="95"/>
      <c r="CB77" s="95"/>
      <c r="CC77" s="95"/>
      <c r="CD77" s="98"/>
      <c r="CE77" s="25">
        <f t="shared" si="21"/>
        <v>3.6666666666666665</v>
      </c>
      <c r="CF77" s="25">
        <f t="shared" si="22"/>
        <v>1.1299717510593312</v>
      </c>
    </row>
    <row r="78" spans="2:84" ht="42" x14ac:dyDescent="0.15">
      <c r="B78" s="84" t="s">
        <v>747</v>
      </c>
      <c r="C78" s="86" t="s">
        <v>224</v>
      </c>
      <c r="D78" s="2">
        <v>5</v>
      </c>
      <c r="E78" s="15" t="s">
        <v>50</v>
      </c>
      <c r="F78" s="95">
        <f>IF($C78 = "neg", (($D78+1) - VLOOKUP($B78,'Results-formatted 060121'!$A:$AJ,(F$3+2),FALSE)), IF($C78 = "pos-neg", (3+VLOOKUP($B78,'Results-formatted 060121'!$A:$AJ,(F$3+2),FALSE)), VLOOKUP($B78,'Results-formatted 060121'!$A:$AJ,(F$3+2),FALSE)))</f>
        <v>3</v>
      </c>
      <c r="G78" s="95">
        <f>IF($C78 = "neg", (($D78+1) - VLOOKUP($B78,'Results-formatted 060121'!$A:$AJ,(G$3+2),FALSE)), IF($C78 = "pos-neg", (3+VLOOKUP($B78,'Results-formatted 060121'!$A:$AJ,(G$3+2),FALSE)), VLOOKUP($B78,'Results-formatted 060121'!$A:$AJ,(G$3+2),FALSE)))</f>
        <v>5</v>
      </c>
      <c r="H78" s="95">
        <f>IF($C78 = "neg", (($D78+1) - VLOOKUP($B78,'Results-formatted 060121'!$A:$AJ,(H$3+2),FALSE)), IF($C78 = "pos-neg", (3+VLOOKUP($B78,'Results-formatted 060121'!$A:$AJ,(H$3+2),FALSE)), VLOOKUP($B78,'Results-formatted 060121'!$A:$AJ,(H$3+2),FALSE)))</f>
        <v>5</v>
      </c>
      <c r="I78" s="95">
        <f>IF($C78 = "neg", (($D78+1) - VLOOKUP($B78,'Results-formatted 060121'!$A:$AJ,(I$3+2),FALSE)), IF($C78 = "pos-neg", (3+VLOOKUP($B78,'Results-formatted 060121'!$A:$AJ,(I$3+2),FALSE)), VLOOKUP($B78,'Results-formatted 060121'!$A:$AJ,(I$3+2),FALSE)))</f>
        <v>3</v>
      </c>
      <c r="J78" s="95">
        <f>IF($C78 = "neg", (($D78+1) - VLOOKUP($B78,'Results-formatted 060121'!$A:$AJ,(J$3+2),FALSE)), IF($C78 = "pos-neg", (3+VLOOKUP($B78,'Results-formatted 060121'!$A:$AJ,(J$3+2),FALSE)), VLOOKUP($B78,'Results-formatted 060121'!$A:$AJ,(J$3+2),FALSE)))</f>
        <v>3</v>
      </c>
      <c r="K78" s="95">
        <f>IF($C78 = "neg", (($D78+1) - VLOOKUP($B78,'Results-formatted 060121'!$A:$AJ,(K$3+2),FALSE)), IF($C78 = "pos-neg", (3+VLOOKUP($B78,'Results-formatted 060121'!$A:$AJ,(K$3+2),FALSE)), VLOOKUP($B78,'Results-formatted 060121'!$A:$AJ,(K$3+2),FALSE)))</f>
        <v>5</v>
      </c>
      <c r="L78" s="95">
        <f>IF($C78 = "neg", (($D78+1) - VLOOKUP($B78,'Results-formatted 060121'!$A:$AJ,(L$3+2),FALSE)), IF($C78 = "pos-neg", (3+VLOOKUP($B78,'Results-formatted 060121'!$A:$AJ,(L$3+2),FALSE)), VLOOKUP($B78,'Results-formatted 060121'!$A:$AJ,(L$3+2),FALSE)))</f>
        <v>4</v>
      </c>
      <c r="M78" s="95">
        <f>IF($C78 = "neg", (($D78+1) - VLOOKUP($B78,'Results-formatted 060121'!$A:$AJ,(M$3+2),FALSE)), IF($C78 = "pos-neg", (3+VLOOKUP($B78,'Results-formatted 060121'!$A:$AJ,(M$3+2),FALSE)), VLOOKUP($B78,'Results-formatted 060121'!$A:$AJ,(M$3+2),FALSE)))</f>
        <v>5</v>
      </c>
      <c r="N78" s="95">
        <f>IF($C78 = "neg", (($D78+1) - VLOOKUP($B78,'Results-formatted 060121'!$A:$AJ,(N$3+2),FALSE)), IF($C78 = "pos-neg", (3+VLOOKUP($B78,'Results-formatted 060121'!$A:$AJ,(N$3+2),FALSE)), VLOOKUP($B78,'Results-formatted 060121'!$A:$AJ,(N$3+2),FALSE)))</f>
        <v>4</v>
      </c>
      <c r="O78" s="95">
        <f>IF($C78 = "neg", (($D78+1) - VLOOKUP($B78,'Results-formatted 060121'!$A:$AJ,(O$3+2),FALSE)), IF($C78 = "pos-neg", (3+VLOOKUP($B78,'Results-formatted 060121'!$A:$AJ,(O$3+2),FALSE)), VLOOKUP($B78,'Results-formatted 060121'!$A:$AJ,(O$3+2),FALSE)))</f>
        <v>5</v>
      </c>
      <c r="P78" s="95">
        <f>IF($C78 = "neg", (($D78+1) - VLOOKUP($B78,'Results-formatted 060121'!$A:$AJ,(P$3+2),FALSE)), IF($C78 = "pos-neg", (3+VLOOKUP($B78,'Results-formatted 060121'!$A:$AJ,(P$3+2),FALSE)), VLOOKUP($B78,'Results-formatted 060121'!$A:$AJ,(P$3+2),FALSE)))</f>
        <v>5</v>
      </c>
      <c r="Q78" s="95">
        <f>IF($C78 = "neg", (($D78+1) - VLOOKUP($B78,'Results-formatted 060121'!$A:$AJ,(Q$3+2),FALSE)), IF($C78 = "pos-neg", (3+VLOOKUP($B78,'Results-formatted 060121'!$A:$AJ,(Q$3+2),FALSE)), VLOOKUP($B78,'Results-formatted 060121'!$A:$AJ,(Q$3+2),FALSE)))</f>
        <v>5</v>
      </c>
      <c r="R78" s="95">
        <f>IF($C78 = "neg", (($D78+1) - VLOOKUP($B78,'Results-formatted 060121'!$A:$AJ,(R$3+2),FALSE)), IF($C78 = "pos-neg", (3+VLOOKUP($B78,'Results-formatted 060121'!$A:$AJ,(R$3+2),FALSE)), VLOOKUP($B78,'Results-formatted 060121'!$A:$AJ,(R$3+2),FALSE)))</f>
        <v>5</v>
      </c>
      <c r="S78" s="95">
        <f>IF($C78 = "neg", (($D78+1) - VLOOKUP($B78,'Results-formatted 060121'!$A:$AJ,(S$3+2),FALSE)), IF($C78 = "pos-neg", (3+VLOOKUP($B78,'Results-formatted 060121'!$A:$AJ,(S$3+2),FALSE)), VLOOKUP($B78,'Results-formatted 060121'!$A:$AJ,(S$3+2),FALSE)))</f>
        <v>1</v>
      </c>
      <c r="T78" s="95">
        <f>IF($C78 = "neg", (($D78+1) - VLOOKUP($B78,'Results-formatted 060121'!$A:$AJ,(T$3+2),FALSE)), IF($C78 = "pos-neg", (3+VLOOKUP($B78,'Results-formatted 060121'!$A:$AJ,(T$3+2),FALSE)), VLOOKUP($B78,'Results-formatted 060121'!$A:$AJ,(T$3+2),FALSE)))</f>
        <v>5</v>
      </c>
      <c r="U78" s="95">
        <f>IF($C78 = "neg", (($D78+1) - VLOOKUP($B78,'Results-formatted 060121'!$A:$AJ,(U$3+2),FALSE)), IF($C78 = "pos-neg", (3+VLOOKUP($B78,'Results-formatted 060121'!$A:$AJ,(U$3+2),FALSE)), VLOOKUP($B78,'Results-formatted 060121'!$A:$AJ,(U$3+2),FALSE)))</f>
        <v>5</v>
      </c>
      <c r="V78" s="95">
        <f>IF($C78 = "neg", (($D78+1) - VLOOKUP($B78,'Results-formatted 060121'!$A:$AJ,(V$3+2),FALSE)), IF($C78 = "pos-neg", (3+VLOOKUP($B78,'Results-formatted 060121'!$A:$AJ,(V$3+2),FALSE)), VLOOKUP($B78,'Results-formatted 060121'!$A:$AJ,(V$3+2),FALSE)))</f>
        <v>4</v>
      </c>
      <c r="W78" s="95">
        <f>IF($C78 = "neg", (($D78+1) - VLOOKUP($B78,'Results-formatted 060121'!$A:$AJ,(W$3+2),FALSE)), IF($C78 = "pos-neg", (3+VLOOKUP($B78,'Results-formatted 060121'!$A:$AJ,(W$3+2),FALSE)), VLOOKUP($B78,'Results-formatted 060121'!$A:$AJ,(W$3+2),FALSE)))</f>
        <v>4</v>
      </c>
      <c r="X78" s="95">
        <f>IF($C78 = "neg", (($D78+1) - VLOOKUP($B78,'Results-formatted 060121'!$A:$AJ,(X$3+2),FALSE)), IF($C78 = "pos-neg", (3+VLOOKUP($B78,'Results-formatted 060121'!$A:$AJ,(X$3+2),FALSE)), VLOOKUP($B78,'Results-formatted 060121'!$A:$AJ,(X$3+2),FALSE)))</f>
        <v>5</v>
      </c>
      <c r="Y78" s="95">
        <f>IF($C78 = "neg", (($D78+1) - VLOOKUP($B78,'Results-formatted 060121'!$A:$AJ,(Y$3+2),FALSE)), IF($C78 = "pos-neg", (3+VLOOKUP($B78,'Results-formatted 060121'!$A:$AJ,(Y$3+2),FALSE)), VLOOKUP($B78,'Results-formatted 060121'!$A:$AJ,(Y$3+2),FALSE)))</f>
        <v>5</v>
      </c>
      <c r="Z78" s="95">
        <f>IF($C78 = "neg", (($D78+1) - VLOOKUP($B78,'Results-formatted 060121'!$A:$AJ,(Z$3+2),FALSE)), IF($C78 = "pos-neg", (3+VLOOKUP($B78,'Results-formatted 060121'!$A:$AJ,(Z$3+2),FALSE)), VLOOKUP($B78,'Results-formatted 060121'!$A:$AJ,(Z$3+2),FALSE)))</f>
        <v>5</v>
      </c>
      <c r="AA78" s="95">
        <f>IF($C78 = "neg", (($D78+1) - VLOOKUP($B78,'Results-formatted 060121'!$A:$AJ,(AA$3+2),FALSE)), IF($C78 = "pos-neg", (3+VLOOKUP($B78,'Results-formatted 060121'!$A:$AJ,(AA$3+2),FALSE)), VLOOKUP($B78,'Results-formatted 060121'!$A:$AJ,(AA$3+2),FALSE)))</f>
        <v>4</v>
      </c>
      <c r="AB78" s="95">
        <f>IF($C78 = "neg", (($D78+1) - VLOOKUP($B78,'Results-formatted 060121'!$A:$AJ,(AB$3+2),FALSE)), IF($C78 = "pos-neg", (3+VLOOKUP($B78,'Results-formatted 060121'!$A:$AJ,(AB$3+2),FALSE)), VLOOKUP($B78,'Results-formatted 060121'!$A:$AJ,(AB$3+2),FALSE)))</f>
        <v>4</v>
      </c>
      <c r="AC78" s="95">
        <f>IF($C78 = "neg", (($D78+1) - VLOOKUP($B78,'Results-formatted 060121'!$A:$AJ,(AC$3+2),FALSE)), IF($C78 = "pos-neg", (3+VLOOKUP($B78,'Results-formatted 060121'!$A:$AJ,(AC$3+2),FALSE)), VLOOKUP($B78,'Results-formatted 060121'!$A:$AJ,(AC$3+2),FALSE)))</f>
        <v>4</v>
      </c>
      <c r="AD78" s="95">
        <f>IF($C78 = "neg", (($D78+1) - VLOOKUP($B78,'Results-formatted 060121'!$A:$AJ,(AD$3+2),FALSE)), IF($C78 = "pos-neg", (3+VLOOKUP($B78,'Results-formatted 060121'!$A:$AJ,(AD$3+2),FALSE)), VLOOKUP($B78,'Results-formatted 060121'!$A:$AJ,(AD$3+2),FALSE)))</f>
        <v>4</v>
      </c>
      <c r="AE78" s="95">
        <f>IF($C78 = "neg", (($D78+1) - VLOOKUP($B78,'Results-formatted 060121'!$A:$AJ,(AE$3+2),FALSE)), IF($C78 = "pos-neg", (3+VLOOKUP($B78,'Results-formatted 060121'!$A:$AJ,(AE$3+2),FALSE)), VLOOKUP($B78,'Results-formatted 060121'!$A:$AJ,(AE$3+2),FALSE)))</f>
        <v>5</v>
      </c>
      <c r="AF78" s="95">
        <f>IF($C78 = "neg", (($D78+1) - VLOOKUP($B78,'Results-formatted 060121'!$A:$AJ,(AF$3+2),FALSE)), IF($C78 = "pos-neg", (3+VLOOKUP($B78,'Results-formatted 060121'!$A:$AJ,(AF$3+2),FALSE)), VLOOKUP($B78,'Results-formatted 060121'!$A:$AJ,(AF$3+2),FALSE)))</f>
        <v>5</v>
      </c>
      <c r="AG78" s="95">
        <f>IF($C78 = "neg", (($D78+1) - VLOOKUP($B78,'Results-formatted 060121'!$A:$AJ,(AG$3+2),FALSE)), IF($C78 = "pos-neg", (3+VLOOKUP($B78,'Results-formatted 060121'!$A:$AJ,(AG$3+2),FALSE)), VLOOKUP($B78,'Results-formatted 060121'!$A:$AJ,(AG$3+2),FALSE)))</f>
        <v>5</v>
      </c>
      <c r="AH78" s="95">
        <f>IF($C78 = "neg", (($D78+1) - VLOOKUP($B78,'Results-formatted 060121'!$A:$AJ,(AH$3+2),FALSE)), IF($C78 = "pos-neg", (3+VLOOKUP($B78,'Results-formatted 060121'!$A:$AJ,(AH$3+2),FALSE)), VLOOKUP($B78,'Results-formatted 060121'!$A:$AJ,(AH$3+2),FALSE)))</f>
        <v>3</v>
      </c>
      <c r="AI78" s="95">
        <f>IF($C78 = "neg", (($D78+1) - VLOOKUP($B78,'Results-formatted 060121'!$A:$AJ,(AI$3+2),FALSE)), IF($C78 = "pos-neg", (3+VLOOKUP($B78,'Results-formatted 060121'!$A:$AJ,(AI$3+2),FALSE)), VLOOKUP($B78,'Results-formatted 060121'!$A:$AJ,(AI$3+2),FALSE)))</f>
        <v>2</v>
      </c>
      <c r="AJ78" s="95">
        <f>IF($C78 = "neg", (($D78+1) - VLOOKUP($B78,'Results-formatted 060121'!$A:$AJ,(AJ$3+2),FALSE)), IF($C78 = "pos-neg", (3+VLOOKUP($B78,'Results-formatted 060121'!$A:$AJ,(AJ$3+2),FALSE)), VLOOKUP($B78,'Results-formatted 060121'!$A:$AJ,(AJ$3+2),FALSE)))</f>
        <v>5</v>
      </c>
      <c r="AK78" s="95">
        <f>IF($C78 = "neg", (($D78+1) - VLOOKUP($B78,'Results-formatted 060121'!$A:$AJ,(AK$3+2),FALSE)), IF($C78 = "pos-neg", (3+VLOOKUP($B78,'Results-formatted 060121'!$A:$AJ,(AK$3+2),FALSE)), VLOOKUP($B78,'Results-formatted 060121'!$A:$AJ,(AK$3+2),FALSE)))</f>
        <v>5</v>
      </c>
      <c r="AL78" s="95">
        <f>IF($C78 = "neg", (($D78+1) - VLOOKUP($B78,'Results-formatted 060121'!$A:$AJ,(AL$3+2),FALSE)), IF($C78 = "pos-neg", (3+VLOOKUP($B78,'Results-formatted 060121'!$A:$AJ,(AL$3+2),FALSE)), VLOOKUP($B78,'Results-formatted 060121'!$A:$AJ,(AL$3+2),FALSE)))</f>
        <v>5</v>
      </c>
      <c r="AM78" s="95">
        <f>IF($C78 = "neg", (($D78+1) - VLOOKUP($B78,'Results-formatted 060121'!$A:AJ,(AM$3+2),FALSE)), IF($C78 = "pos-neg", (3+VLOOKUP($B78,'Results-formatted 060121'!$A:AJ,(AM$3+2),FALSE)), VLOOKUP($B78,'Results-formatted 060121'!$A:AJ,(AM$3+2),FALSE)))</f>
        <v>5</v>
      </c>
      <c r="AN78" s="95">
        <f>IF($C78 = "neg", (($D78+1) - VLOOKUP($B78,'Results-formatted 060121'!$A:AK,(AN$3+2),FALSE)), IF($C78 = "pos-neg", (3+VLOOKUP($B78,'Results-formatted 060121'!$A:AK,(AN$3+2),FALSE)), VLOOKUP($B78,'Results-formatted 060121'!$A:AK,(AN$3+2),FALSE)))</f>
        <v>4</v>
      </c>
      <c r="AO78" s="95">
        <f>IF($C78 = "neg", (($D78+1) - VLOOKUP($B78,'Results-formatted 060121'!$A:AL,(AO$3+2),FALSE)), IF($C78 = "pos-neg", (3+VLOOKUP($B78,'Results-formatted 060121'!$A:AL,(AO$3+2),FALSE)), VLOOKUP($B78,'Results-formatted 060121'!$A:AL,(AO$3+2),FALSE)))</f>
        <v>5</v>
      </c>
      <c r="AP78" s="95">
        <f>IF($C78 = "neg", (($D78+1) - VLOOKUP($B78,'Results-formatted 060121'!$A:AM,(AP$3+2),FALSE)), IF($C78 = "pos-neg", (3+VLOOKUP($B78,'Results-formatted 060121'!$A:AM,(AP$3+2),FALSE)), VLOOKUP($B78,'Results-formatted 060121'!$A:AM,(AP$3+2),FALSE)))</f>
        <v>4</v>
      </c>
      <c r="AQ78" s="95">
        <f>IF($C78 = "neg", (($D78+1) - VLOOKUP($B78,'Results-formatted 060121'!$A:AN,(AQ$3+2),FALSE)), IF($C78 = "pos-neg", (3+VLOOKUP($B78,'Results-formatted 060121'!$A:AN,(AQ$3+2),FALSE)), VLOOKUP($B78,'Results-formatted 060121'!$A:AN,(AQ$3+2),FALSE)))</f>
        <v>4</v>
      </c>
      <c r="AR78" s="95">
        <f>IF($C78 = "neg", (($D78+1) - VLOOKUP($B78,'Results-formatted 060121'!$A:AO,(AR$3+2),FALSE)), IF($C78 = "pos-neg", (3+VLOOKUP($B78,'Results-formatted 060121'!$A:AO,(AR$3+2),FALSE)), VLOOKUP($B78,'Results-formatted 060121'!$A:AO,(AR$3+2),FALSE)))</f>
        <v>5</v>
      </c>
      <c r="AS78" s="95">
        <f>IF($C78 = "neg", (($D78+1) - VLOOKUP($B78,'Results-formatted 060121'!$A:AP,(AS$3+2),FALSE)), IF($C78 = "pos-neg", (3+VLOOKUP($B78,'Results-formatted 060121'!$A:AP,(AS$3+2),FALSE)), VLOOKUP($B78,'Results-formatted 060121'!$A:AP,(AS$3+2),FALSE)))</f>
        <v>5</v>
      </c>
      <c r="AT78" s="95">
        <f>IF($C78 = "neg", (($D78+1) - VLOOKUP($B78,'Results-formatted 060121'!$A:AQ,(AT$3+2),FALSE)), IF($C78 = "pos-neg", (3+VLOOKUP($B78,'Results-formatted 060121'!$A:AQ,(AT$3+2),FALSE)), VLOOKUP($B78,'Results-formatted 060121'!$A:AQ,(AT$3+2),FALSE)))</f>
        <v>5</v>
      </c>
      <c r="AU78" s="95">
        <f>IF($C78 = "neg", (($D78+1) - VLOOKUP($B78,'Results-formatted 060121'!$A:AR,(AU$3+2),FALSE)), IF($C78 = "pos-neg", (3+VLOOKUP($B78,'Results-formatted 060121'!$A:AR,(AU$3+2),FALSE)), VLOOKUP($B78,'Results-formatted 060121'!$A:AR,(AU$3+2),FALSE)))</f>
        <v>4</v>
      </c>
      <c r="AV78" s="95">
        <f>IF($C78 = "neg", (($D78+1) - VLOOKUP($B78,'Results-formatted 060121'!$A:AS,(AV$3+2),FALSE)), IF($C78 = "pos-neg", (3+VLOOKUP($B78,'Results-formatted 060121'!$A:AS,(AV$3+2),FALSE)), VLOOKUP($B78,'Results-formatted 060121'!$A:AS,(AV$3+2),FALSE)))</f>
        <v>5</v>
      </c>
      <c r="AW78" s="95">
        <f>IF($C78 = "neg", (($D78+1) - VLOOKUP($B78,'Results-formatted 060121'!$A:AT,(AW$3+2),FALSE)), IF($C78 = "pos-neg", (3+VLOOKUP($B78,'Results-formatted 060121'!$A:AT,(AW$3+2),FALSE)), VLOOKUP($B78,'Results-formatted 060121'!$A:AT,(AW$3+2),FALSE)))</f>
        <v>4</v>
      </c>
      <c r="AX78" s="95">
        <f>IF($C78 = "neg", (($D78+1) - VLOOKUP($B78,'Results-formatted 060121'!$A:AU,(AX$3+2),FALSE)), IF($C78 = "pos-neg", (3+VLOOKUP($B78,'Results-formatted 060121'!$A:AU,(AX$3+2),FALSE)), VLOOKUP($B78,'Results-formatted 060121'!$A:AU,(AX$3+2),FALSE)))</f>
        <v>2</v>
      </c>
      <c r="AY78" s="95">
        <f>IF($C78 = "neg", (($D78+1) - VLOOKUP($B78,'Results-formatted 060121'!$A:AV,(AY$3+2),FALSE)), IF($C78 = "pos-neg", (3+VLOOKUP($B78,'Results-formatted 060121'!$A:AV,(AY$3+2),FALSE)), VLOOKUP($B78,'Results-formatted 060121'!$A:AV,(AY$3+2),FALSE)))</f>
        <v>0</v>
      </c>
      <c r="AZ78" s="95">
        <f>IF($C78 = "neg", (($D78+1) - VLOOKUP($B78,'Results-formatted 060121'!$A:AW,(AZ$3+2),FALSE)), IF($C78 = "pos-neg", (3+VLOOKUP($B78,'Results-formatted 060121'!$A:AW,(AZ$3+2),FALSE)), VLOOKUP($B78,'Results-formatted 060121'!$A:AW,(AZ$3+2),FALSE)))</f>
        <v>5</v>
      </c>
      <c r="BA78" s="95">
        <f>IF($C78 = "neg", (($D78+1) - VLOOKUP($B78,'Results-formatted 060121'!$A:AX,(BA$3+2),FALSE)), IF($C78 = "pos-neg", (3+VLOOKUP($B78,'Results-formatted 060121'!$A:AX,(BA$3+2),FALSE)), VLOOKUP($B78,'Results-formatted 060121'!$A:AX,(BA$3+2),FALSE)))</f>
        <v>4</v>
      </c>
      <c r="BB78" s="95">
        <f>IF($C78 = "neg", (($D78+1) - VLOOKUP($B78,'Results-formatted 060121'!$A:AY,(BB$3+2),FALSE)), IF($C78 = "pos-neg", (3+VLOOKUP($B78,'Results-formatted 060121'!$A:AY,(BB$3+2),FALSE)), VLOOKUP($B78,'Results-formatted 060121'!$A:AY,(BB$3+2),FALSE)))</f>
        <v>4</v>
      </c>
      <c r="BC78" s="95">
        <f>IF($C78 = "neg", (($D78+1) - VLOOKUP($B78,'Results-formatted 060121'!$A:AZ,(BC$3+2),FALSE)), IF($C78 = "pos-neg", (3+VLOOKUP($B78,'Results-formatted 060121'!$A:AZ,(BC$3+2),FALSE)), VLOOKUP($B78,'Results-formatted 060121'!$A:AZ,(BC$3+2),FALSE)))</f>
        <v>3</v>
      </c>
      <c r="BD78" s="95">
        <f>IF($C78 = "neg", (($D78+1) - VLOOKUP($B78,'Results-formatted 060121'!$A:BA,(BD$3+2),FALSE)), IF($C78 = "pos-neg", (3+VLOOKUP($B78,'Results-formatted 060121'!$A:BA,(BD$3+2),FALSE)), VLOOKUP($B78,'Results-formatted 060121'!$A:BA,(BD$3+2),FALSE)))</f>
        <v>4</v>
      </c>
      <c r="BE78" s="95">
        <f>IF($C78 = "neg", (($D78+1) - VLOOKUP($B78,'Results-formatted 060121'!$A:BB,(BE$3+2),FALSE)), IF($C78 = "pos-neg", (3+VLOOKUP($B78,'Results-formatted 060121'!$A:BB,(BE$3+2),FALSE)), VLOOKUP($B78,'Results-formatted 060121'!$A:BB,(BE$3+2),FALSE)))</f>
        <v>5</v>
      </c>
      <c r="BF78" s="95">
        <f>IF($C78 = "neg", (($D78+1) - VLOOKUP($B78,'Results-formatted 060121'!$A:BC,(BF$3+2),FALSE)), IF($C78 = "pos-neg", (3+VLOOKUP($B78,'Results-formatted 060121'!$A:BC,(BF$3+2),FALSE)), VLOOKUP($B78,'Results-formatted 060121'!$A:BC,(BF$3+2),FALSE)))</f>
        <v>5</v>
      </c>
      <c r="BG78" s="95">
        <f>IF($C78 = "neg", (($D78+1) - VLOOKUP($B78,'Results-formatted 060121'!$A:BD,(BG$3+2),FALSE)), IF($C78 = "pos-neg", (3+VLOOKUP($B78,'Results-formatted 060121'!$A:BD,(BG$3+2),FALSE)), VLOOKUP($B78,'Results-formatted 060121'!$A:BD,(BG$3+2),FALSE)))</f>
        <v>5</v>
      </c>
      <c r="BH78" s="95">
        <f>IF($C78 = "neg", (($D78+1) - VLOOKUP($B78,'Results-formatted 060121'!$A:BE,(BH$3+2),FALSE)), IF($C78 = "pos-neg", (3+VLOOKUP($B78,'Results-formatted 060121'!$A:BE,(BH$3+2),FALSE)), VLOOKUP($B78,'Results-formatted 060121'!$A:BE,(BH$3+2),FALSE)))</f>
        <v>4</v>
      </c>
      <c r="BI78" s="95">
        <f>IF($C78 = "neg", (($D78+1) - VLOOKUP($B78,'Results-formatted 060121'!$A:BF,(BI$3+2),FALSE)), IF($C78 = "pos-neg", (3+VLOOKUP($B78,'Results-formatted 060121'!$A:BF,(BI$3+2),FALSE)), VLOOKUP($B78,'Results-formatted 060121'!$A:BF,(BI$3+2),FALSE)))</f>
        <v>4</v>
      </c>
      <c r="BJ78" s="95">
        <f>IF($C78 = "neg", (($D78+1) - VLOOKUP($B78,'Results-formatted 060121'!$A:BG,(BJ$3+2),FALSE)), IF($C78 = "pos-neg", (3+VLOOKUP($B78,'Results-formatted 060121'!$A:BG,(BJ$3+2),FALSE)), VLOOKUP($B78,'Results-formatted 060121'!$A:BG,(BJ$3+2),FALSE)))</f>
        <v>4</v>
      </c>
      <c r="BK78" s="95">
        <f>IF($C78 = "neg", (($D78+1) - VLOOKUP($B78,'Results-formatted 060121'!$A:BH,(BK$3+2),FALSE)), IF($C78 = "pos-neg", (3+VLOOKUP($B78,'Results-formatted 060121'!$A:BH,(BK$3+2),FALSE)), VLOOKUP($B78,'Results-formatted 060121'!$A:BH,(BK$3+2),FALSE)))</f>
        <v>4</v>
      </c>
      <c r="BL78" s="95">
        <f>IF($C78 = "neg", (($D78+1) - VLOOKUP($B78,'Results-formatted 060121'!$A:BI,(BL$3+2),FALSE)), IF($C78 = "pos-neg", (3+VLOOKUP($B78,'Results-formatted 060121'!$A:BI,(BL$3+2),FALSE)), VLOOKUP($B78,'Results-formatted 060121'!$A:BI,(BL$3+2),FALSE)))</f>
        <v>5</v>
      </c>
      <c r="BM78" s="95">
        <f>IF($C78 = "neg", (($D78+1) - VLOOKUP($B78,'Results-formatted 060121'!$A:BJ,(BM$3+2),FALSE)), IF($C78 = "pos-neg", (3+VLOOKUP($B78,'Results-formatted 060121'!$A:BJ,(BM$3+2),FALSE)), VLOOKUP($B78,'Results-formatted 060121'!$A:BJ,(BM$3+2),FALSE)))</f>
        <v>4</v>
      </c>
      <c r="BN78" s="95"/>
      <c r="BO78" s="95"/>
      <c r="BP78" s="95"/>
      <c r="BQ78" s="95"/>
      <c r="BR78" s="95"/>
      <c r="BS78" s="95"/>
      <c r="BT78" s="95"/>
      <c r="BU78" s="95"/>
      <c r="BV78" s="95"/>
      <c r="BW78" s="95"/>
      <c r="BX78" s="95"/>
      <c r="BY78" s="95"/>
      <c r="BZ78" s="95"/>
      <c r="CA78" s="95"/>
      <c r="CB78" s="95"/>
      <c r="CC78" s="95"/>
      <c r="CD78" s="98"/>
      <c r="CE78" s="25">
        <f t="shared" si="21"/>
        <v>4.2333333333333334</v>
      </c>
      <c r="CF78" s="25">
        <f t="shared" si="22"/>
        <v>1.0474612838873512</v>
      </c>
    </row>
    <row r="79" spans="2:84" ht="42" x14ac:dyDescent="0.15">
      <c r="B79" s="84" t="s">
        <v>748</v>
      </c>
      <c r="C79" s="86" t="s">
        <v>224</v>
      </c>
      <c r="D79" s="2">
        <v>5</v>
      </c>
      <c r="E79" s="15" t="s">
        <v>51</v>
      </c>
      <c r="F79" s="95">
        <f>IF($C79 = "neg", (($D79+1) - VLOOKUP($B79,'Results-formatted 060121'!$A:$AJ,(F$3+2),FALSE)), IF($C79 = "pos-neg", (3+VLOOKUP($B79,'Results-formatted 060121'!$A:$AJ,(F$3+2),FALSE)), VLOOKUP($B79,'Results-formatted 060121'!$A:$AJ,(F$3+2),FALSE)))</f>
        <v>3</v>
      </c>
      <c r="G79" s="95">
        <f>IF($C79 = "neg", (($D79+1) - VLOOKUP($B79,'Results-formatted 060121'!$A:$AJ,(G$3+2),FALSE)), IF($C79 = "pos-neg", (3+VLOOKUP($B79,'Results-formatted 060121'!$A:$AJ,(G$3+2),FALSE)), VLOOKUP($B79,'Results-formatted 060121'!$A:$AJ,(G$3+2),FALSE)))</f>
        <v>5</v>
      </c>
      <c r="H79" s="95">
        <f>IF($C79 = "neg", (($D79+1) - VLOOKUP($B79,'Results-formatted 060121'!$A:$AJ,(H$3+2),FALSE)), IF($C79 = "pos-neg", (3+VLOOKUP($B79,'Results-formatted 060121'!$A:$AJ,(H$3+2),FALSE)), VLOOKUP($B79,'Results-formatted 060121'!$A:$AJ,(H$3+2),FALSE)))</f>
        <v>4</v>
      </c>
      <c r="I79" s="95">
        <f>IF($C79 = "neg", (($D79+1) - VLOOKUP($B79,'Results-formatted 060121'!$A:$AJ,(I$3+2),FALSE)), IF($C79 = "pos-neg", (3+VLOOKUP($B79,'Results-formatted 060121'!$A:$AJ,(I$3+2),FALSE)), VLOOKUP($B79,'Results-formatted 060121'!$A:$AJ,(I$3+2),FALSE)))</f>
        <v>1</v>
      </c>
      <c r="J79" s="95">
        <f>IF($C79 = "neg", (($D79+1) - VLOOKUP($B79,'Results-formatted 060121'!$A:$AJ,(J$3+2),FALSE)), IF($C79 = "pos-neg", (3+VLOOKUP($B79,'Results-formatted 060121'!$A:$AJ,(J$3+2),FALSE)), VLOOKUP($B79,'Results-formatted 060121'!$A:$AJ,(J$3+2),FALSE)))</f>
        <v>3</v>
      </c>
      <c r="K79" s="95">
        <f>IF($C79 = "neg", (($D79+1) - VLOOKUP($B79,'Results-formatted 060121'!$A:$AJ,(K$3+2),FALSE)), IF($C79 = "pos-neg", (3+VLOOKUP($B79,'Results-formatted 060121'!$A:$AJ,(K$3+2),FALSE)), VLOOKUP($B79,'Results-formatted 060121'!$A:$AJ,(K$3+2),FALSE)))</f>
        <v>5</v>
      </c>
      <c r="L79" s="95">
        <f>IF($C79 = "neg", (($D79+1) - VLOOKUP($B79,'Results-formatted 060121'!$A:$AJ,(L$3+2),FALSE)), IF($C79 = "pos-neg", (3+VLOOKUP($B79,'Results-formatted 060121'!$A:$AJ,(L$3+2),FALSE)), VLOOKUP($B79,'Results-formatted 060121'!$A:$AJ,(L$3+2),FALSE)))</f>
        <v>3</v>
      </c>
      <c r="M79" s="95">
        <f>IF($C79 = "neg", (($D79+1) - VLOOKUP($B79,'Results-formatted 060121'!$A:$AJ,(M$3+2),FALSE)), IF($C79 = "pos-neg", (3+VLOOKUP($B79,'Results-formatted 060121'!$A:$AJ,(M$3+2),FALSE)), VLOOKUP($B79,'Results-formatted 060121'!$A:$AJ,(M$3+2),FALSE)))</f>
        <v>5</v>
      </c>
      <c r="N79" s="95">
        <f>IF($C79 = "neg", (($D79+1) - VLOOKUP($B79,'Results-formatted 060121'!$A:$AJ,(N$3+2),FALSE)), IF($C79 = "pos-neg", (3+VLOOKUP($B79,'Results-formatted 060121'!$A:$AJ,(N$3+2),FALSE)), VLOOKUP($B79,'Results-formatted 060121'!$A:$AJ,(N$3+2),FALSE)))</f>
        <v>3</v>
      </c>
      <c r="O79" s="95">
        <f>IF($C79 = "neg", (($D79+1) - VLOOKUP($B79,'Results-formatted 060121'!$A:$AJ,(O$3+2),FALSE)), IF($C79 = "pos-neg", (3+VLOOKUP($B79,'Results-formatted 060121'!$A:$AJ,(O$3+2),FALSE)), VLOOKUP($B79,'Results-formatted 060121'!$A:$AJ,(O$3+2),FALSE)))</f>
        <v>4</v>
      </c>
      <c r="P79" s="95">
        <f>IF($C79 = "neg", (($D79+1) - VLOOKUP($B79,'Results-formatted 060121'!$A:$AJ,(P$3+2),FALSE)), IF($C79 = "pos-neg", (3+VLOOKUP($B79,'Results-formatted 060121'!$A:$AJ,(P$3+2),FALSE)), VLOOKUP($B79,'Results-formatted 060121'!$A:$AJ,(P$3+2),FALSE)))</f>
        <v>5</v>
      </c>
      <c r="Q79" s="95">
        <f>IF($C79 = "neg", (($D79+1) - VLOOKUP($B79,'Results-formatted 060121'!$A:$AJ,(Q$3+2),FALSE)), IF($C79 = "pos-neg", (3+VLOOKUP($B79,'Results-formatted 060121'!$A:$AJ,(Q$3+2),FALSE)), VLOOKUP($B79,'Results-formatted 060121'!$A:$AJ,(Q$3+2),FALSE)))</f>
        <v>5</v>
      </c>
      <c r="R79" s="95">
        <f>IF($C79 = "neg", (($D79+1) - VLOOKUP($B79,'Results-formatted 060121'!$A:$AJ,(R$3+2),FALSE)), IF($C79 = "pos-neg", (3+VLOOKUP($B79,'Results-formatted 060121'!$A:$AJ,(R$3+2),FALSE)), VLOOKUP($B79,'Results-formatted 060121'!$A:$AJ,(R$3+2),FALSE)))</f>
        <v>5</v>
      </c>
      <c r="S79" s="95">
        <f>IF($C79 = "neg", (($D79+1) - VLOOKUP($B79,'Results-formatted 060121'!$A:$AJ,(S$3+2),FALSE)), IF($C79 = "pos-neg", (3+VLOOKUP($B79,'Results-formatted 060121'!$A:$AJ,(S$3+2),FALSE)), VLOOKUP($B79,'Results-formatted 060121'!$A:$AJ,(S$3+2),FALSE)))</f>
        <v>2</v>
      </c>
      <c r="T79" s="95">
        <f>IF($C79 = "neg", (($D79+1) - VLOOKUP($B79,'Results-formatted 060121'!$A:$AJ,(T$3+2),FALSE)), IF($C79 = "pos-neg", (3+VLOOKUP($B79,'Results-formatted 060121'!$A:$AJ,(T$3+2),FALSE)), VLOOKUP($B79,'Results-formatted 060121'!$A:$AJ,(T$3+2),FALSE)))</f>
        <v>5</v>
      </c>
      <c r="U79" s="95">
        <f>IF($C79 = "neg", (($D79+1) - VLOOKUP($B79,'Results-formatted 060121'!$A:$AJ,(U$3+2),FALSE)), IF($C79 = "pos-neg", (3+VLOOKUP($B79,'Results-formatted 060121'!$A:$AJ,(U$3+2),FALSE)), VLOOKUP($B79,'Results-formatted 060121'!$A:$AJ,(U$3+2),FALSE)))</f>
        <v>4</v>
      </c>
      <c r="V79" s="95">
        <f>IF($C79 = "neg", (($D79+1) - VLOOKUP($B79,'Results-formatted 060121'!$A:$AJ,(V$3+2),FALSE)), IF($C79 = "pos-neg", (3+VLOOKUP($B79,'Results-formatted 060121'!$A:$AJ,(V$3+2),FALSE)), VLOOKUP($B79,'Results-formatted 060121'!$A:$AJ,(V$3+2),FALSE)))</f>
        <v>3</v>
      </c>
      <c r="W79" s="95">
        <f>IF($C79 = "neg", (($D79+1) - VLOOKUP($B79,'Results-formatted 060121'!$A:$AJ,(W$3+2),FALSE)), IF($C79 = "pos-neg", (3+VLOOKUP($B79,'Results-formatted 060121'!$A:$AJ,(W$3+2),FALSE)), VLOOKUP($B79,'Results-formatted 060121'!$A:$AJ,(W$3+2),FALSE)))</f>
        <v>4</v>
      </c>
      <c r="X79" s="95">
        <f>IF($C79 = "neg", (($D79+1) - VLOOKUP($B79,'Results-formatted 060121'!$A:$AJ,(X$3+2),FALSE)), IF($C79 = "pos-neg", (3+VLOOKUP($B79,'Results-formatted 060121'!$A:$AJ,(X$3+2),FALSE)), VLOOKUP($B79,'Results-formatted 060121'!$A:$AJ,(X$3+2),FALSE)))</f>
        <v>5</v>
      </c>
      <c r="Y79" s="95">
        <f>IF($C79 = "neg", (($D79+1) - VLOOKUP($B79,'Results-formatted 060121'!$A:$AJ,(Y$3+2),FALSE)), IF($C79 = "pos-neg", (3+VLOOKUP($B79,'Results-formatted 060121'!$A:$AJ,(Y$3+2),FALSE)), VLOOKUP($B79,'Results-formatted 060121'!$A:$AJ,(Y$3+2),FALSE)))</f>
        <v>3</v>
      </c>
      <c r="Z79" s="95">
        <f>IF($C79 = "neg", (($D79+1) - VLOOKUP($B79,'Results-formatted 060121'!$A:$AJ,(Z$3+2),FALSE)), IF($C79 = "pos-neg", (3+VLOOKUP($B79,'Results-formatted 060121'!$A:$AJ,(Z$3+2),FALSE)), VLOOKUP($B79,'Results-formatted 060121'!$A:$AJ,(Z$3+2),FALSE)))</f>
        <v>5</v>
      </c>
      <c r="AA79" s="95">
        <f>IF($C79 = "neg", (($D79+1) - VLOOKUP($B79,'Results-formatted 060121'!$A:$AJ,(AA$3+2),FALSE)), IF($C79 = "pos-neg", (3+VLOOKUP($B79,'Results-formatted 060121'!$A:$AJ,(AA$3+2),FALSE)), VLOOKUP($B79,'Results-formatted 060121'!$A:$AJ,(AA$3+2),FALSE)))</f>
        <v>4</v>
      </c>
      <c r="AB79" s="95">
        <f>IF($C79 = "neg", (($D79+1) - VLOOKUP($B79,'Results-formatted 060121'!$A:$AJ,(AB$3+2),FALSE)), IF($C79 = "pos-neg", (3+VLOOKUP($B79,'Results-formatted 060121'!$A:$AJ,(AB$3+2),FALSE)), VLOOKUP($B79,'Results-formatted 060121'!$A:$AJ,(AB$3+2),FALSE)))</f>
        <v>4</v>
      </c>
      <c r="AC79" s="95">
        <f>IF($C79 = "neg", (($D79+1) - VLOOKUP($B79,'Results-formatted 060121'!$A:$AJ,(AC$3+2),FALSE)), IF($C79 = "pos-neg", (3+VLOOKUP($B79,'Results-formatted 060121'!$A:$AJ,(AC$3+2),FALSE)), VLOOKUP($B79,'Results-formatted 060121'!$A:$AJ,(AC$3+2),FALSE)))</f>
        <v>3</v>
      </c>
      <c r="AD79" s="95">
        <f>IF($C79 = "neg", (($D79+1) - VLOOKUP($B79,'Results-formatted 060121'!$A:$AJ,(AD$3+2),FALSE)), IF($C79 = "pos-neg", (3+VLOOKUP($B79,'Results-formatted 060121'!$A:$AJ,(AD$3+2),FALSE)), VLOOKUP($B79,'Results-formatted 060121'!$A:$AJ,(AD$3+2),FALSE)))</f>
        <v>4</v>
      </c>
      <c r="AE79" s="95">
        <f>IF($C79 = "neg", (($D79+1) - VLOOKUP($B79,'Results-formatted 060121'!$A:$AJ,(AE$3+2),FALSE)), IF($C79 = "pos-neg", (3+VLOOKUP($B79,'Results-formatted 060121'!$A:$AJ,(AE$3+2),FALSE)), VLOOKUP($B79,'Results-formatted 060121'!$A:$AJ,(AE$3+2),FALSE)))</f>
        <v>5</v>
      </c>
      <c r="AF79" s="95">
        <f>IF($C79 = "neg", (($D79+1) - VLOOKUP($B79,'Results-formatted 060121'!$A:$AJ,(AF$3+2),FALSE)), IF($C79 = "pos-neg", (3+VLOOKUP($B79,'Results-formatted 060121'!$A:$AJ,(AF$3+2),FALSE)), VLOOKUP($B79,'Results-formatted 060121'!$A:$AJ,(AF$3+2),FALSE)))</f>
        <v>5</v>
      </c>
      <c r="AG79" s="95">
        <f>IF($C79 = "neg", (($D79+1) - VLOOKUP($B79,'Results-formatted 060121'!$A:$AJ,(AG$3+2),FALSE)), IF($C79 = "pos-neg", (3+VLOOKUP($B79,'Results-formatted 060121'!$A:$AJ,(AG$3+2),FALSE)), VLOOKUP($B79,'Results-formatted 060121'!$A:$AJ,(AG$3+2),FALSE)))</f>
        <v>4</v>
      </c>
      <c r="AH79" s="95">
        <f>IF($C79 = "neg", (($D79+1) - VLOOKUP($B79,'Results-formatted 060121'!$A:$AJ,(AH$3+2),FALSE)), IF($C79 = "pos-neg", (3+VLOOKUP($B79,'Results-formatted 060121'!$A:$AJ,(AH$3+2),FALSE)), VLOOKUP($B79,'Results-formatted 060121'!$A:$AJ,(AH$3+2),FALSE)))</f>
        <v>3</v>
      </c>
      <c r="AI79" s="95">
        <f>IF($C79 = "neg", (($D79+1) - VLOOKUP($B79,'Results-formatted 060121'!$A:$AJ,(AI$3+2),FALSE)), IF($C79 = "pos-neg", (3+VLOOKUP($B79,'Results-formatted 060121'!$A:$AJ,(AI$3+2),FALSE)), VLOOKUP($B79,'Results-formatted 060121'!$A:$AJ,(AI$3+2),FALSE)))</f>
        <v>1</v>
      </c>
      <c r="AJ79" s="95">
        <f>IF($C79 = "neg", (($D79+1) - VLOOKUP($B79,'Results-formatted 060121'!$A:$AJ,(AJ$3+2),FALSE)), IF($C79 = "pos-neg", (3+VLOOKUP($B79,'Results-formatted 060121'!$A:$AJ,(AJ$3+2),FALSE)), VLOOKUP($B79,'Results-formatted 060121'!$A:$AJ,(AJ$3+2),FALSE)))</f>
        <v>5</v>
      </c>
      <c r="AK79" s="95">
        <f>IF($C79 = "neg", (($D79+1) - VLOOKUP($B79,'Results-formatted 060121'!$A:$AJ,(AK$3+2),FALSE)), IF($C79 = "pos-neg", (3+VLOOKUP($B79,'Results-formatted 060121'!$A:$AJ,(AK$3+2),FALSE)), VLOOKUP($B79,'Results-formatted 060121'!$A:$AJ,(AK$3+2),FALSE)))</f>
        <v>4</v>
      </c>
      <c r="AL79" s="95">
        <f>IF($C79 = "neg", (($D79+1) - VLOOKUP($B79,'Results-formatted 060121'!$A:$AJ,(AL$3+2),FALSE)), IF($C79 = "pos-neg", (3+VLOOKUP($B79,'Results-formatted 060121'!$A:$AJ,(AL$3+2),FALSE)), VLOOKUP($B79,'Results-formatted 060121'!$A:$AJ,(AL$3+2),FALSE)))</f>
        <v>4</v>
      </c>
      <c r="AM79" s="95">
        <f>IF($C79 = "neg", (($D79+1) - VLOOKUP($B79,'Results-formatted 060121'!$A:AJ,(AM$3+2),FALSE)), IF($C79 = "pos-neg", (3+VLOOKUP($B79,'Results-formatted 060121'!$A:AJ,(AM$3+2),FALSE)), VLOOKUP($B79,'Results-formatted 060121'!$A:AJ,(AM$3+2),FALSE)))</f>
        <v>5</v>
      </c>
      <c r="AN79" s="95">
        <f>IF($C79 = "neg", (($D79+1) - VLOOKUP($B79,'Results-formatted 060121'!$A:AK,(AN$3+2),FALSE)), IF($C79 = "pos-neg", (3+VLOOKUP($B79,'Results-formatted 060121'!$A:AK,(AN$3+2),FALSE)), VLOOKUP($B79,'Results-formatted 060121'!$A:AK,(AN$3+2),FALSE)))</f>
        <v>4</v>
      </c>
      <c r="AO79" s="95">
        <f>IF($C79 = "neg", (($D79+1) - VLOOKUP($B79,'Results-formatted 060121'!$A:AL,(AO$3+2),FALSE)), IF($C79 = "pos-neg", (3+VLOOKUP($B79,'Results-formatted 060121'!$A:AL,(AO$3+2),FALSE)), VLOOKUP($B79,'Results-formatted 060121'!$A:AL,(AO$3+2),FALSE)))</f>
        <v>5</v>
      </c>
      <c r="AP79" s="95">
        <f>IF($C79 = "neg", (($D79+1) - VLOOKUP($B79,'Results-formatted 060121'!$A:AM,(AP$3+2),FALSE)), IF($C79 = "pos-neg", (3+VLOOKUP($B79,'Results-formatted 060121'!$A:AM,(AP$3+2),FALSE)), VLOOKUP($B79,'Results-formatted 060121'!$A:AM,(AP$3+2),FALSE)))</f>
        <v>3</v>
      </c>
      <c r="AQ79" s="95">
        <f>IF($C79 = "neg", (($D79+1) - VLOOKUP($B79,'Results-formatted 060121'!$A:AN,(AQ$3+2),FALSE)), IF($C79 = "pos-neg", (3+VLOOKUP($B79,'Results-formatted 060121'!$A:AN,(AQ$3+2),FALSE)), VLOOKUP($B79,'Results-formatted 060121'!$A:AN,(AQ$3+2),FALSE)))</f>
        <v>4</v>
      </c>
      <c r="AR79" s="95">
        <f>IF($C79 = "neg", (($D79+1) - VLOOKUP($B79,'Results-formatted 060121'!$A:AO,(AR$3+2),FALSE)), IF($C79 = "pos-neg", (3+VLOOKUP($B79,'Results-formatted 060121'!$A:AO,(AR$3+2),FALSE)), VLOOKUP($B79,'Results-formatted 060121'!$A:AO,(AR$3+2),FALSE)))</f>
        <v>5</v>
      </c>
      <c r="AS79" s="95">
        <f>IF($C79 = "neg", (($D79+1) - VLOOKUP($B79,'Results-formatted 060121'!$A:AP,(AS$3+2),FALSE)), IF($C79 = "pos-neg", (3+VLOOKUP($B79,'Results-formatted 060121'!$A:AP,(AS$3+2),FALSE)), VLOOKUP($B79,'Results-formatted 060121'!$A:AP,(AS$3+2),FALSE)))</f>
        <v>5</v>
      </c>
      <c r="AT79" s="95">
        <f>IF($C79 = "neg", (($D79+1) - VLOOKUP($B79,'Results-formatted 060121'!$A:AQ,(AT$3+2),FALSE)), IF($C79 = "pos-neg", (3+VLOOKUP($B79,'Results-formatted 060121'!$A:AQ,(AT$3+2),FALSE)), VLOOKUP($B79,'Results-formatted 060121'!$A:AQ,(AT$3+2),FALSE)))</f>
        <v>5</v>
      </c>
      <c r="AU79" s="95">
        <f>IF($C79 = "neg", (($D79+1) - VLOOKUP($B79,'Results-formatted 060121'!$A:AR,(AU$3+2),FALSE)), IF($C79 = "pos-neg", (3+VLOOKUP($B79,'Results-formatted 060121'!$A:AR,(AU$3+2),FALSE)), VLOOKUP($B79,'Results-formatted 060121'!$A:AR,(AU$3+2),FALSE)))</f>
        <v>4</v>
      </c>
      <c r="AV79" s="95">
        <f>IF($C79 = "neg", (($D79+1) - VLOOKUP($B79,'Results-formatted 060121'!$A:AS,(AV$3+2),FALSE)), IF($C79 = "pos-neg", (3+VLOOKUP($B79,'Results-formatted 060121'!$A:AS,(AV$3+2),FALSE)), VLOOKUP($B79,'Results-formatted 060121'!$A:AS,(AV$3+2),FALSE)))</f>
        <v>4</v>
      </c>
      <c r="AW79" s="95">
        <f>IF($C79 = "neg", (($D79+1) - VLOOKUP($B79,'Results-formatted 060121'!$A:AT,(AW$3+2),FALSE)), IF($C79 = "pos-neg", (3+VLOOKUP($B79,'Results-formatted 060121'!$A:AT,(AW$3+2),FALSE)), VLOOKUP($B79,'Results-formatted 060121'!$A:AT,(AW$3+2),FALSE)))</f>
        <v>3</v>
      </c>
      <c r="AX79" s="95">
        <f>IF($C79 = "neg", (($D79+1) - VLOOKUP($B79,'Results-formatted 060121'!$A:AU,(AX$3+2),FALSE)), IF($C79 = "pos-neg", (3+VLOOKUP($B79,'Results-formatted 060121'!$A:AU,(AX$3+2),FALSE)), VLOOKUP($B79,'Results-formatted 060121'!$A:AU,(AX$3+2),FALSE)))</f>
        <v>2</v>
      </c>
      <c r="AY79" s="95">
        <f>IF($C79 = "neg", (($D79+1) - VLOOKUP($B79,'Results-formatted 060121'!$A:AV,(AY$3+2),FALSE)), IF($C79 = "pos-neg", (3+VLOOKUP($B79,'Results-formatted 060121'!$A:AV,(AY$3+2),FALSE)), VLOOKUP($B79,'Results-formatted 060121'!$A:AV,(AY$3+2),FALSE)))</f>
        <v>0</v>
      </c>
      <c r="AZ79" s="95">
        <f>IF($C79 = "neg", (($D79+1) - VLOOKUP($B79,'Results-formatted 060121'!$A:AW,(AZ$3+2),FALSE)), IF($C79 = "pos-neg", (3+VLOOKUP($B79,'Results-formatted 060121'!$A:AW,(AZ$3+2),FALSE)), VLOOKUP($B79,'Results-formatted 060121'!$A:AW,(AZ$3+2),FALSE)))</f>
        <v>5</v>
      </c>
      <c r="BA79" s="95">
        <f>IF($C79 = "neg", (($D79+1) - VLOOKUP($B79,'Results-formatted 060121'!$A:AX,(BA$3+2),FALSE)), IF($C79 = "pos-neg", (3+VLOOKUP($B79,'Results-formatted 060121'!$A:AX,(BA$3+2),FALSE)), VLOOKUP($B79,'Results-formatted 060121'!$A:AX,(BA$3+2),FALSE)))</f>
        <v>4</v>
      </c>
      <c r="BB79" s="95">
        <f>IF($C79 = "neg", (($D79+1) - VLOOKUP($B79,'Results-formatted 060121'!$A:AY,(BB$3+2),FALSE)), IF($C79 = "pos-neg", (3+VLOOKUP($B79,'Results-formatted 060121'!$A:AY,(BB$3+2),FALSE)), VLOOKUP($B79,'Results-formatted 060121'!$A:AY,(BB$3+2),FALSE)))</f>
        <v>5</v>
      </c>
      <c r="BC79" s="95">
        <f>IF($C79 = "neg", (($D79+1) - VLOOKUP($B79,'Results-formatted 060121'!$A:AZ,(BC$3+2),FALSE)), IF($C79 = "pos-neg", (3+VLOOKUP($B79,'Results-formatted 060121'!$A:AZ,(BC$3+2),FALSE)), VLOOKUP($B79,'Results-formatted 060121'!$A:AZ,(BC$3+2),FALSE)))</f>
        <v>4</v>
      </c>
      <c r="BD79" s="95">
        <f>IF($C79 = "neg", (($D79+1) - VLOOKUP($B79,'Results-formatted 060121'!$A:BA,(BD$3+2),FALSE)), IF($C79 = "pos-neg", (3+VLOOKUP($B79,'Results-formatted 060121'!$A:BA,(BD$3+2),FALSE)), VLOOKUP($B79,'Results-formatted 060121'!$A:BA,(BD$3+2),FALSE)))</f>
        <v>4</v>
      </c>
      <c r="BE79" s="95">
        <f>IF($C79 = "neg", (($D79+1) - VLOOKUP($B79,'Results-formatted 060121'!$A:BB,(BE$3+2),FALSE)), IF($C79 = "pos-neg", (3+VLOOKUP($B79,'Results-formatted 060121'!$A:BB,(BE$3+2),FALSE)), VLOOKUP($B79,'Results-formatted 060121'!$A:BB,(BE$3+2),FALSE)))</f>
        <v>5</v>
      </c>
      <c r="BF79" s="95">
        <f>IF($C79 = "neg", (($D79+1) - VLOOKUP($B79,'Results-formatted 060121'!$A:BC,(BF$3+2),FALSE)), IF($C79 = "pos-neg", (3+VLOOKUP($B79,'Results-formatted 060121'!$A:BC,(BF$3+2),FALSE)), VLOOKUP($B79,'Results-formatted 060121'!$A:BC,(BF$3+2),FALSE)))</f>
        <v>5</v>
      </c>
      <c r="BG79" s="95">
        <f>IF($C79 = "neg", (($D79+1) - VLOOKUP($B79,'Results-formatted 060121'!$A:BD,(BG$3+2),FALSE)), IF($C79 = "pos-neg", (3+VLOOKUP($B79,'Results-formatted 060121'!$A:BD,(BG$3+2),FALSE)), VLOOKUP($B79,'Results-formatted 060121'!$A:BD,(BG$3+2),FALSE)))</f>
        <v>5</v>
      </c>
      <c r="BH79" s="95">
        <f>IF($C79 = "neg", (($D79+1) - VLOOKUP($B79,'Results-formatted 060121'!$A:BE,(BH$3+2),FALSE)), IF($C79 = "pos-neg", (3+VLOOKUP($B79,'Results-formatted 060121'!$A:BE,(BH$3+2),FALSE)), VLOOKUP($B79,'Results-formatted 060121'!$A:BE,(BH$3+2),FALSE)))</f>
        <v>3</v>
      </c>
      <c r="BI79" s="95">
        <f>IF($C79 = "neg", (($D79+1) - VLOOKUP($B79,'Results-formatted 060121'!$A:BF,(BI$3+2),FALSE)), IF($C79 = "pos-neg", (3+VLOOKUP($B79,'Results-formatted 060121'!$A:BF,(BI$3+2),FALSE)), VLOOKUP($B79,'Results-formatted 060121'!$A:BF,(BI$3+2),FALSE)))</f>
        <v>4</v>
      </c>
      <c r="BJ79" s="95">
        <f>IF($C79 = "neg", (($D79+1) - VLOOKUP($B79,'Results-formatted 060121'!$A:BG,(BJ$3+2),FALSE)), IF($C79 = "pos-neg", (3+VLOOKUP($B79,'Results-formatted 060121'!$A:BG,(BJ$3+2),FALSE)), VLOOKUP($B79,'Results-formatted 060121'!$A:BG,(BJ$3+2),FALSE)))</f>
        <v>4</v>
      </c>
      <c r="BK79" s="95">
        <f>IF($C79 = "neg", (($D79+1) - VLOOKUP($B79,'Results-formatted 060121'!$A:BH,(BK$3+2),FALSE)), IF($C79 = "pos-neg", (3+VLOOKUP($B79,'Results-formatted 060121'!$A:BH,(BK$3+2),FALSE)), VLOOKUP($B79,'Results-formatted 060121'!$A:BH,(BK$3+2),FALSE)))</f>
        <v>4</v>
      </c>
      <c r="BL79" s="95">
        <f>IF($C79 = "neg", (($D79+1) - VLOOKUP($B79,'Results-formatted 060121'!$A:BI,(BL$3+2),FALSE)), IF($C79 = "pos-neg", (3+VLOOKUP($B79,'Results-formatted 060121'!$A:BI,(BL$3+2),FALSE)), VLOOKUP($B79,'Results-formatted 060121'!$A:BI,(BL$3+2),FALSE)))</f>
        <v>4</v>
      </c>
      <c r="BM79" s="95">
        <f>IF($C79 = "neg", (($D79+1) - VLOOKUP($B79,'Results-formatted 060121'!$A:BJ,(BM$3+2),FALSE)), IF($C79 = "pos-neg", (3+VLOOKUP($B79,'Results-formatted 060121'!$A:BJ,(BM$3+2),FALSE)), VLOOKUP($B79,'Results-formatted 060121'!$A:BJ,(BM$3+2),FALSE)))</f>
        <v>4</v>
      </c>
      <c r="BN79" s="95"/>
      <c r="BO79" s="95"/>
      <c r="BP79" s="95"/>
      <c r="BQ79" s="95"/>
      <c r="BR79" s="95"/>
      <c r="BS79" s="95"/>
      <c r="BT79" s="95"/>
      <c r="BU79" s="95"/>
      <c r="BV79" s="95"/>
      <c r="BW79" s="95"/>
      <c r="BX79" s="95"/>
      <c r="BY79" s="95"/>
      <c r="BZ79" s="95"/>
      <c r="CA79" s="95"/>
      <c r="CB79" s="95"/>
      <c r="CC79" s="95"/>
      <c r="CD79" s="98"/>
      <c r="CE79" s="25">
        <f t="shared" si="21"/>
        <v>3.95</v>
      </c>
      <c r="CF79" s="25">
        <f t="shared" si="22"/>
        <v>1.1263410086632781</v>
      </c>
    </row>
    <row r="80" spans="2:84" ht="42" x14ac:dyDescent="0.15">
      <c r="B80" s="84" t="s">
        <v>749</v>
      </c>
      <c r="C80" s="86" t="s">
        <v>224</v>
      </c>
      <c r="D80" s="2">
        <v>5</v>
      </c>
      <c r="E80" s="15" t="s">
        <v>52</v>
      </c>
      <c r="F80" s="95">
        <f>IF($C80 = "neg", (($D80+1) - VLOOKUP($B80,'Results-formatted 060121'!$A:$AJ,(F$3+2),FALSE)), IF($C80 = "pos-neg", (3+VLOOKUP($B80,'Results-formatted 060121'!$A:$AJ,(F$3+2),FALSE)), VLOOKUP($B80,'Results-formatted 060121'!$A:$AJ,(F$3+2),FALSE)))</f>
        <v>3</v>
      </c>
      <c r="G80" s="95">
        <f>IF($C80 = "neg", (($D80+1) - VLOOKUP($B80,'Results-formatted 060121'!$A:$AJ,(G$3+2),FALSE)), IF($C80 = "pos-neg", (3+VLOOKUP($B80,'Results-formatted 060121'!$A:$AJ,(G$3+2),FALSE)), VLOOKUP($B80,'Results-formatted 060121'!$A:$AJ,(G$3+2),FALSE)))</f>
        <v>5</v>
      </c>
      <c r="H80" s="95">
        <f>IF($C80 = "neg", (($D80+1) - VLOOKUP($B80,'Results-formatted 060121'!$A:$AJ,(H$3+2),FALSE)), IF($C80 = "pos-neg", (3+VLOOKUP($B80,'Results-formatted 060121'!$A:$AJ,(H$3+2),FALSE)), VLOOKUP($B80,'Results-formatted 060121'!$A:$AJ,(H$3+2),FALSE)))</f>
        <v>3</v>
      </c>
      <c r="I80" s="95">
        <f>IF($C80 = "neg", (($D80+1) - VLOOKUP($B80,'Results-formatted 060121'!$A:$AJ,(I$3+2),FALSE)), IF($C80 = "pos-neg", (3+VLOOKUP($B80,'Results-formatted 060121'!$A:$AJ,(I$3+2),FALSE)), VLOOKUP($B80,'Results-formatted 060121'!$A:$AJ,(I$3+2),FALSE)))</f>
        <v>1</v>
      </c>
      <c r="J80" s="95">
        <f>IF($C80 = "neg", (($D80+1) - VLOOKUP($B80,'Results-formatted 060121'!$A:$AJ,(J$3+2),FALSE)), IF($C80 = "pos-neg", (3+VLOOKUP($B80,'Results-formatted 060121'!$A:$AJ,(J$3+2),FALSE)), VLOOKUP($B80,'Results-formatted 060121'!$A:$AJ,(J$3+2),FALSE)))</f>
        <v>3</v>
      </c>
      <c r="K80" s="95">
        <f>IF($C80 = "neg", (($D80+1) - VLOOKUP($B80,'Results-formatted 060121'!$A:$AJ,(K$3+2),FALSE)), IF($C80 = "pos-neg", (3+VLOOKUP($B80,'Results-formatted 060121'!$A:$AJ,(K$3+2),FALSE)), VLOOKUP($B80,'Results-formatted 060121'!$A:$AJ,(K$3+2),FALSE)))</f>
        <v>4</v>
      </c>
      <c r="L80" s="95">
        <f>IF($C80 = "neg", (($D80+1) - VLOOKUP($B80,'Results-formatted 060121'!$A:$AJ,(L$3+2),FALSE)), IF($C80 = "pos-neg", (3+VLOOKUP($B80,'Results-formatted 060121'!$A:$AJ,(L$3+2),FALSE)), VLOOKUP($B80,'Results-formatted 060121'!$A:$AJ,(L$3+2),FALSE)))</f>
        <v>3</v>
      </c>
      <c r="M80" s="95">
        <f>IF($C80 = "neg", (($D80+1) - VLOOKUP($B80,'Results-formatted 060121'!$A:$AJ,(M$3+2),FALSE)), IF($C80 = "pos-neg", (3+VLOOKUP($B80,'Results-formatted 060121'!$A:$AJ,(M$3+2),FALSE)), VLOOKUP($B80,'Results-formatted 060121'!$A:$AJ,(M$3+2),FALSE)))</f>
        <v>2</v>
      </c>
      <c r="N80" s="95">
        <f>IF($C80 = "neg", (($D80+1) - VLOOKUP($B80,'Results-formatted 060121'!$A:$AJ,(N$3+2),FALSE)), IF($C80 = "pos-neg", (3+VLOOKUP($B80,'Results-formatted 060121'!$A:$AJ,(N$3+2),FALSE)), VLOOKUP($B80,'Results-formatted 060121'!$A:$AJ,(N$3+2),FALSE)))</f>
        <v>4</v>
      </c>
      <c r="O80" s="95">
        <f>IF($C80 = "neg", (($D80+1) - VLOOKUP($B80,'Results-formatted 060121'!$A:$AJ,(O$3+2),FALSE)), IF($C80 = "pos-neg", (3+VLOOKUP($B80,'Results-formatted 060121'!$A:$AJ,(O$3+2),FALSE)), VLOOKUP($B80,'Results-formatted 060121'!$A:$AJ,(O$3+2),FALSE)))</f>
        <v>1</v>
      </c>
      <c r="P80" s="95">
        <f>IF($C80 = "neg", (($D80+1) - VLOOKUP($B80,'Results-formatted 060121'!$A:$AJ,(P$3+2),FALSE)), IF($C80 = "pos-neg", (3+VLOOKUP($B80,'Results-formatted 060121'!$A:$AJ,(P$3+2),FALSE)), VLOOKUP($B80,'Results-formatted 060121'!$A:$AJ,(P$3+2),FALSE)))</f>
        <v>3</v>
      </c>
      <c r="Q80" s="95">
        <f>IF($C80 = "neg", (($D80+1) - VLOOKUP($B80,'Results-formatted 060121'!$A:$AJ,(Q$3+2),FALSE)), IF($C80 = "pos-neg", (3+VLOOKUP($B80,'Results-formatted 060121'!$A:$AJ,(Q$3+2),FALSE)), VLOOKUP($B80,'Results-formatted 060121'!$A:$AJ,(Q$3+2),FALSE)))</f>
        <v>5</v>
      </c>
      <c r="R80" s="95">
        <f>IF($C80 = "neg", (($D80+1) - VLOOKUP($B80,'Results-formatted 060121'!$A:$AJ,(R$3+2),FALSE)), IF($C80 = "pos-neg", (3+VLOOKUP($B80,'Results-formatted 060121'!$A:$AJ,(R$3+2),FALSE)), VLOOKUP($B80,'Results-formatted 060121'!$A:$AJ,(R$3+2),FALSE)))</f>
        <v>4</v>
      </c>
      <c r="S80" s="95">
        <f>IF($C80 = "neg", (($D80+1) - VLOOKUP($B80,'Results-formatted 060121'!$A:$AJ,(S$3+2),FALSE)), IF($C80 = "pos-neg", (3+VLOOKUP($B80,'Results-formatted 060121'!$A:$AJ,(S$3+2),FALSE)), VLOOKUP($B80,'Results-formatted 060121'!$A:$AJ,(S$3+2),FALSE)))</f>
        <v>2</v>
      </c>
      <c r="T80" s="95">
        <f>IF($C80 = "neg", (($D80+1) - VLOOKUP($B80,'Results-formatted 060121'!$A:$AJ,(T$3+2),FALSE)), IF($C80 = "pos-neg", (3+VLOOKUP($B80,'Results-formatted 060121'!$A:$AJ,(T$3+2),FALSE)), VLOOKUP($B80,'Results-formatted 060121'!$A:$AJ,(T$3+2),FALSE)))</f>
        <v>4</v>
      </c>
      <c r="U80" s="95">
        <f>IF($C80 = "neg", (($D80+1) - VLOOKUP($B80,'Results-formatted 060121'!$A:$AJ,(U$3+2),FALSE)), IF($C80 = "pos-neg", (3+VLOOKUP($B80,'Results-formatted 060121'!$A:$AJ,(U$3+2),FALSE)), VLOOKUP($B80,'Results-formatted 060121'!$A:$AJ,(U$3+2),FALSE)))</f>
        <v>4</v>
      </c>
      <c r="V80" s="95">
        <f>IF($C80 = "neg", (($D80+1) - VLOOKUP($B80,'Results-formatted 060121'!$A:$AJ,(V$3+2),FALSE)), IF($C80 = "pos-neg", (3+VLOOKUP($B80,'Results-formatted 060121'!$A:$AJ,(V$3+2),FALSE)), VLOOKUP($B80,'Results-formatted 060121'!$A:$AJ,(V$3+2),FALSE)))</f>
        <v>3</v>
      </c>
      <c r="W80" s="95">
        <f>IF($C80 = "neg", (($D80+1) - VLOOKUP($B80,'Results-formatted 060121'!$A:$AJ,(W$3+2),FALSE)), IF($C80 = "pos-neg", (3+VLOOKUP($B80,'Results-formatted 060121'!$A:$AJ,(W$3+2),FALSE)), VLOOKUP($B80,'Results-formatted 060121'!$A:$AJ,(W$3+2),FALSE)))</f>
        <v>3</v>
      </c>
      <c r="X80" s="95">
        <f>IF($C80 = "neg", (($D80+1) - VLOOKUP($B80,'Results-formatted 060121'!$A:$AJ,(X$3+2),FALSE)), IF($C80 = "pos-neg", (3+VLOOKUP($B80,'Results-formatted 060121'!$A:$AJ,(X$3+2),FALSE)), VLOOKUP($B80,'Results-formatted 060121'!$A:$AJ,(X$3+2),FALSE)))</f>
        <v>3</v>
      </c>
      <c r="Y80" s="95">
        <f>IF($C80 = "neg", (($D80+1) - VLOOKUP($B80,'Results-formatted 060121'!$A:$AJ,(Y$3+2),FALSE)), IF($C80 = "pos-neg", (3+VLOOKUP($B80,'Results-formatted 060121'!$A:$AJ,(Y$3+2),FALSE)), VLOOKUP($B80,'Results-formatted 060121'!$A:$AJ,(Y$3+2),FALSE)))</f>
        <v>3</v>
      </c>
      <c r="Z80" s="95">
        <f>IF($C80 = "neg", (($D80+1) - VLOOKUP($B80,'Results-formatted 060121'!$A:$AJ,(Z$3+2),FALSE)), IF($C80 = "pos-neg", (3+VLOOKUP($B80,'Results-formatted 060121'!$A:$AJ,(Z$3+2),FALSE)), VLOOKUP($B80,'Results-formatted 060121'!$A:$AJ,(Z$3+2),FALSE)))</f>
        <v>2</v>
      </c>
      <c r="AA80" s="95">
        <f>IF($C80 = "neg", (($D80+1) - VLOOKUP($B80,'Results-formatted 060121'!$A:$AJ,(AA$3+2),FALSE)), IF($C80 = "pos-neg", (3+VLOOKUP($B80,'Results-formatted 060121'!$A:$AJ,(AA$3+2),FALSE)), VLOOKUP($B80,'Results-formatted 060121'!$A:$AJ,(AA$3+2),FALSE)))</f>
        <v>5</v>
      </c>
      <c r="AB80" s="95">
        <f>IF($C80 = "neg", (($D80+1) - VLOOKUP($B80,'Results-formatted 060121'!$A:$AJ,(AB$3+2),FALSE)), IF($C80 = "pos-neg", (3+VLOOKUP($B80,'Results-formatted 060121'!$A:$AJ,(AB$3+2),FALSE)), VLOOKUP($B80,'Results-formatted 060121'!$A:$AJ,(AB$3+2),FALSE)))</f>
        <v>4</v>
      </c>
      <c r="AC80" s="95">
        <f>IF($C80 = "neg", (($D80+1) - VLOOKUP($B80,'Results-formatted 060121'!$A:$AJ,(AC$3+2),FALSE)), IF($C80 = "pos-neg", (3+VLOOKUP($B80,'Results-formatted 060121'!$A:$AJ,(AC$3+2),FALSE)), VLOOKUP($B80,'Results-formatted 060121'!$A:$AJ,(AC$3+2),FALSE)))</f>
        <v>2</v>
      </c>
      <c r="AD80" s="95">
        <f>IF($C80 = "neg", (($D80+1) - VLOOKUP($B80,'Results-formatted 060121'!$A:$AJ,(AD$3+2),FALSE)), IF($C80 = "pos-neg", (3+VLOOKUP($B80,'Results-formatted 060121'!$A:$AJ,(AD$3+2),FALSE)), VLOOKUP($B80,'Results-formatted 060121'!$A:$AJ,(AD$3+2),FALSE)))</f>
        <v>3</v>
      </c>
      <c r="AE80" s="95">
        <f>IF($C80 = "neg", (($D80+1) - VLOOKUP($B80,'Results-formatted 060121'!$A:$AJ,(AE$3+2),FALSE)), IF($C80 = "pos-neg", (3+VLOOKUP($B80,'Results-formatted 060121'!$A:$AJ,(AE$3+2),FALSE)), VLOOKUP($B80,'Results-formatted 060121'!$A:$AJ,(AE$3+2),FALSE)))</f>
        <v>4</v>
      </c>
      <c r="AF80" s="95">
        <f>IF($C80 = "neg", (($D80+1) - VLOOKUP($B80,'Results-formatted 060121'!$A:$AJ,(AF$3+2),FALSE)), IF($C80 = "pos-neg", (3+VLOOKUP($B80,'Results-formatted 060121'!$A:$AJ,(AF$3+2),FALSE)), VLOOKUP($B80,'Results-formatted 060121'!$A:$AJ,(AF$3+2),FALSE)))</f>
        <v>5</v>
      </c>
      <c r="AG80" s="95">
        <f>IF($C80 = "neg", (($D80+1) - VLOOKUP($B80,'Results-formatted 060121'!$A:$AJ,(AG$3+2),FALSE)), IF($C80 = "pos-neg", (3+VLOOKUP($B80,'Results-formatted 060121'!$A:$AJ,(AG$3+2),FALSE)), VLOOKUP($B80,'Results-formatted 060121'!$A:$AJ,(AG$3+2),FALSE)))</f>
        <v>4</v>
      </c>
      <c r="AH80" s="95">
        <f>IF($C80 = "neg", (($D80+1) - VLOOKUP($B80,'Results-formatted 060121'!$A:$AJ,(AH$3+2),FALSE)), IF($C80 = "pos-neg", (3+VLOOKUP($B80,'Results-formatted 060121'!$A:$AJ,(AH$3+2),FALSE)), VLOOKUP($B80,'Results-formatted 060121'!$A:$AJ,(AH$3+2),FALSE)))</f>
        <v>3</v>
      </c>
      <c r="AI80" s="95">
        <f>IF($C80 = "neg", (($D80+1) - VLOOKUP($B80,'Results-formatted 060121'!$A:$AJ,(AI$3+2),FALSE)), IF($C80 = "pos-neg", (3+VLOOKUP($B80,'Results-formatted 060121'!$A:$AJ,(AI$3+2),FALSE)), VLOOKUP($B80,'Results-formatted 060121'!$A:$AJ,(AI$3+2),FALSE)))</f>
        <v>3</v>
      </c>
      <c r="AJ80" s="95">
        <f>IF($C80 = "neg", (($D80+1) - VLOOKUP($B80,'Results-formatted 060121'!$A:$AJ,(AJ$3+2),FALSE)), IF($C80 = "pos-neg", (3+VLOOKUP($B80,'Results-formatted 060121'!$A:$AJ,(AJ$3+2),FALSE)), VLOOKUP($B80,'Results-formatted 060121'!$A:$AJ,(AJ$3+2),FALSE)))</f>
        <v>5</v>
      </c>
      <c r="AK80" s="95">
        <f>IF($C80 = "neg", (($D80+1) - VLOOKUP($B80,'Results-formatted 060121'!$A:$AJ,(AK$3+2),FALSE)), IF($C80 = "pos-neg", (3+VLOOKUP($B80,'Results-formatted 060121'!$A:$AJ,(AK$3+2),FALSE)), VLOOKUP($B80,'Results-formatted 060121'!$A:$AJ,(AK$3+2),FALSE)))</f>
        <v>4</v>
      </c>
      <c r="AL80" s="95">
        <f>IF($C80 = "neg", (($D80+1) - VLOOKUP($B80,'Results-formatted 060121'!$A:$AJ,(AL$3+2),FALSE)), IF($C80 = "pos-neg", (3+VLOOKUP($B80,'Results-formatted 060121'!$A:$AJ,(AL$3+2),FALSE)), VLOOKUP($B80,'Results-formatted 060121'!$A:$AJ,(AL$3+2),FALSE)))</f>
        <v>3</v>
      </c>
      <c r="AM80" s="95">
        <f>IF($C80 = "neg", (($D80+1) - VLOOKUP($B80,'Results-formatted 060121'!$A:AJ,(AM$3+2),FALSE)), IF($C80 = "pos-neg", (3+VLOOKUP($B80,'Results-formatted 060121'!$A:AJ,(AM$3+2),FALSE)), VLOOKUP($B80,'Results-formatted 060121'!$A:AJ,(AM$3+2),FALSE)))</f>
        <v>4</v>
      </c>
      <c r="AN80" s="95">
        <f>IF($C80 = "neg", (($D80+1) - VLOOKUP($B80,'Results-formatted 060121'!$A:AK,(AN$3+2),FALSE)), IF($C80 = "pos-neg", (3+VLOOKUP($B80,'Results-formatted 060121'!$A:AK,(AN$3+2),FALSE)), VLOOKUP($B80,'Results-formatted 060121'!$A:AK,(AN$3+2),FALSE)))</f>
        <v>3</v>
      </c>
      <c r="AO80" s="95">
        <f>IF($C80 = "neg", (($D80+1) - VLOOKUP($B80,'Results-formatted 060121'!$A:AL,(AO$3+2),FALSE)), IF($C80 = "pos-neg", (3+VLOOKUP($B80,'Results-formatted 060121'!$A:AL,(AO$3+2),FALSE)), VLOOKUP($B80,'Results-formatted 060121'!$A:AL,(AO$3+2),FALSE)))</f>
        <v>4</v>
      </c>
      <c r="AP80" s="95">
        <f>IF($C80 = "neg", (($D80+1) - VLOOKUP($B80,'Results-formatted 060121'!$A:AM,(AP$3+2),FALSE)), IF($C80 = "pos-neg", (3+VLOOKUP($B80,'Results-formatted 060121'!$A:AM,(AP$3+2),FALSE)), VLOOKUP($B80,'Results-formatted 060121'!$A:AM,(AP$3+2),FALSE)))</f>
        <v>3</v>
      </c>
      <c r="AQ80" s="95">
        <f>IF($C80 = "neg", (($D80+1) - VLOOKUP($B80,'Results-formatted 060121'!$A:AN,(AQ$3+2),FALSE)), IF($C80 = "pos-neg", (3+VLOOKUP($B80,'Results-formatted 060121'!$A:AN,(AQ$3+2),FALSE)), VLOOKUP($B80,'Results-formatted 060121'!$A:AN,(AQ$3+2),FALSE)))</f>
        <v>2</v>
      </c>
      <c r="AR80" s="95">
        <f>IF($C80 = "neg", (($D80+1) - VLOOKUP($B80,'Results-formatted 060121'!$A:AO,(AR$3+2),FALSE)), IF($C80 = "pos-neg", (3+VLOOKUP($B80,'Results-formatted 060121'!$A:AO,(AR$3+2),FALSE)), VLOOKUP($B80,'Results-formatted 060121'!$A:AO,(AR$3+2),FALSE)))</f>
        <v>2</v>
      </c>
      <c r="AS80" s="95">
        <f>IF($C80 = "neg", (($D80+1) - VLOOKUP($B80,'Results-formatted 060121'!$A:AP,(AS$3+2),FALSE)), IF($C80 = "pos-neg", (3+VLOOKUP($B80,'Results-formatted 060121'!$A:AP,(AS$3+2),FALSE)), VLOOKUP($B80,'Results-formatted 060121'!$A:AP,(AS$3+2),FALSE)))</f>
        <v>3</v>
      </c>
      <c r="AT80" s="95">
        <f>IF($C80 = "neg", (($D80+1) - VLOOKUP($B80,'Results-formatted 060121'!$A:AQ,(AT$3+2),FALSE)), IF($C80 = "pos-neg", (3+VLOOKUP($B80,'Results-formatted 060121'!$A:AQ,(AT$3+2),FALSE)), VLOOKUP($B80,'Results-formatted 060121'!$A:AQ,(AT$3+2),FALSE)))</f>
        <v>4</v>
      </c>
      <c r="AU80" s="95">
        <f>IF($C80 = "neg", (($D80+1) - VLOOKUP($B80,'Results-formatted 060121'!$A:AR,(AU$3+2),FALSE)), IF($C80 = "pos-neg", (3+VLOOKUP($B80,'Results-formatted 060121'!$A:AR,(AU$3+2),FALSE)), VLOOKUP($B80,'Results-formatted 060121'!$A:AR,(AU$3+2),FALSE)))</f>
        <v>4</v>
      </c>
      <c r="AV80" s="95">
        <f>IF($C80 = "neg", (($D80+1) - VLOOKUP($B80,'Results-formatted 060121'!$A:AS,(AV$3+2),FALSE)), IF($C80 = "pos-neg", (3+VLOOKUP($B80,'Results-formatted 060121'!$A:AS,(AV$3+2),FALSE)), VLOOKUP($B80,'Results-formatted 060121'!$A:AS,(AV$3+2),FALSE)))</f>
        <v>2</v>
      </c>
      <c r="AW80" s="95">
        <f>IF($C80 = "neg", (($D80+1) - VLOOKUP($B80,'Results-formatted 060121'!$A:AT,(AW$3+2),FALSE)), IF($C80 = "pos-neg", (3+VLOOKUP($B80,'Results-formatted 060121'!$A:AT,(AW$3+2),FALSE)), VLOOKUP($B80,'Results-formatted 060121'!$A:AT,(AW$3+2),FALSE)))</f>
        <v>2</v>
      </c>
      <c r="AX80" s="95">
        <f>IF($C80 = "neg", (($D80+1) - VLOOKUP($B80,'Results-formatted 060121'!$A:AU,(AX$3+2),FALSE)), IF($C80 = "pos-neg", (3+VLOOKUP($B80,'Results-formatted 060121'!$A:AU,(AX$3+2),FALSE)), VLOOKUP($B80,'Results-formatted 060121'!$A:AU,(AX$3+2),FALSE)))</f>
        <v>2</v>
      </c>
      <c r="AY80" s="95">
        <f>IF($C80 = "neg", (($D80+1) - VLOOKUP($B80,'Results-formatted 060121'!$A:AV,(AY$3+2),FALSE)), IF($C80 = "pos-neg", (3+VLOOKUP($B80,'Results-formatted 060121'!$A:AV,(AY$3+2),FALSE)), VLOOKUP($B80,'Results-formatted 060121'!$A:AV,(AY$3+2),FALSE)))</f>
        <v>0</v>
      </c>
      <c r="AZ80" s="95">
        <f>IF($C80 = "neg", (($D80+1) - VLOOKUP($B80,'Results-formatted 060121'!$A:AW,(AZ$3+2),FALSE)), IF($C80 = "pos-neg", (3+VLOOKUP($B80,'Results-formatted 060121'!$A:AW,(AZ$3+2),FALSE)), VLOOKUP($B80,'Results-formatted 060121'!$A:AW,(AZ$3+2),FALSE)))</f>
        <v>2</v>
      </c>
      <c r="BA80" s="95">
        <f>IF($C80 = "neg", (($D80+1) - VLOOKUP($B80,'Results-formatted 060121'!$A:AX,(BA$3+2),FALSE)), IF($C80 = "pos-neg", (3+VLOOKUP($B80,'Results-formatted 060121'!$A:AX,(BA$3+2),FALSE)), VLOOKUP($B80,'Results-formatted 060121'!$A:AX,(BA$3+2),FALSE)))</f>
        <v>3</v>
      </c>
      <c r="BB80" s="95">
        <f>IF($C80 = "neg", (($D80+1) - VLOOKUP($B80,'Results-formatted 060121'!$A:AY,(BB$3+2),FALSE)), IF($C80 = "pos-neg", (3+VLOOKUP($B80,'Results-formatted 060121'!$A:AY,(BB$3+2),FALSE)), VLOOKUP($B80,'Results-formatted 060121'!$A:AY,(BB$3+2),FALSE)))</f>
        <v>4</v>
      </c>
      <c r="BC80" s="95">
        <f>IF($C80 = "neg", (($D80+1) - VLOOKUP($B80,'Results-formatted 060121'!$A:AZ,(BC$3+2),FALSE)), IF($C80 = "pos-neg", (3+VLOOKUP($B80,'Results-formatted 060121'!$A:AZ,(BC$3+2),FALSE)), VLOOKUP($B80,'Results-formatted 060121'!$A:AZ,(BC$3+2),FALSE)))</f>
        <v>2</v>
      </c>
      <c r="BD80" s="95">
        <f>IF($C80 = "neg", (($D80+1) - VLOOKUP($B80,'Results-formatted 060121'!$A:BA,(BD$3+2),FALSE)), IF($C80 = "pos-neg", (3+VLOOKUP($B80,'Results-formatted 060121'!$A:BA,(BD$3+2),FALSE)), VLOOKUP($B80,'Results-formatted 060121'!$A:BA,(BD$3+2),FALSE)))</f>
        <v>3</v>
      </c>
      <c r="BE80" s="95">
        <f>IF($C80 = "neg", (($D80+1) - VLOOKUP($B80,'Results-formatted 060121'!$A:BB,(BE$3+2),FALSE)), IF($C80 = "pos-neg", (3+VLOOKUP($B80,'Results-formatted 060121'!$A:BB,(BE$3+2),FALSE)), VLOOKUP($B80,'Results-formatted 060121'!$A:BB,(BE$3+2),FALSE)))</f>
        <v>4</v>
      </c>
      <c r="BF80" s="95">
        <f>IF($C80 = "neg", (($D80+1) - VLOOKUP($B80,'Results-formatted 060121'!$A:BC,(BF$3+2),FALSE)), IF($C80 = "pos-neg", (3+VLOOKUP($B80,'Results-formatted 060121'!$A:BC,(BF$3+2),FALSE)), VLOOKUP($B80,'Results-formatted 060121'!$A:BC,(BF$3+2),FALSE)))</f>
        <v>4</v>
      </c>
      <c r="BG80" s="95">
        <f>IF($C80 = "neg", (($D80+1) - VLOOKUP($B80,'Results-formatted 060121'!$A:BD,(BG$3+2),FALSE)), IF($C80 = "pos-neg", (3+VLOOKUP($B80,'Results-formatted 060121'!$A:BD,(BG$3+2),FALSE)), VLOOKUP($B80,'Results-formatted 060121'!$A:BD,(BG$3+2),FALSE)))</f>
        <v>3</v>
      </c>
      <c r="BH80" s="95">
        <f>IF($C80 = "neg", (($D80+1) - VLOOKUP($B80,'Results-formatted 060121'!$A:BE,(BH$3+2),FALSE)), IF($C80 = "pos-neg", (3+VLOOKUP($B80,'Results-formatted 060121'!$A:BE,(BH$3+2),FALSE)), VLOOKUP($B80,'Results-formatted 060121'!$A:BE,(BH$3+2),FALSE)))</f>
        <v>3</v>
      </c>
      <c r="BI80" s="95">
        <f>IF($C80 = "neg", (($D80+1) - VLOOKUP($B80,'Results-formatted 060121'!$A:BF,(BI$3+2),FALSE)), IF($C80 = "pos-neg", (3+VLOOKUP($B80,'Results-formatted 060121'!$A:BF,(BI$3+2),FALSE)), VLOOKUP($B80,'Results-formatted 060121'!$A:BF,(BI$3+2),FALSE)))</f>
        <v>3</v>
      </c>
      <c r="BJ80" s="95">
        <f>IF($C80 = "neg", (($D80+1) - VLOOKUP($B80,'Results-formatted 060121'!$A:BG,(BJ$3+2),FALSE)), IF($C80 = "pos-neg", (3+VLOOKUP($B80,'Results-formatted 060121'!$A:BG,(BJ$3+2),FALSE)), VLOOKUP($B80,'Results-formatted 060121'!$A:BG,(BJ$3+2),FALSE)))</f>
        <v>4</v>
      </c>
      <c r="BK80" s="95">
        <f>IF($C80 = "neg", (($D80+1) - VLOOKUP($B80,'Results-formatted 060121'!$A:BH,(BK$3+2),FALSE)), IF($C80 = "pos-neg", (3+VLOOKUP($B80,'Results-formatted 060121'!$A:BH,(BK$3+2),FALSE)), VLOOKUP($B80,'Results-formatted 060121'!$A:BH,(BK$3+2),FALSE)))</f>
        <v>4</v>
      </c>
      <c r="BL80" s="95">
        <f>IF($C80 = "neg", (($D80+1) - VLOOKUP($B80,'Results-formatted 060121'!$A:BI,(BL$3+2),FALSE)), IF($C80 = "pos-neg", (3+VLOOKUP($B80,'Results-formatted 060121'!$A:BI,(BL$3+2),FALSE)), VLOOKUP($B80,'Results-formatted 060121'!$A:BI,(BL$3+2),FALSE)))</f>
        <v>3</v>
      </c>
      <c r="BM80" s="95">
        <f>IF($C80 = "neg", (($D80+1) - VLOOKUP($B80,'Results-formatted 060121'!$A:BJ,(BM$3+2),FALSE)), IF($C80 = "pos-neg", (3+VLOOKUP($B80,'Results-formatted 060121'!$A:BJ,(BM$3+2),FALSE)), VLOOKUP($B80,'Results-formatted 060121'!$A:BJ,(BM$3+2),FALSE)))</f>
        <v>3</v>
      </c>
      <c r="BN80" s="95"/>
      <c r="BO80" s="95"/>
      <c r="BP80" s="95"/>
      <c r="BQ80" s="95"/>
      <c r="BR80" s="95"/>
      <c r="BS80" s="95"/>
      <c r="BT80" s="95"/>
      <c r="BU80" s="95"/>
      <c r="BV80" s="95"/>
      <c r="BW80" s="95"/>
      <c r="BX80" s="95"/>
      <c r="BY80" s="95"/>
      <c r="BZ80" s="95"/>
      <c r="CA80" s="95"/>
      <c r="CB80" s="95"/>
      <c r="CC80" s="95"/>
      <c r="CD80" s="98"/>
      <c r="CE80" s="25">
        <f t="shared" si="21"/>
        <v>3.1666666666666665</v>
      </c>
      <c r="CF80" s="25">
        <f t="shared" si="22"/>
        <v>1.0442200343921724</v>
      </c>
    </row>
    <row r="81" spans="2:84" ht="42" x14ac:dyDescent="0.15">
      <c r="B81" s="84" t="s">
        <v>750</v>
      </c>
      <c r="C81" s="86" t="s">
        <v>224</v>
      </c>
      <c r="D81" s="2">
        <v>5</v>
      </c>
      <c r="E81" s="15" t="s">
        <v>53</v>
      </c>
      <c r="F81" s="95">
        <f>IF($C81 = "neg", (($D81+1) - VLOOKUP($B81,'Results-formatted 060121'!$A:$AJ,(F$3+2),FALSE)), IF($C81 = "pos-neg", (3+VLOOKUP($B81,'Results-formatted 060121'!$A:$AJ,(F$3+2),FALSE)), VLOOKUP($B81,'Results-formatted 060121'!$A:$AJ,(F$3+2),FALSE)))</f>
        <v>3</v>
      </c>
      <c r="G81" s="95">
        <f>IF($C81 = "neg", (($D81+1) - VLOOKUP($B81,'Results-formatted 060121'!$A:$AJ,(G$3+2),FALSE)), IF($C81 = "pos-neg", (3+VLOOKUP($B81,'Results-formatted 060121'!$A:$AJ,(G$3+2),FALSE)), VLOOKUP($B81,'Results-formatted 060121'!$A:$AJ,(G$3+2),FALSE)))</f>
        <v>5</v>
      </c>
      <c r="H81" s="95">
        <f>IF($C81 = "neg", (($D81+1) - VLOOKUP($B81,'Results-formatted 060121'!$A:$AJ,(H$3+2),FALSE)), IF($C81 = "pos-neg", (3+VLOOKUP($B81,'Results-formatted 060121'!$A:$AJ,(H$3+2),FALSE)), VLOOKUP($B81,'Results-formatted 060121'!$A:$AJ,(H$3+2),FALSE)))</f>
        <v>3</v>
      </c>
      <c r="I81" s="95">
        <f>IF($C81 = "neg", (($D81+1) - VLOOKUP($B81,'Results-formatted 060121'!$A:$AJ,(I$3+2),FALSE)), IF($C81 = "pos-neg", (3+VLOOKUP($B81,'Results-formatted 060121'!$A:$AJ,(I$3+2),FALSE)), VLOOKUP($B81,'Results-formatted 060121'!$A:$AJ,(I$3+2),FALSE)))</f>
        <v>1</v>
      </c>
      <c r="J81" s="95">
        <f>IF($C81 = "neg", (($D81+1) - VLOOKUP($B81,'Results-formatted 060121'!$A:$AJ,(J$3+2),FALSE)), IF($C81 = "pos-neg", (3+VLOOKUP($B81,'Results-formatted 060121'!$A:$AJ,(J$3+2),FALSE)), VLOOKUP($B81,'Results-formatted 060121'!$A:$AJ,(J$3+2),FALSE)))</f>
        <v>3</v>
      </c>
      <c r="K81" s="95">
        <f>IF($C81 = "neg", (($D81+1) - VLOOKUP($B81,'Results-formatted 060121'!$A:$AJ,(K$3+2),FALSE)), IF($C81 = "pos-neg", (3+VLOOKUP($B81,'Results-formatted 060121'!$A:$AJ,(K$3+2),FALSE)), VLOOKUP($B81,'Results-formatted 060121'!$A:$AJ,(K$3+2),FALSE)))</f>
        <v>4</v>
      </c>
      <c r="L81" s="95">
        <f>IF($C81 = "neg", (($D81+1) - VLOOKUP($B81,'Results-formatted 060121'!$A:$AJ,(L$3+2),FALSE)), IF($C81 = "pos-neg", (3+VLOOKUP($B81,'Results-formatted 060121'!$A:$AJ,(L$3+2),FALSE)), VLOOKUP($B81,'Results-formatted 060121'!$A:$AJ,(L$3+2),FALSE)))</f>
        <v>3</v>
      </c>
      <c r="M81" s="95">
        <f>IF($C81 = "neg", (($D81+1) - VLOOKUP($B81,'Results-formatted 060121'!$A:$AJ,(M$3+2),FALSE)), IF($C81 = "pos-neg", (3+VLOOKUP($B81,'Results-formatted 060121'!$A:$AJ,(M$3+2),FALSE)), VLOOKUP($B81,'Results-formatted 060121'!$A:$AJ,(M$3+2),FALSE)))</f>
        <v>5</v>
      </c>
      <c r="N81" s="95">
        <f>IF($C81 = "neg", (($D81+1) - VLOOKUP($B81,'Results-formatted 060121'!$A:$AJ,(N$3+2),FALSE)), IF($C81 = "pos-neg", (3+VLOOKUP($B81,'Results-formatted 060121'!$A:$AJ,(N$3+2),FALSE)), VLOOKUP($B81,'Results-formatted 060121'!$A:$AJ,(N$3+2),FALSE)))</f>
        <v>3</v>
      </c>
      <c r="O81" s="95">
        <f>IF($C81 = "neg", (($D81+1) - VLOOKUP($B81,'Results-formatted 060121'!$A:$AJ,(O$3+2),FALSE)), IF($C81 = "pos-neg", (3+VLOOKUP($B81,'Results-formatted 060121'!$A:$AJ,(O$3+2),FALSE)), VLOOKUP($B81,'Results-formatted 060121'!$A:$AJ,(O$3+2),FALSE)))</f>
        <v>1</v>
      </c>
      <c r="P81" s="95">
        <f>IF($C81 = "neg", (($D81+1) - VLOOKUP($B81,'Results-formatted 060121'!$A:$AJ,(P$3+2),FALSE)), IF($C81 = "pos-neg", (3+VLOOKUP($B81,'Results-formatted 060121'!$A:$AJ,(P$3+2),FALSE)), VLOOKUP($B81,'Results-formatted 060121'!$A:$AJ,(P$3+2),FALSE)))</f>
        <v>3</v>
      </c>
      <c r="Q81" s="95">
        <f>IF($C81 = "neg", (($D81+1) - VLOOKUP($B81,'Results-formatted 060121'!$A:$AJ,(Q$3+2),FALSE)), IF($C81 = "pos-neg", (3+VLOOKUP($B81,'Results-formatted 060121'!$A:$AJ,(Q$3+2),FALSE)), VLOOKUP($B81,'Results-formatted 060121'!$A:$AJ,(Q$3+2),FALSE)))</f>
        <v>5</v>
      </c>
      <c r="R81" s="95">
        <f>IF($C81 = "neg", (($D81+1) - VLOOKUP($B81,'Results-formatted 060121'!$A:$AJ,(R$3+2),FALSE)), IF($C81 = "pos-neg", (3+VLOOKUP($B81,'Results-formatted 060121'!$A:$AJ,(R$3+2),FALSE)), VLOOKUP($B81,'Results-formatted 060121'!$A:$AJ,(R$3+2),FALSE)))</f>
        <v>4</v>
      </c>
      <c r="S81" s="95">
        <f>IF($C81 = "neg", (($D81+1) - VLOOKUP($B81,'Results-formatted 060121'!$A:$AJ,(S$3+2),FALSE)), IF($C81 = "pos-neg", (3+VLOOKUP($B81,'Results-formatted 060121'!$A:$AJ,(S$3+2),FALSE)), VLOOKUP($B81,'Results-formatted 060121'!$A:$AJ,(S$3+2),FALSE)))</f>
        <v>2</v>
      </c>
      <c r="T81" s="95">
        <f>IF($C81 = "neg", (($D81+1) - VLOOKUP($B81,'Results-formatted 060121'!$A:$AJ,(T$3+2),FALSE)), IF($C81 = "pos-neg", (3+VLOOKUP($B81,'Results-formatted 060121'!$A:$AJ,(T$3+2),FALSE)), VLOOKUP($B81,'Results-formatted 060121'!$A:$AJ,(T$3+2),FALSE)))</f>
        <v>5</v>
      </c>
      <c r="U81" s="95">
        <f>IF($C81 = "neg", (($D81+1) - VLOOKUP($B81,'Results-formatted 060121'!$A:$AJ,(U$3+2),FALSE)), IF($C81 = "pos-neg", (3+VLOOKUP($B81,'Results-formatted 060121'!$A:$AJ,(U$3+2),FALSE)), VLOOKUP($B81,'Results-formatted 060121'!$A:$AJ,(U$3+2),FALSE)))</f>
        <v>5</v>
      </c>
      <c r="V81" s="95">
        <f>IF($C81 = "neg", (($D81+1) - VLOOKUP($B81,'Results-formatted 060121'!$A:$AJ,(V$3+2),FALSE)), IF($C81 = "pos-neg", (3+VLOOKUP($B81,'Results-formatted 060121'!$A:$AJ,(V$3+2),FALSE)), VLOOKUP($B81,'Results-formatted 060121'!$A:$AJ,(V$3+2),FALSE)))</f>
        <v>4</v>
      </c>
      <c r="W81" s="95">
        <f>IF($C81 = "neg", (($D81+1) - VLOOKUP($B81,'Results-formatted 060121'!$A:$AJ,(W$3+2),FALSE)), IF($C81 = "pos-neg", (3+VLOOKUP($B81,'Results-formatted 060121'!$A:$AJ,(W$3+2),FALSE)), VLOOKUP($B81,'Results-formatted 060121'!$A:$AJ,(W$3+2),FALSE)))</f>
        <v>3</v>
      </c>
      <c r="X81" s="95">
        <f>IF($C81 = "neg", (($D81+1) - VLOOKUP($B81,'Results-formatted 060121'!$A:$AJ,(X$3+2),FALSE)), IF($C81 = "pos-neg", (3+VLOOKUP($B81,'Results-formatted 060121'!$A:$AJ,(X$3+2),FALSE)), VLOOKUP($B81,'Results-formatted 060121'!$A:$AJ,(X$3+2),FALSE)))</f>
        <v>4</v>
      </c>
      <c r="Y81" s="95">
        <f>IF($C81 = "neg", (($D81+1) - VLOOKUP($B81,'Results-formatted 060121'!$A:$AJ,(Y$3+2),FALSE)), IF($C81 = "pos-neg", (3+VLOOKUP($B81,'Results-formatted 060121'!$A:$AJ,(Y$3+2),FALSE)), VLOOKUP($B81,'Results-formatted 060121'!$A:$AJ,(Y$3+2),FALSE)))</f>
        <v>4</v>
      </c>
      <c r="Z81" s="95">
        <f>IF($C81 = "neg", (($D81+1) - VLOOKUP($B81,'Results-formatted 060121'!$A:$AJ,(Z$3+2),FALSE)), IF($C81 = "pos-neg", (3+VLOOKUP($B81,'Results-formatted 060121'!$A:$AJ,(Z$3+2),FALSE)), VLOOKUP($B81,'Results-formatted 060121'!$A:$AJ,(Z$3+2),FALSE)))</f>
        <v>2</v>
      </c>
      <c r="AA81" s="95">
        <f>IF($C81 = "neg", (($D81+1) - VLOOKUP($B81,'Results-formatted 060121'!$A:$AJ,(AA$3+2),FALSE)), IF($C81 = "pos-neg", (3+VLOOKUP($B81,'Results-formatted 060121'!$A:$AJ,(AA$3+2),FALSE)), VLOOKUP($B81,'Results-formatted 060121'!$A:$AJ,(AA$3+2),FALSE)))</f>
        <v>5</v>
      </c>
      <c r="AB81" s="95">
        <f>IF($C81 = "neg", (($D81+1) - VLOOKUP($B81,'Results-formatted 060121'!$A:$AJ,(AB$3+2),FALSE)), IF($C81 = "pos-neg", (3+VLOOKUP($B81,'Results-formatted 060121'!$A:$AJ,(AB$3+2),FALSE)), VLOOKUP($B81,'Results-formatted 060121'!$A:$AJ,(AB$3+2),FALSE)))</f>
        <v>4</v>
      </c>
      <c r="AC81" s="95">
        <f>IF($C81 = "neg", (($D81+1) - VLOOKUP($B81,'Results-formatted 060121'!$A:$AJ,(AC$3+2),FALSE)), IF($C81 = "pos-neg", (3+VLOOKUP($B81,'Results-formatted 060121'!$A:$AJ,(AC$3+2),FALSE)), VLOOKUP($B81,'Results-formatted 060121'!$A:$AJ,(AC$3+2),FALSE)))</f>
        <v>2</v>
      </c>
      <c r="AD81" s="95">
        <f>IF($C81 = "neg", (($D81+1) - VLOOKUP($B81,'Results-formatted 060121'!$A:$AJ,(AD$3+2),FALSE)), IF($C81 = "pos-neg", (3+VLOOKUP($B81,'Results-formatted 060121'!$A:$AJ,(AD$3+2),FALSE)), VLOOKUP($B81,'Results-formatted 060121'!$A:$AJ,(AD$3+2),FALSE)))</f>
        <v>3</v>
      </c>
      <c r="AE81" s="95">
        <f>IF($C81 = "neg", (($D81+1) - VLOOKUP($B81,'Results-formatted 060121'!$A:$AJ,(AE$3+2),FALSE)), IF($C81 = "pos-neg", (3+VLOOKUP($B81,'Results-formatted 060121'!$A:$AJ,(AE$3+2),FALSE)), VLOOKUP($B81,'Results-formatted 060121'!$A:$AJ,(AE$3+2),FALSE)))</f>
        <v>5</v>
      </c>
      <c r="AF81" s="95">
        <f>IF($C81 = "neg", (($D81+1) - VLOOKUP($B81,'Results-formatted 060121'!$A:$AJ,(AF$3+2),FALSE)), IF($C81 = "pos-neg", (3+VLOOKUP($B81,'Results-formatted 060121'!$A:$AJ,(AF$3+2),FALSE)), VLOOKUP($B81,'Results-formatted 060121'!$A:$AJ,(AF$3+2),FALSE)))</f>
        <v>4</v>
      </c>
      <c r="AG81" s="95">
        <f>IF($C81 = "neg", (($D81+1) - VLOOKUP($B81,'Results-formatted 060121'!$A:$AJ,(AG$3+2),FALSE)), IF($C81 = "pos-neg", (3+VLOOKUP($B81,'Results-formatted 060121'!$A:$AJ,(AG$3+2),FALSE)), VLOOKUP($B81,'Results-formatted 060121'!$A:$AJ,(AG$3+2),FALSE)))</f>
        <v>3</v>
      </c>
      <c r="AH81" s="95">
        <f>IF($C81 = "neg", (($D81+1) - VLOOKUP($B81,'Results-formatted 060121'!$A:$AJ,(AH$3+2),FALSE)), IF($C81 = "pos-neg", (3+VLOOKUP($B81,'Results-formatted 060121'!$A:$AJ,(AH$3+2),FALSE)), VLOOKUP($B81,'Results-formatted 060121'!$A:$AJ,(AH$3+2),FALSE)))</f>
        <v>4</v>
      </c>
      <c r="AI81" s="95">
        <f>IF($C81 = "neg", (($D81+1) - VLOOKUP($B81,'Results-formatted 060121'!$A:$AJ,(AI$3+2),FALSE)), IF($C81 = "pos-neg", (3+VLOOKUP($B81,'Results-formatted 060121'!$A:$AJ,(AI$3+2),FALSE)), VLOOKUP($B81,'Results-formatted 060121'!$A:$AJ,(AI$3+2),FALSE)))</f>
        <v>1</v>
      </c>
      <c r="AJ81" s="95">
        <f>IF($C81 = "neg", (($D81+1) - VLOOKUP($B81,'Results-formatted 060121'!$A:$AJ,(AJ$3+2),FALSE)), IF($C81 = "pos-neg", (3+VLOOKUP($B81,'Results-formatted 060121'!$A:$AJ,(AJ$3+2),FALSE)), VLOOKUP($B81,'Results-formatted 060121'!$A:$AJ,(AJ$3+2),FALSE)))</f>
        <v>5</v>
      </c>
      <c r="AK81" s="95">
        <f>IF($C81 = "neg", (($D81+1) - VLOOKUP($B81,'Results-formatted 060121'!$A:$AJ,(AK$3+2),FALSE)), IF($C81 = "pos-neg", (3+VLOOKUP($B81,'Results-formatted 060121'!$A:$AJ,(AK$3+2),FALSE)), VLOOKUP($B81,'Results-formatted 060121'!$A:$AJ,(AK$3+2),FALSE)))</f>
        <v>3</v>
      </c>
      <c r="AL81" s="95">
        <f>IF($C81 = "neg", (($D81+1) - VLOOKUP($B81,'Results-formatted 060121'!$A:$AJ,(AL$3+2),FALSE)), IF($C81 = "pos-neg", (3+VLOOKUP($B81,'Results-formatted 060121'!$A:$AJ,(AL$3+2),FALSE)), VLOOKUP($B81,'Results-formatted 060121'!$A:$AJ,(AL$3+2),FALSE)))</f>
        <v>2</v>
      </c>
      <c r="AM81" s="95">
        <f>IF($C81 = "neg", (($D81+1) - VLOOKUP($B81,'Results-formatted 060121'!$A:AJ,(AM$3+2),FALSE)), IF($C81 = "pos-neg", (3+VLOOKUP($B81,'Results-formatted 060121'!$A:AJ,(AM$3+2),FALSE)), VLOOKUP($B81,'Results-formatted 060121'!$A:AJ,(AM$3+2),FALSE)))</f>
        <v>4</v>
      </c>
      <c r="AN81" s="95">
        <f>IF($C81 = "neg", (($D81+1) - VLOOKUP($B81,'Results-formatted 060121'!$A:AK,(AN$3+2),FALSE)), IF($C81 = "pos-neg", (3+VLOOKUP($B81,'Results-formatted 060121'!$A:AK,(AN$3+2),FALSE)), VLOOKUP($B81,'Results-formatted 060121'!$A:AK,(AN$3+2),FALSE)))</f>
        <v>4</v>
      </c>
      <c r="AO81" s="95">
        <f>IF($C81 = "neg", (($D81+1) - VLOOKUP($B81,'Results-formatted 060121'!$A:AL,(AO$3+2),FALSE)), IF($C81 = "pos-neg", (3+VLOOKUP($B81,'Results-formatted 060121'!$A:AL,(AO$3+2),FALSE)), VLOOKUP($B81,'Results-formatted 060121'!$A:AL,(AO$3+2),FALSE)))</f>
        <v>5</v>
      </c>
      <c r="AP81" s="95">
        <f>IF($C81 = "neg", (($D81+1) - VLOOKUP($B81,'Results-formatted 060121'!$A:AM,(AP$3+2),FALSE)), IF($C81 = "pos-neg", (3+VLOOKUP($B81,'Results-formatted 060121'!$A:AM,(AP$3+2),FALSE)), VLOOKUP($B81,'Results-formatted 060121'!$A:AM,(AP$3+2),FALSE)))</f>
        <v>3</v>
      </c>
      <c r="AQ81" s="95">
        <f>IF($C81 = "neg", (($D81+1) - VLOOKUP($B81,'Results-formatted 060121'!$A:AN,(AQ$3+2),FALSE)), IF($C81 = "pos-neg", (3+VLOOKUP($B81,'Results-formatted 060121'!$A:AN,(AQ$3+2),FALSE)), VLOOKUP($B81,'Results-formatted 060121'!$A:AN,(AQ$3+2),FALSE)))</f>
        <v>5</v>
      </c>
      <c r="AR81" s="95">
        <f>IF($C81 = "neg", (($D81+1) - VLOOKUP($B81,'Results-formatted 060121'!$A:AO,(AR$3+2),FALSE)), IF($C81 = "pos-neg", (3+VLOOKUP($B81,'Results-formatted 060121'!$A:AO,(AR$3+2),FALSE)), VLOOKUP($B81,'Results-formatted 060121'!$A:AO,(AR$3+2),FALSE)))</f>
        <v>5</v>
      </c>
      <c r="AS81" s="95">
        <f>IF($C81 = "neg", (($D81+1) - VLOOKUP($B81,'Results-formatted 060121'!$A:AP,(AS$3+2),FALSE)), IF($C81 = "pos-neg", (3+VLOOKUP($B81,'Results-formatted 060121'!$A:AP,(AS$3+2),FALSE)), VLOOKUP($B81,'Results-formatted 060121'!$A:AP,(AS$3+2),FALSE)))</f>
        <v>3</v>
      </c>
      <c r="AT81" s="95">
        <f>IF($C81 = "neg", (($D81+1) - VLOOKUP($B81,'Results-formatted 060121'!$A:AQ,(AT$3+2),FALSE)), IF($C81 = "pos-neg", (3+VLOOKUP($B81,'Results-formatted 060121'!$A:AQ,(AT$3+2),FALSE)), VLOOKUP($B81,'Results-formatted 060121'!$A:AQ,(AT$3+2),FALSE)))</f>
        <v>5</v>
      </c>
      <c r="AU81" s="95">
        <f>IF($C81 = "neg", (($D81+1) - VLOOKUP($B81,'Results-formatted 060121'!$A:AR,(AU$3+2),FALSE)), IF($C81 = "pos-neg", (3+VLOOKUP($B81,'Results-formatted 060121'!$A:AR,(AU$3+2),FALSE)), VLOOKUP($B81,'Results-formatted 060121'!$A:AR,(AU$3+2),FALSE)))</f>
        <v>4</v>
      </c>
      <c r="AV81" s="95">
        <f>IF($C81 = "neg", (($D81+1) - VLOOKUP($B81,'Results-formatted 060121'!$A:AS,(AV$3+2),FALSE)), IF($C81 = "pos-neg", (3+VLOOKUP($B81,'Results-formatted 060121'!$A:AS,(AV$3+2),FALSE)), VLOOKUP($B81,'Results-formatted 060121'!$A:AS,(AV$3+2),FALSE)))</f>
        <v>3</v>
      </c>
      <c r="AW81" s="95">
        <f>IF($C81 = "neg", (($D81+1) - VLOOKUP($B81,'Results-formatted 060121'!$A:AT,(AW$3+2),FALSE)), IF($C81 = "pos-neg", (3+VLOOKUP($B81,'Results-formatted 060121'!$A:AT,(AW$3+2),FALSE)), VLOOKUP($B81,'Results-formatted 060121'!$A:AT,(AW$3+2),FALSE)))</f>
        <v>3</v>
      </c>
      <c r="AX81" s="95">
        <f>IF($C81 = "neg", (($D81+1) - VLOOKUP($B81,'Results-formatted 060121'!$A:AU,(AX$3+2),FALSE)), IF($C81 = "pos-neg", (3+VLOOKUP($B81,'Results-formatted 060121'!$A:AU,(AX$3+2),FALSE)), VLOOKUP($B81,'Results-formatted 060121'!$A:AU,(AX$3+2),FALSE)))</f>
        <v>1</v>
      </c>
      <c r="AY81" s="95">
        <f>IF($C81 = "neg", (($D81+1) - VLOOKUP($B81,'Results-formatted 060121'!$A:AV,(AY$3+2),FALSE)), IF($C81 = "pos-neg", (3+VLOOKUP($B81,'Results-formatted 060121'!$A:AV,(AY$3+2),FALSE)), VLOOKUP($B81,'Results-formatted 060121'!$A:AV,(AY$3+2),FALSE)))</f>
        <v>0</v>
      </c>
      <c r="AZ81" s="95">
        <f>IF($C81 = "neg", (($D81+1) - VLOOKUP($B81,'Results-formatted 060121'!$A:AW,(AZ$3+2),FALSE)), IF($C81 = "pos-neg", (3+VLOOKUP($B81,'Results-formatted 060121'!$A:AW,(AZ$3+2),FALSE)), VLOOKUP($B81,'Results-formatted 060121'!$A:AW,(AZ$3+2),FALSE)))</f>
        <v>2</v>
      </c>
      <c r="BA81" s="95">
        <f>IF($C81 = "neg", (($D81+1) - VLOOKUP($B81,'Results-formatted 060121'!$A:AX,(BA$3+2),FALSE)), IF($C81 = "pos-neg", (3+VLOOKUP($B81,'Results-formatted 060121'!$A:AX,(BA$3+2),FALSE)), VLOOKUP($B81,'Results-formatted 060121'!$A:AX,(BA$3+2),FALSE)))</f>
        <v>3</v>
      </c>
      <c r="BB81" s="95">
        <f>IF($C81 = "neg", (($D81+1) - VLOOKUP($B81,'Results-formatted 060121'!$A:AY,(BB$3+2),FALSE)), IF($C81 = "pos-neg", (3+VLOOKUP($B81,'Results-formatted 060121'!$A:AY,(BB$3+2),FALSE)), VLOOKUP($B81,'Results-formatted 060121'!$A:AY,(BB$3+2),FALSE)))</f>
        <v>5</v>
      </c>
      <c r="BC81" s="95">
        <f>IF($C81 = "neg", (($D81+1) - VLOOKUP($B81,'Results-formatted 060121'!$A:AZ,(BC$3+2),FALSE)), IF($C81 = "pos-neg", (3+VLOOKUP($B81,'Results-formatted 060121'!$A:AZ,(BC$3+2),FALSE)), VLOOKUP($B81,'Results-formatted 060121'!$A:AZ,(BC$3+2),FALSE)))</f>
        <v>3</v>
      </c>
      <c r="BD81" s="95">
        <f>IF($C81 = "neg", (($D81+1) - VLOOKUP($B81,'Results-formatted 060121'!$A:BA,(BD$3+2),FALSE)), IF($C81 = "pos-neg", (3+VLOOKUP($B81,'Results-formatted 060121'!$A:BA,(BD$3+2),FALSE)), VLOOKUP($B81,'Results-formatted 060121'!$A:BA,(BD$3+2),FALSE)))</f>
        <v>3</v>
      </c>
      <c r="BE81" s="95">
        <f>IF($C81 = "neg", (($D81+1) - VLOOKUP($B81,'Results-formatted 060121'!$A:BB,(BE$3+2),FALSE)), IF($C81 = "pos-neg", (3+VLOOKUP($B81,'Results-formatted 060121'!$A:BB,(BE$3+2),FALSE)), VLOOKUP($B81,'Results-formatted 060121'!$A:BB,(BE$3+2),FALSE)))</f>
        <v>5</v>
      </c>
      <c r="BF81" s="95">
        <f>IF($C81 = "neg", (($D81+1) - VLOOKUP($B81,'Results-formatted 060121'!$A:BC,(BF$3+2),FALSE)), IF($C81 = "pos-neg", (3+VLOOKUP($B81,'Results-formatted 060121'!$A:BC,(BF$3+2),FALSE)), VLOOKUP($B81,'Results-formatted 060121'!$A:BC,(BF$3+2),FALSE)))</f>
        <v>4</v>
      </c>
      <c r="BG81" s="95">
        <f>IF($C81 = "neg", (($D81+1) - VLOOKUP($B81,'Results-formatted 060121'!$A:BD,(BG$3+2),FALSE)), IF($C81 = "pos-neg", (3+VLOOKUP($B81,'Results-formatted 060121'!$A:BD,(BG$3+2),FALSE)), VLOOKUP($B81,'Results-formatted 060121'!$A:BD,(BG$3+2),FALSE)))</f>
        <v>4</v>
      </c>
      <c r="BH81" s="95">
        <f>IF($C81 = "neg", (($D81+1) - VLOOKUP($B81,'Results-formatted 060121'!$A:BE,(BH$3+2),FALSE)), IF($C81 = "pos-neg", (3+VLOOKUP($B81,'Results-formatted 060121'!$A:BE,(BH$3+2),FALSE)), VLOOKUP($B81,'Results-formatted 060121'!$A:BE,(BH$3+2),FALSE)))</f>
        <v>3</v>
      </c>
      <c r="BI81" s="95">
        <f>IF($C81 = "neg", (($D81+1) - VLOOKUP($B81,'Results-formatted 060121'!$A:BF,(BI$3+2),FALSE)), IF($C81 = "pos-neg", (3+VLOOKUP($B81,'Results-formatted 060121'!$A:BF,(BI$3+2),FALSE)), VLOOKUP($B81,'Results-formatted 060121'!$A:BF,(BI$3+2),FALSE)))</f>
        <v>4</v>
      </c>
      <c r="BJ81" s="95">
        <f>IF($C81 = "neg", (($D81+1) - VLOOKUP($B81,'Results-formatted 060121'!$A:BG,(BJ$3+2),FALSE)), IF($C81 = "pos-neg", (3+VLOOKUP($B81,'Results-formatted 060121'!$A:BG,(BJ$3+2),FALSE)), VLOOKUP($B81,'Results-formatted 060121'!$A:BG,(BJ$3+2),FALSE)))</f>
        <v>3</v>
      </c>
      <c r="BK81" s="95">
        <f>IF($C81 = "neg", (($D81+1) - VLOOKUP($B81,'Results-formatted 060121'!$A:BH,(BK$3+2),FALSE)), IF($C81 = "pos-neg", (3+VLOOKUP($B81,'Results-formatted 060121'!$A:BH,(BK$3+2),FALSE)), VLOOKUP($B81,'Results-formatted 060121'!$A:BH,(BK$3+2),FALSE)))</f>
        <v>4</v>
      </c>
      <c r="BL81" s="95">
        <f>IF($C81 = "neg", (($D81+1) - VLOOKUP($B81,'Results-formatted 060121'!$A:BI,(BL$3+2),FALSE)), IF($C81 = "pos-neg", (3+VLOOKUP($B81,'Results-formatted 060121'!$A:BI,(BL$3+2),FALSE)), VLOOKUP($B81,'Results-formatted 060121'!$A:BI,(BL$3+2),FALSE)))</f>
        <v>4</v>
      </c>
      <c r="BM81" s="95">
        <f>IF($C81 = "neg", (($D81+1) - VLOOKUP($B81,'Results-formatted 060121'!$A:BJ,(BM$3+2),FALSE)), IF($C81 = "pos-neg", (3+VLOOKUP($B81,'Results-formatted 060121'!$A:BJ,(BM$3+2),FALSE)), VLOOKUP($B81,'Results-formatted 060121'!$A:BJ,(BM$3+2),FALSE)))</f>
        <v>3</v>
      </c>
      <c r="BN81" s="95"/>
      <c r="BO81" s="95"/>
      <c r="BP81" s="95"/>
      <c r="BQ81" s="95"/>
      <c r="BR81" s="95"/>
      <c r="BS81" s="95"/>
      <c r="BT81" s="95"/>
      <c r="BU81" s="95"/>
      <c r="BV81" s="95"/>
      <c r="BW81" s="95"/>
      <c r="BX81" s="95"/>
      <c r="BY81" s="95"/>
      <c r="BZ81" s="95"/>
      <c r="CA81" s="95"/>
      <c r="CB81" s="95"/>
      <c r="CC81" s="95"/>
      <c r="CD81" s="98"/>
      <c r="CE81" s="25">
        <f t="shared" si="21"/>
        <v>3.4666666666666668</v>
      </c>
      <c r="CF81" s="25">
        <f t="shared" si="22"/>
        <v>1.2277396437227075</v>
      </c>
    </row>
    <row r="82" spans="2:84" ht="18" customHeight="1" x14ac:dyDescent="0.15">
      <c r="B82" s="84"/>
      <c r="E82" s="18" t="s">
        <v>148</v>
      </c>
      <c r="F82" s="34"/>
      <c r="G82" s="34"/>
      <c r="H82" s="34">
        <f t="shared" ref="H82:CD82" si="25">IF(ISNUMBER(H83),AVERAGE(H83:H88),"")</f>
        <v>2.8333333333333335</v>
      </c>
      <c r="I82" s="34">
        <f t="shared" si="25"/>
        <v>1.3333333333333333</v>
      </c>
      <c r="J82" s="34"/>
      <c r="K82" s="34">
        <f t="shared" si="25"/>
        <v>4.333333333333333</v>
      </c>
      <c r="L82" s="34">
        <f t="shared" si="25"/>
        <v>2.8333333333333335</v>
      </c>
      <c r="M82" s="34">
        <f t="shared" si="25"/>
        <v>4.5</v>
      </c>
      <c r="N82" s="34"/>
      <c r="O82" s="34">
        <f t="shared" si="25"/>
        <v>3.1666666666666665</v>
      </c>
      <c r="P82" s="34">
        <f t="shared" si="25"/>
        <v>3.3333333333333335</v>
      </c>
      <c r="Q82" s="34">
        <f t="shared" si="25"/>
        <v>5</v>
      </c>
      <c r="R82" s="34"/>
      <c r="S82" s="34">
        <f t="shared" si="25"/>
        <v>3.6666666666666665</v>
      </c>
      <c r="T82" s="34">
        <f t="shared" si="25"/>
        <v>4.5</v>
      </c>
      <c r="U82" s="34">
        <f t="shared" si="25"/>
        <v>4.833333333333333</v>
      </c>
      <c r="V82" s="34">
        <f t="shared" si="25"/>
        <v>3.8333333333333335</v>
      </c>
      <c r="W82" s="34">
        <f t="shared" si="25"/>
        <v>3.8333333333333335</v>
      </c>
      <c r="X82" s="34">
        <f t="shared" si="25"/>
        <v>3.3333333333333335</v>
      </c>
      <c r="Y82" s="34">
        <f t="shared" si="25"/>
        <v>3.8333333333333335</v>
      </c>
      <c r="Z82" s="34">
        <f t="shared" si="25"/>
        <v>3</v>
      </c>
      <c r="AA82" s="34"/>
      <c r="AB82" s="34">
        <f t="shared" si="25"/>
        <v>4</v>
      </c>
      <c r="AC82" s="34">
        <f t="shared" si="25"/>
        <v>2.3333333333333335</v>
      </c>
      <c r="AD82" s="34">
        <f t="shared" si="25"/>
        <v>3.8333333333333335</v>
      </c>
      <c r="AE82" s="34">
        <f t="shared" si="25"/>
        <v>4</v>
      </c>
      <c r="AF82" s="34">
        <f t="shared" si="25"/>
        <v>4.5</v>
      </c>
      <c r="AG82" s="34">
        <f t="shared" si="25"/>
        <v>4</v>
      </c>
      <c r="AH82" s="34">
        <f t="shared" si="25"/>
        <v>3.1666666666666665</v>
      </c>
      <c r="AI82" s="34">
        <f t="shared" si="25"/>
        <v>1.5</v>
      </c>
      <c r="AJ82" s="34">
        <f t="shared" si="25"/>
        <v>5</v>
      </c>
      <c r="AK82" s="34"/>
      <c r="AL82" s="34">
        <f t="shared" si="25"/>
        <v>3.3333333333333335</v>
      </c>
      <c r="AM82" s="34">
        <f t="shared" si="25"/>
        <v>4.666666666666667</v>
      </c>
      <c r="AN82" s="34">
        <f t="shared" ref="AN82:BM82" si="26">IF(ISNUMBER(AN83),AVERAGE(AN83:AN88),"")</f>
        <v>4</v>
      </c>
      <c r="AO82" s="34">
        <f t="shared" si="26"/>
        <v>4.333333333333333</v>
      </c>
      <c r="AP82" s="34"/>
      <c r="AQ82" s="34">
        <f t="shared" si="26"/>
        <v>3.6666666666666665</v>
      </c>
      <c r="AR82" s="34">
        <f t="shared" si="26"/>
        <v>3.6666666666666665</v>
      </c>
      <c r="AS82" s="34">
        <f t="shared" si="26"/>
        <v>3.5</v>
      </c>
      <c r="AT82" s="34">
        <f t="shared" si="26"/>
        <v>4.833333333333333</v>
      </c>
      <c r="AU82" s="34"/>
      <c r="AV82" s="34">
        <f t="shared" si="26"/>
        <v>3.1666666666666665</v>
      </c>
      <c r="AW82" s="34">
        <f t="shared" si="26"/>
        <v>2.6666666666666665</v>
      </c>
      <c r="AX82" s="34"/>
      <c r="AY82" s="34">
        <f t="shared" si="26"/>
        <v>0</v>
      </c>
      <c r="AZ82" s="34">
        <f t="shared" si="26"/>
        <v>2.6666666666666665</v>
      </c>
      <c r="BA82" s="34">
        <f t="shared" si="26"/>
        <v>3.1666666666666665</v>
      </c>
      <c r="BB82" s="34"/>
      <c r="BC82" s="34">
        <f t="shared" si="26"/>
        <v>2.8333333333333335</v>
      </c>
      <c r="BD82" s="34">
        <f t="shared" si="26"/>
        <v>3.8333333333333335</v>
      </c>
      <c r="BE82" s="34">
        <f t="shared" si="26"/>
        <v>4.166666666666667</v>
      </c>
      <c r="BF82" s="34">
        <f t="shared" si="26"/>
        <v>4.166666666666667</v>
      </c>
      <c r="BG82" s="34">
        <f t="shared" si="26"/>
        <v>3.5</v>
      </c>
      <c r="BH82" s="34"/>
      <c r="BI82" s="34">
        <f t="shared" si="26"/>
        <v>4.666666666666667</v>
      </c>
      <c r="BJ82" s="34">
        <f t="shared" si="26"/>
        <v>4</v>
      </c>
      <c r="BK82" s="34">
        <f t="shared" si="26"/>
        <v>4</v>
      </c>
      <c r="BL82" s="34">
        <f t="shared" si="26"/>
        <v>4</v>
      </c>
      <c r="BM82" s="34">
        <f t="shared" si="26"/>
        <v>3.3333333333333335</v>
      </c>
      <c r="BN82" s="34"/>
      <c r="BO82" s="34"/>
      <c r="BP82" s="34"/>
      <c r="BQ82" s="34"/>
      <c r="BR82" s="34"/>
      <c r="BS82" s="34"/>
      <c r="BT82" s="34"/>
      <c r="BU82" s="34"/>
      <c r="BV82" s="34"/>
      <c r="BW82" s="34"/>
      <c r="BX82" s="34"/>
      <c r="BY82" s="34"/>
      <c r="BZ82" s="34"/>
      <c r="CA82" s="34"/>
      <c r="CB82" s="34"/>
      <c r="CC82" s="34"/>
      <c r="CD82" s="34" t="str">
        <f t="shared" si="25"/>
        <v/>
      </c>
      <c r="CE82" s="34">
        <f t="shared" si="21"/>
        <v>3.5972222222222219</v>
      </c>
      <c r="CF82" s="34">
        <f t="shared" si="22"/>
        <v>0.9656226529856391</v>
      </c>
    </row>
    <row r="83" spans="2:84" ht="42" x14ac:dyDescent="0.15">
      <c r="B83" s="84" t="s">
        <v>751</v>
      </c>
      <c r="C83" s="86" t="s">
        <v>224</v>
      </c>
      <c r="D83" s="2">
        <v>5</v>
      </c>
      <c r="E83" s="15" t="s">
        <v>1155</v>
      </c>
      <c r="F83" s="95">
        <f>IF($C83 = "neg", (($D83+1) - VLOOKUP($B83,'Results-formatted 060121'!$A:$AJ,(F$3+2),FALSE)), IF($C83 = "pos-neg", (3+VLOOKUP($B83,'Results-formatted 060121'!$A:$AJ,(F$3+2),FALSE)), VLOOKUP($B83,'Results-formatted 060121'!$A:$AJ,(F$3+2),FALSE)))</f>
        <v>3</v>
      </c>
      <c r="G83" s="95">
        <f>IF($C83 = "neg", (($D83+1) - VLOOKUP($B83,'Results-formatted 060121'!$A:$AJ,(G$3+2),FALSE)), IF($C83 = "pos-neg", (3+VLOOKUP($B83,'Results-formatted 060121'!$A:$AJ,(G$3+2),FALSE)), VLOOKUP($B83,'Results-formatted 060121'!$A:$AJ,(G$3+2),FALSE)))</f>
        <v>5</v>
      </c>
      <c r="H83" s="95">
        <f>IF($C83 = "neg", (($D83+1) - VLOOKUP($B83,'Results-formatted 060121'!$A:$AJ,(H$3+2),FALSE)), IF($C83 = "pos-neg", (3+VLOOKUP($B83,'Results-formatted 060121'!$A:$AJ,(H$3+2),FALSE)), VLOOKUP($B83,'Results-formatted 060121'!$A:$AJ,(H$3+2),FALSE)))</f>
        <v>4</v>
      </c>
      <c r="I83" s="95">
        <f>IF($C83 = "neg", (($D83+1) - VLOOKUP($B83,'Results-formatted 060121'!$A:$AJ,(I$3+2),FALSE)), IF($C83 = "pos-neg", (3+VLOOKUP($B83,'Results-formatted 060121'!$A:$AJ,(I$3+2),FALSE)), VLOOKUP($B83,'Results-formatted 060121'!$A:$AJ,(I$3+2),FALSE)))</f>
        <v>2</v>
      </c>
      <c r="J83" s="95">
        <f>IF($C83 = "neg", (($D83+1) - VLOOKUP($B83,'Results-formatted 060121'!$A:$AJ,(J$3+2),FALSE)), IF($C83 = "pos-neg", (3+VLOOKUP($B83,'Results-formatted 060121'!$A:$AJ,(J$3+2),FALSE)), VLOOKUP($B83,'Results-formatted 060121'!$A:$AJ,(J$3+2),FALSE)))</f>
        <v>2</v>
      </c>
      <c r="K83" s="95">
        <f>IF($C83 = "neg", (($D83+1) - VLOOKUP($B83,'Results-formatted 060121'!$A:$AJ,(K$3+2),FALSE)), IF($C83 = "pos-neg", (3+VLOOKUP($B83,'Results-formatted 060121'!$A:$AJ,(K$3+2),FALSE)), VLOOKUP($B83,'Results-formatted 060121'!$A:$AJ,(K$3+2),FALSE)))</f>
        <v>5</v>
      </c>
      <c r="L83" s="95">
        <f>IF($C83 = "neg", (($D83+1) - VLOOKUP($B83,'Results-formatted 060121'!$A:$AJ,(L$3+2),FALSE)), IF($C83 = "pos-neg", (3+VLOOKUP($B83,'Results-formatted 060121'!$A:$AJ,(L$3+2),FALSE)), VLOOKUP($B83,'Results-formatted 060121'!$A:$AJ,(L$3+2),FALSE)))</f>
        <v>3</v>
      </c>
      <c r="M83" s="95">
        <f>IF($C83 = "neg", (($D83+1) - VLOOKUP($B83,'Results-formatted 060121'!$A:$AJ,(M$3+2),FALSE)), IF($C83 = "pos-neg", (3+VLOOKUP($B83,'Results-formatted 060121'!$A:$AJ,(M$3+2),FALSE)), VLOOKUP($B83,'Results-formatted 060121'!$A:$AJ,(M$3+2),FALSE)))</f>
        <v>5</v>
      </c>
      <c r="N83" s="95">
        <f>IF($C83 = "neg", (($D83+1) - VLOOKUP($B83,'Results-formatted 060121'!$A:$AJ,(N$3+2),FALSE)), IF($C83 = "pos-neg", (3+VLOOKUP($B83,'Results-formatted 060121'!$A:$AJ,(N$3+2),FALSE)), VLOOKUP($B83,'Results-formatted 060121'!$A:$AJ,(N$3+2),FALSE)))</f>
        <v>4</v>
      </c>
      <c r="O83" s="95">
        <f>IF($C83 = "neg", (($D83+1) - VLOOKUP($B83,'Results-formatted 060121'!$A:$AJ,(O$3+2),FALSE)), IF($C83 = "pos-neg", (3+VLOOKUP($B83,'Results-formatted 060121'!$A:$AJ,(O$3+2),FALSE)), VLOOKUP($B83,'Results-formatted 060121'!$A:$AJ,(O$3+2),FALSE)))</f>
        <v>4</v>
      </c>
      <c r="P83" s="95">
        <f>IF($C83 = "neg", (($D83+1) - VLOOKUP($B83,'Results-formatted 060121'!$A:$AJ,(P$3+2),FALSE)), IF($C83 = "pos-neg", (3+VLOOKUP($B83,'Results-formatted 060121'!$A:$AJ,(P$3+2),FALSE)), VLOOKUP($B83,'Results-formatted 060121'!$A:$AJ,(P$3+2),FALSE)))</f>
        <v>3</v>
      </c>
      <c r="Q83" s="95">
        <f>IF($C83 = "neg", (($D83+1) - VLOOKUP($B83,'Results-formatted 060121'!$A:$AJ,(Q$3+2),FALSE)), IF($C83 = "pos-neg", (3+VLOOKUP($B83,'Results-formatted 060121'!$A:$AJ,(Q$3+2),FALSE)), VLOOKUP($B83,'Results-formatted 060121'!$A:$AJ,(Q$3+2),FALSE)))</f>
        <v>5</v>
      </c>
      <c r="R83" s="95">
        <f>IF($C83 = "neg", (($D83+1) - VLOOKUP($B83,'Results-formatted 060121'!$A:$AJ,(R$3+2),FALSE)), IF($C83 = "pos-neg", (3+VLOOKUP($B83,'Results-formatted 060121'!$A:$AJ,(R$3+2),FALSE)), VLOOKUP($B83,'Results-formatted 060121'!$A:$AJ,(R$3+2),FALSE)))</f>
        <v>5</v>
      </c>
      <c r="S83" s="95">
        <f>IF($C83 = "neg", (($D83+1) - VLOOKUP($B83,'Results-formatted 060121'!$A:$AJ,(S$3+2),FALSE)), IF($C83 = "pos-neg", (3+VLOOKUP($B83,'Results-formatted 060121'!$A:$AJ,(S$3+2),FALSE)), VLOOKUP($B83,'Results-formatted 060121'!$A:$AJ,(S$3+2),FALSE)))</f>
        <v>4</v>
      </c>
      <c r="T83" s="95">
        <f>IF($C83 = "neg", (($D83+1) - VLOOKUP($B83,'Results-formatted 060121'!$A:$AJ,(T$3+2),FALSE)), IF($C83 = "pos-neg", (3+VLOOKUP($B83,'Results-formatted 060121'!$A:$AJ,(T$3+2),FALSE)), VLOOKUP($B83,'Results-formatted 060121'!$A:$AJ,(T$3+2),FALSE)))</f>
        <v>5</v>
      </c>
      <c r="U83" s="95">
        <f>IF($C83 = "neg", (($D83+1) - VLOOKUP($B83,'Results-formatted 060121'!$A:$AJ,(U$3+2),FALSE)), IF($C83 = "pos-neg", (3+VLOOKUP($B83,'Results-formatted 060121'!$A:$AJ,(U$3+2),FALSE)), VLOOKUP($B83,'Results-formatted 060121'!$A:$AJ,(U$3+2),FALSE)))</f>
        <v>4</v>
      </c>
      <c r="V83" s="95">
        <f>IF($C83 = "neg", (($D83+1) - VLOOKUP($B83,'Results-formatted 060121'!$A:$AJ,(V$3+2),FALSE)), IF($C83 = "pos-neg", (3+VLOOKUP($B83,'Results-formatted 060121'!$A:$AJ,(V$3+2),FALSE)), VLOOKUP($B83,'Results-formatted 060121'!$A:$AJ,(V$3+2),FALSE)))</f>
        <v>4</v>
      </c>
      <c r="W83" s="95">
        <f>IF($C83 = "neg", (($D83+1) - VLOOKUP($B83,'Results-formatted 060121'!$A:$AJ,(W$3+2),FALSE)), IF($C83 = "pos-neg", (3+VLOOKUP($B83,'Results-formatted 060121'!$A:$AJ,(W$3+2),FALSE)), VLOOKUP($B83,'Results-formatted 060121'!$A:$AJ,(W$3+2),FALSE)))</f>
        <v>4</v>
      </c>
      <c r="X83" s="95">
        <f>IF($C83 = "neg", (($D83+1) - VLOOKUP($B83,'Results-formatted 060121'!$A:$AJ,(X$3+2),FALSE)), IF($C83 = "pos-neg", (3+VLOOKUP($B83,'Results-formatted 060121'!$A:$AJ,(X$3+2),FALSE)), VLOOKUP($B83,'Results-formatted 060121'!$A:$AJ,(X$3+2),FALSE)))</f>
        <v>4</v>
      </c>
      <c r="Y83" s="95">
        <f>IF($C83 = "neg", (($D83+1) - VLOOKUP($B83,'Results-formatted 060121'!$A:$AJ,(Y$3+2),FALSE)), IF($C83 = "pos-neg", (3+VLOOKUP($B83,'Results-formatted 060121'!$A:$AJ,(Y$3+2),FALSE)), VLOOKUP($B83,'Results-formatted 060121'!$A:$AJ,(Y$3+2),FALSE)))</f>
        <v>4</v>
      </c>
      <c r="Z83" s="95">
        <f>IF($C83 = "neg", (($D83+1) - VLOOKUP($B83,'Results-formatted 060121'!$A:$AJ,(Z$3+2),FALSE)), IF($C83 = "pos-neg", (3+VLOOKUP($B83,'Results-formatted 060121'!$A:$AJ,(Z$3+2),FALSE)), VLOOKUP($B83,'Results-formatted 060121'!$A:$AJ,(Z$3+2),FALSE)))</f>
        <v>4</v>
      </c>
      <c r="AA83" s="95">
        <f>IF($C83 = "neg", (($D83+1) - VLOOKUP($B83,'Results-formatted 060121'!$A:$AJ,(AA$3+2),FALSE)), IF($C83 = "pos-neg", (3+VLOOKUP($B83,'Results-formatted 060121'!$A:$AJ,(AA$3+2),FALSE)), VLOOKUP($B83,'Results-formatted 060121'!$A:$AJ,(AA$3+2),FALSE)))</f>
        <v>4</v>
      </c>
      <c r="AB83" s="95">
        <f>IF($C83 = "neg", (($D83+1) - VLOOKUP($B83,'Results-formatted 060121'!$A:$AJ,(AB$3+2),FALSE)), IF($C83 = "pos-neg", (3+VLOOKUP($B83,'Results-formatted 060121'!$A:$AJ,(AB$3+2),FALSE)), VLOOKUP($B83,'Results-formatted 060121'!$A:$AJ,(AB$3+2),FALSE)))</f>
        <v>4</v>
      </c>
      <c r="AC83" s="95">
        <f>IF($C83 = "neg", (($D83+1) - VLOOKUP($B83,'Results-formatted 060121'!$A:$AJ,(AC$3+2),FALSE)), IF($C83 = "pos-neg", (3+VLOOKUP($B83,'Results-formatted 060121'!$A:$AJ,(AC$3+2),FALSE)), VLOOKUP($B83,'Results-formatted 060121'!$A:$AJ,(AC$3+2),FALSE)))</f>
        <v>2</v>
      </c>
      <c r="AD83" s="95">
        <f>IF($C83 = "neg", (($D83+1) - VLOOKUP($B83,'Results-formatted 060121'!$A:$AJ,(AD$3+2),FALSE)), IF($C83 = "pos-neg", (3+VLOOKUP($B83,'Results-formatted 060121'!$A:$AJ,(AD$3+2),FALSE)), VLOOKUP($B83,'Results-formatted 060121'!$A:$AJ,(AD$3+2),FALSE)))</f>
        <v>4</v>
      </c>
      <c r="AE83" s="95">
        <f>IF($C83 = "neg", (($D83+1) - VLOOKUP($B83,'Results-formatted 060121'!$A:$AJ,(AE$3+2),FALSE)), IF($C83 = "pos-neg", (3+VLOOKUP($B83,'Results-formatted 060121'!$A:$AJ,(AE$3+2),FALSE)), VLOOKUP($B83,'Results-formatted 060121'!$A:$AJ,(AE$3+2),FALSE)))</f>
        <v>4</v>
      </c>
      <c r="AF83" s="95">
        <f>IF($C83 = "neg", (($D83+1) - VLOOKUP($B83,'Results-formatted 060121'!$A:$AJ,(AF$3+2),FALSE)), IF($C83 = "pos-neg", (3+VLOOKUP($B83,'Results-formatted 060121'!$A:$AJ,(AF$3+2),FALSE)), VLOOKUP($B83,'Results-formatted 060121'!$A:$AJ,(AF$3+2),FALSE)))</f>
        <v>5</v>
      </c>
      <c r="AG83" s="95">
        <f>IF($C83 = "neg", (($D83+1) - VLOOKUP($B83,'Results-formatted 060121'!$A:$AJ,(AG$3+2),FALSE)), IF($C83 = "pos-neg", (3+VLOOKUP($B83,'Results-formatted 060121'!$A:$AJ,(AG$3+2),FALSE)), VLOOKUP($B83,'Results-formatted 060121'!$A:$AJ,(AG$3+2),FALSE)))</f>
        <v>5</v>
      </c>
      <c r="AH83" s="95">
        <f>IF($C83 = "neg", (($D83+1) - VLOOKUP($B83,'Results-formatted 060121'!$A:$AJ,(AH$3+2),FALSE)), IF($C83 = "pos-neg", (3+VLOOKUP($B83,'Results-formatted 060121'!$A:$AJ,(AH$3+2),FALSE)), VLOOKUP($B83,'Results-formatted 060121'!$A:$AJ,(AH$3+2),FALSE)))</f>
        <v>4</v>
      </c>
      <c r="AI83" s="95">
        <f>IF($C83 = "neg", (($D83+1) - VLOOKUP($B83,'Results-formatted 060121'!$A:$AJ,(AI$3+2),FALSE)), IF($C83 = "pos-neg", (3+VLOOKUP($B83,'Results-formatted 060121'!$A:$AJ,(AI$3+2),FALSE)), VLOOKUP($B83,'Results-formatted 060121'!$A:$AJ,(AI$3+2),FALSE)))</f>
        <v>1</v>
      </c>
      <c r="AJ83" s="95">
        <f>IF($C83 = "neg", (($D83+1) - VLOOKUP($B83,'Results-formatted 060121'!$A:$AJ,(AJ$3+2),FALSE)), IF($C83 = "pos-neg", (3+VLOOKUP($B83,'Results-formatted 060121'!$A:$AJ,(AJ$3+2),FALSE)), VLOOKUP($B83,'Results-formatted 060121'!$A:$AJ,(AJ$3+2),FALSE)))</f>
        <v>5</v>
      </c>
      <c r="AK83" s="95">
        <f>IF($C83 = "neg", (($D83+1) - VLOOKUP($B83,'Results-formatted 060121'!$A:$AJ,(AK$3+2),FALSE)), IF($C83 = "pos-neg", (3+VLOOKUP($B83,'Results-formatted 060121'!$A:$AJ,(AK$3+2),FALSE)), VLOOKUP($B83,'Results-formatted 060121'!$A:$AJ,(AK$3+2),FALSE)))</f>
        <v>4</v>
      </c>
      <c r="AL83" s="95">
        <f>IF($C83 = "neg", (($D83+1) - VLOOKUP($B83,'Results-formatted 060121'!$A:$AJ,(AL$3+2),FALSE)), IF($C83 = "pos-neg", (3+VLOOKUP($B83,'Results-formatted 060121'!$A:$AJ,(AL$3+2),FALSE)), VLOOKUP($B83,'Results-formatted 060121'!$A:$AJ,(AL$3+2),FALSE)))</f>
        <v>4</v>
      </c>
      <c r="AM83" s="95">
        <f>IF($C83 = "neg", (($D83+1) - VLOOKUP($B83,'Results-formatted 060121'!$A:AJ,(AM$3+2),FALSE)), IF($C83 = "pos-neg", (3+VLOOKUP($B83,'Results-formatted 060121'!$A:AJ,(AM$3+2),FALSE)), VLOOKUP($B83,'Results-formatted 060121'!$A:AJ,(AM$3+2),FALSE)))</f>
        <v>5</v>
      </c>
      <c r="AN83" s="95">
        <f>IF($C83 = "neg", (($D83+1) - VLOOKUP($B83,'Results-formatted 060121'!$A:AK,(AN$3+2),FALSE)), IF($C83 = "pos-neg", (3+VLOOKUP($B83,'Results-formatted 060121'!$A:AK,(AN$3+2),FALSE)), VLOOKUP($B83,'Results-formatted 060121'!$A:AK,(AN$3+2),FALSE)))</f>
        <v>4</v>
      </c>
      <c r="AO83" s="95">
        <f>IF($C83 = "neg", (($D83+1) - VLOOKUP($B83,'Results-formatted 060121'!$A:AL,(AO$3+2),FALSE)), IF($C83 = "pos-neg", (3+VLOOKUP($B83,'Results-formatted 060121'!$A:AL,(AO$3+2),FALSE)), VLOOKUP($B83,'Results-formatted 060121'!$A:AL,(AO$3+2),FALSE)))</f>
        <v>5</v>
      </c>
      <c r="AP83" s="95">
        <f>IF($C83 = "neg", (($D83+1) - VLOOKUP($B83,'Results-formatted 060121'!$A:AM,(AP$3+2),FALSE)), IF($C83 = "pos-neg", (3+VLOOKUP($B83,'Results-formatted 060121'!$A:AM,(AP$3+2),FALSE)), VLOOKUP($B83,'Results-formatted 060121'!$A:AM,(AP$3+2),FALSE)))</f>
        <v>3</v>
      </c>
      <c r="AQ83" s="95">
        <f>IF($C83 = "neg", (($D83+1) - VLOOKUP($B83,'Results-formatted 060121'!$A:AN,(AQ$3+2),FALSE)), IF($C83 = "pos-neg", (3+VLOOKUP($B83,'Results-formatted 060121'!$A:AN,(AQ$3+2),FALSE)), VLOOKUP($B83,'Results-formatted 060121'!$A:AN,(AQ$3+2),FALSE)))</f>
        <v>4</v>
      </c>
      <c r="AR83" s="95">
        <f>IF($C83 = "neg", (($D83+1) - VLOOKUP($B83,'Results-formatted 060121'!$A:AO,(AR$3+2),FALSE)), IF($C83 = "pos-neg", (3+VLOOKUP($B83,'Results-formatted 060121'!$A:AO,(AR$3+2),FALSE)), VLOOKUP($B83,'Results-formatted 060121'!$A:AO,(AR$3+2),FALSE)))</f>
        <v>4</v>
      </c>
      <c r="AS83" s="95">
        <f>IF($C83 = "neg", (($D83+1) - VLOOKUP($B83,'Results-formatted 060121'!$A:AP,(AS$3+2),FALSE)), IF($C83 = "pos-neg", (3+VLOOKUP($B83,'Results-formatted 060121'!$A:AP,(AS$3+2),FALSE)), VLOOKUP($B83,'Results-formatted 060121'!$A:AP,(AS$3+2),FALSE)))</f>
        <v>4</v>
      </c>
      <c r="AT83" s="95">
        <f>IF($C83 = "neg", (($D83+1) - VLOOKUP($B83,'Results-formatted 060121'!$A:AQ,(AT$3+2),FALSE)), IF($C83 = "pos-neg", (3+VLOOKUP($B83,'Results-formatted 060121'!$A:AQ,(AT$3+2),FALSE)), VLOOKUP($B83,'Results-formatted 060121'!$A:AQ,(AT$3+2),FALSE)))</f>
        <v>5</v>
      </c>
      <c r="AU83" s="95">
        <f>IF($C83 = "neg", (($D83+1) - VLOOKUP($B83,'Results-formatted 060121'!$A:AR,(AU$3+2),FALSE)), IF($C83 = "pos-neg", (3+VLOOKUP($B83,'Results-formatted 060121'!$A:AR,(AU$3+2),FALSE)), VLOOKUP($B83,'Results-formatted 060121'!$A:AR,(AU$3+2),FALSE)))</f>
        <v>4</v>
      </c>
      <c r="AV83" s="95">
        <f>IF($C83 = "neg", (($D83+1) - VLOOKUP($B83,'Results-formatted 060121'!$A:AS,(AV$3+2),FALSE)), IF($C83 = "pos-neg", (3+VLOOKUP($B83,'Results-formatted 060121'!$A:AS,(AV$3+2),FALSE)), VLOOKUP($B83,'Results-formatted 060121'!$A:AS,(AV$3+2),FALSE)))</f>
        <v>3</v>
      </c>
      <c r="AW83" s="95">
        <f>IF($C83 = "neg", (($D83+1) - VLOOKUP($B83,'Results-formatted 060121'!$A:AT,(AW$3+2),FALSE)), IF($C83 = "pos-neg", (3+VLOOKUP($B83,'Results-formatted 060121'!$A:AT,(AW$3+2),FALSE)), VLOOKUP($B83,'Results-formatted 060121'!$A:AT,(AW$3+2),FALSE)))</f>
        <v>4</v>
      </c>
      <c r="AX83" s="95">
        <f>IF($C83 = "neg", (($D83+1) - VLOOKUP($B83,'Results-formatted 060121'!$A:AU,(AX$3+2),FALSE)), IF($C83 = "pos-neg", (3+VLOOKUP($B83,'Results-formatted 060121'!$A:AU,(AX$3+2),FALSE)), VLOOKUP($B83,'Results-formatted 060121'!$A:AU,(AX$3+2),FALSE)))</f>
        <v>2</v>
      </c>
      <c r="AY83" s="95">
        <f>IF($C83 = "neg", (($D83+1) - VLOOKUP($B83,'Results-formatted 060121'!$A:AV,(AY$3+2),FALSE)), IF($C83 = "pos-neg", (3+VLOOKUP($B83,'Results-formatted 060121'!$A:AV,(AY$3+2),FALSE)), VLOOKUP($B83,'Results-formatted 060121'!$A:AV,(AY$3+2),FALSE)))</f>
        <v>0</v>
      </c>
      <c r="AZ83" s="95">
        <f>IF($C83 = "neg", (($D83+1) - VLOOKUP($B83,'Results-formatted 060121'!$A:AW,(AZ$3+2),FALSE)), IF($C83 = "pos-neg", (3+VLOOKUP($B83,'Results-formatted 060121'!$A:AW,(AZ$3+2),FALSE)), VLOOKUP($B83,'Results-formatted 060121'!$A:AW,(AZ$3+2),FALSE)))</f>
        <v>4</v>
      </c>
      <c r="BA83" s="95">
        <f>IF($C83 = "neg", (($D83+1) - VLOOKUP($B83,'Results-formatted 060121'!$A:AX,(BA$3+2),FALSE)), IF($C83 = "pos-neg", (3+VLOOKUP($B83,'Results-formatted 060121'!$A:AX,(BA$3+2),FALSE)), VLOOKUP($B83,'Results-formatted 060121'!$A:AX,(BA$3+2),FALSE)))</f>
        <v>4</v>
      </c>
      <c r="BB83" s="95">
        <f>IF($C83 = "neg", (($D83+1) - VLOOKUP($B83,'Results-formatted 060121'!$A:AY,(BB$3+2),FALSE)), IF($C83 = "pos-neg", (3+VLOOKUP($B83,'Results-formatted 060121'!$A:AY,(BB$3+2),FALSE)), VLOOKUP($B83,'Results-formatted 060121'!$A:AY,(BB$3+2),FALSE)))</f>
        <v>5</v>
      </c>
      <c r="BC83" s="95">
        <f>IF($C83 = "neg", (($D83+1) - VLOOKUP($B83,'Results-formatted 060121'!$A:AZ,(BC$3+2),FALSE)), IF($C83 = "pos-neg", (3+VLOOKUP($B83,'Results-formatted 060121'!$A:AZ,(BC$3+2),FALSE)), VLOOKUP($B83,'Results-formatted 060121'!$A:AZ,(BC$3+2),FALSE)))</f>
        <v>3</v>
      </c>
      <c r="BD83" s="95">
        <f>IF($C83 = "neg", (($D83+1) - VLOOKUP($B83,'Results-formatted 060121'!$A:BA,(BD$3+2),FALSE)), IF($C83 = "pos-neg", (3+VLOOKUP($B83,'Results-formatted 060121'!$A:BA,(BD$3+2),FALSE)), VLOOKUP($B83,'Results-formatted 060121'!$A:BA,(BD$3+2),FALSE)))</f>
        <v>4</v>
      </c>
      <c r="BE83" s="95">
        <f>IF($C83 = "neg", (($D83+1) - VLOOKUP($B83,'Results-formatted 060121'!$A:BB,(BE$3+2),FALSE)), IF($C83 = "pos-neg", (3+VLOOKUP($B83,'Results-formatted 060121'!$A:BB,(BE$3+2),FALSE)), VLOOKUP($B83,'Results-formatted 060121'!$A:BB,(BE$3+2),FALSE)))</f>
        <v>5</v>
      </c>
      <c r="BF83" s="95">
        <f>IF($C83 = "neg", (($D83+1) - VLOOKUP($B83,'Results-formatted 060121'!$A:BC,(BF$3+2),FALSE)), IF($C83 = "pos-neg", (3+VLOOKUP($B83,'Results-formatted 060121'!$A:BC,(BF$3+2),FALSE)), VLOOKUP($B83,'Results-formatted 060121'!$A:BC,(BF$3+2),FALSE)))</f>
        <v>4</v>
      </c>
      <c r="BG83" s="95">
        <f>IF($C83 = "neg", (($D83+1) - VLOOKUP($B83,'Results-formatted 060121'!$A:BD,(BG$3+2),FALSE)), IF($C83 = "pos-neg", (3+VLOOKUP($B83,'Results-formatted 060121'!$A:BD,(BG$3+2),FALSE)), VLOOKUP($B83,'Results-formatted 060121'!$A:BD,(BG$3+2),FALSE)))</f>
        <v>3</v>
      </c>
      <c r="BH83" s="95">
        <f>IF($C83 = "neg", (($D83+1) - VLOOKUP($B83,'Results-formatted 060121'!$A:BE,(BH$3+2),FALSE)), IF($C83 = "pos-neg", (3+VLOOKUP($B83,'Results-formatted 060121'!$A:BE,(BH$3+2),FALSE)), VLOOKUP($B83,'Results-formatted 060121'!$A:BE,(BH$3+2),FALSE)))</f>
        <v>4</v>
      </c>
      <c r="BI83" s="95">
        <f>IF($C83 = "neg", (($D83+1) - VLOOKUP($B83,'Results-formatted 060121'!$A:BF,(BI$3+2),FALSE)), IF($C83 = "pos-neg", (3+VLOOKUP($B83,'Results-formatted 060121'!$A:BF,(BI$3+2),FALSE)), VLOOKUP($B83,'Results-formatted 060121'!$A:BF,(BI$3+2),FALSE)))</f>
        <v>5</v>
      </c>
      <c r="BJ83" s="95">
        <f>IF($C83 = "neg", (($D83+1) - VLOOKUP($B83,'Results-formatted 060121'!$A:BG,(BJ$3+2),FALSE)), IF($C83 = "pos-neg", (3+VLOOKUP($B83,'Results-formatted 060121'!$A:BG,(BJ$3+2),FALSE)), VLOOKUP($B83,'Results-formatted 060121'!$A:BG,(BJ$3+2),FALSE)))</f>
        <v>5</v>
      </c>
      <c r="BK83" s="95">
        <f>IF($C83 = "neg", (($D83+1) - VLOOKUP($B83,'Results-formatted 060121'!$A:BH,(BK$3+2),FALSE)), IF($C83 = "pos-neg", (3+VLOOKUP($B83,'Results-formatted 060121'!$A:BH,(BK$3+2),FALSE)), VLOOKUP($B83,'Results-formatted 060121'!$A:BH,(BK$3+2),FALSE)))</f>
        <v>4</v>
      </c>
      <c r="BL83" s="95">
        <f>IF($C83 = "neg", (($D83+1) - VLOOKUP($B83,'Results-formatted 060121'!$A:BI,(BL$3+2),FALSE)), IF($C83 = "pos-neg", (3+VLOOKUP($B83,'Results-formatted 060121'!$A:BI,(BL$3+2),FALSE)), VLOOKUP($B83,'Results-formatted 060121'!$A:BI,(BL$3+2),FALSE)))</f>
        <v>4</v>
      </c>
      <c r="BM83" s="95">
        <f>IF($C83 = "neg", (($D83+1) - VLOOKUP($B83,'Results-formatted 060121'!$A:BJ,(BM$3+2),FALSE)), IF($C83 = "pos-neg", (3+VLOOKUP($B83,'Results-formatted 060121'!$A:BJ,(BM$3+2),FALSE)), VLOOKUP($B83,'Results-formatted 060121'!$A:BJ,(BM$3+2),FALSE)))</f>
        <v>4</v>
      </c>
      <c r="BN83" s="95"/>
      <c r="BO83" s="95"/>
      <c r="BP83" s="95"/>
      <c r="BQ83" s="95"/>
      <c r="BR83" s="95"/>
      <c r="BS83" s="95"/>
      <c r="BT83" s="95"/>
      <c r="BU83" s="95"/>
      <c r="BV83" s="95"/>
      <c r="BW83" s="95"/>
      <c r="BX83" s="95"/>
      <c r="BY83" s="95"/>
      <c r="BZ83" s="95"/>
      <c r="CA83" s="95"/>
      <c r="CB83" s="95"/>
      <c r="CC83" s="95"/>
      <c r="CD83" s="98"/>
      <c r="CE83" s="25">
        <f t="shared" si="21"/>
        <v>3.9</v>
      </c>
      <c r="CF83" s="25">
        <f t="shared" si="22"/>
        <v>1.0366177073475258</v>
      </c>
    </row>
    <row r="84" spans="2:84" ht="42" x14ac:dyDescent="0.15">
      <c r="B84" s="84" t="s">
        <v>752</v>
      </c>
      <c r="C84" s="86" t="s">
        <v>224</v>
      </c>
      <c r="D84" s="2">
        <v>5</v>
      </c>
      <c r="E84" s="15" t="s">
        <v>1156</v>
      </c>
      <c r="F84" s="95">
        <f>IF($C84 = "neg", (($D84+1) - VLOOKUP($B84,'Results-formatted 060121'!$A:$AJ,(F$3+2),FALSE)), IF($C84 = "pos-neg", (3+VLOOKUP($B84,'Results-formatted 060121'!$A:$AJ,(F$3+2),FALSE)), VLOOKUP($B84,'Results-formatted 060121'!$A:$AJ,(F$3+2),FALSE)))</f>
        <v>3</v>
      </c>
      <c r="G84" s="95">
        <f>IF($C84 = "neg", (($D84+1) - VLOOKUP($B84,'Results-formatted 060121'!$A:$AJ,(G$3+2),FALSE)), IF($C84 = "pos-neg", (3+VLOOKUP($B84,'Results-formatted 060121'!$A:$AJ,(G$3+2),FALSE)), VLOOKUP($B84,'Results-formatted 060121'!$A:$AJ,(G$3+2),FALSE)))</f>
        <v>5</v>
      </c>
      <c r="H84" s="95">
        <f>IF($C84 = "neg", (($D84+1) - VLOOKUP($B84,'Results-formatted 060121'!$A:$AJ,(H$3+2),FALSE)), IF($C84 = "pos-neg", (3+VLOOKUP($B84,'Results-formatted 060121'!$A:$AJ,(H$3+2),FALSE)), VLOOKUP($B84,'Results-formatted 060121'!$A:$AJ,(H$3+2),FALSE)))</f>
        <v>3</v>
      </c>
      <c r="I84" s="95">
        <f>IF($C84 = "neg", (($D84+1) - VLOOKUP($B84,'Results-formatted 060121'!$A:$AJ,(I$3+2),FALSE)), IF($C84 = "pos-neg", (3+VLOOKUP($B84,'Results-formatted 060121'!$A:$AJ,(I$3+2),FALSE)), VLOOKUP($B84,'Results-formatted 060121'!$A:$AJ,(I$3+2),FALSE)))</f>
        <v>1</v>
      </c>
      <c r="J84" s="95">
        <f>IF($C84 = "neg", (($D84+1) - VLOOKUP($B84,'Results-formatted 060121'!$A:$AJ,(J$3+2),FALSE)), IF($C84 = "pos-neg", (3+VLOOKUP($B84,'Results-formatted 060121'!$A:$AJ,(J$3+2),FALSE)), VLOOKUP($B84,'Results-formatted 060121'!$A:$AJ,(J$3+2),FALSE)))</f>
        <v>3</v>
      </c>
      <c r="K84" s="95">
        <f>IF($C84 = "neg", (($D84+1) - VLOOKUP($B84,'Results-formatted 060121'!$A:$AJ,(K$3+2),FALSE)), IF($C84 = "pos-neg", (3+VLOOKUP($B84,'Results-formatted 060121'!$A:$AJ,(K$3+2),FALSE)), VLOOKUP($B84,'Results-formatted 060121'!$A:$AJ,(K$3+2),FALSE)))</f>
        <v>4</v>
      </c>
      <c r="L84" s="95">
        <f>IF($C84 = "neg", (($D84+1) - VLOOKUP($B84,'Results-formatted 060121'!$A:$AJ,(L$3+2),FALSE)), IF($C84 = "pos-neg", (3+VLOOKUP($B84,'Results-formatted 060121'!$A:$AJ,(L$3+2),FALSE)), VLOOKUP($B84,'Results-formatted 060121'!$A:$AJ,(L$3+2),FALSE)))</f>
        <v>2</v>
      </c>
      <c r="M84" s="95">
        <f>IF($C84 = "neg", (($D84+1) - VLOOKUP($B84,'Results-formatted 060121'!$A:$AJ,(M$3+2),FALSE)), IF($C84 = "pos-neg", (3+VLOOKUP($B84,'Results-formatted 060121'!$A:$AJ,(M$3+2),FALSE)), VLOOKUP($B84,'Results-formatted 060121'!$A:$AJ,(M$3+2),FALSE)))</f>
        <v>2</v>
      </c>
      <c r="N84" s="95">
        <f>IF($C84 = "neg", (($D84+1) - VLOOKUP($B84,'Results-formatted 060121'!$A:$AJ,(N$3+2),FALSE)), IF($C84 = "pos-neg", (3+VLOOKUP($B84,'Results-formatted 060121'!$A:$AJ,(N$3+2),FALSE)), VLOOKUP($B84,'Results-formatted 060121'!$A:$AJ,(N$3+2),FALSE)))</f>
        <v>4</v>
      </c>
      <c r="O84" s="95">
        <f>IF($C84 = "neg", (($D84+1) - VLOOKUP($B84,'Results-formatted 060121'!$A:$AJ,(O$3+2),FALSE)), IF($C84 = "pos-neg", (3+VLOOKUP($B84,'Results-formatted 060121'!$A:$AJ,(O$3+2),FALSE)), VLOOKUP($B84,'Results-formatted 060121'!$A:$AJ,(O$3+2),FALSE)))</f>
        <v>3</v>
      </c>
      <c r="P84" s="95">
        <f>IF($C84 = "neg", (($D84+1) - VLOOKUP($B84,'Results-formatted 060121'!$A:$AJ,(P$3+2),FALSE)), IF($C84 = "pos-neg", (3+VLOOKUP($B84,'Results-formatted 060121'!$A:$AJ,(P$3+2),FALSE)), VLOOKUP($B84,'Results-formatted 060121'!$A:$AJ,(P$3+2),FALSE)))</f>
        <v>2</v>
      </c>
      <c r="Q84" s="95">
        <f>IF($C84 = "neg", (($D84+1) - VLOOKUP($B84,'Results-formatted 060121'!$A:$AJ,(Q$3+2),FALSE)), IF($C84 = "pos-neg", (3+VLOOKUP($B84,'Results-formatted 060121'!$A:$AJ,(Q$3+2),FALSE)), VLOOKUP($B84,'Results-formatted 060121'!$A:$AJ,(Q$3+2),FALSE)))</f>
        <v>5</v>
      </c>
      <c r="R84" s="95">
        <f>IF($C84 = "neg", (($D84+1) - VLOOKUP($B84,'Results-formatted 060121'!$A:$AJ,(R$3+2),FALSE)), IF($C84 = "pos-neg", (3+VLOOKUP($B84,'Results-formatted 060121'!$A:$AJ,(R$3+2),FALSE)), VLOOKUP($B84,'Results-formatted 060121'!$A:$AJ,(R$3+2),FALSE)))</f>
        <v>4</v>
      </c>
      <c r="S84" s="95">
        <f>IF($C84 = "neg", (($D84+1) - VLOOKUP($B84,'Results-formatted 060121'!$A:$AJ,(S$3+2),FALSE)), IF($C84 = "pos-neg", (3+VLOOKUP($B84,'Results-formatted 060121'!$A:$AJ,(S$3+2),FALSE)), VLOOKUP($B84,'Results-formatted 060121'!$A:$AJ,(S$3+2),FALSE)))</f>
        <v>3</v>
      </c>
      <c r="T84" s="95">
        <f>IF($C84 = "neg", (($D84+1) - VLOOKUP($B84,'Results-formatted 060121'!$A:$AJ,(T$3+2),FALSE)), IF($C84 = "pos-neg", (3+VLOOKUP($B84,'Results-formatted 060121'!$A:$AJ,(T$3+2),FALSE)), VLOOKUP($B84,'Results-formatted 060121'!$A:$AJ,(T$3+2),FALSE)))</f>
        <v>4</v>
      </c>
      <c r="U84" s="95">
        <f>IF($C84 = "neg", (($D84+1) - VLOOKUP($B84,'Results-formatted 060121'!$A:$AJ,(U$3+2),FALSE)), IF($C84 = "pos-neg", (3+VLOOKUP($B84,'Results-formatted 060121'!$A:$AJ,(U$3+2),FALSE)), VLOOKUP($B84,'Results-formatted 060121'!$A:$AJ,(U$3+2),FALSE)))</f>
        <v>5</v>
      </c>
      <c r="V84" s="95">
        <f>IF($C84 = "neg", (($D84+1) - VLOOKUP($B84,'Results-formatted 060121'!$A:$AJ,(V$3+2),FALSE)), IF($C84 = "pos-neg", (3+VLOOKUP($B84,'Results-formatted 060121'!$A:$AJ,(V$3+2),FALSE)), VLOOKUP($B84,'Results-formatted 060121'!$A:$AJ,(V$3+2),FALSE)))</f>
        <v>3</v>
      </c>
      <c r="W84" s="95">
        <f>IF($C84 = "neg", (($D84+1) - VLOOKUP($B84,'Results-formatted 060121'!$A:$AJ,(W$3+2),FALSE)), IF($C84 = "pos-neg", (3+VLOOKUP($B84,'Results-formatted 060121'!$A:$AJ,(W$3+2),FALSE)), VLOOKUP($B84,'Results-formatted 060121'!$A:$AJ,(W$3+2),FALSE)))</f>
        <v>4</v>
      </c>
      <c r="X84" s="95">
        <f>IF($C84 = "neg", (($D84+1) - VLOOKUP($B84,'Results-formatted 060121'!$A:$AJ,(X$3+2),FALSE)), IF($C84 = "pos-neg", (3+VLOOKUP($B84,'Results-formatted 060121'!$A:$AJ,(X$3+2),FALSE)), VLOOKUP($B84,'Results-formatted 060121'!$A:$AJ,(X$3+2),FALSE)))</f>
        <v>4</v>
      </c>
      <c r="Y84" s="95">
        <f>IF($C84 = "neg", (($D84+1) - VLOOKUP($B84,'Results-formatted 060121'!$A:$AJ,(Y$3+2),FALSE)), IF($C84 = "pos-neg", (3+VLOOKUP($B84,'Results-formatted 060121'!$A:$AJ,(Y$3+2),FALSE)), VLOOKUP($B84,'Results-formatted 060121'!$A:$AJ,(Y$3+2),FALSE)))</f>
        <v>4</v>
      </c>
      <c r="Z84" s="95">
        <f>IF($C84 = "neg", (($D84+1) - VLOOKUP($B84,'Results-formatted 060121'!$A:$AJ,(Z$3+2),FALSE)), IF($C84 = "pos-neg", (3+VLOOKUP($B84,'Results-formatted 060121'!$A:$AJ,(Z$3+2),FALSE)), VLOOKUP($B84,'Results-formatted 060121'!$A:$AJ,(Z$3+2),FALSE)))</f>
        <v>2</v>
      </c>
      <c r="AA84" s="95">
        <f>IF($C84 = "neg", (($D84+1) - VLOOKUP($B84,'Results-formatted 060121'!$A:$AJ,(AA$3+2),FALSE)), IF($C84 = "pos-neg", (3+VLOOKUP($B84,'Results-formatted 060121'!$A:$AJ,(AA$3+2),FALSE)), VLOOKUP($B84,'Results-formatted 060121'!$A:$AJ,(AA$3+2),FALSE)))</f>
        <v>5</v>
      </c>
      <c r="AB84" s="95">
        <f>IF($C84 = "neg", (($D84+1) - VLOOKUP($B84,'Results-formatted 060121'!$A:$AJ,(AB$3+2),FALSE)), IF($C84 = "pos-neg", (3+VLOOKUP($B84,'Results-formatted 060121'!$A:$AJ,(AB$3+2),FALSE)), VLOOKUP($B84,'Results-formatted 060121'!$A:$AJ,(AB$3+2),FALSE)))</f>
        <v>4</v>
      </c>
      <c r="AC84" s="95">
        <f>IF($C84 = "neg", (($D84+1) - VLOOKUP($B84,'Results-formatted 060121'!$A:$AJ,(AC$3+2),FALSE)), IF($C84 = "pos-neg", (3+VLOOKUP($B84,'Results-formatted 060121'!$A:$AJ,(AC$3+2),FALSE)), VLOOKUP($B84,'Results-formatted 060121'!$A:$AJ,(AC$3+2),FALSE)))</f>
        <v>2</v>
      </c>
      <c r="AD84" s="95">
        <f>IF($C84 = "neg", (($D84+1) - VLOOKUP($B84,'Results-formatted 060121'!$A:$AJ,(AD$3+2),FALSE)), IF($C84 = "pos-neg", (3+VLOOKUP($B84,'Results-formatted 060121'!$A:$AJ,(AD$3+2),FALSE)), VLOOKUP($B84,'Results-formatted 060121'!$A:$AJ,(AD$3+2),FALSE)))</f>
        <v>3</v>
      </c>
      <c r="AE84" s="95">
        <f>IF($C84 = "neg", (($D84+1) - VLOOKUP($B84,'Results-formatted 060121'!$A:$AJ,(AE$3+2),FALSE)), IF($C84 = "pos-neg", (3+VLOOKUP($B84,'Results-formatted 060121'!$A:$AJ,(AE$3+2),FALSE)), VLOOKUP($B84,'Results-formatted 060121'!$A:$AJ,(AE$3+2),FALSE)))</f>
        <v>4</v>
      </c>
      <c r="AF84" s="95">
        <f>IF($C84 = "neg", (($D84+1) - VLOOKUP($B84,'Results-formatted 060121'!$A:$AJ,(AF$3+2),FALSE)), IF($C84 = "pos-neg", (3+VLOOKUP($B84,'Results-formatted 060121'!$A:$AJ,(AF$3+2),FALSE)), VLOOKUP($B84,'Results-formatted 060121'!$A:$AJ,(AF$3+2),FALSE)))</f>
        <v>4</v>
      </c>
      <c r="AG84" s="95">
        <f>IF($C84 = "neg", (($D84+1) - VLOOKUP($B84,'Results-formatted 060121'!$A:$AJ,(AG$3+2),FALSE)), IF($C84 = "pos-neg", (3+VLOOKUP($B84,'Results-formatted 060121'!$A:$AJ,(AG$3+2),FALSE)), VLOOKUP($B84,'Results-formatted 060121'!$A:$AJ,(AG$3+2),FALSE)))</f>
        <v>3</v>
      </c>
      <c r="AH84" s="95">
        <f>IF($C84 = "neg", (($D84+1) - VLOOKUP($B84,'Results-formatted 060121'!$A:$AJ,(AH$3+2),FALSE)), IF($C84 = "pos-neg", (3+VLOOKUP($B84,'Results-formatted 060121'!$A:$AJ,(AH$3+2),FALSE)), VLOOKUP($B84,'Results-formatted 060121'!$A:$AJ,(AH$3+2),FALSE)))</f>
        <v>3</v>
      </c>
      <c r="AI84" s="95">
        <f>IF($C84 = "neg", (($D84+1) - VLOOKUP($B84,'Results-formatted 060121'!$A:$AJ,(AI$3+2),FALSE)), IF($C84 = "pos-neg", (3+VLOOKUP($B84,'Results-formatted 060121'!$A:$AJ,(AI$3+2),FALSE)), VLOOKUP($B84,'Results-formatted 060121'!$A:$AJ,(AI$3+2),FALSE)))</f>
        <v>2</v>
      </c>
      <c r="AJ84" s="95">
        <f>IF($C84 = "neg", (($D84+1) - VLOOKUP($B84,'Results-formatted 060121'!$A:$AJ,(AJ$3+2),FALSE)), IF($C84 = "pos-neg", (3+VLOOKUP($B84,'Results-formatted 060121'!$A:$AJ,(AJ$3+2),FALSE)), VLOOKUP($B84,'Results-formatted 060121'!$A:$AJ,(AJ$3+2),FALSE)))</f>
        <v>5</v>
      </c>
      <c r="AK84" s="95">
        <f>IF($C84 = "neg", (($D84+1) - VLOOKUP($B84,'Results-formatted 060121'!$A:$AJ,(AK$3+2),FALSE)), IF($C84 = "pos-neg", (3+VLOOKUP($B84,'Results-formatted 060121'!$A:$AJ,(AK$3+2),FALSE)), VLOOKUP($B84,'Results-formatted 060121'!$A:$AJ,(AK$3+2),FALSE)))</f>
        <v>4</v>
      </c>
      <c r="AL84" s="95">
        <f>IF($C84 = "neg", (($D84+1) - VLOOKUP($B84,'Results-formatted 060121'!$A:$AJ,(AL$3+2),FALSE)), IF($C84 = "pos-neg", (3+VLOOKUP($B84,'Results-formatted 060121'!$A:$AJ,(AL$3+2),FALSE)), VLOOKUP($B84,'Results-formatted 060121'!$A:$AJ,(AL$3+2),FALSE)))</f>
        <v>3</v>
      </c>
      <c r="AM84" s="95">
        <f>IF($C84 = "neg", (($D84+1) - VLOOKUP($B84,'Results-formatted 060121'!$A:AJ,(AM$3+2),FALSE)), IF($C84 = "pos-neg", (3+VLOOKUP($B84,'Results-formatted 060121'!$A:AJ,(AM$3+2),FALSE)), VLOOKUP($B84,'Results-formatted 060121'!$A:AJ,(AM$3+2),FALSE)))</f>
        <v>4</v>
      </c>
      <c r="AN84" s="95">
        <f>IF($C84 = "neg", (($D84+1) - VLOOKUP($B84,'Results-formatted 060121'!$A:AK,(AN$3+2),FALSE)), IF($C84 = "pos-neg", (3+VLOOKUP($B84,'Results-formatted 060121'!$A:AK,(AN$3+2),FALSE)), VLOOKUP($B84,'Results-formatted 060121'!$A:AK,(AN$3+2),FALSE)))</f>
        <v>4</v>
      </c>
      <c r="AO84" s="95">
        <f>IF($C84 = "neg", (($D84+1) - VLOOKUP($B84,'Results-formatted 060121'!$A:AL,(AO$3+2),FALSE)), IF($C84 = "pos-neg", (3+VLOOKUP($B84,'Results-formatted 060121'!$A:AL,(AO$3+2),FALSE)), VLOOKUP($B84,'Results-formatted 060121'!$A:AL,(AO$3+2),FALSE)))</f>
        <v>4</v>
      </c>
      <c r="AP84" s="95">
        <f>IF($C84 = "neg", (($D84+1) - VLOOKUP($B84,'Results-formatted 060121'!$A:AM,(AP$3+2),FALSE)), IF($C84 = "pos-neg", (3+VLOOKUP($B84,'Results-formatted 060121'!$A:AM,(AP$3+2),FALSE)), VLOOKUP($B84,'Results-formatted 060121'!$A:AM,(AP$3+2),FALSE)))</f>
        <v>2</v>
      </c>
      <c r="AQ84" s="95">
        <f>IF($C84 = "neg", (($D84+1) - VLOOKUP($B84,'Results-formatted 060121'!$A:AN,(AQ$3+2),FALSE)), IF($C84 = "pos-neg", (3+VLOOKUP($B84,'Results-formatted 060121'!$A:AN,(AQ$3+2),FALSE)), VLOOKUP($B84,'Results-formatted 060121'!$A:AN,(AQ$3+2),FALSE)))</f>
        <v>2</v>
      </c>
      <c r="AR84" s="95">
        <f>IF($C84 = "neg", (($D84+1) - VLOOKUP($B84,'Results-formatted 060121'!$A:AO,(AR$3+2),FALSE)), IF($C84 = "pos-neg", (3+VLOOKUP($B84,'Results-formatted 060121'!$A:AO,(AR$3+2),FALSE)), VLOOKUP($B84,'Results-formatted 060121'!$A:AO,(AR$3+2),FALSE)))</f>
        <v>2</v>
      </c>
      <c r="AS84" s="95">
        <f>IF($C84 = "neg", (($D84+1) - VLOOKUP($B84,'Results-formatted 060121'!$A:AP,(AS$3+2),FALSE)), IF($C84 = "pos-neg", (3+VLOOKUP($B84,'Results-formatted 060121'!$A:AP,(AS$3+2),FALSE)), VLOOKUP($B84,'Results-formatted 060121'!$A:AP,(AS$3+2),FALSE)))</f>
        <v>3</v>
      </c>
      <c r="AT84" s="95">
        <f>IF($C84 = "neg", (($D84+1) - VLOOKUP($B84,'Results-formatted 060121'!$A:AQ,(AT$3+2),FALSE)), IF($C84 = "pos-neg", (3+VLOOKUP($B84,'Results-formatted 060121'!$A:AQ,(AT$3+2),FALSE)), VLOOKUP($B84,'Results-formatted 060121'!$A:AQ,(AT$3+2),FALSE)))</f>
        <v>4</v>
      </c>
      <c r="AU84" s="95">
        <f>IF($C84 = "neg", (($D84+1) - VLOOKUP($B84,'Results-formatted 060121'!$A:AR,(AU$3+2),FALSE)), IF($C84 = "pos-neg", (3+VLOOKUP($B84,'Results-formatted 060121'!$A:AR,(AU$3+2),FALSE)), VLOOKUP($B84,'Results-formatted 060121'!$A:AR,(AU$3+2),FALSE)))</f>
        <v>4</v>
      </c>
      <c r="AV84" s="95">
        <f>IF($C84 = "neg", (($D84+1) - VLOOKUP($B84,'Results-formatted 060121'!$A:AS,(AV$3+2),FALSE)), IF($C84 = "pos-neg", (3+VLOOKUP($B84,'Results-formatted 060121'!$A:AS,(AV$3+2),FALSE)), VLOOKUP($B84,'Results-formatted 060121'!$A:AS,(AV$3+2),FALSE)))</f>
        <v>3</v>
      </c>
      <c r="AW84" s="95">
        <f>IF($C84 = "neg", (($D84+1) - VLOOKUP($B84,'Results-formatted 060121'!$A:AT,(AW$3+2),FALSE)), IF($C84 = "pos-neg", (3+VLOOKUP($B84,'Results-formatted 060121'!$A:AT,(AW$3+2),FALSE)), VLOOKUP($B84,'Results-formatted 060121'!$A:AT,(AW$3+2),FALSE)))</f>
        <v>3</v>
      </c>
      <c r="AX84" s="95">
        <f>IF($C84 = "neg", (($D84+1) - VLOOKUP($B84,'Results-formatted 060121'!$A:AU,(AX$3+2),FALSE)), IF($C84 = "pos-neg", (3+VLOOKUP($B84,'Results-formatted 060121'!$A:AU,(AX$3+2),FALSE)), VLOOKUP($B84,'Results-formatted 060121'!$A:AU,(AX$3+2),FALSE)))</f>
        <v>2</v>
      </c>
      <c r="AY84" s="95">
        <f>IF($C84 = "neg", (($D84+1) - VLOOKUP($B84,'Results-formatted 060121'!$A:AV,(AY$3+2),FALSE)), IF($C84 = "pos-neg", (3+VLOOKUP($B84,'Results-formatted 060121'!$A:AV,(AY$3+2),FALSE)), VLOOKUP($B84,'Results-formatted 060121'!$A:AV,(AY$3+2),FALSE)))</f>
        <v>0</v>
      </c>
      <c r="AZ84" s="95">
        <f>IF($C84 = "neg", (($D84+1) - VLOOKUP($B84,'Results-formatted 060121'!$A:AW,(AZ$3+2),FALSE)), IF($C84 = "pos-neg", (3+VLOOKUP($B84,'Results-formatted 060121'!$A:AW,(AZ$3+2),FALSE)), VLOOKUP($B84,'Results-formatted 060121'!$A:AW,(AZ$3+2),FALSE)))</f>
        <v>3</v>
      </c>
      <c r="BA84" s="95">
        <f>IF($C84 = "neg", (($D84+1) - VLOOKUP($B84,'Results-formatted 060121'!$A:AX,(BA$3+2),FALSE)), IF($C84 = "pos-neg", (3+VLOOKUP($B84,'Results-formatted 060121'!$A:AX,(BA$3+2),FALSE)), VLOOKUP($B84,'Results-formatted 060121'!$A:AX,(BA$3+2),FALSE)))</f>
        <v>3</v>
      </c>
      <c r="BB84" s="95">
        <f>IF($C84 = "neg", (($D84+1) - VLOOKUP($B84,'Results-formatted 060121'!$A:AY,(BB$3+2),FALSE)), IF($C84 = "pos-neg", (3+VLOOKUP($B84,'Results-formatted 060121'!$A:AY,(BB$3+2),FALSE)), VLOOKUP($B84,'Results-formatted 060121'!$A:AY,(BB$3+2),FALSE)))</f>
        <v>4</v>
      </c>
      <c r="BC84" s="95">
        <f>IF($C84 = "neg", (($D84+1) - VLOOKUP($B84,'Results-formatted 060121'!$A:AZ,(BC$3+2),FALSE)), IF($C84 = "pos-neg", (3+VLOOKUP($B84,'Results-formatted 060121'!$A:AZ,(BC$3+2),FALSE)), VLOOKUP($B84,'Results-formatted 060121'!$A:AZ,(BC$3+2),FALSE)))</f>
        <v>2</v>
      </c>
      <c r="BD84" s="95">
        <f>IF($C84 = "neg", (($D84+1) - VLOOKUP($B84,'Results-formatted 060121'!$A:BA,(BD$3+2),FALSE)), IF($C84 = "pos-neg", (3+VLOOKUP($B84,'Results-formatted 060121'!$A:BA,(BD$3+2),FALSE)), VLOOKUP($B84,'Results-formatted 060121'!$A:BA,(BD$3+2),FALSE)))</f>
        <v>4</v>
      </c>
      <c r="BE84" s="95">
        <f>IF($C84 = "neg", (($D84+1) - VLOOKUP($B84,'Results-formatted 060121'!$A:BB,(BE$3+2),FALSE)), IF($C84 = "pos-neg", (3+VLOOKUP($B84,'Results-formatted 060121'!$A:BB,(BE$3+2),FALSE)), VLOOKUP($B84,'Results-formatted 060121'!$A:BB,(BE$3+2),FALSE)))</f>
        <v>4</v>
      </c>
      <c r="BF84" s="95">
        <f>IF($C84 = "neg", (($D84+1) - VLOOKUP($B84,'Results-formatted 060121'!$A:BC,(BF$3+2),FALSE)), IF($C84 = "pos-neg", (3+VLOOKUP($B84,'Results-formatted 060121'!$A:BC,(BF$3+2),FALSE)), VLOOKUP($B84,'Results-formatted 060121'!$A:BC,(BF$3+2),FALSE)))</f>
        <v>4</v>
      </c>
      <c r="BG84" s="95">
        <f>IF($C84 = "neg", (($D84+1) - VLOOKUP($B84,'Results-formatted 060121'!$A:BD,(BG$3+2),FALSE)), IF($C84 = "pos-neg", (3+VLOOKUP($B84,'Results-formatted 060121'!$A:BD,(BG$3+2),FALSE)), VLOOKUP($B84,'Results-formatted 060121'!$A:BD,(BG$3+2),FALSE)))</f>
        <v>3</v>
      </c>
      <c r="BH84" s="95">
        <f>IF($C84 = "neg", (($D84+1) - VLOOKUP($B84,'Results-formatted 060121'!$A:BE,(BH$3+2),FALSE)), IF($C84 = "pos-neg", (3+VLOOKUP($B84,'Results-formatted 060121'!$A:BE,(BH$3+2),FALSE)), VLOOKUP($B84,'Results-formatted 060121'!$A:BE,(BH$3+2),FALSE)))</f>
        <v>3</v>
      </c>
      <c r="BI84" s="95">
        <f>IF($C84 = "neg", (($D84+1) - VLOOKUP($B84,'Results-formatted 060121'!$A:BF,(BI$3+2),FALSE)), IF($C84 = "pos-neg", (3+VLOOKUP($B84,'Results-formatted 060121'!$A:BF,(BI$3+2),FALSE)), VLOOKUP($B84,'Results-formatted 060121'!$A:BF,(BI$3+2),FALSE)))</f>
        <v>4</v>
      </c>
      <c r="BJ84" s="95">
        <f>IF($C84 = "neg", (($D84+1) - VLOOKUP($B84,'Results-formatted 060121'!$A:BG,(BJ$3+2),FALSE)), IF($C84 = "pos-neg", (3+VLOOKUP($B84,'Results-formatted 060121'!$A:BG,(BJ$3+2),FALSE)), VLOOKUP($B84,'Results-formatted 060121'!$A:BG,(BJ$3+2),FALSE)))</f>
        <v>5</v>
      </c>
      <c r="BK84" s="95">
        <f>IF($C84 = "neg", (($D84+1) - VLOOKUP($B84,'Results-formatted 060121'!$A:BH,(BK$3+2),FALSE)), IF($C84 = "pos-neg", (3+VLOOKUP($B84,'Results-formatted 060121'!$A:BH,(BK$3+2),FALSE)), VLOOKUP($B84,'Results-formatted 060121'!$A:BH,(BK$3+2),FALSE)))</f>
        <v>4</v>
      </c>
      <c r="BL84" s="95">
        <f>IF($C84 = "neg", (($D84+1) - VLOOKUP($B84,'Results-formatted 060121'!$A:BI,(BL$3+2),FALSE)), IF($C84 = "pos-neg", (3+VLOOKUP($B84,'Results-formatted 060121'!$A:BI,(BL$3+2),FALSE)), VLOOKUP($B84,'Results-formatted 060121'!$A:BI,(BL$3+2),FALSE)))</f>
        <v>4</v>
      </c>
      <c r="BM84" s="95">
        <f>IF($C84 = "neg", (($D84+1) - VLOOKUP($B84,'Results-formatted 060121'!$A:BJ,(BM$3+2),FALSE)), IF($C84 = "pos-neg", (3+VLOOKUP($B84,'Results-formatted 060121'!$A:BJ,(BM$3+2),FALSE)), VLOOKUP($B84,'Results-formatted 060121'!$A:BJ,(BM$3+2),FALSE)))</f>
        <v>3</v>
      </c>
      <c r="BN84" s="95"/>
      <c r="BO84" s="95"/>
      <c r="BP84" s="95"/>
      <c r="BQ84" s="95"/>
      <c r="BR84" s="95"/>
      <c r="BS84" s="95"/>
      <c r="BT84" s="95"/>
      <c r="BU84" s="95"/>
      <c r="BV84" s="95"/>
      <c r="BW84" s="95"/>
      <c r="BX84" s="95"/>
      <c r="BY84" s="95"/>
      <c r="BZ84" s="95"/>
      <c r="CA84" s="95"/>
      <c r="CB84" s="95"/>
      <c r="CC84" s="95"/>
      <c r="CD84" s="98"/>
      <c r="CE84" s="25">
        <f t="shared" si="21"/>
        <v>3.3166666666666669</v>
      </c>
      <c r="CF84" s="25">
        <f t="shared" si="22"/>
        <v>1.0494819814453848</v>
      </c>
    </row>
    <row r="85" spans="2:84" ht="56" x14ac:dyDescent="0.15">
      <c r="B85" s="84" t="s">
        <v>753</v>
      </c>
      <c r="C85" s="86" t="s">
        <v>224</v>
      </c>
      <c r="D85" s="2">
        <v>5</v>
      </c>
      <c r="E85" s="15" t="s">
        <v>1157</v>
      </c>
      <c r="F85" s="95">
        <f>IF($C85 = "neg", (($D85+1) - VLOOKUP($B85,'Results-formatted 060121'!$A:$AJ,(F$3+2),FALSE)), IF($C85 = "pos-neg", (3+VLOOKUP($B85,'Results-formatted 060121'!$A:$AJ,(F$3+2),FALSE)), VLOOKUP($B85,'Results-formatted 060121'!$A:$AJ,(F$3+2),FALSE)))</f>
        <v>3</v>
      </c>
      <c r="G85" s="95">
        <f>IF($C85 = "neg", (($D85+1) - VLOOKUP($B85,'Results-formatted 060121'!$A:$AJ,(G$3+2),FALSE)), IF($C85 = "pos-neg", (3+VLOOKUP($B85,'Results-formatted 060121'!$A:$AJ,(G$3+2),FALSE)), VLOOKUP($B85,'Results-formatted 060121'!$A:$AJ,(G$3+2),FALSE)))</f>
        <v>5</v>
      </c>
      <c r="H85" s="95">
        <f>IF($C85 = "neg", (($D85+1) - VLOOKUP($B85,'Results-formatted 060121'!$A:$AJ,(H$3+2),FALSE)), IF($C85 = "pos-neg", (3+VLOOKUP($B85,'Results-formatted 060121'!$A:$AJ,(H$3+2),FALSE)), VLOOKUP($B85,'Results-formatted 060121'!$A:$AJ,(H$3+2),FALSE)))</f>
        <v>2</v>
      </c>
      <c r="I85" s="95">
        <f>IF($C85 = "neg", (($D85+1) - VLOOKUP($B85,'Results-formatted 060121'!$A:$AJ,(I$3+2),FALSE)), IF($C85 = "pos-neg", (3+VLOOKUP($B85,'Results-formatted 060121'!$A:$AJ,(I$3+2),FALSE)), VLOOKUP($B85,'Results-formatted 060121'!$A:$AJ,(I$3+2),FALSE)))</f>
        <v>1</v>
      </c>
      <c r="J85" s="95">
        <f>IF($C85 = "neg", (($D85+1) - VLOOKUP($B85,'Results-formatted 060121'!$A:$AJ,(J$3+2),FALSE)), IF($C85 = "pos-neg", (3+VLOOKUP($B85,'Results-formatted 060121'!$A:$AJ,(J$3+2),FALSE)), VLOOKUP($B85,'Results-formatted 060121'!$A:$AJ,(J$3+2),FALSE)))</f>
        <v>3</v>
      </c>
      <c r="K85" s="95">
        <f>IF($C85 = "neg", (($D85+1) - VLOOKUP($B85,'Results-formatted 060121'!$A:$AJ,(K$3+2),FALSE)), IF($C85 = "pos-neg", (3+VLOOKUP($B85,'Results-formatted 060121'!$A:$AJ,(K$3+2),FALSE)), VLOOKUP($B85,'Results-formatted 060121'!$A:$AJ,(K$3+2),FALSE)))</f>
        <v>4</v>
      </c>
      <c r="L85" s="95">
        <f>IF($C85 = "neg", (($D85+1) - VLOOKUP($B85,'Results-formatted 060121'!$A:$AJ,(L$3+2),FALSE)), IF($C85 = "pos-neg", (3+VLOOKUP($B85,'Results-formatted 060121'!$A:$AJ,(L$3+2),FALSE)), VLOOKUP($B85,'Results-formatted 060121'!$A:$AJ,(L$3+2),FALSE)))</f>
        <v>3</v>
      </c>
      <c r="M85" s="95">
        <f>IF($C85 = "neg", (($D85+1) - VLOOKUP($B85,'Results-formatted 060121'!$A:$AJ,(M$3+2),FALSE)), IF($C85 = "pos-neg", (3+VLOOKUP($B85,'Results-formatted 060121'!$A:$AJ,(M$3+2),FALSE)), VLOOKUP($B85,'Results-formatted 060121'!$A:$AJ,(M$3+2),FALSE)))</f>
        <v>5</v>
      </c>
      <c r="N85" s="95">
        <f>IF($C85 = "neg", (($D85+1) - VLOOKUP($B85,'Results-formatted 060121'!$A:$AJ,(N$3+2),FALSE)), IF($C85 = "pos-neg", (3+VLOOKUP($B85,'Results-formatted 060121'!$A:$AJ,(N$3+2),FALSE)), VLOOKUP($B85,'Results-formatted 060121'!$A:$AJ,(N$3+2),FALSE)))</f>
        <v>3</v>
      </c>
      <c r="O85" s="95">
        <f>IF($C85 = "neg", (($D85+1) - VLOOKUP($B85,'Results-formatted 060121'!$A:$AJ,(O$3+2),FALSE)), IF($C85 = "pos-neg", (3+VLOOKUP($B85,'Results-formatted 060121'!$A:$AJ,(O$3+2),FALSE)), VLOOKUP($B85,'Results-formatted 060121'!$A:$AJ,(O$3+2),FALSE)))</f>
        <v>2</v>
      </c>
      <c r="P85" s="95">
        <f>IF($C85 = "neg", (($D85+1) - VLOOKUP($B85,'Results-formatted 060121'!$A:$AJ,(P$3+2),FALSE)), IF($C85 = "pos-neg", (3+VLOOKUP($B85,'Results-formatted 060121'!$A:$AJ,(P$3+2),FALSE)), VLOOKUP($B85,'Results-formatted 060121'!$A:$AJ,(P$3+2),FALSE)))</f>
        <v>4</v>
      </c>
      <c r="Q85" s="95">
        <f>IF($C85 = "neg", (($D85+1) - VLOOKUP($B85,'Results-formatted 060121'!$A:$AJ,(Q$3+2),FALSE)), IF($C85 = "pos-neg", (3+VLOOKUP($B85,'Results-formatted 060121'!$A:$AJ,(Q$3+2),FALSE)), VLOOKUP($B85,'Results-formatted 060121'!$A:$AJ,(Q$3+2),FALSE)))</f>
        <v>5</v>
      </c>
      <c r="R85" s="95">
        <f>IF($C85 = "neg", (($D85+1) - VLOOKUP($B85,'Results-formatted 060121'!$A:$AJ,(R$3+2),FALSE)), IF($C85 = "pos-neg", (3+VLOOKUP($B85,'Results-formatted 060121'!$A:$AJ,(R$3+2),FALSE)), VLOOKUP($B85,'Results-formatted 060121'!$A:$AJ,(R$3+2),FALSE)))</f>
        <v>4</v>
      </c>
      <c r="S85" s="95">
        <f>IF($C85 = "neg", (($D85+1) - VLOOKUP($B85,'Results-formatted 060121'!$A:$AJ,(S$3+2),FALSE)), IF($C85 = "pos-neg", (3+VLOOKUP($B85,'Results-formatted 060121'!$A:$AJ,(S$3+2),FALSE)), VLOOKUP($B85,'Results-formatted 060121'!$A:$AJ,(S$3+2),FALSE)))</f>
        <v>3</v>
      </c>
      <c r="T85" s="95">
        <f>IF($C85 = "neg", (($D85+1) - VLOOKUP($B85,'Results-formatted 060121'!$A:$AJ,(T$3+2),FALSE)), IF($C85 = "pos-neg", (3+VLOOKUP($B85,'Results-formatted 060121'!$A:$AJ,(T$3+2),FALSE)), VLOOKUP($B85,'Results-formatted 060121'!$A:$AJ,(T$3+2),FALSE)))</f>
        <v>4</v>
      </c>
      <c r="U85" s="95">
        <f>IF($C85 = "neg", (($D85+1) - VLOOKUP($B85,'Results-formatted 060121'!$A:$AJ,(U$3+2),FALSE)), IF($C85 = "pos-neg", (3+VLOOKUP($B85,'Results-formatted 060121'!$A:$AJ,(U$3+2),FALSE)), VLOOKUP($B85,'Results-formatted 060121'!$A:$AJ,(U$3+2),FALSE)))</f>
        <v>5</v>
      </c>
      <c r="V85" s="95">
        <f>IF($C85 = "neg", (($D85+1) - VLOOKUP($B85,'Results-formatted 060121'!$A:$AJ,(V$3+2),FALSE)), IF($C85 = "pos-neg", (3+VLOOKUP($B85,'Results-formatted 060121'!$A:$AJ,(V$3+2),FALSE)), VLOOKUP($B85,'Results-formatted 060121'!$A:$AJ,(V$3+2),FALSE)))</f>
        <v>4</v>
      </c>
      <c r="W85" s="95">
        <f>IF($C85 = "neg", (($D85+1) - VLOOKUP($B85,'Results-formatted 060121'!$A:$AJ,(W$3+2),FALSE)), IF($C85 = "pos-neg", (3+VLOOKUP($B85,'Results-formatted 060121'!$A:$AJ,(W$3+2),FALSE)), VLOOKUP($B85,'Results-formatted 060121'!$A:$AJ,(W$3+2),FALSE)))</f>
        <v>4</v>
      </c>
      <c r="X85" s="95">
        <f>IF($C85 = "neg", (($D85+1) - VLOOKUP($B85,'Results-formatted 060121'!$A:$AJ,(X$3+2),FALSE)), IF($C85 = "pos-neg", (3+VLOOKUP($B85,'Results-formatted 060121'!$A:$AJ,(X$3+2),FALSE)), VLOOKUP($B85,'Results-formatted 060121'!$A:$AJ,(X$3+2),FALSE)))</f>
        <v>3</v>
      </c>
      <c r="Y85" s="95">
        <f>IF($C85 = "neg", (($D85+1) - VLOOKUP($B85,'Results-formatted 060121'!$A:$AJ,(Y$3+2),FALSE)), IF($C85 = "pos-neg", (3+VLOOKUP($B85,'Results-formatted 060121'!$A:$AJ,(Y$3+2),FALSE)), VLOOKUP($B85,'Results-formatted 060121'!$A:$AJ,(Y$3+2),FALSE)))</f>
        <v>4</v>
      </c>
      <c r="Z85" s="95">
        <f>IF($C85 = "neg", (($D85+1) - VLOOKUP($B85,'Results-formatted 060121'!$A:$AJ,(Z$3+2),FALSE)), IF($C85 = "pos-neg", (3+VLOOKUP($B85,'Results-formatted 060121'!$A:$AJ,(Z$3+2),FALSE)), VLOOKUP($B85,'Results-formatted 060121'!$A:$AJ,(Z$3+2),FALSE)))</f>
        <v>3</v>
      </c>
      <c r="AA85" s="95">
        <f>IF($C85 = "neg", (($D85+1) - VLOOKUP($B85,'Results-formatted 060121'!$A:$AJ,(AA$3+2),FALSE)), IF($C85 = "pos-neg", (3+VLOOKUP($B85,'Results-formatted 060121'!$A:$AJ,(AA$3+2),FALSE)), VLOOKUP($B85,'Results-formatted 060121'!$A:$AJ,(AA$3+2),FALSE)))</f>
        <v>4</v>
      </c>
      <c r="AB85" s="95">
        <f>IF($C85 = "neg", (($D85+1) - VLOOKUP($B85,'Results-formatted 060121'!$A:$AJ,(AB$3+2),FALSE)), IF($C85 = "pos-neg", (3+VLOOKUP($B85,'Results-formatted 060121'!$A:$AJ,(AB$3+2),FALSE)), VLOOKUP($B85,'Results-formatted 060121'!$A:$AJ,(AB$3+2),FALSE)))</f>
        <v>4</v>
      </c>
      <c r="AC85" s="95">
        <f>IF($C85 = "neg", (($D85+1) - VLOOKUP($B85,'Results-formatted 060121'!$A:$AJ,(AC$3+2),FALSE)), IF($C85 = "pos-neg", (3+VLOOKUP($B85,'Results-formatted 060121'!$A:$AJ,(AC$3+2),FALSE)), VLOOKUP($B85,'Results-formatted 060121'!$A:$AJ,(AC$3+2),FALSE)))</f>
        <v>3</v>
      </c>
      <c r="AD85" s="95">
        <f>IF($C85 = "neg", (($D85+1) - VLOOKUP($B85,'Results-formatted 060121'!$A:$AJ,(AD$3+2),FALSE)), IF($C85 = "pos-neg", (3+VLOOKUP($B85,'Results-formatted 060121'!$A:$AJ,(AD$3+2),FALSE)), VLOOKUP($B85,'Results-formatted 060121'!$A:$AJ,(AD$3+2),FALSE)))</f>
        <v>4</v>
      </c>
      <c r="AE85" s="95">
        <f>IF($C85 = "neg", (($D85+1) - VLOOKUP($B85,'Results-formatted 060121'!$A:$AJ,(AE$3+2),FALSE)), IF($C85 = "pos-neg", (3+VLOOKUP($B85,'Results-formatted 060121'!$A:$AJ,(AE$3+2),FALSE)), VLOOKUP($B85,'Results-formatted 060121'!$A:$AJ,(AE$3+2),FALSE)))</f>
        <v>4</v>
      </c>
      <c r="AF85" s="95">
        <f>IF($C85 = "neg", (($D85+1) - VLOOKUP($B85,'Results-formatted 060121'!$A:$AJ,(AF$3+2),FALSE)), IF($C85 = "pos-neg", (3+VLOOKUP($B85,'Results-formatted 060121'!$A:$AJ,(AF$3+2),FALSE)), VLOOKUP($B85,'Results-formatted 060121'!$A:$AJ,(AF$3+2),FALSE)))</f>
        <v>5</v>
      </c>
      <c r="AG85" s="95">
        <f>IF($C85 = "neg", (($D85+1) - VLOOKUP($B85,'Results-formatted 060121'!$A:$AJ,(AG$3+2),FALSE)), IF($C85 = "pos-neg", (3+VLOOKUP($B85,'Results-formatted 060121'!$A:$AJ,(AG$3+2),FALSE)), VLOOKUP($B85,'Results-formatted 060121'!$A:$AJ,(AG$3+2),FALSE)))</f>
        <v>4</v>
      </c>
      <c r="AH85" s="95">
        <f>IF($C85 = "neg", (($D85+1) - VLOOKUP($B85,'Results-formatted 060121'!$A:$AJ,(AH$3+2),FALSE)), IF($C85 = "pos-neg", (3+VLOOKUP($B85,'Results-formatted 060121'!$A:$AJ,(AH$3+2),FALSE)), VLOOKUP($B85,'Results-formatted 060121'!$A:$AJ,(AH$3+2),FALSE)))</f>
        <v>2</v>
      </c>
      <c r="AI85" s="95">
        <f>IF($C85 = "neg", (($D85+1) - VLOOKUP($B85,'Results-formatted 060121'!$A:$AJ,(AI$3+2),FALSE)), IF($C85 = "pos-neg", (3+VLOOKUP($B85,'Results-formatted 060121'!$A:$AJ,(AI$3+2),FALSE)), VLOOKUP($B85,'Results-formatted 060121'!$A:$AJ,(AI$3+2),FALSE)))</f>
        <v>1</v>
      </c>
      <c r="AJ85" s="95">
        <f>IF($C85 = "neg", (($D85+1) - VLOOKUP($B85,'Results-formatted 060121'!$A:$AJ,(AJ$3+2),FALSE)), IF($C85 = "pos-neg", (3+VLOOKUP($B85,'Results-formatted 060121'!$A:$AJ,(AJ$3+2),FALSE)), VLOOKUP($B85,'Results-formatted 060121'!$A:$AJ,(AJ$3+2),FALSE)))</f>
        <v>5</v>
      </c>
      <c r="AK85" s="95">
        <f>IF($C85 = "neg", (($D85+1) - VLOOKUP($B85,'Results-formatted 060121'!$A:$AJ,(AK$3+2),FALSE)), IF($C85 = "pos-neg", (3+VLOOKUP($B85,'Results-formatted 060121'!$A:$AJ,(AK$3+2),FALSE)), VLOOKUP($B85,'Results-formatted 060121'!$A:$AJ,(AK$3+2),FALSE)))</f>
        <v>5</v>
      </c>
      <c r="AL85" s="95">
        <f>IF($C85 = "neg", (($D85+1) - VLOOKUP($B85,'Results-formatted 060121'!$A:$AJ,(AL$3+2),FALSE)), IF($C85 = "pos-neg", (3+VLOOKUP($B85,'Results-formatted 060121'!$A:$AJ,(AL$3+2),FALSE)), VLOOKUP($B85,'Results-formatted 060121'!$A:$AJ,(AL$3+2),FALSE)))</f>
        <v>3</v>
      </c>
      <c r="AM85" s="95">
        <f>IF($C85 = "neg", (($D85+1) - VLOOKUP($B85,'Results-formatted 060121'!$A:AJ,(AM$3+2),FALSE)), IF($C85 = "pos-neg", (3+VLOOKUP($B85,'Results-formatted 060121'!$A:AJ,(AM$3+2),FALSE)), VLOOKUP($B85,'Results-formatted 060121'!$A:AJ,(AM$3+2),FALSE)))</f>
        <v>5</v>
      </c>
      <c r="AN85" s="95">
        <f>IF($C85 = "neg", (($D85+1) - VLOOKUP($B85,'Results-formatted 060121'!$A:AK,(AN$3+2),FALSE)), IF($C85 = "pos-neg", (3+VLOOKUP($B85,'Results-formatted 060121'!$A:AK,(AN$3+2),FALSE)), VLOOKUP($B85,'Results-formatted 060121'!$A:AK,(AN$3+2),FALSE)))</f>
        <v>5</v>
      </c>
      <c r="AO85" s="95">
        <f>IF($C85 = "neg", (($D85+1) - VLOOKUP($B85,'Results-formatted 060121'!$A:AL,(AO$3+2),FALSE)), IF($C85 = "pos-neg", (3+VLOOKUP($B85,'Results-formatted 060121'!$A:AL,(AO$3+2),FALSE)), VLOOKUP($B85,'Results-formatted 060121'!$A:AL,(AO$3+2),FALSE)))</f>
        <v>4</v>
      </c>
      <c r="AP85" s="95">
        <f>IF($C85 = "neg", (($D85+1) - VLOOKUP($B85,'Results-formatted 060121'!$A:AM,(AP$3+2),FALSE)), IF($C85 = "pos-neg", (3+VLOOKUP($B85,'Results-formatted 060121'!$A:AM,(AP$3+2),FALSE)), VLOOKUP($B85,'Results-formatted 060121'!$A:AM,(AP$3+2),FALSE)))</f>
        <v>2</v>
      </c>
      <c r="AQ85" s="95">
        <f>IF($C85 = "neg", (($D85+1) - VLOOKUP($B85,'Results-formatted 060121'!$A:AN,(AQ$3+2),FALSE)), IF($C85 = "pos-neg", (3+VLOOKUP($B85,'Results-formatted 060121'!$A:AN,(AQ$3+2),FALSE)), VLOOKUP($B85,'Results-formatted 060121'!$A:AN,(AQ$3+2),FALSE)))</f>
        <v>4</v>
      </c>
      <c r="AR85" s="95">
        <f>IF($C85 = "neg", (($D85+1) - VLOOKUP($B85,'Results-formatted 060121'!$A:AO,(AR$3+2),FALSE)), IF($C85 = "pos-neg", (3+VLOOKUP($B85,'Results-formatted 060121'!$A:AO,(AR$3+2),FALSE)), VLOOKUP($B85,'Results-formatted 060121'!$A:AO,(AR$3+2),FALSE)))</f>
        <v>3</v>
      </c>
      <c r="AS85" s="95">
        <f>IF($C85 = "neg", (($D85+1) - VLOOKUP($B85,'Results-formatted 060121'!$A:AP,(AS$3+2),FALSE)), IF($C85 = "pos-neg", (3+VLOOKUP($B85,'Results-formatted 060121'!$A:AP,(AS$3+2),FALSE)), VLOOKUP($B85,'Results-formatted 060121'!$A:AP,(AS$3+2),FALSE)))</f>
        <v>3</v>
      </c>
      <c r="AT85" s="95">
        <f>IF($C85 = "neg", (($D85+1) - VLOOKUP($B85,'Results-formatted 060121'!$A:AQ,(AT$3+2),FALSE)), IF($C85 = "pos-neg", (3+VLOOKUP($B85,'Results-formatted 060121'!$A:AQ,(AT$3+2),FALSE)), VLOOKUP($B85,'Results-formatted 060121'!$A:AQ,(AT$3+2),FALSE)))</f>
        <v>5</v>
      </c>
      <c r="AU85" s="95">
        <f>IF($C85 = "neg", (($D85+1) - VLOOKUP($B85,'Results-formatted 060121'!$A:AR,(AU$3+2),FALSE)), IF($C85 = "pos-neg", (3+VLOOKUP($B85,'Results-formatted 060121'!$A:AR,(AU$3+2),FALSE)), VLOOKUP($B85,'Results-formatted 060121'!$A:AR,(AU$3+2),FALSE)))</f>
        <v>3</v>
      </c>
      <c r="AV85" s="95">
        <f>IF($C85 = "neg", (($D85+1) - VLOOKUP($B85,'Results-formatted 060121'!$A:AS,(AV$3+2),FALSE)), IF($C85 = "pos-neg", (3+VLOOKUP($B85,'Results-formatted 060121'!$A:AS,(AV$3+2),FALSE)), VLOOKUP($B85,'Results-formatted 060121'!$A:AS,(AV$3+2),FALSE)))</f>
        <v>4</v>
      </c>
      <c r="AW85" s="95">
        <f>IF($C85 = "neg", (($D85+1) - VLOOKUP($B85,'Results-formatted 060121'!$A:AT,(AW$3+2),FALSE)), IF($C85 = "pos-neg", (3+VLOOKUP($B85,'Results-formatted 060121'!$A:AT,(AW$3+2),FALSE)), VLOOKUP($B85,'Results-formatted 060121'!$A:AT,(AW$3+2),FALSE)))</f>
        <v>3</v>
      </c>
      <c r="AX85" s="95">
        <f>IF($C85 = "neg", (($D85+1) - VLOOKUP($B85,'Results-formatted 060121'!$A:AU,(AX$3+2),FALSE)), IF($C85 = "pos-neg", (3+VLOOKUP($B85,'Results-formatted 060121'!$A:AU,(AX$3+2),FALSE)), VLOOKUP($B85,'Results-formatted 060121'!$A:AU,(AX$3+2),FALSE)))</f>
        <v>2</v>
      </c>
      <c r="AY85" s="95">
        <f>IF($C85 = "neg", (($D85+1) - VLOOKUP($B85,'Results-formatted 060121'!$A:AV,(AY$3+2),FALSE)), IF($C85 = "pos-neg", (3+VLOOKUP($B85,'Results-formatted 060121'!$A:AV,(AY$3+2),FALSE)), VLOOKUP($B85,'Results-formatted 060121'!$A:AV,(AY$3+2),FALSE)))</f>
        <v>0</v>
      </c>
      <c r="AZ85" s="95">
        <f>IF($C85 = "neg", (($D85+1) - VLOOKUP($B85,'Results-formatted 060121'!$A:AW,(AZ$3+2),FALSE)), IF($C85 = "pos-neg", (3+VLOOKUP($B85,'Results-formatted 060121'!$A:AW,(AZ$3+2),FALSE)), VLOOKUP($B85,'Results-formatted 060121'!$A:AW,(AZ$3+2),FALSE)))</f>
        <v>2</v>
      </c>
      <c r="BA85" s="95">
        <f>IF($C85 = "neg", (($D85+1) - VLOOKUP($B85,'Results-formatted 060121'!$A:AX,(BA$3+2),FALSE)), IF($C85 = "pos-neg", (3+VLOOKUP($B85,'Results-formatted 060121'!$A:AX,(BA$3+2),FALSE)), VLOOKUP($B85,'Results-formatted 060121'!$A:AX,(BA$3+2),FALSE)))</f>
        <v>3</v>
      </c>
      <c r="BB85" s="95">
        <f>IF($C85 = "neg", (($D85+1) - VLOOKUP($B85,'Results-formatted 060121'!$A:AY,(BB$3+2),FALSE)), IF($C85 = "pos-neg", (3+VLOOKUP($B85,'Results-formatted 060121'!$A:AY,(BB$3+2),FALSE)), VLOOKUP($B85,'Results-formatted 060121'!$A:AY,(BB$3+2),FALSE)))</f>
        <v>5</v>
      </c>
      <c r="BC85" s="95">
        <f>IF($C85 = "neg", (($D85+1) - VLOOKUP($B85,'Results-formatted 060121'!$A:AZ,(BC$3+2),FALSE)), IF($C85 = "pos-neg", (3+VLOOKUP($B85,'Results-formatted 060121'!$A:AZ,(BC$3+2),FALSE)), VLOOKUP($B85,'Results-formatted 060121'!$A:AZ,(BC$3+2),FALSE)))</f>
        <v>3</v>
      </c>
      <c r="BD85" s="95">
        <f>IF($C85 = "neg", (($D85+1) - VLOOKUP($B85,'Results-formatted 060121'!$A:BA,(BD$3+2),FALSE)), IF($C85 = "pos-neg", (3+VLOOKUP($B85,'Results-formatted 060121'!$A:BA,(BD$3+2),FALSE)), VLOOKUP($B85,'Results-formatted 060121'!$A:BA,(BD$3+2),FALSE)))</f>
        <v>3</v>
      </c>
      <c r="BE85" s="95">
        <f>IF($C85 = "neg", (($D85+1) - VLOOKUP($B85,'Results-formatted 060121'!$A:BB,(BE$3+2),FALSE)), IF($C85 = "pos-neg", (3+VLOOKUP($B85,'Results-formatted 060121'!$A:BB,(BE$3+2),FALSE)), VLOOKUP($B85,'Results-formatted 060121'!$A:BB,(BE$3+2),FALSE)))</f>
        <v>4</v>
      </c>
      <c r="BF85" s="95">
        <f>IF($C85 = "neg", (($D85+1) - VLOOKUP($B85,'Results-formatted 060121'!$A:BC,(BF$3+2),FALSE)), IF($C85 = "pos-neg", (3+VLOOKUP($B85,'Results-formatted 060121'!$A:BC,(BF$3+2),FALSE)), VLOOKUP($B85,'Results-formatted 060121'!$A:BC,(BF$3+2),FALSE)))</f>
        <v>5</v>
      </c>
      <c r="BG85" s="95">
        <f>IF($C85 = "neg", (($D85+1) - VLOOKUP($B85,'Results-formatted 060121'!$A:BD,(BG$3+2),FALSE)), IF($C85 = "pos-neg", (3+VLOOKUP($B85,'Results-formatted 060121'!$A:BD,(BG$3+2),FALSE)), VLOOKUP($B85,'Results-formatted 060121'!$A:BD,(BG$3+2),FALSE)))</f>
        <v>4</v>
      </c>
      <c r="BH85" s="95">
        <f>IF($C85 = "neg", (($D85+1) - VLOOKUP($B85,'Results-formatted 060121'!$A:BE,(BH$3+2),FALSE)), IF($C85 = "pos-neg", (3+VLOOKUP($B85,'Results-formatted 060121'!$A:BE,(BH$3+2),FALSE)), VLOOKUP($B85,'Results-formatted 060121'!$A:BE,(BH$3+2),FALSE)))</f>
        <v>2</v>
      </c>
      <c r="BI85" s="95">
        <f>IF($C85 = "neg", (($D85+1) - VLOOKUP($B85,'Results-formatted 060121'!$A:BF,(BI$3+2),FALSE)), IF($C85 = "pos-neg", (3+VLOOKUP($B85,'Results-formatted 060121'!$A:BF,(BI$3+2),FALSE)), VLOOKUP($B85,'Results-formatted 060121'!$A:BF,(BI$3+2),FALSE)))</f>
        <v>5</v>
      </c>
      <c r="BJ85" s="95">
        <f>IF($C85 = "neg", (($D85+1) - VLOOKUP($B85,'Results-formatted 060121'!$A:BG,(BJ$3+2),FALSE)), IF($C85 = "pos-neg", (3+VLOOKUP($B85,'Results-formatted 060121'!$A:BG,(BJ$3+2),FALSE)), VLOOKUP($B85,'Results-formatted 060121'!$A:BG,(BJ$3+2),FALSE)))</f>
        <v>4</v>
      </c>
      <c r="BK85" s="95">
        <f>IF($C85 = "neg", (($D85+1) - VLOOKUP($B85,'Results-formatted 060121'!$A:BH,(BK$3+2),FALSE)), IF($C85 = "pos-neg", (3+VLOOKUP($B85,'Results-formatted 060121'!$A:BH,(BK$3+2),FALSE)), VLOOKUP($B85,'Results-formatted 060121'!$A:BH,(BK$3+2),FALSE)))</f>
        <v>4</v>
      </c>
      <c r="BL85" s="95">
        <f>IF($C85 = "neg", (($D85+1) - VLOOKUP($B85,'Results-formatted 060121'!$A:BI,(BL$3+2),FALSE)), IF($C85 = "pos-neg", (3+VLOOKUP($B85,'Results-formatted 060121'!$A:BI,(BL$3+2),FALSE)), VLOOKUP($B85,'Results-formatted 060121'!$A:BI,(BL$3+2),FALSE)))</f>
        <v>4</v>
      </c>
      <c r="BM85" s="95">
        <f>IF($C85 = "neg", (($D85+1) - VLOOKUP($B85,'Results-formatted 060121'!$A:BJ,(BM$3+2),FALSE)), IF($C85 = "pos-neg", (3+VLOOKUP($B85,'Results-formatted 060121'!$A:BJ,(BM$3+2),FALSE)), VLOOKUP($B85,'Results-formatted 060121'!$A:BJ,(BM$3+2),FALSE)))</f>
        <v>3</v>
      </c>
      <c r="BN85" s="95"/>
      <c r="BO85" s="95"/>
      <c r="BP85" s="95"/>
      <c r="BQ85" s="95"/>
      <c r="BR85" s="95"/>
      <c r="BS85" s="95"/>
      <c r="BT85" s="95"/>
      <c r="BU85" s="95"/>
      <c r="BV85" s="95"/>
      <c r="BW85" s="95"/>
      <c r="BX85" s="95"/>
      <c r="BY85" s="95"/>
      <c r="BZ85" s="95"/>
      <c r="CA85" s="95"/>
      <c r="CB85" s="95"/>
      <c r="CC85" s="95"/>
      <c r="CD85" s="98"/>
      <c r="CE85" s="25">
        <f t="shared" si="21"/>
        <v>3.5333333333333332</v>
      </c>
      <c r="CF85" s="25">
        <f t="shared" si="22"/>
        <v>1.1566560021651346</v>
      </c>
    </row>
    <row r="86" spans="2:84" ht="42" x14ac:dyDescent="0.15">
      <c r="B86" s="84" t="s">
        <v>754</v>
      </c>
      <c r="C86" s="86" t="s">
        <v>224</v>
      </c>
      <c r="D86" s="2">
        <v>5</v>
      </c>
      <c r="E86" s="15" t="s">
        <v>1158</v>
      </c>
      <c r="F86" s="95">
        <f>IF($C86 = "neg", (($D86+1) - VLOOKUP($B86,'Results-formatted 060121'!$A:$AJ,(F$3+2),FALSE)), IF($C86 = "pos-neg", (3+VLOOKUP($B86,'Results-formatted 060121'!$A:$AJ,(F$3+2),FALSE)), VLOOKUP($B86,'Results-formatted 060121'!$A:$AJ,(F$3+2),FALSE)))</f>
        <v>3</v>
      </c>
      <c r="G86" s="95">
        <f>IF($C86 = "neg", (($D86+1) - VLOOKUP($B86,'Results-formatted 060121'!$A:$AJ,(G$3+2),FALSE)), IF($C86 = "pos-neg", (3+VLOOKUP($B86,'Results-formatted 060121'!$A:$AJ,(G$3+2),FALSE)), VLOOKUP($B86,'Results-formatted 060121'!$A:$AJ,(G$3+2),FALSE)))</f>
        <v>5</v>
      </c>
      <c r="H86" s="95">
        <f>IF($C86 = "neg", (($D86+1) - VLOOKUP($B86,'Results-formatted 060121'!$A:$AJ,(H$3+2),FALSE)), IF($C86 = "pos-neg", (3+VLOOKUP($B86,'Results-formatted 060121'!$A:$AJ,(H$3+2),FALSE)), VLOOKUP($B86,'Results-formatted 060121'!$A:$AJ,(H$3+2),FALSE)))</f>
        <v>2</v>
      </c>
      <c r="I86" s="95">
        <f>IF($C86 = "neg", (($D86+1) - VLOOKUP($B86,'Results-formatted 060121'!$A:$AJ,(I$3+2),FALSE)), IF($C86 = "pos-neg", (3+VLOOKUP($B86,'Results-formatted 060121'!$A:$AJ,(I$3+2),FALSE)), VLOOKUP($B86,'Results-formatted 060121'!$A:$AJ,(I$3+2),FALSE)))</f>
        <v>1</v>
      </c>
      <c r="J86" s="95">
        <f>IF($C86 = "neg", (($D86+1) - VLOOKUP($B86,'Results-formatted 060121'!$A:$AJ,(J$3+2),FALSE)), IF($C86 = "pos-neg", (3+VLOOKUP($B86,'Results-formatted 060121'!$A:$AJ,(J$3+2),FALSE)), VLOOKUP($B86,'Results-formatted 060121'!$A:$AJ,(J$3+2),FALSE)))</f>
        <v>3</v>
      </c>
      <c r="K86" s="95">
        <f>IF($C86 = "neg", (($D86+1) - VLOOKUP($B86,'Results-formatted 060121'!$A:$AJ,(K$3+2),FALSE)), IF($C86 = "pos-neg", (3+VLOOKUP($B86,'Results-formatted 060121'!$A:$AJ,(K$3+2),FALSE)), VLOOKUP($B86,'Results-formatted 060121'!$A:$AJ,(K$3+2),FALSE)))</f>
        <v>4</v>
      </c>
      <c r="L86" s="95">
        <f>IF($C86 = "neg", (($D86+1) - VLOOKUP($B86,'Results-formatted 060121'!$A:$AJ,(L$3+2),FALSE)), IF($C86 = "pos-neg", (3+VLOOKUP($B86,'Results-formatted 060121'!$A:$AJ,(L$3+2),FALSE)), VLOOKUP($B86,'Results-formatted 060121'!$A:$AJ,(L$3+2),FALSE)))</f>
        <v>3</v>
      </c>
      <c r="M86" s="95">
        <f>IF($C86 = "neg", (($D86+1) - VLOOKUP($B86,'Results-formatted 060121'!$A:$AJ,(M$3+2),FALSE)), IF($C86 = "pos-neg", (3+VLOOKUP($B86,'Results-formatted 060121'!$A:$AJ,(M$3+2),FALSE)), VLOOKUP($B86,'Results-formatted 060121'!$A:$AJ,(M$3+2),FALSE)))</f>
        <v>5</v>
      </c>
      <c r="N86" s="95">
        <f>IF($C86 = "neg", (($D86+1) - VLOOKUP($B86,'Results-formatted 060121'!$A:$AJ,(N$3+2),FALSE)), IF($C86 = "pos-neg", (3+VLOOKUP($B86,'Results-formatted 060121'!$A:$AJ,(N$3+2),FALSE)), VLOOKUP($B86,'Results-formatted 060121'!$A:$AJ,(N$3+2),FALSE)))</f>
        <v>4</v>
      </c>
      <c r="O86" s="95">
        <f>IF($C86 = "neg", (($D86+1) - VLOOKUP($B86,'Results-formatted 060121'!$A:$AJ,(O$3+2),FALSE)), IF($C86 = "pos-neg", (3+VLOOKUP($B86,'Results-formatted 060121'!$A:$AJ,(O$3+2),FALSE)), VLOOKUP($B86,'Results-formatted 060121'!$A:$AJ,(O$3+2),FALSE)))</f>
        <v>3</v>
      </c>
      <c r="P86" s="95">
        <f>IF($C86 = "neg", (($D86+1) - VLOOKUP($B86,'Results-formatted 060121'!$A:$AJ,(P$3+2),FALSE)), IF($C86 = "pos-neg", (3+VLOOKUP($B86,'Results-formatted 060121'!$A:$AJ,(P$3+2),FALSE)), VLOOKUP($B86,'Results-formatted 060121'!$A:$AJ,(P$3+2),FALSE)))</f>
        <v>4</v>
      </c>
      <c r="Q86" s="95">
        <f>IF($C86 = "neg", (($D86+1) - VLOOKUP($B86,'Results-formatted 060121'!$A:$AJ,(Q$3+2),FALSE)), IF($C86 = "pos-neg", (3+VLOOKUP($B86,'Results-formatted 060121'!$A:$AJ,(Q$3+2),FALSE)), VLOOKUP($B86,'Results-formatted 060121'!$A:$AJ,(Q$3+2),FALSE)))</f>
        <v>5</v>
      </c>
      <c r="R86" s="95">
        <f>IF($C86 = "neg", (($D86+1) - VLOOKUP($B86,'Results-formatted 060121'!$A:$AJ,(R$3+2),FALSE)), IF($C86 = "pos-neg", (3+VLOOKUP($B86,'Results-formatted 060121'!$A:$AJ,(R$3+2),FALSE)), VLOOKUP($B86,'Results-formatted 060121'!$A:$AJ,(R$3+2),FALSE)))</f>
        <v>4</v>
      </c>
      <c r="S86" s="95">
        <f>IF($C86 = "neg", (($D86+1) - VLOOKUP($B86,'Results-formatted 060121'!$A:$AJ,(S$3+2),FALSE)), IF($C86 = "pos-neg", (3+VLOOKUP($B86,'Results-formatted 060121'!$A:$AJ,(S$3+2),FALSE)), VLOOKUP($B86,'Results-formatted 060121'!$A:$AJ,(S$3+2),FALSE)))</f>
        <v>4</v>
      </c>
      <c r="T86" s="95">
        <f>IF($C86 = "neg", (($D86+1) - VLOOKUP($B86,'Results-formatted 060121'!$A:$AJ,(T$3+2),FALSE)), IF($C86 = "pos-neg", (3+VLOOKUP($B86,'Results-formatted 060121'!$A:$AJ,(T$3+2),FALSE)), VLOOKUP($B86,'Results-formatted 060121'!$A:$AJ,(T$3+2),FALSE)))</f>
        <v>4</v>
      </c>
      <c r="U86" s="95">
        <f>IF($C86 = "neg", (($D86+1) - VLOOKUP($B86,'Results-formatted 060121'!$A:$AJ,(U$3+2),FALSE)), IF($C86 = "pos-neg", (3+VLOOKUP($B86,'Results-formatted 060121'!$A:$AJ,(U$3+2),FALSE)), VLOOKUP($B86,'Results-formatted 060121'!$A:$AJ,(U$3+2),FALSE)))</f>
        <v>5</v>
      </c>
      <c r="V86" s="95">
        <f>IF($C86 = "neg", (($D86+1) - VLOOKUP($B86,'Results-formatted 060121'!$A:$AJ,(V$3+2),FALSE)), IF($C86 = "pos-neg", (3+VLOOKUP($B86,'Results-formatted 060121'!$A:$AJ,(V$3+2),FALSE)), VLOOKUP($B86,'Results-formatted 060121'!$A:$AJ,(V$3+2),FALSE)))</f>
        <v>4</v>
      </c>
      <c r="W86" s="95">
        <f>IF($C86 = "neg", (($D86+1) - VLOOKUP($B86,'Results-formatted 060121'!$A:$AJ,(W$3+2),FALSE)), IF($C86 = "pos-neg", (3+VLOOKUP($B86,'Results-formatted 060121'!$A:$AJ,(W$3+2),FALSE)), VLOOKUP($B86,'Results-formatted 060121'!$A:$AJ,(W$3+2),FALSE)))</f>
        <v>4</v>
      </c>
      <c r="X86" s="95">
        <f>IF($C86 = "neg", (($D86+1) - VLOOKUP($B86,'Results-formatted 060121'!$A:$AJ,(X$3+2),FALSE)), IF($C86 = "pos-neg", (3+VLOOKUP($B86,'Results-formatted 060121'!$A:$AJ,(X$3+2),FALSE)), VLOOKUP($B86,'Results-formatted 060121'!$A:$AJ,(X$3+2),FALSE)))</f>
        <v>2</v>
      </c>
      <c r="Y86" s="95">
        <f>IF($C86 = "neg", (($D86+1) - VLOOKUP($B86,'Results-formatted 060121'!$A:$AJ,(Y$3+2),FALSE)), IF($C86 = "pos-neg", (3+VLOOKUP($B86,'Results-formatted 060121'!$A:$AJ,(Y$3+2),FALSE)), VLOOKUP($B86,'Results-formatted 060121'!$A:$AJ,(Y$3+2),FALSE)))</f>
        <v>4</v>
      </c>
      <c r="Z86" s="95">
        <f>IF($C86 = "neg", (($D86+1) - VLOOKUP($B86,'Results-formatted 060121'!$A:$AJ,(Z$3+2),FALSE)), IF($C86 = "pos-neg", (3+VLOOKUP($B86,'Results-formatted 060121'!$A:$AJ,(Z$3+2),FALSE)), VLOOKUP($B86,'Results-formatted 060121'!$A:$AJ,(Z$3+2),FALSE)))</f>
        <v>3</v>
      </c>
      <c r="AA86" s="95">
        <f>IF($C86 = "neg", (($D86+1) - VLOOKUP($B86,'Results-formatted 060121'!$A:$AJ,(AA$3+2),FALSE)), IF($C86 = "pos-neg", (3+VLOOKUP($B86,'Results-formatted 060121'!$A:$AJ,(AA$3+2),FALSE)), VLOOKUP($B86,'Results-formatted 060121'!$A:$AJ,(AA$3+2),FALSE)))</f>
        <v>4</v>
      </c>
      <c r="AB86" s="95">
        <f>IF($C86 = "neg", (($D86+1) - VLOOKUP($B86,'Results-formatted 060121'!$A:$AJ,(AB$3+2),FALSE)), IF($C86 = "pos-neg", (3+VLOOKUP($B86,'Results-formatted 060121'!$A:$AJ,(AB$3+2),FALSE)), VLOOKUP($B86,'Results-formatted 060121'!$A:$AJ,(AB$3+2),FALSE)))</f>
        <v>4</v>
      </c>
      <c r="AC86" s="95">
        <f>IF($C86 = "neg", (($D86+1) - VLOOKUP($B86,'Results-formatted 060121'!$A:$AJ,(AC$3+2),FALSE)), IF($C86 = "pos-neg", (3+VLOOKUP($B86,'Results-formatted 060121'!$A:$AJ,(AC$3+2),FALSE)), VLOOKUP($B86,'Results-formatted 060121'!$A:$AJ,(AC$3+2),FALSE)))</f>
        <v>4</v>
      </c>
      <c r="AD86" s="95">
        <f>IF($C86 = "neg", (($D86+1) - VLOOKUP($B86,'Results-formatted 060121'!$A:$AJ,(AD$3+2),FALSE)), IF($C86 = "pos-neg", (3+VLOOKUP($B86,'Results-formatted 060121'!$A:$AJ,(AD$3+2),FALSE)), VLOOKUP($B86,'Results-formatted 060121'!$A:$AJ,(AD$3+2),FALSE)))</f>
        <v>4</v>
      </c>
      <c r="AE86" s="95">
        <f>IF($C86 = "neg", (($D86+1) - VLOOKUP($B86,'Results-formatted 060121'!$A:$AJ,(AE$3+2),FALSE)), IF($C86 = "pos-neg", (3+VLOOKUP($B86,'Results-formatted 060121'!$A:$AJ,(AE$3+2),FALSE)), VLOOKUP($B86,'Results-formatted 060121'!$A:$AJ,(AE$3+2),FALSE)))</f>
        <v>4</v>
      </c>
      <c r="AF86" s="95">
        <f>IF($C86 = "neg", (($D86+1) - VLOOKUP($B86,'Results-formatted 060121'!$A:$AJ,(AF$3+2),FALSE)), IF($C86 = "pos-neg", (3+VLOOKUP($B86,'Results-formatted 060121'!$A:$AJ,(AF$3+2),FALSE)), VLOOKUP($B86,'Results-formatted 060121'!$A:$AJ,(AF$3+2),FALSE)))</f>
        <v>5</v>
      </c>
      <c r="AG86" s="95">
        <f>IF($C86 = "neg", (($D86+1) - VLOOKUP($B86,'Results-formatted 060121'!$A:$AJ,(AG$3+2),FALSE)), IF($C86 = "pos-neg", (3+VLOOKUP($B86,'Results-formatted 060121'!$A:$AJ,(AG$3+2),FALSE)), VLOOKUP($B86,'Results-formatted 060121'!$A:$AJ,(AG$3+2),FALSE)))</f>
        <v>4</v>
      </c>
      <c r="AH86" s="95">
        <f>IF($C86 = "neg", (($D86+1) - VLOOKUP($B86,'Results-formatted 060121'!$A:$AJ,(AH$3+2),FALSE)), IF($C86 = "pos-neg", (3+VLOOKUP($B86,'Results-formatted 060121'!$A:$AJ,(AH$3+2),FALSE)), VLOOKUP($B86,'Results-formatted 060121'!$A:$AJ,(AH$3+2),FALSE)))</f>
        <v>3</v>
      </c>
      <c r="AI86" s="95">
        <f>IF($C86 = "neg", (($D86+1) - VLOOKUP($B86,'Results-formatted 060121'!$A:$AJ,(AI$3+2),FALSE)), IF($C86 = "pos-neg", (3+VLOOKUP($B86,'Results-formatted 060121'!$A:$AJ,(AI$3+2),FALSE)), VLOOKUP($B86,'Results-formatted 060121'!$A:$AJ,(AI$3+2),FALSE)))</f>
        <v>2</v>
      </c>
      <c r="AJ86" s="95">
        <f>IF($C86 = "neg", (($D86+1) - VLOOKUP($B86,'Results-formatted 060121'!$A:$AJ,(AJ$3+2),FALSE)), IF($C86 = "pos-neg", (3+VLOOKUP($B86,'Results-formatted 060121'!$A:$AJ,(AJ$3+2),FALSE)), VLOOKUP($B86,'Results-formatted 060121'!$A:$AJ,(AJ$3+2),FALSE)))</f>
        <v>5</v>
      </c>
      <c r="AK86" s="95">
        <f>IF($C86 = "neg", (($D86+1) - VLOOKUP($B86,'Results-formatted 060121'!$A:$AJ,(AK$3+2),FALSE)), IF($C86 = "pos-neg", (3+VLOOKUP($B86,'Results-formatted 060121'!$A:$AJ,(AK$3+2),FALSE)), VLOOKUP($B86,'Results-formatted 060121'!$A:$AJ,(AK$3+2),FALSE)))</f>
        <v>4</v>
      </c>
      <c r="AL86" s="95">
        <f>IF($C86 = "neg", (($D86+1) - VLOOKUP($B86,'Results-formatted 060121'!$A:$AJ,(AL$3+2),FALSE)), IF($C86 = "pos-neg", (3+VLOOKUP($B86,'Results-formatted 060121'!$A:$AJ,(AL$3+2),FALSE)), VLOOKUP($B86,'Results-formatted 060121'!$A:$AJ,(AL$3+2),FALSE)))</f>
        <v>3</v>
      </c>
      <c r="AM86" s="95">
        <f>IF($C86 = "neg", (($D86+1) - VLOOKUP($B86,'Results-formatted 060121'!$A:AJ,(AM$3+2),FALSE)), IF($C86 = "pos-neg", (3+VLOOKUP($B86,'Results-formatted 060121'!$A:AJ,(AM$3+2),FALSE)), VLOOKUP($B86,'Results-formatted 060121'!$A:AJ,(AM$3+2),FALSE)))</f>
        <v>4</v>
      </c>
      <c r="AN86" s="95">
        <f>IF($C86 = "neg", (($D86+1) - VLOOKUP($B86,'Results-formatted 060121'!$A:AK,(AN$3+2),FALSE)), IF($C86 = "pos-neg", (3+VLOOKUP($B86,'Results-formatted 060121'!$A:AK,(AN$3+2),FALSE)), VLOOKUP($B86,'Results-formatted 060121'!$A:AK,(AN$3+2),FALSE)))</f>
        <v>4</v>
      </c>
      <c r="AO86" s="95">
        <f>IF($C86 = "neg", (($D86+1) - VLOOKUP($B86,'Results-formatted 060121'!$A:AL,(AO$3+2),FALSE)), IF($C86 = "pos-neg", (3+VLOOKUP($B86,'Results-formatted 060121'!$A:AL,(AO$3+2),FALSE)), VLOOKUP($B86,'Results-formatted 060121'!$A:AL,(AO$3+2),FALSE)))</f>
        <v>4</v>
      </c>
      <c r="AP86" s="95">
        <f>IF($C86 = "neg", (($D86+1) - VLOOKUP($B86,'Results-formatted 060121'!$A:AM,(AP$3+2),FALSE)), IF($C86 = "pos-neg", (3+VLOOKUP($B86,'Results-formatted 060121'!$A:AM,(AP$3+2),FALSE)), VLOOKUP($B86,'Results-formatted 060121'!$A:AM,(AP$3+2),FALSE)))</f>
        <v>3</v>
      </c>
      <c r="AQ86" s="95">
        <f>IF($C86 = "neg", (($D86+1) - VLOOKUP($B86,'Results-formatted 060121'!$A:AN,(AQ$3+2),FALSE)), IF($C86 = "pos-neg", (3+VLOOKUP($B86,'Results-formatted 060121'!$A:AN,(AQ$3+2),FALSE)), VLOOKUP($B86,'Results-formatted 060121'!$A:AN,(AQ$3+2),FALSE)))</f>
        <v>4</v>
      </c>
      <c r="AR86" s="95">
        <f>IF($C86 = "neg", (($D86+1) - VLOOKUP($B86,'Results-formatted 060121'!$A:AO,(AR$3+2),FALSE)), IF($C86 = "pos-neg", (3+VLOOKUP($B86,'Results-formatted 060121'!$A:AO,(AR$3+2),FALSE)), VLOOKUP($B86,'Results-formatted 060121'!$A:AO,(AR$3+2),FALSE)))</f>
        <v>4</v>
      </c>
      <c r="AS86" s="95">
        <f>IF($C86 = "neg", (($D86+1) - VLOOKUP($B86,'Results-formatted 060121'!$A:AP,(AS$3+2),FALSE)), IF($C86 = "pos-neg", (3+VLOOKUP($B86,'Results-formatted 060121'!$A:AP,(AS$3+2),FALSE)), VLOOKUP($B86,'Results-formatted 060121'!$A:AP,(AS$3+2),FALSE)))</f>
        <v>4</v>
      </c>
      <c r="AT86" s="95">
        <f>IF($C86 = "neg", (($D86+1) - VLOOKUP($B86,'Results-formatted 060121'!$A:AQ,(AT$3+2),FALSE)), IF($C86 = "pos-neg", (3+VLOOKUP($B86,'Results-formatted 060121'!$A:AQ,(AT$3+2),FALSE)), VLOOKUP($B86,'Results-formatted 060121'!$A:AQ,(AT$3+2),FALSE)))</f>
        <v>5</v>
      </c>
      <c r="AU86" s="95">
        <f>IF($C86 = "neg", (($D86+1) - VLOOKUP($B86,'Results-formatted 060121'!$A:AR,(AU$3+2),FALSE)), IF($C86 = "pos-neg", (3+VLOOKUP($B86,'Results-formatted 060121'!$A:AR,(AU$3+2),FALSE)), VLOOKUP($B86,'Results-formatted 060121'!$A:AR,(AU$3+2),FALSE)))</f>
        <v>4</v>
      </c>
      <c r="AV86" s="95">
        <f>IF($C86 = "neg", (($D86+1) - VLOOKUP($B86,'Results-formatted 060121'!$A:AS,(AV$3+2),FALSE)), IF($C86 = "pos-neg", (3+VLOOKUP($B86,'Results-formatted 060121'!$A:AS,(AV$3+2),FALSE)), VLOOKUP($B86,'Results-formatted 060121'!$A:AS,(AV$3+2),FALSE)))</f>
        <v>3</v>
      </c>
      <c r="AW86" s="95">
        <f>IF($C86 = "neg", (($D86+1) - VLOOKUP($B86,'Results-formatted 060121'!$A:AT,(AW$3+2),FALSE)), IF($C86 = "pos-neg", (3+VLOOKUP($B86,'Results-formatted 060121'!$A:AT,(AW$3+2),FALSE)), VLOOKUP($B86,'Results-formatted 060121'!$A:AT,(AW$3+2),FALSE)))</f>
        <v>2</v>
      </c>
      <c r="AX86" s="95">
        <f>IF($C86 = "neg", (($D86+1) - VLOOKUP($B86,'Results-formatted 060121'!$A:AU,(AX$3+2),FALSE)), IF($C86 = "pos-neg", (3+VLOOKUP($B86,'Results-formatted 060121'!$A:AU,(AX$3+2),FALSE)), VLOOKUP($B86,'Results-formatted 060121'!$A:AU,(AX$3+2),FALSE)))</f>
        <v>1</v>
      </c>
      <c r="AY86" s="95">
        <f>IF($C86 = "neg", (($D86+1) - VLOOKUP($B86,'Results-formatted 060121'!$A:AV,(AY$3+2),FALSE)), IF($C86 = "pos-neg", (3+VLOOKUP($B86,'Results-formatted 060121'!$A:AV,(AY$3+2),FALSE)), VLOOKUP($B86,'Results-formatted 060121'!$A:AV,(AY$3+2),FALSE)))</f>
        <v>0</v>
      </c>
      <c r="AZ86" s="95">
        <f>IF($C86 = "neg", (($D86+1) - VLOOKUP($B86,'Results-formatted 060121'!$A:AW,(AZ$3+2),FALSE)), IF($C86 = "pos-neg", (3+VLOOKUP($B86,'Results-formatted 060121'!$A:AW,(AZ$3+2),FALSE)), VLOOKUP($B86,'Results-formatted 060121'!$A:AW,(AZ$3+2),FALSE)))</f>
        <v>2</v>
      </c>
      <c r="BA86" s="95">
        <f>IF($C86 = "neg", (($D86+1) - VLOOKUP($B86,'Results-formatted 060121'!$A:AX,(BA$3+2),FALSE)), IF($C86 = "pos-neg", (3+VLOOKUP($B86,'Results-formatted 060121'!$A:AX,(BA$3+2),FALSE)), VLOOKUP($B86,'Results-formatted 060121'!$A:AX,(BA$3+2),FALSE)))</f>
        <v>3</v>
      </c>
      <c r="BB86" s="95">
        <f>IF($C86 = "neg", (($D86+1) - VLOOKUP($B86,'Results-formatted 060121'!$A:AY,(BB$3+2),FALSE)), IF($C86 = "pos-neg", (3+VLOOKUP($B86,'Results-formatted 060121'!$A:AY,(BB$3+2),FALSE)), VLOOKUP($B86,'Results-formatted 060121'!$A:AY,(BB$3+2),FALSE)))</f>
        <v>5</v>
      </c>
      <c r="BC86" s="95">
        <f>IF($C86 = "neg", (($D86+1) - VLOOKUP($B86,'Results-formatted 060121'!$A:AZ,(BC$3+2),FALSE)), IF($C86 = "pos-neg", (3+VLOOKUP($B86,'Results-formatted 060121'!$A:AZ,(BC$3+2),FALSE)), VLOOKUP($B86,'Results-formatted 060121'!$A:AZ,(BC$3+2),FALSE)))</f>
        <v>3</v>
      </c>
      <c r="BD86" s="95">
        <f>IF($C86 = "neg", (($D86+1) - VLOOKUP($B86,'Results-formatted 060121'!$A:BA,(BD$3+2),FALSE)), IF($C86 = "pos-neg", (3+VLOOKUP($B86,'Results-formatted 060121'!$A:BA,(BD$3+2),FALSE)), VLOOKUP($B86,'Results-formatted 060121'!$A:BA,(BD$3+2),FALSE)))</f>
        <v>4</v>
      </c>
      <c r="BE86" s="95">
        <f>IF($C86 = "neg", (($D86+1) - VLOOKUP($B86,'Results-formatted 060121'!$A:BB,(BE$3+2),FALSE)), IF($C86 = "pos-neg", (3+VLOOKUP($B86,'Results-formatted 060121'!$A:BB,(BE$3+2),FALSE)), VLOOKUP($B86,'Results-formatted 060121'!$A:BB,(BE$3+2),FALSE)))</f>
        <v>4</v>
      </c>
      <c r="BF86" s="95">
        <f>IF($C86 = "neg", (($D86+1) - VLOOKUP($B86,'Results-formatted 060121'!$A:BC,(BF$3+2),FALSE)), IF($C86 = "pos-neg", (3+VLOOKUP($B86,'Results-formatted 060121'!$A:BC,(BF$3+2),FALSE)), VLOOKUP($B86,'Results-formatted 060121'!$A:BC,(BF$3+2),FALSE)))</f>
        <v>4</v>
      </c>
      <c r="BG86" s="95">
        <f>IF($C86 = "neg", (($D86+1) - VLOOKUP($B86,'Results-formatted 060121'!$A:BD,(BG$3+2),FALSE)), IF($C86 = "pos-neg", (3+VLOOKUP($B86,'Results-formatted 060121'!$A:BD,(BG$3+2),FALSE)), VLOOKUP($B86,'Results-formatted 060121'!$A:BD,(BG$3+2),FALSE)))</f>
        <v>3</v>
      </c>
      <c r="BH86" s="95">
        <f>IF($C86 = "neg", (($D86+1) - VLOOKUP($B86,'Results-formatted 060121'!$A:BE,(BH$3+2),FALSE)), IF($C86 = "pos-neg", (3+VLOOKUP($B86,'Results-formatted 060121'!$A:BE,(BH$3+2),FALSE)), VLOOKUP($B86,'Results-formatted 060121'!$A:BE,(BH$3+2),FALSE)))</f>
        <v>3</v>
      </c>
      <c r="BI86" s="95">
        <f>IF($C86 = "neg", (($D86+1) - VLOOKUP($B86,'Results-formatted 060121'!$A:BF,(BI$3+2),FALSE)), IF($C86 = "pos-neg", (3+VLOOKUP($B86,'Results-formatted 060121'!$A:BF,(BI$3+2),FALSE)), VLOOKUP($B86,'Results-formatted 060121'!$A:BF,(BI$3+2),FALSE)))</f>
        <v>5</v>
      </c>
      <c r="BJ86" s="95">
        <f>IF($C86 = "neg", (($D86+1) - VLOOKUP($B86,'Results-formatted 060121'!$A:BG,(BJ$3+2),FALSE)), IF($C86 = "pos-neg", (3+VLOOKUP($B86,'Results-formatted 060121'!$A:BG,(BJ$3+2),FALSE)), VLOOKUP($B86,'Results-formatted 060121'!$A:BG,(BJ$3+2),FALSE)))</f>
        <v>5</v>
      </c>
      <c r="BK86" s="95">
        <f>IF($C86 = "neg", (($D86+1) - VLOOKUP($B86,'Results-formatted 060121'!$A:BH,(BK$3+2),FALSE)), IF($C86 = "pos-neg", (3+VLOOKUP($B86,'Results-formatted 060121'!$A:BH,(BK$3+2),FALSE)), VLOOKUP($B86,'Results-formatted 060121'!$A:BH,(BK$3+2),FALSE)))</f>
        <v>4</v>
      </c>
      <c r="BL86" s="95">
        <f>IF($C86 = "neg", (($D86+1) - VLOOKUP($B86,'Results-formatted 060121'!$A:BI,(BL$3+2),FALSE)), IF($C86 = "pos-neg", (3+VLOOKUP($B86,'Results-formatted 060121'!$A:BI,(BL$3+2),FALSE)), VLOOKUP($B86,'Results-formatted 060121'!$A:BI,(BL$3+2),FALSE)))</f>
        <v>4</v>
      </c>
      <c r="BM86" s="95">
        <f>IF($C86 = "neg", (($D86+1) - VLOOKUP($B86,'Results-formatted 060121'!$A:BJ,(BM$3+2),FALSE)), IF($C86 = "pos-neg", (3+VLOOKUP($B86,'Results-formatted 060121'!$A:BJ,(BM$3+2),FALSE)), VLOOKUP($B86,'Results-formatted 060121'!$A:BJ,(BM$3+2),FALSE)))</f>
        <v>3</v>
      </c>
      <c r="BN86" s="95"/>
      <c r="BO86" s="95"/>
      <c r="BP86" s="95"/>
      <c r="BQ86" s="95"/>
      <c r="BR86" s="95"/>
      <c r="BS86" s="95"/>
      <c r="BT86" s="95"/>
      <c r="BU86" s="95"/>
      <c r="BV86" s="95"/>
      <c r="BW86" s="95"/>
      <c r="BX86" s="95"/>
      <c r="BY86" s="95"/>
      <c r="BZ86" s="95"/>
      <c r="CA86" s="95"/>
      <c r="CB86" s="95"/>
      <c r="CC86" s="95"/>
      <c r="CD86" s="98"/>
      <c r="CE86" s="25">
        <f t="shared" si="21"/>
        <v>3.6</v>
      </c>
      <c r="CF86" s="25">
        <f t="shared" si="22"/>
        <v>1.0767181775647259</v>
      </c>
    </row>
    <row r="87" spans="2:84" ht="56" x14ac:dyDescent="0.15">
      <c r="B87" s="84" t="s">
        <v>755</v>
      </c>
      <c r="C87" s="86" t="s">
        <v>224</v>
      </c>
      <c r="D87" s="2">
        <v>5</v>
      </c>
      <c r="E87" s="15" t="s">
        <v>1159</v>
      </c>
      <c r="F87" s="95">
        <f>IF($C87 = "neg", (($D87+1) - VLOOKUP($B87,'Results-formatted 060121'!$A:$AJ,(F$3+2),FALSE)), IF($C87 = "pos-neg", (3+VLOOKUP($B87,'Results-formatted 060121'!$A:$AJ,(F$3+2),FALSE)), VLOOKUP($B87,'Results-formatted 060121'!$A:$AJ,(F$3+2),FALSE)))</f>
        <v>3</v>
      </c>
      <c r="G87" s="95">
        <f>IF($C87 = "neg", (($D87+1) - VLOOKUP($B87,'Results-formatted 060121'!$A:$AJ,(G$3+2),FALSE)), IF($C87 = "pos-neg", (3+VLOOKUP($B87,'Results-formatted 060121'!$A:$AJ,(G$3+2),FALSE)), VLOOKUP($B87,'Results-formatted 060121'!$A:$AJ,(G$3+2),FALSE)))</f>
        <v>5</v>
      </c>
      <c r="H87" s="95">
        <f>IF($C87 = "neg", (($D87+1) - VLOOKUP($B87,'Results-formatted 060121'!$A:$AJ,(H$3+2),FALSE)), IF($C87 = "pos-neg", (3+VLOOKUP($B87,'Results-formatted 060121'!$A:$AJ,(H$3+2),FALSE)), VLOOKUP($B87,'Results-formatted 060121'!$A:$AJ,(H$3+2),FALSE)))</f>
        <v>3</v>
      </c>
      <c r="I87" s="95">
        <f>IF($C87 = "neg", (($D87+1) - VLOOKUP($B87,'Results-formatted 060121'!$A:$AJ,(I$3+2),FALSE)), IF($C87 = "pos-neg", (3+VLOOKUP($B87,'Results-formatted 060121'!$A:$AJ,(I$3+2),FALSE)), VLOOKUP($B87,'Results-formatted 060121'!$A:$AJ,(I$3+2),FALSE)))</f>
        <v>2</v>
      </c>
      <c r="J87" s="95">
        <f>IF($C87 = "neg", (($D87+1) - VLOOKUP($B87,'Results-formatted 060121'!$A:$AJ,(J$3+2),FALSE)), IF($C87 = "pos-neg", (3+VLOOKUP($B87,'Results-formatted 060121'!$A:$AJ,(J$3+2),FALSE)), VLOOKUP($B87,'Results-formatted 060121'!$A:$AJ,(J$3+2),FALSE)))</f>
        <v>3</v>
      </c>
      <c r="K87" s="95">
        <f>IF($C87 = "neg", (($D87+1) - VLOOKUP($B87,'Results-formatted 060121'!$A:$AJ,(K$3+2),FALSE)), IF($C87 = "pos-neg", (3+VLOOKUP($B87,'Results-formatted 060121'!$A:$AJ,(K$3+2),FALSE)), VLOOKUP($B87,'Results-formatted 060121'!$A:$AJ,(K$3+2),FALSE)))</f>
        <v>5</v>
      </c>
      <c r="L87" s="95">
        <f>IF($C87 = "neg", (($D87+1) - VLOOKUP($B87,'Results-formatted 060121'!$A:$AJ,(L$3+2),FALSE)), IF($C87 = "pos-neg", (3+VLOOKUP($B87,'Results-formatted 060121'!$A:$AJ,(L$3+2),FALSE)), VLOOKUP($B87,'Results-formatted 060121'!$A:$AJ,(L$3+2),FALSE)))</f>
        <v>3</v>
      </c>
      <c r="M87" s="95">
        <f>IF($C87 = "neg", (($D87+1) - VLOOKUP($B87,'Results-formatted 060121'!$A:$AJ,(M$3+2),FALSE)), IF($C87 = "pos-neg", (3+VLOOKUP($B87,'Results-formatted 060121'!$A:$AJ,(M$3+2),FALSE)), VLOOKUP($B87,'Results-formatted 060121'!$A:$AJ,(M$3+2),FALSE)))</f>
        <v>5</v>
      </c>
      <c r="N87" s="95">
        <f>IF($C87 = "neg", (($D87+1) - VLOOKUP($B87,'Results-formatted 060121'!$A:$AJ,(N$3+2),FALSE)), IF($C87 = "pos-neg", (3+VLOOKUP($B87,'Results-formatted 060121'!$A:$AJ,(N$3+2),FALSE)), VLOOKUP($B87,'Results-formatted 060121'!$A:$AJ,(N$3+2),FALSE)))</f>
        <v>4</v>
      </c>
      <c r="O87" s="95">
        <f>IF($C87 = "neg", (($D87+1) - VLOOKUP($B87,'Results-formatted 060121'!$A:$AJ,(O$3+2),FALSE)), IF($C87 = "pos-neg", (3+VLOOKUP($B87,'Results-formatted 060121'!$A:$AJ,(O$3+2),FALSE)), VLOOKUP($B87,'Results-formatted 060121'!$A:$AJ,(O$3+2),FALSE)))</f>
        <v>3</v>
      </c>
      <c r="P87" s="95">
        <f>IF($C87 = "neg", (($D87+1) - VLOOKUP($B87,'Results-formatted 060121'!$A:$AJ,(P$3+2),FALSE)), IF($C87 = "pos-neg", (3+VLOOKUP($B87,'Results-formatted 060121'!$A:$AJ,(P$3+2),FALSE)), VLOOKUP($B87,'Results-formatted 060121'!$A:$AJ,(P$3+2),FALSE)))</f>
        <v>4</v>
      </c>
      <c r="Q87" s="95">
        <f>IF($C87 = "neg", (($D87+1) - VLOOKUP($B87,'Results-formatted 060121'!$A:$AJ,(Q$3+2),FALSE)), IF($C87 = "pos-neg", (3+VLOOKUP($B87,'Results-formatted 060121'!$A:$AJ,(Q$3+2),FALSE)), VLOOKUP($B87,'Results-formatted 060121'!$A:$AJ,(Q$3+2),FALSE)))</f>
        <v>5</v>
      </c>
      <c r="R87" s="95">
        <f>IF($C87 = "neg", (($D87+1) - VLOOKUP($B87,'Results-formatted 060121'!$A:$AJ,(R$3+2),FALSE)), IF($C87 = "pos-neg", (3+VLOOKUP($B87,'Results-formatted 060121'!$A:$AJ,(R$3+2),FALSE)), VLOOKUP($B87,'Results-formatted 060121'!$A:$AJ,(R$3+2),FALSE)))</f>
        <v>3</v>
      </c>
      <c r="S87" s="95">
        <f>IF($C87 = "neg", (($D87+1) - VLOOKUP($B87,'Results-formatted 060121'!$A:$AJ,(S$3+2),FALSE)), IF($C87 = "pos-neg", (3+VLOOKUP($B87,'Results-formatted 060121'!$A:$AJ,(S$3+2),FALSE)), VLOOKUP($B87,'Results-formatted 060121'!$A:$AJ,(S$3+2),FALSE)))</f>
        <v>4</v>
      </c>
      <c r="T87" s="95">
        <f>IF($C87 = "neg", (($D87+1) - VLOOKUP($B87,'Results-formatted 060121'!$A:$AJ,(T$3+2),FALSE)), IF($C87 = "pos-neg", (3+VLOOKUP($B87,'Results-formatted 060121'!$A:$AJ,(T$3+2),FALSE)), VLOOKUP($B87,'Results-formatted 060121'!$A:$AJ,(T$3+2),FALSE)))</f>
        <v>5</v>
      </c>
      <c r="U87" s="95">
        <f>IF($C87 = "neg", (($D87+1) - VLOOKUP($B87,'Results-formatted 060121'!$A:$AJ,(U$3+2),FALSE)), IF($C87 = "pos-neg", (3+VLOOKUP($B87,'Results-formatted 060121'!$A:$AJ,(U$3+2),FALSE)), VLOOKUP($B87,'Results-formatted 060121'!$A:$AJ,(U$3+2),FALSE)))</f>
        <v>5</v>
      </c>
      <c r="V87" s="95">
        <f>IF($C87 = "neg", (($D87+1) - VLOOKUP($B87,'Results-formatted 060121'!$A:$AJ,(V$3+2),FALSE)), IF($C87 = "pos-neg", (3+VLOOKUP($B87,'Results-formatted 060121'!$A:$AJ,(V$3+2),FALSE)), VLOOKUP($B87,'Results-formatted 060121'!$A:$AJ,(V$3+2),FALSE)))</f>
        <v>4</v>
      </c>
      <c r="W87" s="95">
        <f>IF($C87 = "neg", (($D87+1) - VLOOKUP($B87,'Results-formatted 060121'!$A:$AJ,(W$3+2),FALSE)), IF($C87 = "pos-neg", (3+VLOOKUP($B87,'Results-formatted 060121'!$A:$AJ,(W$3+2),FALSE)), VLOOKUP($B87,'Results-formatted 060121'!$A:$AJ,(W$3+2),FALSE)))</f>
        <v>3</v>
      </c>
      <c r="X87" s="95">
        <f>IF($C87 = "neg", (($D87+1) - VLOOKUP($B87,'Results-formatted 060121'!$A:$AJ,(X$3+2),FALSE)), IF($C87 = "pos-neg", (3+VLOOKUP($B87,'Results-formatted 060121'!$A:$AJ,(X$3+2),FALSE)), VLOOKUP($B87,'Results-formatted 060121'!$A:$AJ,(X$3+2),FALSE)))</f>
        <v>3</v>
      </c>
      <c r="Y87" s="95">
        <f>IF($C87 = "neg", (($D87+1) - VLOOKUP($B87,'Results-formatted 060121'!$A:$AJ,(Y$3+2),FALSE)), IF($C87 = "pos-neg", (3+VLOOKUP($B87,'Results-formatted 060121'!$A:$AJ,(Y$3+2),FALSE)), VLOOKUP($B87,'Results-formatted 060121'!$A:$AJ,(Y$3+2),FALSE)))</f>
        <v>4</v>
      </c>
      <c r="Z87" s="95">
        <f>IF($C87 = "neg", (($D87+1) - VLOOKUP($B87,'Results-formatted 060121'!$A:$AJ,(Z$3+2),FALSE)), IF($C87 = "pos-neg", (3+VLOOKUP($B87,'Results-formatted 060121'!$A:$AJ,(Z$3+2),FALSE)), VLOOKUP($B87,'Results-formatted 060121'!$A:$AJ,(Z$3+2),FALSE)))</f>
        <v>3</v>
      </c>
      <c r="AA87" s="95">
        <f>IF($C87 = "neg", (($D87+1) - VLOOKUP($B87,'Results-formatted 060121'!$A:$AJ,(AA$3+2),FALSE)), IF($C87 = "pos-neg", (3+VLOOKUP($B87,'Results-formatted 060121'!$A:$AJ,(AA$3+2),FALSE)), VLOOKUP($B87,'Results-formatted 060121'!$A:$AJ,(AA$3+2),FALSE)))</f>
        <v>5</v>
      </c>
      <c r="AB87" s="95">
        <f>IF($C87 = "neg", (($D87+1) - VLOOKUP($B87,'Results-formatted 060121'!$A:$AJ,(AB$3+2),FALSE)), IF($C87 = "pos-neg", (3+VLOOKUP($B87,'Results-formatted 060121'!$A:$AJ,(AB$3+2),FALSE)), VLOOKUP($B87,'Results-formatted 060121'!$A:$AJ,(AB$3+2),FALSE)))</f>
        <v>4</v>
      </c>
      <c r="AC87" s="95">
        <f>IF($C87 = "neg", (($D87+1) - VLOOKUP($B87,'Results-formatted 060121'!$A:$AJ,(AC$3+2),FALSE)), IF($C87 = "pos-neg", (3+VLOOKUP($B87,'Results-formatted 060121'!$A:$AJ,(AC$3+2),FALSE)), VLOOKUP($B87,'Results-formatted 060121'!$A:$AJ,(AC$3+2),FALSE)))</f>
        <v>2</v>
      </c>
      <c r="AD87" s="95">
        <f>IF($C87 = "neg", (($D87+1) - VLOOKUP($B87,'Results-formatted 060121'!$A:$AJ,(AD$3+2),FALSE)), IF($C87 = "pos-neg", (3+VLOOKUP($B87,'Results-formatted 060121'!$A:$AJ,(AD$3+2),FALSE)), VLOOKUP($B87,'Results-formatted 060121'!$A:$AJ,(AD$3+2),FALSE)))</f>
        <v>4</v>
      </c>
      <c r="AE87" s="95">
        <f>IF($C87 = "neg", (($D87+1) - VLOOKUP($B87,'Results-formatted 060121'!$A:$AJ,(AE$3+2),FALSE)), IF($C87 = "pos-neg", (3+VLOOKUP($B87,'Results-formatted 060121'!$A:$AJ,(AE$3+2),FALSE)), VLOOKUP($B87,'Results-formatted 060121'!$A:$AJ,(AE$3+2),FALSE)))</f>
        <v>4</v>
      </c>
      <c r="AF87" s="95">
        <f>IF($C87 = "neg", (($D87+1) - VLOOKUP($B87,'Results-formatted 060121'!$A:$AJ,(AF$3+2),FALSE)), IF($C87 = "pos-neg", (3+VLOOKUP($B87,'Results-formatted 060121'!$A:$AJ,(AF$3+2),FALSE)), VLOOKUP($B87,'Results-formatted 060121'!$A:$AJ,(AF$3+2),FALSE)))</f>
        <v>4</v>
      </c>
      <c r="AG87" s="95">
        <f>IF($C87 = "neg", (($D87+1) - VLOOKUP($B87,'Results-formatted 060121'!$A:$AJ,(AG$3+2),FALSE)), IF($C87 = "pos-neg", (3+VLOOKUP($B87,'Results-formatted 060121'!$A:$AJ,(AG$3+2),FALSE)), VLOOKUP($B87,'Results-formatted 060121'!$A:$AJ,(AG$3+2),FALSE)))</f>
        <v>4</v>
      </c>
      <c r="AH87" s="95">
        <f>IF($C87 = "neg", (($D87+1) - VLOOKUP($B87,'Results-formatted 060121'!$A:$AJ,(AH$3+2),FALSE)), IF($C87 = "pos-neg", (3+VLOOKUP($B87,'Results-formatted 060121'!$A:$AJ,(AH$3+2),FALSE)), VLOOKUP($B87,'Results-formatted 060121'!$A:$AJ,(AH$3+2),FALSE)))</f>
        <v>4</v>
      </c>
      <c r="AI87" s="95">
        <f>IF($C87 = "neg", (($D87+1) - VLOOKUP($B87,'Results-formatted 060121'!$A:$AJ,(AI$3+2),FALSE)), IF($C87 = "pos-neg", (3+VLOOKUP($B87,'Results-formatted 060121'!$A:$AJ,(AI$3+2),FALSE)), VLOOKUP($B87,'Results-formatted 060121'!$A:$AJ,(AI$3+2),FALSE)))</f>
        <v>1</v>
      </c>
      <c r="AJ87" s="95">
        <f>IF($C87 = "neg", (($D87+1) - VLOOKUP($B87,'Results-formatted 060121'!$A:$AJ,(AJ$3+2),FALSE)), IF($C87 = "pos-neg", (3+VLOOKUP($B87,'Results-formatted 060121'!$A:$AJ,(AJ$3+2),FALSE)), VLOOKUP($B87,'Results-formatted 060121'!$A:$AJ,(AJ$3+2),FALSE)))</f>
        <v>5</v>
      </c>
      <c r="AK87" s="95">
        <f>IF($C87 = "neg", (($D87+1) - VLOOKUP($B87,'Results-formatted 060121'!$A:$AJ,(AK$3+2),FALSE)), IF($C87 = "pos-neg", (3+VLOOKUP($B87,'Results-formatted 060121'!$A:$AJ,(AK$3+2),FALSE)), VLOOKUP($B87,'Results-formatted 060121'!$A:$AJ,(AK$3+2),FALSE)))</f>
        <v>4</v>
      </c>
      <c r="AL87" s="95">
        <f>IF($C87 = "neg", (($D87+1) - VLOOKUP($B87,'Results-formatted 060121'!$A:$AJ,(AL$3+2),FALSE)), IF($C87 = "pos-neg", (3+VLOOKUP($B87,'Results-formatted 060121'!$A:$AJ,(AL$3+2),FALSE)), VLOOKUP($B87,'Results-formatted 060121'!$A:$AJ,(AL$3+2),FALSE)))</f>
        <v>3</v>
      </c>
      <c r="AM87" s="95">
        <f>IF($C87 = "neg", (($D87+1) - VLOOKUP($B87,'Results-formatted 060121'!$A:AJ,(AM$3+2),FALSE)), IF($C87 = "pos-neg", (3+VLOOKUP($B87,'Results-formatted 060121'!$A:AJ,(AM$3+2),FALSE)), VLOOKUP($B87,'Results-formatted 060121'!$A:AJ,(AM$3+2),FALSE)))</f>
        <v>5</v>
      </c>
      <c r="AN87" s="95">
        <f>IF($C87 = "neg", (($D87+1) - VLOOKUP($B87,'Results-formatted 060121'!$A:AK,(AN$3+2),FALSE)), IF($C87 = "pos-neg", (3+VLOOKUP($B87,'Results-formatted 060121'!$A:AK,(AN$3+2),FALSE)), VLOOKUP($B87,'Results-formatted 060121'!$A:AK,(AN$3+2),FALSE)))</f>
        <v>3</v>
      </c>
      <c r="AO87" s="95">
        <f>IF($C87 = "neg", (($D87+1) - VLOOKUP($B87,'Results-formatted 060121'!$A:AL,(AO$3+2),FALSE)), IF($C87 = "pos-neg", (3+VLOOKUP($B87,'Results-formatted 060121'!$A:AL,(AO$3+2),FALSE)), VLOOKUP($B87,'Results-formatted 060121'!$A:AL,(AO$3+2),FALSE)))</f>
        <v>5</v>
      </c>
      <c r="AP87" s="95">
        <f>IF($C87 = "neg", (($D87+1) - VLOOKUP($B87,'Results-formatted 060121'!$A:AM,(AP$3+2),FALSE)), IF($C87 = "pos-neg", (3+VLOOKUP($B87,'Results-formatted 060121'!$A:AM,(AP$3+2),FALSE)), VLOOKUP($B87,'Results-formatted 060121'!$A:AM,(AP$3+2),FALSE)))</f>
        <v>2</v>
      </c>
      <c r="AQ87" s="95">
        <f>IF($C87 = "neg", (($D87+1) - VLOOKUP($B87,'Results-formatted 060121'!$A:AN,(AQ$3+2),FALSE)), IF($C87 = "pos-neg", (3+VLOOKUP($B87,'Results-formatted 060121'!$A:AN,(AQ$3+2),FALSE)), VLOOKUP($B87,'Results-formatted 060121'!$A:AN,(AQ$3+2),FALSE)))</f>
        <v>4</v>
      </c>
      <c r="AR87" s="95">
        <f>IF($C87 = "neg", (($D87+1) - VLOOKUP($B87,'Results-formatted 060121'!$A:AO,(AR$3+2),FALSE)), IF($C87 = "pos-neg", (3+VLOOKUP($B87,'Results-formatted 060121'!$A:AO,(AR$3+2),FALSE)), VLOOKUP($B87,'Results-formatted 060121'!$A:AO,(AR$3+2),FALSE)))</f>
        <v>5</v>
      </c>
      <c r="AS87" s="95">
        <f>IF($C87 = "neg", (($D87+1) - VLOOKUP($B87,'Results-formatted 060121'!$A:AP,(AS$3+2),FALSE)), IF($C87 = "pos-neg", (3+VLOOKUP($B87,'Results-formatted 060121'!$A:AP,(AS$3+2),FALSE)), VLOOKUP($B87,'Results-formatted 060121'!$A:AP,(AS$3+2),FALSE)))</f>
        <v>4</v>
      </c>
      <c r="AT87" s="95">
        <f>IF($C87 = "neg", (($D87+1) - VLOOKUP($B87,'Results-formatted 060121'!$A:AQ,(AT$3+2),FALSE)), IF($C87 = "pos-neg", (3+VLOOKUP($B87,'Results-formatted 060121'!$A:AQ,(AT$3+2),FALSE)), VLOOKUP($B87,'Results-formatted 060121'!$A:AQ,(AT$3+2),FALSE)))</f>
        <v>5</v>
      </c>
      <c r="AU87" s="95">
        <f>IF($C87 = "neg", (($D87+1) - VLOOKUP($B87,'Results-formatted 060121'!$A:AR,(AU$3+2),FALSE)), IF($C87 = "pos-neg", (3+VLOOKUP($B87,'Results-formatted 060121'!$A:AR,(AU$3+2),FALSE)), VLOOKUP($B87,'Results-formatted 060121'!$A:AR,(AU$3+2),FALSE)))</f>
        <v>4</v>
      </c>
      <c r="AV87" s="95">
        <f>IF($C87 = "neg", (($D87+1) - VLOOKUP($B87,'Results-formatted 060121'!$A:AS,(AV$3+2),FALSE)), IF($C87 = "pos-neg", (3+VLOOKUP($B87,'Results-formatted 060121'!$A:AS,(AV$3+2),FALSE)), VLOOKUP($B87,'Results-formatted 060121'!$A:AS,(AV$3+2),FALSE)))</f>
        <v>3</v>
      </c>
      <c r="AW87" s="95">
        <f>IF($C87 = "neg", (($D87+1) - VLOOKUP($B87,'Results-formatted 060121'!$A:AT,(AW$3+2),FALSE)), IF($C87 = "pos-neg", (3+VLOOKUP($B87,'Results-formatted 060121'!$A:AT,(AW$3+2),FALSE)), VLOOKUP($B87,'Results-formatted 060121'!$A:AT,(AW$3+2),FALSE)))</f>
        <v>2</v>
      </c>
      <c r="AX87" s="95">
        <f>IF($C87 = "neg", (($D87+1) - VLOOKUP($B87,'Results-formatted 060121'!$A:AU,(AX$3+2),FALSE)), IF($C87 = "pos-neg", (3+VLOOKUP($B87,'Results-formatted 060121'!$A:AU,(AX$3+2),FALSE)), VLOOKUP($B87,'Results-formatted 060121'!$A:AU,(AX$3+2),FALSE)))</f>
        <v>2</v>
      </c>
      <c r="AY87" s="95">
        <f>IF($C87 = "neg", (($D87+1) - VLOOKUP($B87,'Results-formatted 060121'!$A:AV,(AY$3+2),FALSE)), IF($C87 = "pos-neg", (3+VLOOKUP($B87,'Results-formatted 060121'!$A:AV,(AY$3+2),FALSE)), VLOOKUP($B87,'Results-formatted 060121'!$A:AV,(AY$3+2),FALSE)))</f>
        <v>0</v>
      </c>
      <c r="AZ87" s="95">
        <f>IF($C87 = "neg", (($D87+1) - VLOOKUP($B87,'Results-formatted 060121'!$A:AW,(AZ$3+2),FALSE)), IF($C87 = "pos-neg", (3+VLOOKUP($B87,'Results-formatted 060121'!$A:AW,(AZ$3+2),FALSE)), VLOOKUP($B87,'Results-formatted 060121'!$A:AW,(AZ$3+2),FALSE)))</f>
        <v>3</v>
      </c>
      <c r="BA87" s="95">
        <f>IF($C87 = "neg", (($D87+1) - VLOOKUP($B87,'Results-formatted 060121'!$A:AX,(BA$3+2),FALSE)), IF($C87 = "pos-neg", (3+VLOOKUP($B87,'Results-formatted 060121'!$A:AX,(BA$3+2),FALSE)), VLOOKUP($B87,'Results-formatted 060121'!$A:AX,(BA$3+2),FALSE)))</f>
        <v>3</v>
      </c>
      <c r="BB87" s="95">
        <f>IF($C87 = "neg", (($D87+1) - VLOOKUP($B87,'Results-formatted 060121'!$A:AY,(BB$3+2),FALSE)), IF($C87 = "pos-neg", (3+VLOOKUP($B87,'Results-formatted 060121'!$A:AY,(BB$3+2),FALSE)), VLOOKUP($B87,'Results-formatted 060121'!$A:AY,(BB$3+2),FALSE)))</f>
        <v>5</v>
      </c>
      <c r="BC87" s="95">
        <f>IF($C87 = "neg", (($D87+1) - VLOOKUP($B87,'Results-formatted 060121'!$A:AZ,(BC$3+2),FALSE)), IF($C87 = "pos-neg", (3+VLOOKUP($B87,'Results-formatted 060121'!$A:AZ,(BC$3+2),FALSE)), VLOOKUP($B87,'Results-formatted 060121'!$A:AZ,(BC$3+2),FALSE)))</f>
        <v>3</v>
      </c>
      <c r="BD87" s="95">
        <f>IF($C87 = "neg", (($D87+1) - VLOOKUP($B87,'Results-formatted 060121'!$A:BA,(BD$3+2),FALSE)), IF($C87 = "pos-neg", (3+VLOOKUP($B87,'Results-formatted 060121'!$A:BA,(BD$3+2),FALSE)), VLOOKUP($B87,'Results-formatted 060121'!$A:BA,(BD$3+2),FALSE)))</f>
        <v>4</v>
      </c>
      <c r="BE87" s="95">
        <f>IF($C87 = "neg", (($D87+1) - VLOOKUP($B87,'Results-formatted 060121'!$A:BB,(BE$3+2),FALSE)), IF($C87 = "pos-neg", (3+VLOOKUP($B87,'Results-formatted 060121'!$A:BB,(BE$3+2),FALSE)), VLOOKUP($B87,'Results-formatted 060121'!$A:BB,(BE$3+2),FALSE)))</f>
        <v>4</v>
      </c>
      <c r="BF87" s="95">
        <f>IF($C87 = "neg", (($D87+1) - VLOOKUP($B87,'Results-formatted 060121'!$A:BC,(BF$3+2),FALSE)), IF($C87 = "pos-neg", (3+VLOOKUP($B87,'Results-formatted 060121'!$A:BC,(BF$3+2),FALSE)), VLOOKUP($B87,'Results-formatted 060121'!$A:BC,(BF$3+2),FALSE)))</f>
        <v>4</v>
      </c>
      <c r="BG87" s="95">
        <f>IF($C87 = "neg", (($D87+1) - VLOOKUP($B87,'Results-formatted 060121'!$A:BD,(BG$3+2),FALSE)), IF($C87 = "pos-neg", (3+VLOOKUP($B87,'Results-formatted 060121'!$A:BD,(BG$3+2),FALSE)), VLOOKUP($B87,'Results-formatted 060121'!$A:BD,(BG$3+2),FALSE)))</f>
        <v>4</v>
      </c>
      <c r="BH87" s="95">
        <f>IF($C87 = "neg", (($D87+1) - VLOOKUP($B87,'Results-formatted 060121'!$A:BE,(BH$3+2),FALSE)), IF($C87 = "pos-neg", (3+VLOOKUP($B87,'Results-formatted 060121'!$A:BE,(BH$3+2),FALSE)), VLOOKUP($B87,'Results-formatted 060121'!$A:BE,(BH$3+2),FALSE)))</f>
        <v>3</v>
      </c>
      <c r="BI87" s="95">
        <f>IF($C87 = "neg", (($D87+1) - VLOOKUP($B87,'Results-formatted 060121'!$A:BF,(BI$3+2),FALSE)), IF($C87 = "pos-neg", (3+VLOOKUP($B87,'Results-formatted 060121'!$A:BF,(BI$3+2),FALSE)), VLOOKUP($B87,'Results-formatted 060121'!$A:BF,(BI$3+2),FALSE)))</f>
        <v>4</v>
      </c>
      <c r="BJ87" s="95">
        <f>IF($C87 = "neg", (($D87+1) - VLOOKUP($B87,'Results-formatted 060121'!$A:BG,(BJ$3+2),FALSE)), IF($C87 = "pos-neg", (3+VLOOKUP($B87,'Results-formatted 060121'!$A:BG,(BJ$3+2),FALSE)), VLOOKUP($B87,'Results-formatted 060121'!$A:BG,(BJ$3+2),FALSE)))</f>
        <v>2</v>
      </c>
      <c r="BK87" s="95">
        <f>IF($C87 = "neg", (($D87+1) - VLOOKUP($B87,'Results-formatted 060121'!$A:BH,(BK$3+2),FALSE)), IF($C87 = "pos-neg", (3+VLOOKUP($B87,'Results-formatted 060121'!$A:BH,(BK$3+2),FALSE)), VLOOKUP($B87,'Results-formatted 060121'!$A:BH,(BK$3+2),FALSE)))</f>
        <v>4</v>
      </c>
      <c r="BL87" s="95">
        <f>IF($C87 = "neg", (($D87+1) - VLOOKUP($B87,'Results-formatted 060121'!$A:BI,(BL$3+2),FALSE)), IF($C87 = "pos-neg", (3+VLOOKUP($B87,'Results-formatted 060121'!$A:BI,(BL$3+2),FALSE)), VLOOKUP($B87,'Results-formatted 060121'!$A:BI,(BL$3+2),FALSE)))</f>
        <v>4</v>
      </c>
      <c r="BM87" s="95">
        <f>IF($C87 = "neg", (($D87+1) - VLOOKUP($B87,'Results-formatted 060121'!$A:BJ,(BM$3+2),FALSE)), IF($C87 = "pos-neg", (3+VLOOKUP($B87,'Results-formatted 060121'!$A:BJ,(BM$3+2),FALSE)), VLOOKUP($B87,'Results-formatted 060121'!$A:BJ,(BM$3+2),FALSE)))</f>
        <v>4</v>
      </c>
      <c r="BN87" s="95"/>
      <c r="BO87" s="95"/>
      <c r="BP87" s="95"/>
      <c r="BQ87" s="95"/>
      <c r="BR87" s="95"/>
      <c r="BS87" s="95"/>
      <c r="BT87" s="95"/>
      <c r="BU87" s="95"/>
      <c r="BV87" s="95"/>
      <c r="BW87" s="95"/>
      <c r="BX87" s="95"/>
      <c r="BY87" s="95"/>
      <c r="BZ87" s="95"/>
      <c r="CA87" s="95"/>
      <c r="CB87" s="95"/>
      <c r="CC87" s="95"/>
      <c r="CD87" s="98"/>
      <c r="CE87" s="25">
        <f t="shared" si="21"/>
        <v>3.6333333333333333</v>
      </c>
      <c r="CF87" s="25">
        <f t="shared" si="22"/>
        <v>1.0887197685645631</v>
      </c>
    </row>
    <row r="88" spans="2:84" ht="56" x14ac:dyDescent="0.15">
      <c r="B88" s="84" t="s">
        <v>756</v>
      </c>
      <c r="C88" s="86" t="s">
        <v>224</v>
      </c>
      <c r="D88" s="2">
        <v>5</v>
      </c>
      <c r="E88" s="15" t="s">
        <v>1160</v>
      </c>
      <c r="F88" s="95">
        <f>IF($C88 = "neg", (($D88+1) - VLOOKUP($B88,'Results-formatted 060121'!$A:$AJ,(F$3+2),FALSE)), IF($C88 = "pos-neg", (3+VLOOKUP($B88,'Results-formatted 060121'!$A:$AJ,(F$3+2),FALSE)), VLOOKUP($B88,'Results-formatted 060121'!$A:$AJ,(F$3+2),FALSE)))</f>
        <v>3</v>
      </c>
      <c r="G88" s="95">
        <f>IF($C88 = "neg", (($D88+1) - VLOOKUP($B88,'Results-formatted 060121'!$A:$AJ,(G$3+2),FALSE)), IF($C88 = "pos-neg", (3+VLOOKUP($B88,'Results-formatted 060121'!$A:$AJ,(G$3+2),FALSE)), VLOOKUP($B88,'Results-formatted 060121'!$A:$AJ,(G$3+2),FALSE)))</f>
        <v>5</v>
      </c>
      <c r="H88" s="95">
        <f>IF($C88 = "neg", (($D88+1) - VLOOKUP($B88,'Results-formatted 060121'!$A:$AJ,(H$3+2),FALSE)), IF($C88 = "pos-neg", (3+VLOOKUP($B88,'Results-formatted 060121'!$A:$AJ,(H$3+2),FALSE)), VLOOKUP($B88,'Results-formatted 060121'!$A:$AJ,(H$3+2),FALSE)))</f>
        <v>3</v>
      </c>
      <c r="I88" s="95">
        <f>IF($C88 = "neg", (($D88+1) - VLOOKUP($B88,'Results-formatted 060121'!$A:$AJ,(I$3+2),FALSE)), IF($C88 = "pos-neg", (3+VLOOKUP($B88,'Results-formatted 060121'!$A:$AJ,(I$3+2),FALSE)), VLOOKUP($B88,'Results-formatted 060121'!$A:$AJ,(I$3+2),FALSE)))</f>
        <v>1</v>
      </c>
      <c r="J88" s="95">
        <f>IF($C88 = "neg", (($D88+1) - VLOOKUP($B88,'Results-formatted 060121'!$A:$AJ,(J$3+2),FALSE)), IF($C88 = "pos-neg", (3+VLOOKUP($B88,'Results-formatted 060121'!$A:$AJ,(J$3+2),FALSE)), VLOOKUP($B88,'Results-formatted 060121'!$A:$AJ,(J$3+2),FALSE)))</f>
        <v>3</v>
      </c>
      <c r="K88" s="95">
        <f>IF($C88 = "neg", (($D88+1) - VLOOKUP($B88,'Results-formatted 060121'!$A:$AJ,(K$3+2),FALSE)), IF($C88 = "pos-neg", (3+VLOOKUP($B88,'Results-formatted 060121'!$A:$AJ,(K$3+2),FALSE)), VLOOKUP($B88,'Results-formatted 060121'!$A:$AJ,(K$3+2),FALSE)))</f>
        <v>4</v>
      </c>
      <c r="L88" s="95">
        <f>IF($C88 = "neg", (($D88+1) - VLOOKUP($B88,'Results-formatted 060121'!$A:$AJ,(L$3+2),FALSE)), IF($C88 = "pos-neg", (3+VLOOKUP($B88,'Results-formatted 060121'!$A:$AJ,(L$3+2),FALSE)), VLOOKUP($B88,'Results-formatted 060121'!$A:$AJ,(L$3+2),FALSE)))</f>
        <v>3</v>
      </c>
      <c r="M88" s="95">
        <f>IF($C88 = "neg", (($D88+1) - VLOOKUP($B88,'Results-formatted 060121'!$A:$AJ,(M$3+2),FALSE)), IF($C88 = "pos-neg", (3+VLOOKUP($B88,'Results-formatted 060121'!$A:$AJ,(M$3+2),FALSE)), VLOOKUP($B88,'Results-formatted 060121'!$A:$AJ,(M$3+2),FALSE)))</f>
        <v>5</v>
      </c>
      <c r="N88" s="95">
        <f>IF($C88 = "neg", (($D88+1) - VLOOKUP($B88,'Results-formatted 060121'!$A:$AJ,(N$3+2),FALSE)), IF($C88 = "pos-neg", (3+VLOOKUP($B88,'Results-formatted 060121'!$A:$AJ,(N$3+2),FALSE)), VLOOKUP($B88,'Results-formatted 060121'!$A:$AJ,(N$3+2),FALSE)))</f>
        <v>4</v>
      </c>
      <c r="O88" s="95">
        <f>IF($C88 = "neg", (($D88+1) - VLOOKUP($B88,'Results-formatted 060121'!$A:$AJ,(O$3+2),FALSE)), IF($C88 = "pos-neg", (3+VLOOKUP($B88,'Results-formatted 060121'!$A:$AJ,(O$3+2),FALSE)), VLOOKUP($B88,'Results-formatted 060121'!$A:$AJ,(O$3+2),FALSE)))</f>
        <v>4</v>
      </c>
      <c r="P88" s="95">
        <f>IF($C88 = "neg", (($D88+1) - VLOOKUP($B88,'Results-formatted 060121'!$A:$AJ,(P$3+2),FALSE)), IF($C88 = "pos-neg", (3+VLOOKUP($B88,'Results-formatted 060121'!$A:$AJ,(P$3+2),FALSE)), VLOOKUP($B88,'Results-formatted 060121'!$A:$AJ,(P$3+2),FALSE)))</f>
        <v>3</v>
      </c>
      <c r="Q88" s="95">
        <f>IF($C88 = "neg", (($D88+1) - VLOOKUP($B88,'Results-formatted 060121'!$A:$AJ,(Q$3+2),FALSE)), IF($C88 = "pos-neg", (3+VLOOKUP($B88,'Results-formatted 060121'!$A:$AJ,(Q$3+2),FALSE)), VLOOKUP($B88,'Results-formatted 060121'!$A:$AJ,(Q$3+2),FALSE)))</f>
        <v>5</v>
      </c>
      <c r="R88" s="95">
        <f>IF($C88 = "neg", (($D88+1) - VLOOKUP($B88,'Results-formatted 060121'!$A:$AJ,(R$3+2),FALSE)), IF($C88 = "pos-neg", (3+VLOOKUP($B88,'Results-formatted 060121'!$A:$AJ,(R$3+2),FALSE)), VLOOKUP($B88,'Results-formatted 060121'!$A:$AJ,(R$3+2),FALSE)))</f>
        <v>3</v>
      </c>
      <c r="S88" s="95">
        <f>IF($C88 = "neg", (($D88+1) - VLOOKUP($B88,'Results-formatted 060121'!$A:$AJ,(S$3+2),FALSE)), IF($C88 = "pos-neg", (3+VLOOKUP($B88,'Results-formatted 060121'!$A:$AJ,(S$3+2),FALSE)), VLOOKUP($B88,'Results-formatted 060121'!$A:$AJ,(S$3+2),FALSE)))</f>
        <v>4</v>
      </c>
      <c r="T88" s="95">
        <f>IF($C88 = "neg", (($D88+1) - VLOOKUP($B88,'Results-formatted 060121'!$A:$AJ,(T$3+2),FALSE)), IF($C88 = "pos-neg", (3+VLOOKUP($B88,'Results-formatted 060121'!$A:$AJ,(T$3+2),FALSE)), VLOOKUP($B88,'Results-formatted 060121'!$A:$AJ,(T$3+2),FALSE)))</f>
        <v>5</v>
      </c>
      <c r="U88" s="95">
        <f>IF($C88 = "neg", (($D88+1) - VLOOKUP($B88,'Results-formatted 060121'!$A:$AJ,(U$3+2),FALSE)), IF($C88 = "pos-neg", (3+VLOOKUP($B88,'Results-formatted 060121'!$A:$AJ,(U$3+2),FALSE)), VLOOKUP($B88,'Results-formatted 060121'!$A:$AJ,(U$3+2),FALSE)))</f>
        <v>5</v>
      </c>
      <c r="V88" s="95">
        <f>IF($C88 = "neg", (($D88+1) - VLOOKUP($B88,'Results-formatted 060121'!$A:$AJ,(V$3+2),FALSE)), IF($C88 = "pos-neg", (3+VLOOKUP($B88,'Results-formatted 060121'!$A:$AJ,(V$3+2),FALSE)), VLOOKUP($B88,'Results-formatted 060121'!$A:$AJ,(V$3+2),FALSE)))</f>
        <v>4</v>
      </c>
      <c r="W88" s="95">
        <f>IF($C88 = "neg", (($D88+1) - VLOOKUP($B88,'Results-formatted 060121'!$A:$AJ,(W$3+2),FALSE)), IF($C88 = "pos-neg", (3+VLOOKUP($B88,'Results-formatted 060121'!$A:$AJ,(W$3+2),FALSE)), VLOOKUP($B88,'Results-formatted 060121'!$A:$AJ,(W$3+2),FALSE)))</f>
        <v>4</v>
      </c>
      <c r="X88" s="95">
        <f>IF($C88 = "neg", (($D88+1) - VLOOKUP($B88,'Results-formatted 060121'!$A:$AJ,(X$3+2),FALSE)), IF($C88 = "pos-neg", (3+VLOOKUP($B88,'Results-formatted 060121'!$A:$AJ,(X$3+2),FALSE)), VLOOKUP($B88,'Results-formatted 060121'!$A:$AJ,(X$3+2),FALSE)))</f>
        <v>4</v>
      </c>
      <c r="Y88" s="95">
        <f>IF($C88 = "neg", (($D88+1) - VLOOKUP($B88,'Results-formatted 060121'!$A:$AJ,(Y$3+2),FALSE)), IF($C88 = "pos-neg", (3+VLOOKUP($B88,'Results-formatted 060121'!$A:$AJ,(Y$3+2),FALSE)), VLOOKUP($B88,'Results-formatted 060121'!$A:$AJ,(Y$3+2),FALSE)))</f>
        <v>3</v>
      </c>
      <c r="Z88" s="95">
        <f>IF($C88 = "neg", (($D88+1) - VLOOKUP($B88,'Results-formatted 060121'!$A:$AJ,(Z$3+2),FALSE)), IF($C88 = "pos-neg", (3+VLOOKUP($B88,'Results-formatted 060121'!$A:$AJ,(Z$3+2),FALSE)), VLOOKUP($B88,'Results-formatted 060121'!$A:$AJ,(Z$3+2),FALSE)))</f>
        <v>3</v>
      </c>
      <c r="AA88" s="95">
        <f>IF($C88 = "neg", (($D88+1) - VLOOKUP($B88,'Results-formatted 060121'!$A:$AJ,(AA$3+2),FALSE)), IF($C88 = "pos-neg", (3+VLOOKUP($B88,'Results-formatted 060121'!$A:$AJ,(AA$3+2),FALSE)), VLOOKUP($B88,'Results-formatted 060121'!$A:$AJ,(AA$3+2),FALSE)))</f>
        <v>4</v>
      </c>
      <c r="AB88" s="95">
        <f>IF($C88 = "neg", (($D88+1) - VLOOKUP($B88,'Results-formatted 060121'!$A:$AJ,(AB$3+2),FALSE)), IF($C88 = "pos-neg", (3+VLOOKUP($B88,'Results-formatted 060121'!$A:$AJ,(AB$3+2),FALSE)), VLOOKUP($B88,'Results-formatted 060121'!$A:$AJ,(AB$3+2),FALSE)))</f>
        <v>4</v>
      </c>
      <c r="AC88" s="95">
        <f>IF($C88 = "neg", (($D88+1) - VLOOKUP($B88,'Results-formatted 060121'!$A:$AJ,(AC$3+2),FALSE)), IF($C88 = "pos-neg", (3+VLOOKUP($B88,'Results-formatted 060121'!$A:$AJ,(AC$3+2),FALSE)), VLOOKUP($B88,'Results-formatted 060121'!$A:$AJ,(AC$3+2),FALSE)))</f>
        <v>1</v>
      </c>
      <c r="AD88" s="95">
        <f>IF($C88 = "neg", (($D88+1) - VLOOKUP($B88,'Results-formatted 060121'!$A:$AJ,(AD$3+2),FALSE)), IF($C88 = "pos-neg", (3+VLOOKUP($B88,'Results-formatted 060121'!$A:$AJ,(AD$3+2),FALSE)), VLOOKUP($B88,'Results-formatted 060121'!$A:$AJ,(AD$3+2),FALSE)))</f>
        <v>4</v>
      </c>
      <c r="AE88" s="95">
        <f>IF($C88 = "neg", (($D88+1) - VLOOKUP($B88,'Results-formatted 060121'!$A:$AJ,(AE$3+2),FALSE)), IF($C88 = "pos-neg", (3+VLOOKUP($B88,'Results-formatted 060121'!$A:$AJ,(AE$3+2),FALSE)), VLOOKUP($B88,'Results-formatted 060121'!$A:$AJ,(AE$3+2),FALSE)))</f>
        <v>4</v>
      </c>
      <c r="AF88" s="95">
        <f>IF($C88 = "neg", (($D88+1) - VLOOKUP($B88,'Results-formatted 060121'!$A:$AJ,(AF$3+2),FALSE)), IF($C88 = "pos-neg", (3+VLOOKUP($B88,'Results-formatted 060121'!$A:$AJ,(AF$3+2),FALSE)), VLOOKUP($B88,'Results-formatted 060121'!$A:$AJ,(AF$3+2),FALSE)))</f>
        <v>4</v>
      </c>
      <c r="AG88" s="95">
        <f>IF($C88 = "neg", (($D88+1) - VLOOKUP($B88,'Results-formatted 060121'!$A:$AJ,(AG$3+2),FALSE)), IF($C88 = "pos-neg", (3+VLOOKUP($B88,'Results-formatted 060121'!$A:$AJ,(AG$3+2),FALSE)), VLOOKUP($B88,'Results-formatted 060121'!$A:$AJ,(AG$3+2),FALSE)))</f>
        <v>4</v>
      </c>
      <c r="AH88" s="95">
        <f>IF($C88 = "neg", (($D88+1) - VLOOKUP($B88,'Results-formatted 060121'!$A:$AJ,(AH$3+2),FALSE)), IF($C88 = "pos-neg", (3+VLOOKUP($B88,'Results-formatted 060121'!$A:$AJ,(AH$3+2),FALSE)), VLOOKUP($B88,'Results-formatted 060121'!$A:$AJ,(AH$3+2),FALSE)))</f>
        <v>3</v>
      </c>
      <c r="AI88" s="95">
        <f>IF($C88 = "neg", (($D88+1) - VLOOKUP($B88,'Results-formatted 060121'!$A:$AJ,(AI$3+2),FALSE)), IF($C88 = "pos-neg", (3+VLOOKUP($B88,'Results-formatted 060121'!$A:$AJ,(AI$3+2),FALSE)), VLOOKUP($B88,'Results-formatted 060121'!$A:$AJ,(AI$3+2),FALSE)))</f>
        <v>2</v>
      </c>
      <c r="AJ88" s="95">
        <f>IF($C88 = "neg", (($D88+1) - VLOOKUP($B88,'Results-formatted 060121'!$A:$AJ,(AJ$3+2),FALSE)), IF($C88 = "pos-neg", (3+VLOOKUP($B88,'Results-formatted 060121'!$A:$AJ,(AJ$3+2),FALSE)), VLOOKUP($B88,'Results-formatted 060121'!$A:$AJ,(AJ$3+2),FALSE)))</f>
        <v>5</v>
      </c>
      <c r="AK88" s="95">
        <f>IF($C88 = "neg", (($D88+1) - VLOOKUP($B88,'Results-formatted 060121'!$A:$AJ,(AK$3+2),FALSE)), IF($C88 = "pos-neg", (3+VLOOKUP($B88,'Results-formatted 060121'!$A:$AJ,(AK$3+2),FALSE)), VLOOKUP($B88,'Results-formatted 060121'!$A:$AJ,(AK$3+2),FALSE)))</f>
        <v>4</v>
      </c>
      <c r="AL88" s="95">
        <f>IF($C88 = "neg", (($D88+1) - VLOOKUP($B88,'Results-formatted 060121'!$A:$AJ,(AL$3+2),FALSE)), IF($C88 = "pos-neg", (3+VLOOKUP($B88,'Results-formatted 060121'!$A:$AJ,(AL$3+2),FALSE)), VLOOKUP($B88,'Results-formatted 060121'!$A:$AJ,(AL$3+2),FALSE)))</f>
        <v>4</v>
      </c>
      <c r="AM88" s="95">
        <f>IF($C88 = "neg", (($D88+1) - VLOOKUP($B88,'Results-formatted 060121'!$A:AJ,(AM$3+2),FALSE)), IF($C88 = "pos-neg", (3+VLOOKUP($B88,'Results-formatted 060121'!$A:AJ,(AM$3+2),FALSE)), VLOOKUP($B88,'Results-formatted 060121'!$A:AJ,(AM$3+2),FALSE)))</f>
        <v>5</v>
      </c>
      <c r="AN88" s="95">
        <f>IF($C88 = "neg", (($D88+1) - VLOOKUP($B88,'Results-formatted 060121'!$A:AK,(AN$3+2),FALSE)), IF($C88 = "pos-neg", (3+VLOOKUP($B88,'Results-formatted 060121'!$A:AK,(AN$3+2),FALSE)), VLOOKUP($B88,'Results-formatted 060121'!$A:AK,(AN$3+2),FALSE)))</f>
        <v>4</v>
      </c>
      <c r="AO88" s="95">
        <f>IF($C88 = "neg", (($D88+1) - VLOOKUP($B88,'Results-formatted 060121'!$A:AL,(AO$3+2),FALSE)), IF($C88 = "pos-neg", (3+VLOOKUP($B88,'Results-formatted 060121'!$A:AL,(AO$3+2),FALSE)), VLOOKUP($B88,'Results-formatted 060121'!$A:AL,(AO$3+2),FALSE)))</f>
        <v>4</v>
      </c>
      <c r="AP88" s="95">
        <f>IF($C88 = "neg", (($D88+1) - VLOOKUP($B88,'Results-formatted 060121'!$A:AM,(AP$3+2),FALSE)), IF($C88 = "pos-neg", (3+VLOOKUP($B88,'Results-formatted 060121'!$A:AM,(AP$3+2),FALSE)), VLOOKUP($B88,'Results-formatted 060121'!$A:AM,(AP$3+2),FALSE)))</f>
        <v>3</v>
      </c>
      <c r="AQ88" s="95">
        <f>IF($C88 = "neg", (($D88+1) - VLOOKUP($B88,'Results-formatted 060121'!$A:AN,(AQ$3+2),FALSE)), IF($C88 = "pos-neg", (3+VLOOKUP($B88,'Results-formatted 060121'!$A:AN,(AQ$3+2),FALSE)), VLOOKUP($B88,'Results-formatted 060121'!$A:AN,(AQ$3+2),FALSE)))</f>
        <v>4</v>
      </c>
      <c r="AR88" s="95">
        <f>IF($C88 = "neg", (($D88+1) - VLOOKUP($B88,'Results-formatted 060121'!$A:AO,(AR$3+2),FALSE)), IF($C88 = "pos-neg", (3+VLOOKUP($B88,'Results-formatted 060121'!$A:AO,(AR$3+2),FALSE)), VLOOKUP($B88,'Results-formatted 060121'!$A:AO,(AR$3+2),FALSE)))</f>
        <v>4</v>
      </c>
      <c r="AS88" s="95">
        <f>IF($C88 = "neg", (($D88+1) - VLOOKUP($B88,'Results-formatted 060121'!$A:AP,(AS$3+2),FALSE)), IF($C88 = "pos-neg", (3+VLOOKUP($B88,'Results-formatted 060121'!$A:AP,(AS$3+2),FALSE)), VLOOKUP($B88,'Results-formatted 060121'!$A:AP,(AS$3+2),FALSE)))</f>
        <v>3</v>
      </c>
      <c r="AT88" s="95">
        <f>IF($C88 = "neg", (($D88+1) - VLOOKUP($B88,'Results-formatted 060121'!$A:AQ,(AT$3+2),FALSE)), IF($C88 = "pos-neg", (3+VLOOKUP($B88,'Results-formatted 060121'!$A:AQ,(AT$3+2),FALSE)), VLOOKUP($B88,'Results-formatted 060121'!$A:AQ,(AT$3+2),FALSE)))</f>
        <v>5</v>
      </c>
      <c r="AU88" s="95">
        <f>IF($C88 = "neg", (($D88+1) - VLOOKUP($B88,'Results-formatted 060121'!$A:AR,(AU$3+2),FALSE)), IF($C88 = "pos-neg", (3+VLOOKUP($B88,'Results-formatted 060121'!$A:AR,(AU$3+2),FALSE)), VLOOKUP($B88,'Results-formatted 060121'!$A:AR,(AU$3+2),FALSE)))</f>
        <v>4</v>
      </c>
      <c r="AV88" s="95">
        <f>IF($C88 = "neg", (($D88+1) - VLOOKUP($B88,'Results-formatted 060121'!$A:AS,(AV$3+2),FALSE)), IF($C88 = "pos-neg", (3+VLOOKUP($B88,'Results-formatted 060121'!$A:AS,(AV$3+2),FALSE)), VLOOKUP($B88,'Results-formatted 060121'!$A:AS,(AV$3+2),FALSE)))</f>
        <v>3</v>
      </c>
      <c r="AW88" s="95">
        <f>IF($C88 = "neg", (($D88+1) - VLOOKUP($B88,'Results-formatted 060121'!$A:AT,(AW$3+2),FALSE)), IF($C88 = "pos-neg", (3+VLOOKUP($B88,'Results-formatted 060121'!$A:AT,(AW$3+2),FALSE)), VLOOKUP($B88,'Results-formatted 060121'!$A:AT,(AW$3+2),FALSE)))</f>
        <v>2</v>
      </c>
      <c r="AX88" s="95">
        <f>IF($C88 = "neg", (($D88+1) - VLOOKUP($B88,'Results-formatted 060121'!$A:AU,(AX$3+2),FALSE)), IF($C88 = "pos-neg", (3+VLOOKUP($B88,'Results-formatted 060121'!$A:AU,(AX$3+2),FALSE)), VLOOKUP($B88,'Results-formatted 060121'!$A:AU,(AX$3+2),FALSE)))</f>
        <v>2</v>
      </c>
      <c r="AY88" s="95">
        <f>IF($C88 = "neg", (($D88+1) - VLOOKUP($B88,'Results-formatted 060121'!$A:AV,(AY$3+2),FALSE)), IF($C88 = "pos-neg", (3+VLOOKUP($B88,'Results-formatted 060121'!$A:AV,(AY$3+2),FALSE)), VLOOKUP($B88,'Results-formatted 060121'!$A:AV,(AY$3+2),FALSE)))</f>
        <v>0</v>
      </c>
      <c r="AZ88" s="95">
        <f>IF($C88 = "neg", (($D88+1) - VLOOKUP($B88,'Results-formatted 060121'!$A:AW,(AZ$3+2),FALSE)), IF($C88 = "pos-neg", (3+VLOOKUP($B88,'Results-formatted 060121'!$A:AW,(AZ$3+2),FALSE)), VLOOKUP($B88,'Results-formatted 060121'!$A:AW,(AZ$3+2),FALSE)))</f>
        <v>2</v>
      </c>
      <c r="BA88" s="95">
        <f>IF($C88 = "neg", (($D88+1) - VLOOKUP($B88,'Results-formatted 060121'!$A:AX,(BA$3+2),FALSE)), IF($C88 = "pos-neg", (3+VLOOKUP($B88,'Results-formatted 060121'!$A:AX,(BA$3+2),FALSE)), VLOOKUP($B88,'Results-formatted 060121'!$A:AX,(BA$3+2),FALSE)))</f>
        <v>3</v>
      </c>
      <c r="BB88" s="95">
        <f>IF($C88 = "neg", (($D88+1) - VLOOKUP($B88,'Results-formatted 060121'!$A:AY,(BB$3+2),FALSE)), IF($C88 = "pos-neg", (3+VLOOKUP($B88,'Results-formatted 060121'!$A:AY,(BB$3+2),FALSE)), VLOOKUP($B88,'Results-formatted 060121'!$A:AY,(BB$3+2),FALSE)))</f>
        <v>5</v>
      </c>
      <c r="BC88" s="95">
        <f>IF($C88 = "neg", (($D88+1) - VLOOKUP($B88,'Results-formatted 060121'!$A:AZ,(BC$3+2),FALSE)), IF($C88 = "pos-neg", (3+VLOOKUP($B88,'Results-formatted 060121'!$A:AZ,(BC$3+2),FALSE)), VLOOKUP($B88,'Results-formatted 060121'!$A:AZ,(BC$3+2),FALSE)))</f>
        <v>3</v>
      </c>
      <c r="BD88" s="95">
        <f>IF($C88 = "neg", (($D88+1) - VLOOKUP($B88,'Results-formatted 060121'!$A:BA,(BD$3+2),FALSE)), IF($C88 = "pos-neg", (3+VLOOKUP($B88,'Results-formatted 060121'!$A:BA,(BD$3+2),FALSE)), VLOOKUP($B88,'Results-formatted 060121'!$A:BA,(BD$3+2),FALSE)))</f>
        <v>4</v>
      </c>
      <c r="BE88" s="95">
        <f>IF($C88 = "neg", (($D88+1) - VLOOKUP($B88,'Results-formatted 060121'!$A:BB,(BE$3+2),FALSE)), IF($C88 = "pos-neg", (3+VLOOKUP($B88,'Results-formatted 060121'!$A:BB,(BE$3+2),FALSE)), VLOOKUP($B88,'Results-formatted 060121'!$A:BB,(BE$3+2),FALSE)))</f>
        <v>4</v>
      </c>
      <c r="BF88" s="95">
        <f>IF($C88 = "neg", (($D88+1) - VLOOKUP($B88,'Results-formatted 060121'!$A:BC,(BF$3+2),FALSE)), IF($C88 = "pos-neg", (3+VLOOKUP($B88,'Results-formatted 060121'!$A:BC,(BF$3+2),FALSE)), VLOOKUP($B88,'Results-formatted 060121'!$A:BC,(BF$3+2),FALSE)))</f>
        <v>4</v>
      </c>
      <c r="BG88" s="95">
        <f>IF($C88 = "neg", (($D88+1) - VLOOKUP($B88,'Results-formatted 060121'!$A:BD,(BG$3+2),FALSE)), IF($C88 = "pos-neg", (3+VLOOKUP($B88,'Results-formatted 060121'!$A:BD,(BG$3+2),FALSE)), VLOOKUP($B88,'Results-formatted 060121'!$A:BD,(BG$3+2),FALSE)))</f>
        <v>4</v>
      </c>
      <c r="BH88" s="95">
        <f>IF($C88 = "neg", (($D88+1) - VLOOKUP($B88,'Results-formatted 060121'!$A:BE,(BH$3+2),FALSE)), IF($C88 = "pos-neg", (3+VLOOKUP($B88,'Results-formatted 060121'!$A:BE,(BH$3+2),FALSE)), VLOOKUP($B88,'Results-formatted 060121'!$A:BE,(BH$3+2),FALSE)))</f>
        <v>3</v>
      </c>
      <c r="BI88" s="95">
        <f>IF($C88 = "neg", (($D88+1) - VLOOKUP($B88,'Results-formatted 060121'!$A:BF,(BI$3+2),FALSE)), IF($C88 = "pos-neg", (3+VLOOKUP($B88,'Results-formatted 060121'!$A:BF,(BI$3+2),FALSE)), VLOOKUP($B88,'Results-formatted 060121'!$A:BF,(BI$3+2),FALSE)))</f>
        <v>5</v>
      </c>
      <c r="BJ88" s="95">
        <f>IF($C88 = "neg", (($D88+1) - VLOOKUP($B88,'Results-formatted 060121'!$A:BG,(BJ$3+2),FALSE)), IF($C88 = "pos-neg", (3+VLOOKUP($B88,'Results-formatted 060121'!$A:BG,(BJ$3+2),FALSE)), VLOOKUP($B88,'Results-formatted 060121'!$A:BG,(BJ$3+2),FALSE)))</f>
        <v>3</v>
      </c>
      <c r="BK88" s="95">
        <f>IF($C88 = "neg", (($D88+1) - VLOOKUP($B88,'Results-formatted 060121'!$A:BH,(BK$3+2),FALSE)), IF($C88 = "pos-neg", (3+VLOOKUP($B88,'Results-formatted 060121'!$A:BH,(BK$3+2),FALSE)), VLOOKUP($B88,'Results-formatted 060121'!$A:BH,(BK$3+2),FALSE)))</f>
        <v>4</v>
      </c>
      <c r="BL88" s="95">
        <f>IF($C88 = "neg", (($D88+1) - VLOOKUP($B88,'Results-formatted 060121'!$A:BI,(BL$3+2),FALSE)), IF($C88 = "pos-neg", (3+VLOOKUP($B88,'Results-formatted 060121'!$A:BI,(BL$3+2),FALSE)), VLOOKUP($B88,'Results-formatted 060121'!$A:BI,(BL$3+2),FALSE)))</f>
        <v>4</v>
      </c>
      <c r="BM88" s="95">
        <f>IF($C88 = "neg", (($D88+1) - VLOOKUP($B88,'Results-formatted 060121'!$A:BJ,(BM$3+2),FALSE)), IF($C88 = "pos-neg", (3+VLOOKUP($B88,'Results-formatted 060121'!$A:BJ,(BM$3+2),FALSE)), VLOOKUP($B88,'Results-formatted 060121'!$A:BJ,(BM$3+2),FALSE)))</f>
        <v>3</v>
      </c>
      <c r="BN88" s="95"/>
      <c r="BO88" s="95"/>
      <c r="BP88" s="95"/>
      <c r="BQ88" s="95"/>
      <c r="BR88" s="95"/>
      <c r="BS88" s="95"/>
      <c r="BT88" s="95"/>
      <c r="BU88" s="95"/>
      <c r="BV88" s="95"/>
      <c r="BW88" s="95"/>
      <c r="BX88" s="95"/>
      <c r="BY88" s="95"/>
      <c r="BZ88" s="95"/>
      <c r="CA88" s="95"/>
      <c r="CB88" s="95"/>
      <c r="CC88" s="95"/>
      <c r="CD88" s="98"/>
      <c r="CE88" s="25">
        <f t="shared" si="21"/>
        <v>3.5833333333333335</v>
      </c>
      <c r="CF88" s="25">
        <f t="shared" si="22"/>
        <v>1.0623234316564463</v>
      </c>
    </row>
    <row r="89" spans="2:84" ht="18" customHeight="1" x14ac:dyDescent="0.15">
      <c r="B89" s="84"/>
      <c r="E89" s="18" t="s">
        <v>258</v>
      </c>
      <c r="F89" s="34"/>
      <c r="G89" s="34"/>
      <c r="H89" s="34">
        <f>IF(ISNUMBER(H90), AVERAGE(H91:H94,H96:H99,H101:H104), "")</f>
        <v>3</v>
      </c>
      <c r="I89" s="34">
        <f t="shared" ref="I89:CD89" si="27">IF(ISNUMBER(I90), AVERAGE(I91:I94,I96:I99,I101:I104), "")</f>
        <v>1.5833333333333333</v>
      </c>
      <c r="J89" s="34"/>
      <c r="K89" s="34">
        <f t="shared" si="27"/>
        <v>4</v>
      </c>
      <c r="L89" s="34">
        <f t="shared" si="27"/>
        <v>2.5</v>
      </c>
      <c r="M89" s="34">
        <f t="shared" si="27"/>
        <v>3.8333333333333335</v>
      </c>
      <c r="N89" s="34"/>
      <c r="O89" s="34">
        <f t="shared" si="27"/>
        <v>3.25</v>
      </c>
      <c r="P89" s="34">
        <f t="shared" si="27"/>
        <v>3</v>
      </c>
      <c r="Q89" s="34">
        <f t="shared" si="27"/>
        <v>4.25</v>
      </c>
      <c r="R89" s="34"/>
      <c r="S89" s="34">
        <f t="shared" si="27"/>
        <v>1.8333333333333333</v>
      </c>
      <c r="T89" s="34">
        <f t="shared" si="27"/>
        <v>4.083333333333333</v>
      </c>
      <c r="U89" s="34">
        <f t="shared" si="27"/>
        <v>4.333333333333333</v>
      </c>
      <c r="V89" s="34">
        <f t="shared" si="27"/>
        <v>2.75</v>
      </c>
      <c r="W89" s="34">
        <f t="shared" si="27"/>
        <v>3.4166666666666665</v>
      </c>
      <c r="X89" s="34">
        <f t="shared" si="27"/>
        <v>3.4166666666666665</v>
      </c>
      <c r="Y89" s="34">
        <f t="shared" si="27"/>
        <v>3.75</v>
      </c>
      <c r="Z89" s="34">
        <f t="shared" si="27"/>
        <v>3.25</v>
      </c>
      <c r="AA89" s="34"/>
      <c r="AB89" s="34">
        <f t="shared" si="27"/>
        <v>3</v>
      </c>
      <c r="AC89" s="34">
        <f t="shared" si="27"/>
        <v>3</v>
      </c>
      <c r="AD89" s="34">
        <f t="shared" si="27"/>
        <v>3.25</v>
      </c>
      <c r="AE89" s="34">
        <f t="shared" si="27"/>
        <v>3.75</v>
      </c>
      <c r="AF89" s="34">
        <f t="shared" si="27"/>
        <v>3.4166666666666665</v>
      </c>
      <c r="AG89" s="34">
        <f t="shared" si="27"/>
        <v>3.5833333333333335</v>
      </c>
      <c r="AH89" s="34">
        <f t="shared" si="27"/>
        <v>2.75</v>
      </c>
      <c r="AI89" s="34">
        <f t="shared" si="27"/>
        <v>2</v>
      </c>
      <c r="AJ89" s="34">
        <f t="shared" si="27"/>
        <v>4.25</v>
      </c>
      <c r="AK89" s="34"/>
      <c r="AL89" s="34">
        <f t="shared" si="27"/>
        <v>3.5833333333333335</v>
      </c>
      <c r="AM89" s="34">
        <f t="shared" si="27"/>
        <v>4.166666666666667</v>
      </c>
      <c r="AN89" s="34">
        <f t="shared" ref="AN89:BM89" si="28">IF(ISNUMBER(AN90), AVERAGE(AN91:AN94,AN96:AN99,AN101:AN104), "")</f>
        <v>3.5833333333333335</v>
      </c>
      <c r="AO89" s="34">
        <f t="shared" si="28"/>
        <v>3.9166666666666665</v>
      </c>
      <c r="AP89" s="34"/>
      <c r="AQ89" s="34">
        <f t="shared" si="28"/>
        <v>3.3333333333333335</v>
      </c>
      <c r="AR89" s="34">
        <f t="shared" si="28"/>
        <v>2.4166666666666665</v>
      </c>
      <c r="AS89" s="34">
        <f t="shared" si="28"/>
        <v>3.4166666666666665</v>
      </c>
      <c r="AT89" s="34">
        <f t="shared" si="28"/>
        <v>3.4166666666666665</v>
      </c>
      <c r="AU89" s="34"/>
      <c r="AV89" s="34">
        <f t="shared" si="28"/>
        <v>2.6666666666666665</v>
      </c>
      <c r="AW89" s="34">
        <f t="shared" si="28"/>
        <v>3.9166666666666665</v>
      </c>
      <c r="AX89" s="34"/>
      <c r="AY89" s="34">
        <f t="shared" si="28"/>
        <v>3</v>
      </c>
      <c r="AZ89" s="34">
        <f t="shared" si="28"/>
        <v>2.8333333333333335</v>
      </c>
      <c r="BA89" s="34">
        <f t="shared" si="28"/>
        <v>3.4166666666666665</v>
      </c>
      <c r="BB89" s="34"/>
      <c r="BC89" s="34">
        <f t="shared" si="28"/>
        <v>3.1666666666666665</v>
      </c>
      <c r="BD89" s="34">
        <f t="shared" si="28"/>
        <v>3.5</v>
      </c>
      <c r="BE89" s="34">
        <f t="shared" si="28"/>
        <v>3.9166666666666665</v>
      </c>
      <c r="BF89" s="34">
        <f t="shared" si="28"/>
        <v>3.6666666666666665</v>
      </c>
      <c r="BG89" s="34">
        <f t="shared" si="28"/>
        <v>3</v>
      </c>
      <c r="BH89" s="34"/>
      <c r="BI89" s="34">
        <f t="shared" si="28"/>
        <v>4</v>
      </c>
      <c r="BJ89" s="34">
        <f t="shared" si="28"/>
        <v>2.5833333333333335</v>
      </c>
      <c r="BK89" s="34">
        <f t="shared" si="28"/>
        <v>3.5</v>
      </c>
      <c r="BL89" s="34">
        <f t="shared" si="28"/>
        <v>3.0833333333333335</v>
      </c>
      <c r="BM89" s="34">
        <f t="shared" si="28"/>
        <v>2.75</v>
      </c>
      <c r="BN89" s="34"/>
      <c r="BO89" s="34"/>
      <c r="BP89" s="34"/>
      <c r="BQ89" s="34"/>
      <c r="BR89" s="34"/>
      <c r="BS89" s="34"/>
      <c r="BT89" s="34"/>
      <c r="BU89" s="34"/>
      <c r="BV89" s="34"/>
      <c r="BW89" s="34"/>
      <c r="BX89" s="34"/>
      <c r="BY89" s="34"/>
      <c r="BZ89" s="34"/>
      <c r="CA89" s="34"/>
      <c r="CB89" s="34"/>
      <c r="CC89" s="34"/>
      <c r="CD89" s="34" t="str">
        <f t="shared" si="27"/>
        <v/>
      </c>
      <c r="CE89" s="34">
        <f t="shared" si="21"/>
        <v>3.2934027777777781</v>
      </c>
      <c r="CF89" s="34">
        <f t="shared" si="22"/>
        <v>0.62644386018898435</v>
      </c>
    </row>
    <row r="90" spans="2:84" ht="17" x14ac:dyDescent="0.15">
      <c r="B90" s="84"/>
      <c r="E90" s="39" t="s">
        <v>259</v>
      </c>
      <c r="F90" s="40"/>
      <c r="G90" s="40"/>
      <c r="H90" s="40">
        <f t="shared" ref="H90:CD90" si="29">IF(ISNUMBER(H91),AVERAGE(H91:H94), "")</f>
        <v>3</v>
      </c>
      <c r="I90" s="40">
        <f t="shared" si="29"/>
        <v>1</v>
      </c>
      <c r="J90" s="40"/>
      <c r="K90" s="40">
        <f t="shared" si="29"/>
        <v>4.75</v>
      </c>
      <c r="L90" s="40">
        <f t="shared" si="29"/>
        <v>3</v>
      </c>
      <c r="M90" s="40">
        <f t="shared" si="29"/>
        <v>5</v>
      </c>
      <c r="N90" s="40"/>
      <c r="O90" s="40">
        <f t="shared" si="29"/>
        <v>4.75</v>
      </c>
      <c r="P90" s="40">
        <f t="shared" si="29"/>
        <v>3</v>
      </c>
      <c r="Q90" s="40">
        <f t="shared" si="29"/>
        <v>5</v>
      </c>
      <c r="R90" s="40"/>
      <c r="S90" s="40">
        <f t="shared" si="29"/>
        <v>2.5</v>
      </c>
      <c r="T90" s="40">
        <f t="shared" si="29"/>
        <v>4</v>
      </c>
      <c r="U90" s="40">
        <f t="shared" si="29"/>
        <v>5</v>
      </c>
      <c r="V90" s="40">
        <f t="shared" si="29"/>
        <v>2.75</v>
      </c>
      <c r="W90" s="40">
        <f t="shared" si="29"/>
        <v>3.5</v>
      </c>
      <c r="X90" s="40">
        <f t="shared" si="29"/>
        <v>3.75</v>
      </c>
      <c r="Y90" s="40">
        <f t="shared" si="29"/>
        <v>4.25</v>
      </c>
      <c r="Z90" s="40">
        <f t="shared" si="29"/>
        <v>3.25</v>
      </c>
      <c r="AA90" s="40"/>
      <c r="AB90" s="40">
        <f t="shared" si="29"/>
        <v>3</v>
      </c>
      <c r="AC90" s="40">
        <f t="shared" si="29"/>
        <v>3.5</v>
      </c>
      <c r="AD90" s="40">
        <f t="shared" si="29"/>
        <v>3.25</v>
      </c>
      <c r="AE90" s="40">
        <f t="shared" si="29"/>
        <v>4</v>
      </c>
      <c r="AF90" s="40">
        <f t="shared" si="29"/>
        <v>3</v>
      </c>
      <c r="AG90" s="40">
        <f t="shared" si="29"/>
        <v>4</v>
      </c>
      <c r="AH90" s="40">
        <f t="shared" si="29"/>
        <v>2.5</v>
      </c>
      <c r="AI90" s="40">
        <f t="shared" si="29"/>
        <v>2.25</v>
      </c>
      <c r="AJ90" s="40">
        <f t="shared" si="29"/>
        <v>5</v>
      </c>
      <c r="AK90" s="40"/>
      <c r="AL90" s="40">
        <f t="shared" si="29"/>
        <v>3.5</v>
      </c>
      <c r="AM90" s="40">
        <f t="shared" si="29"/>
        <v>5</v>
      </c>
      <c r="AN90" s="40">
        <f t="shared" ref="AN90:BM90" si="30">IF(ISNUMBER(AN91),AVERAGE(AN91:AN94), "")</f>
        <v>4</v>
      </c>
      <c r="AO90" s="40">
        <f t="shared" si="30"/>
        <v>4.25</v>
      </c>
      <c r="AP90" s="40"/>
      <c r="AQ90" s="40">
        <f t="shared" si="30"/>
        <v>3.25</v>
      </c>
      <c r="AR90" s="40">
        <f t="shared" si="30"/>
        <v>2.5</v>
      </c>
      <c r="AS90" s="40">
        <f t="shared" si="30"/>
        <v>3.75</v>
      </c>
      <c r="AT90" s="40">
        <f t="shared" si="30"/>
        <v>2.75</v>
      </c>
      <c r="AU90" s="40"/>
      <c r="AV90" s="40">
        <f t="shared" si="30"/>
        <v>2</v>
      </c>
      <c r="AW90" s="40">
        <f t="shared" si="30"/>
        <v>4.25</v>
      </c>
      <c r="AX90" s="40"/>
      <c r="AY90" s="40">
        <f t="shared" si="30"/>
        <v>3</v>
      </c>
      <c r="AZ90" s="40">
        <f t="shared" si="30"/>
        <v>3</v>
      </c>
      <c r="BA90" s="40">
        <f t="shared" si="30"/>
        <v>3.75</v>
      </c>
      <c r="BB90" s="40"/>
      <c r="BC90" s="40">
        <f t="shared" si="30"/>
        <v>3.25</v>
      </c>
      <c r="BD90" s="40">
        <f t="shared" si="30"/>
        <v>4</v>
      </c>
      <c r="BE90" s="40">
        <f t="shared" si="30"/>
        <v>4.25</v>
      </c>
      <c r="BF90" s="40">
        <f t="shared" si="30"/>
        <v>4.5</v>
      </c>
      <c r="BG90" s="40">
        <f t="shared" si="30"/>
        <v>2.5</v>
      </c>
      <c r="BH90" s="40"/>
      <c r="BI90" s="40">
        <f t="shared" si="30"/>
        <v>4.5</v>
      </c>
      <c r="BJ90" s="40">
        <f t="shared" si="30"/>
        <v>2.5</v>
      </c>
      <c r="BK90" s="40">
        <f t="shared" si="30"/>
        <v>4</v>
      </c>
      <c r="BL90" s="40">
        <f t="shared" si="30"/>
        <v>4</v>
      </c>
      <c r="BM90" s="40">
        <f t="shared" si="30"/>
        <v>3</v>
      </c>
      <c r="BN90" s="40"/>
      <c r="BO90" s="40"/>
      <c r="BP90" s="40"/>
      <c r="BQ90" s="40"/>
      <c r="BR90" s="40"/>
      <c r="BS90" s="40"/>
      <c r="BT90" s="40"/>
      <c r="BU90" s="40"/>
      <c r="BV90" s="40"/>
      <c r="BW90" s="40"/>
      <c r="BX90" s="40"/>
      <c r="BY90" s="40"/>
      <c r="BZ90" s="40"/>
      <c r="CA90" s="40"/>
      <c r="CB90" s="40"/>
      <c r="CC90" s="40"/>
      <c r="CD90" s="40" t="str">
        <f t="shared" si="29"/>
        <v/>
      </c>
      <c r="CE90" s="40">
        <f t="shared" si="21"/>
        <v>3.5520833333333335</v>
      </c>
      <c r="CF90" s="40">
        <f t="shared" si="22"/>
        <v>0.90940466458647029</v>
      </c>
    </row>
    <row r="91" spans="2:84" ht="42" x14ac:dyDescent="0.15">
      <c r="B91" s="84" t="s">
        <v>757</v>
      </c>
      <c r="C91" s="86" t="s">
        <v>224</v>
      </c>
      <c r="D91" s="2">
        <v>5</v>
      </c>
      <c r="E91" s="15" t="s">
        <v>262</v>
      </c>
      <c r="F91" s="95">
        <f>IF($C91 = "neg", (($D91+1) - VLOOKUP($B91,'Results-formatted 060121'!$A:$AJ,(F$3+2),FALSE)), IF($C91 = "pos-neg", (3+VLOOKUP($B91,'Results-formatted 060121'!$A:$AJ,(F$3+2),FALSE)), VLOOKUP($B91,'Results-formatted 060121'!$A:$AJ,(F$3+2),FALSE)))</f>
        <v>3</v>
      </c>
      <c r="G91" s="95">
        <f>IF($C91 = "neg", (($D91+1) - VLOOKUP($B91,'Results-formatted 060121'!$A:$AJ,(G$3+2),FALSE)), IF($C91 = "pos-neg", (3+VLOOKUP($B91,'Results-formatted 060121'!$A:$AJ,(G$3+2),FALSE)), VLOOKUP($B91,'Results-formatted 060121'!$A:$AJ,(G$3+2),FALSE)))</f>
        <v>5</v>
      </c>
      <c r="H91" s="95">
        <f>IF($C91 = "neg", (($D91+1) - VLOOKUP($B91,'Results-formatted 060121'!$A:$AJ,(H$3+2),FALSE)), IF($C91 = "pos-neg", (3+VLOOKUP($B91,'Results-formatted 060121'!$A:$AJ,(H$3+2),FALSE)), VLOOKUP($B91,'Results-formatted 060121'!$A:$AJ,(H$3+2),FALSE)))</f>
        <v>4</v>
      </c>
      <c r="I91" s="95">
        <f>IF($C91 = "neg", (($D91+1) - VLOOKUP($B91,'Results-formatted 060121'!$A:$AJ,(I$3+2),FALSE)), IF($C91 = "pos-neg", (3+VLOOKUP($B91,'Results-formatted 060121'!$A:$AJ,(I$3+2),FALSE)), VLOOKUP($B91,'Results-formatted 060121'!$A:$AJ,(I$3+2),FALSE)))</f>
        <v>1</v>
      </c>
      <c r="J91" s="95">
        <f>IF($C91 = "neg", (($D91+1) - VLOOKUP($B91,'Results-formatted 060121'!$A:$AJ,(J$3+2),FALSE)), IF($C91 = "pos-neg", (3+VLOOKUP($B91,'Results-formatted 060121'!$A:$AJ,(J$3+2),FALSE)), VLOOKUP($B91,'Results-formatted 060121'!$A:$AJ,(J$3+2),FALSE)))</f>
        <v>3</v>
      </c>
      <c r="K91" s="95">
        <f>IF($C91 = "neg", (($D91+1) - VLOOKUP($B91,'Results-formatted 060121'!$A:$AJ,(K$3+2),FALSE)), IF($C91 = "pos-neg", (3+VLOOKUP($B91,'Results-formatted 060121'!$A:$AJ,(K$3+2),FALSE)), VLOOKUP($B91,'Results-formatted 060121'!$A:$AJ,(K$3+2),FALSE)))</f>
        <v>5</v>
      </c>
      <c r="L91" s="95">
        <f>IF($C91 = "neg", (($D91+1) - VLOOKUP($B91,'Results-formatted 060121'!$A:$AJ,(L$3+2),FALSE)), IF($C91 = "pos-neg", (3+VLOOKUP($B91,'Results-formatted 060121'!$A:$AJ,(L$3+2),FALSE)), VLOOKUP($B91,'Results-formatted 060121'!$A:$AJ,(L$3+2),FALSE)))</f>
        <v>3</v>
      </c>
      <c r="M91" s="95">
        <f>IF($C91 = "neg", (($D91+1) - VLOOKUP($B91,'Results-formatted 060121'!$A:$AJ,(M$3+2),FALSE)), IF($C91 = "pos-neg", (3+VLOOKUP($B91,'Results-formatted 060121'!$A:$AJ,(M$3+2),FALSE)), VLOOKUP($B91,'Results-formatted 060121'!$A:$AJ,(M$3+2),FALSE)))</f>
        <v>5</v>
      </c>
      <c r="N91" s="95">
        <f>IF($C91 = "neg", (($D91+1) - VLOOKUP($B91,'Results-formatted 060121'!$A:$AJ,(N$3+2),FALSE)), IF($C91 = "pos-neg", (3+VLOOKUP($B91,'Results-formatted 060121'!$A:$AJ,(N$3+2),FALSE)), VLOOKUP($B91,'Results-formatted 060121'!$A:$AJ,(N$3+2),FALSE)))</f>
        <v>3</v>
      </c>
      <c r="O91" s="95">
        <f>IF($C91 = "neg", (($D91+1) - VLOOKUP($B91,'Results-formatted 060121'!$A:$AJ,(O$3+2),FALSE)), IF($C91 = "pos-neg", (3+VLOOKUP($B91,'Results-formatted 060121'!$A:$AJ,(O$3+2),FALSE)), VLOOKUP($B91,'Results-formatted 060121'!$A:$AJ,(O$3+2),FALSE)))</f>
        <v>5</v>
      </c>
      <c r="P91" s="95">
        <f>IF($C91 = "neg", (($D91+1) - VLOOKUP($B91,'Results-formatted 060121'!$A:$AJ,(P$3+2),FALSE)), IF($C91 = "pos-neg", (3+VLOOKUP($B91,'Results-formatted 060121'!$A:$AJ,(P$3+2),FALSE)), VLOOKUP($B91,'Results-formatted 060121'!$A:$AJ,(P$3+2),FALSE)))</f>
        <v>3</v>
      </c>
      <c r="Q91" s="95">
        <f>IF($C91 = "neg", (($D91+1) - VLOOKUP($B91,'Results-formatted 060121'!$A:$AJ,(Q$3+2),FALSE)), IF($C91 = "pos-neg", (3+VLOOKUP($B91,'Results-formatted 060121'!$A:$AJ,(Q$3+2),FALSE)), VLOOKUP($B91,'Results-formatted 060121'!$A:$AJ,(Q$3+2),FALSE)))</f>
        <v>5</v>
      </c>
      <c r="R91" s="95">
        <f>IF($C91 = "neg", (($D91+1) - VLOOKUP($B91,'Results-formatted 060121'!$A:$AJ,(R$3+2),FALSE)), IF($C91 = "pos-neg", (3+VLOOKUP($B91,'Results-formatted 060121'!$A:$AJ,(R$3+2),FALSE)), VLOOKUP($B91,'Results-formatted 060121'!$A:$AJ,(R$3+2),FALSE)))</f>
        <v>4</v>
      </c>
      <c r="S91" s="95">
        <f>IF($C91 = "neg", (($D91+1) - VLOOKUP($B91,'Results-formatted 060121'!$A:$AJ,(S$3+2),FALSE)), IF($C91 = "pos-neg", (3+VLOOKUP($B91,'Results-formatted 060121'!$A:$AJ,(S$3+2),FALSE)), VLOOKUP($B91,'Results-formatted 060121'!$A:$AJ,(S$3+2),FALSE)))</f>
        <v>3</v>
      </c>
      <c r="T91" s="95">
        <f>IF($C91 = "neg", (($D91+1) - VLOOKUP($B91,'Results-formatted 060121'!$A:$AJ,(T$3+2),FALSE)), IF($C91 = "pos-neg", (3+VLOOKUP($B91,'Results-formatted 060121'!$A:$AJ,(T$3+2),FALSE)), VLOOKUP($B91,'Results-formatted 060121'!$A:$AJ,(T$3+2),FALSE)))</f>
        <v>5</v>
      </c>
      <c r="U91" s="95">
        <f>IF($C91 = "neg", (($D91+1) - VLOOKUP($B91,'Results-formatted 060121'!$A:$AJ,(U$3+2),FALSE)), IF($C91 = "pos-neg", (3+VLOOKUP($B91,'Results-formatted 060121'!$A:$AJ,(U$3+2),FALSE)), VLOOKUP($B91,'Results-formatted 060121'!$A:$AJ,(U$3+2),FALSE)))</f>
        <v>5</v>
      </c>
      <c r="V91" s="95">
        <f>IF($C91 = "neg", (($D91+1) - VLOOKUP($B91,'Results-formatted 060121'!$A:$AJ,(V$3+2),FALSE)), IF($C91 = "pos-neg", (3+VLOOKUP($B91,'Results-formatted 060121'!$A:$AJ,(V$3+2),FALSE)), VLOOKUP($B91,'Results-formatted 060121'!$A:$AJ,(V$3+2),FALSE)))</f>
        <v>3</v>
      </c>
      <c r="W91" s="95">
        <f>IF($C91 = "neg", (($D91+1) - VLOOKUP($B91,'Results-formatted 060121'!$A:$AJ,(W$3+2),FALSE)), IF($C91 = "pos-neg", (3+VLOOKUP($B91,'Results-formatted 060121'!$A:$AJ,(W$3+2),FALSE)), VLOOKUP($B91,'Results-formatted 060121'!$A:$AJ,(W$3+2),FALSE)))</f>
        <v>4</v>
      </c>
      <c r="X91" s="95">
        <f>IF($C91 = "neg", (($D91+1) - VLOOKUP($B91,'Results-formatted 060121'!$A:$AJ,(X$3+2),FALSE)), IF($C91 = "pos-neg", (3+VLOOKUP($B91,'Results-formatted 060121'!$A:$AJ,(X$3+2),FALSE)), VLOOKUP($B91,'Results-formatted 060121'!$A:$AJ,(X$3+2),FALSE)))</f>
        <v>4</v>
      </c>
      <c r="Y91" s="95">
        <f>IF($C91 = "neg", (($D91+1) - VLOOKUP($B91,'Results-formatted 060121'!$A:$AJ,(Y$3+2),FALSE)), IF($C91 = "pos-neg", (3+VLOOKUP($B91,'Results-formatted 060121'!$A:$AJ,(Y$3+2),FALSE)), VLOOKUP($B91,'Results-formatted 060121'!$A:$AJ,(Y$3+2),FALSE)))</f>
        <v>4</v>
      </c>
      <c r="Z91" s="95">
        <f>IF($C91 = "neg", (($D91+1) - VLOOKUP($B91,'Results-formatted 060121'!$A:$AJ,(Z$3+2),FALSE)), IF($C91 = "pos-neg", (3+VLOOKUP($B91,'Results-formatted 060121'!$A:$AJ,(Z$3+2),FALSE)), VLOOKUP($B91,'Results-formatted 060121'!$A:$AJ,(Z$3+2),FALSE)))</f>
        <v>3</v>
      </c>
      <c r="AA91" s="95">
        <f>IF($C91 = "neg", (($D91+1) - VLOOKUP($B91,'Results-formatted 060121'!$A:$AJ,(AA$3+2),FALSE)), IF($C91 = "pos-neg", (3+VLOOKUP($B91,'Results-formatted 060121'!$A:$AJ,(AA$3+2),FALSE)), VLOOKUP($B91,'Results-formatted 060121'!$A:$AJ,(AA$3+2),FALSE)))</f>
        <v>5</v>
      </c>
      <c r="AB91" s="95">
        <f>IF($C91 = "neg", (($D91+1) - VLOOKUP($B91,'Results-formatted 060121'!$A:$AJ,(AB$3+2),FALSE)), IF($C91 = "pos-neg", (3+VLOOKUP($B91,'Results-formatted 060121'!$A:$AJ,(AB$3+2),FALSE)), VLOOKUP($B91,'Results-formatted 060121'!$A:$AJ,(AB$3+2),FALSE)))</f>
        <v>4</v>
      </c>
      <c r="AC91" s="95">
        <f>IF($C91 = "neg", (($D91+1) - VLOOKUP($B91,'Results-formatted 060121'!$A:$AJ,(AC$3+2),FALSE)), IF($C91 = "pos-neg", (3+VLOOKUP($B91,'Results-formatted 060121'!$A:$AJ,(AC$3+2),FALSE)), VLOOKUP($B91,'Results-formatted 060121'!$A:$AJ,(AC$3+2),FALSE)))</f>
        <v>2</v>
      </c>
      <c r="AD91" s="95">
        <f>IF($C91 = "neg", (($D91+1) - VLOOKUP($B91,'Results-formatted 060121'!$A:$AJ,(AD$3+2),FALSE)), IF($C91 = "pos-neg", (3+VLOOKUP($B91,'Results-formatted 060121'!$A:$AJ,(AD$3+2),FALSE)), VLOOKUP($B91,'Results-formatted 060121'!$A:$AJ,(AD$3+2),FALSE)))</f>
        <v>4</v>
      </c>
      <c r="AE91" s="95">
        <f>IF($C91 = "neg", (($D91+1) - VLOOKUP($B91,'Results-formatted 060121'!$A:$AJ,(AE$3+2),FALSE)), IF($C91 = "pos-neg", (3+VLOOKUP($B91,'Results-formatted 060121'!$A:$AJ,(AE$3+2),FALSE)), VLOOKUP($B91,'Results-formatted 060121'!$A:$AJ,(AE$3+2),FALSE)))</f>
        <v>5</v>
      </c>
      <c r="AF91" s="95">
        <f>IF($C91 = "neg", (($D91+1) - VLOOKUP($B91,'Results-formatted 060121'!$A:$AJ,(AF$3+2),FALSE)), IF($C91 = "pos-neg", (3+VLOOKUP($B91,'Results-formatted 060121'!$A:$AJ,(AF$3+2),FALSE)), VLOOKUP($B91,'Results-formatted 060121'!$A:$AJ,(AF$3+2),FALSE)))</f>
        <v>4</v>
      </c>
      <c r="AG91" s="95">
        <f>IF($C91 = "neg", (($D91+1) - VLOOKUP($B91,'Results-formatted 060121'!$A:$AJ,(AG$3+2),FALSE)), IF($C91 = "pos-neg", (3+VLOOKUP($B91,'Results-formatted 060121'!$A:$AJ,(AG$3+2),FALSE)), VLOOKUP($B91,'Results-formatted 060121'!$A:$AJ,(AG$3+2),FALSE)))</f>
        <v>4</v>
      </c>
      <c r="AH91" s="95">
        <f>IF($C91 = "neg", (($D91+1) - VLOOKUP($B91,'Results-formatted 060121'!$A:$AJ,(AH$3+2),FALSE)), IF($C91 = "pos-neg", (3+VLOOKUP($B91,'Results-formatted 060121'!$A:$AJ,(AH$3+2),FALSE)), VLOOKUP($B91,'Results-formatted 060121'!$A:$AJ,(AH$3+2),FALSE)))</f>
        <v>3</v>
      </c>
      <c r="AI91" s="95">
        <f>IF($C91 = "neg", (($D91+1) - VLOOKUP($B91,'Results-formatted 060121'!$A:$AJ,(AI$3+2),FALSE)), IF($C91 = "pos-neg", (3+VLOOKUP($B91,'Results-formatted 060121'!$A:$AJ,(AI$3+2),FALSE)), VLOOKUP($B91,'Results-formatted 060121'!$A:$AJ,(AI$3+2),FALSE)))</f>
        <v>2</v>
      </c>
      <c r="AJ91" s="95">
        <f>IF($C91 = "neg", (($D91+1) - VLOOKUP($B91,'Results-formatted 060121'!$A:$AJ,(AJ$3+2),FALSE)), IF($C91 = "pos-neg", (3+VLOOKUP($B91,'Results-formatted 060121'!$A:$AJ,(AJ$3+2),FALSE)), VLOOKUP($B91,'Results-formatted 060121'!$A:$AJ,(AJ$3+2),FALSE)))</f>
        <v>5</v>
      </c>
      <c r="AK91" s="95">
        <f>IF($C91 = "neg", (($D91+1) - VLOOKUP($B91,'Results-formatted 060121'!$A:$AJ,(AK$3+2),FALSE)), IF($C91 = "pos-neg", (3+VLOOKUP($B91,'Results-formatted 060121'!$A:$AJ,(AK$3+2),FALSE)), VLOOKUP($B91,'Results-formatted 060121'!$A:$AJ,(AK$3+2),FALSE)))</f>
        <v>4</v>
      </c>
      <c r="AL91" s="95">
        <f>IF($C91 = "neg", (($D91+1) - VLOOKUP($B91,'Results-formatted 060121'!$A:$AJ,(AL$3+2),FALSE)), IF($C91 = "pos-neg", (3+VLOOKUP($B91,'Results-formatted 060121'!$A:$AJ,(AL$3+2),FALSE)), VLOOKUP($B91,'Results-formatted 060121'!$A:$AJ,(AL$3+2),FALSE)))</f>
        <v>3</v>
      </c>
      <c r="AM91" s="95">
        <f>IF($C91 = "neg", (($D91+1) - VLOOKUP($B91,'Results-formatted 060121'!$A:AJ,(AM$3+2),FALSE)), IF($C91 = "pos-neg", (3+VLOOKUP($B91,'Results-formatted 060121'!$A:AJ,(AM$3+2),FALSE)), VLOOKUP($B91,'Results-formatted 060121'!$A:AJ,(AM$3+2),FALSE)))</f>
        <v>5</v>
      </c>
      <c r="AN91" s="95">
        <f>IF($C91 = "neg", (($D91+1) - VLOOKUP($B91,'Results-formatted 060121'!$A:AK,(AN$3+2),FALSE)), IF($C91 = "pos-neg", (3+VLOOKUP($B91,'Results-formatted 060121'!$A:AK,(AN$3+2),FALSE)), VLOOKUP($B91,'Results-formatted 060121'!$A:AK,(AN$3+2),FALSE)))</f>
        <v>5</v>
      </c>
      <c r="AO91" s="95">
        <f>IF($C91 = "neg", (($D91+1) - VLOOKUP($B91,'Results-formatted 060121'!$A:AL,(AO$3+2),FALSE)), IF($C91 = "pos-neg", (3+VLOOKUP($B91,'Results-formatted 060121'!$A:AL,(AO$3+2),FALSE)), VLOOKUP($B91,'Results-formatted 060121'!$A:AL,(AO$3+2),FALSE)))</f>
        <v>4</v>
      </c>
      <c r="AP91" s="95">
        <f>IF($C91 = "neg", (($D91+1) - VLOOKUP($B91,'Results-formatted 060121'!$A:AM,(AP$3+2),FALSE)), IF($C91 = "pos-neg", (3+VLOOKUP($B91,'Results-formatted 060121'!$A:AM,(AP$3+2),FALSE)), VLOOKUP($B91,'Results-formatted 060121'!$A:AM,(AP$3+2),FALSE)))</f>
        <v>4</v>
      </c>
      <c r="AQ91" s="95">
        <f>IF($C91 = "neg", (($D91+1) - VLOOKUP($B91,'Results-formatted 060121'!$A:AN,(AQ$3+2),FALSE)), IF($C91 = "pos-neg", (3+VLOOKUP($B91,'Results-formatted 060121'!$A:AN,(AQ$3+2),FALSE)), VLOOKUP($B91,'Results-formatted 060121'!$A:AN,(AQ$3+2),FALSE)))</f>
        <v>4</v>
      </c>
      <c r="AR91" s="95">
        <f>IF($C91 = "neg", (($D91+1) - VLOOKUP($B91,'Results-formatted 060121'!$A:AO,(AR$3+2),FALSE)), IF($C91 = "pos-neg", (3+VLOOKUP($B91,'Results-formatted 060121'!$A:AO,(AR$3+2),FALSE)), VLOOKUP($B91,'Results-formatted 060121'!$A:AO,(AR$3+2),FALSE)))</f>
        <v>3</v>
      </c>
      <c r="AS91" s="95">
        <f>IF($C91 = "neg", (($D91+1) - VLOOKUP($B91,'Results-formatted 060121'!$A:AP,(AS$3+2),FALSE)), IF($C91 = "pos-neg", (3+VLOOKUP($B91,'Results-formatted 060121'!$A:AP,(AS$3+2),FALSE)), VLOOKUP($B91,'Results-formatted 060121'!$A:AP,(AS$3+2),FALSE)))</f>
        <v>5</v>
      </c>
      <c r="AT91" s="95">
        <f>IF($C91 = "neg", (($D91+1) - VLOOKUP($B91,'Results-formatted 060121'!$A:AQ,(AT$3+2),FALSE)), IF($C91 = "pos-neg", (3+VLOOKUP($B91,'Results-formatted 060121'!$A:AQ,(AT$3+2),FALSE)), VLOOKUP($B91,'Results-formatted 060121'!$A:AQ,(AT$3+2),FALSE)))</f>
        <v>5</v>
      </c>
      <c r="AU91" s="95">
        <f>IF($C91 = "neg", (($D91+1) - VLOOKUP($B91,'Results-formatted 060121'!$A:AR,(AU$3+2),FALSE)), IF($C91 = "pos-neg", (3+VLOOKUP($B91,'Results-formatted 060121'!$A:AR,(AU$3+2),FALSE)), VLOOKUP($B91,'Results-formatted 060121'!$A:AR,(AU$3+2),FALSE)))</f>
        <v>4</v>
      </c>
      <c r="AV91" s="95">
        <f>IF($C91 = "neg", (($D91+1) - VLOOKUP($B91,'Results-formatted 060121'!$A:AS,(AV$3+2),FALSE)), IF($C91 = "pos-neg", (3+VLOOKUP($B91,'Results-formatted 060121'!$A:AS,(AV$3+2),FALSE)), VLOOKUP($B91,'Results-formatted 060121'!$A:AS,(AV$3+2),FALSE)))</f>
        <v>2</v>
      </c>
      <c r="AW91" s="95">
        <f>IF($C91 = "neg", (($D91+1) - VLOOKUP($B91,'Results-formatted 060121'!$A:AT,(AW$3+2),FALSE)), IF($C91 = "pos-neg", (3+VLOOKUP($B91,'Results-formatted 060121'!$A:AT,(AW$3+2),FALSE)), VLOOKUP($B91,'Results-formatted 060121'!$A:AT,(AW$3+2),FALSE)))</f>
        <v>4</v>
      </c>
      <c r="AX91" s="95">
        <f>IF($C91 = "neg", (($D91+1) - VLOOKUP($B91,'Results-formatted 060121'!$A:AU,(AX$3+2),FALSE)), IF($C91 = "pos-neg", (3+VLOOKUP($B91,'Results-formatted 060121'!$A:AU,(AX$3+2),FALSE)), VLOOKUP($B91,'Results-formatted 060121'!$A:AU,(AX$3+2),FALSE)))</f>
        <v>1</v>
      </c>
      <c r="AY91" s="95">
        <f>IF($C91 = "neg", (($D91+1) - VLOOKUP($B91,'Results-formatted 060121'!$A:AV,(AY$3+2),FALSE)), IF($C91 = "pos-neg", (3+VLOOKUP($B91,'Results-formatted 060121'!$A:AV,(AY$3+2),FALSE)), VLOOKUP($B91,'Results-formatted 060121'!$A:AV,(AY$3+2),FALSE)))</f>
        <v>0</v>
      </c>
      <c r="AZ91" s="95">
        <f>IF($C91 = "neg", (($D91+1) - VLOOKUP($B91,'Results-formatted 060121'!$A:AW,(AZ$3+2),FALSE)), IF($C91 = "pos-neg", (3+VLOOKUP($B91,'Results-formatted 060121'!$A:AW,(AZ$3+2),FALSE)), VLOOKUP($B91,'Results-formatted 060121'!$A:AW,(AZ$3+2),FALSE)))</f>
        <v>4</v>
      </c>
      <c r="BA91" s="95">
        <f>IF($C91 = "neg", (($D91+1) - VLOOKUP($B91,'Results-formatted 060121'!$A:AX,(BA$3+2),FALSE)), IF($C91 = "pos-neg", (3+VLOOKUP($B91,'Results-formatted 060121'!$A:AX,(BA$3+2),FALSE)), VLOOKUP($B91,'Results-formatted 060121'!$A:AX,(BA$3+2),FALSE)))</f>
        <v>4</v>
      </c>
      <c r="BB91" s="95">
        <f>IF($C91 = "neg", (($D91+1) - VLOOKUP($B91,'Results-formatted 060121'!$A:AY,(BB$3+2),FALSE)), IF($C91 = "pos-neg", (3+VLOOKUP($B91,'Results-formatted 060121'!$A:AY,(BB$3+2),FALSE)), VLOOKUP($B91,'Results-formatted 060121'!$A:AY,(BB$3+2),FALSE)))</f>
        <v>5</v>
      </c>
      <c r="BC91" s="95">
        <f>IF($C91 = "neg", (($D91+1) - VLOOKUP($B91,'Results-formatted 060121'!$A:AZ,(BC$3+2),FALSE)), IF($C91 = "pos-neg", (3+VLOOKUP($B91,'Results-formatted 060121'!$A:AZ,(BC$3+2),FALSE)), VLOOKUP($B91,'Results-formatted 060121'!$A:AZ,(BC$3+2),FALSE)))</f>
        <v>4</v>
      </c>
      <c r="BD91" s="95">
        <f>IF($C91 = "neg", (($D91+1) - VLOOKUP($B91,'Results-formatted 060121'!$A:BA,(BD$3+2),FALSE)), IF($C91 = "pos-neg", (3+VLOOKUP($B91,'Results-formatted 060121'!$A:BA,(BD$3+2),FALSE)), VLOOKUP($B91,'Results-formatted 060121'!$A:BA,(BD$3+2),FALSE)))</f>
        <v>4</v>
      </c>
      <c r="BE91" s="95">
        <f>IF($C91 = "neg", (($D91+1) - VLOOKUP($B91,'Results-formatted 060121'!$A:BB,(BE$3+2),FALSE)), IF($C91 = "pos-neg", (3+VLOOKUP($B91,'Results-formatted 060121'!$A:BB,(BE$3+2),FALSE)), VLOOKUP($B91,'Results-formatted 060121'!$A:BB,(BE$3+2),FALSE)))</f>
        <v>4</v>
      </c>
      <c r="BF91" s="95">
        <f>IF($C91 = "neg", (($D91+1) - VLOOKUP($B91,'Results-formatted 060121'!$A:BC,(BF$3+2),FALSE)), IF($C91 = "pos-neg", (3+VLOOKUP($B91,'Results-formatted 060121'!$A:BC,(BF$3+2),FALSE)), VLOOKUP($B91,'Results-formatted 060121'!$A:BC,(BF$3+2),FALSE)))</f>
        <v>4</v>
      </c>
      <c r="BG91" s="95">
        <f>IF($C91 = "neg", (($D91+1) - VLOOKUP($B91,'Results-formatted 060121'!$A:BD,(BG$3+2),FALSE)), IF($C91 = "pos-neg", (3+VLOOKUP($B91,'Results-formatted 060121'!$A:BD,(BG$3+2),FALSE)), VLOOKUP($B91,'Results-formatted 060121'!$A:BD,(BG$3+2),FALSE)))</f>
        <v>3</v>
      </c>
      <c r="BH91" s="95">
        <f>IF($C91 = "neg", (($D91+1) - VLOOKUP($B91,'Results-formatted 060121'!$A:BE,(BH$3+2),FALSE)), IF($C91 = "pos-neg", (3+VLOOKUP($B91,'Results-formatted 060121'!$A:BE,(BH$3+2),FALSE)), VLOOKUP($B91,'Results-formatted 060121'!$A:BE,(BH$3+2),FALSE)))</f>
        <v>3</v>
      </c>
      <c r="BI91" s="95">
        <f>IF($C91 = "neg", (($D91+1) - VLOOKUP($B91,'Results-formatted 060121'!$A:BF,(BI$3+2),FALSE)), IF($C91 = "pos-neg", (3+VLOOKUP($B91,'Results-formatted 060121'!$A:BF,(BI$3+2),FALSE)), VLOOKUP($B91,'Results-formatted 060121'!$A:BF,(BI$3+2),FALSE)))</f>
        <v>4</v>
      </c>
      <c r="BJ91" s="95">
        <f>IF($C91 = "neg", (($D91+1) - VLOOKUP($B91,'Results-formatted 060121'!$A:BG,(BJ$3+2),FALSE)), IF($C91 = "pos-neg", (3+VLOOKUP($B91,'Results-formatted 060121'!$A:BG,(BJ$3+2),FALSE)), VLOOKUP($B91,'Results-formatted 060121'!$A:BG,(BJ$3+2),FALSE)))</f>
        <v>4</v>
      </c>
      <c r="BK91" s="95">
        <f>IF($C91 = "neg", (($D91+1) - VLOOKUP($B91,'Results-formatted 060121'!$A:BH,(BK$3+2),FALSE)), IF($C91 = "pos-neg", (3+VLOOKUP($B91,'Results-formatted 060121'!$A:BH,(BK$3+2),FALSE)), VLOOKUP($B91,'Results-formatted 060121'!$A:BH,(BK$3+2),FALSE)))</f>
        <v>4</v>
      </c>
      <c r="BL91" s="95">
        <f>IF($C91 = "neg", (($D91+1) - VLOOKUP($B91,'Results-formatted 060121'!$A:BI,(BL$3+2),FALSE)), IF($C91 = "pos-neg", (3+VLOOKUP($B91,'Results-formatted 060121'!$A:BI,(BL$3+2),FALSE)), VLOOKUP($B91,'Results-formatted 060121'!$A:BI,(BL$3+2),FALSE)))</f>
        <v>4</v>
      </c>
      <c r="BM91" s="95">
        <f>IF($C91 = "neg", (($D91+1) - VLOOKUP($B91,'Results-formatted 060121'!$A:BJ,(BM$3+2),FALSE)), IF($C91 = "pos-neg", (3+VLOOKUP($B91,'Results-formatted 060121'!$A:BJ,(BM$3+2),FALSE)), VLOOKUP($B91,'Results-formatted 060121'!$A:BJ,(BM$3+2),FALSE)))</f>
        <v>3</v>
      </c>
      <c r="BN91" s="95"/>
      <c r="BO91" s="95"/>
      <c r="BP91" s="95"/>
      <c r="BQ91" s="95"/>
      <c r="BR91" s="95"/>
      <c r="BS91" s="95"/>
      <c r="BT91" s="95"/>
      <c r="BU91" s="95"/>
      <c r="BV91" s="95"/>
      <c r="BW91" s="95"/>
      <c r="BX91" s="95"/>
      <c r="BY91" s="95"/>
      <c r="BZ91" s="95"/>
      <c r="CA91" s="95"/>
      <c r="CB91" s="95"/>
      <c r="CC91" s="95"/>
      <c r="CD91" s="99"/>
      <c r="CE91" s="25">
        <f t="shared" si="21"/>
        <v>3.75</v>
      </c>
      <c r="CF91" s="25">
        <f t="shared" si="22"/>
        <v>1.0989208882554138</v>
      </c>
    </row>
    <row r="92" spans="2:84" ht="42" x14ac:dyDescent="0.15">
      <c r="B92" s="84" t="s">
        <v>758</v>
      </c>
      <c r="C92" s="86" t="s">
        <v>224</v>
      </c>
      <c r="D92" s="2">
        <v>5</v>
      </c>
      <c r="E92" s="15" t="s">
        <v>263</v>
      </c>
      <c r="F92" s="95">
        <f>IF($C92 = "neg", (($D92+1) - VLOOKUP($B92,'Results-formatted 060121'!$A:$AJ,(F$3+2),FALSE)), IF($C92 = "pos-neg", (3+VLOOKUP($B92,'Results-formatted 060121'!$A:$AJ,(F$3+2),FALSE)), VLOOKUP($B92,'Results-formatted 060121'!$A:$AJ,(F$3+2),FALSE)))</f>
        <v>3</v>
      </c>
      <c r="G92" s="95">
        <f>IF($C92 = "neg", (($D92+1) - VLOOKUP($B92,'Results-formatted 060121'!$A:$AJ,(G$3+2),FALSE)), IF($C92 = "pos-neg", (3+VLOOKUP($B92,'Results-formatted 060121'!$A:$AJ,(G$3+2),FALSE)), VLOOKUP($B92,'Results-formatted 060121'!$A:$AJ,(G$3+2),FALSE)))</f>
        <v>5</v>
      </c>
      <c r="H92" s="95">
        <f>IF($C92 = "neg", (($D92+1) - VLOOKUP($B92,'Results-formatted 060121'!$A:$AJ,(H$3+2),FALSE)), IF($C92 = "pos-neg", (3+VLOOKUP($B92,'Results-formatted 060121'!$A:$AJ,(H$3+2),FALSE)), VLOOKUP($B92,'Results-formatted 060121'!$A:$AJ,(H$3+2),FALSE)))</f>
        <v>3</v>
      </c>
      <c r="I92" s="95">
        <f>IF($C92 = "neg", (($D92+1) - VLOOKUP($B92,'Results-formatted 060121'!$A:$AJ,(I$3+2),FALSE)), IF($C92 = "pos-neg", (3+VLOOKUP($B92,'Results-formatted 060121'!$A:$AJ,(I$3+2),FALSE)), VLOOKUP($B92,'Results-formatted 060121'!$A:$AJ,(I$3+2),FALSE)))</f>
        <v>1</v>
      </c>
      <c r="J92" s="95">
        <f>IF($C92 = "neg", (($D92+1) - VLOOKUP($B92,'Results-formatted 060121'!$A:$AJ,(J$3+2),FALSE)), IF($C92 = "pos-neg", (3+VLOOKUP($B92,'Results-formatted 060121'!$A:$AJ,(J$3+2),FALSE)), VLOOKUP($B92,'Results-formatted 060121'!$A:$AJ,(J$3+2),FALSE)))</f>
        <v>3</v>
      </c>
      <c r="K92" s="95">
        <f>IF($C92 = "neg", (($D92+1) - VLOOKUP($B92,'Results-formatted 060121'!$A:$AJ,(K$3+2),FALSE)), IF($C92 = "pos-neg", (3+VLOOKUP($B92,'Results-formatted 060121'!$A:$AJ,(K$3+2),FALSE)), VLOOKUP($B92,'Results-formatted 060121'!$A:$AJ,(K$3+2),FALSE)))</f>
        <v>4</v>
      </c>
      <c r="L92" s="95">
        <f>IF($C92 = "neg", (($D92+1) - VLOOKUP($B92,'Results-formatted 060121'!$A:$AJ,(L$3+2),FALSE)), IF($C92 = "pos-neg", (3+VLOOKUP($B92,'Results-formatted 060121'!$A:$AJ,(L$3+2),FALSE)), VLOOKUP($B92,'Results-formatted 060121'!$A:$AJ,(L$3+2),FALSE)))</f>
        <v>3</v>
      </c>
      <c r="M92" s="95">
        <f>IF($C92 = "neg", (($D92+1) - VLOOKUP($B92,'Results-formatted 060121'!$A:$AJ,(M$3+2),FALSE)), IF($C92 = "pos-neg", (3+VLOOKUP($B92,'Results-formatted 060121'!$A:$AJ,(M$3+2),FALSE)), VLOOKUP($B92,'Results-formatted 060121'!$A:$AJ,(M$3+2),FALSE)))</f>
        <v>5</v>
      </c>
      <c r="N92" s="95">
        <f>IF($C92 = "neg", (($D92+1) - VLOOKUP($B92,'Results-formatted 060121'!$A:$AJ,(N$3+2),FALSE)), IF($C92 = "pos-neg", (3+VLOOKUP($B92,'Results-formatted 060121'!$A:$AJ,(N$3+2),FALSE)), VLOOKUP($B92,'Results-formatted 060121'!$A:$AJ,(N$3+2),FALSE)))</f>
        <v>4</v>
      </c>
      <c r="O92" s="95">
        <f>IF($C92 = "neg", (($D92+1) - VLOOKUP($B92,'Results-formatted 060121'!$A:$AJ,(O$3+2),FALSE)), IF($C92 = "pos-neg", (3+VLOOKUP($B92,'Results-formatted 060121'!$A:$AJ,(O$3+2),FALSE)), VLOOKUP($B92,'Results-formatted 060121'!$A:$AJ,(O$3+2),FALSE)))</f>
        <v>4</v>
      </c>
      <c r="P92" s="95">
        <f>IF($C92 = "neg", (($D92+1) - VLOOKUP($B92,'Results-formatted 060121'!$A:$AJ,(P$3+2),FALSE)), IF($C92 = "pos-neg", (3+VLOOKUP($B92,'Results-formatted 060121'!$A:$AJ,(P$3+2),FALSE)), VLOOKUP($B92,'Results-formatted 060121'!$A:$AJ,(P$3+2),FALSE)))</f>
        <v>3</v>
      </c>
      <c r="Q92" s="95">
        <f>IF($C92 = "neg", (($D92+1) - VLOOKUP($B92,'Results-formatted 060121'!$A:$AJ,(Q$3+2),FALSE)), IF($C92 = "pos-neg", (3+VLOOKUP($B92,'Results-formatted 060121'!$A:$AJ,(Q$3+2),FALSE)), VLOOKUP($B92,'Results-formatted 060121'!$A:$AJ,(Q$3+2),FALSE)))</f>
        <v>5</v>
      </c>
      <c r="R92" s="95">
        <f>IF($C92 = "neg", (($D92+1) - VLOOKUP($B92,'Results-formatted 060121'!$A:$AJ,(R$3+2),FALSE)), IF($C92 = "pos-neg", (3+VLOOKUP($B92,'Results-formatted 060121'!$A:$AJ,(R$3+2),FALSE)), VLOOKUP($B92,'Results-formatted 060121'!$A:$AJ,(R$3+2),FALSE)))</f>
        <v>4</v>
      </c>
      <c r="S92" s="95">
        <f>IF($C92 = "neg", (($D92+1) - VLOOKUP($B92,'Results-formatted 060121'!$A:$AJ,(S$3+2),FALSE)), IF($C92 = "pos-neg", (3+VLOOKUP($B92,'Results-formatted 060121'!$A:$AJ,(S$3+2),FALSE)), VLOOKUP($B92,'Results-formatted 060121'!$A:$AJ,(S$3+2),FALSE)))</f>
        <v>2</v>
      </c>
      <c r="T92" s="95">
        <f>IF($C92 = "neg", (($D92+1) - VLOOKUP($B92,'Results-formatted 060121'!$A:$AJ,(T$3+2),FALSE)), IF($C92 = "pos-neg", (3+VLOOKUP($B92,'Results-formatted 060121'!$A:$AJ,(T$3+2),FALSE)), VLOOKUP($B92,'Results-formatted 060121'!$A:$AJ,(T$3+2),FALSE)))</f>
        <v>3</v>
      </c>
      <c r="U92" s="95">
        <f>IF($C92 = "neg", (($D92+1) - VLOOKUP($B92,'Results-formatted 060121'!$A:$AJ,(U$3+2),FALSE)), IF($C92 = "pos-neg", (3+VLOOKUP($B92,'Results-formatted 060121'!$A:$AJ,(U$3+2),FALSE)), VLOOKUP($B92,'Results-formatted 060121'!$A:$AJ,(U$3+2),FALSE)))</f>
        <v>5</v>
      </c>
      <c r="V92" s="95">
        <f>IF($C92 = "neg", (($D92+1) - VLOOKUP($B92,'Results-formatted 060121'!$A:$AJ,(V$3+2),FALSE)), IF($C92 = "pos-neg", (3+VLOOKUP($B92,'Results-formatted 060121'!$A:$AJ,(V$3+2),FALSE)), VLOOKUP($B92,'Results-formatted 060121'!$A:$AJ,(V$3+2),FALSE)))</f>
        <v>3</v>
      </c>
      <c r="W92" s="95">
        <f>IF($C92 = "neg", (($D92+1) - VLOOKUP($B92,'Results-formatted 060121'!$A:$AJ,(W$3+2),FALSE)), IF($C92 = "pos-neg", (3+VLOOKUP($B92,'Results-formatted 060121'!$A:$AJ,(W$3+2),FALSE)), VLOOKUP($B92,'Results-formatted 060121'!$A:$AJ,(W$3+2),FALSE)))</f>
        <v>4</v>
      </c>
      <c r="X92" s="95">
        <f>IF($C92 = "neg", (($D92+1) - VLOOKUP($B92,'Results-formatted 060121'!$A:$AJ,(X$3+2),FALSE)), IF($C92 = "pos-neg", (3+VLOOKUP($B92,'Results-formatted 060121'!$A:$AJ,(X$3+2),FALSE)), VLOOKUP($B92,'Results-formatted 060121'!$A:$AJ,(X$3+2),FALSE)))</f>
        <v>3</v>
      </c>
      <c r="Y92" s="95">
        <f>IF($C92 = "neg", (($D92+1) - VLOOKUP($B92,'Results-formatted 060121'!$A:$AJ,(Y$3+2),FALSE)), IF($C92 = "pos-neg", (3+VLOOKUP($B92,'Results-formatted 060121'!$A:$AJ,(Y$3+2),FALSE)), VLOOKUP($B92,'Results-formatted 060121'!$A:$AJ,(Y$3+2),FALSE)))</f>
        <v>4</v>
      </c>
      <c r="Z92" s="95">
        <f>IF($C92 = "neg", (($D92+1) - VLOOKUP($B92,'Results-formatted 060121'!$A:$AJ,(Z$3+2),FALSE)), IF($C92 = "pos-neg", (3+VLOOKUP($B92,'Results-formatted 060121'!$A:$AJ,(Z$3+2),FALSE)), VLOOKUP($B92,'Results-formatted 060121'!$A:$AJ,(Z$3+2),FALSE)))</f>
        <v>4</v>
      </c>
      <c r="AA92" s="95">
        <f>IF($C92 = "neg", (($D92+1) - VLOOKUP($B92,'Results-formatted 060121'!$A:$AJ,(AA$3+2),FALSE)), IF($C92 = "pos-neg", (3+VLOOKUP($B92,'Results-formatted 060121'!$A:$AJ,(AA$3+2),FALSE)), VLOOKUP($B92,'Results-formatted 060121'!$A:$AJ,(AA$3+2),FALSE)))</f>
        <v>4</v>
      </c>
      <c r="AB92" s="95">
        <f>IF($C92 = "neg", (($D92+1) - VLOOKUP($B92,'Results-formatted 060121'!$A:$AJ,(AB$3+2),FALSE)), IF($C92 = "pos-neg", (3+VLOOKUP($B92,'Results-formatted 060121'!$A:$AJ,(AB$3+2),FALSE)), VLOOKUP($B92,'Results-formatted 060121'!$A:$AJ,(AB$3+2),FALSE)))</f>
        <v>4</v>
      </c>
      <c r="AC92" s="95">
        <f>IF($C92 = "neg", (($D92+1) - VLOOKUP($B92,'Results-formatted 060121'!$A:$AJ,(AC$3+2),FALSE)), IF($C92 = "pos-neg", (3+VLOOKUP($B92,'Results-formatted 060121'!$A:$AJ,(AC$3+2),FALSE)), VLOOKUP($B92,'Results-formatted 060121'!$A:$AJ,(AC$3+2),FALSE)))</f>
        <v>3</v>
      </c>
      <c r="AD92" s="95">
        <f>IF($C92 = "neg", (($D92+1) - VLOOKUP($B92,'Results-formatted 060121'!$A:$AJ,(AD$3+2),FALSE)), IF($C92 = "pos-neg", (3+VLOOKUP($B92,'Results-formatted 060121'!$A:$AJ,(AD$3+2),FALSE)), VLOOKUP($B92,'Results-formatted 060121'!$A:$AJ,(AD$3+2),FALSE)))</f>
        <v>4</v>
      </c>
      <c r="AE92" s="95">
        <f>IF($C92 = "neg", (($D92+1) - VLOOKUP($B92,'Results-formatted 060121'!$A:$AJ,(AE$3+2),FALSE)), IF($C92 = "pos-neg", (3+VLOOKUP($B92,'Results-formatted 060121'!$A:$AJ,(AE$3+2),FALSE)), VLOOKUP($B92,'Results-formatted 060121'!$A:$AJ,(AE$3+2),FALSE)))</f>
        <v>3</v>
      </c>
      <c r="AF92" s="95">
        <f>IF($C92 = "neg", (($D92+1) - VLOOKUP($B92,'Results-formatted 060121'!$A:$AJ,(AF$3+2),FALSE)), IF($C92 = "pos-neg", (3+VLOOKUP($B92,'Results-formatted 060121'!$A:$AJ,(AF$3+2),FALSE)), VLOOKUP($B92,'Results-formatted 060121'!$A:$AJ,(AF$3+2),FALSE)))</f>
        <v>4</v>
      </c>
      <c r="AG92" s="95">
        <f>IF($C92 = "neg", (($D92+1) - VLOOKUP($B92,'Results-formatted 060121'!$A:$AJ,(AG$3+2),FALSE)), IF($C92 = "pos-neg", (3+VLOOKUP($B92,'Results-formatted 060121'!$A:$AJ,(AG$3+2),FALSE)), VLOOKUP($B92,'Results-formatted 060121'!$A:$AJ,(AG$3+2),FALSE)))</f>
        <v>4</v>
      </c>
      <c r="AH92" s="95">
        <f>IF($C92 = "neg", (($D92+1) - VLOOKUP($B92,'Results-formatted 060121'!$A:$AJ,(AH$3+2),FALSE)), IF($C92 = "pos-neg", (3+VLOOKUP($B92,'Results-formatted 060121'!$A:$AJ,(AH$3+2),FALSE)), VLOOKUP($B92,'Results-formatted 060121'!$A:$AJ,(AH$3+2),FALSE)))</f>
        <v>2</v>
      </c>
      <c r="AI92" s="95">
        <f>IF($C92 = "neg", (($D92+1) - VLOOKUP($B92,'Results-formatted 060121'!$A:$AJ,(AI$3+2),FALSE)), IF($C92 = "pos-neg", (3+VLOOKUP($B92,'Results-formatted 060121'!$A:$AJ,(AI$3+2),FALSE)), VLOOKUP($B92,'Results-formatted 060121'!$A:$AJ,(AI$3+2),FALSE)))</f>
        <v>3</v>
      </c>
      <c r="AJ92" s="95">
        <f>IF($C92 = "neg", (($D92+1) - VLOOKUP($B92,'Results-formatted 060121'!$A:$AJ,(AJ$3+2),FALSE)), IF($C92 = "pos-neg", (3+VLOOKUP($B92,'Results-formatted 060121'!$A:$AJ,(AJ$3+2),FALSE)), VLOOKUP($B92,'Results-formatted 060121'!$A:$AJ,(AJ$3+2),FALSE)))</f>
        <v>5</v>
      </c>
      <c r="AK92" s="95">
        <f>IF($C92 = "neg", (($D92+1) - VLOOKUP($B92,'Results-formatted 060121'!$A:$AJ,(AK$3+2),FALSE)), IF($C92 = "pos-neg", (3+VLOOKUP($B92,'Results-formatted 060121'!$A:$AJ,(AK$3+2),FALSE)), VLOOKUP($B92,'Results-formatted 060121'!$A:$AJ,(AK$3+2),FALSE)))</f>
        <v>4</v>
      </c>
      <c r="AL92" s="95">
        <f>IF($C92 = "neg", (($D92+1) - VLOOKUP($B92,'Results-formatted 060121'!$A:$AJ,(AL$3+2),FALSE)), IF($C92 = "pos-neg", (3+VLOOKUP($B92,'Results-formatted 060121'!$A:$AJ,(AL$3+2),FALSE)), VLOOKUP($B92,'Results-formatted 060121'!$A:$AJ,(AL$3+2),FALSE)))</f>
        <v>3</v>
      </c>
      <c r="AM92" s="95">
        <f>IF($C92 = "neg", (($D92+1) - VLOOKUP($B92,'Results-formatted 060121'!$A:AJ,(AM$3+2),FALSE)), IF($C92 = "pos-neg", (3+VLOOKUP($B92,'Results-formatted 060121'!$A:AJ,(AM$3+2),FALSE)), VLOOKUP($B92,'Results-formatted 060121'!$A:AJ,(AM$3+2),FALSE)))</f>
        <v>5</v>
      </c>
      <c r="AN92" s="95">
        <f>IF($C92 = "neg", (($D92+1) - VLOOKUP($B92,'Results-formatted 060121'!$A:AK,(AN$3+2),FALSE)), IF($C92 = "pos-neg", (3+VLOOKUP($B92,'Results-formatted 060121'!$A:AK,(AN$3+2),FALSE)), VLOOKUP($B92,'Results-formatted 060121'!$A:AK,(AN$3+2),FALSE)))</f>
        <v>3</v>
      </c>
      <c r="AO92" s="95">
        <f>IF($C92 = "neg", (($D92+1) - VLOOKUP($B92,'Results-formatted 060121'!$A:AL,(AO$3+2),FALSE)), IF($C92 = "pos-neg", (3+VLOOKUP($B92,'Results-formatted 060121'!$A:AL,(AO$3+2),FALSE)), VLOOKUP($B92,'Results-formatted 060121'!$A:AL,(AO$3+2),FALSE)))</f>
        <v>4</v>
      </c>
      <c r="AP92" s="95">
        <f>IF($C92 = "neg", (($D92+1) - VLOOKUP($B92,'Results-formatted 060121'!$A:AM,(AP$3+2),FALSE)), IF($C92 = "pos-neg", (3+VLOOKUP($B92,'Results-formatted 060121'!$A:AM,(AP$3+2),FALSE)), VLOOKUP($B92,'Results-formatted 060121'!$A:AM,(AP$3+2),FALSE)))</f>
        <v>3</v>
      </c>
      <c r="AQ92" s="95">
        <f>IF($C92 = "neg", (($D92+1) - VLOOKUP($B92,'Results-formatted 060121'!$A:AN,(AQ$3+2),FALSE)), IF($C92 = "pos-neg", (3+VLOOKUP($B92,'Results-formatted 060121'!$A:AN,(AQ$3+2),FALSE)), VLOOKUP($B92,'Results-formatted 060121'!$A:AN,(AQ$3+2),FALSE)))</f>
        <v>3</v>
      </c>
      <c r="AR92" s="95">
        <f>IF($C92 = "neg", (($D92+1) - VLOOKUP($B92,'Results-formatted 060121'!$A:AO,(AR$3+2),FALSE)), IF($C92 = "pos-neg", (3+VLOOKUP($B92,'Results-formatted 060121'!$A:AO,(AR$3+2),FALSE)), VLOOKUP($B92,'Results-formatted 060121'!$A:AO,(AR$3+2),FALSE)))</f>
        <v>2</v>
      </c>
      <c r="AS92" s="95">
        <f>IF($C92 = "neg", (($D92+1) - VLOOKUP($B92,'Results-formatted 060121'!$A:AP,(AS$3+2),FALSE)), IF($C92 = "pos-neg", (3+VLOOKUP($B92,'Results-formatted 060121'!$A:AP,(AS$3+2),FALSE)), VLOOKUP($B92,'Results-formatted 060121'!$A:AP,(AS$3+2),FALSE)))</f>
        <v>4</v>
      </c>
      <c r="AT92" s="95">
        <f>IF($C92 = "neg", (($D92+1) - VLOOKUP($B92,'Results-formatted 060121'!$A:AQ,(AT$3+2),FALSE)), IF($C92 = "pos-neg", (3+VLOOKUP($B92,'Results-formatted 060121'!$A:AQ,(AT$3+2),FALSE)), VLOOKUP($B92,'Results-formatted 060121'!$A:AQ,(AT$3+2),FALSE)))</f>
        <v>3</v>
      </c>
      <c r="AU92" s="95">
        <f>IF($C92 = "neg", (($D92+1) - VLOOKUP($B92,'Results-formatted 060121'!$A:AR,(AU$3+2),FALSE)), IF($C92 = "pos-neg", (3+VLOOKUP($B92,'Results-formatted 060121'!$A:AR,(AU$3+2),FALSE)), VLOOKUP($B92,'Results-formatted 060121'!$A:AR,(AU$3+2),FALSE)))</f>
        <v>3</v>
      </c>
      <c r="AV92" s="95">
        <f>IF($C92 = "neg", (($D92+1) - VLOOKUP($B92,'Results-formatted 060121'!$A:AS,(AV$3+2),FALSE)), IF($C92 = "pos-neg", (3+VLOOKUP($B92,'Results-formatted 060121'!$A:AS,(AV$3+2),FALSE)), VLOOKUP($B92,'Results-formatted 060121'!$A:AS,(AV$3+2),FALSE)))</f>
        <v>2</v>
      </c>
      <c r="AW92" s="95">
        <f>IF($C92 = "neg", (($D92+1) - VLOOKUP($B92,'Results-formatted 060121'!$A:AT,(AW$3+2),FALSE)), IF($C92 = "pos-neg", (3+VLOOKUP($B92,'Results-formatted 060121'!$A:AT,(AW$3+2),FALSE)), VLOOKUP($B92,'Results-formatted 060121'!$A:AT,(AW$3+2),FALSE)))</f>
        <v>3</v>
      </c>
      <c r="AX92" s="95">
        <f>IF($C92 = "neg", (($D92+1) - VLOOKUP($B92,'Results-formatted 060121'!$A:AU,(AX$3+2),FALSE)), IF($C92 = "pos-neg", (3+VLOOKUP($B92,'Results-formatted 060121'!$A:AU,(AX$3+2),FALSE)), VLOOKUP($B92,'Results-formatted 060121'!$A:AU,(AX$3+2),FALSE)))</f>
        <v>1</v>
      </c>
      <c r="AY92" s="95">
        <f>IF($C92 = "neg", (($D92+1) - VLOOKUP($B92,'Results-formatted 060121'!$A:AV,(AY$3+2),FALSE)), IF($C92 = "pos-neg", (3+VLOOKUP($B92,'Results-formatted 060121'!$A:AV,(AY$3+2),FALSE)), VLOOKUP($B92,'Results-formatted 060121'!$A:AV,(AY$3+2),FALSE)))</f>
        <v>0</v>
      </c>
      <c r="AZ92" s="95">
        <f>IF($C92 = "neg", (($D92+1) - VLOOKUP($B92,'Results-formatted 060121'!$A:AW,(AZ$3+2),FALSE)), IF($C92 = "pos-neg", (3+VLOOKUP($B92,'Results-formatted 060121'!$A:AW,(AZ$3+2),FALSE)), VLOOKUP($B92,'Results-formatted 060121'!$A:AW,(AZ$3+2),FALSE)))</f>
        <v>2</v>
      </c>
      <c r="BA92" s="95">
        <f>IF($C92 = "neg", (($D92+1) - VLOOKUP($B92,'Results-formatted 060121'!$A:AX,(BA$3+2),FALSE)), IF($C92 = "pos-neg", (3+VLOOKUP($B92,'Results-formatted 060121'!$A:AX,(BA$3+2),FALSE)), VLOOKUP($B92,'Results-formatted 060121'!$A:AX,(BA$3+2),FALSE)))</f>
        <v>3</v>
      </c>
      <c r="BB92" s="95">
        <f>IF($C92 = "neg", (($D92+1) - VLOOKUP($B92,'Results-formatted 060121'!$A:AY,(BB$3+2),FALSE)), IF($C92 = "pos-neg", (3+VLOOKUP($B92,'Results-formatted 060121'!$A:AY,(BB$3+2),FALSE)), VLOOKUP($B92,'Results-formatted 060121'!$A:AY,(BB$3+2),FALSE)))</f>
        <v>5</v>
      </c>
      <c r="BC92" s="95">
        <f>IF($C92 = "neg", (($D92+1) - VLOOKUP($B92,'Results-formatted 060121'!$A:AZ,(BC$3+2),FALSE)), IF($C92 = "pos-neg", (3+VLOOKUP($B92,'Results-formatted 060121'!$A:AZ,(BC$3+2),FALSE)), VLOOKUP($B92,'Results-formatted 060121'!$A:AZ,(BC$3+2),FALSE)))</f>
        <v>2</v>
      </c>
      <c r="BD92" s="95">
        <f>IF($C92 = "neg", (($D92+1) - VLOOKUP($B92,'Results-formatted 060121'!$A:BA,(BD$3+2),FALSE)), IF($C92 = "pos-neg", (3+VLOOKUP($B92,'Results-formatted 060121'!$A:BA,(BD$3+2),FALSE)), VLOOKUP($B92,'Results-formatted 060121'!$A:BA,(BD$3+2),FALSE)))</f>
        <v>4</v>
      </c>
      <c r="BE92" s="95">
        <f>IF($C92 = "neg", (($D92+1) - VLOOKUP($B92,'Results-formatted 060121'!$A:BB,(BE$3+2),FALSE)), IF($C92 = "pos-neg", (3+VLOOKUP($B92,'Results-formatted 060121'!$A:BB,(BE$3+2),FALSE)), VLOOKUP($B92,'Results-formatted 060121'!$A:BB,(BE$3+2),FALSE)))</f>
        <v>4</v>
      </c>
      <c r="BF92" s="95">
        <f>IF($C92 = "neg", (($D92+1) - VLOOKUP($B92,'Results-formatted 060121'!$A:BC,(BF$3+2),FALSE)), IF($C92 = "pos-neg", (3+VLOOKUP($B92,'Results-formatted 060121'!$A:BC,(BF$3+2),FALSE)), VLOOKUP($B92,'Results-formatted 060121'!$A:BC,(BF$3+2),FALSE)))</f>
        <v>4</v>
      </c>
      <c r="BG92" s="95">
        <f>IF($C92 = "neg", (($D92+1) - VLOOKUP($B92,'Results-formatted 060121'!$A:BD,(BG$3+2),FALSE)), IF($C92 = "pos-neg", (3+VLOOKUP($B92,'Results-formatted 060121'!$A:BD,(BG$3+2),FALSE)), VLOOKUP($B92,'Results-formatted 060121'!$A:BD,(BG$3+2),FALSE)))</f>
        <v>3</v>
      </c>
      <c r="BH92" s="95">
        <f>IF($C92 = "neg", (($D92+1) - VLOOKUP($B92,'Results-formatted 060121'!$A:BE,(BH$3+2),FALSE)), IF($C92 = "pos-neg", (3+VLOOKUP($B92,'Results-formatted 060121'!$A:BE,(BH$3+2),FALSE)), VLOOKUP($B92,'Results-formatted 060121'!$A:BE,(BH$3+2),FALSE)))</f>
        <v>2</v>
      </c>
      <c r="BI92" s="95">
        <f>IF($C92 = "neg", (($D92+1) - VLOOKUP($B92,'Results-formatted 060121'!$A:BF,(BI$3+2),FALSE)), IF($C92 = "pos-neg", (3+VLOOKUP($B92,'Results-formatted 060121'!$A:BF,(BI$3+2),FALSE)), VLOOKUP($B92,'Results-formatted 060121'!$A:BF,(BI$3+2),FALSE)))</f>
        <v>4</v>
      </c>
      <c r="BJ92" s="95">
        <f>IF($C92 = "neg", (($D92+1) - VLOOKUP($B92,'Results-formatted 060121'!$A:BG,(BJ$3+2),FALSE)), IF($C92 = "pos-neg", (3+VLOOKUP($B92,'Results-formatted 060121'!$A:BG,(BJ$3+2),FALSE)), VLOOKUP($B92,'Results-formatted 060121'!$A:BG,(BJ$3+2),FALSE)))</f>
        <v>3</v>
      </c>
      <c r="BK92" s="95">
        <f>IF($C92 = "neg", (($D92+1) - VLOOKUP($B92,'Results-formatted 060121'!$A:BH,(BK$3+2),FALSE)), IF($C92 = "pos-neg", (3+VLOOKUP($B92,'Results-formatted 060121'!$A:BH,(BK$3+2),FALSE)), VLOOKUP($B92,'Results-formatted 060121'!$A:BH,(BK$3+2),FALSE)))</f>
        <v>4</v>
      </c>
      <c r="BL92" s="95">
        <f>IF($C92 = "neg", (($D92+1) - VLOOKUP($B92,'Results-formatted 060121'!$A:BI,(BL$3+2),FALSE)), IF($C92 = "pos-neg", (3+VLOOKUP($B92,'Results-formatted 060121'!$A:BI,(BL$3+2),FALSE)), VLOOKUP($B92,'Results-formatted 060121'!$A:BI,(BL$3+2),FALSE)))</f>
        <v>4</v>
      </c>
      <c r="BM92" s="95">
        <f>IF($C92 = "neg", (($D92+1) - VLOOKUP($B92,'Results-formatted 060121'!$A:BJ,(BM$3+2),FALSE)), IF($C92 = "pos-neg", (3+VLOOKUP($B92,'Results-formatted 060121'!$A:BJ,(BM$3+2),FALSE)), VLOOKUP($B92,'Results-formatted 060121'!$A:BJ,(BM$3+2),FALSE)))</f>
        <v>2</v>
      </c>
      <c r="BN92" s="95"/>
      <c r="BO92" s="95"/>
      <c r="BP92" s="95"/>
      <c r="BQ92" s="95"/>
      <c r="BR92" s="95"/>
      <c r="BS92" s="95"/>
      <c r="BT92" s="95"/>
      <c r="BU92" s="95"/>
      <c r="BV92" s="95"/>
      <c r="BW92" s="95"/>
      <c r="BX92" s="95"/>
      <c r="BY92" s="95"/>
      <c r="BZ92" s="95"/>
      <c r="CA92" s="95"/>
      <c r="CB92" s="95"/>
      <c r="CC92" s="95"/>
      <c r="CD92" s="99"/>
      <c r="CE92" s="25">
        <f t="shared" si="21"/>
        <v>3.3333333333333335</v>
      </c>
      <c r="CF92" s="25">
        <f t="shared" si="22"/>
        <v>1.0682897256143147</v>
      </c>
    </row>
    <row r="93" spans="2:84" ht="42" x14ac:dyDescent="0.15">
      <c r="B93" s="84" t="s">
        <v>759</v>
      </c>
      <c r="C93" s="86" t="s">
        <v>225</v>
      </c>
      <c r="D93" s="2">
        <v>5</v>
      </c>
      <c r="E93" s="15" t="s">
        <v>264</v>
      </c>
      <c r="F93" s="95">
        <f>IF($C93 = "neg", (($D93+1) - VLOOKUP($B93,'Results-formatted 060121'!$A:$AJ,(F$3+2),FALSE)), IF($C93 = "pos-neg", (3+VLOOKUP($B93,'Results-formatted 060121'!$A:$AJ,(F$3+2),FALSE)), VLOOKUP($B93,'Results-formatted 060121'!$A:$AJ,(F$3+2),FALSE)))</f>
        <v>3</v>
      </c>
      <c r="G93" s="95">
        <f>IF($C93 = "neg", (($D93+1) - VLOOKUP($B93,'Results-formatted 060121'!$A:$AJ,(G$3+2),FALSE)), IF($C93 = "pos-neg", (3+VLOOKUP($B93,'Results-formatted 060121'!$A:$AJ,(G$3+2),FALSE)), VLOOKUP($B93,'Results-formatted 060121'!$A:$AJ,(G$3+2),FALSE)))</f>
        <v>5</v>
      </c>
      <c r="H93" s="95">
        <f>IF($C93 = "neg", (($D93+1) - VLOOKUP($B93,'Results-formatted 060121'!$A:$AJ,(H$3+2),FALSE)), IF($C93 = "pos-neg", (3+VLOOKUP($B93,'Results-formatted 060121'!$A:$AJ,(H$3+2),FALSE)), VLOOKUP($B93,'Results-formatted 060121'!$A:$AJ,(H$3+2),FALSE)))</f>
        <v>3</v>
      </c>
      <c r="I93" s="95">
        <f>IF($C93 = "neg", (($D93+1) - VLOOKUP($B93,'Results-formatted 060121'!$A:$AJ,(I$3+2),FALSE)), IF($C93 = "pos-neg", (3+VLOOKUP($B93,'Results-formatted 060121'!$A:$AJ,(I$3+2),FALSE)), VLOOKUP($B93,'Results-formatted 060121'!$A:$AJ,(I$3+2),FALSE)))</f>
        <v>1</v>
      </c>
      <c r="J93" s="95">
        <f>IF($C93 = "neg", (($D93+1) - VLOOKUP($B93,'Results-formatted 060121'!$A:$AJ,(J$3+2),FALSE)), IF($C93 = "pos-neg", (3+VLOOKUP($B93,'Results-formatted 060121'!$A:$AJ,(J$3+2),FALSE)), VLOOKUP($B93,'Results-formatted 060121'!$A:$AJ,(J$3+2),FALSE)))</f>
        <v>3</v>
      </c>
      <c r="K93" s="95">
        <f>IF($C93 = "neg", (($D93+1) - VLOOKUP($B93,'Results-formatted 060121'!$A:$AJ,(K$3+2),FALSE)), IF($C93 = "pos-neg", (3+VLOOKUP($B93,'Results-formatted 060121'!$A:$AJ,(K$3+2),FALSE)), VLOOKUP($B93,'Results-formatted 060121'!$A:$AJ,(K$3+2),FALSE)))</f>
        <v>5</v>
      </c>
      <c r="L93" s="95">
        <f>IF($C93 = "neg", (($D93+1) - VLOOKUP($B93,'Results-formatted 060121'!$A:$AJ,(L$3+2),FALSE)), IF($C93 = "pos-neg", (3+VLOOKUP($B93,'Results-formatted 060121'!$A:$AJ,(L$3+2),FALSE)), VLOOKUP($B93,'Results-formatted 060121'!$A:$AJ,(L$3+2),FALSE)))</f>
        <v>3</v>
      </c>
      <c r="M93" s="95">
        <f>IF($C93 = "neg", (($D93+1) - VLOOKUP($B93,'Results-formatted 060121'!$A:$AJ,(M$3+2),FALSE)), IF($C93 = "pos-neg", (3+VLOOKUP($B93,'Results-formatted 060121'!$A:$AJ,(M$3+2),FALSE)), VLOOKUP($B93,'Results-formatted 060121'!$A:$AJ,(M$3+2),FALSE)))</f>
        <v>5</v>
      </c>
      <c r="N93" s="95">
        <f>IF($C93 = "neg", (($D93+1) - VLOOKUP($B93,'Results-formatted 060121'!$A:$AJ,(N$3+2),FALSE)), IF($C93 = "pos-neg", (3+VLOOKUP($B93,'Results-formatted 060121'!$A:$AJ,(N$3+2),FALSE)), VLOOKUP($B93,'Results-formatted 060121'!$A:$AJ,(N$3+2),FALSE)))</f>
        <v>2</v>
      </c>
      <c r="O93" s="95">
        <f>IF($C93 = "neg", (($D93+1) - VLOOKUP($B93,'Results-formatted 060121'!$A:$AJ,(O$3+2),FALSE)), IF($C93 = "pos-neg", (3+VLOOKUP($B93,'Results-formatted 060121'!$A:$AJ,(O$3+2),FALSE)), VLOOKUP($B93,'Results-formatted 060121'!$A:$AJ,(O$3+2),FALSE)))</f>
        <v>5</v>
      </c>
      <c r="P93" s="95">
        <f>IF($C93 = "neg", (($D93+1) - VLOOKUP($B93,'Results-formatted 060121'!$A:$AJ,(P$3+2),FALSE)), IF($C93 = "pos-neg", (3+VLOOKUP($B93,'Results-formatted 060121'!$A:$AJ,(P$3+2),FALSE)), VLOOKUP($B93,'Results-formatted 060121'!$A:$AJ,(P$3+2),FALSE)))</f>
        <v>3</v>
      </c>
      <c r="Q93" s="95">
        <f>IF($C93 = "neg", (($D93+1) - VLOOKUP($B93,'Results-formatted 060121'!$A:$AJ,(Q$3+2),FALSE)), IF($C93 = "pos-neg", (3+VLOOKUP($B93,'Results-formatted 060121'!$A:$AJ,(Q$3+2),FALSE)), VLOOKUP($B93,'Results-formatted 060121'!$A:$AJ,(Q$3+2),FALSE)))</f>
        <v>5</v>
      </c>
      <c r="R93" s="95">
        <f>IF($C93 = "neg", (($D93+1) - VLOOKUP($B93,'Results-formatted 060121'!$A:$AJ,(R$3+2),FALSE)), IF($C93 = "pos-neg", (3+VLOOKUP($B93,'Results-formatted 060121'!$A:$AJ,(R$3+2),FALSE)), VLOOKUP($B93,'Results-formatted 060121'!$A:$AJ,(R$3+2),FALSE)))</f>
        <v>5</v>
      </c>
      <c r="S93" s="95">
        <f>IF($C93 = "neg", (($D93+1) - VLOOKUP($B93,'Results-formatted 060121'!$A:$AJ,(S$3+2),FALSE)), IF($C93 = "pos-neg", (3+VLOOKUP($B93,'Results-formatted 060121'!$A:$AJ,(S$3+2),FALSE)), VLOOKUP($B93,'Results-formatted 060121'!$A:$AJ,(S$3+2),FALSE)))</f>
        <v>2</v>
      </c>
      <c r="T93" s="95">
        <f>IF($C93 = "neg", (($D93+1) - VLOOKUP($B93,'Results-formatted 060121'!$A:$AJ,(T$3+2),FALSE)), IF($C93 = "pos-neg", (3+VLOOKUP($B93,'Results-formatted 060121'!$A:$AJ,(T$3+2),FALSE)), VLOOKUP($B93,'Results-formatted 060121'!$A:$AJ,(T$3+2),FALSE)))</f>
        <v>4</v>
      </c>
      <c r="U93" s="95">
        <f>IF($C93 = "neg", (($D93+1) - VLOOKUP($B93,'Results-formatted 060121'!$A:$AJ,(U$3+2),FALSE)), IF($C93 = "pos-neg", (3+VLOOKUP($B93,'Results-formatted 060121'!$A:$AJ,(U$3+2),FALSE)), VLOOKUP($B93,'Results-formatted 060121'!$A:$AJ,(U$3+2),FALSE)))</f>
        <v>5</v>
      </c>
      <c r="V93" s="95">
        <f>IF($C93 = "neg", (($D93+1) - VLOOKUP($B93,'Results-formatted 060121'!$A:$AJ,(V$3+2),FALSE)), IF($C93 = "pos-neg", (3+VLOOKUP($B93,'Results-formatted 060121'!$A:$AJ,(V$3+2),FALSE)), VLOOKUP($B93,'Results-formatted 060121'!$A:$AJ,(V$3+2),FALSE)))</f>
        <v>2</v>
      </c>
      <c r="W93" s="95">
        <f>IF($C93 = "neg", (($D93+1) - VLOOKUP($B93,'Results-formatted 060121'!$A:$AJ,(W$3+2),FALSE)), IF($C93 = "pos-neg", (3+VLOOKUP($B93,'Results-formatted 060121'!$A:$AJ,(W$3+2),FALSE)), VLOOKUP($B93,'Results-formatted 060121'!$A:$AJ,(W$3+2),FALSE)))</f>
        <v>2</v>
      </c>
      <c r="X93" s="95">
        <f>IF($C93 = "neg", (($D93+1) - VLOOKUP($B93,'Results-formatted 060121'!$A:$AJ,(X$3+2),FALSE)), IF($C93 = "pos-neg", (3+VLOOKUP($B93,'Results-formatted 060121'!$A:$AJ,(X$3+2),FALSE)), VLOOKUP($B93,'Results-formatted 060121'!$A:$AJ,(X$3+2),FALSE)))</f>
        <v>4</v>
      </c>
      <c r="Y93" s="95">
        <f>IF($C93 = "neg", (($D93+1) - VLOOKUP($B93,'Results-formatted 060121'!$A:$AJ,(Y$3+2),FALSE)), IF($C93 = "pos-neg", (3+VLOOKUP($B93,'Results-formatted 060121'!$A:$AJ,(Y$3+2),FALSE)), VLOOKUP($B93,'Results-formatted 060121'!$A:$AJ,(Y$3+2),FALSE)))</f>
        <v>5</v>
      </c>
      <c r="Z93" s="95">
        <f>IF($C93 = "neg", (($D93+1) - VLOOKUP($B93,'Results-formatted 060121'!$A:$AJ,(Z$3+2),FALSE)), IF($C93 = "pos-neg", (3+VLOOKUP($B93,'Results-formatted 060121'!$A:$AJ,(Z$3+2),FALSE)), VLOOKUP($B93,'Results-formatted 060121'!$A:$AJ,(Z$3+2),FALSE)))</f>
        <v>3</v>
      </c>
      <c r="AA93" s="95">
        <f>IF($C93 = "neg", (($D93+1) - VLOOKUP($B93,'Results-formatted 060121'!$A:$AJ,(AA$3+2),FALSE)), IF($C93 = "pos-neg", (3+VLOOKUP($B93,'Results-formatted 060121'!$A:$AJ,(AA$3+2),FALSE)), VLOOKUP($B93,'Results-formatted 060121'!$A:$AJ,(AA$3+2),FALSE)))</f>
        <v>5</v>
      </c>
      <c r="AB93" s="95">
        <f>IF($C93 = "neg", (($D93+1) - VLOOKUP($B93,'Results-formatted 060121'!$A:$AJ,(AB$3+2),FALSE)), IF($C93 = "pos-neg", (3+VLOOKUP($B93,'Results-formatted 060121'!$A:$AJ,(AB$3+2),FALSE)), VLOOKUP($B93,'Results-formatted 060121'!$A:$AJ,(AB$3+2),FALSE)))</f>
        <v>2</v>
      </c>
      <c r="AC93" s="95">
        <f>IF($C93 = "neg", (($D93+1) - VLOOKUP($B93,'Results-formatted 060121'!$A:$AJ,(AC$3+2),FALSE)), IF($C93 = "pos-neg", (3+VLOOKUP($B93,'Results-formatted 060121'!$A:$AJ,(AC$3+2),FALSE)), VLOOKUP($B93,'Results-formatted 060121'!$A:$AJ,(AC$3+2),FALSE)))</f>
        <v>4</v>
      </c>
      <c r="AD93" s="95">
        <f>IF($C93 = "neg", (($D93+1) - VLOOKUP($B93,'Results-formatted 060121'!$A:$AJ,(AD$3+2),FALSE)), IF($C93 = "pos-neg", (3+VLOOKUP($B93,'Results-formatted 060121'!$A:$AJ,(AD$3+2),FALSE)), VLOOKUP($B93,'Results-formatted 060121'!$A:$AJ,(AD$3+2),FALSE)))</f>
        <v>2</v>
      </c>
      <c r="AE93" s="95">
        <f>IF($C93 = "neg", (($D93+1) - VLOOKUP($B93,'Results-formatted 060121'!$A:$AJ,(AE$3+2),FALSE)), IF($C93 = "pos-neg", (3+VLOOKUP($B93,'Results-formatted 060121'!$A:$AJ,(AE$3+2),FALSE)), VLOOKUP($B93,'Results-formatted 060121'!$A:$AJ,(AE$3+2),FALSE)))</f>
        <v>4</v>
      </c>
      <c r="AF93" s="95">
        <f>IF($C93 = "neg", (($D93+1) - VLOOKUP($B93,'Results-formatted 060121'!$A:$AJ,(AF$3+2),FALSE)), IF($C93 = "pos-neg", (3+VLOOKUP($B93,'Results-formatted 060121'!$A:$AJ,(AF$3+2),FALSE)), VLOOKUP($B93,'Results-formatted 060121'!$A:$AJ,(AF$3+2),FALSE)))</f>
        <v>2</v>
      </c>
      <c r="AG93" s="95">
        <f>IF($C93 = "neg", (($D93+1) - VLOOKUP($B93,'Results-formatted 060121'!$A:$AJ,(AG$3+2),FALSE)), IF($C93 = "pos-neg", (3+VLOOKUP($B93,'Results-formatted 060121'!$A:$AJ,(AG$3+2),FALSE)), VLOOKUP($B93,'Results-formatted 060121'!$A:$AJ,(AG$3+2),FALSE)))</f>
        <v>4</v>
      </c>
      <c r="AH93" s="95">
        <f>IF($C93 = "neg", (($D93+1) - VLOOKUP($B93,'Results-formatted 060121'!$A:$AJ,(AH$3+2),FALSE)), IF($C93 = "pos-neg", (3+VLOOKUP($B93,'Results-formatted 060121'!$A:$AJ,(AH$3+2),FALSE)), VLOOKUP($B93,'Results-formatted 060121'!$A:$AJ,(AH$3+2),FALSE)))</f>
        <v>2</v>
      </c>
      <c r="AI93" s="95">
        <f>IF($C93 = "neg", (($D93+1) - VLOOKUP($B93,'Results-formatted 060121'!$A:$AJ,(AI$3+2),FALSE)), IF($C93 = "pos-neg", (3+VLOOKUP($B93,'Results-formatted 060121'!$A:$AJ,(AI$3+2),FALSE)), VLOOKUP($B93,'Results-formatted 060121'!$A:$AJ,(AI$3+2),FALSE)))</f>
        <v>1</v>
      </c>
      <c r="AJ93" s="95">
        <f>IF($C93 = "neg", (($D93+1) - VLOOKUP($B93,'Results-formatted 060121'!$A:$AJ,(AJ$3+2),FALSE)), IF($C93 = "pos-neg", (3+VLOOKUP($B93,'Results-formatted 060121'!$A:$AJ,(AJ$3+2),FALSE)), VLOOKUP($B93,'Results-formatted 060121'!$A:$AJ,(AJ$3+2),FALSE)))</f>
        <v>5</v>
      </c>
      <c r="AK93" s="95">
        <f>IF($C93 = "neg", (($D93+1) - VLOOKUP($B93,'Results-formatted 060121'!$A:$AJ,(AK$3+2),FALSE)), IF($C93 = "pos-neg", (3+VLOOKUP($B93,'Results-formatted 060121'!$A:$AJ,(AK$3+2),FALSE)), VLOOKUP($B93,'Results-formatted 060121'!$A:$AJ,(AK$3+2),FALSE)))</f>
        <v>4</v>
      </c>
      <c r="AL93" s="95">
        <f>IF($C93 = "neg", (($D93+1) - VLOOKUP($B93,'Results-formatted 060121'!$A:$AJ,(AL$3+2),FALSE)), IF($C93 = "pos-neg", (3+VLOOKUP($B93,'Results-formatted 060121'!$A:$AJ,(AL$3+2),FALSE)), VLOOKUP($B93,'Results-formatted 060121'!$A:$AJ,(AL$3+2),FALSE)))</f>
        <v>4</v>
      </c>
      <c r="AM93" s="95">
        <f>IF($C93 = "neg", (($D93+1) - VLOOKUP($B93,'Results-formatted 060121'!$A:AJ,(AM$3+2),FALSE)), IF($C93 = "pos-neg", (3+VLOOKUP($B93,'Results-formatted 060121'!$A:AJ,(AM$3+2),FALSE)), VLOOKUP($B93,'Results-formatted 060121'!$A:AJ,(AM$3+2),FALSE)))</f>
        <v>5</v>
      </c>
      <c r="AN93" s="95">
        <f>IF($C93 = "neg", (($D93+1) - VLOOKUP($B93,'Results-formatted 060121'!$A:AK,(AN$3+2),FALSE)), IF($C93 = "pos-neg", (3+VLOOKUP($B93,'Results-formatted 060121'!$A:AK,(AN$3+2),FALSE)), VLOOKUP($B93,'Results-formatted 060121'!$A:AK,(AN$3+2),FALSE)))</f>
        <v>4</v>
      </c>
      <c r="AO93" s="95">
        <f>IF($C93 = "neg", (($D93+1) - VLOOKUP($B93,'Results-formatted 060121'!$A:AL,(AO$3+2),FALSE)), IF($C93 = "pos-neg", (3+VLOOKUP($B93,'Results-formatted 060121'!$A:AL,(AO$3+2),FALSE)), VLOOKUP($B93,'Results-formatted 060121'!$A:AL,(AO$3+2),FALSE)))</f>
        <v>4</v>
      </c>
      <c r="AP93" s="95">
        <f>IF($C93 = "neg", (($D93+1) - VLOOKUP($B93,'Results-formatted 060121'!$A:AM,(AP$3+2),FALSE)), IF($C93 = "pos-neg", (3+VLOOKUP($B93,'Results-formatted 060121'!$A:AM,(AP$3+2),FALSE)), VLOOKUP($B93,'Results-formatted 060121'!$A:AM,(AP$3+2),FALSE)))</f>
        <v>3</v>
      </c>
      <c r="AQ93" s="95">
        <f>IF($C93 = "neg", (($D93+1) - VLOOKUP($B93,'Results-formatted 060121'!$A:AN,(AQ$3+2),FALSE)), IF($C93 = "pos-neg", (3+VLOOKUP($B93,'Results-formatted 060121'!$A:AN,(AQ$3+2),FALSE)), VLOOKUP($B93,'Results-formatted 060121'!$A:AN,(AQ$3+2),FALSE)))</f>
        <v>2</v>
      </c>
      <c r="AR93" s="95">
        <f>IF($C93 = "neg", (($D93+1) - VLOOKUP($B93,'Results-formatted 060121'!$A:AO,(AR$3+2),FALSE)), IF($C93 = "pos-neg", (3+VLOOKUP($B93,'Results-formatted 060121'!$A:AO,(AR$3+2),FALSE)), VLOOKUP($B93,'Results-formatted 060121'!$A:AO,(AR$3+2),FALSE)))</f>
        <v>2</v>
      </c>
      <c r="AS93" s="95">
        <f>IF($C93 = "neg", (($D93+1) - VLOOKUP($B93,'Results-formatted 060121'!$A:AP,(AS$3+2),FALSE)), IF($C93 = "pos-neg", (3+VLOOKUP($B93,'Results-formatted 060121'!$A:AP,(AS$3+2),FALSE)), VLOOKUP($B93,'Results-formatted 060121'!$A:AP,(AS$3+2),FALSE)))</f>
        <v>3</v>
      </c>
      <c r="AT93" s="95">
        <f>IF($C93 = "neg", (($D93+1) - VLOOKUP($B93,'Results-formatted 060121'!$A:AQ,(AT$3+2),FALSE)), IF($C93 = "pos-neg", (3+VLOOKUP($B93,'Results-formatted 060121'!$A:AQ,(AT$3+2),FALSE)), VLOOKUP($B93,'Results-formatted 060121'!$A:AQ,(AT$3+2),FALSE)))</f>
        <v>2</v>
      </c>
      <c r="AU93" s="95">
        <f>IF($C93 = "neg", (($D93+1) - VLOOKUP($B93,'Results-formatted 060121'!$A:AR,(AU$3+2),FALSE)), IF($C93 = "pos-neg", (3+VLOOKUP($B93,'Results-formatted 060121'!$A:AR,(AU$3+2),FALSE)), VLOOKUP($B93,'Results-formatted 060121'!$A:AR,(AU$3+2),FALSE)))</f>
        <v>4</v>
      </c>
      <c r="AV93" s="95">
        <f>IF($C93 = "neg", (($D93+1) - VLOOKUP($B93,'Results-formatted 060121'!$A:AS,(AV$3+2),FALSE)), IF($C93 = "pos-neg", (3+VLOOKUP($B93,'Results-formatted 060121'!$A:AS,(AV$3+2),FALSE)), VLOOKUP($B93,'Results-formatted 060121'!$A:AS,(AV$3+2),FALSE)))</f>
        <v>2</v>
      </c>
      <c r="AW93" s="95">
        <f>IF($C93 = "neg", (($D93+1) - VLOOKUP($B93,'Results-formatted 060121'!$A:AT,(AW$3+2),FALSE)), IF($C93 = "pos-neg", (3+VLOOKUP($B93,'Results-formatted 060121'!$A:AT,(AW$3+2),FALSE)), VLOOKUP($B93,'Results-formatted 060121'!$A:AT,(AW$3+2),FALSE)))</f>
        <v>5</v>
      </c>
      <c r="AX93" s="95">
        <f>IF($C93 = "neg", (($D93+1) - VLOOKUP($B93,'Results-formatted 060121'!$A:AU,(AX$3+2),FALSE)), IF($C93 = "pos-neg", (3+VLOOKUP($B93,'Results-formatted 060121'!$A:AU,(AX$3+2),FALSE)), VLOOKUP($B93,'Results-formatted 060121'!$A:AU,(AX$3+2),FALSE)))</f>
        <v>2</v>
      </c>
      <c r="AY93" s="95">
        <f>IF($C93 = "neg", (($D93+1) - VLOOKUP($B93,'Results-formatted 060121'!$A:AV,(AY$3+2),FALSE)), IF($C93 = "pos-neg", (3+VLOOKUP($B93,'Results-formatted 060121'!$A:AV,(AY$3+2),FALSE)), VLOOKUP($B93,'Results-formatted 060121'!$A:AV,(AY$3+2),FALSE)))</f>
        <v>6</v>
      </c>
      <c r="AZ93" s="95">
        <f>IF($C93 = "neg", (($D93+1) - VLOOKUP($B93,'Results-formatted 060121'!$A:AW,(AZ$3+2),FALSE)), IF($C93 = "pos-neg", (3+VLOOKUP($B93,'Results-formatted 060121'!$A:AW,(AZ$3+2),FALSE)), VLOOKUP($B93,'Results-formatted 060121'!$A:AW,(AZ$3+2),FALSE)))</f>
        <v>3</v>
      </c>
      <c r="BA93" s="95">
        <f>IF($C93 = "neg", (($D93+1) - VLOOKUP($B93,'Results-formatted 060121'!$A:AX,(BA$3+2),FALSE)), IF($C93 = "pos-neg", (3+VLOOKUP($B93,'Results-formatted 060121'!$A:AX,(BA$3+2),FALSE)), VLOOKUP($B93,'Results-formatted 060121'!$A:AX,(BA$3+2),FALSE)))</f>
        <v>4</v>
      </c>
      <c r="BB93" s="95">
        <f>IF($C93 = "neg", (($D93+1) - VLOOKUP($B93,'Results-formatted 060121'!$A:AY,(BB$3+2),FALSE)), IF($C93 = "pos-neg", (3+VLOOKUP($B93,'Results-formatted 060121'!$A:AY,(BB$3+2),FALSE)), VLOOKUP($B93,'Results-formatted 060121'!$A:AY,(BB$3+2),FALSE)))</f>
        <v>5</v>
      </c>
      <c r="BC93" s="95">
        <f>IF($C93 = "neg", (($D93+1) - VLOOKUP($B93,'Results-formatted 060121'!$A:AZ,(BC$3+2),FALSE)), IF($C93 = "pos-neg", (3+VLOOKUP($B93,'Results-formatted 060121'!$A:AZ,(BC$3+2),FALSE)), VLOOKUP($B93,'Results-formatted 060121'!$A:AZ,(BC$3+2),FALSE)))</f>
        <v>3</v>
      </c>
      <c r="BD93" s="95">
        <f>IF($C93 = "neg", (($D93+1) - VLOOKUP($B93,'Results-formatted 060121'!$A:BA,(BD$3+2),FALSE)), IF($C93 = "pos-neg", (3+VLOOKUP($B93,'Results-formatted 060121'!$A:BA,(BD$3+2),FALSE)), VLOOKUP($B93,'Results-formatted 060121'!$A:BA,(BD$3+2),FALSE)))</f>
        <v>4</v>
      </c>
      <c r="BE93" s="95">
        <f>IF($C93 = "neg", (($D93+1) - VLOOKUP($B93,'Results-formatted 060121'!$A:BB,(BE$3+2),FALSE)), IF($C93 = "pos-neg", (3+VLOOKUP($B93,'Results-formatted 060121'!$A:BB,(BE$3+2),FALSE)), VLOOKUP($B93,'Results-formatted 060121'!$A:BB,(BE$3+2),FALSE)))</f>
        <v>4</v>
      </c>
      <c r="BF93" s="95">
        <f>IF($C93 = "neg", (($D93+1) - VLOOKUP($B93,'Results-formatted 060121'!$A:BC,(BF$3+2),FALSE)), IF($C93 = "pos-neg", (3+VLOOKUP($B93,'Results-formatted 060121'!$A:BC,(BF$3+2),FALSE)), VLOOKUP($B93,'Results-formatted 060121'!$A:BC,(BF$3+2),FALSE)))</f>
        <v>5</v>
      </c>
      <c r="BG93" s="95">
        <f>IF($C93 = "neg", (($D93+1) - VLOOKUP($B93,'Results-formatted 060121'!$A:BD,(BG$3+2),FALSE)), IF($C93 = "pos-neg", (3+VLOOKUP($B93,'Results-formatted 060121'!$A:BD,(BG$3+2),FALSE)), VLOOKUP($B93,'Results-formatted 060121'!$A:BD,(BG$3+2),FALSE)))</f>
        <v>2</v>
      </c>
      <c r="BH93" s="95">
        <f>IF($C93 = "neg", (($D93+1) - VLOOKUP($B93,'Results-formatted 060121'!$A:BE,(BH$3+2),FALSE)), IF($C93 = "pos-neg", (3+VLOOKUP($B93,'Results-formatted 060121'!$A:BE,(BH$3+2),FALSE)), VLOOKUP($B93,'Results-formatted 060121'!$A:BE,(BH$3+2),FALSE)))</f>
        <v>4</v>
      </c>
      <c r="BI93" s="95">
        <f>IF($C93 = "neg", (($D93+1) - VLOOKUP($B93,'Results-formatted 060121'!$A:BF,(BI$3+2),FALSE)), IF($C93 = "pos-neg", (3+VLOOKUP($B93,'Results-formatted 060121'!$A:BF,(BI$3+2),FALSE)), VLOOKUP($B93,'Results-formatted 060121'!$A:BF,(BI$3+2),FALSE)))</f>
        <v>5</v>
      </c>
      <c r="BJ93" s="95">
        <f>IF($C93 = "neg", (($D93+1) - VLOOKUP($B93,'Results-formatted 060121'!$A:BG,(BJ$3+2),FALSE)), IF($C93 = "pos-neg", (3+VLOOKUP($B93,'Results-formatted 060121'!$A:BG,(BJ$3+2),FALSE)), VLOOKUP($B93,'Results-formatted 060121'!$A:BG,(BJ$3+2),FALSE)))</f>
        <v>1</v>
      </c>
      <c r="BK93" s="95">
        <f>IF($C93 = "neg", (($D93+1) - VLOOKUP($B93,'Results-formatted 060121'!$A:BH,(BK$3+2),FALSE)), IF($C93 = "pos-neg", (3+VLOOKUP($B93,'Results-formatted 060121'!$A:BH,(BK$3+2),FALSE)), VLOOKUP($B93,'Results-formatted 060121'!$A:BH,(BK$3+2),FALSE)))</f>
        <v>4</v>
      </c>
      <c r="BL93" s="95">
        <f>IF($C93 = "neg", (($D93+1) - VLOOKUP($B93,'Results-formatted 060121'!$A:BI,(BL$3+2),FALSE)), IF($C93 = "pos-neg", (3+VLOOKUP($B93,'Results-formatted 060121'!$A:BI,(BL$3+2),FALSE)), VLOOKUP($B93,'Results-formatted 060121'!$A:BI,(BL$3+2),FALSE)))</f>
        <v>4</v>
      </c>
      <c r="BM93" s="95">
        <f>IF($C93 = "neg", (($D93+1) - VLOOKUP($B93,'Results-formatted 060121'!$A:BJ,(BM$3+2),FALSE)), IF($C93 = "pos-neg", (3+VLOOKUP($B93,'Results-formatted 060121'!$A:BJ,(BM$3+2),FALSE)), VLOOKUP($B93,'Results-formatted 060121'!$A:BJ,(BM$3+2),FALSE)))</f>
        <v>3</v>
      </c>
      <c r="BN93" s="95"/>
      <c r="BO93" s="95"/>
      <c r="BP93" s="95"/>
      <c r="BQ93" s="95"/>
      <c r="BR93" s="95"/>
      <c r="BS93" s="95"/>
      <c r="BT93" s="95"/>
      <c r="BU93" s="95"/>
      <c r="BV93" s="95"/>
      <c r="BW93" s="95"/>
      <c r="BX93" s="95"/>
      <c r="BY93" s="95"/>
      <c r="BZ93" s="95"/>
      <c r="CA93" s="95"/>
      <c r="CB93" s="95"/>
      <c r="CC93" s="95"/>
      <c r="CD93" s="99"/>
      <c r="CE93" s="25">
        <f t="shared" si="21"/>
        <v>3.4833333333333334</v>
      </c>
      <c r="CF93" s="25">
        <f t="shared" si="22"/>
        <v>1.2821019112123901</v>
      </c>
    </row>
    <row r="94" spans="2:84" ht="42" x14ac:dyDescent="0.15">
      <c r="B94" s="84" t="s">
        <v>760</v>
      </c>
      <c r="C94" s="86" t="s">
        <v>225</v>
      </c>
      <c r="D94" s="2">
        <v>5</v>
      </c>
      <c r="E94" s="15" t="s">
        <v>265</v>
      </c>
      <c r="F94" s="95">
        <f>IF($C94 = "neg", (($D94+1) - VLOOKUP($B94,'Results-formatted 060121'!$A:$AJ,(F$3+2),FALSE)), IF($C94 = "pos-neg", (3+VLOOKUP($B94,'Results-formatted 060121'!$A:$AJ,(F$3+2),FALSE)), VLOOKUP($B94,'Results-formatted 060121'!$A:$AJ,(F$3+2),FALSE)))</f>
        <v>3</v>
      </c>
      <c r="G94" s="95">
        <f>IF($C94 = "neg", (($D94+1) - VLOOKUP($B94,'Results-formatted 060121'!$A:$AJ,(G$3+2),FALSE)), IF($C94 = "pos-neg", (3+VLOOKUP($B94,'Results-formatted 060121'!$A:$AJ,(G$3+2),FALSE)), VLOOKUP($B94,'Results-formatted 060121'!$A:$AJ,(G$3+2),FALSE)))</f>
        <v>5</v>
      </c>
      <c r="H94" s="95">
        <f>IF($C94 = "neg", (($D94+1) - VLOOKUP($B94,'Results-formatted 060121'!$A:$AJ,(H$3+2),FALSE)), IF($C94 = "pos-neg", (3+VLOOKUP($B94,'Results-formatted 060121'!$A:$AJ,(H$3+2),FALSE)), VLOOKUP($B94,'Results-formatted 060121'!$A:$AJ,(H$3+2),FALSE)))</f>
        <v>2</v>
      </c>
      <c r="I94" s="95">
        <f>IF($C94 = "neg", (($D94+1) - VLOOKUP($B94,'Results-formatted 060121'!$A:$AJ,(I$3+2),FALSE)), IF($C94 = "pos-neg", (3+VLOOKUP($B94,'Results-formatted 060121'!$A:$AJ,(I$3+2),FALSE)), VLOOKUP($B94,'Results-formatted 060121'!$A:$AJ,(I$3+2),FALSE)))</f>
        <v>1</v>
      </c>
      <c r="J94" s="95">
        <f>IF($C94 = "neg", (($D94+1) - VLOOKUP($B94,'Results-formatted 060121'!$A:$AJ,(J$3+2),FALSE)), IF($C94 = "pos-neg", (3+VLOOKUP($B94,'Results-formatted 060121'!$A:$AJ,(J$3+2),FALSE)), VLOOKUP($B94,'Results-formatted 060121'!$A:$AJ,(J$3+2),FALSE)))</f>
        <v>3</v>
      </c>
      <c r="K94" s="95">
        <f>IF($C94 = "neg", (($D94+1) - VLOOKUP($B94,'Results-formatted 060121'!$A:$AJ,(K$3+2),FALSE)), IF($C94 = "pos-neg", (3+VLOOKUP($B94,'Results-formatted 060121'!$A:$AJ,(K$3+2),FALSE)), VLOOKUP($B94,'Results-formatted 060121'!$A:$AJ,(K$3+2),FALSE)))</f>
        <v>5</v>
      </c>
      <c r="L94" s="95">
        <f>IF($C94 = "neg", (($D94+1) - VLOOKUP($B94,'Results-formatted 060121'!$A:$AJ,(L$3+2),FALSE)), IF($C94 = "pos-neg", (3+VLOOKUP($B94,'Results-formatted 060121'!$A:$AJ,(L$3+2),FALSE)), VLOOKUP($B94,'Results-formatted 060121'!$A:$AJ,(L$3+2),FALSE)))</f>
        <v>3</v>
      </c>
      <c r="M94" s="95">
        <f>IF($C94 = "neg", (($D94+1) - VLOOKUP($B94,'Results-formatted 060121'!$A:$AJ,(M$3+2),FALSE)), IF($C94 = "pos-neg", (3+VLOOKUP($B94,'Results-formatted 060121'!$A:$AJ,(M$3+2),FALSE)), VLOOKUP($B94,'Results-formatted 060121'!$A:$AJ,(M$3+2),FALSE)))</f>
        <v>5</v>
      </c>
      <c r="N94" s="95">
        <f>IF($C94 = "neg", (($D94+1) - VLOOKUP($B94,'Results-formatted 060121'!$A:$AJ,(N$3+2),FALSE)), IF($C94 = "pos-neg", (3+VLOOKUP($B94,'Results-formatted 060121'!$A:$AJ,(N$3+2),FALSE)), VLOOKUP($B94,'Results-formatted 060121'!$A:$AJ,(N$3+2),FALSE)))</f>
        <v>2</v>
      </c>
      <c r="O94" s="95">
        <f>IF($C94 = "neg", (($D94+1) - VLOOKUP($B94,'Results-formatted 060121'!$A:$AJ,(O$3+2),FALSE)), IF($C94 = "pos-neg", (3+VLOOKUP($B94,'Results-formatted 060121'!$A:$AJ,(O$3+2),FALSE)), VLOOKUP($B94,'Results-formatted 060121'!$A:$AJ,(O$3+2),FALSE)))</f>
        <v>5</v>
      </c>
      <c r="P94" s="95">
        <f>IF($C94 = "neg", (($D94+1) - VLOOKUP($B94,'Results-formatted 060121'!$A:$AJ,(P$3+2),FALSE)), IF($C94 = "pos-neg", (3+VLOOKUP($B94,'Results-formatted 060121'!$A:$AJ,(P$3+2),FALSE)), VLOOKUP($B94,'Results-formatted 060121'!$A:$AJ,(P$3+2),FALSE)))</f>
        <v>3</v>
      </c>
      <c r="Q94" s="95">
        <f>IF($C94 = "neg", (($D94+1) - VLOOKUP($B94,'Results-formatted 060121'!$A:$AJ,(Q$3+2),FALSE)), IF($C94 = "pos-neg", (3+VLOOKUP($B94,'Results-formatted 060121'!$A:$AJ,(Q$3+2),FALSE)), VLOOKUP($B94,'Results-formatted 060121'!$A:$AJ,(Q$3+2),FALSE)))</f>
        <v>5</v>
      </c>
      <c r="R94" s="95">
        <f>IF($C94 = "neg", (($D94+1) - VLOOKUP($B94,'Results-formatted 060121'!$A:$AJ,(R$3+2),FALSE)), IF($C94 = "pos-neg", (3+VLOOKUP($B94,'Results-formatted 060121'!$A:$AJ,(R$3+2),FALSE)), VLOOKUP($B94,'Results-formatted 060121'!$A:$AJ,(R$3+2),FALSE)))</f>
        <v>4</v>
      </c>
      <c r="S94" s="95">
        <f>IF($C94 = "neg", (($D94+1) - VLOOKUP($B94,'Results-formatted 060121'!$A:$AJ,(S$3+2),FALSE)), IF($C94 = "pos-neg", (3+VLOOKUP($B94,'Results-formatted 060121'!$A:$AJ,(S$3+2),FALSE)), VLOOKUP($B94,'Results-formatted 060121'!$A:$AJ,(S$3+2),FALSE)))</f>
        <v>3</v>
      </c>
      <c r="T94" s="95">
        <f>IF($C94 = "neg", (($D94+1) - VLOOKUP($B94,'Results-formatted 060121'!$A:$AJ,(T$3+2),FALSE)), IF($C94 = "pos-neg", (3+VLOOKUP($B94,'Results-formatted 060121'!$A:$AJ,(T$3+2),FALSE)), VLOOKUP($B94,'Results-formatted 060121'!$A:$AJ,(T$3+2),FALSE)))</f>
        <v>4</v>
      </c>
      <c r="U94" s="95">
        <f>IF($C94 = "neg", (($D94+1) - VLOOKUP($B94,'Results-formatted 060121'!$A:$AJ,(U$3+2),FALSE)), IF($C94 = "pos-neg", (3+VLOOKUP($B94,'Results-formatted 060121'!$A:$AJ,(U$3+2),FALSE)), VLOOKUP($B94,'Results-formatted 060121'!$A:$AJ,(U$3+2),FALSE)))</f>
        <v>5</v>
      </c>
      <c r="V94" s="95">
        <f>IF($C94 = "neg", (($D94+1) - VLOOKUP($B94,'Results-formatted 060121'!$A:$AJ,(V$3+2),FALSE)), IF($C94 = "pos-neg", (3+VLOOKUP($B94,'Results-formatted 060121'!$A:$AJ,(V$3+2),FALSE)), VLOOKUP($B94,'Results-formatted 060121'!$A:$AJ,(V$3+2),FALSE)))</f>
        <v>3</v>
      </c>
      <c r="W94" s="95">
        <f>IF($C94 = "neg", (($D94+1) - VLOOKUP($B94,'Results-formatted 060121'!$A:$AJ,(W$3+2),FALSE)), IF($C94 = "pos-neg", (3+VLOOKUP($B94,'Results-formatted 060121'!$A:$AJ,(W$3+2),FALSE)), VLOOKUP($B94,'Results-formatted 060121'!$A:$AJ,(W$3+2),FALSE)))</f>
        <v>4</v>
      </c>
      <c r="X94" s="95">
        <f>IF($C94 = "neg", (($D94+1) - VLOOKUP($B94,'Results-formatted 060121'!$A:$AJ,(X$3+2),FALSE)), IF($C94 = "pos-neg", (3+VLOOKUP($B94,'Results-formatted 060121'!$A:$AJ,(X$3+2),FALSE)), VLOOKUP($B94,'Results-formatted 060121'!$A:$AJ,(X$3+2),FALSE)))</f>
        <v>4</v>
      </c>
      <c r="Y94" s="95">
        <f>IF($C94 = "neg", (($D94+1) - VLOOKUP($B94,'Results-formatted 060121'!$A:$AJ,(Y$3+2),FALSE)), IF($C94 = "pos-neg", (3+VLOOKUP($B94,'Results-formatted 060121'!$A:$AJ,(Y$3+2),FALSE)), VLOOKUP($B94,'Results-formatted 060121'!$A:$AJ,(Y$3+2),FALSE)))</f>
        <v>4</v>
      </c>
      <c r="Z94" s="95">
        <f>IF($C94 = "neg", (($D94+1) - VLOOKUP($B94,'Results-formatted 060121'!$A:$AJ,(Z$3+2),FALSE)), IF($C94 = "pos-neg", (3+VLOOKUP($B94,'Results-formatted 060121'!$A:$AJ,(Z$3+2),FALSE)), VLOOKUP($B94,'Results-formatted 060121'!$A:$AJ,(Z$3+2),FALSE)))</f>
        <v>3</v>
      </c>
      <c r="AA94" s="95">
        <f>IF($C94 = "neg", (($D94+1) - VLOOKUP($B94,'Results-formatted 060121'!$A:$AJ,(AA$3+2),FALSE)), IF($C94 = "pos-neg", (3+VLOOKUP($B94,'Results-formatted 060121'!$A:$AJ,(AA$3+2),FALSE)), VLOOKUP($B94,'Results-formatted 060121'!$A:$AJ,(AA$3+2),FALSE)))</f>
        <v>5</v>
      </c>
      <c r="AB94" s="95">
        <f>IF($C94 = "neg", (($D94+1) - VLOOKUP($B94,'Results-formatted 060121'!$A:$AJ,(AB$3+2),FALSE)), IF($C94 = "pos-neg", (3+VLOOKUP($B94,'Results-formatted 060121'!$A:$AJ,(AB$3+2),FALSE)), VLOOKUP($B94,'Results-formatted 060121'!$A:$AJ,(AB$3+2),FALSE)))</f>
        <v>2</v>
      </c>
      <c r="AC94" s="95">
        <f>IF($C94 = "neg", (($D94+1) - VLOOKUP($B94,'Results-formatted 060121'!$A:$AJ,(AC$3+2),FALSE)), IF($C94 = "pos-neg", (3+VLOOKUP($B94,'Results-formatted 060121'!$A:$AJ,(AC$3+2),FALSE)), VLOOKUP($B94,'Results-formatted 060121'!$A:$AJ,(AC$3+2),FALSE)))</f>
        <v>5</v>
      </c>
      <c r="AD94" s="95">
        <f>IF($C94 = "neg", (($D94+1) - VLOOKUP($B94,'Results-formatted 060121'!$A:$AJ,(AD$3+2),FALSE)), IF($C94 = "pos-neg", (3+VLOOKUP($B94,'Results-formatted 060121'!$A:$AJ,(AD$3+2),FALSE)), VLOOKUP($B94,'Results-formatted 060121'!$A:$AJ,(AD$3+2),FALSE)))</f>
        <v>3</v>
      </c>
      <c r="AE94" s="95">
        <f>IF($C94 = "neg", (($D94+1) - VLOOKUP($B94,'Results-formatted 060121'!$A:$AJ,(AE$3+2),FALSE)), IF($C94 = "pos-neg", (3+VLOOKUP($B94,'Results-formatted 060121'!$A:$AJ,(AE$3+2),FALSE)), VLOOKUP($B94,'Results-formatted 060121'!$A:$AJ,(AE$3+2),FALSE)))</f>
        <v>4</v>
      </c>
      <c r="AF94" s="95">
        <f>IF($C94 = "neg", (($D94+1) - VLOOKUP($B94,'Results-formatted 060121'!$A:$AJ,(AF$3+2),FALSE)), IF($C94 = "pos-neg", (3+VLOOKUP($B94,'Results-formatted 060121'!$A:$AJ,(AF$3+2),FALSE)), VLOOKUP($B94,'Results-formatted 060121'!$A:$AJ,(AF$3+2),FALSE)))</f>
        <v>2</v>
      </c>
      <c r="AG94" s="95">
        <f>IF($C94 = "neg", (($D94+1) - VLOOKUP($B94,'Results-formatted 060121'!$A:$AJ,(AG$3+2),FALSE)), IF($C94 = "pos-neg", (3+VLOOKUP($B94,'Results-formatted 060121'!$A:$AJ,(AG$3+2),FALSE)), VLOOKUP($B94,'Results-formatted 060121'!$A:$AJ,(AG$3+2),FALSE)))</f>
        <v>4</v>
      </c>
      <c r="AH94" s="95">
        <f>IF($C94 = "neg", (($D94+1) - VLOOKUP($B94,'Results-formatted 060121'!$A:$AJ,(AH$3+2),FALSE)), IF($C94 = "pos-neg", (3+VLOOKUP($B94,'Results-formatted 060121'!$A:$AJ,(AH$3+2),FALSE)), VLOOKUP($B94,'Results-formatted 060121'!$A:$AJ,(AH$3+2),FALSE)))</f>
        <v>3</v>
      </c>
      <c r="AI94" s="95">
        <f>IF($C94 = "neg", (($D94+1) - VLOOKUP($B94,'Results-formatted 060121'!$A:$AJ,(AI$3+2),FALSE)), IF($C94 = "pos-neg", (3+VLOOKUP($B94,'Results-formatted 060121'!$A:$AJ,(AI$3+2),FALSE)), VLOOKUP($B94,'Results-formatted 060121'!$A:$AJ,(AI$3+2),FALSE)))</f>
        <v>3</v>
      </c>
      <c r="AJ94" s="95">
        <f>IF($C94 = "neg", (($D94+1) - VLOOKUP($B94,'Results-formatted 060121'!$A:$AJ,(AJ$3+2),FALSE)), IF($C94 = "pos-neg", (3+VLOOKUP($B94,'Results-formatted 060121'!$A:$AJ,(AJ$3+2),FALSE)), VLOOKUP($B94,'Results-formatted 060121'!$A:$AJ,(AJ$3+2),FALSE)))</f>
        <v>5</v>
      </c>
      <c r="AK94" s="95">
        <f>IF($C94 = "neg", (($D94+1) - VLOOKUP($B94,'Results-formatted 060121'!$A:$AJ,(AK$3+2),FALSE)), IF($C94 = "pos-neg", (3+VLOOKUP($B94,'Results-formatted 060121'!$A:$AJ,(AK$3+2),FALSE)), VLOOKUP($B94,'Results-formatted 060121'!$A:$AJ,(AK$3+2),FALSE)))</f>
        <v>4</v>
      </c>
      <c r="AL94" s="95">
        <f>IF($C94 = "neg", (($D94+1) - VLOOKUP($B94,'Results-formatted 060121'!$A:$AJ,(AL$3+2),FALSE)), IF($C94 = "pos-neg", (3+VLOOKUP($B94,'Results-formatted 060121'!$A:$AJ,(AL$3+2),FALSE)), VLOOKUP($B94,'Results-formatted 060121'!$A:$AJ,(AL$3+2),FALSE)))</f>
        <v>4</v>
      </c>
      <c r="AM94" s="95">
        <f>IF($C94 = "neg", (($D94+1) - VLOOKUP($B94,'Results-formatted 060121'!$A:AJ,(AM$3+2),FALSE)), IF($C94 = "pos-neg", (3+VLOOKUP($B94,'Results-formatted 060121'!$A:AJ,(AM$3+2),FALSE)), VLOOKUP($B94,'Results-formatted 060121'!$A:AJ,(AM$3+2),FALSE)))</f>
        <v>5</v>
      </c>
      <c r="AN94" s="95">
        <f>IF($C94 = "neg", (($D94+1) - VLOOKUP($B94,'Results-formatted 060121'!$A:AK,(AN$3+2),FALSE)), IF($C94 = "pos-neg", (3+VLOOKUP($B94,'Results-formatted 060121'!$A:AK,(AN$3+2),FALSE)), VLOOKUP($B94,'Results-formatted 060121'!$A:AK,(AN$3+2),FALSE)))</f>
        <v>4</v>
      </c>
      <c r="AO94" s="95">
        <f>IF($C94 = "neg", (($D94+1) - VLOOKUP($B94,'Results-formatted 060121'!$A:AL,(AO$3+2),FALSE)), IF($C94 = "pos-neg", (3+VLOOKUP($B94,'Results-formatted 060121'!$A:AL,(AO$3+2),FALSE)), VLOOKUP($B94,'Results-formatted 060121'!$A:AL,(AO$3+2),FALSE)))</f>
        <v>5</v>
      </c>
      <c r="AP94" s="95">
        <f>IF($C94 = "neg", (($D94+1) - VLOOKUP($B94,'Results-formatted 060121'!$A:AM,(AP$3+2),FALSE)), IF($C94 = "pos-neg", (3+VLOOKUP($B94,'Results-formatted 060121'!$A:AM,(AP$3+2),FALSE)), VLOOKUP($B94,'Results-formatted 060121'!$A:AM,(AP$3+2),FALSE)))</f>
        <v>3</v>
      </c>
      <c r="AQ94" s="95">
        <f>IF($C94 = "neg", (($D94+1) - VLOOKUP($B94,'Results-formatted 060121'!$A:AN,(AQ$3+2),FALSE)), IF($C94 = "pos-neg", (3+VLOOKUP($B94,'Results-formatted 060121'!$A:AN,(AQ$3+2),FALSE)), VLOOKUP($B94,'Results-formatted 060121'!$A:AN,(AQ$3+2),FALSE)))</f>
        <v>4</v>
      </c>
      <c r="AR94" s="95">
        <f>IF($C94 = "neg", (($D94+1) - VLOOKUP($B94,'Results-formatted 060121'!$A:AO,(AR$3+2),FALSE)), IF($C94 = "pos-neg", (3+VLOOKUP($B94,'Results-formatted 060121'!$A:AO,(AR$3+2),FALSE)), VLOOKUP($B94,'Results-formatted 060121'!$A:AO,(AR$3+2),FALSE)))</f>
        <v>3</v>
      </c>
      <c r="AS94" s="95">
        <f>IF($C94 = "neg", (($D94+1) - VLOOKUP($B94,'Results-formatted 060121'!$A:AP,(AS$3+2),FALSE)), IF($C94 = "pos-neg", (3+VLOOKUP($B94,'Results-formatted 060121'!$A:AP,(AS$3+2),FALSE)), VLOOKUP($B94,'Results-formatted 060121'!$A:AP,(AS$3+2),FALSE)))</f>
        <v>3</v>
      </c>
      <c r="AT94" s="95">
        <f>IF($C94 = "neg", (($D94+1) - VLOOKUP($B94,'Results-formatted 060121'!$A:AQ,(AT$3+2),FALSE)), IF($C94 = "pos-neg", (3+VLOOKUP($B94,'Results-formatted 060121'!$A:AQ,(AT$3+2),FALSE)), VLOOKUP($B94,'Results-formatted 060121'!$A:AQ,(AT$3+2),FALSE)))</f>
        <v>1</v>
      </c>
      <c r="AU94" s="95">
        <f>IF($C94 = "neg", (($D94+1) - VLOOKUP($B94,'Results-formatted 060121'!$A:AR,(AU$3+2),FALSE)), IF($C94 = "pos-neg", (3+VLOOKUP($B94,'Results-formatted 060121'!$A:AR,(AU$3+2),FALSE)), VLOOKUP($B94,'Results-formatted 060121'!$A:AR,(AU$3+2),FALSE)))</f>
        <v>4</v>
      </c>
      <c r="AV94" s="95">
        <f>IF($C94 = "neg", (($D94+1) - VLOOKUP($B94,'Results-formatted 060121'!$A:AS,(AV$3+2),FALSE)), IF($C94 = "pos-neg", (3+VLOOKUP($B94,'Results-formatted 060121'!$A:AS,(AV$3+2),FALSE)), VLOOKUP($B94,'Results-formatted 060121'!$A:AS,(AV$3+2),FALSE)))</f>
        <v>2</v>
      </c>
      <c r="AW94" s="95">
        <f>IF($C94 = "neg", (($D94+1) - VLOOKUP($B94,'Results-formatted 060121'!$A:AT,(AW$3+2),FALSE)), IF($C94 = "pos-neg", (3+VLOOKUP($B94,'Results-formatted 060121'!$A:AT,(AW$3+2),FALSE)), VLOOKUP($B94,'Results-formatted 060121'!$A:AT,(AW$3+2),FALSE)))</f>
        <v>5</v>
      </c>
      <c r="AX94" s="95">
        <f>IF($C94 = "neg", (($D94+1) - VLOOKUP($B94,'Results-formatted 060121'!$A:AU,(AX$3+2),FALSE)), IF($C94 = "pos-neg", (3+VLOOKUP($B94,'Results-formatted 060121'!$A:AU,(AX$3+2),FALSE)), VLOOKUP($B94,'Results-formatted 060121'!$A:AU,(AX$3+2),FALSE)))</f>
        <v>2</v>
      </c>
      <c r="AY94" s="95">
        <f>IF($C94 = "neg", (($D94+1) - VLOOKUP($B94,'Results-formatted 060121'!$A:AV,(AY$3+2),FALSE)), IF($C94 = "pos-neg", (3+VLOOKUP($B94,'Results-formatted 060121'!$A:AV,(AY$3+2),FALSE)), VLOOKUP($B94,'Results-formatted 060121'!$A:AV,(AY$3+2),FALSE)))</f>
        <v>6</v>
      </c>
      <c r="AZ94" s="95">
        <f>IF($C94 = "neg", (($D94+1) - VLOOKUP($B94,'Results-formatted 060121'!$A:AW,(AZ$3+2),FALSE)), IF($C94 = "pos-neg", (3+VLOOKUP($B94,'Results-formatted 060121'!$A:AW,(AZ$3+2),FALSE)), VLOOKUP($B94,'Results-formatted 060121'!$A:AW,(AZ$3+2),FALSE)))</f>
        <v>3</v>
      </c>
      <c r="BA94" s="95">
        <f>IF($C94 = "neg", (($D94+1) - VLOOKUP($B94,'Results-formatted 060121'!$A:AX,(BA$3+2),FALSE)), IF($C94 = "pos-neg", (3+VLOOKUP($B94,'Results-formatted 060121'!$A:AX,(BA$3+2),FALSE)), VLOOKUP($B94,'Results-formatted 060121'!$A:AX,(BA$3+2),FALSE)))</f>
        <v>4</v>
      </c>
      <c r="BB94" s="95">
        <f>IF($C94 = "neg", (($D94+1) - VLOOKUP($B94,'Results-formatted 060121'!$A:AY,(BB$3+2),FALSE)), IF($C94 = "pos-neg", (3+VLOOKUP($B94,'Results-formatted 060121'!$A:AY,(BB$3+2),FALSE)), VLOOKUP($B94,'Results-formatted 060121'!$A:AY,(BB$3+2),FALSE)))</f>
        <v>5</v>
      </c>
      <c r="BC94" s="95">
        <f>IF($C94 = "neg", (($D94+1) - VLOOKUP($B94,'Results-formatted 060121'!$A:AZ,(BC$3+2),FALSE)), IF($C94 = "pos-neg", (3+VLOOKUP($B94,'Results-formatted 060121'!$A:AZ,(BC$3+2),FALSE)), VLOOKUP($B94,'Results-formatted 060121'!$A:AZ,(BC$3+2),FALSE)))</f>
        <v>4</v>
      </c>
      <c r="BD94" s="95">
        <f>IF($C94 = "neg", (($D94+1) - VLOOKUP($B94,'Results-formatted 060121'!$A:BA,(BD$3+2),FALSE)), IF($C94 = "pos-neg", (3+VLOOKUP($B94,'Results-formatted 060121'!$A:BA,(BD$3+2),FALSE)), VLOOKUP($B94,'Results-formatted 060121'!$A:BA,(BD$3+2),FALSE)))</f>
        <v>4</v>
      </c>
      <c r="BE94" s="95">
        <f>IF($C94 = "neg", (($D94+1) - VLOOKUP($B94,'Results-formatted 060121'!$A:BB,(BE$3+2),FALSE)), IF($C94 = "pos-neg", (3+VLOOKUP($B94,'Results-formatted 060121'!$A:BB,(BE$3+2),FALSE)), VLOOKUP($B94,'Results-formatted 060121'!$A:BB,(BE$3+2),FALSE)))</f>
        <v>5</v>
      </c>
      <c r="BF94" s="95">
        <f>IF($C94 = "neg", (($D94+1) - VLOOKUP($B94,'Results-formatted 060121'!$A:BC,(BF$3+2),FALSE)), IF($C94 = "pos-neg", (3+VLOOKUP($B94,'Results-formatted 060121'!$A:BC,(BF$3+2),FALSE)), VLOOKUP($B94,'Results-formatted 060121'!$A:BC,(BF$3+2),FALSE)))</f>
        <v>5</v>
      </c>
      <c r="BG94" s="95">
        <f>IF($C94 = "neg", (($D94+1) - VLOOKUP($B94,'Results-formatted 060121'!$A:BD,(BG$3+2),FALSE)), IF($C94 = "pos-neg", (3+VLOOKUP($B94,'Results-formatted 060121'!$A:BD,(BG$3+2),FALSE)), VLOOKUP($B94,'Results-formatted 060121'!$A:BD,(BG$3+2),FALSE)))</f>
        <v>2</v>
      </c>
      <c r="BH94" s="95">
        <f>IF($C94 = "neg", (($D94+1) - VLOOKUP($B94,'Results-formatted 060121'!$A:BE,(BH$3+2),FALSE)), IF($C94 = "pos-neg", (3+VLOOKUP($B94,'Results-formatted 060121'!$A:BE,(BH$3+2),FALSE)), VLOOKUP($B94,'Results-formatted 060121'!$A:BE,(BH$3+2),FALSE)))</f>
        <v>3</v>
      </c>
      <c r="BI94" s="95">
        <f>IF($C94 = "neg", (($D94+1) - VLOOKUP($B94,'Results-formatted 060121'!$A:BF,(BI$3+2),FALSE)), IF($C94 = "pos-neg", (3+VLOOKUP($B94,'Results-formatted 060121'!$A:BF,(BI$3+2),FALSE)), VLOOKUP($B94,'Results-formatted 060121'!$A:BF,(BI$3+2),FALSE)))</f>
        <v>5</v>
      </c>
      <c r="BJ94" s="95">
        <f>IF($C94 = "neg", (($D94+1) - VLOOKUP($B94,'Results-formatted 060121'!$A:BG,(BJ$3+2),FALSE)), IF($C94 = "pos-neg", (3+VLOOKUP($B94,'Results-formatted 060121'!$A:BG,(BJ$3+2),FALSE)), VLOOKUP($B94,'Results-formatted 060121'!$A:BG,(BJ$3+2),FALSE)))</f>
        <v>2</v>
      </c>
      <c r="BK94" s="95">
        <f>IF($C94 = "neg", (($D94+1) - VLOOKUP($B94,'Results-formatted 060121'!$A:BH,(BK$3+2),FALSE)), IF($C94 = "pos-neg", (3+VLOOKUP($B94,'Results-formatted 060121'!$A:BH,(BK$3+2),FALSE)), VLOOKUP($B94,'Results-formatted 060121'!$A:BH,(BK$3+2),FALSE)))</f>
        <v>4</v>
      </c>
      <c r="BL94" s="95">
        <f>IF($C94 = "neg", (($D94+1) - VLOOKUP($B94,'Results-formatted 060121'!$A:BI,(BL$3+2),FALSE)), IF($C94 = "pos-neg", (3+VLOOKUP($B94,'Results-formatted 060121'!$A:BI,(BL$3+2),FALSE)), VLOOKUP($B94,'Results-formatted 060121'!$A:BI,(BL$3+2),FALSE)))</f>
        <v>4</v>
      </c>
      <c r="BM94" s="95">
        <f>IF($C94 = "neg", (($D94+1) - VLOOKUP($B94,'Results-formatted 060121'!$A:BJ,(BM$3+2),FALSE)), IF($C94 = "pos-neg", (3+VLOOKUP($B94,'Results-formatted 060121'!$A:BJ,(BM$3+2),FALSE)), VLOOKUP($B94,'Results-formatted 060121'!$A:BJ,(BM$3+2),FALSE)))</f>
        <v>4</v>
      </c>
      <c r="BN94" s="95"/>
      <c r="BO94" s="95"/>
      <c r="BP94" s="95"/>
      <c r="BQ94" s="95"/>
      <c r="BR94" s="95"/>
      <c r="BS94" s="95"/>
      <c r="BT94" s="95"/>
      <c r="BU94" s="95"/>
      <c r="BV94" s="95"/>
      <c r="BW94" s="95"/>
      <c r="BX94" s="95"/>
      <c r="BY94" s="95"/>
      <c r="BZ94" s="95"/>
      <c r="CA94" s="95"/>
      <c r="CB94" s="95"/>
      <c r="CC94" s="95"/>
      <c r="CD94" s="99"/>
      <c r="CE94" s="25">
        <f t="shared" si="21"/>
        <v>3.6833333333333331</v>
      </c>
      <c r="CF94" s="25">
        <f t="shared" si="22"/>
        <v>1.1570222836971429</v>
      </c>
    </row>
    <row r="95" spans="2:84" ht="17" x14ac:dyDescent="0.15">
      <c r="B95" s="84"/>
      <c r="E95" s="39" t="s">
        <v>260</v>
      </c>
      <c r="F95" s="40"/>
      <c r="G95" s="40"/>
      <c r="H95" s="40">
        <f t="shared" ref="H95:CD95" si="31">IF(ISNUMBER(H96),AVERAGE(H96:H99), "")</f>
        <v>2.25</v>
      </c>
      <c r="I95" s="40">
        <f t="shared" si="31"/>
        <v>2</v>
      </c>
      <c r="J95" s="40"/>
      <c r="K95" s="40">
        <f t="shared" si="31"/>
        <v>2.75</v>
      </c>
      <c r="L95" s="40">
        <f t="shared" si="31"/>
        <v>2</v>
      </c>
      <c r="M95" s="40">
        <f t="shared" si="31"/>
        <v>2.5</v>
      </c>
      <c r="N95" s="40"/>
      <c r="O95" s="40">
        <f t="shared" si="31"/>
        <v>2.5</v>
      </c>
      <c r="P95" s="40">
        <f t="shared" si="31"/>
        <v>2.25</v>
      </c>
      <c r="Q95" s="40">
        <f t="shared" si="31"/>
        <v>3.75</v>
      </c>
      <c r="R95" s="40"/>
      <c r="S95" s="40">
        <f t="shared" si="31"/>
        <v>1.75</v>
      </c>
      <c r="T95" s="40">
        <f t="shared" si="31"/>
        <v>3.75</v>
      </c>
      <c r="U95" s="40">
        <f t="shared" si="31"/>
        <v>4</v>
      </c>
      <c r="V95" s="40">
        <f t="shared" si="31"/>
        <v>2.5</v>
      </c>
      <c r="W95" s="40">
        <f t="shared" si="31"/>
        <v>3.25</v>
      </c>
      <c r="X95" s="40">
        <f t="shared" si="31"/>
        <v>3</v>
      </c>
      <c r="Y95" s="40">
        <f t="shared" si="31"/>
        <v>2.75</v>
      </c>
      <c r="Z95" s="40">
        <f t="shared" si="31"/>
        <v>2.75</v>
      </c>
      <c r="AA95" s="40"/>
      <c r="AB95" s="40">
        <f t="shared" si="31"/>
        <v>3</v>
      </c>
      <c r="AC95" s="40">
        <f t="shared" si="31"/>
        <v>2.5</v>
      </c>
      <c r="AD95" s="40">
        <f t="shared" si="31"/>
        <v>2.5</v>
      </c>
      <c r="AE95" s="40">
        <f t="shared" si="31"/>
        <v>3.5</v>
      </c>
      <c r="AF95" s="40">
        <f t="shared" si="31"/>
        <v>3.5</v>
      </c>
      <c r="AG95" s="40">
        <f t="shared" si="31"/>
        <v>3.25</v>
      </c>
      <c r="AH95" s="40">
        <f t="shared" si="31"/>
        <v>3.5</v>
      </c>
      <c r="AI95" s="40">
        <f t="shared" si="31"/>
        <v>2.25</v>
      </c>
      <c r="AJ95" s="40">
        <f t="shared" si="31"/>
        <v>3.5</v>
      </c>
      <c r="AK95" s="40"/>
      <c r="AL95" s="40">
        <f t="shared" si="31"/>
        <v>3.25</v>
      </c>
      <c r="AM95" s="40">
        <f t="shared" si="31"/>
        <v>3</v>
      </c>
      <c r="AN95" s="40">
        <f t="shared" ref="AN95:BM95" si="32">IF(ISNUMBER(AN96),AVERAGE(AN96:AN99), "")</f>
        <v>3</v>
      </c>
      <c r="AO95" s="40">
        <f t="shared" si="32"/>
        <v>3</v>
      </c>
      <c r="AP95" s="40"/>
      <c r="AQ95" s="40">
        <f t="shared" si="32"/>
        <v>3.5</v>
      </c>
      <c r="AR95" s="40">
        <f t="shared" si="32"/>
        <v>2.25</v>
      </c>
      <c r="AS95" s="40">
        <f t="shared" si="32"/>
        <v>2.5</v>
      </c>
      <c r="AT95" s="40">
        <f t="shared" si="32"/>
        <v>3</v>
      </c>
      <c r="AU95" s="40"/>
      <c r="AV95" s="40">
        <f t="shared" si="32"/>
        <v>2.25</v>
      </c>
      <c r="AW95" s="40">
        <f t="shared" si="32"/>
        <v>3.75</v>
      </c>
      <c r="AX95" s="40"/>
      <c r="AY95" s="40">
        <f t="shared" si="32"/>
        <v>3</v>
      </c>
      <c r="AZ95" s="40">
        <f t="shared" si="32"/>
        <v>2.75</v>
      </c>
      <c r="BA95" s="40">
        <f t="shared" si="32"/>
        <v>2.75</v>
      </c>
      <c r="BB95" s="40"/>
      <c r="BC95" s="40">
        <f t="shared" si="32"/>
        <v>2.75</v>
      </c>
      <c r="BD95" s="40">
        <f t="shared" si="32"/>
        <v>3.25</v>
      </c>
      <c r="BE95" s="40">
        <f t="shared" si="32"/>
        <v>3</v>
      </c>
      <c r="BF95" s="40">
        <f t="shared" si="32"/>
        <v>3</v>
      </c>
      <c r="BG95" s="40">
        <f t="shared" si="32"/>
        <v>3</v>
      </c>
      <c r="BH95" s="40"/>
      <c r="BI95" s="40">
        <f t="shared" si="32"/>
        <v>3.25</v>
      </c>
      <c r="BJ95" s="40">
        <f t="shared" si="32"/>
        <v>3.25</v>
      </c>
      <c r="BK95" s="40">
        <f t="shared" si="32"/>
        <v>3.25</v>
      </c>
      <c r="BL95" s="40">
        <f t="shared" si="32"/>
        <v>2.75</v>
      </c>
      <c r="BM95" s="40">
        <f t="shared" si="32"/>
        <v>2.25</v>
      </c>
      <c r="BN95" s="40"/>
      <c r="BO95" s="40"/>
      <c r="BP95" s="40"/>
      <c r="BQ95" s="40"/>
      <c r="BR95" s="40"/>
      <c r="BS95" s="40"/>
      <c r="BT95" s="40"/>
      <c r="BU95" s="40"/>
      <c r="BV95" s="40"/>
      <c r="BW95" s="40"/>
      <c r="BX95" s="40"/>
      <c r="BY95" s="40"/>
      <c r="BZ95" s="40"/>
      <c r="CA95" s="40"/>
      <c r="CB95" s="40"/>
      <c r="CC95" s="40"/>
      <c r="CD95" s="40" t="str">
        <f t="shared" si="31"/>
        <v/>
      </c>
      <c r="CE95" s="40">
        <f t="shared" si="21"/>
        <v>2.8958333333333335</v>
      </c>
      <c r="CF95" s="40">
        <f t="shared" si="22"/>
        <v>0.5204164998665336</v>
      </c>
    </row>
    <row r="96" spans="2:84" ht="42" x14ac:dyDescent="0.15">
      <c r="B96" s="84" t="s">
        <v>761</v>
      </c>
      <c r="C96" s="86" t="s">
        <v>224</v>
      </c>
      <c r="D96" s="2">
        <v>5</v>
      </c>
      <c r="E96" s="15" t="s">
        <v>266</v>
      </c>
      <c r="F96" s="95">
        <f>IF($C96 = "neg", (($D96+1) - VLOOKUP($B96,'Results-formatted 060121'!$A:$AJ,(F$3+2),FALSE)), IF($C96 = "pos-neg", (3+VLOOKUP($B96,'Results-formatted 060121'!$A:$AJ,(F$3+2),FALSE)), VLOOKUP($B96,'Results-formatted 060121'!$A:$AJ,(F$3+2),FALSE)))</f>
        <v>3</v>
      </c>
      <c r="G96" s="95">
        <f>IF($C96 = "neg", (($D96+1) - VLOOKUP($B96,'Results-formatted 060121'!$A:$AJ,(G$3+2),FALSE)), IF($C96 = "pos-neg", (3+VLOOKUP($B96,'Results-formatted 060121'!$A:$AJ,(G$3+2),FALSE)), VLOOKUP($B96,'Results-formatted 060121'!$A:$AJ,(G$3+2),FALSE)))</f>
        <v>1</v>
      </c>
      <c r="H96" s="95">
        <f>IF($C96 = "neg", (($D96+1) - VLOOKUP($B96,'Results-formatted 060121'!$A:$AJ,(H$3+2),FALSE)), IF($C96 = "pos-neg", (3+VLOOKUP($B96,'Results-formatted 060121'!$A:$AJ,(H$3+2),FALSE)), VLOOKUP($B96,'Results-formatted 060121'!$A:$AJ,(H$3+2),FALSE)))</f>
        <v>4</v>
      </c>
      <c r="I96" s="95">
        <f>IF($C96 = "neg", (($D96+1) - VLOOKUP($B96,'Results-formatted 060121'!$A:$AJ,(I$3+2),FALSE)), IF($C96 = "pos-neg", (3+VLOOKUP($B96,'Results-formatted 060121'!$A:$AJ,(I$3+2),FALSE)), VLOOKUP($B96,'Results-formatted 060121'!$A:$AJ,(I$3+2),FALSE)))</f>
        <v>3</v>
      </c>
      <c r="J96" s="95">
        <f>IF($C96 = "neg", (($D96+1) - VLOOKUP($B96,'Results-formatted 060121'!$A:$AJ,(J$3+2),FALSE)), IF($C96 = "pos-neg", (3+VLOOKUP($B96,'Results-formatted 060121'!$A:$AJ,(J$3+2),FALSE)), VLOOKUP($B96,'Results-formatted 060121'!$A:$AJ,(J$3+2),FALSE)))</f>
        <v>3</v>
      </c>
      <c r="K96" s="95">
        <f>IF($C96 = "neg", (($D96+1) - VLOOKUP($B96,'Results-formatted 060121'!$A:$AJ,(K$3+2),FALSE)), IF($C96 = "pos-neg", (3+VLOOKUP($B96,'Results-formatted 060121'!$A:$AJ,(K$3+2),FALSE)), VLOOKUP($B96,'Results-formatted 060121'!$A:$AJ,(K$3+2),FALSE)))</f>
        <v>2</v>
      </c>
      <c r="L96" s="95">
        <f>IF($C96 = "neg", (($D96+1) - VLOOKUP($B96,'Results-formatted 060121'!$A:$AJ,(L$3+2),FALSE)), IF($C96 = "pos-neg", (3+VLOOKUP($B96,'Results-formatted 060121'!$A:$AJ,(L$3+2),FALSE)), VLOOKUP($B96,'Results-formatted 060121'!$A:$AJ,(L$3+2),FALSE)))</f>
        <v>3</v>
      </c>
      <c r="M96" s="95">
        <f>IF($C96 = "neg", (($D96+1) - VLOOKUP($B96,'Results-formatted 060121'!$A:$AJ,(M$3+2),FALSE)), IF($C96 = "pos-neg", (3+VLOOKUP($B96,'Results-formatted 060121'!$A:$AJ,(M$3+2),FALSE)), VLOOKUP($B96,'Results-formatted 060121'!$A:$AJ,(M$3+2),FALSE)))</f>
        <v>5</v>
      </c>
      <c r="N96" s="95">
        <f>IF($C96 = "neg", (($D96+1) - VLOOKUP($B96,'Results-formatted 060121'!$A:$AJ,(N$3+2),FALSE)), IF($C96 = "pos-neg", (3+VLOOKUP($B96,'Results-formatted 060121'!$A:$AJ,(N$3+2),FALSE)), VLOOKUP($B96,'Results-formatted 060121'!$A:$AJ,(N$3+2),FALSE)))</f>
        <v>3</v>
      </c>
      <c r="O96" s="95">
        <f>IF($C96 = "neg", (($D96+1) - VLOOKUP($B96,'Results-formatted 060121'!$A:$AJ,(O$3+2),FALSE)), IF($C96 = "pos-neg", (3+VLOOKUP($B96,'Results-formatted 060121'!$A:$AJ,(O$3+2),FALSE)), VLOOKUP($B96,'Results-formatted 060121'!$A:$AJ,(O$3+2),FALSE)))</f>
        <v>5</v>
      </c>
      <c r="P96" s="95">
        <f>IF($C96 = "neg", (($D96+1) - VLOOKUP($B96,'Results-formatted 060121'!$A:$AJ,(P$3+2),FALSE)), IF($C96 = "pos-neg", (3+VLOOKUP($B96,'Results-formatted 060121'!$A:$AJ,(P$3+2),FALSE)), VLOOKUP($B96,'Results-formatted 060121'!$A:$AJ,(P$3+2),FALSE)))</f>
        <v>4</v>
      </c>
      <c r="Q96" s="95">
        <f>IF($C96 = "neg", (($D96+1) - VLOOKUP($B96,'Results-formatted 060121'!$A:$AJ,(Q$3+2),FALSE)), IF($C96 = "pos-neg", (3+VLOOKUP($B96,'Results-formatted 060121'!$A:$AJ,(Q$3+2),FALSE)), VLOOKUP($B96,'Results-formatted 060121'!$A:$AJ,(Q$3+2),FALSE)))</f>
        <v>4</v>
      </c>
      <c r="R96" s="95">
        <f>IF($C96 = "neg", (($D96+1) - VLOOKUP($B96,'Results-formatted 060121'!$A:$AJ,(R$3+2),FALSE)), IF($C96 = "pos-neg", (3+VLOOKUP($B96,'Results-formatted 060121'!$A:$AJ,(R$3+2),FALSE)), VLOOKUP($B96,'Results-formatted 060121'!$A:$AJ,(R$3+2),FALSE)))</f>
        <v>2</v>
      </c>
      <c r="S96" s="95">
        <f>IF($C96 = "neg", (($D96+1) - VLOOKUP($B96,'Results-formatted 060121'!$A:$AJ,(S$3+2),FALSE)), IF($C96 = "pos-neg", (3+VLOOKUP($B96,'Results-formatted 060121'!$A:$AJ,(S$3+2),FALSE)), VLOOKUP($B96,'Results-formatted 060121'!$A:$AJ,(S$3+2),FALSE)))</f>
        <v>2</v>
      </c>
      <c r="T96" s="95">
        <f>IF($C96 = "neg", (($D96+1) - VLOOKUP($B96,'Results-formatted 060121'!$A:$AJ,(T$3+2),FALSE)), IF($C96 = "pos-neg", (3+VLOOKUP($B96,'Results-formatted 060121'!$A:$AJ,(T$3+2),FALSE)), VLOOKUP($B96,'Results-formatted 060121'!$A:$AJ,(T$3+2),FALSE)))</f>
        <v>5</v>
      </c>
      <c r="U96" s="95">
        <f>IF($C96 = "neg", (($D96+1) - VLOOKUP($B96,'Results-formatted 060121'!$A:$AJ,(U$3+2),FALSE)), IF($C96 = "pos-neg", (3+VLOOKUP($B96,'Results-formatted 060121'!$A:$AJ,(U$3+2),FALSE)), VLOOKUP($B96,'Results-formatted 060121'!$A:$AJ,(U$3+2),FALSE)))</f>
        <v>5</v>
      </c>
      <c r="V96" s="95">
        <f>IF($C96 = "neg", (($D96+1) - VLOOKUP($B96,'Results-formatted 060121'!$A:$AJ,(V$3+2),FALSE)), IF($C96 = "pos-neg", (3+VLOOKUP($B96,'Results-formatted 060121'!$A:$AJ,(V$3+2),FALSE)), VLOOKUP($B96,'Results-formatted 060121'!$A:$AJ,(V$3+2),FALSE)))</f>
        <v>3</v>
      </c>
      <c r="W96" s="95">
        <f>IF($C96 = "neg", (($D96+1) - VLOOKUP($B96,'Results-formatted 060121'!$A:$AJ,(W$3+2),FALSE)), IF($C96 = "pos-neg", (3+VLOOKUP($B96,'Results-formatted 060121'!$A:$AJ,(W$3+2),FALSE)), VLOOKUP($B96,'Results-formatted 060121'!$A:$AJ,(W$3+2),FALSE)))</f>
        <v>3</v>
      </c>
      <c r="X96" s="95">
        <f>IF($C96 = "neg", (($D96+1) - VLOOKUP($B96,'Results-formatted 060121'!$A:$AJ,(X$3+2),FALSE)), IF($C96 = "pos-neg", (3+VLOOKUP($B96,'Results-formatted 060121'!$A:$AJ,(X$3+2),FALSE)), VLOOKUP($B96,'Results-formatted 060121'!$A:$AJ,(X$3+2),FALSE)))</f>
        <v>3</v>
      </c>
      <c r="Y96" s="95">
        <f>IF($C96 = "neg", (($D96+1) - VLOOKUP($B96,'Results-formatted 060121'!$A:$AJ,(Y$3+2),FALSE)), IF($C96 = "pos-neg", (3+VLOOKUP($B96,'Results-formatted 060121'!$A:$AJ,(Y$3+2),FALSE)), VLOOKUP($B96,'Results-formatted 060121'!$A:$AJ,(Y$3+2),FALSE)))</f>
        <v>1</v>
      </c>
      <c r="Z96" s="95">
        <f>IF($C96 = "neg", (($D96+1) - VLOOKUP($B96,'Results-formatted 060121'!$A:$AJ,(Z$3+2),FALSE)), IF($C96 = "pos-neg", (3+VLOOKUP($B96,'Results-formatted 060121'!$A:$AJ,(Z$3+2),FALSE)), VLOOKUP($B96,'Results-formatted 060121'!$A:$AJ,(Z$3+2),FALSE)))</f>
        <v>3</v>
      </c>
      <c r="AA96" s="95">
        <f>IF($C96 = "neg", (($D96+1) - VLOOKUP($B96,'Results-formatted 060121'!$A:$AJ,(AA$3+2),FALSE)), IF($C96 = "pos-neg", (3+VLOOKUP($B96,'Results-formatted 060121'!$A:$AJ,(AA$3+2),FALSE)), VLOOKUP($B96,'Results-formatted 060121'!$A:$AJ,(AA$3+2),FALSE)))</f>
        <v>4</v>
      </c>
      <c r="AB96" s="95">
        <f>IF($C96 = "neg", (($D96+1) - VLOOKUP($B96,'Results-formatted 060121'!$A:$AJ,(AB$3+2),FALSE)), IF($C96 = "pos-neg", (3+VLOOKUP($B96,'Results-formatted 060121'!$A:$AJ,(AB$3+2),FALSE)), VLOOKUP($B96,'Results-formatted 060121'!$A:$AJ,(AB$3+2),FALSE)))</f>
        <v>4</v>
      </c>
      <c r="AC96" s="95">
        <f>IF($C96 = "neg", (($D96+1) - VLOOKUP($B96,'Results-formatted 060121'!$A:$AJ,(AC$3+2),FALSE)), IF($C96 = "pos-neg", (3+VLOOKUP($B96,'Results-formatted 060121'!$A:$AJ,(AC$3+2),FALSE)), VLOOKUP($B96,'Results-formatted 060121'!$A:$AJ,(AC$3+2),FALSE)))</f>
        <v>2</v>
      </c>
      <c r="AD96" s="95">
        <f>IF($C96 = "neg", (($D96+1) - VLOOKUP($B96,'Results-formatted 060121'!$A:$AJ,(AD$3+2),FALSE)), IF($C96 = "pos-neg", (3+VLOOKUP($B96,'Results-formatted 060121'!$A:$AJ,(AD$3+2),FALSE)), VLOOKUP($B96,'Results-formatted 060121'!$A:$AJ,(AD$3+2),FALSE)))</f>
        <v>4</v>
      </c>
      <c r="AE96" s="95">
        <f>IF($C96 = "neg", (($D96+1) - VLOOKUP($B96,'Results-formatted 060121'!$A:$AJ,(AE$3+2),FALSE)), IF($C96 = "pos-neg", (3+VLOOKUP($B96,'Results-formatted 060121'!$A:$AJ,(AE$3+2),FALSE)), VLOOKUP($B96,'Results-formatted 060121'!$A:$AJ,(AE$3+2),FALSE)))</f>
        <v>4</v>
      </c>
      <c r="AF96" s="95">
        <f>IF($C96 = "neg", (($D96+1) - VLOOKUP($B96,'Results-formatted 060121'!$A:$AJ,(AF$3+2),FALSE)), IF($C96 = "pos-neg", (3+VLOOKUP($B96,'Results-formatted 060121'!$A:$AJ,(AF$3+2),FALSE)), VLOOKUP($B96,'Results-formatted 060121'!$A:$AJ,(AF$3+2),FALSE)))</f>
        <v>4</v>
      </c>
      <c r="AG96" s="95">
        <f>IF($C96 = "neg", (($D96+1) - VLOOKUP($B96,'Results-formatted 060121'!$A:$AJ,(AG$3+2),FALSE)), IF($C96 = "pos-neg", (3+VLOOKUP($B96,'Results-formatted 060121'!$A:$AJ,(AG$3+2),FALSE)), VLOOKUP($B96,'Results-formatted 060121'!$A:$AJ,(AG$3+2),FALSE)))</f>
        <v>4</v>
      </c>
      <c r="AH96" s="95">
        <f>IF($C96 = "neg", (($D96+1) - VLOOKUP($B96,'Results-formatted 060121'!$A:$AJ,(AH$3+2),FALSE)), IF($C96 = "pos-neg", (3+VLOOKUP($B96,'Results-formatted 060121'!$A:$AJ,(AH$3+2),FALSE)), VLOOKUP($B96,'Results-formatted 060121'!$A:$AJ,(AH$3+2),FALSE)))</f>
        <v>4</v>
      </c>
      <c r="AI96" s="95">
        <f>IF($C96 = "neg", (($D96+1) - VLOOKUP($B96,'Results-formatted 060121'!$A:$AJ,(AI$3+2),FALSE)), IF($C96 = "pos-neg", (3+VLOOKUP($B96,'Results-formatted 060121'!$A:$AJ,(AI$3+2),FALSE)), VLOOKUP($B96,'Results-formatted 060121'!$A:$AJ,(AI$3+2),FALSE)))</f>
        <v>1</v>
      </c>
      <c r="AJ96" s="95">
        <f>IF($C96 = "neg", (($D96+1) - VLOOKUP($B96,'Results-formatted 060121'!$A:$AJ,(AJ$3+2),FALSE)), IF($C96 = "pos-neg", (3+VLOOKUP($B96,'Results-formatted 060121'!$A:$AJ,(AJ$3+2),FALSE)), VLOOKUP($B96,'Results-formatted 060121'!$A:$AJ,(AJ$3+2),FALSE)))</f>
        <v>1</v>
      </c>
      <c r="AK96" s="95">
        <f>IF($C96 = "neg", (($D96+1) - VLOOKUP($B96,'Results-formatted 060121'!$A:$AJ,(AK$3+2),FALSE)), IF($C96 = "pos-neg", (3+VLOOKUP($B96,'Results-formatted 060121'!$A:$AJ,(AK$3+2),FALSE)), VLOOKUP($B96,'Results-formatted 060121'!$A:$AJ,(AK$3+2),FALSE)))</f>
        <v>2</v>
      </c>
      <c r="AL96" s="95">
        <f>IF($C96 = "neg", (($D96+1) - VLOOKUP($B96,'Results-formatted 060121'!$A:$AJ,(AL$3+2),FALSE)), IF($C96 = "pos-neg", (3+VLOOKUP($B96,'Results-formatted 060121'!$A:$AJ,(AL$3+2),FALSE)), VLOOKUP($B96,'Results-formatted 060121'!$A:$AJ,(AL$3+2),FALSE)))</f>
        <v>4</v>
      </c>
      <c r="AM96" s="95">
        <f>IF($C96 = "neg", (($D96+1) - VLOOKUP($B96,'Results-formatted 060121'!$A:AJ,(AM$3+2),FALSE)), IF($C96 = "pos-neg", (3+VLOOKUP($B96,'Results-formatted 060121'!$A:AJ,(AM$3+2),FALSE)), VLOOKUP($B96,'Results-formatted 060121'!$A:AJ,(AM$3+2),FALSE)))</f>
        <v>1</v>
      </c>
      <c r="AN96" s="95">
        <f>IF($C96 = "neg", (($D96+1) - VLOOKUP($B96,'Results-formatted 060121'!$A:AK,(AN$3+2),FALSE)), IF($C96 = "pos-neg", (3+VLOOKUP($B96,'Results-formatted 060121'!$A:AK,(AN$3+2),FALSE)), VLOOKUP($B96,'Results-formatted 060121'!$A:AK,(AN$3+2),FALSE)))</f>
        <v>4</v>
      </c>
      <c r="AO96" s="95">
        <f>IF($C96 = "neg", (($D96+1) - VLOOKUP($B96,'Results-formatted 060121'!$A:AL,(AO$3+2),FALSE)), IF($C96 = "pos-neg", (3+VLOOKUP($B96,'Results-formatted 060121'!$A:AL,(AO$3+2),FALSE)), VLOOKUP($B96,'Results-formatted 060121'!$A:AL,(AO$3+2),FALSE)))</f>
        <v>2</v>
      </c>
      <c r="AP96" s="95">
        <f>IF($C96 = "neg", (($D96+1) - VLOOKUP($B96,'Results-formatted 060121'!$A:AM,(AP$3+2),FALSE)), IF($C96 = "pos-neg", (3+VLOOKUP($B96,'Results-formatted 060121'!$A:AM,(AP$3+2),FALSE)), VLOOKUP($B96,'Results-formatted 060121'!$A:AM,(AP$3+2),FALSE)))</f>
        <v>2</v>
      </c>
      <c r="AQ96" s="95">
        <f>IF($C96 = "neg", (($D96+1) - VLOOKUP($B96,'Results-formatted 060121'!$A:AN,(AQ$3+2),FALSE)), IF($C96 = "pos-neg", (3+VLOOKUP($B96,'Results-formatted 060121'!$A:AN,(AQ$3+2),FALSE)), VLOOKUP($B96,'Results-formatted 060121'!$A:AN,(AQ$3+2),FALSE)))</f>
        <v>5</v>
      </c>
      <c r="AR96" s="95">
        <f>IF($C96 = "neg", (($D96+1) - VLOOKUP($B96,'Results-formatted 060121'!$A:AO,(AR$3+2),FALSE)), IF($C96 = "pos-neg", (3+VLOOKUP($B96,'Results-formatted 060121'!$A:AO,(AR$3+2),FALSE)), VLOOKUP($B96,'Results-formatted 060121'!$A:AO,(AR$3+2),FALSE)))</f>
        <v>5</v>
      </c>
      <c r="AS96" s="95">
        <f>IF($C96 = "neg", (($D96+1) - VLOOKUP($B96,'Results-formatted 060121'!$A:AP,(AS$3+2),FALSE)), IF($C96 = "pos-neg", (3+VLOOKUP($B96,'Results-formatted 060121'!$A:AP,(AS$3+2),FALSE)), VLOOKUP($B96,'Results-formatted 060121'!$A:AP,(AS$3+2),FALSE)))</f>
        <v>4</v>
      </c>
      <c r="AT96" s="95">
        <f>IF($C96 = "neg", (($D96+1) - VLOOKUP($B96,'Results-formatted 060121'!$A:AQ,(AT$3+2),FALSE)), IF($C96 = "pos-neg", (3+VLOOKUP($B96,'Results-formatted 060121'!$A:AQ,(AT$3+2),FALSE)), VLOOKUP($B96,'Results-formatted 060121'!$A:AQ,(AT$3+2),FALSE)))</f>
        <v>5</v>
      </c>
      <c r="AU96" s="95">
        <f>IF($C96 = "neg", (($D96+1) - VLOOKUP($B96,'Results-formatted 060121'!$A:AR,(AU$3+2),FALSE)), IF($C96 = "pos-neg", (3+VLOOKUP($B96,'Results-formatted 060121'!$A:AR,(AU$3+2),FALSE)), VLOOKUP($B96,'Results-formatted 060121'!$A:AR,(AU$3+2),FALSE)))</f>
        <v>2</v>
      </c>
      <c r="AV96" s="95">
        <f>IF($C96 = "neg", (($D96+1) - VLOOKUP($B96,'Results-formatted 060121'!$A:AS,(AV$3+2),FALSE)), IF($C96 = "pos-neg", (3+VLOOKUP($B96,'Results-formatted 060121'!$A:AS,(AV$3+2),FALSE)), VLOOKUP($B96,'Results-formatted 060121'!$A:AS,(AV$3+2),FALSE)))</f>
        <v>4</v>
      </c>
      <c r="AW96" s="95">
        <f>IF($C96 = "neg", (($D96+1) - VLOOKUP($B96,'Results-formatted 060121'!$A:AT,(AW$3+2),FALSE)), IF($C96 = "pos-neg", (3+VLOOKUP($B96,'Results-formatted 060121'!$A:AT,(AW$3+2),FALSE)), VLOOKUP($B96,'Results-formatted 060121'!$A:AT,(AW$3+2),FALSE)))</f>
        <v>4</v>
      </c>
      <c r="AX96" s="95">
        <f>IF($C96 = "neg", (($D96+1) - VLOOKUP($B96,'Results-formatted 060121'!$A:AU,(AX$3+2),FALSE)), IF($C96 = "pos-neg", (3+VLOOKUP($B96,'Results-formatted 060121'!$A:AU,(AX$3+2),FALSE)), VLOOKUP($B96,'Results-formatted 060121'!$A:AU,(AX$3+2),FALSE)))</f>
        <v>3</v>
      </c>
      <c r="AY96" s="95">
        <f>IF($C96 = "neg", (($D96+1) - VLOOKUP($B96,'Results-formatted 060121'!$A:AV,(AY$3+2),FALSE)), IF($C96 = "pos-neg", (3+VLOOKUP($B96,'Results-formatted 060121'!$A:AV,(AY$3+2),FALSE)), VLOOKUP($B96,'Results-formatted 060121'!$A:AV,(AY$3+2),FALSE)))</f>
        <v>0</v>
      </c>
      <c r="AZ96" s="95">
        <f>IF($C96 = "neg", (($D96+1) - VLOOKUP($B96,'Results-formatted 060121'!$A:AW,(AZ$3+2),FALSE)), IF($C96 = "pos-neg", (3+VLOOKUP($B96,'Results-formatted 060121'!$A:AW,(AZ$3+2),FALSE)), VLOOKUP($B96,'Results-formatted 060121'!$A:AW,(AZ$3+2),FALSE)))</f>
        <v>5</v>
      </c>
      <c r="BA96" s="95">
        <f>IF($C96 = "neg", (($D96+1) - VLOOKUP($B96,'Results-formatted 060121'!$A:AX,(BA$3+2),FALSE)), IF($C96 = "pos-neg", (3+VLOOKUP($B96,'Results-formatted 060121'!$A:AX,(BA$3+2),FALSE)), VLOOKUP($B96,'Results-formatted 060121'!$A:AX,(BA$3+2),FALSE)))</f>
        <v>4</v>
      </c>
      <c r="BB96" s="95">
        <f>IF($C96 = "neg", (($D96+1) - VLOOKUP($B96,'Results-formatted 060121'!$A:AY,(BB$3+2),FALSE)), IF($C96 = "pos-neg", (3+VLOOKUP($B96,'Results-formatted 060121'!$A:AY,(BB$3+2),FALSE)), VLOOKUP($B96,'Results-formatted 060121'!$A:AY,(BB$3+2),FALSE)))</f>
        <v>5</v>
      </c>
      <c r="BC96" s="95">
        <f>IF($C96 = "neg", (($D96+1) - VLOOKUP($B96,'Results-formatted 060121'!$A:AZ,(BC$3+2),FALSE)), IF($C96 = "pos-neg", (3+VLOOKUP($B96,'Results-formatted 060121'!$A:AZ,(BC$3+2),FALSE)), VLOOKUP($B96,'Results-formatted 060121'!$A:AZ,(BC$3+2),FALSE)))</f>
        <v>3</v>
      </c>
      <c r="BD96" s="95">
        <f>IF($C96 = "neg", (($D96+1) - VLOOKUP($B96,'Results-formatted 060121'!$A:BA,(BD$3+2),FALSE)), IF($C96 = "pos-neg", (3+VLOOKUP($B96,'Results-formatted 060121'!$A:BA,(BD$3+2),FALSE)), VLOOKUP($B96,'Results-formatted 060121'!$A:BA,(BD$3+2),FALSE)))</f>
        <v>4</v>
      </c>
      <c r="BE96" s="95">
        <f>IF($C96 = "neg", (($D96+1) - VLOOKUP($B96,'Results-formatted 060121'!$A:BB,(BE$3+2),FALSE)), IF($C96 = "pos-neg", (3+VLOOKUP($B96,'Results-formatted 060121'!$A:BB,(BE$3+2),FALSE)), VLOOKUP($B96,'Results-formatted 060121'!$A:BB,(BE$3+2),FALSE)))</f>
        <v>3</v>
      </c>
      <c r="BF96" s="95">
        <f>IF($C96 = "neg", (($D96+1) - VLOOKUP($B96,'Results-formatted 060121'!$A:BC,(BF$3+2),FALSE)), IF($C96 = "pos-neg", (3+VLOOKUP($B96,'Results-formatted 060121'!$A:BC,(BF$3+2),FALSE)), VLOOKUP($B96,'Results-formatted 060121'!$A:BC,(BF$3+2),FALSE)))</f>
        <v>4</v>
      </c>
      <c r="BG96" s="95">
        <f>IF($C96 = "neg", (($D96+1) - VLOOKUP($B96,'Results-formatted 060121'!$A:BD,(BG$3+2),FALSE)), IF($C96 = "pos-neg", (3+VLOOKUP($B96,'Results-formatted 060121'!$A:BD,(BG$3+2),FALSE)), VLOOKUP($B96,'Results-formatted 060121'!$A:BD,(BG$3+2),FALSE)))</f>
        <v>4</v>
      </c>
      <c r="BH96" s="95">
        <f>IF($C96 = "neg", (($D96+1) - VLOOKUP($B96,'Results-formatted 060121'!$A:BE,(BH$3+2),FALSE)), IF($C96 = "pos-neg", (3+VLOOKUP($B96,'Results-formatted 060121'!$A:BE,(BH$3+2),FALSE)), VLOOKUP($B96,'Results-formatted 060121'!$A:BE,(BH$3+2),FALSE)))</f>
        <v>3</v>
      </c>
      <c r="BI96" s="95">
        <f>IF($C96 = "neg", (($D96+1) - VLOOKUP($B96,'Results-formatted 060121'!$A:BF,(BI$3+2),FALSE)), IF($C96 = "pos-neg", (3+VLOOKUP($B96,'Results-formatted 060121'!$A:BF,(BI$3+2),FALSE)), VLOOKUP($B96,'Results-formatted 060121'!$A:BF,(BI$3+2),FALSE)))</f>
        <v>4</v>
      </c>
      <c r="BJ96" s="95">
        <f>IF($C96 = "neg", (($D96+1) - VLOOKUP($B96,'Results-formatted 060121'!$A:BG,(BJ$3+2),FALSE)), IF($C96 = "pos-neg", (3+VLOOKUP($B96,'Results-formatted 060121'!$A:BG,(BJ$3+2),FALSE)), VLOOKUP($B96,'Results-formatted 060121'!$A:BG,(BJ$3+2),FALSE)))</f>
        <v>5</v>
      </c>
      <c r="BK96" s="95">
        <f>IF($C96 = "neg", (($D96+1) - VLOOKUP($B96,'Results-formatted 060121'!$A:BH,(BK$3+2),FALSE)), IF($C96 = "pos-neg", (3+VLOOKUP($B96,'Results-formatted 060121'!$A:BH,(BK$3+2),FALSE)), VLOOKUP($B96,'Results-formatted 060121'!$A:BH,(BK$3+2),FALSE)))</f>
        <v>3</v>
      </c>
      <c r="BL96" s="95">
        <f>IF($C96 = "neg", (($D96+1) - VLOOKUP($B96,'Results-formatted 060121'!$A:BI,(BL$3+2),FALSE)), IF($C96 = "pos-neg", (3+VLOOKUP($B96,'Results-formatted 060121'!$A:BI,(BL$3+2),FALSE)), VLOOKUP($B96,'Results-formatted 060121'!$A:BI,(BL$3+2),FALSE)))</f>
        <v>4</v>
      </c>
      <c r="BM96" s="95">
        <f>IF($C96 = "neg", (($D96+1) - VLOOKUP($B96,'Results-formatted 060121'!$A:BJ,(BM$3+2),FALSE)), IF($C96 = "pos-neg", (3+VLOOKUP($B96,'Results-formatted 060121'!$A:BJ,(BM$3+2),FALSE)), VLOOKUP($B96,'Results-formatted 060121'!$A:BJ,(BM$3+2),FALSE)))</f>
        <v>3</v>
      </c>
      <c r="BN96" s="95"/>
      <c r="BO96" s="95"/>
      <c r="BP96" s="95"/>
      <c r="BQ96" s="95"/>
      <c r="BR96" s="95"/>
      <c r="BS96" s="95"/>
      <c r="BT96" s="95"/>
      <c r="BU96" s="95"/>
      <c r="BV96" s="95"/>
      <c r="BW96" s="95"/>
      <c r="BX96" s="95"/>
      <c r="BY96" s="95"/>
      <c r="BZ96" s="95"/>
      <c r="CA96" s="95"/>
      <c r="CB96" s="95"/>
      <c r="CC96" s="95"/>
      <c r="CD96" s="99"/>
      <c r="CE96" s="25">
        <f t="shared" si="21"/>
        <v>3.3333333333333335</v>
      </c>
      <c r="CF96" s="25">
        <f t="shared" si="22"/>
        <v>1.2441955629522463</v>
      </c>
    </row>
    <row r="97" spans="2:84" ht="42" x14ac:dyDescent="0.15">
      <c r="B97" s="84" t="s">
        <v>762</v>
      </c>
      <c r="C97" s="86" t="s">
        <v>224</v>
      </c>
      <c r="D97" s="2">
        <v>5</v>
      </c>
      <c r="E97" s="15" t="s">
        <v>267</v>
      </c>
      <c r="F97" s="95">
        <f>IF($C97 = "neg", (($D97+1) - VLOOKUP($B97,'Results-formatted 060121'!$A:$AJ,(F$3+2),FALSE)), IF($C97 = "pos-neg", (3+VLOOKUP($B97,'Results-formatted 060121'!$A:$AJ,(F$3+2),FALSE)), VLOOKUP($B97,'Results-formatted 060121'!$A:$AJ,(F$3+2),FALSE)))</f>
        <v>3</v>
      </c>
      <c r="G97" s="95">
        <f>IF($C97 = "neg", (($D97+1) - VLOOKUP($B97,'Results-formatted 060121'!$A:$AJ,(G$3+2),FALSE)), IF($C97 = "pos-neg", (3+VLOOKUP($B97,'Results-formatted 060121'!$A:$AJ,(G$3+2),FALSE)), VLOOKUP($B97,'Results-formatted 060121'!$A:$AJ,(G$3+2),FALSE)))</f>
        <v>5</v>
      </c>
      <c r="H97" s="95">
        <f>IF($C97 = "neg", (($D97+1) - VLOOKUP($B97,'Results-formatted 060121'!$A:$AJ,(H$3+2),FALSE)), IF($C97 = "pos-neg", (3+VLOOKUP($B97,'Results-formatted 060121'!$A:$AJ,(H$3+2),FALSE)), VLOOKUP($B97,'Results-formatted 060121'!$A:$AJ,(H$3+2),FALSE)))</f>
        <v>1</v>
      </c>
      <c r="I97" s="95">
        <f>IF($C97 = "neg", (($D97+1) - VLOOKUP($B97,'Results-formatted 060121'!$A:$AJ,(I$3+2),FALSE)), IF($C97 = "pos-neg", (3+VLOOKUP($B97,'Results-formatted 060121'!$A:$AJ,(I$3+2),FALSE)), VLOOKUP($B97,'Results-formatted 060121'!$A:$AJ,(I$3+2),FALSE)))</f>
        <v>1</v>
      </c>
      <c r="J97" s="95">
        <f>IF($C97 = "neg", (($D97+1) - VLOOKUP($B97,'Results-formatted 060121'!$A:$AJ,(J$3+2),FALSE)), IF($C97 = "pos-neg", (3+VLOOKUP($B97,'Results-formatted 060121'!$A:$AJ,(J$3+2),FALSE)), VLOOKUP($B97,'Results-formatted 060121'!$A:$AJ,(J$3+2),FALSE)))</f>
        <v>3</v>
      </c>
      <c r="K97" s="95">
        <f>IF($C97 = "neg", (($D97+1) - VLOOKUP($B97,'Results-formatted 060121'!$A:$AJ,(K$3+2),FALSE)), IF($C97 = "pos-neg", (3+VLOOKUP($B97,'Results-formatted 060121'!$A:$AJ,(K$3+2),FALSE)), VLOOKUP($B97,'Results-formatted 060121'!$A:$AJ,(K$3+2),FALSE)))</f>
        <v>3</v>
      </c>
      <c r="L97" s="95">
        <f>IF($C97 = "neg", (($D97+1) - VLOOKUP($B97,'Results-formatted 060121'!$A:$AJ,(L$3+2),FALSE)), IF($C97 = "pos-neg", (3+VLOOKUP($B97,'Results-formatted 060121'!$A:$AJ,(L$3+2),FALSE)), VLOOKUP($B97,'Results-formatted 060121'!$A:$AJ,(L$3+2),FALSE)))</f>
        <v>1</v>
      </c>
      <c r="M97" s="95">
        <f>IF($C97 = "neg", (($D97+1) - VLOOKUP($B97,'Results-formatted 060121'!$A:$AJ,(M$3+2),FALSE)), IF($C97 = "pos-neg", (3+VLOOKUP($B97,'Results-formatted 060121'!$A:$AJ,(M$3+2),FALSE)), VLOOKUP($B97,'Results-formatted 060121'!$A:$AJ,(M$3+2),FALSE)))</f>
        <v>1</v>
      </c>
      <c r="N97" s="95">
        <f>IF($C97 = "neg", (($D97+1) - VLOOKUP($B97,'Results-formatted 060121'!$A:$AJ,(N$3+2),FALSE)), IF($C97 = "pos-neg", (3+VLOOKUP($B97,'Results-formatted 060121'!$A:$AJ,(N$3+2),FALSE)), VLOOKUP($B97,'Results-formatted 060121'!$A:$AJ,(N$3+2),FALSE)))</f>
        <v>4</v>
      </c>
      <c r="O97" s="95">
        <f>IF($C97 = "neg", (($D97+1) - VLOOKUP($B97,'Results-formatted 060121'!$A:$AJ,(O$3+2),FALSE)), IF($C97 = "pos-neg", (3+VLOOKUP($B97,'Results-formatted 060121'!$A:$AJ,(O$3+2),FALSE)), VLOOKUP($B97,'Results-formatted 060121'!$A:$AJ,(O$3+2),FALSE)))</f>
        <v>1</v>
      </c>
      <c r="P97" s="95">
        <f>IF($C97 = "neg", (($D97+1) - VLOOKUP($B97,'Results-formatted 060121'!$A:$AJ,(P$3+2),FALSE)), IF($C97 = "pos-neg", (3+VLOOKUP($B97,'Results-formatted 060121'!$A:$AJ,(P$3+2),FALSE)), VLOOKUP($B97,'Results-formatted 060121'!$A:$AJ,(P$3+2),FALSE)))</f>
        <v>2</v>
      </c>
      <c r="Q97" s="95">
        <f>IF($C97 = "neg", (($D97+1) - VLOOKUP($B97,'Results-formatted 060121'!$A:$AJ,(Q$3+2),FALSE)), IF($C97 = "pos-neg", (3+VLOOKUP($B97,'Results-formatted 060121'!$A:$AJ,(Q$3+2),FALSE)), VLOOKUP($B97,'Results-formatted 060121'!$A:$AJ,(Q$3+2),FALSE)))</f>
        <v>3</v>
      </c>
      <c r="R97" s="95">
        <f>IF($C97 = "neg", (($D97+1) - VLOOKUP($B97,'Results-formatted 060121'!$A:$AJ,(R$3+2),FALSE)), IF($C97 = "pos-neg", (3+VLOOKUP($B97,'Results-formatted 060121'!$A:$AJ,(R$3+2),FALSE)), VLOOKUP($B97,'Results-formatted 060121'!$A:$AJ,(R$3+2),FALSE)))</f>
        <v>1</v>
      </c>
      <c r="S97" s="95">
        <f>IF($C97 = "neg", (($D97+1) - VLOOKUP($B97,'Results-formatted 060121'!$A:$AJ,(S$3+2),FALSE)), IF($C97 = "pos-neg", (3+VLOOKUP($B97,'Results-formatted 060121'!$A:$AJ,(S$3+2),FALSE)), VLOOKUP($B97,'Results-formatted 060121'!$A:$AJ,(S$3+2),FALSE)))</f>
        <v>1</v>
      </c>
      <c r="T97" s="95">
        <f>IF($C97 = "neg", (($D97+1) - VLOOKUP($B97,'Results-formatted 060121'!$A:$AJ,(T$3+2),FALSE)), IF($C97 = "pos-neg", (3+VLOOKUP($B97,'Results-formatted 060121'!$A:$AJ,(T$3+2),FALSE)), VLOOKUP($B97,'Results-formatted 060121'!$A:$AJ,(T$3+2),FALSE)))</f>
        <v>2</v>
      </c>
      <c r="U97" s="95">
        <f>IF($C97 = "neg", (($D97+1) - VLOOKUP($B97,'Results-formatted 060121'!$A:$AJ,(U$3+2),FALSE)), IF($C97 = "pos-neg", (3+VLOOKUP($B97,'Results-formatted 060121'!$A:$AJ,(U$3+2),FALSE)), VLOOKUP($B97,'Results-formatted 060121'!$A:$AJ,(U$3+2),FALSE)))</f>
        <v>3</v>
      </c>
      <c r="V97" s="95">
        <f>IF($C97 = "neg", (($D97+1) - VLOOKUP($B97,'Results-formatted 060121'!$A:$AJ,(V$3+2),FALSE)), IF($C97 = "pos-neg", (3+VLOOKUP($B97,'Results-formatted 060121'!$A:$AJ,(V$3+2),FALSE)), VLOOKUP($B97,'Results-formatted 060121'!$A:$AJ,(V$3+2),FALSE)))</f>
        <v>3</v>
      </c>
      <c r="W97" s="95">
        <f>IF($C97 = "neg", (($D97+1) - VLOOKUP($B97,'Results-formatted 060121'!$A:$AJ,(W$3+2),FALSE)), IF($C97 = "pos-neg", (3+VLOOKUP($B97,'Results-formatted 060121'!$A:$AJ,(W$3+2),FALSE)), VLOOKUP($B97,'Results-formatted 060121'!$A:$AJ,(W$3+2),FALSE)))</f>
        <v>2</v>
      </c>
      <c r="X97" s="95">
        <f>IF($C97 = "neg", (($D97+1) - VLOOKUP($B97,'Results-formatted 060121'!$A:$AJ,(X$3+2),FALSE)), IF($C97 = "pos-neg", (3+VLOOKUP($B97,'Results-formatted 060121'!$A:$AJ,(X$3+2),FALSE)), VLOOKUP($B97,'Results-formatted 060121'!$A:$AJ,(X$3+2),FALSE)))</f>
        <v>2</v>
      </c>
      <c r="Y97" s="95">
        <f>IF($C97 = "neg", (($D97+1) - VLOOKUP($B97,'Results-formatted 060121'!$A:$AJ,(Y$3+2),FALSE)), IF($C97 = "pos-neg", (3+VLOOKUP($B97,'Results-formatted 060121'!$A:$AJ,(Y$3+2),FALSE)), VLOOKUP($B97,'Results-formatted 060121'!$A:$AJ,(Y$3+2),FALSE)))</f>
        <v>3</v>
      </c>
      <c r="Z97" s="95">
        <f>IF($C97 = "neg", (($D97+1) - VLOOKUP($B97,'Results-formatted 060121'!$A:$AJ,(Z$3+2),FALSE)), IF($C97 = "pos-neg", (3+VLOOKUP($B97,'Results-formatted 060121'!$A:$AJ,(Z$3+2),FALSE)), VLOOKUP($B97,'Results-formatted 060121'!$A:$AJ,(Z$3+2),FALSE)))</f>
        <v>1</v>
      </c>
      <c r="AA97" s="95">
        <f>IF($C97 = "neg", (($D97+1) - VLOOKUP($B97,'Results-formatted 060121'!$A:$AJ,(AA$3+2),FALSE)), IF($C97 = "pos-neg", (3+VLOOKUP($B97,'Results-formatted 060121'!$A:$AJ,(AA$3+2),FALSE)), VLOOKUP($B97,'Results-formatted 060121'!$A:$AJ,(AA$3+2),FALSE)))</f>
        <v>4</v>
      </c>
      <c r="AB97" s="95">
        <f>IF($C97 = "neg", (($D97+1) - VLOOKUP($B97,'Results-formatted 060121'!$A:$AJ,(AB$3+2),FALSE)), IF($C97 = "pos-neg", (3+VLOOKUP($B97,'Results-formatted 060121'!$A:$AJ,(AB$3+2),FALSE)), VLOOKUP($B97,'Results-formatted 060121'!$A:$AJ,(AB$3+2),FALSE)))</f>
        <v>4</v>
      </c>
      <c r="AC97" s="95">
        <f>IF($C97 = "neg", (($D97+1) - VLOOKUP($B97,'Results-formatted 060121'!$A:$AJ,(AC$3+2),FALSE)), IF($C97 = "pos-neg", (3+VLOOKUP($B97,'Results-formatted 060121'!$A:$AJ,(AC$3+2),FALSE)), VLOOKUP($B97,'Results-formatted 060121'!$A:$AJ,(AC$3+2),FALSE)))</f>
        <v>1</v>
      </c>
      <c r="AD97" s="95">
        <f>IF($C97 = "neg", (($D97+1) - VLOOKUP($B97,'Results-formatted 060121'!$A:$AJ,(AD$3+2),FALSE)), IF($C97 = "pos-neg", (3+VLOOKUP($B97,'Results-formatted 060121'!$A:$AJ,(AD$3+2),FALSE)), VLOOKUP($B97,'Results-formatted 060121'!$A:$AJ,(AD$3+2),FALSE)))</f>
        <v>1</v>
      </c>
      <c r="AE97" s="95">
        <f>IF($C97 = "neg", (($D97+1) - VLOOKUP($B97,'Results-formatted 060121'!$A:$AJ,(AE$3+2),FALSE)), IF($C97 = "pos-neg", (3+VLOOKUP($B97,'Results-formatted 060121'!$A:$AJ,(AE$3+2),FALSE)), VLOOKUP($B97,'Results-formatted 060121'!$A:$AJ,(AE$3+2),FALSE)))</f>
        <v>3</v>
      </c>
      <c r="AF97" s="95">
        <f>IF($C97 = "neg", (($D97+1) - VLOOKUP($B97,'Results-formatted 060121'!$A:$AJ,(AF$3+2),FALSE)), IF($C97 = "pos-neg", (3+VLOOKUP($B97,'Results-formatted 060121'!$A:$AJ,(AF$3+2),FALSE)), VLOOKUP($B97,'Results-formatted 060121'!$A:$AJ,(AF$3+2),FALSE)))</f>
        <v>4</v>
      </c>
      <c r="AG97" s="95">
        <f>IF($C97 = "neg", (($D97+1) - VLOOKUP($B97,'Results-formatted 060121'!$A:$AJ,(AG$3+2),FALSE)), IF($C97 = "pos-neg", (3+VLOOKUP($B97,'Results-formatted 060121'!$A:$AJ,(AG$3+2),FALSE)), VLOOKUP($B97,'Results-formatted 060121'!$A:$AJ,(AG$3+2),FALSE)))</f>
        <v>2</v>
      </c>
      <c r="AH97" s="95">
        <f>IF($C97 = "neg", (($D97+1) - VLOOKUP($B97,'Results-formatted 060121'!$A:$AJ,(AH$3+2),FALSE)), IF($C97 = "pos-neg", (3+VLOOKUP($B97,'Results-formatted 060121'!$A:$AJ,(AH$3+2),FALSE)), VLOOKUP($B97,'Results-formatted 060121'!$A:$AJ,(AH$3+2),FALSE)))</f>
        <v>3</v>
      </c>
      <c r="AI97" s="95">
        <f>IF($C97 = "neg", (($D97+1) - VLOOKUP($B97,'Results-formatted 060121'!$A:$AJ,(AI$3+2),FALSE)), IF($C97 = "pos-neg", (3+VLOOKUP($B97,'Results-formatted 060121'!$A:$AJ,(AI$3+2),FALSE)), VLOOKUP($B97,'Results-formatted 060121'!$A:$AJ,(AI$3+2),FALSE)))</f>
        <v>3</v>
      </c>
      <c r="AJ97" s="95">
        <f>IF($C97 = "neg", (($D97+1) - VLOOKUP($B97,'Results-formatted 060121'!$A:$AJ,(AJ$3+2),FALSE)), IF($C97 = "pos-neg", (3+VLOOKUP($B97,'Results-formatted 060121'!$A:$AJ,(AJ$3+2),FALSE)), VLOOKUP($B97,'Results-formatted 060121'!$A:$AJ,(AJ$3+2),FALSE)))</f>
        <v>4</v>
      </c>
      <c r="AK97" s="95">
        <f>IF($C97 = "neg", (($D97+1) - VLOOKUP($B97,'Results-formatted 060121'!$A:$AJ,(AK$3+2),FALSE)), IF($C97 = "pos-neg", (3+VLOOKUP($B97,'Results-formatted 060121'!$A:$AJ,(AK$3+2),FALSE)), VLOOKUP($B97,'Results-formatted 060121'!$A:$AJ,(AK$3+2),FALSE)))</f>
        <v>3</v>
      </c>
      <c r="AL97" s="95">
        <f>IF($C97 = "neg", (($D97+1) - VLOOKUP($B97,'Results-formatted 060121'!$A:$AJ,(AL$3+2),FALSE)), IF($C97 = "pos-neg", (3+VLOOKUP($B97,'Results-formatted 060121'!$A:$AJ,(AL$3+2),FALSE)), VLOOKUP($B97,'Results-formatted 060121'!$A:$AJ,(AL$3+2),FALSE)))</f>
        <v>2</v>
      </c>
      <c r="AM97" s="95">
        <f>IF($C97 = "neg", (($D97+1) - VLOOKUP($B97,'Results-formatted 060121'!$A:AJ,(AM$3+2),FALSE)), IF($C97 = "pos-neg", (3+VLOOKUP($B97,'Results-formatted 060121'!$A:AJ,(AM$3+2),FALSE)), VLOOKUP($B97,'Results-formatted 060121'!$A:AJ,(AM$3+2),FALSE)))</f>
        <v>2</v>
      </c>
      <c r="AN97" s="95">
        <f>IF($C97 = "neg", (($D97+1) - VLOOKUP($B97,'Results-formatted 060121'!$A:AK,(AN$3+2),FALSE)), IF($C97 = "pos-neg", (3+VLOOKUP($B97,'Results-formatted 060121'!$A:AK,(AN$3+2),FALSE)), VLOOKUP($B97,'Results-formatted 060121'!$A:AK,(AN$3+2),FALSE)))</f>
        <v>3</v>
      </c>
      <c r="AO97" s="95">
        <f>IF($C97 = "neg", (($D97+1) - VLOOKUP($B97,'Results-formatted 060121'!$A:AL,(AO$3+2),FALSE)), IF($C97 = "pos-neg", (3+VLOOKUP($B97,'Results-formatted 060121'!$A:AL,(AO$3+2),FALSE)), VLOOKUP($B97,'Results-formatted 060121'!$A:AL,(AO$3+2),FALSE)))</f>
        <v>4</v>
      </c>
      <c r="AP97" s="95">
        <f>IF($C97 = "neg", (($D97+1) - VLOOKUP($B97,'Results-formatted 060121'!$A:AM,(AP$3+2),FALSE)), IF($C97 = "pos-neg", (3+VLOOKUP($B97,'Results-formatted 060121'!$A:AM,(AP$3+2),FALSE)), VLOOKUP($B97,'Results-formatted 060121'!$A:AM,(AP$3+2),FALSE)))</f>
        <v>1</v>
      </c>
      <c r="AQ97" s="95">
        <f>IF($C97 = "neg", (($D97+1) - VLOOKUP($B97,'Results-formatted 060121'!$A:AN,(AQ$3+2),FALSE)), IF($C97 = "pos-neg", (3+VLOOKUP($B97,'Results-formatted 060121'!$A:AN,(AQ$3+2),FALSE)), VLOOKUP($B97,'Results-formatted 060121'!$A:AN,(AQ$3+2),FALSE)))</f>
        <v>3</v>
      </c>
      <c r="AR97" s="95">
        <f>IF($C97 = "neg", (($D97+1) - VLOOKUP($B97,'Results-formatted 060121'!$A:AO,(AR$3+2),FALSE)), IF($C97 = "pos-neg", (3+VLOOKUP($B97,'Results-formatted 060121'!$A:AO,(AR$3+2),FALSE)), VLOOKUP($B97,'Results-formatted 060121'!$A:AO,(AR$3+2),FALSE)))</f>
        <v>1</v>
      </c>
      <c r="AS97" s="95">
        <f>IF($C97 = "neg", (($D97+1) - VLOOKUP($B97,'Results-formatted 060121'!$A:AP,(AS$3+2),FALSE)), IF($C97 = "pos-neg", (3+VLOOKUP($B97,'Results-formatted 060121'!$A:AP,(AS$3+2),FALSE)), VLOOKUP($B97,'Results-formatted 060121'!$A:AP,(AS$3+2),FALSE)))</f>
        <v>2</v>
      </c>
      <c r="AT97" s="95">
        <f>IF($C97 = "neg", (($D97+1) - VLOOKUP($B97,'Results-formatted 060121'!$A:AQ,(AT$3+2),FALSE)), IF($C97 = "pos-neg", (3+VLOOKUP($B97,'Results-formatted 060121'!$A:AQ,(AT$3+2),FALSE)), VLOOKUP($B97,'Results-formatted 060121'!$A:AQ,(AT$3+2),FALSE)))</f>
        <v>5</v>
      </c>
      <c r="AU97" s="95">
        <f>IF($C97 = "neg", (($D97+1) - VLOOKUP($B97,'Results-formatted 060121'!$A:AR,(AU$3+2),FALSE)), IF($C97 = "pos-neg", (3+VLOOKUP($B97,'Results-formatted 060121'!$A:AR,(AU$3+2),FALSE)), VLOOKUP($B97,'Results-formatted 060121'!$A:AR,(AU$3+2),FALSE)))</f>
        <v>2</v>
      </c>
      <c r="AV97" s="95">
        <f>IF($C97 = "neg", (($D97+1) - VLOOKUP($B97,'Results-formatted 060121'!$A:AS,(AV$3+2),FALSE)), IF($C97 = "pos-neg", (3+VLOOKUP($B97,'Results-formatted 060121'!$A:AS,(AV$3+2),FALSE)), VLOOKUP($B97,'Results-formatted 060121'!$A:AS,(AV$3+2),FALSE)))</f>
        <v>1</v>
      </c>
      <c r="AW97" s="95">
        <f>IF($C97 = "neg", (($D97+1) - VLOOKUP($B97,'Results-formatted 060121'!$A:AT,(AW$3+2),FALSE)), IF($C97 = "pos-neg", (3+VLOOKUP($B97,'Results-formatted 060121'!$A:AT,(AW$3+2),FALSE)), VLOOKUP($B97,'Results-formatted 060121'!$A:AT,(AW$3+2),FALSE)))</f>
        <v>1</v>
      </c>
      <c r="AX97" s="95">
        <f>IF($C97 = "neg", (($D97+1) - VLOOKUP($B97,'Results-formatted 060121'!$A:AU,(AX$3+2),FALSE)), IF($C97 = "pos-neg", (3+VLOOKUP($B97,'Results-formatted 060121'!$A:AU,(AX$3+2),FALSE)), VLOOKUP($B97,'Results-formatted 060121'!$A:AU,(AX$3+2),FALSE)))</f>
        <v>1</v>
      </c>
      <c r="AY97" s="95">
        <f>IF($C97 = "neg", (($D97+1) - VLOOKUP($B97,'Results-formatted 060121'!$A:AV,(AY$3+2),FALSE)), IF($C97 = "pos-neg", (3+VLOOKUP($B97,'Results-formatted 060121'!$A:AV,(AY$3+2),FALSE)), VLOOKUP($B97,'Results-formatted 060121'!$A:AV,(AY$3+2),FALSE)))</f>
        <v>0</v>
      </c>
      <c r="AZ97" s="95">
        <f>IF($C97 = "neg", (($D97+1) - VLOOKUP($B97,'Results-formatted 060121'!$A:AW,(AZ$3+2),FALSE)), IF($C97 = "pos-neg", (3+VLOOKUP($B97,'Results-formatted 060121'!$A:AW,(AZ$3+2),FALSE)), VLOOKUP($B97,'Results-formatted 060121'!$A:AW,(AZ$3+2),FALSE)))</f>
        <v>1</v>
      </c>
      <c r="BA97" s="95">
        <f>IF($C97 = "neg", (($D97+1) - VLOOKUP($B97,'Results-formatted 060121'!$A:AX,(BA$3+2),FALSE)), IF($C97 = "pos-neg", (3+VLOOKUP($B97,'Results-formatted 060121'!$A:AX,(BA$3+2),FALSE)), VLOOKUP($B97,'Results-formatted 060121'!$A:AX,(BA$3+2),FALSE)))</f>
        <v>3</v>
      </c>
      <c r="BB97" s="95">
        <f>IF($C97 = "neg", (($D97+1) - VLOOKUP($B97,'Results-formatted 060121'!$A:AY,(BB$3+2),FALSE)), IF($C97 = "pos-neg", (3+VLOOKUP($B97,'Results-formatted 060121'!$A:AY,(BB$3+2),FALSE)), VLOOKUP($B97,'Results-formatted 060121'!$A:AY,(BB$3+2),FALSE)))</f>
        <v>4</v>
      </c>
      <c r="BC97" s="95">
        <f>IF($C97 = "neg", (($D97+1) - VLOOKUP($B97,'Results-formatted 060121'!$A:AZ,(BC$3+2),FALSE)), IF($C97 = "pos-neg", (3+VLOOKUP($B97,'Results-formatted 060121'!$A:AZ,(BC$3+2),FALSE)), VLOOKUP($B97,'Results-formatted 060121'!$A:AZ,(BC$3+2),FALSE)))</f>
        <v>3</v>
      </c>
      <c r="BD97" s="95">
        <f>IF($C97 = "neg", (($D97+1) - VLOOKUP($B97,'Results-formatted 060121'!$A:BA,(BD$3+2),FALSE)), IF($C97 = "pos-neg", (3+VLOOKUP($B97,'Results-formatted 060121'!$A:BA,(BD$3+2),FALSE)), VLOOKUP($B97,'Results-formatted 060121'!$A:BA,(BD$3+2),FALSE)))</f>
        <v>3</v>
      </c>
      <c r="BE97" s="95">
        <f>IF($C97 = "neg", (($D97+1) - VLOOKUP($B97,'Results-formatted 060121'!$A:BB,(BE$3+2),FALSE)), IF($C97 = "pos-neg", (3+VLOOKUP($B97,'Results-formatted 060121'!$A:BB,(BE$3+2),FALSE)), VLOOKUP($B97,'Results-formatted 060121'!$A:BB,(BE$3+2),FALSE)))</f>
        <v>2</v>
      </c>
      <c r="BF97" s="95">
        <f>IF($C97 = "neg", (($D97+1) - VLOOKUP($B97,'Results-formatted 060121'!$A:BC,(BF$3+2),FALSE)), IF($C97 = "pos-neg", (3+VLOOKUP($B97,'Results-formatted 060121'!$A:BC,(BF$3+2),FALSE)), VLOOKUP($B97,'Results-formatted 060121'!$A:BC,(BF$3+2),FALSE)))</f>
        <v>1</v>
      </c>
      <c r="BG97" s="95">
        <f>IF($C97 = "neg", (($D97+1) - VLOOKUP($B97,'Results-formatted 060121'!$A:BD,(BG$3+2),FALSE)), IF($C97 = "pos-neg", (3+VLOOKUP($B97,'Results-formatted 060121'!$A:BD,(BG$3+2),FALSE)), VLOOKUP($B97,'Results-formatted 060121'!$A:BD,(BG$3+2),FALSE)))</f>
        <v>3</v>
      </c>
      <c r="BH97" s="95">
        <f>IF($C97 = "neg", (($D97+1) - VLOOKUP($B97,'Results-formatted 060121'!$A:BE,(BH$3+2),FALSE)), IF($C97 = "pos-neg", (3+VLOOKUP($B97,'Results-formatted 060121'!$A:BE,(BH$3+2),FALSE)), VLOOKUP($B97,'Results-formatted 060121'!$A:BE,(BH$3+2),FALSE)))</f>
        <v>2</v>
      </c>
      <c r="BI97" s="95">
        <f>IF($C97 = "neg", (($D97+1) - VLOOKUP($B97,'Results-formatted 060121'!$A:BF,(BI$3+2),FALSE)), IF($C97 = "pos-neg", (3+VLOOKUP($B97,'Results-formatted 060121'!$A:BF,(BI$3+2),FALSE)), VLOOKUP($B97,'Results-formatted 060121'!$A:BF,(BI$3+2),FALSE)))</f>
        <v>2</v>
      </c>
      <c r="BJ97" s="95">
        <f>IF($C97 = "neg", (($D97+1) - VLOOKUP($B97,'Results-formatted 060121'!$A:BG,(BJ$3+2),FALSE)), IF($C97 = "pos-neg", (3+VLOOKUP($B97,'Results-formatted 060121'!$A:BG,(BJ$3+2),FALSE)), VLOOKUP($B97,'Results-formatted 060121'!$A:BG,(BJ$3+2),FALSE)))</f>
        <v>2</v>
      </c>
      <c r="BK97" s="95">
        <f>IF($C97 = "neg", (($D97+1) - VLOOKUP($B97,'Results-formatted 060121'!$A:BH,(BK$3+2),FALSE)), IF($C97 = "pos-neg", (3+VLOOKUP($B97,'Results-formatted 060121'!$A:BH,(BK$3+2),FALSE)), VLOOKUP($B97,'Results-formatted 060121'!$A:BH,(BK$3+2),FALSE)))</f>
        <v>2</v>
      </c>
      <c r="BL97" s="95">
        <f>IF($C97 = "neg", (($D97+1) - VLOOKUP($B97,'Results-formatted 060121'!$A:BI,(BL$3+2),FALSE)), IF($C97 = "pos-neg", (3+VLOOKUP($B97,'Results-formatted 060121'!$A:BI,(BL$3+2),FALSE)), VLOOKUP($B97,'Results-formatted 060121'!$A:BI,(BL$3+2),FALSE)))</f>
        <v>3</v>
      </c>
      <c r="BM97" s="95">
        <f>IF($C97 = "neg", (($D97+1) - VLOOKUP($B97,'Results-formatted 060121'!$A:BJ,(BM$3+2),FALSE)), IF($C97 = "pos-neg", (3+VLOOKUP($B97,'Results-formatted 060121'!$A:BJ,(BM$3+2),FALSE)), VLOOKUP($B97,'Results-formatted 060121'!$A:BJ,(BM$3+2),FALSE)))</f>
        <v>2</v>
      </c>
      <c r="BN97" s="95"/>
      <c r="BO97" s="95"/>
      <c r="BP97" s="95"/>
      <c r="BQ97" s="95"/>
      <c r="BR97" s="95"/>
      <c r="BS97" s="95"/>
      <c r="BT97" s="95"/>
      <c r="BU97" s="95"/>
      <c r="BV97" s="95"/>
      <c r="BW97" s="95"/>
      <c r="BX97" s="95"/>
      <c r="BY97" s="95"/>
      <c r="BZ97" s="95"/>
      <c r="CA97" s="95"/>
      <c r="CB97" s="95"/>
      <c r="CC97" s="95"/>
      <c r="CD97" s="99"/>
      <c r="CE97" s="25">
        <f t="shared" si="21"/>
        <v>2.3166666666666669</v>
      </c>
      <c r="CF97" s="25">
        <f t="shared" si="22"/>
        <v>1.1570222836971429</v>
      </c>
    </row>
    <row r="98" spans="2:84" ht="56" x14ac:dyDescent="0.15">
      <c r="B98" s="84" t="s">
        <v>763</v>
      </c>
      <c r="C98" s="86" t="s">
        <v>225</v>
      </c>
      <c r="D98" s="2">
        <v>5</v>
      </c>
      <c r="E98" s="15" t="s">
        <v>268</v>
      </c>
      <c r="F98" s="95">
        <f>IF($C98 = "neg", (($D98+1) - VLOOKUP($B98,'Results-formatted 060121'!$A:$AJ,(F$3+2),FALSE)), IF($C98 = "pos-neg", (3+VLOOKUP($B98,'Results-formatted 060121'!$A:$AJ,(F$3+2),FALSE)), VLOOKUP($B98,'Results-formatted 060121'!$A:$AJ,(F$3+2),FALSE)))</f>
        <v>3</v>
      </c>
      <c r="G98" s="95">
        <f>IF($C98 = "neg", (($D98+1) - VLOOKUP($B98,'Results-formatted 060121'!$A:$AJ,(G$3+2),FALSE)), IF($C98 = "pos-neg", (3+VLOOKUP($B98,'Results-formatted 060121'!$A:$AJ,(G$3+2),FALSE)), VLOOKUP($B98,'Results-formatted 060121'!$A:$AJ,(G$3+2),FALSE)))</f>
        <v>1</v>
      </c>
      <c r="H98" s="95">
        <f>IF($C98 = "neg", (($D98+1) - VLOOKUP($B98,'Results-formatted 060121'!$A:$AJ,(H$3+2),FALSE)), IF($C98 = "pos-neg", (3+VLOOKUP($B98,'Results-formatted 060121'!$A:$AJ,(H$3+2),FALSE)), VLOOKUP($B98,'Results-formatted 060121'!$A:$AJ,(H$3+2),FALSE)))</f>
        <v>2</v>
      </c>
      <c r="I98" s="95">
        <f>IF($C98 = "neg", (($D98+1) - VLOOKUP($B98,'Results-formatted 060121'!$A:$AJ,(I$3+2),FALSE)), IF($C98 = "pos-neg", (3+VLOOKUP($B98,'Results-formatted 060121'!$A:$AJ,(I$3+2),FALSE)), VLOOKUP($B98,'Results-formatted 060121'!$A:$AJ,(I$3+2),FALSE)))</f>
        <v>1</v>
      </c>
      <c r="J98" s="95">
        <f>IF($C98 = "neg", (($D98+1) - VLOOKUP($B98,'Results-formatted 060121'!$A:$AJ,(J$3+2),FALSE)), IF($C98 = "pos-neg", (3+VLOOKUP($B98,'Results-formatted 060121'!$A:$AJ,(J$3+2),FALSE)), VLOOKUP($B98,'Results-formatted 060121'!$A:$AJ,(J$3+2),FALSE)))</f>
        <v>3</v>
      </c>
      <c r="K98" s="95">
        <f>IF($C98 = "neg", (($D98+1) - VLOOKUP($B98,'Results-formatted 060121'!$A:$AJ,(K$3+2),FALSE)), IF($C98 = "pos-neg", (3+VLOOKUP($B98,'Results-formatted 060121'!$A:$AJ,(K$3+2),FALSE)), VLOOKUP($B98,'Results-formatted 060121'!$A:$AJ,(K$3+2),FALSE)))</f>
        <v>4</v>
      </c>
      <c r="L98" s="95">
        <f>IF($C98 = "neg", (($D98+1) - VLOOKUP($B98,'Results-formatted 060121'!$A:$AJ,(L$3+2),FALSE)), IF($C98 = "pos-neg", (3+VLOOKUP($B98,'Results-formatted 060121'!$A:$AJ,(L$3+2),FALSE)), VLOOKUP($B98,'Results-formatted 060121'!$A:$AJ,(L$3+2),FALSE)))</f>
        <v>2</v>
      </c>
      <c r="M98" s="95">
        <f>IF($C98 = "neg", (($D98+1) - VLOOKUP($B98,'Results-formatted 060121'!$A:$AJ,(M$3+2),FALSE)), IF($C98 = "pos-neg", (3+VLOOKUP($B98,'Results-formatted 060121'!$A:$AJ,(M$3+2),FALSE)), VLOOKUP($B98,'Results-formatted 060121'!$A:$AJ,(M$3+2),FALSE)))</f>
        <v>2</v>
      </c>
      <c r="N98" s="95">
        <f>IF($C98 = "neg", (($D98+1) - VLOOKUP($B98,'Results-formatted 060121'!$A:$AJ,(N$3+2),FALSE)), IF($C98 = "pos-neg", (3+VLOOKUP($B98,'Results-formatted 060121'!$A:$AJ,(N$3+2),FALSE)), VLOOKUP($B98,'Results-formatted 060121'!$A:$AJ,(N$3+2),FALSE)))</f>
        <v>2</v>
      </c>
      <c r="O98" s="95">
        <f>IF($C98 = "neg", (($D98+1) - VLOOKUP($B98,'Results-formatted 060121'!$A:$AJ,(O$3+2),FALSE)), IF($C98 = "pos-neg", (3+VLOOKUP($B98,'Results-formatted 060121'!$A:$AJ,(O$3+2),FALSE)), VLOOKUP($B98,'Results-formatted 060121'!$A:$AJ,(O$3+2),FALSE)))</f>
        <v>3</v>
      </c>
      <c r="P98" s="95">
        <f>IF($C98 = "neg", (($D98+1) - VLOOKUP($B98,'Results-formatted 060121'!$A:$AJ,(P$3+2),FALSE)), IF($C98 = "pos-neg", (3+VLOOKUP($B98,'Results-formatted 060121'!$A:$AJ,(P$3+2),FALSE)), VLOOKUP($B98,'Results-formatted 060121'!$A:$AJ,(P$3+2),FALSE)))</f>
        <v>2</v>
      </c>
      <c r="Q98" s="95">
        <f>IF($C98 = "neg", (($D98+1) - VLOOKUP($B98,'Results-formatted 060121'!$A:$AJ,(Q$3+2),FALSE)), IF($C98 = "pos-neg", (3+VLOOKUP($B98,'Results-formatted 060121'!$A:$AJ,(Q$3+2),FALSE)), VLOOKUP($B98,'Results-formatted 060121'!$A:$AJ,(Q$3+2),FALSE)))</f>
        <v>4</v>
      </c>
      <c r="R98" s="95">
        <f>IF($C98 = "neg", (($D98+1) - VLOOKUP($B98,'Results-formatted 060121'!$A:$AJ,(R$3+2),FALSE)), IF($C98 = "pos-neg", (3+VLOOKUP($B98,'Results-formatted 060121'!$A:$AJ,(R$3+2),FALSE)), VLOOKUP($B98,'Results-formatted 060121'!$A:$AJ,(R$3+2),FALSE)))</f>
        <v>4</v>
      </c>
      <c r="S98" s="95">
        <f>IF($C98 = "neg", (($D98+1) - VLOOKUP($B98,'Results-formatted 060121'!$A:$AJ,(S$3+2),FALSE)), IF($C98 = "pos-neg", (3+VLOOKUP($B98,'Results-formatted 060121'!$A:$AJ,(S$3+2),FALSE)), VLOOKUP($B98,'Results-formatted 060121'!$A:$AJ,(S$3+2),FALSE)))</f>
        <v>2</v>
      </c>
      <c r="T98" s="95">
        <f>IF($C98 = "neg", (($D98+1) - VLOOKUP($B98,'Results-formatted 060121'!$A:$AJ,(T$3+2),FALSE)), IF($C98 = "pos-neg", (3+VLOOKUP($B98,'Results-formatted 060121'!$A:$AJ,(T$3+2),FALSE)), VLOOKUP($B98,'Results-formatted 060121'!$A:$AJ,(T$3+2),FALSE)))</f>
        <v>4</v>
      </c>
      <c r="U98" s="95">
        <f>IF($C98 = "neg", (($D98+1) - VLOOKUP($B98,'Results-formatted 060121'!$A:$AJ,(U$3+2),FALSE)), IF($C98 = "pos-neg", (3+VLOOKUP($B98,'Results-formatted 060121'!$A:$AJ,(U$3+2),FALSE)), VLOOKUP($B98,'Results-formatted 060121'!$A:$AJ,(U$3+2),FALSE)))</f>
        <v>4</v>
      </c>
      <c r="V98" s="95">
        <f>IF($C98 = "neg", (($D98+1) - VLOOKUP($B98,'Results-formatted 060121'!$A:$AJ,(V$3+2),FALSE)), IF($C98 = "pos-neg", (3+VLOOKUP($B98,'Results-formatted 060121'!$A:$AJ,(V$3+2),FALSE)), VLOOKUP($B98,'Results-formatted 060121'!$A:$AJ,(V$3+2),FALSE)))</f>
        <v>2</v>
      </c>
      <c r="W98" s="95">
        <f>IF($C98 = "neg", (($D98+1) - VLOOKUP($B98,'Results-formatted 060121'!$A:$AJ,(W$3+2),FALSE)), IF($C98 = "pos-neg", (3+VLOOKUP($B98,'Results-formatted 060121'!$A:$AJ,(W$3+2),FALSE)), VLOOKUP($B98,'Results-formatted 060121'!$A:$AJ,(W$3+2),FALSE)))</f>
        <v>4</v>
      </c>
      <c r="X98" s="95">
        <f>IF($C98 = "neg", (($D98+1) - VLOOKUP($B98,'Results-formatted 060121'!$A:$AJ,(X$3+2),FALSE)), IF($C98 = "pos-neg", (3+VLOOKUP($B98,'Results-formatted 060121'!$A:$AJ,(X$3+2),FALSE)), VLOOKUP($B98,'Results-formatted 060121'!$A:$AJ,(X$3+2),FALSE)))</f>
        <v>4</v>
      </c>
      <c r="Y98" s="95">
        <f>IF($C98 = "neg", (($D98+1) - VLOOKUP($B98,'Results-formatted 060121'!$A:$AJ,(Y$3+2),FALSE)), IF($C98 = "pos-neg", (3+VLOOKUP($B98,'Results-formatted 060121'!$A:$AJ,(Y$3+2),FALSE)), VLOOKUP($B98,'Results-formatted 060121'!$A:$AJ,(Y$3+2),FALSE)))</f>
        <v>4</v>
      </c>
      <c r="Z98" s="95">
        <f>IF($C98 = "neg", (($D98+1) - VLOOKUP($B98,'Results-formatted 060121'!$A:$AJ,(Z$3+2),FALSE)), IF($C98 = "pos-neg", (3+VLOOKUP($B98,'Results-formatted 060121'!$A:$AJ,(Z$3+2),FALSE)), VLOOKUP($B98,'Results-formatted 060121'!$A:$AJ,(Z$3+2),FALSE)))</f>
        <v>4</v>
      </c>
      <c r="AA98" s="95">
        <f>IF($C98 = "neg", (($D98+1) - VLOOKUP($B98,'Results-formatted 060121'!$A:$AJ,(AA$3+2),FALSE)), IF($C98 = "pos-neg", (3+VLOOKUP($B98,'Results-formatted 060121'!$A:$AJ,(AA$3+2),FALSE)), VLOOKUP($B98,'Results-formatted 060121'!$A:$AJ,(AA$3+2),FALSE)))</f>
        <v>2</v>
      </c>
      <c r="AB98" s="95">
        <f>IF($C98 = "neg", (($D98+1) - VLOOKUP($B98,'Results-formatted 060121'!$A:$AJ,(AB$3+2),FALSE)), IF($C98 = "pos-neg", (3+VLOOKUP($B98,'Results-formatted 060121'!$A:$AJ,(AB$3+2),FALSE)), VLOOKUP($B98,'Results-formatted 060121'!$A:$AJ,(AB$3+2),FALSE)))</f>
        <v>2</v>
      </c>
      <c r="AC98" s="95">
        <f>IF($C98 = "neg", (($D98+1) - VLOOKUP($B98,'Results-formatted 060121'!$A:$AJ,(AC$3+2),FALSE)), IF($C98 = "pos-neg", (3+VLOOKUP($B98,'Results-formatted 060121'!$A:$AJ,(AC$3+2),FALSE)), VLOOKUP($B98,'Results-formatted 060121'!$A:$AJ,(AC$3+2),FALSE)))</f>
        <v>4</v>
      </c>
      <c r="AD98" s="95">
        <f>IF($C98 = "neg", (($D98+1) - VLOOKUP($B98,'Results-formatted 060121'!$A:$AJ,(AD$3+2),FALSE)), IF($C98 = "pos-neg", (3+VLOOKUP($B98,'Results-formatted 060121'!$A:$AJ,(AD$3+2),FALSE)), VLOOKUP($B98,'Results-formatted 060121'!$A:$AJ,(AD$3+2),FALSE)))</f>
        <v>3</v>
      </c>
      <c r="AE98" s="95">
        <f>IF($C98 = "neg", (($D98+1) - VLOOKUP($B98,'Results-formatted 060121'!$A:$AJ,(AE$3+2),FALSE)), IF($C98 = "pos-neg", (3+VLOOKUP($B98,'Results-formatted 060121'!$A:$AJ,(AE$3+2),FALSE)), VLOOKUP($B98,'Results-formatted 060121'!$A:$AJ,(AE$3+2),FALSE)))</f>
        <v>3</v>
      </c>
      <c r="AF98" s="95">
        <f>IF($C98 = "neg", (($D98+1) - VLOOKUP($B98,'Results-formatted 060121'!$A:$AJ,(AF$3+2),FALSE)), IF($C98 = "pos-neg", (3+VLOOKUP($B98,'Results-formatted 060121'!$A:$AJ,(AF$3+2),FALSE)), VLOOKUP($B98,'Results-formatted 060121'!$A:$AJ,(AF$3+2),FALSE)))</f>
        <v>4</v>
      </c>
      <c r="AG98" s="95">
        <f>IF($C98 = "neg", (($D98+1) - VLOOKUP($B98,'Results-formatted 060121'!$A:$AJ,(AG$3+2),FALSE)), IF($C98 = "pos-neg", (3+VLOOKUP($B98,'Results-formatted 060121'!$A:$AJ,(AG$3+2),FALSE)), VLOOKUP($B98,'Results-formatted 060121'!$A:$AJ,(AG$3+2),FALSE)))</f>
        <v>4</v>
      </c>
      <c r="AH98" s="95">
        <f>IF($C98 = "neg", (($D98+1) - VLOOKUP($B98,'Results-formatted 060121'!$A:$AJ,(AH$3+2),FALSE)), IF($C98 = "pos-neg", (3+VLOOKUP($B98,'Results-formatted 060121'!$A:$AJ,(AH$3+2),FALSE)), VLOOKUP($B98,'Results-formatted 060121'!$A:$AJ,(AH$3+2),FALSE)))</f>
        <v>3</v>
      </c>
      <c r="AI98" s="95">
        <f>IF($C98 = "neg", (($D98+1) - VLOOKUP($B98,'Results-formatted 060121'!$A:$AJ,(AI$3+2),FALSE)), IF($C98 = "pos-neg", (3+VLOOKUP($B98,'Results-formatted 060121'!$A:$AJ,(AI$3+2),FALSE)), VLOOKUP($B98,'Results-formatted 060121'!$A:$AJ,(AI$3+2),FALSE)))</f>
        <v>2</v>
      </c>
      <c r="AJ98" s="95">
        <f>IF($C98 = "neg", (($D98+1) - VLOOKUP($B98,'Results-formatted 060121'!$A:$AJ,(AJ$3+2),FALSE)), IF($C98 = "pos-neg", (3+VLOOKUP($B98,'Results-formatted 060121'!$A:$AJ,(AJ$3+2),FALSE)), VLOOKUP($B98,'Results-formatted 060121'!$A:$AJ,(AJ$3+2),FALSE)))</f>
        <v>5</v>
      </c>
      <c r="AK98" s="95">
        <f>IF($C98 = "neg", (($D98+1) - VLOOKUP($B98,'Results-formatted 060121'!$A:$AJ,(AK$3+2),FALSE)), IF($C98 = "pos-neg", (3+VLOOKUP($B98,'Results-formatted 060121'!$A:$AJ,(AK$3+2),FALSE)), VLOOKUP($B98,'Results-formatted 060121'!$A:$AJ,(AK$3+2),FALSE)))</f>
        <v>4</v>
      </c>
      <c r="AL98" s="95">
        <f>IF($C98 = "neg", (($D98+1) - VLOOKUP($B98,'Results-formatted 060121'!$A:$AJ,(AL$3+2),FALSE)), IF($C98 = "pos-neg", (3+VLOOKUP($B98,'Results-formatted 060121'!$A:$AJ,(AL$3+2),FALSE)), VLOOKUP($B98,'Results-formatted 060121'!$A:$AJ,(AL$3+2),FALSE)))</f>
        <v>4</v>
      </c>
      <c r="AM98" s="95">
        <f>IF($C98 = "neg", (($D98+1) - VLOOKUP($B98,'Results-formatted 060121'!$A:AJ,(AM$3+2),FALSE)), IF($C98 = "pos-neg", (3+VLOOKUP($B98,'Results-formatted 060121'!$A:AJ,(AM$3+2),FALSE)), VLOOKUP($B98,'Results-formatted 060121'!$A:AJ,(AM$3+2),FALSE)))</f>
        <v>4</v>
      </c>
      <c r="AN98" s="95">
        <f>IF($C98 = "neg", (($D98+1) - VLOOKUP($B98,'Results-formatted 060121'!$A:AK,(AN$3+2),FALSE)), IF($C98 = "pos-neg", (3+VLOOKUP($B98,'Results-formatted 060121'!$A:AK,(AN$3+2),FALSE)), VLOOKUP($B98,'Results-formatted 060121'!$A:AK,(AN$3+2),FALSE)))</f>
        <v>2</v>
      </c>
      <c r="AO98" s="95">
        <f>IF($C98 = "neg", (($D98+1) - VLOOKUP($B98,'Results-formatted 060121'!$A:AL,(AO$3+2),FALSE)), IF($C98 = "pos-neg", (3+VLOOKUP($B98,'Results-formatted 060121'!$A:AL,(AO$3+2),FALSE)), VLOOKUP($B98,'Results-formatted 060121'!$A:AL,(AO$3+2),FALSE)))</f>
        <v>4</v>
      </c>
      <c r="AP98" s="95">
        <f>IF($C98 = "neg", (($D98+1) - VLOOKUP($B98,'Results-formatted 060121'!$A:AM,(AP$3+2),FALSE)), IF($C98 = "pos-neg", (3+VLOOKUP($B98,'Results-formatted 060121'!$A:AM,(AP$3+2),FALSE)), VLOOKUP($B98,'Results-formatted 060121'!$A:AM,(AP$3+2),FALSE)))</f>
        <v>3</v>
      </c>
      <c r="AQ98" s="95">
        <f>IF($C98 = "neg", (($D98+1) - VLOOKUP($B98,'Results-formatted 060121'!$A:AN,(AQ$3+2),FALSE)), IF($C98 = "pos-neg", (3+VLOOKUP($B98,'Results-formatted 060121'!$A:AN,(AQ$3+2),FALSE)), VLOOKUP($B98,'Results-formatted 060121'!$A:AN,(AQ$3+2),FALSE)))</f>
        <v>4</v>
      </c>
      <c r="AR98" s="95">
        <f>IF($C98 = "neg", (($D98+1) - VLOOKUP($B98,'Results-formatted 060121'!$A:AO,(AR$3+2),FALSE)), IF($C98 = "pos-neg", (3+VLOOKUP($B98,'Results-formatted 060121'!$A:AO,(AR$3+2),FALSE)), VLOOKUP($B98,'Results-formatted 060121'!$A:AO,(AR$3+2),FALSE)))</f>
        <v>2</v>
      </c>
      <c r="AS98" s="95">
        <f>IF($C98 = "neg", (($D98+1) - VLOOKUP($B98,'Results-formatted 060121'!$A:AP,(AS$3+2),FALSE)), IF($C98 = "pos-neg", (3+VLOOKUP($B98,'Results-formatted 060121'!$A:AP,(AS$3+2),FALSE)), VLOOKUP($B98,'Results-formatted 060121'!$A:AP,(AS$3+2),FALSE)))</f>
        <v>2</v>
      </c>
      <c r="AT98" s="95">
        <f>IF($C98 = "neg", (($D98+1) - VLOOKUP($B98,'Results-formatted 060121'!$A:AQ,(AT$3+2),FALSE)), IF($C98 = "pos-neg", (3+VLOOKUP($B98,'Results-formatted 060121'!$A:AQ,(AT$3+2),FALSE)), VLOOKUP($B98,'Results-formatted 060121'!$A:AQ,(AT$3+2),FALSE)))</f>
        <v>1</v>
      </c>
      <c r="AU98" s="95">
        <f>IF($C98 = "neg", (($D98+1) - VLOOKUP($B98,'Results-formatted 060121'!$A:AR,(AU$3+2),FALSE)), IF($C98 = "pos-neg", (3+VLOOKUP($B98,'Results-formatted 060121'!$A:AR,(AU$3+2),FALSE)), VLOOKUP($B98,'Results-formatted 060121'!$A:AR,(AU$3+2),FALSE)))</f>
        <v>4</v>
      </c>
      <c r="AV98" s="95">
        <f>IF($C98 = "neg", (($D98+1) - VLOOKUP($B98,'Results-formatted 060121'!$A:AS,(AV$3+2),FALSE)), IF($C98 = "pos-neg", (3+VLOOKUP($B98,'Results-formatted 060121'!$A:AS,(AV$3+2),FALSE)), VLOOKUP($B98,'Results-formatted 060121'!$A:AS,(AV$3+2),FALSE)))</f>
        <v>2</v>
      </c>
      <c r="AW98" s="95">
        <f>IF($C98 = "neg", (($D98+1) - VLOOKUP($B98,'Results-formatted 060121'!$A:AT,(AW$3+2),FALSE)), IF($C98 = "pos-neg", (3+VLOOKUP($B98,'Results-formatted 060121'!$A:AT,(AW$3+2),FALSE)), VLOOKUP($B98,'Results-formatted 060121'!$A:AT,(AW$3+2),FALSE)))</f>
        <v>5</v>
      </c>
      <c r="AX98" s="95">
        <f>IF($C98 = "neg", (($D98+1) - VLOOKUP($B98,'Results-formatted 060121'!$A:AU,(AX$3+2),FALSE)), IF($C98 = "pos-neg", (3+VLOOKUP($B98,'Results-formatted 060121'!$A:AU,(AX$3+2),FALSE)), VLOOKUP($B98,'Results-formatted 060121'!$A:AU,(AX$3+2),FALSE)))</f>
        <v>3</v>
      </c>
      <c r="AY98" s="95">
        <f>IF($C98 = "neg", (($D98+1) - VLOOKUP($B98,'Results-formatted 060121'!$A:AV,(AY$3+2),FALSE)), IF($C98 = "pos-neg", (3+VLOOKUP($B98,'Results-formatted 060121'!$A:AV,(AY$3+2),FALSE)), VLOOKUP($B98,'Results-formatted 060121'!$A:AV,(AY$3+2),FALSE)))</f>
        <v>6</v>
      </c>
      <c r="AZ98" s="95">
        <f>IF($C98 = "neg", (($D98+1) - VLOOKUP($B98,'Results-formatted 060121'!$A:AW,(AZ$3+2),FALSE)), IF($C98 = "pos-neg", (3+VLOOKUP($B98,'Results-formatted 060121'!$A:AW,(AZ$3+2),FALSE)), VLOOKUP($B98,'Results-formatted 060121'!$A:AW,(AZ$3+2),FALSE)))</f>
        <v>1</v>
      </c>
      <c r="BA98" s="95">
        <f>IF($C98 = "neg", (($D98+1) - VLOOKUP($B98,'Results-formatted 060121'!$A:AX,(BA$3+2),FALSE)), IF($C98 = "pos-neg", (3+VLOOKUP($B98,'Results-formatted 060121'!$A:AX,(BA$3+2),FALSE)), VLOOKUP($B98,'Results-formatted 060121'!$A:AX,(BA$3+2),FALSE)))</f>
        <v>2</v>
      </c>
      <c r="BB98" s="95">
        <f>IF($C98 = "neg", (($D98+1) - VLOOKUP($B98,'Results-formatted 060121'!$A:AY,(BB$3+2),FALSE)), IF($C98 = "pos-neg", (3+VLOOKUP($B98,'Results-formatted 060121'!$A:AY,(BB$3+2),FALSE)), VLOOKUP($B98,'Results-formatted 060121'!$A:AY,(BB$3+2),FALSE)))</f>
        <v>5</v>
      </c>
      <c r="BC98" s="95">
        <f>IF($C98 = "neg", (($D98+1) - VLOOKUP($B98,'Results-formatted 060121'!$A:AZ,(BC$3+2),FALSE)), IF($C98 = "pos-neg", (3+VLOOKUP($B98,'Results-formatted 060121'!$A:AZ,(BC$3+2),FALSE)), VLOOKUP($B98,'Results-formatted 060121'!$A:AZ,(BC$3+2),FALSE)))</f>
        <v>2</v>
      </c>
      <c r="BD98" s="95">
        <f>IF($C98 = "neg", (($D98+1) - VLOOKUP($B98,'Results-formatted 060121'!$A:BA,(BD$3+2),FALSE)), IF($C98 = "pos-neg", (3+VLOOKUP($B98,'Results-formatted 060121'!$A:BA,(BD$3+2),FALSE)), VLOOKUP($B98,'Results-formatted 060121'!$A:BA,(BD$3+2),FALSE)))</f>
        <v>3</v>
      </c>
      <c r="BE98" s="95">
        <f>IF($C98 = "neg", (($D98+1) - VLOOKUP($B98,'Results-formatted 060121'!$A:BB,(BE$3+2),FALSE)), IF($C98 = "pos-neg", (3+VLOOKUP($B98,'Results-formatted 060121'!$A:BB,(BE$3+2),FALSE)), VLOOKUP($B98,'Results-formatted 060121'!$A:BB,(BE$3+2),FALSE)))</f>
        <v>4</v>
      </c>
      <c r="BF98" s="95">
        <f>IF($C98 = "neg", (($D98+1) - VLOOKUP($B98,'Results-formatted 060121'!$A:BC,(BF$3+2),FALSE)), IF($C98 = "pos-neg", (3+VLOOKUP($B98,'Results-formatted 060121'!$A:BC,(BF$3+2),FALSE)), VLOOKUP($B98,'Results-formatted 060121'!$A:BC,(BF$3+2),FALSE)))</f>
        <v>3</v>
      </c>
      <c r="BG98" s="95">
        <f>IF($C98 = "neg", (($D98+1) - VLOOKUP($B98,'Results-formatted 060121'!$A:BD,(BG$3+2),FALSE)), IF($C98 = "pos-neg", (3+VLOOKUP($B98,'Results-formatted 060121'!$A:BD,(BG$3+2),FALSE)), VLOOKUP($B98,'Results-formatted 060121'!$A:BD,(BG$3+2),FALSE)))</f>
        <v>2</v>
      </c>
      <c r="BH98" s="95">
        <f>IF($C98 = "neg", (($D98+1) - VLOOKUP($B98,'Results-formatted 060121'!$A:BE,(BH$3+2),FALSE)), IF($C98 = "pos-neg", (3+VLOOKUP($B98,'Results-formatted 060121'!$A:BE,(BH$3+2),FALSE)), VLOOKUP($B98,'Results-formatted 060121'!$A:BE,(BH$3+2),FALSE)))</f>
        <v>4</v>
      </c>
      <c r="BI98" s="95">
        <f>IF($C98 = "neg", (($D98+1) - VLOOKUP($B98,'Results-formatted 060121'!$A:BF,(BI$3+2),FALSE)), IF($C98 = "pos-neg", (3+VLOOKUP($B98,'Results-formatted 060121'!$A:BF,(BI$3+2),FALSE)), VLOOKUP($B98,'Results-formatted 060121'!$A:BF,(BI$3+2),FALSE)))</f>
        <v>2</v>
      </c>
      <c r="BJ98" s="95">
        <f>IF($C98 = "neg", (($D98+1) - VLOOKUP($B98,'Results-formatted 060121'!$A:BG,(BJ$3+2),FALSE)), IF($C98 = "pos-neg", (3+VLOOKUP($B98,'Results-formatted 060121'!$A:BG,(BJ$3+2),FALSE)), VLOOKUP($B98,'Results-formatted 060121'!$A:BG,(BJ$3+2),FALSE)))</f>
        <v>3</v>
      </c>
      <c r="BK98" s="95">
        <f>IF($C98 = "neg", (($D98+1) - VLOOKUP($B98,'Results-formatted 060121'!$A:BH,(BK$3+2),FALSE)), IF($C98 = "pos-neg", (3+VLOOKUP($B98,'Results-formatted 060121'!$A:BH,(BK$3+2),FALSE)), VLOOKUP($B98,'Results-formatted 060121'!$A:BH,(BK$3+2),FALSE)))</f>
        <v>4</v>
      </c>
      <c r="BL98" s="95">
        <f>IF($C98 = "neg", (($D98+1) - VLOOKUP($B98,'Results-formatted 060121'!$A:BI,(BL$3+2),FALSE)), IF($C98 = "pos-neg", (3+VLOOKUP($B98,'Results-formatted 060121'!$A:BI,(BL$3+2),FALSE)), VLOOKUP($B98,'Results-formatted 060121'!$A:BI,(BL$3+2),FALSE)))</f>
        <v>2</v>
      </c>
      <c r="BM98" s="95">
        <f>IF($C98 = "neg", (($D98+1) - VLOOKUP($B98,'Results-formatted 060121'!$A:BJ,(BM$3+2),FALSE)), IF($C98 = "pos-neg", (3+VLOOKUP($B98,'Results-formatted 060121'!$A:BJ,(BM$3+2),FALSE)), VLOOKUP($B98,'Results-formatted 060121'!$A:BJ,(BM$3+2),FALSE)))</f>
        <v>2</v>
      </c>
      <c r="BN98" s="95"/>
      <c r="BO98" s="95"/>
      <c r="BP98" s="95"/>
      <c r="BQ98" s="95"/>
      <c r="BR98" s="95"/>
      <c r="BS98" s="95"/>
      <c r="BT98" s="95"/>
      <c r="BU98" s="95"/>
      <c r="BV98" s="95"/>
      <c r="BW98" s="95"/>
      <c r="BX98" s="95"/>
      <c r="BY98" s="95"/>
      <c r="BZ98" s="95"/>
      <c r="CA98" s="95"/>
      <c r="CB98" s="95"/>
      <c r="CC98" s="95"/>
      <c r="CD98" s="99"/>
      <c r="CE98" s="25">
        <f t="shared" si="21"/>
        <v>3.0333333333333332</v>
      </c>
      <c r="CF98" s="25">
        <f t="shared" si="22"/>
        <v>1.1493058578125577</v>
      </c>
    </row>
    <row r="99" spans="2:84" ht="42" x14ac:dyDescent="0.15">
      <c r="B99" s="84" t="s">
        <v>764</v>
      </c>
      <c r="C99" s="86" t="s">
        <v>225</v>
      </c>
      <c r="D99" s="2">
        <v>5</v>
      </c>
      <c r="E99" s="15" t="s">
        <v>269</v>
      </c>
      <c r="F99" s="95">
        <f>IF($C99 = "neg", (($D99+1) - VLOOKUP($B99,'Results-formatted 060121'!$A:$AJ,(F$3+2),FALSE)), IF($C99 = "pos-neg", (3+VLOOKUP($B99,'Results-formatted 060121'!$A:$AJ,(F$3+2),FALSE)), VLOOKUP($B99,'Results-formatted 060121'!$A:$AJ,(F$3+2),FALSE)))</f>
        <v>3</v>
      </c>
      <c r="G99" s="95">
        <f>IF($C99 = "neg", (($D99+1) - VLOOKUP($B99,'Results-formatted 060121'!$A:$AJ,(G$3+2),FALSE)), IF($C99 = "pos-neg", (3+VLOOKUP($B99,'Results-formatted 060121'!$A:$AJ,(G$3+2),FALSE)), VLOOKUP($B99,'Results-formatted 060121'!$A:$AJ,(G$3+2),FALSE)))</f>
        <v>1</v>
      </c>
      <c r="H99" s="95">
        <f>IF($C99 = "neg", (($D99+1) - VLOOKUP($B99,'Results-formatted 060121'!$A:$AJ,(H$3+2),FALSE)), IF($C99 = "pos-neg", (3+VLOOKUP($B99,'Results-formatted 060121'!$A:$AJ,(H$3+2),FALSE)), VLOOKUP($B99,'Results-formatted 060121'!$A:$AJ,(H$3+2),FALSE)))</f>
        <v>2</v>
      </c>
      <c r="I99" s="95">
        <f>IF($C99 = "neg", (($D99+1) - VLOOKUP($B99,'Results-formatted 060121'!$A:$AJ,(I$3+2),FALSE)), IF($C99 = "pos-neg", (3+VLOOKUP($B99,'Results-formatted 060121'!$A:$AJ,(I$3+2),FALSE)), VLOOKUP($B99,'Results-formatted 060121'!$A:$AJ,(I$3+2),FALSE)))</f>
        <v>3</v>
      </c>
      <c r="J99" s="95">
        <f>IF($C99 = "neg", (($D99+1) - VLOOKUP($B99,'Results-formatted 060121'!$A:$AJ,(J$3+2),FALSE)), IF($C99 = "pos-neg", (3+VLOOKUP($B99,'Results-formatted 060121'!$A:$AJ,(J$3+2),FALSE)), VLOOKUP($B99,'Results-formatted 060121'!$A:$AJ,(J$3+2),FALSE)))</f>
        <v>3</v>
      </c>
      <c r="K99" s="95">
        <f>IF($C99 = "neg", (($D99+1) - VLOOKUP($B99,'Results-formatted 060121'!$A:$AJ,(K$3+2),FALSE)), IF($C99 = "pos-neg", (3+VLOOKUP($B99,'Results-formatted 060121'!$A:$AJ,(K$3+2),FALSE)), VLOOKUP($B99,'Results-formatted 060121'!$A:$AJ,(K$3+2),FALSE)))</f>
        <v>2</v>
      </c>
      <c r="L99" s="95">
        <f>IF($C99 = "neg", (($D99+1) - VLOOKUP($B99,'Results-formatted 060121'!$A:$AJ,(L$3+2),FALSE)), IF($C99 = "pos-neg", (3+VLOOKUP($B99,'Results-formatted 060121'!$A:$AJ,(L$3+2),FALSE)), VLOOKUP($B99,'Results-formatted 060121'!$A:$AJ,(L$3+2),FALSE)))</f>
        <v>2</v>
      </c>
      <c r="M99" s="95">
        <f>IF($C99 = "neg", (($D99+1) - VLOOKUP($B99,'Results-formatted 060121'!$A:$AJ,(M$3+2),FALSE)), IF($C99 = "pos-neg", (3+VLOOKUP($B99,'Results-formatted 060121'!$A:$AJ,(M$3+2),FALSE)), VLOOKUP($B99,'Results-formatted 060121'!$A:$AJ,(M$3+2),FALSE)))</f>
        <v>2</v>
      </c>
      <c r="N99" s="95">
        <f>IF($C99 = "neg", (($D99+1) - VLOOKUP($B99,'Results-formatted 060121'!$A:$AJ,(N$3+2),FALSE)), IF($C99 = "pos-neg", (3+VLOOKUP($B99,'Results-formatted 060121'!$A:$AJ,(N$3+2),FALSE)), VLOOKUP($B99,'Results-formatted 060121'!$A:$AJ,(N$3+2),FALSE)))</f>
        <v>3</v>
      </c>
      <c r="O99" s="95">
        <f>IF($C99 = "neg", (($D99+1) - VLOOKUP($B99,'Results-formatted 060121'!$A:$AJ,(O$3+2),FALSE)), IF($C99 = "pos-neg", (3+VLOOKUP($B99,'Results-formatted 060121'!$A:$AJ,(O$3+2),FALSE)), VLOOKUP($B99,'Results-formatted 060121'!$A:$AJ,(O$3+2),FALSE)))</f>
        <v>1</v>
      </c>
      <c r="P99" s="95">
        <f>IF($C99 = "neg", (($D99+1) - VLOOKUP($B99,'Results-formatted 060121'!$A:$AJ,(P$3+2),FALSE)), IF($C99 = "pos-neg", (3+VLOOKUP($B99,'Results-formatted 060121'!$A:$AJ,(P$3+2),FALSE)), VLOOKUP($B99,'Results-formatted 060121'!$A:$AJ,(P$3+2),FALSE)))</f>
        <v>1</v>
      </c>
      <c r="Q99" s="95">
        <f>IF($C99 = "neg", (($D99+1) - VLOOKUP($B99,'Results-formatted 060121'!$A:$AJ,(Q$3+2),FALSE)), IF($C99 = "pos-neg", (3+VLOOKUP($B99,'Results-formatted 060121'!$A:$AJ,(Q$3+2),FALSE)), VLOOKUP($B99,'Results-formatted 060121'!$A:$AJ,(Q$3+2),FALSE)))</f>
        <v>4</v>
      </c>
      <c r="R99" s="95">
        <f>IF($C99 = "neg", (($D99+1) - VLOOKUP($B99,'Results-formatted 060121'!$A:$AJ,(R$3+2),FALSE)), IF($C99 = "pos-neg", (3+VLOOKUP($B99,'Results-formatted 060121'!$A:$AJ,(R$3+2),FALSE)), VLOOKUP($B99,'Results-formatted 060121'!$A:$AJ,(R$3+2),FALSE)))</f>
        <v>3</v>
      </c>
      <c r="S99" s="95">
        <f>IF($C99 = "neg", (($D99+1) - VLOOKUP($B99,'Results-formatted 060121'!$A:$AJ,(S$3+2),FALSE)), IF($C99 = "pos-neg", (3+VLOOKUP($B99,'Results-formatted 060121'!$A:$AJ,(S$3+2),FALSE)), VLOOKUP($B99,'Results-formatted 060121'!$A:$AJ,(S$3+2),FALSE)))</f>
        <v>2</v>
      </c>
      <c r="T99" s="95">
        <f>IF($C99 = "neg", (($D99+1) - VLOOKUP($B99,'Results-formatted 060121'!$A:$AJ,(T$3+2),FALSE)), IF($C99 = "pos-neg", (3+VLOOKUP($B99,'Results-formatted 060121'!$A:$AJ,(T$3+2),FALSE)), VLOOKUP($B99,'Results-formatted 060121'!$A:$AJ,(T$3+2),FALSE)))</f>
        <v>4</v>
      </c>
      <c r="U99" s="95">
        <f>IF($C99 = "neg", (($D99+1) - VLOOKUP($B99,'Results-formatted 060121'!$A:$AJ,(U$3+2),FALSE)), IF($C99 = "pos-neg", (3+VLOOKUP($B99,'Results-formatted 060121'!$A:$AJ,(U$3+2),FALSE)), VLOOKUP($B99,'Results-formatted 060121'!$A:$AJ,(U$3+2),FALSE)))</f>
        <v>4</v>
      </c>
      <c r="V99" s="95">
        <f>IF($C99 = "neg", (($D99+1) - VLOOKUP($B99,'Results-formatted 060121'!$A:$AJ,(V$3+2),FALSE)), IF($C99 = "pos-neg", (3+VLOOKUP($B99,'Results-formatted 060121'!$A:$AJ,(V$3+2),FALSE)), VLOOKUP($B99,'Results-formatted 060121'!$A:$AJ,(V$3+2),FALSE)))</f>
        <v>2</v>
      </c>
      <c r="W99" s="95">
        <f>IF($C99 = "neg", (($D99+1) - VLOOKUP($B99,'Results-formatted 060121'!$A:$AJ,(W$3+2),FALSE)), IF($C99 = "pos-neg", (3+VLOOKUP($B99,'Results-formatted 060121'!$A:$AJ,(W$3+2),FALSE)), VLOOKUP($B99,'Results-formatted 060121'!$A:$AJ,(W$3+2),FALSE)))</f>
        <v>4</v>
      </c>
      <c r="X99" s="95">
        <f>IF($C99 = "neg", (($D99+1) - VLOOKUP($B99,'Results-formatted 060121'!$A:$AJ,(X$3+2),FALSE)), IF($C99 = "pos-neg", (3+VLOOKUP($B99,'Results-formatted 060121'!$A:$AJ,(X$3+2),FALSE)), VLOOKUP($B99,'Results-formatted 060121'!$A:$AJ,(X$3+2),FALSE)))</f>
        <v>3</v>
      </c>
      <c r="Y99" s="95">
        <f>IF($C99 = "neg", (($D99+1) - VLOOKUP($B99,'Results-formatted 060121'!$A:$AJ,(Y$3+2),FALSE)), IF($C99 = "pos-neg", (3+VLOOKUP($B99,'Results-formatted 060121'!$A:$AJ,(Y$3+2),FALSE)), VLOOKUP($B99,'Results-formatted 060121'!$A:$AJ,(Y$3+2),FALSE)))</f>
        <v>3</v>
      </c>
      <c r="Z99" s="95">
        <f>IF($C99 = "neg", (($D99+1) - VLOOKUP($B99,'Results-formatted 060121'!$A:$AJ,(Z$3+2),FALSE)), IF($C99 = "pos-neg", (3+VLOOKUP($B99,'Results-formatted 060121'!$A:$AJ,(Z$3+2),FALSE)), VLOOKUP($B99,'Results-formatted 060121'!$A:$AJ,(Z$3+2),FALSE)))</f>
        <v>3</v>
      </c>
      <c r="AA99" s="95">
        <f>IF($C99 = "neg", (($D99+1) - VLOOKUP($B99,'Results-formatted 060121'!$A:$AJ,(AA$3+2),FALSE)), IF($C99 = "pos-neg", (3+VLOOKUP($B99,'Results-formatted 060121'!$A:$AJ,(AA$3+2),FALSE)), VLOOKUP($B99,'Results-formatted 060121'!$A:$AJ,(AA$3+2),FALSE)))</f>
        <v>4</v>
      </c>
      <c r="AB99" s="95">
        <f>IF($C99 = "neg", (($D99+1) - VLOOKUP($B99,'Results-formatted 060121'!$A:$AJ,(AB$3+2),FALSE)), IF($C99 = "pos-neg", (3+VLOOKUP($B99,'Results-formatted 060121'!$A:$AJ,(AB$3+2),FALSE)), VLOOKUP($B99,'Results-formatted 060121'!$A:$AJ,(AB$3+2),FALSE)))</f>
        <v>2</v>
      </c>
      <c r="AC99" s="95">
        <f>IF($C99 = "neg", (($D99+1) - VLOOKUP($B99,'Results-formatted 060121'!$A:$AJ,(AC$3+2),FALSE)), IF($C99 = "pos-neg", (3+VLOOKUP($B99,'Results-formatted 060121'!$A:$AJ,(AC$3+2),FALSE)), VLOOKUP($B99,'Results-formatted 060121'!$A:$AJ,(AC$3+2),FALSE)))</f>
        <v>3</v>
      </c>
      <c r="AD99" s="95">
        <f>IF($C99 = "neg", (($D99+1) - VLOOKUP($B99,'Results-formatted 060121'!$A:$AJ,(AD$3+2),FALSE)), IF($C99 = "pos-neg", (3+VLOOKUP($B99,'Results-formatted 060121'!$A:$AJ,(AD$3+2),FALSE)), VLOOKUP($B99,'Results-formatted 060121'!$A:$AJ,(AD$3+2),FALSE)))</f>
        <v>2</v>
      </c>
      <c r="AE99" s="95">
        <f>IF($C99 = "neg", (($D99+1) - VLOOKUP($B99,'Results-formatted 060121'!$A:$AJ,(AE$3+2),FALSE)), IF($C99 = "pos-neg", (3+VLOOKUP($B99,'Results-formatted 060121'!$A:$AJ,(AE$3+2),FALSE)), VLOOKUP($B99,'Results-formatted 060121'!$A:$AJ,(AE$3+2),FALSE)))</f>
        <v>4</v>
      </c>
      <c r="AF99" s="95">
        <f>IF($C99 = "neg", (($D99+1) - VLOOKUP($B99,'Results-formatted 060121'!$A:$AJ,(AF$3+2),FALSE)), IF($C99 = "pos-neg", (3+VLOOKUP($B99,'Results-formatted 060121'!$A:$AJ,(AF$3+2),FALSE)), VLOOKUP($B99,'Results-formatted 060121'!$A:$AJ,(AF$3+2),FALSE)))</f>
        <v>2</v>
      </c>
      <c r="AG99" s="95">
        <f>IF($C99 = "neg", (($D99+1) - VLOOKUP($B99,'Results-formatted 060121'!$A:$AJ,(AG$3+2),FALSE)), IF($C99 = "pos-neg", (3+VLOOKUP($B99,'Results-formatted 060121'!$A:$AJ,(AG$3+2),FALSE)), VLOOKUP($B99,'Results-formatted 060121'!$A:$AJ,(AG$3+2),FALSE)))</f>
        <v>3</v>
      </c>
      <c r="AH99" s="95">
        <f>IF($C99 = "neg", (($D99+1) - VLOOKUP($B99,'Results-formatted 060121'!$A:$AJ,(AH$3+2),FALSE)), IF($C99 = "pos-neg", (3+VLOOKUP($B99,'Results-formatted 060121'!$A:$AJ,(AH$3+2),FALSE)), VLOOKUP($B99,'Results-formatted 060121'!$A:$AJ,(AH$3+2),FALSE)))</f>
        <v>4</v>
      </c>
      <c r="AI99" s="95">
        <f>IF($C99 = "neg", (($D99+1) - VLOOKUP($B99,'Results-formatted 060121'!$A:$AJ,(AI$3+2),FALSE)), IF($C99 = "pos-neg", (3+VLOOKUP($B99,'Results-formatted 060121'!$A:$AJ,(AI$3+2),FALSE)), VLOOKUP($B99,'Results-formatted 060121'!$A:$AJ,(AI$3+2),FALSE)))</f>
        <v>3</v>
      </c>
      <c r="AJ99" s="95">
        <f>IF($C99 = "neg", (($D99+1) - VLOOKUP($B99,'Results-formatted 060121'!$A:$AJ,(AJ$3+2),FALSE)), IF($C99 = "pos-neg", (3+VLOOKUP($B99,'Results-formatted 060121'!$A:$AJ,(AJ$3+2),FALSE)), VLOOKUP($B99,'Results-formatted 060121'!$A:$AJ,(AJ$3+2),FALSE)))</f>
        <v>4</v>
      </c>
      <c r="AK99" s="95">
        <f>IF($C99 = "neg", (($D99+1) - VLOOKUP($B99,'Results-formatted 060121'!$A:$AJ,(AK$3+2),FALSE)), IF($C99 = "pos-neg", (3+VLOOKUP($B99,'Results-formatted 060121'!$A:$AJ,(AK$3+2),FALSE)), VLOOKUP($B99,'Results-formatted 060121'!$A:$AJ,(AK$3+2),FALSE)))</f>
        <v>3</v>
      </c>
      <c r="AL99" s="95">
        <f>IF($C99 = "neg", (($D99+1) - VLOOKUP($B99,'Results-formatted 060121'!$A:$AJ,(AL$3+2),FALSE)), IF($C99 = "pos-neg", (3+VLOOKUP($B99,'Results-formatted 060121'!$A:$AJ,(AL$3+2),FALSE)), VLOOKUP($B99,'Results-formatted 060121'!$A:$AJ,(AL$3+2),FALSE)))</f>
        <v>3</v>
      </c>
      <c r="AM99" s="95">
        <f>IF($C99 = "neg", (($D99+1) - VLOOKUP($B99,'Results-formatted 060121'!$A:AJ,(AM$3+2),FALSE)), IF($C99 = "pos-neg", (3+VLOOKUP($B99,'Results-formatted 060121'!$A:AJ,(AM$3+2),FALSE)), VLOOKUP($B99,'Results-formatted 060121'!$A:AJ,(AM$3+2),FALSE)))</f>
        <v>5</v>
      </c>
      <c r="AN99" s="95">
        <f>IF($C99 = "neg", (($D99+1) - VLOOKUP($B99,'Results-formatted 060121'!$A:AK,(AN$3+2),FALSE)), IF($C99 = "pos-neg", (3+VLOOKUP($B99,'Results-formatted 060121'!$A:AK,(AN$3+2),FALSE)), VLOOKUP($B99,'Results-formatted 060121'!$A:AK,(AN$3+2),FALSE)))</f>
        <v>3</v>
      </c>
      <c r="AO99" s="95">
        <f>IF($C99 = "neg", (($D99+1) - VLOOKUP($B99,'Results-formatted 060121'!$A:AL,(AO$3+2),FALSE)), IF($C99 = "pos-neg", (3+VLOOKUP($B99,'Results-formatted 060121'!$A:AL,(AO$3+2),FALSE)), VLOOKUP($B99,'Results-formatted 060121'!$A:AL,(AO$3+2),FALSE)))</f>
        <v>2</v>
      </c>
      <c r="AP99" s="95">
        <f>IF($C99 = "neg", (($D99+1) - VLOOKUP($B99,'Results-formatted 060121'!$A:AM,(AP$3+2),FALSE)), IF($C99 = "pos-neg", (3+VLOOKUP($B99,'Results-formatted 060121'!$A:AM,(AP$3+2),FALSE)), VLOOKUP($B99,'Results-formatted 060121'!$A:AM,(AP$3+2),FALSE)))</f>
        <v>2</v>
      </c>
      <c r="AQ99" s="95">
        <f>IF($C99 = "neg", (($D99+1) - VLOOKUP($B99,'Results-formatted 060121'!$A:AN,(AQ$3+2),FALSE)), IF($C99 = "pos-neg", (3+VLOOKUP($B99,'Results-formatted 060121'!$A:AN,(AQ$3+2),FALSE)), VLOOKUP($B99,'Results-formatted 060121'!$A:AN,(AQ$3+2),FALSE)))</f>
        <v>2</v>
      </c>
      <c r="AR99" s="95">
        <f>IF($C99 = "neg", (($D99+1) - VLOOKUP($B99,'Results-formatted 060121'!$A:AO,(AR$3+2),FALSE)), IF($C99 = "pos-neg", (3+VLOOKUP($B99,'Results-formatted 060121'!$A:AO,(AR$3+2),FALSE)), VLOOKUP($B99,'Results-formatted 060121'!$A:AO,(AR$3+2),FALSE)))</f>
        <v>1</v>
      </c>
      <c r="AS99" s="95">
        <f>IF($C99 = "neg", (($D99+1) - VLOOKUP($B99,'Results-formatted 060121'!$A:AP,(AS$3+2),FALSE)), IF($C99 = "pos-neg", (3+VLOOKUP($B99,'Results-formatted 060121'!$A:AP,(AS$3+2),FALSE)), VLOOKUP($B99,'Results-formatted 060121'!$A:AP,(AS$3+2),FALSE)))</f>
        <v>2</v>
      </c>
      <c r="AT99" s="95">
        <f>IF($C99 = "neg", (($D99+1) - VLOOKUP($B99,'Results-formatted 060121'!$A:AQ,(AT$3+2),FALSE)), IF($C99 = "pos-neg", (3+VLOOKUP($B99,'Results-formatted 060121'!$A:AQ,(AT$3+2),FALSE)), VLOOKUP($B99,'Results-formatted 060121'!$A:AQ,(AT$3+2),FALSE)))</f>
        <v>1</v>
      </c>
      <c r="AU99" s="95">
        <f>IF($C99 = "neg", (($D99+1) - VLOOKUP($B99,'Results-formatted 060121'!$A:AR,(AU$3+2),FALSE)), IF($C99 = "pos-neg", (3+VLOOKUP($B99,'Results-formatted 060121'!$A:AR,(AU$3+2),FALSE)), VLOOKUP($B99,'Results-formatted 060121'!$A:AR,(AU$3+2),FALSE)))</f>
        <v>3</v>
      </c>
      <c r="AV99" s="95">
        <f>IF($C99 = "neg", (($D99+1) - VLOOKUP($B99,'Results-formatted 060121'!$A:AS,(AV$3+2),FALSE)), IF($C99 = "pos-neg", (3+VLOOKUP($B99,'Results-formatted 060121'!$A:AS,(AV$3+2),FALSE)), VLOOKUP($B99,'Results-formatted 060121'!$A:AS,(AV$3+2),FALSE)))</f>
        <v>2</v>
      </c>
      <c r="AW99" s="95">
        <f>IF($C99 = "neg", (($D99+1) - VLOOKUP($B99,'Results-formatted 060121'!$A:AT,(AW$3+2),FALSE)), IF($C99 = "pos-neg", (3+VLOOKUP($B99,'Results-formatted 060121'!$A:AT,(AW$3+2),FALSE)), VLOOKUP($B99,'Results-formatted 060121'!$A:AT,(AW$3+2),FALSE)))</f>
        <v>5</v>
      </c>
      <c r="AX99" s="95">
        <f>IF($C99 = "neg", (($D99+1) - VLOOKUP($B99,'Results-formatted 060121'!$A:AU,(AX$3+2),FALSE)), IF($C99 = "pos-neg", (3+VLOOKUP($B99,'Results-formatted 060121'!$A:AU,(AX$3+2),FALSE)), VLOOKUP($B99,'Results-formatted 060121'!$A:AU,(AX$3+2),FALSE)))</f>
        <v>2</v>
      </c>
      <c r="AY99" s="95">
        <f>IF($C99 = "neg", (($D99+1) - VLOOKUP($B99,'Results-formatted 060121'!$A:AV,(AY$3+2),FALSE)), IF($C99 = "pos-neg", (3+VLOOKUP($B99,'Results-formatted 060121'!$A:AV,(AY$3+2),FALSE)), VLOOKUP($B99,'Results-formatted 060121'!$A:AV,(AY$3+2),FALSE)))</f>
        <v>6</v>
      </c>
      <c r="AZ99" s="95">
        <f>IF($C99 = "neg", (($D99+1) - VLOOKUP($B99,'Results-formatted 060121'!$A:AW,(AZ$3+2),FALSE)), IF($C99 = "pos-neg", (3+VLOOKUP($B99,'Results-formatted 060121'!$A:AW,(AZ$3+2),FALSE)), VLOOKUP($B99,'Results-formatted 060121'!$A:AW,(AZ$3+2),FALSE)))</f>
        <v>4</v>
      </c>
      <c r="BA99" s="95">
        <f>IF($C99 = "neg", (($D99+1) - VLOOKUP($B99,'Results-formatted 060121'!$A:AX,(BA$3+2),FALSE)), IF($C99 = "pos-neg", (3+VLOOKUP($B99,'Results-formatted 060121'!$A:AX,(BA$3+2),FALSE)), VLOOKUP($B99,'Results-formatted 060121'!$A:AX,(BA$3+2),FALSE)))</f>
        <v>2</v>
      </c>
      <c r="BB99" s="95">
        <f>IF($C99 = "neg", (($D99+1) - VLOOKUP($B99,'Results-formatted 060121'!$A:AY,(BB$3+2),FALSE)), IF($C99 = "pos-neg", (3+VLOOKUP($B99,'Results-formatted 060121'!$A:AY,(BB$3+2),FALSE)), VLOOKUP($B99,'Results-formatted 060121'!$A:AY,(BB$3+2),FALSE)))</f>
        <v>4</v>
      </c>
      <c r="BC99" s="95">
        <f>IF($C99 = "neg", (($D99+1) - VLOOKUP($B99,'Results-formatted 060121'!$A:AZ,(BC$3+2),FALSE)), IF($C99 = "pos-neg", (3+VLOOKUP($B99,'Results-formatted 060121'!$A:AZ,(BC$3+2),FALSE)), VLOOKUP($B99,'Results-formatted 060121'!$A:AZ,(BC$3+2),FALSE)))</f>
        <v>3</v>
      </c>
      <c r="BD99" s="95">
        <f>IF($C99 = "neg", (($D99+1) - VLOOKUP($B99,'Results-formatted 060121'!$A:BA,(BD$3+2),FALSE)), IF($C99 = "pos-neg", (3+VLOOKUP($B99,'Results-formatted 060121'!$A:BA,(BD$3+2),FALSE)), VLOOKUP($B99,'Results-formatted 060121'!$A:BA,(BD$3+2),FALSE)))</f>
        <v>3</v>
      </c>
      <c r="BE99" s="95">
        <f>IF($C99 = "neg", (($D99+1) - VLOOKUP($B99,'Results-formatted 060121'!$A:BB,(BE$3+2),FALSE)), IF($C99 = "pos-neg", (3+VLOOKUP($B99,'Results-formatted 060121'!$A:BB,(BE$3+2),FALSE)), VLOOKUP($B99,'Results-formatted 060121'!$A:BB,(BE$3+2),FALSE)))</f>
        <v>3</v>
      </c>
      <c r="BF99" s="95">
        <f>IF($C99 = "neg", (($D99+1) - VLOOKUP($B99,'Results-formatted 060121'!$A:BC,(BF$3+2),FALSE)), IF($C99 = "pos-neg", (3+VLOOKUP($B99,'Results-formatted 060121'!$A:BC,(BF$3+2),FALSE)), VLOOKUP($B99,'Results-formatted 060121'!$A:BC,(BF$3+2),FALSE)))</f>
        <v>4</v>
      </c>
      <c r="BG99" s="95">
        <f>IF($C99 = "neg", (($D99+1) - VLOOKUP($B99,'Results-formatted 060121'!$A:BD,(BG$3+2),FALSE)), IF($C99 = "pos-neg", (3+VLOOKUP($B99,'Results-formatted 060121'!$A:BD,(BG$3+2),FALSE)), VLOOKUP($B99,'Results-formatted 060121'!$A:BD,(BG$3+2),FALSE)))</f>
        <v>3</v>
      </c>
      <c r="BH99" s="95">
        <f>IF($C99 = "neg", (($D99+1) - VLOOKUP($B99,'Results-formatted 060121'!$A:BE,(BH$3+2),FALSE)), IF($C99 = "pos-neg", (3+VLOOKUP($B99,'Results-formatted 060121'!$A:BE,(BH$3+2),FALSE)), VLOOKUP($B99,'Results-formatted 060121'!$A:BE,(BH$3+2),FALSE)))</f>
        <v>3</v>
      </c>
      <c r="BI99" s="95">
        <f>IF($C99 = "neg", (($D99+1) - VLOOKUP($B99,'Results-formatted 060121'!$A:BF,(BI$3+2),FALSE)), IF($C99 = "pos-neg", (3+VLOOKUP($B99,'Results-formatted 060121'!$A:BF,(BI$3+2),FALSE)), VLOOKUP($B99,'Results-formatted 060121'!$A:BF,(BI$3+2),FALSE)))</f>
        <v>5</v>
      </c>
      <c r="BJ99" s="95">
        <f>IF($C99 = "neg", (($D99+1) - VLOOKUP($B99,'Results-formatted 060121'!$A:BG,(BJ$3+2),FALSE)), IF($C99 = "pos-neg", (3+VLOOKUP($B99,'Results-formatted 060121'!$A:BG,(BJ$3+2),FALSE)), VLOOKUP($B99,'Results-formatted 060121'!$A:BG,(BJ$3+2),FALSE)))</f>
        <v>3</v>
      </c>
      <c r="BK99" s="95">
        <f>IF($C99 = "neg", (($D99+1) - VLOOKUP($B99,'Results-formatted 060121'!$A:BH,(BK$3+2),FALSE)), IF($C99 = "pos-neg", (3+VLOOKUP($B99,'Results-formatted 060121'!$A:BH,(BK$3+2),FALSE)), VLOOKUP($B99,'Results-formatted 060121'!$A:BH,(BK$3+2),FALSE)))</f>
        <v>4</v>
      </c>
      <c r="BL99" s="95">
        <f>IF($C99 = "neg", (($D99+1) - VLOOKUP($B99,'Results-formatted 060121'!$A:BI,(BL$3+2),FALSE)), IF($C99 = "pos-neg", (3+VLOOKUP($B99,'Results-formatted 060121'!$A:BI,(BL$3+2),FALSE)), VLOOKUP($B99,'Results-formatted 060121'!$A:BI,(BL$3+2),FALSE)))</f>
        <v>2</v>
      </c>
      <c r="BM99" s="95">
        <f>IF($C99 = "neg", (($D99+1) - VLOOKUP($B99,'Results-formatted 060121'!$A:BJ,(BM$3+2),FALSE)), IF($C99 = "pos-neg", (3+VLOOKUP($B99,'Results-formatted 060121'!$A:BJ,(BM$3+2),FALSE)), VLOOKUP($B99,'Results-formatted 060121'!$A:BJ,(BM$3+2),FALSE)))</f>
        <v>2</v>
      </c>
      <c r="BN99" s="95"/>
      <c r="BO99" s="95"/>
      <c r="BP99" s="95"/>
      <c r="BQ99" s="95"/>
      <c r="BR99" s="95"/>
      <c r="BS99" s="95"/>
      <c r="BT99" s="95"/>
      <c r="BU99" s="95"/>
      <c r="BV99" s="95"/>
      <c r="BW99" s="95"/>
      <c r="BX99" s="95"/>
      <c r="BY99" s="95"/>
      <c r="BZ99" s="95"/>
      <c r="CA99" s="95"/>
      <c r="CB99" s="95"/>
      <c r="CC99" s="95"/>
      <c r="CD99" s="99"/>
      <c r="CE99" s="25">
        <f t="shared" si="21"/>
        <v>2.8833333333333333</v>
      </c>
      <c r="CF99" s="25">
        <f t="shared" si="22"/>
        <v>1.090664028286837</v>
      </c>
    </row>
    <row r="100" spans="2:84" ht="17" x14ac:dyDescent="0.15">
      <c r="B100" s="84"/>
      <c r="E100" s="39" t="s">
        <v>261</v>
      </c>
      <c r="F100" s="40"/>
      <c r="G100" s="40"/>
      <c r="H100" s="40">
        <f t="shared" ref="H100:CD100" si="33">IF(ISNUMBER(H101),AVERAGE(H101:H104), "")</f>
        <v>3.75</v>
      </c>
      <c r="I100" s="40">
        <f t="shared" si="33"/>
        <v>1.75</v>
      </c>
      <c r="J100" s="40"/>
      <c r="K100" s="40">
        <f t="shared" si="33"/>
        <v>4.5</v>
      </c>
      <c r="L100" s="40">
        <f t="shared" si="33"/>
        <v>2.5</v>
      </c>
      <c r="M100" s="40">
        <f t="shared" si="33"/>
        <v>4</v>
      </c>
      <c r="N100" s="40"/>
      <c r="O100" s="40">
        <f t="shared" si="33"/>
        <v>2.5</v>
      </c>
      <c r="P100" s="40">
        <f t="shared" si="33"/>
        <v>3.75</v>
      </c>
      <c r="Q100" s="40">
        <f t="shared" si="33"/>
        <v>4</v>
      </c>
      <c r="R100" s="40"/>
      <c r="S100" s="40">
        <f t="shared" si="33"/>
        <v>1.25</v>
      </c>
      <c r="T100" s="40">
        <f t="shared" si="33"/>
        <v>4.5</v>
      </c>
      <c r="U100" s="40">
        <f t="shared" si="33"/>
        <v>4</v>
      </c>
      <c r="V100" s="40">
        <f t="shared" si="33"/>
        <v>3</v>
      </c>
      <c r="W100" s="40">
        <f t="shared" si="33"/>
        <v>3.5</v>
      </c>
      <c r="X100" s="40">
        <f t="shared" si="33"/>
        <v>3.5</v>
      </c>
      <c r="Y100" s="40">
        <f t="shared" si="33"/>
        <v>4.25</v>
      </c>
      <c r="Z100" s="40">
        <f t="shared" si="33"/>
        <v>3.75</v>
      </c>
      <c r="AA100" s="40"/>
      <c r="AB100" s="40">
        <f t="shared" si="33"/>
        <v>3</v>
      </c>
      <c r="AC100" s="40">
        <f t="shared" si="33"/>
        <v>3</v>
      </c>
      <c r="AD100" s="40">
        <f t="shared" si="33"/>
        <v>4</v>
      </c>
      <c r="AE100" s="40">
        <f t="shared" si="33"/>
        <v>3.75</v>
      </c>
      <c r="AF100" s="40">
        <f t="shared" si="33"/>
        <v>3.75</v>
      </c>
      <c r="AG100" s="40">
        <f t="shared" si="33"/>
        <v>3.5</v>
      </c>
      <c r="AH100" s="40">
        <f t="shared" si="33"/>
        <v>2.25</v>
      </c>
      <c r="AI100" s="40">
        <f t="shared" si="33"/>
        <v>1.5</v>
      </c>
      <c r="AJ100" s="40">
        <f t="shared" si="33"/>
        <v>4.25</v>
      </c>
      <c r="AK100" s="40"/>
      <c r="AL100" s="40">
        <f t="shared" si="33"/>
        <v>4</v>
      </c>
      <c r="AM100" s="40">
        <f t="shared" si="33"/>
        <v>4.5</v>
      </c>
      <c r="AN100" s="40">
        <f t="shared" ref="AN100:BM100" si="34">IF(ISNUMBER(AN101),AVERAGE(AN101:AN104), "")</f>
        <v>3.75</v>
      </c>
      <c r="AO100" s="40">
        <f t="shared" si="34"/>
        <v>4.5</v>
      </c>
      <c r="AP100" s="40"/>
      <c r="AQ100" s="40">
        <f t="shared" si="34"/>
        <v>3.25</v>
      </c>
      <c r="AR100" s="40">
        <f t="shared" si="34"/>
        <v>2.5</v>
      </c>
      <c r="AS100" s="40">
        <f t="shared" si="34"/>
        <v>4</v>
      </c>
      <c r="AT100" s="40">
        <f t="shared" si="34"/>
        <v>4.5</v>
      </c>
      <c r="AU100" s="40"/>
      <c r="AV100" s="40">
        <f t="shared" si="34"/>
        <v>3.75</v>
      </c>
      <c r="AW100" s="40">
        <f t="shared" si="34"/>
        <v>3.75</v>
      </c>
      <c r="AX100" s="40"/>
      <c r="AY100" s="40">
        <f t="shared" si="34"/>
        <v>3</v>
      </c>
      <c r="AZ100" s="40">
        <f t="shared" si="34"/>
        <v>2.75</v>
      </c>
      <c r="BA100" s="40">
        <f t="shared" si="34"/>
        <v>3.75</v>
      </c>
      <c r="BB100" s="40"/>
      <c r="BC100" s="40">
        <f t="shared" si="34"/>
        <v>3.5</v>
      </c>
      <c r="BD100" s="40">
        <f t="shared" si="34"/>
        <v>3.25</v>
      </c>
      <c r="BE100" s="40">
        <f t="shared" si="34"/>
        <v>4.5</v>
      </c>
      <c r="BF100" s="40">
        <f t="shared" si="34"/>
        <v>3.5</v>
      </c>
      <c r="BG100" s="40">
        <f t="shared" si="34"/>
        <v>3.5</v>
      </c>
      <c r="BH100" s="40"/>
      <c r="BI100" s="40">
        <f t="shared" si="34"/>
        <v>4.25</v>
      </c>
      <c r="BJ100" s="40">
        <f t="shared" si="34"/>
        <v>2</v>
      </c>
      <c r="BK100" s="40">
        <f t="shared" si="34"/>
        <v>3.25</v>
      </c>
      <c r="BL100" s="40">
        <f t="shared" si="34"/>
        <v>2.5</v>
      </c>
      <c r="BM100" s="40">
        <f t="shared" si="34"/>
        <v>3</v>
      </c>
      <c r="BN100" s="40"/>
      <c r="BO100" s="40"/>
      <c r="BP100" s="40"/>
      <c r="BQ100" s="40"/>
      <c r="BR100" s="40"/>
      <c r="BS100" s="40"/>
      <c r="BT100" s="40"/>
      <c r="BU100" s="40"/>
      <c r="BV100" s="40"/>
      <c r="BW100" s="40"/>
      <c r="BX100" s="40"/>
      <c r="BY100" s="40"/>
      <c r="BZ100" s="40"/>
      <c r="CA100" s="40"/>
      <c r="CB100" s="40"/>
      <c r="CC100" s="40"/>
      <c r="CD100" s="40" t="str">
        <f t="shared" si="33"/>
        <v/>
      </c>
      <c r="CE100" s="40">
        <f t="shared" si="21"/>
        <v>3.4322916666666665</v>
      </c>
      <c r="CF100" s="40">
        <f t="shared" si="22"/>
        <v>0.81824212091514548</v>
      </c>
    </row>
    <row r="101" spans="2:84" ht="42" x14ac:dyDescent="0.15">
      <c r="B101" s="84" t="s">
        <v>765</v>
      </c>
      <c r="C101" s="86" t="s">
        <v>224</v>
      </c>
      <c r="D101" s="2">
        <v>5</v>
      </c>
      <c r="E101" s="15" t="s">
        <v>270</v>
      </c>
      <c r="F101" s="95">
        <f>IF($C101 = "neg", (($D101+1) - VLOOKUP($B101,'Results-formatted 060121'!$A:$AJ,(F$3+2),FALSE)), IF($C101 = "pos-neg", (3+VLOOKUP($B101,'Results-formatted 060121'!$A:$AJ,(F$3+2),FALSE)), VLOOKUP($B101,'Results-formatted 060121'!$A:$AJ,(F$3+2),FALSE)))</f>
        <v>3</v>
      </c>
      <c r="G101" s="95">
        <f>IF($C101 = "neg", (($D101+1) - VLOOKUP($B101,'Results-formatted 060121'!$A:$AJ,(G$3+2),FALSE)), IF($C101 = "pos-neg", (3+VLOOKUP($B101,'Results-formatted 060121'!$A:$AJ,(G$3+2),FALSE)), VLOOKUP($B101,'Results-formatted 060121'!$A:$AJ,(G$3+2),FALSE)))</f>
        <v>5</v>
      </c>
      <c r="H101" s="95">
        <f>IF($C101 = "neg", (($D101+1) - VLOOKUP($B101,'Results-formatted 060121'!$A:$AJ,(H$3+2),FALSE)), IF($C101 = "pos-neg", (3+VLOOKUP($B101,'Results-formatted 060121'!$A:$AJ,(H$3+2),FALSE)), VLOOKUP($B101,'Results-formatted 060121'!$A:$AJ,(H$3+2),FALSE)))</f>
        <v>3</v>
      </c>
      <c r="I101" s="95">
        <f>IF($C101 = "neg", (($D101+1) - VLOOKUP($B101,'Results-formatted 060121'!$A:$AJ,(I$3+2),FALSE)), IF($C101 = "pos-neg", (3+VLOOKUP($B101,'Results-formatted 060121'!$A:$AJ,(I$3+2),FALSE)), VLOOKUP($B101,'Results-formatted 060121'!$A:$AJ,(I$3+2),FALSE)))</f>
        <v>1</v>
      </c>
      <c r="J101" s="95">
        <f>IF($C101 = "neg", (($D101+1) - VLOOKUP($B101,'Results-formatted 060121'!$A:$AJ,(J$3+2),FALSE)), IF($C101 = "pos-neg", (3+VLOOKUP($B101,'Results-formatted 060121'!$A:$AJ,(J$3+2),FALSE)), VLOOKUP($B101,'Results-formatted 060121'!$A:$AJ,(J$3+2),FALSE)))</f>
        <v>3</v>
      </c>
      <c r="K101" s="95">
        <f>IF($C101 = "neg", (($D101+1) - VLOOKUP($B101,'Results-formatted 060121'!$A:$AJ,(K$3+2),FALSE)), IF($C101 = "pos-neg", (3+VLOOKUP($B101,'Results-formatted 060121'!$A:$AJ,(K$3+2),FALSE)), VLOOKUP($B101,'Results-formatted 060121'!$A:$AJ,(K$3+2),FALSE)))</f>
        <v>4</v>
      </c>
      <c r="L101" s="95">
        <f>IF($C101 = "neg", (($D101+1) - VLOOKUP($B101,'Results-formatted 060121'!$A:$AJ,(L$3+2),FALSE)), IF($C101 = "pos-neg", (3+VLOOKUP($B101,'Results-formatted 060121'!$A:$AJ,(L$3+2),FALSE)), VLOOKUP($B101,'Results-formatted 060121'!$A:$AJ,(L$3+2),FALSE)))</f>
        <v>1</v>
      </c>
      <c r="M101" s="95">
        <f>IF($C101 = "neg", (($D101+1) - VLOOKUP($B101,'Results-formatted 060121'!$A:$AJ,(M$3+2),FALSE)), IF($C101 = "pos-neg", (3+VLOOKUP($B101,'Results-formatted 060121'!$A:$AJ,(M$3+2),FALSE)), VLOOKUP($B101,'Results-formatted 060121'!$A:$AJ,(M$3+2),FALSE)))</f>
        <v>1</v>
      </c>
      <c r="N101" s="95">
        <f>IF($C101 = "neg", (($D101+1) - VLOOKUP($B101,'Results-formatted 060121'!$A:$AJ,(N$3+2),FALSE)), IF($C101 = "pos-neg", (3+VLOOKUP($B101,'Results-formatted 060121'!$A:$AJ,(N$3+2),FALSE)), VLOOKUP($B101,'Results-formatted 060121'!$A:$AJ,(N$3+2),FALSE)))</f>
        <v>4</v>
      </c>
      <c r="O101" s="95">
        <f>IF($C101 = "neg", (($D101+1) - VLOOKUP($B101,'Results-formatted 060121'!$A:$AJ,(O$3+2),FALSE)), IF($C101 = "pos-neg", (3+VLOOKUP($B101,'Results-formatted 060121'!$A:$AJ,(O$3+2),FALSE)), VLOOKUP($B101,'Results-formatted 060121'!$A:$AJ,(O$3+2),FALSE)))</f>
        <v>1</v>
      </c>
      <c r="P101" s="95">
        <f>IF($C101 = "neg", (($D101+1) - VLOOKUP($B101,'Results-formatted 060121'!$A:$AJ,(P$3+2),FALSE)), IF($C101 = "pos-neg", (3+VLOOKUP($B101,'Results-formatted 060121'!$A:$AJ,(P$3+2),FALSE)), VLOOKUP($B101,'Results-formatted 060121'!$A:$AJ,(P$3+2),FALSE)))</f>
        <v>2</v>
      </c>
      <c r="Q101" s="95">
        <f>IF($C101 = "neg", (($D101+1) - VLOOKUP($B101,'Results-formatted 060121'!$A:$AJ,(Q$3+2),FALSE)), IF($C101 = "pos-neg", (3+VLOOKUP($B101,'Results-formatted 060121'!$A:$AJ,(Q$3+2),FALSE)), VLOOKUP($B101,'Results-formatted 060121'!$A:$AJ,(Q$3+2),FALSE)))</f>
        <v>3</v>
      </c>
      <c r="R101" s="95">
        <f>IF($C101 = "neg", (($D101+1) - VLOOKUP($B101,'Results-formatted 060121'!$A:$AJ,(R$3+2),FALSE)), IF($C101 = "pos-neg", (3+VLOOKUP($B101,'Results-formatted 060121'!$A:$AJ,(R$3+2),FALSE)), VLOOKUP($B101,'Results-formatted 060121'!$A:$AJ,(R$3+2),FALSE)))</f>
        <v>2</v>
      </c>
      <c r="S101" s="95">
        <f>IF($C101 = "neg", (($D101+1) - VLOOKUP($B101,'Results-formatted 060121'!$A:$AJ,(S$3+2),FALSE)), IF($C101 = "pos-neg", (3+VLOOKUP($B101,'Results-formatted 060121'!$A:$AJ,(S$3+2),FALSE)), VLOOKUP($B101,'Results-formatted 060121'!$A:$AJ,(S$3+2),FALSE)))</f>
        <v>1</v>
      </c>
      <c r="T101" s="95">
        <f>IF($C101 = "neg", (($D101+1) - VLOOKUP($B101,'Results-formatted 060121'!$A:$AJ,(T$3+2),FALSE)), IF($C101 = "pos-neg", (3+VLOOKUP($B101,'Results-formatted 060121'!$A:$AJ,(T$3+2),FALSE)), VLOOKUP($B101,'Results-formatted 060121'!$A:$AJ,(T$3+2),FALSE)))</f>
        <v>3</v>
      </c>
      <c r="U101" s="95">
        <f>IF($C101 = "neg", (($D101+1) - VLOOKUP($B101,'Results-formatted 060121'!$A:$AJ,(U$3+2),FALSE)), IF($C101 = "pos-neg", (3+VLOOKUP($B101,'Results-formatted 060121'!$A:$AJ,(U$3+2),FALSE)), VLOOKUP($B101,'Results-formatted 060121'!$A:$AJ,(U$3+2),FALSE)))</f>
        <v>4</v>
      </c>
      <c r="V101" s="95">
        <f>IF($C101 = "neg", (($D101+1) - VLOOKUP($B101,'Results-formatted 060121'!$A:$AJ,(V$3+2),FALSE)), IF($C101 = "pos-neg", (3+VLOOKUP($B101,'Results-formatted 060121'!$A:$AJ,(V$3+2),FALSE)), VLOOKUP($B101,'Results-formatted 060121'!$A:$AJ,(V$3+2),FALSE)))</f>
        <v>3</v>
      </c>
      <c r="W101" s="95">
        <f>IF($C101 = "neg", (($D101+1) - VLOOKUP($B101,'Results-formatted 060121'!$A:$AJ,(W$3+2),FALSE)), IF($C101 = "pos-neg", (3+VLOOKUP($B101,'Results-formatted 060121'!$A:$AJ,(W$3+2),FALSE)), VLOOKUP($B101,'Results-formatted 060121'!$A:$AJ,(W$3+2),FALSE)))</f>
        <v>4</v>
      </c>
      <c r="X101" s="95">
        <f>IF($C101 = "neg", (($D101+1) - VLOOKUP($B101,'Results-formatted 060121'!$A:$AJ,(X$3+2),FALSE)), IF($C101 = "pos-neg", (3+VLOOKUP($B101,'Results-formatted 060121'!$A:$AJ,(X$3+2),FALSE)), VLOOKUP($B101,'Results-formatted 060121'!$A:$AJ,(X$3+2),FALSE)))</f>
        <v>2</v>
      </c>
      <c r="Y101" s="95">
        <f>IF($C101 = "neg", (($D101+1) - VLOOKUP($B101,'Results-formatted 060121'!$A:$AJ,(Y$3+2),FALSE)), IF($C101 = "pos-neg", (3+VLOOKUP($B101,'Results-formatted 060121'!$A:$AJ,(Y$3+2),FALSE)), VLOOKUP($B101,'Results-formatted 060121'!$A:$AJ,(Y$3+2),FALSE)))</f>
        <v>4</v>
      </c>
      <c r="Z101" s="95">
        <f>IF($C101 = "neg", (($D101+1) - VLOOKUP($B101,'Results-formatted 060121'!$A:$AJ,(Z$3+2),FALSE)), IF($C101 = "pos-neg", (3+VLOOKUP($B101,'Results-formatted 060121'!$A:$AJ,(Z$3+2),FALSE)), VLOOKUP($B101,'Results-formatted 060121'!$A:$AJ,(Z$3+2),FALSE)))</f>
        <v>2</v>
      </c>
      <c r="AA101" s="95">
        <f>IF($C101 = "neg", (($D101+1) - VLOOKUP($B101,'Results-formatted 060121'!$A:$AJ,(AA$3+2),FALSE)), IF($C101 = "pos-neg", (3+VLOOKUP($B101,'Results-formatted 060121'!$A:$AJ,(AA$3+2),FALSE)), VLOOKUP($B101,'Results-formatted 060121'!$A:$AJ,(AA$3+2),FALSE)))</f>
        <v>4</v>
      </c>
      <c r="AB101" s="95">
        <f>IF($C101 = "neg", (($D101+1) - VLOOKUP($B101,'Results-formatted 060121'!$A:$AJ,(AB$3+2),FALSE)), IF($C101 = "pos-neg", (3+VLOOKUP($B101,'Results-formatted 060121'!$A:$AJ,(AB$3+2),FALSE)), VLOOKUP($B101,'Results-formatted 060121'!$A:$AJ,(AB$3+2),FALSE)))</f>
        <v>4</v>
      </c>
      <c r="AC101" s="95">
        <f>IF($C101 = "neg", (($D101+1) - VLOOKUP($B101,'Results-formatted 060121'!$A:$AJ,(AC$3+2),FALSE)), IF($C101 = "pos-neg", (3+VLOOKUP($B101,'Results-formatted 060121'!$A:$AJ,(AC$3+2),FALSE)), VLOOKUP($B101,'Results-formatted 060121'!$A:$AJ,(AC$3+2),FALSE)))</f>
        <v>1</v>
      </c>
      <c r="AD101" s="95">
        <f>IF($C101 = "neg", (($D101+1) - VLOOKUP($B101,'Results-formatted 060121'!$A:$AJ,(AD$3+2),FALSE)), IF($C101 = "pos-neg", (3+VLOOKUP($B101,'Results-formatted 060121'!$A:$AJ,(AD$3+2),FALSE)), VLOOKUP($B101,'Results-formatted 060121'!$A:$AJ,(AD$3+2),FALSE)))</f>
        <v>4</v>
      </c>
      <c r="AE101" s="95">
        <f>IF($C101 = "neg", (($D101+1) - VLOOKUP($B101,'Results-formatted 060121'!$A:$AJ,(AE$3+2),FALSE)), IF($C101 = "pos-neg", (3+VLOOKUP($B101,'Results-formatted 060121'!$A:$AJ,(AE$3+2),FALSE)), VLOOKUP($B101,'Results-formatted 060121'!$A:$AJ,(AE$3+2),FALSE)))</f>
        <v>2</v>
      </c>
      <c r="AF101" s="95">
        <f>IF($C101 = "neg", (($D101+1) - VLOOKUP($B101,'Results-formatted 060121'!$A:$AJ,(AF$3+2),FALSE)), IF($C101 = "pos-neg", (3+VLOOKUP($B101,'Results-formatted 060121'!$A:$AJ,(AF$3+2),FALSE)), VLOOKUP($B101,'Results-formatted 060121'!$A:$AJ,(AF$3+2),FALSE)))</f>
        <v>4</v>
      </c>
      <c r="AG101" s="95">
        <f>IF($C101 = "neg", (($D101+1) - VLOOKUP($B101,'Results-formatted 060121'!$A:$AJ,(AG$3+2),FALSE)), IF($C101 = "pos-neg", (3+VLOOKUP($B101,'Results-formatted 060121'!$A:$AJ,(AG$3+2),FALSE)), VLOOKUP($B101,'Results-formatted 060121'!$A:$AJ,(AG$3+2),FALSE)))</f>
        <v>2</v>
      </c>
      <c r="AH101" s="95">
        <f>IF($C101 = "neg", (($D101+1) - VLOOKUP($B101,'Results-formatted 060121'!$A:$AJ,(AH$3+2),FALSE)), IF($C101 = "pos-neg", (3+VLOOKUP($B101,'Results-formatted 060121'!$A:$AJ,(AH$3+2),FALSE)), VLOOKUP($B101,'Results-formatted 060121'!$A:$AJ,(AH$3+2),FALSE)))</f>
        <v>2</v>
      </c>
      <c r="AI101" s="95">
        <f>IF($C101 = "neg", (($D101+1) - VLOOKUP($B101,'Results-formatted 060121'!$A:$AJ,(AI$3+2),FALSE)), IF($C101 = "pos-neg", (3+VLOOKUP($B101,'Results-formatted 060121'!$A:$AJ,(AI$3+2),FALSE)), VLOOKUP($B101,'Results-formatted 060121'!$A:$AJ,(AI$3+2),FALSE)))</f>
        <v>3</v>
      </c>
      <c r="AJ101" s="95">
        <f>IF($C101 = "neg", (($D101+1) - VLOOKUP($B101,'Results-formatted 060121'!$A:$AJ,(AJ$3+2),FALSE)), IF($C101 = "pos-neg", (3+VLOOKUP($B101,'Results-formatted 060121'!$A:$AJ,(AJ$3+2),FALSE)), VLOOKUP($B101,'Results-formatted 060121'!$A:$AJ,(AJ$3+2),FALSE)))</f>
        <v>4</v>
      </c>
      <c r="AK101" s="95">
        <f>IF($C101 = "neg", (($D101+1) - VLOOKUP($B101,'Results-formatted 060121'!$A:$AJ,(AK$3+2),FALSE)), IF($C101 = "pos-neg", (3+VLOOKUP($B101,'Results-formatted 060121'!$A:$AJ,(AK$3+2),FALSE)), VLOOKUP($B101,'Results-formatted 060121'!$A:$AJ,(AK$3+2),FALSE)))</f>
        <v>4</v>
      </c>
      <c r="AL101" s="95">
        <f>IF($C101 = "neg", (($D101+1) - VLOOKUP($B101,'Results-formatted 060121'!$A:$AJ,(AL$3+2),FALSE)), IF($C101 = "pos-neg", (3+VLOOKUP($B101,'Results-formatted 060121'!$A:$AJ,(AL$3+2),FALSE)), VLOOKUP($B101,'Results-formatted 060121'!$A:$AJ,(AL$3+2),FALSE)))</f>
        <v>3</v>
      </c>
      <c r="AM101" s="95">
        <f>IF($C101 = "neg", (($D101+1) - VLOOKUP($B101,'Results-formatted 060121'!$A:AJ,(AM$3+2),FALSE)), IF($C101 = "pos-neg", (3+VLOOKUP($B101,'Results-formatted 060121'!$A:AJ,(AM$3+2),FALSE)), VLOOKUP($B101,'Results-formatted 060121'!$A:AJ,(AM$3+2),FALSE)))</f>
        <v>4</v>
      </c>
      <c r="AN101" s="95">
        <f>IF($C101 = "neg", (($D101+1) - VLOOKUP($B101,'Results-formatted 060121'!$A:AK,(AN$3+2),FALSE)), IF($C101 = "pos-neg", (3+VLOOKUP($B101,'Results-formatted 060121'!$A:AK,(AN$3+2),FALSE)), VLOOKUP($B101,'Results-formatted 060121'!$A:AK,(AN$3+2),FALSE)))</f>
        <v>3</v>
      </c>
      <c r="AO101" s="95">
        <f>IF($C101 = "neg", (($D101+1) - VLOOKUP($B101,'Results-formatted 060121'!$A:AL,(AO$3+2),FALSE)), IF($C101 = "pos-neg", (3+VLOOKUP($B101,'Results-formatted 060121'!$A:AL,(AO$3+2),FALSE)), VLOOKUP($B101,'Results-formatted 060121'!$A:AL,(AO$3+2),FALSE)))</f>
        <v>3</v>
      </c>
      <c r="AP101" s="95">
        <f>IF($C101 = "neg", (($D101+1) - VLOOKUP($B101,'Results-formatted 060121'!$A:AM,(AP$3+2),FALSE)), IF($C101 = "pos-neg", (3+VLOOKUP($B101,'Results-formatted 060121'!$A:AM,(AP$3+2),FALSE)), VLOOKUP($B101,'Results-formatted 060121'!$A:AM,(AP$3+2),FALSE)))</f>
        <v>1</v>
      </c>
      <c r="AQ101" s="95">
        <f>IF($C101 = "neg", (($D101+1) - VLOOKUP($B101,'Results-formatted 060121'!$A:AN,(AQ$3+2),FALSE)), IF($C101 = "pos-neg", (3+VLOOKUP($B101,'Results-formatted 060121'!$A:AN,(AQ$3+2),FALSE)), VLOOKUP($B101,'Results-formatted 060121'!$A:AN,(AQ$3+2),FALSE)))</f>
        <v>2</v>
      </c>
      <c r="AR101" s="95">
        <f>IF($C101 = "neg", (($D101+1) - VLOOKUP($B101,'Results-formatted 060121'!$A:AO,(AR$3+2),FALSE)), IF($C101 = "pos-neg", (3+VLOOKUP($B101,'Results-formatted 060121'!$A:AO,(AR$3+2),FALSE)), VLOOKUP($B101,'Results-formatted 060121'!$A:AO,(AR$3+2),FALSE)))</f>
        <v>2</v>
      </c>
      <c r="AS101" s="95">
        <f>IF($C101 = "neg", (($D101+1) - VLOOKUP($B101,'Results-formatted 060121'!$A:AP,(AS$3+2),FALSE)), IF($C101 = "pos-neg", (3+VLOOKUP($B101,'Results-formatted 060121'!$A:AP,(AS$3+2),FALSE)), VLOOKUP($B101,'Results-formatted 060121'!$A:AP,(AS$3+2),FALSE)))</f>
        <v>3</v>
      </c>
      <c r="AT101" s="95">
        <f>IF($C101 = "neg", (($D101+1) - VLOOKUP($B101,'Results-formatted 060121'!$A:AQ,(AT$3+2),FALSE)), IF($C101 = "pos-neg", (3+VLOOKUP($B101,'Results-formatted 060121'!$A:AQ,(AT$3+2),FALSE)), VLOOKUP($B101,'Results-formatted 060121'!$A:AQ,(AT$3+2),FALSE)))</f>
        <v>5</v>
      </c>
      <c r="AU101" s="95">
        <f>IF($C101 = "neg", (($D101+1) - VLOOKUP($B101,'Results-formatted 060121'!$A:AR,(AU$3+2),FALSE)), IF($C101 = "pos-neg", (3+VLOOKUP($B101,'Results-formatted 060121'!$A:AR,(AU$3+2),FALSE)), VLOOKUP($B101,'Results-formatted 060121'!$A:AR,(AU$3+2),FALSE)))</f>
        <v>4</v>
      </c>
      <c r="AV101" s="95">
        <f>IF($C101 = "neg", (($D101+1) - VLOOKUP($B101,'Results-formatted 060121'!$A:AS,(AV$3+2),FALSE)), IF($C101 = "pos-neg", (3+VLOOKUP($B101,'Results-formatted 060121'!$A:AS,(AV$3+2),FALSE)), VLOOKUP($B101,'Results-formatted 060121'!$A:AS,(AV$3+2),FALSE)))</f>
        <v>1</v>
      </c>
      <c r="AW101" s="95">
        <f>IF($C101 = "neg", (($D101+1) - VLOOKUP($B101,'Results-formatted 060121'!$A:AT,(AW$3+2),FALSE)), IF($C101 = "pos-neg", (3+VLOOKUP($B101,'Results-formatted 060121'!$A:AT,(AW$3+2),FALSE)), VLOOKUP($B101,'Results-formatted 060121'!$A:AT,(AW$3+2),FALSE)))</f>
        <v>1</v>
      </c>
      <c r="AX101" s="95">
        <f>IF($C101 = "neg", (($D101+1) - VLOOKUP($B101,'Results-formatted 060121'!$A:AU,(AX$3+2),FALSE)), IF($C101 = "pos-neg", (3+VLOOKUP($B101,'Results-formatted 060121'!$A:AU,(AX$3+2),FALSE)), VLOOKUP($B101,'Results-formatted 060121'!$A:AU,(AX$3+2),FALSE)))</f>
        <v>1</v>
      </c>
      <c r="AY101" s="95">
        <f>IF($C101 = "neg", (($D101+1) - VLOOKUP($B101,'Results-formatted 060121'!$A:AV,(AY$3+2),FALSE)), IF($C101 = "pos-neg", (3+VLOOKUP($B101,'Results-formatted 060121'!$A:AV,(AY$3+2),FALSE)), VLOOKUP($B101,'Results-formatted 060121'!$A:AV,(AY$3+2),FALSE)))</f>
        <v>0</v>
      </c>
      <c r="AZ101" s="95">
        <f>IF($C101 = "neg", (($D101+1) - VLOOKUP($B101,'Results-formatted 060121'!$A:AW,(AZ$3+2),FALSE)), IF($C101 = "pos-neg", (3+VLOOKUP($B101,'Results-formatted 060121'!$A:AW,(AZ$3+2),FALSE)), VLOOKUP($B101,'Results-formatted 060121'!$A:AW,(AZ$3+2),FALSE)))</f>
        <v>2</v>
      </c>
      <c r="BA101" s="95">
        <f>IF($C101 = "neg", (($D101+1) - VLOOKUP($B101,'Results-formatted 060121'!$A:AX,(BA$3+2),FALSE)), IF($C101 = "pos-neg", (3+VLOOKUP($B101,'Results-formatted 060121'!$A:AX,(BA$3+2),FALSE)), VLOOKUP($B101,'Results-formatted 060121'!$A:AX,(BA$3+2),FALSE)))</f>
        <v>3</v>
      </c>
      <c r="BB101" s="95">
        <f>IF($C101 = "neg", (($D101+1) - VLOOKUP($B101,'Results-formatted 060121'!$A:AY,(BB$3+2),FALSE)), IF($C101 = "pos-neg", (3+VLOOKUP($B101,'Results-formatted 060121'!$A:AY,(BB$3+2),FALSE)), VLOOKUP($B101,'Results-formatted 060121'!$A:AY,(BB$3+2),FALSE)))</f>
        <v>5</v>
      </c>
      <c r="BC101" s="95">
        <f>IF($C101 = "neg", (($D101+1) - VLOOKUP($B101,'Results-formatted 060121'!$A:AZ,(BC$3+2),FALSE)), IF($C101 = "pos-neg", (3+VLOOKUP($B101,'Results-formatted 060121'!$A:AZ,(BC$3+2),FALSE)), VLOOKUP($B101,'Results-formatted 060121'!$A:AZ,(BC$3+2),FALSE)))</f>
        <v>3</v>
      </c>
      <c r="BD101" s="95">
        <f>IF($C101 = "neg", (($D101+1) - VLOOKUP($B101,'Results-formatted 060121'!$A:BA,(BD$3+2),FALSE)), IF($C101 = "pos-neg", (3+VLOOKUP($B101,'Results-formatted 060121'!$A:BA,(BD$3+2),FALSE)), VLOOKUP($B101,'Results-formatted 060121'!$A:BA,(BD$3+2),FALSE)))</f>
        <v>3</v>
      </c>
      <c r="BE101" s="95">
        <f>IF($C101 = "neg", (($D101+1) - VLOOKUP($B101,'Results-formatted 060121'!$A:BB,(BE$3+2),FALSE)), IF($C101 = "pos-neg", (3+VLOOKUP($B101,'Results-formatted 060121'!$A:BB,(BE$3+2),FALSE)), VLOOKUP($B101,'Results-formatted 060121'!$A:BB,(BE$3+2),FALSE)))</f>
        <v>4</v>
      </c>
      <c r="BF101" s="95">
        <f>IF($C101 = "neg", (($D101+1) - VLOOKUP($B101,'Results-formatted 060121'!$A:BC,(BF$3+2),FALSE)), IF($C101 = "pos-neg", (3+VLOOKUP($B101,'Results-formatted 060121'!$A:BC,(BF$3+2),FALSE)), VLOOKUP($B101,'Results-formatted 060121'!$A:BC,(BF$3+2),FALSE)))</f>
        <v>2</v>
      </c>
      <c r="BG101" s="95">
        <f>IF($C101 = "neg", (($D101+1) - VLOOKUP($B101,'Results-formatted 060121'!$A:BD,(BG$3+2),FALSE)), IF($C101 = "pos-neg", (3+VLOOKUP($B101,'Results-formatted 060121'!$A:BD,(BG$3+2),FALSE)), VLOOKUP($B101,'Results-formatted 060121'!$A:BD,(BG$3+2),FALSE)))</f>
        <v>3</v>
      </c>
      <c r="BH101" s="95">
        <f>IF($C101 = "neg", (($D101+1) - VLOOKUP($B101,'Results-formatted 060121'!$A:BE,(BH$3+2),FALSE)), IF($C101 = "pos-neg", (3+VLOOKUP($B101,'Results-formatted 060121'!$A:BE,(BH$3+2),FALSE)), VLOOKUP($B101,'Results-formatted 060121'!$A:BE,(BH$3+2),FALSE)))</f>
        <v>2</v>
      </c>
      <c r="BI101" s="95">
        <f>IF($C101 = "neg", (($D101+1) - VLOOKUP($B101,'Results-formatted 060121'!$A:BF,(BI$3+2),FALSE)), IF($C101 = "pos-neg", (3+VLOOKUP($B101,'Results-formatted 060121'!$A:BF,(BI$3+2),FALSE)), VLOOKUP($B101,'Results-formatted 060121'!$A:BF,(BI$3+2),FALSE)))</f>
        <v>3</v>
      </c>
      <c r="BJ101" s="95">
        <f>IF($C101 = "neg", (($D101+1) - VLOOKUP($B101,'Results-formatted 060121'!$A:BG,(BJ$3+2),FALSE)), IF($C101 = "pos-neg", (3+VLOOKUP($B101,'Results-formatted 060121'!$A:BG,(BJ$3+2),FALSE)), VLOOKUP($B101,'Results-formatted 060121'!$A:BG,(BJ$3+2),FALSE)))</f>
        <v>1</v>
      </c>
      <c r="BK101" s="95">
        <f>IF($C101 = "neg", (($D101+1) - VLOOKUP($B101,'Results-formatted 060121'!$A:BH,(BK$3+2),FALSE)), IF($C101 = "pos-neg", (3+VLOOKUP($B101,'Results-formatted 060121'!$A:BH,(BK$3+2),FALSE)), VLOOKUP($B101,'Results-formatted 060121'!$A:BH,(BK$3+2),FALSE)))</f>
        <v>2</v>
      </c>
      <c r="BL101" s="95">
        <f>IF($C101 = "neg", (($D101+1) - VLOOKUP($B101,'Results-formatted 060121'!$A:BI,(BL$3+2),FALSE)), IF($C101 = "pos-neg", (3+VLOOKUP($B101,'Results-formatted 060121'!$A:BI,(BL$3+2),FALSE)), VLOOKUP($B101,'Results-formatted 060121'!$A:BI,(BL$3+2),FALSE)))</f>
        <v>2</v>
      </c>
      <c r="BM101" s="95">
        <f>IF($C101 = "neg", (($D101+1) - VLOOKUP($B101,'Results-formatted 060121'!$A:BJ,(BM$3+2),FALSE)), IF($C101 = "pos-neg", (3+VLOOKUP($B101,'Results-formatted 060121'!$A:BJ,(BM$3+2),FALSE)), VLOOKUP($B101,'Results-formatted 060121'!$A:BJ,(BM$3+2),FALSE)))</f>
        <v>2</v>
      </c>
      <c r="BN101" s="95"/>
      <c r="BO101" s="95"/>
      <c r="BP101" s="95"/>
      <c r="BQ101" s="95"/>
      <c r="BR101" s="95"/>
      <c r="BS101" s="95"/>
      <c r="BT101" s="95"/>
      <c r="BU101" s="95"/>
      <c r="BV101" s="95"/>
      <c r="BW101" s="95"/>
      <c r="BX101" s="95"/>
      <c r="BY101" s="95"/>
      <c r="BZ101" s="95"/>
      <c r="CA101" s="95"/>
      <c r="CB101" s="95"/>
      <c r="CC101" s="95"/>
      <c r="CD101" s="99"/>
      <c r="CE101" s="25">
        <f t="shared" si="21"/>
        <v>2.6666666666666665</v>
      </c>
      <c r="CF101" s="25">
        <f t="shared" si="22"/>
        <v>1.2166453832980935</v>
      </c>
    </row>
    <row r="102" spans="2:84" ht="42" x14ac:dyDescent="0.15">
      <c r="B102" s="84" t="s">
        <v>766</v>
      </c>
      <c r="C102" s="86" t="s">
        <v>224</v>
      </c>
      <c r="D102" s="2">
        <v>5</v>
      </c>
      <c r="E102" s="15" t="s">
        <v>271</v>
      </c>
      <c r="F102" s="95">
        <f>IF($C102 = "neg", (($D102+1) - VLOOKUP($B102,'Results-formatted 060121'!$A:$AJ,(F$3+2),FALSE)), IF($C102 = "pos-neg", (3+VLOOKUP($B102,'Results-formatted 060121'!$A:$AJ,(F$3+2),FALSE)), VLOOKUP($B102,'Results-formatted 060121'!$A:$AJ,(F$3+2),FALSE)))</f>
        <v>3</v>
      </c>
      <c r="G102" s="95">
        <f>IF($C102 = "neg", (($D102+1) - VLOOKUP($B102,'Results-formatted 060121'!$A:$AJ,(G$3+2),FALSE)), IF($C102 = "pos-neg", (3+VLOOKUP($B102,'Results-formatted 060121'!$A:$AJ,(G$3+2),FALSE)), VLOOKUP($B102,'Results-formatted 060121'!$A:$AJ,(G$3+2),FALSE)))</f>
        <v>5</v>
      </c>
      <c r="H102" s="95">
        <f>IF($C102 = "neg", (($D102+1) - VLOOKUP($B102,'Results-formatted 060121'!$A:$AJ,(H$3+2),FALSE)), IF($C102 = "pos-neg", (3+VLOOKUP($B102,'Results-formatted 060121'!$A:$AJ,(H$3+2),FALSE)), VLOOKUP($B102,'Results-formatted 060121'!$A:$AJ,(H$3+2),FALSE)))</f>
        <v>5</v>
      </c>
      <c r="I102" s="95">
        <f>IF($C102 = "neg", (($D102+1) - VLOOKUP($B102,'Results-formatted 060121'!$A:$AJ,(I$3+2),FALSE)), IF($C102 = "pos-neg", (3+VLOOKUP($B102,'Results-formatted 060121'!$A:$AJ,(I$3+2),FALSE)), VLOOKUP($B102,'Results-formatted 060121'!$A:$AJ,(I$3+2),FALSE)))</f>
        <v>3</v>
      </c>
      <c r="J102" s="95">
        <f>IF($C102 = "neg", (($D102+1) - VLOOKUP($B102,'Results-formatted 060121'!$A:$AJ,(J$3+2),FALSE)), IF($C102 = "pos-neg", (3+VLOOKUP($B102,'Results-formatted 060121'!$A:$AJ,(J$3+2),FALSE)), VLOOKUP($B102,'Results-formatted 060121'!$A:$AJ,(J$3+2),FALSE)))</f>
        <v>3</v>
      </c>
      <c r="K102" s="95">
        <f>IF($C102 = "neg", (($D102+1) - VLOOKUP($B102,'Results-formatted 060121'!$A:$AJ,(K$3+2),FALSE)), IF($C102 = "pos-neg", (3+VLOOKUP($B102,'Results-formatted 060121'!$A:$AJ,(K$3+2),FALSE)), VLOOKUP($B102,'Results-formatted 060121'!$A:$AJ,(K$3+2),FALSE)))</f>
        <v>5</v>
      </c>
      <c r="L102" s="95">
        <f>IF($C102 = "neg", (($D102+1) - VLOOKUP($B102,'Results-formatted 060121'!$A:$AJ,(L$3+2),FALSE)), IF($C102 = "pos-neg", (3+VLOOKUP($B102,'Results-formatted 060121'!$A:$AJ,(L$3+2),FALSE)), VLOOKUP($B102,'Results-formatted 060121'!$A:$AJ,(L$3+2),FALSE)))</f>
        <v>3</v>
      </c>
      <c r="M102" s="95">
        <f>IF($C102 = "neg", (($D102+1) - VLOOKUP($B102,'Results-formatted 060121'!$A:$AJ,(M$3+2),FALSE)), IF($C102 = "pos-neg", (3+VLOOKUP($B102,'Results-formatted 060121'!$A:$AJ,(M$3+2),FALSE)), VLOOKUP($B102,'Results-formatted 060121'!$A:$AJ,(M$3+2),FALSE)))</f>
        <v>5</v>
      </c>
      <c r="N102" s="95">
        <f>IF($C102 = "neg", (($D102+1) - VLOOKUP($B102,'Results-formatted 060121'!$A:$AJ,(N$3+2),FALSE)), IF($C102 = "pos-neg", (3+VLOOKUP($B102,'Results-formatted 060121'!$A:$AJ,(N$3+2),FALSE)), VLOOKUP($B102,'Results-formatted 060121'!$A:$AJ,(N$3+2),FALSE)))</f>
        <v>4</v>
      </c>
      <c r="O102" s="95">
        <f>IF($C102 = "neg", (($D102+1) - VLOOKUP($B102,'Results-formatted 060121'!$A:$AJ,(O$3+2),FALSE)), IF($C102 = "pos-neg", (3+VLOOKUP($B102,'Results-formatted 060121'!$A:$AJ,(O$3+2),FALSE)), VLOOKUP($B102,'Results-formatted 060121'!$A:$AJ,(O$3+2),FALSE)))</f>
        <v>5</v>
      </c>
      <c r="P102" s="95">
        <f>IF($C102 = "neg", (($D102+1) - VLOOKUP($B102,'Results-formatted 060121'!$A:$AJ,(P$3+2),FALSE)), IF($C102 = "pos-neg", (3+VLOOKUP($B102,'Results-formatted 060121'!$A:$AJ,(P$3+2),FALSE)), VLOOKUP($B102,'Results-formatted 060121'!$A:$AJ,(P$3+2),FALSE)))</f>
        <v>5</v>
      </c>
      <c r="Q102" s="95">
        <f>IF($C102 = "neg", (($D102+1) - VLOOKUP($B102,'Results-formatted 060121'!$A:$AJ,(Q$3+2),FALSE)), IF($C102 = "pos-neg", (3+VLOOKUP($B102,'Results-formatted 060121'!$A:$AJ,(Q$3+2),FALSE)), VLOOKUP($B102,'Results-formatted 060121'!$A:$AJ,(Q$3+2),FALSE)))</f>
        <v>5</v>
      </c>
      <c r="R102" s="95">
        <f>IF($C102 = "neg", (($D102+1) - VLOOKUP($B102,'Results-formatted 060121'!$A:$AJ,(R$3+2),FALSE)), IF($C102 = "pos-neg", (3+VLOOKUP($B102,'Results-formatted 060121'!$A:$AJ,(R$3+2),FALSE)), VLOOKUP($B102,'Results-formatted 060121'!$A:$AJ,(R$3+2),FALSE)))</f>
        <v>4</v>
      </c>
      <c r="S102" s="95">
        <f>IF($C102 = "neg", (($D102+1) - VLOOKUP($B102,'Results-formatted 060121'!$A:$AJ,(S$3+2),FALSE)), IF($C102 = "pos-neg", (3+VLOOKUP($B102,'Results-formatted 060121'!$A:$AJ,(S$3+2),FALSE)), VLOOKUP($B102,'Results-formatted 060121'!$A:$AJ,(S$3+2),FALSE)))</f>
        <v>1</v>
      </c>
      <c r="T102" s="95">
        <f>IF($C102 = "neg", (($D102+1) - VLOOKUP($B102,'Results-formatted 060121'!$A:$AJ,(T$3+2),FALSE)), IF($C102 = "pos-neg", (3+VLOOKUP($B102,'Results-formatted 060121'!$A:$AJ,(T$3+2),FALSE)), VLOOKUP($B102,'Results-formatted 060121'!$A:$AJ,(T$3+2),FALSE)))</f>
        <v>5</v>
      </c>
      <c r="U102" s="95">
        <f>IF($C102 = "neg", (($D102+1) - VLOOKUP($B102,'Results-formatted 060121'!$A:$AJ,(U$3+2),FALSE)), IF($C102 = "pos-neg", (3+VLOOKUP($B102,'Results-formatted 060121'!$A:$AJ,(U$3+2),FALSE)), VLOOKUP($B102,'Results-formatted 060121'!$A:$AJ,(U$3+2),FALSE)))</f>
        <v>4</v>
      </c>
      <c r="V102" s="95">
        <f>IF($C102 = "neg", (($D102+1) - VLOOKUP($B102,'Results-formatted 060121'!$A:$AJ,(V$3+2),FALSE)), IF($C102 = "pos-neg", (3+VLOOKUP($B102,'Results-formatted 060121'!$A:$AJ,(V$3+2),FALSE)), VLOOKUP($B102,'Results-formatted 060121'!$A:$AJ,(V$3+2),FALSE)))</f>
        <v>4</v>
      </c>
      <c r="W102" s="95">
        <f>IF($C102 = "neg", (($D102+1) - VLOOKUP($B102,'Results-formatted 060121'!$A:$AJ,(W$3+2),FALSE)), IF($C102 = "pos-neg", (3+VLOOKUP($B102,'Results-formatted 060121'!$A:$AJ,(W$3+2),FALSE)), VLOOKUP($B102,'Results-formatted 060121'!$A:$AJ,(W$3+2),FALSE)))</f>
        <v>4</v>
      </c>
      <c r="X102" s="95">
        <f>IF($C102 = "neg", (($D102+1) - VLOOKUP($B102,'Results-formatted 060121'!$A:$AJ,(X$3+2),FALSE)), IF($C102 = "pos-neg", (3+VLOOKUP($B102,'Results-formatted 060121'!$A:$AJ,(X$3+2),FALSE)), VLOOKUP($B102,'Results-formatted 060121'!$A:$AJ,(X$3+2),FALSE)))</f>
        <v>5</v>
      </c>
      <c r="Y102" s="95">
        <f>IF($C102 = "neg", (($D102+1) - VLOOKUP($B102,'Results-formatted 060121'!$A:$AJ,(Y$3+2),FALSE)), IF($C102 = "pos-neg", (3+VLOOKUP($B102,'Results-formatted 060121'!$A:$AJ,(Y$3+2),FALSE)), VLOOKUP($B102,'Results-formatted 060121'!$A:$AJ,(Y$3+2),FALSE)))</f>
        <v>5</v>
      </c>
      <c r="Z102" s="95">
        <f>IF($C102 = "neg", (($D102+1) - VLOOKUP($B102,'Results-formatted 060121'!$A:$AJ,(Z$3+2),FALSE)), IF($C102 = "pos-neg", (3+VLOOKUP($B102,'Results-formatted 060121'!$A:$AJ,(Z$3+2),FALSE)), VLOOKUP($B102,'Results-formatted 060121'!$A:$AJ,(Z$3+2),FALSE)))</f>
        <v>5</v>
      </c>
      <c r="AA102" s="95">
        <f>IF($C102 = "neg", (($D102+1) - VLOOKUP($B102,'Results-formatted 060121'!$A:$AJ,(AA$3+2),FALSE)), IF($C102 = "pos-neg", (3+VLOOKUP($B102,'Results-formatted 060121'!$A:$AJ,(AA$3+2),FALSE)), VLOOKUP($B102,'Results-formatted 060121'!$A:$AJ,(AA$3+2),FALSE)))</f>
        <v>4</v>
      </c>
      <c r="AB102" s="95">
        <f>IF($C102 = "neg", (($D102+1) - VLOOKUP($B102,'Results-formatted 060121'!$A:$AJ,(AB$3+2),FALSE)), IF($C102 = "pos-neg", (3+VLOOKUP($B102,'Results-formatted 060121'!$A:$AJ,(AB$3+2),FALSE)), VLOOKUP($B102,'Results-formatted 060121'!$A:$AJ,(AB$3+2),FALSE)))</f>
        <v>4</v>
      </c>
      <c r="AC102" s="95">
        <f>IF($C102 = "neg", (($D102+1) - VLOOKUP($B102,'Results-formatted 060121'!$A:$AJ,(AC$3+2),FALSE)), IF($C102 = "pos-neg", (3+VLOOKUP($B102,'Results-formatted 060121'!$A:$AJ,(AC$3+2),FALSE)), VLOOKUP($B102,'Results-formatted 060121'!$A:$AJ,(AC$3+2),FALSE)))</f>
        <v>3</v>
      </c>
      <c r="AD102" s="95">
        <f>IF($C102 = "neg", (($D102+1) - VLOOKUP($B102,'Results-formatted 060121'!$A:$AJ,(AD$3+2),FALSE)), IF($C102 = "pos-neg", (3+VLOOKUP($B102,'Results-formatted 060121'!$A:$AJ,(AD$3+2),FALSE)), VLOOKUP($B102,'Results-formatted 060121'!$A:$AJ,(AD$3+2),FALSE)))</f>
        <v>4</v>
      </c>
      <c r="AE102" s="95">
        <f>IF($C102 = "neg", (($D102+1) - VLOOKUP($B102,'Results-formatted 060121'!$A:$AJ,(AE$3+2),FALSE)), IF($C102 = "pos-neg", (3+VLOOKUP($B102,'Results-formatted 060121'!$A:$AJ,(AE$3+2),FALSE)), VLOOKUP($B102,'Results-formatted 060121'!$A:$AJ,(AE$3+2),FALSE)))</f>
        <v>5</v>
      </c>
      <c r="AF102" s="95">
        <f>IF($C102 = "neg", (($D102+1) - VLOOKUP($B102,'Results-formatted 060121'!$A:$AJ,(AF$3+2),FALSE)), IF($C102 = "pos-neg", (3+VLOOKUP($B102,'Results-formatted 060121'!$A:$AJ,(AF$3+2),FALSE)), VLOOKUP($B102,'Results-formatted 060121'!$A:$AJ,(AF$3+2),FALSE)))</f>
        <v>5</v>
      </c>
      <c r="AG102" s="95">
        <f>IF($C102 = "neg", (($D102+1) - VLOOKUP($B102,'Results-formatted 060121'!$A:$AJ,(AG$3+2),FALSE)), IF($C102 = "pos-neg", (3+VLOOKUP($B102,'Results-formatted 060121'!$A:$AJ,(AG$3+2),FALSE)), VLOOKUP($B102,'Results-formatted 060121'!$A:$AJ,(AG$3+2),FALSE)))</f>
        <v>5</v>
      </c>
      <c r="AH102" s="95">
        <f>IF($C102 = "neg", (($D102+1) - VLOOKUP($B102,'Results-formatted 060121'!$A:$AJ,(AH$3+2),FALSE)), IF($C102 = "pos-neg", (3+VLOOKUP($B102,'Results-formatted 060121'!$A:$AJ,(AH$3+2),FALSE)), VLOOKUP($B102,'Results-formatted 060121'!$A:$AJ,(AH$3+2),FALSE)))</f>
        <v>4</v>
      </c>
      <c r="AI102" s="95">
        <f>IF($C102 = "neg", (($D102+1) - VLOOKUP($B102,'Results-formatted 060121'!$A:$AJ,(AI$3+2),FALSE)), IF($C102 = "pos-neg", (3+VLOOKUP($B102,'Results-formatted 060121'!$A:$AJ,(AI$3+2),FALSE)), VLOOKUP($B102,'Results-formatted 060121'!$A:$AJ,(AI$3+2),FALSE)))</f>
        <v>1</v>
      </c>
      <c r="AJ102" s="95">
        <f>IF($C102 = "neg", (($D102+1) - VLOOKUP($B102,'Results-formatted 060121'!$A:$AJ,(AJ$3+2),FALSE)), IF($C102 = "pos-neg", (3+VLOOKUP($B102,'Results-formatted 060121'!$A:$AJ,(AJ$3+2),FALSE)), VLOOKUP($B102,'Results-formatted 060121'!$A:$AJ,(AJ$3+2),FALSE)))</f>
        <v>5</v>
      </c>
      <c r="AK102" s="95">
        <f>IF($C102 = "neg", (($D102+1) - VLOOKUP($B102,'Results-formatted 060121'!$A:$AJ,(AK$3+2),FALSE)), IF($C102 = "pos-neg", (3+VLOOKUP($B102,'Results-formatted 060121'!$A:$AJ,(AK$3+2),FALSE)), VLOOKUP($B102,'Results-formatted 060121'!$A:$AJ,(AK$3+2),FALSE)))</f>
        <v>5</v>
      </c>
      <c r="AL102" s="95">
        <f>IF($C102 = "neg", (($D102+1) - VLOOKUP($B102,'Results-formatted 060121'!$A:$AJ,(AL$3+2),FALSE)), IF($C102 = "pos-neg", (3+VLOOKUP($B102,'Results-formatted 060121'!$A:$AJ,(AL$3+2),FALSE)), VLOOKUP($B102,'Results-formatted 060121'!$A:$AJ,(AL$3+2),FALSE)))</f>
        <v>5</v>
      </c>
      <c r="AM102" s="95">
        <f>IF($C102 = "neg", (($D102+1) - VLOOKUP($B102,'Results-formatted 060121'!$A:AJ,(AM$3+2),FALSE)), IF($C102 = "pos-neg", (3+VLOOKUP($B102,'Results-formatted 060121'!$A:AJ,(AM$3+2),FALSE)), VLOOKUP($B102,'Results-formatted 060121'!$A:AJ,(AM$3+2),FALSE)))</f>
        <v>5</v>
      </c>
      <c r="AN102" s="95">
        <f>IF($C102 = "neg", (($D102+1) - VLOOKUP($B102,'Results-formatted 060121'!$A:AK,(AN$3+2),FALSE)), IF($C102 = "pos-neg", (3+VLOOKUP($B102,'Results-formatted 060121'!$A:AK,(AN$3+2),FALSE)), VLOOKUP($B102,'Results-formatted 060121'!$A:AK,(AN$3+2),FALSE)))</f>
        <v>4</v>
      </c>
      <c r="AO102" s="95">
        <f>IF($C102 = "neg", (($D102+1) - VLOOKUP($B102,'Results-formatted 060121'!$A:AL,(AO$3+2),FALSE)), IF($C102 = "pos-neg", (3+VLOOKUP($B102,'Results-formatted 060121'!$A:AL,(AO$3+2),FALSE)), VLOOKUP($B102,'Results-formatted 060121'!$A:AL,(AO$3+2),FALSE)))</f>
        <v>5</v>
      </c>
      <c r="AP102" s="95">
        <f>IF($C102 = "neg", (($D102+1) - VLOOKUP($B102,'Results-formatted 060121'!$A:AM,(AP$3+2),FALSE)), IF($C102 = "pos-neg", (3+VLOOKUP($B102,'Results-formatted 060121'!$A:AM,(AP$3+2),FALSE)), VLOOKUP($B102,'Results-formatted 060121'!$A:AM,(AP$3+2),FALSE)))</f>
        <v>3</v>
      </c>
      <c r="AQ102" s="95">
        <f>IF($C102 = "neg", (($D102+1) - VLOOKUP($B102,'Results-formatted 060121'!$A:AN,(AQ$3+2),FALSE)), IF($C102 = "pos-neg", (3+VLOOKUP($B102,'Results-formatted 060121'!$A:AN,(AQ$3+2),FALSE)), VLOOKUP($B102,'Results-formatted 060121'!$A:AN,(AQ$3+2),FALSE)))</f>
        <v>4</v>
      </c>
      <c r="AR102" s="95">
        <f>IF($C102 = "neg", (($D102+1) - VLOOKUP($B102,'Results-formatted 060121'!$A:AO,(AR$3+2),FALSE)), IF($C102 = "pos-neg", (3+VLOOKUP($B102,'Results-formatted 060121'!$A:AO,(AR$3+2),FALSE)), VLOOKUP($B102,'Results-formatted 060121'!$A:AO,(AR$3+2),FALSE)))</f>
        <v>4</v>
      </c>
      <c r="AS102" s="95">
        <f>IF($C102 = "neg", (($D102+1) - VLOOKUP($B102,'Results-formatted 060121'!$A:AP,(AS$3+2),FALSE)), IF($C102 = "pos-neg", (3+VLOOKUP($B102,'Results-formatted 060121'!$A:AP,(AS$3+2),FALSE)), VLOOKUP($B102,'Results-formatted 060121'!$A:AP,(AS$3+2),FALSE)))</f>
        <v>4</v>
      </c>
      <c r="AT102" s="95">
        <f>IF($C102 = "neg", (($D102+1) - VLOOKUP($B102,'Results-formatted 060121'!$A:AQ,(AT$3+2),FALSE)), IF($C102 = "pos-neg", (3+VLOOKUP($B102,'Results-formatted 060121'!$A:AQ,(AT$3+2),FALSE)), VLOOKUP($B102,'Results-formatted 060121'!$A:AQ,(AT$3+2),FALSE)))</f>
        <v>5</v>
      </c>
      <c r="AU102" s="95">
        <f>IF($C102 = "neg", (($D102+1) - VLOOKUP($B102,'Results-formatted 060121'!$A:AR,(AU$3+2),FALSE)), IF($C102 = "pos-neg", (3+VLOOKUP($B102,'Results-formatted 060121'!$A:AR,(AU$3+2),FALSE)), VLOOKUP($B102,'Results-formatted 060121'!$A:AR,(AU$3+2),FALSE)))</f>
        <v>4</v>
      </c>
      <c r="AV102" s="95">
        <f>IF($C102 = "neg", (($D102+1) - VLOOKUP($B102,'Results-formatted 060121'!$A:AS,(AV$3+2),FALSE)), IF($C102 = "pos-neg", (3+VLOOKUP($B102,'Results-formatted 060121'!$A:AS,(AV$3+2),FALSE)), VLOOKUP($B102,'Results-formatted 060121'!$A:AS,(AV$3+2),FALSE)))</f>
        <v>5</v>
      </c>
      <c r="AW102" s="95">
        <f>IF($C102 = "neg", (($D102+1) - VLOOKUP($B102,'Results-formatted 060121'!$A:AT,(AW$3+2),FALSE)), IF($C102 = "pos-neg", (3+VLOOKUP($B102,'Results-formatted 060121'!$A:AT,(AW$3+2),FALSE)), VLOOKUP($B102,'Results-formatted 060121'!$A:AT,(AW$3+2),FALSE)))</f>
        <v>4</v>
      </c>
      <c r="AX102" s="95">
        <f>IF($C102 = "neg", (($D102+1) - VLOOKUP($B102,'Results-formatted 060121'!$A:AU,(AX$3+2),FALSE)), IF($C102 = "pos-neg", (3+VLOOKUP($B102,'Results-formatted 060121'!$A:AU,(AX$3+2),FALSE)), VLOOKUP($B102,'Results-formatted 060121'!$A:AU,(AX$3+2),FALSE)))</f>
        <v>2</v>
      </c>
      <c r="AY102" s="95">
        <f>IF($C102 = "neg", (($D102+1) - VLOOKUP($B102,'Results-formatted 060121'!$A:AV,(AY$3+2),FALSE)), IF($C102 = "pos-neg", (3+VLOOKUP($B102,'Results-formatted 060121'!$A:AV,(AY$3+2),FALSE)), VLOOKUP($B102,'Results-formatted 060121'!$A:AV,(AY$3+2),FALSE)))</f>
        <v>0</v>
      </c>
      <c r="AZ102" s="95">
        <f>IF($C102 = "neg", (($D102+1) - VLOOKUP($B102,'Results-formatted 060121'!$A:AW,(AZ$3+2),FALSE)), IF($C102 = "pos-neg", (3+VLOOKUP($B102,'Results-formatted 060121'!$A:AW,(AZ$3+2),FALSE)), VLOOKUP($B102,'Results-formatted 060121'!$A:AW,(AZ$3+2),FALSE)))</f>
        <v>5</v>
      </c>
      <c r="BA102" s="95">
        <f>IF($C102 = "neg", (($D102+1) - VLOOKUP($B102,'Results-formatted 060121'!$A:AX,(BA$3+2),FALSE)), IF($C102 = "pos-neg", (3+VLOOKUP($B102,'Results-formatted 060121'!$A:AX,(BA$3+2),FALSE)), VLOOKUP($B102,'Results-formatted 060121'!$A:AX,(BA$3+2),FALSE)))</f>
        <v>4</v>
      </c>
      <c r="BB102" s="95">
        <f>IF($C102 = "neg", (($D102+1) - VLOOKUP($B102,'Results-formatted 060121'!$A:AY,(BB$3+2),FALSE)), IF($C102 = "pos-neg", (3+VLOOKUP($B102,'Results-formatted 060121'!$A:AY,(BB$3+2),FALSE)), VLOOKUP($B102,'Results-formatted 060121'!$A:AY,(BB$3+2),FALSE)))</f>
        <v>5</v>
      </c>
      <c r="BC102" s="95">
        <f>IF($C102 = "neg", (($D102+1) - VLOOKUP($B102,'Results-formatted 060121'!$A:AZ,(BC$3+2),FALSE)), IF($C102 = "pos-neg", (3+VLOOKUP($B102,'Results-formatted 060121'!$A:AZ,(BC$3+2),FALSE)), VLOOKUP($B102,'Results-formatted 060121'!$A:AZ,(BC$3+2),FALSE)))</f>
        <v>3</v>
      </c>
      <c r="BD102" s="95">
        <f>IF($C102 = "neg", (($D102+1) - VLOOKUP($B102,'Results-formatted 060121'!$A:BA,(BD$3+2),FALSE)), IF($C102 = "pos-neg", (3+VLOOKUP($B102,'Results-formatted 060121'!$A:BA,(BD$3+2),FALSE)), VLOOKUP($B102,'Results-formatted 060121'!$A:BA,(BD$3+2),FALSE)))</f>
        <v>4</v>
      </c>
      <c r="BE102" s="95">
        <f>IF($C102 = "neg", (($D102+1) - VLOOKUP($B102,'Results-formatted 060121'!$A:BB,(BE$3+2),FALSE)), IF($C102 = "pos-neg", (3+VLOOKUP($B102,'Results-formatted 060121'!$A:BB,(BE$3+2),FALSE)), VLOOKUP($B102,'Results-formatted 060121'!$A:BB,(BE$3+2),FALSE)))</f>
        <v>4</v>
      </c>
      <c r="BF102" s="95">
        <f>IF($C102 = "neg", (($D102+1) - VLOOKUP($B102,'Results-formatted 060121'!$A:BC,(BF$3+2),FALSE)), IF($C102 = "pos-neg", (3+VLOOKUP($B102,'Results-formatted 060121'!$A:BC,(BF$3+2),FALSE)), VLOOKUP($B102,'Results-formatted 060121'!$A:BC,(BF$3+2),FALSE)))</f>
        <v>5</v>
      </c>
      <c r="BG102" s="95">
        <f>IF($C102 = "neg", (($D102+1) - VLOOKUP($B102,'Results-formatted 060121'!$A:BD,(BG$3+2),FALSE)), IF($C102 = "pos-neg", (3+VLOOKUP($B102,'Results-formatted 060121'!$A:BD,(BG$3+2),FALSE)), VLOOKUP($B102,'Results-formatted 060121'!$A:BD,(BG$3+2),FALSE)))</f>
        <v>4</v>
      </c>
      <c r="BH102" s="95">
        <f>IF($C102 = "neg", (($D102+1) - VLOOKUP($B102,'Results-formatted 060121'!$A:BE,(BH$3+2),FALSE)), IF($C102 = "pos-neg", (3+VLOOKUP($B102,'Results-formatted 060121'!$A:BE,(BH$3+2),FALSE)), VLOOKUP($B102,'Results-formatted 060121'!$A:BE,(BH$3+2),FALSE)))</f>
        <v>3</v>
      </c>
      <c r="BI102" s="95">
        <f>IF($C102 = "neg", (($D102+1) - VLOOKUP($B102,'Results-formatted 060121'!$A:BF,(BI$3+2),FALSE)), IF($C102 = "pos-neg", (3+VLOOKUP($B102,'Results-formatted 060121'!$A:BF,(BI$3+2),FALSE)), VLOOKUP($B102,'Results-formatted 060121'!$A:BF,(BI$3+2),FALSE)))</f>
        <v>4</v>
      </c>
      <c r="BJ102" s="95">
        <f>IF($C102 = "neg", (($D102+1) - VLOOKUP($B102,'Results-formatted 060121'!$A:BG,(BJ$3+2),FALSE)), IF($C102 = "pos-neg", (3+VLOOKUP($B102,'Results-formatted 060121'!$A:BG,(BJ$3+2),FALSE)), VLOOKUP($B102,'Results-formatted 060121'!$A:BG,(BJ$3+2),FALSE)))</f>
        <v>3</v>
      </c>
      <c r="BK102" s="95">
        <f>IF($C102 = "neg", (($D102+1) - VLOOKUP($B102,'Results-formatted 060121'!$A:BH,(BK$3+2),FALSE)), IF($C102 = "pos-neg", (3+VLOOKUP($B102,'Results-formatted 060121'!$A:BH,(BK$3+2),FALSE)), VLOOKUP($B102,'Results-formatted 060121'!$A:BH,(BK$3+2),FALSE)))</f>
        <v>4</v>
      </c>
      <c r="BL102" s="95">
        <f>IF($C102 = "neg", (($D102+1) - VLOOKUP($B102,'Results-formatted 060121'!$A:BI,(BL$3+2),FALSE)), IF($C102 = "pos-neg", (3+VLOOKUP($B102,'Results-formatted 060121'!$A:BI,(BL$3+2),FALSE)), VLOOKUP($B102,'Results-formatted 060121'!$A:BI,(BL$3+2),FALSE)))</f>
        <v>4</v>
      </c>
      <c r="BM102" s="95">
        <f>IF($C102 = "neg", (($D102+1) - VLOOKUP($B102,'Results-formatted 060121'!$A:BJ,(BM$3+2),FALSE)), IF($C102 = "pos-neg", (3+VLOOKUP($B102,'Results-formatted 060121'!$A:BJ,(BM$3+2),FALSE)), VLOOKUP($B102,'Results-formatted 060121'!$A:BJ,(BM$3+2),FALSE)))</f>
        <v>3</v>
      </c>
      <c r="BN102" s="95"/>
      <c r="BO102" s="95"/>
      <c r="BP102" s="95"/>
      <c r="BQ102" s="95"/>
      <c r="BR102" s="95"/>
      <c r="BS102" s="95"/>
      <c r="BT102" s="95"/>
      <c r="BU102" s="95"/>
      <c r="BV102" s="95"/>
      <c r="BW102" s="95"/>
      <c r="BX102" s="95"/>
      <c r="BY102" s="95"/>
      <c r="BZ102" s="95"/>
      <c r="CA102" s="95"/>
      <c r="CB102" s="95"/>
      <c r="CC102" s="95"/>
      <c r="CD102" s="99"/>
      <c r="CE102" s="25">
        <f t="shared" si="21"/>
        <v>4.0333333333333332</v>
      </c>
      <c r="CF102" s="25">
        <f t="shared" si="22"/>
        <v>1.1041779926932169</v>
      </c>
    </row>
    <row r="103" spans="2:84" ht="42" x14ac:dyDescent="0.15">
      <c r="B103" s="84" t="s">
        <v>767</v>
      </c>
      <c r="C103" s="86" t="s">
        <v>225</v>
      </c>
      <c r="D103" s="2">
        <v>5</v>
      </c>
      <c r="E103" s="15" t="s">
        <v>272</v>
      </c>
      <c r="F103" s="95">
        <f>IF($C103 = "neg", (($D103+1) - VLOOKUP($B103,'Results-formatted 060121'!$A:$AJ,(F$3+2),FALSE)), IF($C103 = "pos-neg", (3+VLOOKUP($B103,'Results-formatted 060121'!$A:$AJ,(F$3+2),FALSE)), VLOOKUP($B103,'Results-formatted 060121'!$A:$AJ,(F$3+2),FALSE)))</f>
        <v>3</v>
      </c>
      <c r="G103" s="95">
        <f>IF($C103 = "neg", (($D103+1) - VLOOKUP($B103,'Results-formatted 060121'!$A:$AJ,(G$3+2),FALSE)), IF($C103 = "pos-neg", (3+VLOOKUP($B103,'Results-formatted 060121'!$A:$AJ,(G$3+2),FALSE)), VLOOKUP($B103,'Results-formatted 060121'!$A:$AJ,(G$3+2),FALSE)))</f>
        <v>5</v>
      </c>
      <c r="H103" s="95">
        <f>IF($C103 = "neg", (($D103+1) - VLOOKUP($B103,'Results-formatted 060121'!$A:$AJ,(H$3+2),FALSE)), IF($C103 = "pos-neg", (3+VLOOKUP($B103,'Results-formatted 060121'!$A:$AJ,(H$3+2),FALSE)), VLOOKUP($B103,'Results-formatted 060121'!$A:$AJ,(H$3+2),FALSE)))</f>
        <v>3</v>
      </c>
      <c r="I103" s="95">
        <f>IF($C103 = "neg", (($D103+1) - VLOOKUP($B103,'Results-formatted 060121'!$A:$AJ,(I$3+2),FALSE)), IF($C103 = "pos-neg", (3+VLOOKUP($B103,'Results-formatted 060121'!$A:$AJ,(I$3+2),FALSE)), VLOOKUP($B103,'Results-formatted 060121'!$A:$AJ,(I$3+2),FALSE)))</f>
        <v>1</v>
      </c>
      <c r="J103" s="95">
        <f>IF($C103 = "neg", (($D103+1) - VLOOKUP($B103,'Results-formatted 060121'!$A:$AJ,(J$3+2),FALSE)), IF($C103 = "pos-neg", (3+VLOOKUP($B103,'Results-formatted 060121'!$A:$AJ,(J$3+2),FALSE)), VLOOKUP($B103,'Results-formatted 060121'!$A:$AJ,(J$3+2),FALSE)))</f>
        <v>3</v>
      </c>
      <c r="K103" s="95">
        <f>IF($C103 = "neg", (($D103+1) - VLOOKUP($B103,'Results-formatted 060121'!$A:$AJ,(K$3+2),FALSE)), IF($C103 = "pos-neg", (3+VLOOKUP($B103,'Results-formatted 060121'!$A:$AJ,(K$3+2),FALSE)), VLOOKUP($B103,'Results-formatted 060121'!$A:$AJ,(K$3+2),FALSE)))</f>
        <v>5</v>
      </c>
      <c r="L103" s="95">
        <f>IF($C103 = "neg", (($D103+1) - VLOOKUP($B103,'Results-formatted 060121'!$A:$AJ,(L$3+2),FALSE)), IF($C103 = "pos-neg", (3+VLOOKUP($B103,'Results-formatted 060121'!$A:$AJ,(L$3+2),FALSE)), VLOOKUP($B103,'Results-formatted 060121'!$A:$AJ,(L$3+2),FALSE)))</f>
        <v>3</v>
      </c>
      <c r="M103" s="95">
        <f>IF($C103 = "neg", (($D103+1) - VLOOKUP($B103,'Results-formatted 060121'!$A:$AJ,(M$3+2),FALSE)), IF($C103 = "pos-neg", (3+VLOOKUP($B103,'Results-formatted 060121'!$A:$AJ,(M$3+2),FALSE)), VLOOKUP($B103,'Results-formatted 060121'!$A:$AJ,(M$3+2),FALSE)))</f>
        <v>5</v>
      </c>
      <c r="N103" s="95">
        <f>IF($C103 = "neg", (($D103+1) - VLOOKUP($B103,'Results-formatted 060121'!$A:$AJ,(N$3+2),FALSE)), IF($C103 = "pos-neg", (3+VLOOKUP($B103,'Results-formatted 060121'!$A:$AJ,(N$3+2),FALSE)), VLOOKUP($B103,'Results-formatted 060121'!$A:$AJ,(N$3+2),FALSE)))</f>
        <v>3</v>
      </c>
      <c r="O103" s="95">
        <f>IF($C103 = "neg", (($D103+1) - VLOOKUP($B103,'Results-formatted 060121'!$A:$AJ,(O$3+2),FALSE)), IF($C103 = "pos-neg", (3+VLOOKUP($B103,'Results-formatted 060121'!$A:$AJ,(O$3+2),FALSE)), VLOOKUP($B103,'Results-formatted 060121'!$A:$AJ,(O$3+2),FALSE)))</f>
        <v>2</v>
      </c>
      <c r="P103" s="95">
        <f>IF($C103 = "neg", (($D103+1) - VLOOKUP($B103,'Results-formatted 060121'!$A:$AJ,(P$3+2),FALSE)), IF($C103 = "pos-neg", (3+VLOOKUP($B103,'Results-formatted 060121'!$A:$AJ,(P$3+2),FALSE)), VLOOKUP($B103,'Results-formatted 060121'!$A:$AJ,(P$3+2),FALSE)))</f>
        <v>4</v>
      </c>
      <c r="Q103" s="95">
        <f>IF($C103 = "neg", (($D103+1) - VLOOKUP($B103,'Results-formatted 060121'!$A:$AJ,(Q$3+2),FALSE)), IF($C103 = "pos-neg", (3+VLOOKUP($B103,'Results-formatted 060121'!$A:$AJ,(Q$3+2),FALSE)), VLOOKUP($B103,'Results-formatted 060121'!$A:$AJ,(Q$3+2),FALSE)))</f>
        <v>4</v>
      </c>
      <c r="R103" s="95">
        <f>IF($C103 = "neg", (($D103+1) - VLOOKUP($B103,'Results-formatted 060121'!$A:$AJ,(R$3+2),FALSE)), IF($C103 = "pos-neg", (3+VLOOKUP($B103,'Results-formatted 060121'!$A:$AJ,(R$3+2),FALSE)), VLOOKUP($B103,'Results-formatted 060121'!$A:$AJ,(R$3+2),FALSE)))</f>
        <v>5</v>
      </c>
      <c r="S103" s="95">
        <f>IF($C103 = "neg", (($D103+1) - VLOOKUP($B103,'Results-formatted 060121'!$A:$AJ,(S$3+2),FALSE)), IF($C103 = "pos-neg", (3+VLOOKUP($B103,'Results-formatted 060121'!$A:$AJ,(S$3+2),FALSE)), VLOOKUP($B103,'Results-formatted 060121'!$A:$AJ,(S$3+2),FALSE)))</f>
        <v>1</v>
      </c>
      <c r="T103" s="95">
        <f>IF($C103 = "neg", (($D103+1) - VLOOKUP($B103,'Results-formatted 060121'!$A:$AJ,(T$3+2),FALSE)), IF($C103 = "pos-neg", (3+VLOOKUP($B103,'Results-formatted 060121'!$A:$AJ,(T$3+2),FALSE)), VLOOKUP($B103,'Results-formatted 060121'!$A:$AJ,(T$3+2),FALSE)))</f>
        <v>5</v>
      </c>
      <c r="U103" s="95">
        <f>IF($C103 = "neg", (($D103+1) - VLOOKUP($B103,'Results-formatted 060121'!$A:$AJ,(U$3+2),FALSE)), IF($C103 = "pos-neg", (3+VLOOKUP($B103,'Results-formatted 060121'!$A:$AJ,(U$3+2),FALSE)), VLOOKUP($B103,'Results-formatted 060121'!$A:$AJ,(U$3+2),FALSE)))</f>
        <v>4</v>
      </c>
      <c r="V103" s="95">
        <f>IF($C103 = "neg", (($D103+1) - VLOOKUP($B103,'Results-formatted 060121'!$A:$AJ,(V$3+2),FALSE)), IF($C103 = "pos-neg", (3+VLOOKUP($B103,'Results-formatted 060121'!$A:$AJ,(V$3+2),FALSE)), VLOOKUP($B103,'Results-formatted 060121'!$A:$AJ,(V$3+2),FALSE)))</f>
        <v>2</v>
      </c>
      <c r="W103" s="95">
        <f>IF($C103 = "neg", (($D103+1) - VLOOKUP($B103,'Results-formatted 060121'!$A:$AJ,(W$3+2),FALSE)), IF($C103 = "pos-neg", (3+VLOOKUP($B103,'Results-formatted 060121'!$A:$AJ,(W$3+2),FALSE)), VLOOKUP($B103,'Results-formatted 060121'!$A:$AJ,(W$3+2),FALSE)))</f>
        <v>3</v>
      </c>
      <c r="X103" s="95">
        <f>IF($C103 = "neg", (($D103+1) - VLOOKUP($B103,'Results-formatted 060121'!$A:$AJ,(X$3+2),FALSE)), IF($C103 = "pos-neg", (3+VLOOKUP($B103,'Results-formatted 060121'!$A:$AJ,(X$3+2),FALSE)), VLOOKUP($B103,'Results-formatted 060121'!$A:$AJ,(X$3+2),FALSE)))</f>
        <v>3</v>
      </c>
      <c r="Y103" s="95">
        <f>IF($C103 = "neg", (($D103+1) - VLOOKUP($B103,'Results-formatted 060121'!$A:$AJ,(Y$3+2),FALSE)), IF($C103 = "pos-neg", (3+VLOOKUP($B103,'Results-formatted 060121'!$A:$AJ,(Y$3+2),FALSE)), VLOOKUP($B103,'Results-formatted 060121'!$A:$AJ,(Y$3+2),FALSE)))</f>
        <v>4</v>
      </c>
      <c r="Z103" s="95">
        <f>IF($C103 = "neg", (($D103+1) - VLOOKUP($B103,'Results-formatted 060121'!$A:$AJ,(Z$3+2),FALSE)), IF($C103 = "pos-neg", (3+VLOOKUP($B103,'Results-formatted 060121'!$A:$AJ,(Z$3+2),FALSE)), VLOOKUP($B103,'Results-formatted 060121'!$A:$AJ,(Z$3+2),FALSE)))</f>
        <v>4</v>
      </c>
      <c r="AA103" s="95">
        <f>IF($C103 = "neg", (($D103+1) - VLOOKUP($B103,'Results-formatted 060121'!$A:$AJ,(AA$3+2),FALSE)), IF($C103 = "pos-neg", (3+VLOOKUP($B103,'Results-formatted 060121'!$A:$AJ,(AA$3+2),FALSE)), VLOOKUP($B103,'Results-formatted 060121'!$A:$AJ,(AA$3+2),FALSE)))</f>
        <v>5</v>
      </c>
      <c r="AB103" s="95">
        <f>IF($C103 = "neg", (($D103+1) - VLOOKUP($B103,'Results-formatted 060121'!$A:$AJ,(AB$3+2),FALSE)), IF($C103 = "pos-neg", (3+VLOOKUP($B103,'Results-formatted 060121'!$A:$AJ,(AB$3+2),FALSE)), VLOOKUP($B103,'Results-formatted 060121'!$A:$AJ,(AB$3+2),FALSE)))</f>
        <v>2</v>
      </c>
      <c r="AC103" s="95">
        <f>IF($C103 = "neg", (($D103+1) - VLOOKUP($B103,'Results-formatted 060121'!$A:$AJ,(AC$3+2),FALSE)), IF($C103 = "pos-neg", (3+VLOOKUP($B103,'Results-formatted 060121'!$A:$AJ,(AC$3+2),FALSE)), VLOOKUP($B103,'Results-formatted 060121'!$A:$AJ,(AC$3+2),FALSE)))</f>
        <v>4</v>
      </c>
      <c r="AD103" s="95">
        <f>IF($C103 = "neg", (($D103+1) - VLOOKUP($B103,'Results-formatted 060121'!$A:$AJ,(AD$3+2),FALSE)), IF($C103 = "pos-neg", (3+VLOOKUP($B103,'Results-formatted 060121'!$A:$AJ,(AD$3+2),FALSE)), VLOOKUP($B103,'Results-formatted 060121'!$A:$AJ,(AD$3+2),FALSE)))</f>
        <v>4</v>
      </c>
      <c r="AE103" s="95">
        <f>IF($C103 = "neg", (($D103+1) - VLOOKUP($B103,'Results-formatted 060121'!$A:$AJ,(AE$3+2),FALSE)), IF($C103 = "pos-neg", (3+VLOOKUP($B103,'Results-formatted 060121'!$A:$AJ,(AE$3+2),FALSE)), VLOOKUP($B103,'Results-formatted 060121'!$A:$AJ,(AE$3+2),FALSE)))</f>
        <v>4</v>
      </c>
      <c r="AF103" s="95">
        <f>IF($C103 = "neg", (($D103+1) - VLOOKUP($B103,'Results-formatted 060121'!$A:$AJ,(AF$3+2),FALSE)), IF($C103 = "pos-neg", (3+VLOOKUP($B103,'Results-formatted 060121'!$A:$AJ,(AF$3+2),FALSE)), VLOOKUP($B103,'Results-formatted 060121'!$A:$AJ,(AF$3+2),FALSE)))</f>
        <v>2</v>
      </c>
      <c r="AG103" s="95">
        <f>IF($C103 = "neg", (($D103+1) - VLOOKUP($B103,'Results-formatted 060121'!$A:$AJ,(AG$3+2),FALSE)), IF($C103 = "pos-neg", (3+VLOOKUP($B103,'Results-formatted 060121'!$A:$AJ,(AG$3+2),FALSE)), VLOOKUP($B103,'Results-formatted 060121'!$A:$AJ,(AG$3+2),FALSE)))</f>
        <v>3</v>
      </c>
      <c r="AH103" s="95">
        <f>IF($C103 = "neg", (($D103+1) - VLOOKUP($B103,'Results-formatted 060121'!$A:$AJ,(AH$3+2),FALSE)), IF($C103 = "pos-neg", (3+VLOOKUP($B103,'Results-formatted 060121'!$A:$AJ,(AH$3+2),FALSE)), VLOOKUP($B103,'Results-formatted 060121'!$A:$AJ,(AH$3+2),FALSE)))</f>
        <v>1</v>
      </c>
      <c r="AI103" s="95">
        <f>IF($C103 = "neg", (($D103+1) - VLOOKUP($B103,'Results-formatted 060121'!$A:$AJ,(AI$3+2),FALSE)), IF($C103 = "pos-neg", (3+VLOOKUP($B103,'Results-formatted 060121'!$A:$AJ,(AI$3+2),FALSE)), VLOOKUP($B103,'Results-formatted 060121'!$A:$AJ,(AI$3+2),FALSE)))</f>
        <v>1</v>
      </c>
      <c r="AJ103" s="95">
        <f>IF($C103 = "neg", (($D103+1) - VLOOKUP($B103,'Results-formatted 060121'!$A:$AJ,(AJ$3+2),FALSE)), IF($C103 = "pos-neg", (3+VLOOKUP($B103,'Results-formatted 060121'!$A:$AJ,(AJ$3+2),FALSE)), VLOOKUP($B103,'Results-formatted 060121'!$A:$AJ,(AJ$3+2),FALSE)))</f>
        <v>4</v>
      </c>
      <c r="AK103" s="95">
        <f>IF($C103 = "neg", (($D103+1) - VLOOKUP($B103,'Results-formatted 060121'!$A:$AJ,(AK$3+2),FALSE)), IF($C103 = "pos-neg", (3+VLOOKUP($B103,'Results-formatted 060121'!$A:$AJ,(AK$3+2),FALSE)), VLOOKUP($B103,'Results-formatted 060121'!$A:$AJ,(AK$3+2),FALSE)))</f>
        <v>3</v>
      </c>
      <c r="AL103" s="95">
        <f>IF($C103 = "neg", (($D103+1) - VLOOKUP($B103,'Results-formatted 060121'!$A:$AJ,(AL$3+2),FALSE)), IF($C103 = "pos-neg", (3+VLOOKUP($B103,'Results-formatted 060121'!$A:$AJ,(AL$3+2),FALSE)), VLOOKUP($B103,'Results-formatted 060121'!$A:$AJ,(AL$3+2),FALSE)))</f>
        <v>4</v>
      </c>
      <c r="AM103" s="95">
        <f>IF($C103 = "neg", (($D103+1) - VLOOKUP($B103,'Results-formatted 060121'!$A:AJ,(AM$3+2),FALSE)), IF($C103 = "pos-neg", (3+VLOOKUP($B103,'Results-formatted 060121'!$A:AJ,(AM$3+2),FALSE)), VLOOKUP($B103,'Results-formatted 060121'!$A:AJ,(AM$3+2),FALSE)))</f>
        <v>4</v>
      </c>
      <c r="AN103" s="95">
        <f>IF($C103 = "neg", (($D103+1) - VLOOKUP($B103,'Results-formatted 060121'!$A:AK,(AN$3+2),FALSE)), IF($C103 = "pos-neg", (3+VLOOKUP($B103,'Results-formatted 060121'!$A:AK,(AN$3+2),FALSE)), VLOOKUP($B103,'Results-formatted 060121'!$A:AK,(AN$3+2),FALSE)))</f>
        <v>4</v>
      </c>
      <c r="AO103" s="95">
        <f>IF($C103 = "neg", (($D103+1) - VLOOKUP($B103,'Results-formatted 060121'!$A:AL,(AO$3+2),FALSE)), IF($C103 = "pos-neg", (3+VLOOKUP($B103,'Results-formatted 060121'!$A:AL,(AO$3+2),FALSE)), VLOOKUP($B103,'Results-formatted 060121'!$A:AL,(AO$3+2),FALSE)))</f>
        <v>5</v>
      </c>
      <c r="AP103" s="95">
        <f>IF($C103 = "neg", (($D103+1) - VLOOKUP($B103,'Results-formatted 060121'!$A:AM,(AP$3+2),FALSE)), IF($C103 = "pos-neg", (3+VLOOKUP($B103,'Results-formatted 060121'!$A:AM,(AP$3+2),FALSE)), VLOOKUP($B103,'Results-formatted 060121'!$A:AM,(AP$3+2),FALSE)))</f>
        <v>4</v>
      </c>
      <c r="AQ103" s="95">
        <f>IF($C103 = "neg", (($D103+1) - VLOOKUP($B103,'Results-formatted 060121'!$A:AN,(AQ$3+2),FALSE)), IF($C103 = "pos-neg", (3+VLOOKUP($B103,'Results-formatted 060121'!$A:AN,(AQ$3+2),FALSE)), VLOOKUP($B103,'Results-formatted 060121'!$A:AN,(AQ$3+2),FALSE)))</f>
        <v>3</v>
      </c>
      <c r="AR103" s="95">
        <f>IF($C103 = "neg", (($D103+1) - VLOOKUP($B103,'Results-formatted 060121'!$A:AO,(AR$3+2),FALSE)), IF($C103 = "pos-neg", (3+VLOOKUP($B103,'Results-formatted 060121'!$A:AO,(AR$3+2),FALSE)), VLOOKUP($B103,'Results-formatted 060121'!$A:AO,(AR$3+2),FALSE)))</f>
        <v>1</v>
      </c>
      <c r="AS103" s="95">
        <f>IF($C103 = "neg", (($D103+1) - VLOOKUP($B103,'Results-formatted 060121'!$A:AP,(AS$3+2),FALSE)), IF($C103 = "pos-neg", (3+VLOOKUP($B103,'Results-formatted 060121'!$A:AP,(AS$3+2),FALSE)), VLOOKUP($B103,'Results-formatted 060121'!$A:AP,(AS$3+2),FALSE)))</f>
        <v>4</v>
      </c>
      <c r="AT103" s="95">
        <f>IF($C103 = "neg", (($D103+1) - VLOOKUP($B103,'Results-formatted 060121'!$A:AQ,(AT$3+2),FALSE)), IF($C103 = "pos-neg", (3+VLOOKUP($B103,'Results-formatted 060121'!$A:AQ,(AT$3+2),FALSE)), VLOOKUP($B103,'Results-formatted 060121'!$A:AQ,(AT$3+2),FALSE)))</f>
        <v>4</v>
      </c>
      <c r="AU103" s="95">
        <f>IF($C103 = "neg", (($D103+1) - VLOOKUP($B103,'Results-formatted 060121'!$A:AR,(AU$3+2),FALSE)), IF($C103 = "pos-neg", (3+VLOOKUP($B103,'Results-formatted 060121'!$A:AR,(AU$3+2),FALSE)), VLOOKUP($B103,'Results-formatted 060121'!$A:AR,(AU$3+2),FALSE)))</f>
        <v>2</v>
      </c>
      <c r="AV103" s="95">
        <f>IF($C103 = "neg", (($D103+1) - VLOOKUP($B103,'Results-formatted 060121'!$A:AS,(AV$3+2),FALSE)), IF($C103 = "pos-neg", (3+VLOOKUP($B103,'Results-formatted 060121'!$A:AS,(AV$3+2),FALSE)), VLOOKUP($B103,'Results-formatted 060121'!$A:AS,(AV$3+2),FALSE)))</f>
        <v>4</v>
      </c>
      <c r="AW103" s="95">
        <f>IF($C103 = "neg", (($D103+1) - VLOOKUP($B103,'Results-formatted 060121'!$A:AT,(AW$3+2),FALSE)), IF($C103 = "pos-neg", (3+VLOOKUP($B103,'Results-formatted 060121'!$A:AT,(AW$3+2),FALSE)), VLOOKUP($B103,'Results-formatted 060121'!$A:AT,(AW$3+2),FALSE)))</f>
        <v>5</v>
      </c>
      <c r="AX103" s="95">
        <f>IF($C103 = "neg", (($D103+1) - VLOOKUP($B103,'Results-formatted 060121'!$A:AU,(AX$3+2),FALSE)), IF($C103 = "pos-neg", (3+VLOOKUP($B103,'Results-formatted 060121'!$A:AU,(AX$3+2),FALSE)), VLOOKUP($B103,'Results-formatted 060121'!$A:AU,(AX$3+2),FALSE)))</f>
        <v>1</v>
      </c>
      <c r="AY103" s="95">
        <f>IF($C103 = "neg", (($D103+1) - VLOOKUP($B103,'Results-formatted 060121'!$A:AV,(AY$3+2),FALSE)), IF($C103 = "pos-neg", (3+VLOOKUP($B103,'Results-formatted 060121'!$A:AV,(AY$3+2),FALSE)), VLOOKUP($B103,'Results-formatted 060121'!$A:AV,(AY$3+2),FALSE)))</f>
        <v>6</v>
      </c>
      <c r="AZ103" s="95">
        <f>IF($C103 = "neg", (($D103+1) - VLOOKUP($B103,'Results-formatted 060121'!$A:AW,(AZ$3+2),FALSE)), IF($C103 = "pos-neg", (3+VLOOKUP($B103,'Results-formatted 060121'!$A:AW,(AZ$3+2),FALSE)), VLOOKUP($B103,'Results-formatted 060121'!$A:AW,(AZ$3+2),FALSE)))</f>
        <v>1</v>
      </c>
      <c r="BA103" s="95">
        <f>IF($C103 = "neg", (($D103+1) - VLOOKUP($B103,'Results-formatted 060121'!$A:AX,(BA$3+2),FALSE)), IF($C103 = "pos-neg", (3+VLOOKUP($B103,'Results-formatted 060121'!$A:AX,(BA$3+2),FALSE)), VLOOKUP($B103,'Results-formatted 060121'!$A:AX,(BA$3+2),FALSE)))</f>
        <v>4</v>
      </c>
      <c r="BB103" s="95">
        <f>IF($C103 = "neg", (($D103+1) - VLOOKUP($B103,'Results-formatted 060121'!$A:AY,(BB$3+2),FALSE)), IF($C103 = "pos-neg", (3+VLOOKUP($B103,'Results-formatted 060121'!$A:AY,(BB$3+2),FALSE)), VLOOKUP($B103,'Results-formatted 060121'!$A:AY,(BB$3+2),FALSE)))</f>
        <v>5</v>
      </c>
      <c r="BC103" s="95">
        <f>IF($C103 = "neg", (($D103+1) - VLOOKUP($B103,'Results-formatted 060121'!$A:AZ,(BC$3+2),FALSE)), IF($C103 = "pos-neg", (3+VLOOKUP($B103,'Results-formatted 060121'!$A:AZ,(BC$3+2),FALSE)), VLOOKUP($B103,'Results-formatted 060121'!$A:AZ,(BC$3+2),FALSE)))</f>
        <v>3</v>
      </c>
      <c r="BD103" s="95">
        <f>IF($C103 = "neg", (($D103+1) - VLOOKUP($B103,'Results-formatted 060121'!$A:BA,(BD$3+2),FALSE)), IF($C103 = "pos-neg", (3+VLOOKUP($B103,'Results-formatted 060121'!$A:BA,(BD$3+2),FALSE)), VLOOKUP($B103,'Results-formatted 060121'!$A:BA,(BD$3+2),FALSE)))</f>
        <v>2</v>
      </c>
      <c r="BE103" s="95">
        <f>IF($C103 = "neg", (($D103+1) - VLOOKUP($B103,'Results-formatted 060121'!$A:BB,(BE$3+2),FALSE)), IF($C103 = "pos-neg", (3+VLOOKUP($B103,'Results-formatted 060121'!$A:BB,(BE$3+2),FALSE)), VLOOKUP($B103,'Results-formatted 060121'!$A:BB,(BE$3+2),FALSE)))</f>
        <v>5</v>
      </c>
      <c r="BF103" s="95">
        <f>IF($C103 = "neg", (($D103+1) - VLOOKUP($B103,'Results-formatted 060121'!$A:BC,(BF$3+2),FALSE)), IF($C103 = "pos-neg", (3+VLOOKUP($B103,'Results-formatted 060121'!$A:BC,(BF$3+2),FALSE)), VLOOKUP($B103,'Results-formatted 060121'!$A:BC,(BF$3+2),FALSE)))</f>
        <v>2</v>
      </c>
      <c r="BG103" s="95">
        <f>IF($C103 = "neg", (($D103+1) - VLOOKUP($B103,'Results-formatted 060121'!$A:BD,(BG$3+2),FALSE)), IF($C103 = "pos-neg", (3+VLOOKUP($B103,'Results-formatted 060121'!$A:BD,(BG$3+2),FALSE)), VLOOKUP($B103,'Results-formatted 060121'!$A:BD,(BG$3+2),FALSE)))</f>
        <v>3</v>
      </c>
      <c r="BH103" s="95">
        <f>IF($C103 = "neg", (($D103+1) - VLOOKUP($B103,'Results-formatted 060121'!$A:BE,(BH$3+2),FALSE)), IF($C103 = "pos-neg", (3+VLOOKUP($B103,'Results-formatted 060121'!$A:BE,(BH$3+2),FALSE)), VLOOKUP($B103,'Results-formatted 060121'!$A:BE,(BH$3+2),FALSE)))</f>
        <v>3</v>
      </c>
      <c r="BI103" s="95">
        <f>IF($C103 = "neg", (($D103+1) - VLOOKUP($B103,'Results-formatted 060121'!$A:BF,(BI$3+2),FALSE)), IF($C103 = "pos-neg", (3+VLOOKUP($B103,'Results-formatted 060121'!$A:BF,(BI$3+2),FALSE)), VLOOKUP($B103,'Results-formatted 060121'!$A:BF,(BI$3+2),FALSE)))</f>
        <v>5</v>
      </c>
      <c r="BJ103" s="95">
        <f>IF($C103 = "neg", (($D103+1) - VLOOKUP($B103,'Results-formatted 060121'!$A:BG,(BJ$3+2),FALSE)), IF($C103 = "pos-neg", (3+VLOOKUP($B103,'Results-formatted 060121'!$A:BG,(BJ$3+2),FALSE)), VLOOKUP($B103,'Results-formatted 060121'!$A:BG,(BJ$3+2),FALSE)))</f>
        <v>2</v>
      </c>
      <c r="BK103" s="95">
        <f>IF($C103 = "neg", (($D103+1) - VLOOKUP($B103,'Results-formatted 060121'!$A:BH,(BK$3+2),FALSE)), IF($C103 = "pos-neg", (3+VLOOKUP($B103,'Results-formatted 060121'!$A:BH,(BK$3+2),FALSE)), VLOOKUP($B103,'Results-formatted 060121'!$A:BH,(BK$3+2),FALSE)))</f>
        <v>3</v>
      </c>
      <c r="BL103" s="95">
        <f>IF($C103 = "neg", (($D103+1) - VLOOKUP($B103,'Results-formatted 060121'!$A:BI,(BL$3+2),FALSE)), IF($C103 = "pos-neg", (3+VLOOKUP($B103,'Results-formatted 060121'!$A:BI,(BL$3+2),FALSE)), VLOOKUP($B103,'Results-formatted 060121'!$A:BI,(BL$3+2),FALSE)))</f>
        <v>2</v>
      </c>
      <c r="BM103" s="95">
        <f>IF($C103 = "neg", (($D103+1) - VLOOKUP($B103,'Results-formatted 060121'!$A:BJ,(BM$3+2),FALSE)), IF($C103 = "pos-neg", (3+VLOOKUP($B103,'Results-formatted 060121'!$A:BJ,(BM$3+2),FALSE)), VLOOKUP($B103,'Results-formatted 060121'!$A:BJ,(BM$3+2),FALSE)))</f>
        <v>3</v>
      </c>
      <c r="BN103" s="95"/>
      <c r="BO103" s="95"/>
      <c r="BP103" s="95"/>
      <c r="BQ103" s="95"/>
      <c r="BR103" s="95"/>
      <c r="BS103" s="95"/>
      <c r="BT103" s="95"/>
      <c r="BU103" s="95"/>
      <c r="BV103" s="95"/>
      <c r="BW103" s="95"/>
      <c r="BX103" s="95"/>
      <c r="BY103" s="95"/>
      <c r="BZ103" s="95"/>
      <c r="CA103" s="95"/>
      <c r="CB103" s="95"/>
      <c r="CC103" s="95"/>
      <c r="CD103" s="99"/>
      <c r="CE103" s="25">
        <f t="shared" si="21"/>
        <v>3.3166666666666669</v>
      </c>
      <c r="CF103" s="25">
        <f t="shared" si="22"/>
        <v>1.3082744058124638</v>
      </c>
    </row>
    <row r="104" spans="2:84" ht="42" x14ac:dyDescent="0.15">
      <c r="B104" s="84" t="s">
        <v>768</v>
      </c>
      <c r="C104" s="86" t="s">
        <v>225</v>
      </c>
      <c r="D104" s="2">
        <v>5</v>
      </c>
      <c r="E104" s="15" t="s">
        <v>273</v>
      </c>
      <c r="F104" s="95">
        <f>IF($C104 = "neg", (($D104+1) - VLOOKUP($B104,'Results-formatted 060121'!$A:$AJ,(F$3+2),FALSE)), IF($C104 = "pos-neg", (3+VLOOKUP($B104,'Results-formatted 060121'!$A:$AJ,(F$3+2),FALSE)), VLOOKUP($B104,'Results-formatted 060121'!$A:$AJ,(F$3+2),FALSE)))</f>
        <v>3</v>
      </c>
      <c r="G104" s="95">
        <f>IF($C104 = "neg", (($D104+1) - VLOOKUP($B104,'Results-formatted 060121'!$A:$AJ,(G$3+2),FALSE)), IF($C104 = "pos-neg", (3+VLOOKUP($B104,'Results-formatted 060121'!$A:$AJ,(G$3+2),FALSE)), VLOOKUP($B104,'Results-formatted 060121'!$A:$AJ,(G$3+2),FALSE)))</f>
        <v>5</v>
      </c>
      <c r="H104" s="95">
        <f>IF($C104 = "neg", (($D104+1) - VLOOKUP($B104,'Results-formatted 060121'!$A:$AJ,(H$3+2),FALSE)), IF($C104 = "pos-neg", (3+VLOOKUP($B104,'Results-formatted 060121'!$A:$AJ,(H$3+2),FALSE)), VLOOKUP($B104,'Results-formatted 060121'!$A:$AJ,(H$3+2),FALSE)))</f>
        <v>4</v>
      </c>
      <c r="I104" s="95">
        <f>IF($C104 = "neg", (($D104+1) - VLOOKUP($B104,'Results-formatted 060121'!$A:$AJ,(I$3+2),FALSE)), IF($C104 = "pos-neg", (3+VLOOKUP($B104,'Results-formatted 060121'!$A:$AJ,(I$3+2),FALSE)), VLOOKUP($B104,'Results-formatted 060121'!$A:$AJ,(I$3+2),FALSE)))</f>
        <v>2</v>
      </c>
      <c r="J104" s="95">
        <f>IF($C104 = "neg", (($D104+1) - VLOOKUP($B104,'Results-formatted 060121'!$A:$AJ,(J$3+2),FALSE)), IF($C104 = "pos-neg", (3+VLOOKUP($B104,'Results-formatted 060121'!$A:$AJ,(J$3+2),FALSE)), VLOOKUP($B104,'Results-formatted 060121'!$A:$AJ,(J$3+2),FALSE)))</f>
        <v>3</v>
      </c>
      <c r="K104" s="95">
        <f>IF($C104 = "neg", (($D104+1) - VLOOKUP($B104,'Results-formatted 060121'!$A:$AJ,(K$3+2),FALSE)), IF($C104 = "pos-neg", (3+VLOOKUP($B104,'Results-formatted 060121'!$A:$AJ,(K$3+2),FALSE)), VLOOKUP($B104,'Results-formatted 060121'!$A:$AJ,(K$3+2),FALSE)))</f>
        <v>4</v>
      </c>
      <c r="L104" s="95">
        <f>IF($C104 = "neg", (($D104+1) - VLOOKUP($B104,'Results-formatted 060121'!$A:$AJ,(L$3+2),FALSE)), IF($C104 = "pos-neg", (3+VLOOKUP($B104,'Results-formatted 060121'!$A:$AJ,(L$3+2),FALSE)), VLOOKUP($B104,'Results-formatted 060121'!$A:$AJ,(L$3+2),FALSE)))</f>
        <v>3</v>
      </c>
      <c r="M104" s="95">
        <f>IF($C104 = "neg", (($D104+1) - VLOOKUP($B104,'Results-formatted 060121'!$A:$AJ,(M$3+2),FALSE)), IF($C104 = "pos-neg", (3+VLOOKUP($B104,'Results-formatted 060121'!$A:$AJ,(M$3+2),FALSE)), VLOOKUP($B104,'Results-formatted 060121'!$A:$AJ,(M$3+2),FALSE)))</f>
        <v>5</v>
      </c>
      <c r="N104" s="95">
        <f>IF($C104 = "neg", (($D104+1) - VLOOKUP($B104,'Results-formatted 060121'!$A:$AJ,(N$3+2),FALSE)), IF($C104 = "pos-neg", (3+VLOOKUP($B104,'Results-formatted 060121'!$A:$AJ,(N$3+2),FALSE)), VLOOKUP($B104,'Results-formatted 060121'!$A:$AJ,(N$3+2),FALSE)))</f>
        <v>2</v>
      </c>
      <c r="O104" s="95">
        <f>IF($C104 = "neg", (($D104+1) - VLOOKUP($B104,'Results-formatted 060121'!$A:$AJ,(O$3+2),FALSE)), IF($C104 = "pos-neg", (3+VLOOKUP($B104,'Results-formatted 060121'!$A:$AJ,(O$3+2),FALSE)), VLOOKUP($B104,'Results-formatted 060121'!$A:$AJ,(O$3+2),FALSE)))</f>
        <v>2</v>
      </c>
      <c r="P104" s="95">
        <f>IF($C104 = "neg", (($D104+1) - VLOOKUP($B104,'Results-formatted 060121'!$A:$AJ,(P$3+2),FALSE)), IF($C104 = "pos-neg", (3+VLOOKUP($B104,'Results-formatted 060121'!$A:$AJ,(P$3+2),FALSE)), VLOOKUP($B104,'Results-formatted 060121'!$A:$AJ,(P$3+2),FALSE)))</f>
        <v>4</v>
      </c>
      <c r="Q104" s="95">
        <f>IF($C104 = "neg", (($D104+1) - VLOOKUP($B104,'Results-formatted 060121'!$A:$AJ,(Q$3+2),FALSE)), IF($C104 = "pos-neg", (3+VLOOKUP($B104,'Results-formatted 060121'!$A:$AJ,(Q$3+2),FALSE)), VLOOKUP($B104,'Results-formatted 060121'!$A:$AJ,(Q$3+2),FALSE)))</f>
        <v>4</v>
      </c>
      <c r="R104" s="95">
        <f>IF($C104 = "neg", (($D104+1) - VLOOKUP($B104,'Results-formatted 060121'!$A:$AJ,(R$3+2),FALSE)), IF($C104 = "pos-neg", (3+VLOOKUP($B104,'Results-formatted 060121'!$A:$AJ,(R$3+2),FALSE)), VLOOKUP($B104,'Results-formatted 060121'!$A:$AJ,(R$3+2),FALSE)))</f>
        <v>4</v>
      </c>
      <c r="S104" s="95">
        <f>IF($C104 = "neg", (($D104+1) - VLOOKUP($B104,'Results-formatted 060121'!$A:$AJ,(S$3+2),FALSE)), IF($C104 = "pos-neg", (3+VLOOKUP($B104,'Results-formatted 060121'!$A:$AJ,(S$3+2),FALSE)), VLOOKUP($B104,'Results-formatted 060121'!$A:$AJ,(S$3+2),FALSE)))</f>
        <v>2</v>
      </c>
      <c r="T104" s="95">
        <f>IF($C104 = "neg", (($D104+1) - VLOOKUP($B104,'Results-formatted 060121'!$A:$AJ,(T$3+2),FALSE)), IF($C104 = "pos-neg", (3+VLOOKUP($B104,'Results-formatted 060121'!$A:$AJ,(T$3+2),FALSE)), VLOOKUP($B104,'Results-formatted 060121'!$A:$AJ,(T$3+2),FALSE)))</f>
        <v>5</v>
      </c>
      <c r="U104" s="95">
        <f>IF($C104 = "neg", (($D104+1) - VLOOKUP($B104,'Results-formatted 060121'!$A:$AJ,(U$3+2),FALSE)), IF($C104 = "pos-neg", (3+VLOOKUP($B104,'Results-formatted 060121'!$A:$AJ,(U$3+2),FALSE)), VLOOKUP($B104,'Results-formatted 060121'!$A:$AJ,(U$3+2),FALSE)))</f>
        <v>4</v>
      </c>
      <c r="V104" s="95">
        <f>IF($C104 = "neg", (($D104+1) - VLOOKUP($B104,'Results-formatted 060121'!$A:$AJ,(V$3+2),FALSE)), IF($C104 = "pos-neg", (3+VLOOKUP($B104,'Results-formatted 060121'!$A:$AJ,(V$3+2),FALSE)), VLOOKUP($B104,'Results-formatted 060121'!$A:$AJ,(V$3+2),FALSE)))</f>
        <v>3</v>
      </c>
      <c r="W104" s="95">
        <f>IF($C104 = "neg", (($D104+1) - VLOOKUP($B104,'Results-formatted 060121'!$A:$AJ,(W$3+2),FALSE)), IF($C104 = "pos-neg", (3+VLOOKUP($B104,'Results-formatted 060121'!$A:$AJ,(W$3+2),FALSE)), VLOOKUP($B104,'Results-formatted 060121'!$A:$AJ,(W$3+2),FALSE)))</f>
        <v>3</v>
      </c>
      <c r="X104" s="95">
        <f>IF($C104 = "neg", (($D104+1) - VLOOKUP($B104,'Results-formatted 060121'!$A:$AJ,(X$3+2),FALSE)), IF($C104 = "pos-neg", (3+VLOOKUP($B104,'Results-formatted 060121'!$A:$AJ,(X$3+2),FALSE)), VLOOKUP($B104,'Results-formatted 060121'!$A:$AJ,(X$3+2),FALSE)))</f>
        <v>4</v>
      </c>
      <c r="Y104" s="95">
        <f>IF($C104 = "neg", (($D104+1) - VLOOKUP($B104,'Results-formatted 060121'!$A:$AJ,(Y$3+2),FALSE)), IF($C104 = "pos-neg", (3+VLOOKUP($B104,'Results-formatted 060121'!$A:$AJ,(Y$3+2),FALSE)), VLOOKUP($B104,'Results-formatted 060121'!$A:$AJ,(Y$3+2),FALSE)))</f>
        <v>4</v>
      </c>
      <c r="Z104" s="95">
        <f>IF($C104 = "neg", (($D104+1) - VLOOKUP($B104,'Results-formatted 060121'!$A:$AJ,(Z$3+2),FALSE)), IF($C104 = "pos-neg", (3+VLOOKUP($B104,'Results-formatted 060121'!$A:$AJ,(Z$3+2),FALSE)), VLOOKUP($B104,'Results-formatted 060121'!$A:$AJ,(Z$3+2),FALSE)))</f>
        <v>4</v>
      </c>
      <c r="AA104" s="95">
        <f>IF($C104 = "neg", (($D104+1) - VLOOKUP($B104,'Results-formatted 060121'!$A:$AJ,(AA$3+2),FALSE)), IF($C104 = "pos-neg", (3+VLOOKUP($B104,'Results-formatted 060121'!$A:$AJ,(AA$3+2),FALSE)), VLOOKUP($B104,'Results-formatted 060121'!$A:$AJ,(AA$3+2),FALSE)))</f>
        <v>4</v>
      </c>
      <c r="AB104" s="95">
        <f>IF($C104 = "neg", (($D104+1) - VLOOKUP($B104,'Results-formatted 060121'!$A:$AJ,(AB$3+2),FALSE)), IF($C104 = "pos-neg", (3+VLOOKUP($B104,'Results-formatted 060121'!$A:$AJ,(AB$3+2),FALSE)), VLOOKUP($B104,'Results-formatted 060121'!$A:$AJ,(AB$3+2),FALSE)))</f>
        <v>2</v>
      </c>
      <c r="AC104" s="95">
        <f>IF($C104 = "neg", (($D104+1) - VLOOKUP($B104,'Results-formatted 060121'!$A:$AJ,(AC$3+2),FALSE)), IF($C104 = "pos-neg", (3+VLOOKUP($B104,'Results-formatted 060121'!$A:$AJ,(AC$3+2),FALSE)), VLOOKUP($B104,'Results-formatted 060121'!$A:$AJ,(AC$3+2),FALSE)))</f>
        <v>4</v>
      </c>
      <c r="AD104" s="95">
        <f>IF($C104 = "neg", (($D104+1) - VLOOKUP($B104,'Results-formatted 060121'!$A:$AJ,(AD$3+2),FALSE)), IF($C104 = "pos-neg", (3+VLOOKUP($B104,'Results-formatted 060121'!$A:$AJ,(AD$3+2),FALSE)), VLOOKUP($B104,'Results-formatted 060121'!$A:$AJ,(AD$3+2),FALSE)))</f>
        <v>4</v>
      </c>
      <c r="AE104" s="95">
        <f>IF($C104 = "neg", (($D104+1) - VLOOKUP($B104,'Results-formatted 060121'!$A:$AJ,(AE$3+2),FALSE)), IF($C104 = "pos-neg", (3+VLOOKUP($B104,'Results-formatted 060121'!$A:$AJ,(AE$3+2),FALSE)), VLOOKUP($B104,'Results-formatted 060121'!$A:$AJ,(AE$3+2),FALSE)))</f>
        <v>4</v>
      </c>
      <c r="AF104" s="95">
        <f>IF($C104 = "neg", (($D104+1) - VLOOKUP($B104,'Results-formatted 060121'!$A:$AJ,(AF$3+2),FALSE)), IF($C104 = "pos-neg", (3+VLOOKUP($B104,'Results-formatted 060121'!$A:$AJ,(AF$3+2),FALSE)), VLOOKUP($B104,'Results-formatted 060121'!$A:$AJ,(AF$3+2),FALSE)))</f>
        <v>4</v>
      </c>
      <c r="AG104" s="95">
        <f>IF($C104 = "neg", (($D104+1) - VLOOKUP($B104,'Results-formatted 060121'!$A:$AJ,(AG$3+2),FALSE)), IF($C104 = "pos-neg", (3+VLOOKUP($B104,'Results-formatted 060121'!$A:$AJ,(AG$3+2),FALSE)), VLOOKUP($B104,'Results-formatted 060121'!$A:$AJ,(AG$3+2),FALSE)))</f>
        <v>4</v>
      </c>
      <c r="AH104" s="95">
        <f>IF($C104 = "neg", (($D104+1) - VLOOKUP($B104,'Results-formatted 060121'!$A:$AJ,(AH$3+2),FALSE)), IF($C104 = "pos-neg", (3+VLOOKUP($B104,'Results-formatted 060121'!$A:$AJ,(AH$3+2),FALSE)), VLOOKUP($B104,'Results-formatted 060121'!$A:$AJ,(AH$3+2),FALSE)))</f>
        <v>2</v>
      </c>
      <c r="AI104" s="95">
        <f>IF($C104 = "neg", (($D104+1) - VLOOKUP($B104,'Results-formatted 060121'!$A:$AJ,(AI$3+2),FALSE)), IF($C104 = "pos-neg", (3+VLOOKUP($B104,'Results-formatted 060121'!$A:$AJ,(AI$3+2),FALSE)), VLOOKUP($B104,'Results-formatted 060121'!$A:$AJ,(AI$3+2),FALSE)))</f>
        <v>1</v>
      </c>
      <c r="AJ104" s="95">
        <f>IF($C104 = "neg", (($D104+1) - VLOOKUP($B104,'Results-formatted 060121'!$A:$AJ,(AJ$3+2),FALSE)), IF($C104 = "pos-neg", (3+VLOOKUP($B104,'Results-formatted 060121'!$A:$AJ,(AJ$3+2),FALSE)), VLOOKUP($B104,'Results-formatted 060121'!$A:$AJ,(AJ$3+2),FALSE)))</f>
        <v>4</v>
      </c>
      <c r="AK104" s="95">
        <f>IF($C104 = "neg", (($D104+1) - VLOOKUP($B104,'Results-formatted 060121'!$A:$AJ,(AK$3+2),FALSE)), IF($C104 = "pos-neg", (3+VLOOKUP($B104,'Results-formatted 060121'!$A:$AJ,(AK$3+2),FALSE)), VLOOKUP($B104,'Results-formatted 060121'!$A:$AJ,(AK$3+2),FALSE)))</f>
        <v>4</v>
      </c>
      <c r="AL104" s="95">
        <f>IF($C104 = "neg", (($D104+1) - VLOOKUP($B104,'Results-formatted 060121'!$A:$AJ,(AL$3+2),FALSE)), IF($C104 = "pos-neg", (3+VLOOKUP($B104,'Results-formatted 060121'!$A:$AJ,(AL$3+2),FALSE)), VLOOKUP($B104,'Results-formatted 060121'!$A:$AJ,(AL$3+2),FALSE)))</f>
        <v>4</v>
      </c>
      <c r="AM104" s="95">
        <f>IF($C104 = "neg", (($D104+1) - VLOOKUP($B104,'Results-formatted 060121'!$A:AJ,(AM$3+2),FALSE)), IF($C104 = "pos-neg", (3+VLOOKUP($B104,'Results-formatted 060121'!$A:AJ,(AM$3+2),FALSE)), VLOOKUP($B104,'Results-formatted 060121'!$A:AJ,(AM$3+2),FALSE)))</f>
        <v>5</v>
      </c>
      <c r="AN104" s="95">
        <f>IF($C104 = "neg", (($D104+1) - VLOOKUP($B104,'Results-formatted 060121'!$A:AK,(AN$3+2),FALSE)), IF($C104 = "pos-neg", (3+VLOOKUP($B104,'Results-formatted 060121'!$A:AK,(AN$3+2),FALSE)), VLOOKUP($B104,'Results-formatted 060121'!$A:AK,(AN$3+2),FALSE)))</f>
        <v>4</v>
      </c>
      <c r="AO104" s="95">
        <f>IF($C104 = "neg", (($D104+1) - VLOOKUP($B104,'Results-formatted 060121'!$A:AL,(AO$3+2),FALSE)), IF($C104 = "pos-neg", (3+VLOOKUP($B104,'Results-formatted 060121'!$A:AL,(AO$3+2),FALSE)), VLOOKUP($B104,'Results-formatted 060121'!$A:AL,(AO$3+2),FALSE)))</f>
        <v>5</v>
      </c>
      <c r="AP104" s="95">
        <f>IF($C104 = "neg", (($D104+1) - VLOOKUP($B104,'Results-formatted 060121'!$A:AM,(AP$3+2),FALSE)), IF($C104 = "pos-neg", (3+VLOOKUP($B104,'Results-formatted 060121'!$A:AM,(AP$3+2),FALSE)), VLOOKUP($B104,'Results-formatted 060121'!$A:AM,(AP$3+2),FALSE)))</f>
        <v>4</v>
      </c>
      <c r="AQ104" s="95">
        <f>IF($C104 = "neg", (($D104+1) - VLOOKUP($B104,'Results-formatted 060121'!$A:AN,(AQ$3+2),FALSE)), IF($C104 = "pos-neg", (3+VLOOKUP($B104,'Results-formatted 060121'!$A:AN,(AQ$3+2),FALSE)), VLOOKUP($B104,'Results-formatted 060121'!$A:AN,(AQ$3+2),FALSE)))</f>
        <v>4</v>
      </c>
      <c r="AR104" s="95">
        <f>IF($C104 = "neg", (($D104+1) - VLOOKUP($B104,'Results-formatted 060121'!$A:AO,(AR$3+2),FALSE)), IF($C104 = "pos-neg", (3+VLOOKUP($B104,'Results-formatted 060121'!$A:AO,(AR$3+2),FALSE)), VLOOKUP($B104,'Results-formatted 060121'!$A:AO,(AR$3+2),FALSE)))</f>
        <v>3</v>
      </c>
      <c r="AS104" s="95">
        <f>IF($C104 = "neg", (($D104+1) - VLOOKUP($B104,'Results-formatted 060121'!$A:AP,(AS$3+2),FALSE)), IF($C104 = "pos-neg", (3+VLOOKUP($B104,'Results-formatted 060121'!$A:AP,(AS$3+2),FALSE)), VLOOKUP($B104,'Results-formatted 060121'!$A:AP,(AS$3+2),FALSE)))</f>
        <v>5</v>
      </c>
      <c r="AT104" s="95">
        <f>IF($C104 = "neg", (($D104+1) - VLOOKUP($B104,'Results-formatted 060121'!$A:AQ,(AT$3+2),FALSE)), IF($C104 = "pos-neg", (3+VLOOKUP($B104,'Results-formatted 060121'!$A:AQ,(AT$3+2),FALSE)), VLOOKUP($B104,'Results-formatted 060121'!$A:AQ,(AT$3+2),FALSE)))</f>
        <v>4</v>
      </c>
      <c r="AU104" s="95">
        <f>IF($C104 = "neg", (($D104+1) - VLOOKUP($B104,'Results-formatted 060121'!$A:AR,(AU$3+2),FALSE)), IF($C104 = "pos-neg", (3+VLOOKUP($B104,'Results-formatted 060121'!$A:AR,(AU$3+2),FALSE)), VLOOKUP($B104,'Results-formatted 060121'!$A:AR,(AU$3+2),FALSE)))</f>
        <v>4</v>
      </c>
      <c r="AV104" s="95">
        <f>IF($C104 = "neg", (($D104+1) - VLOOKUP($B104,'Results-formatted 060121'!$A:AS,(AV$3+2),FALSE)), IF($C104 = "pos-neg", (3+VLOOKUP($B104,'Results-formatted 060121'!$A:AS,(AV$3+2),FALSE)), VLOOKUP($B104,'Results-formatted 060121'!$A:AS,(AV$3+2),FALSE)))</f>
        <v>5</v>
      </c>
      <c r="AW104" s="95">
        <f>IF($C104 = "neg", (($D104+1) - VLOOKUP($B104,'Results-formatted 060121'!$A:AT,(AW$3+2),FALSE)), IF($C104 = "pos-neg", (3+VLOOKUP($B104,'Results-formatted 060121'!$A:AT,(AW$3+2),FALSE)), VLOOKUP($B104,'Results-formatted 060121'!$A:AT,(AW$3+2),FALSE)))</f>
        <v>5</v>
      </c>
      <c r="AX104" s="95">
        <f>IF($C104 = "neg", (($D104+1) - VLOOKUP($B104,'Results-formatted 060121'!$A:AU,(AX$3+2),FALSE)), IF($C104 = "pos-neg", (3+VLOOKUP($B104,'Results-formatted 060121'!$A:AU,(AX$3+2),FALSE)), VLOOKUP($B104,'Results-formatted 060121'!$A:AU,(AX$3+2),FALSE)))</f>
        <v>3</v>
      </c>
      <c r="AY104" s="95">
        <f>IF($C104 = "neg", (($D104+1) - VLOOKUP($B104,'Results-formatted 060121'!$A:AV,(AY$3+2),FALSE)), IF($C104 = "pos-neg", (3+VLOOKUP($B104,'Results-formatted 060121'!$A:AV,(AY$3+2),FALSE)), VLOOKUP($B104,'Results-formatted 060121'!$A:AV,(AY$3+2),FALSE)))</f>
        <v>6</v>
      </c>
      <c r="AZ104" s="95">
        <f>IF($C104 = "neg", (($D104+1) - VLOOKUP($B104,'Results-formatted 060121'!$A:AW,(AZ$3+2),FALSE)), IF($C104 = "pos-neg", (3+VLOOKUP($B104,'Results-formatted 060121'!$A:AW,(AZ$3+2),FALSE)), VLOOKUP($B104,'Results-formatted 060121'!$A:AW,(AZ$3+2),FALSE)))</f>
        <v>3</v>
      </c>
      <c r="BA104" s="95">
        <f>IF($C104 = "neg", (($D104+1) - VLOOKUP($B104,'Results-formatted 060121'!$A:AX,(BA$3+2),FALSE)), IF($C104 = "pos-neg", (3+VLOOKUP($B104,'Results-formatted 060121'!$A:AX,(BA$3+2),FALSE)), VLOOKUP($B104,'Results-formatted 060121'!$A:AX,(BA$3+2),FALSE)))</f>
        <v>4</v>
      </c>
      <c r="BB104" s="95">
        <f>IF($C104 = "neg", (($D104+1) - VLOOKUP($B104,'Results-formatted 060121'!$A:AY,(BB$3+2),FALSE)), IF($C104 = "pos-neg", (3+VLOOKUP($B104,'Results-formatted 060121'!$A:AY,(BB$3+2),FALSE)), VLOOKUP($B104,'Results-formatted 060121'!$A:AY,(BB$3+2),FALSE)))</f>
        <v>5</v>
      </c>
      <c r="BC104" s="95">
        <f>IF($C104 = "neg", (($D104+1) - VLOOKUP($B104,'Results-formatted 060121'!$A:AZ,(BC$3+2),FALSE)), IF($C104 = "pos-neg", (3+VLOOKUP($B104,'Results-formatted 060121'!$A:AZ,(BC$3+2),FALSE)), VLOOKUP($B104,'Results-formatted 060121'!$A:AZ,(BC$3+2),FALSE)))</f>
        <v>5</v>
      </c>
      <c r="BD104" s="95">
        <f>IF($C104 = "neg", (($D104+1) - VLOOKUP($B104,'Results-formatted 060121'!$A:BA,(BD$3+2),FALSE)), IF($C104 = "pos-neg", (3+VLOOKUP($B104,'Results-formatted 060121'!$A:BA,(BD$3+2),FALSE)), VLOOKUP($B104,'Results-formatted 060121'!$A:BA,(BD$3+2),FALSE)))</f>
        <v>4</v>
      </c>
      <c r="BE104" s="95">
        <f>IF($C104 = "neg", (($D104+1) - VLOOKUP($B104,'Results-formatted 060121'!$A:BB,(BE$3+2),FALSE)), IF($C104 = "pos-neg", (3+VLOOKUP($B104,'Results-formatted 060121'!$A:BB,(BE$3+2),FALSE)), VLOOKUP($B104,'Results-formatted 060121'!$A:BB,(BE$3+2),FALSE)))</f>
        <v>5</v>
      </c>
      <c r="BF104" s="95">
        <f>IF($C104 = "neg", (($D104+1) - VLOOKUP($B104,'Results-formatted 060121'!$A:BC,(BF$3+2),FALSE)), IF($C104 = "pos-neg", (3+VLOOKUP($B104,'Results-formatted 060121'!$A:BC,(BF$3+2),FALSE)), VLOOKUP($B104,'Results-formatted 060121'!$A:BC,(BF$3+2),FALSE)))</f>
        <v>5</v>
      </c>
      <c r="BG104" s="95">
        <f>IF($C104 = "neg", (($D104+1) - VLOOKUP($B104,'Results-formatted 060121'!$A:BD,(BG$3+2),FALSE)), IF($C104 = "pos-neg", (3+VLOOKUP($B104,'Results-formatted 060121'!$A:BD,(BG$3+2),FALSE)), VLOOKUP($B104,'Results-formatted 060121'!$A:BD,(BG$3+2),FALSE)))</f>
        <v>4</v>
      </c>
      <c r="BH104" s="95">
        <f>IF($C104 = "neg", (($D104+1) - VLOOKUP($B104,'Results-formatted 060121'!$A:BE,(BH$3+2),FALSE)), IF($C104 = "pos-neg", (3+VLOOKUP($B104,'Results-formatted 060121'!$A:BE,(BH$3+2),FALSE)), VLOOKUP($B104,'Results-formatted 060121'!$A:BE,(BH$3+2),FALSE)))</f>
        <v>3</v>
      </c>
      <c r="BI104" s="95">
        <f>IF($C104 = "neg", (($D104+1) - VLOOKUP($B104,'Results-formatted 060121'!$A:BF,(BI$3+2),FALSE)), IF($C104 = "pos-neg", (3+VLOOKUP($B104,'Results-formatted 060121'!$A:BF,(BI$3+2),FALSE)), VLOOKUP($B104,'Results-formatted 060121'!$A:BF,(BI$3+2),FALSE)))</f>
        <v>5</v>
      </c>
      <c r="BJ104" s="95">
        <f>IF($C104 = "neg", (($D104+1) - VLOOKUP($B104,'Results-formatted 060121'!$A:BG,(BJ$3+2),FALSE)), IF($C104 = "pos-neg", (3+VLOOKUP($B104,'Results-formatted 060121'!$A:BG,(BJ$3+2),FALSE)), VLOOKUP($B104,'Results-formatted 060121'!$A:BG,(BJ$3+2),FALSE)))</f>
        <v>2</v>
      </c>
      <c r="BK104" s="95">
        <f>IF($C104 = "neg", (($D104+1) - VLOOKUP($B104,'Results-formatted 060121'!$A:BH,(BK$3+2),FALSE)), IF($C104 = "pos-neg", (3+VLOOKUP($B104,'Results-formatted 060121'!$A:BH,(BK$3+2),FALSE)), VLOOKUP($B104,'Results-formatted 060121'!$A:BH,(BK$3+2),FALSE)))</f>
        <v>4</v>
      </c>
      <c r="BL104" s="95">
        <f>IF($C104 = "neg", (($D104+1) - VLOOKUP($B104,'Results-formatted 060121'!$A:BI,(BL$3+2),FALSE)), IF($C104 = "pos-neg", (3+VLOOKUP($B104,'Results-formatted 060121'!$A:BI,(BL$3+2),FALSE)), VLOOKUP($B104,'Results-formatted 060121'!$A:BI,(BL$3+2),FALSE)))</f>
        <v>2</v>
      </c>
      <c r="BM104" s="95">
        <f>IF($C104 = "neg", (($D104+1) - VLOOKUP($B104,'Results-formatted 060121'!$A:BJ,(BM$3+2),FALSE)), IF($C104 = "pos-neg", (3+VLOOKUP($B104,'Results-formatted 060121'!$A:BJ,(BM$3+2),FALSE)), VLOOKUP($B104,'Results-formatted 060121'!$A:BJ,(BM$3+2),FALSE)))</f>
        <v>4</v>
      </c>
      <c r="BN104" s="95"/>
      <c r="BO104" s="95"/>
      <c r="BP104" s="95"/>
      <c r="BQ104" s="95"/>
      <c r="BR104" s="95"/>
      <c r="BS104" s="95"/>
      <c r="BT104" s="95"/>
      <c r="BU104" s="95"/>
      <c r="BV104" s="95"/>
      <c r="BW104" s="95"/>
      <c r="BX104" s="95"/>
      <c r="BY104" s="95"/>
      <c r="BZ104" s="95"/>
      <c r="CA104" s="95"/>
      <c r="CB104" s="95"/>
      <c r="CC104" s="95"/>
      <c r="CD104" s="99"/>
      <c r="CE104" s="25">
        <f t="shared" ref="CE104:CE117" si="35">AVERAGE(F104:CD104)</f>
        <v>3.7833333333333332</v>
      </c>
      <c r="CF104" s="25">
        <f t="shared" ref="CF104:CF117" si="36">STDEV(F104:CD104)</f>
        <v>1.0430019690032382</v>
      </c>
    </row>
    <row r="105" spans="2:84" ht="18" customHeight="1" x14ac:dyDescent="0.15">
      <c r="B105" s="84"/>
      <c r="E105" s="18" t="s">
        <v>149</v>
      </c>
      <c r="F105" s="34"/>
      <c r="G105" s="34"/>
      <c r="H105" s="34">
        <f t="shared" ref="H105:CD105" si="37">IF(ISNUMBER(H106), AVERAGE(H106:H115), "")</f>
        <v>3</v>
      </c>
      <c r="I105" s="34">
        <f t="shared" si="37"/>
        <v>2.2999999999999998</v>
      </c>
      <c r="J105" s="34"/>
      <c r="K105" s="34">
        <f t="shared" si="37"/>
        <v>3.2</v>
      </c>
      <c r="L105" s="34">
        <f t="shared" si="37"/>
        <v>2.7</v>
      </c>
      <c r="M105" s="34">
        <f t="shared" si="37"/>
        <v>4.4000000000000004</v>
      </c>
      <c r="N105" s="34"/>
      <c r="O105" s="34">
        <f t="shared" si="37"/>
        <v>2.9</v>
      </c>
      <c r="P105" s="34">
        <f t="shared" si="37"/>
        <v>3.6</v>
      </c>
      <c r="Q105" s="34">
        <f t="shared" si="37"/>
        <v>4.4000000000000004</v>
      </c>
      <c r="R105" s="34"/>
      <c r="S105" s="34">
        <f t="shared" si="37"/>
        <v>1.8</v>
      </c>
      <c r="T105" s="34">
        <f t="shared" si="37"/>
        <v>3.7</v>
      </c>
      <c r="U105" s="34">
        <f t="shared" si="37"/>
        <v>4.4000000000000004</v>
      </c>
      <c r="V105" s="34">
        <f t="shared" si="37"/>
        <v>2.2000000000000002</v>
      </c>
      <c r="W105" s="34">
        <f t="shared" si="37"/>
        <v>3.8</v>
      </c>
      <c r="X105" s="34">
        <f t="shared" si="37"/>
        <v>3</v>
      </c>
      <c r="Y105" s="34">
        <f t="shared" si="37"/>
        <v>4</v>
      </c>
      <c r="Z105" s="34">
        <f t="shared" si="37"/>
        <v>2.9</v>
      </c>
      <c r="AA105" s="34"/>
      <c r="AB105" s="34">
        <f t="shared" si="37"/>
        <v>4</v>
      </c>
      <c r="AC105" s="34">
        <f t="shared" si="37"/>
        <v>3.5</v>
      </c>
      <c r="AD105" s="34">
        <f t="shared" si="37"/>
        <v>3.3</v>
      </c>
      <c r="AE105" s="34">
        <f t="shared" si="37"/>
        <v>3.7</v>
      </c>
      <c r="AF105" s="34">
        <f t="shared" si="37"/>
        <v>4.2</v>
      </c>
      <c r="AG105" s="34">
        <f t="shared" si="37"/>
        <v>3.2</v>
      </c>
      <c r="AH105" s="34">
        <f t="shared" si="37"/>
        <v>2.2000000000000002</v>
      </c>
      <c r="AI105" s="34">
        <f t="shared" si="37"/>
        <v>3.2</v>
      </c>
      <c r="AJ105" s="34">
        <f t="shared" si="37"/>
        <v>4.3</v>
      </c>
      <c r="AK105" s="34"/>
      <c r="AL105" s="34">
        <f t="shared" si="37"/>
        <v>3.2</v>
      </c>
      <c r="AM105" s="34">
        <f t="shared" si="37"/>
        <v>4.2</v>
      </c>
      <c r="AN105" s="34">
        <f t="shared" ref="AN105:BM105" si="38">IF(ISNUMBER(AN106), AVERAGE(AN106:AN115), "")</f>
        <v>2.7</v>
      </c>
      <c r="AO105" s="34">
        <f t="shared" si="38"/>
        <v>3.7</v>
      </c>
      <c r="AP105" s="34"/>
      <c r="AQ105" s="34">
        <f t="shared" si="38"/>
        <v>3.5</v>
      </c>
      <c r="AR105" s="34">
        <f t="shared" si="38"/>
        <v>2.4</v>
      </c>
      <c r="AS105" s="34">
        <f t="shared" si="38"/>
        <v>4.0999999999999996</v>
      </c>
      <c r="AT105" s="34">
        <f t="shared" si="38"/>
        <v>3</v>
      </c>
      <c r="AU105" s="34"/>
      <c r="AV105" s="34">
        <f t="shared" si="38"/>
        <v>3.2</v>
      </c>
      <c r="AW105" s="34">
        <f t="shared" si="38"/>
        <v>3.1</v>
      </c>
      <c r="AX105" s="34"/>
      <c r="AY105" s="34">
        <f t="shared" si="38"/>
        <v>3</v>
      </c>
      <c r="AZ105" s="34">
        <f t="shared" si="38"/>
        <v>2.7</v>
      </c>
      <c r="BA105" s="34">
        <f t="shared" si="38"/>
        <v>3.6</v>
      </c>
      <c r="BB105" s="34"/>
      <c r="BC105" s="34">
        <f t="shared" si="38"/>
        <v>3.2</v>
      </c>
      <c r="BD105" s="34">
        <f t="shared" si="38"/>
        <v>3.8</v>
      </c>
      <c r="BE105" s="34">
        <f t="shared" si="38"/>
        <v>3.3</v>
      </c>
      <c r="BF105" s="34">
        <f t="shared" si="38"/>
        <v>3</v>
      </c>
      <c r="BG105" s="34">
        <f t="shared" si="38"/>
        <v>3.5</v>
      </c>
      <c r="BH105" s="34"/>
      <c r="BI105" s="34">
        <f t="shared" si="38"/>
        <v>3.4</v>
      </c>
      <c r="BJ105" s="34">
        <f t="shared" si="38"/>
        <v>2.7</v>
      </c>
      <c r="BK105" s="34">
        <f t="shared" si="38"/>
        <v>3.8</v>
      </c>
      <c r="BL105" s="34">
        <f t="shared" si="38"/>
        <v>2.8</v>
      </c>
      <c r="BM105" s="34">
        <f t="shared" si="38"/>
        <v>2.2000000000000002</v>
      </c>
      <c r="BN105" s="34"/>
      <c r="BO105" s="34"/>
      <c r="BP105" s="34"/>
      <c r="BQ105" s="34"/>
      <c r="BR105" s="34"/>
      <c r="BS105" s="34"/>
      <c r="BT105" s="34"/>
      <c r="BU105" s="34"/>
      <c r="BV105" s="34"/>
      <c r="BW105" s="34"/>
      <c r="BX105" s="34"/>
      <c r="BY105" s="34"/>
      <c r="BZ105" s="34"/>
      <c r="CA105" s="34"/>
      <c r="CB105" s="34"/>
      <c r="CC105" s="34"/>
      <c r="CD105" s="34" t="str">
        <f t="shared" si="37"/>
        <v/>
      </c>
      <c r="CE105" s="34">
        <f t="shared" si="35"/>
        <v>3.2916666666666674</v>
      </c>
      <c r="CF105" s="34">
        <f t="shared" si="36"/>
        <v>0.64670468558269267</v>
      </c>
    </row>
    <row r="106" spans="2:84" ht="42" x14ac:dyDescent="0.15">
      <c r="B106" s="84" t="s">
        <v>769</v>
      </c>
      <c r="C106" s="86" t="s">
        <v>225</v>
      </c>
      <c r="D106" s="2">
        <v>5</v>
      </c>
      <c r="E106" s="15" t="s">
        <v>54</v>
      </c>
      <c r="F106" s="95">
        <f>IF($C106 = "neg", (($D106+1) - VLOOKUP($B106,'Results-formatted 060121'!$A:$AJ,(F$3+2),FALSE)), IF($C106 = "pos-neg", (3+VLOOKUP($B106,'Results-formatted 060121'!$A:$AJ,(F$3+2),FALSE)), VLOOKUP($B106,'Results-formatted 060121'!$A:$AJ,(F$3+2),FALSE)))</f>
        <v>3</v>
      </c>
      <c r="G106" s="95">
        <f>IF($C106 = "neg", (($D106+1) - VLOOKUP($B106,'Results-formatted 060121'!$A:$AJ,(G$3+2),FALSE)), IF($C106 = "pos-neg", (3+VLOOKUP($B106,'Results-formatted 060121'!$A:$AJ,(G$3+2),FALSE)), VLOOKUP($B106,'Results-formatted 060121'!$A:$AJ,(G$3+2),FALSE)))</f>
        <v>5</v>
      </c>
      <c r="H106" s="95">
        <f>IF($C106 = "neg", (($D106+1) - VLOOKUP($B106,'Results-formatted 060121'!$A:$AJ,(H$3+2),FALSE)), IF($C106 = "pos-neg", (3+VLOOKUP($B106,'Results-formatted 060121'!$A:$AJ,(H$3+2),FALSE)), VLOOKUP($B106,'Results-formatted 060121'!$A:$AJ,(H$3+2),FALSE)))</f>
        <v>3</v>
      </c>
      <c r="I106" s="95">
        <f>IF($C106 = "neg", (($D106+1) - VLOOKUP($B106,'Results-formatted 060121'!$A:$AJ,(I$3+2),FALSE)), IF($C106 = "pos-neg", (3+VLOOKUP($B106,'Results-formatted 060121'!$A:$AJ,(I$3+2),FALSE)), VLOOKUP($B106,'Results-formatted 060121'!$A:$AJ,(I$3+2),FALSE)))</f>
        <v>3</v>
      </c>
      <c r="J106" s="95">
        <f>IF($C106 = "neg", (($D106+1) - VLOOKUP($B106,'Results-formatted 060121'!$A:$AJ,(J$3+2),FALSE)), IF($C106 = "pos-neg", (3+VLOOKUP($B106,'Results-formatted 060121'!$A:$AJ,(J$3+2),FALSE)), VLOOKUP($B106,'Results-formatted 060121'!$A:$AJ,(J$3+2),FALSE)))</f>
        <v>3</v>
      </c>
      <c r="K106" s="95">
        <f>IF($C106 = "neg", (($D106+1) - VLOOKUP($B106,'Results-formatted 060121'!$A:$AJ,(K$3+2),FALSE)), IF($C106 = "pos-neg", (3+VLOOKUP($B106,'Results-formatted 060121'!$A:$AJ,(K$3+2),FALSE)), VLOOKUP($B106,'Results-formatted 060121'!$A:$AJ,(K$3+2),FALSE)))</f>
        <v>3</v>
      </c>
      <c r="L106" s="95">
        <f>IF($C106 = "neg", (($D106+1) - VLOOKUP($B106,'Results-formatted 060121'!$A:$AJ,(L$3+2),FALSE)), IF($C106 = "pos-neg", (3+VLOOKUP($B106,'Results-formatted 060121'!$A:$AJ,(L$3+2),FALSE)), VLOOKUP($B106,'Results-formatted 060121'!$A:$AJ,(L$3+2),FALSE)))</f>
        <v>3</v>
      </c>
      <c r="M106" s="95">
        <f>IF($C106 = "neg", (($D106+1) - VLOOKUP($B106,'Results-formatted 060121'!$A:$AJ,(M$3+2),FALSE)), IF($C106 = "pos-neg", (3+VLOOKUP($B106,'Results-formatted 060121'!$A:$AJ,(M$3+2),FALSE)), VLOOKUP($B106,'Results-formatted 060121'!$A:$AJ,(M$3+2),FALSE)))</f>
        <v>5</v>
      </c>
      <c r="N106" s="95">
        <f>IF($C106 = "neg", (($D106+1) - VLOOKUP($B106,'Results-formatted 060121'!$A:$AJ,(N$3+2),FALSE)), IF($C106 = "pos-neg", (3+VLOOKUP($B106,'Results-formatted 060121'!$A:$AJ,(N$3+2),FALSE)), VLOOKUP($B106,'Results-formatted 060121'!$A:$AJ,(N$3+2),FALSE)))</f>
        <v>3</v>
      </c>
      <c r="O106" s="95">
        <f>IF($C106 = "neg", (($D106+1) - VLOOKUP($B106,'Results-formatted 060121'!$A:$AJ,(O$3+2),FALSE)), IF($C106 = "pos-neg", (3+VLOOKUP($B106,'Results-formatted 060121'!$A:$AJ,(O$3+2),FALSE)), VLOOKUP($B106,'Results-formatted 060121'!$A:$AJ,(O$3+2),FALSE)))</f>
        <v>5</v>
      </c>
      <c r="P106" s="95">
        <f>IF($C106 = "neg", (($D106+1) - VLOOKUP($B106,'Results-formatted 060121'!$A:$AJ,(P$3+2),FALSE)), IF($C106 = "pos-neg", (3+VLOOKUP($B106,'Results-formatted 060121'!$A:$AJ,(P$3+2),FALSE)), VLOOKUP($B106,'Results-formatted 060121'!$A:$AJ,(P$3+2),FALSE)))</f>
        <v>5</v>
      </c>
      <c r="Q106" s="95">
        <f>IF($C106 = "neg", (($D106+1) - VLOOKUP($B106,'Results-formatted 060121'!$A:$AJ,(Q$3+2),FALSE)), IF($C106 = "pos-neg", (3+VLOOKUP($B106,'Results-formatted 060121'!$A:$AJ,(Q$3+2),FALSE)), VLOOKUP($B106,'Results-formatted 060121'!$A:$AJ,(Q$3+2),FALSE)))</f>
        <v>5</v>
      </c>
      <c r="R106" s="95">
        <f>IF($C106 = "neg", (($D106+1) - VLOOKUP($B106,'Results-formatted 060121'!$A:$AJ,(R$3+2),FALSE)), IF($C106 = "pos-neg", (3+VLOOKUP($B106,'Results-formatted 060121'!$A:$AJ,(R$3+2),FALSE)), VLOOKUP($B106,'Results-formatted 060121'!$A:$AJ,(R$3+2),FALSE)))</f>
        <v>4</v>
      </c>
      <c r="S106" s="95">
        <f>IF($C106 = "neg", (($D106+1) - VLOOKUP($B106,'Results-formatted 060121'!$A:$AJ,(S$3+2),FALSE)), IF($C106 = "pos-neg", (3+VLOOKUP($B106,'Results-formatted 060121'!$A:$AJ,(S$3+2),FALSE)), VLOOKUP($B106,'Results-formatted 060121'!$A:$AJ,(S$3+2),FALSE)))</f>
        <v>2</v>
      </c>
      <c r="T106" s="95">
        <f>IF($C106 = "neg", (($D106+1) - VLOOKUP($B106,'Results-formatted 060121'!$A:$AJ,(T$3+2),FALSE)), IF($C106 = "pos-neg", (3+VLOOKUP($B106,'Results-formatted 060121'!$A:$AJ,(T$3+2),FALSE)), VLOOKUP($B106,'Results-formatted 060121'!$A:$AJ,(T$3+2),FALSE)))</f>
        <v>3</v>
      </c>
      <c r="U106" s="95">
        <f>IF($C106 = "neg", (($D106+1) - VLOOKUP($B106,'Results-formatted 060121'!$A:$AJ,(U$3+2),FALSE)), IF($C106 = "pos-neg", (3+VLOOKUP($B106,'Results-formatted 060121'!$A:$AJ,(U$3+2),FALSE)), VLOOKUP($B106,'Results-formatted 060121'!$A:$AJ,(U$3+2),FALSE)))</f>
        <v>5</v>
      </c>
      <c r="V106" s="95">
        <f>IF($C106 = "neg", (($D106+1) - VLOOKUP($B106,'Results-formatted 060121'!$A:$AJ,(V$3+2),FALSE)), IF($C106 = "pos-neg", (3+VLOOKUP($B106,'Results-formatted 060121'!$A:$AJ,(V$3+2),FALSE)), VLOOKUP($B106,'Results-formatted 060121'!$A:$AJ,(V$3+2),FALSE)))</f>
        <v>2</v>
      </c>
      <c r="W106" s="95">
        <f>IF($C106 = "neg", (($D106+1) - VLOOKUP($B106,'Results-formatted 060121'!$A:$AJ,(W$3+2),FALSE)), IF($C106 = "pos-neg", (3+VLOOKUP($B106,'Results-formatted 060121'!$A:$AJ,(W$3+2),FALSE)), VLOOKUP($B106,'Results-formatted 060121'!$A:$AJ,(W$3+2),FALSE)))</f>
        <v>4</v>
      </c>
      <c r="X106" s="95">
        <f>IF($C106 = "neg", (($D106+1) - VLOOKUP($B106,'Results-formatted 060121'!$A:$AJ,(X$3+2),FALSE)), IF($C106 = "pos-neg", (3+VLOOKUP($B106,'Results-formatted 060121'!$A:$AJ,(X$3+2),FALSE)), VLOOKUP($B106,'Results-formatted 060121'!$A:$AJ,(X$3+2),FALSE)))</f>
        <v>3</v>
      </c>
      <c r="Y106" s="95">
        <f>IF($C106 = "neg", (($D106+1) - VLOOKUP($B106,'Results-formatted 060121'!$A:$AJ,(Y$3+2),FALSE)), IF($C106 = "pos-neg", (3+VLOOKUP($B106,'Results-formatted 060121'!$A:$AJ,(Y$3+2),FALSE)), VLOOKUP($B106,'Results-formatted 060121'!$A:$AJ,(Y$3+2),FALSE)))</f>
        <v>4</v>
      </c>
      <c r="Z106" s="95">
        <f>IF($C106 = "neg", (($D106+1) - VLOOKUP($B106,'Results-formatted 060121'!$A:$AJ,(Z$3+2),FALSE)), IF($C106 = "pos-neg", (3+VLOOKUP($B106,'Results-formatted 060121'!$A:$AJ,(Z$3+2),FALSE)), VLOOKUP($B106,'Results-formatted 060121'!$A:$AJ,(Z$3+2),FALSE)))</f>
        <v>3</v>
      </c>
      <c r="AA106" s="95">
        <f>IF($C106 = "neg", (($D106+1) - VLOOKUP($B106,'Results-formatted 060121'!$A:$AJ,(AA$3+2),FALSE)), IF($C106 = "pos-neg", (3+VLOOKUP($B106,'Results-formatted 060121'!$A:$AJ,(AA$3+2),FALSE)), VLOOKUP($B106,'Results-formatted 060121'!$A:$AJ,(AA$3+2),FALSE)))</f>
        <v>4</v>
      </c>
      <c r="AB106" s="95">
        <f>IF($C106 = "neg", (($D106+1) - VLOOKUP($B106,'Results-formatted 060121'!$A:$AJ,(AB$3+2),FALSE)), IF($C106 = "pos-neg", (3+VLOOKUP($B106,'Results-formatted 060121'!$A:$AJ,(AB$3+2),FALSE)), VLOOKUP($B106,'Results-formatted 060121'!$A:$AJ,(AB$3+2),FALSE)))</f>
        <v>4</v>
      </c>
      <c r="AC106" s="95">
        <f>IF($C106 = "neg", (($D106+1) - VLOOKUP($B106,'Results-formatted 060121'!$A:$AJ,(AC$3+2),FALSE)), IF($C106 = "pos-neg", (3+VLOOKUP($B106,'Results-formatted 060121'!$A:$AJ,(AC$3+2),FALSE)), VLOOKUP($B106,'Results-formatted 060121'!$A:$AJ,(AC$3+2),FALSE)))</f>
        <v>4</v>
      </c>
      <c r="AD106" s="95">
        <f>IF($C106 = "neg", (($D106+1) - VLOOKUP($B106,'Results-formatted 060121'!$A:$AJ,(AD$3+2),FALSE)), IF($C106 = "pos-neg", (3+VLOOKUP($B106,'Results-formatted 060121'!$A:$AJ,(AD$3+2),FALSE)), VLOOKUP($B106,'Results-formatted 060121'!$A:$AJ,(AD$3+2),FALSE)))</f>
        <v>3</v>
      </c>
      <c r="AE106" s="95">
        <f>IF($C106 = "neg", (($D106+1) - VLOOKUP($B106,'Results-formatted 060121'!$A:$AJ,(AE$3+2),FALSE)), IF($C106 = "pos-neg", (3+VLOOKUP($B106,'Results-formatted 060121'!$A:$AJ,(AE$3+2),FALSE)), VLOOKUP($B106,'Results-formatted 060121'!$A:$AJ,(AE$3+2),FALSE)))</f>
        <v>4</v>
      </c>
      <c r="AF106" s="95">
        <f>IF($C106 = "neg", (($D106+1) - VLOOKUP($B106,'Results-formatted 060121'!$A:$AJ,(AF$3+2),FALSE)), IF($C106 = "pos-neg", (3+VLOOKUP($B106,'Results-formatted 060121'!$A:$AJ,(AF$3+2),FALSE)), VLOOKUP($B106,'Results-formatted 060121'!$A:$AJ,(AF$3+2),FALSE)))</f>
        <v>4</v>
      </c>
      <c r="AG106" s="95">
        <f>IF($C106 = "neg", (($D106+1) - VLOOKUP($B106,'Results-formatted 060121'!$A:$AJ,(AG$3+2),FALSE)), IF($C106 = "pos-neg", (3+VLOOKUP($B106,'Results-formatted 060121'!$A:$AJ,(AG$3+2),FALSE)), VLOOKUP($B106,'Results-formatted 060121'!$A:$AJ,(AG$3+2),FALSE)))</f>
        <v>2</v>
      </c>
      <c r="AH106" s="95">
        <f>IF($C106 = "neg", (($D106+1) - VLOOKUP($B106,'Results-formatted 060121'!$A:$AJ,(AH$3+2),FALSE)), IF($C106 = "pos-neg", (3+VLOOKUP($B106,'Results-formatted 060121'!$A:$AJ,(AH$3+2),FALSE)), VLOOKUP($B106,'Results-formatted 060121'!$A:$AJ,(AH$3+2),FALSE)))</f>
        <v>4</v>
      </c>
      <c r="AI106" s="95">
        <f>IF($C106 = "neg", (($D106+1) - VLOOKUP($B106,'Results-formatted 060121'!$A:$AJ,(AI$3+2),FALSE)), IF($C106 = "pos-neg", (3+VLOOKUP($B106,'Results-formatted 060121'!$A:$AJ,(AI$3+2),FALSE)), VLOOKUP($B106,'Results-formatted 060121'!$A:$AJ,(AI$3+2),FALSE)))</f>
        <v>3</v>
      </c>
      <c r="AJ106" s="95">
        <f>IF($C106 = "neg", (($D106+1) - VLOOKUP($B106,'Results-formatted 060121'!$A:$AJ,(AJ$3+2),FALSE)), IF($C106 = "pos-neg", (3+VLOOKUP($B106,'Results-formatted 060121'!$A:$AJ,(AJ$3+2),FALSE)), VLOOKUP($B106,'Results-formatted 060121'!$A:$AJ,(AJ$3+2),FALSE)))</f>
        <v>5</v>
      </c>
      <c r="AK106" s="95">
        <f>IF($C106 = "neg", (($D106+1) - VLOOKUP($B106,'Results-formatted 060121'!$A:$AJ,(AK$3+2),FALSE)), IF($C106 = "pos-neg", (3+VLOOKUP($B106,'Results-formatted 060121'!$A:$AJ,(AK$3+2),FALSE)), VLOOKUP($B106,'Results-formatted 060121'!$A:$AJ,(AK$3+2),FALSE)))</f>
        <v>4</v>
      </c>
      <c r="AL106" s="95">
        <f>IF($C106 = "neg", (($D106+1) - VLOOKUP($B106,'Results-formatted 060121'!$A:$AJ,(AL$3+2),FALSE)), IF($C106 = "pos-neg", (3+VLOOKUP($B106,'Results-formatted 060121'!$A:$AJ,(AL$3+2),FALSE)), VLOOKUP($B106,'Results-formatted 060121'!$A:$AJ,(AL$3+2),FALSE)))</f>
        <v>3</v>
      </c>
      <c r="AM106" s="95">
        <f>IF($C106 = "neg", (($D106+1) - VLOOKUP($B106,'Results-formatted 060121'!$A:AJ,(AM$3+2),FALSE)), IF($C106 = "pos-neg", (3+VLOOKUP($B106,'Results-formatted 060121'!$A:AJ,(AM$3+2),FALSE)), VLOOKUP($B106,'Results-formatted 060121'!$A:AJ,(AM$3+2),FALSE)))</f>
        <v>5</v>
      </c>
      <c r="AN106" s="95">
        <f>IF($C106 = "neg", (($D106+1) - VLOOKUP($B106,'Results-formatted 060121'!$A:AK,(AN$3+2),FALSE)), IF($C106 = "pos-neg", (3+VLOOKUP($B106,'Results-formatted 060121'!$A:AK,(AN$3+2),FALSE)), VLOOKUP($B106,'Results-formatted 060121'!$A:AK,(AN$3+2),FALSE)))</f>
        <v>2</v>
      </c>
      <c r="AO106" s="95">
        <f>IF($C106 = "neg", (($D106+1) - VLOOKUP($B106,'Results-formatted 060121'!$A:AL,(AO$3+2),FALSE)), IF($C106 = "pos-neg", (3+VLOOKUP($B106,'Results-formatted 060121'!$A:AL,(AO$3+2),FALSE)), VLOOKUP($B106,'Results-formatted 060121'!$A:AL,(AO$3+2),FALSE)))</f>
        <v>5</v>
      </c>
      <c r="AP106" s="95">
        <f>IF($C106 = "neg", (($D106+1) - VLOOKUP($B106,'Results-formatted 060121'!$A:AM,(AP$3+2),FALSE)), IF($C106 = "pos-neg", (3+VLOOKUP($B106,'Results-formatted 060121'!$A:AM,(AP$3+2),FALSE)), VLOOKUP($B106,'Results-formatted 060121'!$A:AM,(AP$3+2),FALSE)))</f>
        <v>3</v>
      </c>
      <c r="AQ106" s="95">
        <f>IF($C106 = "neg", (($D106+1) - VLOOKUP($B106,'Results-formatted 060121'!$A:AN,(AQ$3+2),FALSE)), IF($C106 = "pos-neg", (3+VLOOKUP($B106,'Results-formatted 060121'!$A:AN,(AQ$3+2),FALSE)), VLOOKUP($B106,'Results-formatted 060121'!$A:AN,(AQ$3+2),FALSE)))</f>
        <v>4</v>
      </c>
      <c r="AR106" s="95">
        <f>IF($C106 = "neg", (($D106+1) - VLOOKUP($B106,'Results-formatted 060121'!$A:AO,(AR$3+2),FALSE)), IF($C106 = "pos-neg", (3+VLOOKUP($B106,'Results-formatted 060121'!$A:AO,(AR$3+2),FALSE)), VLOOKUP($B106,'Results-formatted 060121'!$A:AO,(AR$3+2),FALSE)))</f>
        <v>2</v>
      </c>
      <c r="AS106" s="95">
        <f>IF($C106 = "neg", (($D106+1) - VLOOKUP($B106,'Results-formatted 060121'!$A:AP,(AS$3+2),FALSE)), IF($C106 = "pos-neg", (3+VLOOKUP($B106,'Results-formatted 060121'!$A:AP,(AS$3+2),FALSE)), VLOOKUP($B106,'Results-formatted 060121'!$A:AP,(AS$3+2),FALSE)))</f>
        <v>5</v>
      </c>
      <c r="AT106" s="95">
        <f>IF($C106 = "neg", (($D106+1) - VLOOKUP($B106,'Results-formatted 060121'!$A:AQ,(AT$3+2),FALSE)), IF($C106 = "pos-neg", (3+VLOOKUP($B106,'Results-formatted 060121'!$A:AQ,(AT$3+2),FALSE)), VLOOKUP($B106,'Results-formatted 060121'!$A:AQ,(AT$3+2),FALSE)))</f>
        <v>3</v>
      </c>
      <c r="AU106" s="95">
        <f>IF($C106 = "neg", (($D106+1) - VLOOKUP($B106,'Results-formatted 060121'!$A:AR,(AU$3+2),FALSE)), IF($C106 = "pos-neg", (3+VLOOKUP($B106,'Results-formatted 060121'!$A:AR,(AU$3+2),FALSE)), VLOOKUP($B106,'Results-formatted 060121'!$A:AR,(AU$3+2),FALSE)))</f>
        <v>3</v>
      </c>
      <c r="AV106" s="95">
        <f>IF($C106 = "neg", (($D106+1) - VLOOKUP($B106,'Results-formatted 060121'!$A:AS,(AV$3+2),FALSE)), IF($C106 = "pos-neg", (3+VLOOKUP($B106,'Results-formatted 060121'!$A:AS,(AV$3+2),FALSE)), VLOOKUP($B106,'Results-formatted 060121'!$A:AS,(AV$3+2),FALSE)))</f>
        <v>4</v>
      </c>
      <c r="AW106" s="95">
        <f>IF($C106 = "neg", (($D106+1) - VLOOKUP($B106,'Results-formatted 060121'!$A:AT,(AW$3+2),FALSE)), IF($C106 = "pos-neg", (3+VLOOKUP($B106,'Results-formatted 060121'!$A:AT,(AW$3+2),FALSE)), VLOOKUP($B106,'Results-formatted 060121'!$A:AT,(AW$3+2),FALSE)))</f>
        <v>4</v>
      </c>
      <c r="AX106" s="95">
        <f>IF($C106 = "neg", (($D106+1) - VLOOKUP($B106,'Results-formatted 060121'!$A:AU,(AX$3+2),FALSE)), IF($C106 = "pos-neg", (3+VLOOKUP($B106,'Results-formatted 060121'!$A:AU,(AX$3+2),FALSE)), VLOOKUP($B106,'Results-formatted 060121'!$A:AU,(AX$3+2),FALSE)))</f>
        <v>5</v>
      </c>
      <c r="AY106" s="95">
        <f>IF($C106 = "neg", (($D106+1) - VLOOKUP($B106,'Results-formatted 060121'!$A:AV,(AY$3+2),FALSE)), IF($C106 = "pos-neg", (3+VLOOKUP($B106,'Results-formatted 060121'!$A:AV,(AY$3+2),FALSE)), VLOOKUP($B106,'Results-formatted 060121'!$A:AV,(AY$3+2),FALSE)))</f>
        <v>6</v>
      </c>
      <c r="AZ106" s="95">
        <f>IF($C106 = "neg", (($D106+1) - VLOOKUP($B106,'Results-formatted 060121'!$A:AW,(AZ$3+2),FALSE)), IF($C106 = "pos-neg", (3+VLOOKUP($B106,'Results-formatted 060121'!$A:AW,(AZ$3+2),FALSE)), VLOOKUP($B106,'Results-formatted 060121'!$A:AW,(AZ$3+2),FALSE)))</f>
        <v>3</v>
      </c>
      <c r="BA106" s="95">
        <f>IF($C106 = "neg", (($D106+1) - VLOOKUP($B106,'Results-formatted 060121'!$A:AX,(BA$3+2),FALSE)), IF($C106 = "pos-neg", (3+VLOOKUP($B106,'Results-formatted 060121'!$A:AX,(BA$3+2),FALSE)), VLOOKUP($B106,'Results-formatted 060121'!$A:AX,(BA$3+2),FALSE)))</f>
        <v>5</v>
      </c>
      <c r="BB106" s="95">
        <f>IF($C106 = "neg", (($D106+1) - VLOOKUP($B106,'Results-formatted 060121'!$A:AY,(BB$3+2),FALSE)), IF($C106 = "pos-neg", (3+VLOOKUP($B106,'Results-formatted 060121'!$A:AY,(BB$3+2),FALSE)), VLOOKUP($B106,'Results-formatted 060121'!$A:AY,(BB$3+2),FALSE)))</f>
        <v>4</v>
      </c>
      <c r="BC106" s="95">
        <f>IF($C106 = "neg", (($D106+1) - VLOOKUP($B106,'Results-formatted 060121'!$A:AZ,(BC$3+2),FALSE)), IF($C106 = "pos-neg", (3+VLOOKUP($B106,'Results-formatted 060121'!$A:AZ,(BC$3+2),FALSE)), VLOOKUP($B106,'Results-formatted 060121'!$A:AZ,(BC$3+2),FALSE)))</f>
        <v>4</v>
      </c>
      <c r="BD106" s="95">
        <f>IF($C106 = "neg", (($D106+1) - VLOOKUP($B106,'Results-formatted 060121'!$A:BA,(BD$3+2),FALSE)), IF($C106 = "pos-neg", (3+VLOOKUP($B106,'Results-formatted 060121'!$A:BA,(BD$3+2),FALSE)), VLOOKUP($B106,'Results-formatted 060121'!$A:BA,(BD$3+2),FALSE)))</f>
        <v>3</v>
      </c>
      <c r="BE106" s="95">
        <f>IF($C106 = "neg", (($D106+1) - VLOOKUP($B106,'Results-formatted 060121'!$A:BB,(BE$3+2),FALSE)), IF($C106 = "pos-neg", (3+VLOOKUP($B106,'Results-formatted 060121'!$A:BB,(BE$3+2),FALSE)), VLOOKUP($B106,'Results-formatted 060121'!$A:BB,(BE$3+2),FALSE)))</f>
        <v>3</v>
      </c>
      <c r="BF106" s="95">
        <f>IF($C106 = "neg", (($D106+1) - VLOOKUP($B106,'Results-formatted 060121'!$A:BC,(BF$3+2),FALSE)), IF($C106 = "pos-neg", (3+VLOOKUP($B106,'Results-formatted 060121'!$A:BC,(BF$3+2),FALSE)), VLOOKUP($B106,'Results-formatted 060121'!$A:BC,(BF$3+2),FALSE)))</f>
        <v>4</v>
      </c>
      <c r="BG106" s="95">
        <f>IF($C106 = "neg", (($D106+1) - VLOOKUP($B106,'Results-formatted 060121'!$A:BD,(BG$3+2),FALSE)), IF($C106 = "pos-neg", (3+VLOOKUP($B106,'Results-formatted 060121'!$A:BD,(BG$3+2),FALSE)), VLOOKUP($B106,'Results-formatted 060121'!$A:BD,(BG$3+2),FALSE)))</f>
        <v>4</v>
      </c>
      <c r="BH106" s="95">
        <f>IF($C106 = "neg", (($D106+1) - VLOOKUP($B106,'Results-formatted 060121'!$A:BE,(BH$3+2),FALSE)), IF($C106 = "pos-neg", (3+VLOOKUP($B106,'Results-formatted 060121'!$A:BE,(BH$3+2),FALSE)), VLOOKUP($B106,'Results-formatted 060121'!$A:BE,(BH$3+2),FALSE)))</f>
        <v>2</v>
      </c>
      <c r="BI106" s="95">
        <f>IF($C106 = "neg", (($D106+1) - VLOOKUP($B106,'Results-formatted 060121'!$A:BF,(BI$3+2),FALSE)), IF($C106 = "pos-neg", (3+VLOOKUP($B106,'Results-formatted 060121'!$A:BF,(BI$3+2),FALSE)), VLOOKUP($B106,'Results-formatted 060121'!$A:BF,(BI$3+2),FALSE)))</f>
        <v>3</v>
      </c>
      <c r="BJ106" s="95">
        <f>IF($C106 = "neg", (($D106+1) - VLOOKUP($B106,'Results-formatted 060121'!$A:BG,(BJ$3+2),FALSE)), IF($C106 = "pos-neg", (3+VLOOKUP($B106,'Results-formatted 060121'!$A:BG,(BJ$3+2),FALSE)), VLOOKUP($B106,'Results-formatted 060121'!$A:BG,(BJ$3+2),FALSE)))</f>
        <v>2</v>
      </c>
      <c r="BK106" s="95">
        <f>IF($C106 = "neg", (($D106+1) - VLOOKUP($B106,'Results-formatted 060121'!$A:BH,(BK$3+2),FALSE)), IF($C106 = "pos-neg", (3+VLOOKUP($B106,'Results-formatted 060121'!$A:BH,(BK$3+2),FALSE)), VLOOKUP($B106,'Results-formatted 060121'!$A:BH,(BK$3+2),FALSE)))</f>
        <v>5</v>
      </c>
      <c r="BL106" s="95">
        <f>IF($C106 = "neg", (($D106+1) - VLOOKUP($B106,'Results-formatted 060121'!$A:BI,(BL$3+2),FALSE)), IF($C106 = "pos-neg", (3+VLOOKUP($B106,'Results-formatted 060121'!$A:BI,(BL$3+2),FALSE)), VLOOKUP($B106,'Results-formatted 060121'!$A:BI,(BL$3+2),FALSE)))</f>
        <v>4</v>
      </c>
      <c r="BM106" s="95">
        <f>IF($C106 = "neg", (($D106+1) - VLOOKUP($B106,'Results-formatted 060121'!$A:BJ,(BM$3+2),FALSE)), IF($C106 = "pos-neg", (3+VLOOKUP($B106,'Results-formatted 060121'!$A:BJ,(BM$3+2),FALSE)), VLOOKUP($B106,'Results-formatted 060121'!$A:BJ,(BM$3+2),FALSE)))</f>
        <v>2</v>
      </c>
      <c r="BN106" s="95"/>
      <c r="BO106" s="95"/>
      <c r="BP106" s="95"/>
      <c r="BQ106" s="95"/>
      <c r="BR106" s="95"/>
      <c r="BS106" s="95"/>
      <c r="BT106" s="95"/>
      <c r="BU106" s="95"/>
      <c r="BV106" s="95"/>
      <c r="BW106" s="95"/>
      <c r="BX106" s="95"/>
      <c r="BY106" s="95"/>
      <c r="BZ106" s="95"/>
      <c r="CA106" s="95"/>
      <c r="CB106" s="95"/>
      <c r="CC106" s="95"/>
      <c r="CD106" s="98"/>
      <c r="CE106" s="25">
        <f t="shared" si="35"/>
        <v>3.65</v>
      </c>
      <c r="CF106" s="25">
        <f t="shared" si="36"/>
        <v>1.0222109636651759</v>
      </c>
    </row>
    <row r="107" spans="2:84" ht="42" x14ac:dyDescent="0.15">
      <c r="B107" s="84" t="s">
        <v>770</v>
      </c>
      <c r="C107" s="86" t="s">
        <v>224</v>
      </c>
      <c r="D107" s="2">
        <v>5</v>
      </c>
      <c r="E107" s="15" t="s">
        <v>55</v>
      </c>
      <c r="F107" s="95">
        <f>IF($C107 = "neg", (($D107+1) - VLOOKUP($B107,'Results-formatted 060121'!$A:$AJ,(F$3+2),FALSE)), IF($C107 = "pos-neg", (3+VLOOKUP($B107,'Results-formatted 060121'!$A:$AJ,(F$3+2),FALSE)), VLOOKUP($B107,'Results-formatted 060121'!$A:$AJ,(F$3+2),FALSE)))</f>
        <v>3</v>
      </c>
      <c r="G107" s="95">
        <f>IF($C107 = "neg", (($D107+1) - VLOOKUP($B107,'Results-formatted 060121'!$A:$AJ,(G$3+2),FALSE)), IF($C107 = "pos-neg", (3+VLOOKUP($B107,'Results-formatted 060121'!$A:$AJ,(G$3+2),FALSE)), VLOOKUP($B107,'Results-formatted 060121'!$A:$AJ,(G$3+2),FALSE)))</f>
        <v>5</v>
      </c>
      <c r="H107" s="95">
        <f>IF($C107 = "neg", (($D107+1) - VLOOKUP($B107,'Results-formatted 060121'!$A:$AJ,(H$3+2),FALSE)), IF($C107 = "pos-neg", (3+VLOOKUP($B107,'Results-formatted 060121'!$A:$AJ,(H$3+2),FALSE)), VLOOKUP($B107,'Results-formatted 060121'!$A:$AJ,(H$3+2),FALSE)))</f>
        <v>3</v>
      </c>
      <c r="I107" s="95">
        <f>IF($C107 = "neg", (($D107+1) - VLOOKUP($B107,'Results-formatted 060121'!$A:$AJ,(I$3+2),FALSE)), IF($C107 = "pos-neg", (3+VLOOKUP($B107,'Results-formatted 060121'!$A:$AJ,(I$3+2),FALSE)), VLOOKUP($B107,'Results-formatted 060121'!$A:$AJ,(I$3+2),FALSE)))</f>
        <v>2</v>
      </c>
      <c r="J107" s="95">
        <f>IF($C107 = "neg", (($D107+1) - VLOOKUP($B107,'Results-formatted 060121'!$A:$AJ,(J$3+2),FALSE)), IF($C107 = "pos-neg", (3+VLOOKUP($B107,'Results-formatted 060121'!$A:$AJ,(J$3+2),FALSE)), VLOOKUP($B107,'Results-formatted 060121'!$A:$AJ,(J$3+2),FALSE)))</f>
        <v>3</v>
      </c>
      <c r="K107" s="95">
        <f>IF($C107 = "neg", (($D107+1) - VLOOKUP($B107,'Results-formatted 060121'!$A:$AJ,(K$3+2),FALSE)), IF($C107 = "pos-neg", (3+VLOOKUP($B107,'Results-formatted 060121'!$A:$AJ,(K$3+2),FALSE)), VLOOKUP($B107,'Results-formatted 060121'!$A:$AJ,(K$3+2),FALSE)))</f>
        <v>4</v>
      </c>
      <c r="L107" s="95">
        <f>IF($C107 = "neg", (($D107+1) - VLOOKUP($B107,'Results-formatted 060121'!$A:$AJ,(L$3+2),FALSE)), IF($C107 = "pos-neg", (3+VLOOKUP($B107,'Results-formatted 060121'!$A:$AJ,(L$3+2),FALSE)), VLOOKUP($B107,'Results-formatted 060121'!$A:$AJ,(L$3+2),FALSE)))</f>
        <v>3</v>
      </c>
      <c r="M107" s="95">
        <f>IF($C107 = "neg", (($D107+1) - VLOOKUP($B107,'Results-formatted 060121'!$A:$AJ,(M$3+2),FALSE)), IF($C107 = "pos-neg", (3+VLOOKUP($B107,'Results-formatted 060121'!$A:$AJ,(M$3+2),FALSE)), VLOOKUP($B107,'Results-formatted 060121'!$A:$AJ,(M$3+2),FALSE)))</f>
        <v>4</v>
      </c>
      <c r="N107" s="95">
        <f>IF($C107 = "neg", (($D107+1) - VLOOKUP($B107,'Results-formatted 060121'!$A:$AJ,(N$3+2),FALSE)), IF($C107 = "pos-neg", (3+VLOOKUP($B107,'Results-formatted 060121'!$A:$AJ,(N$3+2),FALSE)), VLOOKUP($B107,'Results-formatted 060121'!$A:$AJ,(N$3+2),FALSE)))</f>
        <v>4</v>
      </c>
      <c r="O107" s="95">
        <f>IF($C107 = "neg", (($D107+1) - VLOOKUP($B107,'Results-formatted 060121'!$A:$AJ,(O$3+2),FALSE)), IF($C107 = "pos-neg", (3+VLOOKUP($B107,'Results-formatted 060121'!$A:$AJ,(O$3+2),FALSE)), VLOOKUP($B107,'Results-formatted 060121'!$A:$AJ,(O$3+2),FALSE)))</f>
        <v>3</v>
      </c>
      <c r="P107" s="95">
        <f>IF($C107 = "neg", (($D107+1) - VLOOKUP($B107,'Results-formatted 060121'!$A:$AJ,(P$3+2),FALSE)), IF($C107 = "pos-neg", (3+VLOOKUP($B107,'Results-formatted 060121'!$A:$AJ,(P$3+2),FALSE)), VLOOKUP($B107,'Results-formatted 060121'!$A:$AJ,(P$3+2),FALSE)))</f>
        <v>4</v>
      </c>
      <c r="Q107" s="95">
        <f>IF($C107 = "neg", (($D107+1) - VLOOKUP($B107,'Results-formatted 060121'!$A:$AJ,(Q$3+2),FALSE)), IF($C107 = "pos-neg", (3+VLOOKUP($B107,'Results-formatted 060121'!$A:$AJ,(Q$3+2),FALSE)), VLOOKUP($B107,'Results-formatted 060121'!$A:$AJ,(Q$3+2),FALSE)))</f>
        <v>5</v>
      </c>
      <c r="R107" s="95">
        <f>IF($C107 = "neg", (($D107+1) - VLOOKUP($B107,'Results-formatted 060121'!$A:$AJ,(R$3+2),FALSE)), IF($C107 = "pos-neg", (3+VLOOKUP($B107,'Results-formatted 060121'!$A:$AJ,(R$3+2),FALSE)), VLOOKUP($B107,'Results-formatted 060121'!$A:$AJ,(R$3+2),FALSE)))</f>
        <v>3</v>
      </c>
      <c r="S107" s="95">
        <f>IF($C107 = "neg", (($D107+1) - VLOOKUP($B107,'Results-formatted 060121'!$A:$AJ,(S$3+2),FALSE)), IF($C107 = "pos-neg", (3+VLOOKUP($B107,'Results-formatted 060121'!$A:$AJ,(S$3+2),FALSE)), VLOOKUP($B107,'Results-formatted 060121'!$A:$AJ,(S$3+2),FALSE)))</f>
        <v>2</v>
      </c>
      <c r="T107" s="95">
        <f>IF($C107 = "neg", (($D107+1) - VLOOKUP($B107,'Results-formatted 060121'!$A:$AJ,(T$3+2),FALSE)), IF($C107 = "pos-neg", (3+VLOOKUP($B107,'Results-formatted 060121'!$A:$AJ,(T$3+2),FALSE)), VLOOKUP($B107,'Results-formatted 060121'!$A:$AJ,(T$3+2),FALSE)))</f>
        <v>4</v>
      </c>
      <c r="U107" s="95">
        <f>IF($C107 = "neg", (($D107+1) - VLOOKUP($B107,'Results-formatted 060121'!$A:$AJ,(U$3+2),FALSE)), IF($C107 = "pos-neg", (3+VLOOKUP($B107,'Results-formatted 060121'!$A:$AJ,(U$3+2),FALSE)), VLOOKUP($B107,'Results-formatted 060121'!$A:$AJ,(U$3+2),FALSE)))</f>
        <v>4</v>
      </c>
      <c r="V107" s="95">
        <f>IF($C107 = "neg", (($D107+1) - VLOOKUP($B107,'Results-formatted 060121'!$A:$AJ,(V$3+2),FALSE)), IF($C107 = "pos-neg", (3+VLOOKUP($B107,'Results-formatted 060121'!$A:$AJ,(V$3+2),FALSE)), VLOOKUP($B107,'Results-formatted 060121'!$A:$AJ,(V$3+2),FALSE)))</f>
        <v>3</v>
      </c>
      <c r="W107" s="95">
        <f>IF($C107 = "neg", (($D107+1) - VLOOKUP($B107,'Results-formatted 060121'!$A:$AJ,(W$3+2),FALSE)), IF($C107 = "pos-neg", (3+VLOOKUP($B107,'Results-formatted 060121'!$A:$AJ,(W$3+2),FALSE)), VLOOKUP($B107,'Results-formatted 060121'!$A:$AJ,(W$3+2),FALSE)))</f>
        <v>4</v>
      </c>
      <c r="X107" s="95">
        <f>IF($C107 = "neg", (($D107+1) - VLOOKUP($B107,'Results-formatted 060121'!$A:$AJ,(X$3+2),FALSE)), IF($C107 = "pos-neg", (3+VLOOKUP($B107,'Results-formatted 060121'!$A:$AJ,(X$3+2),FALSE)), VLOOKUP($B107,'Results-formatted 060121'!$A:$AJ,(X$3+2),FALSE)))</f>
        <v>3</v>
      </c>
      <c r="Y107" s="95">
        <f>IF($C107 = "neg", (($D107+1) - VLOOKUP($B107,'Results-formatted 060121'!$A:$AJ,(Y$3+2),FALSE)), IF($C107 = "pos-neg", (3+VLOOKUP($B107,'Results-formatted 060121'!$A:$AJ,(Y$3+2),FALSE)), VLOOKUP($B107,'Results-formatted 060121'!$A:$AJ,(Y$3+2),FALSE)))</f>
        <v>4</v>
      </c>
      <c r="Z107" s="95">
        <f>IF($C107 = "neg", (($D107+1) - VLOOKUP($B107,'Results-formatted 060121'!$A:$AJ,(Z$3+2),FALSE)), IF($C107 = "pos-neg", (3+VLOOKUP($B107,'Results-formatted 060121'!$A:$AJ,(Z$3+2),FALSE)), VLOOKUP($B107,'Results-formatted 060121'!$A:$AJ,(Z$3+2),FALSE)))</f>
        <v>2</v>
      </c>
      <c r="AA107" s="95">
        <f>IF($C107 = "neg", (($D107+1) - VLOOKUP($B107,'Results-formatted 060121'!$A:$AJ,(AA$3+2),FALSE)), IF($C107 = "pos-neg", (3+VLOOKUP($B107,'Results-formatted 060121'!$A:$AJ,(AA$3+2),FALSE)), VLOOKUP($B107,'Results-formatted 060121'!$A:$AJ,(AA$3+2),FALSE)))</f>
        <v>4</v>
      </c>
      <c r="AB107" s="95">
        <f>IF($C107 = "neg", (($D107+1) - VLOOKUP($B107,'Results-formatted 060121'!$A:$AJ,(AB$3+2),FALSE)), IF($C107 = "pos-neg", (3+VLOOKUP($B107,'Results-formatted 060121'!$A:$AJ,(AB$3+2),FALSE)), VLOOKUP($B107,'Results-formatted 060121'!$A:$AJ,(AB$3+2),FALSE)))</f>
        <v>4</v>
      </c>
      <c r="AC107" s="95">
        <f>IF($C107 = "neg", (($D107+1) - VLOOKUP($B107,'Results-formatted 060121'!$A:$AJ,(AC$3+2),FALSE)), IF($C107 = "pos-neg", (3+VLOOKUP($B107,'Results-formatted 060121'!$A:$AJ,(AC$3+2),FALSE)), VLOOKUP($B107,'Results-formatted 060121'!$A:$AJ,(AC$3+2),FALSE)))</f>
        <v>3</v>
      </c>
      <c r="AD107" s="95">
        <f>IF($C107 = "neg", (($D107+1) - VLOOKUP($B107,'Results-formatted 060121'!$A:$AJ,(AD$3+2),FALSE)), IF($C107 = "pos-neg", (3+VLOOKUP($B107,'Results-formatted 060121'!$A:$AJ,(AD$3+2),FALSE)), VLOOKUP($B107,'Results-formatted 060121'!$A:$AJ,(AD$3+2),FALSE)))</f>
        <v>3</v>
      </c>
      <c r="AE107" s="95">
        <f>IF($C107 = "neg", (($D107+1) - VLOOKUP($B107,'Results-formatted 060121'!$A:$AJ,(AE$3+2),FALSE)), IF($C107 = "pos-neg", (3+VLOOKUP($B107,'Results-formatted 060121'!$A:$AJ,(AE$3+2),FALSE)), VLOOKUP($B107,'Results-formatted 060121'!$A:$AJ,(AE$3+2),FALSE)))</f>
        <v>4</v>
      </c>
      <c r="AF107" s="95">
        <f>IF($C107 = "neg", (($D107+1) - VLOOKUP($B107,'Results-formatted 060121'!$A:$AJ,(AF$3+2),FALSE)), IF($C107 = "pos-neg", (3+VLOOKUP($B107,'Results-formatted 060121'!$A:$AJ,(AF$3+2),FALSE)), VLOOKUP($B107,'Results-formatted 060121'!$A:$AJ,(AF$3+2),FALSE)))</f>
        <v>4</v>
      </c>
      <c r="AG107" s="95">
        <f>IF($C107 = "neg", (($D107+1) - VLOOKUP($B107,'Results-formatted 060121'!$A:$AJ,(AG$3+2),FALSE)), IF($C107 = "pos-neg", (3+VLOOKUP($B107,'Results-formatted 060121'!$A:$AJ,(AG$3+2),FALSE)), VLOOKUP($B107,'Results-formatted 060121'!$A:$AJ,(AG$3+2),FALSE)))</f>
        <v>3</v>
      </c>
      <c r="AH107" s="95">
        <f>IF($C107 = "neg", (($D107+1) - VLOOKUP($B107,'Results-formatted 060121'!$A:$AJ,(AH$3+2),FALSE)), IF($C107 = "pos-neg", (3+VLOOKUP($B107,'Results-formatted 060121'!$A:$AJ,(AH$3+2),FALSE)), VLOOKUP($B107,'Results-formatted 060121'!$A:$AJ,(AH$3+2),FALSE)))</f>
        <v>1</v>
      </c>
      <c r="AI107" s="95">
        <f>IF($C107 = "neg", (($D107+1) - VLOOKUP($B107,'Results-formatted 060121'!$A:$AJ,(AI$3+2),FALSE)), IF($C107 = "pos-neg", (3+VLOOKUP($B107,'Results-formatted 060121'!$A:$AJ,(AI$3+2),FALSE)), VLOOKUP($B107,'Results-formatted 060121'!$A:$AJ,(AI$3+2),FALSE)))</f>
        <v>3</v>
      </c>
      <c r="AJ107" s="95">
        <f>IF($C107 = "neg", (($D107+1) - VLOOKUP($B107,'Results-formatted 060121'!$A:$AJ,(AJ$3+2),FALSE)), IF($C107 = "pos-neg", (3+VLOOKUP($B107,'Results-formatted 060121'!$A:$AJ,(AJ$3+2),FALSE)), VLOOKUP($B107,'Results-formatted 060121'!$A:$AJ,(AJ$3+2),FALSE)))</f>
        <v>4</v>
      </c>
      <c r="AK107" s="95">
        <f>IF($C107 = "neg", (($D107+1) - VLOOKUP($B107,'Results-formatted 060121'!$A:$AJ,(AK$3+2),FALSE)), IF($C107 = "pos-neg", (3+VLOOKUP($B107,'Results-formatted 060121'!$A:$AJ,(AK$3+2),FALSE)), VLOOKUP($B107,'Results-formatted 060121'!$A:$AJ,(AK$3+2),FALSE)))</f>
        <v>4</v>
      </c>
      <c r="AL107" s="95">
        <f>IF($C107 = "neg", (($D107+1) - VLOOKUP($B107,'Results-formatted 060121'!$A:$AJ,(AL$3+2),FALSE)), IF($C107 = "pos-neg", (3+VLOOKUP($B107,'Results-formatted 060121'!$A:$AJ,(AL$3+2),FALSE)), VLOOKUP($B107,'Results-formatted 060121'!$A:$AJ,(AL$3+2),FALSE)))</f>
        <v>3</v>
      </c>
      <c r="AM107" s="95">
        <f>IF($C107 = "neg", (($D107+1) - VLOOKUP($B107,'Results-formatted 060121'!$A:AJ,(AM$3+2),FALSE)), IF($C107 = "pos-neg", (3+VLOOKUP($B107,'Results-formatted 060121'!$A:AJ,(AM$3+2),FALSE)), VLOOKUP($B107,'Results-formatted 060121'!$A:AJ,(AM$3+2),FALSE)))</f>
        <v>4</v>
      </c>
      <c r="AN107" s="95">
        <f>IF($C107 = "neg", (($D107+1) - VLOOKUP($B107,'Results-formatted 060121'!$A:AK,(AN$3+2),FALSE)), IF($C107 = "pos-neg", (3+VLOOKUP($B107,'Results-formatted 060121'!$A:AK,(AN$3+2),FALSE)), VLOOKUP($B107,'Results-formatted 060121'!$A:AK,(AN$3+2),FALSE)))</f>
        <v>4</v>
      </c>
      <c r="AO107" s="95">
        <f>IF($C107 = "neg", (($D107+1) - VLOOKUP($B107,'Results-formatted 060121'!$A:AL,(AO$3+2),FALSE)), IF($C107 = "pos-neg", (3+VLOOKUP($B107,'Results-formatted 060121'!$A:AL,(AO$3+2),FALSE)), VLOOKUP($B107,'Results-formatted 060121'!$A:AL,(AO$3+2),FALSE)))</f>
        <v>4</v>
      </c>
      <c r="AP107" s="95">
        <f>IF($C107 = "neg", (($D107+1) - VLOOKUP($B107,'Results-formatted 060121'!$A:AM,(AP$3+2),FALSE)), IF($C107 = "pos-neg", (3+VLOOKUP($B107,'Results-formatted 060121'!$A:AM,(AP$3+2),FALSE)), VLOOKUP($B107,'Results-formatted 060121'!$A:AM,(AP$3+2),FALSE)))</f>
        <v>2</v>
      </c>
      <c r="AQ107" s="95">
        <f>IF($C107 = "neg", (($D107+1) - VLOOKUP($B107,'Results-formatted 060121'!$A:AN,(AQ$3+2),FALSE)), IF($C107 = "pos-neg", (3+VLOOKUP($B107,'Results-formatted 060121'!$A:AN,(AQ$3+2),FALSE)), VLOOKUP($B107,'Results-formatted 060121'!$A:AN,(AQ$3+2),FALSE)))</f>
        <v>3</v>
      </c>
      <c r="AR107" s="95">
        <f>IF($C107 = "neg", (($D107+1) - VLOOKUP($B107,'Results-formatted 060121'!$A:AO,(AR$3+2),FALSE)), IF($C107 = "pos-neg", (3+VLOOKUP($B107,'Results-formatted 060121'!$A:AO,(AR$3+2),FALSE)), VLOOKUP($B107,'Results-formatted 060121'!$A:AO,(AR$3+2),FALSE)))</f>
        <v>2</v>
      </c>
      <c r="AS107" s="95">
        <f>IF($C107 = "neg", (($D107+1) - VLOOKUP($B107,'Results-formatted 060121'!$A:AP,(AS$3+2),FALSE)), IF($C107 = "pos-neg", (3+VLOOKUP($B107,'Results-formatted 060121'!$A:AP,(AS$3+2),FALSE)), VLOOKUP($B107,'Results-formatted 060121'!$A:AP,(AS$3+2),FALSE)))</f>
        <v>4</v>
      </c>
      <c r="AT107" s="95">
        <f>IF($C107 = "neg", (($D107+1) - VLOOKUP($B107,'Results-formatted 060121'!$A:AQ,(AT$3+2),FALSE)), IF($C107 = "pos-neg", (3+VLOOKUP($B107,'Results-formatted 060121'!$A:AQ,(AT$3+2),FALSE)), VLOOKUP($B107,'Results-formatted 060121'!$A:AQ,(AT$3+2),FALSE)))</f>
        <v>3</v>
      </c>
      <c r="AU107" s="95">
        <f>IF($C107 = "neg", (($D107+1) - VLOOKUP($B107,'Results-formatted 060121'!$A:AR,(AU$3+2),FALSE)), IF($C107 = "pos-neg", (3+VLOOKUP($B107,'Results-formatted 060121'!$A:AR,(AU$3+2),FALSE)), VLOOKUP($B107,'Results-formatted 060121'!$A:AR,(AU$3+2),FALSE)))</f>
        <v>3</v>
      </c>
      <c r="AV107" s="95">
        <f>IF($C107 = "neg", (($D107+1) - VLOOKUP($B107,'Results-formatted 060121'!$A:AS,(AV$3+2),FALSE)), IF($C107 = "pos-neg", (3+VLOOKUP($B107,'Results-formatted 060121'!$A:AS,(AV$3+2),FALSE)), VLOOKUP($B107,'Results-formatted 060121'!$A:AS,(AV$3+2),FALSE)))</f>
        <v>3</v>
      </c>
      <c r="AW107" s="95">
        <f>IF($C107 = "neg", (($D107+1) - VLOOKUP($B107,'Results-formatted 060121'!$A:AT,(AW$3+2),FALSE)), IF($C107 = "pos-neg", (3+VLOOKUP($B107,'Results-formatted 060121'!$A:AT,(AW$3+2),FALSE)), VLOOKUP($B107,'Results-formatted 060121'!$A:AT,(AW$3+2),FALSE)))</f>
        <v>3</v>
      </c>
      <c r="AX107" s="95">
        <f>IF($C107 = "neg", (($D107+1) - VLOOKUP($B107,'Results-formatted 060121'!$A:AU,(AX$3+2),FALSE)), IF($C107 = "pos-neg", (3+VLOOKUP($B107,'Results-formatted 060121'!$A:AU,(AX$3+2),FALSE)), VLOOKUP($B107,'Results-formatted 060121'!$A:AU,(AX$3+2),FALSE)))</f>
        <v>2</v>
      </c>
      <c r="AY107" s="95">
        <f>IF($C107 = "neg", (($D107+1) - VLOOKUP($B107,'Results-formatted 060121'!$A:AV,(AY$3+2),FALSE)), IF($C107 = "pos-neg", (3+VLOOKUP($B107,'Results-formatted 060121'!$A:AV,(AY$3+2),FALSE)), VLOOKUP($B107,'Results-formatted 060121'!$A:AV,(AY$3+2),FALSE)))</f>
        <v>0</v>
      </c>
      <c r="AZ107" s="95">
        <f>IF($C107 = "neg", (($D107+1) - VLOOKUP($B107,'Results-formatted 060121'!$A:AW,(AZ$3+2),FALSE)), IF($C107 = "pos-neg", (3+VLOOKUP($B107,'Results-formatted 060121'!$A:AW,(AZ$3+2),FALSE)), VLOOKUP($B107,'Results-formatted 060121'!$A:AW,(AZ$3+2),FALSE)))</f>
        <v>4</v>
      </c>
      <c r="BA107" s="95">
        <f>IF($C107 = "neg", (($D107+1) - VLOOKUP($B107,'Results-formatted 060121'!$A:AX,(BA$3+2),FALSE)), IF($C107 = "pos-neg", (3+VLOOKUP($B107,'Results-formatted 060121'!$A:AX,(BA$3+2),FALSE)), VLOOKUP($B107,'Results-formatted 060121'!$A:AX,(BA$3+2),FALSE)))</f>
        <v>3</v>
      </c>
      <c r="BB107" s="95">
        <f>IF($C107 = "neg", (($D107+1) - VLOOKUP($B107,'Results-formatted 060121'!$A:AY,(BB$3+2),FALSE)), IF($C107 = "pos-neg", (3+VLOOKUP($B107,'Results-formatted 060121'!$A:AY,(BB$3+2),FALSE)), VLOOKUP($B107,'Results-formatted 060121'!$A:AY,(BB$3+2),FALSE)))</f>
        <v>4</v>
      </c>
      <c r="BC107" s="95">
        <f>IF($C107 = "neg", (($D107+1) - VLOOKUP($B107,'Results-formatted 060121'!$A:AZ,(BC$3+2),FALSE)), IF($C107 = "pos-neg", (3+VLOOKUP($B107,'Results-formatted 060121'!$A:AZ,(BC$3+2),FALSE)), VLOOKUP($B107,'Results-formatted 060121'!$A:AZ,(BC$3+2),FALSE)))</f>
        <v>4</v>
      </c>
      <c r="BD107" s="95">
        <f>IF($C107 = "neg", (($D107+1) - VLOOKUP($B107,'Results-formatted 060121'!$A:BA,(BD$3+2),FALSE)), IF($C107 = "pos-neg", (3+VLOOKUP($B107,'Results-formatted 060121'!$A:BA,(BD$3+2),FALSE)), VLOOKUP($B107,'Results-formatted 060121'!$A:BA,(BD$3+2),FALSE)))</f>
        <v>4</v>
      </c>
      <c r="BE107" s="95">
        <f>IF($C107 = "neg", (($D107+1) - VLOOKUP($B107,'Results-formatted 060121'!$A:BB,(BE$3+2),FALSE)), IF($C107 = "pos-neg", (3+VLOOKUP($B107,'Results-formatted 060121'!$A:BB,(BE$3+2),FALSE)), VLOOKUP($B107,'Results-formatted 060121'!$A:BB,(BE$3+2),FALSE)))</f>
        <v>3</v>
      </c>
      <c r="BF107" s="95">
        <f>IF($C107 = "neg", (($D107+1) - VLOOKUP($B107,'Results-formatted 060121'!$A:BC,(BF$3+2),FALSE)), IF($C107 = "pos-neg", (3+VLOOKUP($B107,'Results-formatted 060121'!$A:BC,(BF$3+2),FALSE)), VLOOKUP($B107,'Results-formatted 060121'!$A:BC,(BF$3+2),FALSE)))</f>
        <v>3</v>
      </c>
      <c r="BG107" s="95">
        <f>IF($C107 = "neg", (($D107+1) - VLOOKUP($B107,'Results-formatted 060121'!$A:BD,(BG$3+2),FALSE)), IF($C107 = "pos-neg", (3+VLOOKUP($B107,'Results-formatted 060121'!$A:BD,(BG$3+2),FALSE)), VLOOKUP($B107,'Results-formatted 060121'!$A:BD,(BG$3+2),FALSE)))</f>
        <v>3</v>
      </c>
      <c r="BH107" s="95">
        <f>IF($C107 = "neg", (($D107+1) - VLOOKUP($B107,'Results-formatted 060121'!$A:BE,(BH$3+2),FALSE)), IF($C107 = "pos-neg", (3+VLOOKUP($B107,'Results-formatted 060121'!$A:BE,(BH$3+2),FALSE)), VLOOKUP($B107,'Results-formatted 060121'!$A:BE,(BH$3+2),FALSE)))</f>
        <v>3</v>
      </c>
      <c r="BI107" s="95">
        <f>IF($C107 = "neg", (($D107+1) - VLOOKUP($B107,'Results-formatted 060121'!$A:BF,(BI$3+2),FALSE)), IF($C107 = "pos-neg", (3+VLOOKUP($B107,'Results-formatted 060121'!$A:BF,(BI$3+2),FALSE)), VLOOKUP($B107,'Results-formatted 060121'!$A:BF,(BI$3+2),FALSE)))</f>
        <v>3</v>
      </c>
      <c r="BJ107" s="95">
        <f>IF($C107 = "neg", (($D107+1) - VLOOKUP($B107,'Results-formatted 060121'!$A:BG,(BJ$3+2),FALSE)), IF($C107 = "pos-neg", (3+VLOOKUP($B107,'Results-formatted 060121'!$A:BG,(BJ$3+2),FALSE)), VLOOKUP($B107,'Results-formatted 060121'!$A:BG,(BJ$3+2),FALSE)))</f>
        <v>4</v>
      </c>
      <c r="BK107" s="95">
        <f>IF($C107 = "neg", (($D107+1) - VLOOKUP($B107,'Results-formatted 060121'!$A:BH,(BK$3+2),FALSE)), IF($C107 = "pos-neg", (3+VLOOKUP($B107,'Results-formatted 060121'!$A:BH,(BK$3+2),FALSE)), VLOOKUP($B107,'Results-formatted 060121'!$A:BH,(BK$3+2),FALSE)))</f>
        <v>3</v>
      </c>
      <c r="BL107" s="95">
        <f>IF($C107 = "neg", (($D107+1) - VLOOKUP($B107,'Results-formatted 060121'!$A:BI,(BL$3+2),FALSE)), IF($C107 = "pos-neg", (3+VLOOKUP($B107,'Results-formatted 060121'!$A:BI,(BL$3+2),FALSE)), VLOOKUP($B107,'Results-formatted 060121'!$A:BI,(BL$3+2),FALSE)))</f>
        <v>3</v>
      </c>
      <c r="BM107" s="95">
        <f>IF($C107 = "neg", (($D107+1) - VLOOKUP($B107,'Results-formatted 060121'!$A:BJ,(BM$3+2),FALSE)), IF($C107 = "pos-neg", (3+VLOOKUP($B107,'Results-formatted 060121'!$A:BJ,(BM$3+2),FALSE)), VLOOKUP($B107,'Results-formatted 060121'!$A:BJ,(BM$3+2),FALSE)))</f>
        <v>3</v>
      </c>
      <c r="BN107" s="95"/>
      <c r="BO107" s="95"/>
      <c r="BP107" s="95"/>
      <c r="BQ107" s="95"/>
      <c r="BR107" s="95"/>
      <c r="BS107" s="95"/>
      <c r="BT107" s="95"/>
      <c r="BU107" s="95"/>
      <c r="BV107" s="95"/>
      <c r="BW107" s="95"/>
      <c r="BX107" s="95"/>
      <c r="BY107" s="95"/>
      <c r="BZ107" s="95"/>
      <c r="CA107" s="95"/>
      <c r="CB107" s="95"/>
      <c r="CC107" s="95"/>
      <c r="CD107" s="98"/>
      <c r="CE107" s="25">
        <f t="shared" si="35"/>
        <v>3.2666666666666666</v>
      </c>
      <c r="CF107" s="25">
        <f t="shared" si="36"/>
        <v>0.88042106002631115</v>
      </c>
    </row>
    <row r="108" spans="2:84" ht="42" x14ac:dyDescent="0.15">
      <c r="B108" s="84" t="s">
        <v>771</v>
      </c>
      <c r="C108" s="86" t="s">
        <v>225</v>
      </c>
      <c r="D108" s="2">
        <v>5</v>
      </c>
      <c r="E108" s="15" t="s">
        <v>56</v>
      </c>
      <c r="F108" s="95">
        <f>IF($C108 = "neg", (($D108+1) - VLOOKUP($B108,'Results-formatted 060121'!$A:$AJ,(F$3+2),FALSE)), IF($C108 = "pos-neg", (3+VLOOKUP($B108,'Results-formatted 060121'!$A:$AJ,(F$3+2),FALSE)), VLOOKUP($B108,'Results-formatted 060121'!$A:$AJ,(F$3+2),FALSE)))</f>
        <v>3</v>
      </c>
      <c r="G108" s="95">
        <f>IF($C108 = "neg", (($D108+1) - VLOOKUP($B108,'Results-formatted 060121'!$A:$AJ,(G$3+2),FALSE)), IF($C108 = "pos-neg", (3+VLOOKUP($B108,'Results-formatted 060121'!$A:$AJ,(G$3+2),FALSE)), VLOOKUP($B108,'Results-formatted 060121'!$A:$AJ,(G$3+2),FALSE)))</f>
        <v>5</v>
      </c>
      <c r="H108" s="95">
        <f>IF($C108 = "neg", (($D108+1) - VLOOKUP($B108,'Results-formatted 060121'!$A:$AJ,(H$3+2),FALSE)), IF($C108 = "pos-neg", (3+VLOOKUP($B108,'Results-formatted 060121'!$A:$AJ,(H$3+2),FALSE)), VLOOKUP($B108,'Results-formatted 060121'!$A:$AJ,(H$3+2),FALSE)))</f>
        <v>3</v>
      </c>
      <c r="I108" s="95">
        <f>IF($C108 = "neg", (($D108+1) - VLOOKUP($B108,'Results-formatted 060121'!$A:$AJ,(I$3+2),FALSE)), IF($C108 = "pos-neg", (3+VLOOKUP($B108,'Results-formatted 060121'!$A:$AJ,(I$3+2),FALSE)), VLOOKUP($B108,'Results-formatted 060121'!$A:$AJ,(I$3+2),FALSE)))</f>
        <v>3</v>
      </c>
      <c r="J108" s="95">
        <f>IF($C108 = "neg", (($D108+1) - VLOOKUP($B108,'Results-formatted 060121'!$A:$AJ,(J$3+2),FALSE)), IF($C108 = "pos-neg", (3+VLOOKUP($B108,'Results-formatted 060121'!$A:$AJ,(J$3+2),FALSE)), VLOOKUP($B108,'Results-formatted 060121'!$A:$AJ,(J$3+2),FALSE)))</f>
        <v>3</v>
      </c>
      <c r="K108" s="95">
        <f>IF($C108 = "neg", (($D108+1) - VLOOKUP($B108,'Results-formatted 060121'!$A:$AJ,(K$3+2),FALSE)), IF($C108 = "pos-neg", (3+VLOOKUP($B108,'Results-formatted 060121'!$A:$AJ,(K$3+2),FALSE)), VLOOKUP($B108,'Results-formatted 060121'!$A:$AJ,(K$3+2),FALSE)))</f>
        <v>2</v>
      </c>
      <c r="L108" s="95">
        <f>IF($C108 = "neg", (($D108+1) - VLOOKUP($B108,'Results-formatted 060121'!$A:$AJ,(L$3+2),FALSE)), IF($C108 = "pos-neg", (3+VLOOKUP($B108,'Results-formatted 060121'!$A:$AJ,(L$3+2),FALSE)), VLOOKUP($B108,'Results-formatted 060121'!$A:$AJ,(L$3+2),FALSE)))</f>
        <v>2</v>
      </c>
      <c r="M108" s="95">
        <f>IF($C108 = "neg", (($D108+1) - VLOOKUP($B108,'Results-formatted 060121'!$A:$AJ,(M$3+2),FALSE)), IF($C108 = "pos-neg", (3+VLOOKUP($B108,'Results-formatted 060121'!$A:$AJ,(M$3+2),FALSE)), VLOOKUP($B108,'Results-formatted 060121'!$A:$AJ,(M$3+2),FALSE)))</f>
        <v>5</v>
      </c>
      <c r="N108" s="95">
        <f>IF($C108 = "neg", (($D108+1) - VLOOKUP($B108,'Results-formatted 060121'!$A:$AJ,(N$3+2),FALSE)), IF($C108 = "pos-neg", (3+VLOOKUP($B108,'Results-formatted 060121'!$A:$AJ,(N$3+2),FALSE)), VLOOKUP($B108,'Results-formatted 060121'!$A:$AJ,(N$3+2),FALSE)))</f>
        <v>2</v>
      </c>
      <c r="O108" s="95">
        <f>IF($C108 = "neg", (($D108+1) - VLOOKUP($B108,'Results-formatted 060121'!$A:$AJ,(O$3+2),FALSE)), IF($C108 = "pos-neg", (3+VLOOKUP($B108,'Results-formatted 060121'!$A:$AJ,(O$3+2),FALSE)), VLOOKUP($B108,'Results-formatted 060121'!$A:$AJ,(O$3+2),FALSE)))</f>
        <v>4</v>
      </c>
      <c r="P108" s="95">
        <f>IF($C108 = "neg", (($D108+1) - VLOOKUP($B108,'Results-formatted 060121'!$A:$AJ,(P$3+2),FALSE)), IF($C108 = "pos-neg", (3+VLOOKUP($B108,'Results-formatted 060121'!$A:$AJ,(P$3+2),FALSE)), VLOOKUP($B108,'Results-formatted 060121'!$A:$AJ,(P$3+2),FALSE)))</f>
        <v>4</v>
      </c>
      <c r="Q108" s="95">
        <f>IF($C108 = "neg", (($D108+1) - VLOOKUP($B108,'Results-formatted 060121'!$A:$AJ,(Q$3+2),FALSE)), IF($C108 = "pos-neg", (3+VLOOKUP($B108,'Results-formatted 060121'!$A:$AJ,(Q$3+2),FALSE)), VLOOKUP($B108,'Results-formatted 060121'!$A:$AJ,(Q$3+2),FALSE)))</f>
        <v>5</v>
      </c>
      <c r="R108" s="95">
        <f>IF($C108 = "neg", (($D108+1) - VLOOKUP($B108,'Results-formatted 060121'!$A:$AJ,(R$3+2),FALSE)), IF($C108 = "pos-neg", (3+VLOOKUP($B108,'Results-formatted 060121'!$A:$AJ,(R$3+2),FALSE)), VLOOKUP($B108,'Results-formatted 060121'!$A:$AJ,(R$3+2),FALSE)))</f>
        <v>4</v>
      </c>
      <c r="S108" s="95">
        <f>IF($C108 = "neg", (($D108+1) - VLOOKUP($B108,'Results-formatted 060121'!$A:$AJ,(S$3+2),FALSE)), IF($C108 = "pos-neg", (3+VLOOKUP($B108,'Results-formatted 060121'!$A:$AJ,(S$3+2),FALSE)), VLOOKUP($B108,'Results-formatted 060121'!$A:$AJ,(S$3+2),FALSE)))</f>
        <v>2</v>
      </c>
      <c r="T108" s="95">
        <f>IF($C108 = "neg", (($D108+1) - VLOOKUP($B108,'Results-formatted 060121'!$A:$AJ,(T$3+2),FALSE)), IF($C108 = "pos-neg", (3+VLOOKUP($B108,'Results-formatted 060121'!$A:$AJ,(T$3+2),FALSE)), VLOOKUP($B108,'Results-formatted 060121'!$A:$AJ,(T$3+2),FALSE)))</f>
        <v>4</v>
      </c>
      <c r="U108" s="95">
        <f>IF($C108 = "neg", (($D108+1) - VLOOKUP($B108,'Results-formatted 060121'!$A:$AJ,(U$3+2),FALSE)), IF($C108 = "pos-neg", (3+VLOOKUP($B108,'Results-formatted 060121'!$A:$AJ,(U$3+2),FALSE)), VLOOKUP($B108,'Results-formatted 060121'!$A:$AJ,(U$3+2),FALSE)))</f>
        <v>5</v>
      </c>
      <c r="V108" s="95">
        <f>IF($C108 = "neg", (($D108+1) - VLOOKUP($B108,'Results-formatted 060121'!$A:$AJ,(V$3+2),FALSE)), IF($C108 = "pos-neg", (3+VLOOKUP($B108,'Results-formatted 060121'!$A:$AJ,(V$3+2),FALSE)), VLOOKUP($B108,'Results-formatted 060121'!$A:$AJ,(V$3+2),FALSE)))</f>
        <v>1</v>
      </c>
      <c r="W108" s="95">
        <f>IF($C108 = "neg", (($D108+1) - VLOOKUP($B108,'Results-formatted 060121'!$A:$AJ,(W$3+2),FALSE)), IF($C108 = "pos-neg", (3+VLOOKUP($B108,'Results-formatted 060121'!$A:$AJ,(W$3+2),FALSE)), VLOOKUP($B108,'Results-formatted 060121'!$A:$AJ,(W$3+2),FALSE)))</f>
        <v>4</v>
      </c>
      <c r="X108" s="95">
        <f>IF($C108 = "neg", (($D108+1) - VLOOKUP($B108,'Results-formatted 060121'!$A:$AJ,(X$3+2),FALSE)), IF($C108 = "pos-neg", (3+VLOOKUP($B108,'Results-formatted 060121'!$A:$AJ,(X$3+2),FALSE)), VLOOKUP($B108,'Results-formatted 060121'!$A:$AJ,(X$3+2),FALSE)))</f>
        <v>2</v>
      </c>
      <c r="Y108" s="95">
        <f>IF($C108 = "neg", (($D108+1) - VLOOKUP($B108,'Results-formatted 060121'!$A:$AJ,(Y$3+2),FALSE)), IF($C108 = "pos-neg", (3+VLOOKUP($B108,'Results-formatted 060121'!$A:$AJ,(Y$3+2),FALSE)), VLOOKUP($B108,'Results-formatted 060121'!$A:$AJ,(Y$3+2),FALSE)))</f>
        <v>4</v>
      </c>
      <c r="Z108" s="95">
        <f>IF($C108 = "neg", (($D108+1) - VLOOKUP($B108,'Results-formatted 060121'!$A:$AJ,(Z$3+2),FALSE)), IF($C108 = "pos-neg", (3+VLOOKUP($B108,'Results-formatted 060121'!$A:$AJ,(Z$3+2),FALSE)), VLOOKUP($B108,'Results-formatted 060121'!$A:$AJ,(Z$3+2),FALSE)))</f>
        <v>3</v>
      </c>
      <c r="AA108" s="95">
        <f>IF($C108 = "neg", (($D108+1) - VLOOKUP($B108,'Results-formatted 060121'!$A:$AJ,(AA$3+2),FALSE)), IF($C108 = "pos-neg", (3+VLOOKUP($B108,'Results-formatted 060121'!$A:$AJ,(AA$3+2),FALSE)), VLOOKUP($B108,'Results-formatted 060121'!$A:$AJ,(AA$3+2),FALSE)))</f>
        <v>4</v>
      </c>
      <c r="AB108" s="95">
        <f>IF($C108 = "neg", (($D108+1) - VLOOKUP($B108,'Results-formatted 060121'!$A:$AJ,(AB$3+2),FALSE)), IF($C108 = "pos-neg", (3+VLOOKUP($B108,'Results-formatted 060121'!$A:$AJ,(AB$3+2),FALSE)), VLOOKUP($B108,'Results-formatted 060121'!$A:$AJ,(AB$3+2),FALSE)))</f>
        <v>4</v>
      </c>
      <c r="AC108" s="95">
        <f>IF($C108 = "neg", (($D108+1) - VLOOKUP($B108,'Results-formatted 060121'!$A:$AJ,(AC$3+2),FALSE)), IF($C108 = "pos-neg", (3+VLOOKUP($B108,'Results-formatted 060121'!$A:$AJ,(AC$3+2),FALSE)), VLOOKUP($B108,'Results-formatted 060121'!$A:$AJ,(AC$3+2),FALSE)))</f>
        <v>4</v>
      </c>
      <c r="AD108" s="95">
        <f>IF($C108 = "neg", (($D108+1) - VLOOKUP($B108,'Results-formatted 060121'!$A:$AJ,(AD$3+2),FALSE)), IF($C108 = "pos-neg", (3+VLOOKUP($B108,'Results-formatted 060121'!$A:$AJ,(AD$3+2),FALSE)), VLOOKUP($B108,'Results-formatted 060121'!$A:$AJ,(AD$3+2),FALSE)))</f>
        <v>4</v>
      </c>
      <c r="AE108" s="95">
        <f>IF($C108 = "neg", (($D108+1) - VLOOKUP($B108,'Results-formatted 060121'!$A:$AJ,(AE$3+2),FALSE)), IF($C108 = "pos-neg", (3+VLOOKUP($B108,'Results-formatted 060121'!$A:$AJ,(AE$3+2),FALSE)), VLOOKUP($B108,'Results-formatted 060121'!$A:$AJ,(AE$3+2),FALSE)))</f>
        <v>4</v>
      </c>
      <c r="AF108" s="95">
        <f>IF($C108 = "neg", (($D108+1) - VLOOKUP($B108,'Results-formatted 060121'!$A:$AJ,(AF$3+2),FALSE)), IF($C108 = "pos-neg", (3+VLOOKUP($B108,'Results-formatted 060121'!$A:$AJ,(AF$3+2),FALSE)), VLOOKUP($B108,'Results-formatted 060121'!$A:$AJ,(AF$3+2),FALSE)))</f>
        <v>4</v>
      </c>
      <c r="AG108" s="95">
        <f>IF($C108 = "neg", (($D108+1) - VLOOKUP($B108,'Results-formatted 060121'!$A:$AJ,(AG$3+2),FALSE)), IF($C108 = "pos-neg", (3+VLOOKUP($B108,'Results-formatted 060121'!$A:$AJ,(AG$3+2),FALSE)), VLOOKUP($B108,'Results-formatted 060121'!$A:$AJ,(AG$3+2),FALSE)))</f>
        <v>4</v>
      </c>
      <c r="AH108" s="95">
        <f>IF($C108 = "neg", (($D108+1) - VLOOKUP($B108,'Results-formatted 060121'!$A:$AJ,(AH$3+2),FALSE)), IF($C108 = "pos-neg", (3+VLOOKUP($B108,'Results-formatted 060121'!$A:$AJ,(AH$3+2),FALSE)), VLOOKUP($B108,'Results-formatted 060121'!$A:$AJ,(AH$3+2),FALSE)))</f>
        <v>3</v>
      </c>
      <c r="AI108" s="95">
        <f>IF($C108 = "neg", (($D108+1) - VLOOKUP($B108,'Results-formatted 060121'!$A:$AJ,(AI$3+2),FALSE)), IF($C108 = "pos-neg", (3+VLOOKUP($B108,'Results-formatted 060121'!$A:$AJ,(AI$3+2),FALSE)), VLOOKUP($B108,'Results-formatted 060121'!$A:$AJ,(AI$3+2),FALSE)))</f>
        <v>4</v>
      </c>
      <c r="AJ108" s="95">
        <f>IF($C108 = "neg", (($D108+1) - VLOOKUP($B108,'Results-formatted 060121'!$A:$AJ,(AJ$3+2),FALSE)), IF($C108 = "pos-neg", (3+VLOOKUP($B108,'Results-formatted 060121'!$A:$AJ,(AJ$3+2),FALSE)), VLOOKUP($B108,'Results-formatted 060121'!$A:$AJ,(AJ$3+2),FALSE)))</f>
        <v>5</v>
      </c>
      <c r="AK108" s="95">
        <f>IF($C108 = "neg", (($D108+1) - VLOOKUP($B108,'Results-formatted 060121'!$A:$AJ,(AK$3+2),FALSE)), IF($C108 = "pos-neg", (3+VLOOKUP($B108,'Results-formatted 060121'!$A:$AJ,(AK$3+2),FALSE)), VLOOKUP($B108,'Results-formatted 060121'!$A:$AJ,(AK$3+2),FALSE)))</f>
        <v>4</v>
      </c>
      <c r="AL108" s="95">
        <f>IF($C108 = "neg", (($D108+1) - VLOOKUP($B108,'Results-formatted 060121'!$A:$AJ,(AL$3+2),FALSE)), IF($C108 = "pos-neg", (3+VLOOKUP($B108,'Results-formatted 060121'!$A:$AJ,(AL$3+2),FALSE)), VLOOKUP($B108,'Results-formatted 060121'!$A:$AJ,(AL$3+2),FALSE)))</f>
        <v>3</v>
      </c>
      <c r="AM108" s="95">
        <f>IF($C108 = "neg", (($D108+1) - VLOOKUP($B108,'Results-formatted 060121'!$A:AJ,(AM$3+2),FALSE)), IF($C108 = "pos-neg", (3+VLOOKUP($B108,'Results-formatted 060121'!$A:AJ,(AM$3+2),FALSE)), VLOOKUP($B108,'Results-formatted 060121'!$A:AJ,(AM$3+2),FALSE)))</f>
        <v>5</v>
      </c>
      <c r="AN108" s="95">
        <f>IF($C108 = "neg", (($D108+1) - VLOOKUP($B108,'Results-formatted 060121'!$A:AK,(AN$3+2),FALSE)), IF($C108 = "pos-neg", (3+VLOOKUP($B108,'Results-formatted 060121'!$A:AK,(AN$3+2),FALSE)), VLOOKUP($B108,'Results-formatted 060121'!$A:AK,(AN$3+2),FALSE)))</f>
        <v>3</v>
      </c>
      <c r="AO108" s="95">
        <f>IF($C108 = "neg", (($D108+1) - VLOOKUP($B108,'Results-formatted 060121'!$A:AL,(AO$3+2),FALSE)), IF($C108 = "pos-neg", (3+VLOOKUP($B108,'Results-formatted 060121'!$A:AL,(AO$3+2),FALSE)), VLOOKUP($B108,'Results-formatted 060121'!$A:AL,(AO$3+2),FALSE)))</f>
        <v>5</v>
      </c>
      <c r="AP108" s="95">
        <f>IF($C108 = "neg", (($D108+1) - VLOOKUP($B108,'Results-formatted 060121'!$A:AM,(AP$3+2),FALSE)), IF($C108 = "pos-neg", (3+VLOOKUP($B108,'Results-formatted 060121'!$A:AM,(AP$3+2),FALSE)), VLOOKUP($B108,'Results-formatted 060121'!$A:AM,(AP$3+2),FALSE)))</f>
        <v>4</v>
      </c>
      <c r="AQ108" s="95">
        <f>IF($C108 = "neg", (($D108+1) - VLOOKUP($B108,'Results-formatted 060121'!$A:AN,(AQ$3+2),FALSE)), IF($C108 = "pos-neg", (3+VLOOKUP($B108,'Results-formatted 060121'!$A:AN,(AQ$3+2),FALSE)), VLOOKUP($B108,'Results-formatted 060121'!$A:AN,(AQ$3+2),FALSE)))</f>
        <v>4</v>
      </c>
      <c r="AR108" s="95">
        <f>IF($C108 = "neg", (($D108+1) - VLOOKUP($B108,'Results-formatted 060121'!$A:AO,(AR$3+2),FALSE)), IF($C108 = "pos-neg", (3+VLOOKUP($B108,'Results-formatted 060121'!$A:AO,(AR$3+2),FALSE)), VLOOKUP($B108,'Results-formatted 060121'!$A:AO,(AR$3+2),FALSE)))</f>
        <v>2</v>
      </c>
      <c r="AS108" s="95">
        <f>IF($C108 = "neg", (($D108+1) - VLOOKUP($B108,'Results-formatted 060121'!$A:AP,(AS$3+2),FALSE)), IF($C108 = "pos-neg", (3+VLOOKUP($B108,'Results-formatted 060121'!$A:AP,(AS$3+2),FALSE)), VLOOKUP($B108,'Results-formatted 060121'!$A:AP,(AS$3+2),FALSE)))</f>
        <v>4</v>
      </c>
      <c r="AT108" s="95">
        <f>IF($C108 = "neg", (($D108+1) - VLOOKUP($B108,'Results-formatted 060121'!$A:AQ,(AT$3+2),FALSE)), IF($C108 = "pos-neg", (3+VLOOKUP($B108,'Results-formatted 060121'!$A:AQ,(AT$3+2),FALSE)), VLOOKUP($B108,'Results-formatted 060121'!$A:AQ,(AT$3+2),FALSE)))</f>
        <v>3</v>
      </c>
      <c r="AU108" s="95">
        <f>IF($C108 = "neg", (($D108+1) - VLOOKUP($B108,'Results-formatted 060121'!$A:AR,(AU$3+2),FALSE)), IF($C108 = "pos-neg", (3+VLOOKUP($B108,'Results-formatted 060121'!$A:AR,(AU$3+2),FALSE)), VLOOKUP($B108,'Results-formatted 060121'!$A:AR,(AU$3+2),FALSE)))</f>
        <v>3</v>
      </c>
      <c r="AV108" s="95">
        <f>IF($C108 = "neg", (($D108+1) - VLOOKUP($B108,'Results-formatted 060121'!$A:AS,(AV$3+2),FALSE)), IF($C108 = "pos-neg", (3+VLOOKUP($B108,'Results-formatted 060121'!$A:AS,(AV$3+2),FALSE)), VLOOKUP($B108,'Results-formatted 060121'!$A:AS,(AV$3+2),FALSE)))</f>
        <v>3</v>
      </c>
      <c r="AW108" s="95">
        <f>IF($C108 = "neg", (($D108+1) - VLOOKUP($B108,'Results-formatted 060121'!$A:AT,(AW$3+2),FALSE)), IF($C108 = "pos-neg", (3+VLOOKUP($B108,'Results-formatted 060121'!$A:AT,(AW$3+2),FALSE)), VLOOKUP($B108,'Results-formatted 060121'!$A:AT,(AW$3+2),FALSE)))</f>
        <v>4</v>
      </c>
      <c r="AX108" s="95">
        <f>IF($C108 = "neg", (($D108+1) - VLOOKUP($B108,'Results-formatted 060121'!$A:AU,(AX$3+2),FALSE)), IF($C108 = "pos-neg", (3+VLOOKUP($B108,'Results-formatted 060121'!$A:AU,(AX$3+2),FALSE)), VLOOKUP($B108,'Results-formatted 060121'!$A:AU,(AX$3+2),FALSE)))</f>
        <v>1</v>
      </c>
      <c r="AY108" s="95">
        <f>IF($C108 = "neg", (($D108+1) - VLOOKUP($B108,'Results-formatted 060121'!$A:AV,(AY$3+2),FALSE)), IF($C108 = "pos-neg", (3+VLOOKUP($B108,'Results-formatted 060121'!$A:AV,(AY$3+2),FALSE)), VLOOKUP($B108,'Results-formatted 060121'!$A:AV,(AY$3+2),FALSE)))</f>
        <v>6</v>
      </c>
      <c r="AZ108" s="95">
        <f>IF($C108 = "neg", (($D108+1) - VLOOKUP($B108,'Results-formatted 060121'!$A:AW,(AZ$3+2),FALSE)), IF($C108 = "pos-neg", (3+VLOOKUP($B108,'Results-formatted 060121'!$A:AW,(AZ$3+2),FALSE)), VLOOKUP($B108,'Results-formatted 060121'!$A:AW,(AZ$3+2),FALSE)))</f>
        <v>3</v>
      </c>
      <c r="BA108" s="95">
        <f>IF($C108 = "neg", (($D108+1) - VLOOKUP($B108,'Results-formatted 060121'!$A:AX,(BA$3+2),FALSE)), IF($C108 = "pos-neg", (3+VLOOKUP($B108,'Results-formatted 060121'!$A:AX,(BA$3+2),FALSE)), VLOOKUP($B108,'Results-formatted 060121'!$A:AX,(BA$3+2),FALSE)))</f>
        <v>4</v>
      </c>
      <c r="BB108" s="95">
        <f>IF($C108 = "neg", (($D108+1) - VLOOKUP($B108,'Results-formatted 060121'!$A:AY,(BB$3+2),FALSE)), IF($C108 = "pos-neg", (3+VLOOKUP($B108,'Results-formatted 060121'!$A:AY,(BB$3+2),FALSE)), VLOOKUP($B108,'Results-formatted 060121'!$A:AY,(BB$3+2),FALSE)))</f>
        <v>4</v>
      </c>
      <c r="BC108" s="95">
        <f>IF($C108 = "neg", (($D108+1) - VLOOKUP($B108,'Results-formatted 060121'!$A:AZ,(BC$3+2),FALSE)), IF($C108 = "pos-neg", (3+VLOOKUP($B108,'Results-formatted 060121'!$A:AZ,(BC$3+2),FALSE)), VLOOKUP($B108,'Results-formatted 060121'!$A:AZ,(BC$3+2),FALSE)))</f>
        <v>3</v>
      </c>
      <c r="BD108" s="95">
        <f>IF($C108 = "neg", (($D108+1) - VLOOKUP($B108,'Results-formatted 060121'!$A:BA,(BD$3+2),FALSE)), IF($C108 = "pos-neg", (3+VLOOKUP($B108,'Results-formatted 060121'!$A:BA,(BD$3+2),FALSE)), VLOOKUP($B108,'Results-formatted 060121'!$A:BA,(BD$3+2),FALSE)))</f>
        <v>4</v>
      </c>
      <c r="BE108" s="95">
        <f>IF($C108 = "neg", (($D108+1) - VLOOKUP($B108,'Results-formatted 060121'!$A:BB,(BE$3+2),FALSE)), IF($C108 = "pos-neg", (3+VLOOKUP($B108,'Results-formatted 060121'!$A:BB,(BE$3+2),FALSE)), VLOOKUP($B108,'Results-formatted 060121'!$A:BB,(BE$3+2),FALSE)))</f>
        <v>4</v>
      </c>
      <c r="BF108" s="95">
        <f>IF($C108 = "neg", (($D108+1) - VLOOKUP($B108,'Results-formatted 060121'!$A:BC,(BF$3+2),FALSE)), IF($C108 = "pos-neg", (3+VLOOKUP($B108,'Results-formatted 060121'!$A:BC,(BF$3+2),FALSE)), VLOOKUP($B108,'Results-formatted 060121'!$A:BC,(BF$3+2),FALSE)))</f>
        <v>2</v>
      </c>
      <c r="BG108" s="95">
        <f>IF($C108 = "neg", (($D108+1) - VLOOKUP($B108,'Results-formatted 060121'!$A:BD,(BG$3+2),FALSE)), IF($C108 = "pos-neg", (3+VLOOKUP($B108,'Results-formatted 060121'!$A:BD,(BG$3+2),FALSE)), VLOOKUP($B108,'Results-formatted 060121'!$A:BD,(BG$3+2),FALSE)))</f>
        <v>4</v>
      </c>
      <c r="BH108" s="95">
        <f>IF($C108 = "neg", (($D108+1) - VLOOKUP($B108,'Results-formatted 060121'!$A:BE,(BH$3+2),FALSE)), IF($C108 = "pos-neg", (3+VLOOKUP($B108,'Results-formatted 060121'!$A:BE,(BH$3+2),FALSE)), VLOOKUP($B108,'Results-formatted 060121'!$A:BE,(BH$3+2),FALSE)))</f>
        <v>2</v>
      </c>
      <c r="BI108" s="95">
        <f>IF($C108 = "neg", (($D108+1) - VLOOKUP($B108,'Results-formatted 060121'!$A:BF,(BI$3+2),FALSE)), IF($C108 = "pos-neg", (3+VLOOKUP($B108,'Results-formatted 060121'!$A:BF,(BI$3+2),FALSE)), VLOOKUP($B108,'Results-formatted 060121'!$A:BF,(BI$3+2),FALSE)))</f>
        <v>3</v>
      </c>
      <c r="BJ108" s="95">
        <f>IF($C108 = "neg", (($D108+1) - VLOOKUP($B108,'Results-formatted 060121'!$A:BG,(BJ$3+2),FALSE)), IF($C108 = "pos-neg", (3+VLOOKUP($B108,'Results-formatted 060121'!$A:BG,(BJ$3+2),FALSE)), VLOOKUP($B108,'Results-formatted 060121'!$A:BG,(BJ$3+2),FALSE)))</f>
        <v>4</v>
      </c>
      <c r="BK108" s="95">
        <f>IF($C108 = "neg", (($D108+1) - VLOOKUP($B108,'Results-formatted 060121'!$A:BH,(BK$3+2),FALSE)), IF($C108 = "pos-neg", (3+VLOOKUP($B108,'Results-formatted 060121'!$A:BH,(BK$3+2),FALSE)), VLOOKUP($B108,'Results-formatted 060121'!$A:BH,(BK$3+2),FALSE)))</f>
        <v>4</v>
      </c>
      <c r="BL108" s="95">
        <f>IF($C108 = "neg", (($D108+1) - VLOOKUP($B108,'Results-formatted 060121'!$A:BI,(BL$3+2),FALSE)), IF($C108 = "pos-neg", (3+VLOOKUP($B108,'Results-formatted 060121'!$A:BI,(BL$3+2),FALSE)), VLOOKUP($B108,'Results-formatted 060121'!$A:BI,(BL$3+2),FALSE)))</f>
        <v>2</v>
      </c>
      <c r="BM108" s="95">
        <f>IF($C108 = "neg", (($D108+1) - VLOOKUP($B108,'Results-formatted 060121'!$A:BJ,(BM$3+2),FALSE)), IF($C108 = "pos-neg", (3+VLOOKUP($B108,'Results-formatted 060121'!$A:BJ,(BM$3+2),FALSE)), VLOOKUP($B108,'Results-formatted 060121'!$A:BJ,(BM$3+2),FALSE)))</f>
        <v>1</v>
      </c>
      <c r="BN108" s="95"/>
      <c r="BO108" s="95"/>
      <c r="BP108" s="95"/>
      <c r="BQ108" s="95"/>
      <c r="BR108" s="95"/>
      <c r="BS108" s="95"/>
      <c r="BT108" s="95"/>
      <c r="BU108" s="95"/>
      <c r="BV108" s="95"/>
      <c r="BW108" s="95"/>
      <c r="BX108" s="95"/>
      <c r="BY108" s="95"/>
      <c r="BZ108" s="95"/>
      <c r="CA108" s="95"/>
      <c r="CB108" s="95"/>
      <c r="CC108" s="95"/>
      <c r="CD108" s="98"/>
      <c r="CE108" s="25">
        <f t="shared" si="35"/>
        <v>3.4666666666666668</v>
      </c>
      <c r="CF108" s="25">
        <f t="shared" si="36"/>
        <v>1.096476122405613</v>
      </c>
    </row>
    <row r="109" spans="2:84" ht="42" x14ac:dyDescent="0.15">
      <c r="B109" s="84" t="s">
        <v>772</v>
      </c>
      <c r="C109" s="86" t="s">
        <v>225</v>
      </c>
      <c r="D109" s="2">
        <v>5</v>
      </c>
      <c r="E109" s="15" t="s">
        <v>57</v>
      </c>
      <c r="F109" s="95">
        <f>IF($C109 = "neg", (($D109+1) - VLOOKUP($B109,'Results-formatted 060121'!$A:$AJ,(F$3+2),FALSE)), IF($C109 = "pos-neg", (3+VLOOKUP($B109,'Results-formatted 060121'!$A:$AJ,(F$3+2),FALSE)), VLOOKUP($B109,'Results-formatted 060121'!$A:$AJ,(F$3+2),FALSE)))</f>
        <v>3</v>
      </c>
      <c r="G109" s="95">
        <f>IF($C109 = "neg", (($D109+1) - VLOOKUP($B109,'Results-formatted 060121'!$A:$AJ,(G$3+2),FALSE)), IF($C109 = "pos-neg", (3+VLOOKUP($B109,'Results-formatted 060121'!$A:$AJ,(G$3+2),FALSE)), VLOOKUP($B109,'Results-formatted 060121'!$A:$AJ,(G$3+2),FALSE)))</f>
        <v>5</v>
      </c>
      <c r="H109" s="95">
        <f>IF($C109 = "neg", (($D109+1) - VLOOKUP($B109,'Results-formatted 060121'!$A:$AJ,(H$3+2),FALSE)), IF($C109 = "pos-neg", (3+VLOOKUP($B109,'Results-formatted 060121'!$A:$AJ,(H$3+2),FALSE)), VLOOKUP($B109,'Results-formatted 060121'!$A:$AJ,(H$3+2),FALSE)))</f>
        <v>4</v>
      </c>
      <c r="I109" s="95">
        <f>IF($C109 = "neg", (($D109+1) - VLOOKUP($B109,'Results-formatted 060121'!$A:$AJ,(I$3+2),FALSE)), IF($C109 = "pos-neg", (3+VLOOKUP($B109,'Results-formatted 060121'!$A:$AJ,(I$3+2),FALSE)), VLOOKUP($B109,'Results-formatted 060121'!$A:$AJ,(I$3+2),FALSE)))</f>
        <v>1</v>
      </c>
      <c r="J109" s="95">
        <f>IF($C109 = "neg", (($D109+1) - VLOOKUP($B109,'Results-formatted 060121'!$A:$AJ,(J$3+2),FALSE)), IF($C109 = "pos-neg", (3+VLOOKUP($B109,'Results-formatted 060121'!$A:$AJ,(J$3+2),FALSE)), VLOOKUP($B109,'Results-formatted 060121'!$A:$AJ,(J$3+2),FALSE)))</f>
        <v>3</v>
      </c>
      <c r="K109" s="95">
        <f>IF($C109 = "neg", (($D109+1) - VLOOKUP($B109,'Results-formatted 060121'!$A:$AJ,(K$3+2),FALSE)), IF($C109 = "pos-neg", (3+VLOOKUP($B109,'Results-formatted 060121'!$A:$AJ,(K$3+2),FALSE)), VLOOKUP($B109,'Results-formatted 060121'!$A:$AJ,(K$3+2),FALSE)))</f>
        <v>3</v>
      </c>
      <c r="L109" s="95">
        <f>IF($C109 = "neg", (($D109+1) - VLOOKUP($B109,'Results-formatted 060121'!$A:$AJ,(L$3+2),FALSE)), IF($C109 = "pos-neg", (3+VLOOKUP($B109,'Results-formatted 060121'!$A:$AJ,(L$3+2),FALSE)), VLOOKUP($B109,'Results-formatted 060121'!$A:$AJ,(L$3+2),FALSE)))</f>
        <v>3</v>
      </c>
      <c r="M109" s="95">
        <f>IF($C109 = "neg", (($D109+1) - VLOOKUP($B109,'Results-formatted 060121'!$A:$AJ,(M$3+2),FALSE)), IF($C109 = "pos-neg", (3+VLOOKUP($B109,'Results-formatted 060121'!$A:$AJ,(M$3+2),FALSE)), VLOOKUP($B109,'Results-formatted 060121'!$A:$AJ,(M$3+2),FALSE)))</f>
        <v>5</v>
      </c>
      <c r="N109" s="95">
        <f>IF($C109 = "neg", (($D109+1) - VLOOKUP($B109,'Results-formatted 060121'!$A:$AJ,(N$3+2),FALSE)), IF($C109 = "pos-neg", (3+VLOOKUP($B109,'Results-formatted 060121'!$A:$AJ,(N$3+2),FALSE)), VLOOKUP($B109,'Results-formatted 060121'!$A:$AJ,(N$3+2),FALSE)))</f>
        <v>2</v>
      </c>
      <c r="O109" s="95">
        <f>IF($C109 = "neg", (($D109+1) - VLOOKUP($B109,'Results-formatted 060121'!$A:$AJ,(O$3+2),FALSE)), IF($C109 = "pos-neg", (3+VLOOKUP($B109,'Results-formatted 060121'!$A:$AJ,(O$3+2),FALSE)), VLOOKUP($B109,'Results-formatted 060121'!$A:$AJ,(O$3+2),FALSE)))</f>
        <v>2</v>
      </c>
      <c r="P109" s="95">
        <f>IF($C109 = "neg", (($D109+1) - VLOOKUP($B109,'Results-formatted 060121'!$A:$AJ,(P$3+2),FALSE)), IF($C109 = "pos-neg", (3+VLOOKUP($B109,'Results-formatted 060121'!$A:$AJ,(P$3+2),FALSE)), VLOOKUP($B109,'Results-formatted 060121'!$A:$AJ,(P$3+2),FALSE)))</f>
        <v>4</v>
      </c>
      <c r="Q109" s="95">
        <f>IF($C109 = "neg", (($D109+1) - VLOOKUP($B109,'Results-formatted 060121'!$A:$AJ,(Q$3+2),FALSE)), IF($C109 = "pos-neg", (3+VLOOKUP($B109,'Results-formatted 060121'!$A:$AJ,(Q$3+2),FALSE)), VLOOKUP($B109,'Results-formatted 060121'!$A:$AJ,(Q$3+2),FALSE)))</f>
        <v>5</v>
      </c>
      <c r="R109" s="95">
        <f>IF($C109 = "neg", (($D109+1) - VLOOKUP($B109,'Results-formatted 060121'!$A:$AJ,(R$3+2),FALSE)), IF($C109 = "pos-neg", (3+VLOOKUP($B109,'Results-formatted 060121'!$A:$AJ,(R$3+2),FALSE)), VLOOKUP($B109,'Results-formatted 060121'!$A:$AJ,(R$3+2),FALSE)))</f>
        <v>4</v>
      </c>
      <c r="S109" s="95">
        <f>IF($C109 = "neg", (($D109+1) - VLOOKUP($B109,'Results-formatted 060121'!$A:$AJ,(S$3+2),FALSE)), IF($C109 = "pos-neg", (3+VLOOKUP($B109,'Results-formatted 060121'!$A:$AJ,(S$3+2),FALSE)), VLOOKUP($B109,'Results-formatted 060121'!$A:$AJ,(S$3+2),FALSE)))</f>
        <v>1</v>
      </c>
      <c r="T109" s="95">
        <f>IF($C109 = "neg", (($D109+1) - VLOOKUP($B109,'Results-formatted 060121'!$A:$AJ,(T$3+2),FALSE)), IF($C109 = "pos-neg", (3+VLOOKUP($B109,'Results-formatted 060121'!$A:$AJ,(T$3+2),FALSE)), VLOOKUP($B109,'Results-formatted 060121'!$A:$AJ,(T$3+2),FALSE)))</f>
        <v>2</v>
      </c>
      <c r="U109" s="95">
        <f>IF($C109 = "neg", (($D109+1) - VLOOKUP($B109,'Results-formatted 060121'!$A:$AJ,(U$3+2),FALSE)), IF($C109 = "pos-neg", (3+VLOOKUP($B109,'Results-formatted 060121'!$A:$AJ,(U$3+2),FALSE)), VLOOKUP($B109,'Results-formatted 060121'!$A:$AJ,(U$3+2),FALSE)))</f>
        <v>4</v>
      </c>
      <c r="V109" s="95">
        <f>IF($C109 = "neg", (($D109+1) - VLOOKUP($B109,'Results-formatted 060121'!$A:$AJ,(V$3+2),FALSE)), IF($C109 = "pos-neg", (3+VLOOKUP($B109,'Results-formatted 060121'!$A:$AJ,(V$3+2),FALSE)), VLOOKUP($B109,'Results-formatted 060121'!$A:$AJ,(V$3+2),FALSE)))</f>
        <v>2</v>
      </c>
      <c r="W109" s="95">
        <f>IF($C109 = "neg", (($D109+1) - VLOOKUP($B109,'Results-formatted 060121'!$A:$AJ,(W$3+2),FALSE)), IF($C109 = "pos-neg", (3+VLOOKUP($B109,'Results-formatted 060121'!$A:$AJ,(W$3+2),FALSE)), VLOOKUP($B109,'Results-formatted 060121'!$A:$AJ,(W$3+2),FALSE)))</f>
        <v>4</v>
      </c>
      <c r="X109" s="95">
        <f>IF($C109 = "neg", (($D109+1) - VLOOKUP($B109,'Results-formatted 060121'!$A:$AJ,(X$3+2),FALSE)), IF($C109 = "pos-neg", (3+VLOOKUP($B109,'Results-formatted 060121'!$A:$AJ,(X$3+2),FALSE)), VLOOKUP($B109,'Results-formatted 060121'!$A:$AJ,(X$3+2),FALSE)))</f>
        <v>3</v>
      </c>
      <c r="Y109" s="95">
        <f>IF($C109 = "neg", (($D109+1) - VLOOKUP($B109,'Results-formatted 060121'!$A:$AJ,(Y$3+2),FALSE)), IF($C109 = "pos-neg", (3+VLOOKUP($B109,'Results-formatted 060121'!$A:$AJ,(Y$3+2),FALSE)), VLOOKUP($B109,'Results-formatted 060121'!$A:$AJ,(Y$3+2),FALSE)))</f>
        <v>4</v>
      </c>
      <c r="Z109" s="95">
        <f>IF($C109 = "neg", (($D109+1) - VLOOKUP($B109,'Results-formatted 060121'!$A:$AJ,(Z$3+2),FALSE)), IF($C109 = "pos-neg", (3+VLOOKUP($B109,'Results-formatted 060121'!$A:$AJ,(Z$3+2),FALSE)), VLOOKUP($B109,'Results-formatted 060121'!$A:$AJ,(Z$3+2),FALSE)))</f>
        <v>3</v>
      </c>
      <c r="AA109" s="95">
        <f>IF($C109 = "neg", (($D109+1) - VLOOKUP($B109,'Results-formatted 060121'!$A:$AJ,(AA$3+2),FALSE)), IF($C109 = "pos-neg", (3+VLOOKUP($B109,'Results-formatted 060121'!$A:$AJ,(AA$3+2),FALSE)), VLOOKUP($B109,'Results-formatted 060121'!$A:$AJ,(AA$3+2),FALSE)))</f>
        <v>3</v>
      </c>
      <c r="AB109" s="95">
        <f>IF($C109 = "neg", (($D109+1) - VLOOKUP($B109,'Results-formatted 060121'!$A:$AJ,(AB$3+2),FALSE)), IF($C109 = "pos-neg", (3+VLOOKUP($B109,'Results-formatted 060121'!$A:$AJ,(AB$3+2),FALSE)), VLOOKUP($B109,'Results-formatted 060121'!$A:$AJ,(AB$3+2),FALSE)))</f>
        <v>4</v>
      </c>
      <c r="AC109" s="95">
        <f>IF($C109 = "neg", (($D109+1) - VLOOKUP($B109,'Results-formatted 060121'!$A:$AJ,(AC$3+2),FALSE)), IF($C109 = "pos-neg", (3+VLOOKUP($B109,'Results-formatted 060121'!$A:$AJ,(AC$3+2),FALSE)), VLOOKUP($B109,'Results-formatted 060121'!$A:$AJ,(AC$3+2),FALSE)))</f>
        <v>4</v>
      </c>
      <c r="AD109" s="95">
        <f>IF($C109 = "neg", (($D109+1) - VLOOKUP($B109,'Results-formatted 060121'!$A:$AJ,(AD$3+2),FALSE)), IF($C109 = "pos-neg", (3+VLOOKUP($B109,'Results-formatted 060121'!$A:$AJ,(AD$3+2),FALSE)), VLOOKUP($B109,'Results-formatted 060121'!$A:$AJ,(AD$3+2),FALSE)))</f>
        <v>3</v>
      </c>
      <c r="AE109" s="95">
        <f>IF($C109 = "neg", (($D109+1) - VLOOKUP($B109,'Results-formatted 060121'!$A:$AJ,(AE$3+2),FALSE)), IF($C109 = "pos-neg", (3+VLOOKUP($B109,'Results-formatted 060121'!$A:$AJ,(AE$3+2),FALSE)), VLOOKUP($B109,'Results-formatted 060121'!$A:$AJ,(AE$3+2),FALSE)))</f>
        <v>3</v>
      </c>
      <c r="AF109" s="95">
        <f>IF($C109 = "neg", (($D109+1) - VLOOKUP($B109,'Results-formatted 060121'!$A:$AJ,(AF$3+2),FALSE)), IF($C109 = "pos-neg", (3+VLOOKUP($B109,'Results-formatted 060121'!$A:$AJ,(AF$3+2),FALSE)), VLOOKUP($B109,'Results-formatted 060121'!$A:$AJ,(AF$3+2),FALSE)))</f>
        <v>5</v>
      </c>
      <c r="AG109" s="95">
        <f>IF($C109 = "neg", (($D109+1) - VLOOKUP($B109,'Results-formatted 060121'!$A:$AJ,(AG$3+2),FALSE)), IF($C109 = "pos-neg", (3+VLOOKUP($B109,'Results-formatted 060121'!$A:$AJ,(AG$3+2),FALSE)), VLOOKUP($B109,'Results-formatted 060121'!$A:$AJ,(AG$3+2),FALSE)))</f>
        <v>3</v>
      </c>
      <c r="AH109" s="95">
        <f>IF($C109 = "neg", (($D109+1) - VLOOKUP($B109,'Results-formatted 060121'!$A:$AJ,(AH$3+2),FALSE)), IF($C109 = "pos-neg", (3+VLOOKUP($B109,'Results-formatted 060121'!$A:$AJ,(AH$3+2),FALSE)), VLOOKUP($B109,'Results-formatted 060121'!$A:$AJ,(AH$3+2),FALSE)))</f>
        <v>1</v>
      </c>
      <c r="AI109" s="95">
        <f>IF($C109 = "neg", (($D109+1) - VLOOKUP($B109,'Results-formatted 060121'!$A:$AJ,(AI$3+2),FALSE)), IF($C109 = "pos-neg", (3+VLOOKUP($B109,'Results-formatted 060121'!$A:$AJ,(AI$3+2),FALSE)), VLOOKUP($B109,'Results-formatted 060121'!$A:$AJ,(AI$3+2),FALSE)))</f>
        <v>2</v>
      </c>
      <c r="AJ109" s="95">
        <f>IF($C109 = "neg", (($D109+1) - VLOOKUP($B109,'Results-formatted 060121'!$A:$AJ,(AJ$3+2),FALSE)), IF($C109 = "pos-neg", (3+VLOOKUP($B109,'Results-formatted 060121'!$A:$AJ,(AJ$3+2),FALSE)), VLOOKUP($B109,'Results-formatted 060121'!$A:$AJ,(AJ$3+2),FALSE)))</f>
        <v>5</v>
      </c>
      <c r="AK109" s="95">
        <f>IF($C109 = "neg", (($D109+1) - VLOOKUP($B109,'Results-formatted 060121'!$A:$AJ,(AK$3+2),FALSE)), IF($C109 = "pos-neg", (3+VLOOKUP($B109,'Results-formatted 060121'!$A:$AJ,(AK$3+2),FALSE)), VLOOKUP($B109,'Results-formatted 060121'!$A:$AJ,(AK$3+2),FALSE)))</f>
        <v>4</v>
      </c>
      <c r="AL109" s="95">
        <f>IF($C109 = "neg", (($D109+1) - VLOOKUP($B109,'Results-formatted 060121'!$A:$AJ,(AL$3+2),FALSE)), IF($C109 = "pos-neg", (3+VLOOKUP($B109,'Results-formatted 060121'!$A:$AJ,(AL$3+2),FALSE)), VLOOKUP($B109,'Results-formatted 060121'!$A:$AJ,(AL$3+2),FALSE)))</f>
        <v>3</v>
      </c>
      <c r="AM109" s="95">
        <f>IF($C109 = "neg", (($D109+1) - VLOOKUP($B109,'Results-formatted 060121'!$A:AJ,(AM$3+2),FALSE)), IF($C109 = "pos-neg", (3+VLOOKUP($B109,'Results-formatted 060121'!$A:AJ,(AM$3+2),FALSE)), VLOOKUP($B109,'Results-formatted 060121'!$A:AJ,(AM$3+2),FALSE)))</f>
        <v>3</v>
      </c>
      <c r="AN109" s="95">
        <f>IF($C109 = "neg", (($D109+1) - VLOOKUP($B109,'Results-formatted 060121'!$A:AK,(AN$3+2),FALSE)), IF($C109 = "pos-neg", (3+VLOOKUP($B109,'Results-formatted 060121'!$A:AK,(AN$3+2),FALSE)), VLOOKUP($B109,'Results-formatted 060121'!$A:AK,(AN$3+2),FALSE)))</f>
        <v>4</v>
      </c>
      <c r="AO109" s="95">
        <f>IF($C109 = "neg", (($D109+1) - VLOOKUP($B109,'Results-formatted 060121'!$A:AL,(AO$3+2),FALSE)), IF($C109 = "pos-neg", (3+VLOOKUP($B109,'Results-formatted 060121'!$A:AL,(AO$3+2),FALSE)), VLOOKUP($B109,'Results-formatted 060121'!$A:AL,(AO$3+2),FALSE)))</f>
        <v>2</v>
      </c>
      <c r="AP109" s="95">
        <f>IF($C109 = "neg", (($D109+1) - VLOOKUP($B109,'Results-formatted 060121'!$A:AM,(AP$3+2),FALSE)), IF($C109 = "pos-neg", (3+VLOOKUP($B109,'Results-formatted 060121'!$A:AM,(AP$3+2),FALSE)), VLOOKUP($B109,'Results-formatted 060121'!$A:AM,(AP$3+2),FALSE)))</f>
        <v>2</v>
      </c>
      <c r="AQ109" s="95">
        <f>IF($C109 = "neg", (($D109+1) - VLOOKUP($B109,'Results-formatted 060121'!$A:AN,(AQ$3+2),FALSE)), IF($C109 = "pos-neg", (3+VLOOKUP($B109,'Results-formatted 060121'!$A:AN,(AQ$3+2),FALSE)), VLOOKUP($B109,'Results-formatted 060121'!$A:AN,(AQ$3+2),FALSE)))</f>
        <v>3</v>
      </c>
      <c r="AR109" s="95">
        <f>IF($C109 = "neg", (($D109+1) - VLOOKUP($B109,'Results-formatted 060121'!$A:AO,(AR$3+2),FALSE)), IF($C109 = "pos-neg", (3+VLOOKUP($B109,'Results-formatted 060121'!$A:AO,(AR$3+2),FALSE)), VLOOKUP($B109,'Results-formatted 060121'!$A:AO,(AR$3+2),FALSE)))</f>
        <v>4</v>
      </c>
      <c r="AS109" s="95">
        <f>IF($C109 = "neg", (($D109+1) - VLOOKUP($B109,'Results-formatted 060121'!$A:AP,(AS$3+2),FALSE)), IF($C109 = "pos-neg", (3+VLOOKUP($B109,'Results-formatted 060121'!$A:AP,(AS$3+2),FALSE)), VLOOKUP($B109,'Results-formatted 060121'!$A:AP,(AS$3+2),FALSE)))</f>
        <v>4</v>
      </c>
      <c r="AT109" s="95">
        <f>IF($C109 = "neg", (($D109+1) - VLOOKUP($B109,'Results-formatted 060121'!$A:AQ,(AT$3+2),FALSE)), IF($C109 = "pos-neg", (3+VLOOKUP($B109,'Results-formatted 060121'!$A:AQ,(AT$3+2),FALSE)), VLOOKUP($B109,'Results-formatted 060121'!$A:AQ,(AT$3+2),FALSE)))</f>
        <v>3</v>
      </c>
      <c r="AU109" s="95">
        <f>IF($C109 = "neg", (($D109+1) - VLOOKUP($B109,'Results-formatted 060121'!$A:AR,(AU$3+2),FALSE)), IF($C109 = "pos-neg", (3+VLOOKUP($B109,'Results-formatted 060121'!$A:AR,(AU$3+2),FALSE)), VLOOKUP($B109,'Results-formatted 060121'!$A:AR,(AU$3+2),FALSE)))</f>
        <v>3</v>
      </c>
      <c r="AV109" s="95">
        <f>IF($C109 = "neg", (($D109+1) - VLOOKUP($B109,'Results-formatted 060121'!$A:AS,(AV$3+2),FALSE)), IF($C109 = "pos-neg", (3+VLOOKUP($B109,'Results-formatted 060121'!$A:AS,(AV$3+2),FALSE)), VLOOKUP($B109,'Results-formatted 060121'!$A:AS,(AV$3+2),FALSE)))</f>
        <v>3</v>
      </c>
      <c r="AW109" s="95">
        <f>IF($C109 = "neg", (($D109+1) - VLOOKUP($B109,'Results-formatted 060121'!$A:AT,(AW$3+2),FALSE)), IF($C109 = "pos-neg", (3+VLOOKUP($B109,'Results-formatted 060121'!$A:AT,(AW$3+2),FALSE)), VLOOKUP($B109,'Results-formatted 060121'!$A:AT,(AW$3+2),FALSE)))</f>
        <v>3</v>
      </c>
      <c r="AX109" s="95">
        <f>IF($C109 = "neg", (($D109+1) - VLOOKUP($B109,'Results-formatted 060121'!$A:AU,(AX$3+2),FALSE)), IF($C109 = "pos-neg", (3+VLOOKUP($B109,'Results-formatted 060121'!$A:AU,(AX$3+2),FALSE)), VLOOKUP($B109,'Results-formatted 060121'!$A:AU,(AX$3+2),FALSE)))</f>
        <v>1</v>
      </c>
      <c r="AY109" s="95">
        <f>IF($C109 = "neg", (($D109+1) - VLOOKUP($B109,'Results-formatted 060121'!$A:AV,(AY$3+2),FALSE)), IF($C109 = "pos-neg", (3+VLOOKUP($B109,'Results-formatted 060121'!$A:AV,(AY$3+2),FALSE)), VLOOKUP($B109,'Results-formatted 060121'!$A:AV,(AY$3+2),FALSE)))</f>
        <v>6</v>
      </c>
      <c r="AZ109" s="95">
        <f>IF($C109 = "neg", (($D109+1) - VLOOKUP($B109,'Results-formatted 060121'!$A:AW,(AZ$3+2),FALSE)), IF($C109 = "pos-neg", (3+VLOOKUP($B109,'Results-formatted 060121'!$A:AW,(AZ$3+2),FALSE)), VLOOKUP($B109,'Results-formatted 060121'!$A:AW,(AZ$3+2),FALSE)))</f>
        <v>2</v>
      </c>
      <c r="BA109" s="95">
        <f>IF($C109 = "neg", (($D109+1) - VLOOKUP($B109,'Results-formatted 060121'!$A:AX,(BA$3+2),FALSE)), IF($C109 = "pos-neg", (3+VLOOKUP($B109,'Results-formatted 060121'!$A:AX,(BA$3+2),FALSE)), VLOOKUP($B109,'Results-formatted 060121'!$A:AX,(BA$3+2),FALSE)))</f>
        <v>4</v>
      </c>
      <c r="BB109" s="95">
        <f>IF($C109 = "neg", (($D109+1) - VLOOKUP($B109,'Results-formatted 060121'!$A:AY,(BB$3+2),FALSE)), IF($C109 = "pos-neg", (3+VLOOKUP($B109,'Results-formatted 060121'!$A:AY,(BB$3+2),FALSE)), VLOOKUP($B109,'Results-formatted 060121'!$A:AY,(BB$3+2),FALSE)))</f>
        <v>4</v>
      </c>
      <c r="BC109" s="95">
        <f>IF($C109 = "neg", (($D109+1) - VLOOKUP($B109,'Results-formatted 060121'!$A:AZ,(BC$3+2),FALSE)), IF($C109 = "pos-neg", (3+VLOOKUP($B109,'Results-formatted 060121'!$A:AZ,(BC$3+2),FALSE)), VLOOKUP($B109,'Results-formatted 060121'!$A:AZ,(BC$3+2),FALSE)))</f>
        <v>3</v>
      </c>
      <c r="BD109" s="95">
        <f>IF($C109 = "neg", (($D109+1) - VLOOKUP($B109,'Results-formatted 060121'!$A:BA,(BD$3+2),FALSE)), IF($C109 = "pos-neg", (3+VLOOKUP($B109,'Results-formatted 060121'!$A:BA,(BD$3+2),FALSE)), VLOOKUP($B109,'Results-formatted 060121'!$A:BA,(BD$3+2),FALSE)))</f>
        <v>4</v>
      </c>
      <c r="BE109" s="95">
        <f>IF($C109 = "neg", (($D109+1) - VLOOKUP($B109,'Results-formatted 060121'!$A:BB,(BE$3+2),FALSE)), IF($C109 = "pos-neg", (3+VLOOKUP($B109,'Results-formatted 060121'!$A:BB,(BE$3+2),FALSE)), VLOOKUP($B109,'Results-formatted 060121'!$A:BB,(BE$3+2),FALSE)))</f>
        <v>4</v>
      </c>
      <c r="BF109" s="95">
        <f>IF($C109 = "neg", (($D109+1) - VLOOKUP($B109,'Results-formatted 060121'!$A:BC,(BF$3+2),FALSE)), IF($C109 = "pos-neg", (3+VLOOKUP($B109,'Results-formatted 060121'!$A:BC,(BF$3+2),FALSE)), VLOOKUP($B109,'Results-formatted 060121'!$A:BC,(BF$3+2),FALSE)))</f>
        <v>2</v>
      </c>
      <c r="BG109" s="95">
        <f>IF($C109 = "neg", (($D109+1) - VLOOKUP($B109,'Results-formatted 060121'!$A:BD,(BG$3+2),FALSE)), IF($C109 = "pos-neg", (3+VLOOKUP($B109,'Results-formatted 060121'!$A:BD,(BG$3+2),FALSE)), VLOOKUP($B109,'Results-formatted 060121'!$A:BD,(BG$3+2),FALSE)))</f>
        <v>3</v>
      </c>
      <c r="BH109" s="95">
        <f>IF($C109 = "neg", (($D109+1) - VLOOKUP($B109,'Results-formatted 060121'!$A:BE,(BH$3+2),FALSE)), IF($C109 = "pos-neg", (3+VLOOKUP($B109,'Results-formatted 060121'!$A:BE,(BH$3+2),FALSE)), VLOOKUP($B109,'Results-formatted 060121'!$A:BE,(BH$3+2),FALSE)))</f>
        <v>3</v>
      </c>
      <c r="BI109" s="95">
        <f>IF($C109 = "neg", (($D109+1) - VLOOKUP($B109,'Results-formatted 060121'!$A:BF,(BI$3+2),FALSE)), IF($C109 = "pos-neg", (3+VLOOKUP($B109,'Results-formatted 060121'!$A:BF,(BI$3+2),FALSE)), VLOOKUP($B109,'Results-formatted 060121'!$A:BF,(BI$3+2),FALSE)))</f>
        <v>4</v>
      </c>
      <c r="BJ109" s="95">
        <f>IF($C109 = "neg", (($D109+1) - VLOOKUP($B109,'Results-formatted 060121'!$A:BG,(BJ$3+2),FALSE)), IF($C109 = "pos-neg", (3+VLOOKUP($B109,'Results-formatted 060121'!$A:BG,(BJ$3+2),FALSE)), VLOOKUP($B109,'Results-formatted 060121'!$A:BG,(BJ$3+2),FALSE)))</f>
        <v>2</v>
      </c>
      <c r="BK109" s="95">
        <f>IF($C109 = "neg", (($D109+1) - VLOOKUP($B109,'Results-formatted 060121'!$A:BH,(BK$3+2),FALSE)), IF($C109 = "pos-neg", (3+VLOOKUP($B109,'Results-formatted 060121'!$A:BH,(BK$3+2),FALSE)), VLOOKUP($B109,'Results-formatted 060121'!$A:BH,(BK$3+2),FALSE)))</f>
        <v>4</v>
      </c>
      <c r="BL109" s="95">
        <f>IF($C109 = "neg", (($D109+1) - VLOOKUP($B109,'Results-formatted 060121'!$A:BI,(BL$3+2),FALSE)), IF($C109 = "pos-neg", (3+VLOOKUP($B109,'Results-formatted 060121'!$A:BI,(BL$3+2),FALSE)), VLOOKUP($B109,'Results-formatted 060121'!$A:BI,(BL$3+2),FALSE)))</f>
        <v>3</v>
      </c>
      <c r="BM109" s="95">
        <f>IF($C109 = "neg", (($D109+1) - VLOOKUP($B109,'Results-formatted 060121'!$A:BJ,(BM$3+2),FALSE)), IF($C109 = "pos-neg", (3+VLOOKUP($B109,'Results-formatted 060121'!$A:BJ,(BM$3+2),FALSE)), VLOOKUP($B109,'Results-formatted 060121'!$A:BJ,(BM$3+2),FALSE)))</f>
        <v>2</v>
      </c>
      <c r="BN109" s="95"/>
      <c r="BO109" s="95"/>
      <c r="BP109" s="95"/>
      <c r="BQ109" s="95"/>
      <c r="BR109" s="95"/>
      <c r="BS109" s="95"/>
      <c r="BT109" s="95"/>
      <c r="BU109" s="95"/>
      <c r="BV109" s="95"/>
      <c r="BW109" s="95"/>
      <c r="BX109" s="95"/>
      <c r="BY109" s="95"/>
      <c r="BZ109" s="95"/>
      <c r="CA109" s="95"/>
      <c r="CB109" s="95"/>
      <c r="CC109" s="95"/>
      <c r="CD109" s="98"/>
      <c r="CE109" s="25">
        <f t="shared" si="35"/>
        <v>3.2</v>
      </c>
      <c r="CF109" s="25">
        <f t="shared" si="36"/>
        <v>1.1016166856188674</v>
      </c>
    </row>
    <row r="110" spans="2:84" ht="56" x14ac:dyDescent="0.15">
      <c r="B110" s="84" t="s">
        <v>773</v>
      </c>
      <c r="C110" s="86" t="s">
        <v>225</v>
      </c>
      <c r="D110" s="2">
        <v>5</v>
      </c>
      <c r="E110" s="15" t="s">
        <v>58</v>
      </c>
      <c r="F110" s="95">
        <f>IF($C110 = "neg", (($D110+1) - VLOOKUP($B110,'Results-formatted 060121'!$A:$AJ,(F$3+2),FALSE)), IF($C110 = "pos-neg", (3+VLOOKUP($B110,'Results-formatted 060121'!$A:$AJ,(F$3+2),FALSE)), VLOOKUP($B110,'Results-formatted 060121'!$A:$AJ,(F$3+2),FALSE)))</f>
        <v>3</v>
      </c>
      <c r="G110" s="95">
        <f>IF($C110 = "neg", (($D110+1) - VLOOKUP($B110,'Results-formatted 060121'!$A:$AJ,(G$3+2),FALSE)), IF($C110 = "pos-neg", (3+VLOOKUP($B110,'Results-formatted 060121'!$A:$AJ,(G$3+2),FALSE)), VLOOKUP($B110,'Results-formatted 060121'!$A:$AJ,(G$3+2),FALSE)))</f>
        <v>5</v>
      </c>
      <c r="H110" s="95">
        <f>IF($C110 = "neg", (($D110+1) - VLOOKUP($B110,'Results-formatted 060121'!$A:$AJ,(H$3+2),FALSE)), IF($C110 = "pos-neg", (3+VLOOKUP($B110,'Results-formatted 060121'!$A:$AJ,(H$3+2),FALSE)), VLOOKUP($B110,'Results-formatted 060121'!$A:$AJ,(H$3+2),FALSE)))</f>
        <v>4</v>
      </c>
      <c r="I110" s="95">
        <f>IF($C110 = "neg", (($D110+1) - VLOOKUP($B110,'Results-formatted 060121'!$A:$AJ,(I$3+2),FALSE)), IF($C110 = "pos-neg", (3+VLOOKUP($B110,'Results-formatted 060121'!$A:$AJ,(I$3+2),FALSE)), VLOOKUP($B110,'Results-formatted 060121'!$A:$AJ,(I$3+2),FALSE)))</f>
        <v>5</v>
      </c>
      <c r="J110" s="95">
        <f>IF($C110 = "neg", (($D110+1) - VLOOKUP($B110,'Results-formatted 060121'!$A:$AJ,(J$3+2),FALSE)), IF($C110 = "pos-neg", (3+VLOOKUP($B110,'Results-formatted 060121'!$A:$AJ,(J$3+2),FALSE)), VLOOKUP($B110,'Results-formatted 060121'!$A:$AJ,(J$3+2),FALSE)))</f>
        <v>3</v>
      </c>
      <c r="K110" s="95">
        <f>IF($C110 = "neg", (($D110+1) - VLOOKUP($B110,'Results-formatted 060121'!$A:$AJ,(K$3+2),FALSE)), IF($C110 = "pos-neg", (3+VLOOKUP($B110,'Results-formatted 060121'!$A:$AJ,(K$3+2),FALSE)), VLOOKUP($B110,'Results-formatted 060121'!$A:$AJ,(K$3+2),FALSE)))</f>
        <v>3</v>
      </c>
      <c r="L110" s="95">
        <f>IF($C110 = "neg", (($D110+1) - VLOOKUP($B110,'Results-formatted 060121'!$A:$AJ,(L$3+2),FALSE)), IF($C110 = "pos-neg", (3+VLOOKUP($B110,'Results-formatted 060121'!$A:$AJ,(L$3+2),FALSE)), VLOOKUP($B110,'Results-formatted 060121'!$A:$AJ,(L$3+2),FALSE)))</f>
        <v>3</v>
      </c>
      <c r="M110" s="95">
        <f>IF($C110 = "neg", (($D110+1) - VLOOKUP($B110,'Results-formatted 060121'!$A:$AJ,(M$3+2),FALSE)), IF($C110 = "pos-neg", (3+VLOOKUP($B110,'Results-formatted 060121'!$A:$AJ,(M$3+2),FALSE)), VLOOKUP($B110,'Results-formatted 060121'!$A:$AJ,(M$3+2),FALSE)))</f>
        <v>5</v>
      </c>
      <c r="N110" s="95">
        <f>IF($C110 = "neg", (($D110+1) - VLOOKUP($B110,'Results-formatted 060121'!$A:$AJ,(N$3+2),FALSE)), IF($C110 = "pos-neg", (3+VLOOKUP($B110,'Results-formatted 060121'!$A:$AJ,(N$3+2),FALSE)), VLOOKUP($B110,'Results-formatted 060121'!$A:$AJ,(N$3+2),FALSE)))</f>
        <v>2</v>
      </c>
      <c r="O110" s="95">
        <f>IF($C110 = "neg", (($D110+1) - VLOOKUP($B110,'Results-formatted 060121'!$A:$AJ,(O$3+2),FALSE)), IF($C110 = "pos-neg", (3+VLOOKUP($B110,'Results-formatted 060121'!$A:$AJ,(O$3+2),FALSE)), VLOOKUP($B110,'Results-formatted 060121'!$A:$AJ,(O$3+2),FALSE)))</f>
        <v>5</v>
      </c>
      <c r="P110" s="95">
        <f>IF($C110 = "neg", (($D110+1) - VLOOKUP($B110,'Results-formatted 060121'!$A:$AJ,(P$3+2),FALSE)), IF($C110 = "pos-neg", (3+VLOOKUP($B110,'Results-formatted 060121'!$A:$AJ,(P$3+2),FALSE)), VLOOKUP($B110,'Results-formatted 060121'!$A:$AJ,(P$3+2),FALSE)))</f>
        <v>4</v>
      </c>
      <c r="Q110" s="95">
        <f>IF($C110 = "neg", (($D110+1) - VLOOKUP($B110,'Results-formatted 060121'!$A:$AJ,(Q$3+2),FALSE)), IF($C110 = "pos-neg", (3+VLOOKUP($B110,'Results-formatted 060121'!$A:$AJ,(Q$3+2),FALSE)), VLOOKUP($B110,'Results-formatted 060121'!$A:$AJ,(Q$3+2),FALSE)))</f>
        <v>3</v>
      </c>
      <c r="R110" s="95">
        <f>IF($C110 = "neg", (($D110+1) - VLOOKUP($B110,'Results-formatted 060121'!$A:$AJ,(R$3+2),FALSE)), IF($C110 = "pos-neg", (3+VLOOKUP($B110,'Results-formatted 060121'!$A:$AJ,(R$3+2),FALSE)), VLOOKUP($B110,'Results-formatted 060121'!$A:$AJ,(R$3+2),FALSE)))</f>
        <v>4</v>
      </c>
      <c r="S110" s="95">
        <f>IF($C110 = "neg", (($D110+1) - VLOOKUP($B110,'Results-formatted 060121'!$A:$AJ,(S$3+2),FALSE)), IF($C110 = "pos-neg", (3+VLOOKUP($B110,'Results-formatted 060121'!$A:$AJ,(S$3+2),FALSE)), VLOOKUP($B110,'Results-formatted 060121'!$A:$AJ,(S$3+2),FALSE)))</f>
        <v>2</v>
      </c>
      <c r="T110" s="95">
        <f>IF($C110 = "neg", (($D110+1) - VLOOKUP($B110,'Results-formatted 060121'!$A:$AJ,(T$3+2),FALSE)), IF($C110 = "pos-neg", (3+VLOOKUP($B110,'Results-formatted 060121'!$A:$AJ,(T$3+2),FALSE)), VLOOKUP($B110,'Results-formatted 060121'!$A:$AJ,(T$3+2),FALSE)))</f>
        <v>3</v>
      </c>
      <c r="U110" s="95">
        <f>IF($C110 = "neg", (($D110+1) - VLOOKUP($B110,'Results-formatted 060121'!$A:$AJ,(U$3+2),FALSE)), IF($C110 = "pos-neg", (3+VLOOKUP($B110,'Results-formatted 060121'!$A:$AJ,(U$3+2),FALSE)), VLOOKUP($B110,'Results-formatted 060121'!$A:$AJ,(U$3+2),FALSE)))</f>
        <v>4</v>
      </c>
      <c r="V110" s="95">
        <f>IF($C110 = "neg", (($D110+1) - VLOOKUP($B110,'Results-formatted 060121'!$A:$AJ,(V$3+2),FALSE)), IF($C110 = "pos-neg", (3+VLOOKUP($B110,'Results-formatted 060121'!$A:$AJ,(V$3+2),FALSE)), VLOOKUP($B110,'Results-formatted 060121'!$A:$AJ,(V$3+2),FALSE)))</f>
        <v>2</v>
      </c>
      <c r="W110" s="95">
        <f>IF($C110 = "neg", (($D110+1) - VLOOKUP($B110,'Results-formatted 060121'!$A:$AJ,(W$3+2),FALSE)), IF($C110 = "pos-neg", (3+VLOOKUP($B110,'Results-formatted 060121'!$A:$AJ,(W$3+2),FALSE)), VLOOKUP($B110,'Results-formatted 060121'!$A:$AJ,(W$3+2),FALSE)))</f>
        <v>3</v>
      </c>
      <c r="X110" s="95">
        <f>IF($C110 = "neg", (($D110+1) - VLOOKUP($B110,'Results-formatted 060121'!$A:$AJ,(X$3+2),FALSE)), IF($C110 = "pos-neg", (3+VLOOKUP($B110,'Results-formatted 060121'!$A:$AJ,(X$3+2),FALSE)), VLOOKUP($B110,'Results-formatted 060121'!$A:$AJ,(X$3+2),FALSE)))</f>
        <v>4</v>
      </c>
      <c r="Y110" s="95">
        <f>IF($C110 = "neg", (($D110+1) - VLOOKUP($B110,'Results-formatted 060121'!$A:$AJ,(Y$3+2),FALSE)), IF($C110 = "pos-neg", (3+VLOOKUP($B110,'Results-formatted 060121'!$A:$AJ,(Y$3+2),FALSE)), VLOOKUP($B110,'Results-formatted 060121'!$A:$AJ,(Y$3+2),FALSE)))</f>
        <v>3</v>
      </c>
      <c r="Z110" s="95">
        <f>IF($C110 = "neg", (($D110+1) - VLOOKUP($B110,'Results-formatted 060121'!$A:$AJ,(Z$3+2),FALSE)), IF($C110 = "pos-neg", (3+VLOOKUP($B110,'Results-formatted 060121'!$A:$AJ,(Z$3+2),FALSE)), VLOOKUP($B110,'Results-formatted 060121'!$A:$AJ,(Z$3+2),FALSE)))</f>
        <v>3</v>
      </c>
      <c r="AA110" s="95">
        <f>IF($C110 = "neg", (($D110+1) - VLOOKUP($B110,'Results-formatted 060121'!$A:$AJ,(AA$3+2),FALSE)), IF($C110 = "pos-neg", (3+VLOOKUP($B110,'Results-formatted 060121'!$A:$AJ,(AA$3+2),FALSE)), VLOOKUP($B110,'Results-formatted 060121'!$A:$AJ,(AA$3+2),FALSE)))</f>
        <v>2</v>
      </c>
      <c r="AB110" s="95">
        <f>IF($C110 = "neg", (($D110+1) - VLOOKUP($B110,'Results-formatted 060121'!$A:$AJ,(AB$3+2),FALSE)), IF($C110 = "pos-neg", (3+VLOOKUP($B110,'Results-formatted 060121'!$A:$AJ,(AB$3+2),FALSE)), VLOOKUP($B110,'Results-formatted 060121'!$A:$AJ,(AB$3+2),FALSE)))</f>
        <v>4</v>
      </c>
      <c r="AC110" s="95">
        <f>IF($C110 = "neg", (($D110+1) - VLOOKUP($B110,'Results-formatted 060121'!$A:$AJ,(AC$3+2),FALSE)), IF($C110 = "pos-neg", (3+VLOOKUP($B110,'Results-formatted 060121'!$A:$AJ,(AC$3+2),FALSE)), VLOOKUP($B110,'Results-formatted 060121'!$A:$AJ,(AC$3+2),FALSE)))</f>
        <v>4</v>
      </c>
      <c r="AD110" s="95">
        <f>IF($C110 = "neg", (($D110+1) - VLOOKUP($B110,'Results-formatted 060121'!$A:$AJ,(AD$3+2),FALSE)), IF($C110 = "pos-neg", (3+VLOOKUP($B110,'Results-formatted 060121'!$A:$AJ,(AD$3+2),FALSE)), VLOOKUP($B110,'Results-formatted 060121'!$A:$AJ,(AD$3+2),FALSE)))</f>
        <v>4</v>
      </c>
      <c r="AE110" s="95">
        <f>IF($C110 = "neg", (($D110+1) - VLOOKUP($B110,'Results-formatted 060121'!$A:$AJ,(AE$3+2),FALSE)), IF($C110 = "pos-neg", (3+VLOOKUP($B110,'Results-formatted 060121'!$A:$AJ,(AE$3+2),FALSE)), VLOOKUP($B110,'Results-formatted 060121'!$A:$AJ,(AE$3+2),FALSE)))</f>
        <v>4</v>
      </c>
      <c r="AF110" s="95">
        <f>IF($C110 = "neg", (($D110+1) - VLOOKUP($B110,'Results-formatted 060121'!$A:$AJ,(AF$3+2),FALSE)), IF($C110 = "pos-neg", (3+VLOOKUP($B110,'Results-formatted 060121'!$A:$AJ,(AF$3+2),FALSE)), VLOOKUP($B110,'Results-formatted 060121'!$A:$AJ,(AF$3+2),FALSE)))</f>
        <v>4</v>
      </c>
      <c r="AG110" s="95">
        <f>IF($C110 = "neg", (($D110+1) - VLOOKUP($B110,'Results-formatted 060121'!$A:$AJ,(AG$3+2),FALSE)), IF($C110 = "pos-neg", (3+VLOOKUP($B110,'Results-formatted 060121'!$A:$AJ,(AG$3+2),FALSE)), VLOOKUP($B110,'Results-formatted 060121'!$A:$AJ,(AG$3+2),FALSE)))</f>
        <v>3</v>
      </c>
      <c r="AH110" s="95">
        <f>IF($C110 = "neg", (($D110+1) - VLOOKUP($B110,'Results-formatted 060121'!$A:$AJ,(AH$3+2),FALSE)), IF($C110 = "pos-neg", (3+VLOOKUP($B110,'Results-formatted 060121'!$A:$AJ,(AH$3+2),FALSE)), VLOOKUP($B110,'Results-formatted 060121'!$A:$AJ,(AH$3+2),FALSE)))</f>
        <v>4</v>
      </c>
      <c r="AI110" s="95">
        <f>IF($C110 = "neg", (($D110+1) - VLOOKUP($B110,'Results-formatted 060121'!$A:$AJ,(AI$3+2),FALSE)), IF($C110 = "pos-neg", (3+VLOOKUP($B110,'Results-formatted 060121'!$A:$AJ,(AI$3+2),FALSE)), VLOOKUP($B110,'Results-formatted 060121'!$A:$AJ,(AI$3+2),FALSE)))</f>
        <v>4</v>
      </c>
      <c r="AJ110" s="95">
        <f>IF($C110 = "neg", (($D110+1) - VLOOKUP($B110,'Results-formatted 060121'!$A:$AJ,(AJ$3+2),FALSE)), IF($C110 = "pos-neg", (3+VLOOKUP($B110,'Results-formatted 060121'!$A:$AJ,(AJ$3+2),FALSE)), VLOOKUP($B110,'Results-formatted 060121'!$A:$AJ,(AJ$3+2),FALSE)))</f>
        <v>3</v>
      </c>
      <c r="AK110" s="95">
        <f>IF($C110 = "neg", (($D110+1) - VLOOKUP($B110,'Results-formatted 060121'!$A:$AJ,(AK$3+2),FALSE)), IF($C110 = "pos-neg", (3+VLOOKUP($B110,'Results-formatted 060121'!$A:$AJ,(AK$3+2),FALSE)), VLOOKUP($B110,'Results-formatted 060121'!$A:$AJ,(AK$3+2),FALSE)))</f>
        <v>3</v>
      </c>
      <c r="AL110" s="95">
        <f>IF($C110 = "neg", (($D110+1) - VLOOKUP($B110,'Results-formatted 060121'!$A:$AJ,(AL$3+2),FALSE)), IF($C110 = "pos-neg", (3+VLOOKUP($B110,'Results-formatted 060121'!$A:$AJ,(AL$3+2),FALSE)), VLOOKUP($B110,'Results-formatted 060121'!$A:$AJ,(AL$3+2),FALSE)))</f>
        <v>3</v>
      </c>
      <c r="AM110" s="95">
        <f>IF($C110 = "neg", (($D110+1) - VLOOKUP($B110,'Results-formatted 060121'!$A:AJ,(AM$3+2),FALSE)), IF($C110 = "pos-neg", (3+VLOOKUP($B110,'Results-formatted 060121'!$A:AJ,(AM$3+2),FALSE)), VLOOKUP($B110,'Results-formatted 060121'!$A:AJ,(AM$3+2),FALSE)))</f>
        <v>3</v>
      </c>
      <c r="AN110" s="95">
        <f>IF($C110 = "neg", (($D110+1) - VLOOKUP($B110,'Results-formatted 060121'!$A:AK,(AN$3+2),FALSE)), IF($C110 = "pos-neg", (3+VLOOKUP($B110,'Results-formatted 060121'!$A:AK,(AN$3+2),FALSE)), VLOOKUP($B110,'Results-formatted 060121'!$A:AK,(AN$3+2),FALSE)))</f>
        <v>2</v>
      </c>
      <c r="AO110" s="95">
        <f>IF($C110 = "neg", (($D110+1) - VLOOKUP($B110,'Results-formatted 060121'!$A:AL,(AO$3+2),FALSE)), IF($C110 = "pos-neg", (3+VLOOKUP($B110,'Results-formatted 060121'!$A:AL,(AO$3+2),FALSE)), VLOOKUP($B110,'Results-formatted 060121'!$A:AL,(AO$3+2),FALSE)))</f>
        <v>4</v>
      </c>
      <c r="AP110" s="95">
        <f>IF($C110 = "neg", (($D110+1) - VLOOKUP($B110,'Results-formatted 060121'!$A:AM,(AP$3+2),FALSE)), IF($C110 = "pos-neg", (3+VLOOKUP($B110,'Results-formatted 060121'!$A:AM,(AP$3+2),FALSE)), VLOOKUP($B110,'Results-formatted 060121'!$A:AM,(AP$3+2),FALSE)))</f>
        <v>4</v>
      </c>
      <c r="AQ110" s="95">
        <f>IF($C110 = "neg", (($D110+1) - VLOOKUP($B110,'Results-formatted 060121'!$A:AN,(AQ$3+2),FALSE)), IF($C110 = "pos-neg", (3+VLOOKUP($B110,'Results-formatted 060121'!$A:AN,(AQ$3+2),FALSE)), VLOOKUP($B110,'Results-formatted 060121'!$A:AN,(AQ$3+2),FALSE)))</f>
        <v>4</v>
      </c>
      <c r="AR110" s="95">
        <f>IF($C110 = "neg", (($D110+1) - VLOOKUP($B110,'Results-formatted 060121'!$A:AO,(AR$3+2),FALSE)), IF($C110 = "pos-neg", (3+VLOOKUP($B110,'Results-formatted 060121'!$A:AO,(AR$3+2),FALSE)), VLOOKUP($B110,'Results-formatted 060121'!$A:AO,(AR$3+2),FALSE)))</f>
        <v>3</v>
      </c>
      <c r="AS110" s="95">
        <f>IF($C110 = "neg", (($D110+1) - VLOOKUP($B110,'Results-formatted 060121'!$A:AP,(AS$3+2),FALSE)), IF($C110 = "pos-neg", (3+VLOOKUP($B110,'Results-formatted 060121'!$A:AP,(AS$3+2),FALSE)), VLOOKUP($B110,'Results-formatted 060121'!$A:AP,(AS$3+2),FALSE)))</f>
        <v>5</v>
      </c>
      <c r="AT110" s="95">
        <f>IF($C110 = "neg", (($D110+1) - VLOOKUP($B110,'Results-formatted 060121'!$A:AQ,(AT$3+2),FALSE)), IF($C110 = "pos-neg", (3+VLOOKUP($B110,'Results-formatted 060121'!$A:AQ,(AT$3+2),FALSE)), VLOOKUP($B110,'Results-formatted 060121'!$A:AQ,(AT$3+2),FALSE)))</f>
        <v>3</v>
      </c>
      <c r="AU110" s="95">
        <f>IF($C110 = "neg", (($D110+1) - VLOOKUP($B110,'Results-formatted 060121'!$A:AR,(AU$3+2),FALSE)), IF($C110 = "pos-neg", (3+VLOOKUP($B110,'Results-formatted 060121'!$A:AR,(AU$3+2),FALSE)), VLOOKUP($B110,'Results-formatted 060121'!$A:AR,(AU$3+2),FALSE)))</f>
        <v>3</v>
      </c>
      <c r="AV110" s="95">
        <f>IF($C110 = "neg", (($D110+1) - VLOOKUP($B110,'Results-formatted 060121'!$A:AS,(AV$3+2),FALSE)), IF($C110 = "pos-neg", (3+VLOOKUP($B110,'Results-formatted 060121'!$A:AS,(AV$3+2),FALSE)), VLOOKUP($B110,'Results-formatted 060121'!$A:AS,(AV$3+2),FALSE)))</f>
        <v>4</v>
      </c>
      <c r="AW110" s="95">
        <f>IF($C110 = "neg", (($D110+1) - VLOOKUP($B110,'Results-formatted 060121'!$A:AT,(AW$3+2),FALSE)), IF($C110 = "pos-neg", (3+VLOOKUP($B110,'Results-formatted 060121'!$A:AT,(AW$3+2),FALSE)), VLOOKUP($B110,'Results-formatted 060121'!$A:AT,(AW$3+2),FALSE)))</f>
        <v>4</v>
      </c>
      <c r="AX110" s="95">
        <f>IF($C110 = "neg", (($D110+1) - VLOOKUP($B110,'Results-formatted 060121'!$A:AU,(AX$3+2),FALSE)), IF($C110 = "pos-neg", (3+VLOOKUP($B110,'Results-formatted 060121'!$A:AU,(AX$3+2),FALSE)), VLOOKUP($B110,'Results-formatted 060121'!$A:AU,(AX$3+2),FALSE)))</f>
        <v>4</v>
      </c>
      <c r="AY110" s="95">
        <f>IF($C110 = "neg", (($D110+1) - VLOOKUP($B110,'Results-formatted 060121'!$A:AV,(AY$3+2),FALSE)), IF($C110 = "pos-neg", (3+VLOOKUP($B110,'Results-formatted 060121'!$A:AV,(AY$3+2),FALSE)), VLOOKUP($B110,'Results-formatted 060121'!$A:AV,(AY$3+2),FALSE)))</f>
        <v>6</v>
      </c>
      <c r="AZ110" s="95">
        <f>IF($C110 = "neg", (($D110+1) - VLOOKUP($B110,'Results-formatted 060121'!$A:AW,(AZ$3+2),FALSE)), IF($C110 = "pos-neg", (3+VLOOKUP($B110,'Results-formatted 060121'!$A:AW,(AZ$3+2),FALSE)), VLOOKUP($B110,'Results-formatted 060121'!$A:AW,(AZ$3+2),FALSE)))</f>
        <v>5</v>
      </c>
      <c r="BA110" s="95">
        <f>IF($C110 = "neg", (($D110+1) - VLOOKUP($B110,'Results-formatted 060121'!$A:AX,(BA$3+2),FALSE)), IF($C110 = "pos-neg", (3+VLOOKUP($B110,'Results-formatted 060121'!$A:AX,(BA$3+2),FALSE)), VLOOKUP($B110,'Results-formatted 060121'!$A:AX,(BA$3+2),FALSE)))</f>
        <v>4</v>
      </c>
      <c r="BB110" s="95">
        <f>IF($C110 = "neg", (($D110+1) - VLOOKUP($B110,'Results-formatted 060121'!$A:AY,(BB$3+2),FALSE)), IF($C110 = "pos-neg", (3+VLOOKUP($B110,'Results-formatted 060121'!$A:AY,(BB$3+2),FALSE)), VLOOKUP($B110,'Results-formatted 060121'!$A:AY,(BB$3+2),FALSE)))</f>
        <v>3</v>
      </c>
      <c r="BC110" s="95">
        <f>IF($C110 = "neg", (($D110+1) - VLOOKUP($B110,'Results-formatted 060121'!$A:AZ,(BC$3+2),FALSE)), IF($C110 = "pos-neg", (3+VLOOKUP($B110,'Results-formatted 060121'!$A:AZ,(BC$3+2),FALSE)), VLOOKUP($B110,'Results-formatted 060121'!$A:AZ,(BC$3+2),FALSE)))</f>
        <v>4</v>
      </c>
      <c r="BD110" s="95">
        <f>IF($C110 = "neg", (($D110+1) - VLOOKUP($B110,'Results-formatted 060121'!$A:BA,(BD$3+2),FALSE)), IF($C110 = "pos-neg", (3+VLOOKUP($B110,'Results-formatted 060121'!$A:BA,(BD$3+2),FALSE)), VLOOKUP($B110,'Results-formatted 060121'!$A:BA,(BD$3+2),FALSE)))</f>
        <v>4</v>
      </c>
      <c r="BE110" s="95">
        <f>IF($C110 = "neg", (($D110+1) - VLOOKUP($B110,'Results-formatted 060121'!$A:BB,(BE$3+2),FALSE)), IF($C110 = "pos-neg", (3+VLOOKUP($B110,'Results-formatted 060121'!$A:BB,(BE$3+2),FALSE)), VLOOKUP($B110,'Results-formatted 060121'!$A:BB,(BE$3+2),FALSE)))</f>
        <v>3</v>
      </c>
      <c r="BF110" s="95">
        <f>IF($C110 = "neg", (($D110+1) - VLOOKUP($B110,'Results-formatted 060121'!$A:BC,(BF$3+2),FALSE)), IF($C110 = "pos-neg", (3+VLOOKUP($B110,'Results-formatted 060121'!$A:BC,(BF$3+2),FALSE)), VLOOKUP($B110,'Results-formatted 060121'!$A:BC,(BF$3+2),FALSE)))</f>
        <v>4</v>
      </c>
      <c r="BG110" s="95">
        <f>IF($C110 = "neg", (($D110+1) - VLOOKUP($B110,'Results-formatted 060121'!$A:BD,(BG$3+2),FALSE)), IF($C110 = "pos-neg", (3+VLOOKUP($B110,'Results-formatted 060121'!$A:BD,(BG$3+2),FALSE)), VLOOKUP($B110,'Results-formatted 060121'!$A:BD,(BG$3+2),FALSE)))</f>
        <v>4</v>
      </c>
      <c r="BH110" s="95">
        <f>IF($C110 = "neg", (($D110+1) - VLOOKUP($B110,'Results-formatted 060121'!$A:BE,(BH$3+2),FALSE)), IF($C110 = "pos-neg", (3+VLOOKUP($B110,'Results-formatted 060121'!$A:BE,(BH$3+2),FALSE)), VLOOKUP($B110,'Results-formatted 060121'!$A:BE,(BH$3+2),FALSE)))</f>
        <v>4</v>
      </c>
      <c r="BI110" s="95">
        <f>IF($C110 = "neg", (($D110+1) - VLOOKUP($B110,'Results-formatted 060121'!$A:BF,(BI$3+2),FALSE)), IF($C110 = "pos-neg", (3+VLOOKUP($B110,'Results-formatted 060121'!$A:BF,(BI$3+2),FALSE)), VLOOKUP($B110,'Results-formatted 060121'!$A:BF,(BI$3+2),FALSE)))</f>
        <v>4</v>
      </c>
      <c r="BJ110" s="95">
        <f>IF($C110 = "neg", (($D110+1) - VLOOKUP($B110,'Results-formatted 060121'!$A:BG,(BJ$3+2),FALSE)), IF($C110 = "pos-neg", (3+VLOOKUP($B110,'Results-formatted 060121'!$A:BG,(BJ$3+2),FALSE)), VLOOKUP($B110,'Results-formatted 060121'!$A:BG,(BJ$3+2),FALSE)))</f>
        <v>2</v>
      </c>
      <c r="BK110" s="95">
        <f>IF($C110 = "neg", (($D110+1) - VLOOKUP($B110,'Results-formatted 060121'!$A:BH,(BK$3+2),FALSE)), IF($C110 = "pos-neg", (3+VLOOKUP($B110,'Results-formatted 060121'!$A:BH,(BK$3+2),FALSE)), VLOOKUP($B110,'Results-formatted 060121'!$A:BH,(BK$3+2),FALSE)))</f>
        <v>4</v>
      </c>
      <c r="BL110" s="95">
        <f>IF($C110 = "neg", (($D110+1) - VLOOKUP($B110,'Results-formatted 060121'!$A:BI,(BL$3+2),FALSE)), IF($C110 = "pos-neg", (3+VLOOKUP($B110,'Results-formatted 060121'!$A:BI,(BL$3+2),FALSE)), VLOOKUP($B110,'Results-formatted 060121'!$A:BI,(BL$3+2),FALSE)))</f>
        <v>2</v>
      </c>
      <c r="BM110" s="95">
        <f>IF($C110 = "neg", (($D110+1) - VLOOKUP($B110,'Results-formatted 060121'!$A:BJ,(BM$3+2),FALSE)), IF($C110 = "pos-neg", (3+VLOOKUP($B110,'Results-formatted 060121'!$A:BJ,(BM$3+2),FALSE)), VLOOKUP($B110,'Results-formatted 060121'!$A:BJ,(BM$3+2),FALSE)))</f>
        <v>2</v>
      </c>
      <c r="BN110" s="95"/>
      <c r="BO110" s="95"/>
      <c r="BP110" s="95"/>
      <c r="BQ110" s="95"/>
      <c r="BR110" s="95"/>
      <c r="BS110" s="95"/>
      <c r="BT110" s="95"/>
      <c r="BU110" s="95"/>
      <c r="BV110" s="95"/>
      <c r="BW110" s="95"/>
      <c r="BX110" s="95"/>
      <c r="BY110" s="95"/>
      <c r="BZ110" s="95"/>
      <c r="CA110" s="95"/>
      <c r="CB110" s="95"/>
      <c r="CC110" s="95"/>
      <c r="CD110" s="98"/>
      <c r="CE110" s="25">
        <f t="shared" si="35"/>
        <v>3.55</v>
      </c>
      <c r="CF110" s="25">
        <f t="shared" si="36"/>
        <v>0.90992642652849454</v>
      </c>
    </row>
    <row r="111" spans="2:84" ht="42" x14ac:dyDescent="0.15">
      <c r="B111" s="84" t="s">
        <v>774</v>
      </c>
      <c r="C111" s="86" t="s">
        <v>224</v>
      </c>
      <c r="D111" s="2">
        <v>5</v>
      </c>
      <c r="E111" s="15" t="s">
        <v>59</v>
      </c>
      <c r="F111" s="95">
        <f>IF($C111 = "neg", (($D111+1) - VLOOKUP($B111,'Results-formatted 060121'!$A:$AJ,(F$3+2),FALSE)), IF($C111 = "pos-neg", (3+VLOOKUP($B111,'Results-formatted 060121'!$A:$AJ,(F$3+2),FALSE)), VLOOKUP($B111,'Results-formatted 060121'!$A:$AJ,(F$3+2),FALSE)))</f>
        <v>3</v>
      </c>
      <c r="G111" s="95">
        <f>IF($C111 = "neg", (($D111+1) - VLOOKUP($B111,'Results-formatted 060121'!$A:$AJ,(G$3+2),FALSE)), IF($C111 = "pos-neg", (3+VLOOKUP($B111,'Results-formatted 060121'!$A:$AJ,(G$3+2),FALSE)), VLOOKUP($B111,'Results-formatted 060121'!$A:$AJ,(G$3+2),FALSE)))</f>
        <v>5</v>
      </c>
      <c r="H111" s="95">
        <f>IF($C111 = "neg", (($D111+1) - VLOOKUP($B111,'Results-formatted 060121'!$A:$AJ,(H$3+2),FALSE)), IF($C111 = "pos-neg", (3+VLOOKUP($B111,'Results-formatted 060121'!$A:$AJ,(H$3+2),FALSE)), VLOOKUP($B111,'Results-formatted 060121'!$A:$AJ,(H$3+2),FALSE)))</f>
        <v>3</v>
      </c>
      <c r="I111" s="95">
        <f>IF($C111 = "neg", (($D111+1) - VLOOKUP($B111,'Results-formatted 060121'!$A:$AJ,(I$3+2),FALSE)), IF($C111 = "pos-neg", (3+VLOOKUP($B111,'Results-formatted 060121'!$A:$AJ,(I$3+2),FALSE)), VLOOKUP($B111,'Results-formatted 060121'!$A:$AJ,(I$3+2),FALSE)))</f>
        <v>1</v>
      </c>
      <c r="J111" s="95">
        <f>IF($C111 = "neg", (($D111+1) - VLOOKUP($B111,'Results-formatted 060121'!$A:$AJ,(J$3+2),FALSE)), IF($C111 = "pos-neg", (3+VLOOKUP($B111,'Results-formatted 060121'!$A:$AJ,(J$3+2),FALSE)), VLOOKUP($B111,'Results-formatted 060121'!$A:$AJ,(J$3+2),FALSE)))</f>
        <v>3</v>
      </c>
      <c r="K111" s="95">
        <f>IF($C111 = "neg", (($D111+1) - VLOOKUP($B111,'Results-formatted 060121'!$A:$AJ,(K$3+2),FALSE)), IF($C111 = "pos-neg", (3+VLOOKUP($B111,'Results-formatted 060121'!$A:$AJ,(K$3+2),FALSE)), VLOOKUP($B111,'Results-formatted 060121'!$A:$AJ,(K$3+2),FALSE)))</f>
        <v>3</v>
      </c>
      <c r="L111" s="95">
        <f>IF($C111 = "neg", (($D111+1) - VLOOKUP($B111,'Results-formatted 060121'!$A:$AJ,(L$3+2),FALSE)), IF($C111 = "pos-neg", (3+VLOOKUP($B111,'Results-formatted 060121'!$A:$AJ,(L$3+2),FALSE)), VLOOKUP($B111,'Results-formatted 060121'!$A:$AJ,(L$3+2),FALSE)))</f>
        <v>3</v>
      </c>
      <c r="M111" s="95">
        <f>IF($C111 = "neg", (($D111+1) - VLOOKUP($B111,'Results-formatted 060121'!$A:$AJ,(M$3+2),FALSE)), IF($C111 = "pos-neg", (3+VLOOKUP($B111,'Results-formatted 060121'!$A:$AJ,(M$3+2),FALSE)), VLOOKUP($B111,'Results-formatted 060121'!$A:$AJ,(M$3+2),FALSE)))</f>
        <v>5</v>
      </c>
      <c r="N111" s="95">
        <f>IF($C111 = "neg", (($D111+1) - VLOOKUP($B111,'Results-formatted 060121'!$A:$AJ,(N$3+2),FALSE)), IF($C111 = "pos-neg", (3+VLOOKUP($B111,'Results-formatted 060121'!$A:$AJ,(N$3+2),FALSE)), VLOOKUP($B111,'Results-formatted 060121'!$A:$AJ,(N$3+2),FALSE)))</f>
        <v>4</v>
      </c>
      <c r="O111" s="95">
        <f>IF($C111 = "neg", (($D111+1) - VLOOKUP($B111,'Results-formatted 060121'!$A:$AJ,(O$3+2),FALSE)), IF($C111 = "pos-neg", (3+VLOOKUP($B111,'Results-formatted 060121'!$A:$AJ,(O$3+2),FALSE)), VLOOKUP($B111,'Results-formatted 060121'!$A:$AJ,(O$3+2),FALSE)))</f>
        <v>3</v>
      </c>
      <c r="P111" s="95">
        <f>IF($C111 = "neg", (($D111+1) - VLOOKUP($B111,'Results-formatted 060121'!$A:$AJ,(P$3+2),FALSE)), IF($C111 = "pos-neg", (3+VLOOKUP($B111,'Results-formatted 060121'!$A:$AJ,(P$3+2),FALSE)), VLOOKUP($B111,'Results-formatted 060121'!$A:$AJ,(P$3+2),FALSE)))</f>
        <v>2</v>
      </c>
      <c r="Q111" s="95">
        <f>IF($C111 = "neg", (($D111+1) - VLOOKUP($B111,'Results-formatted 060121'!$A:$AJ,(Q$3+2),FALSE)), IF($C111 = "pos-neg", (3+VLOOKUP($B111,'Results-formatted 060121'!$A:$AJ,(Q$3+2),FALSE)), VLOOKUP($B111,'Results-formatted 060121'!$A:$AJ,(Q$3+2),FALSE)))</f>
        <v>5</v>
      </c>
      <c r="R111" s="95">
        <f>IF($C111 = "neg", (($D111+1) - VLOOKUP($B111,'Results-formatted 060121'!$A:$AJ,(R$3+2),FALSE)), IF($C111 = "pos-neg", (3+VLOOKUP($B111,'Results-formatted 060121'!$A:$AJ,(R$3+2),FALSE)), VLOOKUP($B111,'Results-formatted 060121'!$A:$AJ,(R$3+2),FALSE)))</f>
        <v>4</v>
      </c>
      <c r="S111" s="95">
        <f>IF($C111 = "neg", (($D111+1) - VLOOKUP($B111,'Results-formatted 060121'!$A:$AJ,(S$3+2),FALSE)), IF($C111 = "pos-neg", (3+VLOOKUP($B111,'Results-formatted 060121'!$A:$AJ,(S$3+2),FALSE)), VLOOKUP($B111,'Results-formatted 060121'!$A:$AJ,(S$3+2),FALSE)))</f>
        <v>3</v>
      </c>
      <c r="T111" s="95">
        <f>IF($C111 = "neg", (($D111+1) - VLOOKUP($B111,'Results-formatted 060121'!$A:$AJ,(T$3+2),FALSE)), IF($C111 = "pos-neg", (3+VLOOKUP($B111,'Results-formatted 060121'!$A:$AJ,(T$3+2),FALSE)), VLOOKUP($B111,'Results-formatted 060121'!$A:$AJ,(T$3+2),FALSE)))</f>
        <v>5</v>
      </c>
      <c r="U111" s="95">
        <f>IF($C111 = "neg", (($D111+1) - VLOOKUP($B111,'Results-formatted 060121'!$A:$AJ,(U$3+2),FALSE)), IF($C111 = "pos-neg", (3+VLOOKUP($B111,'Results-formatted 060121'!$A:$AJ,(U$3+2),FALSE)), VLOOKUP($B111,'Results-formatted 060121'!$A:$AJ,(U$3+2),FALSE)))</f>
        <v>5</v>
      </c>
      <c r="V111" s="95">
        <f>IF($C111 = "neg", (($D111+1) - VLOOKUP($B111,'Results-formatted 060121'!$A:$AJ,(V$3+2),FALSE)), IF($C111 = "pos-neg", (3+VLOOKUP($B111,'Results-formatted 060121'!$A:$AJ,(V$3+2),FALSE)), VLOOKUP($B111,'Results-formatted 060121'!$A:$AJ,(V$3+2),FALSE)))</f>
        <v>2</v>
      </c>
      <c r="W111" s="95">
        <f>IF($C111 = "neg", (($D111+1) - VLOOKUP($B111,'Results-formatted 060121'!$A:$AJ,(W$3+2),FALSE)), IF($C111 = "pos-neg", (3+VLOOKUP($B111,'Results-formatted 060121'!$A:$AJ,(W$3+2),FALSE)), VLOOKUP($B111,'Results-formatted 060121'!$A:$AJ,(W$3+2),FALSE)))</f>
        <v>4</v>
      </c>
      <c r="X111" s="95">
        <f>IF($C111 = "neg", (($D111+1) - VLOOKUP($B111,'Results-formatted 060121'!$A:$AJ,(X$3+2),FALSE)), IF($C111 = "pos-neg", (3+VLOOKUP($B111,'Results-formatted 060121'!$A:$AJ,(X$3+2),FALSE)), VLOOKUP($B111,'Results-formatted 060121'!$A:$AJ,(X$3+2),FALSE)))</f>
        <v>4</v>
      </c>
      <c r="Y111" s="95">
        <f>IF($C111 = "neg", (($D111+1) - VLOOKUP($B111,'Results-formatted 060121'!$A:$AJ,(Y$3+2),FALSE)), IF($C111 = "pos-neg", (3+VLOOKUP($B111,'Results-formatted 060121'!$A:$AJ,(Y$3+2),FALSE)), VLOOKUP($B111,'Results-formatted 060121'!$A:$AJ,(Y$3+2),FALSE)))</f>
        <v>4</v>
      </c>
      <c r="Z111" s="95">
        <f>IF($C111 = "neg", (($D111+1) - VLOOKUP($B111,'Results-formatted 060121'!$A:$AJ,(Z$3+2),FALSE)), IF($C111 = "pos-neg", (3+VLOOKUP($B111,'Results-formatted 060121'!$A:$AJ,(Z$3+2),FALSE)), VLOOKUP($B111,'Results-formatted 060121'!$A:$AJ,(Z$3+2),FALSE)))</f>
        <v>3</v>
      </c>
      <c r="AA111" s="95">
        <f>IF($C111 = "neg", (($D111+1) - VLOOKUP($B111,'Results-formatted 060121'!$A:$AJ,(AA$3+2),FALSE)), IF($C111 = "pos-neg", (3+VLOOKUP($B111,'Results-formatted 060121'!$A:$AJ,(AA$3+2),FALSE)), VLOOKUP($B111,'Results-formatted 060121'!$A:$AJ,(AA$3+2),FALSE)))</f>
        <v>4</v>
      </c>
      <c r="AB111" s="95">
        <f>IF($C111 = "neg", (($D111+1) - VLOOKUP($B111,'Results-formatted 060121'!$A:$AJ,(AB$3+2),FALSE)), IF($C111 = "pos-neg", (3+VLOOKUP($B111,'Results-formatted 060121'!$A:$AJ,(AB$3+2),FALSE)), VLOOKUP($B111,'Results-formatted 060121'!$A:$AJ,(AB$3+2),FALSE)))</f>
        <v>4</v>
      </c>
      <c r="AC111" s="95">
        <f>IF($C111 = "neg", (($D111+1) - VLOOKUP($B111,'Results-formatted 060121'!$A:$AJ,(AC$3+2),FALSE)), IF($C111 = "pos-neg", (3+VLOOKUP($B111,'Results-formatted 060121'!$A:$AJ,(AC$3+2),FALSE)), VLOOKUP($B111,'Results-formatted 060121'!$A:$AJ,(AC$3+2),FALSE)))</f>
        <v>4</v>
      </c>
      <c r="AD111" s="95">
        <f>IF($C111 = "neg", (($D111+1) - VLOOKUP($B111,'Results-formatted 060121'!$A:$AJ,(AD$3+2),FALSE)), IF($C111 = "pos-neg", (3+VLOOKUP($B111,'Results-formatted 060121'!$A:$AJ,(AD$3+2),FALSE)), VLOOKUP($B111,'Results-formatted 060121'!$A:$AJ,(AD$3+2),FALSE)))</f>
        <v>3</v>
      </c>
      <c r="AE111" s="95">
        <f>IF($C111 = "neg", (($D111+1) - VLOOKUP($B111,'Results-formatted 060121'!$A:$AJ,(AE$3+2),FALSE)), IF($C111 = "pos-neg", (3+VLOOKUP($B111,'Results-formatted 060121'!$A:$AJ,(AE$3+2),FALSE)), VLOOKUP($B111,'Results-formatted 060121'!$A:$AJ,(AE$3+2),FALSE)))</f>
        <v>4</v>
      </c>
      <c r="AF111" s="95">
        <f>IF($C111 = "neg", (($D111+1) - VLOOKUP($B111,'Results-formatted 060121'!$A:$AJ,(AF$3+2),FALSE)), IF($C111 = "pos-neg", (3+VLOOKUP($B111,'Results-formatted 060121'!$A:$AJ,(AF$3+2),FALSE)), VLOOKUP($B111,'Results-formatted 060121'!$A:$AJ,(AF$3+2),FALSE)))</f>
        <v>4</v>
      </c>
      <c r="AG111" s="95">
        <f>IF($C111 = "neg", (($D111+1) - VLOOKUP($B111,'Results-formatted 060121'!$A:$AJ,(AG$3+2),FALSE)), IF($C111 = "pos-neg", (3+VLOOKUP($B111,'Results-formatted 060121'!$A:$AJ,(AG$3+2),FALSE)), VLOOKUP($B111,'Results-formatted 060121'!$A:$AJ,(AG$3+2),FALSE)))</f>
        <v>4</v>
      </c>
      <c r="AH111" s="95">
        <f>IF($C111 = "neg", (($D111+1) - VLOOKUP($B111,'Results-formatted 060121'!$A:$AJ,(AH$3+2),FALSE)), IF($C111 = "pos-neg", (3+VLOOKUP($B111,'Results-formatted 060121'!$A:$AJ,(AH$3+2),FALSE)), VLOOKUP($B111,'Results-formatted 060121'!$A:$AJ,(AH$3+2),FALSE)))</f>
        <v>1</v>
      </c>
      <c r="AI111" s="95">
        <f>IF($C111 = "neg", (($D111+1) - VLOOKUP($B111,'Results-formatted 060121'!$A:$AJ,(AI$3+2),FALSE)), IF($C111 = "pos-neg", (3+VLOOKUP($B111,'Results-formatted 060121'!$A:$AJ,(AI$3+2),FALSE)), VLOOKUP($B111,'Results-formatted 060121'!$A:$AJ,(AI$3+2),FALSE)))</f>
        <v>3</v>
      </c>
      <c r="AJ111" s="95">
        <f>IF($C111 = "neg", (($D111+1) - VLOOKUP($B111,'Results-formatted 060121'!$A:$AJ,(AJ$3+2),FALSE)), IF($C111 = "pos-neg", (3+VLOOKUP($B111,'Results-formatted 060121'!$A:$AJ,(AJ$3+2),FALSE)), VLOOKUP($B111,'Results-formatted 060121'!$A:$AJ,(AJ$3+2),FALSE)))</f>
        <v>5</v>
      </c>
      <c r="AK111" s="95">
        <f>IF($C111 = "neg", (($D111+1) - VLOOKUP($B111,'Results-formatted 060121'!$A:$AJ,(AK$3+2),FALSE)), IF($C111 = "pos-neg", (3+VLOOKUP($B111,'Results-formatted 060121'!$A:$AJ,(AK$3+2),FALSE)), VLOOKUP($B111,'Results-formatted 060121'!$A:$AJ,(AK$3+2),FALSE)))</f>
        <v>4</v>
      </c>
      <c r="AL111" s="95">
        <f>IF($C111 = "neg", (($D111+1) - VLOOKUP($B111,'Results-formatted 060121'!$A:$AJ,(AL$3+2),FALSE)), IF($C111 = "pos-neg", (3+VLOOKUP($B111,'Results-formatted 060121'!$A:$AJ,(AL$3+2),FALSE)), VLOOKUP($B111,'Results-formatted 060121'!$A:$AJ,(AL$3+2),FALSE)))</f>
        <v>4</v>
      </c>
      <c r="AM111" s="95">
        <f>IF($C111 = "neg", (($D111+1) - VLOOKUP($B111,'Results-formatted 060121'!$A:AJ,(AM$3+2),FALSE)), IF($C111 = "pos-neg", (3+VLOOKUP($B111,'Results-formatted 060121'!$A:AJ,(AM$3+2),FALSE)), VLOOKUP($B111,'Results-formatted 060121'!$A:AJ,(AM$3+2),FALSE)))</f>
        <v>4</v>
      </c>
      <c r="AN111" s="95">
        <f>IF($C111 = "neg", (($D111+1) - VLOOKUP($B111,'Results-formatted 060121'!$A:AK,(AN$3+2),FALSE)), IF($C111 = "pos-neg", (3+VLOOKUP($B111,'Results-formatted 060121'!$A:AK,(AN$3+2),FALSE)), VLOOKUP($B111,'Results-formatted 060121'!$A:AK,(AN$3+2),FALSE)))</f>
        <v>4</v>
      </c>
      <c r="AO111" s="95">
        <f>IF($C111 = "neg", (($D111+1) - VLOOKUP($B111,'Results-formatted 060121'!$A:AL,(AO$3+2),FALSE)), IF($C111 = "pos-neg", (3+VLOOKUP($B111,'Results-formatted 060121'!$A:AL,(AO$3+2),FALSE)), VLOOKUP($B111,'Results-formatted 060121'!$A:AL,(AO$3+2),FALSE)))</f>
        <v>4</v>
      </c>
      <c r="AP111" s="95">
        <f>IF($C111 = "neg", (($D111+1) - VLOOKUP($B111,'Results-formatted 060121'!$A:AM,(AP$3+2),FALSE)), IF($C111 = "pos-neg", (3+VLOOKUP($B111,'Results-formatted 060121'!$A:AM,(AP$3+2),FALSE)), VLOOKUP($B111,'Results-formatted 060121'!$A:AM,(AP$3+2),FALSE)))</f>
        <v>3</v>
      </c>
      <c r="AQ111" s="95">
        <f>IF($C111 = "neg", (($D111+1) - VLOOKUP($B111,'Results-formatted 060121'!$A:AN,(AQ$3+2),FALSE)), IF($C111 = "pos-neg", (3+VLOOKUP($B111,'Results-formatted 060121'!$A:AN,(AQ$3+2),FALSE)), VLOOKUP($B111,'Results-formatted 060121'!$A:AN,(AQ$3+2),FALSE)))</f>
        <v>3</v>
      </c>
      <c r="AR111" s="95">
        <f>IF($C111 = "neg", (($D111+1) - VLOOKUP($B111,'Results-formatted 060121'!$A:AO,(AR$3+2),FALSE)), IF($C111 = "pos-neg", (3+VLOOKUP($B111,'Results-formatted 060121'!$A:AO,(AR$3+2),FALSE)), VLOOKUP($B111,'Results-formatted 060121'!$A:AO,(AR$3+2),FALSE)))</f>
        <v>3</v>
      </c>
      <c r="AS111" s="95">
        <f>IF($C111 = "neg", (($D111+1) - VLOOKUP($B111,'Results-formatted 060121'!$A:AP,(AS$3+2),FALSE)), IF($C111 = "pos-neg", (3+VLOOKUP($B111,'Results-formatted 060121'!$A:AP,(AS$3+2),FALSE)), VLOOKUP($B111,'Results-formatted 060121'!$A:AP,(AS$3+2),FALSE)))</f>
        <v>4</v>
      </c>
      <c r="AT111" s="95">
        <f>IF($C111 = "neg", (($D111+1) - VLOOKUP($B111,'Results-formatted 060121'!$A:AQ,(AT$3+2),FALSE)), IF($C111 = "pos-neg", (3+VLOOKUP($B111,'Results-formatted 060121'!$A:AQ,(AT$3+2),FALSE)), VLOOKUP($B111,'Results-formatted 060121'!$A:AQ,(AT$3+2),FALSE)))</f>
        <v>3</v>
      </c>
      <c r="AU111" s="95">
        <f>IF($C111 = "neg", (($D111+1) - VLOOKUP($B111,'Results-formatted 060121'!$A:AR,(AU$3+2),FALSE)), IF($C111 = "pos-neg", (3+VLOOKUP($B111,'Results-formatted 060121'!$A:AR,(AU$3+2),FALSE)), VLOOKUP($B111,'Results-formatted 060121'!$A:AR,(AU$3+2),FALSE)))</f>
        <v>4</v>
      </c>
      <c r="AV111" s="95">
        <f>IF($C111 = "neg", (($D111+1) - VLOOKUP($B111,'Results-formatted 060121'!$A:AS,(AV$3+2),FALSE)), IF($C111 = "pos-neg", (3+VLOOKUP($B111,'Results-formatted 060121'!$A:AS,(AV$3+2),FALSE)), VLOOKUP($B111,'Results-formatted 060121'!$A:AS,(AV$3+2),FALSE)))</f>
        <v>3</v>
      </c>
      <c r="AW111" s="95">
        <f>IF($C111 = "neg", (($D111+1) - VLOOKUP($B111,'Results-formatted 060121'!$A:AT,(AW$3+2),FALSE)), IF($C111 = "pos-neg", (3+VLOOKUP($B111,'Results-formatted 060121'!$A:AT,(AW$3+2),FALSE)), VLOOKUP($B111,'Results-formatted 060121'!$A:AT,(AW$3+2),FALSE)))</f>
        <v>3</v>
      </c>
      <c r="AX111" s="95">
        <f>IF($C111 = "neg", (($D111+1) - VLOOKUP($B111,'Results-formatted 060121'!$A:AU,(AX$3+2),FALSE)), IF($C111 = "pos-neg", (3+VLOOKUP($B111,'Results-formatted 060121'!$A:AU,(AX$3+2),FALSE)), VLOOKUP($B111,'Results-formatted 060121'!$A:AU,(AX$3+2),FALSE)))</f>
        <v>1</v>
      </c>
      <c r="AY111" s="95">
        <f>IF($C111 = "neg", (($D111+1) - VLOOKUP($B111,'Results-formatted 060121'!$A:AV,(AY$3+2),FALSE)), IF($C111 = "pos-neg", (3+VLOOKUP($B111,'Results-formatted 060121'!$A:AV,(AY$3+2),FALSE)), VLOOKUP($B111,'Results-formatted 060121'!$A:AV,(AY$3+2),FALSE)))</f>
        <v>0</v>
      </c>
      <c r="AZ111" s="95">
        <f>IF($C111 = "neg", (($D111+1) - VLOOKUP($B111,'Results-formatted 060121'!$A:AW,(AZ$3+2),FALSE)), IF($C111 = "pos-neg", (3+VLOOKUP($B111,'Results-formatted 060121'!$A:AW,(AZ$3+2),FALSE)), VLOOKUP($B111,'Results-formatted 060121'!$A:AW,(AZ$3+2),FALSE)))</f>
        <v>2</v>
      </c>
      <c r="BA111" s="95">
        <f>IF($C111 = "neg", (($D111+1) - VLOOKUP($B111,'Results-formatted 060121'!$A:AX,(BA$3+2),FALSE)), IF($C111 = "pos-neg", (3+VLOOKUP($B111,'Results-formatted 060121'!$A:AX,(BA$3+2),FALSE)), VLOOKUP($B111,'Results-formatted 060121'!$A:AX,(BA$3+2),FALSE)))</f>
        <v>4</v>
      </c>
      <c r="BB111" s="95">
        <f>IF($C111 = "neg", (($D111+1) - VLOOKUP($B111,'Results-formatted 060121'!$A:AY,(BB$3+2),FALSE)), IF($C111 = "pos-neg", (3+VLOOKUP($B111,'Results-formatted 060121'!$A:AY,(BB$3+2),FALSE)), VLOOKUP($B111,'Results-formatted 060121'!$A:AY,(BB$3+2),FALSE)))</f>
        <v>4</v>
      </c>
      <c r="BC111" s="95">
        <f>IF($C111 = "neg", (($D111+1) - VLOOKUP($B111,'Results-formatted 060121'!$A:AZ,(BC$3+2),FALSE)), IF($C111 = "pos-neg", (3+VLOOKUP($B111,'Results-formatted 060121'!$A:AZ,(BC$3+2),FALSE)), VLOOKUP($B111,'Results-formatted 060121'!$A:AZ,(BC$3+2),FALSE)))</f>
        <v>3</v>
      </c>
      <c r="BD111" s="95">
        <f>IF($C111 = "neg", (($D111+1) - VLOOKUP($B111,'Results-formatted 060121'!$A:BA,(BD$3+2),FALSE)), IF($C111 = "pos-neg", (3+VLOOKUP($B111,'Results-formatted 060121'!$A:BA,(BD$3+2),FALSE)), VLOOKUP($B111,'Results-formatted 060121'!$A:BA,(BD$3+2),FALSE)))</f>
        <v>4</v>
      </c>
      <c r="BE111" s="95">
        <f>IF($C111 = "neg", (($D111+1) - VLOOKUP($B111,'Results-formatted 060121'!$A:BB,(BE$3+2),FALSE)), IF($C111 = "pos-neg", (3+VLOOKUP($B111,'Results-formatted 060121'!$A:BB,(BE$3+2),FALSE)), VLOOKUP($B111,'Results-formatted 060121'!$A:BB,(BE$3+2),FALSE)))</f>
        <v>4</v>
      </c>
      <c r="BF111" s="95">
        <f>IF($C111 = "neg", (($D111+1) - VLOOKUP($B111,'Results-formatted 060121'!$A:BC,(BF$3+2),FALSE)), IF($C111 = "pos-neg", (3+VLOOKUP($B111,'Results-formatted 060121'!$A:BC,(BF$3+2),FALSE)), VLOOKUP($B111,'Results-formatted 060121'!$A:BC,(BF$3+2),FALSE)))</f>
        <v>3</v>
      </c>
      <c r="BG111" s="95">
        <f>IF($C111 = "neg", (($D111+1) - VLOOKUP($B111,'Results-formatted 060121'!$A:BD,(BG$3+2),FALSE)), IF($C111 = "pos-neg", (3+VLOOKUP($B111,'Results-formatted 060121'!$A:BD,(BG$3+2),FALSE)), VLOOKUP($B111,'Results-formatted 060121'!$A:BD,(BG$3+2),FALSE)))</f>
        <v>4</v>
      </c>
      <c r="BH111" s="95">
        <f>IF($C111 = "neg", (($D111+1) - VLOOKUP($B111,'Results-formatted 060121'!$A:BE,(BH$3+2),FALSE)), IF($C111 = "pos-neg", (3+VLOOKUP($B111,'Results-formatted 060121'!$A:BE,(BH$3+2),FALSE)), VLOOKUP($B111,'Results-formatted 060121'!$A:BE,(BH$3+2),FALSE)))</f>
        <v>3</v>
      </c>
      <c r="BI111" s="95">
        <f>IF($C111 = "neg", (($D111+1) - VLOOKUP($B111,'Results-formatted 060121'!$A:BF,(BI$3+2),FALSE)), IF($C111 = "pos-neg", (3+VLOOKUP($B111,'Results-formatted 060121'!$A:BF,(BI$3+2),FALSE)), VLOOKUP($B111,'Results-formatted 060121'!$A:BF,(BI$3+2),FALSE)))</f>
        <v>4</v>
      </c>
      <c r="BJ111" s="95">
        <f>IF($C111 = "neg", (($D111+1) - VLOOKUP($B111,'Results-formatted 060121'!$A:BG,(BJ$3+2),FALSE)), IF($C111 = "pos-neg", (3+VLOOKUP($B111,'Results-formatted 060121'!$A:BG,(BJ$3+2),FALSE)), VLOOKUP($B111,'Results-formatted 060121'!$A:BG,(BJ$3+2),FALSE)))</f>
        <v>4</v>
      </c>
      <c r="BK111" s="95">
        <f>IF($C111 = "neg", (($D111+1) - VLOOKUP($B111,'Results-formatted 060121'!$A:BH,(BK$3+2),FALSE)), IF($C111 = "pos-neg", (3+VLOOKUP($B111,'Results-formatted 060121'!$A:BH,(BK$3+2),FALSE)), VLOOKUP($B111,'Results-formatted 060121'!$A:BH,(BK$3+2),FALSE)))</f>
        <v>4</v>
      </c>
      <c r="BL111" s="95">
        <f>IF($C111 = "neg", (($D111+1) - VLOOKUP($B111,'Results-formatted 060121'!$A:BI,(BL$3+2),FALSE)), IF($C111 = "pos-neg", (3+VLOOKUP($B111,'Results-formatted 060121'!$A:BI,(BL$3+2),FALSE)), VLOOKUP($B111,'Results-formatted 060121'!$A:BI,(BL$3+2),FALSE)))</f>
        <v>3</v>
      </c>
      <c r="BM111" s="95">
        <f>IF($C111 = "neg", (($D111+1) - VLOOKUP($B111,'Results-formatted 060121'!$A:BJ,(BM$3+2),FALSE)), IF($C111 = "pos-neg", (3+VLOOKUP($B111,'Results-formatted 060121'!$A:BJ,(BM$3+2),FALSE)), VLOOKUP($B111,'Results-formatted 060121'!$A:BJ,(BM$3+2),FALSE)))</f>
        <v>2</v>
      </c>
      <c r="BN111" s="95"/>
      <c r="BO111" s="95"/>
      <c r="BP111" s="95"/>
      <c r="BQ111" s="95"/>
      <c r="BR111" s="95"/>
      <c r="BS111" s="95"/>
      <c r="BT111" s="95"/>
      <c r="BU111" s="95"/>
      <c r="BV111" s="95"/>
      <c r="BW111" s="95"/>
      <c r="BX111" s="95"/>
      <c r="BY111" s="95"/>
      <c r="BZ111" s="95"/>
      <c r="CA111" s="95"/>
      <c r="CB111" s="95"/>
      <c r="CC111" s="95"/>
      <c r="CD111" s="98"/>
      <c r="CE111" s="25">
        <f t="shared" si="35"/>
        <v>3.4166666666666665</v>
      </c>
      <c r="CF111" s="25">
        <f t="shared" si="36"/>
        <v>1.0462469920442221</v>
      </c>
    </row>
    <row r="112" spans="2:84" ht="42" x14ac:dyDescent="0.15">
      <c r="B112" s="84" t="s">
        <v>775</v>
      </c>
      <c r="C112" s="86" t="s">
        <v>224</v>
      </c>
      <c r="D112" s="2">
        <v>5</v>
      </c>
      <c r="E112" s="15" t="s">
        <v>60</v>
      </c>
      <c r="F112" s="95">
        <f>IF($C112 = "neg", (($D112+1) - VLOOKUP($B112,'Results-formatted 060121'!$A:$AJ,(F$3+2),FALSE)), IF($C112 = "pos-neg", (3+VLOOKUP($B112,'Results-formatted 060121'!$A:$AJ,(F$3+2),FALSE)), VLOOKUP($B112,'Results-formatted 060121'!$A:$AJ,(F$3+2),FALSE)))</f>
        <v>3</v>
      </c>
      <c r="G112" s="95">
        <f>IF($C112 = "neg", (($D112+1) - VLOOKUP($B112,'Results-formatted 060121'!$A:$AJ,(G$3+2),FALSE)), IF($C112 = "pos-neg", (3+VLOOKUP($B112,'Results-formatted 060121'!$A:$AJ,(G$3+2),FALSE)), VLOOKUP($B112,'Results-formatted 060121'!$A:$AJ,(G$3+2),FALSE)))</f>
        <v>5</v>
      </c>
      <c r="H112" s="95">
        <f>IF($C112 = "neg", (($D112+1) - VLOOKUP($B112,'Results-formatted 060121'!$A:$AJ,(H$3+2),FALSE)), IF($C112 = "pos-neg", (3+VLOOKUP($B112,'Results-formatted 060121'!$A:$AJ,(H$3+2),FALSE)), VLOOKUP($B112,'Results-formatted 060121'!$A:$AJ,(H$3+2),FALSE)))</f>
        <v>2</v>
      </c>
      <c r="I112" s="95">
        <f>IF($C112 = "neg", (($D112+1) - VLOOKUP($B112,'Results-formatted 060121'!$A:$AJ,(I$3+2),FALSE)), IF($C112 = "pos-neg", (3+VLOOKUP($B112,'Results-formatted 060121'!$A:$AJ,(I$3+2),FALSE)), VLOOKUP($B112,'Results-formatted 060121'!$A:$AJ,(I$3+2),FALSE)))</f>
        <v>1</v>
      </c>
      <c r="J112" s="95">
        <f>IF($C112 = "neg", (($D112+1) - VLOOKUP($B112,'Results-formatted 060121'!$A:$AJ,(J$3+2),FALSE)), IF($C112 = "pos-neg", (3+VLOOKUP($B112,'Results-formatted 060121'!$A:$AJ,(J$3+2),FALSE)), VLOOKUP($B112,'Results-formatted 060121'!$A:$AJ,(J$3+2),FALSE)))</f>
        <v>3</v>
      </c>
      <c r="K112" s="95">
        <f>IF($C112 = "neg", (($D112+1) - VLOOKUP($B112,'Results-formatted 060121'!$A:$AJ,(K$3+2),FALSE)), IF($C112 = "pos-neg", (3+VLOOKUP($B112,'Results-formatted 060121'!$A:$AJ,(K$3+2),FALSE)), VLOOKUP($B112,'Results-formatted 060121'!$A:$AJ,(K$3+2),FALSE)))</f>
        <v>4</v>
      </c>
      <c r="L112" s="95">
        <f>IF($C112 = "neg", (($D112+1) - VLOOKUP($B112,'Results-formatted 060121'!$A:$AJ,(L$3+2),FALSE)), IF($C112 = "pos-neg", (3+VLOOKUP($B112,'Results-formatted 060121'!$A:$AJ,(L$3+2),FALSE)), VLOOKUP($B112,'Results-formatted 060121'!$A:$AJ,(L$3+2),FALSE)))</f>
        <v>3</v>
      </c>
      <c r="M112" s="95">
        <f>IF($C112 = "neg", (($D112+1) - VLOOKUP($B112,'Results-formatted 060121'!$A:$AJ,(M$3+2),FALSE)), IF($C112 = "pos-neg", (3+VLOOKUP($B112,'Results-formatted 060121'!$A:$AJ,(M$3+2),FALSE)), VLOOKUP($B112,'Results-formatted 060121'!$A:$AJ,(M$3+2),FALSE)))</f>
        <v>2</v>
      </c>
      <c r="N112" s="95">
        <f>IF($C112 = "neg", (($D112+1) - VLOOKUP($B112,'Results-formatted 060121'!$A:$AJ,(N$3+2),FALSE)), IF($C112 = "pos-neg", (3+VLOOKUP($B112,'Results-formatted 060121'!$A:$AJ,(N$3+2),FALSE)), VLOOKUP($B112,'Results-formatted 060121'!$A:$AJ,(N$3+2),FALSE)))</f>
        <v>3</v>
      </c>
      <c r="O112" s="95">
        <f>IF($C112 = "neg", (($D112+1) - VLOOKUP($B112,'Results-formatted 060121'!$A:$AJ,(O$3+2),FALSE)), IF($C112 = "pos-neg", (3+VLOOKUP($B112,'Results-formatted 060121'!$A:$AJ,(O$3+2),FALSE)), VLOOKUP($B112,'Results-formatted 060121'!$A:$AJ,(O$3+2),FALSE)))</f>
        <v>1</v>
      </c>
      <c r="P112" s="95">
        <f>IF($C112 = "neg", (($D112+1) - VLOOKUP($B112,'Results-formatted 060121'!$A:$AJ,(P$3+2),FALSE)), IF($C112 = "pos-neg", (3+VLOOKUP($B112,'Results-formatted 060121'!$A:$AJ,(P$3+2),FALSE)), VLOOKUP($B112,'Results-formatted 060121'!$A:$AJ,(P$3+2),FALSE)))</f>
        <v>3</v>
      </c>
      <c r="Q112" s="95">
        <f>IF($C112 = "neg", (($D112+1) - VLOOKUP($B112,'Results-formatted 060121'!$A:$AJ,(Q$3+2),FALSE)), IF($C112 = "pos-neg", (3+VLOOKUP($B112,'Results-formatted 060121'!$A:$AJ,(Q$3+2),FALSE)), VLOOKUP($B112,'Results-formatted 060121'!$A:$AJ,(Q$3+2),FALSE)))</f>
        <v>3</v>
      </c>
      <c r="R112" s="95">
        <f>IF($C112 = "neg", (($D112+1) - VLOOKUP($B112,'Results-formatted 060121'!$A:$AJ,(R$3+2),FALSE)), IF($C112 = "pos-neg", (3+VLOOKUP($B112,'Results-formatted 060121'!$A:$AJ,(R$3+2),FALSE)), VLOOKUP($B112,'Results-formatted 060121'!$A:$AJ,(R$3+2),FALSE)))</f>
        <v>4</v>
      </c>
      <c r="S112" s="95">
        <f>IF($C112 = "neg", (($D112+1) - VLOOKUP($B112,'Results-formatted 060121'!$A:$AJ,(S$3+2),FALSE)), IF($C112 = "pos-neg", (3+VLOOKUP($B112,'Results-formatted 060121'!$A:$AJ,(S$3+2),FALSE)), VLOOKUP($B112,'Results-formatted 060121'!$A:$AJ,(S$3+2),FALSE)))</f>
        <v>1</v>
      </c>
      <c r="T112" s="95">
        <f>IF($C112 = "neg", (($D112+1) - VLOOKUP($B112,'Results-formatted 060121'!$A:$AJ,(T$3+2),FALSE)), IF($C112 = "pos-neg", (3+VLOOKUP($B112,'Results-formatted 060121'!$A:$AJ,(T$3+2),FALSE)), VLOOKUP($B112,'Results-formatted 060121'!$A:$AJ,(T$3+2),FALSE)))</f>
        <v>4</v>
      </c>
      <c r="U112" s="95">
        <f>IF($C112 = "neg", (($D112+1) - VLOOKUP($B112,'Results-formatted 060121'!$A:$AJ,(U$3+2),FALSE)), IF($C112 = "pos-neg", (3+VLOOKUP($B112,'Results-formatted 060121'!$A:$AJ,(U$3+2),FALSE)), VLOOKUP($B112,'Results-formatted 060121'!$A:$AJ,(U$3+2),FALSE)))</f>
        <v>4</v>
      </c>
      <c r="V112" s="95">
        <f>IF($C112 = "neg", (($D112+1) - VLOOKUP($B112,'Results-formatted 060121'!$A:$AJ,(V$3+2),FALSE)), IF($C112 = "pos-neg", (3+VLOOKUP($B112,'Results-formatted 060121'!$A:$AJ,(V$3+2),FALSE)), VLOOKUP($B112,'Results-formatted 060121'!$A:$AJ,(V$3+2),FALSE)))</f>
        <v>2</v>
      </c>
      <c r="W112" s="95">
        <f>IF($C112 = "neg", (($D112+1) - VLOOKUP($B112,'Results-formatted 060121'!$A:$AJ,(W$3+2),FALSE)), IF($C112 = "pos-neg", (3+VLOOKUP($B112,'Results-formatted 060121'!$A:$AJ,(W$3+2),FALSE)), VLOOKUP($B112,'Results-formatted 060121'!$A:$AJ,(W$3+2),FALSE)))</f>
        <v>3</v>
      </c>
      <c r="X112" s="95">
        <f>IF($C112 = "neg", (($D112+1) - VLOOKUP($B112,'Results-formatted 060121'!$A:$AJ,(X$3+2),FALSE)), IF($C112 = "pos-neg", (3+VLOOKUP($B112,'Results-formatted 060121'!$A:$AJ,(X$3+2),FALSE)), VLOOKUP($B112,'Results-formatted 060121'!$A:$AJ,(X$3+2),FALSE)))</f>
        <v>2</v>
      </c>
      <c r="Y112" s="95">
        <f>IF($C112 = "neg", (($D112+1) - VLOOKUP($B112,'Results-formatted 060121'!$A:$AJ,(Y$3+2),FALSE)), IF($C112 = "pos-neg", (3+VLOOKUP($B112,'Results-formatted 060121'!$A:$AJ,(Y$3+2),FALSE)), VLOOKUP($B112,'Results-formatted 060121'!$A:$AJ,(Y$3+2),FALSE)))</f>
        <v>5</v>
      </c>
      <c r="Z112" s="95">
        <f>IF($C112 = "neg", (($D112+1) - VLOOKUP($B112,'Results-formatted 060121'!$A:$AJ,(Z$3+2),FALSE)), IF($C112 = "pos-neg", (3+VLOOKUP($B112,'Results-formatted 060121'!$A:$AJ,(Z$3+2),FALSE)), VLOOKUP($B112,'Results-formatted 060121'!$A:$AJ,(Z$3+2),FALSE)))</f>
        <v>3</v>
      </c>
      <c r="AA112" s="95">
        <f>IF($C112 = "neg", (($D112+1) - VLOOKUP($B112,'Results-formatted 060121'!$A:$AJ,(AA$3+2),FALSE)), IF($C112 = "pos-neg", (3+VLOOKUP($B112,'Results-formatted 060121'!$A:$AJ,(AA$3+2),FALSE)), VLOOKUP($B112,'Results-formatted 060121'!$A:$AJ,(AA$3+2),FALSE)))</f>
        <v>4</v>
      </c>
      <c r="AB112" s="95">
        <f>IF($C112 = "neg", (($D112+1) - VLOOKUP($B112,'Results-formatted 060121'!$A:$AJ,(AB$3+2),FALSE)), IF($C112 = "pos-neg", (3+VLOOKUP($B112,'Results-formatted 060121'!$A:$AJ,(AB$3+2),FALSE)), VLOOKUP($B112,'Results-formatted 060121'!$A:$AJ,(AB$3+2),FALSE)))</f>
        <v>4</v>
      </c>
      <c r="AC112" s="95">
        <f>IF($C112 = "neg", (($D112+1) - VLOOKUP($B112,'Results-formatted 060121'!$A:$AJ,(AC$3+2),FALSE)), IF($C112 = "pos-neg", (3+VLOOKUP($B112,'Results-formatted 060121'!$A:$AJ,(AC$3+2),FALSE)), VLOOKUP($B112,'Results-formatted 060121'!$A:$AJ,(AC$3+2),FALSE)))</f>
        <v>3</v>
      </c>
      <c r="AD112" s="95">
        <f>IF($C112 = "neg", (($D112+1) - VLOOKUP($B112,'Results-formatted 060121'!$A:$AJ,(AD$3+2),FALSE)), IF($C112 = "pos-neg", (3+VLOOKUP($B112,'Results-formatted 060121'!$A:$AJ,(AD$3+2),FALSE)), VLOOKUP($B112,'Results-formatted 060121'!$A:$AJ,(AD$3+2),FALSE)))</f>
        <v>3</v>
      </c>
      <c r="AE112" s="95">
        <f>IF($C112 = "neg", (($D112+1) - VLOOKUP($B112,'Results-formatted 060121'!$A:$AJ,(AE$3+2),FALSE)), IF($C112 = "pos-neg", (3+VLOOKUP($B112,'Results-formatted 060121'!$A:$AJ,(AE$3+2),FALSE)), VLOOKUP($B112,'Results-formatted 060121'!$A:$AJ,(AE$3+2),FALSE)))</f>
        <v>2</v>
      </c>
      <c r="AF112" s="95">
        <f>IF($C112 = "neg", (($D112+1) - VLOOKUP($B112,'Results-formatted 060121'!$A:$AJ,(AF$3+2),FALSE)), IF($C112 = "pos-neg", (3+VLOOKUP($B112,'Results-formatted 060121'!$A:$AJ,(AF$3+2),FALSE)), VLOOKUP($B112,'Results-formatted 060121'!$A:$AJ,(AF$3+2),FALSE)))</f>
        <v>4</v>
      </c>
      <c r="AG112" s="95">
        <f>IF($C112 = "neg", (($D112+1) - VLOOKUP($B112,'Results-formatted 060121'!$A:$AJ,(AG$3+2),FALSE)), IF($C112 = "pos-neg", (3+VLOOKUP($B112,'Results-formatted 060121'!$A:$AJ,(AG$3+2),FALSE)), VLOOKUP($B112,'Results-formatted 060121'!$A:$AJ,(AG$3+2),FALSE)))</f>
        <v>3</v>
      </c>
      <c r="AH112" s="95">
        <f>IF($C112 = "neg", (($D112+1) - VLOOKUP($B112,'Results-formatted 060121'!$A:$AJ,(AH$3+2),FALSE)), IF($C112 = "pos-neg", (3+VLOOKUP($B112,'Results-formatted 060121'!$A:$AJ,(AH$3+2),FALSE)), VLOOKUP($B112,'Results-formatted 060121'!$A:$AJ,(AH$3+2),FALSE)))</f>
        <v>1</v>
      </c>
      <c r="AI112" s="95">
        <f>IF($C112 = "neg", (($D112+1) - VLOOKUP($B112,'Results-formatted 060121'!$A:$AJ,(AI$3+2),FALSE)), IF($C112 = "pos-neg", (3+VLOOKUP($B112,'Results-formatted 060121'!$A:$AJ,(AI$3+2),FALSE)), VLOOKUP($B112,'Results-formatted 060121'!$A:$AJ,(AI$3+2),FALSE)))</f>
        <v>3</v>
      </c>
      <c r="AJ112" s="95">
        <f>IF($C112 = "neg", (($D112+1) - VLOOKUP($B112,'Results-formatted 060121'!$A:$AJ,(AJ$3+2),FALSE)), IF($C112 = "pos-neg", (3+VLOOKUP($B112,'Results-formatted 060121'!$A:$AJ,(AJ$3+2),FALSE)), VLOOKUP($B112,'Results-formatted 060121'!$A:$AJ,(AJ$3+2),FALSE)))</f>
        <v>3</v>
      </c>
      <c r="AK112" s="95">
        <f>IF($C112 = "neg", (($D112+1) - VLOOKUP($B112,'Results-formatted 060121'!$A:$AJ,(AK$3+2),FALSE)), IF($C112 = "pos-neg", (3+VLOOKUP($B112,'Results-formatted 060121'!$A:$AJ,(AK$3+2),FALSE)), VLOOKUP($B112,'Results-formatted 060121'!$A:$AJ,(AK$3+2),FALSE)))</f>
        <v>4</v>
      </c>
      <c r="AL112" s="95">
        <f>IF($C112 = "neg", (($D112+1) - VLOOKUP($B112,'Results-formatted 060121'!$A:$AJ,(AL$3+2),FALSE)), IF($C112 = "pos-neg", (3+VLOOKUP($B112,'Results-formatted 060121'!$A:$AJ,(AL$3+2),FALSE)), VLOOKUP($B112,'Results-formatted 060121'!$A:$AJ,(AL$3+2),FALSE)))</f>
        <v>3</v>
      </c>
      <c r="AM112" s="95">
        <f>IF($C112 = "neg", (($D112+1) - VLOOKUP($B112,'Results-formatted 060121'!$A:AJ,(AM$3+2),FALSE)), IF($C112 = "pos-neg", (3+VLOOKUP($B112,'Results-formatted 060121'!$A:AJ,(AM$3+2),FALSE)), VLOOKUP($B112,'Results-formatted 060121'!$A:AJ,(AM$3+2),FALSE)))</f>
        <v>4</v>
      </c>
      <c r="AN112" s="95">
        <f>IF($C112 = "neg", (($D112+1) - VLOOKUP($B112,'Results-formatted 060121'!$A:AK,(AN$3+2),FALSE)), IF($C112 = "pos-neg", (3+VLOOKUP($B112,'Results-formatted 060121'!$A:AK,(AN$3+2),FALSE)), VLOOKUP($B112,'Results-formatted 060121'!$A:AK,(AN$3+2),FALSE)))</f>
        <v>1</v>
      </c>
      <c r="AO112" s="95">
        <f>IF($C112 = "neg", (($D112+1) - VLOOKUP($B112,'Results-formatted 060121'!$A:AL,(AO$3+2),FALSE)), IF($C112 = "pos-neg", (3+VLOOKUP($B112,'Results-formatted 060121'!$A:AL,(AO$3+2),FALSE)), VLOOKUP($B112,'Results-formatted 060121'!$A:AL,(AO$3+2),FALSE)))</f>
        <v>2</v>
      </c>
      <c r="AP112" s="95">
        <f>IF($C112 = "neg", (($D112+1) - VLOOKUP($B112,'Results-formatted 060121'!$A:AM,(AP$3+2),FALSE)), IF($C112 = "pos-neg", (3+VLOOKUP($B112,'Results-formatted 060121'!$A:AM,(AP$3+2),FALSE)), VLOOKUP($B112,'Results-formatted 060121'!$A:AM,(AP$3+2),FALSE)))</f>
        <v>1</v>
      </c>
      <c r="AQ112" s="95">
        <f>IF($C112 = "neg", (($D112+1) - VLOOKUP($B112,'Results-formatted 060121'!$A:AN,(AQ$3+2),FALSE)), IF($C112 = "pos-neg", (3+VLOOKUP($B112,'Results-formatted 060121'!$A:AN,(AQ$3+2),FALSE)), VLOOKUP($B112,'Results-formatted 060121'!$A:AN,(AQ$3+2),FALSE)))</f>
        <v>3</v>
      </c>
      <c r="AR112" s="95">
        <f>IF($C112 = "neg", (($D112+1) - VLOOKUP($B112,'Results-formatted 060121'!$A:AO,(AR$3+2),FALSE)), IF($C112 = "pos-neg", (3+VLOOKUP($B112,'Results-formatted 060121'!$A:AO,(AR$3+2),FALSE)), VLOOKUP($B112,'Results-formatted 060121'!$A:AO,(AR$3+2),FALSE)))</f>
        <v>2</v>
      </c>
      <c r="AS112" s="95">
        <f>IF($C112 = "neg", (($D112+1) - VLOOKUP($B112,'Results-formatted 060121'!$A:AP,(AS$3+2),FALSE)), IF($C112 = "pos-neg", (3+VLOOKUP($B112,'Results-formatted 060121'!$A:AP,(AS$3+2),FALSE)), VLOOKUP($B112,'Results-formatted 060121'!$A:AP,(AS$3+2),FALSE)))</f>
        <v>3</v>
      </c>
      <c r="AT112" s="95">
        <f>IF($C112 = "neg", (($D112+1) - VLOOKUP($B112,'Results-formatted 060121'!$A:AQ,(AT$3+2),FALSE)), IF($C112 = "pos-neg", (3+VLOOKUP($B112,'Results-formatted 060121'!$A:AQ,(AT$3+2),FALSE)), VLOOKUP($B112,'Results-formatted 060121'!$A:AQ,(AT$3+2),FALSE)))</f>
        <v>3</v>
      </c>
      <c r="AU112" s="95">
        <f>IF($C112 = "neg", (($D112+1) - VLOOKUP($B112,'Results-formatted 060121'!$A:AR,(AU$3+2),FALSE)), IF($C112 = "pos-neg", (3+VLOOKUP($B112,'Results-formatted 060121'!$A:AR,(AU$3+2),FALSE)), VLOOKUP($B112,'Results-formatted 060121'!$A:AR,(AU$3+2),FALSE)))</f>
        <v>3</v>
      </c>
      <c r="AV112" s="95">
        <f>IF($C112 = "neg", (($D112+1) - VLOOKUP($B112,'Results-formatted 060121'!$A:AS,(AV$3+2),FALSE)), IF($C112 = "pos-neg", (3+VLOOKUP($B112,'Results-formatted 060121'!$A:AS,(AV$3+2),FALSE)), VLOOKUP($B112,'Results-formatted 060121'!$A:AS,(AV$3+2),FALSE)))</f>
        <v>3</v>
      </c>
      <c r="AW112" s="95">
        <f>IF($C112 = "neg", (($D112+1) - VLOOKUP($B112,'Results-formatted 060121'!$A:AT,(AW$3+2),FALSE)), IF($C112 = "pos-neg", (3+VLOOKUP($B112,'Results-formatted 060121'!$A:AT,(AW$3+2),FALSE)), VLOOKUP($B112,'Results-formatted 060121'!$A:AT,(AW$3+2),FALSE)))</f>
        <v>1</v>
      </c>
      <c r="AX112" s="95">
        <f>IF($C112 = "neg", (($D112+1) - VLOOKUP($B112,'Results-formatted 060121'!$A:AU,(AX$3+2),FALSE)), IF($C112 = "pos-neg", (3+VLOOKUP($B112,'Results-formatted 060121'!$A:AU,(AX$3+2),FALSE)), VLOOKUP($B112,'Results-formatted 060121'!$A:AU,(AX$3+2),FALSE)))</f>
        <v>1</v>
      </c>
      <c r="AY112" s="95">
        <f>IF($C112 = "neg", (($D112+1) - VLOOKUP($B112,'Results-formatted 060121'!$A:AV,(AY$3+2),FALSE)), IF($C112 = "pos-neg", (3+VLOOKUP($B112,'Results-formatted 060121'!$A:AV,(AY$3+2),FALSE)), VLOOKUP($B112,'Results-formatted 060121'!$A:AV,(AY$3+2),FALSE)))</f>
        <v>0</v>
      </c>
      <c r="AZ112" s="95">
        <f>IF($C112 = "neg", (($D112+1) - VLOOKUP($B112,'Results-formatted 060121'!$A:AW,(AZ$3+2),FALSE)), IF($C112 = "pos-neg", (3+VLOOKUP($B112,'Results-formatted 060121'!$A:AW,(AZ$3+2),FALSE)), VLOOKUP($B112,'Results-formatted 060121'!$A:AW,(AZ$3+2),FALSE)))</f>
        <v>2</v>
      </c>
      <c r="BA112" s="95">
        <f>IF($C112 = "neg", (($D112+1) - VLOOKUP($B112,'Results-formatted 060121'!$A:AX,(BA$3+2),FALSE)), IF($C112 = "pos-neg", (3+VLOOKUP($B112,'Results-formatted 060121'!$A:AX,(BA$3+2),FALSE)), VLOOKUP($B112,'Results-formatted 060121'!$A:AX,(BA$3+2),FALSE)))</f>
        <v>2</v>
      </c>
      <c r="BB112" s="95">
        <f>IF($C112 = "neg", (($D112+1) - VLOOKUP($B112,'Results-formatted 060121'!$A:AY,(BB$3+2),FALSE)), IF($C112 = "pos-neg", (3+VLOOKUP($B112,'Results-formatted 060121'!$A:AY,(BB$3+2),FALSE)), VLOOKUP($B112,'Results-formatted 060121'!$A:AY,(BB$3+2),FALSE)))</f>
        <v>4</v>
      </c>
      <c r="BC112" s="95">
        <f>IF($C112 = "neg", (($D112+1) - VLOOKUP($B112,'Results-formatted 060121'!$A:AZ,(BC$3+2),FALSE)), IF($C112 = "pos-neg", (3+VLOOKUP($B112,'Results-formatted 060121'!$A:AZ,(BC$3+2),FALSE)), VLOOKUP($B112,'Results-formatted 060121'!$A:AZ,(BC$3+2),FALSE)))</f>
        <v>2</v>
      </c>
      <c r="BD112" s="95">
        <f>IF($C112 = "neg", (($D112+1) - VLOOKUP($B112,'Results-formatted 060121'!$A:BA,(BD$3+2),FALSE)), IF($C112 = "pos-neg", (3+VLOOKUP($B112,'Results-formatted 060121'!$A:BA,(BD$3+2),FALSE)), VLOOKUP($B112,'Results-formatted 060121'!$A:BA,(BD$3+2),FALSE)))</f>
        <v>4</v>
      </c>
      <c r="BE112" s="95">
        <f>IF($C112 = "neg", (($D112+1) - VLOOKUP($B112,'Results-formatted 060121'!$A:BB,(BE$3+2),FALSE)), IF($C112 = "pos-neg", (3+VLOOKUP($B112,'Results-formatted 060121'!$A:BB,(BE$3+2),FALSE)), VLOOKUP($B112,'Results-formatted 060121'!$A:BB,(BE$3+2),FALSE)))</f>
        <v>3</v>
      </c>
      <c r="BF112" s="95">
        <f>IF($C112 = "neg", (($D112+1) - VLOOKUP($B112,'Results-formatted 060121'!$A:BC,(BF$3+2),FALSE)), IF($C112 = "pos-neg", (3+VLOOKUP($B112,'Results-formatted 060121'!$A:BC,(BF$3+2),FALSE)), VLOOKUP($B112,'Results-formatted 060121'!$A:BC,(BF$3+2),FALSE)))</f>
        <v>2</v>
      </c>
      <c r="BG112" s="95">
        <f>IF($C112 = "neg", (($D112+1) - VLOOKUP($B112,'Results-formatted 060121'!$A:BD,(BG$3+2),FALSE)), IF($C112 = "pos-neg", (3+VLOOKUP($B112,'Results-formatted 060121'!$A:BD,(BG$3+2),FALSE)), VLOOKUP($B112,'Results-formatted 060121'!$A:BD,(BG$3+2),FALSE)))</f>
        <v>3</v>
      </c>
      <c r="BH112" s="95">
        <f>IF($C112 = "neg", (($D112+1) - VLOOKUP($B112,'Results-formatted 060121'!$A:BE,(BH$3+2),FALSE)), IF($C112 = "pos-neg", (3+VLOOKUP($B112,'Results-formatted 060121'!$A:BE,(BH$3+2),FALSE)), VLOOKUP($B112,'Results-formatted 060121'!$A:BE,(BH$3+2),FALSE)))</f>
        <v>2</v>
      </c>
      <c r="BI112" s="95">
        <f>IF($C112 = "neg", (($D112+1) - VLOOKUP($B112,'Results-formatted 060121'!$A:BF,(BI$3+2),FALSE)), IF($C112 = "pos-neg", (3+VLOOKUP($B112,'Results-formatted 060121'!$A:BF,(BI$3+2),FALSE)), VLOOKUP($B112,'Results-formatted 060121'!$A:BF,(BI$3+2),FALSE)))</f>
        <v>3</v>
      </c>
      <c r="BJ112" s="95">
        <f>IF($C112 = "neg", (($D112+1) - VLOOKUP($B112,'Results-formatted 060121'!$A:BG,(BJ$3+2),FALSE)), IF($C112 = "pos-neg", (3+VLOOKUP($B112,'Results-formatted 060121'!$A:BG,(BJ$3+2),FALSE)), VLOOKUP($B112,'Results-formatted 060121'!$A:BG,(BJ$3+2),FALSE)))</f>
        <v>2</v>
      </c>
      <c r="BK112" s="95">
        <f>IF($C112 = "neg", (($D112+1) - VLOOKUP($B112,'Results-formatted 060121'!$A:BH,(BK$3+2),FALSE)), IF($C112 = "pos-neg", (3+VLOOKUP($B112,'Results-formatted 060121'!$A:BH,(BK$3+2),FALSE)), VLOOKUP($B112,'Results-formatted 060121'!$A:BH,(BK$3+2),FALSE)))</f>
        <v>3</v>
      </c>
      <c r="BL112" s="95">
        <f>IF($C112 = "neg", (($D112+1) - VLOOKUP($B112,'Results-formatted 060121'!$A:BI,(BL$3+2),FALSE)), IF($C112 = "pos-neg", (3+VLOOKUP($B112,'Results-formatted 060121'!$A:BI,(BL$3+2),FALSE)), VLOOKUP($B112,'Results-formatted 060121'!$A:BI,(BL$3+2),FALSE)))</f>
        <v>2</v>
      </c>
      <c r="BM112" s="95">
        <f>IF($C112 = "neg", (($D112+1) - VLOOKUP($B112,'Results-formatted 060121'!$A:BJ,(BM$3+2),FALSE)), IF($C112 = "pos-neg", (3+VLOOKUP($B112,'Results-formatted 060121'!$A:BJ,(BM$3+2),FALSE)), VLOOKUP($B112,'Results-formatted 060121'!$A:BJ,(BM$3+2),FALSE)))</f>
        <v>2</v>
      </c>
      <c r="BN112" s="95"/>
      <c r="BO112" s="95"/>
      <c r="BP112" s="95"/>
      <c r="BQ112" s="95"/>
      <c r="BR112" s="95"/>
      <c r="BS112" s="95"/>
      <c r="BT112" s="95"/>
      <c r="BU112" s="95"/>
      <c r="BV112" s="95"/>
      <c r="BW112" s="95"/>
      <c r="BX112" s="95"/>
      <c r="BY112" s="95"/>
      <c r="BZ112" s="95"/>
      <c r="CA112" s="95"/>
      <c r="CB112" s="95"/>
      <c r="CC112" s="95"/>
      <c r="CD112" s="98"/>
      <c r="CE112" s="25">
        <f t="shared" si="35"/>
        <v>2.6833333333333331</v>
      </c>
      <c r="CF112" s="25">
        <f t="shared" si="36"/>
        <v>1.0812996992268253</v>
      </c>
    </row>
    <row r="113" spans="2:84" ht="42" x14ac:dyDescent="0.15">
      <c r="B113" s="84" t="s">
        <v>776</v>
      </c>
      <c r="C113" s="86" t="s">
        <v>225</v>
      </c>
      <c r="D113" s="2">
        <v>5</v>
      </c>
      <c r="E113" s="15" t="s">
        <v>61</v>
      </c>
      <c r="F113" s="95">
        <f>IF($C113 = "neg", (($D113+1) - VLOOKUP($B113,'Results-formatted 060121'!$A:$AJ,(F$3+2),FALSE)), IF($C113 = "pos-neg", (3+VLOOKUP($B113,'Results-formatted 060121'!$A:$AJ,(F$3+2),FALSE)), VLOOKUP($B113,'Results-formatted 060121'!$A:$AJ,(F$3+2),FALSE)))</f>
        <v>3</v>
      </c>
      <c r="G113" s="95">
        <f>IF($C113 = "neg", (($D113+1) - VLOOKUP($B113,'Results-formatted 060121'!$A:$AJ,(G$3+2),FALSE)), IF($C113 = "pos-neg", (3+VLOOKUP($B113,'Results-formatted 060121'!$A:$AJ,(G$3+2),FALSE)), VLOOKUP($B113,'Results-formatted 060121'!$A:$AJ,(G$3+2),FALSE)))</f>
        <v>5</v>
      </c>
      <c r="H113" s="95">
        <f>IF($C113 = "neg", (($D113+1) - VLOOKUP($B113,'Results-formatted 060121'!$A:$AJ,(H$3+2),FALSE)), IF($C113 = "pos-neg", (3+VLOOKUP($B113,'Results-formatted 060121'!$A:$AJ,(H$3+2),FALSE)), VLOOKUP($B113,'Results-formatted 060121'!$A:$AJ,(H$3+2),FALSE)))</f>
        <v>3</v>
      </c>
      <c r="I113" s="95">
        <f>IF($C113 = "neg", (($D113+1) - VLOOKUP($B113,'Results-formatted 060121'!$A:$AJ,(I$3+2),FALSE)), IF($C113 = "pos-neg", (3+VLOOKUP($B113,'Results-formatted 060121'!$A:$AJ,(I$3+2),FALSE)), VLOOKUP($B113,'Results-formatted 060121'!$A:$AJ,(I$3+2),FALSE)))</f>
        <v>1</v>
      </c>
      <c r="J113" s="95">
        <f>IF($C113 = "neg", (($D113+1) - VLOOKUP($B113,'Results-formatted 060121'!$A:$AJ,(J$3+2),FALSE)), IF($C113 = "pos-neg", (3+VLOOKUP($B113,'Results-formatted 060121'!$A:$AJ,(J$3+2),FALSE)), VLOOKUP($B113,'Results-formatted 060121'!$A:$AJ,(J$3+2),FALSE)))</f>
        <v>3</v>
      </c>
      <c r="K113" s="95">
        <f>IF($C113 = "neg", (($D113+1) - VLOOKUP($B113,'Results-formatted 060121'!$A:$AJ,(K$3+2),FALSE)), IF($C113 = "pos-neg", (3+VLOOKUP($B113,'Results-formatted 060121'!$A:$AJ,(K$3+2),FALSE)), VLOOKUP($B113,'Results-formatted 060121'!$A:$AJ,(K$3+2),FALSE)))</f>
        <v>4</v>
      </c>
      <c r="L113" s="95">
        <f>IF($C113 = "neg", (($D113+1) - VLOOKUP($B113,'Results-formatted 060121'!$A:$AJ,(L$3+2),FALSE)), IF($C113 = "pos-neg", (3+VLOOKUP($B113,'Results-formatted 060121'!$A:$AJ,(L$3+2),FALSE)), VLOOKUP($B113,'Results-formatted 060121'!$A:$AJ,(L$3+2),FALSE)))</f>
        <v>3</v>
      </c>
      <c r="M113" s="95">
        <f>IF($C113 = "neg", (($D113+1) - VLOOKUP($B113,'Results-formatted 060121'!$A:$AJ,(M$3+2),FALSE)), IF($C113 = "pos-neg", (3+VLOOKUP($B113,'Results-formatted 060121'!$A:$AJ,(M$3+2),FALSE)), VLOOKUP($B113,'Results-formatted 060121'!$A:$AJ,(M$3+2),FALSE)))</f>
        <v>5</v>
      </c>
      <c r="N113" s="95">
        <f>IF($C113 = "neg", (($D113+1) - VLOOKUP($B113,'Results-formatted 060121'!$A:$AJ,(N$3+2),FALSE)), IF($C113 = "pos-neg", (3+VLOOKUP($B113,'Results-formatted 060121'!$A:$AJ,(N$3+2),FALSE)), VLOOKUP($B113,'Results-formatted 060121'!$A:$AJ,(N$3+2),FALSE)))</f>
        <v>2</v>
      </c>
      <c r="O113" s="95">
        <f>IF($C113 = "neg", (($D113+1) - VLOOKUP($B113,'Results-formatted 060121'!$A:$AJ,(O$3+2),FALSE)), IF($C113 = "pos-neg", (3+VLOOKUP($B113,'Results-formatted 060121'!$A:$AJ,(O$3+2),FALSE)), VLOOKUP($B113,'Results-formatted 060121'!$A:$AJ,(O$3+2),FALSE)))</f>
        <v>3</v>
      </c>
      <c r="P113" s="95">
        <f>IF($C113 = "neg", (($D113+1) - VLOOKUP($B113,'Results-formatted 060121'!$A:$AJ,(P$3+2),FALSE)), IF($C113 = "pos-neg", (3+VLOOKUP($B113,'Results-formatted 060121'!$A:$AJ,(P$3+2),FALSE)), VLOOKUP($B113,'Results-formatted 060121'!$A:$AJ,(P$3+2),FALSE)))</f>
        <v>3</v>
      </c>
      <c r="Q113" s="95">
        <f>IF($C113 = "neg", (($D113+1) - VLOOKUP($B113,'Results-formatted 060121'!$A:$AJ,(Q$3+2),FALSE)), IF($C113 = "pos-neg", (3+VLOOKUP($B113,'Results-formatted 060121'!$A:$AJ,(Q$3+2),FALSE)), VLOOKUP($B113,'Results-formatted 060121'!$A:$AJ,(Q$3+2),FALSE)))</f>
        <v>5</v>
      </c>
      <c r="R113" s="95">
        <f>IF($C113 = "neg", (($D113+1) - VLOOKUP($B113,'Results-formatted 060121'!$A:$AJ,(R$3+2),FALSE)), IF($C113 = "pos-neg", (3+VLOOKUP($B113,'Results-formatted 060121'!$A:$AJ,(R$3+2),FALSE)), VLOOKUP($B113,'Results-formatted 060121'!$A:$AJ,(R$3+2),FALSE)))</f>
        <v>5</v>
      </c>
      <c r="S113" s="95">
        <f>IF($C113 = "neg", (($D113+1) - VLOOKUP($B113,'Results-formatted 060121'!$A:$AJ,(S$3+2),FALSE)), IF($C113 = "pos-neg", (3+VLOOKUP($B113,'Results-formatted 060121'!$A:$AJ,(S$3+2),FALSE)), VLOOKUP($B113,'Results-formatted 060121'!$A:$AJ,(S$3+2),FALSE)))</f>
        <v>2</v>
      </c>
      <c r="T113" s="95">
        <f>IF($C113 = "neg", (($D113+1) - VLOOKUP($B113,'Results-formatted 060121'!$A:$AJ,(T$3+2),FALSE)), IF($C113 = "pos-neg", (3+VLOOKUP($B113,'Results-formatted 060121'!$A:$AJ,(T$3+2),FALSE)), VLOOKUP($B113,'Results-formatted 060121'!$A:$AJ,(T$3+2),FALSE)))</f>
        <v>4</v>
      </c>
      <c r="U113" s="95">
        <f>IF($C113 = "neg", (($D113+1) - VLOOKUP($B113,'Results-formatted 060121'!$A:$AJ,(U$3+2),FALSE)), IF($C113 = "pos-neg", (3+VLOOKUP($B113,'Results-formatted 060121'!$A:$AJ,(U$3+2),FALSE)), VLOOKUP($B113,'Results-formatted 060121'!$A:$AJ,(U$3+2),FALSE)))</f>
        <v>5</v>
      </c>
      <c r="V113" s="95">
        <f>IF($C113 = "neg", (($D113+1) - VLOOKUP($B113,'Results-formatted 060121'!$A:$AJ,(V$3+2),FALSE)), IF($C113 = "pos-neg", (3+VLOOKUP($B113,'Results-formatted 060121'!$A:$AJ,(V$3+2),FALSE)), VLOOKUP($B113,'Results-formatted 060121'!$A:$AJ,(V$3+2),FALSE)))</f>
        <v>3</v>
      </c>
      <c r="W113" s="95">
        <f>IF($C113 = "neg", (($D113+1) - VLOOKUP($B113,'Results-formatted 060121'!$A:$AJ,(W$3+2),FALSE)), IF($C113 = "pos-neg", (3+VLOOKUP($B113,'Results-formatted 060121'!$A:$AJ,(W$3+2),FALSE)), VLOOKUP($B113,'Results-formatted 060121'!$A:$AJ,(W$3+2),FALSE)))</f>
        <v>4</v>
      </c>
      <c r="X113" s="95">
        <f>IF($C113 = "neg", (($D113+1) - VLOOKUP($B113,'Results-formatted 060121'!$A:$AJ,(X$3+2),FALSE)), IF($C113 = "pos-neg", (3+VLOOKUP($B113,'Results-formatted 060121'!$A:$AJ,(X$3+2),FALSE)), VLOOKUP($B113,'Results-formatted 060121'!$A:$AJ,(X$3+2),FALSE)))</f>
        <v>4</v>
      </c>
      <c r="Y113" s="95">
        <f>IF($C113 = "neg", (($D113+1) - VLOOKUP($B113,'Results-formatted 060121'!$A:$AJ,(Y$3+2),FALSE)), IF($C113 = "pos-neg", (3+VLOOKUP($B113,'Results-formatted 060121'!$A:$AJ,(Y$3+2),FALSE)), VLOOKUP($B113,'Results-formatted 060121'!$A:$AJ,(Y$3+2),FALSE)))</f>
        <v>4</v>
      </c>
      <c r="Z113" s="95">
        <f>IF($C113 = "neg", (($D113+1) - VLOOKUP($B113,'Results-formatted 060121'!$A:$AJ,(Z$3+2),FALSE)), IF($C113 = "pos-neg", (3+VLOOKUP($B113,'Results-formatted 060121'!$A:$AJ,(Z$3+2),FALSE)), VLOOKUP($B113,'Results-formatted 060121'!$A:$AJ,(Z$3+2),FALSE)))</f>
        <v>3</v>
      </c>
      <c r="AA113" s="95">
        <f>IF($C113 = "neg", (($D113+1) - VLOOKUP($B113,'Results-formatted 060121'!$A:$AJ,(AA$3+2),FALSE)), IF($C113 = "pos-neg", (3+VLOOKUP($B113,'Results-formatted 060121'!$A:$AJ,(AA$3+2),FALSE)), VLOOKUP($B113,'Results-formatted 060121'!$A:$AJ,(AA$3+2),FALSE)))</f>
        <v>4</v>
      </c>
      <c r="AB113" s="95">
        <f>IF($C113 = "neg", (($D113+1) - VLOOKUP($B113,'Results-formatted 060121'!$A:$AJ,(AB$3+2),FALSE)), IF($C113 = "pos-neg", (3+VLOOKUP($B113,'Results-formatted 060121'!$A:$AJ,(AB$3+2),FALSE)), VLOOKUP($B113,'Results-formatted 060121'!$A:$AJ,(AB$3+2),FALSE)))</f>
        <v>4</v>
      </c>
      <c r="AC113" s="95">
        <f>IF($C113 = "neg", (($D113+1) - VLOOKUP($B113,'Results-formatted 060121'!$A:$AJ,(AC$3+2),FALSE)), IF($C113 = "pos-neg", (3+VLOOKUP($B113,'Results-formatted 060121'!$A:$AJ,(AC$3+2),FALSE)), VLOOKUP($B113,'Results-formatted 060121'!$A:$AJ,(AC$3+2),FALSE)))</f>
        <v>3</v>
      </c>
      <c r="AD113" s="95">
        <f>IF($C113 = "neg", (($D113+1) - VLOOKUP($B113,'Results-formatted 060121'!$A:$AJ,(AD$3+2),FALSE)), IF($C113 = "pos-neg", (3+VLOOKUP($B113,'Results-formatted 060121'!$A:$AJ,(AD$3+2),FALSE)), VLOOKUP($B113,'Results-formatted 060121'!$A:$AJ,(AD$3+2),FALSE)))</f>
        <v>3</v>
      </c>
      <c r="AE113" s="95">
        <f>IF($C113 = "neg", (($D113+1) - VLOOKUP($B113,'Results-formatted 060121'!$A:$AJ,(AE$3+2),FALSE)), IF($C113 = "pos-neg", (3+VLOOKUP($B113,'Results-formatted 060121'!$A:$AJ,(AE$3+2),FALSE)), VLOOKUP($B113,'Results-formatted 060121'!$A:$AJ,(AE$3+2),FALSE)))</f>
        <v>4</v>
      </c>
      <c r="AF113" s="95">
        <f>IF($C113 = "neg", (($D113+1) - VLOOKUP($B113,'Results-formatted 060121'!$A:$AJ,(AF$3+2),FALSE)), IF($C113 = "pos-neg", (3+VLOOKUP($B113,'Results-formatted 060121'!$A:$AJ,(AF$3+2),FALSE)), VLOOKUP($B113,'Results-formatted 060121'!$A:$AJ,(AF$3+2),FALSE)))</f>
        <v>5</v>
      </c>
      <c r="AG113" s="95">
        <f>IF($C113 = "neg", (($D113+1) - VLOOKUP($B113,'Results-formatted 060121'!$A:$AJ,(AG$3+2),FALSE)), IF($C113 = "pos-neg", (3+VLOOKUP($B113,'Results-formatted 060121'!$A:$AJ,(AG$3+2),FALSE)), VLOOKUP($B113,'Results-formatted 060121'!$A:$AJ,(AG$3+2),FALSE)))</f>
        <v>4</v>
      </c>
      <c r="AH113" s="95">
        <f>IF($C113 = "neg", (($D113+1) - VLOOKUP($B113,'Results-formatted 060121'!$A:$AJ,(AH$3+2),FALSE)), IF($C113 = "pos-neg", (3+VLOOKUP($B113,'Results-formatted 060121'!$A:$AJ,(AH$3+2),FALSE)), VLOOKUP($B113,'Results-formatted 060121'!$A:$AJ,(AH$3+2),FALSE)))</f>
        <v>2</v>
      </c>
      <c r="AI113" s="95">
        <f>IF($C113 = "neg", (($D113+1) - VLOOKUP($B113,'Results-formatted 060121'!$A:$AJ,(AI$3+2),FALSE)), IF($C113 = "pos-neg", (3+VLOOKUP($B113,'Results-formatted 060121'!$A:$AJ,(AI$3+2),FALSE)), VLOOKUP($B113,'Results-formatted 060121'!$A:$AJ,(AI$3+2),FALSE)))</f>
        <v>3</v>
      </c>
      <c r="AJ113" s="95">
        <f>IF($C113 = "neg", (($D113+1) - VLOOKUP($B113,'Results-formatted 060121'!$A:$AJ,(AJ$3+2),FALSE)), IF($C113 = "pos-neg", (3+VLOOKUP($B113,'Results-formatted 060121'!$A:$AJ,(AJ$3+2),FALSE)), VLOOKUP($B113,'Results-formatted 060121'!$A:$AJ,(AJ$3+2),FALSE)))</f>
        <v>5</v>
      </c>
      <c r="AK113" s="95">
        <f>IF($C113 = "neg", (($D113+1) - VLOOKUP($B113,'Results-formatted 060121'!$A:$AJ,(AK$3+2),FALSE)), IF($C113 = "pos-neg", (3+VLOOKUP($B113,'Results-formatted 060121'!$A:$AJ,(AK$3+2),FALSE)), VLOOKUP($B113,'Results-formatted 060121'!$A:$AJ,(AK$3+2),FALSE)))</f>
        <v>4</v>
      </c>
      <c r="AL113" s="95">
        <f>IF($C113 = "neg", (($D113+1) - VLOOKUP($B113,'Results-formatted 060121'!$A:$AJ,(AL$3+2),FALSE)), IF($C113 = "pos-neg", (3+VLOOKUP($B113,'Results-formatted 060121'!$A:$AJ,(AL$3+2),FALSE)), VLOOKUP($B113,'Results-formatted 060121'!$A:$AJ,(AL$3+2),FALSE)))</f>
        <v>4</v>
      </c>
      <c r="AM113" s="95">
        <f>IF($C113 = "neg", (($D113+1) - VLOOKUP($B113,'Results-formatted 060121'!$A:AJ,(AM$3+2),FALSE)), IF($C113 = "pos-neg", (3+VLOOKUP($B113,'Results-formatted 060121'!$A:AJ,(AM$3+2),FALSE)), VLOOKUP($B113,'Results-formatted 060121'!$A:AJ,(AM$3+2),FALSE)))</f>
        <v>5</v>
      </c>
      <c r="AN113" s="95">
        <f>IF($C113 = "neg", (($D113+1) - VLOOKUP($B113,'Results-formatted 060121'!$A:AK,(AN$3+2),FALSE)), IF($C113 = "pos-neg", (3+VLOOKUP($B113,'Results-formatted 060121'!$A:AK,(AN$3+2),FALSE)), VLOOKUP($B113,'Results-formatted 060121'!$A:AK,(AN$3+2),FALSE)))</f>
        <v>3</v>
      </c>
      <c r="AO113" s="95">
        <f>IF($C113 = "neg", (($D113+1) - VLOOKUP($B113,'Results-formatted 060121'!$A:AL,(AO$3+2),FALSE)), IF($C113 = "pos-neg", (3+VLOOKUP($B113,'Results-formatted 060121'!$A:AL,(AO$3+2),FALSE)), VLOOKUP($B113,'Results-formatted 060121'!$A:AL,(AO$3+2),FALSE)))</f>
        <v>5</v>
      </c>
      <c r="AP113" s="95">
        <f>IF($C113 = "neg", (($D113+1) - VLOOKUP($B113,'Results-formatted 060121'!$A:AM,(AP$3+2),FALSE)), IF($C113 = "pos-neg", (3+VLOOKUP($B113,'Results-formatted 060121'!$A:AM,(AP$3+2),FALSE)), VLOOKUP($B113,'Results-formatted 060121'!$A:AM,(AP$3+2),FALSE)))</f>
        <v>2</v>
      </c>
      <c r="AQ113" s="95">
        <f>IF($C113 = "neg", (($D113+1) - VLOOKUP($B113,'Results-formatted 060121'!$A:AN,(AQ$3+2),FALSE)), IF($C113 = "pos-neg", (3+VLOOKUP($B113,'Results-formatted 060121'!$A:AN,(AQ$3+2),FALSE)), VLOOKUP($B113,'Results-formatted 060121'!$A:AN,(AQ$3+2),FALSE)))</f>
        <v>4</v>
      </c>
      <c r="AR113" s="95">
        <f>IF($C113 = "neg", (($D113+1) - VLOOKUP($B113,'Results-formatted 060121'!$A:AO,(AR$3+2),FALSE)), IF($C113 = "pos-neg", (3+VLOOKUP($B113,'Results-formatted 060121'!$A:AO,(AR$3+2),FALSE)), VLOOKUP($B113,'Results-formatted 060121'!$A:AO,(AR$3+2),FALSE)))</f>
        <v>3</v>
      </c>
      <c r="AS113" s="95">
        <f>IF($C113 = "neg", (($D113+1) - VLOOKUP($B113,'Results-formatted 060121'!$A:AP,(AS$3+2),FALSE)), IF($C113 = "pos-neg", (3+VLOOKUP($B113,'Results-formatted 060121'!$A:AP,(AS$3+2),FALSE)), VLOOKUP($B113,'Results-formatted 060121'!$A:AP,(AS$3+2),FALSE)))</f>
        <v>4</v>
      </c>
      <c r="AT113" s="95">
        <f>IF($C113 = "neg", (($D113+1) - VLOOKUP($B113,'Results-formatted 060121'!$A:AQ,(AT$3+2),FALSE)), IF($C113 = "pos-neg", (3+VLOOKUP($B113,'Results-formatted 060121'!$A:AQ,(AT$3+2),FALSE)), VLOOKUP($B113,'Results-formatted 060121'!$A:AQ,(AT$3+2),FALSE)))</f>
        <v>3</v>
      </c>
      <c r="AU113" s="95">
        <f>IF($C113 = "neg", (($D113+1) - VLOOKUP($B113,'Results-formatted 060121'!$A:AR,(AU$3+2),FALSE)), IF($C113 = "pos-neg", (3+VLOOKUP($B113,'Results-formatted 060121'!$A:AR,(AU$3+2),FALSE)), VLOOKUP($B113,'Results-formatted 060121'!$A:AR,(AU$3+2),FALSE)))</f>
        <v>4</v>
      </c>
      <c r="AV113" s="95">
        <f>IF($C113 = "neg", (($D113+1) - VLOOKUP($B113,'Results-formatted 060121'!$A:AS,(AV$3+2),FALSE)), IF($C113 = "pos-neg", (3+VLOOKUP($B113,'Results-formatted 060121'!$A:AS,(AV$3+2),FALSE)), VLOOKUP($B113,'Results-formatted 060121'!$A:AS,(AV$3+2),FALSE)))</f>
        <v>3</v>
      </c>
      <c r="AW113" s="95">
        <f>IF($C113 = "neg", (($D113+1) - VLOOKUP($B113,'Results-formatted 060121'!$A:AT,(AW$3+2),FALSE)), IF($C113 = "pos-neg", (3+VLOOKUP($B113,'Results-formatted 060121'!$A:AT,(AW$3+2),FALSE)), VLOOKUP($B113,'Results-formatted 060121'!$A:AT,(AW$3+2),FALSE)))</f>
        <v>3</v>
      </c>
      <c r="AX113" s="95">
        <f>IF($C113 = "neg", (($D113+1) - VLOOKUP($B113,'Results-formatted 060121'!$A:AU,(AX$3+2),FALSE)), IF($C113 = "pos-neg", (3+VLOOKUP($B113,'Results-formatted 060121'!$A:AU,(AX$3+2),FALSE)), VLOOKUP($B113,'Results-formatted 060121'!$A:AU,(AX$3+2),FALSE)))</f>
        <v>1</v>
      </c>
      <c r="AY113" s="95">
        <f>IF($C113 = "neg", (($D113+1) - VLOOKUP($B113,'Results-formatted 060121'!$A:AV,(AY$3+2),FALSE)), IF($C113 = "pos-neg", (3+VLOOKUP($B113,'Results-formatted 060121'!$A:AV,(AY$3+2),FALSE)), VLOOKUP($B113,'Results-formatted 060121'!$A:AV,(AY$3+2),FALSE)))</f>
        <v>6</v>
      </c>
      <c r="AZ113" s="95">
        <f>IF($C113 = "neg", (($D113+1) - VLOOKUP($B113,'Results-formatted 060121'!$A:AW,(AZ$3+2),FALSE)), IF($C113 = "pos-neg", (3+VLOOKUP($B113,'Results-formatted 060121'!$A:AW,(AZ$3+2),FALSE)), VLOOKUP($B113,'Results-formatted 060121'!$A:AW,(AZ$3+2),FALSE)))</f>
        <v>2</v>
      </c>
      <c r="BA113" s="95">
        <f>IF($C113 = "neg", (($D113+1) - VLOOKUP($B113,'Results-formatted 060121'!$A:AX,(BA$3+2),FALSE)), IF($C113 = "pos-neg", (3+VLOOKUP($B113,'Results-formatted 060121'!$A:AX,(BA$3+2),FALSE)), VLOOKUP($B113,'Results-formatted 060121'!$A:AX,(BA$3+2),FALSE)))</f>
        <v>3</v>
      </c>
      <c r="BB113" s="95">
        <f>IF($C113 = "neg", (($D113+1) - VLOOKUP($B113,'Results-formatted 060121'!$A:AY,(BB$3+2),FALSE)), IF($C113 = "pos-neg", (3+VLOOKUP($B113,'Results-formatted 060121'!$A:AY,(BB$3+2),FALSE)), VLOOKUP($B113,'Results-formatted 060121'!$A:AY,(BB$3+2),FALSE)))</f>
        <v>4</v>
      </c>
      <c r="BC113" s="95">
        <f>IF($C113 = "neg", (($D113+1) - VLOOKUP($B113,'Results-formatted 060121'!$A:AZ,(BC$3+2),FALSE)), IF($C113 = "pos-neg", (3+VLOOKUP($B113,'Results-formatted 060121'!$A:AZ,(BC$3+2),FALSE)), VLOOKUP($B113,'Results-formatted 060121'!$A:AZ,(BC$3+2),FALSE)))</f>
        <v>3</v>
      </c>
      <c r="BD113" s="95">
        <f>IF($C113 = "neg", (($D113+1) - VLOOKUP($B113,'Results-formatted 060121'!$A:BA,(BD$3+2),FALSE)), IF($C113 = "pos-neg", (3+VLOOKUP($B113,'Results-formatted 060121'!$A:BA,(BD$3+2),FALSE)), VLOOKUP($B113,'Results-formatted 060121'!$A:BA,(BD$3+2),FALSE)))</f>
        <v>4</v>
      </c>
      <c r="BE113" s="95">
        <f>IF($C113 = "neg", (($D113+1) - VLOOKUP($B113,'Results-formatted 060121'!$A:BB,(BE$3+2),FALSE)), IF($C113 = "pos-neg", (3+VLOOKUP($B113,'Results-formatted 060121'!$A:BB,(BE$3+2),FALSE)), VLOOKUP($B113,'Results-formatted 060121'!$A:BB,(BE$3+2),FALSE)))</f>
        <v>4</v>
      </c>
      <c r="BF113" s="95">
        <f>IF($C113 = "neg", (($D113+1) - VLOOKUP($B113,'Results-formatted 060121'!$A:BC,(BF$3+2),FALSE)), IF($C113 = "pos-neg", (3+VLOOKUP($B113,'Results-formatted 060121'!$A:BC,(BF$3+2),FALSE)), VLOOKUP($B113,'Results-formatted 060121'!$A:BC,(BF$3+2),FALSE)))</f>
        <v>4</v>
      </c>
      <c r="BG113" s="95">
        <f>IF($C113 = "neg", (($D113+1) - VLOOKUP($B113,'Results-formatted 060121'!$A:BD,(BG$3+2),FALSE)), IF($C113 = "pos-neg", (3+VLOOKUP($B113,'Results-formatted 060121'!$A:BD,(BG$3+2),FALSE)), VLOOKUP($B113,'Results-formatted 060121'!$A:BD,(BG$3+2),FALSE)))</f>
        <v>3</v>
      </c>
      <c r="BH113" s="95">
        <f>IF($C113 = "neg", (($D113+1) - VLOOKUP($B113,'Results-formatted 060121'!$A:BE,(BH$3+2),FALSE)), IF($C113 = "pos-neg", (3+VLOOKUP($B113,'Results-formatted 060121'!$A:BE,(BH$3+2),FALSE)), VLOOKUP($B113,'Results-formatted 060121'!$A:BE,(BH$3+2),FALSE)))</f>
        <v>3</v>
      </c>
      <c r="BI113" s="95">
        <f>IF($C113 = "neg", (($D113+1) - VLOOKUP($B113,'Results-formatted 060121'!$A:BF,(BI$3+2),FALSE)), IF($C113 = "pos-neg", (3+VLOOKUP($B113,'Results-formatted 060121'!$A:BF,(BI$3+2),FALSE)), VLOOKUP($B113,'Results-formatted 060121'!$A:BF,(BI$3+2),FALSE)))</f>
        <v>4</v>
      </c>
      <c r="BJ113" s="95">
        <f>IF($C113 = "neg", (($D113+1) - VLOOKUP($B113,'Results-formatted 060121'!$A:BG,(BJ$3+2),FALSE)), IF($C113 = "pos-neg", (3+VLOOKUP($B113,'Results-formatted 060121'!$A:BG,(BJ$3+2),FALSE)), VLOOKUP($B113,'Results-formatted 060121'!$A:BG,(BJ$3+2),FALSE)))</f>
        <v>4</v>
      </c>
      <c r="BK113" s="95">
        <f>IF($C113 = "neg", (($D113+1) - VLOOKUP($B113,'Results-formatted 060121'!$A:BH,(BK$3+2),FALSE)), IF($C113 = "pos-neg", (3+VLOOKUP($B113,'Results-formatted 060121'!$A:BH,(BK$3+2),FALSE)), VLOOKUP($B113,'Results-formatted 060121'!$A:BH,(BK$3+2),FALSE)))</f>
        <v>4</v>
      </c>
      <c r="BL113" s="95">
        <f>IF($C113 = "neg", (($D113+1) - VLOOKUP($B113,'Results-formatted 060121'!$A:BI,(BL$3+2),FALSE)), IF($C113 = "pos-neg", (3+VLOOKUP($B113,'Results-formatted 060121'!$A:BI,(BL$3+2),FALSE)), VLOOKUP($B113,'Results-formatted 060121'!$A:BI,(BL$3+2),FALSE)))</f>
        <v>3</v>
      </c>
      <c r="BM113" s="95">
        <f>IF($C113 = "neg", (($D113+1) - VLOOKUP($B113,'Results-formatted 060121'!$A:BJ,(BM$3+2),FALSE)), IF($C113 = "pos-neg", (3+VLOOKUP($B113,'Results-formatted 060121'!$A:BJ,(BM$3+2),FALSE)), VLOOKUP($B113,'Results-formatted 060121'!$A:BJ,(BM$3+2),FALSE)))</f>
        <v>2</v>
      </c>
      <c r="BN113" s="95"/>
      <c r="BO113" s="95"/>
      <c r="BP113" s="95"/>
      <c r="BQ113" s="95"/>
      <c r="BR113" s="95"/>
      <c r="BS113" s="95"/>
      <c r="BT113" s="95"/>
      <c r="BU113" s="95"/>
      <c r="BV113" s="95"/>
      <c r="BW113" s="95"/>
      <c r="BX113" s="95"/>
      <c r="BY113" s="95"/>
      <c r="BZ113" s="95"/>
      <c r="CA113" s="95"/>
      <c r="CB113" s="95"/>
      <c r="CC113" s="95"/>
      <c r="CD113" s="98"/>
      <c r="CE113" s="25">
        <f t="shared" si="35"/>
        <v>3.5333333333333332</v>
      </c>
      <c r="CF113" s="25">
        <f t="shared" si="36"/>
        <v>1.0327955589886442</v>
      </c>
    </row>
    <row r="114" spans="2:84" ht="42" x14ac:dyDescent="0.15">
      <c r="B114" s="84" t="s">
        <v>777</v>
      </c>
      <c r="C114" s="86" t="s">
        <v>224</v>
      </c>
      <c r="D114" s="2">
        <v>5</v>
      </c>
      <c r="E114" s="15" t="s">
        <v>62</v>
      </c>
      <c r="F114" s="95">
        <f>IF($C114 = "neg", (($D114+1) - VLOOKUP($B114,'Results-formatted 060121'!$A:$AJ,(F$3+2),FALSE)), IF($C114 = "pos-neg", (3+VLOOKUP($B114,'Results-formatted 060121'!$A:$AJ,(F$3+2),FALSE)), VLOOKUP($B114,'Results-formatted 060121'!$A:$AJ,(F$3+2),FALSE)))</f>
        <v>3</v>
      </c>
      <c r="G114" s="95">
        <f>IF($C114 = "neg", (($D114+1) - VLOOKUP($B114,'Results-formatted 060121'!$A:$AJ,(G$3+2),FALSE)), IF($C114 = "pos-neg", (3+VLOOKUP($B114,'Results-formatted 060121'!$A:$AJ,(G$3+2),FALSE)), VLOOKUP($B114,'Results-formatted 060121'!$A:$AJ,(G$3+2),FALSE)))</f>
        <v>5</v>
      </c>
      <c r="H114" s="95">
        <f>IF($C114 = "neg", (($D114+1) - VLOOKUP($B114,'Results-formatted 060121'!$A:$AJ,(H$3+2),FALSE)), IF($C114 = "pos-neg", (3+VLOOKUP($B114,'Results-formatted 060121'!$A:$AJ,(H$3+2),FALSE)), VLOOKUP($B114,'Results-formatted 060121'!$A:$AJ,(H$3+2),FALSE)))</f>
        <v>2</v>
      </c>
      <c r="I114" s="95">
        <f>IF($C114 = "neg", (($D114+1) - VLOOKUP($B114,'Results-formatted 060121'!$A:$AJ,(I$3+2),FALSE)), IF($C114 = "pos-neg", (3+VLOOKUP($B114,'Results-formatted 060121'!$A:$AJ,(I$3+2),FALSE)), VLOOKUP($B114,'Results-formatted 060121'!$A:$AJ,(I$3+2),FALSE)))</f>
        <v>3</v>
      </c>
      <c r="J114" s="95">
        <f>IF($C114 = "neg", (($D114+1) - VLOOKUP($B114,'Results-formatted 060121'!$A:$AJ,(J$3+2),FALSE)), IF($C114 = "pos-neg", (3+VLOOKUP($B114,'Results-formatted 060121'!$A:$AJ,(J$3+2),FALSE)), VLOOKUP($B114,'Results-formatted 060121'!$A:$AJ,(J$3+2),FALSE)))</f>
        <v>3</v>
      </c>
      <c r="K114" s="95">
        <f>IF($C114 = "neg", (($D114+1) - VLOOKUP($B114,'Results-formatted 060121'!$A:$AJ,(K$3+2),FALSE)), IF($C114 = "pos-neg", (3+VLOOKUP($B114,'Results-formatted 060121'!$A:$AJ,(K$3+2),FALSE)), VLOOKUP($B114,'Results-formatted 060121'!$A:$AJ,(K$3+2),FALSE)))</f>
        <v>3</v>
      </c>
      <c r="L114" s="95">
        <f>IF($C114 = "neg", (($D114+1) - VLOOKUP($B114,'Results-formatted 060121'!$A:$AJ,(L$3+2),FALSE)), IF($C114 = "pos-neg", (3+VLOOKUP($B114,'Results-formatted 060121'!$A:$AJ,(L$3+2),FALSE)), VLOOKUP($B114,'Results-formatted 060121'!$A:$AJ,(L$3+2),FALSE)))</f>
        <v>2</v>
      </c>
      <c r="M114" s="95">
        <f>IF($C114 = "neg", (($D114+1) - VLOOKUP($B114,'Results-formatted 060121'!$A:$AJ,(M$3+2),FALSE)), IF($C114 = "pos-neg", (3+VLOOKUP($B114,'Results-formatted 060121'!$A:$AJ,(M$3+2),FALSE)), VLOOKUP($B114,'Results-formatted 060121'!$A:$AJ,(M$3+2),FALSE)))</f>
        <v>5</v>
      </c>
      <c r="N114" s="95">
        <f>IF($C114 = "neg", (($D114+1) - VLOOKUP($B114,'Results-formatted 060121'!$A:$AJ,(N$3+2),FALSE)), IF($C114 = "pos-neg", (3+VLOOKUP($B114,'Results-formatted 060121'!$A:$AJ,(N$3+2),FALSE)), VLOOKUP($B114,'Results-formatted 060121'!$A:$AJ,(N$3+2),FALSE)))</f>
        <v>4</v>
      </c>
      <c r="O114" s="95">
        <f>IF($C114 = "neg", (($D114+1) - VLOOKUP($B114,'Results-formatted 060121'!$A:$AJ,(O$3+2),FALSE)), IF($C114 = "pos-neg", (3+VLOOKUP($B114,'Results-formatted 060121'!$A:$AJ,(O$3+2),FALSE)), VLOOKUP($B114,'Results-formatted 060121'!$A:$AJ,(O$3+2),FALSE)))</f>
        <v>2</v>
      </c>
      <c r="P114" s="95">
        <f>IF($C114 = "neg", (($D114+1) - VLOOKUP($B114,'Results-formatted 060121'!$A:$AJ,(P$3+2),FALSE)), IF($C114 = "pos-neg", (3+VLOOKUP($B114,'Results-formatted 060121'!$A:$AJ,(P$3+2),FALSE)), VLOOKUP($B114,'Results-formatted 060121'!$A:$AJ,(P$3+2),FALSE)))</f>
        <v>5</v>
      </c>
      <c r="Q114" s="95">
        <f>IF($C114 = "neg", (($D114+1) - VLOOKUP($B114,'Results-formatted 060121'!$A:$AJ,(Q$3+2),FALSE)), IF($C114 = "pos-neg", (3+VLOOKUP($B114,'Results-formatted 060121'!$A:$AJ,(Q$3+2),FALSE)), VLOOKUP($B114,'Results-formatted 060121'!$A:$AJ,(Q$3+2),FALSE)))</f>
        <v>5</v>
      </c>
      <c r="R114" s="95">
        <f>IF($C114 = "neg", (($D114+1) - VLOOKUP($B114,'Results-formatted 060121'!$A:$AJ,(R$3+2),FALSE)), IF($C114 = "pos-neg", (3+VLOOKUP($B114,'Results-formatted 060121'!$A:$AJ,(R$3+2),FALSE)), VLOOKUP($B114,'Results-formatted 060121'!$A:$AJ,(R$3+2),FALSE)))</f>
        <v>4</v>
      </c>
      <c r="S114" s="95">
        <f>IF($C114 = "neg", (($D114+1) - VLOOKUP($B114,'Results-formatted 060121'!$A:$AJ,(S$3+2),FALSE)), IF($C114 = "pos-neg", (3+VLOOKUP($B114,'Results-formatted 060121'!$A:$AJ,(S$3+2),FALSE)), VLOOKUP($B114,'Results-formatted 060121'!$A:$AJ,(S$3+2),FALSE)))</f>
        <v>2</v>
      </c>
      <c r="T114" s="95">
        <f>IF($C114 = "neg", (($D114+1) - VLOOKUP($B114,'Results-formatted 060121'!$A:$AJ,(T$3+2),FALSE)), IF($C114 = "pos-neg", (3+VLOOKUP($B114,'Results-formatted 060121'!$A:$AJ,(T$3+2),FALSE)), VLOOKUP($B114,'Results-formatted 060121'!$A:$AJ,(T$3+2),FALSE)))</f>
        <v>4</v>
      </c>
      <c r="U114" s="95">
        <f>IF($C114 = "neg", (($D114+1) - VLOOKUP($B114,'Results-formatted 060121'!$A:$AJ,(U$3+2),FALSE)), IF($C114 = "pos-neg", (3+VLOOKUP($B114,'Results-formatted 060121'!$A:$AJ,(U$3+2),FALSE)), VLOOKUP($B114,'Results-formatted 060121'!$A:$AJ,(U$3+2),FALSE)))</f>
        <v>4</v>
      </c>
      <c r="V114" s="95">
        <f>IF($C114 = "neg", (($D114+1) - VLOOKUP($B114,'Results-formatted 060121'!$A:$AJ,(V$3+2),FALSE)), IF($C114 = "pos-neg", (3+VLOOKUP($B114,'Results-formatted 060121'!$A:$AJ,(V$3+2),FALSE)), VLOOKUP($B114,'Results-formatted 060121'!$A:$AJ,(V$3+2),FALSE)))</f>
        <v>2</v>
      </c>
      <c r="W114" s="95">
        <f>IF($C114 = "neg", (($D114+1) - VLOOKUP($B114,'Results-formatted 060121'!$A:$AJ,(W$3+2),FALSE)), IF($C114 = "pos-neg", (3+VLOOKUP($B114,'Results-formatted 060121'!$A:$AJ,(W$3+2),FALSE)), VLOOKUP($B114,'Results-formatted 060121'!$A:$AJ,(W$3+2),FALSE)))</f>
        <v>5</v>
      </c>
      <c r="X114" s="95">
        <f>IF($C114 = "neg", (($D114+1) - VLOOKUP($B114,'Results-formatted 060121'!$A:$AJ,(X$3+2),FALSE)), IF($C114 = "pos-neg", (3+VLOOKUP($B114,'Results-formatted 060121'!$A:$AJ,(X$3+2),FALSE)), VLOOKUP($B114,'Results-formatted 060121'!$A:$AJ,(X$3+2),FALSE)))</f>
        <v>3</v>
      </c>
      <c r="Y114" s="95">
        <f>IF($C114 = "neg", (($D114+1) - VLOOKUP($B114,'Results-formatted 060121'!$A:$AJ,(Y$3+2),FALSE)), IF($C114 = "pos-neg", (3+VLOOKUP($B114,'Results-formatted 060121'!$A:$AJ,(Y$3+2),FALSE)), VLOOKUP($B114,'Results-formatted 060121'!$A:$AJ,(Y$3+2),FALSE)))</f>
        <v>4</v>
      </c>
      <c r="Z114" s="95">
        <f>IF($C114 = "neg", (($D114+1) - VLOOKUP($B114,'Results-formatted 060121'!$A:$AJ,(Z$3+2),FALSE)), IF($C114 = "pos-neg", (3+VLOOKUP($B114,'Results-formatted 060121'!$A:$AJ,(Z$3+2),FALSE)), VLOOKUP($B114,'Results-formatted 060121'!$A:$AJ,(Z$3+2),FALSE)))</f>
        <v>3</v>
      </c>
      <c r="AA114" s="95">
        <f>IF($C114 = "neg", (($D114+1) - VLOOKUP($B114,'Results-formatted 060121'!$A:$AJ,(AA$3+2),FALSE)), IF($C114 = "pos-neg", (3+VLOOKUP($B114,'Results-formatted 060121'!$A:$AJ,(AA$3+2),FALSE)), VLOOKUP($B114,'Results-formatted 060121'!$A:$AJ,(AA$3+2),FALSE)))</f>
        <v>4</v>
      </c>
      <c r="AB114" s="95">
        <f>IF($C114 = "neg", (($D114+1) - VLOOKUP($B114,'Results-formatted 060121'!$A:$AJ,(AB$3+2),FALSE)), IF($C114 = "pos-neg", (3+VLOOKUP($B114,'Results-formatted 060121'!$A:$AJ,(AB$3+2),FALSE)), VLOOKUP($B114,'Results-formatted 060121'!$A:$AJ,(AB$3+2),FALSE)))</f>
        <v>4</v>
      </c>
      <c r="AC114" s="95">
        <f>IF($C114 = "neg", (($D114+1) - VLOOKUP($B114,'Results-formatted 060121'!$A:$AJ,(AC$3+2),FALSE)), IF($C114 = "pos-neg", (3+VLOOKUP($B114,'Results-formatted 060121'!$A:$AJ,(AC$3+2),FALSE)), VLOOKUP($B114,'Results-formatted 060121'!$A:$AJ,(AC$3+2),FALSE)))</f>
        <v>3</v>
      </c>
      <c r="AD114" s="95">
        <f>IF($C114 = "neg", (($D114+1) - VLOOKUP($B114,'Results-formatted 060121'!$A:$AJ,(AD$3+2),FALSE)), IF($C114 = "pos-neg", (3+VLOOKUP($B114,'Results-formatted 060121'!$A:$AJ,(AD$3+2),FALSE)), VLOOKUP($B114,'Results-formatted 060121'!$A:$AJ,(AD$3+2),FALSE)))</f>
        <v>4</v>
      </c>
      <c r="AE114" s="95">
        <f>IF($C114 = "neg", (($D114+1) - VLOOKUP($B114,'Results-formatted 060121'!$A:$AJ,(AE$3+2),FALSE)), IF($C114 = "pos-neg", (3+VLOOKUP($B114,'Results-formatted 060121'!$A:$AJ,(AE$3+2),FALSE)), VLOOKUP($B114,'Results-formatted 060121'!$A:$AJ,(AE$3+2),FALSE)))</f>
        <v>5</v>
      </c>
      <c r="AF114" s="95">
        <f>IF($C114 = "neg", (($D114+1) - VLOOKUP($B114,'Results-formatted 060121'!$A:$AJ,(AF$3+2),FALSE)), IF($C114 = "pos-neg", (3+VLOOKUP($B114,'Results-formatted 060121'!$A:$AJ,(AF$3+2),FALSE)), VLOOKUP($B114,'Results-formatted 060121'!$A:$AJ,(AF$3+2),FALSE)))</f>
        <v>5</v>
      </c>
      <c r="AG114" s="95">
        <f>IF($C114 = "neg", (($D114+1) - VLOOKUP($B114,'Results-formatted 060121'!$A:$AJ,(AG$3+2),FALSE)), IF($C114 = "pos-neg", (3+VLOOKUP($B114,'Results-formatted 060121'!$A:$AJ,(AG$3+2),FALSE)), VLOOKUP($B114,'Results-formatted 060121'!$A:$AJ,(AG$3+2),FALSE)))</f>
        <v>3</v>
      </c>
      <c r="AH114" s="95">
        <f>IF($C114 = "neg", (($D114+1) - VLOOKUP($B114,'Results-formatted 060121'!$A:$AJ,(AH$3+2),FALSE)), IF($C114 = "pos-neg", (3+VLOOKUP($B114,'Results-formatted 060121'!$A:$AJ,(AH$3+2),FALSE)), VLOOKUP($B114,'Results-formatted 060121'!$A:$AJ,(AH$3+2),FALSE)))</f>
        <v>4</v>
      </c>
      <c r="AI114" s="95">
        <f>IF($C114 = "neg", (($D114+1) - VLOOKUP($B114,'Results-formatted 060121'!$A:$AJ,(AI$3+2),FALSE)), IF($C114 = "pos-neg", (3+VLOOKUP($B114,'Results-formatted 060121'!$A:$AJ,(AI$3+2),FALSE)), VLOOKUP($B114,'Results-formatted 060121'!$A:$AJ,(AI$3+2),FALSE)))</f>
        <v>4</v>
      </c>
      <c r="AJ114" s="95">
        <f>IF($C114 = "neg", (($D114+1) - VLOOKUP($B114,'Results-formatted 060121'!$A:$AJ,(AJ$3+2),FALSE)), IF($C114 = "pos-neg", (3+VLOOKUP($B114,'Results-formatted 060121'!$A:$AJ,(AJ$3+2),FALSE)), VLOOKUP($B114,'Results-formatted 060121'!$A:$AJ,(AJ$3+2),FALSE)))</f>
        <v>5</v>
      </c>
      <c r="AK114" s="95">
        <f>IF($C114 = "neg", (($D114+1) - VLOOKUP($B114,'Results-formatted 060121'!$A:$AJ,(AK$3+2),FALSE)), IF($C114 = "pos-neg", (3+VLOOKUP($B114,'Results-formatted 060121'!$A:$AJ,(AK$3+2),FALSE)), VLOOKUP($B114,'Results-formatted 060121'!$A:$AJ,(AK$3+2),FALSE)))</f>
        <v>4</v>
      </c>
      <c r="AL114" s="95">
        <f>IF($C114 = "neg", (($D114+1) - VLOOKUP($B114,'Results-formatted 060121'!$A:$AJ,(AL$3+2),FALSE)), IF($C114 = "pos-neg", (3+VLOOKUP($B114,'Results-formatted 060121'!$A:$AJ,(AL$3+2),FALSE)), VLOOKUP($B114,'Results-formatted 060121'!$A:$AJ,(AL$3+2),FALSE)))</f>
        <v>3</v>
      </c>
      <c r="AM114" s="95">
        <f>IF($C114 = "neg", (($D114+1) - VLOOKUP($B114,'Results-formatted 060121'!$A:AJ,(AM$3+2),FALSE)), IF($C114 = "pos-neg", (3+VLOOKUP($B114,'Results-formatted 060121'!$A:AJ,(AM$3+2),FALSE)), VLOOKUP($B114,'Results-formatted 060121'!$A:AJ,(AM$3+2),FALSE)))</f>
        <v>5</v>
      </c>
      <c r="AN114" s="95">
        <f>IF($C114 = "neg", (($D114+1) - VLOOKUP($B114,'Results-formatted 060121'!$A:AK,(AN$3+2),FALSE)), IF($C114 = "pos-neg", (3+VLOOKUP($B114,'Results-formatted 060121'!$A:AK,(AN$3+2),FALSE)), VLOOKUP($B114,'Results-formatted 060121'!$A:AK,(AN$3+2),FALSE)))</f>
        <v>2</v>
      </c>
      <c r="AO114" s="95">
        <f>IF($C114 = "neg", (($D114+1) - VLOOKUP($B114,'Results-formatted 060121'!$A:AL,(AO$3+2),FALSE)), IF($C114 = "pos-neg", (3+VLOOKUP($B114,'Results-formatted 060121'!$A:AL,(AO$3+2),FALSE)), VLOOKUP($B114,'Results-formatted 060121'!$A:AL,(AO$3+2),FALSE)))</f>
        <v>3</v>
      </c>
      <c r="AP114" s="95">
        <f>IF($C114 = "neg", (($D114+1) - VLOOKUP($B114,'Results-formatted 060121'!$A:AM,(AP$3+2),FALSE)), IF($C114 = "pos-neg", (3+VLOOKUP($B114,'Results-formatted 060121'!$A:AM,(AP$3+2),FALSE)), VLOOKUP($B114,'Results-formatted 060121'!$A:AM,(AP$3+2),FALSE)))</f>
        <v>4</v>
      </c>
      <c r="AQ114" s="95">
        <f>IF($C114 = "neg", (($D114+1) - VLOOKUP($B114,'Results-formatted 060121'!$A:AN,(AQ$3+2),FALSE)), IF($C114 = "pos-neg", (3+VLOOKUP($B114,'Results-formatted 060121'!$A:AN,(AQ$3+2),FALSE)), VLOOKUP($B114,'Results-formatted 060121'!$A:AN,(AQ$3+2),FALSE)))</f>
        <v>4</v>
      </c>
      <c r="AR114" s="95">
        <f>IF($C114 = "neg", (($D114+1) - VLOOKUP($B114,'Results-formatted 060121'!$A:AO,(AR$3+2),FALSE)), IF($C114 = "pos-neg", (3+VLOOKUP($B114,'Results-formatted 060121'!$A:AO,(AR$3+2),FALSE)), VLOOKUP($B114,'Results-formatted 060121'!$A:AO,(AR$3+2),FALSE)))</f>
        <v>1</v>
      </c>
      <c r="AS114" s="95">
        <f>IF($C114 = "neg", (($D114+1) - VLOOKUP($B114,'Results-formatted 060121'!$A:AP,(AS$3+2),FALSE)), IF($C114 = "pos-neg", (3+VLOOKUP($B114,'Results-formatted 060121'!$A:AP,(AS$3+2),FALSE)), VLOOKUP($B114,'Results-formatted 060121'!$A:AP,(AS$3+2),FALSE)))</f>
        <v>5</v>
      </c>
      <c r="AT114" s="95">
        <f>IF($C114 = "neg", (($D114+1) - VLOOKUP($B114,'Results-formatted 060121'!$A:AQ,(AT$3+2),FALSE)), IF($C114 = "pos-neg", (3+VLOOKUP($B114,'Results-formatted 060121'!$A:AQ,(AT$3+2),FALSE)), VLOOKUP($B114,'Results-formatted 060121'!$A:AQ,(AT$3+2),FALSE)))</f>
        <v>3</v>
      </c>
      <c r="AU114" s="95">
        <f>IF($C114 = "neg", (($D114+1) - VLOOKUP($B114,'Results-formatted 060121'!$A:AR,(AU$3+2),FALSE)), IF($C114 = "pos-neg", (3+VLOOKUP($B114,'Results-formatted 060121'!$A:AR,(AU$3+2),FALSE)), VLOOKUP($B114,'Results-formatted 060121'!$A:AR,(AU$3+2),FALSE)))</f>
        <v>3</v>
      </c>
      <c r="AV114" s="95">
        <f>IF($C114 = "neg", (($D114+1) - VLOOKUP($B114,'Results-formatted 060121'!$A:AS,(AV$3+2),FALSE)), IF($C114 = "pos-neg", (3+VLOOKUP($B114,'Results-formatted 060121'!$A:AS,(AV$3+2),FALSE)), VLOOKUP($B114,'Results-formatted 060121'!$A:AS,(AV$3+2),FALSE)))</f>
        <v>4</v>
      </c>
      <c r="AW114" s="95">
        <f>IF($C114 = "neg", (($D114+1) - VLOOKUP($B114,'Results-formatted 060121'!$A:AT,(AW$3+2),FALSE)), IF($C114 = "pos-neg", (3+VLOOKUP($B114,'Results-formatted 060121'!$A:AT,(AW$3+2),FALSE)), VLOOKUP($B114,'Results-formatted 060121'!$A:AT,(AW$3+2),FALSE)))</f>
        <v>4</v>
      </c>
      <c r="AX114" s="95">
        <f>IF($C114 = "neg", (($D114+1) - VLOOKUP($B114,'Results-formatted 060121'!$A:AU,(AX$3+2),FALSE)), IF($C114 = "pos-neg", (3+VLOOKUP($B114,'Results-formatted 060121'!$A:AU,(AX$3+2),FALSE)), VLOOKUP($B114,'Results-formatted 060121'!$A:AU,(AX$3+2),FALSE)))</f>
        <v>3</v>
      </c>
      <c r="AY114" s="95">
        <f>IF($C114 = "neg", (($D114+1) - VLOOKUP($B114,'Results-formatted 060121'!$A:AV,(AY$3+2),FALSE)), IF($C114 = "pos-neg", (3+VLOOKUP($B114,'Results-formatted 060121'!$A:AV,(AY$3+2),FALSE)), VLOOKUP($B114,'Results-formatted 060121'!$A:AV,(AY$3+2),FALSE)))</f>
        <v>0</v>
      </c>
      <c r="AZ114" s="95">
        <f>IF($C114 = "neg", (($D114+1) - VLOOKUP($B114,'Results-formatted 060121'!$A:AW,(AZ$3+2),FALSE)), IF($C114 = "pos-neg", (3+VLOOKUP($B114,'Results-formatted 060121'!$A:AW,(AZ$3+2),FALSE)), VLOOKUP($B114,'Results-formatted 060121'!$A:AW,(AZ$3+2),FALSE)))</f>
        <v>2</v>
      </c>
      <c r="BA114" s="95">
        <f>IF($C114 = "neg", (($D114+1) - VLOOKUP($B114,'Results-formatted 060121'!$A:AX,(BA$3+2),FALSE)), IF($C114 = "pos-neg", (3+VLOOKUP($B114,'Results-formatted 060121'!$A:AX,(BA$3+2),FALSE)), VLOOKUP($B114,'Results-formatted 060121'!$A:AX,(BA$3+2),FALSE)))</f>
        <v>4</v>
      </c>
      <c r="BB114" s="95">
        <f>IF($C114 = "neg", (($D114+1) - VLOOKUP($B114,'Results-formatted 060121'!$A:AY,(BB$3+2),FALSE)), IF($C114 = "pos-neg", (3+VLOOKUP($B114,'Results-formatted 060121'!$A:AY,(BB$3+2),FALSE)), VLOOKUP($B114,'Results-formatted 060121'!$A:AY,(BB$3+2),FALSE)))</f>
        <v>4</v>
      </c>
      <c r="BC114" s="95">
        <f>IF($C114 = "neg", (($D114+1) - VLOOKUP($B114,'Results-formatted 060121'!$A:AZ,(BC$3+2),FALSE)), IF($C114 = "pos-neg", (3+VLOOKUP($B114,'Results-formatted 060121'!$A:AZ,(BC$3+2),FALSE)), VLOOKUP($B114,'Results-formatted 060121'!$A:AZ,(BC$3+2),FALSE)))</f>
        <v>4</v>
      </c>
      <c r="BD114" s="95">
        <f>IF($C114 = "neg", (($D114+1) - VLOOKUP($B114,'Results-formatted 060121'!$A:BA,(BD$3+2),FALSE)), IF($C114 = "pos-neg", (3+VLOOKUP($B114,'Results-formatted 060121'!$A:BA,(BD$3+2),FALSE)), VLOOKUP($B114,'Results-formatted 060121'!$A:BA,(BD$3+2),FALSE)))</f>
        <v>4</v>
      </c>
      <c r="BE114" s="95">
        <f>IF($C114 = "neg", (($D114+1) - VLOOKUP($B114,'Results-formatted 060121'!$A:BB,(BE$3+2),FALSE)), IF($C114 = "pos-neg", (3+VLOOKUP($B114,'Results-formatted 060121'!$A:BB,(BE$3+2),FALSE)), VLOOKUP($B114,'Results-formatted 060121'!$A:BB,(BE$3+2),FALSE)))</f>
        <v>3</v>
      </c>
      <c r="BF114" s="95">
        <f>IF($C114 = "neg", (($D114+1) - VLOOKUP($B114,'Results-formatted 060121'!$A:BC,(BF$3+2),FALSE)), IF($C114 = "pos-neg", (3+VLOOKUP($B114,'Results-formatted 060121'!$A:BC,(BF$3+2),FALSE)), VLOOKUP($B114,'Results-formatted 060121'!$A:BC,(BF$3+2),FALSE)))</f>
        <v>3</v>
      </c>
      <c r="BG114" s="95">
        <f>IF($C114 = "neg", (($D114+1) - VLOOKUP($B114,'Results-formatted 060121'!$A:BD,(BG$3+2),FALSE)), IF($C114 = "pos-neg", (3+VLOOKUP($B114,'Results-formatted 060121'!$A:BD,(BG$3+2),FALSE)), VLOOKUP($B114,'Results-formatted 060121'!$A:BD,(BG$3+2),FALSE)))</f>
        <v>4</v>
      </c>
      <c r="BH114" s="95">
        <f>IF($C114 = "neg", (($D114+1) - VLOOKUP($B114,'Results-formatted 060121'!$A:BE,(BH$3+2),FALSE)), IF($C114 = "pos-neg", (3+VLOOKUP($B114,'Results-formatted 060121'!$A:BE,(BH$3+2),FALSE)), VLOOKUP($B114,'Results-formatted 060121'!$A:BE,(BH$3+2),FALSE)))</f>
        <v>3</v>
      </c>
      <c r="BI114" s="95">
        <f>IF($C114 = "neg", (($D114+1) - VLOOKUP($B114,'Results-formatted 060121'!$A:BF,(BI$3+2),FALSE)), IF($C114 = "pos-neg", (3+VLOOKUP($B114,'Results-formatted 060121'!$A:BF,(BI$3+2),FALSE)), VLOOKUP($B114,'Results-formatted 060121'!$A:BF,(BI$3+2),FALSE)))</f>
        <v>3</v>
      </c>
      <c r="BJ114" s="95">
        <f>IF($C114 = "neg", (($D114+1) - VLOOKUP($B114,'Results-formatted 060121'!$A:BG,(BJ$3+2),FALSE)), IF($C114 = "pos-neg", (3+VLOOKUP($B114,'Results-formatted 060121'!$A:BG,(BJ$3+2),FALSE)), VLOOKUP($B114,'Results-formatted 060121'!$A:BG,(BJ$3+2),FALSE)))</f>
        <v>2</v>
      </c>
      <c r="BK114" s="95">
        <f>IF($C114 = "neg", (($D114+1) - VLOOKUP($B114,'Results-formatted 060121'!$A:BH,(BK$3+2),FALSE)), IF($C114 = "pos-neg", (3+VLOOKUP($B114,'Results-formatted 060121'!$A:BH,(BK$3+2),FALSE)), VLOOKUP($B114,'Results-formatted 060121'!$A:BH,(BK$3+2),FALSE)))</f>
        <v>4</v>
      </c>
      <c r="BL114" s="95">
        <f>IF($C114 = "neg", (($D114+1) - VLOOKUP($B114,'Results-formatted 060121'!$A:BI,(BL$3+2),FALSE)), IF($C114 = "pos-neg", (3+VLOOKUP($B114,'Results-formatted 060121'!$A:BI,(BL$3+2),FALSE)), VLOOKUP($B114,'Results-formatted 060121'!$A:BI,(BL$3+2),FALSE)))</f>
        <v>3</v>
      </c>
      <c r="BM114" s="95">
        <f>IF($C114 = "neg", (($D114+1) - VLOOKUP($B114,'Results-formatted 060121'!$A:BJ,(BM$3+2),FALSE)), IF($C114 = "pos-neg", (3+VLOOKUP($B114,'Results-formatted 060121'!$A:BJ,(BM$3+2),FALSE)), VLOOKUP($B114,'Results-formatted 060121'!$A:BJ,(BM$3+2),FALSE)))</f>
        <v>4</v>
      </c>
      <c r="BN114" s="95"/>
      <c r="BO114" s="95"/>
      <c r="BP114" s="95"/>
      <c r="BQ114" s="95"/>
      <c r="BR114" s="95"/>
      <c r="BS114" s="95"/>
      <c r="BT114" s="95"/>
      <c r="BU114" s="95"/>
      <c r="BV114" s="95"/>
      <c r="BW114" s="95"/>
      <c r="BX114" s="95"/>
      <c r="BY114" s="95"/>
      <c r="BZ114" s="95"/>
      <c r="CA114" s="95"/>
      <c r="CB114" s="95"/>
      <c r="CC114" s="95"/>
      <c r="CD114" s="98"/>
      <c r="CE114" s="25">
        <f t="shared" si="35"/>
        <v>3.4833333333333334</v>
      </c>
      <c r="CF114" s="25">
        <f t="shared" si="36"/>
        <v>1.0812996992268253</v>
      </c>
    </row>
    <row r="115" spans="2:84" ht="42" x14ac:dyDescent="0.15">
      <c r="B115" s="84" t="s">
        <v>778</v>
      </c>
      <c r="C115" s="86" t="s">
        <v>224</v>
      </c>
      <c r="D115" s="2">
        <v>5</v>
      </c>
      <c r="E115" s="15" t="s">
        <v>63</v>
      </c>
      <c r="F115" s="95">
        <f>IF($C115 = "neg", (($D115+1) - VLOOKUP($B115,'Results-formatted 060121'!$A:$AJ,(F$3+2),FALSE)), IF($C115 = "pos-neg", (3+VLOOKUP($B115,'Results-formatted 060121'!$A:$AJ,(F$3+2),FALSE)), VLOOKUP($B115,'Results-formatted 060121'!$A:$AJ,(F$3+2),FALSE)))</f>
        <v>3</v>
      </c>
      <c r="G115" s="95">
        <f>IF($C115 = "neg", (($D115+1) - VLOOKUP($B115,'Results-formatted 060121'!$A:$AJ,(G$3+2),FALSE)), IF($C115 = "pos-neg", (3+VLOOKUP($B115,'Results-formatted 060121'!$A:$AJ,(G$3+2),FALSE)), VLOOKUP($B115,'Results-formatted 060121'!$A:$AJ,(G$3+2),FALSE)))</f>
        <v>5</v>
      </c>
      <c r="H115" s="95">
        <f>IF($C115 = "neg", (($D115+1) - VLOOKUP($B115,'Results-formatted 060121'!$A:$AJ,(H$3+2),FALSE)), IF($C115 = "pos-neg", (3+VLOOKUP($B115,'Results-formatted 060121'!$A:$AJ,(H$3+2),FALSE)), VLOOKUP($B115,'Results-formatted 060121'!$A:$AJ,(H$3+2),FALSE)))</f>
        <v>3</v>
      </c>
      <c r="I115" s="95">
        <f>IF($C115 = "neg", (($D115+1) - VLOOKUP($B115,'Results-formatted 060121'!$A:$AJ,(I$3+2),FALSE)), IF($C115 = "pos-neg", (3+VLOOKUP($B115,'Results-formatted 060121'!$A:$AJ,(I$3+2),FALSE)), VLOOKUP($B115,'Results-formatted 060121'!$A:$AJ,(I$3+2),FALSE)))</f>
        <v>3</v>
      </c>
      <c r="J115" s="95">
        <f>IF($C115 = "neg", (($D115+1) - VLOOKUP($B115,'Results-formatted 060121'!$A:$AJ,(J$3+2),FALSE)), IF($C115 = "pos-neg", (3+VLOOKUP($B115,'Results-formatted 060121'!$A:$AJ,(J$3+2),FALSE)), VLOOKUP($B115,'Results-formatted 060121'!$A:$AJ,(J$3+2),FALSE)))</f>
        <v>3</v>
      </c>
      <c r="K115" s="95">
        <f>IF($C115 = "neg", (($D115+1) - VLOOKUP($B115,'Results-formatted 060121'!$A:$AJ,(K$3+2),FALSE)), IF($C115 = "pos-neg", (3+VLOOKUP($B115,'Results-formatted 060121'!$A:$AJ,(K$3+2),FALSE)), VLOOKUP($B115,'Results-formatted 060121'!$A:$AJ,(K$3+2),FALSE)))</f>
        <v>3</v>
      </c>
      <c r="L115" s="95">
        <f>IF($C115 = "neg", (($D115+1) - VLOOKUP($B115,'Results-formatted 060121'!$A:$AJ,(L$3+2),FALSE)), IF($C115 = "pos-neg", (3+VLOOKUP($B115,'Results-formatted 060121'!$A:$AJ,(L$3+2),FALSE)), VLOOKUP($B115,'Results-formatted 060121'!$A:$AJ,(L$3+2),FALSE)))</f>
        <v>2</v>
      </c>
      <c r="M115" s="95">
        <f>IF($C115 = "neg", (($D115+1) - VLOOKUP($B115,'Results-formatted 060121'!$A:$AJ,(M$3+2),FALSE)), IF($C115 = "pos-neg", (3+VLOOKUP($B115,'Results-formatted 060121'!$A:$AJ,(M$3+2),FALSE)), VLOOKUP($B115,'Results-formatted 060121'!$A:$AJ,(M$3+2),FALSE)))</f>
        <v>3</v>
      </c>
      <c r="N115" s="95">
        <f>IF($C115 = "neg", (($D115+1) - VLOOKUP($B115,'Results-formatted 060121'!$A:$AJ,(N$3+2),FALSE)), IF($C115 = "pos-neg", (3+VLOOKUP($B115,'Results-formatted 060121'!$A:$AJ,(N$3+2),FALSE)), VLOOKUP($B115,'Results-formatted 060121'!$A:$AJ,(N$3+2),FALSE)))</f>
        <v>4</v>
      </c>
      <c r="O115" s="95">
        <f>IF($C115 = "neg", (($D115+1) - VLOOKUP($B115,'Results-formatted 060121'!$A:$AJ,(O$3+2),FALSE)), IF($C115 = "pos-neg", (3+VLOOKUP($B115,'Results-formatted 060121'!$A:$AJ,(O$3+2),FALSE)), VLOOKUP($B115,'Results-formatted 060121'!$A:$AJ,(O$3+2),FALSE)))</f>
        <v>1</v>
      </c>
      <c r="P115" s="95">
        <f>IF($C115 = "neg", (($D115+1) - VLOOKUP($B115,'Results-formatted 060121'!$A:$AJ,(P$3+2),FALSE)), IF($C115 = "pos-neg", (3+VLOOKUP($B115,'Results-formatted 060121'!$A:$AJ,(P$3+2),FALSE)), VLOOKUP($B115,'Results-formatted 060121'!$A:$AJ,(P$3+2),FALSE)))</f>
        <v>2</v>
      </c>
      <c r="Q115" s="95">
        <f>IF($C115 = "neg", (($D115+1) - VLOOKUP($B115,'Results-formatted 060121'!$A:$AJ,(Q$3+2),FALSE)), IF($C115 = "pos-neg", (3+VLOOKUP($B115,'Results-formatted 060121'!$A:$AJ,(Q$3+2),FALSE)), VLOOKUP($B115,'Results-formatted 060121'!$A:$AJ,(Q$3+2),FALSE)))</f>
        <v>3</v>
      </c>
      <c r="R115" s="95">
        <f>IF($C115 = "neg", (($D115+1) - VLOOKUP($B115,'Results-formatted 060121'!$A:$AJ,(R$3+2),FALSE)), IF($C115 = "pos-neg", (3+VLOOKUP($B115,'Results-formatted 060121'!$A:$AJ,(R$3+2),FALSE)), VLOOKUP($B115,'Results-formatted 060121'!$A:$AJ,(R$3+2),FALSE)))</f>
        <v>3</v>
      </c>
      <c r="S115" s="95">
        <f>IF($C115 = "neg", (($D115+1) - VLOOKUP($B115,'Results-formatted 060121'!$A:$AJ,(S$3+2),FALSE)), IF($C115 = "pos-neg", (3+VLOOKUP($B115,'Results-formatted 060121'!$A:$AJ,(S$3+2),FALSE)), VLOOKUP($B115,'Results-formatted 060121'!$A:$AJ,(S$3+2),FALSE)))</f>
        <v>1</v>
      </c>
      <c r="T115" s="95">
        <f>IF($C115 = "neg", (($D115+1) - VLOOKUP($B115,'Results-formatted 060121'!$A:$AJ,(T$3+2),FALSE)), IF($C115 = "pos-neg", (3+VLOOKUP($B115,'Results-formatted 060121'!$A:$AJ,(T$3+2),FALSE)), VLOOKUP($B115,'Results-formatted 060121'!$A:$AJ,(T$3+2),FALSE)))</f>
        <v>4</v>
      </c>
      <c r="U115" s="95">
        <f>IF($C115 = "neg", (($D115+1) - VLOOKUP($B115,'Results-formatted 060121'!$A:$AJ,(U$3+2),FALSE)), IF($C115 = "pos-neg", (3+VLOOKUP($B115,'Results-formatted 060121'!$A:$AJ,(U$3+2),FALSE)), VLOOKUP($B115,'Results-formatted 060121'!$A:$AJ,(U$3+2),FALSE)))</f>
        <v>4</v>
      </c>
      <c r="V115" s="95">
        <f>IF($C115 = "neg", (($D115+1) - VLOOKUP($B115,'Results-formatted 060121'!$A:$AJ,(V$3+2),FALSE)), IF($C115 = "pos-neg", (3+VLOOKUP($B115,'Results-formatted 060121'!$A:$AJ,(V$3+2),FALSE)), VLOOKUP($B115,'Results-formatted 060121'!$A:$AJ,(V$3+2),FALSE)))</f>
        <v>3</v>
      </c>
      <c r="W115" s="95">
        <f>IF($C115 = "neg", (($D115+1) - VLOOKUP($B115,'Results-formatted 060121'!$A:$AJ,(W$3+2),FALSE)), IF($C115 = "pos-neg", (3+VLOOKUP($B115,'Results-formatted 060121'!$A:$AJ,(W$3+2),FALSE)), VLOOKUP($B115,'Results-formatted 060121'!$A:$AJ,(W$3+2),FALSE)))</f>
        <v>3</v>
      </c>
      <c r="X115" s="95">
        <f>IF($C115 = "neg", (($D115+1) - VLOOKUP($B115,'Results-formatted 060121'!$A:$AJ,(X$3+2),FALSE)), IF($C115 = "pos-neg", (3+VLOOKUP($B115,'Results-formatted 060121'!$A:$AJ,(X$3+2),FALSE)), VLOOKUP($B115,'Results-formatted 060121'!$A:$AJ,(X$3+2),FALSE)))</f>
        <v>2</v>
      </c>
      <c r="Y115" s="95">
        <f>IF($C115 = "neg", (($D115+1) - VLOOKUP($B115,'Results-formatted 060121'!$A:$AJ,(Y$3+2),FALSE)), IF($C115 = "pos-neg", (3+VLOOKUP($B115,'Results-formatted 060121'!$A:$AJ,(Y$3+2),FALSE)), VLOOKUP($B115,'Results-formatted 060121'!$A:$AJ,(Y$3+2),FALSE)))</f>
        <v>4</v>
      </c>
      <c r="Z115" s="95">
        <f>IF($C115 = "neg", (($D115+1) - VLOOKUP($B115,'Results-formatted 060121'!$A:$AJ,(Z$3+2),FALSE)), IF($C115 = "pos-neg", (3+VLOOKUP($B115,'Results-formatted 060121'!$A:$AJ,(Z$3+2),FALSE)), VLOOKUP($B115,'Results-formatted 060121'!$A:$AJ,(Z$3+2),FALSE)))</f>
        <v>3</v>
      </c>
      <c r="AA115" s="95">
        <f>IF($C115 = "neg", (($D115+1) - VLOOKUP($B115,'Results-formatted 060121'!$A:$AJ,(AA$3+2),FALSE)), IF($C115 = "pos-neg", (3+VLOOKUP($B115,'Results-formatted 060121'!$A:$AJ,(AA$3+2),FALSE)), VLOOKUP($B115,'Results-formatted 060121'!$A:$AJ,(AA$3+2),FALSE)))</f>
        <v>4</v>
      </c>
      <c r="AB115" s="95">
        <f>IF($C115 = "neg", (($D115+1) - VLOOKUP($B115,'Results-formatted 060121'!$A:$AJ,(AB$3+2),FALSE)), IF($C115 = "pos-neg", (3+VLOOKUP($B115,'Results-formatted 060121'!$A:$AJ,(AB$3+2),FALSE)), VLOOKUP($B115,'Results-formatted 060121'!$A:$AJ,(AB$3+2),FALSE)))</f>
        <v>4</v>
      </c>
      <c r="AC115" s="95">
        <f>IF($C115 = "neg", (($D115+1) - VLOOKUP($B115,'Results-formatted 060121'!$A:$AJ,(AC$3+2),FALSE)), IF($C115 = "pos-neg", (3+VLOOKUP($B115,'Results-formatted 060121'!$A:$AJ,(AC$3+2),FALSE)), VLOOKUP($B115,'Results-formatted 060121'!$A:$AJ,(AC$3+2),FALSE)))</f>
        <v>3</v>
      </c>
      <c r="AD115" s="95">
        <f>IF($C115 = "neg", (($D115+1) - VLOOKUP($B115,'Results-formatted 060121'!$A:$AJ,(AD$3+2),FALSE)), IF($C115 = "pos-neg", (3+VLOOKUP($B115,'Results-formatted 060121'!$A:$AJ,(AD$3+2),FALSE)), VLOOKUP($B115,'Results-formatted 060121'!$A:$AJ,(AD$3+2),FALSE)))</f>
        <v>3</v>
      </c>
      <c r="AE115" s="95">
        <f>IF($C115 = "neg", (($D115+1) - VLOOKUP($B115,'Results-formatted 060121'!$A:$AJ,(AE$3+2),FALSE)), IF($C115 = "pos-neg", (3+VLOOKUP($B115,'Results-formatted 060121'!$A:$AJ,(AE$3+2),FALSE)), VLOOKUP($B115,'Results-formatted 060121'!$A:$AJ,(AE$3+2),FALSE)))</f>
        <v>3</v>
      </c>
      <c r="AF115" s="95">
        <f>IF($C115 = "neg", (($D115+1) - VLOOKUP($B115,'Results-formatted 060121'!$A:$AJ,(AF$3+2),FALSE)), IF($C115 = "pos-neg", (3+VLOOKUP($B115,'Results-formatted 060121'!$A:$AJ,(AF$3+2),FALSE)), VLOOKUP($B115,'Results-formatted 060121'!$A:$AJ,(AF$3+2),FALSE)))</f>
        <v>3</v>
      </c>
      <c r="AG115" s="95">
        <f>IF($C115 = "neg", (($D115+1) - VLOOKUP($B115,'Results-formatted 060121'!$A:$AJ,(AG$3+2),FALSE)), IF($C115 = "pos-neg", (3+VLOOKUP($B115,'Results-formatted 060121'!$A:$AJ,(AG$3+2),FALSE)), VLOOKUP($B115,'Results-formatted 060121'!$A:$AJ,(AG$3+2),FALSE)))</f>
        <v>3</v>
      </c>
      <c r="AH115" s="95">
        <f>IF($C115 = "neg", (($D115+1) - VLOOKUP($B115,'Results-formatted 060121'!$A:$AJ,(AH$3+2),FALSE)), IF($C115 = "pos-neg", (3+VLOOKUP($B115,'Results-formatted 060121'!$A:$AJ,(AH$3+2),FALSE)), VLOOKUP($B115,'Results-formatted 060121'!$A:$AJ,(AH$3+2),FALSE)))</f>
        <v>1</v>
      </c>
      <c r="AI115" s="95">
        <f>IF($C115 = "neg", (($D115+1) - VLOOKUP($B115,'Results-formatted 060121'!$A:$AJ,(AI$3+2),FALSE)), IF($C115 = "pos-neg", (3+VLOOKUP($B115,'Results-formatted 060121'!$A:$AJ,(AI$3+2),FALSE)), VLOOKUP($B115,'Results-formatted 060121'!$A:$AJ,(AI$3+2),FALSE)))</f>
        <v>3</v>
      </c>
      <c r="AJ115" s="95">
        <f>IF($C115 = "neg", (($D115+1) - VLOOKUP($B115,'Results-formatted 060121'!$A:$AJ,(AJ$3+2),FALSE)), IF($C115 = "pos-neg", (3+VLOOKUP($B115,'Results-formatted 060121'!$A:$AJ,(AJ$3+2),FALSE)), VLOOKUP($B115,'Results-formatted 060121'!$A:$AJ,(AJ$3+2),FALSE)))</f>
        <v>3</v>
      </c>
      <c r="AK115" s="95">
        <f>IF($C115 = "neg", (($D115+1) - VLOOKUP($B115,'Results-formatted 060121'!$A:$AJ,(AK$3+2),FALSE)), IF($C115 = "pos-neg", (3+VLOOKUP($B115,'Results-formatted 060121'!$A:$AJ,(AK$3+2),FALSE)), VLOOKUP($B115,'Results-formatted 060121'!$A:$AJ,(AK$3+2),FALSE)))</f>
        <v>3</v>
      </c>
      <c r="AL115" s="95">
        <f>IF($C115 = "neg", (($D115+1) - VLOOKUP($B115,'Results-formatted 060121'!$A:$AJ,(AL$3+2),FALSE)), IF($C115 = "pos-neg", (3+VLOOKUP($B115,'Results-formatted 060121'!$A:$AJ,(AL$3+2),FALSE)), VLOOKUP($B115,'Results-formatted 060121'!$A:$AJ,(AL$3+2),FALSE)))</f>
        <v>3</v>
      </c>
      <c r="AM115" s="95">
        <f>IF($C115 = "neg", (($D115+1) - VLOOKUP($B115,'Results-formatted 060121'!$A:AJ,(AM$3+2),FALSE)), IF($C115 = "pos-neg", (3+VLOOKUP($B115,'Results-formatted 060121'!$A:AJ,(AM$3+2),FALSE)), VLOOKUP($B115,'Results-formatted 060121'!$A:AJ,(AM$3+2),FALSE)))</f>
        <v>4</v>
      </c>
      <c r="AN115" s="95">
        <f>IF($C115 = "neg", (($D115+1) - VLOOKUP($B115,'Results-formatted 060121'!$A:AK,(AN$3+2),FALSE)), IF($C115 = "pos-neg", (3+VLOOKUP($B115,'Results-formatted 060121'!$A:AK,(AN$3+2),FALSE)), VLOOKUP($B115,'Results-formatted 060121'!$A:AK,(AN$3+2),FALSE)))</f>
        <v>2</v>
      </c>
      <c r="AO115" s="95">
        <f>IF($C115 = "neg", (($D115+1) - VLOOKUP($B115,'Results-formatted 060121'!$A:AL,(AO$3+2),FALSE)), IF($C115 = "pos-neg", (3+VLOOKUP($B115,'Results-formatted 060121'!$A:AL,(AO$3+2),FALSE)), VLOOKUP($B115,'Results-formatted 060121'!$A:AL,(AO$3+2),FALSE)))</f>
        <v>3</v>
      </c>
      <c r="AP115" s="95">
        <f>IF($C115 = "neg", (($D115+1) - VLOOKUP($B115,'Results-formatted 060121'!$A:AM,(AP$3+2),FALSE)), IF($C115 = "pos-neg", (3+VLOOKUP($B115,'Results-formatted 060121'!$A:AM,(AP$3+2),FALSE)), VLOOKUP($B115,'Results-formatted 060121'!$A:AM,(AP$3+2),FALSE)))</f>
        <v>1</v>
      </c>
      <c r="AQ115" s="95">
        <f>IF($C115 = "neg", (($D115+1) - VLOOKUP($B115,'Results-formatted 060121'!$A:AN,(AQ$3+2),FALSE)), IF($C115 = "pos-neg", (3+VLOOKUP($B115,'Results-formatted 060121'!$A:AN,(AQ$3+2),FALSE)), VLOOKUP($B115,'Results-formatted 060121'!$A:AN,(AQ$3+2),FALSE)))</f>
        <v>3</v>
      </c>
      <c r="AR115" s="95">
        <f>IF($C115 = "neg", (($D115+1) - VLOOKUP($B115,'Results-formatted 060121'!$A:AO,(AR$3+2),FALSE)), IF($C115 = "pos-neg", (3+VLOOKUP($B115,'Results-formatted 060121'!$A:AO,(AR$3+2),FALSE)), VLOOKUP($B115,'Results-formatted 060121'!$A:AO,(AR$3+2),FALSE)))</f>
        <v>2</v>
      </c>
      <c r="AS115" s="95">
        <f>IF($C115 = "neg", (($D115+1) - VLOOKUP($B115,'Results-formatted 060121'!$A:AP,(AS$3+2),FALSE)), IF($C115 = "pos-neg", (3+VLOOKUP($B115,'Results-formatted 060121'!$A:AP,(AS$3+2),FALSE)), VLOOKUP($B115,'Results-formatted 060121'!$A:AP,(AS$3+2),FALSE)))</f>
        <v>3</v>
      </c>
      <c r="AT115" s="95">
        <f>IF($C115 = "neg", (($D115+1) - VLOOKUP($B115,'Results-formatted 060121'!$A:AQ,(AT$3+2),FALSE)), IF($C115 = "pos-neg", (3+VLOOKUP($B115,'Results-formatted 060121'!$A:AQ,(AT$3+2),FALSE)), VLOOKUP($B115,'Results-formatted 060121'!$A:AQ,(AT$3+2),FALSE)))</f>
        <v>3</v>
      </c>
      <c r="AU115" s="95">
        <f>IF($C115 = "neg", (($D115+1) - VLOOKUP($B115,'Results-formatted 060121'!$A:AR,(AU$3+2),FALSE)), IF($C115 = "pos-neg", (3+VLOOKUP($B115,'Results-formatted 060121'!$A:AR,(AU$3+2),FALSE)), VLOOKUP($B115,'Results-formatted 060121'!$A:AR,(AU$3+2),FALSE)))</f>
        <v>3</v>
      </c>
      <c r="AV115" s="95">
        <f>IF($C115 = "neg", (($D115+1) - VLOOKUP($B115,'Results-formatted 060121'!$A:AS,(AV$3+2),FALSE)), IF($C115 = "pos-neg", (3+VLOOKUP($B115,'Results-formatted 060121'!$A:AS,(AV$3+2),FALSE)), VLOOKUP($B115,'Results-formatted 060121'!$A:AS,(AV$3+2),FALSE)))</f>
        <v>2</v>
      </c>
      <c r="AW115" s="95">
        <f>IF($C115 = "neg", (($D115+1) - VLOOKUP($B115,'Results-formatted 060121'!$A:AT,(AW$3+2),FALSE)), IF($C115 = "pos-neg", (3+VLOOKUP($B115,'Results-formatted 060121'!$A:AT,(AW$3+2),FALSE)), VLOOKUP($B115,'Results-formatted 060121'!$A:AT,(AW$3+2),FALSE)))</f>
        <v>2</v>
      </c>
      <c r="AX115" s="95">
        <f>IF($C115 = "neg", (($D115+1) - VLOOKUP($B115,'Results-formatted 060121'!$A:AU,(AX$3+2),FALSE)), IF($C115 = "pos-neg", (3+VLOOKUP($B115,'Results-formatted 060121'!$A:AU,(AX$3+2),FALSE)), VLOOKUP($B115,'Results-formatted 060121'!$A:AU,(AX$3+2),FALSE)))</f>
        <v>1</v>
      </c>
      <c r="AY115" s="95">
        <f>IF($C115 = "neg", (($D115+1) - VLOOKUP($B115,'Results-formatted 060121'!$A:AV,(AY$3+2),FALSE)), IF($C115 = "pos-neg", (3+VLOOKUP($B115,'Results-formatted 060121'!$A:AV,(AY$3+2),FALSE)), VLOOKUP($B115,'Results-formatted 060121'!$A:AV,(AY$3+2),FALSE)))</f>
        <v>0</v>
      </c>
      <c r="AZ115" s="95">
        <f>IF($C115 = "neg", (($D115+1) - VLOOKUP($B115,'Results-formatted 060121'!$A:AW,(AZ$3+2),FALSE)), IF($C115 = "pos-neg", (3+VLOOKUP($B115,'Results-formatted 060121'!$A:AW,(AZ$3+2),FALSE)), VLOOKUP($B115,'Results-formatted 060121'!$A:AW,(AZ$3+2),FALSE)))</f>
        <v>2</v>
      </c>
      <c r="BA115" s="95">
        <f>IF($C115 = "neg", (($D115+1) - VLOOKUP($B115,'Results-formatted 060121'!$A:AX,(BA$3+2),FALSE)), IF($C115 = "pos-neg", (3+VLOOKUP($B115,'Results-formatted 060121'!$A:AX,(BA$3+2),FALSE)), VLOOKUP($B115,'Results-formatted 060121'!$A:AX,(BA$3+2),FALSE)))</f>
        <v>3</v>
      </c>
      <c r="BB115" s="95">
        <f>IF($C115 = "neg", (($D115+1) - VLOOKUP($B115,'Results-formatted 060121'!$A:AY,(BB$3+2),FALSE)), IF($C115 = "pos-neg", (3+VLOOKUP($B115,'Results-formatted 060121'!$A:AY,(BB$3+2),FALSE)), VLOOKUP($B115,'Results-formatted 060121'!$A:AY,(BB$3+2),FALSE)))</f>
        <v>4</v>
      </c>
      <c r="BC115" s="95">
        <f>IF($C115 = "neg", (($D115+1) - VLOOKUP($B115,'Results-formatted 060121'!$A:AZ,(BC$3+2),FALSE)), IF($C115 = "pos-neg", (3+VLOOKUP($B115,'Results-formatted 060121'!$A:AZ,(BC$3+2),FALSE)), VLOOKUP($B115,'Results-formatted 060121'!$A:AZ,(BC$3+2),FALSE)))</f>
        <v>2</v>
      </c>
      <c r="BD115" s="95">
        <f>IF($C115 = "neg", (($D115+1) - VLOOKUP($B115,'Results-formatted 060121'!$A:BA,(BD$3+2),FALSE)), IF($C115 = "pos-neg", (3+VLOOKUP($B115,'Results-formatted 060121'!$A:BA,(BD$3+2),FALSE)), VLOOKUP($B115,'Results-formatted 060121'!$A:BA,(BD$3+2),FALSE)))</f>
        <v>3</v>
      </c>
      <c r="BE115" s="95">
        <f>IF($C115 = "neg", (($D115+1) - VLOOKUP($B115,'Results-formatted 060121'!$A:BB,(BE$3+2),FALSE)), IF($C115 = "pos-neg", (3+VLOOKUP($B115,'Results-formatted 060121'!$A:BB,(BE$3+2),FALSE)), VLOOKUP($B115,'Results-formatted 060121'!$A:BB,(BE$3+2),FALSE)))</f>
        <v>2</v>
      </c>
      <c r="BF115" s="95">
        <f>IF($C115 = "neg", (($D115+1) - VLOOKUP($B115,'Results-formatted 060121'!$A:BC,(BF$3+2),FALSE)), IF($C115 = "pos-neg", (3+VLOOKUP($B115,'Results-formatted 060121'!$A:BC,(BF$3+2),FALSE)), VLOOKUP($B115,'Results-formatted 060121'!$A:BC,(BF$3+2),FALSE)))</f>
        <v>3</v>
      </c>
      <c r="BG115" s="95">
        <f>IF($C115 = "neg", (($D115+1) - VLOOKUP($B115,'Results-formatted 060121'!$A:BD,(BG$3+2),FALSE)), IF($C115 = "pos-neg", (3+VLOOKUP($B115,'Results-formatted 060121'!$A:BD,(BG$3+2),FALSE)), VLOOKUP($B115,'Results-formatted 060121'!$A:BD,(BG$3+2),FALSE)))</f>
        <v>3</v>
      </c>
      <c r="BH115" s="95">
        <f>IF($C115 = "neg", (($D115+1) - VLOOKUP($B115,'Results-formatted 060121'!$A:BE,(BH$3+2),FALSE)), IF($C115 = "pos-neg", (3+VLOOKUP($B115,'Results-formatted 060121'!$A:BE,(BH$3+2),FALSE)), VLOOKUP($B115,'Results-formatted 060121'!$A:BE,(BH$3+2),FALSE)))</f>
        <v>3</v>
      </c>
      <c r="BI115" s="95">
        <f>IF($C115 = "neg", (($D115+1) - VLOOKUP($B115,'Results-formatted 060121'!$A:BF,(BI$3+2),FALSE)), IF($C115 = "pos-neg", (3+VLOOKUP($B115,'Results-formatted 060121'!$A:BF,(BI$3+2),FALSE)), VLOOKUP($B115,'Results-formatted 060121'!$A:BF,(BI$3+2),FALSE)))</f>
        <v>3</v>
      </c>
      <c r="BJ115" s="95">
        <f>IF($C115 = "neg", (($D115+1) - VLOOKUP($B115,'Results-formatted 060121'!$A:BG,(BJ$3+2),FALSE)), IF($C115 = "pos-neg", (3+VLOOKUP($B115,'Results-formatted 060121'!$A:BG,(BJ$3+2),FALSE)), VLOOKUP($B115,'Results-formatted 060121'!$A:BG,(BJ$3+2),FALSE)))</f>
        <v>1</v>
      </c>
      <c r="BK115" s="95">
        <f>IF($C115 = "neg", (($D115+1) - VLOOKUP($B115,'Results-formatted 060121'!$A:BH,(BK$3+2),FALSE)), IF($C115 = "pos-neg", (3+VLOOKUP($B115,'Results-formatted 060121'!$A:BH,(BK$3+2),FALSE)), VLOOKUP($B115,'Results-formatted 060121'!$A:BH,(BK$3+2),FALSE)))</f>
        <v>3</v>
      </c>
      <c r="BL115" s="95">
        <f>IF($C115 = "neg", (($D115+1) - VLOOKUP($B115,'Results-formatted 060121'!$A:BI,(BL$3+2),FALSE)), IF($C115 = "pos-neg", (3+VLOOKUP($B115,'Results-formatted 060121'!$A:BI,(BL$3+2),FALSE)), VLOOKUP($B115,'Results-formatted 060121'!$A:BI,(BL$3+2),FALSE)))</f>
        <v>3</v>
      </c>
      <c r="BM115" s="95">
        <f>IF($C115 = "neg", (($D115+1) - VLOOKUP($B115,'Results-formatted 060121'!$A:BJ,(BM$3+2),FALSE)), IF($C115 = "pos-neg", (3+VLOOKUP($B115,'Results-formatted 060121'!$A:BJ,(BM$3+2),FALSE)), VLOOKUP($B115,'Results-formatted 060121'!$A:BJ,(BM$3+2),FALSE)))</f>
        <v>2</v>
      </c>
      <c r="BN115" s="95"/>
      <c r="BO115" s="95"/>
      <c r="BP115" s="95"/>
      <c r="BQ115" s="95"/>
      <c r="BR115" s="95"/>
      <c r="BS115" s="95"/>
      <c r="BT115" s="95"/>
      <c r="BU115" s="95"/>
      <c r="BV115" s="95"/>
      <c r="BW115" s="95"/>
      <c r="BX115" s="95"/>
      <c r="BY115" s="95"/>
      <c r="BZ115" s="95"/>
      <c r="CA115" s="95"/>
      <c r="CB115" s="95"/>
      <c r="CC115" s="95"/>
      <c r="CD115" s="98"/>
      <c r="CE115" s="25">
        <f t="shared" si="35"/>
        <v>2.7333333333333334</v>
      </c>
      <c r="CF115" s="25">
        <f t="shared" si="36"/>
        <v>0.93639530017620798</v>
      </c>
    </row>
    <row r="116" spans="2:84" ht="18" customHeight="1" x14ac:dyDescent="0.15">
      <c r="B116" s="84"/>
      <c r="E116" s="18" t="s">
        <v>150</v>
      </c>
      <c r="F116" s="34"/>
      <c r="G116" s="34"/>
      <c r="H116" s="34">
        <f t="shared" ref="H116:V116" si="39">IF(ISNUMBER(H117), AVERAGE(H117), "")</f>
        <v>6</v>
      </c>
      <c r="I116" s="34">
        <f t="shared" si="39"/>
        <v>1</v>
      </c>
      <c r="J116" s="34"/>
      <c r="K116" s="34">
        <f t="shared" si="39"/>
        <v>5</v>
      </c>
      <c r="L116" s="34">
        <f t="shared" si="39"/>
        <v>4</v>
      </c>
      <c r="M116" s="34">
        <f t="shared" si="39"/>
        <v>9</v>
      </c>
      <c r="N116" s="34"/>
      <c r="O116" s="34">
        <f t="shared" si="39"/>
        <v>1</v>
      </c>
      <c r="P116" s="34">
        <f t="shared" si="39"/>
        <v>4</v>
      </c>
      <c r="Q116" s="34">
        <f t="shared" si="39"/>
        <v>10</v>
      </c>
      <c r="R116" s="34"/>
      <c r="S116" s="34">
        <f t="shared" si="39"/>
        <v>2</v>
      </c>
      <c r="T116" s="34">
        <f t="shared" si="39"/>
        <v>7</v>
      </c>
      <c r="U116" s="34">
        <f t="shared" si="39"/>
        <v>9</v>
      </c>
      <c r="V116" s="34">
        <f t="shared" si="39"/>
        <v>5</v>
      </c>
      <c r="W116" s="34">
        <f t="shared" ref="W116" si="40">IF(ISNUMBER(W117), AVERAGE(W117), "")</f>
        <v>8</v>
      </c>
      <c r="X116" s="34">
        <f t="shared" ref="X116" si="41">IF(ISNUMBER(X117), AVERAGE(X117), "")</f>
        <v>3</v>
      </c>
      <c r="Y116" s="34">
        <f t="shared" ref="Y116" si="42">IF(ISNUMBER(Y117), AVERAGE(Y117), "")</f>
        <v>9</v>
      </c>
      <c r="Z116" s="34">
        <f t="shared" ref="Z116" si="43">IF(ISNUMBER(Z117), AVERAGE(Z117), "")</f>
        <v>2</v>
      </c>
      <c r="AA116" s="34"/>
      <c r="AB116" s="34">
        <f t="shared" ref="AB116" si="44">IF(ISNUMBER(AB117), AVERAGE(AB117), "")</f>
        <v>6</v>
      </c>
      <c r="AC116" s="34">
        <f t="shared" ref="AC116" si="45">IF(ISNUMBER(AC117), AVERAGE(AC117), "")</f>
        <v>2</v>
      </c>
      <c r="AD116" s="34">
        <f t="shared" ref="AD116" si="46">IF(ISNUMBER(AD117), AVERAGE(AD117), "")</f>
        <v>6</v>
      </c>
      <c r="AE116" s="34">
        <f t="shared" ref="AE116" si="47">IF(ISNUMBER(AE117), AVERAGE(AE117), "")</f>
        <v>7</v>
      </c>
      <c r="AF116" s="34">
        <f t="shared" ref="AF116" si="48">IF(ISNUMBER(AF117), AVERAGE(AF117), "")</f>
        <v>7</v>
      </c>
      <c r="AG116" s="34">
        <f t="shared" ref="AG116" si="49">IF(ISNUMBER(AG117), AVERAGE(AG117), "")</f>
        <v>6</v>
      </c>
      <c r="AH116" s="34">
        <f t="shared" ref="AH116" si="50">IF(ISNUMBER(AH117), AVERAGE(AH117), "")</f>
        <v>2</v>
      </c>
      <c r="AI116" s="34">
        <f t="shared" ref="AI116" si="51">IF(ISNUMBER(AI117), AVERAGE(AI117), "")</f>
        <v>6</v>
      </c>
      <c r="AJ116" s="34">
        <f t="shared" ref="AJ116" si="52">IF(ISNUMBER(AJ117), AVERAGE(AJ117), "")</f>
        <v>8</v>
      </c>
      <c r="AK116" s="34"/>
      <c r="AL116" s="34">
        <f t="shared" ref="AL116" si="53">IF(ISNUMBER(AL117), AVERAGE(AL117), "")</f>
        <v>6</v>
      </c>
      <c r="AM116" s="34">
        <f t="shared" ref="AM116:BM116" si="54">IF(ISNUMBER(AM117), AVERAGE(AM117), "")</f>
        <v>9</v>
      </c>
      <c r="AN116" s="34">
        <f t="shared" si="54"/>
        <v>4</v>
      </c>
      <c r="AO116" s="34">
        <f t="shared" si="54"/>
        <v>7</v>
      </c>
      <c r="AP116" s="34"/>
      <c r="AQ116" s="34">
        <f t="shared" si="54"/>
        <v>7</v>
      </c>
      <c r="AR116" s="34">
        <f t="shared" si="54"/>
        <v>3</v>
      </c>
      <c r="AS116" s="34">
        <f t="shared" si="54"/>
        <v>8</v>
      </c>
      <c r="AT116" s="34">
        <f t="shared" si="54"/>
        <v>7</v>
      </c>
      <c r="AU116" s="34"/>
      <c r="AV116" s="34">
        <f t="shared" si="54"/>
        <v>5</v>
      </c>
      <c r="AW116" s="34">
        <f t="shared" si="54"/>
        <v>7</v>
      </c>
      <c r="AX116" s="34"/>
      <c r="AY116" s="34">
        <f t="shared" si="54"/>
        <v>0</v>
      </c>
      <c r="AZ116" s="34">
        <f t="shared" si="54"/>
        <v>3</v>
      </c>
      <c r="BA116" s="34">
        <f t="shared" si="54"/>
        <v>7</v>
      </c>
      <c r="BB116" s="34"/>
      <c r="BC116" s="34">
        <f t="shared" si="54"/>
        <v>5</v>
      </c>
      <c r="BD116" s="34">
        <f t="shared" si="54"/>
        <v>7</v>
      </c>
      <c r="BE116" s="34">
        <f t="shared" si="54"/>
        <v>9</v>
      </c>
      <c r="BF116" s="34">
        <f t="shared" si="54"/>
        <v>8</v>
      </c>
      <c r="BG116" s="34">
        <f t="shared" si="54"/>
        <v>4</v>
      </c>
      <c r="BH116" s="34"/>
      <c r="BI116" s="34">
        <f t="shared" si="54"/>
        <v>6</v>
      </c>
      <c r="BJ116" s="34">
        <f t="shared" si="54"/>
        <v>6</v>
      </c>
      <c r="BK116" s="34">
        <f t="shared" si="54"/>
        <v>6</v>
      </c>
      <c r="BL116" s="34">
        <f t="shared" si="54"/>
        <v>8</v>
      </c>
      <c r="BM116" s="34">
        <f t="shared" si="54"/>
        <v>3</v>
      </c>
      <c r="BN116" s="34"/>
      <c r="BO116" s="34"/>
      <c r="BP116" s="34"/>
      <c r="BQ116" s="34"/>
      <c r="BR116" s="34"/>
      <c r="BS116" s="34"/>
      <c r="BT116" s="34"/>
      <c r="BU116" s="34"/>
      <c r="BV116" s="34"/>
      <c r="BW116" s="34"/>
      <c r="BX116" s="34"/>
      <c r="BY116" s="34"/>
      <c r="BZ116" s="34"/>
      <c r="CA116" s="34"/>
      <c r="CB116" s="34"/>
      <c r="CC116" s="34"/>
      <c r="CD116" s="34" t="str">
        <f t="shared" ref="CD116" si="55">IF(ISNUMBER(CD117), AVERAGE(CD117), "")</f>
        <v/>
      </c>
      <c r="CE116" s="34">
        <f t="shared" si="35"/>
        <v>5.625</v>
      </c>
      <c r="CF116" s="34">
        <f t="shared" si="36"/>
        <v>2.480777160316689</v>
      </c>
    </row>
    <row r="117" spans="2:84" ht="42" x14ac:dyDescent="0.15">
      <c r="B117" s="84" t="s">
        <v>779</v>
      </c>
      <c r="C117" s="86" t="s">
        <v>224</v>
      </c>
      <c r="D117" s="2">
        <v>10</v>
      </c>
      <c r="E117" s="15" t="s">
        <v>64</v>
      </c>
      <c r="F117" s="95">
        <f>IF($C117 = "neg", (($D117+1) - VLOOKUP($B117,'Results-formatted 060121'!$A:$AJ,(F$3+2),FALSE)), IF($C117 = "pos-neg", (3+VLOOKUP($B117,'Results-formatted 060121'!$A:$AJ,(F$3+2),FALSE)), VLOOKUP($B117,'Results-formatted 060121'!$A:$AJ,(F$3+2),FALSE)))</f>
        <v>7</v>
      </c>
      <c r="G117" s="95">
        <f>IF($C117 = "neg", (($D117+1) - VLOOKUP($B117,'Results-formatted 060121'!$A:$AJ,(G$3+2),FALSE)), IF($C117 = "pos-neg", (3+VLOOKUP($B117,'Results-formatted 060121'!$A:$AJ,(G$3+2),FALSE)), VLOOKUP($B117,'Results-formatted 060121'!$A:$AJ,(G$3+2),FALSE)))</f>
        <v>10</v>
      </c>
      <c r="H117" s="95">
        <f>IF($C117 = "neg", (($D117+1) - VLOOKUP($B117,'Results-formatted 060121'!$A:$AJ,(H$3+2),FALSE)), IF($C117 = "pos-neg", (3+VLOOKUP($B117,'Results-formatted 060121'!$A:$AJ,(H$3+2),FALSE)), VLOOKUP($B117,'Results-formatted 060121'!$A:$AJ,(H$3+2),FALSE)))</f>
        <v>6</v>
      </c>
      <c r="I117" s="95">
        <f>IF($C117 = "neg", (($D117+1) - VLOOKUP($B117,'Results-formatted 060121'!$A:$AJ,(I$3+2),FALSE)), IF($C117 = "pos-neg", (3+VLOOKUP($B117,'Results-formatted 060121'!$A:$AJ,(I$3+2),FALSE)), VLOOKUP($B117,'Results-formatted 060121'!$A:$AJ,(I$3+2),FALSE)))</f>
        <v>1</v>
      </c>
      <c r="J117" s="95">
        <f>IF($C117 = "neg", (($D117+1) - VLOOKUP($B117,'Results-formatted 060121'!$A:$AJ,(J$3+2),FALSE)), IF($C117 = "pos-neg", (3+VLOOKUP($B117,'Results-formatted 060121'!$A:$AJ,(J$3+2),FALSE)), VLOOKUP($B117,'Results-formatted 060121'!$A:$AJ,(J$3+2),FALSE)))</f>
        <v>3</v>
      </c>
      <c r="K117" s="95">
        <f>IF($C117 = "neg", (($D117+1) - VLOOKUP($B117,'Results-formatted 060121'!$A:$AJ,(K$3+2),FALSE)), IF($C117 = "pos-neg", (3+VLOOKUP($B117,'Results-formatted 060121'!$A:$AJ,(K$3+2),FALSE)), VLOOKUP($B117,'Results-formatted 060121'!$A:$AJ,(K$3+2),FALSE)))</f>
        <v>5</v>
      </c>
      <c r="L117" s="95">
        <f>IF($C117 = "neg", (($D117+1) - VLOOKUP($B117,'Results-formatted 060121'!$A:$AJ,(L$3+2),FALSE)), IF($C117 = "pos-neg", (3+VLOOKUP($B117,'Results-formatted 060121'!$A:$AJ,(L$3+2),FALSE)), VLOOKUP($B117,'Results-formatted 060121'!$A:$AJ,(L$3+2),FALSE)))</f>
        <v>4</v>
      </c>
      <c r="M117" s="95">
        <f>IF($C117 = "neg", (($D117+1) - VLOOKUP($B117,'Results-formatted 060121'!$A:$AJ,(M$3+2),FALSE)), IF($C117 = "pos-neg", (3+VLOOKUP($B117,'Results-formatted 060121'!$A:$AJ,(M$3+2),FALSE)), VLOOKUP($B117,'Results-formatted 060121'!$A:$AJ,(M$3+2),FALSE)))</f>
        <v>9</v>
      </c>
      <c r="N117" s="95">
        <f>IF($C117 = "neg", (($D117+1) - VLOOKUP($B117,'Results-formatted 060121'!$A:$AJ,(N$3+2),FALSE)), IF($C117 = "pos-neg", (3+VLOOKUP($B117,'Results-formatted 060121'!$A:$AJ,(N$3+2),FALSE)), VLOOKUP($B117,'Results-formatted 060121'!$A:$AJ,(N$3+2),FALSE)))</f>
        <v>9</v>
      </c>
      <c r="O117" s="95">
        <f>IF($C117 = "neg", (($D117+1) - VLOOKUP($B117,'Results-formatted 060121'!$A:$AJ,(O$3+2),FALSE)), IF($C117 = "pos-neg", (3+VLOOKUP($B117,'Results-formatted 060121'!$A:$AJ,(O$3+2),FALSE)), VLOOKUP($B117,'Results-formatted 060121'!$A:$AJ,(O$3+2),FALSE)))</f>
        <v>1</v>
      </c>
      <c r="P117" s="95">
        <f>IF($C117 = "neg", (($D117+1) - VLOOKUP($B117,'Results-formatted 060121'!$A:$AJ,(P$3+2),FALSE)), IF($C117 = "pos-neg", (3+VLOOKUP($B117,'Results-formatted 060121'!$A:$AJ,(P$3+2),FALSE)), VLOOKUP($B117,'Results-formatted 060121'!$A:$AJ,(P$3+2),FALSE)))</f>
        <v>4</v>
      </c>
      <c r="Q117" s="95">
        <f>IF($C117 = "neg", (($D117+1) - VLOOKUP($B117,'Results-formatted 060121'!$A:$AJ,(Q$3+2),FALSE)), IF($C117 = "pos-neg", (3+VLOOKUP($B117,'Results-formatted 060121'!$A:$AJ,(Q$3+2),FALSE)), VLOOKUP($B117,'Results-formatted 060121'!$A:$AJ,(Q$3+2),FALSE)))</f>
        <v>10</v>
      </c>
      <c r="R117" s="95">
        <f>IF($C117 = "neg", (($D117+1) - VLOOKUP($B117,'Results-formatted 060121'!$A:$AJ,(R$3+2),FALSE)), IF($C117 = "pos-neg", (3+VLOOKUP($B117,'Results-formatted 060121'!$A:$AJ,(R$3+2),FALSE)), VLOOKUP($B117,'Results-formatted 060121'!$A:$AJ,(R$3+2),FALSE)))</f>
        <v>6</v>
      </c>
      <c r="S117" s="95">
        <f>IF($C117 = "neg", (($D117+1) - VLOOKUP($B117,'Results-formatted 060121'!$A:$AJ,(S$3+2),FALSE)), IF($C117 = "pos-neg", (3+VLOOKUP($B117,'Results-formatted 060121'!$A:$AJ,(S$3+2),FALSE)), VLOOKUP($B117,'Results-formatted 060121'!$A:$AJ,(S$3+2),FALSE)))</f>
        <v>2</v>
      </c>
      <c r="T117" s="95">
        <f>IF($C117 = "neg", (($D117+1) - VLOOKUP($B117,'Results-formatted 060121'!$A:$AJ,(T$3+2),FALSE)), IF($C117 = "pos-neg", (3+VLOOKUP($B117,'Results-formatted 060121'!$A:$AJ,(T$3+2),FALSE)), VLOOKUP($B117,'Results-formatted 060121'!$A:$AJ,(T$3+2),FALSE)))</f>
        <v>7</v>
      </c>
      <c r="U117" s="95">
        <f>IF($C117 = "neg", (($D117+1) - VLOOKUP($B117,'Results-formatted 060121'!$A:$AJ,(U$3+2),FALSE)), IF($C117 = "pos-neg", (3+VLOOKUP($B117,'Results-formatted 060121'!$A:$AJ,(U$3+2),FALSE)), VLOOKUP($B117,'Results-formatted 060121'!$A:$AJ,(U$3+2),FALSE)))</f>
        <v>9</v>
      </c>
      <c r="V117" s="95">
        <f>IF($C117 = "neg", (($D117+1) - VLOOKUP($B117,'Results-formatted 060121'!$A:$AJ,(V$3+2),FALSE)), IF($C117 = "pos-neg", (3+VLOOKUP($B117,'Results-formatted 060121'!$A:$AJ,(V$3+2),FALSE)), VLOOKUP($B117,'Results-formatted 060121'!$A:$AJ,(V$3+2),FALSE)))</f>
        <v>5</v>
      </c>
      <c r="W117" s="95">
        <f>IF($C117 = "neg", (($D117+1) - VLOOKUP($B117,'Results-formatted 060121'!$A:$AJ,(W$3+2),FALSE)), IF($C117 = "pos-neg", (3+VLOOKUP($B117,'Results-formatted 060121'!$A:$AJ,(W$3+2),FALSE)), VLOOKUP($B117,'Results-formatted 060121'!$A:$AJ,(W$3+2),FALSE)))</f>
        <v>8</v>
      </c>
      <c r="X117" s="95">
        <f>IF($C117 = "neg", (($D117+1) - VLOOKUP($B117,'Results-formatted 060121'!$A:$AJ,(X$3+2),FALSE)), IF($C117 = "pos-neg", (3+VLOOKUP($B117,'Results-formatted 060121'!$A:$AJ,(X$3+2),FALSE)), VLOOKUP($B117,'Results-formatted 060121'!$A:$AJ,(X$3+2),FALSE)))</f>
        <v>3</v>
      </c>
      <c r="Y117" s="95">
        <f>IF($C117 = "neg", (($D117+1) - VLOOKUP($B117,'Results-formatted 060121'!$A:$AJ,(Y$3+2),FALSE)), IF($C117 = "pos-neg", (3+VLOOKUP($B117,'Results-formatted 060121'!$A:$AJ,(Y$3+2),FALSE)), VLOOKUP($B117,'Results-formatted 060121'!$A:$AJ,(Y$3+2),FALSE)))</f>
        <v>9</v>
      </c>
      <c r="Z117" s="95">
        <f>IF($C117 = "neg", (($D117+1) - VLOOKUP($B117,'Results-formatted 060121'!$A:$AJ,(Z$3+2),FALSE)), IF($C117 = "pos-neg", (3+VLOOKUP($B117,'Results-formatted 060121'!$A:$AJ,(Z$3+2),FALSE)), VLOOKUP($B117,'Results-formatted 060121'!$A:$AJ,(Z$3+2),FALSE)))</f>
        <v>2</v>
      </c>
      <c r="AA117" s="95">
        <f>IF($C117 = "neg", (($D117+1) - VLOOKUP($B117,'Results-formatted 060121'!$A:$AJ,(AA$3+2),FALSE)), IF($C117 = "pos-neg", (3+VLOOKUP($B117,'Results-formatted 060121'!$A:$AJ,(AA$3+2),FALSE)), VLOOKUP($B117,'Results-formatted 060121'!$A:$AJ,(AA$3+2),FALSE)))</f>
        <v>8</v>
      </c>
      <c r="AB117" s="95">
        <f>IF($C117 = "neg", (($D117+1) - VLOOKUP($B117,'Results-formatted 060121'!$A:$AJ,(AB$3+2),FALSE)), IF($C117 = "pos-neg", (3+VLOOKUP($B117,'Results-formatted 060121'!$A:$AJ,(AB$3+2),FALSE)), VLOOKUP($B117,'Results-formatted 060121'!$A:$AJ,(AB$3+2),FALSE)))</f>
        <v>6</v>
      </c>
      <c r="AC117" s="95">
        <f>IF($C117 = "neg", (($D117+1) - VLOOKUP($B117,'Results-formatted 060121'!$A:$AJ,(AC$3+2),FALSE)), IF($C117 = "pos-neg", (3+VLOOKUP($B117,'Results-formatted 060121'!$A:$AJ,(AC$3+2),FALSE)), VLOOKUP($B117,'Results-formatted 060121'!$A:$AJ,(AC$3+2),FALSE)))</f>
        <v>2</v>
      </c>
      <c r="AD117" s="95">
        <f>IF($C117 = "neg", (($D117+1) - VLOOKUP($B117,'Results-formatted 060121'!$A:$AJ,(AD$3+2),FALSE)), IF($C117 = "pos-neg", (3+VLOOKUP($B117,'Results-formatted 060121'!$A:$AJ,(AD$3+2),FALSE)), VLOOKUP($B117,'Results-formatted 060121'!$A:$AJ,(AD$3+2),FALSE)))</f>
        <v>6</v>
      </c>
      <c r="AE117" s="95">
        <f>IF($C117 = "neg", (($D117+1) - VLOOKUP($B117,'Results-formatted 060121'!$A:$AJ,(AE$3+2),FALSE)), IF($C117 = "pos-neg", (3+VLOOKUP($B117,'Results-formatted 060121'!$A:$AJ,(AE$3+2),FALSE)), VLOOKUP($B117,'Results-formatted 060121'!$A:$AJ,(AE$3+2),FALSE)))</f>
        <v>7</v>
      </c>
      <c r="AF117" s="95">
        <f>IF($C117 = "neg", (($D117+1) - VLOOKUP($B117,'Results-formatted 060121'!$A:$AJ,(AF$3+2),FALSE)), IF($C117 = "pos-neg", (3+VLOOKUP($B117,'Results-formatted 060121'!$A:$AJ,(AF$3+2),FALSE)), VLOOKUP($B117,'Results-formatted 060121'!$A:$AJ,(AF$3+2),FALSE)))</f>
        <v>7</v>
      </c>
      <c r="AG117" s="95">
        <f>IF($C117 = "neg", (($D117+1) - VLOOKUP($B117,'Results-formatted 060121'!$A:$AJ,(AG$3+2),FALSE)), IF($C117 = "pos-neg", (3+VLOOKUP($B117,'Results-formatted 060121'!$A:$AJ,(AG$3+2),FALSE)), VLOOKUP($B117,'Results-formatted 060121'!$A:$AJ,(AG$3+2),FALSE)))</f>
        <v>6</v>
      </c>
      <c r="AH117" s="95">
        <f>IF($C117 = "neg", (($D117+1) - VLOOKUP($B117,'Results-formatted 060121'!$A:$AJ,(AH$3+2),FALSE)), IF($C117 = "pos-neg", (3+VLOOKUP($B117,'Results-formatted 060121'!$A:$AJ,(AH$3+2),FALSE)), VLOOKUP($B117,'Results-formatted 060121'!$A:$AJ,(AH$3+2),FALSE)))</f>
        <v>2</v>
      </c>
      <c r="AI117" s="95">
        <f>IF($C117 = "neg", (($D117+1) - VLOOKUP($B117,'Results-formatted 060121'!$A:$AJ,(AI$3+2),FALSE)), IF($C117 = "pos-neg", (3+VLOOKUP($B117,'Results-formatted 060121'!$A:$AJ,(AI$3+2),FALSE)), VLOOKUP($B117,'Results-formatted 060121'!$A:$AJ,(AI$3+2),FALSE)))</f>
        <v>6</v>
      </c>
      <c r="AJ117" s="95">
        <f>IF($C117 = "neg", (($D117+1) - VLOOKUP($B117,'Results-formatted 060121'!$A:$AJ,(AJ$3+2),FALSE)), IF($C117 = "pos-neg", (3+VLOOKUP($B117,'Results-formatted 060121'!$A:$AJ,(AJ$3+2),FALSE)), VLOOKUP($B117,'Results-formatted 060121'!$A:$AJ,(AJ$3+2),FALSE)))</f>
        <v>8</v>
      </c>
      <c r="AK117" s="95">
        <f>IF($C117 = "neg", (($D117+1) - VLOOKUP($B117,'Results-formatted 060121'!$A:$AJ,(AK$3+2),FALSE)), IF($C117 = "pos-neg", (3+VLOOKUP($B117,'Results-formatted 060121'!$A:$AJ,(AK$3+2),FALSE)), VLOOKUP($B117,'Results-formatted 060121'!$A:$AJ,(AK$3+2),FALSE)))</f>
        <v>8</v>
      </c>
      <c r="AL117" s="95">
        <f>IF($C117 = "neg", (($D117+1) - VLOOKUP($B117,'Results-formatted 060121'!$A:$AJ,(AL$3+2),FALSE)), IF($C117 = "pos-neg", (3+VLOOKUP($B117,'Results-formatted 060121'!$A:$AJ,(AL$3+2),FALSE)), VLOOKUP($B117,'Results-formatted 060121'!$A:$AJ,(AL$3+2),FALSE)))</f>
        <v>6</v>
      </c>
      <c r="AM117" s="95">
        <f>IF($C117 = "neg", (($D117+1) - VLOOKUP($B117,'Results-formatted 060121'!$A:AJ,(AM$3+2),FALSE)), IF($C117 = "pos-neg", (3+VLOOKUP($B117,'Results-formatted 060121'!$A:AJ,(AM$3+2),FALSE)), VLOOKUP($B117,'Results-formatted 060121'!$A:AJ,(AM$3+2),FALSE)))</f>
        <v>9</v>
      </c>
      <c r="AN117" s="95">
        <f>IF($C117 = "neg", (($D117+1) - VLOOKUP($B117,'Results-formatted 060121'!$A:AK,(AN$3+2),FALSE)), IF($C117 = "pos-neg", (3+VLOOKUP($B117,'Results-formatted 060121'!$A:AK,(AN$3+2),FALSE)), VLOOKUP($B117,'Results-formatted 060121'!$A:AK,(AN$3+2),FALSE)))</f>
        <v>4</v>
      </c>
      <c r="AO117" s="95">
        <f>IF($C117 = "neg", (($D117+1) - VLOOKUP($B117,'Results-formatted 060121'!$A:AL,(AO$3+2),FALSE)), IF($C117 = "pos-neg", (3+VLOOKUP($B117,'Results-formatted 060121'!$A:AL,(AO$3+2),FALSE)), VLOOKUP($B117,'Results-formatted 060121'!$A:AL,(AO$3+2),FALSE)))</f>
        <v>7</v>
      </c>
      <c r="AP117" s="95">
        <f>IF($C117 = "neg", (($D117+1) - VLOOKUP($B117,'Results-formatted 060121'!$A:AM,(AP$3+2),FALSE)), IF($C117 = "pos-neg", (3+VLOOKUP($B117,'Results-formatted 060121'!$A:AM,(AP$3+2),FALSE)), VLOOKUP($B117,'Results-formatted 060121'!$A:AM,(AP$3+2),FALSE)))</f>
        <v>4</v>
      </c>
      <c r="AQ117" s="95">
        <f>IF($C117 = "neg", (($D117+1) - VLOOKUP($B117,'Results-formatted 060121'!$A:AN,(AQ$3+2),FALSE)), IF($C117 = "pos-neg", (3+VLOOKUP($B117,'Results-formatted 060121'!$A:AN,(AQ$3+2),FALSE)), VLOOKUP($B117,'Results-formatted 060121'!$A:AN,(AQ$3+2),FALSE)))</f>
        <v>7</v>
      </c>
      <c r="AR117" s="95">
        <f>IF($C117 = "neg", (($D117+1) - VLOOKUP($B117,'Results-formatted 060121'!$A:AO,(AR$3+2),FALSE)), IF($C117 = "pos-neg", (3+VLOOKUP($B117,'Results-formatted 060121'!$A:AO,(AR$3+2),FALSE)), VLOOKUP($B117,'Results-formatted 060121'!$A:AO,(AR$3+2),FALSE)))</f>
        <v>3</v>
      </c>
      <c r="AS117" s="95">
        <f>IF($C117 = "neg", (($D117+1) - VLOOKUP($B117,'Results-formatted 060121'!$A:AP,(AS$3+2),FALSE)), IF($C117 = "pos-neg", (3+VLOOKUP($B117,'Results-formatted 060121'!$A:AP,(AS$3+2),FALSE)), VLOOKUP($B117,'Results-formatted 060121'!$A:AP,(AS$3+2),FALSE)))</f>
        <v>8</v>
      </c>
      <c r="AT117" s="95">
        <f>IF($C117 = "neg", (($D117+1) - VLOOKUP($B117,'Results-formatted 060121'!$A:AQ,(AT$3+2),FALSE)), IF($C117 = "pos-neg", (3+VLOOKUP($B117,'Results-formatted 060121'!$A:AQ,(AT$3+2),FALSE)), VLOOKUP($B117,'Results-formatted 060121'!$A:AQ,(AT$3+2),FALSE)))</f>
        <v>7</v>
      </c>
      <c r="AU117" s="95">
        <f>IF($C117 = "neg", (($D117+1) - VLOOKUP($B117,'Results-formatted 060121'!$A:AR,(AU$3+2),FALSE)), IF($C117 = "pos-neg", (3+VLOOKUP($B117,'Results-formatted 060121'!$A:AR,(AU$3+2),FALSE)), VLOOKUP($B117,'Results-formatted 060121'!$A:AR,(AU$3+2),FALSE)))</f>
        <v>7</v>
      </c>
      <c r="AV117" s="95">
        <f>IF($C117 = "neg", (($D117+1) - VLOOKUP($B117,'Results-formatted 060121'!$A:AS,(AV$3+2),FALSE)), IF($C117 = "pos-neg", (3+VLOOKUP($B117,'Results-formatted 060121'!$A:AS,(AV$3+2),FALSE)), VLOOKUP($B117,'Results-formatted 060121'!$A:AS,(AV$3+2),FALSE)))</f>
        <v>5</v>
      </c>
      <c r="AW117" s="95">
        <f>IF($C117 = "neg", (($D117+1) - VLOOKUP($B117,'Results-formatted 060121'!$A:AT,(AW$3+2),FALSE)), IF($C117 = "pos-neg", (3+VLOOKUP($B117,'Results-formatted 060121'!$A:AT,(AW$3+2),FALSE)), VLOOKUP($B117,'Results-formatted 060121'!$A:AT,(AW$3+2),FALSE)))</f>
        <v>7</v>
      </c>
      <c r="AX117" s="95">
        <f>IF($C117 = "neg", (($D117+1) - VLOOKUP($B117,'Results-formatted 060121'!$A:AU,(AX$3+2),FALSE)), IF($C117 = "pos-neg", (3+VLOOKUP($B117,'Results-formatted 060121'!$A:AU,(AX$3+2),FALSE)), VLOOKUP($B117,'Results-formatted 060121'!$A:AU,(AX$3+2),FALSE)))</f>
        <v>1</v>
      </c>
      <c r="AY117" s="95">
        <f>IF($C117 = "neg", (($D117+1) - VLOOKUP($B117,'Results-formatted 060121'!$A:AV,(AY$3+2),FALSE)), IF($C117 = "pos-neg", (3+VLOOKUP($B117,'Results-formatted 060121'!$A:AV,(AY$3+2),FALSE)), VLOOKUP($B117,'Results-formatted 060121'!$A:AV,(AY$3+2),FALSE)))</f>
        <v>0</v>
      </c>
      <c r="AZ117" s="95">
        <f>IF($C117 = "neg", (($D117+1) - VLOOKUP($B117,'Results-formatted 060121'!$A:AW,(AZ$3+2),FALSE)), IF($C117 = "pos-neg", (3+VLOOKUP($B117,'Results-formatted 060121'!$A:AW,(AZ$3+2),FALSE)), VLOOKUP($B117,'Results-formatted 060121'!$A:AW,(AZ$3+2),FALSE)))</f>
        <v>3</v>
      </c>
      <c r="BA117" s="95">
        <f>IF($C117 = "neg", (($D117+1) - VLOOKUP($B117,'Results-formatted 060121'!$A:AX,(BA$3+2),FALSE)), IF($C117 = "pos-neg", (3+VLOOKUP($B117,'Results-formatted 060121'!$A:AX,(BA$3+2),FALSE)), VLOOKUP($B117,'Results-formatted 060121'!$A:AX,(BA$3+2),FALSE)))</f>
        <v>7</v>
      </c>
      <c r="BB117" s="95">
        <f>IF($C117 = "neg", (($D117+1) - VLOOKUP($B117,'Results-formatted 060121'!$A:AY,(BB$3+2),FALSE)), IF($C117 = "pos-neg", (3+VLOOKUP($B117,'Results-formatted 060121'!$A:AY,(BB$3+2),FALSE)), VLOOKUP($B117,'Results-formatted 060121'!$A:AY,(BB$3+2),FALSE)))</f>
        <v>9</v>
      </c>
      <c r="BC117" s="95">
        <f>IF($C117 = "neg", (($D117+1) - VLOOKUP($B117,'Results-formatted 060121'!$A:AZ,(BC$3+2),FALSE)), IF($C117 = "pos-neg", (3+VLOOKUP($B117,'Results-formatted 060121'!$A:AZ,(BC$3+2),FALSE)), VLOOKUP($B117,'Results-formatted 060121'!$A:AZ,(BC$3+2),FALSE)))</f>
        <v>5</v>
      </c>
      <c r="BD117" s="95">
        <f>IF($C117 = "neg", (($D117+1) - VLOOKUP($B117,'Results-formatted 060121'!$A:BA,(BD$3+2),FALSE)), IF($C117 = "pos-neg", (3+VLOOKUP($B117,'Results-formatted 060121'!$A:BA,(BD$3+2),FALSE)), VLOOKUP($B117,'Results-formatted 060121'!$A:BA,(BD$3+2),FALSE)))</f>
        <v>7</v>
      </c>
      <c r="BE117" s="95">
        <f>IF($C117 = "neg", (($D117+1) - VLOOKUP($B117,'Results-formatted 060121'!$A:BB,(BE$3+2),FALSE)), IF($C117 = "pos-neg", (3+VLOOKUP($B117,'Results-formatted 060121'!$A:BB,(BE$3+2),FALSE)), VLOOKUP($B117,'Results-formatted 060121'!$A:BB,(BE$3+2),FALSE)))</f>
        <v>9</v>
      </c>
      <c r="BF117" s="95">
        <f>IF($C117 = "neg", (($D117+1) - VLOOKUP($B117,'Results-formatted 060121'!$A:BC,(BF$3+2),FALSE)), IF($C117 = "pos-neg", (3+VLOOKUP($B117,'Results-formatted 060121'!$A:BC,(BF$3+2),FALSE)), VLOOKUP($B117,'Results-formatted 060121'!$A:BC,(BF$3+2),FALSE)))</f>
        <v>8</v>
      </c>
      <c r="BG117" s="95">
        <f>IF($C117 = "neg", (($D117+1) - VLOOKUP($B117,'Results-formatted 060121'!$A:BD,(BG$3+2),FALSE)), IF($C117 = "pos-neg", (3+VLOOKUP($B117,'Results-formatted 060121'!$A:BD,(BG$3+2),FALSE)), VLOOKUP($B117,'Results-formatted 060121'!$A:BD,(BG$3+2),FALSE)))</f>
        <v>4</v>
      </c>
      <c r="BH117" s="95">
        <f>IF($C117 = "neg", (($D117+1) - VLOOKUP($B117,'Results-formatted 060121'!$A:BE,(BH$3+2),FALSE)), IF($C117 = "pos-neg", (3+VLOOKUP($B117,'Results-formatted 060121'!$A:BE,(BH$3+2),FALSE)), VLOOKUP($B117,'Results-formatted 060121'!$A:BE,(BH$3+2),FALSE)))</f>
        <v>5</v>
      </c>
      <c r="BI117" s="95">
        <f>IF($C117 = "neg", (($D117+1) - VLOOKUP($B117,'Results-formatted 060121'!$A:BF,(BI$3+2),FALSE)), IF($C117 = "pos-neg", (3+VLOOKUP($B117,'Results-formatted 060121'!$A:BF,(BI$3+2),FALSE)), VLOOKUP($B117,'Results-formatted 060121'!$A:BF,(BI$3+2),FALSE)))</f>
        <v>6</v>
      </c>
      <c r="BJ117" s="95">
        <f>IF($C117 = "neg", (($D117+1) - VLOOKUP($B117,'Results-formatted 060121'!$A:BG,(BJ$3+2),FALSE)), IF($C117 = "pos-neg", (3+VLOOKUP($B117,'Results-formatted 060121'!$A:BG,(BJ$3+2),FALSE)), VLOOKUP($B117,'Results-formatted 060121'!$A:BG,(BJ$3+2),FALSE)))</f>
        <v>6</v>
      </c>
      <c r="BK117" s="95">
        <f>IF($C117 = "neg", (($D117+1) - VLOOKUP($B117,'Results-formatted 060121'!$A:BH,(BK$3+2),FALSE)), IF($C117 = "pos-neg", (3+VLOOKUP($B117,'Results-formatted 060121'!$A:BH,(BK$3+2),FALSE)), VLOOKUP($B117,'Results-formatted 060121'!$A:BH,(BK$3+2),FALSE)))</f>
        <v>6</v>
      </c>
      <c r="BL117" s="95">
        <f>IF($C117 = "neg", (($D117+1) - VLOOKUP($B117,'Results-formatted 060121'!$A:BI,(BL$3+2),FALSE)), IF($C117 = "pos-neg", (3+VLOOKUP($B117,'Results-formatted 060121'!$A:BI,(BL$3+2),FALSE)), VLOOKUP($B117,'Results-formatted 060121'!$A:BI,(BL$3+2),FALSE)))</f>
        <v>8</v>
      </c>
      <c r="BM117" s="95">
        <f>IF($C117 = "neg", (($D117+1) - VLOOKUP($B117,'Results-formatted 060121'!$A:BJ,(BM$3+2),FALSE)), IF($C117 = "pos-neg", (3+VLOOKUP($B117,'Results-formatted 060121'!$A:BJ,(BM$3+2),FALSE)), VLOOKUP($B117,'Results-formatted 060121'!$A:BJ,(BM$3+2),FALSE)))</f>
        <v>3</v>
      </c>
      <c r="BN117" s="95"/>
      <c r="BO117" s="95"/>
      <c r="BP117" s="95"/>
      <c r="BQ117" s="95"/>
      <c r="BR117" s="95"/>
      <c r="BS117" s="95"/>
      <c r="BT117" s="95"/>
      <c r="BU117" s="95"/>
      <c r="BV117" s="95"/>
      <c r="BW117" s="95"/>
      <c r="BX117" s="95"/>
      <c r="BY117" s="95"/>
      <c r="BZ117" s="95"/>
      <c r="CA117" s="95"/>
      <c r="CB117" s="95"/>
      <c r="CC117" s="95"/>
      <c r="CD117" s="98"/>
      <c r="CE117" s="25">
        <f t="shared" si="35"/>
        <v>5.7833333333333332</v>
      </c>
      <c r="CF117" s="25">
        <f t="shared" si="36"/>
        <v>2.5250720188867826</v>
      </c>
    </row>
    <row r="118" spans="2:84" ht="17" x14ac:dyDescent="0.2">
      <c r="B118" s="84"/>
      <c r="E118" s="18" t="s">
        <v>151</v>
      </c>
      <c r="F118" s="100"/>
      <c r="G118" s="100"/>
      <c r="H118" s="100"/>
      <c r="I118" s="100"/>
      <c r="J118" s="100"/>
      <c r="K118" s="100"/>
      <c r="L118" s="100"/>
      <c r="M118" s="100"/>
      <c r="N118" s="100"/>
      <c r="O118" s="100"/>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c r="AK118" s="100"/>
      <c r="AL118" s="100"/>
      <c r="AM118" s="100"/>
      <c r="AN118" s="100"/>
      <c r="AO118" s="100"/>
      <c r="AP118" s="100"/>
      <c r="AQ118" s="100"/>
      <c r="AR118" s="100"/>
      <c r="AS118" s="100"/>
      <c r="AT118" s="100"/>
      <c r="AU118" s="100"/>
      <c r="AV118" s="100"/>
      <c r="AW118" s="100"/>
      <c r="AX118" s="100"/>
      <c r="AY118" s="100"/>
      <c r="AZ118" s="100"/>
      <c r="BA118" s="100"/>
      <c r="BB118" s="100"/>
      <c r="BC118" s="100"/>
      <c r="BD118" s="100"/>
      <c r="BE118" s="100"/>
      <c r="BF118" s="100"/>
      <c r="BG118" s="100"/>
      <c r="BH118" s="100"/>
      <c r="BI118" s="100"/>
      <c r="BJ118" s="100"/>
      <c r="BK118" s="100"/>
      <c r="BL118" s="100"/>
      <c r="BM118" s="100"/>
      <c r="BN118" s="100"/>
      <c r="BO118" s="100"/>
      <c r="BP118" s="100"/>
      <c r="BQ118" s="100"/>
      <c r="BR118" s="100"/>
      <c r="BS118" s="100"/>
      <c r="BT118" s="100"/>
      <c r="BU118" s="100"/>
      <c r="BV118" s="100"/>
      <c r="BW118" s="100"/>
      <c r="BX118" s="100"/>
      <c r="BY118" s="100"/>
      <c r="BZ118" s="100"/>
      <c r="CA118" s="100"/>
      <c r="CB118" s="100"/>
      <c r="CC118" s="100"/>
      <c r="CD118" s="101"/>
      <c r="CE118" s="34"/>
      <c r="CF118" s="34"/>
    </row>
    <row r="119" spans="2:84" ht="409.6" x14ac:dyDescent="0.15">
      <c r="B119" s="84" t="s">
        <v>151</v>
      </c>
      <c r="C119" s="86" t="s">
        <v>224</v>
      </c>
      <c r="D119" s="2" t="s">
        <v>1163</v>
      </c>
      <c r="E119" s="16" t="s">
        <v>65</v>
      </c>
      <c r="F119" s="103" t="str">
        <f>IF(VLOOKUP($B119,'Results-formatted 060121'!$A:$AJ,(F$3+2),FALSE) = "", "", VLOOKUP($B119,'Results-formatted 060121'!$A:$AJ,(F$3+2),FALSE))</f>
        <v/>
      </c>
      <c r="G119" s="103" t="str">
        <f>IF(VLOOKUP($B119,'Results-formatted 060121'!$A:$AJ,(G$3+2),FALSE) = "", "", VLOOKUP($B119,'Results-formatted 060121'!$A:$AJ,(G$3+2),FALSE))</f>
        <v/>
      </c>
      <c r="H119" s="103" t="str">
        <f>IF(VLOOKUP($B119,'Results-formatted 060121'!$A:$AJ,(H$3+2),FALSE) = "", "", VLOOKUP($B119,'Results-formatted 060121'!$A:$AJ,(H$3+2),FALSE))</f>
        <v>Der Umgang mit dem Interesse der Kundin am asiatischen Markt wurde zu schnell und einschüchernd abgeschlossen. Eine globale Aufstellung am Anfang wurde durch einzelne Aktien mehr in Richtung nationalem Markt gerichtet. ETFs kamen gar nicht zur Sprache. Eventuell hat die Kandidatin persönlich mehr Interesse an Unternehmen mit entsprechender Unternehmenskultur, anstatt an etablierten Unternehmen, die stark in der Kritik stehen, e.g. VW, Nestlé, Deutsche Bank.</v>
      </c>
      <c r="I119" s="103" t="str">
        <f>IF(VLOOKUP($B119,'Results-formatted 060121'!$A:$AJ,(I$3+2),FALSE) = "", "", VLOOKUP($B119,'Results-formatted 060121'!$A:$AJ,(I$3+2),FALSE))</f>
        <v>Ich hatte keinen Hass auf den Menschen, aber meine Antworten sind ehrlich, denn er hält sich an seine vorgegeben 5 Produkte (Strategien), geht auf Wünsche nicht ein und schliesst einen strategiewechsel aus, weil ihm das tu mühsam ist. Und bezeichnet alle drei erwähnten strategien als „sportlich“, ich hoffe, dass das nur gespielt ist und solche Volldeppen nicht wirklich irgendwo sitzen</v>
      </c>
      <c r="J119" s="103" t="str">
        <f>IF(VLOOKUP($B119,'Results-formatted 060121'!$A:$AJ,(J$3+2),FALSE) = "", "", VLOOKUP($B119,'Results-formatted 060121'!$A:$AJ,(J$3+2),FALSE))</f>
        <v/>
      </c>
      <c r="K119" s="103" t="str">
        <f>IF(VLOOKUP($B119,'Results-formatted 060121'!$A:$AJ,(K$3+2),FALSE) = "", "", VLOOKUP($B119,'Results-formatted 060121'!$A:$AJ,(K$3+2),FALSE))</f>
        <v/>
      </c>
      <c r="L119" s="103" t="str">
        <f>IF(VLOOKUP($B119,'Results-formatted 060121'!$A:$AJ,(L$3+2),FALSE) = "", "", VLOOKUP($B119,'Results-formatted 060121'!$A:$AJ,(L$3+2),FALSE))</f>
        <v/>
      </c>
      <c r="M119" s="103" t="str">
        <f>IF(VLOOKUP($B119,'Results-formatted 060121'!$A:$AJ,(M$3+2),FALSE) = "", "", VLOOKUP($B119,'Results-formatted 060121'!$A:$AJ,(M$3+2),FALSE))</f>
        <v/>
      </c>
      <c r="N119" s="103" t="str">
        <f>IF(VLOOKUP($B119,'Results-formatted 060121'!$A:$AJ,(N$3+2),FALSE) = "", "", VLOOKUP($B119,'Results-formatted 060121'!$A:$AJ,(N$3+2),FALSE))</f>
        <v/>
      </c>
      <c r="O119" s="103" t="str">
        <f>IF(VLOOKUP($B119,'Results-formatted 060121'!$A:$AJ,(O$3+2),FALSE) = "", "", VLOOKUP($B119,'Results-formatted 060121'!$A:$AJ,(O$3+2),FALSE))</f>
        <v/>
      </c>
      <c r="P119" s="103" t="str">
        <f>IF(VLOOKUP($B119,'Results-formatted 060121'!$A:$AJ,(P$3+2),FALSE) = "", "", VLOOKUP($B119,'Results-formatted 060121'!$A:$AJ,(P$3+2),FALSE))</f>
        <v>Interessantes Beispiel einer Kundenberatung. Es wird zwar die jetzige Situation des Kunden angesprochen, aber nicht dessen Ziele, die der Kunde in seinem Leben erreichen will. Der Kunde wird doch etwas über den Tisch gezogen. Gebühren des Fonds werden nicht erwähnt.</v>
      </c>
      <c r="Q119" s="103" t="str">
        <f>IF(VLOOKUP($B119,'Results-formatted 060121'!$A:$AJ,(Q$3+2),FALSE) = "", "", VLOOKUP($B119,'Results-formatted 060121'!$A:$AJ,(Q$3+2),FALSE))</f>
        <v/>
      </c>
      <c r="R119" s="103" t="str">
        <f>IF(VLOOKUP($B119,'Results-formatted 060121'!$A:$AJ,(R$3+2),FALSE) = "", "", VLOOKUP($B119,'Results-formatted 060121'!$A:$AJ,(R$3+2),FALSE))</f>
        <v/>
      </c>
      <c r="S119" s="103" t="str">
        <f>IF(VLOOKUP($B119,'Results-formatted 060121'!$A:$AJ,(S$3+2),FALSE) = "", "", VLOOKUP($B119,'Results-formatted 060121'!$A:$AJ,(S$3+2),FALSE))</f>
        <v/>
      </c>
      <c r="T119" s="103" t="str">
        <f>IF(VLOOKUP($B119,'Results-formatted 060121'!$A:$AJ,(T$3+2),FALSE) = "", "", VLOOKUP($B119,'Results-formatted 060121'!$A:$AJ,(T$3+2),FALSE))</f>
        <v>Die Masken machen die Beratung etwas weniger persönlich. Ich denke es ist so auch schwieriger, die Ehrlichkeit und Reaktion des Gegenübers einzuschätzen.</v>
      </c>
      <c r="U119" s="103" t="str">
        <f>IF(VLOOKUP($B119,'Results-formatted 060121'!$A:$AJ,(U$3+2),FALSE) = "", "", VLOOKUP($B119,'Results-formatted 060121'!$A:$AJ,(U$3+2),FALSE))</f>
        <v/>
      </c>
      <c r="V119" s="103" t="str">
        <f>IF(VLOOKUP($B119,'Results-formatted 060121'!$A:$AJ,(V$3+2),FALSE) = "", "", VLOOKUP($B119,'Results-formatted 060121'!$A:$AJ,(V$3+2),FALSE))</f>
        <v>Es war zu viel Papier auf dem Tisch. Der Berater hat zu sehr auf seinen Papierblock gestarrt. Der Foliensatz war farblich zu dunkel und es wirkte sehr chaotisch mit all dem Papierkram.</v>
      </c>
      <c r="W119" s="103" t="str">
        <f>IF(VLOOKUP($B119,'Results-formatted 060121'!$A:$AJ,(W$3+2),FALSE) = "", "", VLOOKUP($B119,'Results-formatted 060121'!$A:$AJ,(W$3+2),FALSE))</f>
        <v>Die Beratung hat mir gut gefallen.</v>
      </c>
      <c r="X119" s="103" t="str">
        <f>IF(VLOOKUP($B119,'Results-formatted 060121'!$A:$AJ,(X$3+2),FALSE) = "", "", VLOOKUP($B119,'Results-formatted 060121'!$A:$AJ,(X$3+2),FALSE))</f>
        <v/>
      </c>
      <c r="Y119" s="103" t="str">
        <f>IF(VLOOKUP($B119,'Results-formatted 060121'!$A:$AJ,(Y$3+2),FALSE) = "", "", VLOOKUP($B119,'Results-formatted 060121'!$A:$AJ,(Y$3+2),FALSE))</f>
        <v/>
      </c>
      <c r="Z119" s="103" t="str">
        <f>IF(VLOOKUP($B119,'Results-formatted 060121'!$A:$AJ,(Z$3+2),FALSE) = "", "", VLOOKUP($B119,'Results-formatted 060121'!$A:$AJ,(Z$3+2),FALSE))</f>
        <v>Diesmal wurde die Nachhaltigkeit nicht erwähnt, also problemlos konventionell unterwegs mit Amazon, CocaCola usw. Plus nicht ganz durchsichtig die Interessen der Bank an einer Walliser Bank...würde ich nicht unbedingt ohne zu hinterfragen annehmen</v>
      </c>
      <c r="AA119" s="103" t="str">
        <f>IF(VLOOKUP($B119,'Results-formatted 060121'!$A:$AJ,(AA$3+2),FALSE) = "", "", VLOOKUP($B119,'Results-formatted 060121'!$A:$AJ,(AA$3+2),FALSE))</f>
        <v>Warum nennt er sie plötzlich beim Vornamen?</v>
      </c>
      <c r="AB119" s="103" t="str">
        <f>IF(VLOOKUP($B119,'Results-formatted 060121'!$A:$AJ,(AB$3+2),FALSE) = "", "", VLOOKUP($B119,'Results-formatted 060121'!$A:$AJ,(AB$3+2),FALSE))</f>
        <v>Die vorbereiteten Foliensätze machten mir den Eindruck, die Vorschläge waren nicht auf mich bezogen, sondern es war eine vorbereitete Variante.</v>
      </c>
      <c r="AC119" s="103" t="str">
        <f>IF(VLOOKUP($B119,'Results-formatted 060121'!$A:$AJ,(AC$3+2),FALSE) = "", "", VLOOKUP($B119,'Results-formatted 060121'!$A:$AJ,(AC$3+2),FALSE))</f>
        <v/>
      </c>
      <c r="AD119" s="103" t="str">
        <f>IF(VLOOKUP($B119,'Results-formatted 060121'!$A:$AJ,(AD$3+2),FALSE) = "", "", VLOOKUP($B119,'Results-formatted 060121'!$A:$AJ,(AD$3+2),FALSE))</f>
        <v>Hier wurde mehr auf den Kunden eingegangen, jedoch auch hier fehlt die Bestandsanalyse, was das aktuelle Vermögen des Kunden, seine Einkommenssituation anbetrifft. Die Kundin hat zumindest Infoblätter zu den einzelnen Firmen&lt;&lt;7Produkten bekommen, jedoch auch hier keine Aufklärung zu den unterschiedlichen Risikokategorien, meiner Meinung nach eine unglaubliche Unterlassung</v>
      </c>
      <c r="AE119" s="103" t="str">
        <f>IF(VLOOKUP($B119,'Results-formatted 060121'!$A:$AJ,(AE$3+2),FALSE) = "", "", VLOOKUP($B119,'Results-formatted 060121'!$A:$AJ,(AE$3+2),FALSE))</f>
        <v/>
      </c>
      <c r="AF119" s="103" t="str">
        <f>IF(VLOOKUP($B119,'Results-formatted 060121'!$A:$AJ,(AF$3+2),FALSE) = "", "", VLOOKUP($B119,'Results-formatted 060121'!$A:$AJ,(AF$3+2),FALSE))</f>
        <v/>
      </c>
      <c r="AG119" s="103" t="str">
        <f>IF(VLOOKUP($B119,'Results-formatted 060121'!$A:$AJ,(AG$3+2),FALSE) = "", "", VLOOKUP($B119,'Results-formatted 060121'!$A:$AJ,(AG$3+2),FALSE))</f>
        <v/>
      </c>
      <c r="AH119" s="103" t="str">
        <f>IF(VLOOKUP($B119,'Results-formatted 060121'!$A:$AJ,(AH$3+2),FALSE) = "", "", VLOOKUP($B119,'Results-formatted 060121'!$A:$AJ,(AH$3+2),FALSE))</f>
        <v/>
      </c>
      <c r="AI119" s="103" t="str">
        <f>IF(VLOOKUP($B119,'Results-formatted 060121'!$A:AJ,(AI$3+2),FALSE) = "", "", VLOOKUP($B119,'Results-formatted 060121'!$A:AJ,(AI$3+2),FALSE))</f>
        <v>Die beratung fand in einem kalten, unpersönlichen und stillosem raum statt. da hat es potential nach oben. der berater hat auf mich wie ein roboter gewirkt. Immer eine antwort parat aber keine empathie. war vielleicht sein erstes beratungsgespräch.......</v>
      </c>
      <c r="AJ119" s="103" t="str">
        <f>IF(VLOOKUP($B119,'Results-formatted 060121'!$A:AK,(AJ$3+2),FALSE) = "", "", VLOOKUP($B119,'Results-formatted 060121'!$A:AK,(AJ$3+2),FALSE))</f>
        <v/>
      </c>
      <c r="AK119" s="103" t="str">
        <f>IF(VLOOKUP($B119,'Results-formatted 060121'!$A:AL,(AK$3+2),FALSE) = "", "", VLOOKUP($B119,'Results-formatted 060121'!$A:AL,(AK$3+2),FALSE))</f>
        <v/>
      </c>
      <c r="AL119" s="103" t="str">
        <f>IF(VLOOKUP($B119,'Results-formatted 060121'!$A:AM,(AL$3+2),FALSE) = "", "", VLOOKUP($B119,'Results-formatted 060121'!$A:AM,(AL$3+2),FALSE))</f>
        <v/>
      </c>
      <c r="AM119" s="103" t="str">
        <f>IF(VLOOKUP($B119,'Results-formatted 060121'!$A:AN,(AM$3+2),FALSE) = "", "", VLOOKUP($B119,'Results-formatted 060121'!$A:AN,(AM$3+2),FALSE))</f>
        <v/>
      </c>
      <c r="AN119" s="103" t="str">
        <f>IF(VLOOKUP($B119,'Results-formatted 060121'!$A:AO,(AN$3+2),FALSE) = "", "", VLOOKUP($B119,'Results-formatted 060121'!$A:AO,(AN$3+2),FALSE))</f>
        <v/>
      </c>
      <c r="AO119" s="103" t="str">
        <f>IF(VLOOKUP($B119,'Results-formatted 060121'!$A:AP,(AO$3+2),FALSE) = "", "", VLOOKUP($B119,'Results-formatted 060121'!$A:AP,(AO$3+2),FALSE))</f>
        <v/>
      </c>
      <c r="AP119" s="103" t="str">
        <f>IF(VLOOKUP($B119,'Results-formatted 060121'!$A:AQ,(AP$3+2),FALSE) = "", "", VLOOKUP($B119,'Results-formatted 060121'!$A:AQ,(AP$3+2),FALSE))</f>
        <v/>
      </c>
      <c r="AQ119" s="103" t="str">
        <f>IF(VLOOKUP($B119,'Results-formatted 060121'!$A:AR,(AQ$3+2),FALSE) = "", "", VLOOKUP($B119,'Results-formatted 060121'!$A:AR,(AQ$3+2),FALSE))</f>
        <v>Der Berater wirkt viel überzeugender und erklärt besser als mit dem digitalen Assistenten</v>
      </c>
      <c r="AR119" s="103" t="str">
        <f>IF(VLOOKUP($B119,'Results-formatted 060121'!$A:AS,(AR$3+2),FALSE) = "", "", VLOOKUP($B119,'Results-formatted 060121'!$A:AS,(AR$3+2),FALSE))</f>
        <v>Durch das, das der digitale Assistent fehlt, wirkt das erste interview unpersönlich und die Notizen unprofessionell. Auch wirkt das gespräch verzettelter --&gt; der dig. ass. bringt klarheit &amp; struktur.</v>
      </c>
      <c r="AS119" s="103" t="str">
        <f>IF(VLOOKUP($B119,'Results-formatted 060121'!$A:AT,(AS$3+2),FALSE) = "", "", VLOOKUP($B119,'Results-formatted 060121'!$A:AT,(AS$3+2),FALSE))</f>
        <v/>
      </c>
      <c r="AT119" s="103" t="str">
        <f>IF(VLOOKUP($B119,'Results-formatted 060121'!$A:AU,(AT$3+2),FALSE) = "", "", VLOOKUP($B119,'Results-formatted 060121'!$A:AU,(AT$3+2),FALSE))</f>
        <v/>
      </c>
      <c r="AU119" s="103" t="str">
        <f>IF(VLOOKUP($B119,'Results-formatted 060121'!$A:AV,(AU$3+2),FALSE) = "", "", VLOOKUP($B119,'Results-formatted 060121'!$A:AV,(AU$3+2),FALSE))</f>
        <v/>
      </c>
      <c r="AV119" s="103" t="str">
        <f>IF(VLOOKUP($B119,'Results-formatted 060121'!$A:AW,(AV$3+2),FALSE) = "", "", VLOOKUP($B119,'Results-formatted 060121'!$A:AW,(AV$3+2),FALSE))</f>
        <v/>
      </c>
      <c r="AW119" s="103" t="str">
        <f>IF(VLOOKUP($B119,'Results-formatted 060121'!$A:AX,(AW$3+2),FALSE) = "", "", VLOOKUP($B119,'Results-formatted 060121'!$A:AX,(AW$3+2),FALSE))</f>
        <v>Ein Punkt den ich im letzten Feld vergessen habe: Ich habe im ersten Setting ausschliesslich die verbalen Beiträge als Teil des Digitalen Assistenten betrachtet und dies bei den beiden folgenden Settings Schrittweise verändert.</v>
      </c>
      <c r="AX119" s="103" t="str">
        <f>IF(VLOOKUP($B119,'Results-formatted 060121'!$A:AY,(AX$3+2),FALSE) = "", "", VLOOKUP($B119,'Results-formatted 060121'!$A:AY,(AX$3+2),FALSE))</f>
        <v/>
      </c>
      <c r="AY119" s="103" t="str">
        <f>IF(VLOOKUP($B119,'Results-formatted 060121'!$A:AZ,(AY$3+2),FALSE) = "", "", VLOOKUP($B119,'Results-formatted 060121'!$A:AZ,(AY$3+2),FALSE))</f>
        <v/>
      </c>
      <c r="AZ119" s="103" t="str">
        <f>IF(VLOOKUP($B119,'Results-formatted 060121'!$A:BA,(AZ$3+2),FALSE) = "", "", VLOOKUP($B119,'Results-formatted 060121'!$A:BA,(AZ$3+2),FALSE))</f>
        <v/>
      </c>
      <c r="BA119" s="103" t="str">
        <f>IF(VLOOKUP($B119,'Results-formatted 060121'!$A:BB,(BA$3+2),FALSE) = "", "", VLOOKUP($B119,'Results-formatted 060121'!$A:BB,(BA$3+2),FALSE))</f>
        <v/>
      </c>
      <c r="BB119" s="103" t="str">
        <f>IF(VLOOKUP($B119,'Results-formatted 060121'!$A:BC,(BB$3+2),FALSE) = "", "", VLOOKUP($B119,'Results-formatted 060121'!$A:BC,(BB$3+2),FALSE))</f>
        <v/>
      </c>
      <c r="BC119" s="103" t="str">
        <f>IF(VLOOKUP($B119,'Results-formatted 060121'!$A:BD,(BC$3+2),FALSE) = "", "", VLOOKUP($B119,'Results-formatted 060121'!$A:BD,(BC$3+2),FALSE))</f>
        <v/>
      </c>
      <c r="BD119" s="103" t="str">
        <f>IF(VLOOKUP($B119,'Results-formatted 060121'!$A:BE,(BD$3+2),FALSE) = "", "", VLOOKUP($B119,'Results-formatted 060121'!$A:BE,(BD$3+2),FALSE))</f>
        <v/>
      </c>
      <c r="BE119" s="103" t="str">
        <f>IF(VLOOKUP($B119,'Results-formatted 060121'!$A:BF,(BE$3+2),FALSE) = "", "", VLOOKUP($B119,'Results-formatted 060121'!$A:BF,(BE$3+2),FALSE))</f>
        <v/>
      </c>
      <c r="BF119" s="103" t="str">
        <f>IF(VLOOKUP($B119,'Results-formatted 060121'!$A:BG,(BF$3+2),FALSE) = "", "", VLOOKUP($B119,'Results-formatted 060121'!$A:BG,(BF$3+2),FALSE))</f>
        <v/>
      </c>
      <c r="BG119" s="103" t="str">
        <f>IF(VLOOKUP($B119,'Results-formatted 060121'!$A:BH,(BG$3+2),FALSE) = "", "", VLOOKUP($B119,'Results-formatted 060121'!$A:BH,(BG$3+2),FALSE))</f>
        <v/>
      </c>
      <c r="BH119" s="103" t="str">
        <f>IF(VLOOKUP($B119,'Results-formatted 060121'!$A:BI,(BH$3+2),FALSE) = "", "", VLOOKUP($B119,'Results-formatted 060121'!$A:BI,(BH$3+2),FALSE))</f>
        <v/>
      </c>
      <c r="BI119" s="103" t="str">
        <f>IF(VLOOKUP($B119,'Results-formatted 060121'!$A:BJ,(BI$3+2),FALSE) = "", "", VLOOKUP($B119,'Results-formatted 060121'!$A:BJ,(BI$3+2),FALSE))</f>
        <v/>
      </c>
      <c r="BJ119" s="103" t="str">
        <f>IF(VLOOKUP($B119,'Results-formatted 060121'!$A:BK,(BJ$3+2),FALSE) = "", "", VLOOKUP($B119,'Results-formatted 060121'!$A:BK,(BJ$3+2),FALSE))</f>
        <v/>
      </c>
      <c r="BK119" s="103" t="str">
        <f>IF(VLOOKUP($B119,'Results-formatted 060121'!$A:BL,(BK$3+2),FALSE) = "", "", VLOOKUP($B119,'Results-formatted 060121'!$A:BL,(BK$3+2),FALSE))</f>
        <v/>
      </c>
      <c r="BL119" s="103" t="str">
        <f>IF(VLOOKUP($B119,'Results-formatted 060121'!$A:BM,(BL$3+2),FALSE) = "", "", VLOOKUP($B119,'Results-formatted 060121'!$A:BM,(BL$3+2),FALSE))</f>
        <v>Der Berater schaute oft weg, das schafft kein Vertrauen. Plus fertige, vorher ausgedruckte Strategien machen nicht den Eindruck, dass man individualisierte Beratung erhält.</v>
      </c>
      <c r="BM119" s="103" t="str">
        <f>IF(VLOOKUP($B119,'Results-formatted 060121'!$A:BN,(BM$3+2),FALSE) = "", "", VLOOKUP($B119,'Results-formatted 060121'!$A:BN,(BM$3+2),FALSE))</f>
        <v/>
      </c>
      <c r="BN119" s="95"/>
      <c r="BO119" s="95"/>
      <c r="BP119" s="95"/>
      <c r="BQ119" s="95"/>
      <c r="BR119" s="95"/>
      <c r="BS119" s="95"/>
      <c r="BT119" s="95"/>
      <c r="BU119" s="95"/>
      <c r="BV119" s="95"/>
      <c r="BW119" s="95"/>
      <c r="BX119" s="95"/>
      <c r="BY119" s="95"/>
      <c r="BZ119" s="95"/>
      <c r="CA119" s="95"/>
      <c r="CB119" s="95"/>
      <c r="CC119" s="95"/>
      <c r="CD119" s="99"/>
      <c r="CE119" s="25"/>
      <c r="CF119" s="25"/>
    </row>
    <row r="120" spans="2:84" ht="28" customHeight="1" x14ac:dyDescent="0.15">
      <c r="B120" s="84"/>
      <c r="E120" s="160" t="s">
        <v>72</v>
      </c>
      <c r="F120" s="158"/>
      <c r="G120" s="158"/>
      <c r="H120" s="158"/>
      <c r="I120" s="158"/>
      <c r="J120" s="158"/>
      <c r="K120" s="158"/>
      <c r="L120" s="158"/>
      <c r="M120" s="158"/>
      <c r="N120" s="158"/>
      <c r="O120" s="158"/>
      <c r="P120" s="158"/>
      <c r="Q120" s="158"/>
      <c r="R120" s="158"/>
      <c r="S120" s="158"/>
      <c r="T120" s="158"/>
      <c r="U120" s="158"/>
      <c r="V120" s="158"/>
      <c r="W120" s="158"/>
      <c r="X120" s="158"/>
      <c r="Y120" s="158"/>
      <c r="Z120" s="158"/>
      <c r="AA120" s="158"/>
      <c r="AB120" s="158"/>
      <c r="AC120" s="158"/>
      <c r="AD120" s="158"/>
      <c r="AE120" s="158"/>
      <c r="AF120" s="158"/>
      <c r="AG120" s="158"/>
      <c r="AH120" s="158"/>
      <c r="AI120" s="158"/>
      <c r="AJ120" s="158"/>
      <c r="AK120" s="158"/>
      <c r="AL120" s="158"/>
      <c r="AM120" s="158"/>
      <c r="AN120" s="158"/>
      <c r="AO120" s="158"/>
      <c r="AP120" s="158"/>
      <c r="AQ120" s="158"/>
      <c r="AR120" s="158"/>
      <c r="AS120" s="158"/>
      <c r="AT120" s="158"/>
      <c r="AU120" s="158"/>
      <c r="AV120" s="158"/>
      <c r="AW120" s="158"/>
      <c r="AX120" s="158"/>
      <c r="AY120" s="158"/>
      <c r="AZ120" s="158"/>
      <c r="BA120" s="158"/>
      <c r="BB120" s="158"/>
      <c r="BC120" s="158"/>
      <c r="BD120" s="158"/>
      <c r="BE120" s="158"/>
      <c r="BF120" s="158"/>
      <c r="BG120" s="158"/>
      <c r="BH120" s="158"/>
      <c r="BI120" s="158"/>
      <c r="BJ120" s="158"/>
      <c r="BK120" s="158"/>
      <c r="BL120" s="158"/>
      <c r="BM120" s="158"/>
      <c r="BN120" s="158"/>
      <c r="BO120" s="158"/>
      <c r="BP120" s="158"/>
      <c r="BQ120" s="158"/>
      <c r="BR120" s="158"/>
      <c r="BS120" s="158"/>
      <c r="BT120" s="158"/>
      <c r="BU120" s="158"/>
      <c r="BV120" s="158"/>
      <c r="BW120" s="158"/>
      <c r="BX120" s="158"/>
      <c r="BY120" s="158"/>
      <c r="BZ120" s="158"/>
      <c r="CA120" s="158"/>
      <c r="CB120" s="158"/>
      <c r="CC120" s="158"/>
      <c r="CD120" s="159"/>
      <c r="CE120" s="35"/>
      <c r="CF120" s="35"/>
    </row>
    <row r="121" spans="2:84" ht="17" x14ac:dyDescent="0.15">
      <c r="B121" s="84"/>
      <c r="E121" s="18" t="s">
        <v>99</v>
      </c>
      <c r="F121" s="34"/>
      <c r="G121" s="34"/>
      <c r="H121" s="34">
        <f t="shared" ref="H121:CD121" si="56">IF(ISNUMBER(H122), AVERAGE(H122:H125), "")</f>
        <v>4.25</v>
      </c>
      <c r="I121" s="34">
        <f t="shared" si="56"/>
        <v>4.5</v>
      </c>
      <c r="J121" s="34"/>
      <c r="K121" s="34">
        <f t="shared" si="56"/>
        <v>3.5</v>
      </c>
      <c r="L121" s="34">
        <f t="shared" si="56"/>
        <v>3.25</v>
      </c>
      <c r="M121" s="34">
        <f t="shared" si="56"/>
        <v>4</v>
      </c>
      <c r="N121" s="34"/>
      <c r="O121" s="34">
        <f t="shared" si="56"/>
        <v>4</v>
      </c>
      <c r="P121" s="34">
        <f t="shared" si="56"/>
        <v>2.75</v>
      </c>
      <c r="Q121" s="34">
        <f t="shared" si="56"/>
        <v>3</v>
      </c>
      <c r="R121" s="34">
        <f t="shared" si="56"/>
        <v>3.25</v>
      </c>
      <c r="S121" s="34">
        <f t="shared" si="56"/>
        <v>4.5</v>
      </c>
      <c r="T121" s="34">
        <f t="shared" si="56"/>
        <v>5</v>
      </c>
      <c r="U121" s="34">
        <f t="shared" si="56"/>
        <v>1.5</v>
      </c>
      <c r="V121" s="34">
        <f t="shared" si="56"/>
        <v>2.25</v>
      </c>
      <c r="W121" s="34">
        <f t="shared" si="56"/>
        <v>4</v>
      </c>
      <c r="X121" s="34">
        <f t="shared" si="56"/>
        <v>4.5</v>
      </c>
      <c r="Y121" s="34">
        <f t="shared" si="56"/>
        <v>4</v>
      </c>
      <c r="Z121" s="34">
        <f t="shared" si="56"/>
        <v>3</v>
      </c>
      <c r="AA121" s="34">
        <f t="shared" si="56"/>
        <v>4.5</v>
      </c>
      <c r="AB121" s="34">
        <f t="shared" si="56"/>
        <v>3</v>
      </c>
      <c r="AC121" s="34">
        <f t="shared" si="56"/>
        <v>1.75</v>
      </c>
      <c r="AD121" s="34">
        <f t="shared" si="56"/>
        <v>4</v>
      </c>
      <c r="AE121" s="34">
        <f t="shared" si="56"/>
        <v>3</v>
      </c>
      <c r="AF121" s="34">
        <f t="shared" si="56"/>
        <v>3.75</v>
      </c>
      <c r="AG121" s="34">
        <f t="shared" si="56"/>
        <v>3.5</v>
      </c>
      <c r="AH121" s="34">
        <f t="shared" si="56"/>
        <v>3.75</v>
      </c>
      <c r="AI121" s="34">
        <f t="shared" si="56"/>
        <v>4.25</v>
      </c>
      <c r="AJ121" s="34">
        <f t="shared" si="56"/>
        <v>5</v>
      </c>
      <c r="AK121" s="34"/>
      <c r="AL121" s="34">
        <f t="shared" si="56"/>
        <v>5</v>
      </c>
      <c r="AM121" s="34">
        <f t="shared" si="56"/>
        <v>5</v>
      </c>
      <c r="AN121" s="34">
        <f t="shared" ref="AN121:BM121" si="57">IF(ISNUMBER(AN122), AVERAGE(AN122:AN125), "")</f>
        <v>4.25</v>
      </c>
      <c r="AO121" s="34">
        <f t="shared" si="57"/>
        <v>3</v>
      </c>
      <c r="AP121" s="34">
        <f t="shared" si="57"/>
        <v>4.75</v>
      </c>
      <c r="AQ121" s="34">
        <f t="shared" si="57"/>
        <v>4</v>
      </c>
      <c r="AR121" s="34">
        <f t="shared" si="57"/>
        <v>4.75</v>
      </c>
      <c r="AS121" s="34">
        <f t="shared" si="57"/>
        <v>5</v>
      </c>
      <c r="AT121" s="34">
        <f t="shared" si="57"/>
        <v>4.5</v>
      </c>
      <c r="AU121" s="34">
        <f t="shared" si="57"/>
        <v>3.5</v>
      </c>
      <c r="AV121" s="34">
        <f t="shared" si="57"/>
        <v>4.25</v>
      </c>
      <c r="AW121" s="34">
        <f t="shared" si="57"/>
        <v>4</v>
      </c>
      <c r="AX121" s="34">
        <f t="shared" si="57"/>
        <v>1.25</v>
      </c>
      <c r="AY121" s="34">
        <f t="shared" si="57"/>
        <v>3.75</v>
      </c>
      <c r="AZ121" s="34">
        <f t="shared" si="57"/>
        <v>2.25</v>
      </c>
      <c r="BA121" s="34">
        <f t="shared" si="57"/>
        <v>4</v>
      </c>
      <c r="BB121" s="34">
        <f t="shared" si="57"/>
        <v>5</v>
      </c>
      <c r="BC121" s="34">
        <f t="shared" si="57"/>
        <v>4</v>
      </c>
      <c r="BD121" s="34">
        <f t="shared" si="57"/>
        <v>2</v>
      </c>
      <c r="BE121" s="34">
        <f t="shared" si="57"/>
        <v>3.25</v>
      </c>
      <c r="BF121" s="34">
        <f t="shared" si="57"/>
        <v>4</v>
      </c>
      <c r="BG121" s="34">
        <f t="shared" si="57"/>
        <v>2</v>
      </c>
      <c r="BH121" s="34">
        <f t="shared" si="57"/>
        <v>3.75</v>
      </c>
      <c r="BI121" s="34">
        <f t="shared" si="57"/>
        <v>5</v>
      </c>
      <c r="BJ121" s="34">
        <f t="shared" si="57"/>
        <v>3.25</v>
      </c>
      <c r="BK121" s="34">
        <f t="shared" si="57"/>
        <v>4.5</v>
      </c>
      <c r="BL121" s="34">
        <f t="shared" si="57"/>
        <v>2.5</v>
      </c>
      <c r="BM121" s="34">
        <f t="shared" si="57"/>
        <v>2.5</v>
      </c>
      <c r="BN121" s="34"/>
      <c r="BO121" s="34"/>
      <c r="BP121" s="34"/>
      <c r="BQ121" s="34"/>
      <c r="BR121" s="34"/>
      <c r="BS121" s="34"/>
      <c r="BT121" s="34"/>
      <c r="BU121" s="34"/>
      <c r="BV121" s="34"/>
      <c r="BW121" s="34"/>
      <c r="BX121" s="34"/>
      <c r="BY121" s="34"/>
      <c r="BZ121" s="34"/>
      <c r="CA121" s="34"/>
      <c r="CB121" s="34"/>
      <c r="CC121" s="34"/>
      <c r="CD121" s="34" t="str">
        <f t="shared" si="56"/>
        <v/>
      </c>
      <c r="CE121" s="32">
        <f>AVERAGE(CE122:CE125)</f>
        <v>3.7166666666666663</v>
      </c>
      <c r="CF121" s="32">
        <f t="shared" ref="CF121:CF152" si="58">STDEV(F121:CD121)</f>
        <v>0.9792029329196188</v>
      </c>
    </row>
    <row r="122" spans="2:84" ht="56" x14ac:dyDescent="0.15">
      <c r="B122" s="84" t="s">
        <v>446</v>
      </c>
      <c r="C122" s="86" t="s">
        <v>1166</v>
      </c>
      <c r="D122" s="2">
        <v>5</v>
      </c>
      <c r="E122" s="12" t="s">
        <v>925</v>
      </c>
      <c r="F122" s="95">
        <f>IF($C122 = "neg", (($D122+1) - VLOOKUP($B122,'Results-formatted 060121'!$A:$AJ,(F$3+2),FALSE)), IF($C122 = "pos-neg", (3+VLOOKUP($B122,'Results-formatted 060121'!$A:$AJ,(F$3+2),FALSE)), VLOOKUP($B122,'Results-formatted 060121'!$A:$AJ,(F$3+2),FALSE)))</f>
        <v>4</v>
      </c>
      <c r="G122" s="95">
        <f>IF($C122 = "neg", (($D122+1) - VLOOKUP($B122,'Results-formatted 060121'!$A:$AJ,(G$3+2),FALSE)), IF($C122 = "pos-neg", (3+VLOOKUP($B122,'Results-formatted 060121'!$A:$AJ,(G$3+2),FALSE)), VLOOKUP($B122,'Results-formatted 060121'!$A:$AJ,(G$3+2),FALSE)))</f>
        <v>5</v>
      </c>
      <c r="H122" s="95">
        <f>IF($C122 = "neg", (($D122+1) - VLOOKUP($B122,'Results-formatted 060121'!$A:$AJ,(H$3+2),FALSE)), IF($C122 = "pos-neg", (3+VLOOKUP($B122,'Results-formatted 060121'!$A:$AJ,(H$3+2),FALSE)), VLOOKUP($B122,'Results-formatted 060121'!$A:$AJ,(H$3+2),FALSE)))</f>
        <v>5</v>
      </c>
      <c r="I122" s="95">
        <f>IF($C122 = "neg", (($D122+1) - VLOOKUP($B122,'Results-formatted 060121'!$A:$AJ,(I$3+2),FALSE)), IF($C122 = "pos-neg", (3+VLOOKUP($B122,'Results-formatted 060121'!$A:$AJ,(I$3+2),FALSE)), VLOOKUP($B122,'Results-formatted 060121'!$A:$AJ,(I$3+2),FALSE)))</f>
        <v>4</v>
      </c>
      <c r="J122" s="95">
        <f>IF($C122 = "neg", (($D122+1) - VLOOKUP($B122,'Results-formatted 060121'!$A:$AJ,(J$3+2),FALSE)), IF($C122 = "pos-neg", (3+VLOOKUP($B122,'Results-formatted 060121'!$A:$AJ,(J$3+2),FALSE)), VLOOKUP($B122,'Results-formatted 060121'!$A:$AJ,(J$3+2),FALSE)))</f>
        <v>3</v>
      </c>
      <c r="K122" s="95">
        <f>IF($C122 = "neg", (($D122+1) - VLOOKUP($B122,'Results-formatted 060121'!$A:$AJ,(K$3+2),FALSE)), IF($C122 = "pos-neg", (3+VLOOKUP($B122,'Results-formatted 060121'!$A:$AJ,(K$3+2),FALSE)), VLOOKUP($B122,'Results-formatted 060121'!$A:$AJ,(K$3+2),FALSE)))</f>
        <v>2</v>
      </c>
      <c r="L122" s="95">
        <f>IF($C122 = "neg", (($D122+1) - VLOOKUP($B122,'Results-formatted 060121'!$A:$AJ,(L$3+2),FALSE)), IF($C122 = "pos-neg", (3+VLOOKUP($B122,'Results-formatted 060121'!$A:$AJ,(L$3+2),FALSE)), VLOOKUP($B122,'Results-formatted 060121'!$A:$AJ,(L$3+2),FALSE)))</f>
        <v>3</v>
      </c>
      <c r="M122" s="95">
        <f>IF($C122 = "neg", (($D122+1) - VLOOKUP($B122,'Results-formatted 060121'!$A:$AJ,(M$3+2),FALSE)), IF($C122 = "pos-neg", (3+VLOOKUP($B122,'Results-formatted 060121'!$A:$AJ,(M$3+2),FALSE)), VLOOKUP($B122,'Results-formatted 060121'!$A:$AJ,(M$3+2),FALSE)))</f>
        <v>4</v>
      </c>
      <c r="N122" s="95">
        <f>IF($C122 = "neg", (($D122+1) - VLOOKUP($B122,'Results-formatted 060121'!$A:$AJ,(N$3+2),FALSE)), IF($C122 = "pos-neg", (3+VLOOKUP($B122,'Results-formatted 060121'!$A:$AJ,(N$3+2),FALSE)), VLOOKUP($B122,'Results-formatted 060121'!$A:$AJ,(N$3+2),FALSE)))</f>
        <v>5</v>
      </c>
      <c r="O122" s="95">
        <f>IF($C122 = "neg", (($D122+1) - VLOOKUP($B122,'Results-formatted 060121'!$A:$AJ,(O$3+2),FALSE)), IF($C122 = "pos-neg", (3+VLOOKUP($B122,'Results-formatted 060121'!$A:$AJ,(O$3+2),FALSE)), VLOOKUP($B122,'Results-formatted 060121'!$A:$AJ,(O$3+2),FALSE)))</f>
        <v>4</v>
      </c>
      <c r="P122" s="95">
        <f>IF($C122 = "neg", (($D122+1) - VLOOKUP($B122,'Results-formatted 060121'!$A:$AJ,(P$3+2),FALSE)), IF($C122 = "pos-neg", (3+VLOOKUP($B122,'Results-formatted 060121'!$A:$AJ,(P$3+2),FALSE)), VLOOKUP($B122,'Results-formatted 060121'!$A:$AJ,(P$3+2),FALSE)))</f>
        <v>4</v>
      </c>
      <c r="Q122" s="95">
        <f>IF($C122 = "neg", (($D122+1) - VLOOKUP($B122,'Results-formatted 060121'!$A:$AJ,(Q$3+2),FALSE)), IF($C122 = "pos-neg", (3+VLOOKUP($B122,'Results-formatted 060121'!$A:$AJ,(Q$3+2),FALSE)), VLOOKUP($B122,'Results-formatted 060121'!$A:$AJ,(Q$3+2),FALSE)))</f>
        <v>3</v>
      </c>
      <c r="R122" s="95">
        <f>IF($C122 = "neg", (($D122+1) - VLOOKUP($B122,'Results-formatted 060121'!$A:$AJ,(R$3+2),FALSE)), IF($C122 = "pos-neg", (3+VLOOKUP($B122,'Results-formatted 060121'!$A:$AJ,(R$3+2),FALSE)), VLOOKUP($B122,'Results-formatted 060121'!$A:$AJ,(R$3+2),FALSE)))</f>
        <v>4</v>
      </c>
      <c r="S122" s="95">
        <f>IF($C122 = "neg", (($D122+1) - VLOOKUP($B122,'Results-formatted 060121'!$A:$AJ,(S$3+2),FALSE)), IF($C122 = "pos-neg", (3+VLOOKUP($B122,'Results-formatted 060121'!$A:$AJ,(S$3+2),FALSE)), VLOOKUP($B122,'Results-formatted 060121'!$A:$AJ,(S$3+2),FALSE)))</f>
        <v>5</v>
      </c>
      <c r="T122" s="95">
        <f>IF($C122 = "neg", (($D122+1) - VLOOKUP($B122,'Results-formatted 060121'!$A:$AJ,(T$3+2),FALSE)), IF($C122 = "pos-neg", (3+VLOOKUP($B122,'Results-formatted 060121'!$A:$AJ,(T$3+2),FALSE)), VLOOKUP($B122,'Results-formatted 060121'!$A:$AJ,(T$3+2),FALSE)))</f>
        <v>5</v>
      </c>
      <c r="U122" s="95">
        <f>IF($C122 = "neg", (($D122+1) - VLOOKUP($B122,'Results-formatted 060121'!$A:$AJ,(U$3+2),FALSE)), IF($C122 = "pos-neg", (3+VLOOKUP($B122,'Results-formatted 060121'!$A:$AJ,(U$3+2),FALSE)), VLOOKUP($B122,'Results-formatted 060121'!$A:$AJ,(U$3+2),FALSE)))</f>
        <v>2</v>
      </c>
      <c r="V122" s="95">
        <f>IF($C122 = "neg", (($D122+1) - VLOOKUP($B122,'Results-formatted 060121'!$A:$AJ,(V$3+2),FALSE)), IF($C122 = "pos-neg", (3+VLOOKUP($B122,'Results-formatted 060121'!$A:$AJ,(V$3+2),FALSE)), VLOOKUP($B122,'Results-formatted 060121'!$A:$AJ,(V$3+2),FALSE)))</f>
        <v>2</v>
      </c>
      <c r="W122" s="95">
        <f>IF($C122 = "neg", (($D122+1) - VLOOKUP($B122,'Results-formatted 060121'!$A:$AJ,(W$3+2),FALSE)), IF($C122 = "pos-neg", (3+VLOOKUP($B122,'Results-formatted 060121'!$A:$AJ,(W$3+2),FALSE)), VLOOKUP($B122,'Results-formatted 060121'!$A:$AJ,(W$3+2),FALSE)))</f>
        <v>4</v>
      </c>
      <c r="X122" s="95">
        <f>IF($C122 = "neg", (($D122+1) - VLOOKUP($B122,'Results-formatted 060121'!$A:$AJ,(X$3+2),FALSE)), IF($C122 = "pos-neg", (3+VLOOKUP($B122,'Results-formatted 060121'!$A:$AJ,(X$3+2),FALSE)), VLOOKUP($B122,'Results-formatted 060121'!$A:$AJ,(X$3+2),FALSE)))</f>
        <v>5</v>
      </c>
      <c r="Y122" s="95">
        <f>IF($C122 = "neg", (($D122+1) - VLOOKUP($B122,'Results-formatted 060121'!$A:$AJ,(Y$3+2),FALSE)), IF($C122 = "pos-neg", (3+VLOOKUP($B122,'Results-formatted 060121'!$A:$AJ,(Y$3+2),FALSE)), VLOOKUP($B122,'Results-formatted 060121'!$A:$AJ,(Y$3+2),FALSE)))</f>
        <v>4</v>
      </c>
      <c r="Z122" s="95">
        <f>IF($C122 = "neg", (($D122+1) - VLOOKUP($B122,'Results-formatted 060121'!$A:$AJ,(Z$3+2),FALSE)), IF($C122 = "pos-neg", (3+VLOOKUP($B122,'Results-formatted 060121'!$A:$AJ,(Z$3+2),FALSE)), VLOOKUP($B122,'Results-formatted 060121'!$A:$AJ,(Z$3+2),FALSE)))</f>
        <v>3</v>
      </c>
      <c r="AA122" s="95">
        <f>IF($C122 = "neg", (($D122+1) - VLOOKUP($B122,'Results-formatted 060121'!$A:$AJ,(AA$3+2),FALSE)), IF($C122 = "pos-neg", (3+VLOOKUP($B122,'Results-formatted 060121'!$A:$AJ,(AA$3+2),FALSE)), VLOOKUP($B122,'Results-formatted 060121'!$A:$AJ,(AA$3+2),FALSE)))</f>
        <v>5</v>
      </c>
      <c r="AB122" s="95">
        <f>IF($C122 = "neg", (($D122+1) - VLOOKUP($B122,'Results-formatted 060121'!$A:$AJ,(AB$3+2),FALSE)), IF($C122 = "pos-neg", (3+VLOOKUP($B122,'Results-formatted 060121'!$A:$AJ,(AB$3+2),FALSE)), VLOOKUP($B122,'Results-formatted 060121'!$A:$AJ,(AB$3+2),FALSE)))</f>
        <v>3</v>
      </c>
      <c r="AC122" s="95">
        <f>IF($C122 = "neg", (($D122+1) - VLOOKUP($B122,'Results-formatted 060121'!$A:$AJ,(AC$3+2),FALSE)), IF($C122 = "pos-neg", (3+VLOOKUP($B122,'Results-formatted 060121'!$A:$AJ,(AC$3+2),FALSE)), VLOOKUP($B122,'Results-formatted 060121'!$A:$AJ,(AC$3+2),FALSE)))</f>
        <v>2</v>
      </c>
      <c r="AD122" s="95">
        <f>IF($C122 = "neg", (($D122+1) - VLOOKUP($B122,'Results-formatted 060121'!$A:$AJ,(AD$3+2),FALSE)), IF($C122 = "pos-neg", (3+VLOOKUP($B122,'Results-formatted 060121'!$A:$AJ,(AD$3+2),FALSE)), VLOOKUP($B122,'Results-formatted 060121'!$A:$AJ,(AD$3+2),FALSE)))</f>
        <v>4</v>
      </c>
      <c r="AE122" s="95">
        <f>IF($C122 = "neg", (($D122+1) - VLOOKUP($B122,'Results-formatted 060121'!$A:$AJ,(AE$3+2),FALSE)), IF($C122 = "pos-neg", (3+VLOOKUP($B122,'Results-formatted 060121'!$A:$AJ,(AE$3+2),FALSE)), VLOOKUP($B122,'Results-formatted 060121'!$A:$AJ,(AE$3+2),FALSE)))</f>
        <v>3</v>
      </c>
      <c r="AF122" s="95">
        <f>IF($C122 = "neg", (($D122+1) - VLOOKUP($B122,'Results-formatted 060121'!$A:$AJ,(AF$3+2),FALSE)), IF($C122 = "pos-neg", (3+VLOOKUP($B122,'Results-formatted 060121'!$A:$AJ,(AF$3+2),FALSE)), VLOOKUP($B122,'Results-formatted 060121'!$A:$AJ,(AF$3+2),FALSE)))</f>
        <v>3</v>
      </c>
      <c r="AG122" s="95">
        <f>IF($C122 = "neg", (($D122+1) - VLOOKUP($B122,'Results-formatted 060121'!$A:$AJ,(AG$3+2),FALSE)), IF($C122 = "pos-neg", (3+VLOOKUP($B122,'Results-formatted 060121'!$A:$AJ,(AG$3+2),FALSE)), VLOOKUP($B122,'Results-formatted 060121'!$A:$AJ,(AG$3+2),FALSE)))</f>
        <v>2</v>
      </c>
      <c r="AH122" s="95">
        <f>IF($C122 = "neg", (($D122+1) - VLOOKUP($B122,'Results-formatted 060121'!$A:$AJ,(AH$3+2),FALSE)), IF($C122 = "pos-neg", (3+VLOOKUP($B122,'Results-formatted 060121'!$A:$AJ,(AH$3+2),FALSE)), VLOOKUP($B122,'Results-formatted 060121'!$A:$AJ,(AH$3+2),FALSE)))</f>
        <v>3</v>
      </c>
      <c r="AI122" s="95">
        <f>IF($C122 = "neg", (($D122+1) - VLOOKUP($B122,'Results-formatted 060121'!$A:$AJ,(AI$3+2),FALSE)), IF($C122 = "pos-neg", (3+VLOOKUP($B122,'Results-formatted 060121'!$A:$AJ,(AI$3+2),FALSE)), VLOOKUP($B122,'Results-formatted 060121'!$A:$AJ,(AI$3+2),FALSE)))</f>
        <v>4</v>
      </c>
      <c r="AJ122" s="95">
        <f>IF($C122 = "neg", (($D122+1) - VLOOKUP($B122,'Results-formatted 060121'!$A:$AJ,(AJ$3+2),FALSE)), IF($C122 = "pos-neg", (3+VLOOKUP($B122,'Results-formatted 060121'!$A:$AJ,(AJ$3+2),FALSE)), VLOOKUP($B122,'Results-formatted 060121'!$A:$AJ,(AJ$3+2),FALSE)))</f>
        <v>5</v>
      </c>
      <c r="AK122" s="95">
        <f>IF($C122 = "neg", (($D122+1) - VLOOKUP($B122,'Results-formatted 060121'!$A:$AJ,(AK$3+2),FALSE)), IF($C122 = "pos-neg", (3+VLOOKUP($B122,'Results-formatted 060121'!$A:$AJ,(AK$3+2),FALSE)), VLOOKUP($B122,'Results-formatted 060121'!$A:$AJ,(AK$3+2),FALSE)))</f>
        <v>4</v>
      </c>
      <c r="AL122" s="95">
        <f>IF($C122 = "neg", (($D122+1) - VLOOKUP($B122,'Results-formatted 060121'!$A:$AJ,(AL$3+2),FALSE)), IF($C122 = "pos-neg", (3+VLOOKUP($B122,'Results-formatted 060121'!$A:$AJ,(AL$3+2),FALSE)), VLOOKUP($B122,'Results-formatted 060121'!$A:$AJ,(AL$3+2),FALSE)))</f>
        <v>5</v>
      </c>
      <c r="AM122" s="95">
        <f>IF($C122 = "neg", (($D122+1) - VLOOKUP($B122,'Results-formatted 060121'!$A:AJ,(AM$3+2),FALSE)), IF($C122 = "pos-neg", (3+VLOOKUP($B122,'Results-formatted 060121'!$A:AJ,(AM$3+2),FALSE)), VLOOKUP($B122,'Results-formatted 060121'!$A:AJ,(AM$3+2),FALSE)))</f>
        <v>5</v>
      </c>
      <c r="AN122" s="95">
        <f>IF($C122 = "neg", (($D122+1) - VLOOKUP($B122,'Results-formatted 060121'!$A:AK,(AN$3+2),FALSE)), IF($C122 = "pos-neg", (3+VLOOKUP($B122,'Results-formatted 060121'!$A:AK,(AN$3+2),FALSE)), VLOOKUP($B122,'Results-formatted 060121'!$A:AK,(AN$3+2),FALSE)))</f>
        <v>4</v>
      </c>
      <c r="AO122" s="95">
        <f>IF($C122 = "neg", (($D122+1) - VLOOKUP($B122,'Results-formatted 060121'!$A:AL,(AO$3+2),FALSE)), IF($C122 = "pos-neg", (3+VLOOKUP($B122,'Results-formatted 060121'!$A:AL,(AO$3+2),FALSE)), VLOOKUP($B122,'Results-formatted 060121'!$A:AL,(AO$3+2),FALSE)))</f>
        <v>3</v>
      </c>
      <c r="AP122" s="95">
        <f>IF($C122 = "neg", (($D122+1) - VLOOKUP($B122,'Results-formatted 060121'!$A:AM,(AP$3+2),FALSE)), IF($C122 = "pos-neg", (3+VLOOKUP($B122,'Results-formatted 060121'!$A:AM,(AP$3+2),FALSE)), VLOOKUP($B122,'Results-formatted 060121'!$A:AM,(AP$3+2),FALSE)))</f>
        <v>5</v>
      </c>
      <c r="AQ122" s="95">
        <f>IF($C122 = "neg", (($D122+1) - VLOOKUP($B122,'Results-formatted 060121'!$A:AN,(AQ$3+2),FALSE)), IF($C122 = "pos-neg", (3+VLOOKUP($B122,'Results-formatted 060121'!$A:AN,(AQ$3+2),FALSE)), VLOOKUP($B122,'Results-formatted 060121'!$A:AN,(AQ$3+2),FALSE)))</f>
        <v>4</v>
      </c>
      <c r="AR122" s="95">
        <f>IF($C122 = "neg", (($D122+1) - VLOOKUP($B122,'Results-formatted 060121'!$A:AO,(AR$3+2),FALSE)), IF($C122 = "pos-neg", (3+VLOOKUP($B122,'Results-formatted 060121'!$A:AO,(AR$3+2),FALSE)), VLOOKUP($B122,'Results-formatted 060121'!$A:AO,(AR$3+2),FALSE)))</f>
        <v>5</v>
      </c>
      <c r="AS122" s="95">
        <f>IF($C122 = "neg", (($D122+1) - VLOOKUP($B122,'Results-formatted 060121'!$A:AP,(AS$3+2),FALSE)), IF($C122 = "pos-neg", (3+VLOOKUP($B122,'Results-formatted 060121'!$A:AP,(AS$3+2),FALSE)), VLOOKUP($B122,'Results-formatted 060121'!$A:AP,(AS$3+2),FALSE)))</f>
        <v>5</v>
      </c>
      <c r="AT122" s="95">
        <f>IF($C122 = "neg", (($D122+1) - VLOOKUP($B122,'Results-formatted 060121'!$A:AQ,(AT$3+2),FALSE)), IF($C122 = "pos-neg", (3+VLOOKUP($B122,'Results-formatted 060121'!$A:AQ,(AT$3+2),FALSE)), VLOOKUP($B122,'Results-formatted 060121'!$A:AQ,(AT$3+2),FALSE)))</f>
        <v>4</v>
      </c>
      <c r="AU122" s="95">
        <f>IF($C122 = "neg", (($D122+1) - VLOOKUP($B122,'Results-formatted 060121'!$A:AR,(AU$3+2),FALSE)), IF($C122 = "pos-neg", (3+VLOOKUP($B122,'Results-formatted 060121'!$A:AR,(AU$3+2),FALSE)), VLOOKUP($B122,'Results-formatted 060121'!$A:AR,(AU$3+2),FALSE)))</f>
        <v>2</v>
      </c>
      <c r="AV122" s="95">
        <f>IF($C122 = "neg", (($D122+1) - VLOOKUP($B122,'Results-formatted 060121'!$A:AS,(AV$3+2),FALSE)), IF($C122 = "pos-neg", (3+VLOOKUP($B122,'Results-formatted 060121'!$A:AS,(AV$3+2),FALSE)), VLOOKUP($B122,'Results-formatted 060121'!$A:AS,(AV$3+2),FALSE)))</f>
        <v>4</v>
      </c>
      <c r="AW122" s="95">
        <f>IF($C122 = "neg", (($D122+1) - VLOOKUP($B122,'Results-formatted 060121'!$A:AT,(AW$3+2),FALSE)), IF($C122 = "pos-neg", (3+VLOOKUP($B122,'Results-formatted 060121'!$A:AT,(AW$3+2),FALSE)), VLOOKUP($B122,'Results-formatted 060121'!$A:AT,(AW$3+2),FALSE)))</f>
        <v>4</v>
      </c>
      <c r="AX122" s="95">
        <f>IF($C122 = "neg", (($D122+1) - VLOOKUP($B122,'Results-formatted 060121'!$A:AU,(AX$3+2),FALSE)), IF($C122 = "pos-neg", (3+VLOOKUP($B122,'Results-formatted 060121'!$A:AU,(AX$3+2),FALSE)), VLOOKUP($B122,'Results-formatted 060121'!$A:AU,(AX$3+2),FALSE)))</f>
        <v>2</v>
      </c>
      <c r="AY122" s="95">
        <f>IF($C122 = "neg", (($D122+1) - VLOOKUP($B122,'Results-formatted 060121'!$A:AV,(AY$3+2),FALSE)), IF($C122 = "pos-neg", (3+VLOOKUP($B122,'Results-formatted 060121'!$A:AV,(AY$3+2),FALSE)), VLOOKUP($B122,'Results-formatted 060121'!$A:AV,(AY$3+2),FALSE)))</f>
        <v>4</v>
      </c>
      <c r="AZ122" s="95">
        <f>IF($C122 = "neg", (($D122+1) - VLOOKUP($B122,'Results-formatted 060121'!$A:AW,(AZ$3+2),FALSE)), IF($C122 = "pos-neg", (3+VLOOKUP($B122,'Results-formatted 060121'!$A:AW,(AZ$3+2),FALSE)), VLOOKUP($B122,'Results-formatted 060121'!$A:AW,(AZ$3+2),FALSE)))</f>
        <v>2</v>
      </c>
      <c r="BA122" s="95">
        <f>IF($C122 = "neg", (($D122+1) - VLOOKUP($B122,'Results-formatted 060121'!$A:AX,(BA$3+2),FALSE)), IF($C122 = "pos-neg", (3+VLOOKUP($B122,'Results-formatted 060121'!$A:AX,(BA$3+2),FALSE)), VLOOKUP($B122,'Results-formatted 060121'!$A:AX,(BA$3+2),FALSE)))</f>
        <v>4</v>
      </c>
      <c r="BB122" s="95">
        <f>IF($C122 = "neg", (($D122+1) - VLOOKUP($B122,'Results-formatted 060121'!$A:AY,(BB$3+2),FALSE)), IF($C122 = "pos-neg", (3+VLOOKUP($B122,'Results-formatted 060121'!$A:AY,(BB$3+2),FALSE)), VLOOKUP($B122,'Results-formatted 060121'!$A:AY,(BB$3+2),FALSE)))</f>
        <v>5</v>
      </c>
      <c r="BC122" s="95">
        <f>IF($C122 = "neg", (($D122+1) - VLOOKUP($B122,'Results-formatted 060121'!$A:AZ,(BC$3+2),FALSE)), IF($C122 = "pos-neg", (3+VLOOKUP($B122,'Results-formatted 060121'!$A:AZ,(BC$3+2),FALSE)), VLOOKUP($B122,'Results-formatted 060121'!$A:AZ,(BC$3+2),FALSE)))</f>
        <v>4</v>
      </c>
      <c r="BD122" s="95">
        <f>IF($C122 = "neg", (($D122+1) - VLOOKUP($B122,'Results-formatted 060121'!$A:BA,(BD$3+2),FALSE)), IF($C122 = "pos-neg", (3+VLOOKUP($B122,'Results-formatted 060121'!$A:BA,(BD$3+2),FALSE)), VLOOKUP($B122,'Results-formatted 060121'!$A:BA,(BD$3+2),FALSE)))</f>
        <v>2</v>
      </c>
      <c r="BE122" s="95">
        <f>IF($C122 = "neg", (($D122+1) - VLOOKUP($B122,'Results-formatted 060121'!$A:BB,(BE$3+2),FALSE)), IF($C122 = "pos-neg", (3+VLOOKUP($B122,'Results-formatted 060121'!$A:BB,(BE$3+2),FALSE)), VLOOKUP($B122,'Results-formatted 060121'!$A:BB,(BE$3+2),FALSE)))</f>
        <v>3</v>
      </c>
      <c r="BF122" s="95">
        <f>IF($C122 = "neg", (($D122+1) - VLOOKUP($B122,'Results-formatted 060121'!$A:BC,(BF$3+2),FALSE)), IF($C122 = "pos-neg", (3+VLOOKUP($B122,'Results-formatted 060121'!$A:BC,(BF$3+2),FALSE)), VLOOKUP($B122,'Results-formatted 060121'!$A:BC,(BF$3+2),FALSE)))</f>
        <v>4</v>
      </c>
      <c r="BG122" s="95">
        <f>IF($C122 = "neg", (($D122+1) - VLOOKUP($B122,'Results-formatted 060121'!$A:BD,(BG$3+2),FALSE)), IF($C122 = "pos-neg", (3+VLOOKUP($B122,'Results-formatted 060121'!$A:BD,(BG$3+2),FALSE)), VLOOKUP($B122,'Results-formatted 060121'!$A:BD,(BG$3+2),FALSE)))</f>
        <v>3</v>
      </c>
      <c r="BH122" s="95">
        <f>IF($C122 = "neg", (($D122+1) - VLOOKUP($B122,'Results-formatted 060121'!$A:BE,(BH$3+2),FALSE)), IF($C122 = "pos-neg", (3+VLOOKUP($B122,'Results-formatted 060121'!$A:BE,(BH$3+2),FALSE)), VLOOKUP($B122,'Results-formatted 060121'!$A:BE,(BH$3+2),FALSE)))</f>
        <v>4</v>
      </c>
      <c r="BI122" s="95">
        <f>IF($C122 = "neg", (($D122+1) - VLOOKUP($B122,'Results-formatted 060121'!$A:BF,(BI$3+2),FALSE)), IF($C122 = "pos-neg", (3+VLOOKUP($B122,'Results-formatted 060121'!$A:BF,(BI$3+2),FALSE)), VLOOKUP($B122,'Results-formatted 060121'!$A:BF,(BI$3+2),FALSE)))</f>
        <v>5</v>
      </c>
      <c r="BJ122" s="95">
        <f>IF($C122 = "neg", (($D122+1) - VLOOKUP($B122,'Results-formatted 060121'!$A:BG,(BJ$3+2),FALSE)), IF($C122 = "pos-neg", (3+VLOOKUP($B122,'Results-formatted 060121'!$A:BG,(BJ$3+2),FALSE)), VLOOKUP($B122,'Results-formatted 060121'!$A:BG,(BJ$3+2),FALSE)))</f>
        <v>3</v>
      </c>
      <c r="BK122" s="95">
        <f>IF($C122 = "neg", (($D122+1) - VLOOKUP($B122,'Results-formatted 060121'!$A:BH,(BK$3+2),FALSE)), IF($C122 = "pos-neg", (3+VLOOKUP($B122,'Results-formatted 060121'!$A:BH,(BK$3+2),FALSE)), VLOOKUP($B122,'Results-formatted 060121'!$A:BH,(BK$3+2),FALSE)))</f>
        <v>4</v>
      </c>
      <c r="BL122" s="95">
        <f>IF($C122 = "neg", (($D122+1) - VLOOKUP($B122,'Results-formatted 060121'!$A:BI,(BL$3+2),FALSE)), IF($C122 = "pos-neg", (3+VLOOKUP($B122,'Results-formatted 060121'!$A:BI,(BL$3+2),FALSE)), VLOOKUP($B122,'Results-formatted 060121'!$A:BI,(BL$3+2),FALSE)))</f>
        <v>1</v>
      </c>
      <c r="BM122" s="95">
        <f>IF($C122 = "neg", (($D122+1) - VLOOKUP($B122,'Results-formatted 060121'!$A:BJ,(BM$3+2),FALSE)), IF($C122 = "pos-neg", (3+VLOOKUP($B122,'Results-formatted 060121'!$A:BJ,(BM$3+2),FALSE)), VLOOKUP($B122,'Results-formatted 060121'!$A:BJ,(BM$3+2),FALSE)))</f>
        <v>2</v>
      </c>
      <c r="BN122" s="95"/>
      <c r="BO122" s="95"/>
      <c r="BP122" s="95"/>
      <c r="BQ122" s="95"/>
      <c r="BR122" s="95"/>
      <c r="BS122" s="95"/>
      <c r="BT122" s="95"/>
      <c r="BU122" s="95"/>
      <c r="BV122" s="95"/>
      <c r="BW122" s="95"/>
      <c r="BX122" s="95"/>
      <c r="BY122" s="95"/>
      <c r="BZ122" s="95"/>
      <c r="CA122" s="95"/>
      <c r="CB122" s="95"/>
      <c r="CC122" s="95"/>
      <c r="CD122" s="99"/>
      <c r="CE122" s="25">
        <f>AVERAGE(F122:CD122)</f>
        <v>3.6666666666666665</v>
      </c>
      <c r="CF122" s="25">
        <f t="shared" si="58"/>
        <v>1.0840393179852168</v>
      </c>
    </row>
    <row r="123" spans="2:84" ht="56" x14ac:dyDescent="0.15">
      <c r="B123" s="84" t="s">
        <v>447</v>
      </c>
      <c r="C123" s="86" t="s">
        <v>1166</v>
      </c>
      <c r="D123" s="2">
        <v>5</v>
      </c>
      <c r="E123" s="12" t="s">
        <v>926</v>
      </c>
      <c r="F123" s="95">
        <f>IF($C123 = "neg", (($D123+1) - VLOOKUP($B123,'Results-formatted 060121'!$A:$AJ,(F$3+2),FALSE)), IF($C123 = "pos-neg", (3+VLOOKUP($B123,'Results-formatted 060121'!$A:$AJ,(F$3+2),FALSE)), VLOOKUP($B123,'Results-formatted 060121'!$A:$AJ,(F$3+2),FALSE)))</f>
        <v>4</v>
      </c>
      <c r="G123" s="95">
        <f>IF($C123 = "neg", (($D123+1) - VLOOKUP($B123,'Results-formatted 060121'!$A:$AJ,(G$3+2),FALSE)), IF($C123 = "pos-neg", (3+VLOOKUP($B123,'Results-formatted 060121'!$A:$AJ,(G$3+2),FALSE)), VLOOKUP($B123,'Results-formatted 060121'!$A:$AJ,(G$3+2),FALSE)))</f>
        <v>5</v>
      </c>
      <c r="H123" s="95">
        <f>IF($C123 = "neg", (($D123+1) - VLOOKUP($B123,'Results-formatted 060121'!$A:$AJ,(H$3+2),FALSE)), IF($C123 = "pos-neg", (3+VLOOKUP($B123,'Results-formatted 060121'!$A:$AJ,(H$3+2),FALSE)), VLOOKUP($B123,'Results-formatted 060121'!$A:$AJ,(H$3+2),FALSE)))</f>
        <v>4</v>
      </c>
      <c r="I123" s="95">
        <f>IF($C123 = "neg", (($D123+1) - VLOOKUP($B123,'Results-formatted 060121'!$A:$AJ,(I$3+2),FALSE)), IF($C123 = "pos-neg", (3+VLOOKUP($B123,'Results-formatted 060121'!$A:$AJ,(I$3+2),FALSE)), VLOOKUP($B123,'Results-formatted 060121'!$A:$AJ,(I$3+2),FALSE)))</f>
        <v>4</v>
      </c>
      <c r="J123" s="95">
        <f>IF($C123 = "neg", (($D123+1) - VLOOKUP($B123,'Results-formatted 060121'!$A:$AJ,(J$3+2),FALSE)), IF($C123 = "pos-neg", (3+VLOOKUP($B123,'Results-formatted 060121'!$A:$AJ,(J$3+2),FALSE)), VLOOKUP($B123,'Results-formatted 060121'!$A:$AJ,(J$3+2),FALSE)))</f>
        <v>2</v>
      </c>
      <c r="K123" s="95">
        <f>IF($C123 = "neg", (($D123+1) - VLOOKUP($B123,'Results-formatted 060121'!$A:$AJ,(K$3+2),FALSE)), IF($C123 = "pos-neg", (3+VLOOKUP($B123,'Results-formatted 060121'!$A:$AJ,(K$3+2),FALSE)), VLOOKUP($B123,'Results-formatted 060121'!$A:$AJ,(K$3+2),FALSE)))</f>
        <v>4</v>
      </c>
      <c r="L123" s="95">
        <f>IF($C123 = "neg", (($D123+1) - VLOOKUP($B123,'Results-formatted 060121'!$A:$AJ,(L$3+2),FALSE)), IF($C123 = "pos-neg", (3+VLOOKUP($B123,'Results-formatted 060121'!$A:$AJ,(L$3+2),FALSE)), VLOOKUP($B123,'Results-formatted 060121'!$A:$AJ,(L$3+2),FALSE)))</f>
        <v>4</v>
      </c>
      <c r="M123" s="95">
        <f>IF($C123 = "neg", (($D123+1) - VLOOKUP($B123,'Results-formatted 060121'!$A:$AJ,(M$3+2),FALSE)), IF($C123 = "pos-neg", (3+VLOOKUP($B123,'Results-formatted 060121'!$A:$AJ,(M$3+2),FALSE)), VLOOKUP($B123,'Results-formatted 060121'!$A:$AJ,(M$3+2),FALSE)))</f>
        <v>4</v>
      </c>
      <c r="N123" s="95">
        <f>IF($C123 = "neg", (($D123+1) - VLOOKUP($B123,'Results-formatted 060121'!$A:$AJ,(N$3+2),FALSE)), IF($C123 = "pos-neg", (3+VLOOKUP($B123,'Results-formatted 060121'!$A:$AJ,(N$3+2),FALSE)), VLOOKUP($B123,'Results-formatted 060121'!$A:$AJ,(N$3+2),FALSE)))</f>
        <v>5</v>
      </c>
      <c r="O123" s="95">
        <f>IF($C123 = "neg", (($D123+1) - VLOOKUP($B123,'Results-formatted 060121'!$A:$AJ,(O$3+2),FALSE)), IF($C123 = "pos-neg", (3+VLOOKUP($B123,'Results-formatted 060121'!$A:$AJ,(O$3+2),FALSE)), VLOOKUP($B123,'Results-formatted 060121'!$A:$AJ,(O$3+2),FALSE)))</f>
        <v>4</v>
      </c>
      <c r="P123" s="95">
        <f>IF($C123 = "neg", (($D123+1) - VLOOKUP($B123,'Results-formatted 060121'!$A:$AJ,(P$3+2),FALSE)), IF($C123 = "pos-neg", (3+VLOOKUP($B123,'Results-formatted 060121'!$A:$AJ,(P$3+2),FALSE)), VLOOKUP($B123,'Results-formatted 060121'!$A:$AJ,(P$3+2),FALSE)))</f>
        <v>2</v>
      </c>
      <c r="Q123" s="95">
        <f>IF($C123 = "neg", (($D123+1) - VLOOKUP($B123,'Results-formatted 060121'!$A:$AJ,(Q$3+2),FALSE)), IF($C123 = "pos-neg", (3+VLOOKUP($B123,'Results-formatted 060121'!$A:$AJ,(Q$3+2),FALSE)), VLOOKUP($B123,'Results-formatted 060121'!$A:$AJ,(Q$3+2),FALSE)))</f>
        <v>3</v>
      </c>
      <c r="R123" s="95">
        <f>IF($C123 = "neg", (($D123+1) - VLOOKUP($B123,'Results-formatted 060121'!$A:$AJ,(R$3+2),FALSE)), IF($C123 = "pos-neg", (3+VLOOKUP($B123,'Results-formatted 060121'!$A:$AJ,(R$3+2),FALSE)), VLOOKUP($B123,'Results-formatted 060121'!$A:$AJ,(R$3+2),FALSE)))</f>
        <v>4</v>
      </c>
      <c r="S123" s="95">
        <f>IF($C123 = "neg", (($D123+1) - VLOOKUP($B123,'Results-formatted 060121'!$A:$AJ,(S$3+2),FALSE)), IF($C123 = "pos-neg", (3+VLOOKUP($B123,'Results-formatted 060121'!$A:$AJ,(S$3+2),FALSE)), VLOOKUP($B123,'Results-formatted 060121'!$A:$AJ,(S$3+2),FALSE)))</f>
        <v>5</v>
      </c>
      <c r="T123" s="95">
        <f>IF($C123 = "neg", (($D123+1) - VLOOKUP($B123,'Results-formatted 060121'!$A:$AJ,(T$3+2),FALSE)), IF($C123 = "pos-neg", (3+VLOOKUP($B123,'Results-formatted 060121'!$A:$AJ,(T$3+2),FALSE)), VLOOKUP($B123,'Results-formatted 060121'!$A:$AJ,(T$3+2),FALSE)))</f>
        <v>5</v>
      </c>
      <c r="U123" s="95">
        <f>IF($C123 = "neg", (($D123+1) - VLOOKUP($B123,'Results-formatted 060121'!$A:$AJ,(U$3+2),FALSE)), IF($C123 = "pos-neg", (3+VLOOKUP($B123,'Results-formatted 060121'!$A:$AJ,(U$3+2),FALSE)), VLOOKUP($B123,'Results-formatted 060121'!$A:$AJ,(U$3+2),FALSE)))</f>
        <v>2</v>
      </c>
      <c r="V123" s="95">
        <f>IF($C123 = "neg", (($D123+1) - VLOOKUP($B123,'Results-formatted 060121'!$A:$AJ,(V$3+2),FALSE)), IF($C123 = "pos-neg", (3+VLOOKUP($B123,'Results-formatted 060121'!$A:$AJ,(V$3+2),FALSE)), VLOOKUP($B123,'Results-formatted 060121'!$A:$AJ,(V$3+2),FALSE)))</f>
        <v>3</v>
      </c>
      <c r="W123" s="95">
        <f>IF($C123 = "neg", (($D123+1) - VLOOKUP($B123,'Results-formatted 060121'!$A:$AJ,(W$3+2),FALSE)), IF($C123 = "pos-neg", (3+VLOOKUP($B123,'Results-formatted 060121'!$A:$AJ,(W$3+2),FALSE)), VLOOKUP($B123,'Results-formatted 060121'!$A:$AJ,(W$3+2),FALSE)))</f>
        <v>4</v>
      </c>
      <c r="X123" s="95">
        <f>IF($C123 = "neg", (($D123+1) - VLOOKUP($B123,'Results-formatted 060121'!$A:$AJ,(X$3+2),FALSE)), IF($C123 = "pos-neg", (3+VLOOKUP($B123,'Results-formatted 060121'!$A:$AJ,(X$3+2),FALSE)), VLOOKUP($B123,'Results-formatted 060121'!$A:$AJ,(X$3+2),FALSE)))</f>
        <v>5</v>
      </c>
      <c r="Y123" s="95">
        <f>IF($C123 = "neg", (($D123+1) - VLOOKUP($B123,'Results-formatted 060121'!$A:$AJ,(Y$3+2),FALSE)), IF($C123 = "pos-neg", (3+VLOOKUP($B123,'Results-formatted 060121'!$A:$AJ,(Y$3+2),FALSE)), VLOOKUP($B123,'Results-formatted 060121'!$A:$AJ,(Y$3+2),FALSE)))</f>
        <v>4</v>
      </c>
      <c r="Z123" s="95">
        <f>IF($C123 = "neg", (($D123+1) - VLOOKUP($B123,'Results-formatted 060121'!$A:$AJ,(Z$3+2),FALSE)), IF($C123 = "pos-neg", (3+VLOOKUP($B123,'Results-formatted 060121'!$A:$AJ,(Z$3+2),FALSE)), VLOOKUP($B123,'Results-formatted 060121'!$A:$AJ,(Z$3+2),FALSE)))</f>
        <v>3</v>
      </c>
      <c r="AA123" s="95">
        <f>IF($C123 = "neg", (($D123+1) - VLOOKUP($B123,'Results-formatted 060121'!$A:$AJ,(AA$3+2),FALSE)), IF($C123 = "pos-neg", (3+VLOOKUP($B123,'Results-formatted 060121'!$A:$AJ,(AA$3+2),FALSE)), VLOOKUP($B123,'Results-formatted 060121'!$A:$AJ,(AA$3+2),FALSE)))</f>
        <v>5</v>
      </c>
      <c r="AB123" s="95">
        <f>IF($C123 = "neg", (($D123+1) - VLOOKUP($B123,'Results-formatted 060121'!$A:$AJ,(AB$3+2),FALSE)), IF($C123 = "pos-neg", (3+VLOOKUP($B123,'Results-formatted 060121'!$A:$AJ,(AB$3+2),FALSE)), VLOOKUP($B123,'Results-formatted 060121'!$A:$AJ,(AB$3+2),FALSE)))</f>
        <v>3</v>
      </c>
      <c r="AC123" s="95">
        <f>IF($C123 = "neg", (($D123+1) - VLOOKUP($B123,'Results-formatted 060121'!$A:$AJ,(AC$3+2),FALSE)), IF($C123 = "pos-neg", (3+VLOOKUP($B123,'Results-formatted 060121'!$A:$AJ,(AC$3+2),FALSE)), VLOOKUP($B123,'Results-formatted 060121'!$A:$AJ,(AC$3+2),FALSE)))</f>
        <v>1</v>
      </c>
      <c r="AD123" s="95">
        <f>IF($C123 = "neg", (($D123+1) - VLOOKUP($B123,'Results-formatted 060121'!$A:$AJ,(AD$3+2),FALSE)), IF($C123 = "pos-neg", (3+VLOOKUP($B123,'Results-formatted 060121'!$A:$AJ,(AD$3+2),FALSE)), VLOOKUP($B123,'Results-formatted 060121'!$A:$AJ,(AD$3+2),FALSE)))</f>
        <v>4</v>
      </c>
      <c r="AE123" s="95">
        <f>IF($C123 = "neg", (($D123+1) - VLOOKUP($B123,'Results-formatted 060121'!$A:$AJ,(AE$3+2),FALSE)), IF($C123 = "pos-neg", (3+VLOOKUP($B123,'Results-formatted 060121'!$A:$AJ,(AE$3+2),FALSE)), VLOOKUP($B123,'Results-formatted 060121'!$A:$AJ,(AE$3+2),FALSE)))</f>
        <v>3</v>
      </c>
      <c r="AF123" s="95">
        <f>IF($C123 = "neg", (($D123+1) - VLOOKUP($B123,'Results-formatted 060121'!$A:$AJ,(AF$3+2),FALSE)), IF($C123 = "pos-neg", (3+VLOOKUP($B123,'Results-formatted 060121'!$A:$AJ,(AF$3+2),FALSE)), VLOOKUP($B123,'Results-formatted 060121'!$A:$AJ,(AF$3+2),FALSE)))</f>
        <v>4</v>
      </c>
      <c r="AG123" s="95">
        <f>IF($C123 = "neg", (($D123+1) - VLOOKUP($B123,'Results-formatted 060121'!$A:$AJ,(AG$3+2),FALSE)), IF($C123 = "pos-neg", (3+VLOOKUP($B123,'Results-formatted 060121'!$A:$AJ,(AG$3+2),FALSE)), VLOOKUP($B123,'Results-formatted 060121'!$A:$AJ,(AG$3+2),FALSE)))</f>
        <v>4</v>
      </c>
      <c r="AH123" s="95">
        <f>IF($C123 = "neg", (($D123+1) - VLOOKUP($B123,'Results-formatted 060121'!$A:$AJ,(AH$3+2),FALSE)), IF($C123 = "pos-neg", (3+VLOOKUP($B123,'Results-formatted 060121'!$A:$AJ,(AH$3+2),FALSE)), VLOOKUP($B123,'Results-formatted 060121'!$A:$AJ,(AH$3+2),FALSE)))</f>
        <v>4</v>
      </c>
      <c r="AI123" s="95">
        <f>IF($C123 = "neg", (($D123+1) - VLOOKUP($B123,'Results-formatted 060121'!$A:$AJ,(AI$3+2),FALSE)), IF($C123 = "pos-neg", (3+VLOOKUP($B123,'Results-formatted 060121'!$A:$AJ,(AI$3+2),FALSE)), VLOOKUP($B123,'Results-formatted 060121'!$A:$AJ,(AI$3+2),FALSE)))</f>
        <v>5</v>
      </c>
      <c r="AJ123" s="95">
        <f>IF($C123 = "neg", (($D123+1) - VLOOKUP($B123,'Results-formatted 060121'!$A:$AJ,(AJ$3+2),FALSE)), IF($C123 = "pos-neg", (3+VLOOKUP($B123,'Results-formatted 060121'!$A:$AJ,(AJ$3+2),FALSE)), VLOOKUP($B123,'Results-formatted 060121'!$A:$AJ,(AJ$3+2),FALSE)))</f>
        <v>5</v>
      </c>
      <c r="AK123" s="95">
        <f>IF($C123 = "neg", (($D123+1) - VLOOKUP($B123,'Results-formatted 060121'!$A:$AJ,(AK$3+2),FALSE)), IF($C123 = "pos-neg", (3+VLOOKUP($B123,'Results-formatted 060121'!$A:$AJ,(AK$3+2),FALSE)), VLOOKUP($B123,'Results-formatted 060121'!$A:$AJ,(AK$3+2),FALSE)))</f>
        <v>4</v>
      </c>
      <c r="AL123" s="95">
        <f>IF($C123 = "neg", (($D123+1) - VLOOKUP($B123,'Results-formatted 060121'!$A:$AJ,(AL$3+2),FALSE)), IF($C123 = "pos-neg", (3+VLOOKUP($B123,'Results-formatted 060121'!$A:$AJ,(AL$3+2),FALSE)), VLOOKUP($B123,'Results-formatted 060121'!$A:$AJ,(AL$3+2),FALSE)))</f>
        <v>5</v>
      </c>
      <c r="AM123" s="95">
        <f>IF($C123 = "neg", (($D123+1) - VLOOKUP($B123,'Results-formatted 060121'!$A:AJ,(AM$3+2),FALSE)), IF($C123 = "pos-neg", (3+VLOOKUP($B123,'Results-formatted 060121'!$A:AJ,(AM$3+2),FALSE)), VLOOKUP($B123,'Results-formatted 060121'!$A:AJ,(AM$3+2),FALSE)))</f>
        <v>5</v>
      </c>
      <c r="AN123" s="95">
        <f>IF($C123 = "neg", (($D123+1) - VLOOKUP($B123,'Results-formatted 060121'!$A:AK,(AN$3+2),FALSE)), IF($C123 = "pos-neg", (3+VLOOKUP($B123,'Results-formatted 060121'!$A:AK,(AN$3+2),FALSE)), VLOOKUP($B123,'Results-formatted 060121'!$A:AK,(AN$3+2),FALSE)))</f>
        <v>5</v>
      </c>
      <c r="AO123" s="95">
        <f>IF($C123 = "neg", (($D123+1) - VLOOKUP($B123,'Results-formatted 060121'!$A:AL,(AO$3+2),FALSE)), IF($C123 = "pos-neg", (3+VLOOKUP($B123,'Results-formatted 060121'!$A:AL,(AO$3+2),FALSE)), VLOOKUP($B123,'Results-formatted 060121'!$A:AL,(AO$3+2),FALSE)))</f>
        <v>3</v>
      </c>
      <c r="AP123" s="95">
        <f>IF($C123 = "neg", (($D123+1) - VLOOKUP($B123,'Results-formatted 060121'!$A:AM,(AP$3+2),FALSE)), IF($C123 = "pos-neg", (3+VLOOKUP($B123,'Results-formatted 060121'!$A:AM,(AP$3+2),FALSE)), VLOOKUP($B123,'Results-formatted 060121'!$A:AM,(AP$3+2),FALSE)))</f>
        <v>4</v>
      </c>
      <c r="AQ123" s="95">
        <f>IF($C123 = "neg", (($D123+1) - VLOOKUP($B123,'Results-formatted 060121'!$A:AN,(AQ$3+2),FALSE)), IF($C123 = "pos-neg", (3+VLOOKUP($B123,'Results-formatted 060121'!$A:AN,(AQ$3+2),FALSE)), VLOOKUP($B123,'Results-formatted 060121'!$A:AN,(AQ$3+2),FALSE)))</f>
        <v>4</v>
      </c>
      <c r="AR123" s="95">
        <f>IF($C123 = "neg", (($D123+1) - VLOOKUP($B123,'Results-formatted 060121'!$A:AO,(AR$3+2),FALSE)), IF($C123 = "pos-neg", (3+VLOOKUP($B123,'Results-formatted 060121'!$A:AO,(AR$3+2),FALSE)), VLOOKUP($B123,'Results-formatted 060121'!$A:AO,(AR$3+2),FALSE)))</f>
        <v>5</v>
      </c>
      <c r="AS123" s="95">
        <f>IF($C123 = "neg", (($D123+1) - VLOOKUP($B123,'Results-formatted 060121'!$A:AP,(AS$3+2),FALSE)), IF($C123 = "pos-neg", (3+VLOOKUP($B123,'Results-formatted 060121'!$A:AP,(AS$3+2),FALSE)), VLOOKUP($B123,'Results-formatted 060121'!$A:AP,(AS$3+2),FALSE)))</f>
        <v>5</v>
      </c>
      <c r="AT123" s="95">
        <f>IF($C123 = "neg", (($D123+1) - VLOOKUP($B123,'Results-formatted 060121'!$A:AQ,(AT$3+2),FALSE)), IF($C123 = "pos-neg", (3+VLOOKUP($B123,'Results-formatted 060121'!$A:AQ,(AT$3+2),FALSE)), VLOOKUP($B123,'Results-formatted 060121'!$A:AQ,(AT$3+2),FALSE)))</f>
        <v>4</v>
      </c>
      <c r="AU123" s="95">
        <f>IF($C123 = "neg", (($D123+1) - VLOOKUP($B123,'Results-formatted 060121'!$A:AR,(AU$3+2),FALSE)), IF($C123 = "pos-neg", (3+VLOOKUP($B123,'Results-formatted 060121'!$A:AR,(AU$3+2),FALSE)), VLOOKUP($B123,'Results-formatted 060121'!$A:AR,(AU$3+2),FALSE)))</f>
        <v>4</v>
      </c>
      <c r="AV123" s="95">
        <f>IF($C123 = "neg", (($D123+1) - VLOOKUP($B123,'Results-formatted 060121'!$A:AS,(AV$3+2),FALSE)), IF($C123 = "pos-neg", (3+VLOOKUP($B123,'Results-formatted 060121'!$A:AS,(AV$3+2),FALSE)), VLOOKUP($B123,'Results-formatted 060121'!$A:AS,(AV$3+2),FALSE)))</f>
        <v>5</v>
      </c>
      <c r="AW123" s="95">
        <f>IF($C123 = "neg", (($D123+1) - VLOOKUP($B123,'Results-formatted 060121'!$A:AT,(AW$3+2),FALSE)), IF($C123 = "pos-neg", (3+VLOOKUP($B123,'Results-formatted 060121'!$A:AT,(AW$3+2),FALSE)), VLOOKUP($B123,'Results-formatted 060121'!$A:AT,(AW$3+2),FALSE)))</f>
        <v>4</v>
      </c>
      <c r="AX123" s="95">
        <f>IF($C123 = "neg", (($D123+1) - VLOOKUP($B123,'Results-formatted 060121'!$A:AU,(AX$3+2),FALSE)), IF($C123 = "pos-neg", (3+VLOOKUP($B123,'Results-formatted 060121'!$A:AU,(AX$3+2),FALSE)), VLOOKUP($B123,'Results-formatted 060121'!$A:AU,(AX$3+2),FALSE)))</f>
        <v>1</v>
      </c>
      <c r="AY123" s="95">
        <f>IF($C123 = "neg", (($D123+1) - VLOOKUP($B123,'Results-formatted 060121'!$A:AV,(AY$3+2),FALSE)), IF($C123 = "pos-neg", (3+VLOOKUP($B123,'Results-formatted 060121'!$A:AV,(AY$3+2),FALSE)), VLOOKUP($B123,'Results-formatted 060121'!$A:AV,(AY$3+2),FALSE)))</f>
        <v>4</v>
      </c>
      <c r="AZ123" s="95">
        <f>IF($C123 = "neg", (($D123+1) - VLOOKUP($B123,'Results-formatted 060121'!$A:AW,(AZ$3+2),FALSE)), IF($C123 = "pos-neg", (3+VLOOKUP($B123,'Results-formatted 060121'!$A:AW,(AZ$3+2),FALSE)), VLOOKUP($B123,'Results-formatted 060121'!$A:AW,(AZ$3+2),FALSE)))</f>
        <v>1</v>
      </c>
      <c r="BA123" s="95">
        <f>IF($C123 = "neg", (($D123+1) - VLOOKUP($B123,'Results-formatted 060121'!$A:AX,(BA$3+2),FALSE)), IF($C123 = "pos-neg", (3+VLOOKUP($B123,'Results-formatted 060121'!$A:AX,(BA$3+2),FALSE)), VLOOKUP($B123,'Results-formatted 060121'!$A:AX,(BA$3+2),FALSE)))</f>
        <v>4</v>
      </c>
      <c r="BB123" s="95">
        <f>IF($C123 = "neg", (($D123+1) - VLOOKUP($B123,'Results-formatted 060121'!$A:AY,(BB$3+2),FALSE)), IF($C123 = "pos-neg", (3+VLOOKUP($B123,'Results-formatted 060121'!$A:AY,(BB$3+2),FALSE)), VLOOKUP($B123,'Results-formatted 060121'!$A:AY,(BB$3+2),FALSE)))</f>
        <v>5</v>
      </c>
      <c r="BC123" s="95">
        <f>IF($C123 = "neg", (($D123+1) - VLOOKUP($B123,'Results-formatted 060121'!$A:AZ,(BC$3+2),FALSE)), IF($C123 = "pos-neg", (3+VLOOKUP($B123,'Results-formatted 060121'!$A:AZ,(BC$3+2),FALSE)), VLOOKUP($B123,'Results-formatted 060121'!$A:AZ,(BC$3+2),FALSE)))</f>
        <v>4</v>
      </c>
      <c r="BD123" s="95">
        <f>IF($C123 = "neg", (($D123+1) - VLOOKUP($B123,'Results-formatted 060121'!$A:BA,(BD$3+2),FALSE)), IF($C123 = "pos-neg", (3+VLOOKUP($B123,'Results-formatted 060121'!$A:BA,(BD$3+2),FALSE)), VLOOKUP($B123,'Results-formatted 060121'!$A:BA,(BD$3+2),FALSE)))</f>
        <v>3</v>
      </c>
      <c r="BE123" s="95">
        <f>IF($C123 = "neg", (($D123+1) - VLOOKUP($B123,'Results-formatted 060121'!$A:BB,(BE$3+2),FALSE)), IF($C123 = "pos-neg", (3+VLOOKUP($B123,'Results-formatted 060121'!$A:BB,(BE$3+2),FALSE)), VLOOKUP($B123,'Results-formatted 060121'!$A:BB,(BE$3+2),FALSE)))</f>
        <v>3</v>
      </c>
      <c r="BF123" s="95">
        <f>IF($C123 = "neg", (($D123+1) - VLOOKUP($B123,'Results-formatted 060121'!$A:BC,(BF$3+2),FALSE)), IF($C123 = "pos-neg", (3+VLOOKUP($B123,'Results-formatted 060121'!$A:BC,(BF$3+2),FALSE)), VLOOKUP($B123,'Results-formatted 060121'!$A:BC,(BF$3+2),FALSE)))</f>
        <v>4</v>
      </c>
      <c r="BG123" s="95">
        <f>IF($C123 = "neg", (($D123+1) - VLOOKUP($B123,'Results-formatted 060121'!$A:BD,(BG$3+2),FALSE)), IF($C123 = "pos-neg", (3+VLOOKUP($B123,'Results-formatted 060121'!$A:BD,(BG$3+2),FALSE)), VLOOKUP($B123,'Results-formatted 060121'!$A:BD,(BG$3+2),FALSE)))</f>
        <v>3</v>
      </c>
      <c r="BH123" s="95">
        <f>IF($C123 = "neg", (($D123+1) - VLOOKUP($B123,'Results-formatted 060121'!$A:BE,(BH$3+2),FALSE)), IF($C123 = "pos-neg", (3+VLOOKUP($B123,'Results-formatted 060121'!$A:BE,(BH$3+2),FALSE)), VLOOKUP($B123,'Results-formatted 060121'!$A:BE,(BH$3+2),FALSE)))</f>
        <v>4</v>
      </c>
      <c r="BI123" s="95">
        <f>IF($C123 = "neg", (($D123+1) - VLOOKUP($B123,'Results-formatted 060121'!$A:BF,(BI$3+2),FALSE)), IF($C123 = "pos-neg", (3+VLOOKUP($B123,'Results-formatted 060121'!$A:BF,(BI$3+2),FALSE)), VLOOKUP($B123,'Results-formatted 060121'!$A:BF,(BI$3+2),FALSE)))</f>
        <v>5</v>
      </c>
      <c r="BJ123" s="95">
        <f>IF($C123 = "neg", (($D123+1) - VLOOKUP($B123,'Results-formatted 060121'!$A:BG,(BJ$3+2),FALSE)), IF($C123 = "pos-neg", (3+VLOOKUP($B123,'Results-formatted 060121'!$A:BG,(BJ$3+2),FALSE)), VLOOKUP($B123,'Results-formatted 060121'!$A:BG,(BJ$3+2),FALSE)))</f>
        <v>3</v>
      </c>
      <c r="BK123" s="95">
        <f>IF($C123 = "neg", (($D123+1) - VLOOKUP($B123,'Results-formatted 060121'!$A:BH,(BK$3+2),FALSE)), IF($C123 = "pos-neg", (3+VLOOKUP($B123,'Results-formatted 060121'!$A:BH,(BK$3+2),FALSE)), VLOOKUP($B123,'Results-formatted 060121'!$A:BH,(BK$3+2),FALSE)))</f>
        <v>5</v>
      </c>
      <c r="BL123" s="95">
        <f>IF($C123 = "neg", (($D123+1) - VLOOKUP($B123,'Results-formatted 060121'!$A:BI,(BL$3+2),FALSE)), IF($C123 = "pos-neg", (3+VLOOKUP($B123,'Results-formatted 060121'!$A:BI,(BL$3+2),FALSE)), VLOOKUP($B123,'Results-formatted 060121'!$A:BI,(BL$3+2),FALSE)))</f>
        <v>3</v>
      </c>
      <c r="BM123" s="95">
        <f>IF($C123 = "neg", (($D123+1) - VLOOKUP($B123,'Results-formatted 060121'!$A:BJ,(BM$3+2),FALSE)), IF($C123 = "pos-neg", (3+VLOOKUP($B123,'Results-formatted 060121'!$A:BJ,(BM$3+2),FALSE)), VLOOKUP($B123,'Results-formatted 060121'!$A:BJ,(BM$3+2),FALSE)))</f>
        <v>2</v>
      </c>
      <c r="BN123" s="95"/>
      <c r="BO123" s="95"/>
      <c r="BP123" s="95"/>
      <c r="BQ123" s="95"/>
      <c r="BR123" s="95"/>
      <c r="BS123" s="95"/>
      <c r="BT123" s="95"/>
      <c r="BU123" s="95"/>
      <c r="BV123" s="95"/>
      <c r="BW123" s="95"/>
      <c r="BX123" s="95"/>
      <c r="BY123" s="95"/>
      <c r="BZ123" s="95"/>
      <c r="CA123" s="95"/>
      <c r="CB123" s="95"/>
      <c r="CC123" s="95"/>
      <c r="CD123" s="99"/>
      <c r="CE123" s="25">
        <f>AVERAGE(F123:CD123)</f>
        <v>3.8166666666666669</v>
      </c>
      <c r="CF123" s="25">
        <f t="shared" si="58"/>
        <v>1.0812996992268253</v>
      </c>
    </row>
    <row r="124" spans="2:84" ht="56" x14ac:dyDescent="0.15">
      <c r="B124" s="84" t="s">
        <v>448</v>
      </c>
      <c r="C124" s="86" t="s">
        <v>1166</v>
      </c>
      <c r="D124" s="2">
        <v>5</v>
      </c>
      <c r="E124" s="12" t="s">
        <v>927</v>
      </c>
      <c r="F124" s="95">
        <f>IF($C124 = "neg", (($D124+1) - VLOOKUP($B124,'Results-formatted 060121'!$A:$AJ,(F$3+2),FALSE)), IF($C124 = "pos-neg", (3+VLOOKUP($B124,'Results-formatted 060121'!$A:$AJ,(F$3+2),FALSE)), VLOOKUP($B124,'Results-formatted 060121'!$A:$AJ,(F$3+2),FALSE)))</f>
        <v>4</v>
      </c>
      <c r="G124" s="95">
        <f>IF($C124 = "neg", (($D124+1) - VLOOKUP($B124,'Results-formatted 060121'!$A:$AJ,(G$3+2),FALSE)), IF($C124 = "pos-neg", (3+VLOOKUP($B124,'Results-formatted 060121'!$A:$AJ,(G$3+2),FALSE)), VLOOKUP($B124,'Results-formatted 060121'!$A:$AJ,(G$3+2),FALSE)))</f>
        <v>5</v>
      </c>
      <c r="H124" s="95">
        <f>IF($C124 = "neg", (($D124+1) - VLOOKUP($B124,'Results-formatted 060121'!$A:$AJ,(H$3+2),FALSE)), IF($C124 = "pos-neg", (3+VLOOKUP($B124,'Results-formatted 060121'!$A:$AJ,(H$3+2),FALSE)), VLOOKUP($B124,'Results-formatted 060121'!$A:$AJ,(H$3+2),FALSE)))</f>
        <v>4</v>
      </c>
      <c r="I124" s="95">
        <f>IF($C124 = "neg", (($D124+1) - VLOOKUP($B124,'Results-formatted 060121'!$A:$AJ,(I$3+2),FALSE)), IF($C124 = "pos-neg", (3+VLOOKUP($B124,'Results-formatted 060121'!$A:$AJ,(I$3+2),FALSE)), VLOOKUP($B124,'Results-formatted 060121'!$A:$AJ,(I$3+2),FALSE)))</f>
        <v>5</v>
      </c>
      <c r="J124" s="95">
        <f>IF($C124 = "neg", (($D124+1) - VLOOKUP($B124,'Results-formatted 060121'!$A:$AJ,(J$3+2),FALSE)), IF($C124 = "pos-neg", (3+VLOOKUP($B124,'Results-formatted 060121'!$A:$AJ,(J$3+2),FALSE)), VLOOKUP($B124,'Results-formatted 060121'!$A:$AJ,(J$3+2),FALSE)))</f>
        <v>3</v>
      </c>
      <c r="K124" s="95">
        <f>IF($C124 = "neg", (($D124+1) - VLOOKUP($B124,'Results-formatted 060121'!$A:$AJ,(K$3+2),FALSE)), IF($C124 = "pos-neg", (3+VLOOKUP($B124,'Results-formatted 060121'!$A:$AJ,(K$3+2),FALSE)), VLOOKUP($B124,'Results-formatted 060121'!$A:$AJ,(K$3+2),FALSE)))</f>
        <v>4</v>
      </c>
      <c r="L124" s="95">
        <f>IF($C124 = "neg", (($D124+1) - VLOOKUP($B124,'Results-formatted 060121'!$A:$AJ,(L$3+2),FALSE)), IF($C124 = "pos-neg", (3+VLOOKUP($B124,'Results-formatted 060121'!$A:$AJ,(L$3+2),FALSE)), VLOOKUP($B124,'Results-formatted 060121'!$A:$AJ,(L$3+2),FALSE)))</f>
        <v>3</v>
      </c>
      <c r="M124" s="95">
        <f>IF($C124 = "neg", (($D124+1) - VLOOKUP($B124,'Results-formatted 060121'!$A:$AJ,(M$3+2),FALSE)), IF($C124 = "pos-neg", (3+VLOOKUP($B124,'Results-formatted 060121'!$A:$AJ,(M$3+2),FALSE)), VLOOKUP($B124,'Results-formatted 060121'!$A:$AJ,(M$3+2),FALSE)))</f>
        <v>4</v>
      </c>
      <c r="N124" s="95">
        <f>IF($C124 = "neg", (($D124+1) - VLOOKUP($B124,'Results-formatted 060121'!$A:$AJ,(N$3+2),FALSE)), IF($C124 = "pos-neg", (3+VLOOKUP($B124,'Results-formatted 060121'!$A:$AJ,(N$3+2),FALSE)), VLOOKUP($B124,'Results-formatted 060121'!$A:$AJ,(N$3+2),FALSE)))</f>
        <v>5</v>
      </c>
      <c r="O124" s="95">
        <f>IF($C124 = "neg", (($D124+1) - VLOOKUP($B124,'Results-formatted 060121'!$A:$AJ,(O$3+2),FALSE)), IF($C124 = "pos-neg", (3+VLOOKUP($B124,'Results-formatted 060121'!$A:$AJ,(O$3+2),FALSE)), VLOOKUP($B124,'Results-formatted 060121'!$A:$AJ,(O$3+2),FALSE)))</f>
        <v>4</v>
      </c>
      <c r="P124" s="95">
        <f>IF($C124 = "neg", (($D124+1) - VLOOKUP($B124,'Results-formatted 060121'!$A:$AJ,(P$3+2),FALSE)), IF($C124 = "pos-neg", (3+VLOOKUP($B124,'Results-formatted 060121'!$A:$AJ,(P$3+2),FALSE)), VLOOKUP($B124,'Results-formatted 060121'!$A:$AJ,(P$3+2),FALSE)))</f>
        <v>3</v>
      </c>
      <c r="Q124" s="95">
        <f>IF($C124 = "neg", (($D124+1) - VLOOKUP($B124,'Results-formatted 060121'!$A:$AJ,(Q$3+2),FALSE)), IF($C124 = "pos-neg", (3+VLOOKUP($B124,'Results-formatted 060121'!$A:$AJ,(Q$3+2),FALSE)), VLOOKUP($B124,'Results-formatted 060121'!$A:$AJ,(Q$3+2),FALSE)))</f>
        <v>3</v>
      </c>
      <c r="R124" s="95">
        <f>IF($C124 = "neg", (($D124+1) - VLOOKUP($B124,'Results-formatted 060121'!$A:$AJ,(R$3+2),FALSE)), IF($C124 = "pos-neg", (3+VLOOKUP($B124,'Results-formatted 060121'!$A:$AJ,(R$3+2),FALSE)), VLOOKUP($B124,'Results-formatted 060121'!$A:$AJ,(R$3+2),FALSE)))</f>
        <v>3</v>
      </c>
      <c r="S124" s="95">
        <f>IF($C124 = "neg", (($D124+1) - VLOOKUP($B124,'Results-formatted 060121'!$A:$AJ,(S$3+2),FALSE)), IF($C124 = "pos-neg", (3+VLOOKUP($B124,'Results-formatted 060121'!$A:$AJ,(S$3+2),FALSE)), VLOOKUP($B124,'Results-formatted 060121'!$A:$AJ,(S$3+2),FALSE)))</f>
        <v>4</v>
      </c>
      <c r="T124" s="95">
        <f>IF($C124 = "neg", (($D124+1) - VLOOKUP($B124,'Results-formatted 060121'!$A:$AJ,(T$3+2),FALSE)), IF($C124 = "pos-neg", (3+VLOOKUP($B124,'Results-formatted 060121'!$A:$AJ,(T$3+2),FALSE)), VLOOKUP($B124,'Results-formatted 060121'!$A:$AJ,(T$3+2),FALSE)))</f>
        <v>5</v>
      </c>
      <c r="U124" s="95">
        <f>IF($C124 = "neg", (($D124+1) - VLOOKUP($B124,'Results-formatted 060121'!$A:$AJ,(U$3+2),FALSE)), IF($C124 = "pos-neg", (3+VLOOKUP($B124,'Results-formatted 060121'!$A:$AJ,(U$3+2),FALSE)), VLOOKUP($B124,'Results-formatted 060121'!$A:$AJ,(U$3+2),FALSE)))</f>
        <v>1</v>
      </c>
      <c r="V124" s="95">
        <f>IF($C124 = "neg", (($D124+1) - VLOOKUP($B124,'Results-formatted 060121'!$A:$AJ,(V$3+2),FALSE)), IF($C124 = "pos-neg", (3+VLOOKUP($B124,'Results-formatted 060121'!$A:$AJ,(V$3+2),FALSE)), VLOOKUP($B124,'Results-formatted 060121'!$A:$AJ,(V$3+2),FALSE)))</f>
        <v>2</v>
      </c>
      <c r="W124" s="95">
        <f>IF($C124 = "neg", (($D124+1) - VLOOKUP($B124,'Results-formatted 060121'!$A:$AJ,(W$3+2),FALSE)), IF($C124 = "pos-neg", (3+VLOOKUP($B124,'Results-formatted 060121'!$A:$AJ,(W$3+2),FALSE)), VLOOKUP($B124,'Results-formatted 060121'!$A:$AJ,(W$3+2),FALSE)))</f>
        <v>4</v>
      </c>
      <c r="X124" s="95">
        <f>IF($C124 = "neg", (($D124+1) - VLOOKUP($B124,'Results-formatted 060121'!$A:$AJ,(X$3+2),FALSE)), IF($C124 = "pos-neg", (3+VLOOKUP($B124,'Results-formatted 060121'!$A:$AJ,(X$3+2),FALSE)), VLOOKUP($B124,'Results-formatted 060121'!$A:$AJ,(X$3+2),FALSE)))</f>
        <v>4</v>
      </c>
      <c r="Y124" s="95">
        <f>IF($C124 = "neg", (($D124+1) - VLOOKUP($B124,'Results-formatted 060121'!$A:$AJ,(Y$3+2),FALSE)), IF($C124 = "pos-neg", (3+VLOOKUP($B124,'Results-formatted 060121'!$A:$AJ,(Y$3+2),FALSE)), VLOOKUP($B124,'Results-formatted 060121'!$A:$AJ,(Y$3+2),FALSE)))</f>
        <v>4</v>
      </c>
      <c r="Z124" s="95">
        <f>IF($C124 = "neg", (($D124+1) - VLOOKUP($B124,'Results-formatted 060121'!$A:$AJ,(Z$3+2),FALSE)), IF($C124 = "pos-neg", (3+VLOOKUP($B124,'Results-formatted 060121'!$A:$AJ,(Z$3+2),FALSE)), VLOOKUP($B124,'Results-formatted 060121'!$A:$AJ,(Z$3+2),FALSE)))</f>
        <v>3</v>
      </c>
      <c r="AA124" s="95">
        <f>IF($C124 = "neg", (($D124+1) - VLOOKUP($B124,'Results-formatted 060121'!$A:$AJ,(AA$3+2),FALSE)), IF($C124 = "pos-neg", (3+VLOOKUP($B124,'Results-formatted 060121'!$A:$AJ,(AA$3+2),FALSE)), VLOOKUP($B124,'Results-formatted 060121'!$A:$AJ,(AA$3+2),FALSE)))</f>
        <v>4</v>
      </c>
      <c r="AB124" s="95">
        <f>IF($C124 = "neg", (($D124+1) - VLOOKUP($B124,'Results-formatted 060121'!$A:$AJ,(AB$3+2),FALSE)), IF($C124 = "pos-neg", (3+VLOOKUP($B124,'Results-formatted 060121'!$A:$AJ,(AB$3+2),FALSE)), VLOOKUP($B124,'Results-formatted 060121'!$A:$AJ,(AB$3+2),FALSE)))</f>
        <v>3</v>
      </c>
      <c r="AC124" s="95">
        <f>IF($C124 = "neg", (($D124+1) - VLOOKUP($B124,'Results-formatted 060121'!$A:$AJ,(AC$3+2),FALSE)), IF($C124 = "pos-neg", (3+VLOOKUP($B124,'Results-formatted 060121'!$A:$AJ,(AC$3+2),FALSE)), VLOOKUP($B124,'Results-formatted 060121'!$A:$AJ,(AC$3+2),FALSE)))</f>
        <v>1</v>
      </c>
      <c r="AD124" s="95">
        <f>IF($C124 = "neg", (($D124+1) - VLOOKUP($B124,'Results-formatted 060121'!$A:$AJ,(AD$3+2),FALSE)), IF($C124 = "pos-neg", (3+VLOOKUP($B124,'Results-formatted 060121'!$A:$AJ,(AD$3+2),FALSE)), VLOOKUP($B124,'Results-formatted 060121'!$A:$AJ,(AD$3+2),FALSE)))</f>
        <v>4</v>
      </c>
      <c r="AE124" s="95">
        <f>IF($C124 = "neg", (($D124+1) - VLOOKUP($B124,'Results-formatted 060121'!$A:$AJ,(AE$3+2),FALSE)), IF($C124 = "pos-neg", (3+VLOOKUP($B124,'Results-formatted 060121'!$A:$AJ,(AE$3+2),FALSE)), VLOOKUP($B124,'Results-formatted 060121'!$A:$AJ,(AE$3+2),FALSE)))</f>
        <v>3</v>
      </c>
      <c r="AF124" s="95">
        <f>IF($C124 = "neg", (($D124+1) - VLOOKUP($B124,'Results-formatted 060121'!$A:$AJ,(AF$3+2),FALSE)), IF($C124 = "pos-neg", (3+VLOOKUP($B124,'Results-formatted 060121'!$A:$AJ,(AF$3+2),FALSE)), VLOOKUP($B124,'Results-formatted 060121'!$A:$AJ,(AF$3+2),FALSE)))</f>
        <v>4</v>
      </c>
      <c r="AG124" s="95">
        <f>IF($C124 = "neg", (($D124+1) - VLOOKUP($B124,'Results-formatted 060121'!$A:$AJ,(AG$3+2),FALSE)), IF($C124 = "pos-neg", (3+VLOOKUP($B124,'Results-formatted 060121'!$A:$AJ,(AG$3+2),FALSE)), VLOOKUP($B124,'Results-formatted 060121'!$A:$AJ,(AG$3+2),FALSE)))</f>
        <v>4</v>
      </c>
      <c r="AH124" s="95">
        <f>IF($C124 = "neg", (($D124+1) - VLOOKUP($B124,'Results-formatted 060121'!$A:$AJ,(AH$3+2),FALSE)), IF($C124 = "pos-neg", (3+VLOOKUP($B124,'Results-formatted 060121'!$A:$AJ,(AH$3+2),FALSE)), VLOOKUP($B124,'Results-formatted 060121'!$A:$AJ,(AH$3+2),FALSE)))</f>
        <v>4</v>
      </c>
      <c r="AI124" s="95">
        <f>IF($C124 = "neg", (($D124+1) - VLOOKUP($B124,'Results-formatted 060121'!$A:$AJ,(AI$3+2),FALSE)), IF($C124 = "pos-neg", (3+VLOOKUP($B124,'Results-formatted 060121'!$A:$AJ,(AI$3+2),FALSE)), VLOOKUP($B124,'Results-formatted 060121'!$A:$AJ,(AI$3+2),FALSE)))</f>
        <v>4</v>
      </c>
      <c r="AJ124" s="95">
        <f>IF($C124 = "neg", (($D124+1) - VLOOKUP($B124,'Results-formatted 060121'!$A:$AJ,(AJ$3+2),FALSE)), IF($C124 = "pos-neg", (3+VLOOKUP($B124,'Results-formatted 060121'!$A:$AJ,(AJ$3+2),FALSE)), VLOOKUP($B124,'Results-formatted 060121'!$A:$AJ,(AJ$3+2),FALSE)))</f>
        <v>5</v>
      </c>
      <c r="AK124" s="95">
        <f>IF($C124 = "neg", (($D124+1) - VLOOKUP($B124,'Results-formatted 060121'!$A:$AJ,(AK$3+2),FALSE)), IF($C124 = "pos-neg", (3+VLOOKUP($B124,'Results-formatted 060121'!$A:$AJ,(AK$3+2),FALSE)), VLOOKUP($B124,'Results-formatted 060121'!$A:$AJ,(AK$3+2),FALSE)))</f>
        <v>3</v>
      </c>
      <c r="AL124" s="95">
        <f>IF($C124 = "neg", (($D124+1) - VLOOKUP($B124,'Results-formatted 060121'!$A:$AJ,(AL$3+2),FALSE)), IF($C124 = "pos-neg", (3+VLOOKUP($B124,'Results-formatted 060121'!$A:$AJ,(AL$3+2),FALSE)), VLOOKUP($B124,'Results-formatted 060121'!$A:$AJ,(AL$3+2),FALSE)))</f>
        <v>5</v>
      </c>
      <c r="AM124" s="95">
        <f>IF($C124 = "neg", (($D124+1) - VLOOKUP($B124,'Results-formatted 060121'!$A:AJ,(AM$3+2),FALSE)), IF($C124 = "pos-neg", (3+VLOOKUP($B124,'Results-formatted 060121'!$A:AJ,(AM$3+2),FALSE)), VLOOKUP($B124,'Results-formatted 060121'!$A:AJ,(AM$3+2),FALSE)))</f>
        <v>5</v>
      </c>
      <c r="AN124" s="95">
        <f>IF($C124 = "neg", (($D124+1) - VLOOKUP($B124,'Results-formatted 060121'!$A:AK,(AN$3+2),FALSE)), IF($C124 = "pos-neg", (3+VLOOKUP($B124,'Results-formatted 060121'!$A:AK,(AN$3+2),FALSE)), VLOOKUP($B124,'Results-formatted 060121'!$A:AK,(AN$3+2),FALSE)))</f>
        <v>4</v>
      </c>
      <c r="AO124" s="95">
        <f>IF($C124 = "neg", (($D124+1) - VLOOKUP($B124,'Results-formatted 060121'!$A:AL,(AO$3+2),FALSE)), IF($C124 = "pos-neg", (3+VLOOKUP($B124,'Results-formatted 060121'!$A:AL,(AO$3+2),FALSE)), VLOOKUP($B124,'Results-formatted 060121'!$A:AL,(AO$3+2),FALSE)))</f>
        <v>3</v>
      </c>
      <c r="AP124" s="95">
        <f>IF($C124 = "neg", (($D124+1) - VLOOKUP($B124,'Results-formatted 060121'!$A:AM,(AP$3+2),FALSE)), IF($C124 = "pos-neg", (3+VLOOKUP($B124,'Results-formatted 060121'!$A:AM,(AP$3+2),FALSE)), VLOOKUP($B124,'Results-formatted 060121'!$A:AM,(AP$3+2),FALSE)))</f>
        <v>5</v>
      </c>
      <c r="AQ124" s="95">
        <f>IF($C124 = "neg", (($D124+1) - VLOOKUP($B124,'Results-formatted 060121'!$A:AN,(AQ$3+2),FALSE)), IF($C124 = "pos-neg", (3+VLOOKUP($B124,'Results-formatted 060121'!$A:AN,(AQ$3+2),FALSE)), VLOOKUP($B124,'Results-formatted 060121'!$A:AN,(AQ$3+2),FALSE)))</f>
        <v>4</v>
      </c>
      <c r="AR124" s="95">
        <f>IF($C124 = "neg", (($D124+1) - VLOOKUP($B124,'Results-formatted 060121'!$A:AO,(AR$3+2),FALSE)), IF($C124 = "pos-neg", (3+VLOOKUP($B124,'Results-formatted 060121'!$A:AO,(AR$3+2),FALSE)), VLOOKUP($B124,'Results-formatted 060121'!$A:AO,(AR$3+2),FALSE)))</f>
        <v>5</v>
      </c>
      <c r="AS124" s="95">
        <f>IF($C124 = "neg", (($D124+1) - VLOOKUP($B124,'Results-formatted 060121'!$A:AP,(AS$3+2),FALSE)), IF($C124 = "pos-neg", (3+VLOOKUP($B124,'Results-formatted 060121'!$A:AP,(AS$3+2),FALSE)), VLOOKUP($B124,'Results-formatted 060121'!$A:AP,(AS$3+2),FALSE)))</f>
        <v>5</v>
      </c>
      <c r="AT124" s="95">
        <f>IF($C124 = "neg", (($D124+1) - VLOOKUP($B124,'Results-formatted 060121'!$A:AQ,(AT$3+2),FALSE)), IF($C124 = "pos-neg", (3+VLOOKUP($B124,'Results-formatted 060121'!$A:AQ,(AT$3+2),FALSE)), VLOOKUP($B124,'Results-formatted 060121'!$A:AQ,(AT$3+2),FALSE)))</f>
        <v>5</v>
      </c>
      <c r="AU124" s="95">
        <f>IF($C124 = "neg", (($D124+1) - VLOOKUP($B124,'Results-formatted 060121'!$A:AR,(AU$3+2),FALSE)), IF($C124 = "pos-neg", (3+VLOOKUP($B124,'Results-formatted 060121'!$A:AR,(AU$3+2),FALSE)), VLOOKUP($B124,'Results-formatted 060121'!$A:AR,(AU$3+2),FALSE)))</f>
        <v>4</v>
      </c>
      <c r="AV124" s="95">
        <f>IF($C124 = "neg", (($D124+1) - VLOOKUP($B124,'Results-formatted 060121'!$A:AS,(AV$3+2),FALSE)), IF($C124 = "pos-neg", (3+VLOOKUP($B124,'Results-formatted 060121'!$A:AS,(AV$3+2),FALSE)), VLOOKUP($B124,'Results-formatted 060121'!$A:AS,(AV$3+2),FALSE)))</f>
        <v>4</v>
      </c>
      <c r="AW124" s="95">
        <f>IF($C124 = "neg", (($D124+1) - VLOOKUP($B124,'Results-formatted 060121'!$A:AT,(AW$3+2),FALSE)), IF($C124 = "pos-neg", (3+VLOOKUP($B124,'Results-formatted 060121'!$A:AT,(AW$3+2),FALSE)), VLOOKUP($B124,'Results-formatted 060121'!$A:AT,(AW$3+2),FALSE)))</f>
        <v>4</v>
      </c>
      <c r="AX124" s="95">
        <f>IF($C124 = "neg", (($D124+1) - VLOOKUP($B124,'Results-formatted 060121'!$A:AU,(AX$3+2),FALSE)), IF($C124 = "pos-neg", (3+VLOOKUP($B124,'Results-formatted 060121'!$A:AU,(AX$3+2),FALSE)), VLOOKUP($B124,'Results-formatted 060121'!$A:AU,(AX$3+2),FALSE)))</f>
        <v>1</v>
      </c>
      <c r="AY124" s="95">
        <f>IF($C124 = "neg", (($D124+1) - VLOOKUP($B124,'Results-formatted 060121'!$A:AV,(AY$3+2),FALSE)), IF($C124 = "pos-neg", (3+VLOOKUP($B124,'Results-formatted 060121'!$A:AV,(AY$3+2),FALSE)), VLOOKUP($B124,'Results-formatted 060121'!$A:AV,(AY$3+2),FALSE)))</f>
        <v>4</v>
      </c>
      <c r="AZ124" s="95">
        <f>IF($C124 = "neg", (($D124+1) - VLOOKUP($B124,'Results-formatted 060121'!$A:AW,(AZ$3+2),FALSE)), IF($C124 = "pos-neg", (3+VLOOKUP($B124,'Results-formatted 060121'!$A:AW,(AZ$3+2),FALSE)), VLOOKUP($B124,'Results-formatted 060121'!$A:AW,(AZ$3+2),FALSE)))</f>
        <v>3</v>
      </c>
      <c r="BA124" s="95">
        <f>IF($C124 = "neg", (($D124+1) - VLOOKUP($B124,'Results-formatted 060121'!$A:AX,(BA$3+2),FALSE)), IF($C124 = "pos-neg", (3+VLOOKUP($B124,'Results-formatted 060121'!$A:AX,(BA$3+2),FALSE)), VLOOKUP($B124,'Results-formatted 060121'!$A:AX,(BA$3+2),FALSE)))</f>
        <v>4</v>
      </c>
      <c r="BB124" s="95">
        <f>IF($C124 = "neg", (($D124+1) - VLOOKUP($B124,'Results-formatted 060121'!$A:AY,(BB$3+2),FALSE)), IF($C124 = "pos-neg", (3+VLOOKUP($B124,'Results-formatted 060121'!$A:AY,(BB$3+2),FALSE)), VLOOKUP($B124,'Results-formatted 060121'!$A:AY,(BB$3+2),FALSE)))</f>
        <v>5</v>
      </c>
      <c r="BC124" s="95">
        <f>IF($C124 = "neg", (($D124+1) - VLOOKUP($B124,'Results-formatted 060121'!$A:AZ,(BC$3+2),FALSE)), IF($C124 = "pos-neg", (3+VLOOKUP($B124,'Results-formatted 060121'!$A:AZ,(BC$3+2),FALSE)), VLOOKUP($B124,'Results-formatted 060121'!$A:AZ,(BC$3+2),FALSE)))</f>
        <v>4</v>
      </c>
      <c r="BD124" s="95">
        <f>IF($C124 = "neg", (($D124+1) - VLOOKUP($B124,'Results-formatted 060121'!$A:BA,(BD$3+2),FALSE)), IF($C124 = "pos-neg", (3+VLOOKUP($B124,'Results-formatted 060121'!$A:BA,(BD$3+2),FALSE)), VLOOKUP($B124,'Results-formatted 060121'!$A:BA,(BD$3+2),FALSE)))</f>
        <v>2</v>
      </c>
      <c r="BE124" s="95">
        <f>IF($C124 = "neg", (($D124+1) - VLOOKUP($B124,'Results-formatted 060121'!$A:BB,(BE$3+2),FALSE)), IF($C124 = "pos-neg", (3+VLOOKUP($B124,'Results-formatted 060121'!$A:BB,(BE$3+2),FALSE)), VLOOKUP($B124,'Results-formatted 060121'!$A:BB,(BE$3+2),FALSE)))</f>
        <v>4</v>
      </c>
      <c r="BF124" s="95">
        <f>IF($C124 = "neg", (($D124+1) - VLOOKUP($B124,'Results-formatted 060121'!$A:BC,(BF$3+2),FALSE)), IF($C124 = "pos-neg", (3+VLOOKUP($B124,'Results-formatted 060121'!$A:BC,(BF$3+2),FALSE)), VLOOKUP($B124,'Results-formatted 060121'!$A:BC,(BF$3+2),FALSE)))</f>
        <v>4</v>
      </c>
      <c r="BG124" s="95">
        <f>IF($C124 = "neg", (($D124+1) - VLOOKUP($B124,'Results-formatted 060121'!$A:BD,(BG$3+2),FALSE)), IF($C124 = "pos-neg", (3+VLOOKUP($B124,'Results-formatted 060121'!$A:BD,(BG$3+2),FALSE)), VLOOKUP($B124,'Results-formatted 060121'!$A:BD,(BG$3+2),FALSE)))</f>
        <v>1</v>
      </c>
      <c r="BH124" s="95">
        <f>IF($C124 = "neg", (($D124+1) - VLOOKUP($B124,'Results-formatted 060121'!$A:BE,(BH$3+2),FALSE)), IF($C124 = "pos-neg", (3+VLOOKUP($B124,'Results-formatted 060121'!$A:BE,(BH$3+2),FALSE)), VLOOKUP($B124,'Results-formatted 060121'!$A:BE,(BH$3+2),FALSE)))</f>
        <v>4</v>
      </c>
      <c r="BI124" s="95">
        <f>IF($C124 = "neg", (($D124+1) - VLOOKUP($B124,'Results-formatted 060121'!$A:BF,(BI$3+2),FALSE)), IF($C124 = "pos-neg", (3+VLOOKUP($B124,'Results-formatted 060121'!$A:BF,(BI$3+2),FALSE)), VLOOKUP($B124,'Results-formatted 060121'!$A:BF,(BI$3+2),FALSE)))</f>
        <v>5</v>
      </c>
      <c r="BJ124" s="95">
        <f>IF($C124 = "neg", (($D124+1) - VLOOKUP($B124,'Results-formatted 060121'!$A:BG,(BJ$3+2),FALSE)), IF($C124 = "pos-neg", (3+VLOOKUP($B124,'Results-formatted 060121'!$A:BG,(BJ$3+2),FALSE)), VLOOKUP($B124,'Results-formatted 060121'!$A:BG,(BJ$3+2),FALSE)))</f>
        <v>4</v>
      </c>
      <c r="BK124" s="95">
        <f>IF($C124 = "neg", (($D124+1) - VLOOKUP($B124,'Results-formatted 060121'!$A:BH,(BK$3+2),FALSE)), IF($C124 = "pos-neg", (3+VLOOKUP($B124,'Results-formatted 060121'!$A:BH,(BK$3+2),FALSE)), VLOOKUP($B124,'Results-formatted 060121'!$A:BH,(BK$3+2),FALSE)))</f>
        <v>4</v>
      </c>
      <c r="BL124" s="95">
        <f>IF($C124 = "neg", (($D124+1) - VLOOKUP($B124,'Results-formatted 060121'!$A:BI,(BL$3+2),FALSE)), IF($C124 = "pos-neg", (3+VLOOKUP($B124,'Results-formatted 060121'!$A:BI,(BL$3+2),FALSE)), VLOOKUP($B124,'Results-formatted 060121'!$A:BI,(BL$3+2),FALSE)))</f>
        <v>2</v>
      </c>
      <c r="BM124" s="95">
        <f>IF($C124 = "neg", (($D124+1) - VLOOKUP($B124,'Results-formatted 060121'!$A:BJ,(BM$3+2),FALSE)), IF($C124 = "pos-neg", (3+VLOOKUP($B124,'Results-formatted 060121'!$A:BJ,(BM$3+2),FALSE)), VLOOKUP($B124,'Results-formatted 060121'!$A:BJ,(BM$3+2),FALSE)))</f>
        <v>3</v>
      </c>
      <c r="BN124" s="95"/>
      <c r="BO124" s="95"/>
      <c r="BP124" s="95"/>
      <c r="BQ124" s="95"/>
      <c r="BR124" s="95"/>
      <c r="BS124" s="95"/>
      <c r="BT124" s="95"/>
      <c r="BU124" s="95"/>
      <c r="BV124" s="95"/>
      <c r="BW124" s="95"/>
      <c r="BX124" s="95"/>
      <c r="BY124" s="95"/>
      <c r="BZ124" s="95"/>
      <c r="CA124" s="95"/>
      <c r="CB124" s="95"/>
      <c r="CC124" s="95"/>
      <c r="CD124" s="99"/>
      <c r="CE124" s="25">
        <f>AVERAGE(F124:CD124)</f>
        <v>3.7166666666666668</v>
      </c>
      <c r="CF124" s="25">
        <f t="shared" si="58"/>
        <v>1.0750114964567232</v>
      </c>
    </row>
    <row r="125" spans="2:84" ht="56" x14ac:dyDescent="0.15">
      <c r="B125" s="84" t="s">
        <v>449</v>
      </c>
      <c r="C125" s="86" t="s">
        <v>1166</v>
      </c>
      <c r="D125" s="2">
        <v>5</v>
      </c>
      <c r="E125" s="12" t="s">
        <v>928</v>
      </c>
      <c r="F125" s="95">
        <f>IF($C125 = "neg", (($D125+1) - VLOOKUP($B125,'Results-formatted 060121'!$A:$AJ,(F$3+2),FALSE)), IF($C125 = "pos-neg", (3+VLOOKUP($B125,'Results-formatted 060121'!$A:$AJ,(F$3+2),FALSE)), VLOOKUP($B125,'Results-formatted 060121'!$A:$AJ,(F$3+2),FALSE)))</f>
        <v>4</v>
      </c>
      <c r="G125" s="95">
        <f>IF($C125 = "neg", (($D125+1) - VLOOKUP($B125,'Results-formatted 060121'!$A:$AJ,(G$3+2),FALSE)), IF($C125 = "pos-neg", (3+VLOOKUP($B125,'Results-formatted 060121'!$A:$AJ,(G$3+2),FALSE)), VLOOKUP($B125,'Results-formatted 060121'!$A:$AJ,(G$3+2),FALSE)))</f>
        <v>5</v>
      </c>
      <c r="H125" s="95">
        <f>IF($C125 = "neg", (($D125+1) - VLOOKUP($B125,'Results-formatted 060121'!$A:$AJ,(H$3+2),FALSE)), IF($C125 = "pos-neg", (3+VLOOKUP($B125,'Results-formatted 060121'!$A:$AJ,(H$3+2),FALSE)), VLOOKUP($B125,'Results-formatted 060121'!$A:$AJ,(H$3+2),FALSE)))</f>
        <v>4</v>
      </c>
      <c r="I125" s="95">
        <f>IF($C125 = "neg", (($D125+1) - VLOOKUP($B125,'Results-formatted 060121'!$A:$AJ,(I$3+2),FALSE)), IF($C125 = "pos-neg", (3+VLOOKUP($B125,'Results-formatted 060121'!$A:$AJ,(I$3+2),FALSE)), VLOOKUP($B125,'Results-formatted 060121'!$A:$AJ,(I$3+2),FALSE)))</f>
        <v>5</v>
      </c>
      <c r="J125" s="95">
        <f>IF($C125 = "neg", (($D125+1) - VLOOKUP($B125,'Results-formatted 060121'!$A:$AJ,(J$3+2),FALSE)), IF($C125 = "pos-neg", (3+VLOOKUP($B125,'Results-formatted 060121'!$A:$AJ,(J$3+2),FALSE)), VLOOKUP($B125,'Results-formatted 060121'!$A:$AJ,(J$3+2),FALSE)))</f>
        <v>2</v>
      </c>
      <c r="K125" s="95">
        <f>IF($C125 = "neg", (($D125+1) - VLOOKUP($B125,'Results-formatted 060121'!$A:$AJ,(K$3+2),FALSE)), IF($C125 = "pos-neg", (3+VLOOKUP($B125,'Results-formatted 060121'!$A:$AJ,(K$3+2),FALSE)), VLOOKUP($B125,'Results-formatted 060121'!$A:$AJ,(K$3+2),FALSE)))</f>
        <v>4</v>
      </c>
      <c r="L125" s="95">
        <f>IF($C125 = "neg", (($D125+1) - VLOOKUP($B125,'Results-formatted 060121'!$A:$AJ,(L$3+2),FALSE)), IF($C125 = "pos-neg", (3+VLOOKUP($B125,'Results-formatted 060121'!$A:$AJ,(L$3+2),FALSE)), VLOOKUP($B125,'Results-formatted 060121'!$A:$AJ,(L$3+2),FALSE)))</f>
        <v>3</v>
      </c>
      <c r="M125" s="95">
        <f>IF($C125 = "neg", (($D125+1) - VLOOKUP($B125,'Results-formatted 060121'!$A:$AJ,(M$3+2),FALSE)), IF($C125 = "pos-neg", (3+VLOOKUP($B125,'Results-formatted 060121'!$A:$AJ,(M$3+2),FALSE)), VLOOKUP($B125,'Results-formatted 060121'!$A:$AJ,(M$3+2),FALSE)))</f>
        <v>4</v>
      </c>
      <c r="N125" s="95">
        <f>IF($C125 = "neg", (($D125+1) - VLOOKUP($B125,'Results-formatted 060121'!$A:$AJ,(N$3+2),FALSE)), IF($C125 = "pos-neg", (3+VLOOKUP($B125,'Results-formatted 060121'!$A:$AJ,(N$3+2),FALSE)), VLOOKUP($B125,'Results-formatted 060121'!$A:$AJ,(N$3+2),FALSE)))</f>
        <v>5</v>
      </c>
      <c r="O125" s="95">
        <f>IF($C125 = "neg", (($D125+1) - VLOOKUP($B125,'Results-formatted 060121'!$A:$AJ,(O$3+2),FALSE)), IF($C125 = "pos-neg", (3+VLOOKUP($B125,'Results-formatted 060121'!$A:$AJ,(O$3+2),FALSE)), VLOOKUP($B125,'Results-formatted 060121'!$A:$AJ,(O$3+2),FALSE)))</f>
        <v>4</v>
      </c>
      <c r="P125" s="95">
        <f>IF($C125 = "neg", (($D125+1) - VLOOKUP($B125,'Results-formatted 060121'!$A:$AJ,(P$3+2),FALSE)), IF($C125 = "pos-neg", (3+VLOOKUP($B125,'Results-formatted 060121'!$A:$AJ,(P$3+2),FALSE)), VLOOKUP($B125,'Results-formatted 060121'!$A:$AJ,(P$3+2),FALSE)))</f>
        <v>2</v>
      </c>
      <c r="Q125" s="95">
        <f>IF($C125 = "neg", (($D125+1) - VLOOKUP($B125,'Results-formatted 060121'!$A:$AJ,(Q$3+2),FALSE)), IF($C125 = "pos-neg", (3+VLOOKUP($B125,'Results-formatted 060121'!$A:$AJ,(Q$3+2),FALSE)), VLOOKUP($B125,'Results-formatted 060121'!$A:$AJ,(Q$3+2),FALSE)))</f>
        <v>3</v>
      </c>
      <c r="R125" s="95">
        <f>IF($C125 = "neg", (($D125+1) - VLOOKUP($B125,'Results-formatted 060121'!$A:$AJ,(R$3+2),FALSE)), IF($C125 = "pos-neg", (3+VLOOKUP($B125,'Results-formatted 060121'!$A:$AJ,(R$3+2),FALSE)), VLOOKUP($B125,'Results-formatted 060121'!$A:$AJ,(R$3+2),FALSE)))</f>
        <v>2</v>
      </c>
      <c r="S125" s="95">
        <f>IF($C125 = "neg", (($D125+1) - VLOOKUP($B125,'Results-formatted 060121'!$A:$AJ,(S$3+2),FALSE)), IF($C125 = "pos-neg", (3+VLOOKUP($B125,'Results-formatted 060121'!$A:$AJ,(S$3+2),FALSE)), VLOOKUP($B125,'Results-formatted 060121'!$A:$AJ,(S$3+2),FALSE)))</f>
        <v>4</v>
      </c>
      <c r="T125" s="95">
        <f>IF($C125 = "neg", (($D125+1) - VLOOKUP($B125,'Results-formatted 060121'!$A:$AJ,(T$3+2),FALSE)), IF($C125 = "pos-neg", (3+VLOOKUP($B125,'Results-formatted 060121'!$A:$AJ,(T$3+2),FALSE)), VLOOKUP($B125,'Results-formatted 060121'!$A:$AJ,(T$3+2),FALSE)))</f>
        <v>5</v>
      </c>
      <c r="U125" s="95">
        <f>IF($C125 = "neg", (($D125+1) - VLOOKUP($B125,'Results-formatted 060121'!$A:$AJ,(U$3+2),FALSE)), IF($C125 = "pos-neg", (3+VLOOKUP($B125,'Results-formatted 060121'!$A:$AJ,(U$3+2),FALSE)), VLOOKUP($B125,'Results-formatted 060121'!$A:$AJ,(U$3+2),FALSE)))</f>
        <v>1</v>
      </c>
      <c r="V125" s="95">
        <f>IF($C125 = "neg", (($D125+1) - VLOOKUP($B125,'Results-formatted 060121'!$A:$AJ,(V$3+2),FALSE)), IF($C125 = "pos-neg", (3+VLOOKUP($B125,'Results-formatted 060121'!$A:$AJ,(V$3+2),FALSE)), VLOOKUP($B125,'Results-formatted 060121'!$A:$AJ,(V$3+2),FALSE)))</f>
        <v>2</v>
      </c>
      <c r="W125" s="95">
        <f>IF($C125 = "neg", (($D125+1) - VLOOKUP($B125,'Results-formatted 060121'!$A:$AJ,(W$3+2),FALSE)), IF($C125 = "pos-neg", (3+VLOOKUP($B125,'Results-formatted 060121'!$A:$AJ,(W$3+2),FALSE)), VLOOKUP($B125,'Results-formatted 060121'!$A:$AJ,(W$3+2),FALSE)))</f>
        <v>4</v>
      </c>
      <c r="X125" s="95">
        <f>IF($C125 = "neg", (($D125+1) - VLOOKUP($B125,'Results-formatted 060121'!$A:$AJ,(X$3+2),FALSE)), IF($C125 = "pos-neg", (3+VLOOKUP($B125,'Results-formatted 060121'!$A:$AJ,(X$3+2),FALSE)), VLOOKUP($B125,'Results-formatted 060121'!$A:$AJ,(X$3+2),FALSE)))</f>
        <v>4</v>
      </c>
      <c r="Y125" s="95">
        <f>IF($C125 = "neg", (($D125+1) - VLOOKUP($B125,'Results-formatted 060121'!$A:$AJ,(Y$3+2),FALSE)), IF($C125 = "pos-neg", (3+VLOOKUP($B125,'Results-formatted 060121'!$A:$AJ,(Y$3+2),FALSE)), VLOOKUP($B125,'Results-formatted 060121'!$A:$AJ,(Y$3+2),FALSE)))</f>
        <v>4</v>
      </c>
      <c r="Z125" s="95">
        <f>IF($C125 = "neg", (($D125+1) - VLOOKUP($B125,'Results-formatted 060121'!$A:$AJ,(Z$3+2),FALSE)), IF($C125 = "pos-neg", (3+VLOOKUP($B125,'Results-formatted 060121'!$A:$AJ,(Z$3+2),FALSE)), VLOOKUP($B125,'Results-formatted 060121'!$A:$AJ,(Z$3+2),FALSE)))</f>
        <v>3</v>
      </c>
      <c r="AA125" s="95">
        <f>IF($C125 = "neg", (($D125+1) - VLOOKUP($B125,'Results-formatted 060121'!$A:$AJ,(AA$3+2),FALSE)), IF($C125 = "pos-neg", (3+VLOOKUP($B125,'Results-formatted 060121'!$A:$AJ,(AA$3+2),FALSE)), VLOOKUP($B125,'Results-formatted 060121'!$A:$AJ,(AA$3+2),FALSE)))</f>
        <v>4</v>
      </c>
      <c r="AB125" s="95">
        <f>IF($C125 = "neg", (($D125+1) - VLOOKUP($B125,'Results-formatted 060121'!$A:$AJ,(AB$3+2),FALSE)), IF($C125 = "pos-neg", (3+VLOOKUP($B125,'Results-formatted 060121'!$A:$AJ,(AB$3+2),FALSE)), VLOOKUP($B125,'Results-formatted 060121'!$A:$AJ,(AB$3+2),FALSE)))</f>
        <v>3</v>
      </c>
      <c r="AC125" s="95">
        <f>IF($C125 = "neg", (($D125+1) - VLOOKUP($B125,'Results-formatted 060121'!$A:$AJ,(AC$3+2),FALSE)), IF($C125 = "pos-neg", (3+VLOOKUP($B125,'Results-formatted 060121'!$A:$AJ,(AC$3+2),FALSE)), VLOOKUP($B125,'Results-formatted 060121'!$A:$AJ,(AC$3+2),FALSE)))</f>
        <v>3</v>
      </c>
      <c r="AD125" s="95">
        <f>IF($C125 = "neg", (($D125+1) - VLOOKUP($B125,'Results-formatted 060121'!$A:$AJ,(AD$3+2),FALSE)), IF($C125 = "pos-neg", (3+VLOOKUP($B125,'Results-formatted 060121'!$A:$AJ,(AD$3+2),FALSE)), VLOOKUP($B125,'Results-formatted 060121'!$A:$AJ,(AD$3+2),FALSE)))</f>
        <v>4</v>
      </c>
      <c r="AE125" s="95">
        <f>IF($C125 = "neg", (($D125+1) - VLOOKUP($B125,'Results-formatted 060121'!$A:$AJ,(AE$3+2),FALSE)), IF($C125 = "pos-neg", (3+VLOOKUP($B125,'Results-formatted 060121'!$A:$AJ,(AE$3+2),FALSE)), VLOOKUP($B125,'Results-formatted 060121'!$A:$AJ,(AE$3+2),FALSE)))</f>
        <v>3</v>
      </c>
      <c r="AF125" s="95">
        <f>IF($C125 = "neg", (($D125+1) - VLOOKUP($B125,'Results-formatted 060121'!$A:$AJ,(AF$3+2),FALSE)), IF($C125 = "pos-neg", (3+VLOOKUP($B125,'Results-formatted 060121'!$A:$AJ,(AF$3+2),FALSE)), VLOOKUP($B125,'Results-formatted 060121'!$A:$AJ,(AF$3+2),FALSE)))</f>
        <v>4</v>
      </c>
      <c r="AG125" s="95">
        <f>IF($C125 = "neg", (($D125+1) - VLOOKUP($B125,'Results-formatted 060121'!$A:$AJ,(AG$3+2),FALSE)), IF($C125 = "pos-neg", (3+VLOOKUP($B125,'Results-formatted 060121'!$A:$AJ,(AG$3+2),FALSE)), VLOOKUP($B125,'Results-formatted 060121'!$A:$AJ,(AG$3+2),FALSE)))</f>
        <v>4</v>
      </c>
      <c r="AH125" s="95">
        <f>IF($C125 = "neg", (($D125+1) - VLOOKUP($B125,'Results-formatted 060121'!$A:$AJ,(AH$3+2),FALSE)), IF($C125 = "pos-neg", (3+VLOOKUP($B125,'Results-formatted 060121'!$A:$AJ,(AH$3+2),FALSE)), VLOOKUP($B125,'Results-formatted 060121'!$A:$AJ,(AH$3+2),FALSE)))</f>
        <v>4</v>
      </c>
      <c r="AI125" s="95">
        <f>IF($C125 = "neg", (($D125+1) - VLOOKUP($B125,'Results-formatted 060121'!$A:$AJ,(AI$3+2),FALSE)), IF($C125 = "pos-neg", (3+VLOOKUP($B125,'Results-formatted 060121'!$A:$AJ,(AI$3+2),FALSE)), VLOOKUP($B125,'Results-formatted 060121'!$A:$AJ,(AI$3+2),FALSE)))</f>
        <v>4</v>
      </c>
      <c r="AJ125" s="95">
        <f>IF($C125 = "neg", (($D125+1) - VLOOKUP($B125,'Results-formatted 060121'!$A:$AJ,(AJ$3+2),FALSE)), IF($C125 = "pos-neg", (3+VLOOKUP($B125,'Results-formatted 060121'!$A:$AJ,(AJ$3+2),FALSE)), VLOOKUP($B125,'Results-formatted 060121'!$A:$AJ,(AJ$3+2),FALSE)))</f>
        <v>5</v>
      </c>
      <c r="AK125" s="95">
        <f>IF($C125 = "neg", (($D125+1) - VLOOKUP($B125,'Results-formatted 060121'!$A:$AJ,(AK$3+2),FALSE)), IF($C125 = "pos-neg", (3+VLOOKUP($B125,'Results-formatted 060121'!$A:$AJ,(AK$3+2),FALSE)), VLOOKUP($B125,'Results-formatted 060121'!$A:$AJ,(AK$3+2),FALSE)))</f>
        <v>4</v>
      </c>
      <c r="AL125" s="95">
        <f>IF($C125 = "neg", (($D125+1) - VLOOKUP($B125,'Results-formatted 060121'!$A:$AJ,(AL$3+2),FALSE)), IF($C125 = "pos-neg", (3+VLOOKUP($B125,'Results-formatted 060121'!$A:$AJ,(AL$3+2),FALSE)), VLOOKUP($B125,'Results-formatted 060121'!$A:$AJ,(AL$3+2),FALSE)))</f>
        <v>5</v>
      </c>
      <c r="AM125" s="95">
        <f>IF($C125 = "neg", (($D125+1) - VLOOKUP($B125,'Results-formatted 060121'!$A:AJ,(AM$3+2),FALSE)), IF($C125 = "pos-neg", (3+VLOOKUP($B125,'Results-formatted 060121'!$A:AJ,(AM$3+2),FALSE)), VLOOKUP($B125,'Results-formatted 060121'!$A:AJ,(AM$3+2),FALSE)))</f>
        <v>5</v>
      </c>
      <c r="AN125" s="95">
        <f>IF($C125 = "neg", (($D125+1) - VLOOKUP($B125,'Results-formatted 060121'!$A:AK,(AN$3+2),FALSE)), IF($C125 = "pos-neg", (3+VLOOKUP($B125,'Results-formatted 060121'!$A:AK,(AN$3+2),FALSE)), VLOOKUP($B125,'Results-formatted 060121'!$A:AK,(AN$3+2),FALSE)))</f>
        <v>4</v>
      </c>
      <c r="AO125" s="95">
        <f>IF($C125 = "neg", (($D125+1) - VLOOKUP($B125,'Results-formatted 060121'!$A:AL,(AO$3+2),FALSE)), IF($C125 = "pos-neg", (3+VLOOKUP($B125,'Results-formatted 060121'!$A:AL,(AO$3+2),FALSE)), VLOOKUP($B125,'Results-formatted 060121'!$A:AL,(AO$3+2),FALSE)))</f>
        <v>3</v>
      </c>
      <c r="AP125" s="95">
        <f>IF($C125 = "neg", (($D125+1) - VLOOKUP($B125,'Results-formatted 060121'!$A:AM,(AP$3+2),FALSE)), IF($C125 = "pos-neg", (3+VLOOKUP($B125,'Results-formatted 060121'!$A:AM,(AP$3+2),FALSE)), VLOOKUP($B125,'Results-formatted 060121'!$A:AM,(AP$3+2),FALSE)))</f>
        <v>5</v>
      </c>
      <c r="AQ125" s="95">
        <f>IF($C125 = "neg", (($D125+1) - VLOOKUP($B125,'Results-formatted 060121'!$A:AN,(AQ$3+2),FALSE)), IF($C125 = "pos-neg", (3+VLOOKUP($B125,'Results-formatted 060121'!$A:AN,(AQ$3+2),FALSE)), VLOOKUP($B125,'Results-formatted 060121'!$A:AN,(AQ$3+2),FALSE)))</f>
        <v>4</v>
      </c>
      <c r="AR125" s="95">
        <f>IF($C125 = "neg", (($D125+1) - VLOOKUP($B125,'Results-formatted 060121'!$A:AO,(AR$3+2),FALSE)), IF($C125 = "pos-neg", (3+VLOOKUP($B125,'Results-formatted 060121'!$A:AO,(AR$3+2),FALSE)), VLOOKUP($B125,'Results-formatted 060121'!$A:AO,(AR$3+2),FALSE)))</f>
        <v>4</v>
      </c>
      <c r="AS125" s="95">
        <f>IF($C125 = "neg", (($D125+1) - VLOOKUP($B125,'Results-formatted 060121'!$A:AP,(AS$3+2),FALSE)), IF($C125 = "pos-neg", (3+VLOOKUP($B125,'Results-formatted 060121'!$A:AP,(AS$3+2),FALSE)), VLOOKUP($B125,'Results-formatted 060121'!$A:AP,(AS$3+2),FALSE)))</f>
        <v>5</v>
      </c>
      <c r="AT125" s="95">
        <f>IF($C125 = "neg", (($D125+1) - VLOOKUP($B125,'Results-formatted 060121'!$A:AQ,(AT$3+2),FALSE)), IF($C125 = "pos-neg", (3+VLOOKUP($B125,'Results-formatted 060121'!$A:AQ,(AT$3+2),FALSE)), VLOOKUP($B125,'Results-formatted 060121'!$A:AQ,(AT$3+2),FALSE)))</f>
        <v>5</v>
      </c>
      <c r="AU125" s="95">
        <f>IF($C125 = "neg", (($D125+1) - VLOOKUP($B125,'Results-formatted 060121'!$A:AR,(AU$3+2),FALSE)), IF($C125 = "pos-neg", (3+VLOOKUP($B125,'Results-formatted 060121'!$A:AR,(AU$3+2),FALSE)), VLOOKUP($B125,'Results-formatted 060121'!$A:AR,(AU$3+2),FALSE)))</f>
        <v>4</v>
      </c>
      <c r="AV125" s="95">
        <f>IF($C125 = "neg", (($D125+1) - VLOOKUP($B125,'Results-formatted 060121'!$A:AS,(AV$3+2),FALSE)), IF($C125 = "pos-neg", (3+VLOOKUP($B125,'Results-formatted 060121'!$A:AS,(AV$3+2),FALSE)), VLOOKUP($B125,'Results-formatted 060121'!$A:AS,(AV$3+2),FALSE)))</f>
        <v>4</v>
      </c>
      <c r="AW125" s="95">
        <f>IF($C125 = "neg", (($D125+1) - VLOOKUP($B125,'Results-formatted 060121'!$A:AT,(AW$3+2),FALSE)), IF($C125 = "pos-neg", (3+VLOOKUP($B125,'Results-formatted 060121'!$A:AT,(AW$3+2),FALSE)), VLOOKUP($B125,'Results-formatted 060121'!$A:AT,(AW$3+2),FALSE)))</f>
        <v>4</v>
      </c>
      <c r="AX125" s="95">
        <f>IF($C125 = "neg", (($D125+1) - VLOOKUP($B125,'Results-formatted 060121'!$A:AU,(AX$3+2),FALSE)), IF($C125 = "pos-neg", (3+VLOOKUP($B125,'Results-formatted 060121'!$A:AU,(AX$3+2),FALSE)), VLOOKUP($B125,'Results-formatted 060121'!$A:AU,(AX$3+2),FALSE)))</f>
        <v>1</v>
      </c>
      <c r="AY125" s="95">
        <f>IF($C125 = "neg", (($D125+1) - VLOOKUP($B125,'Results-formatted 060121'!$A:AV,(AY$3+2),FALSE)), IF($C125 = "pos-neg", (3+VLOOKUP($B125,'Results-formatted 060121'!$A:AV,(AY$3+2),FALSE)), VLOOKUP($B125,'Results-formatted 060121'!$A:AV,(AY$3+2),FALSE)))</f>
        <v>3</v>
      </c>
      <c r="AZ125" s="95">
        <f>IF($C125 = "neg", (($D125+1) - VLOOKUP($B125,'Results-formatted 060121'!$A:AW,(AZ$3+2),FALSE)), IF($C125 = "pos-neg", (3+VLOOKUP($B125,'Results-formatted 060121'!$A:AW,(AZ$3+2),FALSE)), VLOOKUP($B125,'Results-formatted 060121'!$A:AW,(AZ$3+2),FALSE)))</f>
        <v>3</v>
      </c>
      <c r="BA125" s="95">
        <f>IF($C125 = "neg", (($D125+1) - VLOOKUP($B125,'Results-formatted 060121'!$A:AX,(BA$3+2),FALSE)), IF($C125 = "pos-neg", (3+VLOOKUP($B125,'Results-formatted 060121'!$A:AX,(BA$3+2),FALSE)), VLOOKUP($B125,'Results-formatted 060121'!$A:AX,(BA$3+2),FALSE)))</f>
        <v>4</v>
      </c>
      <c r="BB125" s="95">
        <f>IF($C125 = "neg", (($D125+1) - VLOOKUP($B125,'Results-formatted 060121'!$A:AY,(BB$3+2),FALSE)), IF($C125 = "pos-neg", (3+VLOOKUP($B125,'Results-formatted 060121'!$A:AY,(BB$3+2),FALSE)), VLOOKUP($B125,'Results-formatted 060121'!$A:AY,(BB$3+2),FALSE)))</f>
        <v>5</v>
      </c>
      <c r="BC125" s="95">
        <f>IF($C125 = "neg", (($D125+1) - VLOOKUP($B125,'Results-formatted 060121'!$A:AZ,(BC$3+2),FALSE)), IF($C125 = "pos-neg", (3+VLOOKUP($B125,'Results-formatted 060121'!$A:AZ,(BC$3+2),FALSE)), VLOOKUP($B125,'Results-formatted 060121'!$A:AZ,(BC$3+2),FALSE)))</f>
        <v>4</v>
      </c>
      <c r="BD125" s="95">
        <f>IF($C125 = "neg", (($D125+1) - VLOOKUP($B125,'Results-formatted 060121'!$A:BA,(BD$3+2),FALSE)), IF($C125 = "pos-neg", (3+VLOOKUP($B125,'Results-formatted 060121'!$A:BA,(BD$3+2),FALSE)), VLOOKUP($B125,'Results-formatted 060121'!$A:BA,(BD$3+2),FALSE)))</f>
        <v>1</v>
      </c>
      <c r="BE125" s="95">
        <f>IF($C125 = "neg", (($D125+1) - VLOOKUP($B125,'Results-formatted 060121'!$A:BB,(BE$3+2),FALSE)), IF($C125 = "pos-neg", (3+VLOOKUP($B125,'Results-formatted 060121'!$A:BB,(BE$3+2),FALSE)), VLOOKUP($B125,'Results-formatted 060121'!$A:BB,(BE$3+2),FALSE)))</f>
        <v>3</v>
      </c>
      <c r="BF125" s="95">
        <f>IF($C125 = "neg", (($D125+1) - VLOOKUP($B125,'Results-formatted 060121'!$A:BC,(BF$3+2),FALSE)), IF($C125 = "pos-neg", (3+VLOOKUP($B125,'Results-formatted 060121'!$A:BC,(BF$3+2),FALSE)), VLOOKUP($B125,'Results-formatted 060121'!$A:BC,(BF$3+2),FALSE)))</f>
        <v>4</v>
      </c>
      <c r="BG125" s="95">
        <f>IF($C125 = "neg", (($D125+1) - VLOOKUP($B125,'Results-formatted 060121'!$A:BD,(BG$3+2),FALSE)), IF($C125 = "pos-neg", (3+VLOOKUP($B125,'Results-formatted 060121'!$A:BD,(BG$3+2),FALSE)), VLOOKUP($B125,'Results-formatted 060121'!$A:BD,(BG$3+2),FALSE)))</f>
        <v>1</v>
      </c>
      <c r="BH125" s="95">
        <f>IF($C125 = "neg", (($D125+1) - VLOOKUP($B125,'Results-formatted 060121'!$A:BE,(BH$3+2),FALSE)), IF($C125 = "pos-neg", (3+VLOOKUP($B125,'Results-formatted 060121'!$A:BE,(BH$3+2),FALSE)), VLOOKUP($B125,'Results-formatted 060121'!$A:BE,(BH$3+2),FALSE)))</f>
        <v>3</v>
      </c>
      <c r="BI125" s="95">
        <f>IF($C125 = "neg", (($D125+1) - VLOOKUP($B125,'Results-formatted 060121'!$A:BF,(BI$3+2),FALSE)), IF($C125 = "pos-neg", (3+VLOOKUP($B125,'Results-formatted 060121'!$A:BF,(BI$3+2),FALSE)), VLOOKUP($B125,'Results-formatted 060121'!$A:BF,(BI$3+2),FALSE)))</f>
        <v>5</v>
      </c>
      <c r="BJ125" s="95">
        <f>IF($C125 = "neg", (($D125+1) - VLOOKUP($B125,'Results-formatted 060121'!$A:BG,(BJ$3+2),FALSE)), IF($C125 = "pos-neg", (3+VLOOKUP($B125,'Results-formatted 060121'!$A:BG,(BJ$3+2),FALSE)), VLOOKUP($B125,'Results-formatted 060121'!$A:BG,(BJ$3+2),FALSE)))</f>
        <v>3</v>
      </c>
      <c r="BK125" s="95">
        <f>IF($C125 = "neg", (($D125+1) - VLOOKUP($B125,'Results-formatted 060121'!$A:BH,(BK$3+2),FALSE)), IF($C125 = "pos-neg", (3+VLOOKUP($B125,'Results-formatted 060121'!$A:BH,(BK$3+2),FALSE)), VLOOKUP($B125,'Results-formatted 060121'!$A:BH,(BK$3+2),FALSE)))</f>
        <v>5</v>
      </c>
      <c r="BL125" s="95">
        <f>IF($C125 = "neg", (($D125+1) - VLOOKUP($B125,'Results-formatted 060121'!$A:BI,(BL$3+2),FALSE)), IF($C125 = "pos-neg", (3+VLOOKUP($B125,'Results-formatted 060121'!$A:BI,(BL$3+2),FALSE)), VLOOKUP($B125,'Results-formatted 060121'!$A:BI,(BL$3+2),FALSE)))</f>
        <v>4</v>
      </c>
      <c r="BM125" s="95">
        <f>IF($C125 = "neg", (($D125+1) - VLOOKUP($B125,'Results-formatted 060121'!$A:BJ,(BM$3+2),FALSE)), IF($C125 = "pos-neg", (3+VLOOKUP($B125,'Results-formatted 060121'!$A:BJ,(BM$3+2),FALSE)), VLOOKUP($B125,'Results-formatted 060121'!$A:BJ,(BM$3+2),FALSE)))</f>
        <v>3</v>
      </c>
      <c r="BN125" s="95"/>
      <c r="BO125" s="95"/>
      <c r="BP125" s="95"/>
      <c r="BQ125" s="95"/>
      <c r="BR125" s="95"/>
      <c r="BS125" s="95"/>
      <c r="BT125" s="95"/>
      <c r="BU125" s="95"/>
      <c r="BV125" s="95"/>
      <c r="BW125" s="95"/>
      <c r="BX125" s="95"/>
      <c r="BY125" s="95"/>
      <c r="BZ125" s="95"/>
      <c r="CA125" s="95"/>
      <c r="CB125" s="95"/>
      <c r="CC125" s="95"/>
      <c r="CD125" s="99"/>
      <c r="CE125" s="25">
        <f>AVERAGE(F125:CD125)</f>
        <v>3.6666666666666665</v>
      </c>
      <c r="CF125" s="25">
        <f t="shared" si="58"/>
        <v>1.0995633442519805</v>
      </c>
    </row>
    <row r="126" spans="2:84" ht="17" x14ac:dyDescent="0.15">
      <c r="B126" s="84"/>
      <c r="E126" s="18" t="s">
        <v>100</v>
      </c>
      <c r="F126" s="34"/>
      <c r="G126" s="34"/>
      <c r="H126" s="34">
        <f t="shared" ref="H126" si="59">IF(ISNUMBER(H127), AVERAGE(H127:H130), "")</f>
        <v>5</v>
      </c>
      <c r="I126" s="34">
        <f t="shared" ref="I126" si="60">IF(ISNUMBER(I127), AVERAGE(I127:I130), "")</f>
        <v>1.5</v>
      </c>
      <c r="J126" s="34"/>
      <c r="K126" s="34">
        <f t="shared" ref="K126" si="61">IF(ISNUMBER(K127), AVERAGE(K127:K130), "")</f>
        <v>5</v>
      </c>
      <c r="L126" s="34">
        <f t="shared" ref="L126" si="62">IF(ISNUMBER(L127), AVERAGE(L127:L130), "")</f>
        <v>3.75</v>
      </c>
      <c r="M126" s="34">
        <f t="shared" ref="M126" si="63">IF(ISNUMBER(M127), AVERAGE(M127:M130), "")</f>
        <v>4</v>
      </c>
      <c r="N126" s="34"/>
      <c r="O126" s="34">
        <f t="shared" ref="O126" si="64">IF(ISNUMBER(O127), AVERAGE(O127:O130), "")</f>
        <v>3</v>
      </c>
      <c r="P126" s="34">
        <f t="shared" ref="P126" si="65">IF(ISNUMBER(P127), AVERAGE(P127:P130), "")</f>
        <v>3.75</v>
      </c>
      <c r="Q126" s="34">
        <f t="shared" ref="Q126" si="66">IF(ISNUMBER(Q127), AVERAGE(Q127:Q130), "")</f>
        <v>4.25</v>
      </c>
      <c r="R126" s="34">
        <f t="shared" ref="R126" si="67">IF(ISNUMBER(R127), AVERAGE(R127:R130), "")</f>
        <v>4.75</v>
      </c>
      <c r="S126" s="34">
        <f t="shared" ref="S126" si="68">IF(ISNUMBER(S127), AVERAGE(S127:S130), "")</f>
        <v>2</v>
      </c>
      <c r="T126" s="34">
        <f t="shared" ref="T126" si="69">IF(ISNUMBER(T127), AVERAGE(T127:T130), "")</f>
        <v>5</v>
      </c>
      <c r="U126" s="34">
        <f t="shared" ref="U126" si="70">IF(ISNUMBER(U127), AVERAGE(U127:U130), "")</f>
        <v>3.75</v>
      </c>
      <c r="V126" s="34">
        <f t="shared" ref="V126" si="71">IF(ISNUMBER(V127), AVERAGE(V127:V130), "")</f>
        <v>2.5</v>
      </c>
      <c r="W126" s="34">
        <f t="shared" ref="W126" si="72">IF(ISNUMBER(W127), AVERAGE(W127:W130), "")</f>
        <v>4.25</v>
      </c>
      <c r="X126" s="34">
        <f t="shared" ref="X126" si="73">IF(ISNUMBER(X127), AVERAGE(X127:X130), "")</f>
        <v>4.25</v>
      </c>
      <c r="Y126" s="34">
        <f t="shared" ref="Y126" si="74">IF(ISNUMBER(Y127), AVERAGE(Y127:Y130), "")</f>
        <v>3.5</v>
      </c>
      <c r="Z126" s="34">
        <f t="shared" ref="Z126" si="75">IF(ISNUMBER(Z127), AVERAGE(Z127:Z130), "")</f>
        <v>3</v>
      </c>
      <c r="AA126" s="34">
        <f t="shared" ref="AA126" si="76">IF(ISNUMBER(AA127), AVERAGE(AA127:AA130), "")</f>
        <v>4.25</v>
      </c>
      <c r="AB126" s="34">
        <f t="shared" ref="AB126" si="77">IF(ISNUMBER(AB127), AVERAGE(AB127:AB130), "")</f>
        <v>4</v>
      </c>
      <c r="AC126" s="34">
        <f t="shared" ref="AC126" si="78">IF(ISNUMBER(AC127), AVERAGE(AC127:AC130), "")</f>
        <v>2.25</v>
      </c>
      <c r="AD126" s="34">
        <f t="shared" ref="AD126" si="79">IF(ISNUMBER(AD127), AVERAGE(AD127:AD130), "")</f>
        <v>4</v>
      </c>
      <c r="AE126" s="34">
        <f t="shared" ref="AE126" si="80">IF(ISNUMBER(AE127), AVERAGE(AE127:AE130), "")</f>
        <v>4</v>
      </c>
      <c r="AF126" s="34">
        <f t="shared" ref="AF126" si="81">IF(ISNUMBER(AF127), AVERAGE(AF127:AF130), "")</f>
        <v>4.75</v>
      </c>
      <c r="AG126" s="34">
        <f t="shared" ref="AG126" si="82">IF(ISNUMBER(AG127), AVERAGE(AG127:AG130), "")</f>
        <v>4.25</v>
      </c>
      <c r="AH126" s="34">
        <f t="shared" ref="AH126" si="83">IF(ISNUMBER(AH127), AVERAGE(AH127:AH130), "")</f>
        <v>4.25</v>
      </c>
      <c r="AI126" s="34">
        <f t="shared" ref="AI126" si="84">IF(ISNUMBER(AI127), AVERAGE(AI127:AI130), "")</f>
        <v>4.75</v>
      </c>
      <c r="AJ126" s="34">
        <f t="shared" ref="AJ126" si="85">IF(ISNUMBER(AJ127), AVERAGE(AJ127:AJ130), "")</f>
        <v>5</v>
      </c>
      <c r="AK126" s="34"/>
      <c r="AL126" s="34">
        <f t="shared" ref="AL126" si="86">IF(ISNUMBER(AL127), AVERAGE(AL127:AL130), "")</f>
        <v>4</v>
      </c>
      <c r="AM126" s="34">
        <f t="shared" ref="AM126:BM126" si="87">IF(ISNUMBER(AM127), AVERAGE(AM127:AM130), "")</f>
        <v>5</v>
      </c>
      <c r="AN126" s="34">
        <f t="shared" si="87"/>
        <v>4</v>
      </c>
      <c r="AO126" s="34">
        <f t="shared" si="87"/>
        <v>4</v>
      </c>
      <c r="AP126" s="34">
        <f t="shared" si="87"/>
        <v>4.5</v>
      </c>
      <c r="AQ126" s="34">
        <f t="shared" si="87"/>
        <v>4.5</v>
      </c>
      <c r="AR126" s="34">
        <f t="shared" si="87"/>
        <v>4.75</v>
      </c>
      <c r="AS126" s="34">
        <f t="shared" si="87"/>
        <v>5</v>
      </c>
      <c r="AT126" s="34">
        <f t="shared" si="87"/>
        <v>5</v>
      </c>
      <c r="AU126" s="34">
        <f t="shared" si="87"/>
        <v>3.5</v>
      </c>
      <c r="AV126" s="34">
        <f t="shared" si="87"/>
        <v>4</v>
      </c>
      <c r="AW126" s="34">
        <f t="shared" si="87"/>
        <v>4.25</v>
      </c>
      <c r="AX126" s="34">
        <f t="shared" si="87"/>
        <v>1.5</v>
      </c>
      <c r="AY126" s="34">
        <f t="shared" si="87"/>
        <v>4</v>
      </c>
      <c r="AZ126" s="34">
        <f t="shared" si="87"/>
        <v>3.75</v>
      </c>
      <c r="BA126" s="34">
        <f t="shared" si="87"/>
        <v>4.75</v>
      </c>
      <c r="BB126" s="34">
        <f t="shared" si="87"/>
        <v>5</v>
      </c>
      <c r="BC126" s="34">
        <f t="shared" si="87"/>
        <v>4</v>
      </c>
      <c r="BD126" s="34">
        <f t="shared" si="87"/>
        <v>4.25</v>
      </c>
      <c r="BE126" s="34">
        <f t="shared" si="87"/>
        <v>4.25</v>
      </c>
      <c r="BF126" s="34">
        <f t="shared" si="87"/>
        <v>4</v>
      </c>
      <c r="BG126" s="34">
        <f t="shared" si="87"/>
        <v>4</v>
      </c>
      <c r="BH126" s="34">
        <f t="shared" si="87"/>
        <v>4</v>
      </c>
      <c r="BI126" s="34">
        <f t="shared" si="87"/>
        <v>4.75</v>
      </c>
      <c r="BJ126" s="34">
        <f t="shared" si="87"/>
        <v>3</v>
      </c>
      <c r="BK126" s="34">
        <f t="shared" si="87"/>
        <v>5</v>
      </c>
      <c r="BL126" s="34">
        <f t="shared" si="87"/>
        <v>1.5</v>
      </c>
      <c r="BM126" s="34">
        <f t="shared" si="87"/>
        <v>2</v>
      </c>
      <c r="BN126" s="34"/>
      <c r="BO126" s="34"/>
      <c r="BP126" s="34"/>
      <c r="BQ126" s="34"/>
      <c r="BR126" s="34"/>
      <c r="BS126" s="34"/>
      <c r="BT126" s="34"/>
      <c r="BU126" s="34"/>
      <c r="BV126" s="34"/>
      <c r="BW126" s="34"/>
      <c r="BX126" s="34"/>
      <c r="BY126" s="34"/>
      <c r="BZ126" s="34"/>
      <c r="CA126" s="34"/>
      <c r="CB126" s="34"/>
      <c r="CC126" s="34"/>
      <c r="CD126" s="34" t="str">
        <f t="shared" ref="CD126" si="88">IF(ISNUMBER(CD127), AVERAGE(CD127:CD130), "")</f>
        <v/>
      </c>
      <c r="CE126" s="32">
        <f>AVERAGE(CE127:CE130)</f>
        <v>3.9666666666666668</v>
      </c>
      <c r="CF126" s="32">
        <f t="shared" si="58"/>
        <v>0.95341844643720564</v>
      </c>
    </row>
    <row r="127" spans="2:84" ht="56" x14ac:dyDescent="0.15">
      <c r="B127" s="84" t="s">
        <v>450</v>
      </c>
      <c r="C127" s="86" t="s">
        <v>1166</v>
      </c>
      <c r="D127" s="2">
        <v>5</v>
      </c>
      <c r="E127" s="12" t="s">
        <v>929</v>
      </c>
      <c r="F127" s="95">
        <f>IF($C127 = "neg", (($D127+1) - VLOOKUP($B127,'Results-formatted 060121'!$A:$AJ,(F$3+2),FALSE)), IF($C127 = "pos-neg", (3+VLOOKUP($B127,'Results-formatted 060121'!$A:$AJ,(F$3+2),FALSE)), VLOOKUP($B127,'Results-formatted 060121'!$A:$AJ,(F$3+2),FALSE)))</f>
        <v>4</v>
      </c>
      <c r="G127" s="95">
        <f>IF($C127 = "neg", (($D127+1) - VLOOKUP($B127,'Results-formatted 060121'!$A:$AJ,(G$3+2),FALSE)), IF($C127 = "pos-neg", (3+VLOOKUP($B127,'Results-formatted 060121'!$A:$AJ,(G$3+2),FALSE)), VLOOKUP($B127,'Results-formatted 060121'!$A:$AJ,(G$3+2),FALSE)))</f>
        <v>5</v>
      </c>
      <c r="H127" s="95">
        <f>IF($C127 = "neg", (($D127+1) - VLOOKUP($B127,'Results-formatted 060121'!$A:$AJ,(H$3+2),FALSE)), IF($C127 = "pos-neg", (3+VLOOKUP($B127,'Results-formatted 060121'!$A:$AJ,(H$3+2),FALSE)), VLOOKUP($B127,'Results-formatted 060121'!$A:$AJ,(H$3+2),FALSE)))</f>
        <v>5</v>
      </c>
      <c r="I127" s="95">
        <f>IF($C127 = "neg", (($D127+1) - VLOOKUP($B127,'Results-formatted 060121'!$A:$AJ,(I$3+2),FALSE)), IF($C127 = "pos-neg", (3+VLOOKUP($B127,'Results-formatted 060121'!$A:$AJ,(I$3+2),FALSE)), VLOOKUP($B127,'Results-formatted 060121'!$A:$AJ,(I$3+2),FALSE)))</f>
        <v>3</v>
      </c>
      <c r="J127" s="95">
        <f>IF($C127 = "neg", (($D127+1) - VLOOKUP($B127,'Results-formatted 060121'!$A:$AJ,(J$3+2),FALSE)), IF($C127 = "pos-neg", (3+VLOOKUP($B127,'Results-formatted 060121'!$A:$AJ,(J$3+2),FALSE)), VLOOKUP($B127,'Results-formatted 060121'!$A:$AJ,(J$3+2),FALSE)))</f>
        <v>3</v>
      </c>
      <c r="K127" s="95">
        <f>IF($C127 = "neg", (($D127+1) - VLOOKUP($B127,'Results-formatted 060121'!$A:$AJ,(K$3+2),FALSE)), IF($C127 = "pos-neg", (3+VLOOKUP($B127,'Results-formatted 060121'!$A:$AJ,(K$3+2),FALSE)), VLOOKUP($B127,'Results-formatted 060121'!$A:$AJ,(K$3+2),FALSE)))</f>
        <v>5</v>
      </c>
      <c r="L127" s="95">
        <f>IF($C127 = "neg", (($D127+1) - VLOOKUP($B127,'Results-formatted 060121'!$A:$AJ,(L$3+2),FALSE)), IF($C127 = "pos-neg", (3+VLOOKUP($B127,'Results-formatted 060121'!$A:$AJ,(L$3+2),FALSE)), VLOOKUP($B127,'Results-formatted 060121'!$A:$AJ,(L$3+2),FALSE)))</f>
        <v>4</v>
      </c>
      <c r="M127" s="95">
        <f>IF($C127 = "neg", (($D127+1) - VLOOKUP($B127,'Results-formatted 060121'!$A:$AJ,(M$3+2),FALSE)), IF($C127 = "pos-neg", (3+VLOOKUP($B127,'Results-formatted 060121'!$A:$AJ,(M$3+2),FALSE)), VLOOKUP($B127,'Results-formatted 060121'!$A:$AJ,(M$3+2),FALSE)))</f>
        <v>4</v>
      </c>
      <c r="N127" s="95">
        <f>IF($C127 = "neg", (($D127+1) - VLOOKUP($B127,'Results-formatted 060121'!$A:$AJ,(N$3+2),FALSE)), IF($C127 = "pos-neg", (3+VLOOKUP($B127,'Results-formatted 060121'!$A:$AJ,(N$3+2),FALSE)), VLOOKUP($B127,'Results-formatted 060121'!$A:$AJ,(N$3+2),FALSE)))</f>
        <v>5</v>
      </c>
      <c r="O127" s="95">
        <f>IF($C127 = "neg", (($D127+1) - VLOOKUP($B127,'Results-formatted 060121'!$A:$AJ,(O$3+2),FALSE)), IF($C127 = "pos-neg", (3+VLOOKUP($B127,'Results-formatted 060121'!$A:$AJ,(O$3+2),FALSE)), VLOOKUP($B127,'Results-formatted 060121'!$A:$AJ,(O$3+2),FALSE)))</f>
        <v>3</v>
      </c>
      <c r="P127" s="95">
        <f>IF($C127 = "neg", (($D127+1) - VLOOKUP($B127,'Results-formatted 060121'!$A:$AJ,(P$3+2),FALSE)), IF($C127 = "pos-neg", (3+VLOOKUP($B127,'Results-formatted 060121'!$A:$AJ,(P$3+2),FALSE)), VLOOKUP($B127,'Results-formatted 060121'!$A:$AJ,(P$3+2),FALSE)))</f>
        <v>4</v>
      </c>
      <c r="Q127" s="95">
        <f>IF($C127 = "neg", (($D127+1) - VLOOKUP($B127,'Results-formatted 060121'!$A:$AJ,(Q$3+2),FALSE)), IF($C127 = "pos-neg", (3+VLOOKUP($B127,'Results-formatted 060121'!$A:$AJ,(Q$3+2),FALSE)), VLOOKUP($B127,'Results-formatted 060121'!$A:$AJ,(Q$3+2),FALSE)))</f>
        <v>4</v>
      </c>
      <c r="R127" s="95">
        <f>IF($C127 = "neg", (($D127+1) - VLOOKUP($B127,'Results-formatted 060121'!$A:$AJ,(R$3+2),FALSE)), IF($C127 = "pos-neg", (3+VLOOKUP($B127,'Results-formatted 060121'!$A:$AJ,(R$3+2),FALSE)), VLOOKUP($B127,'Results-formatted 060121'!$A:$AJ,(R$3+2),FALSE)))</f>
        <v>5</v>
      </c>
      <c r="S127" s="95">
        <f>IF($C127 = "neg", (($D127+1) - VLOOKUP($B127,'Results-formatted 060121'!$A:$AJ,(S$3+2),FALSE)), IF($C127 = "pos-neg", (3+VLOOKUP($B127,'Results-formatted 060121'!$A:$AJ,(S$3+2),FALSE)), VLOOKUP($B127,'Results-formatted 060121'!$A:$AJ,(S$3+2),FALSE)))</f>
        <v>2</v>
      </c>
      <c r="T127" s="95">
        <f>IF($C127 = "neg", (($D127+1) - VLOOKUP($B127,'Results-formatted 060121'!$A:$AJ,(T$3+2),FALSE)), IF($C127 = "pos-neg", (3+VLOOKUP($B127,'Results-formatted 060121'!$A:$AJ,(T$3+2),FALSE)), VLOOKUP($B127,'Results-formatted 060121'!$A:$AJ,(T$3+2),FALSE)))</f>
        <v>5</v>
      </c>
      <c r="U127" s="95">
        <f>IF($C127 = "neg", (($D127+1) - VLOOKUP($B127,'Results-formatted 060121'!$A:$AJ,(U$3+2),FALSE)), IF($C127 = "pos-neg", (3+VLOOKUP($B127,'Results-formatted 060121'!$A:$AJ,(U$3+2),FALSE)), VLOOKUP($B127,'Results-formatted 060121'!$A:$AJ,(U$3+2),FALSE)))</f>
        <v>5</v>
      </c>
      <c r="V127" s="95">
        <f>IF($C127 = "neg", (($D127+1) - VLOOKUP($B127,'Results-formatted 060121'!$A:$AJ,(V$3+2),FALSE)), IF($C127 = "pos-neg", (3+VLOOKUP($B127,'Results-formatted 060121'!$A:$AJ,(V$3+2),FALSE)), VLOOKUP($B127,'Results-formatted 060121'!$A:$AJ,(V$3+2),FALSE)))</f>
        <v>2</v>
      </c>
      <c r="W127" s="95">
        <f>IF($C127 = "neg", (($D127+1) - VLOOKUP($B127,'Results-formatted 060121'!$A:$AJ,(W$3+2),FALSE)), IF($C127 = "pos-neg", (3+VLOOKUP($B127,'Results-formatted 060121'!$A:$AJ,(W$3+2),FALSE)), VLOOKUP($B127,'Results-formatted 060121'!$A:$AJ,(W$3+2),FALSE)))</f>
        <v>4</v>
      </c>
      <c r="X127" s="95">
        <f>IF($C127 = "neg", (($D127+1) - VLOOKUP($B127,'Results-formatted 060121'!$A:$AJ,(X$3+2),FALSE)), IF($C127 = "pos-neg", (3+VLOOKUP($B127,'Results-formatted 060121'!$A:$AJ,(X$3+2),FALSE)), VLOOKUP($B127,'Results-formatted 060121'!$A:$AJ,(X$3+2),FALSE)))</f>
        <v>4</v>
      </c>
      <c r="Y127" s="95">
        <f>IF($C127 = "neg", (($D127+1) - VLOOKUP($B127,'Results-formatted 060121'!$A:$AJ,(Y$3+2),FALSE)), IF($C127 = "pos-neg", (3+VLOOKUP($B127,'Results-formatted 060121'!$A:$AJ,(Y$3+2),FALSE)), VLOOKUP($B127,'Results-formatted 060121'!$A:$AJ,(Y$3+2),FALSE)))</f>
        <v>4</v>
      </c>
      <c r="Z127" s="95">
        <f>IF($C127 = "neg", (($D127+1) - VLOOKUP($B127,'Results-formatted 060121'!$A:$AJ,(Z$3+2),FALSE)), IF($C127 = "pos-neg", (3+VLOOKUP($B127,'Results-formatted 060121'!$A:$AJ,(Z$3+2),FALSE)), VLOOKUP($B127,'Results-formatted 060121'!$A:$AJ,(Z$3+2),FALSE)))</f>
        <v>3</v>
      </c>
      <c r="AA127" s="95">
        <f>IF($C127 = "neg", (($D127+1) - VLOOKUP($B127,'Results-formatted 060121'!$A:$AJ,(AA$3+2),FALSE)), IF($C127 = "pos-neg", (3+VLOOKUP($B127,'Results-formatted 060121'!$A:$AJ,(AA$3+2),FALSE)), VLOOKUP($B127,'Results-formatted 060121'!$A:$AJ,(AA$3+2),FALSE)))</f>
        <v>5</v>
      </c>
      <c r="AB127" s="95">
        <f>IF($C127 = "neg", (($D127+1) - VLOOKUP($B127,'Results-formatted 060121'!$A:$AJ,(AB$3+2),FALSE)), IF($C127 = "pos-neg", (3+VLOOKUP($B127,'Results-formatted 060121'!$A:$AJ,(AB$3+2),FALSE)), VLOOKUP($B127,'Results-formatted 060121'!$A:$AJ,(AB$3+2),FALSE)))</f>
        <v>4</v>
      </c>
      <c r="AC127" s="95">
        <f>IF($C127 = "neg", (($D127+1) - VLOOKUP($B127,'Results-formatted 060121'!$A:$AJ,(AC$3+2),FALSE)), IF($C127 = "pos-neg", (3+VLOOKUP($B127,'Results-formatted 060121'!$A:$AJ,(AC$3+2),FALSE)), VLOOKUP($B127,'Results-formatted 060121'!$A:$AJ,(AC$3+2),FALSE)))</f>
        <v>3</v>
      </c>
      <c r="AD127" s="95">
        <f>IF($C127 = "neg", (($D127+1) - VLOOKUP($B127,'Results-formatted 060121'!$A:$AJ,(AD$3+2),FALSE)), IF($C127 = "pos-neg", (3+VLOOKUP($B127,'Results-formatted 060121'!$A:$AJ,(AD$3+2),FALSE)), VLOOKUP($B127,'Results-formatted 060121'!$A:$AJ,(AD$3+2),FALSE)))</f>
        <v>4</v>
      </c>
      <c r="AE127" s="95">
        <f>IF($C127 = "neg", (($D127+1) - VLOOKUP($B127,'Results-formatted 060121'!$A:$AJ,(AE$3+2),FALSE)), IF($C127 = "pos-neg", (3+VLOOKUP($B127,'Results-formatted 060121'!$A:$AJ,(AE$3+2),FALSE)), VLOOKUP($B127,'Results-formatted 060121'!$A:$AJ,(AE$3+2),FALSE)))</f>
        <v>4</v>
      </c>
      <c r="AF127" s="95">
        <f>IF($C127 = "neg", (($D127+1) - VLOOKUP($B127,'Results-formatted 060121'!$A:$AJ,(AF$3+2),FALSE)), IF($C127 = "pos-neg", (3+VLOOKUP($B127,'Results-formatted 060121'!$A:$AJ,(AF$3+2),FALSE)), VLOOKUP($B127,'Results-formatted 060121'!$A:$AJ,(AF$3+2),FALSE)))</f>
        <v>5</v>
      </c>
      <c r="AG127" s="95">
        <f>IF($C127 = "neg", (($D127+1) - VLOOKUP($B127,'Results-formatted 060121'!$A:$AJ,(AG$3+2),FALSE)), IF($C127 = "pos-neg", (3+VLOOKUP($B127,'Results-formatted 060121'!$A:$AJ,(AG$3+2),FALSE)), VLOOKUP($B127,'Results-formatted 060121'!$A:$AJ,(AG$3+2),FALSE)))</f>
        <v>4</v>
      </c>
      <c r="AH127" s="95">
        <f>IF($C127 = "neg", (($D127+1) - VLOOKUP($B127,'Results-formatted 060121'!$A:$AJ,(AH$3+2),FALSE)), IF($C127 = "pos-neg", (3+VLOOKUP($B127,'Results-formatted 060121'!$A:$AJ,(AH$3+2),FALSE)), VLOOKUP($B127,'Results-formatted 060121'!$A:$AJ,(AH$3+2),FALSE)))</f>
        <v>4</v>
      </c>
      <c r="AI127" s="95">
        <f>IF($C127 = "neg", (($D127+1) - VLOOKUP($B127,'Results-formatted 060121'!$A:$AJ,(AI$3+2),FALSE)), IF($C127 = "pos-neg", (3+VLOOKUP($B127,'Results-formatted 060121'!$A:$AJ,(AI$3+2),FALSE)), VLOOKUP($B127,'Results-formatted 060121'!$A:$AJ,(AI$3+2),FALSE)))</f>
        <v>5</v>
      </c>
      <c r="AJ127" s="95">
        <f>IF($C127 = "neg", (($D127+1) - VLOOKUP($B127,'Results-formatted 060121'!$A:$AJ,(AJ$3+2),FALSE)), IF($C127 = "pos-neg", (3+VLOOKUP($B127,'Results-formatted 060121'!$A:$AJ,(AJ$3+2),FALSE)), VLOOKUP($B127,'Results-formatted 060121'!$A:$AJ,(AJ$3+2),FALSE)))</f>
        <v>5</v>
      </c>
      <c r="AK127" s="95">
        <f>IF($C127 = "neg", (($D127+1) - VLOOKUP($B127,'Results-formatted 060121'!$A:$AJ,(AK$3+2),FALSE)), IF($C127 = "pos-neg", (3+VLOOKUP($B127,'Results-formatted 060121'!$A:$AJ,(AK$3+2),FALSE)), VLOOKUP($B127,'Results-formatted 060121'!$A:$AJ,(AK$3+2),FALSE)))</f>
        <v>4</v>
      </c>
      <c r="AL127" s="95">
        <f>IF($C127 = "neg", (($D127+1) - VLOOKUP($B127,'Results-formatted 060121'!$A:$AJ,(AL$3+2),FALSE)), IF($C127 = "pos-neg", (3+VLOOKUP($B127,'Results-formatted 060121'!$A:$AJ,(AL$3+2),FALSE)), VLOOKUP($B127,'Results-formatted 060121'!$A:$AJ,(AL$3+2),FALSE)))</f>
        <v>4</v>
      </c>
      <c r="AM127" s="95">
        <f>IF($C127 = "neg", (($D127+1) - VLOOKUP($B127,'Results-formatted 060121'!$A:AJ,(AM$3+2),FALSE)), IF($C127 = "pos-neg", (3+VLOOKUP($B127,'Results-formatted 060121'!$A:AJ,(AM$3+2),FALSE)), VLOOKUP($B127,'Results-formatted 060121'!$A:AJ,(AM$3+2),FALSE)))</f>
        <v>5</v>
      </c>
      <c r="AN127" s="95">
        <f>IF($C127 = "neg", (($D127+1) - VLOOKUP($B127,'Results-formatted 060121'!$A:AK,(AN$3+2),FALSE)), IF($C127 = "pos-neg", (3+VLOOKUP($B127,'Results-formatted 060121'!$A:AK,(AN$3+2),FALSE)), VLOOKUP($B127,'Results-formatted 060121'!$A:AK,(AN$3+2),FALSE)))</f>
        <v>4</v>
      </c>
      <c r="AO127" s="95">
        <f>IF($C127 = "neg", (($D127+1) - VLOOKUP($B127,'Results-formatted 060121'!$A:AL,(AO$3+2),FALSE)), IF($C127 = "pos-neg", (3+VLOOKUP($B127,'Results-formatted 060121'!$A:AL,(AO$3+2),FALSE)), VLOOKUP($B127,'Results-formatted 060121'!$A:AL,(AO$3+2),FALSE)))</f>
        <v>4</v>
      </c>
      <c r="AP127" s="95">
        <f>IF($C127 = "neg", (($D127+1) - VLOOKUP($B127,'Results-formatted 060121'!$A:AM,(AP$3+2),FALSE)), IF($C127 = "pos-neg", (3+VLOOKUP($B127,'Results-formatted 060121'!$A:AM,(AP$3+2),FALSE)), VLOOKUP($B127,'Results-formatted 060121'!$A:AM,(AP$3+2),FALSE)))</f>
        <v>4</v>
      </c>
      <c r="AQ127" s="95">
        <f>IF($C127 = "neg", (($D127+1) - VLOOKUP($B127,'Results-formatted 060121'!$A:AN,(AQ$3+2),FALSE)), IF($C127 = "pos-neg", (3+VLOOKUP($B127,'Results-formatted 060121'!$A:AN,(AQ$3+2),FALSE)), VLOOKUP($B127,'Results-formatted 060121'!$A:AN,(AQ$3+2),FALSE)))</f>
        <v>5</v>
      </c>
      <c r="AR127" s="95">
        <f>IF($C127 = "neg", (($D127+1) - VLOOKUP($B127,'Results-formatted 060121'!$A:AO,(AR$3+2),FALSE)), IF($C127 = "pos-neg", (3+VLOOKUP($B127,'Results-formatted 060121'!$A:AO,(AR$3+2),FALSE)), VLOOKUP($B127,'Results-formatted 060121'!$A:AO,(AR$3+2),FALSE)))</f>
        <v>5</v>
      </c>
      <c r="AS127" s="95">
        <f>IF($C127 = "neg", (($D127+1) - VLOOKUP($B127,'Results-formatted 060121'!$A:AP,(AS$3+2),FALSE)), IF($C127 = "pos-neg", (3+VLOOKUP($B127,'Results-formatted 060121'!$A:AP,(AS$3+2),FALSE)), VLOOKUP($B127,'Results-formatted 060121'!$A:AP,(AS$3+2),FALSE)))</f>
        <v>5</v>
      </c>
      <c r="AT127" s="95">
        <f>IF($C127 = "neg", (($D127+1) - VLOOKUP($B127,'Results-formatted 060121'!$A:AQ,(AT$3+2),FALSE)), IF($C127 = "pos-neg", (3+VLOOKUP($B127,'Results-formatted 060121'!$A:AQ,(AT$3+2),FALSE)), VLOOKUP($B127,'Results-formatted 060121'!$A:AQ,(AT$3+2),FALSE)))</f>
        <v>5</v>
      </c>
      <c r="AU127" s="95">
        <f>IF($C127 = "neg", (($D127+1) - VLOOKUP($B127,'Results-formatted 060121'!$A:AR,(AU$3+2),FALSE)), IF($C127 = "pos-neg", (3+VLOOKUP($B127,'Results-formatted 060121'!$A:AR,(AU$3+2),FALSE)), VLOOKUP($B127,'Results-formatted 060121'!$A:AR,(AU$3+2),FALSE)))</f>
        <v>2</v>
      </c>
      <c r="AV127" s="95">
        <f>IF($C127 = "neg", (($D127+1) - VLOOKUP($B127,'Results-formatted 060121'!$A:AS,(AV$3+2),FALSE)), IF($C127 = "pos-neg", (3+VLOOKUP($B127,'Results-formatted 060121'!$A:AS,(AV$3+2),FALSE)), VLOOKUP($B127,'Results-formatted 060121'!$A:AS,(AV$3+2),FALSE)))</f>
        <v>4</v>
      </c>
      <c r="AW127" s="95">
        <f>IF($C127 = "neg", (($D127+1) - VLOOKUP($B127,'Results-formatted 060121'!$A:AT,(AW$3+2),FALSE)), IF($C127 = "pos-neg", (3+VLOOKUP($B127,'Results-formatted 060121'!$A:AT,(AW$3+2),FALSE)), VLOOKUP($B127,'Results-formatted 060121'!$A:AT,(AW$3+2),FALSE)))</f>
        <v>5</v>
      </c>
      <c r="AX127" s="95">
        <f>IF($C127 = "neg", (($D127+1) - VLOOKUP($B127,'Results-formatted 060121'!$A:AU,(AX$3+2),FALSE)), IF($C127 = "pos-neg", (3+VLOOKUP($B127,'Results-formatted 060121'!$A:AU,(AX$3+2),FALSE)), VLOOKUP($B127,'Results-formatted 060121'!$A:AU,(AX$3+2),FALSE)))</f>
        <v>2</v>
      </c>
      <c r="AY127" s="95">
        <f>IF($C127 = "neg", (($D127+1) - VLOOKUP($B127,'Results-formatted 060121'!$A:AV,(AY$3+2),FALSE)), IF($C127 = "pos-neg", (3+VLOOKUP($B127,'Results-formatted 060121'!$A:AV,(AY$3+2),FALSE)), VLOOKUP($B127,'Results-formatted 060121'!$A:AV,(AY$3+2),FALSE)))</f>
        <v>4</v>
      </c>
      <c r="AZ127" s="95">
        <f>IF($C127 = "neg", (($D127+1) - VLOOKUP($B127,'Results-formatted 060121'!$A:AW,(AZ$3+2),FALSE)), IF($C127 = "pos-neg", (3+VLOOKUP($B127,'Results-formatted 060121'!$A:AW,(AZ$3+2),FALSE)), VLOOKUP($B127,'Results-formatted 060121'!$A:AW,(AZ$3+2),FALSE)))</f>
        <v>4</v>
      </c>
      <c r="BA127" s="95">
        <f>IF($C127 = "neg", (($D127+1) - VLOOKUP($B127,'Results-formatted 060121'!$A:AX,(BA$3+2),FALSE)), IF($C127 = "pos-neg", (3+VLOOKUP($B127,'Results-formatted 060121'!$A:AX,(BA$3+2),FALSE)), VLOOKUP($B127,'Results-formatted 060121'!$A:AX,(BA$3+2),FALSE)))</f>
        <v>4</v>
      </c>
      <c r="BB127" s="95">
        <f>IF($C127 = "neg", (($D127+1) - VLOOKUP($B127,'Results-formatted 060121'!$A:AY,(BB$3+2),FALSE)), IF($C127 = "pos-neg", (3+VLOOKUP($B127,'Results-formatted 060121'!$A:AY,(BB$3+2),FALSE)), VLOOKUP($B127,'Results-formatted 060121'!$A:AY,(BB$3+2),FALSE)))</f>
        <v>5</v>
      </c>
      <c r="BC127" s="95">
        <f>IF($C127 = "neg", (($D127+1) - VLOOKUP($B127,'Results-formatted 060121'!$A:AZ,(BC$3+2),FALSE)), IF($C127 = "pos-neg", (3+VLOOKUP($B127,'Results-formatted 060121'!$A:AZ,(BC$3+2),FALSE)), VLOOKUP($B127,'Results-formatted 060121'!$A:AZ,(BC$3+2),FALSE)))</f>
        <v>4</v>
      </c>
      <c r="BD127" s="95">
        <f>IF($C127 = "neg", (($D127+1) - VLOOKUP($B127,'Results-formatted 060121'!$A:BA,(BD$3+2),FALSE)), IF($C127 = "pos-neg", (3+VLOOKUP($B127,'Results-formatted 060121'!$A:BA,(BD$3+2),FALSE)), VLOOKUP($B127,'Results-formatted 060121'!$A:BA,(BD$3+2),FALSE)))</f>
        <v>4</v>
      </c>
      <c r="BE127" s="95">
        <f>IF($C127 = "neg", (($D127+1) - VLOOKUP($B127,'Results-formatted 060121'!$A:BB,(BE$3+2),FALSE)), IF($C127 = "pos-neg", (3+VLOOKUP($B127,'Results-formatted 060121'!$A:BB,(BE$3+2),FALSE)), VLOOKUP($B127,'Results-formatted 060121'!$A:BB,(BE$3+2),FALSE)))</f>
        <v>4</v>
      </c>
      <c r="BF127" s="95">
        <f>IF($C127 = "neg", (($D127+1) - VLOOKUP($B127,'Results-formatted 060121'!$A:BC,(BF$3+2),FALSE)), IF($C127 = "pos-neg", (3+VLOOKUP($B127,'Results-formatted 060121'!$A:BC,(BF$3+2),FALSE)), VLOOKUP($B127,'Results-formatted 060121'!$A:BC,(BF$3+2),FALSE)))</f>
        <v>4</v>
      </c>
      <c r="BG127" s="95">
        <f>IF($C127 = "neg", (($D127+1) - VLOOKUP($B127,'Results-formatted 060121'!$A:BD,(BG$3+2),FALSE)), IF($C127 = "pos-neg", (3+VLOOKUP($B127,'Results-formatted 060121'!$A:BD,(BG$3+2),FALSE)), VLOOKUP($B127,'Results-formatted 060121'!$A:BD,(BG$3+2),FALSE)))</f>
        <v>5</v>
      </c>
      <c r="BH127" s="95">
        <f>IF($C127 = "neg", (($D127+1) - VLOOKUP($B127,'Results-formatted 060121'!$A:BE,(BH$3+2),FALSE)), IF($C127 = "pos-neg", (3+VLOOKUP($B127,'Results-formatted 060121'!$A:BE,(BH$3+2),FALSE)), VLOOKUP($B127,'Results-formatted 060121'!$A:BE,(BH$3+2),FALSE)))</f>
        <v>4</v>
      </c>
      <c r="BI127" s="95">
        <f>IF($C127 = "neg", (($D127+1) - VLOOKUP($B127,'Results-formatted 060121'!$A:BF,(BI$3+2),FALSE)), IF($C127 = "pos-neg", (3+VLOOKUP($B127,'Results-formatted 060121'!$A:BF,(BI$3+2),FALSE)), VLOOKUP($B127,'Results-formatted 060121'!$A:BF,(BI$3+2),FALSE)))</f>
        <v>5</v>
      </c>
      <c r="BJ127" s="95">
        <f>IF($C127 = "neg", (($D127+1) - VLOOKUP($B127,'Results-formatted 060121'!$A:BG,(BJ$3+2),FALSE)), IF($C127 = "pos-neg", (3+VLOOKUP($B127,'Results-formatted 060121'!$A:BG,(BJ$3+2),FALSE)), VLOOKUP($B127,'Results-formatted 060121'!$A:BG,(BJ$3+2),FALSE)))</f>
        <v>3</v>
      </c>
      <c r="BK127" s="95">
        <f>IF($C127 = "neg", (($D127+1) - VLOOKUP($B127,'Results-formatted 060121'!$A:BH,(BK$3+2),FALSE)), IF($C127 = "pos-neg", (3+VLOOKUP($B127,'Results-formatted 060121'!$A:BH,(BK$3+2),FALSE)), VLOOKUP($B127,'Results-formatted 060121'!$A:BH,(BK$3+2),FALSE)))</f>
        <v>5</v>
      </c>
      <c r="BL127" s="95">
        <f>IF($C127 = "neg", (($D127+1) - VLOOKUP($B127,'Results-formatted 060121'!$A:BI,(BL$3+2),FALSE)), IF($C127 = "pos-neg", (3+VLOOKUP($B127,'Results-formatted 060121'!$A:BI,(BL$3+2),FALSE)), VLOOKUP($B127,'Results-formatted 060121'!$A:BI,(BL$3+2),FALSE)))</f>
        <v>1</v>
      </c>
      <c r="BM127" s="95">
        <f>IF($C127 = "neg", (($D127+1) - VLOOKUP($B127,'Results-formatted 060121'!$A:BJ,(BM$3+2),FALSE)), IF($C127 = "pos-neg", (3+VLOOKUP($B127,'Results-formatted 060121'!$A:BJ,(BM$3+2),FALSE)), VLOOKUP($B127,'Results-formatted 060121'!$A:BJ,(BM$3+2),FALSE)))</f>
        <v>2</v>
      </c>
      <c r="BN127" s="95"/>
      <c r="BO127" s="95"/>
      <c r="BP127" s="95"/>
      <c r="BQ127" s="95"/>
      <c r="BR127" s="95"/>
      <c r="BS127" s="95"/>
      <c r="BT127" s="95"/>
      <c r="BU127" s="95"/>
      <c r="BV127" s="95"/>
      <c r="BW127" s="95"/>
      <c r="BX127" s="95"/>
      <c r="BY127" s="95"/>
      <c r="BZ127" s="95"/>
      <c r="CA127" s="95"/>
      <c r="CB127" s="95"/>
      <c r="CC127" s="95"/>
      <c r="CD127" s="99"/>
      <c r="CE127" s="25">
        <f>AVERAGE(F127:CD127)</f>
        <v>4.0333333333333332</v>
      </c>
      <c r="CF127" s="25">
        <f t="shared" si="58"/>
        <v>0.97366452070004872</v>
      </c>
    </row>
    <row r="128" spans="2:84" ht="56" x14ac:dyDescent="0.15">
      <c r="B128" s="84" t="s">
        <v>451</v>
      </c>
      <c r="C128" s="86" t="s">
        <v>1166</v>
      </c>
      <c r="D128" s="2">
        <v>5</v>
      </c>
      <c r="E128" s="12" t="s">
        <v>930</v>
      </c>
      <c r="F128" s="95">
        <f>IF($C128 = "neg", (($D128+1) - VLOOKUP($B128,'Results-formatted 060121'!$A:$AJ,(F$3+2),FALSE)), IF($C128 = "pos-neg", (3+VLOOKUP($B128,'Results-formatted 060121'!$A:$AJ,(F$3+2),FALSE)), VLOOKUP($B128,'Results-formatted 060121'!$A:$AJ,(F$3+2),FALSE)))</f>
        <v>4</v>
      </c>
      <c r="G128" s="95">
        <f>IF($C128 = "neg", (($D128+1) - VLOOKUP($B128,'Results-formatted 060121'!$A:$AJ,(G$3+2),FALSE)), IF($C128 = "pos-neg", (3+VLOOKUP($B128,'Results-formatted 060121'!$A:$AJ,(G$3+2),FALSE)), VLOOKUP($B128,'Results-formatted 060121'!$A:$AJ,(G$3+2),FALSE)))</f>
        <v>5</v>
      </c>
      <c r="H128" s="95">
        <f>IF($C128 = "neg", (($D128+1) - VLOOKUP($B128,'Results-formatted 060121'!$A:$AJ,(H$3+2),FALSE)), IF($C128 = "pos-neg", (3+VLOOKUP($B128,'Results-formatted 060121'!$A:$AJ,(H$3+2),FALSE)), VLOOKUP($B128,'Results-formatted 060121'!$A:$AJ,(H$3+2),FALSE)))</f>
        <v>5</v>
      </c>
      <c r="I128" s="95">
        <f>IF($C128 = "neg", (($D128+1) - VLOOKUP($B128,'Results-formatted 060121'!$A:$AJ,(I$3+2),FALSE)), IF($C128 = "pos-neg", (3+VLOOKUP($B128,'Results-formatted 060121'!$A:$AJ,(I$3+2),FALSE)), VLOOKUP($B128,'Results-formatted 060121'!$A:$AJ,(I$3+2),FALSE)))</f>
        <v>1</v>
      </c>
      <c r="J128" s="95">
        <f>IF($C128 = "neg", (($D128+1) - VLOOKUP($B128,'Results-formatted 060121'!$A:$AJ,(J$3+2),FALSE)), IF($C128 = "pos-neg", (3+VLOOKUP($B128,'Results-formatted 060121'!$A:$AJ,(J$3+2),FALSE)), VLOOKUP($B128,'Results-formatted 060121'!$A:$AJ,(J$3+2),FALSE)))</f>
        <v>3</v>
      </c>
      <c r="K128" s="95">
        <f>IF($C128 = "neg", (($D128+1) - VLOOKUP($B128,'Results-formatted 060121'!$A:$AJ,(K$3+2),FALSE)), IF($C128 = "pos-neg", (3+VLOOKUP($B128,'Results-formatted 060121'!$A:$AJ,(K$3+2),FALSE)), VLOOKUP($B128,'Results-formatted 060121'!$A:$AJ,(K$3+2),FALSE)))</f>
        <v>5</v>
      </c>
      <c r="L128" s="95">
        <f>IF($C128 = "neg", (($D128+1) - VLOOKUP($B128,'Results-formatted 060121'!$A:$AJ,(L$3+2),FALSE)), IF($C128 = "pos-neg", (3+VLOOKUP($B128,'Results-formatted 060121'!$A:$AJ,(L$3+2),FALSE)), VLOOKUP($B128,'Results-formatted 060121'!$A:$AJ,(L$3+2),FALSE)))</f>
        <v>3</v>
      </c>
      <c r="M128" s="95">
        <f>IF($C128 = "neg", (($D128+1) - VLOOKUP($B128,'Results-formatted 060121'!$A:$AJ,(M$3+2),FALSE)), IF($C128 = "pos-neg", (3+VLOOKUP($B128,'Results-formatted 060121'!$A:$AJ,(M$3+2),FALSE)), VLOOKUP($B128,'Results-formatted 060121'!$A:$AJ,(M$3+2),FALSE)))</f>
        <v>4</v>
      </c>
      <c r="N128" s="95">
        <f>IF($C128 = "neg", (($D128+1) - VLOOKUP($B128,'Results-formatted 060121'!$A:$AJ,(N$3+2),FALSE)), IF($C128 = "pos-neg", (3+VLOOKUP($B128,'Results-formatted 060121'!$A:$AJ,(N$3+2),FALSE)), VLOOKUP($B128,'Results-formatted 060121'!$A:$AJ,(N$3+2),FALSE)))</f>
        <v>5</v>
      </c>
      <c r="O128" s="95">
        <f>IF($C128 = "neg", (($D128+1) - VLOOKUP($B128,'Results-formatted 060121'!$A:$AJ,(O$3+2),FALSE)), IF($C128 = "pos-neg", (3+VLOOKUP($B128,'Results-formatted 060121'!$A:$AJ,(O$3+2),FALSE)), VLOOKUP($B128,'Results-formatted 060121'!$A:$AJ,(O$3+2),FALSE)))</f>
        <v>3</v>
      </c>
      <c r="P128" s="95">
        <f>IF($C128 = "neg", (($D128+1) - VLOOKUP($B128,'Results-formatted 060121'!$A:$AJ,(P$3+2),FALSE)), IF($C128 = "pos-neg", (3+VLOOKUP($B128,'Results-formatted 060121'!$A:$AJ,(P$3+2),FALSE)), VLOOKUP($B128,'Results-formatted 060121'!$A:$AJ,(P$3+2),FALSE)))</f>
        <v>4</v>
      </c>
      <c r="Q128" s="95">
        <f>IF($C128 = "neg", (($D128+1) - VLOOKUP($B128,'Results-formatted 060121'!$A:$AJ,(Q$3+2),FALSE)), IF($C128 = "pos-neg", (3+VLOOKUP($B128,'Results-formatted 060121'!$A:$AJ,(Q$3+2),FALSE)), VLOOKUP($B128,'Results-formatted 060121'!$A:$AJ,(Q$3+2),FALSE)))</f>
        <v>4</v>
      </c>
      <c r="R128" s="95">
        <f>IF($C128 = "neg", (($D128+1) - VLOOKUP($B128,'Results-formatted 060121'!$A:$AJ,(R$3+2),FALSE)), IF($C128 = "pos-neg", (3+VLOOKUP($B128,'Results-formatted 060121'!$A:$AJ,(R$3+2),FALSE)), VLOOKUP($B128,'Results-formatted 060121'!$A:$AJ,(R$3+2),FALSE)))</f>
        <v>5</v>
      </c>
      <c r="S128" s="95">
        <f>IF($C128 = "neg", (($D128+1) - VLOOKUP($B128,'Results-formatted 060121'!$A:$AJ,(S$3+2),FALSE)), IF($C128 = "pos-neg", (3+VLOOKUP($B128,'Results-formatted 060121'!$A:$AJ,(S$3+2),FALSE)), VLOOKUP($B128,'Results-formatted 060121'!$A:$AJ,(S$3+2),FALSE)))</f>
        <v>3</v>
      </c>
      <c r="T128" s="95">
        <f>IF($C128 = "neg", (($D128+1) - VLOOKUP($B128,'Results-formatted 060121'!$A:$AJ,(T$3+2),FALSE)), IF($C128 = "pos-neg", (3+VLOOKUP($B128,'Results-formatted 060121'!$A:$AJ,(T$3+2),FALSE)), VLOOKUP($B128,'Results-formatted 060121'!$A:$AJ,(T$3+2),FALSE)))</f>
        <v>5</v>
      </c>
      <c r="U128" s="95">
        <f>IF($C128 = "neg", (($D128+1) - VLOOKUP($B128,'Results-formatted 060121'!$A:$AJ,(U$3+2),FALSE)), IF($C128 = "pos-neg", (3+VLOOKUP($B128,'Results-formatted 060121'!$A:$AJ,(U$3+2),FALSE)), VLOOKUP($B128,'Results-formatted 060121'!$A:$AJ,(U$3+2),FALSE)))</f>
        <v>3</v>
      </c>
      <c r="V128" s="95">
        <f>IF($C128 = "neg", (($D128+1) - VLOOKUP($B128,'Results-formatted 060121'!$A:$AJ,(V$3+2),FALSE)), IF($C128 = "pos-neg", (3+VLOOKUP($B128,'Results-formatted 060121'!$A:$AJ,(V$3+2),FALSE)), VLOOKUP($B128,'Results-formatted 060121'!$A:$AJ,(V$3+2),FALSE)))</f>
        <v>3</v>
      </c>
      <c r="W128" s="95">
        <f>IF($C128 = "neg", (($D128+1) - VLOOKUP($B128,'Results-formatted 060121'!$A:$AJ,(W$3+2),FALSE)), IF($C128 = "pos-neg", (3+VLOOKUP($B128,'Results-formatted 060121'!$A:$AJ,(W$3+2),FALSE)), VLOOKUP($B128,'Results-formatted 060121'!$A:$AJ,(W$3+2),FALSE)))</f>
        <v>5</v>
      </c>
      <c r="X128" s="95">
        <f>IF($C128 = "neg", (($D128+1) - VLOOKUP($B128,'Results-formatted 060121'!$A:$AJ,(X$3+2),FALSE)), IF($C128 = "pos-neg", (3+VLOOKUP($B128,'Results-formatted 060121'!$A:$AJ,(X$3+2),FALSE)), VLOOKUP($B128,'Results-formatted 060121'!$A:$AJ,(X$3+2),FALSE)))</f>
        <v>5</v>
      </c>
      <c r="Y128" s="95">
        <f>IF($C128 = "neg", (($D128+1) - VLOOKUP($B128,'Results-formatted 060121'!$A:$AJ,(Y$3+2),FALSE)), IF($C128 = "pos-neg", (3+VLOOKUP($B128,'Results-formatted 060121'!$A:$AJ,(Y$3+2),FALSE)), VLOOKUP($B128,'Results-formatted 060121'!$A:$AJ,(Y$3+2),FALSE)))</f>
        <v>3</v>
      </c>
      <c r="Z128" s="95">
        <f>IF($C128 = "neg", (($D128+1) - VLOOKUP($B128,'Results-formatted 060121'!$A:$AJ,(Z$3+2),FALSE)), IF($C128 = "pos-neg", (3+VLOOKUP($B128,'Results-formatted 060121'!$A:$AJ,(Z$3+2),FALSE)), VLOOKUP($B128,'Results-formatted 060121'!$A:$AJ,(Z$3+2),FALSE)))</f>
        <v>3</v>
      </c>
      <c r="AA128" s="95">
        <f>IF($C128 = "neg", (($D128+1) - VLOOKUP($B128,'Results-formatted 060121'!$A:$AJ,(AA$3+2),FALSE)), IF($C128 = "pos-neg", (3+VLOOKUP($B128,'Results-formatted 060121'!$A:$AJ,(AA$3+2),FALSE)), VLOOKUP($B128,'Results-formatted 060121'!$A:$AJ,(AA$3+2),FALSE)))</f>
        <v>4</v>
      </c>
      <c r="AB128" s="95">
        <f>IF($C128 = "neg", (($D128+1) - VLOOKUP($B128,'Results-formatted 060121'!$A:$AJ,(AB$3+2),FALSE)), IF($C128 = "pos-neg", (3+VLOOKUP($B128,'Results-formatted 060121'!$A:$AJ,(AB$3+2),FALSE)), VLOOKUP($B128,'Results-formatted 060121'!$A:$AJ,(AB$3+2),FALSE)))</f>
        <v>4</v>
      </c>
      <c r="AC128" s="95">
        <f>IF($C128 = "neg", (($D128+1) - VLOOKUP($B128,'Results-formatted 060121'!$A:$AJ,(AC$3+2),FALSE)), IF($C128 = "pos-neg", (3+VLOOKUP($B128,'Results-formatted 060121'!$A:$AJ,(AC$3+2),FALSE)), VLOOKUP($B128,'Results-formatted 060121'!$A:$AJ,(AC$3+2),FALSE)))</f>
        <v>2</v>
      </c>
      <c r="AD128" s="95">
        <f>IF($C128 = "neg", (($D128+1) - VLOOKUP($B128,'Results-formatted 060121'!$A:$AJ,(AD$3+2),FALSE)), IF($C128 = "pos-neg", (3+VLOOKUP($B128,'Results-formatted 060121'!$A:$AJ,(AD$3+2),FALSE)), VLOOKUP($B128,'Results-formatted 060121'!$A:$AJ,(AD$3+2),FALSE)))</f>
        <v>4</v>
      </c>
      <c r="AE128" s="95">
        <f>IF($C128 = "neg", (($D128+1) - VLOOKUP($B128,'Results-formatted 060121'!$A:$AJ,(AE$3+2),FALSE)), IF($C128 = "pos-neg", (3+VLOOKUP($B128,'Results-formatted 060121'!$A:$AJ,(AE$3+2),FALSE)), VLOOKUP($B128,'Results-formatted 060121'!$A:$AJ,(AE$3+2),FALSE)))</f>
        <v>4</v>
      </c>
      <c r="AF128" s="95">
        <f>IF($C128 = "neg", (($D128+1) - VLOOKUP($B128,'Results-formatted 060121'!$A:$AJ,(AF$3+2),FALSE)), IF($C128 = "pos-neg", (3+VLOOKUP($B128,'Results-formatted 060121'!$A:$AJ,(AF$3+2),FALSE)), VLOOKUP($B128,'Results-formatted 060121'!$A:$AJ,(AF$3+2),FALSE)))</f>
        <v>4</v>
      </c>
      <c r="AG128" s="95">
        <f>IF($C128 = "neg", (($D128+1) - VLOOKUP($B128,'Results-formatted 060121'!$A:$AJ,(AG$3+2),FALSE)), IF($C128 = "pos-neg", (3+VLOOKUP($B128,'Results-formatted 060121'!$A:$AJ,(AG$3+2),FALSE)), VLOOKUP($B128,'Results-formatted 060121'!$A:$AJ,(AG$3+2),FALSE)))</f>
        <v>5</v>
      </c>
      <c r="AH128" s="95">
        <f>IF($C128 = "neg", (($D128+1) - VLOOKUP($B128,'Results-formatted 060121'!$A:$AJ,(AH$3+2),FALSE)), IF($C128 = "pos-neg", (3+VLOOKUP($B128,'Results-formatted 060121'!$A:$AJ,(AH$3+2),FALSE)), VLOOKUP($B128,'Results-formatted 060121'!$A:$AJ,(AH$3+2),FALSE)))</f>
        <v>4</v>
      </c>
      <c r="AI128" s="95">
        <f>IF($C128 = "neg", (($D128+1) - VLOOKUP($B128,'Results-formatted 060121'!$A:$AJ,(AI$3+2),FALSE)), IF($C128 = "pos-neg", (3+VLOOKUP($B128,'Results-formatted 060121'!$A:$AJ,(AI$3+2),FALSE)), VLOOKUP($B128,'Results-formatted 060121'!$A:$AJ,(AI$3+2),FALSE)))</f>
        <v>4</v>
      </c>
      <c r="AJ128" s="95">
        <f>IF($C128 = "neg", (($D128+1) - VLOOKUP($B128,'Results-formatted 060121'!$A:$AJ,(AJ$3+2),FALSE)), IF($C128 = "pos-neg", (3+VLOOKUP($B128,'Results-formatted 060121'!$A:$AJ,(AJ$3+2),FALSE)), VLOOKUP($B128,'Results-formatted 060121'!$A:$AJ,(AJ$3+2),FALSE)))</f>
        <v>5</v>
      </c>
      <c r="AK128" s="95">
        <f>IF($C128 = "neg", (($D128+1) - VLOOKUP($B128,'Results-formatted 060121'!$A:$AJ,(AK$3+2),FALSE)), IF($C128 = "pos-neg", (3+VLOOKUP($B128,'Results-formatted 060121'!$A:$AJ,(AK$3+2),FALSE)), VLOOKUP($B128,'Results-formatted 060121'!$A:$AJ,(AK$3+2),FALSE)))</f>
        <v>4</v>
      </c>
      <c r="AL128" s="95">
        <f>IF($C128 = "neg", (($D128+1) - VLOOKUP($B128,'Results-formatted 060121'!$A:$AJ,(AL$3+2),FALSE)), IF($C128 = "pos-neg", (3+VLOOKUP($B128,'Results-formatted 060121'!$A:$AJ,(AL$3+2),FALSE)), VLOOKUP($B128,'Results-formatted 060121'!$A:$AJ,(AL$3+2),FALSE)))</f>
        <v>4</v>
      </c>
      <c r="AM128" s="95">
        <f>IF($C128 = "neg", (($D128+1) - VLOOKUP($B128,'Results-formatted 060121'!$A:AJ,(AM$3+2),FALSE)), IF($C128 = "pos-neg", (3+VLOOKUP($B128,'Results-formatted 060121'!$A:AJ,(AM$3+2),FALSE)), VLOOKUP($B128,'Results-formatted 060121'!$A:AJ,(AM$3+2),FALSE)))</f>
        <v>5</v>
      </c>
      <c r="AN128" s="95">
        <f>IF($C128 = "neg", (($D128+1) - VLOOKUP($B128,'Results-formatted 060121'!$A:AK,(AN$3+2),FALSE)), IF($C128 = "pos-neg", (3+VLOOKUP($B128,'Results-formatted 060121'!$A:AK,(AN$3+2),FALSE)), VLOOKUP($B128,'Results-formatted 060121'!$A:AK,(AN$3+2),FALSE)))</f>
        <v>4</v>
      </c>
      <c r="AO128" s="95">
        <f>IF($C128 = "neg", (($D128+1) - VLOOKUP($B128,'Results-formatted 060121'!$A:AL,(AO$3+2),FALSE)), IF($C128 = "pos-neg", (3+VLOOKUP($B128,'Results-formatted 060121'!$A:AL,(AO$3+2),FALSE)), VLOOKUP($B128,'Results-formatted 060121'!$A:AL,(AO$3+2),FALSE)))</f>
        <v>4</v>
      </c>
      <c r="AP128" s="95">
        <f>IF($C128 = "neg", (($D128+1) - VLOOKUP($B128,'Results-formatted 060121'!$A:AM,(AP$3+2),FALSE)), IF($C128 = "pos-neg", (3+VLOOKUP($B128,'Results-formatted 060121'!$A:AM,(AP$3+2),FALSE)), VLOOKUP($B128,'Results-formatted 060121'!$A:AM,(AP$3+2),FALSE)))</f>
        <v>5</v>
      </c>
      <c r="AQ128" s="95">
        <f>IF($C128 = "neg", (($D128+1) - VLOOKUP($B128,'Results-formatted 060121'!$A:AN,(AQ$3+2),FALSE)), IF($C128 = "pos-neg", (3+VLOOKUP($B128,'Results-formatted 060121'!$A:AN,(AQ$3+2),FALSE)), VLOOKUP($B128,'Results-formatted 060121'!$A:AN,(AQ$3+2),FALSE)))</f>
        <v>4</v>
      </c>
      <c r="AR128" s="95">
        <f>IF($C128 = "neg", (($D128+1) - VLOOKUP($B128,'Results-formatted 060121'!$A:AO,(AR$3+2),FALSE)), IF($C128 = "pos-neg", (3+VLOOKUP($B128,'Results-formatted 060121'!$A:AO,(AR$3+2),FALSE)), VLOOKUP($B128,'Results-formatted 060121'!$A:AO,(AR$3+2),FALSE)))</f>
        <v>5</v>
      </c>
      <c r="AS128" s="95">
        <f>IF($C128 = "neg", (($D128+1) - VLOOKUP($B128,'Results-formatted 060121'!$A:AP,(AS$3+2),FALSE)), IF($C128 = "pos-neg", (3+VLOOKUP($B128,'Results-formatted 060121'!$A:AP,(AS$3+2),FALSE)), VLOOKUP($B128,'Results-formatted 060121'!$A:AP,(AS$3+2),FALSE)))</f>
        <v>5</v>
      </c>
      <c r="AT128" s="95">
        <f>IF($C128 = "neg", (($D128+1) - VLOOKUP($B128,'Results-formatted 060121'!$A:AQ,(AT$3+2),FALSE)), IF($C128 = "pos-neg", (3+VLOOKUP($B128,'Results-formatted 060121'!$A:AQ,(AT$3+2),FALSE)), VLOOKUP($B128,'Results-formatted 060121'!$A:AQ,(AT$3+2),FALSE)))</f>
        <v>5</v>
      </c>
      <c r="AU128" s="95">
        <f>IF($C128 = "neg", (($D128+1) - VLOOKUP($B128,'Results-formatted 060121'!$A:AR,(AU$3+2),FALSE)), IF($C128 = "pos-neg", (3+VLOOKUP($B128,'Results-formatted 060121'!$A:AR,(AU$3+2),FALSE)), VLOOKUP($B128,'Results-formatted 060121'!$A:AR,(AU$3+2),FALSE)))</f>
        <v>4</v>
      </c>
      <c r="AV128" s="95">
        <f>IF($C128 = "neg", (($D128+1) - VLOOKUP($B128,'Results-formatted 060121'!$A:AS,(AV$3+2),FALSE)), IF($C128 = "pos-neg", (3+VLOOKUP($B128,'Results-formatted 060121'!$A:AS,(AV$3+2),FALSE)), VLOOKUP($B128,'Results-formatted 060121'!$A:AS,(AV$3+2),FALSE)))</f>
        <v>4</v>
      </c>
      <c r="AW128" s="95">
        <f>IF($C128 = "neg", (($D128+1) - VLOOKUP($B128,'Results-formatted 060121'!$A:AT,(AW$3+2),FALSE)), IF($C128 = "pos-neg", (3+VLOOKUP($B128,'Results-formatted 060121'!$A:AT,(AW$3+2),FALSE)), VLOOKUP($B128,'Results-formatted 060121'!$A:AT,(AW$3+2),FALSE)))</f>
        <v>4</v>
      </c>
      <c r="AX128" s="95">
        <f>IF($C128 = "neg", (($D128+1) - VLOOKUP($B128,'Results-formatted 060121'!$A:AU,(AX$3+2),FALSE)), IF($C128 = "pos-neg", (3+VLOOKUP($B128,'Results-formatted 060121'!$A:AU,(AX$3+2),FALSE)), VLOOKUP($B128,'Results-formatted 060121'!$A:AU,(AX$3+2),FALSE)))</f>
        <v>1</v>
      </c>
      <c r="AY128" s="95">
        <f>IF($C128 = "neg", (($D128+1) - VLOOKUP($B128,'Results-formatted 060121'!$A:AV,(AY$3+2),FALSE)), IF($C128 = "pos-neg", (3+VLOOKUP($B128,'Results-formatted 060121'!$A:AV,(AY$3+2),FALSE)), VLOOKUP($B128,'Results-formatted 060121'!$A:AV,(AY$3+2),FALSE)))</f>
        <v>4</v>
      </c>
      <c r="AZ128" s="95">
        <f>IF($C128 = "neg", (($D128+1) - VLOOKUP($B128,'Results-formatted 060121'!$A:AW,(AZ$3+2),FALSE)), IF($C128 = "pos-neg", (3+VLOOKUP($B128,'Results-formatted 060121'!$A:AW,(AZ$3+2),FALSE)), VLOOKUP($B128,'Results-formatted 060121'!$A:AW,(AZ$3+2),FALSE)))</f>
        <v>3</v>
      </c>
      <c r="BA128" s="95">
        <f>IF($C128 = "neg", (($D128+1) - VLOOKUP($B128,'Results-formatted 060121'!$A:AX,(BA$3+2),FALSE)), IF($C128 = "pos-neg", (3+VLOOKUP($B128,'Results-formatted 060121'!$A:AX,(BA$3+2),FALSE)), VLOOKUP($B128,'Results-formatted 060121'!$A:AX,(BA$3+2),FALSE)))</f>
        <v>5</v>
      </c>
      <c r="BB128" s="95">
        <f>IF($C128 = "neg", (($D128+1) - VLOOKUP($B128,'Results-formatted 060121'!$A:AY,(BB$3+2),FALSE)), IF($C128 = "pos-neg", (3+VLOOKUP($B128,'Results-formatted 060121'!$A:AY,(BB$3+2),FALSE)), VLOOKUP($B128,'Results-formatted 060121'!$A:AY,(BB$3+2),FALSE)))</f>
        <v>5</v>
      </c>
      <c r="BC128" s="95">
        <f>IF($C128 = "neg", (($D128+1) - VLOOKUP($B128,'Results-formatted 060121'!$A:AZ,(BC$3+2),FALSE)), IF($C128 = "pos-neg", (3+VLOOKUP($B128,'Results-formatted 060121'!$A:AZ,(BC$3+2),FALSE)), VLOOKUP($B128,'Results-formatted 060121'!$A:AZ,(BC$3+2),FALSE)))</f>
        <v>4</v>
      </c>
      <c r="BD128" s="95">
        <f>IF($C128 = "neg", (($D128+1) - VLOOKUP($B128,'Results-formatted 060121'!$A:BA,(BD$3+2),FALSE)), IF($C128 = "pos-neg", (3+VLOOKUP($B128,'Results-formatted 060121'!$A:BA,(BD$3+2),FALSE)), VLOOKUP($B128,'Results-formatted 060121'!$A:BA,(BD$3+2),FALSE)))</f>
        <v>4</v>
      </c>
      <c r="BE128" s="95">
        <f>IF($C128 = "neg", (($D128+1) - VLOOKUP($B128,'Results-formatted 060121'!$A:BB,(BE$3+2),FALSE)), IF($C128 = "pos-neg", (3+VLOOKUP($B128,'Results-formatted 060121'!$A:BB,(BE$3+2),FALSE)), VLOOKUP($B128,'Results-formatted 060121'!$A:BB,(BE$3+2),FALSE)))</f>
        <v>4</v>
      </c>
      <c r="BF128" s="95">
        <f>IF($C128 = "neg", (($D128+1) - VLOOKUP($B128,'Results-formatted 060121'!$A:BC,(BF$3+2),FALSE)), IF($C128 = "pos-neg", (3+VLOOKUP($B128,'Results-formatted 060121'!$A:BC,(BF$3+2),FALSE)), VLOOKUP($B128,'Results-formatted 060121'!$A:BC,(BF$3+2),FALSE)))</f>
        <v>4</v>
      </c>
      <c r="BG128" s="95">
        <f>IF($C128 = "neg", (($D128+1) - VLOOKUP($B128,'Results-formatted 060121'!$A:BD,(BG$3+2),FALSE)), IF($C128 = "pos-neg", (3+VLOOKUP($B128,'Results-formatted 060121'!$A:BD,(BG$3+2),FALSE)), VLOOKUP($B128,'Results-formatted 060121'!$A:BD,(BG$3+2),FALSE)))</f>
        <v>3</v>
      </c>
      <c r="BH128" s="95">
        <f>IF($C128 = "neg", (($D128+1) - VLOOKUP($B128,'Results-formatted 060121'!$A:BE,(BH$3+2),FALSE)), IF($C128 = "pos-neg", (3+VLOOKUP($B128,'Results-formatted 060121'!$A:BE,(BH$3+2),FALSE)), VLOOKUP($B128,'Results-formatted 060121'!$A:BE,(BH$3+2),FALSE)))</f>
        <v>4</v>
      </c>
      <c r="BI128" s="95">
        <f>IF($C128 = "neg", (($D128+1) - VLOOKUP($B128,'Results-formatted 060121'!$A:BF,(BI$3+2),FALSE)), IF($C128 = "pos-neg", (3+VLOOKUP($B128,'Results-formatted 060121'!$A:BF,(BI$3+2),FALSE)), VLOOKUP($B128,'Results-formatted 060121'!$A:BF,(BI$3+2),FALSE)))</f>
        <v>5</v>
      </c>
      <c r="BJ128" s="95">
        <f>IF($C128 = "neg", (($D128+1) - VLOOKUP($B128,'Results-formatted 060121'!$A:BG,(BJ$3+2),FALSE)), IF($C128 = "pos-neg", (3+VLOOKUP($B128,'Results-formatted 060121'!$A:BG,(BJ$3+2),FALSE)), VLOOKUP($B128,'Results-formatted 060121'!$A:BG,(BJ$3+2),FALSE)))</f>
        <v>3</v>
      </c>
      <c r="BK128" s="95">
        <f>IF($C128 = "neg", (($D128+1) - VLOOKUP($B128,'Results-formatted 060121'!$A:BH,(BK$3+2),FALSE)), IF($C128 = "pos-neg", (3+VLOOKUP($B128,'Results-formatted 060121'!$A:BH,(BK$3+2),FALSE)), VLOOKUP($B128,'Results-formatted 060121'!$A:BH,(BK$3+2),FALSE)))</f>
        <v>5</v>
      </c>
      <c r="BL128" s="95">
        <f>IF($C128 = "neg", (($D128+1) - VLOOKUP($B128,'Results-formatted 060121'!$A:BI,(BL$3+2),FALSE)), IF($C128 = "pos-neg", (3+VLOOKUP($B128,'Results-formatted 060121'!$A:BI,(BL$3+2),FALSE)), VLOOKUP($B128,'Results-formatted 060121'!$A:BI,(BL$3+2),FALSE)))</f>
        <v>1</v>
      </c>
      <c r="BM128" s="95">
        <f>IF($C128 = "neg", (($D128+1) - VLOOKUP($B128,'Results-formatted 060121'!$A:BJ,(BM$3+2),FALSE)), IF($C128 = "pos-neg", (3+VLOOKUP($B128,'Results-formatted 060121'!$A:BJ,(BM$3+2),FALSE)), VLOOKUP($B128,'Results-formatted 060121'!$A:BJ,(BM$3+2),FALSE)))</f>
        <v>2</v>
      </c>
      <c r="BN128" s="95"/>
      <c r="BO128" s="95"/>
      <c r="BP128" s="95"/>
      <c r="BQ128" s="95"/>
      <c r="BR128" s="95"/>
      <c r="BS128" s="95"/>
      <c r="BT128" s="95"/>
      <c r="BU128" s="95"/>
      <c r="BV128" s="95"/>
      <c r="BW128" s="95"/>
      <c r="BX128" s="95"/>
      <c r="BY128" s="95"/>
      <c r="BZ128" s="95"/>
      <c r="CA128" s="95"/>
      <c r="CB128" s="95"/>
      <c r="CC128" s="95"/>
      <c r="CD128" s="99"/>
      <c r="CE128" s="25">
        <f>AVERAGE(F128:CD128)</f>
        <v>3.9166666666666665</v>
      </c>
      <c r="CF128" s="25">
        <f t="shared" si="58"/>
        <v>1.0462469920442221</v>
      </c>
    </row>
    <row r="129" spans="2:84" ht="56" x14ac:dyDescent="0.15">
      <c r="B129" s="84" t="s">
        <v>452</v>
      </c>
      <c r="C129" s="86" t="s">
        <v>1166</v>
      </c>
      <c r="D129" s="2">
        <v>5</v>
      </c>
      <c r="E129" s="12" t="s">
        <v>931</v>
      </c>
      <c r="F129" s="95">
        <f>IF($C129 = "neg", (($D129+1) - VLOOKUP($B129,'Results-formatted 060121'!$A:$AJ,(F$3+2),FALSE)), IF($C129 = "pos-neg", (3+VLOOKUP($B129,'Results-formatted 060121'!$A:$AJ,(F$3+2),FALSE)), VLOOKUP($B129,'Results-formatted 060121'!$A:$AJ,(F$3+2),FALSE)))</f>
        <v>4</v>
      </c>
      <c r="G129" s="95">
        <f>IF($C129 = "neg", (($D129+1) - VLOOKUP($B129,'Results-formatted 060121'!$A:$AJ,(G$3+2),FALSE)), IF($C129 = "pos-neg", (3+VLOOKUP($B129,'Results-formatted 060121'!$A:$AJ,(G$3+2),FALSE)), VLOOKUP($B129,'Results-formatted 060121'!$A:$AJ,(G$3+2),FALSE)))</f>
        <v>5</v>
      </c>
      <c r="H129" s="95">
        <f>IF($C129 = "neg", (($D129+1) - VLOOKUP($B129,'Results-formatted 060121'!$A:$AJ,(H$3+2),FALSE)), IF($C129 = "pos-neg", (3+VLOOKUP($B129,'Results-formatted 060121'!$A:$AJ,(H$3+2),FALSE)), VLOOKUP($B129,'Results-formatted 060121'!$A:$AJ,(H$3+2),FALSE)))</f>
        <v>5</v>
      </c>
      <c r="I129" s="95">
        <f>IF($C129 = "neg", (($D129+1) - VLOOKUP($B129,'Results-formatted 060121'!$A:$AJ,(I$3+2),FALSE)), IF($C129 = "pos-neg", (3+VLOOKUP($B129,'Results-formatted 060121'!$A:$AJ,(I$3+2),FALSE)), VLOOKUP($B129,'Results-formatted 060121'!$A:$AJ,(I$3+2),FALSE)))</f>
        <v>1</v>
      </c>
      <c r="J129" s="95">
        <f>IF($C129 = "neg", (($D129+1) - VLOOKUP($B129,'Results-formatted 060121'!$A:$AJ,(J$3+2),FALSE)), IF($C129 = "pos-neg", (3+VLOOKUP($B129,'Results-formatted 060121'!$A:$AJ,(J$3+2),FALSE)), VLOOKUP($B129,'Results-formatted 060121'!$A:$AJ,(J$3+2),FALSE)))</f>
        <v>3</v>
      </c>
      <c r="K129" s="95">
        <f>IF($C129 = "neg", (($D129+1) - VLOOKUP($B129,'Results-formatted 060121'!$A:$AJ,(K$3+2),FALSE)), IF($C129 = "pos-neg", (3+VLOOKUP($B129,'Results-formatted 060121'!$A:$AJ,(K$3+2),FALSE)), VLOOKUP($B129,'Results-formatted 060121'!$A:$AJ,(K$3+2),FALSE)))</f>
        <v>5</v>
      </c>
      <c r="L129" s="95">
        <f>IF($C129 = "neg", (($D129+1) - VLOOKUP($B129,'Results-formatted 060121'!$A:$AJ,(L$3+2),FALSE)), IF($C129 = "pos-neg", (3+VLOOKUP($B129,'Results-formatted 060121'!$A:$AJ,(L$3+2),FALSE)), VLOOKUP($B129,'Results-formatted 060121'!$A:$AJ,(L$3+2),FALSE)))</f>
        <v>4</v>
      </c>
      <c r="M129" s="95">
        <f>IF($C129 = "neg", (($D129+1) - VLOOKUP($B129,'Results-formatted 060121'!$A:$AJ,(M$3+2),FALSE)), IF($C129 = "pos-neg", (3+VLOOKUP($B129,'Results-formatted 060121'!$A:$AJ,(M$3+2),FALSE)), VLOOKUP($B129,'Results-formatted 060121'!$A:$AJ,(M$3+2),FALSE)))</f>
        <v>4</v>
      </c>
      <c r="N129" s="95">
        <f>IF($C129 = "neg", (($D129+1) - VLOOKUP($B129,'Results-formatted 060121'!$A:$AJ,(N$3+2),FALSE)), IF($C129 = "pos-neg", (3+VLOOKUP($B129,'Results-formatted 060121'!$A:$AJ,(N$3+2),FALSE)), VLOOKUP($B129,'Results-formatted 060121'!$A:$AJ,(N$3+2),FALSE)))</f>
        <v>5</v>
      </c>
      <c r="O129" s="95">
        <f>IF($C129 = "neg", (($D129+1) - VLOOKUP($B129,'Results-formatted 060121'!$A:$AJ,(O$3+2),FALSE)), IF($C129 = "pos-neg", (3+VLOOKUP($B129,'Results-formatted 060121'!$A:$AJ,(O$3+2),FALSE)), VLOOKUP($B129,'Results-formatted 060121'!$A:$AJ,(O$3+2),FALSE)))</f>
        <v>3</v>
      </c>
      <c r="P129" s="95">
        <f>IF($C129 = "neg", (($D129+1) - VLOOKUP($B129,'Results-formatted 060121'!$A:$AJ,(P$3+2),FALSE)), IF($C129 = "pos-neg", (3+VLOOKUP($B129,'Results-formatted 060121'!$A:$AJ,(P$3+2),FALSE)), VLOOKUP($B129,'Results-formatted 060121'!$A:$AJ,(P$3+2),FALSE)))</f>
        <v>4</v>
      </c>
      <c r="Q129" s="95">
        <f>IF($C129 = "neg", (($D129+1) - VLOOKUP($B129,'Results-formatted 060121'!$A:$AJ,(Q$3+2),FALSE)), IF($C129 = "pos-neg", (3+VLOOKUP($B129,'Results-formatted 060121'!$A:$AJ,(Q$3+2),FALSE)), VLOOKUP($B129,'Results-formatted 060121'!$A:$AJ,(Q$3+2),FALSE)))</f>
        <v>5</v>
      </c>
      <c r="R129" s="95">
        <f>IF($C129 = "neg", (($D129+1) - VLOOKUP($B129,'Results-formatted 060121'!$A:$AJ,(R$3+2),FALSE)), IF($C129 = "pos-neg", (3+VLOOKUP($B129,'Results-formatted 060121'!$A:$AJ,(R$3+2),FALSE)), VLOOKUP($B129,'Results-formatted 060121'!$A:$AJ,(R$3+2),FALSE)))</f>
        <v>4</v>
      </c>
      <c r="S129" s="95">
        <f>IF($C129 = "neg", (($D129+1) - VLOOKUP($B129,'Results-formatted 060121'!$A:$AJ,(S$3+2),FALSE)), IF($C129 = "pos-neg", (3+VLOOKUP($B129,'Results-formatted 060121'!$A:$AJ,(S$3+2),FALSE)), VLOOKUP($B129,'Results-formatted 060121'!$A:$AJ,(S$3+2),FALSE)))</f>
        <v>2</v>
      </c>
      <c r="T129" s="95">
        <f>IF($C129 = "neg", (($D129+1) - VLOOKUP($B129,'Results-formatted 060121'!$A:$AJ,(T$3+2),FALSE)), IF($C129 = "pos-neg", (3+VLOOKUP($B129,'Results-formatted 060121'!$A:$AJ,(T$3+2),FALSE)), VLOOKUP($B129,'Results-formatted 060121'!$A:$AJ,(T$3+2),FALSE)))</f>
        <v>5</v>
      </c>
      <c r="U129" s="95">
        <f>IF($C129 = "neg", (($D129+1) - VLOOKUP($B129,'Results-formatted 060121'!$A:$AJ,(U$3+2),FALSE)), IF($C129 = "pos-neg", (3+VLOOKUP($B129,'Results-formatted 060121'!$A:$AJ,(U$3+2),FALSE)), VLOOKUP($B129,'Results-formatted 060121'!$A:$AJ,(U$3+2),FALSE)))</f>
        <v>3</v>
      </c>
      <c r="V129" s="95">
        <f>IF($C129 = "neg", (($D129+1) - VLOOKUP($B129,'Results-formatted 060121'!$A:$AJ,(V$3+2),FALSE)), IF($C129 = "pos-neg", (3+VLOOKUP($B129,'Results-formatted 060121'!$A:$AJ,(V$3+2),FALSE)), VLOOKUP($B129,'Results-formatted 060121'!$A:$AJ,(V$3+2),FALSE)))</f>
        <v>3</v>
      </c>
      <c r="W129" s="95">
        <f>IF($C129 = "neg", (($D129+1) - VLOOKUP($B129,'Results-formatted 060121'!$A:$AJ,(W$3+2),FALSE)), IF($C129 = "pos-neg", (3+VLOOKUP($B129,'Results-formatted 060121'!$A:$AJ,(W$3+2),FALSE)), VLOOKUP($B129,'Results-formatted 060121'!$A:$AJ,(W$3+2),FALSE)))</f>
        <v>4</v>
      </c>
      <c r="X129" s="95">
        <f>IF($C129 = "neg", (($D129+1) - VLOOKUP($B129,'Results-formatted 060121'!$A:$AJ,(X$3+2),FALSE)), IF($C129 = "pos-neg", (3+VLOOKUP($B129,'Results-formatted 060121'!$A:$AJ,(X$3+2),FALSE)), VLOOKUP($B129,'Results-formatted 060121'!$A:$AJ,(X$3+2),FALSE)))</f>
        <v>4</v>
      </c>
      <c r="Y129" s="95">
        <f>IF($C129 = "neg", (($D129+1) - VLOOKUP($B129,'Results-formatted 060121'!$A:$AJ,(Y$3+2),FALSE)), IF($C129 = "pos-neg", (3+VLOOKUP($B129,'Results-formatted 060121'!$A:$AJ,(Y$3+2),FALSE)), VLOOKUP($B129,'Results-formatted 060121'!$A:$AJ,(Y$3+2),FALSE)))</f>
        <v>3</v>
      </c>
      <c r="Z129" s="95">
        <f>IF($C129 = "neg", (($D129+1) - VLOOKUP($B129,'Results-formatted 060121'!$A:$AJ,(Z$3+2),FALSE)), IF($C129 = "pos-neg", (3+VLOOKUP($B129,'Results-formatted 060121'!$A:$AJ,(Z$3+2),FALSE)), VLOOKUP($B129,'Results-formatted 060121'!$A:$AJ,(Z$3+2),FALSE)))</f>
        <v>3</v>
      </c>
      <c r="AA129" s="95">
        <f>IF($C129 = "neg", (($D129+1) - VLOOKUP($B129,'Results-formatted 060121'!$A:$AJ,(AA$3+2),FALSE)), IF($C129 = "pos-neg", (3+VLOOKUP($B129,'Results-formatted 060121'!$A:$AJ,(AA$3+2),FALSE)), VLOOKUP($B129,'Results-formatted 060121'!$A:$AJ,(AA$3+2),FALSE)))</f>
        <v>4</v>
      </c>
      <c r="AB129" s="95">
        <f>IF($C129 = "neg", (($D129+1) - VLOOKUP($B129,'Results-formatted 060121'!$A:$AJ,(AB$3+2),FALSE)), IF($C129 = "pos-neg", (3+VLOOKUP($B129,'Results-formatted 060121'!$A:$AJ,(AB$3+2),FALSE)), VLOOKUP($B129,'Results-formatted 060121'!$A:$AJ,(AB$3+2),FALSE)))</f>
        <v>4</v>
      </c>
      <c r="AC129" s="95">
        <f>IF($C129 = "neg", (($D129+1) - VLOOKUP($B129,'Results-formatted 060121'!$A:$AJ,(AC$3+2),FALSE)), IF($C129 = "pos-neg", (3+VLOOKUP($B129,'Results-formatted 060121'!$A:$AJ,(AC$3+2),FALSE)), VLOOKUP($B129,'Results-formatted 060121'!$A:$AJ,(AC$3+2),FALSE)))</f>
        <v>1</v>
      </c>
      <c r="AD129" s="95">
        <f>IF($C129 = "neg", (($D129+1) - VLOOKUP($B129,'Results-formatted 060121'!$A:$AJ,(AD$3+2),FALSE)), IF($C129 = "pos-neg", (3+VLOOKUP($B129,'Results-formatted 060121'!$A:$AJ,(AD$3+2),FALSE)), VLOOKUP($B129,'Results-formatted 060121'!$A:$AJ,(AD$3+2),FALSE)))</f>
        <v>4</v>
      </c>
      <c r="AE129" s="95">
        <f>IF($C129 = "neg", (($D129+1) - VLOOKUP($B129,'Results-formatted 060121'!$A:$AJ,(AE$3+2),FALSE)), IF($C129 = "pos-neg", (3+VLOOKUP($B129,'Results-formatted 060121'!$A:$AJ,(AE$3+2),FALSE)), VLOOKUP($B129,'Results-formatted 060121'!$A:$AJ,(AE$3+2),FALSE)))</f>
        <v>4</v>
      </c>
      <c r="AF129" s="95">
        <f>IF($C129 = "neg", (($D129+1) - VLOOKUP($B129,'Results-formatted 060121'!$A:$AJ,(AF$3+2),FALSE)), IF($C129 = "pos-neg", (3+VLOOKUP($B129,'Results-formatted 060121'!$A:$AJ,(AF$3+2),FALSE)), VLOOKUP($B129,'Results-formatted 060121'!$A:$AJ,(AF$3+2),FALSE)))</f>
        <v>5</v>
      </c>
      <c r="AG129" s="95">
        <f>IF($C129 = "neg", (($D129+1) - VLOOKUP($B129,'Results-formatted 060121'!$A:$AJ,(AG$3+2),FALSE)), IF($C129 = "pos-neg", (3+VLOOKUP($B129,'Results-formatted 060121'!$A:$AJ,(AG$3+2),FALSE)), VLOOKUP($B129,'Results-formatted 060121'!$A:$AJ,(AG$3+2),FALSE)))</f>
        <v>3</v>
      </c>
      <c r="AH129" s="95">
        <f>IF($C129 = "neg", (($D129+1) - VLOOKUP($B129,'Results-formatted 060121'!$A:$AJ,(AH$3+2),FALSE)), IF($C129 = "pos-neg", (3+VLOOKUP($B129,'Results-formatted 060121'!$A:$AJ,(AH$3+2),FALSE)), VLOOKUP($B129,'Results-formatted 060121'!$A:$AJ,(AH$3+2),FALSE)))</f>
        <v>5</v>
      </c>
      <c r="AI129" s="95">
        <f>IF($C129 = "neg", (($D129+1) - VLOOKUP($B129,'Results-formatted 060121'!$A:$AJ,(AI$3+2),FALSE)), IF($C129 = "pos-neg", (3+VLOOKUP($B129,'Results-formatted 060121'!$A:$AJ,(AI$3+2),FALSE)), VLOOKUP($B129,'Results-formatted 060121'!$A:$AJ,(AI$3+2),FALSE)))</f>
        <v>5</v>
      </c>
      <c r="AJ129" s="95">
        <f>IF($C129 = "neg", (($D129+1) - VLOOKUP($B129,'Results-formatted 060121'!$A:$AJ,(AJ$3+2),FALSE)), IF($C129 = "pos-neg", (3+VLOOKUP($B129,'Results-formatted 060121'!$A:$AJ,(AJ$3+2),FALSE)), VLOOKUP($B129,'Results-formatted 060121'!$A:$AJ,(AJ$3+2),FALSE)))</f>
        <v>5</v>
      </c>
      <c r="AK129" s="95">
        <f>IF($C129 = "neg", (($D129+1) - VLOOKUP($B129,'Results-formatted 060121'!$A:$AJ,(AK$3+2),FALSE)), IF($C129 = "pos-neg", (3+VLOOKUP($B129,'Results-formatted 060121'!$A:$AJ,(AK$3+2),FALSE)), VLOOKUP($B129,'Results-formatted 060121'!$A:$AJ,(AK$3+2),FALSE)))</f>
        <v>4</v>
      </c>
      <c r="AL129" s="95">
        <f>IF($C129 = "neg", (($D129+1) - VLOOKUP($B129,'Results-formatted 060121'!$A:$AJ,(AL$3+2),FALSE)), IF($C129 = "pos-neg", (3+VLOOKUP($B129,'Results-formatted 060121'!$A:$AJ,(AL$3+2),FALSE)), VLOOKUP($B129,'Results-formatted 060121'!$A:$AJ,(AL$3+2),FALSE)))</f>
        <v>4</v>
      </c>
      <c r="AM129" s="95">
        <f>IF($C129 = "neg", (($D129+1) - VLOOKUP($B129,'Results-formatted 060121'!$A:AJ,(AM$3+2),FALSE)), IF($C129 = "pos-neg", (3+VLOOKUP($B129,'Results-formatted 060121'!$A:AJ,(AM$3+2),FALSE)), VLOOKUP($B129,'Results-formatted 060121'!$A:AJ,(AM$3+2),FALSE)))</f>
        <v>5</v>
      </c>
      <c r="AN129" s="95">
        <f>IF($C129 = "neg", (($D129+1) - VLOOKUP($B129,'Results-formatted 060121'!$A:AK,(AN$3+2),FALSE)), IF($C129 = "pos-neg", (3+VLOOKUP($B129,'Results-formatted 060121'!$A:AK,(AN$3+2),FALSE)), VLOOKUP($B129,'Results-formatted 060121'!$A:AK,(AN$3+2),FALSE)))</f>
        <v>4</v>
      </c>
      <c r="AO129" s="95">
        <f>IF($C129 = "neg", (($D129+1) - VLOOKUP($B129,'Results-formatted 060121'!$A:AL,(AO$3+2),FALSE)), IF($C129 = "pos-neg", (3+VLOOKUP($B129,'Results-formatted 060121'!$A:AL,(AO$3+2),FALSE)), VLOOKUP($B129,'Results-formatted 060121'!$A:AL,(AO$3+2),FALSE)))</f>
        <v>4</v>
      </c>
      <c r="AP129" s="95">
        <f>IF($C129 = "neg", (($D129+1) - VLOOKUP($B129,'Results-formatted 060121'!$A:AM,(AP$3+2),FALSE)), IF($C129 = "pos-neg", (3+VLOOKUP($B129,'Results-formatted 060121'!$A:AM,(AP$3+2),FALSE)), VLOOKUP($B129,'Results-formatted 060121'!$A:AM,(AP$3+2),FALSE)))</f>
        <v>5</v>
      </c>
      <c r="AQ129" s="95">
        <f>IF($C129 = "neg", (($D129+1) - VLOOKUP($B129,'Results-formatted 060121'!$A:AN,(AQ$3+2),FALSE)), IF($C129 = "pos-neg", (3+VLOOKUP($B129,'Results-formatted 060121'!$A:AN,(AQ$3+2),FALSE)), VLOOKUP($B129,'Results-formatted 060121'!$A:AN,(AQ$3+2),FALSE)))</f>
        <v>4</v>
      </c>
      <c r="AR129" s="95">
        <f>IF($C129 = "neg", (($D129+1) - VLOOKUP($B129,'Results-formatted 060121'!$A:AO,(AR$3+2),FALSE)), IF($C129 = "pos-neg", (3+VLOOKUP($B129,'Results-formatted 060121'!$A:AO,(AR$3+2),FALSE)), VLOOKUP($B129,'Results-formatted 060121'!$A:AO,(AR$3+2),FALSE)))</f>
        <v>5</v>
      </c>
      <c r="AS129" s="95">
        <f>IF($C129 = "neg", (($D129+1) - VLOOKUP($B129,'Results-formatted 060121'!$A:AP,(AS$3+2),FALSE)), IF($C129 = "pos-neg", (3+VLOOKUP($B129,'Results-formatted 060121'!$A:AP,(AS$3+2),FALSE)), VLOOKUP($B129,'Results-formatted 060121'!$A:AP,(AS$3+2),FALSE)))</f>
        <v>5</v>
      </c>
      <c r="AT129" s="95">
        <f>IF($C129 = "neg", (($D129+1) - VLOOKUP($B129,'Results-formatted 060121'!$A:AQ,(AT$3+2),FALSE)), IF($C129 = "pos-neg", (3+VLOOKUP($B129,'Results-formatted 060121'!$A:AQ,(AT$3+2),FALSE)), VLOOKUP($B129,'Results-formatted 060121'!$A:AQ,(AT$3+2),FALSE)))</f>
        <v>5</v>
      </c>
      <c r="AU129" s="95">
        <f>IF($C129 = "neg", (($D129+1) - VLOOKUP($B129,'Results-formatted 060121'!$A:AR,(AU$3+2),FALSE)), IF($C129 = "pos-neg", (3+VLOOKUP($B129,'Results-formatted 060121'!$A:AR,(AU$3+2),FALSE)), VLOOKUP($B129,'Results-formatted 060121'!$A:AR,(AU$3+2),FALSE)))</f>
        <v>4</v>
      </c>
      <c r="AV129" s="95">
        <f>IF($C129 = "neg", (($D129+1) - VLOOKUP($B129,'Results-formatted 060121'!$A:AS,(AV$3+2),FALSE)), IF($C129 = "pos-neg", (3+VLOOKUP($B129,'Results-formatted 060121'!$A:AS,(AV$3+2),FALSE)), VLOOKUP($B129,'Results-formatted 060121'!$A:AS,(AV$3+2),FALSE)))</f>
        <v>4</v>
      </c>
      <c r="AW129" s="95">
        <f>IF($C129 = "neg", (($D129+1) - VLOOKUP($B129,'Results-formatted 060121'!$A:AT,(AW$3+2),FALSE)), IF($C129 = "pos-neg", (3+VLOOKUP($B129,'Results-formatted 060121'!$A:AT,(AW$3+2),FALSE)), VLOOKUP($B129,'Results-formatted 060121'!$A:AT,(AW$3+2),FALSE)))</f>
        <v>4</v>
      </c>
      <c r="AX129" s="95">
        <f>IF($C129 = "neg", (($D129+1) - VLOOKUP($B129,'Results-formatted 060121'!$A:AU,(AX$3+2),FALSE)), IF($C129 = "pos-neg", (3+VLOOKUP($B129,'Results-formatted 060121'!$A:AU,(AX$3+2),FALSE)), VLOOKUP($B129,'Results-formatted 060121'!$A:AU,(AX$3+2),FALSE)))</f>
        <v>2</v>
      </c>
      <c r="AY129" s="95">
        <f>IF($C129 = "neg", (($D129+1) - VLOOKUP($B129,'Results-formatted 060121'!$A:AV,(AY$3+2),FALSE)), IF($C129 = "pos-neg", (3+VLOOKUP($B129,'Results-formatted 060121'!$A:AV,(AY$3+2),FALSE)), VLOOKUP($B129,'Results-formatted 060121'!$A:AV,(AY$3+2),FALSE)))</f>
        <v>4</v>
      </c>
      <c r="AZ129" s="95">
        <f>IF($C129 = "neg", (($D129+1) - VLOOKUP($B129,'Results-formatted 060121'!$A:AW,(AZ$3+2),FALSE)), IF($C129 = "pos-neg", (3+VLOOKUP($B129,'Results-formatted 060121'!$A:AW,(AZ$3+2),FALSE)), VLOOKUP($B129,'Results-formatted 060121'!$A:AW,(AZ$3+2),FALSE)))</f>
        <v>4</v>
      </c>
      <c r="BA129" s="95">
        <f>IF($C129 = "neg", (($D129+1) - VLOOKUP($B129,'Results-formatted 060121'!$A:AX,(BA$3+2),FALSE)), IF($C129 = "pos-neg", (3+VLOOKUP($B129,'Results-formatted 060121'!$A:AX,(BA$3+2),FALSE)), VLOOKUP($B129,'Results-formatted 060121'!$A:AX,(BA$3+2),FALSE)))</f>
        <v>5</v>
      </c>
      <c r="BB129" s="95">
        <f>IF($C129 = "neg", (($D129+1) - VLOOKUP($B129,'Results-formatted 060121'!$A:AY,(BB$3+2),FALSE)), IF($C129 = "pos-neg", (3+VLOOKUP($B129,'Results-formatted 060121'!$A:AY,(BB$3+2),FALSE)), VLOOKUP($B129,'Results-formatted 060121'!$A:AY,(BB$3+2),FALSE)))</f>
        <v>5</v>
      </c>
      <c r="BC129" s="95">
        <f>IF($C129 = "neg", (($D129+1) - VLOOKUP($B129,'Results-formatted 060121'!$A:AZ,(BC$3+2),FALSE)), IF($C129 = "pos-neg", (3+VLOOKUP($B129,'Results-formatted 060121'!$A:AZ,(BC$3+2),FALSE)), VLOOKUP($B129,'Results-formatted 060121'!$A:AZ,(BC$3+2),FALSE)))</f>
        <v>4</v>
      </c>
      <c r="BD129" s="95">
        <f>IF($C129 = "neg", (($D129+1) - VLOOKUP($B129,'Results-formatted 060121'!$A:BA,(BD$3+2),FALSE)), IF($C129 = "pos-neg", (3+VLOOKUP($B129,'Results-formatted 060121'!$A:BA,(BD$3+2),FALSE)), VLOOKUP($B129,'Results-formatted 060121'!$A:BA,(BD$3+2),FALSE)))</f>
        <v>4</v>
      </c>
      <c r="BE129" s="95">
        <f>IF($C129 = "neg", (($D129+1) - VLOOKUP($B129,'Results-formatted 060121'!$A:BB,(BE$3+2),FALSE)), IF($C129 = "pos-neg", (3+VLOOKUP($B129,'Results-formatted 060121'!$A:BB,(BE$3+2),FALSE)), VLOOKUP($B129,'Results-formatted 060121'!$A:BB,(BE$3+2),FALSE)))</f>
        <v>4</v>
      </c>
      <c r="BF129" s="95">
        <f>IF($C129 = "neg", (($D129+1) - VLOOKUP($B129,'Results-formatted 060121'!$A:BC,(BF$3+2),FALSE)), IF($C129 = "pos-neg", (3+VLOOKUP($B129,'Results-formatted 060121'!$A:BC,(BF$3+2),FALSE)), VLOOKUP($B129,'Results-formatted 060121'!$A:BC,(BF$3+2),FALSE)))</f>
        <v>4</v>
      </c>
      <c r="BG129" s="95">
        <f>IF($C129 = "neg", (($D129+1) - VLOOKUP($B129,'Results-formatted 060121'!$A:BD,(BG$3+2),FALSE)), IF($C129 = "pos-neg", (3+VLOOKUP($B129,'Results-formatted 060121'!$A:BD,(BG$3+2),FALSE)), VLOOKUP($B129,'Results-formatted 060121'!$A:BD,(BG$3+2),FALSE)))</f>
        <v>5</v>
      </c>
      <c r="BH129" s="95">
        <f>IF($C129 = "neg", (($D129+1) - VLOOKUP($B129,'Results-formatted 060121'!$A:BE,(BH$3+2),FALSE)), IF($C129 = "pos-neg", (3+VLOOKUP($B129,'Results-formatted 060121'!$A:BE,(BH$3+2),FALSE)), VLOOKUP($B129,'Results-formatted 060121'!$A:BE,(BH$3+2),FALSE)))</f>
        <v>4</v>
      </c>
      <c r="BI129" s="95">
        <f>IF($C129 = "neg", (($D129+1) - VLOOKUP($B129,'Results-formatted 060121'!$A:BF,(BI$3+2),FALSE)), IF($C129 = "pos-neg", (3+VLOOKUP($B129,'Results-formatted 060121'!$A:BF,(BI$3+2),FALSE)), VLOOKUP($B129,'Results-formatted 060121'!$A:BF,(BI$3+2),FALSE)))</f>
        <v>5</v>
      </c>
      <c r="BJ129" s="95">
        <f>IF($C129 = "neg", (($D129+1) - VLOOKUP($B129,'Results-formatted 060121'!$A:BG,(BJ$3+2),FALSE)), IF($C129 = "pos-neg", (3+VLOOKUP($B129,'Results-formatted 060121'!$A:BG,(BJ$3+2),FALSE)), VLOOKUP($B129,'Results-formatted 060121'!$A:BG,(BJ$3+2),FALSE)))</f>
        <v>3</v>
      </c>
      <c r="BK129" s="95">
        <f>IF($C129 = "neg", (($D129+1) - VLOOKUP($B129,'Results-formatted 060121'!$A:BH,(BK$3+2),FALSE)), IF($C129 = "pos-neg", (3+VLOOKUP($B129,'Results-formatted 060121'!$A:BH,(BK$3+2),FALSE)), VLOOKUP($B129,'Results-formatted 060121'!$A:BH,(BK$3+2),FALSE)))</f>
        <v>5</v>
      </c>
      <c r="BL129" s="95">
        <f>IF($C129 = "neg", (($D129+1) - VLOOKUP($B129,'Results-formatted 060121'!$A:BI,(BL$3+2),FALSE)), IF($C129 = "pos-neg", (3+VLOOKUP($B129,'Results-formatted 060121'!$A:BI,(BL$3+2),FALSE)), VLOOKUP($B129,'Results-formatted 060121'!$A:BI,(BL$3+2),FALSE)))</f>
        <v>2</v>
      </c>
      <c r="BM129" s="95">
        <f>IF($C129 = "neg", (($D129+1) - VLOOKUP($B129,'Results-formatted 060121'!$A:BJ,(BM$3+2),FALSE)), IF($C129 = "pos-neg", (3+VLOOKUP($B129,'Results-formatted 060121'!$A:BJ,(BM$3+2),FALSE)), VLOOKUP($B129,'Results-formatted 060121'!$A:BJ,(BM$3+2),FALSE)))</f>
        <v>2</v>
      </c>
      <c r="BN129" s="95"/>
      <c r="BO129" s="95"/>
      <c r="BP129" s="95"/>
      <c r="BQ129" s="95"/>
      <c r="BR129" s="95"/>
      <c r="BS129" s="95"/>
      <c r="BT129" s="95"/>
      <c r="BU129" s="95"/>
      <c r="BV129" s="95"/>
      <c r="BW129" s="95"/>
      <c r="BX129" s="95"/>
      <c r="BY129" s="95"/>
      <c r="BZ129" s="95"/>
      <c r="CA129" s="95"/>
      <c r="CB129" s="95"/>
      <c r="CC129" s="95"/>
      <c r="CD129" s="99"/>
      <c r="CE129" s="25">
        <f>AVERAGE(F129:CD129)</f>
        <v>3.9666666666666668</v>
      </c>
      <c r="CF129" s="25">
        <f t="shared" si="58"/>
        <v>1.0245572283305082</v>
      </c>
    </row>
    <row r="130" spans="2:84" ht="56" x14ac:dyDescent="0.15">
      <c r="B130" s="84" t="s">
        <v>453</v>
      </c>
      <c r="C130" s="86" t="s">
        <v>1166</v>
      </c>
      <c r="D130" s="2">
        <v>5</v>
      </c>
      <c r="E130" s="12" t="s">
        <v>932</v>
      </c>
      <c r="F130" s="95">
        <f>IF($C130 = "neg", (($D130+1) - VLOOKUP($B130,'Results-formatted 060121'!$A:$AJ,(F$3+2),FALSE)), IF($C130 = "pos-neg", (3+VLOOKUP($B130,'Results-formatted 060121'!$A:$AJ,(F$3+2),FALSE)), VLOOKUP($B130,'Results-formatted 060121'!$A:$AJ,(F$3+2),FALSE)))</f>
        <v>4</v>
      </c>
      <c r="G130" s="95">
        <f>IF($C130 = "neg", (($D130+1) - VLOOKUP($B130,'Results-formatted 060121'!$A:$AJ,(G$3+2),FALSE)), IF($C130 = "pos-neg", (3+VLOOKUP($B130,'Results-formatted 060121'!$A:$AJ,(G$3+2),FALSE)), VLOOKUP($B130,'Results-formatted 060121'!$A:$AJ,(G$3+2),FALSE)))</f>
        <v>5</v>
      </c>
      <c r="H130" s="95">
        <f>IF($C130 = "neg", (($D130+1) - VLOOKUP($B130,'Results-formatted 060121'!$A:$AJ,(H$3+2),FALSE)), IF($C130 = "pos-neg", (3+VLOOKUP($B130,'Results-formatted 060121'!$A:$AJ,(H$3+2),FALSE)), VLOOKUP($B130,'Results-formatted 060121'!$A:$AJ,(H$3+2),FALSE)))</f>
        <v>5</v>
      </c>
      <c r="I130" s="95">
        <f>IF($C130 = "neg", (($D130+1) - VLOOKUP($B130,'Results-formatted 060121'!$A:$AJ,(I$3+2),FALSE)), IF($C130 = "pos-neg", (3+VLOOKUP($B130,'Results-formatted 060121'!$A:$AJ,(I$3+2),FALSE)), VLOOKUP($B130,'Results-formatted 060121'!$A:$AJ,(I$3+2),FALSE)))</f>
        <v>1</v>
      </c>
      <c r="J130" s="95">
        <f>IF($C130 = "neg", (($D130+1) - VLOOKUP($B130,'Results-formatted 060121'!$A:$AJ,(J$3+2),FALSE)), IF($C130 = "pos-neg", (3+VLOOKUP($B130,'Results-formatted 060121'!$A:$AJ,(J$3+2),FALSE)), VLOOKUP($B130,'Results-formatted 060121'!$A:$AJ,(J$3+2),FALSE)))</f>
        <v>3</v>
      </c>
      <c r="K130" s="95">
        <f>IF($C130 = "neg", (($D130+1) - VLOOKUP($B130,'Results-formatted 060121'!$A:$AJ,(K$3+2),FALSE)), IF($C130 = "pos-neg", (3+VLOOKUP($B130,'Results-formatted 060121'!$A:$AJ,(K$3+2),FALSE)), VLOOKUP($B130,'Results-formatted 060121'!$A:$AJ,(K$3+2),FALSE)))</f>
        <v>5</v>
      </c>
      <c r="L130" s="95">
        <f>IF($C130 = "neg", (($D130+1) - VLOOKUP($B130,'Results-formatted 060121'!$A:$AJ,(L$3+2),FALSE)), IF($C130 = "pos-neg", (3+VLOOKUP($B130,'Results-formatted 060121'!$A:$AJ,(L$3+2),FALSE)), VLOOKUP($B130,'Results-formatted 060121'!$A:$AJ,(L$3+2),FALSE)))</f>
        <v>4</v>
      </c>
      <c r="M130" s="95">
        <f>IF($C130 = "neg", (($D130+1) - VLOOKUP($B130,'Results-formatted 060121'!$A:$AJ,(M$3+2),FALSE)), IF($C130 = "pos-neg", (3+VLOOKUP($B130,'Results-formatted 060121'!$A:$AJ,(M$3+2),FALSE)), VLOOKUP($B130,'Results-formatted 060121'!$A:$AJ,(M$3+2),FALSE)))</f>
        <v>4</v>
      </c>
      <c r="N130" s="95">
        <f>IF($C130 = "neg", (($D130+1) - VLOOKUP($B130,'Results-formatted 060121'!$A:$AJ,(N$3+2),FALSE)), IF($C130 = "pos-neg", (3+VLOOKUP($B130,'Results-formatted 060121'!$A:$AJ,(N$3+2),FALSE)), VLOOKUP($B130,'Results-formatted 060121'!$A:$AJ,(N$3+2),FALSE)))</f>
        <v>5</v>
      </c>
      <c r="O130" s="95">
        <f>IF($C130 = "neg", (($D130+1) - VLOOKUP($B130,'Results-formatted 060121'!$A:$AJ,(O$3+2),FALSE)), IF($C130 = "pos-neg", (3+VLOOKUP($B130,'Results-formatted 060121'!$A:$AJ,(O$3+2),FALSE)), VLOOKUP($B130,'Results-formatted 060121'!$A:$AJ,(O$3+2),FALSE)))</f>
        <v>3</v>
      </c>
      <c r="P130" s="95">
        <f>IF($C130 = "neg", (($D130+1) - VLOOKUP($B130,'Results-formatted 060121'!$A:$AJ,(P$3+2),FALSE)), IF($C130 = "pos-neg", (3+VLOOKUP($B130,'Results-formatted 060121'!$A:$AJ,(P$3+2),FALSE)), VLOOKUP($B130,'Results-formatted 060121'!$A:$AJ,(P$3+2),FALSE)))</f>
        <v>3</v>
      </c>
      <c r="Q130" s="95">
        <f>IF($C130 = "neg", (($D130+1) - VLOOKUP($B130,'Results-formatted 060121'!$A:$AJ,(Q$3+2),FALSE)), IF($C130 = "pos-neg", (3+VLOOKUP($B130,'Results-formatted 060121'!$A:$AJ,(Q$3+2),FALSE)), VLOOKUP($B130,'Results-formatted 060121'!$A:$AJ,(Q$3+2),FALSE)))</f>
        <v>4</v>
      </c>
      <c r="R130" s="95">
        <f>IF($C130 = "neg", (($D130+1) - VLOOKUP($B130,'Results-formatted 060121'!$A:$AJ,(R$3+2),FALSE)), IF($C130 = "pos-neg", (3+VLOOKUP($B130,'Results-formatted 060121'!$A:$AJ,(R$3+2),FALSE)), VLOOKUP($B130,'Results-formatted 060121'!$A:$AJ,(R$3+2),FALSE)))</f>
        <v>5</v>
      </c>
      <c r="S130" s="95">
        <f>IF($C130 = "neg", (($D130+1) - VLOOKUP($B130,'Results-formatted 060121'!$A:$AJ,(S$3+2),FALSE)), IF($C130 = "pos-neg", (3+VLOOKUP($B130,'Results-formatted 060121'!$A:$AJ,(S$3+2),FALSE)), VLOOKUP($B130,'Results-formatted 060121'!$A:$AJ,(S$3+2),FALSE)))</f>
        <v>1</v>
      </c>
      <c r="T130" s="95">
        <f>IF($C130 = "neg", (($D130+1) - VLOOKUP($B130,'Results-formatted 060121'!$A:$AJ,(T$3+2),FALSE)), IF($C130 = "pos-neg", (3+VLOOKUP($B130,'Results-formatted 060121'!$A:$AJ,(T$3+2),FALSE)), VLOOKUP($B130,'Results-formatted 060121'!$A:$AJ,(T$3+2),FALSE)))</f>
        <v>5</v>
      </c>
      <c r="U130" s="95">
        <f>IF($C130 = "neg", (($D130+1) - VLOOKUP($B130,'Results-formatted 060121'!$A:$AJ,(U$3+2),FALSE)), IF($C130 = "pos-neg", (3+VLOOKUP($B130,'Results-formatted 060121'!$A:$AJ,(U$3+2),FALSE)), VLOOKUP($B130,'Results-formatted 060121'!$A:$AJ,(U$3+2),FALSE)))</f>
        <v>4</v>
      </c>
      <c r="V130" s="95">
        <f>IF($C130 = "neg", (($D130+1) - VLOOKUP($B130,'Results-formatted 060121'!$A:$AJ,(V$3+2),FALSE)), IF($C130 = "pos-neg", (3+VLOOKUP($B130,'Results-formatted 060121'!$A:$AJ,(V$3+2),FALSE)), VLOOKUP($B130,'Results-formatted 060121'!$A:$AJ,(V$3+2),FALSE)))</f>
        <v>2</v>
      </c>
      <c r="W130" s="95">
        <f>IF($C130 = "neg", (($D130+1) - VLOOKUP($B130,'Results-formatted 060121'!$A:$AJ,(W$3+2),FALSE)), IF($C130 = "pos-neg", (3+VLOOKUP($B130,'Results-formatted 060121'!$A:$AJ,(W$3+2),FALSE)), VLOOKUP($B130,'Results-formatted 060121'!$A:$AJ,(W$3+2),FALSE)))</f>
        <v>4</v>
      </c>
      <c r="X130" s="95">
        <f>IF($C130 = "neg", (($D130+1) - VLOOKUP($B130,'Results-formatted 060121'!$A:$AJ,(X$3+2),FALSE)), IF($C130 = "pos-neg", (3+VLOOKUP($B130,'Results-formatted 060121'!$A:$AJ,(X$3+2),FALSE)), VLOOKUP($B130,'Results-formatted 060121'!$A:$AJ,(X$3+2),FALSE)))</f>
        <v>4</v>
      </c>
      <c r="Y130" s="95">
        <f>IF($C130 = "neg", (($D130+1) - VLOOKUP($B130,'Results-formatted 060121'!$A:$AJ,(Y$3+2),FALSE)), IF($C130 = "pos-neg", (3+VLOOKUP($B130,'Results-formatted 060121'!$A:$AJ,(Y$3+2),FALSE)), VLOOKUP($B130,'Results-formatted 060121'!$A:$AJ,(Y$3+2),FALSE)))</f>
        <v>4</v>
      </c>
      <c r="Z130" s="95">
        <f>IF($C130 = "neg", (($D130+1) - VLOOKUP($B130,'Results-formatted 060121'!$A:$AJ,(Z$3+2),FALSE)), IF($C130 = "pos-neg", (3+VLOOKUP($B130,'Results-formatted 060121'!$A:$AJ,(Z$3+2),FALSE)), VLOOKUP($B130,'Results-formatted 060121'!$A:$AJ,(Z$3+2),FALSE)))</f>
        <v>3</v>
      </c>
      <c r="AA130" s="95">
        <f>IF($C130 = "neg", (($D130+1) - VLOOKUP($B130,'Results-formatted 060121'!$A:$AJ,(AA$3+2),FALSE)), IF($C130 = "pos-neg", (3+VLOOKUP($B130,'Results-formatted 060121'!$A:$AJ,(AA$3+2),FALSE)), VLOOKUP($B130,'Results-formatted 060121'!$A:$AJ,(AA$3+2),FALSE)))</f>
        <v>4</v>
      </c>
      <c r="AB130" s="95">
        <f>IF($C130 = "neg", (($D130+1) - VLOOKUP($B130,'Results-formatted 060121'!$A:$AJ,(AB$3+2),FALSE)), IF($C130 = "pos-neg", (3+VLOOKUP($B130,'Results-formatted 060121'!$A:$AJ,(AB$3+2),FALSE)), VLOOKUP($B130,'Results-formatted 060121'!$A:$AJ,(AB$3+2),FALSE)))</f>
        <v>4</v>
      </c>
      <c r="AC130" s="95">
        <f>IF($C130 = "neg", (($D130+1) - VLOOKUP($B130,'Results-formatted 060121'!$A:$AJ,(AC$3+2),FALSE)), IF($C130 = "pos-neg", (3+VLOOKUP($B130,'Results-formatted 060121'!$A:$AJ,(AC$3+2),FALSE)), VLOOKUP($B130,'Results-formatted 060121'!$A:$AJ,(AC$3+2),FALSE)))</f>
        <v>3</v>
      </c>
      <c r="AD130" s="95">
        <f>IF($C130 = "neg", (($D130+1) - VLOOKUP($B130,'Results-formatted 060121'!$A:$AJ,(AD$3+2),FALSE)), IF($C130 = "pos-neg", (3+VLOOKUP($B130,'Results-formatted 060121'!$A:$AJ,(AD$3+2),FALSE)), VLOOKUP($B130,'Results-formatted 060121'!$A:$AJ,(AD$3+2),FALSE)))</f>
        <v>4</v>
      </c>
      <c r="AE130" s="95">
        <f>IF($C130 = "neg", (($D130+1) - VLOOKUP($B130,'Results-formatted 060121'!$A:$AJ,(AE$3+2),FALSE)), IF($C130 = "pos-neg", (3+VLOOKUP($B130,'Results-formatted 060121'!$A:$AJ,(AE$3+2),FALSE)), VLOOKUP($B130,'Results-formatted 060121'!$A:$AJ,(AE$3+2),FALSE)))</f>
        <v>4</v>
      </c>
      <c r="AF130" s="95">
        <f>IF($C130 = "neg", (($D130+1) - VLOOKUP($B130,'Results-formatted 060121'!$A:$AJ,(AF$3+2),FALSE)), IF($C130 = "pos-neg", (3+VLOOKUP($B130,'Results-formatted 060121'!$A:$AJ,(AF$3+2),FALSE)), VLOOKUP($B130,'Results-formatted 060121'!$A:$AJ,(AF$3+2),FALSE)))</f>
        <v>5</v>
      </c>
      <c r="AG130" s="95">
        <f>IF($C130 = "neg", (($D130+1) - VLOOKUP($B130,'Results-formatted 060121'!$A:$AJ,(AG$3+2),FALSE)), IF($C130 = "pos-neg", (3+VLOOKUP($B130,'Results-formatted 060121'!$A:$AJ,(AG$3+2),FALSE)), VLOOKUP($B130,'Results-formatted 060121'!$A:$AJ,(AG$3+2),FALSE)))</f>
        <v>5</v>
      </c>
      <c r="AH130" s="95">
        <f>IF($C130 = "neg", (($D130+1) - VLOOKUP($B130,'Results-formatted 060121'!$A:$AJ,(AH$3+2),FALSE)), IF($C130 = "pos-neg", (3+VLOOKUP($B130,'Results-formatted 060121'!$A:$AJ,(AH$3+2),FALSE)), VLOOKUP($B130,'Results-formatted 060121'!$A:$AJ,(AH$3+2),FALSE)))</f>
        <v>4</v>
      </c>
      <c r="AI130" s="95">
        <f>IF($C130 = "neg", (($D130+1) - VLOOKUP($B130,'Results-formatted 060121'!$A:$AJ,(AI$3+2),FALSE)), IF($C130 = "pos-neg", (3+VLOOKUP($B130,'Results-formatted 060121'!$A:$AJ,(AI$3+2),FALSE)), VLOOKUP($B130,'Results-formatted 060121'!$A:$AJ,(AI$3+2),FALSE)))</f>
        <v>5</v>
      </c>
      <c r="AJ130" s="95">
        <f>IF($C130 = "neg", (($D130+1) - VLOOKUP($B130,'Results-formatted 060121'!$A:$AJ,(AJ$3+2),FALSE)), IF($C130 = "pos-neg", (3+VLOOKUP($B130,'Results-formatted 060121'!$A:$AJ,(AJ$3+2),FALSE)), VLOOKUP($B130,'Results-formatted 060121'!$A:$AJ,(AJ$3+2),FALSE)))</f>
        <v>5</v>
      </c>
      <c r="AK130" s="95">
        <f>IF($C130 = "neg", (($D130+1) - VLOOKUP($B130,'Results-formatted 060121'!$A:$AJ,(AK$3+2),FALSE)), IF($C130 = "pos-neg", (3+VLOOKUP($B130,'Results-formatted 060121'!$A:$AJ,(AK$3+2),FALSE)), VLOOKUP($B130,'Results-formatted 060121'!$A:$AJ,(AK$3+2),FALSE)))</f>
        <v>4</v>
      </c>
      <c r="AL130" s="95">
        <f>IF($C130 = "neg", (($D130+1) - VLOOKUP($B130,'Results-formatted 060121'!$A:$AJ,(AL$3+2),FALSE)), IF($C130 = "pos-neg", (3+VLOOKUP($B130,'Results-formatted 060121'!$A:$AJ,(AL$3+2),FALSE)), VLOOKUP($B130,'Results-formatted 060121'!$A:$AJ,(AL$3+2),FALSE)))</f>
        <v>4</v>
      </c>
      <c r="AM130" s="95">
        <f>IF($C130 = "neg", (($D130+1) - VLOOKUP($B130,'Results-formatted 060121'!$A:AJ,(AM$3+2),FALSE)), IF($C130 = "pos-neg", (3+VLOOKUP($B130,'Results-formatted 060121'!$A:AJ,(AM$3+2),FALSE)), VLOOKUP($B130,'Results-formatted 060121'!$A:AJ,(AM$3+2),FALSE)))</f>
        <v>5</v>
      </c>
      <c r="AN130" s="95">
        <f>IF($C130 = "neg", (($D130+1) - VLOOKUP($B130,'Results-formatted 060121'!$A:AK,(AN$3+2),FALSE)), IF($C130 = "pos-neg", (3+VLOOKUP($B130,'Results-formatted 060121'!$A:AK,(AN$3+2),FALSE)), VLOOKUP($B130,'Results-formatted 060121'!$A:AK,(AN$3+2),FALSE)))</f>
        <v>4</v>
      </c>
      <c r="AO130" s="95">
        <f>IF($C130 = "neg", (($D130+1) - VLOOKUP($B130,'Results-formatted 060121'!$A:AL,(AO$3+2),FALSE)), IF($C130 = "pos-neg", (3+VLOOKUP($B130,'Results-formatted 060121'!$A:AL,(AO$3+2),FALSE)), VLOOKUP($B130,'Results-formatted 060121'!$A:AL,(AO$3+2),FALSE)))</f>
        <v>4</v>
      </c>
      <c r="AP130" s="95">
        <f>IF($C130 = "neg", (($D130+1) - VLOOKUP($B130,'Results-formatted 060121'!$A:AM,(AP$3+2),FALSE)), IF($C130 = "pos-neg", (3+VLOOKUP($B130,'Results-formatted 060121'!$A:AM,(AP$3+2),FALSE)), VLOOKUP($B130,'Results-formatted 060121'!$A:AM,(AP$3+2),FALSE)))</f>
        <v>4</v>
      </c>
      <c r="AQ130" s="95">
        <f>IF($C130 = "neg", (($D130+1) - VLOOKUP($B130,'Results-formatted 060121'!$A:AN,(AQ$3+2),FALSE)), IF($C130 = "pos-neg", (3+VLOOKUP($B130,'Results-formatted 060121'!$A:AN,(AQ$3+2),FALSE)), VLOOKUP($B130,'Results-formatted 060121'!$A:AN,(AQ$3+2),FALSE)))</f>
        <v>5</v>
      </c>
      <c r="AR130" s="95">
        <f>IF($C130 = "neg", (($D130+1) - VLOOKUP($B130,'Results-formatted 060121'!$A:AO,(AR$3+2),FALSE)), IF($C130 = "pos-neg", (3+VLOOKUP($B130,'Results-formatted 060121'!$A:AO,(AR$3+2),FALSE)), VLOOKUP($B130,'Results-formatted 060121'!$A:AO,(AR$3+2),FALSE)))</f>
        <v>4</v>
      </c>
      <c r="AS130" s="95">
        <f>IF($C130 = "neg", (($D130+1) - VLOOKUP($B130,'Results-formatted 060121'!$A:AP,(AS$3+2),FALSE)), IF($C130 = "pos-neg", (3+VLOOKUP($B130,'Results-formatted 060121'!$A:AP,(AS$3+2),FALSE)), VLOOKUP($B130,'Results-formatted 060121'!$A:AP,(AS$3+2),FALSE)))</f>
        <v>5</v>
      </c>
      <c r="AT130" s="95">
        <f>IF($C130 = "neg", (($D130+1) - VLOOKUP($B130,'Results-formatted 060121'!$A:AQ,(AT$3+2),FALSE)), IF($C130 = "pos-neg", (3+VLOOKUP($B130,'Results-formatted 060121'!$A:AQ,(AT$3+2),FALSE)), VLOOKUP($B130,'Results-formatted 060121'!$A:AQ,(AT$3+2),FALSE)))</f>
        <v>5</v>
      </c>
      <c r="AU130" s="95">
        <f>IF($C130 = "neg", (($D130+1) - VLOOKUP($B130,'Results-formatted 060121'!$A:AR,(AU$3+2),FALSE)), IF($C130 = "pos-neg", (3+VLOOKUP($B130,'Results-formatted 060121'!$A:AR,(AU$3+2),FALSE)), VLOOKUP($B130,'Results-formatted 060121'!$A:AR,(AU$3+2),FALSE)))</f>
        <v>4</v>
      </c>
      <c r="AV130" s="95">
        <f>IF($C130 = "neg", (($D130+1) - VLOOKUP($B130,'Results-formatted 060121'!$A:AS,(AV$3+2),FALSE)), IF($C130 = "pos-neg", (3+VLOOKUP($B130,'Results-formatted 060121'!$A:AS,(AV$3+2),FALSE)), VLOOKUP($B130,'Results-formatted 060121'!$A:AS,(AV$3+2),FALSE)))</f>
        <v>4</v>
      </c>
      <c r="AW130" s="95">
        <f>IF($C130 = "neg", (($D130+1) - VLOOKUP($B130,'Results-formatted 060121'!$A:AT,(AW$3+2),FALSE)), IF($C130 = "pos-neg", (3+VLOOKUP($B130,'Results-formatted 060121'!$A:AT,(AW$3+2),FALSE)), VLOOKUP($B130,'Results-formatted 060121'!$A:AT,(AW$3+2),FALSE)))</f>
        <v>4</v>
      </c>
      <c r="AX130" s="95">
        <f>IF($C130 = "neg", (($D130+1) - VLOOKUP($B130,'Results-formatted 060121'!$A:AU,(AX$3+2),FALSE)), IF($C130 = "pos-neg", (3+VLOOKUP($B130,'Results-formatted 060121'!$A:AU,(AX$3+2),FALSE)), VLOOKUP($B130,'Results-formatted 060121'!$A:AU,(AX$3+2),FALSE)))</f>
        <v>1</v>
      </c>
      <c r="AY130" s="95">
        <f>IF($C130 = "neg", (($D130+1) - VLOOKUP($B130,'Results-formatted 060121'!$A:AV,(AY$3+2),FALSE)), IF($C130 = "pos-neg", (3+VLOOKUP($B130,'Results-formatted 060121'!$A:AV,(AY$3+2),FALSE)), VLOOKUP($B130,'Results-formatted 060121'!$A:AV,(AY$3+2),FALSE)))</f>
        <v>4</v>
      </c>
      <c r="AZ130" s="95">
        <f>IF($C130 = "neg", (($D130+1) - VLOOKUP($B130,'Results-formatted 060121'!$A:AW,(AZ$3+2),FALSE)), IF($C130 = "pos-neg", (3+VLOOKUP($B130,'Results-formatted 060121'!$A:AW,(AZ$3+2),FALSE)), VLOOKUP($B130,'Results-formatted 060121'!$A:AW,(AZ$3+2),FALSE)))</f>
        <v>4</v>
      </c>
      <c r="BA130" s="95">
        <f>IF($C130 = "neg", (($D130+1) - VLOOKUP($B130,'Results-formatted 060121'!$A:AX,(BA$3+2),FALSE)), IF($C130 = "pos-neg", (3+VLOOKUP($B130,'Results-formatted 060121'!$A:AX,(BA$3+2),FALSE)), VLOOKUP($B130,'Results-formatted 060121'!$A:AX,(BA$3+2),FALSE)))</f>
        <v>5</v>
      </c>
      <c r="BB130" s="95">
        <f>IF($C130 = "neg", (($D130+1) - VLOOKUP($B130,'Results-formatted 060121'!$A:AY,(BB$3+2),FALSE)), IF($C130 = "pos-neg", (3+VLOOKUP($B130,'Results-formatted 060121'!$A:AY,(BB$3+2),FALSE)), VLOOKUP($B130,'Results-formatted 060121'!$A:AY,(BB$3+2),FALSE)))</f>
        <v>5</v>
      </c>
      <c r="BC130" s="95">
        <f>IF($C130 = "neg", (($D130+1) - VLOOKUP($B130,'Results-formatted 060121'!$A:AZ,(BC$3+2),FALSE)), IF($C130 = "pos-neg", (3+VLOOKUP($B130,'Results-formatted 060121'!$A:AZ,(BC$3+2),FALSE)), VLOOKUP($B130,'Results-formatted 060121'!$A:AZ,(BC$3+2),FALSE)))</f>
        <v>4</v>
      </c>
      <c r="BD130" s="95">
        <f>IF($C130 = "neg", (($D130+1) - VLOOKUP($B130,'Results-formatted 060121'!$A:BA,(BD$3+2),FALSE)), IF($C130 = "pos-neg", (3+VLOOKUP($B130,'Results-formatted 060121'!$A:BA,(BD$3+2),FALSE)), VLOOKUP($B130,'Results-formatted 060121'!$A:BA,(BD$3+2),FALSE)))</f>
        <v>5</v>
      </c>
      <c r="BE130" s="95">
        <f>IF($C130 = "neg", (($D130+1) - VLOOKUP($B130,'Results-formatted 060121'!$A:BB,(BE$3+2),FALSE)), IF($C130 = "pos-neg", (3+VLOOKUP($B130,'Results-formatted 060121'!$A:BB,(BE$3+2),FALSE)), VLOOKUP($B130,'Results-formatted 060121'!$A:BB,(BE$3+2),FALSE)))</f>
        <v>5</v>
      </c>
      <c r="BF130" s="95">
        <f>IF($C130 = "neg", (($D130+1) - VLOOKUP($B130,'Results-formatted 060121'!$A:BC,(BF$3+2),FALSE)), IF($C130 = "pos-neg", (3+VLOOKUP($B130,'Results-formatted 060121'!$A:BC,(BF$3+2),FALSE)), VLOOKUP($B130,'Results-formatted 060121'!$A:BC,(BF$3+2),FALSE)))</f>
        <v>4</v>
      </c>
      <c r="BG130" s="95">
        <f>IF($C130 = "neg", (($D130+1) - VLOOKUP($B130,'Results-formatted 060121'!$A:BD,(BG$3+2),FALSE)), IF($C130 = "pos-neg", (3+VLOOKUP($B130,'Results-formatted 060121'!$A:BD,(BG$3+2),FALSE)), VLOOKUP($B130,'Results-formatted 060121'!$A:BD,(BG$3+2),FALSE)))</f>
        <v>3</v>
      </c>
      <c r="BH130" s="95">
        <f>IF($C130 = "neg", (($D130+1) - VLOOKUP($B130,'Results-formatted 060121'!$A:BE,(BH$3+2),FALSE)), IF($C130 = "pos-neg", (3+VLOOKUP($B130,'Results-formatted 060121'!$A:BE,(BH$3+2),FALSE)), VLOOKUP($B130,'Results-formatted 060121'!$A:BE,(BH$3+2),FALSE)))</f>
        <v>4</v>
      </c>
      <c r="BI130" s="95">
        <f>IF($C130 = "neg", (($D130+1) - VLOOKUP($B130,'Results-formatted 060121'!$A:BF,(BI$3+2),FALSE)), IF($C130 = "pos-neg", (3+VLOOKUP($B130,'Results-formatted 060121'!$A:BF,(BI$3+2),FALSE)), VLOOKUP($B130,'Results-formatted 060121'!$A:BF,(BI$3+2),FALSE)))</f>
        <v>4</v>
      </c>
      <c r="BJ130" s="95">
        <f>IF($C130 = "neg", (($D130+1) - VLOOKUP($B130,'Results-formatted 060121'!$A:BG,(BJ$3+2),FALSE)), IF($C130 = "pos-neg", (3+VLOOKUP($B130,'Results-formatted 060121'!$A:BG,(BJ$3+2),FALSE)), VLOOKUP($B130,'Results-formatted 060121'!$A:BG,(BJ$3+2),FALSE)))</f>
        <v>3</v>
      </c>
      <c r="BK130" s="95">
        <f>IF($C130 = "neg", (($D130+1) - VLOOKUP($B130,'Results-formatted 060121'!$A:BH,(BK$3+2),FALSE)), IF($C130 = "pos-neg", (3+VLOOKUP($B130,'Results-formatted 060121'!$A:BH,(BK$3+2),FALSE)), VLOOKUP($B130,'Results-formatted 060121'!$A:BH,(BK$3+2),FALSE)))</f>
        <v>5</v>
      </c>
      <c r="BL130" s="95">
        <f>IF($C130 = "neg", (($D130+1) - VLOOKUP($B130,'Results-formatted 060121'!$A:BI,(BL$3+2),FALSE)), IF($C130 = "pos-neg", (3+VLOOKUP($B130,'Results-formatted 060121'!$A:BI,(BL$3+2),FALSE)), VLOOKUP($B130,'Results-formatted 060121'!$A:BI,(BL$3+2),FALSE)))</f>
        <v>2</v>
      </c>
      <c r="BM130" s="95">
        <f>IF($C130 = "neg", (($D130+1) - VLOOKUP($B130,'Results-formatted 060121'!$A:BJ,(BM$3+2),FALSE)), IF($C130 = "pos-neg", (3+VLOOKUP($B130,'Results-formatted 060121'!$A:BJ,(BM$3+2),FALSE)), VLOOKUP($B130,'Results-formatted 060121'!$A:BJ,(BM$3+2),FALSE)))</f>
        <v>2</v>
      </c>
      <c r="BN130" s="95"/>
      <c r="BO130" s="95"/>
      <c r="BP130" s="95"/>
      <c r="BQ130" s="95"/>
      <c r="BR130" s="95"/>
      <c r="BS130" s="95"/>
      <c r="BT130" s="95"/>
      <c r="BU130" s="95"/>
      <c r="BV130" s="95"/>
      <c r="BW130" s="95"/>
      <c r="BX130" s="95"/>
      <c r="BY130" s="95"/>
      <c r="BZ130" s="95"/>
      <c r="CA130" s="95"/>
      <c r="CB130" s="95"/>
      <c r="CC130" s="95"/>
      <c r="CD130" s="99"/>
      <c r="CE130" s="25">
        <f>AVERAGE(F130:CD130)</f>
        <v>3.95</v>
      </c>
      <c r="CF130" s="25">
        <f t="shared" si="58"/>
        <v>1.0484047607545866</v>
      </c>
    </row>
    <row r="131" spans="2:84" ht="17" x14ac:dyDescent="0.15">
      <c r="B131" s="84"/>
      <c r="E131" s="18" t="s">
        <v>101</v>
      </c>
      <c r="F131" s="34"/>
      <c r="G131" s="34"/>
      <c r="H131" s="34">
        <f t="shared" ref="H131" si="89">IF(ISNUMBER(H132), AVERAGE(H132:H135), "")</f>
        <v>3</v>
      </c>
      <c r="I131" s="34">
        <f t="shared" ref="I131" si="90">IF(ISNUMBER(I132), AVERAGE(I132:I135), "")</f>
        <v>4.75</v>
      </c>
      <c r="J131" s="34"/>
      <c r="K131" s="34">
        <f t="shared" ref="K131" si="91">IF(ISNUMBER(K132), AVERAGE(K132:K135), "")</f>
        <v>2.25</v>
      </c>
      <c r="L131" s="34">
        <f t="shared" ref="L131" si="92">IF(ISNUMBER(L132), AVERAGE(L132:L135), "")</f>
        <v>4</v>
      </c>
      <c r="M131" s="34">
        <f t="shared" ref="M131" si="93">IF(ISNUMBER(M132), AVERAGE(M132:M135), "")</f>
        <v>3.75</v>
      </c>
      <c r="N131" s="34"/>
      <c r="O131" s="34">
        <f t="shared" ref="O131" si="94">IF(ISNUMBER(O132), AVERAGE(O132:O135), "")</f>
        <v>5</v>
      </c>
      <c r="P131" s="34">
        <f t="shared" ref="P131" si="95">IF(ISNUMBER(P132), AVERAGE(P132:P135), "")</f>
        <v>3.25</v>
      </c>
      <c r="Q131" s="34">
        <f t="shared" ref="Q131" si="96">IF(ISNUMBER(Q132), AVERAGE(Q132:Q135), "")</f>
        <v>4.75</v>
      </c>
      <c r="R131" s="34">
        <f t="shared" ref="R131" si="97">IF(ISNUMBER(R132), AVERAGE(R132:R135), "")</f>
        <v>3.75</v>
      </c>
      <c r="S131" s="34">
        <f t="shared" ref="S131" si="98">IF(ISNUMBER(S132), AVERAGE(S132:S135), "")</f>
        <v>2.75</v>
      </c>
      <c r="T131" s="34">
        <f t="shared" ref="T131" si="99">IF(ISNUMBER(T132), AVERAGE(T132:T135), "")</f>
        <v>4.75</v>
      </c>
      <c r="U131" s="34">
        <f t="shared" ref="U131" si="100">IF(ISNUMBER(U132), AVERAGE(U132:U135), "")</f>
        <v>4.5</v>
      </c>
      <c r="V131" s="34">
        <f t="shared" ref="V131" si="101">IF(ISNUMBER(V132), AVERAGE(V132:V135), "")</f>
        <v>2</v>
      </c>
      <c r="W131" s="34">
        <f t="shared" ref="W131" si="102">IF(ISNUMBER(W132), AVERAGE(W132:W135), "")</f>
        <v>4</v>
      </c>
      <c r="X131" s="34">
        <f t="shared" ref="X131" si="103">IF(ISNUMBER(X132), AVERAGE(X132:X135), "")</f>
        <v>4</v>
      </c>
      <c r="Y131" s="34">
        <f t="shared" ref="Y131" si="104">IF(ISNUMBER(Y132), AVERAGE(Y132:Y135), "")</f>
        <v>3.75</v>
      </c>
      <c r="Z131" s="34">
        <f t="shared" ref="Z131" si="105">IF(ISNUMBER(Z132), AVERAGE(Z132:Z135), "")</f>
        <v>3</v>
      </c>
      <c r="AA131" s="34">
        <f t="shared" ref="AA131" si="106">IF(ISNUMBER(AA132), AVERAGE(AA132:AA135), "")</f>
        <v>4.5</v>
      </c>
      <c r="AB131" s="34">
        <f t="shared" ref="AB131" si="107">IF(ISNUMBER(AB132), AVERAGE(AB132:AB135), "")</f>
        <v>4</v>
      </c>
      <c r="AC131" s="34">
        <f t="shared" ref="AC131" si="108">IF(ISNUMBER(AC132), AVERAGE(AC132:AC135), "")</f>
        <v>2</v>
      </c>
      <c r="AD131" s="34">
        <f t="shared" ref="AD131" si="109">IF(ISNUMBER(AD132), AVERAGE(AD132:AD135), "")</f>
        <v>4</v>
      </c>
      <c r="AE131" s="34">
        <f t="shared" ref="AE131" si="110">IF(ISNUMBER(AE132), AVERAGE(AE132:AE135), "")</f>
        <v>4</v>
      </c>
      <c r="AF131" s="34">
        <f t="shared" ref="AF131" si="111">IF(ISNUMBER(AF132), AVERAGE(AF132:AF135), "")</f>
        <v>4.75</v>
      </c>
      <c r="AG131" s="34">
        <f t="shared" ref="AG131" si="112">IF(ISNUMBER(AG132), AVERAGE(AG132:AG135), "")</f>
        <v>2.75</v>
      </c>
      <c r="AH131" s="34">
        <f t="shared" ref="AH131" si="113">IF(ISNUMBER(AH132), AVERAGE(AH132:AH135), "")</f>
        <v>3.25</v>
      </c>
      <c r="AI131" s="34">
        <f t="shared" ref="AI131" si="114">IF(ISNUMBER(AI132), AVERAGE(AI132:AI135), "")</f>
        <v>4.25</v>
      </c>
      <c r="AJ131" s="34">
        <f t="shared" ref="AJ131" si="115">IF(ISNUMBER(AJ132), AVERAGE(AJ132:AJ135), "")</f>
        <v>4.75</v>
      </c>
      <c r="AK131" s="34"/>
      <c r="AL131" s="34">
        <f t="shared" ref="AL131" si="116">IF(ISNUMBER(AL132), AVERAGE(AL132:AL135), "")</f>
        <v>4</v>
      </c>
      <c r="AM131" s="34">
        <f t="shared" ref="AM131:BM131" si="117">IF(ISNUMBER(AM132), AVERAGE(AM132:AM135), "")</f>
        <v>5</v>
      </c>
      <c r="AN131" s="34">
        <f t="shared" si="117"/>
        <v>4.5</v>
      </c>
      <c r="AO131" s="34">
        <f t="shared" si="117"/>
        <v>4</v>
      </c>
      <c r="AP131" s="34">
        <f t="shared" si="117"/>
        <v>4.75</v>
      </c>
      <c r="AQ131" s="34">
        <f t="shared" si="117"/>
        <v>4</v>
      </c>
      <c r="AR131" s="34">
        <f t="shared" si="117"/>
        <v>4.5</v>
      </c>
      <c r="AS131" s="34">
        <f t="shared" si="117"/>
        <v>3</v>
      </c>
      <c r="AT131" s="34">
        <f t="shared" si="117"/>
        <v>4.25</v>
      </c>
      <c r="AU131" s="34">
        <f t="shared" si="117"/>
        <v>3.5</v>
      </c>
      <c r="AV131" s="34">
        <f t="shared" si="117"/>
        <v>4.75</v>
      </c>
      <c r="AW131" s="34">
        <f t="shared" si="117"/>
        <v>3</v>
      </c>
      <c r="AX131" s="34">
        <f t="shared" si="117"/>
        <v>1</v>
      </c>
      <c r="AY131" s="34">
        <f t="shared" si="117"/>
        <v>3.75</v>
      </c>
      <c r="AZ131" s="34">
        <f t="shared" si="117"/>
        <v>2.75</v>
      </c>
      <c r="BA131" s="34">
        <f t="shared" si="117"/>
        <v>4</v>
      </c>
      <c r="BB131" s="34">
        <f t="shared" si="117"/>
        <v>4.5</v>
      </c>
      <c r="BC131" s="34">
        <f t="shared" si="117"/>
        <v>4</v>
      </c>
      <c r="BD131" s="34">
        <f t="shared" si="117"/>
        <v>3.25</v>
      </c>
      <c r="BE131" s="34">
        <f t="shared" si="117"/>
        <v>3.75</v>
      </c>
      <c r="BF131" s="34">
        <f t="shared" si="117"/>
        <v>3.75</v>
      </c>
      <c r="BG131" s="34">
        <f t="shared" si="117"/>
        <v>3.5</v>
      </c>
      <c r="BH131" s="34">
        <f t="shared" si="117"/>
        <v>3.75</v>
      </c>
      <c r="BI131" s="34">
        <f t="shared" si="117"/>
        <v>4</v>
      </c>
      <c r="BJ131" s="34">
        <f t="shared" si="117"/>
        <v>3.5</v>
      </c>
      <c r="BK131" s="34">
        <f t="shared" si="117"/>
        <v>4.25</v>
      </c>
      <c r="BL131" s="34">
        <f t="shared" si="117"/>
        <v>2.25</v>
      </c>
      <c r="BM131" s="34">
        <f t="shared" si="117"/>
        <v>2.5</v>
      </c>
      <c r="BN131" s="34"/>
      <c r="BO131" s="34"/>
      <c r="BP131" s="34"/>
      <c r="BQ131" s="34"/>
      <c r="BR131" s="34"/>
      <c r="BS131" s="34"/>
      <c r="BT131" s="34"/>
      <c r="BU131" s="34"/>
      <c r="BV131" s="34"/>
      <c r="BW131" s="34"/>
      <c r="BX131" s="34"/>
      <c r="BY131" s="34"/>
      <c r="BZ131" s="34"/>
      <c r="CA131" s="34"/>
      <c r="CB131" s="34"/>
      <c r="CC131" s="34"/>
      <c r="CD131" s="34" t="str">
        <f t="shared" ref="CD131" si="118">IF(ISNUMBER(CD132), AVERAGE(CD132:CD135), "")</f>
        <v/>
      </c>
      <c r="CE131" s="32">
        <f>AVERAGE(CE132:CE135)</f>
        <v>3.7625000000000002</v>
      </c>
      <c r="CF131" s="32">
        <f t="shared" si="58"/>
        <v>0.86449319537431013</v>
      </c>
    </row>
    <row r="132" spans="2:84" ht="56" x14ac:dyDescent="0.15">
      <c r="B132" s="84" t="s">
        <v>454</v>
      </c>
      <c r="C132" s="86" t="s">
        <v>1166</v>
      </c>
      <c r="D132" s="2">
        <v>5</v>
      </c>
      <c r="E132" s="12" t="s">
        <v>933</v>
      </c>
      <c r="F132" s="95">
        <f>IF($C132 = "neg", (($D132+1) - VLOOKUP($B132,'Results-formatted 060121'!$A:$AJ,(F$3+2),FALSE)), IF($C132 = "pos-neg", (3+VLOOKUP($B132,'Results-formatted 060121'!$A:$AJ,(F$3+2),FALSE)), VLOOKUP($B132,'Results-formatted 060121'!$A:$AJ,(F$3+2),FALSE)))</f>
        <v>4</v>
      </c>
      <c r="G132" s="95">
        <f>IF($C132 = "neg", (($D132+1) - VLOOKUP($B132,'Results-formatted 060121'!$A:$AJ,(G$3+2),FALSE)), IF($C132 = "pos-neg", (3+VLOOKUP($B132,'Results-formatted 060121'!$A:$AJ,(G$3+2),FALSE)), VLOOKUP($B132,'Results-formatted 060121'!$A:$AJ,(G$3+2),FALSE)))</f>
        <v>5</v>
      </c>
      <c r="H132" s="95">
        <f>IF($C132 = "neg", (($D132+1) - VLOOKUP($B132,'Results-formatted 060121'!$A:$AJ,(H$3+2),FALSE)), IF($C132 = "pos-neg", (3+VLOOKUP($B132,'Results-formatted 060121'!$A:$AJ,(H$3+2),FALSE)), VLOOKUP($B132,'Results-formatted 060121'!$A:$AJ,(H$3+2),FALSE)))</f>
        <v>3</v>
      </c>
      <c r="I132" s="95">
        <f>IF($C132 = "neg", (($D132+1) - VLOOKUP($B132,'Results-formatted 060121'!$A:$AJ,(I$3+2),FALSE)), IF($C132 = "pos-neg", (3+VLOOKUP($B132,'Results-formatted 060121'!$A:$AJ,(I$3+2),FALSE)), VLOOKUP($B132,'Results-formatted 060121'!$A:$AJ,(I$3+2),FALSE)))</f>
        <v>4</v>
      </c>
      <c r="J132" s="95">
        <f>IF($C132 = "neg", (($D132+1) - VLOOKUP($B132,'Results-formatted 060121'!$A:$AJ,(J$3+2),FALSE)), IF($C132 = "pos-neg", (3+VLOOKUP($B132,'Results-formatted 060121'!$A:$AJ,(J$3+2),FALSE)), VLOOKUP($B132,'Results-formatted 060121'!$A:$AJ,(J$3+2),FALSE)))</f>
        <v>3</v>
      </c>
      <c r="K132" s="95">
        <f>IF($C132 = "neg", (($D132+1) - VLOOKUP($B132,'Results-formatted 060121'!$A:$AJ,(K$3+2),FALSE)), IF($C132 = "pos-neg", (3+VLOOKUP($B132,'Results-formatted 060121'!$A:$AJ,(K$3+2),FALSE)), VLOOKUP($B132,'Results-formatted 060121'!$A:$AJ,(K$3+2),FALSE)))</f>
        <v>2</v>
      </c>
      <c r="L132" s="95">
        <f>IF($C132 = "neg", (($D132+1) - VLOOKUP($B132,'Results-formatted 060121'!$A:$AJ,(L$3+2),FALSE)), IF($C132 = "pos-neg", (3+VLOOKUP($B132,'Results-formatted 060121'!$A:$AJ,(L$3+2),FALSE)), VLOOKUP($B132,'Results-formatted 060121'!$A:$AJ,(L$3+2),FALSE)))</f>
        <v>4</v>
      </c>
      <c r="M132" s="95">
        <f>IF($C132 = "neg", (($D132+1) - VLOOKUP($B132,'Results-formatted 060121'!$A:$AJ,(M$3+2),FALSE)), IF($C132 = "pos-neg", (3+VLOOKUP($B132,'Results-formatted 060121'!$A:$AJ,(M$3+2),FALSE)), VLOOKUP($B132,'Results-formatted 060121'!$A:$AJ,(M$3+2),FALSE)))</f>
        <v>3</v>
      </c>
      <c r="N132" s="95">
        <f>IF($C132 = "neg", (($D132+1) - VLOOKUP($B132,'Results-formatted 060121'!$A:$AJ,(N$3+2),FALSE)), IF($C132 = "pos-neg", (3+VLOOKUP($B132,'Results-formatted 060121'!$A:$AJ,(N$3+2),FALSE)), VLOOKUP($B132,'Results-formatted 060121'!$A:$AJ,(N$3+2),FALSE)))</f>
        <v>5</v>
      </c>
      <c r="O132" s="95">
        <f>IF($C132 = "neg", (($D132+1) - VLOOKUP($B132,'Results-formatted 060121'!$A:$AJ,(O$3+2),FALSE)), IF($C132 = "pos-neg", (3+VLOOKUP($B132,'Results-formatted 060121'!$A:$AJ,(O$3+2),FALSE)), VLOOKUP($B132,'Results-formatted 060121'!$A:$AJ,(O$3+2),FALSE)))</f>
        <v>5</v>
      </c>
      <c r="P132" s="95">
        <f>IF($C132 = "neg", (($D132+1) - VLOOKUP($B132,'Results-formatted 060121'!$A:$AJ,(P$3+2),FALSE)), IF($C132 = "pos-neg", (3+VLOOKUP($B132,'Results-formatted 060121'!$A:$AJ,(P$3+2),FALSE)), VLOOKUP($B132,'Results-formatted 060121'!$A:$AJ,(P$3+2),FALSE)))</f>
        <v>3</v>
      </c>
      <c r="Q132" s="95">
        <f>IF($C132 = "neg", (($D132+1) - VLOOKUP($B132,'Results-formatted 060121'!$A:$AJ,(Q$3+2),FALSE)), IF($C132 = "pos-neg", (3+VLOOKUP($B132,'Results-formatted 060121'!$A:$AJ,(Q$3+2),FALSE)), VLOOKUP($B132,'Results-formatted 060121'!$A:$AJ,(Q$3+2),FALSE)))</f>
        <v>5</v>
      </c>
      <c r="R132" s="95">
        <f>IF($C132 = "neg", (($D132+1) - VLOOKUP($B132,'Results-formatted 060121'!$A:$AJ,(R$3+2),FALSE)), IF($C132 = "pos-neg", (3+VLOOKUP($B132,'Results-formatted 060121'!$A:$AJ,(R$3+2),FALSE)), VLOOKUP($B132,'Results-formatted 060121'!$A:$AJ,(R$3+2),FALSE)))</f>
        <v>4</v>
      </c>
      <c r="S132" s="95">
        <f>IF($C132 = "neg", (($D132+1) - VLOOKUP($B132,'Results-formatted 060121'!$A:$AJ,(S$3+2),FALSE)), IF($C132 = "pos-neg", (3+VLOOKUP($B132,'Results-formatted 060121'!$A:$AJ,(S$3+2),FALSE)), VLOOKUP($B132,'Results-formatted 060121'!$A:$AJ,(S$3+2),FALSE)))</f>
        <v>2</v>
      </c>
      <c r="T132" s="95">
        <f>IF($C132 = "neg", (($D132+1) - VLOOKUP($B132,'Results-formatted 060121'!$A:$AJ,(T$3+2),FALSE)), IF($C132 = "pos-neg", (3+VLOOKUP($B132,'Results-formatted 060121'!$A:$AJ,(T$3+2),FALSE)), VLOOKUP($B132,'Results-formatted 060121'!$A:$AJ,(T$3+2),FALSE)))</f>
        <v>5</v>
      </c>
      <c r="U132" s="95">
        <f>IF($C132 = "neg", (($D132+1) - VLOOKUP($B132,'Results-formatted 060121'!$A:$AJ,(U$3+2),FALSE)), IF($C132 = "pos-neg", (3+VLOOKUP($B132,'Results-formatted 060121'!$A:$AJ,(U$3+2),FALSE)), VLOOKUP($B132,'Results-formatted 060121'!$A:$AJ,(U$3+2),FALSE)))</f>
        <v>4</v>
      </c>
      <c r="V132" s="95">
        <f>IF($C132 = "neg", (($D132+1) - VLOOKUP($B132,'Results-formatted 060121'!$A:$AJ,(V$3+2),FALSE)), IF($C132 = "pos-neg", (3+VLOOKUP($B132,'Results-formatted 060121'!$A:$AJ,(V$3+2),FALSE)), VLOOKUP($B132,'Results-formatted 060121'!$A:$AJ,(V$3+2),FALSE)))</f>
        <v>2</v>
      </c>
      <c r="W132" s="95">
        <f>IF($C132 = "neg", (($D132+1) - VLOOKUP($B132,'Results-formatted 060121'!$A:$AJ,(W$3+2),FALSE)), IF($C132 = "pos-neg", (3+VLOOKUP($B132,'Results-formatted 060121'!$A:$AJ,(W$3+2),FALSE)), VLOOKUP($B132,'Results-formatted 060121'!$A:$AJ,(W$3+2),FALSE)))</f>
        <v>4</v>
      </c>
      <c r="X132" s="95">
        <f>IF($C132 = "neg", (($D132+1) - VLOOKUP($B132,'Results-formatted 060121'!$A:$AJ,(X$3+2),FALSE)), IF($C132 = "pos-neg", (3+VLOOKUP($B132,'Results-formatted 060121'!$A:$AJ,(X$3+2),FALSE)), VLOOKUP($B132,'Results-formatted 060121'!$A:$AJ,(X$3+2),FALSE)))</f>
        <v>4</v>
      </c>
      <c r="Y132" s="95">
        <f>IF($C132 = "neg", (($D132+1) - VLOOKUP($B132,'Results-formatted 060121'!$A:$AJ,(Y$3+2),FALSE)), IF($C132 = "pos-neg", (3+VLOOKUP($B132,'Results-formatted 060121'!$A:$AJ,(Y$3+2),FALSE)), VLOOKUP($B132,'Results-formatted 060121'!$A:$AJ,(Y$3+2),FALSE)))</f>
        <v>4</v>
      </c>
      <c r="Z132" s="95">
        <f>IF($C132 = "neg", (($D132+1) - VLOOKUP($B132,'Results-formatted 060121'!$A:$AJ,(Z$3+2),FALSE)), IF($C132 = "pos-neg", (3+VLOOKUP($B132,'Results-formatted 060121'!$A:$AJ,(Z$3+2),FALSE)), VLOOKUP($B132,'Results-formatted 060121'!$A:$AJ,(Z$3+2),FALSE)))</f>
        <v>3</v>
      </c>
      <c r="AA132" s="95">
        <f>IF($C132 = "neg", (($D132+1) - VLOOKUP($B132,'Results-formatted 060121'!$A:$AJ,(AA$3+2),FALSE)), IF($C132 = "pos-neg", (3+VLOOKUP($B132,'Results-formatted 060121'!$A:$AJ,(AA$3+2),FALSE)), VLOOKUP($B132,'Results-formatted 060121'!$A:$AJ,(AA$3+2),FALSE)))</f>
        <v>4</v>
      </c>
      <c r="AB132" s="95">
        <f>IF($C132 = "neg", (($D132+1) - VLOOKUP($B132,'Results-formatted 060121'!$A:$AJ,(AB$3+2),FALSE)), IF($C132 = "pos-neg", (3+VLOOKUP($B132,'Results-formatted 060121'!$A:$AJ,(AB$3+2),FALSE)), VLOOKUP($B132,'Results-formatted 060121'!$A:$AJ,(AB$3+2),FALSE)))</f>
        <v>4</v>
      </c>
      <c r="AC132" s="95">
        <f>IF($C132 = "neg", (($D132+1) - VLOOKUP($B132,'Results-formatted 060121'!$A:$AJ,(AC$3+2),FALSE)), IF($C132 = "pos-neg", (3+VLOOKUP($B132,'Results-formatted 060121'!$A:$AJ,(AC$3+2),FALSE)), VLOOKUP($B132,'Results-formatted 060121'!$A:$AJ,(AC$3+2),FALSE)))</f>
        <v>1</v>
      </c>
      <c r="AD132" s="95">
        <f>IF($C132 = "neg", (($D132+1) - VLOOKUP($B132,'Results-formatted 060121'!$A:$AJ,(AD$3+2),FALSE)), IF($C132 = "pos-neg", (3+VLOOKUP($B132,'Results-formatted 060121'!$A:$AJ,(AD$3+2),FALSE)), VLOOKUP($B132,'Results-formatted 060121'!$A:$AJ,(AD$3+2),FALSE)))</f>
        <v>4</v>
      </c>
      <c r="AE132" s="95">
        <f>IF($C132 = "neg", (($D132+1) - VLOOKUP($B132,'Results-formatted 060121'!$A:$AJ,(AE$3+2),FALSE)), IF($C132 = "pos-neg", (3+VLOOKUP($B132,'Results-formatted 060121'!$A:$AJ,(AE$3+2),FALSE)), VLOOKUP($B132,'Results-formatted 060121'!$A:$AJ,(AE$3+2),FALSE)))</f>
        <v>4</v>
      </c>
      <c r="AF132" s="95">
        <f>IF($C132 = "neg", (($D132+1) - VLOOKUP($B132,'Results-formatted 060121'!$A:$AJ,(AF$3+2),FALSE)), IF($C132 = "pos-neg", (3+VLOOKUP($B132,'Results-formatted 060121'!$A:$AJ,(AF$3+2),FALSE)), VLOOKUP($B132,'Results-formatted 060121'!$A:$AJ,(AF$3+2),FALSE)))</f>
        <v>4</v>
      </c>
      <c r="AG132" s="95">
        <f>IF($C132 = "neg", (($D132+1) - VLOOKUP($B132,'Results-formatted 060121'!$A:$AJ,(AG$3+2),FALSE)), IF($C132 = "pos-neg", (3+VLOOKUP($B132,'Results-formatted 060121'!$A:$AJ,(AG$3+2),FALSE)), VLOOKUP($B132,'Results-formatted 060121'!$A:$AJ,(AG$3+2),FALSE)))</f>
        <v>3</v>
      </c>
      <c r="AH132" s="95">
        <f>IF($C132 = "neg", (($D132+1) - VLOOKUP($B132,'Results-formatted 060121'!$A:$AJ,(AH$3+2),FALSE)), IF($C132 = "pos-neg", (3+VLOOKUP($B132,'Results-formatted 060121'!$A:$AJ,(AH$3+2),FALSE)), VLOOKUP($B132,'Results-formatted 060121'!$A:$AJ,(AH$3+2),FALSE)))</f>
        <v>2</v>
      </c>
      <c r="AI132" s="95">
        <f>IF($C132 = "neg", (($D132+1) - VLOOKUP($B132,'Results-formatted 060121'!$A:$AJ,(AI$3+2),FALSE)), IF($C132 = "pos-neg", (3+VLOOKUP($B132,'Results-formatted 060121'!$A:$AJ,(AI$3+2),FALSE)), VLOOKUP($B132,'Results-formatted 060121'!$A:$AJ,(AI$3+2),FALSE)))</f>
        <v>4</v>
      </c>
      <c r="AJ132" s="95">
        <f>IF($C132 = "neg", (($D132+1) - VLOOKUP($B132,'Results-formatted 060121'!$A:$AJ,(AJ$3+2),FALSE)), IF($C132 = "pos-neg", (3+VLOOKUP($B132,'Results-formatted 060121'!$A:$AJ,(AJ$3+2),FALSE)), VLOOKUP($B132,'Results-formatted 060121'!$A:$AJ,(AJ$3+2),FALSE)))</f>
        <v>5</v>
      </c>
      <c r="AK132" s="95">
        <f>IF($C132 = "neg", (($D132+1) - VLOOKUP($B132,'Results-formatted 060121'!$A:$AJ,(AK$3+2),FALSE)), IF($C132 = "pos-neg", (3+VLOOKUP($B132,'Results-formatted 060121'!$A:$AJ,(AK$3+2),FALSE)), VLOOKUP($B132,'Results-formatted 060121'!$A:$AJ,(AK$3+2),FALSE)))</f>
        <v>4</v>
      </c>
      <c r="AL132" s="95">
        <f>IF($C132 = "neg", (($D132+1) - VLOOKUP($B132,'Results-formatted 060121'!$A:$AJ,(AL$3+2),FALSE)), IF($C132 = "pos-neg", (3+VLOOKUP($B132,'Results-formatted 060121'!$A:$AJ,(AL$3+2),FALSE)), VLOOKUP($B132,'Results-formatted 060121'!$A:$AJ,(AL$3+2),FALSE)))</f>
        <v>4</v>
      </c>
      <c r="AM132" s="95">
        <f>IF($C132 = "neg", (($D132+1) - VLOOKUP($B132,'Results-formatted 060121'!$A:AJ,(AM$3+2),FALSE)), IF($C132 = "pos-neg", (3+VLOOKUP($B132,'Results-formatted 060121'!$A:AJ,(AM$3+2),FALSE)), VLOOKUP($B132,'Results-formatted 060121'!$A:AJ,(AM$3+2),FALSE)))</f>
        <v>5</v>
      </c>
      <c r="AN132" s="95">
        <f>IF($C132 = "neg", (($D132+1) - VLOOKUP($B132,'Results-formatted 060121'!$A:AK,(AN$3+2),FALSE)), IF($C132 = "pos-neg", (3+VLOOKUP($B132,'Results-formatted 060121'!$A:AK,(AN$3+2),FALSE)), VLOOKUP($B132,'Results-formatted 060121'!$A:AK,(AN$3+2),FALSE)))</f>
        <v>4</v>
      </c>
      <c r="AO132" s="95">
        <f>IF($C132 = "neg", (($D132+1) - VLOOKUP($B132,'Results-formatted 060121'!$A:AL,(AO$3+2),FALSE)), IF($C132 = "pos-neg", (3+VLOOKUP($B132,'Results-formatted 060121'!$A:AL,(AO$3+2),FALSE)), VLOOKUP($B132,'Results-formatted 060121'!$A:AL,(AO$3+2),FALSE)))</f>
        <v>4</v>
      </c>
      <c r="AP132" s="95">
        <f>IF($C132 = "neg", (($D132+1) - VLOOKUP($B132,'Results-formatted 060121'!$A:AM,(AP$3+2),FALSE)), IF($C132 = "pos-neg", (3+VLOOKUP($B132,'Results-formatted 060121'!$A:AM,(AP$3+2),FALSE)), VLOOKUP($B132,'Results-formatted 060121'!$A:AM,(AP$3+2),FALSE)))</f>
        <v>4</v>
      </c>
      <c r="AQ132" s="95">
        <f>IF($C132 = "neg", (($D132+1) - VLOOKUP($B132,'Results-formatted 060121'!$A:AN,(AQ$3+2),FALSE)), IF($C132 = "pos-neg", (3+VLOOKUP($B132,'Results-formatted 060121'!$A:AN,(AQ$3+2),FALSE)), VLOOKUP($B132,'Results-formatted 060121'!$A:AN,(AQ$3+2),FALSE)))</f>
        <v>4</v>
      </c>
      <c r="AR132" s="95">
        <f>IF($C132 = "neg", (($D132+1) - VLOOKUP($B132,'Results-formatted 060121'!$A:AO,(AR$3+2),FALSE)), IF($C132 = "pos-neg", (3+VLOOKUP($B132,'Results-formatted 060121'!$A:AO,(AR$3+2),FALSE)), VLOOKUP($B132,'Results-formatted 060121'!$A:AO,(AR$3+2),FALSE)))</f>
        <v>5</v>
      </c>
      <c r="AS132" s="95">
        <f>IF($C132 = "neg", (($D132+1) - VLOOKUP($B132,'Results-formatted 060121'!$A:AP,(AS$3+2),FALSE)), IF($C132 = "pos-neg", (3+VLOOKUP($B132,'Results-formatted 060121'!$A:AP,(AS$3+2),FALSE)), VLOOKUP($B132,'Results-formatted 060121'!$A:AP,(AS$3+2),FALSE)))</f>
        <v>3</v>
      </c>
      <c r="AT132" s="95">
        <f>IF($C132 = "neg", (($D132+1) - VLOOKUP($B132,'Results-formatted 060121'!$A:AQ,(AT$3+2),FALSE)), IF($C132 = "pos-neg", (3+VLOOKUP($B132,'Results-formatted 060121'!$A:AQ,(AT$3+2),FALSE)), VLOOKUP($B132,'Results-formatted 060121'!$A:AQ,(AT$3+2),FALSE)))</f>
        <v>4</v>
      </c>
      <c r="AU132" s="95">
        <f>IF($C132 = "neg", (($D132+1) - VLOOKUP($B132,'Results-formatted 060121'!$A:AR,(AU$3+2),FALSE)), IF($C132 = "pos-neg", (3+VLOOKUP($B132,'Results-formatted 060121'!$A:AR,(AU$3+2),FALSE)), VLOOKUP($B132,'Results-formatted 060121'!$A:AR,(AU$3+2),FALSE)))</f>
        <v>2</v>
      </c>
      <c r="AV132" s="95">
        <f>IF($C132 = "neg", (($D132+1) - VLOOKUP($B132,'Results-formatted 060121'!$A:AS,(AV$3+2),FALSE)), IF($C132 = "pos-neg", (3+VLOOKUP($B132,'Results-formatted 060121'!$A:AS,(AV$3+2),FALSE)), VLOOKUP($B132,'Results-formatted 060121'!$A:AS,(AV$3+2),FALSE)))</f>
        <v>5</v>
      </c>
      <c r="AW132" s="95">
        <f>IF($C132 = "neg", (($D132+1) - VLOOKUP($B132,'Results-formatted 060121'!$A:AT,(AW$3+2),FALSE)), IF($C132 = "pos-neg", (3+VLOOKUP($B132,'Results-formatted 060121'!$A:AT,(AW$3+2),FALSE)), VLOOKUP($B132,'Results-formatted 060121'!$A:AT,(AW$3+2),FALSE)))</f>
        <v>3</v>
      </c>
      <c r="AX132" s="95">
        <f>IF($C132 = "neg", (($D132+1) - VLOOKUP($B132,'Results-formatted 060121'!$A:AU,(AX$3+2),FALSE)), IF($C132 = "pos-neg", (3+VLOOKUP($B132,'Results-formatted 060121'!$A:AU,(AX$3+2),FALSE)), VLOOKUP($B132,'Results-formatted 060121'!$A:AU,(AX$3+2),FALSE)))</f>
        <v>1</v>
      </c>
      <c r="AY132" s="95">
        <f>IF($C132 = "neg", (($D132+1) - VLOOKUP($B132,'Results-formatted 060121'!$A:AV,(AY$3+2),FALSE)), IF($C132 = "pos-neg", (3+VLOOKUP($B132,'Results-formatted 060121'!$A:AV,(AY$3+2),FALSE)), VLOOKUP($B132,'Results-formatted 060121'!$A:AV,(AY$3+2),FALSE)))</f>
        <v>4</v>
      </c>
      <c r="AZ132" s="95">
        <f>IF($C132 = "neg", (($D132+1) - VLOOKUP($B132,'Results-formatted 060121'!$A:AW,(AZ$3+2),FALSE)), IF($C132 = "pos-neg", (3+VLOOKUP($B132,'Results-formatted 060121'!$A:AW,(AZ$3+2),FALSE)), VLOOKUP($B132,'Results-formatted 060121'!$A:AW,(AZ$3+2),FALSE)))</f>
        <v>2</v>
      </c>
      <c r="BA132" s="95">
        <f>IF($C132 = "neg", (($D132+1) - VLOOKUP($B132,'Results-formatted 060121'!$A:AX,(BA$3+2),FALSE)), IF($C132 = "pos-neg", (3+VLOOKUP($B132,'Results-formatted 060121'!$A:AX,(BA$3+2),FALSE)), VLOOKUP($B132,'Results-formatted 060121'!$A:AX,(BA$3+2),FALSE)))</f>
        <v>4</v>
      </c>
      <c r="BB132" s="95">
        <f>IF($C132 = "neg", (($D132+1) - VLOOKUP($B132,'Results-formatted 060121'!$A:AY,(BB$3+2),FALSE)), IF($C132 = "pos-neg", (3+VLOOKUP($B132,'Results-formatted 060121'!$A:AY,(BB$3+2),FALSE)), VLOOKUP($B132,'Results-formatted 060121'!$A:AY,(BB$3+2),FALSE)))</f>
        <v>5</v>
      </c>
      <c r="BC132" s="95">
        <f>IF($C132 = "neg", (($D132+1) - VLOOKUP($B132,'Results-formatted 060121'!$A:AZ,(BC$3+2),FALSE)), IF($C132 = "pos-neg", (3+VLOOKUP($B132,'Results-formatted 060121'!$A:AZ,(BC$3+2),FALSE)), VLOOKUP($B132,'Results-formatted 060121'!$A:AZ,(BC$3+2),FALSE)))</f>
        <v>4</v>
      </c>
      <c r="BD132" s="95">
        <f>IF($C132 = "neg", (($D132+1) - VLOOKUP($B132,'Results-formatted 060121'!$A:BA,(BD$3+2),FALSE)), IF($C132 = "pos-neg", (3+VLOOKUP($B132,'Results-formatted 060121'!$A:BA,(BD$3+2),FALSE)), VLOOKUP($B132,'Results-formatted 060121'!$A:BA,(BD$3+2),FALSE)))</f>
        <v>3</v>
      </c>
      <c r="BE132" s="95">
        <f>IF($C132 = "neg", (($D132+1) - VLOOKUP($B132,'Results-formatted 060121'!$A:BB,(BE$3+2),FALSE)), IF($C132 = "pos-neg", (3+VLOOKUP($B132,'Results-formatted 060121'!$A:BB,(BE$3+2),FALSE)), VLOOKUP($B132,'Results-formatted 060121'!$A:BB,(BE$3+2),FALSE)))</f>
        <v>4</v>
      </c>
      <c r="BF132" s="95">
        <f>IF($C132 = "neg", (($D132+1) - VLOOKUP($B132,'Results-formatted 060121'!$A:BC,(BF$3+2),FALSE)), IF($C132 = "pos-neg", (3+VLOOKUP($B132,'Results-formatted 060121'!$A:BC,(BF$3+2),FALSE)), VLOOKUP($B132,'Results-formatted 060121'!$A:BC,(BF$3+2),FALSE)))</f>
        <v>3</v>
      </c>
      <c r="BG132" s="95">
        <f>IF($C132 = "neg", (($D132+1) - VLOOKUP($B132,'Results-formatted 060121'!$A:BD,(BG$3+2),FALSE)), IF($C132 = "pos-neg", (3+VLOOKUP($B132,'Results-formatted 060121'!$A:BD,(BG$3+2),FALSE)), VLOOKUP($B132,'Results-formatted 060121'!$A:BD,(BG$3+2),FALSE)))</f>
        <v>5</v>
      </c>
      <c r="BH132" s="95">
        <f>IF($C132 = "neg", (($D132+1) - VLOOKUP($B132,'Results-formatted 060121'!$A:BE,(BH$3+2),FALSE)), IF($C132 = "pos-neg", (3+VLOOKUP($B132,'Results-formatted 060121'!$A:BE,(BH$3+2),FALSE)), VLOOKUP($B132,'Results-formatted 060121'!$A:BE,(BH$3+2),FALSE)))</f>
        <v>4</v>
      </c>
      <c r="BI132" s="95">
        <f>IF($C132 = "neg", (($D132+1) - VLOOKUP($B132,'Results-formatted 060121'!$A:BF,(BI$3+2),FALSE)), IF($C132 = "pos-neg", (3+VLOOKUP($B132,'Results-formatted 060121'!$A:BF,(BI$3+2),FALSE)), VLOOKUP($B132,'Results-formatted 060121'!$A:BF,(BI$3+2),FALSE)))</f>
        <v>4</v>
      </c>
      <c r="BJ132" s="95">
        <f>IF($C132 = "neg", (($D132+1) - VLOOKUP($B132,'Results-formatted 060121'!$A:BG,(BJ$3+2),FALSE)), IF($C132 = "pos-neg", (3+VLOOKUP($B132,'Results-formatted 060121'!$A:BG,(BJ$3+2),FALSE)), VLOOKUP($B132,'Results-formatted 060121'!$A:BG,(BJ$3+2),FALSE)))</f>
        <v>3</v>
      </c>
      <c r="BK132" s="95">
        <f>IF($C132 = "neg", (($D132+1) - VLOOKUP($B132,'Results-formatted 060121'!$A:BH,(BK$3+2),FALSE)), IF($C132 = "pos-neg", (3+VLOOKUP($B132,'Results-formatted 060121'!$A:BH,(BK$3+2),FALSE)), VLOOKUP($B132,'Results-formatted 060121'!$A:BH,(BK$3+2),FALSE)))</f>
        <v>4</v>
      </c>
      <c r="BL132" s="95">
        <f>IF($C132 = "neg", (($D132+1) - VLOOKUP($B132,'Results-formatted 060121'!$A:BI,(BL$3+2),FALSE)), IF($C132 = "pos-neg", (3+VLOOKUP($B132,'Results-formatted 060121'!$A:BI,(BL$3+2),FALSE)), VLOOKUP($B132,'Results-formatted 060121'!$A:BI,(BL$3+2),FALSE)))</f>
        <v>2</v>
      </c>
      <c r="BM132" s="95">
        <f>IF($C132 = "neg", (($D132+1) - VLOOKUP($B132,'Results-formatted 060121'!$A:BJ,(BM$3+2),FALSE)), IF($C132 = "pos-neg", (3+VLOOKUP($B132,'Results-formatted 060121'!$A:BJ,(BM$3+2),FALSE)), VLOOKUP($B132,'Results-formatted 060121'!$A:BJ,(BM$3+2),FALSE)))</f>
        <v>2</v>
      </c>
      <c r="BN132" s="95"/>
      <c r="BO132" s="95"/>
      <c r="BP132" s="95"/>
      <c r="BQ132" s="95"/>
      <c r="BR132" s="95"/>
      <c r="BS132" s="95"/>
      <c r="BT132" s="95"/>
      <c r="BU132" s="95"/>
      <c r="BV132" s="95"/>
      <c r="BW132" s="95"/>
      <c r="BX132" s="95"/>
      <c r="BY132" s="95"/>
      <c r="BZ132" s="95"/>
      <c r="CA132" s="95"/>
      <c r="CB132" s="95"/>
      <c r="CC132" s="95"/>
      <c r="CD132" s="99"/>
      <c r="CE132" s="25">
        <f>AVERAGE(F132:CD132)</f>
        <v>3.6333333333333333</v>
      </c>
      <c r="CF132" s="25">
        <f t="shared" si="58"/>
        <v>1.0409686927132047</v>
      </c>
    </row>
    <row r="133" spans="2:84" ht="56" x14ac:dyDescent="0.15">
      <c r="B133" s="84" t="s">
        <v>455</v>
      </c>
      <c r="C133" s="86" t="s">
        <v>1166</v>
      </c>
      <c r="D133" s="2">
        <v>5</v>
      </c>
      <c r="E133" s="12" t="s">
        <v>934</v>
      </c>
      <c r="F133" s="95">
        <f>IF($C133 = "neg", (($D133+1) - VLOOKUP($B133,'Results-formatted 060121'!$A:$AJ,(F$3+2),FALSE)), IF($C133 = "pos-neg", (3+VLOOKUP($B133,'Results-formatted 060121'!$A:$AJ,(F$3+2),FALSE)), VLOOKUP($B133,'Results-formatted 060121'!$A:$AJ,(F$3+2),FALSE)))</f>
        <v>4</v>
      </c>
      <c r="G133" s="95">
        <f>IF($C133 = "neg", (($D133+1) - VLOOKUP($B133,'Results-formatted 060121'!$A:$AJ,(G$3+2),FALSE)), IF($C133 = "pos-neg", (3+VLOOKUP($B133,'Results-formatted 060121'!$A:$AJ,(G$3+2),FALSE)), VLOOKUP($B133,'Results-formatted 060121'!$A:$AJ,(G$3+2),FALSE)))</f>
        <v>5</v>
      </c>
      <c r="H133" s="95">
        <f>IF($C133 = "neg", (($D133+1) - VLOOKUP($B133,'Results-formatted 060121'!$A:$AJ,(H$3+2),FALSE)), IF($C133 = "pos-neg", (3+VLOOKUP($B133,'Results-formatted 060121'!$A:$AJ,(H$3+2),FALSE)), VLOOKUP($B133,'Results-formatted 060121'!$A:$AJ,(H$3+2),FALSE)))</f>
        <v>3</v>
      </c>
      <c r="I133" s="95">
        <f>IF($C133 = "neg", (($D133+1) - VLOOKUP($B133,'Results-formatted 060121'!$A:$AJ,(I$3+2),FALSE)), IF($C133 = "pos-neg", (3+VLOOKUP($B133,'Results-formatted 060121'!$A:$AJ,(I$3+2),FALSE)), VLOOKUP($B133,'Results-formatted 060121'!$A:$AJ,(I$3+2),FALSE)))</f>
        <v>5</v>
      </c>
      <c r="J133" s="95">
        <f>IF($C133 = "neg", (($D133+1) - VLOOKUP($B133,'Results-formatted 060121'!$A:$AJ,(J$3+2),FALSE)), IF($C133 = "pos-neg", (3+VLOOKUP($B133,'Results-formatted 060121'!$A:$AJ,(J$3+2),FALSE)), VLOOKUP($B133,'Results-formatted 060121'!$A:$AJ,(J$3+2),FALSE)))</f>
        <v>3</v>
      </c>
      <c r="K133" s="95">
        <f>IF($C133 = "neg", (($D133+1) - VLOOKUP($B133,'Results-formatted 060121'!$A:$AJ,(K$3+2),FALSE)), IF($C133 = "pos-neg", (3+VLOOKUP($B133,'Results-formatted 060121'!$A:$AJ,(K$3+2),FALSE)), VLOOKUP($B133,'Results-formatted 060121'!$A:$AJ,(K$3+2),FALSE)))</f>
        <v>3</v>
      </c>
      <c r="L133" s="95">
        <f>IF($C133 = "neg", (($D133+1) - VLOOKUP($B133,'Results-formatted 060121'!$A:$AJ,(L$3+2),FALSE)), IF($C133 = "pos-neg", (3+VLOOKUP($B133,'Results-formatted 060121'!$A:$AJ,(L$3+2),FALSE)), VLOOKUP($B133,'Results-formatted 060121'!$A:$AJ,(L$3+2),FALSE)))</f>
        <v>4</v>
      </c>
      <c r="M133" s="95">
        <f>IF($C133 = "neg", (($D133+1) - VLOOKUP($B133,'Results-formatted 060121'!$A:$AJ,(M$3+2),FALSE)), IF($C133 = "pos-neg", (3+VLOOKUP($B133,'Results-formatted 060121'!$A:$AJ,(M$3+2),FALSE)), VLOOKUP($B133,'Results-formatted 060121'!$A:$AJ,(M$3+2),FALSE)))</f>
        <v>4</v>
      </c>
      <c r="N133" s="95">
        <f>IF($C133 = "neg", (($D133+1) - VLOOKUP($B133,'Results-formatted 060121'!$A:$AJ,(N$3+2),FALSE)), IF($C133 = "pos-neg", (3+VLOOKUP($B133,'Results-formatted 060121'!$A:$AJ,(N$3+2),FALSE)), VLOOKUP($B133,'Results-formatted 060121'!$A:$AJ,(N$3+2),FALSE)))</f>
        <v>5</v>
      </c>
      <c r="O133" s="95">
        <f>IF($C133 = "neg", (($D133+1) - VLOOKUP($B133,'Results-formatted 060121'!$A:$AJ,(O$3+2),FALSE)), IF($C133 = "pos-neg", (3+VLOOKUP($B133,'Results-formatted 060121'!$A:$AJ,(O$3+2),FALSE)), VLOOKUP($B133,'Results-formatted 060121'!$A:$AJ,(O$3+2),FALSE)))</f>
        <v>5</v>
      </c>
      <c r="P133" s="95">
        <f>IF($C133 = "neg", (($D133+1) - VLOOKUP($B133,'Results-formatted 060121'!$A:$AJ,(P$3+2),FALSE)), IF($C133 = "pos-neg", (3+VLOOKUP($B133,'Results-formatted 060121'!$A:$AJ,(P$3+2),FALSE)), VLOOKUP($B133,'Results-formatted 060121'!$A:$AJ,(P$3+2),FALSE)))</f>
        <v>3</v>
      </c>
      <c r="Q133" s="95">
        <f>IF($C133 = "neg", (($D133+1) - VLOOKUP($B133,'Results-formatted 060121'!$A:$AJ,(Q$3+2),FALSE)), IF($C133 = "pos-neg", (3+VLOOKUP($B133,'Results-formatted 060121'!$A:$AJ,(Q$3+2),FALSE)), VLOOKUP($B133,'Results-formatted 060121'!$A:$AJ,(Q$3+2),FALSE)))</f>
        <v>5</v>
      </c>
      <c r="R133" s="95">
        <f>IF($C133 = "neg", (($D133+1) - VLOOKUP($B133,'Results-formatted 060121'!$A:$AJ,(R$3+2),FALSE)), IF($C133 = "pos-neg", (3+VLOOKUP($B133,'Results-formatted 060121'!$A:$AJ,(R$3+2),FALSE)), VLOOKUP($B133,'Results-formatted 060121'!$A:$AJ,(R$3+2),FALSE)))</f>
        <v>3</v>
      </c>
      <c r="S133" s="95">
        <f>IF($C133 = "neg", (($D133+1) - VLOOKUP($B133,'Results-formatted 060121'!$A:$AJ,(S$3+2),FALSE)), IF($C133 = "pos-neg", (3+VLOOKUP($B133,'Results-formatted 060121'!$A:$AJ,(S$3+2),FALSE)), VLOOKUP($B133,'Results-formatted 060121'!$A:$AJ,(S$3+2),FALSE)))</f>
        <v>3</v>
      </c>
      <c r="T133" s="95">
        <f>IF($C133 = "neg", (($D133+1) - VLOOKUP($B133,'Results-formatted 060121'!$A:$AJ,(T$3+2),FALSE)), IF($C133 = "pos-neg", (3+VLOOKUP($B133,'Results-formatted 060121'!$A:$AJ,(T$3+2),FALSE)), VLOOKUP($B133,'Results-formatted 060121'!$A:$AJ,(T$3+2),FALSE)))</f>
        <v>5</v>
      </c>
      <c r="U133" s="95">
        <f>IF($C133 = "neg", (($D133+1) - VLOOKUP($B133,'Results-formatted 060121'!$A:$AJ,(U$3+2),FALSE)), IF($C133 = "pos-neg", (3+VLOOKUP($B133,'Results-formatted 060121'!$A:$AJ,(U$3+2),FALSE)), VLOOKUP($B133,'Results-formatted 060121'!$A:$AJ,(U$3+2),FALSE)))</f>
        <v>5</v>
      </c>
      <c r="V133" s="95">
        <f>IF($C133 = "neg", (($D133+1) - VLOOKUP($B133,'Results-formatted 060121'!$A:$AJ,(V$3+2),FALSE)), IF($C133 = "pos-neg", (3+VLOOKUP($B133,'Results-formatted 060121'!$A:$AJ,(V$3+2),FALSE)), VLOOKUP($B133,'Results-formatted 060121'!$A:$AJ,(V$3+2),FALSE)))</f>
        <v>2</v>
      </c>
      <c r="W133" s="95">
        <f>IF($C133 = "neg", (($D133+1) - VLOOKUP($B133,'Results-formatted 060121'!$A:$AJ,(W$3+2),FALSE)), IF($C133 = "pos-neg", (3+VLOOKUP($B133,'Results-formatted 060121'!$A:$AJ,(W$3+2),FALSE)), VLOOKUP($B133,'Results-formatted 060121'!$A:$AJ,(W$3+2),FALSE)))</f>
        <v>4</v>
      </c>
      <c r="X133" s="95">
        <f>IF($C133 = "neg", (($D133+1) - VLOOKUP($B133,'Results-formatted 060121'!$A:$AJ,(X$3+2),FALSE)), IF($C133 = "pos-neg", (3+VLOOKUP($B133,'Results-formatted 060121'!$A:$AJ,(X$3+2),FALSE)), VLOOKUP($B133,'Results-formatted 060121'!$A:$AJ,(X$3+2),FALSE)))</f>
        <v>4</v>
      </c>
      <c r="Y133" s="95">
        <f>IF($C133 = "neg", (($D133+1) - VLOOKUP($B133,'Results-formatted 060121'!$A:$AJ,(Y$3+2),FALSE)), IF($C133 = "pos-neg", (3+VLOOKUP($B133,'Results-formatted 060121'!$A:$AJ,(Y$3+2),FALSE)), VLOOKUP($B133,'Results-formatted 060121'!$A:$AJ,(Y$3+2),FALSE)))</f>
        <v>4</v>
      </c>
      <c r="Z133" s="95">
        <f>IF($C133 = "neg", (($D133+1) - VLOOKUP($B133,'Results-formatted 060121'!$A:$AJ,(Z$3+2),FALSE)), IF($C133 = "pos-neg", (3+VLOOKUP($B133,'Results-formatted 060121'!$A:$AJ,(Z$3+2),FALSE)), VLOOKUP($B133,'Results-formatted 060121'!$A:$AJ,(Z$3+2),FALSE)))</f>
        <v>3</v>
      </c>
      <c r="AA133" s="95">
        <f>IF($C133 = "neg", (($D133+1) - VLOOKUP($B133,'Results-formatted 060121'!$A:$AJ,(AA$3+2),FALSE)), IF($C133 = "pos-neg", (3+VLOOKUP($B133,'Results-formatted 060121'!$A:$AJ,(AA$3+2),FALSE)), VLOOKUP($B133,'Results-formatted 060121'!$A:$AJ,(AA$3+2),FALSE)))</f>
        <v>5</v>
      </c>
      <c r="AB133" s="95">
        <f>IF($C133 = "neg", (($D133+1) - VLOOKUP($B133,'Results-formatted 060121'!$A:$AJ,(AB$3+2),FALSE)), IF($C133 = "pos-neg", (3+VLOOKUP($B133,'Results-formatted 060121'!$A:$AJ,(AB$3+2),FALSE)), VLOOKUP($B133,'Results-formatted 060121'!$A:$AJ,(AB$3+2),FALSE)))</f>
        <v>4</v>
      </c>
      <c r="AC133" s="95">
        <f>IF($C133 = "neg", (($D133+1) - VLOOKUP($B133,'Results-formatted 060121'!$A:$AJ,(AC$3+2),FALSE)), IF($C133 = "pos-neg", (3+VLOOKUP($B133,'Results-formatted 060121'!$A:$AJ,(AC$3+2),FALSE)), VLOOKUP($B133,'Results-formatted 060121'!$A:$AJ,(AC$3+2),FALSE)))</f>
        <v>2</v>
      </c>
      <c r="AD133" s="95">
        <f>IF($C133 = "neg", (($D133+1) - VLOOKUP($B133,'Results-formatted 060121'!$A:$AJ,(AD$3+2),FALSE)), IF($C133 = "pos-neg", (3+VLOOKUP($B133,'Results-formatted 060121'!$A:$AJ,(AD$3+2),FALSE)), VLOOKUP($B133,'Results-formatted 060121'!$A:$AJ,(AD$3+2),FALSE)))</f>
        <v>4</v>
      </c>
      <c r="AE133" s="95">
        <f>IF($C133 = "neg", (($D133+1) - VLOOKUP($B133,'Results-formatted 060121'!$A:$AJ,(AE$3+2),FALSE)), IF($C133 = "pos-neg", (3+VLOOKUP($B133,'Results-formatted 060121'!$A:$AJ,(AE$3+2),FALSE)), VLOOKUP($B133,'Results-formatted 060121'!$A:$AJ,(AE$3+2),FALSE)))</f>
        <v>4</v>
      </c>
      <c r="AF133" s="95">
        <f>IF($C133 = "neg", (($D133+1) - VLOOKUP($B133,'Results-formatted 060121'!$A:$AJ,(AF$3+2),FALSE)), IF($C133 = "pos-neg", (3+VLOOKUP($B133,'Results-formatted 060121'!$A:$AJ,(AF$3+2),FALSE)), VLOOKUP($B133,'Results-formatted 060121'!$A:$AJ,(AF$3+2),FALSE)))</f>
        <v>5</v>
      </c>
      <c r="AG133" s="95">
        <f>IF($C133 = "neg", (($D133+1) - VLOOKUP($B133,'Results-formatted 060121'!$A:$AJ,(AG$3+2),FALSE)), IF($C133 = "pos-neg", (3+VLOOKUP($B133,'Results-formatted 060121'!$A:$AJ,(AG$3+2),FALSE)), VLOOKUP($B133,'Results-formatted 060121'!$A:$AJ,(AG$3+2),FALSE)))</f>
        <v>3</v>
      </c>
      <c r="AH133" s="95">
        <f>IF($C133 = "neg", (($D133+1) - VLOOKUP($B133,'Results-formatted 060121'!$A:$AJ,(AH$3+2),FALSE)), IF($C133 = "pos-neg", (3+VLOOKUP($B133,'Results-formatted 060121'!$A:$AJ,(AH$3+2),FALSE)), VLOOKUP($B133,'Results-formatted 060121'!$A:$AJ,(AH$3+2),FALSE)))</f>
        <v>3</v>
      </c>
      <c r="AI133" s="95">
        <f>IF($C133 = "neg", (($D133+1) - VLOOKUP($B133,'Results-formatted 060121'!$A:$AJ,(AI$3+2),FALSE)), IF($C133 = "pos-neg", (3+VLOOKUP($B133,'Results-formatted 060121'!$A:$AJ,(AI$3+2),FALSE)), VLOOKUP($B133,'Results-formatted 060121'!$A:$AJ,(AI$3+2),FALSE)))</f>
        <v>5</v>
      </c>
      <c r="AJ133" s="95">
        <f>IF($C133 = "neg", (($D133+1) - VLOOKUP($B133,'Results-formatted 060121'!$A:$AJ,(AJ$3+2),FALSE)), IF($C133 = "pos-neg", (3+VLOOKUP($B133,'Results-formatted 060121'!$A:$AJ,(AJ$3+2),FALSE)), VLOOKUP($B133,'Results-formatted 060121'!$A:$AJ,(AJ$3+2),FALSE)))</f>
        <v>5</v>
      </c>
      <c r="AK133" s="95">
        <f>IF($C133 = "neg", (($D133+1) - VLOOKUP($B133,'Results-formatted 060121'!$A:$AJ,(AK$3+2),FALSE)), IF($C133 = "pos-neg", (3+VLOOKUP($B133,'Results-formatted 060121'!$A:$AJ,(AK$3+2),FALSE)), VLOOKUP($B133,'Results-formatted 060121'!$A:$AJ,(AK$3+2),FALSE)))</f>
        <v>3</v>
      </c>
      <c r="AL133" s="95">
        <f>IF($C133 = "neg", (($D133+1) - VLOOKUP($B133,'Results-formatted 060121'!$A:$AJ,(AL$3+2),FALSE)), IF($C133 = "pos-neg", (3+VLOOKUP($B133,'Results-formatted 060121'!$A:$AJ,(AL$3+2),FALSE)), VLOOKUP($B133,'Results-formatted 060121'!$A:$AJ,(AL$3+2),FALSE)))</f>
        <v>4</v>
      </c>
      <c r="AM133" s="95">
        <f>IF($C133 = "neg", (($D133+1) - VLOOKUP($B133,'Results-formatted 060121'!$A:AJ,(AM$3+2),FALSE)), IF($C133 = "pos-neg", (3+VLOOKUP($B133,'Results-formatted 060121'!$A:AJ,(AM$3+2),FALSE)), VLOOKUP($B133,'Results-formatted 060121'!$A:AJ,(AM$3+2),FALSE)))</f>
        <v>5</v>
      </c>
      <c r="AN133" s="95">
        <f>IF($C133 = "neg", (($D133+1) - VLOOKUP($B133,'Results-formatted 060121'!$A:AK,(AN$3+2),FALSE)), IF($C133 = "pos-neg", (3+VLOOKUP($B133,'Results-formatted 060121'!$A:AK,(AN$3+2),FALSE)), VLOOKUP($B133,'Results-formatted 060121'!$A:AK,(AN$3+2),FALSE)))</f>
        <v>5</v>
      </c>
      <c r="AO133" s="95">
        <f>IF($C133 = "neg", (($D133+1) - VLOOKUP($B133,'Results-formatted 060121'!$A:AL,(AO$3+2),FALSE)), IF($C133 = "pos-neg", (3+VLOOKUP($B133,'Results-formatted 060121'!$A:AL,(AO$3+2),FALSE)), VLOOKUP($B133,'Results-formatted 060121'!$A:AL,(AO$3+2),FALSE)))</f>
        <v>4</v>
      </c>
      <c r="AP133" s="95">
        <f>IF($C133 = "neg", (($D133+1) - VLOOKUP($B133,'Results-formatted 060121'!$A:AM,(AP$3+2),FALSE)), IF($C133 = "pos-neg", (3+VLOOKUP($B133,'Results-formatted 060121'!$A:AM,(AP$3+2),FALSE)), VLOOKUP($B133,'Results-formatted 060121'!$A:AM,(AP$3+2),FALSE)))</f>
        <v>5</v>
      </c>
      <c r="AQ133" s="95">
        <f>IF($C133 = "neg", (($D133+1) - VLOOKUP($B133,'Results-formatted 060121'!$A:AN,(AQ$3+2),FALSE)), IF($C133 = "pos-neg", (3+VLOOKUP($B133,'Results-formatted 060121'!$A:AN,(AQ$3+2),FALSE)), VLOOKUP($B133,'Results-formatted 060121'!$A:AN,(AQ$3+2),FALSE)))</f>
        <v>4</v>
      </c>
      <c r="AR133" s="95">
        <f>IF($C133 = "neg", (($D133+1) - VLOOKUP($B133,'Results-formatted 060121'!$A:AO,(AR$3+2),FALSE)), IF($C133 = "pos-neg", (3+VLOOKUP($B133,'Results-formatted 060121'!$A:AO,(AR$3+2),FALSE)), VLOOKUP($B133,'Results-formatted 060121'!$A:AO,(AR$3+2),FALSE)))</f>
        <v>4</v>
      </c>
      <c r="AS133" s="95">
        <f>IF($C133 = "neg", (($D133+1) - VLOOKUP($B133,'Results-formatted 060121'!$A:AP,(AS$3+2),FALSE)), IF($C133 = "pos-neg", (3+VLOOKUP($B133,'Results-formatted 060121'!$A:AP,(AS$3+2),FALSE)), VLOOKUP($B133,'Results-formatted 060121'!$A:AP,(AS$3+2),FALSE)))</f>
        <v>3</v>
      </c>
      <c r="AT133" s="95">
        <f>IF($C133 = "neg", (($D133+1) - VLOOKUP($B133,'Results-formatted 060121'!$A:AQ,(AT$3+2),FALSE)), IF($C133 = "pos-neg", (3+VLOOKUP($B133,'Results-formatted 060121'!$A:AQ,(AT$3+2),FALSE)), VLOOKUP($B133,'Results-formatted 060121'!$A:AQ,(AT$3+2),FALSE)))</f>
        <v>4</v>
      </c>
      <c r="AU133" s="95">
        <f>IF($C133 = "neg", (($D133+1) - VLOOKUP($B133,'Results-formatted 060121'!$A:AR,(AU$3+2),FALSE)), IF($C133 = "pos-neg", (3+VLOOKUP($B133,'Results-formatted 060121'!$A:AR,(AU$3+2),FALSE)), VLOOKUP($B133,'Results-formatted 060121'!$A:AR,(AU$3+2),FALSE)))</f>
        <v>4</v>
      </c>
      <c r="AV133" s="95">
        <f>IF($C133 = "neg", (($D133+1) - VLOOKUP($B133,'Results-formatted 060121'!$A:AS,(AV$3+2),FALSE)), IF($C133 = "pos-neg", (3+VLOOKUP($B133,'Results-formatted 060121'!$A:AS,(AV$3+2),FALSE)), VLOOKUP($B133,'Results-formatted 060121'!$A:AS,(AV$3+2),FALSE)))</f>
        <v>5</v>
      </c>
      <c r="AW133" s="95">
        <f>IF($C133 = "neg", (($D133+1) - VLOOKUP($B133,'Results-formatted 060121'!$A:AT,(AW$3+2),FALSE)), IF($C133 = "pos-neg", (3+VLOOKUP($B133,'Results-formatted 060121'!$A:AT,(AW$3+2),FALSE)), VLOOKUP($B133,'Results-formatted 060121'!$A:AT,(AW$3+2),FALSE)))</f>
        <v>3</v>
      </c>
      <c r="AX133" s="95">
        <f>IF($C133 = "neg", (($D133+1) - VLOOKUP($B133,'Results-formatted 060121'!$A:AU,(AX$3+2),FALSE)), IF($C133 = "pos-neg", (3+VLOOKUP($B133,'Results-formatted 060121'!$A:AU,(AX$3+2),FALSE)), VLOOKUP($B133,'Results-formatted 060121'!$A:AU,(AX$3+2),FALSE)))</f>
        <v>1</v>
      </c>
      <c r="AY133" s="95">
        <f>IF($C133 = "neg", (($D133+1) - VLOOKUP($B133,'Results-formatted 060121'!$A:AV,(AY$3+2),FALSE)), IF($C133 = "pos-neg", (3+VLOOKUP($B133,'Results-formatted 060121'!$A:AV,(AY$3+2),FALSE)), VLOOKUP($B133,'Results-formatted 060121'!$A:AV,(AY$3+2),FALSE)))</f>
        <v>3</v>
      </c>
      <c r="AZ133" s="95">
        <f>IF($C133 = "neg", (($D133+1) - VLOOKUP($B133,'Results-formatted 060121'!$A:AW,(AZ$3+2),FALSE)), IF($C133 = "pos-neg", (3+VLOOKUP($B133,'Results-formatted 060121'!$A:AW,(AZ$3+2),FALSE)), VLOOKUP($B133,'Results-formatted 060121'!$A:AW,(AZ$3+2),FALSE)))</f>
        <v>3</v>
      </c>
      <c r="BA133" s="95">
        <f>IF($C133 = "neg", (($D133+1) - VLOOKUP($B133,'Results-formatted 060121'!$A:AX,(BA$3+2),FALSE)), IF($C133 = "pos-neg", (3+VLOOKUP($B133,'Results-formatted 060121'!$A:AX,(BA$3+2),FALSE)), VLOOKUP($B133,'Results-formatted 060121'!$A:AX,(BA$3+2),FALSE)))</f>
        <v>4</v>
      </c>
      <c r="BB133" s="95">
        <f>IF($C133 = "neg", (($D133+1) - VLOOKUP($B133,'Results-formatted 060121'!$A:AY,(BB$3+2),FALSE)), IF($C133 = "pos-neg", (3+VLOOKUP($B133,'Results-formatted 060121'!$A:AY,(BB$3+2),FALSE)), VLOOKUP($B133,'Results-formatted 060121'!$A:AY,(BB$3+2),FALSE)))</f>
        <v>4</v>
      </c>
      <c r="BC133" s="95">
        <f>IF($C133 = "neg", (($D133+1) - VLOOKUP($B133,'Results-formatted 060121'!$A:AZ,(BC$3+2),FALSE)), IF($C133 = "pos-neg", (3+VLOOKUP($B133,'Results-formatted 060121'!$A:AZ,(BC$3+2),FALSE)), VLOOKUP($B133,'Results-formatted 060121'!$A:AZ,(BC$3+2),FALSE)))</f>
        <v>4</v>
      </c>
      <c r="BD133" s="95">
        <f>IF($C133 = "neg", (($D133+1) - VLOOKUP($B133,'Results-formatted 060121'!$A:BA,(BD$3+2),FALSE)), IF($C133 = "pos-neg", (3+VLOOKUP($B133,'Results-formatted 060121'!$A:BA,(BD$3+2),FALSE)), VLOOKUP($B133,'Results-formatted 060121'!$A:BA,(BD$3+2),FALSE)))</f>
        <v>4</v>
      </c>
      <c r="BE133" s="95">
        <f>IF($C133 = "neg", (($D133+1) - VLOOKUP($B133,'Results-formatted 060121'!$A:BB,(BE$3+2),FALSE)), IF($C133 = "pos-neg", (3+VLOOKUP($B133,'Results-formatted 060121'!$A:BB,(BE$3+2),FALSE)), VLOOKUP($B133,'Results-formatted 060121'!$A:BB,(BE$3+2),FALSE)))</f>
        <v>4</v>
      </c>
      <c r="BF133" s="95">
        <f>IF($C133 = "neg", (($D133+1) - VLOOKUP($B133,'Results-formatted 060121'!$A:BC,(BF$3+2),FALSE)), IF($C133 = "pos-neg", (3+VLOOKUP($B133,'Results-formatted 060121'!$A:BC,(BF$3+2),FALSE)), VLOOKUP($B133,'Results-formatted 060121'!$A:BC,(BF$3+2),FALSE)))</f>
        <v>4</v>
      </c>
      <c r="BG133" s="95">
        <f>IF($C133 = "neg", (($D133+1) - VLOOKUP($B133,'Results-formatted 060121'!$A:BD,(BG$3+2),FALSE)), IF($C133 = "pos-neg", (3+VLOOKUP($B133,'Results-formatted 060121'!$A:BD,(BG$3+2),FALSE)), VLOOKUP($B133,'Results-formatted 060121'!$A:BD,(BG$3+2),FALSE)))</f>
        <v>2</v>
      </c>
      <c r="BH133" s="95">
        <f>IF($C133 = "neg", (($D133+1) - VLOOKUP($B133,'Results-formatted 060121'!$A:BE,(BH$3+2),FALSE)), IF($C133 = "pos-neg", (3+VLOOKUP($B133,'Results-formatted 060121'!$A:BE,(BH$3+2),FALSE)), VLOOKUP($B133,'Results-formatted 060121'!$A:BE,(BH$3+2),FALSE)))</f>
        <v>4</v>
      </c>
      <c r="BI133" s="95">
        <f>IF($C133 = "neg", (($D133+1) - VLOOKUP($B133,'Results-formatted 060121'!$A:BF,(BI$3+2),FALSE)), IF($C133 = "pos-neg", (3+VLOOKUP($B133,'Results-formatted 060121'!$A:BF,(BI$3+2),FALSE)), VLOOKUP($B133,'Results-formatted 060121'!$A:BF,(BI$3+2),FALSE)))</f>
        <v>4</v>
      </c>
      <c r="BJ133" s="95">
        <f>IF($C133 = "neg", (($D133+1) - VLOOKUP($B133,'Results-formatted 060121'!$A:BG,(BJ$3+2),FALSE)), IF($C133 = "pos-neg", (3+VLOOKUP($B133,'Results-formatted 060121'!$A:BG,(BJ$3+2),FALSE)), VLOOKUP($B133,'Results-formatted 060121'!$A:BG,(BJ$3+2),FALSE)))</f>
        <v>3</v>
      </c>
      <c r="BK133" s="95">
        <f>IF($C133 = "neg", (($D133+1) - VLOOKUP($B133,'Results-formatted 060121'!$A:BH,(BK$3+2),FALSE)), IF($C133 = "pos-neg", (3+VLOOKUP($B133,'Results-formatted 060121'!$A:BH,(BK$3+2),FALSE)), VLOOKUP($B133,'Results-formatted 060121'!$A:BH,(BK$3+2),FALSE)))</f>
        <v>5</v>
      </c>
      <c r="BL133" s="95">
        <f>IF($C133 = "neg", (($D133+1) - VLOOKUP($B133,'Results-formatted 060121'!$A:BI,(BL$3+2),FALSE)), IF($C133 = "pos-neg", (3+VLOOKUP($B133,'Results-formatted 060121'!$A:BI,(BL$3+2),FALSE)), VLOOKUP($B133,'Results-formatted 060121'!$A:BI,(BL$3+2),FALSE)))</f>
        <v>2</v>
      </c>
      <c r="BM133" s="95">
        <f>IF($C133 = "neg", (($D133+1) - VLOOKUP($B133,'Results-formatted 060121'!$A:BJ,(BM$3+2),FALSE)), IF($C133 = "pos-neg", (3+VLOOKUP($B133,'Results-formatted 060121'!$A:BJ,(BM$3+2),FALSE)), VLOOKUP($B133,'Results-formatted 060121'!$A:BJ,(BM$3+2),FALSE)))</f>
        <v>3</v>
      </c>
      <c r="BN133" s="95"/>
      <c r="BO133" s="95"/>
      <c r="BP133" s="95"/>
      <c r="BQ133" s="95"/>
      <c r="BR133" s="95"/>
      <c r="BS133" s="95"/>
      <c r="BT133" s="95"/>
      <c r="BU133" s="95"/>
      <c r="BV133" s="95"/>
      <c r="BW133" s="95"/>
      <c r="BX133" s="95"/>
      <c r="BY133" s="95"/>
      <c r="BZ133" s="95"/>
      <c r="CA133" s="95"/>
      <c r="CB133" s="95"/>
      <c r="CC133" s="95"/>
      <c r="CD133" s="99"/>
      <c r="CE133" s="25">
        <f>AVERAGE(F133:CD133)</f>
        <v>3.8166666666666669</v>
      </c>
      <c r="CF133" s="25">
        <f t="shared" si="58"/>
        <v>0.96536050465864953</v>
      </c>
    </row>
    <row r="134" spans="2:84" ht="56" x14ac:dyDescent="0.15">
      <c r="B134" s="84" t="s">
        <v>456</v>
      </c>
      <c r="C134" s="86" t="s">
        <v>1166</v>
      </c>
      <c r="D134" s="2">
        <v>5</v>
      </c>
      <c r="E134" s="12" t="s">
        <v>935</v>
      </c>
      <c r="F134" s="95">
        <f>IF($C134 = "neg", (($D134+1) - VLOOKUP($B134,'Results-formatted 060121'!$A:$AJ,(F$3+2),FALSE)), IF($C134 = "pos-neg", (3+VLOOKUP($B134,'Results-formatted 060121'!$A:$AJ,(F$3+2),FALSE)), VLOOKUP($B134,'Results-formatted 060121'!$A:$AJ,(F$3+2),FALSE)))</f>
        <v>4</v>
      </c>
      <c r="G134" s="95">
        <f>IF($C134 = "neg", (($D134+1) - VLOOKUP($B134,'Results-formatted 060121'!$A:$AJ,(G$3+2),FALSE)), IF($C134 = "pos-neg", (3+VLOOKUP($B134,'Results-formatted 060121'!$A:$AJ,(G$3+2),FALSE)), VLOOKUP($B134,'Results-formatted 060121'!$A:$AJ,(G$3+2),FALSE)))</f>
        <v>5</v>
      </c>
      <c r="H134" s="95">
        <f>IF($C134 = "neg", (($D134+1) - VLOOKUP($B134,'Results-formatted 060121'!$A:$AJ,(H$3+2),FALSE)), IF($C134 = "pos-neg", (3+VLOOKUP($B134,'Results-formatted 060121'!$A:$AJ,(H$3+2),FALSE)), VLOOKUP($B134,'Results-formatted 060121'!$A:$AJ,(H$3+2),FALSE)))</f>
        <v>3</v>
      </c>
      <c r="I134" s="95">
        <f>IF($C134 = "neg", (($D134+1) - VLOOKUP($B134,'Results-formatted 060121'!$A:$AJ,(I$3+2),FALSE)), IF($C134 = "pos-neg", (3+VLOOKUP($B134,'Results-formatted 060121'!$A:$AJ,(I$3+2),FALSE)), VLOOKUP($B134,'Results-formatted 060121'!$A:$AJ,(I$3+2),FALSE)))</f>
        <v>5</v>
      </c>
      <c r="J134" s="95">
        <f>IF($C134 = "neg", (($D134+1) - VLOOKUP($B134,'Results-formatted 060121'!$A:$AJ,(J$3+2),FALSE)), IF($C134 = "pos-neg", (3+VLOOKUP($B134,'Results-formatted 060121'!$A:$AJ,(J$3+2),FALSE)), VLOOKUP($B134,'Results-formatted 060121'!$A:$AJ,(J$3+2),FALSE)))</f>
        <v>3</v>
      </c>
      <c r="K134" s="95">
        <f>IF($C134 = "neg", (($D134+1) - VLOOKUP($B134,'Results-formatted 060121'!$A:$AJ,(K$3+2),FALSE)), IF($C134 = "pos-neg", (3+VLOOKUP($B134,'Results-formatted 060121'!$A:$AJ,(K$3+2),FALSE)), VLOOKUP($B134,'Results-formatted 060121'!$A:$AJ,(K$3+2),FALSE)))</f>
        <v>2</v>
      </c>
      <c r="L134" s="95">
        <f>IF($C134 = "neg", (($D134+1) - VLOOKUP($B134,'Results-formatted 060121'!$A:$AJ,(L$3+2),FALSE)), IF($C134 = "pos-neg", (3+VLOOKUP($B134,'Results-formatted 060121'!$A:$AJ,(L$3+2),FALSE)), VLOOKUP($B134,'Results-formatted 060121'!$A:$AJ,(L$3+2),FALSE)))</f>
        <v>4</v>
      </c>
      <c r="M134" s="95">
        <f>IF($C134 = "neg", (($D134+1) - VLOOKUP($B134,'Results-formatted 060121'!$A:$AJ,(M$3+2),FALSE)), IF($C134 = "pos-neg", (3+VLOOKUP($B134,'Results-formatted 060121'!$A:$AJ,(M$3+2),FALSE)), VLOOKUP($B134,'Results-formatted 060121'!$A:$AJ,(M$3+2),FALSE)))</f>
        <v>4</v>
      </c>
      <c r="N134" s="95">
        <f>IF($C134 = "neg", (($D134+1) - VLOOKUP($B134,'Results-formatted 060121'!$A:$AJ,(N$3+2),FALSE)), IF($C134 = "pos-neg", (3+VLOOKUP($B134,'Results-formatted 060121'!$A:$AJ,(N$3+2),FALSE)), VLOOKUP($B134,'Results-formatted 060121'!$A:$AJ,(N$3+2),FALSE)))</f>
        <v>5</v>
      </c>
      <c r="O134" s="95">
        <f>IF($C134 = "neg", (($D134+1) - VLOOKUP($B134,'Results-formatted 060121'!$A:$AJ,(O$3+2),FALSE)), IF($C134 = "pos-neg", (3+VLOOKUP($B134,'Results-formatted 060121'!$A:$AJ,(O$3+2),FALSE)), VLOOKUP($B134,'Results-formatted 060121'!$A:$AJ,(O$3+2),FALSE)))</f>
        <v>5</v>
      </c>
      <c r="P134" s="95">
        <f>IF($C134 = "neg", (($D134+1) - VLOOKUP($B134,'Results-formatted 060121'!$A:$AJ,(P$3+2),FALSE)), IF($C134 = "pos-neg", (3+VLOOKUP($B134,'Results-formatted 060121'!$A:$AJ,(P$3+2),FALSE)), VLOOKUP($B134,'Results-formatted 060121'!$A:$AJ,(P$3+2),FALSE)))</f>
        <v>4</v>
      </c>
      <c r="Q134" s="95">
        <f>IF($C134 = "neg", (($D134+1) - VLOOKUP($B134,'Results-formatted 060121'!$A:$AJ,(Q$3+2),FALSE)), IF($C134 = "pos-neg", (3+VLOOKUP($B134,'Results-formatted 060121'!$A:$AJ,(Q$3+2),FALSE)), VLOOKUP($B134,'Results-formatted 060121'!$A:$AJ,(Q$3+2),FALSE)))</f>
        <v>5</v>
      </c>
      <c r="R134" s="95">
        <f>IF($C134 = "neg", (($D134+1) - VLOOKUP($B134,'Results-formatted 060121'!$A:$AJ,(R$3+2),FALSE)), IF($C134 = "pos-neg", (3+VLOOKUP($B134,'Results-formatted 060121'!$A:$AJ,(R$3+2),FALSE)), VLOOKUP($B134,'Results-formatted 060121'!$A:$AJ,(R$3+2),FALSE)))</f>
        <v>4</v>
      </c>
      <c r="S134" s="95">
        <f>IF($C134 = "neg", (($D134+1) - VLOOKUP($B134,'Results-formatted 060121'!$A:$AJ,(S$3+2),FALSE)), IF($C134 = "pos-neg", (3+VLOOKUP($B134,'Results-formatted 060121'!$A:$AJ,(S$3+2),FALSE)), VLOOKUP($B134,'Results-formatted 060121'!$A:$AJ,(S$3+2),FALSE)))</f>
        <v>3</v>
      </c>
      <c r="T134" s="95">
        <f>IF($C134 = "neg", (($D134+1) - VLOOKUP($B134,'Results-formatted 060121'!$A:$AJ,(T$3+2),FALSE)), IF($C134 = "pos-neg", (3+VLOOKUP($B134,'Results-formatted 060121'!$A:$AJ,(T$3+2),FALSE)), VLOOKUP($B134,'Results-formatted 060121'!$A:$AJ,(T$3+2),FALSE)))</f>
        <v>5</v>
      </c>
      <c r="U134" s="95">
        <f>IF($C134 = "neg", (($D134+1) - VLOOKUP($B134,'Results-formatted 060121'!$A:$AJ,(U$3+2),FALSE)), IF($C134 = "pos-neg", (3+VLOOKUP($B134,'Results-formatted 060121'!$A:$AJ,(U$3+2),FALSE)), VLOOKUP($B134,'Results-formatted 060121'!$A:$AJ,(U$3+2),FALSE)))</f>
        <v>5</v>
      </c>
      <c r="V134" s="95">
        <f>IF($C134 = "neg", (($D134+1) - VLOOKUP($B134,'Results-formatted 060121'!$A:$AJ,(V$3+2),FALSE)), IF($C134 = "pos-neg", (3+VLOOKUP($B134,'Results-formatted 060121'!$A:$AJ,(V$3+2),FALSE)), VLOOKUP($B134,'Results-formatted 060121'!$A:$AJ,(V$3+2),FALSE)))</f>
        <v>2</v>
      </c>
      <c r="W134" s="95">
        <f>IF($C134 = "neg", (($D134+1) - VLOOKUP($B134,'Results-formatted 060121'!$A:$AJ,(W$3+2),FALSE)), IF($C134 = "pos-neg", (3+VLOOKUP($B134,'Results-formatted 060121'!$A:$AJ,(W$3+2),FALSE)), VLOOKUP($B134,'Results-formatted 060121'!$A:$AJ,(W$3+2),FALSE)))</f>
        <v>4</v>
      </c>
      <c r="X134" s="95">
        <f>IF($C134 = "neg", (($D134+1) - VLOOKUP($B134,'Results-formatted 060121'!$A:$AJ,(X$3+2),FALSE)), IF($C134 = "pos-neg", (3+VLOOKUP($B134,'Results-formatted 060121'!$A:$AJ,(X$3+2),FALSE)), VLOOKUP($B134,'Results-formatted 060121'!$A:$AJ,(X$3+2),FALSE)))</f>
        <v>4</v>
      </c>
      <c r="Y134" s="95">
        <f>IF($C134 = "neg", (($D134+1) - VLOOKUP($B134,'Results-formatted 060121'!$A:$AJ,(Y$3+2),FALSE)), IF($C134 = "pos-neg", (3+VLOOKUP($B134,'Results-formatted 060121'!$A:$AJ,(Y$3+2),FALSE)), VLOOKUP($B134,'Results-formatted 060121'!$A:$AJ,(Y$3+2),FALSE)))</f>
        <v>3</v>
      </c>
      <c r="Z134" s="95">
        <f>IF($C134 = "neg", (($D134+1) - VLOOKUP($B134,'Results-formatted 060121'!$A:$AJ,(Z$3+2),FALSE)), IF($C134 = "pos-neg", (3+VLOOKUP($B134,'Results-formatted 060121'!$A:$AJ,(Z$3+2),FALSE)), VLOOKUP($B134,'Results-formatted 060121'!$A:$AJ,(Z$3+2),FALSE)))</f>
        <v>3</v>
      </c>
      <c r="AA134" s="95">
        <f>IF($C134 = "neg", (($D134+1) - VLOOKUP($B134,'Results-formatted 060121'!$A:$AJ,(AA$3+2),FALSE)), IF($C134 = "pos-neg", (3+VLOOKUP($B134,'Results-formatted 060121'!$A:$AJ,(AA$3+2),FALSE)), VLOOKUP($B134,'Results-formatted 060121'!$A:$AJ,(AA$3+2),FALSE)))</f>
        <v>4</v>
      </c>
      <c r="AB134" s="95">
        <f>IF($C134 = "neg", (($D134+1) - VLOOKUP($B134,'Results-formatted 060121'!$A:$AJ,(AB$3+2),FALSE)), IF($C134 = "pos-neg", (3+VLOOKUP($B134,'Results-formatted 060121'!$A:$AJ,(AB$3+2),FALSE)), VLOOKUP($B134,'Results-formatted 060121'!$A:$AJ,(AB$3+2),FALSE)))</f>
        <v>4</v>
      </c>
      <c r="AC134" s="95">
        <f>IF($C134 = "neg", (($D134+1) - VLOOKUP($B134,'Results-formatted 060121'!$A:$AJ,(AC$3+2),FALSE)), IF($C134 = "pos-neg", (3+VLOOKUP($B134,'Results-formatted 060121'!$A:$AJ,(AC$3+2),FALSE)), VLOOKUP($B134,'Results-formatted 060121'!$A:$AJ,(AC$3+2),FALSE)))</f>
        <v>2</v>
      </c>
      <c r="AD134" s="95">
        <f>IF($C134 = "neg", (($D134+1) - VLOOKUP($B134,'Results-formatted 060121'!$A:$AJ,(AD$3+2),FALSE)), IF($C134 = "pos-neg", (3+VLOOKUP($B134,'Results-formatted 060121'!$A:$AJ,(AD$3+2),FALSE)), VLOOKUP($B134,'Results-formatted 060121'!$A:$AJ,(AD$3+2),FALSE)))</f>
        <v>4</v>
      </c>
      <c r="AE134" s="95">
        <f>IF($C134 = "neg", (($D134+1) - VLOOKUP($B134,'Results-formatted 060121'!$A:$AJ,(AE$3+2),FALSE)), IF($C134 = "pos-neg", (3+VLOOKUP($B134,'Results-formatted 060121'!$A:$AJ,(AE$3+2),FALSE)), VLOOKUP($B134,'Results-formatted 060121'!$A:$AJ,(AE$3+2),FALSE)))</f>
        <v>4</v>
      </c>
      <c r="AF134" s="95">
        <f>IF($C134 = "neg", (($D134+1) - VLOOKUP($B134,'Results-formatted 060121'!$A:$AJ,(AF$3+2),FALSE)), IF($C134 = "pos-neg", (3+VLOOKUP($B134,'Results-formatted 060121'!$A:$AJ,(AF$3+2),FALSE)), VLOOKUP($B134,'Results-formatted 060121'!$A:$AJ,(AF$3+2),FALSE)))</f>
        <v>5</v>
      </c>
      <c r="AG134" s="95">
        <f>IF($C134 = "neg", (($D134+1) - VLOOKUP($B134,'Results-formatted 060121'!$A:$AJ,(AG$3+2),FALSE)), IF($C134 = "pos-neg", (3+VLOOKUP($B134,'Results-formatted 060121'!$A:$AJ,(AG$3+2),FALSE)), VLOOKUP($B134,'Results-formatted 060121'!$A:$AJ,(AG$3+2),FALSE)))</f>
        <v>2</v>
      </c>
      <c r="AH134" s="95">
        <f>IF($C134 = "neg", (($D134+1) - VLOOKUP($B134,'Results-formatted 060121'!$A:$AJ,(AH$3+2),FALSE)), IF($C134 = "pos-neg", (3+VLOOKUP($B134,'Results-formatted 060121'!$A:$AJ,(AH$3+2),FALSE)), VLOOKUP($B134,'Results-formatted 060121'!$A:$AJ,(AH$3+2),FALSE)))</f>
        <v>4</v>
      </c>
      <c r="AI134" s="95">
        <f>IF($C134 = "neg", (($D134+1) - VLOOKUP($B134,'Results-formatted 060121'!$A:$AJ,(AI$3+2),FALSE)), IF($C134 = "pos-neg", (3+VLOOKUP($B134,'Results-formatted 060121'!$A:$AJ,(AI$3+2),FALSE)), VLOOKUP($B134,'Results-formatted 060121'!$A:$AJ,(AI$3+2),FALSE)))</f>
        <v>4</v>
      </c>
      <c r="AJ134" s="95">
        <f>IF($C134 = "neg", (($D134+1) - VLOOKUP($B134,'Results-formatted 060121'!$A:$AJ,(AJ$3+2),FALSE)), IF($C134 = "pos-neg", (3+VLOOKUP($B134,'Results-formatted 060121'!$A:$AJ,(AJ$3+2),FALSE)), VLOOKUP($B134,'Results-formatted 060121'!$A:$AJ,(AJ$3+2),FALSE)))</f>
        <v>4</v>
      </c>
      <c r="AK134" s="95">
        <f>IF($C134 = "neg", (($D134+1) - VLOOKUP($B134,'Results-formatted 060121'!$A:$AJ,(AK$3+2),FALSE)), IF($C134 = "pos-neg", (3+VLOOKUP($B134,'Results-formatted 060121'!$A:$AJ,(AK$3+2),FALSE)), VLOOKUP($B134,'Results-formatted 060121'!$A:$AJ,(AK$3+2),FALSE)))</f>
        <v>3</v>
      </c>
      <c r="AL134" s="95">
        <f>IF($C134 = "neg", (($D134+1) - VLOOKUP($B134,'Results-formatted 060121'!$A:$AJ,(AL$3+2),FALSE)), IF($C134 = "pos-neg", (3+VLOOKUP($B134,'Results-formatted 060121'!$A:$AJ,(AL$3+2),FALSE)), VLOOKUP($B134,'Results-formatted 060121'!$A:$AJ,(AL$3+2),FALSE)))</f>
        <v>4</v>
      </c>
      <c r="AM134" s="95">
        <f>IF($C134 = "neg", (($D134+1) - VLOOKUP($B134,'Results-formatted 060121'!$A:AJ,(AM$3+2),FALSE)), IF($C134 = "pos-neg", (3+VLOOKUP($B134,'Results-formatted 060121'!$A:AJ,(AM$3+2),FALSE)), VLOOKUP($B134,'Results-formatted 060121'!$A:AJ,(AM$3+2),FALSE)))</f>
        <v>5</v>
      </c>
      <c r="AN134" s="95">
        <f>IF($C134 = "neg", (($D134+1) - VLOOKUP($B134,'Results-formatted 060121'!$A:AK,(AN$3+2),FALSE)), IF($C134 = "pos-neg", (3+VLOOKUP($B134,'Results-formatted 060121'!$A:AK,(AN$3+2),FALSE)), VLOOKUP($B134,'Results-formatted 060121'!$A:AK,(AN$3+2),FALSE)))</f>
        <v>5</v>
      </c>
      <c r="AO134" s="95">
        <f>IF($C134 = "neg", (($D134+1) - VLOOKUP($B134,'Results-formatted 060121'!$A:AL,(AO$3+2),FALSE)), IF($C134 = "pos-neg", (3+VLOOKUP($B134,'Results-formatted 060121'!$A:AL,(AO$3+2),FALSE)), VLOOKUP($B134,'Results-formatted 060121'!$A:AL,(AO$3+2),FALSE)))</f>
        <v>4</v>
      </c>
      <c r="AP134" s="95">
        <f>IF($C134 = "neg", (($D134+1) - VLOOKUP($B134,'Results-formatted 060121'!$A:AM,(AP$3+2),FALSE)), IF($C134 = "pos-neg", (3+VLOOKUP($B134,'Results-formatted 060121'!$A:AM,(AP$3+2),FALSE)), VLOOKUP($B134,'Results-formatted 060121'!$A:AM,(AP$3+2),FALSE)))</f>
        <v>5</v>
      </c>
      <c r="AQ134" s="95">
        <f>IF($C134 = "neg", (($D134+1) - VLOOKUP($B134,'Results-formatted 060121'!$A:AN,(AQ$3+2),FALSE)), IF($C134 = "pos-neg", (3+VLOOKUP($B134,'Results-formatted 060121'!$A:AN,(AQ$3+2),FALSE)), VLOOKUP($B134,'Results-formatted 060121'!$A:AN,(AQ$3+2),FALSE)))</f>
        <v>4</v>
      </c>
      <c r="AR134" s="95">
        <f>IF($C134 = "neg", (($D134+1) - VLOOKUP($B134,'Results-formatted 060121'!$A:AO,(AR$3+2),FALSE)), IF($C134 = "pos-neg", (3+VLOOKUP($B134,'Results-formatted 060121'!$A:AO,(AR$3+2),FALSE)), VLOOKUP($B134,'Results-formatted 060121'!$A:AO,(AR$3+2),FALSE)))</f>
        <v>5</v>
      </c>
      <c r="AS134" s="95">
        <f>IF($C134 = "neg", (($D134+1) - VLOOKUP($B134,'Results-formatted 060121'!$A:AP,(AS$3+2),FALSE)), IF($C134 = "pos-neg", (3+VLOOKUP($B134,'Results-formatted 060121'!$A:AP,(AS$3+2),FALSE)), VLOOKUP($B134,'Results-formatted 060121'!$A:AP,(AS$3+2),FALSE)))</f>
        <v>3</v>
      </c>
      <c r="AT134" s="95">
        <f>IF($C134 = "neg", (($D134+1) - VLOOKUP($B134,'Results-formatted 060121'!$A:AQ,(AT$3+2),FALSE)), IF($C134 = "pos-neg", (3+VLOOKUP($B134,'Results-formatted 060121'!$A:AQ,(AT$3+2),FALSE)), VLOOKUP($B134,'Results-formatted 060121'!$A:AQ,(AT$3+2),FALSE)))</f>
        <v>4</v>
      </c>
      <c r="AU134" s="95">
        <f>IF($C134 = "neg", (($D134+1) - VLOOKUP($B134,'Results-formatted 060121'!$A:AR,(AU$3+2),FALSE)), IF($C134 = "pos-neg", (3+VLOOKUP($B134,'Results-formatted 060121'!$A:AR,(AU$3+2),FALSE)), VLOOKUP($B134,'Results-formatted 060121'!$A:AR,(AU$3+2),FALSE)))</f>
        <v>4</v>
      </c>
      <c r="AV134" s="95">
        <f>IF($C134 = "neg", (($D134+1) - VLOOKUP($B134,'Results-formatted 060121'!$A:AS,(AV$3+2),FALSE)), IF($C134 = "pos-neg", (3+VLOOKUP($B134,'Results-formatted 060121'!$A:AS,(AV$3+2),FALSE)), VLOOKUP($B134,'Results-formatted 060121'!$A:AS,(AV$3+2),FALSE)))</f>
        <v>5</v>
      </c>
      <c r="AW134" s="95">
        <f>IF($C134 = "neg", (($D134+1) - VLOOKUP($B134,'Results-formatted 060121'!$A:AT,(AW$3+2),FALSE)), IF($C134 = "pos-neg", (3+VLOOKUP($B134,'Results-formatted 060121'!$A:AT,(AW$3+2),FALSE)), VLOOKUP($B134,'Results-formatted 060121'!$A:AT,(AW$3+2),FALSE)))</f>
        <v>3</v>
      </c>
      <c r="AX134" s="95">
        <f>IF($C134 = "neg", (($D134+1) - VLOOKUP($B134,'Results-formatted 060121'!$A:AU,(AX$3+2),FALSE)), IF($C134 = "pos-neg", (3+VLOOKUP($B134,'Results-formatted 060121'!$A:AU,(AX$3+2),FALSE)), VLOOKUP($B134,'Results-formatted 060121'!$A:AU,(AX$3+2),FALSE)))</f>
        <v>1</v>
      </c>
      <c r="AY134" s="95">
        <f>IF($C134 = "neg", (($D134+1) - VLOOKUP($B134,'Results-formatted 060121'!$A:AV,(AY$3+2),FALSE)), IF($C134 = "pos-neg", (3+VLOOKUP($B134,'Results-formatted 060121'!$A:AV,(AY$3+2),FALSE)), VLOOKUP($B134,'Results-formatted 060121'!$A:AV,(AY$3+2),FALSE)))</f>
        <v>4</v>
      </c>
      <c r="AZ134" s="95">
        <f>IF($C134 = "neg", (($D134+1) - VLOOKUP($B134,'Results-formatted 060121'!$A:AW,(AZ$3+2),FALSE)), IF($C134 = "pos-neg", (3+VLOOKUP($B134,'Results-formatted 060121'!$A:AW,(AZ$3+2),FALSE)), VLOOKUP($B134,'Results-formatted 060121'!$A:AW,(AZ$3+2),FALSE)))</f>
        <v>3</v>
      </c>
      <c r="BA134" s="95">
        <f>IF($C134 = "neg", (($D134+1) - VLOOKUP($B134,'Results-formatted 060121'!$A:AX,(BA$3+2),FALSE)), IF($C134 = "pos-neg", (3+VLOOKUP($B134,'Results-formatted 060121'!$A:AX,(BA$3+2),FALSE)), VLOOKUP($B134,'Results-formatted 060121'!$A:AX,(BA$3+2),FALSE)))</f>
        <v>4</v>
      </c>
      <c r="BB134" s="95">
        <f>IF($C134 = "neg", (($D134+1) - VLOOKUP($B134,'Results-formatted 060121'!$A:AY,(BB$3+2),FALSE)), IF($C134 = "pos-neg", (3+VLOOKUP($B134,'Results-formatted 060121'!$A:AY,(BB$3+2),FALSE)), VLOOKUP($B134,'Results-formatted 060121'!$A:AY,(BB$3+2),FALSE)))</f>
        <v>4</v>
      </c>
      <c r="BC134" s="95">
        <f>IF($C134 = "neg", (($D134+1) - VLOOKUP($B134,'Results-formatted 060121'!$A:AZ,(BC$3+2),FALSE)), IF($C134 = "pos-neg", (3+VLOOKUP($B134,'Results-formatted 060121'!$A:AZ,(BC$3+2),FALSE)), VLOOKUP($B134,'Results-formatted 060121'!$A:AZ,(BC$3+2),FALSE)))</f>
        <v>4</v>
      </c>
      <c r="BD134" s="95">
        <f>IF($C134 = "neg", (($D134+1) - VLOOKUP($B134,'Results-formatted 060121'!$A:BA,(BD$3+2),FALSE)), IF($C134 = "pos-neg", (3+VLOOKUP($B134,'Results-formatted 060121'!$A:BA,(BD$3+2),FALSE)), VLOOKUP($B134,'Results-formatted 060121'!$A:BA,(BD$3+2),FALSE)))</f>
        <v>3</v>
      </c>
      <c r="BE134" s="95">
        <f>IF($C134 = "neg", (($D134+1) - VLOOKUP($B134,'Results-formatted 060121'!$A:BB,(BE$3+2),FALSE)), IF($C134 = "pos-neg", (3+VLOOKUP($B134,'Results-formatted 060121'!$A:BB,(BE$3+2),FALSE)), VLOOKUP($B134,'Results-formatted 060121'!$A:BB,(BE$3+2),FALSE)))</f>
        <v>3</v>
      </c>
      <c r="BF134" s="95">
        <f>IF($C134 = "neg", (($D134+1) - VLOOKUP($B134,'Results-formatted 060121'!$A:BC,(BF$3+2),FALSE)), IF($C134 = "pos-neg", (3+VLOOKUP($B134,'Results-formatted 060121'!$A:BC,(BF$3+2),FALSE)), VLOOKUP($B134,'Results-formatted 060121'!$A:BC,(BF$3+2),FALSE)))</f>
        <v>4</v>
      </c>
      <c r="BG134" s="95">
        <f>IF($C134 = "neg", (($D134+1) - VLOOKUP($B134,'Results-formatted 060121'!$A:BD,(BG$3+2),FALSE)), IF($C134 = "pos-neg", (3+VLOOKUP($B134,'Results-formatted 060121'!$A:BD,(BG$3+2),FALSE)), VLOOKUP($B134,'Results-formatted 060121'!$A:BD,(BG$3+2),FALSE)))</f>
        <v>4</v>
      </c>
      <c r="BH134" s="95">
        <f>IF($C134 = "neg", (($D134+1) - VLOOKUP($B134,'Results-formatted 060121'!$A:BE,(BH$3+2),FALSE)), IF($C134 = "pos-neg", (3+VLOOKUP($B134,'Results-formatted 060121'!$A:BE,(BH$3+2),FALSE)), VLOOKUP($B134,'Results-formatted 060121'!$A:BE,(BH$3+2),FALSE)))</f>
        <v>4</v>
      </c>
      <c r="BI134" s="95">
        <f>IF($C134 = "neg", (($D134+1) - VLOOKUP($B134,'Results-formatted 060121'!$A:BF,(BI$3+2),FALSE)), IF($C134 = "pos-neg", (3+VLOOKUP($B134,'Results-formatted 060121'!$A:BF,(BI$3+2),FALSE)), VLOOKUP($B134,'Results-formatted 060121'!$A:BF,(BI$3+2),FALSE)))</f>
        <v>4</v>
      </c>
      <c r="BJ134" s="95">
        <f>IF($C134 = "neg", (($D134+1) - VLOOKUP($B134,'Results-formatted 060121'!$A:BG,(BJ$3+2),FALSE)), IF($C134 = "pos-neg", (3+VLOOKUP($B134,'Results-formatted 060121'!$A:BG,(BJ$3+2),FALSE)), VLOOKUP($B134,'Results-formatted 060121'!$A:BG,(BJ$3+2),FALSE)))</f>
        <v>4</v>
      </c>
      <c r="BK134" s="95">
        <f>IF($C134 = "neg", (($D134+1) - VLOOKUP($B134,'Results-formatted 060121'!$A:BH,(BK$3+2),FALSE)), IF($C134 = "pos-neg", (3+VLOOKUP($B134,'Results-formatted 060121'!$A:BH,(BK$3+2),FALSE)), VLOOKUP($B134,'Results-formatted 060121'!$A:BH,(BK$3+2),FALSE)))</f>
        <v>4</v>
      </c>
      <c r="BL134" s="95">
        <f>IF($C134 = "neg", (($D134+1) - VLOOKUP($B134,'Results-formatted 060121'!$A:BI,(BL$3+2),FALSE)), IF($C134 = "pos-neg", (3+VLOOKUP($B134,'Results-formatted 060121'!$A:BI,(BL$3+2),FALSE)), VLOOKUP($B134,'Results-formatted 060121'!$A:BI,(BL$3+2),FALSE)))</f>
        <v>3</v>
      </c>
      <c r="BM134" s="95">
        <f>IF($C134 = "neg", (($D134+1) - VLOOKUP($B134,'Results-formatted 060121'!$A:BJ,(BM$3+2),FALSE)), IF($C134 = "pos-neg", (3+VLOOKUP($B134,'Results-formatted 060121'!$A:BJ,(BM$3+2),FALSE)), VLOOKUP($B134,'Results-formatted 060121'!$A:BJ,(BM$3+2),FALSE)))</f>
        <v>2</v>
      </c>
      <c r="BN134" s="95"/>
      <c r="BO134" s="95"/>
      <c r="BP134" s="95"/>
      <c r="BQ134" s="95"/>
      <c r="BR134" s="95"/>
      <c r="BS134" s="95"/>
      <c r="BT134" s="95"/>
      <c r="BU134" s="95"/>
      <c r="BV134" s="95"/>
      <c r="BW134" s="95"/>
      <c r="BX134" s="95"/>
      <c r="BY134" s="95"/>
      <c r="BZ134" s="95"/>
      <c r="CA134" s="95"/>
      <c r="CB134" s="95"/>
      <c r="CC134" s="95"/>
      <c r="CD134" s="99"/>
      <c r="CE134" s="25">
        <f>AVERAGE(F134:CD134)</f>
        <v>3.8</v>
      </c>
      <c r="CF134" s="25">
        <f t="shared" si="58"/>
        <v>0.93518782668854339</v>
      </c>
    </row>
    <row r="135" spans="2:84" ht="56" x14ac:dyDescent="0.15">
      <c r="B135" s="84" t="s">
        <v>457</v>
      </c>
      <c r="C135" s="86" t="s">
        <v>1166</v>
      </c>
      <c r="D135" s="2">
        <v>5</v>
      </c>
      <c r="E135" s="12" t="s">
        <v>936</v>
      </c>
      <c r="F135" s="95">
        <f>IF($C135 = "neg", (($D135+1) - VLOOKUP($B135,'Results-formatted 060121'!$A:$AJ,(F$3+2),FALSE)), IF($C135 = "pos-neg", (3+VLOOKUP($B135,'Results-formatted 060121'!$A:$AJ,(F$3+2),FALSE)), VLOOKUP($B135,'Results-formatted 060121'!$A:$AJ,(F$3+2),FALSE)))</f>
        <v>4</v>
      </c>
      <c r="G135" s="95">
        <f>IF($C135 = "neg", (($D135+1) - VLOOKUP($B135,'Results-formatted 060121'!$A:$AJ,(G$3+2),FALSE)), IF($C135 = "pos-neg", (3+VLOOKUP($B135,'Results-formatted 060121'!$A:$AJ,(G$3+2),FALSE)), VLOOKUP($B135,'Results-formatted 060121'!$A:$AJ,(G$3+2),FALSE)))</f>
        <v>5</v>
      </c>
      <c r="H135" s="95">
        <f>IF($C135 = "neg", (($D135+1) - VLOOKUP($B135,'Results-formatted 060121'!$A:$AJ,(H$3+2),FALSE)), IF($C135 = "pos-neg", (3+VLOOKUP($B135,'Results-formatted 060121'!$A:$AJ,(H$3+2),FALSE)), VLOOKUP($B135,'Results-formatted 060121'!$A:$AJ,(H$3+2),FALSE)))</f>
        <v>3</v>
      </c>
      <c r="I135" s="95">
        <f>IF($C135 = "neg", (($D135+1) - VLOOKUP($B135,'Results-formatted 060121'!$A:$AJ,(I$3+2),FALSE)), IF($C135 = "pos-neg", (3+VLOOKUP($B135,'Results-formatted 060121'!$A:$AJ,(I$3+2),FALSE)), VLOOKUP($B135,'Results-formatted 060121'!$A:$AJ,(I$3+2),FALSE)))</f>
        <v>5</v>
      </c>
      <c r="J135" s="95">
        <f>IF($C135 = "neg", (($D135+1) - VLOOKUP($B135,'Results-formatted 060121'!$A:$AJ,(J$3+2),FALSE)), IF($C135 = "pos-neg", (3+VLOOKUP($B135,'Results-formatted 060121'!$A:$AJ,(J$3+2),FALSE)), VLOOKUP($B135,'Results-formatted 060121'!$A:$AJ,(J$3+2),FALSE)))</f>
        <v>3</v>
      </c>
      <c r="K135" s="95">
        <f>IF($C135 = "neg", (($D135+1) - VLOOKUP($B135,'Results-formatted 060121'!$A:$AJ,(K$3+2),FALSE)), IF($C135 = "pos-neg", (3+VLOOKUP($B135,'Results-formatted 060121'!$A:$AJ,(K$3+2),FALSE)), VLOOKUP($B135,'Results-formatted 060121'!$A:$AJ,(K$3+2),FALSE)))</f>
        <v>2</v>
      </c>
      <c r="L135" s="95">
        <f>IF($C135 = "neg", (($D135+1) - VLOOKUP($B135,'Results-formatted 060121'!$A:$AJ,(L$3+2),FALSE)), IF($C135 = "pos-neg", (3+VLOOKUP($B135,'Results-formatted 060121'!$A:$AJ,(L$3+2),FALSE)), VLOOKUP($B135,'Results-formatted 060121'!$A:$AJ,(L$3+2),FALSE)))</f>
        <v>4</v>
      </c>
      <c r="M135" s="95">
        <f>IF($C135 = "neg", (($D135+1) - VLOOKUP($B135,'Results-formatted 060121'!$A:$AJ,(M$3+2),FALSE)), IF($C135 = "pos-neg", (3+VLOOKUP($B135,'Results-formatted 060121'!$A:$AJ,(M$3+2),FALSE)), VLOOKUP($B135,'Results-formatted 060121'!$A:$AJ,(M$3+2),FALSE)))</f>
        <v>4</v>
      </c>
      <c r="N135" s="95">
        <f>IF($C135 = "neg", (($D135+1) - VLOOKUP($B135,'Results-formatted 060121'!$A:$AJ,(N$3+2),FALSE)), IF($C135 = "pos-neg", (3+VLOOKUP($B135,'Results-formatted 060121'!$A:$AJ,(N$3+2),FALSE)), VLOOKUP($B135,'Results-formatted 060121'!$A:$AJ,(N$3+2),FALSE)))</f>
        <v>5</v>
      </c>
      <c r="O135" s="95">
        <f>IF($C135 = "neg", (($D135+1) - VLOOKUP($B135,'Results-formatted 060121'!$A:$AJ,(O$3+2),FALSE)), IF($C135 = "pos-neg", (3+VLOOKUP($B135,'Results-formatted 060121'!$A:$AJ,(O$3+2),FALSE)), VLOOKUP($B135,'Results-formatted 060121'!$A:$AJ,(O$3+2),FALSE)))</f>
        <v>5</v>
      </c>
      <c r="P135" s="95">
        <f>IF($C135 = "neg", (($D135+1) - VLOOKUP($B135,'Results-formatted 060121'!$A:$AJ,(P$3+2),FALSE)), IF($C135 = "pos-neg", (3+VLOOKUP($B135,'Results-formatted 060121'!$A:$AJ,(P$3+2),FALSE)), VLOOKUP($B135,'Results-formatted 060121'!$A:$AJ,(P$3+2),FALSE)))</f>
        <v>3</v>
      </c>
      <c r="Q135" s="95">
        <f>IF($C135 = "neg", (($D135+1) - VLOOKUP($B135,'Results-formatted 060121'!$A:$AJ,(Q$3+2),FALSE)), IF($C135 = "pos-neg", (3+VLOOKUP($B135,'Results-formatted 060121'!$A:$AJ,(Q$3+2),FALSE)), VLOOKUP($B135,'Results-formatted 060121'!$A:$AJ,(Q$3+2),FALSE)))</f>
        <v>4</v>
      </c>
      <c r="R135" s="95">
        <f>IF($C135 = "neg", (($D135+1) - VLOOKUP($B135,'Results-formatted 060121'!$A:$AJ,(R$3+2),FALSE)), IF($C135 = "pos-neg", (3+VLOOKUP($B135,'Results-formatted 060121'!$A:$AJ,(R$3+2),FALSE)), VLOOKUP($B135,'Results-formatted 060121'!$A:$AJ,(R$3+2),FALSE)))</f>
        <v>4</v>
      </c>
      <c r="S135" s="95">
        <f>IF($C135 = "neg", (($D135+1) - VLOOKUP($B135,'Results-formatted 060121'!$A:$AJ,(S$3+2),FALSE)), IF($C135 = "pos-neg", (3+VLOOKUP($B135,'Results-formatted 060121'!$A:$AJ,(S$3+2),FALSE)), VLOOKUP($B135,'Results-formatted 060121'!$A:$AJ,(S$3+2),FALSE)))</f>
        <v>3</v>
      </c>
      <c r="T135" s="95">
        <f>IF($C135 = "neg", (($D135+1) - VLOOKUP($B135,'Results-formatted 060121'!$A:$AJ,(T$3+2),FALSE)), IF($C135 = "pos-neg", (3+VLOOKUP($B135,'Results-formatted 060121'!$A:$AJ,(T$3+2),FALSE)), VLOOKUP($B135,'Results-formatted 060121'!$A:$AJ,(T$3+2),FALSE)))</f>
        <v>4</v>
      </c>
      <c r="U135" s="95">
        <f>IF($C135 = "neg", (($D135+1) - VLOOKUP($B135,'Results-formatted 060121'!$A:$AJ,(U$3+2),FALSE)), IF($C135 = "pos-neg", (3+VLOOKUP($B135,'Results-formatted 060121'!$A:$AJ,(U$3+2),FALSE)), VLOOKUP($B135,'Results-formatted 060121'!$A:$AJ,(U$3+2),FALSE)))</f>
        <v>4</v>
      </c>
      <c r="V135" s="95">
        <f>IF($C135 = "neg", (($D135+1) - VLOOKUP($B135,'Results-formatted 060121'!$A:$AJ,(V$3+2),FALSE)), IF($C135 = "pos-neg", (3+VLOOKUP($B135,'Results-formatted 060121'!$A:$AJ,(V$3+2),FALSE)), VLOOKUP($B135,'Results-formatted 060121'!$A:$AJ,(V$3+2),FALSE)))</f>
        <v>2</v>
      </c>
      <c r="W135" s="95">
        <f>IF($C135 = "neg", (($D135+1) - VLOOKUP($B135,'Results-formatted 060121'!$A:$AJ,(W$3+2),FALSE)), IF($C135 = "pos-neg", (3+VLOOKUP($B135,'Results-formatted 060121'!$A:$AJ,(W$3+2),FALSE)), VLOOKUP($B135,'Results-formatted 060121'!$A:$AJ,(W$3+2),FALSE)))</f>
        <v>4</v>
      </c>
      <c r="X135" s="95">
        <f>IF($C135 = "neg", (($D135+1) - VLOOKUP($B135,'Results-formatted 060121'!$A:$AJ,(X$3+2),FALSE)), IF($C135 = "pos-neg", (3+VLOOKUP($B135,'Results-formatted 060121'!$A:$AJ,(X$3+2),FALSE)), VLOOKUP($B135,'Results-formatted 060121'!$A:$AJ,(X$3+2),FALSE)))</f>
        <v>4</v>
      </c>
      <c r="Y135" s="95">
        <f>IF($C135 = "neg", (($D135+1) - VLOOKUP($B135,'Results-formatted 060121'!$A:$AJ,(Y$3+2),FALSE)), IF($C135 = "pos-neg", (3+VLOOKUP($B135,'Results-formatted 060121'!$A:$AJ,(Y$3+2),FALSE)), VLOOKUP($B135,'Results-formatted 060121'!$A:$AJ,(Y$3+2),FALSE)))</f>
        <v>4</v>
      </c>
      <c r="Z135" s="95">
        <f>IF($C135 = "neg", (($D135+1) - VLOOKUP($B135,'Results-formatted 060121'!$A:$AJ,(Z$3+2),FALSE)), IF($C135 = "pos-neg", (3+VLOOKUP($B135,'Results-formatted 060121'!$A:$AJ,(Z$3+2),FALSE)), VLOOKUP($B135,'Results-formatted 060121'!$A:$AJ,(Z$3+2),FALSE)))</f>
        <v>3</v>
      </c>
      <c r="AA135" s="95">
        <f>IF($C135 = "neg", (($D135+1) - VLOOKUP($B135,'Results-formatted 060121'!$A:$AJ,(AA$3+2),FALSE)), IF($C135 = "pos-neg", (3+VLOOKUP($B135,'Results-formatted 060121'!$A:$AJ,(AA$3+2),FALSE)), VLOOKUP($B135,'Results-formatted 060121'!$A:$AJ,(AA$3+2),FALSE)))</f>
        <v>5</v>
      </c>
      <c r="AB135" s="95">
        <f>IF($C135 = "neg", (($D135+1) - VLOOKUP($B135,'Results-formatted 060121'!$A:$AJ,(AB$3+2),FALSE)), IF($C135 = "pos-neg", (3+VLOOKUP($B135,'Results-formatted 060121'!$A:$AJ,(AB$3+2),FALSE)), VLOOKUP($B135,'Results-formatted 060121'!$A:$AJ,(AB$3+2),FALSE)))</f>
        <v>4</v>
      </c>
      <c r="AC135" s="95">
        <f>IF($C135 = "neg", (($D135+1) - VLOOKUP($B135,'Results-formatted 060121'!$A:$AJ,(AC$3+2),FALSE)), IF($C135 = "pos-neg", (3+VLOOKUP($B135,'Results-formatted 060121'!$A:$AJ,(AC$3+2),FALSE)), VLOOKUP($B135,'Results-formatted 060121'!$A:$AJ,(AC$3+2),FALSE)))</f>
        <v>3</v>
      </c>
      <c r="AD135" s="95">
        <f>IF($C135 = "neg", (($D135+1) - VLOOKUP($B135,'Results-formatted 060121'!$A:$AJ,(AD$3+2),FALSE)), IF($C135 = "pos-neg", (3+VLOOKUP($B135,'Results-formatted 060121'!$A:$AJ,(AD$3+2),FALSE)), VLOOKUP($B135,'Results-formatted 060121'!$A:$AJ,(AD$3+2),FALSE)))</f>
        <v>4</v>
      </c>
      <c r="AE135" s="95">
        <f>IF($C135 = "neg", (($D135+1) - VLOOKUP($B135,'Results-formatted 060121'!$A:$AJ,(AE$3+2),FALSE)), IF($C135 = "pos-neg", (3+VLOOKUP($B135,'Results-formatted 060121'!$A:$AJ,(AE$3+2),FALSE)), VLOOKUP($B135,'Results-formatted 060121'!$A:$AJ,(AE$3+2),FALSE)))</f>
        <v>4</v>
      </c>
      <c r="AF135" s="95">
        <f>IF($C135 = "neg", (($D135+1) - VLOOKUP($B135,'Results-formatted 060121'!$A:$AJ,(AF$3+2),FALSE)), IF($C135 = "pos-neg", (3+VLOOKUP($B135,'Results-formatted 060121'!$A:$AJ,(AF$3+2),FALSE)), VLOOKUP($B135,'Results-formatted 060121'!$A:$AJ,(AF$3+2),FALSE)))</f>
        <v>5</v>
      </c>
      <c r="AG135" s="95">
        <f>IF($C135 = "neg", (($D135+1) - VLOOKUP($B135,'Results-formatted 060121'!$A:$AJ,(AG$3+2),FALSE)), IF($C135 = "pos-neg", (3+VLOOKUP($B135,'Results-formatted 060121'!$A:$AJ,(AG$3+2),FALSE)), VLOOKUP($B135,'Results-formatted 060121'!$A:$AJ,(AG$3+2),FALSE)))</f>
        <v>3</v>
      </c>
      <c r="AH135" s="95">
        <f>IF($C135 = "neg", (($D135+1) - VLOOKUP($B135,'Results-formatted 060121'!$A:$AJ,(AH$3+2),FALSE)), IF($C135 = "pos-neg", (3+VLOOKUP($B135,'Results-formatted 060121'!$A:$AJ,(AH$3+2),FALSE)), VLOOKUP($B135,'Results-formatted 060121'!$A:$AJ,(AH$3+2),FALSE)))</f>
        <v>4</v>
      </c>
      <c r="AI135" s="95">
        <f>IF($C135 = "neg", (($D135+1) - VLOOKUP($B135,'Results-formatted 060121'!$A:$AJ,(AI$3+2),FALSE)), IF($C135 = "pos-neg", (3+VLOOKUP($B135,'Results-formatted 060121'!$A:$AJ,(AI$3+2),FALSE)), VLOOKUP($B135,'Results-formatted 060121'!$A:$AJ,(AI$3+2),FALSE)))</f>
        <v>4</v>
      </c>
      <c r="AJ135" s="95">
        <f>IF($C135 = "neg", (($D135+1) - VLOOKUP($B135,'Results-formatted 060121'!$A:$AJ,(AJ$3+2),FALSE)), IF($C135 = "pos-neg", (3+VLOOKUP($B135,'Results-formatted 060121'!$A:$AJ,(AJ$3+2),FALSE)), VLOOKUP($B135,'Results-formatted 060121'!$A:$AJ,(AJ$3+2),FALSE)))</f>
        <v>5</v>
      </c>
      <c r="AK135" s="95">
        <f>IF($C135 = "neg", (($D135+1) - VLOOKUP($B135,'Results-formatted 060121'!$A:$AJ,(AK$3+2),FALSE)), IF($C135 = "pos-neg", (3+VLOOKUP($B135,'Results-formatted 060121'!$A:$AJ,(AK$3+2),FALSE)), VLOOKUP($B135,'Results-formatted 060121'!$A:$AJ,(AK$3+2),FALSE)))</f>
        <v>4</v>
      </c>
      <c r="AL135" s="95">
        <f>IF($C135 = "neg", (($D135+1) - VLOOKUP($B135,'Results-formatted 060121'!$A:$AJ,(AL$3+2),FALSE)), IF($C135 = "pos-neg", (3+VLOOKUP($B135,'Results-formatted 060121'!$A:$AJ,(AL$3+2),FALSE)), VLOOKUP($B135,'Results-formatted 060121'!$A:$AJ,(AL$3+2),FALSE)))</f>
        <v>4</v>
      </c>
      <c r="AM135" s="95">
        <f>IF($C135 = "neg", (($D135+1) - VLOOKUP($B135,'Results-formatted 060121'!$A:AJ,(AM$3+2),FALSE)), IF($C135 = "pos-neg", (3+VLOOKUP($B135,'Results-formatted 060121'!$A:AJ,(AM$3+2),FALSE)), VLOOKUP($B135,'Results-formatted 060121'!$A:AJ,(AM$3+2),FALSE)))</f>
        <v>5</v>
      </c>
      <c r="AN135" s="95">
        <f>IF($C135 = "neg", (($D135+1) - VLOOKUP($B135,'Results-formatted 060121'!$A:AK,(AN$3+2),FALSE)), IF($C135 = "pos-neg", (3+VLOOKUP($B135,'Results-formatted 060121'!$A:AK,(AN$3+2),FALSE)), VLOOKUP($B135,'Results-formatted 060121'!$A:AK,(AN$3+2),FALSE)))</f>
        <v>4</v>
      </c>
      <c r="AO135" s="95">
        <f>IF($C135 = "neg", (($D135+1) - VLOOKUP($B135,'Results-formatted 060121'!$A:AL,(AO$3+2),FALSE)), IF($C135 = "pos-neg", (3+VLOOKUP($B135,'Results-formatted 060121'!$A:AL,(AO$3+2),FALSE)), VLOOKUP($B135,'Results-formatted 060121'!$A:AL,(AO$3+2),FALSE)))</f>
        <v>4</v>
      </c>
      <c r="AP135" s="95">
        <f>IF($C135 = "neg", (($D135+1) - VLOOKUP($B135,'Results-formatted 060121'!$A:AM,(AP$3+2),FALSE)), IF($C135 = "pos-neg", (3+VLOOKUP($B135,'Results-formatted 060121'!$A:AM,(AP$3+2),FALSE)), VLOOKUP($B135,'Results-formatted 060121'!$A:AM,(AP$3+2),FALSE)))</f>
        <v>5</v>
      </c>
      <c r="AQ135" s="95">
        <f>IF($C135 = "neg", (($D135+1) - VLOOKUP($B135,'Results-formatted 060121'!$A:AN,(AQ$3+2),FALSE)), IF($C135 = "pos-neg", (3+VLOOKUP($B135,'Results-formatted 060121'!$A:AN,(AQ$3+2),FALSE)), VLOOKUP($B135,'Results-formatted 060121'!$A:AN,(AQ$3+2),FALSE)))</f>
        <v>4</v>
      </c>
      <c r="AR135" s="95">
        <f>IF($C135 = "neg", (($D135+1) - VLOOKUP($B135,'Results-formatted 060121'!$A:AO,(AR$3+2),FALSE)), IF($C135 = "pos-neg", (3+VLOOKUP($B135,'Results-formatted 060121'!$A:AO,(AR$3+2),FALSE)), VLOOKUP($B135,'Results-formatted 060121'!$A:AO,(AR$3+2),FALSE)))</f>
        <v>4</v>
      </c>
      <c r="AS135" s="95">
        <f>IF($C135 = "neg", (($D135+1) - VLOOKUP($B135,'Results-formatted 060121'!$A:AP,(AS$3+2),FALSE)), IF($C135 = "pos-neg", (3+VLOOKUP($B135,'Results-formatted 060121'!$A:AP,(AS$3+2),FALSE)), VLOOKUP($B135,'Results-formatted 060121'!$A:AP,(AS$3+2),FALSE)))</f>
        <v>3</v>
      </c>
      <c r="AT135" s="95">
        <f>IF($C135 = "neg", (($D135+1) - VLOOKUP($B135,'Results-formatted 060121'!$A:AQ,(AT$3+2),FALSE)), IF($C135 = "pos-neg", (3+VLOOKUP($B135,'Results-formatted 060121'!$A:AQ,(AT$3+2),FALSE)), VLOOKUP($B135,'Results-formatted 060121'!$A:AQ,(AT$3+2),FALSE)))</f>
        <v>5</v>
      </c>
      <c r="AU135" s="95">
        <f>IF($C135 = "neg", (($D135+1) - VLOOKUP($B135,'Results-formatted 060121'!$A:AR,(AU$3+2),FALSE)), IF($C135 = "pos-neg", (3+VLOOKUP($B135,'Results-formatted 060121'!$A:AR,(AU$3+2),FALSE)), VLOOKUP($B135,'Results-formatted 060121'!$A:AR,(AU$3+2),FALSE)))</f>
        <v>4</v>
      </c>
      <c r="AV135" s="95">
        <f>IF($C135 = "neg", (($D135+1) - VLOOKUP($B135,'Results-formatted 060121'!$A:AS,(AV$3+2),FALSE)), IF($C135 = "pos-neg", (3+VLOOKUP($B135,'Results-formatted 060121'!$A:AS,(AV$3+2),FALSE)), VLOOKUP($B135,'Results-formatted 060121'!$A:AS,(AV$3+2),FALSE)))</f>
        <v>4</v>
      </c>
      <c r="AW135" s="95">
        <f>IF($C135 = "neg", (($D135+1) - VLOOKUP($B135,'Results-formatted 060121'!$A:AT,(AW$3+2),FALSE)), IF($C135 = "pos-neg", (3+VLOOKUP($B135,'Results-formatted 060121'!$A:AT,(AW$3+2),FALSE)), VLOOKUP($B135,'Results-formatted 060121'!$A:AT,(AW$3+2),FALSE)))</f>
        <v>3</v>
      </c>
      <c r="AX135" s="95">
        <f>IF($C135 = "neg", (($D135+1) - VLOOKUP($B135,'Results-formatted 060121'!$A:AU,(AX$3+2),FALSE)), IF($C135 = "pos-neg", (3+VLOOKUP($B135,'Results-formatted 060121'!$A:AU,(AX$3+2),FALSE)), VLOOKUP($B135,'Results-formatted 060121'!$A:AU,(AX$3+2),FALSE)))</f>
        <v>1</v>
      </c>
      <c r="AY135" s="95">
        <f>IF($C135 = "neg", (($D135+1) - VLOOKUP($B135,'Results-formatted 060121'!$A:AV,(AY$3+2),FALSE)), IF($C135 = "pos-neg", (3+VLOOKUP($B135,'Results-formatted 060121'!$A:AV,(AY$3+2),FALSE)), VLOOKUP($B135,'Results-formatted 060121'!$A:AV,(AY$3+2),FALSE)))</f>
        <v>4</v>
      </c>
      <c r="AZ135" s="95">
        <f>IF($C135 = "neg", (($D135+1) - VLOOKUP($B135,'Results-formatted 060121'!$A:AW,(AZ$3+2),FALSE)), IF($C135 = "pos-neg", (3+VLOOKUP($B135,'Results-formatted 060121'!$A:AW,(AZ$3+2),FALSE)), VLOOKUP($B135,'Results-formatted 060121'!$A:AW,(AZ$3+2),FALSE)))</f>
        <v>3</v>
      </c>
      <c r="BA135" s="95">
        <f>IF($C135 = "neg", (($D135+1) - VLOOKUP($B135,'Results-formatted 060121'!$A:AX,(BA$3+2),FALSE)), IF($C135 = "pos-neg", (3+VLOOKUP($B135,'Results-formatted 060121'!$A:AX,(BA$3+2),FALSE)), VLOOKUP($B135,'Results-formatted 060121'!$A:AX,(BA$3+2),FALSE)))</f>
        <v>4</v>
      </c>
      <c r="BB135" s="95">
        <f>IF($C135 = "neg", (($D135+1) - VLOOKUP($B135,'Results-formatted 060121'!$A:AY,(BB$3+2),FALSE)), IF($C135 = "pos-neg", (3+VLOOKUP($B135,'Results-formatted 060121'!$A:AY,(BB$3+2),FALSE)), VLOOKUP($B135,'Results-formatted 060121'!$A:AY,(BB$3+2),FALSE)))</f>
        <v>5</v>
      </c>
      <c r="BC135" s="95">
        <f>IF($C135 = "neg", (($D135+1) - VLOOKUP($B135,'Results-formatted 060121'!$A:AZ,(BC$3+2),FALSE)), IF($C135 = "pos-neg", (3+VLOOKUP($B135,'Results-formatted 060121'!$A:AZ,(BC$3+2),FALSE)), VLOOKUP($B135,'Results-formatted 060121'!$A:AZ,(BC$3+2),FALSE)))</f>
        <v>4</v>
      </c>
      <c r="BD135" s="95">
        <f>IF($C135 = "neg", (($D135+1) - VLOOKUP($B135,'Results-formatted 060121'!$A:BA,(BD$3+2),FALSE)), IF($C135 = "pos-neg", (3+VLOOKUP($B135,'Results-formatted 060121'!$A:BA,(BD$3+2),FALSE)), VLOOKUP($B135,'Results-formatted 060121'!$A:BA,(BD$3+2),FALSE)))</f>
        <v>3</v>
      </c>
      <c r="BE135" s="95">
        <f>IF($C135 = "neg", (($D135+1) - VLOOKUP($B135,'Results-formatted 060121'!$A:BB,(BE$3+2),FALSE)), IF($C135 = "pos-neg", (3+VLOOKUP($B135,'Results-formatted 060121'!$A:BB,(BE$3+2),FALSE)), VLOOKUP($B135,'Results-formatted 060121'!$A:BB,(BE$3+2),FALSE)))</f>
        <v>4</v>
      </c>
      <c r="BF135" s="95">
        <f>IF($C135 = "neg", (($D135+1) - VLOOKUP($B135,'Results-formatted 060121'!$A:BC,(BF$3+2),FALSE)), IF($C135 = "pos-neg", (3+VLOOKUP($B135,'Results-formatted 060121'!$A:BC,(BF$3+2),FALSE)), VLOOKUP($B135,'Results-formatted 060121'!$A:BC,(BF$3+2),FALSE)))</f>
        <v>4</v>
      </c>
      <c r="BG135" s="95">
        <f>IF($C135 = "neg", (($D135+1) - VLOOKUP($B135,'Results-formatted 060121'!$A:BD,(BG$3+2),FALSE)), IF($C135 = "pos-neg", (3+VLOOKUP($B135,'Results-formatted 060121'!$A:BD,(BG$3+2),FALSE)), VLOOKUP($B135,'Results-formatted 060121'!$A:BD,(BG$3+2),FALSE)))</f>
        <v>3</v>
      </c>
      <c r="BH135" s="95">
        <f>IF($C135 = "neg", (($D135+1) - VLOOKUP($B135,'Results-formatted 060121'!$A:BE,(BH$3+2),FALSE)), IF($C135 = "pos-neg", (3+VLOOKUP($B135,'Results-formatted 060121'!$A:BE,(BH$3+2),FALSE)), VLOOKUP($B135,'Results-formatted 060121'!$A:BE,(BH$3+2),FALSE)))</f>
        <v>3</v>
      </c>
      <c r="BI135" s="95">
        <f>IF($C135 = "neg", (($D135+1) - VLOOKUP($B135,'Results-formatted 060121'!$A:BF,(BI$3+2),FALSE)), IF($C135 = "pos-neg", (3+VLOOKUP($B135,'Results-formatted 060121'!$A:BF,(BI$3+2),FALSE)), VLOOKUP($B135,'Results-formatted 060121'!$A:BF,(BI$3+2),FALSE)))</f>
        <v>4</v>
      </c>
      <c r="BJ135" s="95">
        <f>IF($C135 = "neg", (($D135+1) - VLOOKUP($B135,'Results-formatted 060121'!$A:BG,(BJ$3+2),FALSE)), IF($C135 = "pos-neg", (3+VLOOKUP($B135,'Results-formatted 060121'!$A:BG,(BJ$3+2),FALSE)), VLOOKUP($B135,'Results-formatted 060121'!$A:BG,(BJ$3+2),FALSE)))</f>
        <v>4</v>
      </c>
      <c r="BK135" s="95">
        <f>IF($C135 = "neg", (($D135+1) - VLOOKUP($B135,'Results-formatted 060121'!$A:BH,(BK$3+2),FALSE)), IF($C135 = "pos-neg", (3+VLOOKUP($B135,'Results-formatted 060121'!$A:BH,(BK$3+2),FALSE)), VLOOKUP($B135,'Results-formatted 060121'!$A:BH,(BK$3+2),FALSE)))</f>
        <v>4</v>
      </c>
      <c r="BL135" s="95">
        <f>IF($C135 = "neg", (($D135+1) - VLOOKUP($B135,'Results-formatted 060121'!$A:BI,(BL$3+2),FALSE)), IF($C135 = "pos-neg", (3+VLOOKUP($B135,'Results-formatted 060121'!$A:BI,(BL$3+2),FALSE)), VLOOKUP($B135,'Results-formatted 060121'!$A:BI,(BL$3+2),FALSE)))</f>
        <v>2</v>
      </c>
      <c r="BM135" s="95">
        <f>IF($C135 = "neg", (($D135+1) - VLOOKUP($B135,'Results-formatted 060121'!$A:BJ,(BM$3+2),FALSE)), IF($C135 = "pos-neg", (3+VLOOKUP($B135,'Results-formatted 060121'!$A:BJ,(BM$3+2),FALSE)), VLOOKUP($B135,'Results-formatted 060121'!$A:BJ,(BM$3+2),FALSE)))</f>
        <v>3</v>
      </c>
      <c r="BN135" s="95"/>
      <c r="BO135" s="95"/>
      <c r="BP135" s="95"/>
      <c r="BQ135" s="95"/>
      <c r="BR135" s="95"/>
      <c r="BS135" s="95"/>
      <c r="BT135" s="95"/>
      <c r="BU135" s="95"/>
      <c r="BV135" s="95"/>
      <c r="BW135" s="95"/>
      <c r="BX135" s="95"/>
      <c r="BY135" s="95"/>
      <c r="BZ135" s="95"/>
      <c r="CA135" s="95"/>
      <c r="CB135" s="95"/>
      <c r="CC135" s="95"/>
      <c r="CD135" s="99"/>
      <c r="CE135" s="25">
        <f>AVERAGE(F135:CD135)</f>
        <v>3.8</v>
      </c>
      <c r="CF135" s="25">
        <f t="shared" si="58"/>
        <v>0.85964123379899471</v>
      </c>
    </row>
    <row r="136" spans="2:84" ht="17" x14ac:dyDescent="0.15">
      <c r="B136" s="84"/>
      <c r="E136" s="18" t="s">
        <v>102</v>
      </c>
      <c r="F136" s="34"/>
      <c r="G136" s="34"/>
      <c r="H136" s="34">
        <f t="shared" ref="H136" si="119">IF(ISNUMBER(H137), AVERAGE(H137:H140), "")</f>
        <v>3.25</v>
      </c>
      <c r="I136" s="34">
        <f t="shared" ref="I136" si="120">IF(ISNUMBER(I137), AVERAGE(I137:I140), "")</f>
        <v>5</v>
      </c>
      <c r="J136" s="34"/>
      <c r="K136" s="34">
        <f t="shared" ref="K136" si="121">IF(ISNUMBER(K137), AVERAGE(K137:K140), "")</f>
        <v>5</v>
      </c>
      <c r="L136" s="34">
        <f t="shared" ref="L136" si="122">IF(ISNUMBER(L137), AVERAGE(L137:L140), "")</f>
        <v>4.5</v>
      </c>
      <c r="M136" s="34">
        <f t="shared" ref="M136" si="123">IF(ISNUMBER(M137), AVERAGE(M137:M140), "")</f>
        <v>4</v>
      </c>
      <c r="N136" s="34"/>
      <c r="O136" s="34">
        <f t="shared" ref="O136" si="124">IF(ISNUMBER(O137), AVERAGE(O137:O140), "")</f>
        <v>5</v>
      </c>
      <c r="P136" s="34">
        <f t="shared" ref="P136" si="125">IF(ISNUMBER(P137), AVERAGE(P137:P140), "")</f>
        <v>3.25</v>
      </c>
      <c r="Q136" s="34">
        <f t="shared" ref="Q136" si="126">IF(ISNUMBER(Q137), AVERAGE(Q137:Q140), "")</f>
        <v>4.5</v>
      </c>
      <c r="R136" s="34">
        <f t="shared" ref="R136" si="127">IF(ISNUMBER(R137), AVERAGE(R137:R140), "")</f>
        <v>4</v>
      </c>
      <c r="S136" s="34">
        <f t="shared" ref="S136" si="128">IF(ISNUMBER(S137), AVERAGE(S137:S140), "")</f>
        <v>4.5</v>
      </c>
      <c r="T136" s="34">
        <f t="shared" ref="T136" si="129">IF(ISNUMBER(T137), AVERAGE(T137:T140), "")</f>
        <v>5</v>
      </c>
      <c r="U136" s="34">
        <f t="shared" ref="U136" si="130">IF(ISNUMBER(U137), AVERAGE(U137:U140), "")</f>
        <v>5</v>
      </c>
      <c r="V136" s="34">
        <f t="shared" ref="V136" si="131">IF(ISNUMBER(V137), AVERAGE(V137:V140), "")</f>
        <v>2.5</v>
      </c>
      <c r="W136" s="34">
        <f t="shared" ref="W136" si="132">IF(ISNUMBER(W137), AVERAGE(W137:W140), "")</f>
        <v>4</v>
      </c>
      <c r="X136" s="34">
        <f t="shared" ref="X136" si="133">IF(ISNUMBER(X137), AVERAGE(X137:X140), "")</f>
        <v>4</v>
      </c>
      <c r="Y136" s="34">
        <f t="shared" ref="Y136" si="134">IF(ISNUMBER(Y137), AVERAGE(Y137:Y140), "")</f>
        <v>3.5</v>
      </c>
      <c r="Z136" s="34">
        <f t="shared" ref="Z136" si="135">IF(ISNUMBER(Z137), AVERAGE(Z137:Z140), "")</f>
        <v>3.25</v>
      </c>
      <c r="AA136" s="34">
        <f t="shared" ref="AA136" si="136">IF(ISNUMBER(AA137), AVERAGE(AA137:AA140), "")</f>
        <v>4.5</v>
      </c>
      <c r="AB136" s="34">
        <f t="shared" ref="AB136" si="137">IF(ISNUMBER(AB137), AVERAGE(AB137:AB140), "")</f>
        <v>5</v>
      </c>
      <c r="AC136" s="34">
        <f t="shared" ref="AC136" si="138">IF(ISNUMBER(AC137), AVERAGE(AC137:AC140), "")</f>
        <v>3.25</v>
      </c>
      <c r="AD136" s="34">
        <f t="shared" ref="AD136" si="139">IF(ISNUMBER(AD137), AVERAGE(AD137:AD140), "")</f>
        <v>4</v>
      </c>
      <c r="AE136" s="34">
        <f t="shared" ref="AE136" si="140">IF(ISNUMBER(AE137), AVERAGE(AE137:AE140), "")</f>
        <v>4.75</v>
      </c>
      <c r="AF136" s="34">
        <f t="shared" ref="AF136" si="141">IF(ISNUMBER(AF137), AVERAGE(AF137:AF140), "")</f>
        <v>3.25</v>
      </c>
      <c r="AG136" s="34">
        <f t="shared" ref="AG136" si="142">IF(ISNUMBER(AG137), AVERAGE(AG137:AG140), "")</f>
        <v>4.75</v>
      </c>
      <c r="AH136" s="34">
        <f t="shared" ref="AH136" si="143">IF(ISNUMBER(AH137), AVERAGE(AH137:AH140), "")</f>
        <v>3</v>
      </c>
      <c r="AI136" s="34">
        <f t="shared" ref="AI136" si="144">IF(ISNUMBER(AI137), AVERAGE(AI137:AI140), "")</f>
        <v>4.5</v>
      </c>
      <c r="AJ136" s="34">
        <f t="shared" ref="AJ136" si="145">IF(ISNUMBER(AJ137), AVERAGE(AJ137:AJ140), "")</f>
        <v>4.75</v>
      </c>
      <c r="AK136" s="34"/>
      <c r="AL136" s="34">
        <f t="shared" ref="AL136" si="146">IF(ISNUMBER(AL137), AVERAGE(AL137:AL140), "")</f>
        <v>3.75</v>
      </c>
      <c r="AM136" s="34">
        <f t="shared" ref="AM136:BM136" si="147">IF(ISNUMBER(AM137), AVERAGE(AM137:AM140), "")</f>
        <v>4.5</v>
      </c>
      <c r="AN136" s="34">
        <f t="shared" si="147"/>
        <v>4</v>
      </c>
      <c r="AO136" s="34">
        <f t="shared" si="147"/>
        <v>4.5</v>
      </c>
      <c r="AP136" s="34">
        <f t="shared" si="147"/>
        <v>4.5</v>
      </c>
      <c r="AQ136" s="34">
        <f t="shared" si="147"/>
        <v>4.5</v>
      </c>
      <c r="AR136" s="34">
        <f t="shared" si="147"/>
        <v>4.5</v>
      </c>
      <c r="AS136" s="34">
        <f t="shared" si="147"/>
        <v>4</v>
      </c>
      <c r="AT136" s="34">
        <f t="shared" si="147"/>
        <v>5</v>
      </c>
      <c r="AU136" s="34">
        <f t="shared" si="147"/>
        <v>4.25</v>
      </c>
      <c r="AV136" s="34">
        <f t="shared" si="147"/>
        <v>5</v>
      </c>
      <c r="AW136" s="34">
        <f t="shared" si="147"/>
        <v>3.75</v>
      </c>
      <c r="AX136" s="34">
        <f t="shared" si="147"/>
        <v>1</v>
      </c>
      <c r="AY136" s="34">
        <f t="shared" si="147"/>
        <v>3.75</v>
      </c>
      <c r="AZ136" s="34">
        <f t="shared" si="147"/>
        <v>4</v>
      </c>
      <c r="BA136" s="34">
        <f t="shared" si="147"/>
        <v>4</v>
      </c>
      <c r="BB136" s="34">
        <f t="shared" si="147"/>
        <v>4.75</v>
      </c>
      <c r="BC136" s="34">
        <f t="shared" si="147"/>
        <v>5</v>
      </c>
      <c r="BD136" s="34">
        <f t="shared" si="147"/>
        <v>4.25</v>
      </c>
      <c r="BE136" s="34">
        <f t="shared" si="147"/>
        <v>4.25</v>
      </c>
      <c r="BF136" s="34">
        <f t="shared" si="147"/>
        <v>3.75</v>
      </c>
      <c r="BG136" s="34">
        <f t="shared" si="147"/>
        <v>3.75</v>
      </c>
      <c r="BH136" s="34">
        <f t="shared" si="147"/>
        <v>3.75</v>
      </c>
      <c r="BI136" s="34">
        <f t="shared" si="147"/>
        <v>5</v>
      </c>
      <c r="BJ136" s="34">
        <f t="shared" si="147"/>
        <v>3</v>
      </c>
      <c r="BK136" s="34">
        <f t="shared" si="147"/>
        <v>4.5</v>
      </c>
      <c r="BL136" s="34">
        <f t="shared" si="147"/>
        <v>1.5</v>
      </c>
      <c r="BM136" s="34">
        <f t="shared" si="147"/>
        <v>4.25</v>
      </c>
      <c r="BN136" s="34"/>
      <c r="BO136" s="34"/>
      <c r="BP136" s="34"/>
      <c r="BQ136" s="34"/>
      <c r="BR136" s="34"/>
      <c r="BS136" s="34"/>
      <c r="BT136" s="34"/>
      <c r="BU136" s="34"/>
      <c r="BV136" s="34"/>
      <c r="BW136" s="34"/>
      <c r="BX136" s="34"/>
      <c r="BY136" s="34"/>
      <c r="BZ136" s="34"/>
      <c r="CA136" s="34"/>
      <c r="CB136" s="34"/>
      <c r="CC136" s="34"/>
      <c r="CD136" s="34" t="str">
        <f t="shared" ref="CD136" si="148">IF(ISNUMBER(CD137), AVERAGE(CD137:CD140), "")</f>
        <v/>
      </c>
      <c r="CE136" s="32">
        <f>AVERAGE(CE137:CE140)</f>
        <v>4.0875000000000004</v>
      </c>
      <c r="CF136" s="32">
        <f t="shared" si="58"/>
        <v>0.83640846754389331</v>
      </c>
    </row>
    <row r="137" spans="2:84" ht="56" x14ac:dyDescent="0.15">
      <c r="B137" s="84" t="s">
        <v>458</v>
      </c>
      <c r="C137" s="86" t="s">
        <v>1166</v>
      </c>
      <c r="D137" s="2">
        <v>5</v>
      </c>
      <c r="E137" s="12" t="s">
        <v>937</v>
      </c>
      <c r="F137" s="95">
        <f>IF($C137 = "neg", (($D137+1) - VLOOKUP($B137,'Results-formatted 060121'!$A:$AJ,(F$3+2),FALSE)), IF($C137 = "pos-neg", (3+VLOOKUP($B137,'Results-formatted 060121'!$A:$AJ,(F$3+2),FALSE)), VLOOKUP($B137,'Results-formatted 060121'!$A:$AJ,(F$3+2),FALSE)))</f>
        <v>4</v>
      </c>
      <c r="G137" s="95">
        <f>IF($C137 = "neg", (($D137+1) - VLOOKUP($B137,'Results-formatted 060121'!$A:$AJ,(G$3+2),FALSE)), IF($C137 = "pos-neg", (3+VLOOKUP($B137,'Results-formatted 060121'!$A:$AJ,(G$3+2),FALSE)), VLOOKUP($B137,'Results-formatted 060121'!$A:$AJ,(G$3+2),FALSE)))</f>
        <v>5</v>
      </c>
      <c r="H137" s="95">
        <f>IF($C137 = "neg", (($D137+1) - VLOOKUP($B137,'Results-formatted 060121'!$A:$AJ,(H$3+2),FALSE)), IF($C137 = "pos-neg", (3+VLOOKUP($B137,'Results-formatted 060121'!$A:$AJ,(H$3+2),FALSE)), VLOOKUP($B137,'Results-formatted 060121'!$A:$AJ,(H$3+2),FALSE)))</f>
        <v>3</v>
      </c>
      <c r="I137" s="95">
        <f>IF($C137 = "neg", (($D137+1) - VLOOKUP($B137,'Results-formatted 060121'!$A:$AJ,(I$3+2),FALSE)), IF($C137 = "pos-neg", (3+VLOOKUP($B137,'Results-formatted 060121'!$A:$AJ,(I$3+2),FALSE)), VLOOKUP($B137,'Results-formatted 060121'!$A:$AJ,(I$3+2),FALSE)))</f>
        <v>5</v>
      </c>
      <c r="J137" s="95">
        <f>IF($C137 = "neg", (($D137+1) - VLOOKUP($B137,'Results-formatted 060121'!$A:$AJ,(J$3+2),FALSE)), IF($C137 = "pos-neg", (3+VLOOKUP($B137,'Results-formatted 060121'!$A:$AJ,(J$3+2),FALSE)), VLOOKUP($B137,'Results-formatted 060121'!$A:$AJ,(J$3+2),FALSE)))</f>
        <v>3</v>
      </c>
      <c r="K137" s="95">
        <f>IF($C137 = "neg", (($D137+1) - VLOOKUP($B137,'Results-formatted 060121'!$A:$AJ,(K$3+2),FALSE)), IF($C137 = "pos-neg", (3+VLOOKUP($B137,'Results-formatted 060121'!$A:$AJ,(K$3+2),FALSE)), VLOOKUP($B137,'Results-formatted 060121'!$A:$AJ,(K$3+2),FALSE)))</f>
        <v>5</v>
      </c>
      <c r="L137" s="95">
        <f>IF($C137 = "neg", (($D137+1) - VLOOKUP($B137,'Results-formatted 060121'!$A:$AJ,(L$3+2),FALSE)), IF($C137 = "pos-neg", (3+VLOOKUP($B137,'Results-formatted 060121'!$A:$AJ,(L$3+2),FALSE)), VLOOKUP($B137,'Results-formatted 060121'!$A:$AJ,(L$3+2),FALSE)))</f>
        <v>5</v>
      </c>
      <c r="M137" s="95">
        <f>IF($C137 = "neg", (($D137+1) - VLOOKUP($B137,'Results-formatted 060121'!$A:$AJ,(M$3+2),FALSE)), IF($C137 = "pos-neg", (3+VLOOKUP($B137,'Results-formatted 060121'!$A:$AJ,(M$3+2),FALSE)), VLOOKUP($B137,'Results-formatted 060121'!$A:$AJ,(M$3+2),FALSE)))</f>
        <v>4</v>
      </c>
      <c r="N137" s="95">
        <f>IF($C137 = "neg", (($D137+1) - VLOOKUP($B137,'Results-formatted 060121'!$A:$AJ,(N$3+2),FALSE)), IF($C137 = "pos-neg", (3+VLOOKUP($B137,'Results-formatted 060121'!$A:$AJ,(N$3+2),FALSE)), VLOOKUP($B137,'Results-formatted 060121'!$A:$AJ,(N$3+2),FALSE)))</f>
        <v>5</v>
      </c>
      <c r="O137" s="95">
        <f>IF($C137 = "neg", (($D137+1) - VLOOKUP($B137,'Results-formatted 060121'!$A:$AJ,(O$3+2),FALSE)), IF($C137 = "pos-neg", (3+VLOOKUP($B137,'Results-formatted 060121'!$A:$AJ,(O$3+2),FALSE)), VLOOKUP($B137,'Results-formatted 060121'!$A:$AJ,(O$3+2),FALSE)))</f>
        <v>5</v>
      </c>
      <c r="P137" s="95">
        <f>IF($C137 = "neg", (($D137+1) - VLOOKUP($B137,'Results-formatted 060121'!$A:$AJ,(P$3+2),FALSE)), IF($C137 = "pos-neg", (3+VLOOKUP($B137,'Results-formatted 060121'!$A:$AJ,(P$3+2),FALSE)), VLOOKUP($B137,'Results-formatted 060121'!$A:$AJ,(P$3+2),FALSE)))</f>
        <v>4</v>
      </c>
      <c r="Q137" s="95">
        <f>IF($C137 = "neg", (($D137+1) - VLOOKUP($B137,'Results-formatted 060121'!$A:$AJ,(Q$3+2),FALSE)), IF($C137 = "pos-neg", (3+VLOOKUP($B137,'Results-formatted 060121'!$A:$AJ,(Q$3+2),FALSE)), VLOOKUP($B137,'Results-formatted 060121'!$A:$AJ,(Q$3+2),FALSE)))</f>
        <v>4</v>
      </c>
      <c r="R137" s="95">
        <f>IF($C137 = "neg", (($D137+1) - VLOOKUP($B137,'Results-formatted 060121'!$A:$AJ,(R$3+2),FALSE)), IF($C137 = "pos-neg", (3+VLOOKUP($B137,'Results-formatted 060121'!$A:$AJ,(R$3+2),FALSE)), VLOOKUP($B137,'Results-formatted 060121'!$A:$AJ,(R$3+2),FALSE)))</f>
        <v>4</v>
      </c>
      <c r="S137" s="95">
        <f>IF($C137 = "neg", (($D137+1) - VLOOKUP($B137,'Results-formatted 060121'!$A:$AJ,(S$3+2),FALSE)), IF($C137 = "pos-neg", (3+VLOOKUP($B137,'Results-formatted 060121'!$A:$AJ,(S$3+2),FALSE)), VLOOKUP($B137,'Results-formatted 060121'!$A:$AJ,(S$3+2),FALSE)))</f>
        <v>4</v>
      </c>
      <c r="T137" s="95">
        <f>IF($C137 = "neg", (($D137+1) - VLOOKUP($B137,'Results-formatted 060121'!$A:$AJ,(T$3+2),FALSE)), IF($C137 = "pos-neg", (3+VLOOKUP($B137,'Results-formatted 060121'!$A:$AJ,(T$3+2),FALSE)), VLOOKUP($B137,'Results-formatted 060121'!$A:$AJ,(T$3+2),FALSE)))</f>
        <v>5</v>
      </c>
      <c r="U137" s="95">
        <f>IF($C137 = "neg", (($D137+1) - VLOOKUP($B137,'Results-formatted 060121'!$A:$AJ,(U$3+2),FALSE)), IF($C137 = "pos-neg", (3+VLOOKUP($B137,'Results-formatted 060121'!$A:$AJ,(U$3+2),FALSE)), VLOOKUP($B137,'Results-formatted 060121'!$A:$AJ,(U$3+2),FALSE)))</f>
        <v>5</v>
      </c>
      <c r="V137" s="95">
        <f>IF($C137 = "neg", (($D137+1) - VLOOKUP($B137,'Results-formatted 060121'!$A:$AJ,(V$3+2),FALSE)), IF($C137 = "pos-neg", (3+VLOOKUP($B137,'Results-formatted 060121'!$A:$AJ,(V$3+2),FALSE)), VLOOKUP($B137,'Results-formatted 060121'!$A:$AJ,(V$3+2),FALSE)))</f>
        <v>2</v>
      </c>
      <c r="W137" s="95">
        <f>IF($C137 = "neg", (($D137+1) - VLOOKUP($B137,'Results-formatted 060121'!$A:$AJ,(W$3+2),FALSE)), IF($C137 = "pos-neg", (3+VLOOKUP($B137,'Results-formatted 060121'!$A:$AJ,(W$3+2),FALSE)), VLOOKUP($B137,'Results-formatted 060121'!$A:$AJ,(W$3+2),FALSE)))</f>
        <v>4</v>
      </c>
      <c r="X137" s="95">
        <f>IF($C137 = "neg", (($D137+1) - VLOOKUP($B137,'Results-formatted 060121'!$A:$AJ,(X$3+2),FALSE)), IF($C137 = "pos-neg", (3+VLOOKUP($B137,'Results-formatted 060121'!$A:$AJ,(X$3+2),FALSE)), VLOOKUP($B137,'Results-formatted 060121'!$A:$AJ,(X$3+2),FALSE)))</f>
        <v>4</v>
      </c>
      <c r="Y137" s="95">
        <f>IF($C137 = "neg", (($D137+1) - VLOOKUP($B137,'Results-formatted 060121'!$A:$AJ,(Y$3+2),FALSE)), IF($C137 = "pos-neg", (3+VLOOKUP($B137,'Results-formatted 060121'!$A:$AJ,(Y$3+2),FALSE)), VLOOKUP($B137,'Results-formatted 060121'!$A:$AJ,(Y$3+2),FALSE)))</f>
        <v>3</v>
      </c>
      <c r="Z137" s="95">
        <f>IF($C137 = "neg", (($D137+1) - VLOOKUP($B137,'Results-formatted 060121'!$A:$AJ,(Z$3+2),FALSE)), IF($C137 = "pos-neg", (3+VLOOKUP($B137,'Results-formatted 060121'!$A:$AJ,(Z$3+2),FALSE)), VLOOKUP($B137,'Results-formatted 060121'!$A:$AJ,(Z$3+2),FALSE)))</f>
        <v>3</v>
      </c>
      <c r="AA137" s="95">
        <f>IF($C137 = "neg", (($D137+1) - VLOOKUP($B137,'Results-formatted 060121'!$A:$AJ,(AA$3+2),FALSE)), IF($C137 = "pos-neg", (3+VLOOKUP($B137,'Results-formatted 060121'!$A:$AJ,(AA$3+2),FALSE)), VLOOKUP($B137,'Results-formatted 060121'!$A:$AJ,(AA$3+2),FALSE)))</f>
        <v>4</v>
      </c>
      <c r="AB137" s="95">
        <f>IF($C137 = "neg", (($D137+1) - VLOOKUP($B137,'Results-formatted 060121'!$A:$AJ,(AB$3+2),FALSE)), IF($C137 = "pos-neg", (3+VLOOKUP($B137,'Results-formatted 060121'!$A:$AJ,(AB$3+2),FALSE)), VLOOKUP($B137,'Results-formatted 060121'!$A:$AJ,(AB$3+2),FALSE)))</f>
        <v>5</v>
      </c>
      <c r="AC137" s="95">
        <f>IF($C137 = "neg", (($D137+1) - VLOOKUP($B137,'Results-formatted 060121'!$A:$AJ,(AC$3+2),FALSE)), IF($C137 = "pos-neg", (3+VLOOKUP($B137,'Results-formatted 060121'!$A:$AJ,(AC$3+2),FALSE)), VLOOKUP($B137,'Results-formatted 060121'!$A:$AJ,(AC$3+2),FALSE)))</f>
        <v>3</v>
      </c>
      <c r="AD137" s="95">
        <f>IF($C137 = "neg", (($D137+1) - VLOOKUP($B137,'Results-formatted 060121'!$A:$AJ,(AD$3+2),FALSE)), IF($C137 = "pos-neg", (3+VLOOKUP($B137,'Results-formatted 060121'!$A:$AJ,(AD$3+2),FALSE)), VLOOKUP($B137,'Results-formatted 060121'!$A:$AJ,(AD$3+2),FALSE)))</f>
        <v>4</v>
      </c>
      <c r="AE137" s="95">
        <f>IF($C137 = "neg", (($D137+1) - VLOOKUP($B137,'Results-formatted 060121'!$A:$AJ,(AE$3+2),FALSE)), IF($C137 = "pos-neg", (3+VLOOKUP($B137,'Results-formatted 060121'!$A:$AJ,(AE$3+2),FALSE)), VLOOKUP($B137,'Results-formatted 060121'!$A:$AJ,(AE$3+2),FALSE)))</f>
        <v>4</v>
      </c>
      <c r="AF137" s="95">
        <f>IF($C137 = "neg", (($D137+1) - VLOOKUP($B137,'Results-formatted 060121'!$A:$AJ,(AF$3+2),FALSE)), IF($C137 = "pos-neg", (3+VLOOKUP($B137,'Results-formatted 060121'!$A:$AJ,(AF$3+2),FALSE)), VLOOKUP($B137,'Results-formatted 060121'!$A:$AJ,(AF$3+2),FALSE)))</f>
        <v>4</v>
      </c>
      <c r="AG137" s="95">
        <f>IF($C137 = "neg", (($D137+1) - VLOOKUP($B137,'Results-formatted 060121'!$A:$AJ,(AG$3+2),FALSE)), IF($C137 = "pos-neg", (3+VLOOKUP($B137,'Results-formatted 060121'!$A:$AJ,(AG$3+2),FALSE)), VLOOKUP($B137,'Results-formatted 060121'!$A:$AJ,(AG$3+2),FALSE)))</f>
        <v>4</v>
      </c>
      <c r="AH137" s="95">
        <f>IF($C137 = "neg", (($D137+1) - VLOOKUP($B137,'Results-formatted 060121'!$A:$AJ,(AH$3+2),FALSE)), IF($C137 = "pos-neg", (3+VLOOKUP($B137,'Results-formatted 060121'!$A:$AJ,(AH$3+2),FALSE)), VLOOKUP($B137,'Results-formatted 060121'!$A:$AJ,(AH$3+2),FALSE)))</f>
        <v>2</v>
      </c>
      <c r="AI137" s="95">
        <f>IF($C137 = "neg", (($D137+1) - VLOOKUP($B137,'Results-formatted 060121'!$A:$AJ,(AI$3+2),FALSE)), IF($C137 = "pos-neg", (3+VLOOKUP($B137,'Results-formatted 060121'!$A:$AJ,(AI$3+2),FALSE)), VLOOKUP($B137,'Results-formatted 060121'!$A:$AJ,(AI$3+2),FALSE)))</f>
        <v>4</v>
      </c>
      <c r="AJ137" s="95">
        <f>IF($C137 = "neg", (($D137+1) - VLOOKUP($B137,'Results-formatted 060121'!$A:$AJ,(AJ$3+2),FALSE)), IF($C137 = "pos-neg", (3+VLOOKUP($B137,'Results-formatted 060121'!$A:$AJ,(AJ$3+2),FALSE)), VLOOKUP($B137,'Results-formatted 060121'!$A:$AJ,(AJ$3+2),FALSE)))</f>
        <v>5</v>
      </c>
      <c r="AK137" s="95">
        <f>IF($C137 = "neg", (($D137+1) - VLOOKUP($B137,'Results-formatted 060121'!$A:$AJ,(AK$3+2),FALSE)), IF($C137 = "pos-neg", (3+VLOOKUP($B137,'Results-formatted 060121'!$A:$AJ,(AK$3+2),FALSE)), VLOOKUP($B137,'Results-formatted 060121'!$A:$AJ,(AK$3+2),FALSE)))</f>
        <v>4</v>
      </c>
      <c r="AL137" s="95">
        <f>IF($C137 = "neg", (($D137+1) - VLOOKUP($B137,'Results-formatted 060121'!$A:$AJ,(AL$3+2),FALSE)), IF($C137 = "pos-neg", (3+VLOOKUP($B137,'Results-formatted 060121'!$A:$AJ,(AL$3+2),FALSE)), VLOOKUP($B137,'Results-formatted 060121'!$A:$AJ,(AL$3+2),FALSE)))</f>
        <v>4</v>
      </c>
      <c r="AM137" s="95">
        <f>IF($C137 = "neg", (($D137+1) - VLOOKUP($B137,'Results-formatted 060121'!$A:AJ,(AM$3+2),FALSE)), IF($C137 = "pos-neg", (3+VLOOKUP($B137,'Results-formatted 060121'!$A:AJ,(AM$3+2),FALSE)), VLOOKUP($B137,'Results-formatted 060121'!$A:AJ,(AM$3+2),FALSE)))</f>
        <v>3</v>
      </c>
      <c r="AN137" s="95">
        <f>IF($C137 = "neg", (($D137+1) - VLOOKUP($B137,'Results-formatted 060121'!$A:AK,(AN$3+2),FALSE)), IF($C137 = "pos-neg", (3+VLOOKUP($B137,'Results-formatted 060121'!$A:AK,(AN$3+2),FALSE)), VLOOKUP($B137,'Results-formatted 060121'!$A:AK,(AN$3+2),FALSE)))</f>
        <v>4</v>
      </c>
      <c r="AO137" s="95">
        <f>IF($C137 = "neg", (($D137+1) - VLOOKUP($B137,'Results-formatted 060121'!$A:AL,(AO$3+2),FALSE)), IF($C137 = "pos-neg", (3+VLOOKUP($B137,'Results-formatted 060121'!$A:AL,(AO$3+2),FALSE)), VLOOKUP($B137,'Results-formatted 060121'!$A:AL,(AO$3+2),FALSE)))</f>
        <v>4</v>
      </c>
      <c r="AP137" s="95">
        <f>IF($C137 = "neg", (($D137+1) - VLOOKUP($B137,'Results-formatted 060121'!$A:AM,(AP$3+2),FALSE)), IF($C137 = "pos-neg", (3+VLOOKUP($B137,'Results-formatted 060121'!$A:AM,(AP$3+2),FALSE)), VLOOKUP($B137,'Results-formatted 060121'!$A:AM,(AP$3+2),FALSE)))</f>
        <v>5</v>
      </c>
      <c r="AQ137" s="95">
        <f>IF($C137 = "neg", (($D137+1) - VLOOKUP($B137,'Results-formatted 060121'!$A:AN,(AQ$3+2),FALSE)), IF($C137 = "pos-neg", (3+VLOOKUP($B137,'Results-formatted 060121'!$A:AN,(AQ$3+2),FALSE)), VLOOKUP($B137,'Results-formatted 060121'!$A:AN,(AQ$3+2),FALSE)))</f>
        <v>5</v>
      </c>
      <c r="AR137" s="95">
        <f>IF($C137 = "neg", (($D137+1) - VLOOKUP($B137,'Results-formatted 060121'!$A:AO,(AR$3+2),FALSE)), IF($C137 = "pos-neg", (3+VLOOKUP($B137,'Results-formatted 060121'!$A:AO,(AR$3+2),FALSE)), VLOOKUP($B137,'Results-formatted 060121'!$A:AO,(AR$3+2),FALSE)))</f>
        <v>5</v>
      </c>
      <c r="AS137" s="95">
        <f>IF($C137 = "neg", (($D137+1) - VLOOKUP($B137,'Results-formatted 060121'!$A:AP,(AS$3+2),FALSE)), IF($C137 = "pos-neg", (3+VLOOKUP($B137,'Results-formatted 060121'!$A:AP,(AS$3+2),FALSE)), VLOOKUP($B137,'Results-formatted 060121'!$A:AP,(AS$3+2),FALSE)))</f>
        <v>4</v>
      </c>
      <c r="AT137" s="95">
        <f>IF($C137 = "neg", (($D137+1) - VLOOKUP($B137,'Results-formatted 060121'!$A:AQ,(AT$3+2),FALSE)), IF($C137 = "pos-neg", (3+VLOOKUP($B137,'Results-formatted 060121'!$A:AQ,(AT$3+2),FALSE)), VLOOKUP($B137,'Results-formatted 060121'!$A:AQ,(AT$3+2),FALSE)))</f>
        <v>5</v>
      </c>
      <c r="AU137" s="95">
        <f>IF($C137 = "neg", (($D137+1) - VLOOKUP($B137,'Results-formatted 060121'!$A:AR,(AU$3+2),FALSE)), IF($C137 = "pos-neg", (3+VLOOKUP($B137,'Results-formatted 060121'!$A:AR,(AU$3+2),FALSE)), VLOOKUP($B137,'Results-formatted 060121'!$A:AR,(AU$3+2),FALSE)))</f>
        <v>4</v>
      </c>
      <c r="AV137" s="95">
        <f>IF($C137 = "neg", (($D137+1) - VLOOKUP($B137,'Results-formatted 060121'!$A:AS,(AV$3+2),FALSE)), IF($C137 = "pos-neg", (3+VLOOKUP($B137,'Results-formatted 060121'!$A:AS,(AV$3+2),FALSE)), VLOOKUP($B137,'Results-formatted 060121'!$A:AS,(AV$3+2),FALSE)))</f>
        <v>5</v>
      </c>
      <c r="AW137" s="95">
        <f>IF($C137 = "neg", (($D137+1) - VLOOKUP($B137,'Results-formatted 060121'!$A:AT,(AW$3+2),FALSE)), IF($C137 = "pos-neg", (3+VLOOKUP($B137,'Results-formatted 060121'!$A:AT,(AW$3+2),FALSE)), VLOOKUP($B137,'Results-formatted 060121'!$A:AT,(AW$3+2),FALSE)))</f>
        <v>4</v>
      </c>
      <c r="AX137" s="95">
        <f>IF($C137 = "neg", (($D137+1) - VLOOKUP($B137,'Results-formatted 060121'!$A:AU,(AX$3+2),FALSE)), IF($C137 = "pos-neg", (3+VLOOKUP($B137,'Results-formatted 060121'!$A:AU,(AX$3+2),FALSE)), VLOOKUP($B137,'Results-formatted 060121'!$A:AU,(AX$3+2),FALSE)))</f>
        <v>1</v>
      </c>
      <c r="AY137" s="95">
        <f>IF($C137 = "neg", (($D137+1) - VLOOKUP($B137,'Results-formatted 060121'!$A:AV,(AY$3+2),FALSE)), IF($C137 = "pos-neg", (3+VLOOKUP($B137,'Results-formatted 060121'!$A:AV,(AY$3+2),FALSE)), VLOOKUP($B137,'Results-formatted 060121'!$A:AV,(AY$3+2),FALSE)))</f>
        <v>4</v>
      </c>
      <c r="AZ137" s="95">
        <f>IF($C137 = "neg", (($D137+1) - VLOOKUP($B137,'Results-formatted 060121'!$A:AW,(AZ$3+2),FALSE)), IF($C137 = "pos-neg", (3+VLOOKUP($B137,'Results-formatted 060121'!$A:AW,(AZ$3+2),FALSE)), VLOOKUP($B137,'Results-formatted 060121'!$A:AW,(AZ$3+2),FALSE)))</f>
        <v>4</v>
      </c>
      <c r="BA137" s="95">
        <f>IF($C137 = "neg", (($D137+1) - VLOOKUP($B137,'Results-formatted 060121'!$A:AX,(BA$3+2),FALSE)), IF($C137 = "pos-neg", (3+VLOOKUP($B137,'Results-formatted 060121'!$A:AX,(BA$3+2),FALSE)), VLOOKUP($B137,'Results-formatted 060121'!$A:AX,(BA$3+2),FALSE)))</f>
        <v>4</v>
      </c>
      <c r="BB137" s="95">
        <f>IF($C137 = "neg", (($D137+1) - VLOOKUP($B137,'Results-formatted 060121'!$A:AY,(BB$3+2),FALSE)), IF($C137 = "pos-neg", (3+VLOOKUP($B137,'Results-formatted 060121'!$A:AY,(BB$3+2),FALSE)), VLOOKUP($B137,'Results-formatted 060121'!$A:AY,(BB$3+2),FALSE)))</f>
        <v>4</v>
      </c>
      <c r="BC137" s="95">
        <f>IF($C137 = "neg", (($D137+1) - VLOOKUP($B137,'Results-formatted 060121'!$A:AZ,(BC$3+2),FALSE)), IF($C137 = "pos-neg", (3+VLOOKUP($B137,'Results-formatted 060121'!$A:AZ,(BC$3+2),FALSE)), VLOOKUP($B137,'Results-formatted 060121'!$A:AZ,(BC$3+2),FALSE)))</f>
        <v>5</v>
      </c>
      <c r="BD137" s="95">
        <f>IF($C137 = "neg", (($D137+1) - VLOOKUP($B137,'Results-formatted 060121'!$A:BA,(BD$3+2),FALSE)), IF($C137 = "pos-neg", (3+VLOOKUP($B137,'Results-formatted 060121'!$A:BA,(BD$3+2),FALSE)), VLOOKUP($B137,'Results-formatted 060121'!$A:BA,(BD$3+2),FALSE)))</f>
        <v>4</v>
      </c>
      <c r="BE137" s="95">
        <f>IF($C137 = "neg", (($D137+1) - VLOOKUP($B137,'Results-formatted 060121'!$A:BB,(BE$3+2),FALSE)), IF($C137 = "pos-neg", (3+VLOOKUP($B137,'Results-formatted 060121'!$A:BB,(BE$3+2),FALSE)), VLOOKUP($B137,'Results-formatted 060121'!$A:BB,(BE$3+2),FALSE)))</f>
        <v>4</v>
      </c>
      <c r="BF137" s="95">
        <f>IF($C137 = "neg", (($D137+1) - VLOOKUP($B137,'Results-formatted 060121'!$A:BC,(BF$3+2),FALSE)), IF($C137 = "pos-neg", (3+VLOOKUP($B137,'Results-formatted 060121'!$A:BC,(BF$3+2),FALSE)), VLOOKUP($B137,'Results-formatted 060121'!$A:BC,(BF$3+2),FALSE)))</f>
        <v>3</v>
      </c>
      <c r="BG137" s="95">
        <f>IF($C137 = "neg", (($D137+1) - VLOOKUP($B137,'Results-formatted 060121'!$A:BD,(BG$3+2),FALSE)), IF($C137 = "pos-neg", (3+VLOOKUP($B137,'Results-formatted 060121'!$A:BD,(BG$3+2),FALSE)), VLOOKUP($B137,'Results-formatted 060121'!$A:BD,(BG$3+2),FALSE)))</f>
        <v>5</v>
      </c>
      <c r="BH137" s="95">
        <f>IF($C137 = "neg", (($D137+1) - VLOOKUP($B137,'Results-formatted 060121'!$A:BE,(BH$3+2),FALSE)), IF($C137 = "pos-neg", (3+VLOOKUP($B137,'Results-formatted 060121'!$A:BE,(BH$3+2),FALSE)), VLOOKUP($B137,'Results-formatted 060121'!$A:BE,(BH$3+2),FALSE)))</f>
        <v>4</v>
      </c>
      <c r="BI137" s="95">
        <f>IF($C137 = "neg", (($D137+1) - VLOOKUP($B137,'Results-formatted 060121'!$A:BF,(BI$3+2),FALSE)), IF($C137 = "pos-neg", (3+VLOOKUP($B137,'Results-formatted 060121'!$A:BF,(BI$3+2),FALSE)), VLOOKUP($B137,'Results-formatted 060121'!$A:BF,(BI$3+2),FALSE)))</f>
        <v>5</v>
      </c>
      <c r="BJ137" s="95">
        <f>IF($C137 = "neg", (($D137+1) - VLOOKUP($B137,'Results-formatted 060121'!$A:BG,(BJ$3+2),FALSE)), IF($C137 = "pos-neg", (3+VLOOKUP($B137,'Results-formatted 060121'!$A:BG,(BJ$3+2),FALSE)), VLOOKUP($B137,'Results-formatted 060121'!$A:BG,(BJ$3+2),FALSE)))</f>
        <v>3</v>
      </c>
      <c r="BK137" s="95">
        <f>IF($C137 = "neg", (($D137+1) - VLOOKUP($B137,'Results-formatted 060121'!$A:BH,(BK$3+2),FALSE)), IF($C137 = "pos-neg", (3+VLOOKUP($B137,'Results-formatted 060121'!$A:BH,(BK$3+2),FALSE)), VLOOKUP($B137,'Results-formatted 060121'!$A:BH,(BK$3+2),FALSE)))</f>
        <v>4</v>
      </c>
      <c r="BL137" s="95">
        <f>IF($C137 = "neg", (($D137+1) - VLOOKUP($B137,'Results-formatted 060121'!$A:BI,(BL$3+2),FALSE)), IF($C137 = "pos-neg", (3+VLOOKUP($B137,'Results-formatted 060121'!$A:BI,(BL$3+2),FALSE)), VLOOKUP($B137,'Results-formatted 060121'!$A:BI,(BL$3+2),FALSE)))</f>
        <v>1</v>
      </c>
      <c r="BM137" s="95">
        <f>IF($C137 = "neg", (($D137+1) - VLOOKUP($B137,'Results-formatted 060121'!$A:BJ,(BM$3+2),FALSE)), IF($C137 = "pos-neg", (3+VLOOKUP($B137,'Results-formatted 060121'!$A:BJ,(BM$3+2),FALSE)), VLOOKUP($B137,'Results-formatted 060121'!$A:BJ,(BM$3+2),FALSE)))</f>
        <v>4</v>
      </c>
      <c r="BN137" s="95"/>
      <c r="BO137" s="95"/>
      <c r="BP137" s="95"/>
      <c r="BQ137" s="95"/>
      <c r="BR137" s="95"/>
      <c r="BS137" s="95"/>
      <c r="BT137" s="95"/>
      <c r="BU137" s="95"/>
      <c r="BV137" s="95"/>
      <c r="BW137" s="95"/>
      <c r="BX137" s="95"/>
      <c r="BY137" s="95"/>
      <c r="BZ137" s="95"/>
      <c r="CA137" s="95"/>
      <c r="CB137" s="95"/>
      <c r="CC137" s="95"/>
      <c r="CD137" s="99"/>
      <c r="CE137" s="25">
        <f>AVERAGE(F137:CD137)</f>
        <v>4</v>
      </c>
      <c r="CF137" s="25">
        <f t="shared" si="58"/>
        <v>0.9388055880763545</v>
      </c>
    </row>
    <row r="138" spans="2:84" ht="56" x14ac:dyDescent="0.15">
      <c r="B138" s="84" t="s">
        <v>459</v>
      </c>
      <c r="C138" s="86" t="s">
        <v>1166</v>
      </c>
      <c r="D138" s="2">
        <v>5</v>
      </c>
      <c r="E138" s="12" t="s">
        <v>938</v>
      </c>
      <c r="F138" s="95">
        <f>IF($C138 = "neg", (($D138+1) - VLOOKUP($B138,'Results-formatted 060121'!$A:$AJ,(F$3+2),FALSE)), IF($C138 = "pos-neg", (3+VLOOKUP($B138,'Results-formatted 060121'!$A:$AJ,(F$3+2),FALSE)), VLOOKUP($B138,'Results-formatted 060121'!$A:$AJ,(F$3+2),FALSE)))</f>
        <v>4</v>
      </c>
      <c r="G138" s="95">
        <f>IF($C138 = "neg", (($D138+1) - VLOOKUP($B138,'Results-formatted 060121'!$A:$AJ,(G$3+2),FALSE)), IF($C138 = "pos-neg", (3+VLOOKUP($B138,'Results-formatted 060121'!$A:$AJ,(G$3+2),FALSE)), VLOOKUP($B138,'Results-formatted 060121'!$A:$AJ,(G$3+2),FALSE)))</f>
        <v>5</v>
      </c>
      <c r="H138" s="95">
        <f>IF($C138 = "neg", (($D138+1) - VLOOKUP($B138,'Results-formatted 060121'!$A:$AJ,(H$3+2),FALSE)), IF($C138 = "pos-neg", (3+VLOOKUP($B138,'Results-formatted 060121'!$A:$AJ,(H$3+2),FALSE)), VLOOKUP($B138,'Results-formatted 060121'!$A:$AJ,(H$3+2),FALSE)))</f>
        <v>3</v>
      </c>
      <c r="I138" s="95">
        <f>IF($C138 = "neg", (($D138+1) - VLOOKUP($B138,'Results-formatted 060121'!$A:$AJ,(I$3+2),FALSE)), IF($C138 = "pos-neg", (3+VLOOKUP($B138,'Results-formatted 060121'!$A:$AJ,(I$3+2),FALSE)), VLOOKUP($B138,'Results-formatted 060121'!$A:$AJ,(I$3+2),FALSE)))</f>
        <v>5</v>
      </c>
      <c r="J138" s="95">
        <f>IF($C138 = "neg", (($D138+1) - VLOOKUP($B138,'Results-formatted 060121'!$A:$AJ,(J$3+2),FALSE)), IF($C138 = "pos-neg", (3+VLOOKUP($B138,'Results-formatted 060121'!$A:$AJ,(J$3+2),FALSE)), VLOOKUP($B138,'Results-formatted 060121'!$A:$AJ,(J$3+2),FALSE)))</f>
        <v>3</v>
      </c>
      <c r="K138" s="95">
        <f>IF($C138 = "neg", (($D138+1) - VLOOKUP($B138,'Results-formatted 060121'!$A:$AJ,(K$3+2),FALSE)), IF($C138 = "pos-neg", (3+VLOOKUP($B138,'Results-formatted 060121'!$A:$AJ,(K$3+2),FALSE)), VLOOKUP($B138,'Results-formatted 060121'!$A:$AJ,(K$3+2),FALSE)))</f>
        <v>5</v>
      </c>
      <c r="L138" s="95">
        <f>IF($C138 = "neg", (($D138+1) - VLOOKUP($B138,'Results-formatted 060121'!$A:$AJ,(L$3+2),FALSE)), IF($C138 = "pos-neg", (3+VLOOKUP($B138,'Results-formatted 060121'!$A:$AJ,(L$3+2),FALSE)), VLOOKUP($B138,'Results-formatted 060121'!$A:$AJ,(L$3+2),FALSE)))</f>
        <v>4</v>
      </c>
      <c r="M138" s="95">
        <f>IF($C138 = "neg", (($D138+1) - VLOOKUP($B138,'Results-formatted 060121'!$A:$AJ,(M$3+2),FALSE)), IF($C138 = "pos-neg", (3+VLOOKUP($B138,'Results-formatted 060121'!$A:$AJ,(M$3+2),FALSE)), VLOOKUP($B138,'Results-formatted 060121'!$A:$AJ,(M$3+2),FALSE)))</f>
        <v>4</v>
      </c>
      <c r="N138" s="95">
        <f>IF($C138 = "neg", (($D138+1) - VLOOKUP($B138,'Results-formatted 060121'!$A:$AJ,(N$3+2),FALSE)), IF($C138 = "pos-neg", (3+VLOOKUP($B138,'Results-formatted 060121'!$A:$AJ,(N$3+2),FALSE)), VLOOKUP($B138,'Results-formatted 060121'!$A:$AJ,(N$3+2),FALSE)))</f>
        <v>5</v>
      </c>
      <c r="O138" s="95">
        <f>IF($C138 = "neg", (($D138+1) - VLOOKUP($B138,'Results-formatted 060121'!$A:$AJ,(O$3+2),FALSE)), IF($C138 = "pos-neg", (3+VLOOKUP($B138,'Results-formatted 060121'!$A:$AJ,(O$3+2),FALSE)), VLOOKUP($B138,'Results-formatted 060121'!$A:$AJ,(O$3+2),FALSE)))</f>
        <v>5</v>
      </c>
      <c r="P138" s="95">
        <f>IF($C138 = "neg", (($D138+1) - VLOOKUP($B138,'Results-formatted 060121'!$A:$AJ,(P$3+2),FALSE)), IF($C138 = "pos-neg", (3+VLOOKUP($B138,'Results-formatted 060121'!$A:$AJ,(P$3+2),FALSE)), VLOOKUP($B138,'Results-formatted 060121'!$A:$AJ,(P$3+2),FALSE)))</f>
        <v>3</v>
      </c>
      <c r="Q138" s="95">
        <f>IF($C138 = "neg", (($D138+1) - VLOOKUP($B138,'Results-formatted 060121'!$A:$AJ,(Q$3+2),FALSE)), IF($C138 = "pos-neg", (3+VLOOKUP($B138,'Results-formatted 060121'!$A:$AJ,(Q$3+2),FALSE)), VLOOKUP($B138,'Results-formatted 060121'!$A:$AJ,(Q$3+2),FALSE)))</f>
        <v>5</v>
      </c>
      <c r="R138" s="95">
        <f>IF($C138 = "neg", (($D138+1) - VLOOKUP($B138,'Results-formatted 060121'!$A:$AJ,(R$3+2),FALSE)), IF($C138 = "pos-neg", (3+VLOOKUP($B138,'Results-formatted 060121'!$A:$AJ,(R$3+2),FALSE)), VLOOKUP($B138,'Results-formatted 060121'!$A:$AJ,(R$3+2),FALSE)))</f>
        <v>4</v>
      </c>
      <c r="S138" s="95">
        <f>IF($C138 = "neg", (($D138+1) - VLOOKUP($B138,'Results-formatted 060121'!$A:$AJ,(S$3+2),FALSE)), IF($C138 = "pos-neg", (3+VLOOKUP($B138,'Results-formatted 060121'!$A:$AJ,(S$3+2),FALSE)), VLOOKUP($B138,'Results-formatted 060121'!$A:$AJ,(S$3+2),FALSE)))</f>
        <v>5</v>
      </c>
      <c r="T138" s="95">
        <f>IF($C138 = "neg", (($D138+1) - VLOOKUP($B138,'Results-formatted 060121'!$A:$AJ,(T$3+2),FALSE)), IF($C138 = "pos-neg", (3+VLOOKUP($B138,'Results-formatted 060121'!$A:$AJ,(T$3+2),FALSE)), VLOOKUP($B138,'Results-formatted 060121'!$A:$AJ,(T$3+2),FALSE)))</f>
        <v>5</v>
      </c>
      <c r="U138" s="95">
        <f>IF($C138 = "neg", (($D138+1) - VLOOKUP($B138,'Results-formatted 060121'!$A:$AJ,(U$3+2),FALSE)), IF($C138 = "pos-neg", (3+VLOOKUP($B138,'Results-formatted 060121'!$A:$AJ,(U$3+2),FALSE)), VLOOKUP($B138,'Results-formatted 060121'!$A:$AJ,(U$3+2),FALSE)))</f>
        <v>5</v>
      </c>
      <c r="V138" s="95">
        <f>IF($C138 = "neg", (($D138+1) - VLOOKUP($B138,'Results-formatted 060121'!$A:$AJ,(V$3+2),FALSE)), IF($C138 = "pos-neg", (3+VLOOKUP($B138,'Results-formatted 060121'!$A:$AJ,(V$3+2),FALSE)), VLOOKUP($B138,'Results-formatted 060121'!$A:$AJ,(V$3+2),FALSE)))</f>
        <v>3</v>
      </c>
      <c r="W138" s="95">
        <f>IF($C138 = "neg", (($D138+1) - VLOOKUP($B138,'Results-formatted 060121'!$A:$AJ,(W$3+2),FALSE)), IF($C138 = "pos-neg", (3+VLOOKUP($B138,'Results-formatted 060121'!$A:$AJ,(W$3+2),FALSE)), VLOOKUP($B138,'Results-formatted 060121'!$A:$AJ,(W$3+2),FALSE)))</f>
        <v>4</v>
      </c>
      <c r="X138" s="95">
        <f>IF($C138 = "neg", (($D138+1) - VLOOKUP($B138,'Results-formatted 060121'!$A:$AJ,(X$3+2),FALSE)), IF($C138 = "pos-neg", (3+VLOOKUP($B138,'Results-formatted 060121'!$A:$AJ,(X$3+2),FALSE)), VLOOKUP($B138,'Results-formatted 060121'!$A:$AJ,(X$3+2),FALSE)))</f>
        <v>4</v>
      </c>
      <c r="Y138" s="95">
        <f>IF($C138 = "neg", (($D138+1) - VLOOKUP($B138,'Results-formatted 060121'!$A:$AJ,(Y$3+2),FALSE)), IF($C138 = "pos-neg", (3+VLOOKUP($B138,'Results-formatted 060121'!$A:$AJ,(Y$3+2),FALSE)), VLOOKUP($B138,'Results-formatted 060121'!$A:$AJ,(Y$3+2),FALSE)))</f>
        <v>3</v>
      </c>
      <c r="Z138" s="95">
        <f>IF($C138 = "neg", (($D138+1) - VLOOKUP($B138,'Results-formatted 060121'!$A:$AJ,(Z$3+2),FALSE)), IF($C138 = "pos-neg", (3+VLOOKUP($B138,'Results-formatted 060121'!$A:$AJ,(Z$3+2),FALSE)), VLOOKUP($B138,'Results-formatted 060121'!$A:$AJ,(Z$3+2),FALSE)))</f>
        <v>3</v>
      </c>
      <c r="AA138" s="95">
        <f>IF($C138 = "neg", (($D138+1) - VLOOKUP($B138,'Results-formatted 060121'!$A:$AJ,(AA$3+2),FALSE)), IF($C138 = "pos-neg", (3+VLOOKUP($B138,'Results-formatted 060121'!$A:$AJ,(AA$3+2),FALSE)), VLOOKUP($B138,'Results-formatted 060121'!$A:$AJ,(AA$3+2),FALSE)))</f>
        <v>5</v>
      </c>
      <c r="AB138" s="95">
        <f>IF($C138 = "neg", (($D138+1) - VLOOKUP($B138,'Results-formatted 060121'!$A:$AJ,(AB$3+2),FALSE)), IF($C138 = "pos-neg", (3+VLOOKUP($B138,'Results-formatted 060121'!$A:$AJ,(AB$3+2),FALSE)), VLOOKUP($B138,'Results-formatted 060121'!$A:$AJ,(AB$3+2),FALSE)))</f>
        <v>5</v>
      </c>
      <c r="AC138" s="95">
        <f>IF($C138 = "neg", (($D138+1) - VLOOKUP($B138,'Results-formatted 060121'!$A:$AJ,(AC$3+2),FALSE)), IF($C138 = "pos-neg", (3+VLOOKUP($B138,'Results-formatted 060121'!$A:$AJ,(AC$3+2),FALSE)), VLOOKUP($B138,'Results-formatted 060121'!$A:$AJ,(AC$3+2),FALSE)))</f>
        <v>3</v>
      </c>
      <c r="AD138" s="95">
        <f>IF($C138 = "neg", (($D138+1) - VLOOKUP($B138,'Results-formatted 060121'!$A:$AJ,(AD$3+2),FALSE)), IF($C138 = "pos-neg", (3+VLOOKUP($B138,'Results-formatted 060121'!$A:$AJ,(AD$3+2),FALSE)), VLOOKUP($B138,'Results-formatted 060121'!$A:$AJ,(AD$3+2),FALSE)))</f>
        <v>4</v>
      </c>
      <c r="AE138" s="95">
        <f>IF($C138 = "neg", (($D138+1) - VLOOKUP($B138,'Results-formatted 060121'!$A:$AJ,(AE$3+2),FALSE)), IF($C138 = "pos-neg", (3+VLOOKUP($B138,'Results-formatted 060121'!$A:$AJ,(AE$3+2),FALSE)), VLOOKUP($B138,'Results-formatted 060121'!$A:$AJ,(AE$3+2),FALSE)))</f>
        <v>5</v>
      </c>
      <c r="AF138" s="95">
        <f>IF($C138 = "neg", (($D138+1) - VLOOKUP($B138,'Results-formatted 060121'!$A:$AJ,(AF$3+2),FALSE)), IF($C138 = "pos-neg", (3+VLOOKUP($B138,'Results-formatted 060121'!$A:$AJ,(AF$3+2),FALSE)), VLOOKUP($B138,'Results-formatted 060121'!$A:$AJ,(AF$3+2),FALSE)))</f>
        <v>4</v>
      </c>
      <c r="AG138" s="95">
        <f>IF($C138 = "neg", (($D138+1) - VLOOKUP($B138,'Results-formatted 060121'!$A:$AJ,(AG$3+2),FALSE)), IF($C138 = "pos-neg", (3+VLOOKUP($B138,'Results-formatted 060121'!$A:$AJ,(AG$3+2),FALSE)), VLOOKUP($B138,'Results-formatted 060121'!$A:$AJ,(AG$3+2),FALSE)))</f>
        <v>5</v>
      </c>
      <c r="AH138" s="95">
        <f>IF($C138 = "neg", (($D138+1) - VLOOKUP($B138,'Results-formatted 060121'!$A:$AJ,(AH$3+2),FALSE)), IF($C138 = "pos-neg", (3+VLOOKUP($B138,'Results-formatted 060121'!$A:$AJ,(AH$3+2),FALSE)), VLOOKUP($B138,'Results-formatted 060121'!$A:$AJ,(AH$3+2),FALSE)))</f>
        <v>3</v>
      </c>
      <c r="AI138" s="95">
        <f>IF($C138 = "neg", (($D138+1) - VLOOKUP($B138,'Results-formatted 060121'!$A:$AJ,(AI$3+2),FALSE)), IF($C138 = "pos-neg", (3+VLOOKUP($B138,'Results-formatted 060121'!$A:$AJ,(AI$3+2),FALSE)), VLOOKUP($B138,'Results-formatted 060121'!$A:$AJ,(AI$3+2),FALSE)))</f>
        <v>5</v>
      </c>
      <c r="AJ138" s="95">
        <f>IF($C138 = "neg", (($D138+1) - VLOOKUP($B138,'Results-formatted 060121'!$A:$AJ,(AJ$3+2),FALSE)), IF($C138 = "pos-neg", (3+VLOOKUP($B138,'Results-formatted 060121'!$A:$AJ,(AJ$3+2),FALSE)), VLOOKUP($B138,'Results-formatted 060121'!$A:$AJ,(AJ$3+2),FALSE)))</f>
        <v>5</v>
      </c>
      <c r="AK138" s="95">
        <f>IF($C138 = "neg", (($D138+1) - VLOOKUP($B138,'Results-formatted 060121'!$A:$AJ,(AK$3+2),FALSE)), IF($C138 = "pos-neg", (3+VLOOKUP($B138,'Results-formatted 060121'!$A:$AJ,(AK$3+2),FALSE)), VLOOKUP($B138,'Results-formatted 060121'!$A:$AJ,(AK$3+2),FALSE)))</f>
        <v>3</v>
      </c>
      <c r="AL138" s="95">
        <f>IF($C138 = "neg", (($D138+1) - VLOOKUP($B138,'Results-formatted 060121'!$A:$AJ,(AL$3+2),FALSE)), IF($C138 = "pos-neg", (3+VLOOKUP($B138,'Results-formatted 060121'!$A:$AJ,(AL$3+2),FALSE)), VLOOKUP($B138,'Results-formatted 060121'!$A:$AJ,(AL$3+2),FALSE)))</f>
        <v>4</v>
      </c>
      <c r="AM138" s="95">
        <f>IF($C138 = "neg", (($D138+1) - VLOOKUP($B138,'Results-formatted 060121'!$A:AJ,(AM$3+2),FALSE)), IF($C138 = "pos-neg", (3+VLOOKUP($B138,'Results-formatted 060121'!$A:AJ,(AM$3+2),FALSE)), VLOOKUP($B138,'Results-formatted 060121'!$A:AJ,(AM$3+2),FALSE)))</f>
        <v>5</v>
      </c>
      <c r="AN138" s="95">
        <f>IF($C138 = "neg", (($D138+1) - VLOOKUP($B138,'Results-formatted 060121'!$A:AK,(AN$3+2),FALSE)), IF($C138 = "pos-neg", (3+VLOOKUP($B138,'Results-formatted 060121'!$A:AK,(AN$3+2),FALSE)), VLOOKUP($B138,'Results-formatted 060121'!$A:AK,(AN$3+2),FALSE)))</f>
        <v>4</v>
      </c>
      <c r="AO138" s="95">
        <f>IF($C138 = "neg", (($D138+1) - VLOOKUP($B138,'Results-formatted 060121'!$A:AL,(AO$3+2),FALSE)), IF($C138 = "pos-neg", (3+VLOOKUP($B138,'Results-formatted 060121'!$A:AL,(AO$3+2),FALSE)), VLOOKUP($B138,'Results-formatted 060121'!$A:AL,(AO$3+2),FALSE)))</f>
        <v>5</v>
      </c>
      <c r="AP138" s="95">
        <f>IF($C138 = "neg", (($D138+1) - VLOOKUP($B138,'Results-formatted 060121'!$A:AM,(AP$3+2),FALSE)), IF($C138 = "pos-neg", (3+VLOOKUP($B138,'Results-formatted 060121'!$A:AM,(AP$3+2),FALSE)), VLOOKUP($B138,'Results-formatted 060121'!$A:AM,(AP$3+2),FALSE)))</f>
        <v>4</v>
      </c>
      <c r="AQ138" s="95">
        <f>IF($C138 = "neg", (($D138+1) - VLOOKUP($B138,'Results-formatted 060121'!$A:AN,(AQ$3+2),FALSE)), IF($C138 = "pos-neg", (3+VLOOKUP($B138,'Results-formatted 060121'!$A:AN,(AQ$3+2),FALSE)), VLOOKUP($B138,'Results-formatted 060121'!$A:AN,(AQ$3+2),FALSE)))</f>
        <v>4</v>
      </c>
      <c r="AR138" s="95">
        <f>IF($C138 = "neg", (($D138+1) - VLOOKUP($B138,'Results-formatted 060121'!$A:AO,(AR$3+2),FALSE)), IF($C138 = "pos-neg", (3+VLOOKUP($B138,'Results-formatted 060121'!$A:AO,(AR$3+2),FALSE)), VLOOKUP($B138,'Results-formatted 060121'!$A:AO,(AR$3+2),FALSE)))</f>
        <v>4</v>
      </c>
      <c r="AS138" s="95">
        <f>IF($C138 = "neg", (($D138+1) - VLOOKUP($B138,'Results-formatted 060121'!$A:AP,(AS$3+2),FALSE)), IF($C138 = "pos-neg", (3+VLOOKUP($B138,'Results-formatted 060121'!$A:AP,(AS$3+2),FALSE)), VLOOKUP($B138,'Results-formatted 060121'!$A:AP,(AS$3+2),FALSE)))</f>
        <v>4</v>
      </c>
      <c r="AT138" s="95">
        <f>IF($C138 = "neg", (($D138+1) - VLOOKUP($B138,'Results-formatted 060121'!$A:AQ,(AT$3+2),FALSE)), IF($C138 = "pos-neg", (3+VLOOKUP($B138,'Results-formatted 060121'!$A:AQ,(AT$3+2),FALSE)), VLOOKUP($B138,'Results-formatted 060121'!$A:AQ,(AT$3+2),FALSE)))</f>
        <v>5</v>
      </c>
      <c r="AU138" s="95">
        <f>IF($C138 = "neg", (($D138+1) - VLOOKUP($B138,'Results-formatted 060121'!$A:AR,(AU$3+2),FALSE)), IF($C138 = "pos-neg", (3+VLOOKUP($B138,'Results-formatted 060121'!$A:AR,(AU$3+2),FALSE)), VLOOKUP($B138,'Results-formatted 060121'!$A:AR,(AU$3+2),FALSE)))</f>
        <v>5</v>
      </c>
      <c r="AV138" s="95">
        <f>IF($C138 = "neg", (($D138+1) - VLOOKUP($B138,'Results-formatted 060121'!$A:AS,(AV$3+2),FALSE)), IF($C138 = "pos-neg", (3+VLOOKUP($B138,'Results-formatted 060121'!$A:AS,(AV$3+2),FALSE)), VLOOKUP($B138,'Results-formatted 060121'!$A:AS,(AV$3+2),FALSE)))</f>
        <v>5</v>
      </c>
      <c r="AW138" s="95">
        <f>IF($C138 = "neg", (($D138+1) - VLOOKUP($B138,'Results-formatted 060121'!$A:AT,(AW$3+2),FALSE)), IF($C138 = "pos-neg", (3+VLOOKUP($B138,'Results-formatted 060121'!$A:AT,(AW$3+2),FALSE)), VLOOKUP($B138,'Results-formatted 060121'!$A:AT,(AW$3+2),FALSE)))</f>
        <v>4</v>
      </c>
      <c r="AX138" s="95">
        <f>IF($C138 = "neg", (($D138+1) - VLOOKUP($B138,'Results-formatted 060121'!$A:AU,(AX$3+2),FALSE)), IF($C138 = "pos-neg", (3+VLOOKUP($B138,'Results-formatted 060121'!$A:AU,(AX$3+2),FALSE)), VLOOKUP($B138,'Results-formatted 060121'!$A:AU,(AX$3+2),FALSE)))</f>
        <v>1</v>
      </c>
      <c r="AY138" s="95">
        <f>IF($C138 = "neg", (($D138+1) - VLOOKUP($B138,'Results-formatted 060121'!$A:AV,(AY$3+2),FALSE)), IF($C138 = "pos-neg", (3+VLOOKUP($B138,'Results-formatted 060121'!$A:AV,(AY$3+2),FALSE)), VLOOKUP($B138,'Results-formatted 060121'!$A:AV,(AY$3+2),FALSE)))</f>
        <v>4</v>
      </c>
      <c r="AZ138" s="95">
        <f>IF($C138 = "neg", (($D138+1) - VLOOKUP($B138,'Results-formatted 060121'!$A:AW,(AZ$3+2),FALSE)), IF($C138 = "pos-neg", (3+VLOOKUP($B138,'Results-formatted 060121'!$A:AW,(AZ$3+2),FALSE)), VLOOKUP($B138,'Results-formatted 060121'!$A:AW,(AZ$3+2),FALSE)))</f>
        <v>4</v>
      </c>
      <c r="BA138" s="95">
        <f>IF($C138 = "neg", (($D138+1) - VLOOKUP($B138,'Results-formatted 060121'!$A:AX,(BA$3+2),FALSE)), IF($C138 = "pos-neg", (3+VLOOKUP($B138,'Results-formatted 060121'!$A:AX,(BA$3+2),FALSE)), VLOOKUP($B138,'Results-formatted 060121'!$A:AX,(BA$3+2),FALSE)))</f>
        <v>4</v>
      </c>
      <c r="BB138" s="95">
        <f>IF($C138 = "neg", (($D138+1) - VLOOKUP($B138,'Results-formatted 060121'!$A:AY,(BB$3+2),FALSE)), IF($C138 = "pos-neg", (3+VLOOKUP($B138,'Results-formatted 060121'!$A:AY,(BB$3+2),FALSE)), VLOOKUP($B138,'Results-formatted 060121'!$A:AY,(BB$3+2),FALSE)))</f>
        <v>5</v>
      </c>
      <c r="BC138" s="95">
        <f>IF($C138 = "neg", (($D138+1) - VLOOKUP($B138,'Results-formatted 060121'!$A:AZ,(BC$3+2),FALSE)), IF($C138 = "pos-neg", (3+VLOOKUP($B138,'Results-formatted 060121'!$A:AZ,(BC$3+2),FALSE)), VLOOKUP($B138,'Results-formatted 060121'!$A:AZ,(BC$3+2),FALSE)))</f>
        <v>5</v>
      </c>
      <c r="BD138" s="95">
        <f>IF($C138 = "neg", (($D138+1) - VLOOKUP($B138,'Results-formatted 060121'!$A:BA,(BD$3+2),FALSE)), IF($C138 = "pos-neg", (3+VLOOKUP($B138,'Results-formatted 060121'!$A:BA,(BD$3+2),FALSE)), VLOOKUP($B138,'Results-formatted 060121'!$A:BA,(BD$3+2),FALSE)))</f>
        <v>4</v>
      </c>
      <c r="BE138" s="95">
        <f>IF($C138 = "neg", (($D138+1) - VLOOKUP($B138,'Results-formatted 060121'!$A:BB,(BE$3+2),FALSE)), IF($C138 = "pos-neg", (3+VLOOKUP($B138,'Results-formatted 060121'!$A:BB,(BE$3+2),FALSE)), VLOOKUP($B138,'Results-formatted 060121'!$A:BB,(BE$3+2),FALSE)))</f>
        <v>4</v>
      </c>
      <c r="BF138" s="95">
        <f>IF($C138 = "neg", (($D138+1) - VLOOKUP($B138,'Results-formatted 060121'!$A:BC,(BF$3+2),FALSE)), IF($C138 = "pos-neg", (3+VLOOKUP($B138,'Results-formatted 060121'!$A:BC,(BF$3+2),FALSE)), VLOOKUP($B138,'Results-formatted 060121'!$A:BC,(BF$3+2),FALSE)))</f>
        <v>4</v>
      </c>
      <c r="BG138" s="95">
        <f>IF($C138 = "neg", (($D138+1) - VLOOKUP($B138,'Results-formatted 060121'!$A:BD,(BG$3+2),FALSE)), IF($C138 = "pos-neg", (3+VLOOKUP($B138,'Results-formatted 060121'!$A:BD,(BG$3+2),FALSE)), VLOOKUP($B138,'Results-formatted 060121'!$A:BD,(BG$3+2),FALSE)))</f>
        <v>2</v>
      </c>
      <c r="BH138" s="95">
        <f>IF($C138 = "neg", (($D138+1) - VLOOKUP($B138,'Results-formatted 060121'!$A:BE,(BH$3+2),FALSE)), IF($C138 = "pos-neg", (3+VLOOKUP($B138,'Results-formatted 060121'!$A:BE,(BH$3+2),FALSE)), VLOOKUP($B138,'Results-formatted 060121'!$A:BE,(BH$3+2),FALSE)))</f>
        <v>3</v>
      </c>
      <c r="BI138" s="95">
        <f>IF($C138 = "neg", (($D138+1) - VLOOKUP($B138,'Results-formatted 060121'!$A:BF,(BI$3+2),FALSE)), IF($C138 = "pos-neg", (3+VLOOKUP($B138,'Results-formatted 060121'!$A:BF,(BI$3+2),FALSE)), VLOOKUP($B138,'Results-formatted 060121'!$A:BF,(BI$3+2),FALSE)))</f>
        <v>5</v>
      </c>
      <c r="BJ138" s="95">
        <f>IF($C138 = "neg", (($D138+1) - VLOOKUP($B138,'Results-formatted 060121'!$A:BG,(BJ$3+2),FALSE)), IF($C138 = "pos-neg", (3+VLOOKUP($B138,'Results-formatted 060121'!$A:BG,(BJ$3+2),FALSE)), VLOOKUP($B138,'Results-formatted 060121'!$A:BG,(BJ$3+2),FALSE)))</f>
        <v>3</v>
      </c>
      <c r="BK138" s="95">
        <f>IF($C138 = "neg", (($D138+1) - VLOOKUP($B138,'Results-formatted 060121'!$A:BH,(BK$3+2),FALSE)), IF($C138 = "pos-neg", (3+VLOOKUP($B138,'Results-formatted 060121'!$A:BH,(BK$3+2),FALSE)), VLOOKUP($B138,'Results-formatted 060121'!$A:BH,(BK$3+2),FALSE)))</f>
        <v>5</v>
      </c>
      <c r="BL138" s="95">
        <f>IF($C138 = "neg", (($D138+1) - VLOOKUP($B138,'Results-formatted 060121'!$A:BI,(BL$3+2),FALSE)), IF($C138 = "pos-neg", (3+VLOOKUP($B138,'Results-formatted 060121'!$A:BI,(BL$3+2),FALSE)), VLOOKUP($B138,'Results-formatted 060121'!$A:BI,(BL$3+2),FALSE)))</f>
        <v>2</v>
      </c>
      <c r="BM138" s="95">
        <f>IF($C138 = "neg", (($D138+1) - VLOOKUP($B138,'Results-formatted 060121'!$A:BJ,(BM$3+2),FALSE)), IF($C138 = "pos-neg", (3+VLOOKUP($B138,'Results-formatted 060121'!$A:BJ,(BM$3+2),FALSE)), VLOOKUP($B138,'Results-formatted 060121'!$A:BJ,(BM$3+2),FALSE)))</f>
        <v>5</v>
      </c>
      <c r="BN138" s="95"/>
      <c r="BO138" s="95"/>
      <c r="BP138" s="95"/>
      <c r="BQ138" s="95"/>
      <c r="BR138" s="95"/>
      <c r="BS138" s="95"/>
      <c r="BT138" s="95"/>
      <c r="BU138" s="95"/>
      <c r="BV138" s="95"/>
      <c r="BW138" s="95"/>
      <c r="BX138" s="95"/>
      <c r="BY138" s="95"/>
      <c r="BZ138" s="95"/>
      <c r="CA138" s="95"/>
      <c r="CB138" s="95"/>
      <c r="CC138" s="95"/>
      <c r="CD138" s="99"/>
      <c r="CE138" s="25">
        <f>AVERAGE(F138:CD138)</f>
        <v>4.1166666666666663</v>
      </c>
      <c r="CF138" s="25">
        <f t="shared" si="58"/>
        <v>0.94045907770415893</v>
      </c>
    </row>
    <row r="139" spans="2:84" ht="56" x14ac:dyDescent="0.15">
      <c r="B139" s="84" t="s">
        <v>460</v>
      </c>
      <c r="C139" s="86" t="s">
        <v>1166</v>
      </c>
      <c r="D139" s="2">
        <v>5</v>
      </c>
      <c r="E139" s="12" t="s">
        <v>939</v>
      </c>
      <c r="F139" s="95">
        <f>IF($C139 = "neg", (($D139+1) - VLOOKUP($B139,'Results-formatted 060121'!$A:$AJ,(F$3+2),FALSE)), IF($C139 = "pos-neg", (3+VLOOKUP($B139,'Results-formatted 060121'!$A:$AJ,(F$3+2),FALSE)), VLOOKUP($B139,'Results-formatted 060121'!$A:$AJ,(F$3+2),FALSE)))</f>
        <v>4</v>
      </c>
      <c r="G139" s="95">
        <f>IF($C139 = "neg", (($D139+1) - VLOOKUP($B139,'Results-formatted 060121'!$A:$AJ,(G$3+2),FALSE)), IF($C139 = "pos-neg", (3+VLOOKUP($B139,'Results-formatted 060121'!$A:$AJ,(G$3+2),FALSE)), VLOOKUP($B139,'Results-formatted 060121'!$A:$AJ,(G$3+2),FALSE)))</f>
        <v>5</v>
      </c>
      <c r="H139" s="95">
        <f>IF($C139 = "neg", (($D139+1) - VLOOKUP($B139,'Results-formatted 060121'!$A:$AJ,(H$3+2),FALSE)), IF($C139 = "pos-neg", (3+VLOOKUP($B139,'Results-formatted 060121'!$A:$AJ,(H$3+2),FALSE)), VLOOKUP($B139,'Results-formatted 060121'!$A:$AJ,(H$3+2),FALSE)))</f>
        <v>4</v>
      </c>
      <c r="I139" s="95">
        <f>IF($C139 = "neg", (($D139+1) - VLOOKUP($B139,'Results-formatted 060121'!$A:$AJ,(I$3+2),FALSE)), IF($C139 = "pos-neg", (3+VLOOKUP($B139,'Results-formatted 060121'!$A:$AJ,(I$3+2),FALSE)), VLOOKUP($B139,'Results-formatted 060121'!$A:$AJ,(I$3+2),FALSE)))</f>
        <v>5</v>
      </c>
      <c r="J139" s="95">
        <f>IF($C139 = "neg", (($D139+1) - VLOOKUP($B139,'Results-formatted 060121'!$A:$AJ,(J$3+2),FALSE)), IF($C139 = "pos-neg", (3+VLOOKUP($B139,'Results-formatted 060121'!$A:$AJ,(J$3+2),FALSE)), VLOOKUP($B139,'Results-formatted 060121'!$A:$AJ,(J$3+2),FALSE)))</f>
        <v>3</v>
      </c>
      <c r="K139" s="95">
        <f>IF($C139 = "neg", (($D139+1) - VLOOKUP($B139,'Results-formatted 060121'!$A:$AJ,(K$3+2),FALSE)), IF($C139 = "pos-neg", (3+VLOOKUP($B139,'Results-formatted 060121'!$A:$AJ,(K$3+2),FALSE)), VLOOKUP($B139,'Results-formatted 060121'!$A:$AJ,(K$3+2),FALSE)))</f>
        <v>5</v>
      </c>
      <c r="L139" s="95">
        <f>IF($C139 = "neg", (($D139+1) - VLOOKUP($B139,'Results-formatted 060121'!$A:$AJ,(L$3+2),FALSE)), IF($C139 = "pos-neg", (3+VLOOKUP($B139,'Results-formatted 060121'!$A:$AJ,(L$3+2),FALSE)), VLOOKUP($B139,'Results-formatted 060121'!$A:$AJ,(L$3+2),FALSE)))</f>
        <v>4</v>
      </c>
      <c r="M139" s="95">
        <f>IF($C139 = "neg", (($D139+1) - VLOOKUP($B139,'Results-formatted 060121'!$A:$AJ,(M$3+2),FALSE)), IF($C139 = "pos-neg", (3+VLOOKUP($B139,'Results-formatted 060121'!$A:$AJ,(M$3+2),FALSE)), VLOOKUP($B139,'Results-formatted 060121'!$A:$AJ,(M$3+2),FALSE)))</f>
        <v>4</v>
      </c>
      <c r="N139" s="95">
        <f>IF($C139 = "neg", (($D139+1) - VLOOKUP($B139,'Results-formatted 060121'!$A:$AJ,(N$3+2),FALSE)), IF($C139 = "pos-neg", (3+VLOOKUP($B139,'Results-formatted 060121'!$A:$AJ,(N$3+2),FALSE)), VLOOKUP($B139,'Results-formatted 060121'!$A:$AJ,(N$3+2),FALSE)))</f>
        <v>5</v>
      </c>
      <c r="O139" s="95">
        <f>IF($C139 = "neg", (($D139+1) - VLOOKUP($B139,'Results-formatted 060121'!$A:$AJ,(O$3+2),FALSE)), IF($C139 = "pos-neg", (3+VLOOKUP($B139,'Results-formatted 060121'!$A:$AJ,(O$3+2),FALSE)), VLOOKUP($B139,'Results-formatted 060121'!$A:$AJ,(O$3+2),FALSE)))</f>
        <v>5</v>
      </c>
      <c r="P139" s="95">
        <f>IF($C139 = "neg", (($D139+1) - VLOOKUP($B139,'Results-formatted 060121'!$A:$AJ,(P$3+2),FALSE)), IF($C139 = "pos-neg", (3+VLOOKUP($B139,'Results-formatted 060121'!$A:$AJ,(P$3+2),FALSE)), VLOOKUP($B139,'Results-formatted 060121'!$A:$AJ,(P$3+2),FALSE)))</f>
        <v>4</v>
      </c>
      <c r="Q139" s="95">
        <f>IF($C139 = "neg", (($D139+1) - VLOOKUP($B139,'Results-formatted 060121'!$A:$AJ,(Q$3+2),FALSE)), IF($C139 = "pos-neg", (3+VLOOKUP($B139,'Results-formatted 060121'!$A:$AJ,(Q$3+2),FALSE)), VLOOKUP($B139,'Results-formatted 060121'!$A:$AJ,(Q$3+2),FALSE)))</f>
        <v>5</v>
      </c>
      <c r="R139" s="95">
        <f>IF($C139 = "neg", (($D139+1) - VLOOKUP($B139,'Results-formatted 060121'!$A:$AJ,(R$3+2),FALSE)), IF($C139 = "pos-neg", (3+VLOOKUP($B139,'Results-formatted 060121'!$A:$AJ,(R$3+2),FALSE)), VLOOKUP($B139,'Results-formatted 060121'!$A:$AJ,(R$3+2),FALSE)))</f>
        <v>5</v>
      </c>
      <c r="S139" s="95">
        <f>IF($C139 = "neg", (($D139+1) - VLOOKUP($B139,'Results-formatted 060121'!$A:$AJ,(S$3+2),FALSE)), IF($C139 = "pos-neg", (3+VLOOKUP($B139,'Results-formatted 060121'!$A:$AJ,(S$3+2),FALSE)), VLOOKUP($B139,'Results-formatted 060121'!$A:$AJ,(S$3+2),FALSE)))</f>
        <v>5</v>
      </c>
      <c r="T139" s="95">
        <f>IF($C139 = "neg", (($D139+1) - VLOOKUP($B139,'Results-formatted 060121'!$A:$AJ,(T$3+2),FALSE)), IF($C139 = "pos-neg", (3+VLOOKUP($B139,'Results-formatted 060121'!$A:$AJ,(T$3+2),FALSE)), VLOOKUP($B139,'Results-formatted 060121'!$A:$AJ,(T$3+2),FALSE)))</f>
        <v>5</v>
      </c>
      <c r="U139" s="95">
        <f>IF($C139 = "neg", (($D139+1) - VLOOKUP($B139,'Results-formatted 060121'!$A:$AJ,(U$3+2),FALSE)), IF($C139 = "pos-neg", (3+VLOOKUP($B139,'Results-formatted 060121'!$A:$AJ,(U$3+2),FALSE)), VLOOKUP($B139,'Results-formatted 060121'!$A:$AJ,(U$3+2),FALSE)))</f>
        <v>5</v>
      </c>
      <c r="V139" s="95">
        <f>IF($C139 = "neg", (($D139+1) - VLOOKUP($B139,'Results-formatted 060121'!$A:$AJ,(V$3+2),FALSE)), IF($C139 = "pos-neg", (3+VLOOKUP($B139,'Results-formatted 060121'!$A:$AJ,(V$3+2),FALSE)), VLOOKUP($B139,'Results-formatted 060121'!$A:$AJ,(V$3+2),FALSE)))</f>
        <v>2</v>
      </c>
      <c r="W139" s="95">
        <f>IF($C139 = "neg", (($D139+1) - VLOOKUP($B139,'Results-formatted 060121'!$A:$AJ,(W$3+2),FALSE)), IF($C139 = "pos-neg", (3+VLOOKUP($B139,'Results-formatted 060121'!$A:$AJ,(W$3+2),FALSE)), VLOOKUP($B139,'Results-formatted 060121'!$A:$AJ,(W$3+2),FALSE)))</f>
        <v>4</v>
      </c>
      <c r="X139" s="95">
        <f>IF($C139 = "neg", (($D139+1) - VLOOKUP($B139,'Results-formatted 060121'!$A:$AJ,(X$3+2),FALSE)), IF($C139 = "pos-neg", (3+VLOOKUP($B139,'Results-formatted 060121'!$A:$AJ,(X$3+2),FALSE)), VLOOKUP($B139,'Results-formatted 060121'!$A:$AJ,(X$3+2),FALSE)))</f>
        <v>4</v>
      </c>
      <c r="Y139" s="95">
        <f>IF($C139 = "neg", (($D139+1) - VLOOKUP($B139,'Results-formatted 060121'!$A:$AJ,(Y$3+2),FALSE)), IF($C139 = "pos-neg", (3+VLOOKUP($B139,'Results-formatted 060121'!$A:$AJ,(Y$3+2),FALSE)), VLOOKUP($B139,'Results-formatted 060121'!$A:$AJ,(Y$3+2),FALSE)))</f>
        <v>4</v>
      </c>
      <c r="Z139" s="95">
        <f>IF($C139 = "neg", (($D139+1) - VLOOKUP($B139,'Results-formatted 060121'!$A:$AJ,(Z$3+2),FALSE)), IF($C139 = "pos-neg", (3+VLOOKUP($B139,'Results-formatted 060121'!$A:$AJ,(Z$3+2),FALSE)), VLOOKUP($B139,'Results-formatted 060121'!$A:$AJ,(Z$3+2),FALSE)))</f>
        <v>4</v>
      </c>
      <c r="AA139" s="95">
        <f>IF($C139 = "neg", (($D139+1) - VLOOKUP($B139,'Results-formatted 060121'!$A:$AJ,(AA$3+2),FALSE)), IF($C139 = "pos-neg", (3+VLOOKUP($B139,'Results-formatted 060121'!$A:$AJ,(AA$3+2),FALSE)), VLOOKUP($B139,'Results-formatted 060121'!$A:$AJ,(AA$3+2),FALSE)))</f>
        <v>5</v>
      </c>
      <c r="AB139" s="95">
        <f>IF($C139 = "neg", (($D139+1) - VLOOKUP($B139,'Results-formatted 060121'!$A:$AJ,(AB$3+2),FALSE)), IF($C139 = "pos-neg", (3+VLOOKUP($B139,'Results-formatted 060121'!$A:$AJ,(AB$3+2),FALSE)), VLOOKUP($B139,'Results-formatted 060121'!$A:$AJ,(AB$3+2),FALSE)))</f>
        <v>5</v>
      </c>
      <c r="AC139" s="95">
        <f>IF($C139 = "neg", (($D139+1) - VLOOKUP($B139,'Results-formatted 060121'!$A:$AJ,(AC$3+2),FALSE)), IF($C139 = "pos-neg", (3+VLOOKUP($B139,'Results-formatted 060121'!$A:$AJ,(AC$3+2),FALSE)), VLOOKUP($B139,'Results-formatted 060121'!$A:$AJ,(AC$3+2),FALSE)))</f>
        <v>4</v>
      </c>
      <c r="AD139" s="95">
        <f>IF($C139 = "neg", (($D139+1) - VLOOKUP($B139,'Results-formatted 060121'!$A:$AJ,(AD$3+2),FALSE)), IF($C139 = "pos-neg", (3+VLOOKUP($B139,'Results-formatted 060121'!$A:$AJ,(AD$3+2),FALSE)), VLOOKUP($B139,'Results-formatted 060121'!$A:$AJ,(AD$3+2),FALSE)))</f>
        <v>4</v>
      </c>
      <c r="AE139" s="95">
        <f>IF($C139 = "neg", (($D139+1) - VLOOKUP($B139,'Results-formatted 060121'!$A:$AJ,(AE$3+2),FALSE)), IF($C139 = "pos-neg", (3+VLOOKUP($B139,'Results-formatted 060121'!$A:$AJ,(AE$3+2),FALSE)), VLOOKUP($B139,'Results-formatted 060121'!$A:$AJ,(AE$3+2),FALSE)))</f>
        <v>5</v>
      </c>
      <c r="AF139" s="95">
        <f>IF($C139 = "neg", (($D139+1) - VLOOKUP($B139,'Results-formatted 060121'!$A:$AJ,(AF$3+2),FALSE)), IF($C139 = "pos-neg", (3+VLOOKUP($B139,'Results-formatted 060121'!$A:$AJ,(AF$3+2),FALSE)), VLOOKUP($B139,'Results-formatted 060121'!$A:$AJ,(AF$3+2),FALSE)))</f>
        <v>4</v>
      </c>
      <c r="AG139" s="95">
        <f>IF($C139 = "neg", (($D139+1) - VLOOKUP($B139,'Results-formatted 060121'!$A:$AJ,(AG$3+2),FALSE)), IF($C139 = "pos-neg", (3+VLOOKUP($B139,'Results-formatted 060121'!$A:$AJ,(AG$3+2),FALSE)), VLOOKUP($B139,'Results-formatted 060121'!$A:$AJ,(AG$3+2),FALSE)))</f>
        <v>5</v>
      </c>
      <c r="AH139" s="95">
        <f>IF($C139 = "neg", (($D139+1) - VLOOKUP($B139,'Results-formatted 060121'!$A:$AJ,(AH$3+2),FALSE)), IF($C139 = "pos-neg", (3+VLOOKUP($B139,'Results-formatted 060121'!$A:$AJ,(AH$3+2),FALSE)), VLOOKUP($B139,'Results-formatted 060121'!$A:$AJ,(AH$3+2),FALSE)))</f>
        <v>5</v>
      </c>
      <c r="AI139" s="95">
        <f>IF($C139 = "neg", (($D139+1) - VLOOKUP($B139,'Results-formatted 060121'!$A:$AJ,(AI$3+2),FALSE)), IF($C139 = "pos-neg", (3+VLOOKUP($B139,'Results-formatted 060121'!$A:$AJ,(AI$3+2),FALSE)), VLOOKUP($B139,'Results-formatted 060121'!$A:$AJ,(AI$3+2),FALSE)))</f>
        <v>5</v>
      </c>
      <c r="AJ139" s="95">
        <f>IF($C139 = "neg", (($D139+1) - VLOOKUP($B139,'Results-formatted 060121'!$A:$AJ,(AJ$3+2),FALSE)), IF($C139 = "pos-neg", (3+VLOOKUP($B139,'Results-formatted 060121'!$A:$AJ,(AJ$3+2),FALSE)), VLOOKUP($B139,'Results-formatted 060121'!$A:$AJ,(AJ$3+2),FALSE)))</f>
        <v>5</v>
      </c>
      <c r="AK139" s="95">
        <f>IF($C139 = "neg", (($D139+1) - VLOOKUP($B139,'Results-formatted 060121'!$A:$AJ,(AK$3+2),FALSE)), IF($C139 = "pos-neg", (3+VLOOKUP($B139,'Results-formatted 060121'!$A:$AJ,(AK$3+2),FALSE)), VLOOKUP($B139,'Results-formatted 060121'!$A:$AJ,(AK$3+2),FALSE)))</f>
        <v>3</v>
      </c>
      <c r="AL139" s="95">
        <f>IF($C139 = "neg", (($D139+1) - VLOOKUP($B139,'Results-formatted 060121'!$A:$AJ,(AL$3+2),FALSE)), IF($C139 = "pos-neg", (3+VLOOKUP($B139,'Results-formatted 060121'!$A:$AJ,(AL$3+2),FALSE)), VLOOKUP($B139,'Results-formatted 060121'!$A:$AJ,(AL$3+2),FALSE)))</f>
        <v>4</v>
      </c>
      <c r="AM139" s="95">
        <f>IF($C139 = "neg", (($D139+1) - VLOOKUP($B139,'Results-formatted 060121'!$A:AJ,(AM$3+2),FALSE)), IF($C139 = "pos-neg", (3+VLOOKUP($B139,'Results-formatted 060121'!$A:AJ,(AM$3+2),FALSE)), VLOOKUP($B139,'Results-formatted 060121'!$A:AJ,(AM$3+2),FALSE)))</f>
        <v>5</v>
      </c>
      <c r="AN139" s="95">
        <f>IF($C139 = "neg", (($D139+1) - VLOOKUP($B139,'Results-formatted 060121'!$A:AK,(AN$3+2),FALSE)), IF($C139 = "pos-neg", (3+VLOOKUP($B139,'Results-formatted 060121'!$A:AK,(AN$3+2),FALSE)), VLOOKUP($B139,'Results-formatted 060121'!$A:AK,(AN$3+2),FALSE)))</f>
        <v>4</v>
      </c>
      <c r="AO139" s="95">
        <f>IF($C139 = "neg", (($D139+1) - VLOOKUP($B139,'Results-formatted 060121'!$A:AL,(AO$3+2),FALSE)), IF($C139 = "pos-neg", (3+VLOOKUP($B139,'Results-formatted 060121'!$A:AL,(AO$3+2),FALSE)), VLOOKUP($B139,'Results-formatted 060121'!$A:AL,(AO$3+2),FALSE)))</f>
        <v>5</v>
      </c>
      <c r="AP139" s="95">
        <f>IF($C139 = "neg", (($D139+1) - VLOOKUP($B139,'Results-formatted 060121'!$A:AM,(AP$3+2),FALSE)), IF($C139 = "pos-neg", (3+VLOOKUP($B139,'Results-formatted 060121'!$A:AM,(AP$3+2),FALSE)), VLOOKUP($B139,'Results-formatted 060121'!$A:AM,(AP$3+2),FALSE)))</f>
        <v>5</v>
      </c>
      <c r="AQ139" s="95">
        <f>IF($C139 = "neg", (($D139+1) - VLOOKUP($B139,'Results-formatted 060121'!$A:AN,(AQ$3+2),FALSE)), IF($C139 = "pos-neg", (3+VLOOKUP($B139,'Results-formatted 060121'!$A:AN,(AQ$3+2),FALSE)), VLOOKUP($B139,'Results-formatted 060121'!$A:AN,(AQ$3+2),FALSE)))</f>
        <v>5</v>
      </c>
      <c r="AR139" s="95">
        <f>IF($C139 = "neg", (($D139+1) - VLOOKUP($B139,'Results-formatted 060121'!$A:AO,(AR$3+2),FALSE)), IF($C139 = "pos-neg", (3+VLOOKUP($B139,'Results-formatted 060121'!$A:AO,(AR$3+2),FALSE)), VLOOKUP($B139,'Results-formatted 060121'!$A:AO,(AR$3+2),FALSE)))</f>
        <v>5</v>
      </c>
      <c r="AS139" s="95">
        <f>IF($C139 = "neg", (($D139+1) - VLOOKUP($B139,'Results-formatted 060121'!$A:AP,(AS$3+2),FALSE)), IF($C139 = "pos-neg", (3+VLOOKUP($B139,'Results-formatted 060121'!$A:AP,(AS$3+2),FALSE)), VLOOKUP($B139,'Results-formatted 060121'!$A:AP,(AS$3+2),FALSE)))</f>
        <v>4</v>
      </c>
      <c r="AT139" s="95">
        <f>IF($C139 = "neg", (($D139+1) - VLOOKUP($B139,'Results-formatted 060121'!$A:AQ,(AT$3+2),FALSE)), IF($C139 = "pos-neg", (3+VLOOKUP($B139,'Results-formatted 060121'!$A:AQ,(AT$3+2),FALSE)), VLOOKUP($B139,'Results-formatted 060121'!$A:AQ,(AT$3+2),FALSE)))</f>
        <v>5</v>
      </c>
      <c r="AU139" s="95">
        <f>IF($C139 = "neg", (($D139+1) - VLOOKUP($B139,'Results-formatted 060121'!$A:AR,(AU$3+2),FALSE)), IF($C139 = "pos-neg", (3+VLOOKUP($B139,'Results-formatted 060121'!$A:AR,(AU$3+2),FALSE)), VLOOKUP($B139,'Results-formatted 060121'!$A:AR,(AU$3+2),FALSE)))</f>
        <v>4</v>
      </c>
      <c r="AV139" s="95">
        <f>IF($C139 = "neg", (($D139+1) - VLOOKUP($B139,'Results-formatted 060121'!$A:AS,(AV$3+2),FALSE)), IF($C139 = "pos-neg", (3+VLOOKUP($B139,'Results-formatted 060121'!$A:AS,(AV$3+2),FALSE)), VLOOKUP($B139,'Results-formatted 060121'!$A:AS,(AV$3+2),FALSE)))</f>
        <v>5</v>
      </c>
      <c r="AW139" s="95">
        <f>IF($C139 = "neg", (($D139+1) - VLOOKUP($B139,'Results-formatted 060121'!$A:AT,(AW$3+2),FALSE)), IF($C139 = "pos-neg", (3+VLOOKUP($B139,'Results-formatted 060121'!$A:AT,(AW$3+2),FALSE)), VLOOKUP($B139,'Results-formatted 060121'!$A:AT,(AW$3+2),FALSE)))</f>
        <v>4</v>
      </c>
      <c r="AX139" s="95">
        <f>IF($C139 = "neg", (($D139+1) - VLOOKUP($B139,'Results-formatted 060121'!$A:AU,(AX$3+2),FALSE)), IF($C139 = "pos-neg", (3+VLOOKUP($B139,'Results-formatted 060121'!$A:AU,(AX$3+2),FALSE)), VLOOKUP($B139,'Results-formatted 060121'!$A:AU,(AX$3+2),FALSE)))</f>
        <v>1</v>
      </c>
      <c r="AY139" s="95">
        <f>IF($C139 = "neg", (($D139+1) - VLOOKUP($B139,'Results-formatted 060121'!$A:AV,(AY$3+2),FALSE)), IF($C139 = "pos-neg", (3+VLOOKUP($B139,'Results-formatted 060121'!$A:AV,(AY$3+2),FALSE)), VLOOKUP($B139,'Results-formatted 060121'!$A:AV,(AY$3+2),FALSE)))</f>
        <v>3</v>
      </c>
      <c r="AZ139" s="95">
        <f>IF($C139 = "neg", (($D139+1) - VLOOKUP($B139,'Results-formatted 060121'!$A:AW,(AZ$3+2),FALSE)), IF($C139 = "pos-neg", (3+VLOOKUP($B139,'Results-formatted 060121'!$A:AW,(AZ$3+2),FALSE)), VLOOKUP($B139,'Results-formatted 060121'!$A:AW,(AZ$3+2),FALSE)))</f>
        <v>4</v>
      </c>
      <c r="BA139" s="95">
        <f>IF($C139 = "neg", (($D139+1) - VLOOKUP($B139,'Results-formatted 060121'!$A:AX,(BA$3+2),FALSE)), IF($C139 = "pos-neg", (3+VLOOKUP($B139,'Results-formatted 060121'!$A:AX,(BA$3+2),FALSE)), VLOOKUP($B139,'Results-formatted 060121'!$A:AX,(BA$3+2),FALSE)))</f>
        <v>4</v>
      </c>
      <c r="BB139" s="95">
        <f>IF($C139 = "neg", (($D139+1) - VLOOKUP($B139,'Results-formatted 060121'!$A:AY,(BB$3+2),FALSE)), IF($C139 = "pos-neg", (3+VLOOKUP($B139,'Results-formatted 060121'!$A:AY,(BB$3+2),FALSE)), VLOOKUP($B139,'Results-formatted 060121'!$A:AY,(BB$3+2),FALSE)))</f>
        <v>5</v>
      </c>
      <c r="BC139" s="95">
        <f>IF($C139 = "neg", (($D139+1) - VLOOKUP($B139,'Results-formatted 060121'!$A:AZ,(BC$3+2),FALSE)), IF($C139 = "pos-neg", (3+VLOOKUP($B139,'Results-formatted 060121'!$A:AZ,(BC$3+2),FALSE)), VLOOKUP($B139,'Results-formatted 060121'!$A:AZ,(BC$3+2),FALSE)))</f>
        <v>5</v>
      </c>
      <c r="BD139" s="95">
        <f>IF($C139 = "neg", (($D139+1) - VLOOKUP($B139,'Results-formatted 060121'!$A:BA,(BD$3+2),FALSE)), IF($C139 = "pos-neg", (3+VLOOKUP($B139,'Results-formatted 060121'!$A:BA,(BD$3+2),FALSE)), VLOOKUP($B139,'Results-formatted 060121'!$A:BA,(BD$3+2),FALSE)))</f>
        <v>5</v>
      </c>
      <c r="BE139" s="95">
        <f>IF($C139 = "neg", (($D139+1) - VLOOKUP($B139,'Results-formatted 060121'!$A:BB,(BE$3+2),FALSE)), IF($C139 = "pos-neg", (3+VLOOKUP($B139,'Results-formatted 060121'!$A:BB,(BE$3+2),FALSE)), VLOOKUP($B139,'Results-formatted 060121'!$A:BB,(BE$3+2),FALSE)))</f>
        <v>4</v>
      </c>
      <c r="BF139" s="95">
        <f>IF($C139 = "neg", (($D139+1) - VLOOKUP($B139,'Results-formatted 060121'!$A:BC,(BF$3+2),FALSE)), IF($C139 = "pos-neg", (3+VLOOKUP($B139,'Results-formatted 060121'!$A:BC,(BF$3+2),FALSE)), VLOOKUP($B139,'Results-formatted 060121'!$A:BC,(BF$3+2),FALSE)))</f>
        <v>4</v>
      </c>
      <c r="BG139" s="95">
        <f>IF($C139 = "neg", (($D139+1) - VLOOKUP($B139,'Results-formatted 060121'!$A:BD,(BG$3+2),FALSE)), IF($C139 = "pos-neg", (3+VLOOKUP($B139,'Results-formatted 060121'!$A:BD,(BG$3+2),FALSE)), VLOOKUP($B139,'Results-formatted 060121'!$A:BD,(BG$3+2),FALSE)))</f>
        <v>5</v>
      </c>
      <c r="BH139" s="95">
        <f>IF($C139 = "neg", (($D139+1) - VLOOKUP($B139,'Results-formatted 060121'!$A:BE,(BH$3+2),FALSE)), IF($C139 = "pos-neg", (3+VLOOKUP($B139,'Results-formatted 060121'!$A:BE,(BH$3+2),FALSE)), VLOOKUP($B139,'Results-formatted 060121'!$A:BE,(BH$3+2),FALSE)))</f>
        <v>4</v>
      </c>
      <c r="BI139" s="95">
        <f>IF($C139 = "neg", (($D139+1) - VLOOKUP($B139,'Results-formatted 060121'!$A:BF,(BI$3+2),FALSE)), IF($C139 = "pos-neg", (3+VLOOKUP($B139,'Results-formatted 060121'!$A:BF,(BI$3+2),FALSE)), VLOOKUP($B139,'Results-formatted 060121'!$A:BF,(BI$3+2),FALSE)))</f>
        <v>5</v>
      </c>
      <c r="BJ139" s="95">
        <f>IF($C139 = "neg", (($D139+1) - VLOOKUP($B139,'Results-formatted 060121'!$A:BG,(BJ$3+2),FALSE)), IF($C139 = "pos-neg", (3+VLOOKUP($B139,'Results-formatted 060121'!$A:BG,(BJ$3+2),FALSE)), VLOOKUP($B139,'Results-formatted 060121'!$A:BG,(BJ$3+2),FALSE)))</f>
        <v>3</v>
      </c>
      <c r="BK139" s="95">
        <f>IF($C139 = "neg", (($D139+1) - VLOOKUP($B139,'Results-formatted 060121'!$A:BH,(BK$3+2),FALSE)), IF($C139 = "pos-neg", (3+VLOOKUP($B139,'Results-formatted 060121'!$A:BH,(BK$3+2),FALSE)), VLOOKUP($B139,'Results-formatted 060121'!$A:BH,(BK$3+2),FALSE)))</f>
        <v>5</v>
      </c>
      <c r="BL139" s="95">
        <f>IF($C139 = "neg", (($D139+1) - VLOOKUP($B139,'Results-formatted 060121'!$A:BI,(BL$3+2),FALSE)), IF($C139 = "pos-neg", (3+VLOOKUP($B139,'Results-formatted 060121'!$A:BI,(BL$3+2),FALSE)), VLOOKUP($B139,'Results-formatted 060121'!$A:BI,(BL$3+2),FALSE)))</f>
        <v>2</v>
      </c>
      <c r="BM139" s="95">
        <f>IF($C139 = "neg", (($D139+1) - VLOOKUP($B139,'Results-formatted 060121'!$A:BJ,(BM$3+2),FALSE)), IF($C139 = "pos-neg", (3+VLOOKUP($B139,'Results-formatted 060121'!$A:BJ,(BM$3+2),FALSE)), VLOOKUP($B139,'Results-formatted 060121'!$A:BJ,(BM$3+2),FALSE)))</f>
        <v>4</v>
      </c>
      <c r="BN139" s="95"/>
      <c r="BO139" s="95"/>
      <c r="BP139" s="95"/>
      <c r="BQ139" s="95"/>
      <c r="BR139" s="95"/>
      <c r="BS139" s="95"/>
      <c r="BT139" s="95"/>
      <c r="BU139" s="95"/>
      <c r="BV139" s="95"/>
      <c r="BW139" s="95"/>
      <c r="BX139" s="95"/>
      <c r="BY139" s="95"/>
      <c r="BZ139" s="95"/>
      <c r="CA139" s="95"/>
      <c r="CB139" s="95"/>
      <c r="CC139" s="95"/>
      <c r="CD139" s="99"/>
      <c r="CE139" s="25">
        <f>AVERAGE(F139:CD139)</f>
        <v>4.3166666666666664</v>
      </c>
      <c r="CF139" s="25">
        <f t="shared" si="58"/>
        <v>0.87317202115681292</v>
      </c>
    </row>
    <row r="140" spans="2:84" ht="56" x14ac:dyDescent="0.15">
      <c r="B140" s="84" t="s">
        <v>461</v>
      </c>
      <c r="C140" s="86" t="s">
        <v>1166</v>
      </c>
      <c r="D140" s="2">
        <v>5</v>
      </c>
      <c r="E140" s="12" t="s">
        <v>940</v>
      </c>
      <c r="F140" s="95">
        <f>IF($C140 = "neg", (($D140+1) - VLOOKUP($B140,'Results-formatted 060121'!$A:$AJ,(F$3+2),FALSE)), IF($C140 = "pos-neg", (3+VLOOKUP($B140,'Results-formatted 060121'!$A:$AJ,(F$3+2),FALSE)), VLOOKUP($B140,'Results-formatted 060121'!$A:$AJ,(F$3+2),FALSE)))</f>
        <v>4</v>
      </c>
      <c r="G140" s="95">
        <f>IF($C140 = "neg", (($D140+1) - VLOOKUP($B140,'Results-formatted 060121'!$A:$AJ,(G$3+2),FALSE)), IF($C140 = "pos-neg", (3+VLOOKUP($B140,'Results-formatted 060121'!$A:$AJ,(G$3+2),FALSE)), VLOOKUP($B140,'Results-formatted 060121'!$A:$AJ,(G$3+2),FALSE)))</f>
        <v>5</v>
      </c>
      <c r="H140" s="95">
        <f>IF($C140 = "neg", (($D140+1) - VLOOKUP($B140,'Results-formatted 060121'!$A:$AJ,(H$3+2),FALSE)), IF($C140 = "pos-neg", (3+VLOOKUP($B140,'Results-formatted 060121'!$A:$AJ,(H$3+2),FALSE)), VLOOKUP($B140,'Results-formatted 060121'!$A:$AJ,(H$3+2),FALSE)))</f>
        <v>3</v>
      </c>
      <c r="I140" s="95">
        <f>IF($C140 = "neg", (($D140+1) - VLOOKUP($B140,'Results-formatted 060121'!$A:$AJ,(I$3+2),FALSE)), IF($C140 = "pos-neg", (3+VLOOKUP($B140,'Results-formatted 060121'!$A:$AJ,(I$3+2),FALSE)), VLOOKUP($B140,'Results-formatted 060121'!$A:$AJ,(I$3+2),FALSE)))</f>
        <v>5</v>
      </c>
      <c r="J140" s="95">
        <f>IF($C140 = "neg", (($D140+1) - VLOOKUP($B140,'Results-formatted 060121'!$A:$AJ,(J$3+2),FALSE)), IF($C140 = "pos-neg", (3+VLOOKUP($B140,'Results-formatted 060121'!$A:$AJ,(J$3+2),FALSE)), VLOOKUP($B140,'Results-formatted 060121'!$A:$AJ,(J$3+2),FALSE)))</f>
        <v>3</v>
      </c>
      <c r="K140" s="95">
        <f>IF($C140 = "neg", (($D140+1) - VLOOKUP($B140,'Results-formatted 060121'!$A:$AJ,(K$3+2),FALSE)), IF($C140 = "pos-neg", (3+VLOOKUP($B140,'Results-formatted 060121'!$A:$AJ,(K$3+2),FALSE)), VLOOKUP($B140,'Results-formatted 060121'!$A:$AJ,(K$3+2),FALSE)))</f>
        <v>5</v>
      </c>
      <c r="L140" s="95">
        <f>IF($C140 = "neg", (($D140+1) - VLOOKUP($B140,'Results-formatted 060121'!$A:$AJ,(L$3+2),FALSE)), IF($C140 = "pos-neg", (3+VLOOKUP($B140,'Results-formatted 060121'!$A:$AJ,(L$3+2),FALSE)), VLOOKUP($B140,'Results-formatted 060121'!$A:$AJ,(L$3+2),FALSE)))</f>
        <v>5</v>
      </c>
      <c r="M140" s="95">
        <f>IF($C140 = "neg", (($D140+1) - VLOOKUP($B140,'Results-formatted 060121'!$A:$AJ,(M$3+2),FALSE)), IF($C140 = "pos-neg", (3+VLOOKUP($B140,'Results-formatted 060121'!$A:$AJ,(M$3+2),FALSE)), VLOOKUP($B140,'Results-formatted 060121'!$A:$AJ,(M$3+2),FALSE)))</f>
        <v>4</v>
      </c>
      <c r="N140" s="95">
        <f>IF($C140 = "neg", (($D140+1) - VLOOKUP($B140,'Results-formatted 060121'!$A:$AJ,(N$3+2),FALSE)), IF($C140 = "pos-neg", (3+VLOOKUP($B140,'Results-formatted 060121'!$A:$AJ,(N$3+2),FALSE)), VLOOKUP($B140,'Results-formatted 060121'!$A:$AJ,(N$3+2),FALSE)))</f>
        <v>5</v>
      </c>
      <c r="O140" s="95">
        <f>IF($C140 = "neg", (($D140+1) - VLOOKUP($B140,'Results-formatted 060121'!$A:$AJ,(O$3+2),FALSE)), IF($C140 = "pos-neg", (3+VLOOKUP($B140,'Results-formatted 060121'!$A:$AJ,(O$3+2),FALSE)), VLOOKUP($B140,'Results-formatted 060121'!$A:$AJ,(O$3+2),FALSE)))</f>
        <v>5</v>
      </c>
      <c r="P140" s="95">
        <f>IF($C140 = "neg", (($D140+1) - VLOOKUP($B140,'Results-formatted 060121'!$A:$AJ,(P$3+2),FALSE)), IF($C140 = "pos-neg", (3+VLOOKUP($B140,'Results-formatted 060121'!$A:$AJ,(P$3+2),FALSE)), VLOOKUP($B140,'Results-formatted 060121'!$A:$AJ,(P$3+2),FALSE)))</f>
        <v>2</v>
      </c>
      <c r="Q140" s="95">
        <f>IF($C140 = "neg", (($D140+1) - VLOOKUP($B140,'Results-formatted 060121'!$A:$AJ,(Q$3+2),FALSE)), IF($C140 = "pos-neg", (3+VLOOKUP($B140,'Results-formatted 060121'!$A:$AJ,(Q$3+2),FALSE)), VLOOKUP($B140,'Results-formatted 060121'!$A:$AJ,(Q$3+2),FALSE)))</f>
        <v>4</v>
      </c>
      <c r="R140" s="95">
        <f>IF($C140 = "neg", (($D140+1) - VLOOKUP($B140,'Results-formatted 060121'!$A:$AJ,(R$3+2),FALSE)), IF($C140 = "pos-neg", (3+VLOOKUP($B140,'Results-formatted 060121'!$A:$AJ,(R$3+2),FALSE)), VLOOKUP($B140,'Results-formatted 060121'!$A:$AJ,(R$3+2),FALSE)))</f>
        <v>3</v>
      </c>
      <c r="S140" s="95">
        <f>IF($C140 = "neg", (($D140+1) - VLOOKUP($B140,'Results-formatted 060121'!$A:$AJ,(S$3+2),FALSE)), IF($C140 = "pos-neg", (3+VLOOKUP($B140,'Results-formatted 060121'!$A:$AJ,(S$3+2),FALSE)), VLOOKUP($B140,'Results-formatted 060121'!$A:$AJ,(S$3+2),FALSE)))</f>
        <v>4</v>
      </c>
      <c r="T140" s="95">
        <f>IF($C140 = "neg", (($D140+1) - VLOOKUP($B140,'Results-formatted 060121'!$A:$AJ,(T$3+2),FALSE)), IF($C140 = "pos-neg", (3+VLOOKUP($B140,'Results-formatted 060121'!$A:$AJ,(T$3+2),FALSE)), VLOOKUP($B140,'Results-formatted 060121'!$A:$AJ,(T$3+2),FALSE)))</f>
        <v>5</v>
      </c>
      <c r="U140" s="95">
        <f>IF($C140 = "neg", (($D140+1) - VLOOKUP($B140,'Results-formatted 060121'!$A:$AJ,(U$3+2),FALSE)), IF($C140 = "pos-neg", (3+VLOOKUP($B140,'Results-formatted 060121'!$A:$AJ,(U$3+2),FALSE)), VLOOKUP($B140,'Results-formatted 060121'!$A:$AJ,(U$3+2),FALSE)))</f>
        <v>5</v>
      </c>
      <c r="V140" s="95">
        <f>IF($C140 = "neg", (($D140+1) - VLOOKUP($B140,'Results-formatted 060121'!$A:$AJ,(V$3+2),FALSE)), IF($C140 = "pos-neg", (3+VLOOKUP($B140,'Results-formatted 060121'!$A:$AJ,(V$3+2),FALSE)), VLOOKUP($B140,'Results-formatted 060121'!$A:$AJ,(V$3+2),FALSE)))</f>
        <v>3</v>
      </c>
      <c r="W140" s="95">
        <f>IF($C140 = "neg", (($D140+1) - VLOOKUP($B140,'Results-formatted 060121'!$A:$AJ,(W$3+2),FALSE)), IF($C140 = "pos-neg", (3+VLOOKUP($B140,'Results-formatted 060121'!$A:$AJ,(W$3+2),FALSE)), VLOOKUP($B140,'Results-formatted 060121'!$A:$AJ,(W$3+2),FALSE)))</f>
        <v>4</v>
      </c>
      <c r="X140" s="95">
        <f>IF($C140 = "neg", (($D140+1) - VLOOKUP($B140,'Results-formatted 060121'!$A:$AJ,(X$3+2),FALSE)), IF($C140 = "pos-neg", (3+VLOOKUP($B140,'Results-formatted 060121'!$A:$AJ,(X$3+2),FALSE)), VLOOKUP($B140,'Results-formatted 060121'!$A:$AJ,(X$3+2),FALSE)))</f>
        <v>4</v>
      </c>
      <c r="Y140" s="95">
        <f>IF($C140 = "neg", (($D140+1) - VLOOKUP($B140,'Results-formatted 060121'!$A:$AJ,(Y$3+2),FALSE)), IF($C140 = "pos-neg", (3+VLOOKUP($B140,'Results-formatted 060121'!$A:$AJ,(Y$3+2),FALSE)), VLOOKUP($B140,'Results-formatted 060121'!$A:$AJ,(Y$3+2),FALSE)))</f>
        <v>4</v>
      </c>
      <c r="Z140" s="95">
        <f>IF($C140 = "neg", (($D140+1) - VLOOKUP($B140,'Results-formatted 060121'!$A:$AJ,(Z$3+2),FALSE)), IF($C140 = "pos-neg", (3+VLOOKUP($B140,'Results-formatted 060121'!$A:$AJ,(Z$3+2),FALSE)), VLOOKUP($B140,'Results-formatted 060121'!$A:$AJ,(Z$3+2),FALSE)))</f>
        <v>3</v>
      </c>
      <c r="AA140" s="95">
        <f>IF($C140 = "neg", (($D140+1) - VLOOKUP($B140,'Results-formatted 060121'!$A:$AJ,(AA$3+2),FALSE)), IF($C140 = "pos-neg", (3+VLOOKUP($B140,'Results-formatted 060121'!$A:$AJ,(AA$3+2),FALSE)), VLOOKUP($B140,'Results-formatted 060121'!$A:$AJ,(AA$3+2),FALSE)))</f>
        <v>4</v>
      </c>
      <c r="AB140" s="95">
        <f>IF($C140 = "neg", (($D140+1) - VLOOKUP($B140,'Results-formatted 060121'!$A:$AJ,(AB$3+2),FALSE)), IF($C140 = "pos-neg", (3+VLOOKUP($B140,'Results-formatted 060121'!$A:$AJ,(AB$3+2),FALSE)), VLOOKUP($B140,'Results-formatted 060121'!$A:$AJ,(AB$3+2),FALSE)))</f>
        <v>5</v>
      </c>
      <c r="AC140" s="95">
        <f>IF($C140 = "neg", (($D140+1) - VLOOKUP($B140,'Results-formatted 060121'!$A:$AJ,(AC$3+2),FALSE)), IF($C140 = "pos-neg", (3+VLOOKUP($B140,'Results-formatted 060121'!$A:$AJ,(AC$3+2),FALSE)), VLOOKUP($B140,'Results-formatted 060121'!$A:$AJ,(AC$3+2),FALSE)))</f>
        <v>3</v>
      </c>
      <c r="AD140" s="95">
        <f>IF($C140 = "neg", (($D140+1) - VLOOKUP($B140,'Results-formatted 060121'!$A:$AJ,(AD$3+2),FALSE)), IF($C140 = "pos-neg", (3+VLOOKUP($B140,'Results-formatted 060121'!$A:$AJ,(AD$3+2),FALSE)), VLOOKUP($B140,'Results-formatted 060121'!$A:$AJ,(AD$3+2),FALSE)))</f>
        <v>4</v>
      </c>
      <c r="AE140" s="95">
        <f>IF($C140 = "neg", (($D140+1) - VLOOKUP($B140,'Results-formatted 060121'!$A:$AJ,(AE$3+2),FALSE)), IF($C140 = "pos-neg", (3+VLOOKUP($B140,'Results-formatted 060121'!$A:$AJ,(AE$3+2),FALSE)), VLOOKUP($B140,'Results-formatted 060121'!$A:$AJ,(AE$3+2),FALSE)))</f>
        <v>5</v>
      </c>
      <c r="AF140" s="95">
        <f>IF($C140 = "neg", (($D140+1) - VLOOKUP($B140,'Results-formatted 060121'!$A:$AJ,(AF$3+2),FALSE)), IF($C140 = "pos-neg", (3+VLOOKUP($B140,'Results-formatted 060121'!$A:$AJ,(AF$3+2),FALSE)), VLOOKUP($B140,'Results-formatted 060121'!$A:$AJ,(AF$3+2),FALSE)))</f>
        <v>1</v>
      </c>
      <c r="AG140" s="95">
        <f>IF($C140 = "neg", (($D140+1) - VLOOKUP($B140,'Results-formatted 060121'!$A:$AJ,(AG$3+2),FALSE)), IF($C140 = "pos-neg", (3+VLOOKUP($B140,'Results-formatted 060121'!$A:$AJ,(AG$3+2),FALSE)), VLOOKUP($B140,'Results-formatted 060121'!$A:$AJ,(AG$3+2),FALSE)))</f>
        <v>5</v>
      </c>
      <c r="AH140" s="95">
        <f>IF($C140 = "neg", (($D140+1) - VLOOKUP($B140,'Results-formatted 060121'!$A:$AJ,(AH$3+2),FALSE)), IF($C140 = "pos-neg", (3+VLOOKUP($B140,'Results-formatted 060121'!$A:$AJ,(AH$3+2),FALSE)), VLOOKUP($B140,'Results-formatted 060121'!$A:$AJ,(AH$3+2),FALSE)))</f>
        <v>2</v>
      </c>
      <c r="AI140" s="95">
        <f>IF($C140 = "neg", (($D140+1) - VLOOKUP($B140,'Results-formatted 060121'!$A:$AJ,(AI$3+2),FALSE)), IF($C140 = "pos-neg", (3+VLOOKUP($B140,'Results-formatted 060121'!$A:$AJ,(AI$3+2),FALSE)), VLOOKUP($B140,'Results-formatted 060121'!$A:$AJ,(AI$3+2),FALSE)))</f>
        <v>4</v>
      </c>
      <c r="AJ140" s="95">
        <f>IF($C140 = "neg", (($D140+1) - VLOOKUP($B140,'Results-formatted 060121'!$A:$AJ,(AJ$3+2),FALSE)), IF($C140 = "pos-neg", (3+VLOOKUP($B140,'Results-formatted 060121'!$A:$AJ,(AJ$3+2),FALSE)), VLOOKUP($B140,'Results-formatted 060121'!$A:$AJ,(AJ$3+2),FALSE)))</f>
        <v>4</v>
      </c>
      <c r="AK140" s="95">
        <f>IF($C140 = "neg", (($D140+1) - VLOOKUP($B140,'Results-formatted 060121'!$A:$AJ,(AK$3+2),FALSE)), IF($C140 = "pos-neg", (3+VLOOKUP($B140,'Results-formatted 060121'!$A:$AJ,(AK$3+2),FALSE)), VLOOKUP($B140,'Results-formatted 060121'!$A:$AJ,(AK$3+2),FALSE)))</f>
        <v>4</v>
      </c>
      <c r="AL140" s="95">
        <f>IF($C140 = "neg", (($D140+1) - VLOOKUP($B140,'Results-formatted 060121'!$A:$AJ,(AL$3+2),FALSE)), IF($C140 = "pos-neg", (3+VLOOKUP($B140,'Results-formatted 060121'!$A:$AJ,(AL$3+2),FALSE)), VLOOKUP($B140,'Results-formatted 060121'!$A:$AJ,(AL$3+2),FALSE)))</f>
        <v>3</v>
      </c>
      <c r="AM140" s="95">
        <f>IF($C140 = "neg", (($D140+1) - VLOOKUP($B140,'Results-formatted 060121'!$A:AJ,(AM$3+2),FALSE)), IF($C140 = "pos-neg", (3+VLOOKUP($B140,'Results-formatted 060121'!$A:AJ,(AM$3+2),FALSE)), VLOOKUP($B140,'Results-formatted 060121'!$A:AJ,(AM$3+2),FALSE)))</f>
        <v>5</v>
      </c>
      <c r="AN140" s="95">
        <f>IF($C140 = "neg", (($D140+1) - VLOOKUP($B140,'Results-formatted 060121'!$A:AK,(AN$3+2),FALSE)), IF($C140 = "pos-neg", (3+VLOOKUP($B140,'Results-formatted 060121'!$A:AK,(AN$3+2),FALSE)), VLOOKUP($B140,'Results-formatted 060121'!$A:AK,(AN$3+2),FALSE)))</f>
        <v>4</v>
      </c>
      <c r="AO140" s="95">
        <f>IF($C140 = "neg", (($D140+1) - VLOOKUP($B140,'Results-formatted 060121'!$A:AL,(AO$3+2),FALSE)), IF($C140 = "pos-neg", (3+VLOOKUP($B140,'Results-formatted 060121'!$A:AL,(AO$3+2),FALSE)), VLOOKUP($B140,'Results-formatted 060121'!$A:AL,(AO$3+2),FALSE)))</f>
        <v>4</v>
      </c>
      <c r="AP140" s="95">
        <f>IF($C140 = "neg", (($D140+1) - VLOOKUP($B140,'Results-formatted 060121'!$A:AM,(AP$3+2),FALSE)), IF($C140 = "pos-neg", (3+VLOOKUP($B140,'Results-formatted 060121'!$A:AM,(AP$3+2),FALSE)), VLOOKUP($B140,'Results-formatted 060121'!$A:AM,(AP$3+2),FALSE)))</f>
        <v>4</v>
      </c>
      <c r="AQ140" s="95">
        <f>IF($C140 = "neg", (($D140+1) - VLOOKUP($B140,'Results-formatted 060121'!$A:AN,(AQ$3+2),FALSE)), IF($C140 = "pos-neg", (3+VLOOKUP($B140,'Results-formatted 060121'!$A:AN,(AQ$3+2),FALSE)), VLOOKUP($B140,'Results-formatted 060121'!$A:AN,(AQ$3+2),FALSE)))</f>
        <v>4</v>
      </c>
      <c r="AR140" s="95">
        <f>IF($C140 = "neg", (($D140+1) - VLOOKUP($B140,'Results-formatted 060121'!$A:AO,(AR$3+2),FALSE)), IF($C140 = "pos-neg", (3+VLOOKUP($B140,'Results-formatted 060121'!$A:AO,(AR$3+2),FALSE)), VLOOKUP($B140,'Results-formatted 060121'!$A:AO,(AR$3+2),FALSE)))</f>
        <v>4</v>
      </c>
      <c r="AS140" s="95">
        <f>IF($C140 = "neg", (($D140+1) - VLOOKUP($B140,'Results-formatted 060121'!$A:AP,(AS$3+2),FALSE)), IF($C140 = "pos-neg", (3+VLOOKUP($B140,'Results-formatted 060121'!$A:AP,(AS$3+2),FALSE)), VLOOKUP($B140,'Results-formatted 060121'!$A:AP,(AS$3+2),FALSE)))</f>
        <v>4</v>
      </c>
      <c r="AT140" s="95">
        <f>IF($C140 = "neg", (($D140+1) - VLOOKUP($B140,'Results-formatted 060121'!$A:AQ,(AT$3+2),FALSE)), IF($C140 = "pos-neg", (3+VLOOKUP($B140,'Results-formatted 060121'!$A:AQ,(AT$3+2),FALSE)), VLOOKUP($B140,'Results-formatted 060121'!$A:AQ,(AT$3+2),FALSE)))</f>
        <v>5</v>
      </c>
      <c r="AU140" s="95">
        <f>IF($C140 = "neg", (($D140+1) - VLOOKUP($B140,'Results-formatted 060121'!$A:AR,(AU$3+2),FALSE)), IF($C140 = "pos-neg", (3+VLOOKUP($B140,'Results-formatted 060121'!$A:AR,(AU$3+2),FALSE)), VLOOKUP($B140,'Results-formatted 060121'!$A:AR,(AU$3+2),FALSE)))</f>
        <v>4</v>
      </c>
      <c r="AV140" s="95">
        <f>IF($C140 = "neg", (($D140+1) - VLOOKUP($B140,'Results-formatted 060121'!$A:AS,(AV$3+2),FALSE)), IF($C140 = "pos-neg", (3+VLOOKUP($B140,'Results-formatted 060121'!$A:AS,(AV$3+2),FALSE)), VLOOKUP($B140,'Results-formatted 060121'!$A:AS,(AV$3+2),FALSE)))</f>
        <v>5</v>
      </c>
      <c r="AW140" s="95">
        <f>IF($C140 = "neg", (($D140+1) - VLOOKUP($B140,'Results-formatted 060121'!$A:AT,(AW$3+2),FALSE)), IF($C140 = "pos-neg", (3+VLOOKUP($B140,'Results-formatted 060121'!$A:AT,(AW$3+2),FALSE)), VLOOKUP($B140,'Results-formatted 060121'!$A:AT,(AW$3+2),FALSE)))</f>
        <v>3</v>
      </c>
      <c r="AX140" s="95">
        <f>IF($C140 = "neg", (($D140+1) - VLOOKUP($B140,'Results-formatted 060121'!$A:AU,(AX$3+2),FALSE)), IF($C140 = "pos-neg", (3+VLOOKUP($B140,'Results-formatted 060121'!$A:AU,(AX$3+2),FALSE)), VLOOKUP($B140,'Results-formatted 060121'!$A:AU,(AX$3+2),FALSE)))</f>
        <v>1</v>
      </c>
      <c r="AY140" s="95">
        <f>IF($C140 = "neg", (($D140+1) - VLOOKUP($B140,'Results-formatted 060121'!$A:AV,(AY$3+2),FALSE)), IF($C140 = "pos-neg", (3+VLOOKUP($B140,'Results-formatted 060121'!$A:AV,(AY$3+2),FALSE)), VLOOKUP($B140,'Results-formatted 060121'!$A:AV,(AY$3+2),FALSE)))</f>
        <v>4</v>
      </c>
      <c r="AZ140" s="95">
        <f>IF($C140 = "neg", (($D140+1) - VLOOKUP($B140,'Results-formatted 060121'!$A:AW,(AZ$3+2),FALSE)), IF($C140 = "pos-neg", (3+VLOOKUP($B140,'Results-formatted 060121'!$A:AW,(AZ$3+2),FALSE)), VLOOKUP($B140,'Results-formatted 060121'!$A:AW,(AZ$3+2),FALSE)))</f>
        <v>4</v>
      </c>
      <c r="BA140" s="95">
        <f>IF($C140 = "neg", (($D140+1) - VLOOKUP($B140,'Results-formatted 060121'!$A:AX,(BA$3+2),FALSE)), IF($C140 = "pos-neg", (3+VLOOKUP($B140,'Results-formatted 060121'!$A:AX,(BA$3+2),FALSE)), VLOOKUP($B140,'Results-formatted 060121'!$A:AX,(BA$3+2),FALSE)))</f>
        <v>4</v>
      </c>
      <c r="BB140" s="95">
        <f>IF($C140 = "neg", (($D140+1) - VLOOKUP($B140,'Results-formatted 060121'!$A:AY,(BB$3+2),FALSE)), IF($C140 = "pos-neg", (3+VLOOKUP($B140,'Results-formatted 060121'!$A:AY,(BB$3+2),FALSE)), VLOOKUP($B140,'Results-formatted 060121'!$A:AY,(BB$3+2),FALSE)))</f>
        <v>5</v>
      </c>
      <c r="BC140" s="95">
        <f>IF($C140 = "neg", (($D140+1) - VLOOKUP($B140,'Results-formatted 060121'!$A:AZ,(BC$3+2),FALSE)), IF($C140 = "pos-neg", (3+VLOOKUP($B140,'Results-formatted 060121'!$A:AZ,(BC$3+2),FALSE)), VLOOKUP($B140,'Results-formatted 060121'!$A:AZ,(BC$3+2),FALSE)))</f>
        <v>5</v>
      </c>
      <c r="BD140" s="95">
        <f>IF($C140 = "neg", (($D140+1) - VLOOKUP($B140,'Results-formatted 060121'!$A:BA,(BD$3+2),FALSE)), IF($C140 = "pos-neg", (3+VLOOKUP($B140,'Results-formatted 060121'!$A:BA,(BD$3+2),FALSE)), VLOOKUP($B140,'Results-formatted 060121'!$A:BA,(BD$3+2),FALSE)))</f>
        <v>4</v>
      </c>
      <c r="BE140" s="95">
        <f>IF($C140 = "neg", (($D140+1) - VLOOKUP($B140,'Results-formatted 060121'!$A:BB,(BE$3+2),FALSE)), IF($C140 = "pos-neg", (3+VLOOKUP($B140,'Results-formatted 060121'!$A:BB,(BE$3+2),FALSE)), VLOOKUP($B140,'Results-formatted 060121'!$A:BB,(BE$3+2),FALSE)))</f>
        <v>5</v>
      </c>
      <c r="BF140" s="95">
        <f>IF($C140 = "neg", (($D140+1) - VLOOKUP($B140,'Results-formatted 060121'!$A:BC,(BF$3+2),FALSE)), IF($C140 = "pos-neg", (3+VLOOKUP($B140,'Results-formatted 060121'!$A:BC,(BF$3+2),FALSE)), VLOOKUP($B140,'Results-formatted 060121'!$A:BC,(BF$3+2),FALSE)))</f>
        <v>4</v>
      </c>
      <c r="BG140" s="95">
        <f>IF($C140 = "neg", (($D140+1) - VLOOKUP($B140,'Results-formatted 060121'!$A:BD,(BG$3+2),FALSE)), IF($C140 = "pos-neg", (3+VLOOKUP($B140,'Results-formatted 060121'!$A:BD,(BG$3+2),FALSE)), VLOOKUP($B140,'Results-formatted 060121'!$A:BD,(BG$3+2),FALSE)))</f>
        <v>3</v>
      </c>
      <c r="BH140" s="95">
        <f>IF($C140 = "neg", (($D140+1) - VLOOKUP($B140,'Results-formatted 060121'!$A:BE,(BH$3+2),FALSE)), IF($C140 = "pos-neg", (3+VLOOKUP($B140,'Results-formatted 060121'!$A:BE,(BH$3+2),FALSE)), VLOOKUP($B140,'Results-formatted 060121'!$A:BE,(BH$3+2),FALSE)))</f>
        <v>4</v>
      </c>
      <c r="BI140" s="95">
        <f>IF($C140 = "neg", (($D140+1) - VLOOKUP($B140,'Results-formatted 060121'!$A:BF,(BI$3+2),FALSE)), IF($C140 = "pos-neg", (3+VLOOKUP($B140,'Results-formatted 060121'!$A:BF,(BI$3+2),FALSE)), VLOOKUP($B140,'Results-formatted 060121'!$A:BF,(BI$3+2),FALSE)))</f>
        <v>5</v>
      </c>
      <c r="BJ140" s="95">
        <f>IF($C140 = "neg", (($D140+1) - VLOOKUP($B140,'Results-formatted 060121'!$A:BG,(BJ$3+2),FALSE)), IF($C140 = "pos-neg", (3+VLOOKUP($B140,'Results-formatted 060121'!$A:BG,(BJ$3+2),FALSE)), VLOOKUP($B140,'Results-formatted 060121'!$A:BG,(BJ$3+2),FALSE)))</f>
        <v>3</v>
      </c>
      <c r="BK140" s="95">
        <f>IF($C140 = "neg", (($D140+1) - VLOOKUP($B140,'Results-formatted 060121'!$A:BH,(BK$3+2),FALSE)), IF($C140 = "pos-neg", (3+VLOOKUP($B140,'Results-formatted 060121'!$A:BH,(BK$3+2),FALSE)), VLOOKUP($B140,'Results-formatted 060121'!$A:BH,(BK$3+2),FALSE)))</f>
        <v>4</v>
      </c>
      <c r="BL140" s="95">
        <f>IF($C140 = "neg", (($D140+1) - VLOOKUP($B140,'Results-formatted 060121'!$A:BI,(BL$3+2),FALSE)), IF($C140 = "pos-neg", (3+VLOOKUP($B140,'Results-formatted 060121'!$A:BI,(BL$3+2),FALSE)), VLOOKUP($B140,'Results-formatted 060121'!$A:BI,(BL$3+2),FALSE)))</f>
        <v>1</v>
      </c>
      <c r="BM140" s="95">
        <f>IF($C140 = "neg", (($D140+1) - VLOOKUP($B140,'Results-formatted 060121'!$A:BJ,(BM$3+2),FALSE)), IF($C140 = "pos-neg", (3+VLOOKUP($B140,'Results-formatted 060121'!$A:BJ,(BM$3+2),FALSE)), VLOOKUP($B140,'Results-formatted 060121'!$A:BJ,(BM$3+2),FALSE)))</f>
        <v>4</v>
      </c>
      <c r="BN140" s="95"/>
      <c r="BO140" s="95"/>
      <c r="BP140" s="95"/>
      <c r="BQ140" s="95"/>
      <c r="BR140" s="95"/>
      <c r="BS140" s="95"/>
      <c r="BT140" s="95"/>
      <c r="BU140" s="95"/>
      <c r="BV140" s="95"/>
      <c r="BW140" s="95"/>
      <c r="BX140" s="95"/>
      <c r="BY140" s="95"/>
      <c r="BZ140" s="95"/>
      <c r="CA140" s="95"/>
      <c r="CB140" s="95"/>
      <c r="CC140" s="95"/>
      <c r="CD140" s="99"/>
      <c r="CE140" s="25">
        <f>AVERAGE(F140:CD140)</f>
        <v>3.9166666666666665</v>
      </c>
      <c r="CF140" s="25">
        <f t="shared" si="58"/>
        <v>1.0299196392325165</v>
      </c>
    </row>
    <row r="141" spans="2:84" ht="17" x14ac:dyDescent="0.15">
      <c r="B141" s="84"/>
      <c r="E141" s="18" t="s">
        <v>103</v>
      </c>
      <c r="F141" s="34"/>
      <c r="G141" s="34"/>
      <c r="H141" s="34">
        <f t="shared" ref="H141" si="149">IF(ISNUMBER(H142), AVERAGE(H142:H145), "")</f>
        <v>3.5</v>
      </c>
      <c r="I141" s="34">
        <f t="shared" ref="I141" si="150">IF(ISNUMBER(I142), AVERAGE(I142:I145), "")</f>
        <v>5</v>
      </c>
      <c r="J141" s="34"/>
      <c r="K141" s="34">
        <f t="shared" ref="K141" si="151">IF(ISNUMBER(K142), AVERAGE(K142:K145), "")</f>
        <v>5</v>
      </c>
      <c r="L141" s="34">
        <f t="shared" ref="L141" si="152">IF(ISNUMBER(L142), AVERAGE(L142:L145), "")</f>
        <v>4</v>
      </c>
      <c r="M141" s="34">
        <f t="shared" ref="M141" si="153">IF(ISNUMBER(M142), AVERAGE(M142:M145), "")</f>
        <v>3.25</v>
      </c>
      <c r="N141" s="34"/>
      <c r="O141" s="34">
        <f t="shared" ref="O141" si="154">IF(ISNUMBER(O142), AVERAGE(O142:O145), "")</f>
        <v>5</v>
      </c>
      <c r="P141" s="34">
        <f t="shared" ref="P141" si="155">IF(ISNUMBER(P142), AVERAGE(P142:P145), "")</f>
        <v>3.75</v>
      </c>
      <c r="Q141" s="34">
        <f t="shared" ref="Q141" si="156">IF(ISNUMBER(Q142), AVERAGE(Q142:Q145), "")</f>
        <v>4.25</v>
      </c>
      <c r="R141" s="34">
        <f t="shared" ref="R141" si="157">IF(ISNUMBER(R142), AVERAGE(R142:R145), "")</f>
        <v>4</v>
      </c>
      <c r="S141" s="34">
        <f t="shared" ref="S141" si="158">IF(ISNUMBER(S142), AVERAGE(S142:S145), "")</f>
        <v>3.5</v>
      </c>
      <c r="T141" s="34">
        <f t="shared" ref="T141" si="159">IF(ISNUMBER(T142), AVERAGE(T142:T145), "")</f>
        <v>5</v>
      </c>
      <c r="U141" s="34">
        <f t="shared" ref="U141" si="160">IF(ISNUMBER(U142), AVERAGE(U142:U145), "")</f>
        <v>5</v>
      </c>
      <c r="V141" s="34">
        <f t="shared" ref="V141" si="161">IF(ISNUMBER(V142), AVERAGE(V142:V145), "")</f>
        <v>2</v>
      </c>
      <c r="W141" s="34">
        <f t="shared" ref="W141" si="162">IF(ISNUMBER(W142), AVERAGE(W142:W145), "")</f>
        <v>4.25</v>
      </c>
      <c r="X141" s="34">
        <f t="shared" ref="X141" si="163">IF(ISNUMBER(X142), AVERAGE(X142:X145), "")</f>
        <v>4</v>
      </c>
      <c r="Y141" s="34">
        <f t="shared" ref="Y141" si="164">IF(ISNUMBER(Y142), AVERAGE(Y142:Y145), "")</f>
        <v>4.5</v>
      </c>
      <c r="Z141" s="34">
        <f t="shared" ref="Z141" si="165">IF(ISNUMBER(Z142), AVERAGE(Z142:Z145), "")</f>
        <v>3.25</v>
      </c>
      <c r="AA141" s="34">
        <f t="shared" ref="AA141" si="166">IF(ISNUMBER(AA142), AVERAGE(AA142:AA145), "")</f>
        <v>4.5</v>
      </c>
      <c r="AB141" s="34">
        <f t="shared" ref="AB141" si="167">IF(ISNUMBER(AB142), AVERAGE(AB142:AB145), "")</f>
        <v>4</v>
      </c>
      <c r="AC141" s="34">
        <f t="shared" ref="AC141" si="168">IF(ISNUMBER(AC142), AVERAGE(AC142:AC145), "")</f>
        <v>1.75</v>
      </c>
      <c r="AD141" s="34">
        <f t="shared" ref="AD141" si="169">IF(ISNUMBER(AD142), AVERAGE(AD142:AD145), "")</f>
        <v>5</v>
      </c>
      <c r="AE141" s="34">
        <f t="shared" ref="AE141" si="170">IF(ISNUMBER(AE142), AVERAGE(AE142:AE145), "")</f>
        <v>4.25</v>
      </c>
      <c r="AF141" s="34">
        <f t="shared" ref="AF141" si="171">IF(ISNUMBER(AF142), AVERAGE(AF142:AF145), "")</f>
        <v>4</v>
      </c>
      <c r="AG141" s="34">
        <f t="shared" ref="AG141" si="172">IF(ISNUMBER(AG142), AVERAGE(AG142:AG145), "")</f>
        <v>3.5</v>
      </c>
      <c r="AH141" s="34">
        <f t="shared" ref="AH141" si="173">IF(ISNUMBER(AH142), AVERAGE(AH142:AH145), "")</f>
        <v>3.25</v>
      </c>
      <c r="AI141" s="34">
        <f t="shared" ref="AI141" si="174">IF(ISNUMBER(AI142), AVERAGE(AI142:AI145), "")</f>
        <v>5</v>
      </c>
      <c r="AJ141" s="34">
        <f t="shared" ref="AJ141" si="175">IF(ISNUMBER(AJ142), AVERAGE(AJ142:AJ145), "")</f>
        <v>5</v>
      </c>
      <c r="AK141" s="34"/>
      <c r="AL141" s="34">
        <f t="shared" ref="AL141" si="176">IF(ISNUMBER(AL142), AVERAGE(AL142:AL145), "")</f>
        <v>4</v>
      </c>
      <c r="AM141" s="34">
        <f t="shared" ref="AM141:BM141" si="177">IF(ISNUMBER(AM142), AVERAGE(AM142:AM145), "")</f>
        <v>4</v>
      </c>
      <c r="AN141" s="34">
        <f t="shared" si="177"/>
        <v>4</v>
      </c>
      <c r="AO141" s="34">
        <f t="shared" si="177"/>
        <v>4.25</v>
      </c>
      <c r="AP141" s="34">
        <f t="shared" si="177"/>
        <v>5</v>
      </c>
      <c r="AQ141" s="34">
        <f t="shared" si="177"/>
        <v>3.75</v>
      </c>
      <c r="AR141" s="34">
        <f t="shared" si="177"/>
        <v>4.5</v>
      </c>
      <c r="AS141" s="34">
        <f t="shared" si="177"/>
        <v>5</v>
      </c>
      <c r="AT141" s="34">
        <f t="shared" si="177"/>
        <v>5</v>
      </c>
      <c r="AU141" s="34">
        <f t="shared" si="177"/>
        <v>4</v>
      </c>
      <c r="AV141" s="34">
        <f t="shared" si="177"/>
        <v>4.75</v>
      </c>
      <c r="AW141" s="34">
        <f t="shared" si="177"/>
        <v>4</v>
      </c>
      <c r="AX141" s="34">
        <f t="shared" si="177"/>
        <v>1</v>
      </c>
      <c r="AY141" s="34">
        <f t="shared" si="177"/>
        <v>3.75</v>
      </c>
      <c r="AZ141" s="34">
        <f t="shared" si="177"/>
        <v>4</v>
      </c>
      <c r="BA141" s="34">
        <f t="shared" si="177"/>
        <v>4.75</v>
      </c>
      <c r="BB141" s="34">
        <f t="shared" si="177"/>
        <v>4.5</v>
      </c>
      <c r="BC141" s="34">
        <f t="shared" si="177"/>
        <v>5</v>
      </c>
      <c r="BD141" s="34">
        <f t="shared" si="177"/>
        <v>3.75</v>
      </c>
      <c r="BE141" s="34">
        <f t="shared" si="177"/>
        <v>4</v>
      </c>
      <c r="BF141" s="34">
        <f t="shared" si="177"/>
        <v>3.75</v>
      </c>
      <c r="BG141" s="34">
        <f t="shared" si="177"/>
        <v>3.5</v>
      </c>
      <c r="BH141" s="34">
        <f t="shared" si="177"/>
        <v>3.25</v>
      </c>
      <c r="BI141" s="34">
        <f t="shared" si="177"/>
        <v>4.5</v>
      </c>
      <c r="BJ141" s="34">
        <f t="shared" si="177"/>
        <v>1.75</v>
      </c>
      <c r="BK141" s="34">
        <f t="shared" si="177"/>
        <v>4.5</v>
      </c>
      <c r="BL141" s="34">
        <f t="shared" si="177"/>
        <v>1</v>
      </c>
      <c r="BM141" s="34">
        <f t="shared" si="177"/>
        <v>3.75</v>
      </c>
      <c r="BN141" s="34"/>
      <c r="BO141" s="34"/>
      <c r="BP141" s="34"/>
      <c r="BQ141" s="34"/>
      <c r="BR141" s="34"/>
      <c r="BS141" s="34"/>
      <c r="BT141" s="34"/>
      <c r="BU141" s="34"/>
      <c r="BV141" s="34"/>
      <c r="BW141" s="34"/>
      <c r="BX141" s="34"/>
      <c r="BY141" s="34"/>
      <c r="BZ141" s="34"/>
      <c r="CA141" s="34"/>
      <c r="CB141" s="34"/>
      <c r="CC141" s="34"/>
      <c r="CD141" s="34" t="str">
        <f t="shared" ref="CD141" si="178">IF(ISNUMBER(CD142), AVERAGE(CD142:CD145), "")</f>
        <v/>
      </c>
      <c r="CE141" s="32">
        <f>AVERAGE(CE142:CE145)</f>
        <v>3.9833333333333334</v>
      </c>
      <c r="CF141" s="32">
        <f t="shared" si="58"/>
        <v>0.96785454704848339</v>
      </c>
    </row>
    <row r="142" spans="2:84" ht="56" x14ac:dyDescent="0.15">
      <c r="B142" s="84" t="s">
        <v>462</v>
      </c>
      <c r="C142" s="86" t="s">
        <v>1166</v>
      </c>
      <c r="D142" s="2">
        <v>5</v>
      </c>
      <c r="E142" s="12" t="s">
        <v>941</v>
      </c>
      <c r="F142" s="95">
        <f>IF($C142 = "neg", (($D142+1) - VLOOKUP($B142,'Results-formatted 060121'!$A:$AJ,(F$3+2),FALSE)), IF($C142 = "pos-neg", (3+VLOOKUP($B142,'Results-formatted 060121'!$A:$AJ,(F$3+2),FALSE)), VLOOKUP($B142,'Results-formatted 060121'!$A:$AJ,(F$3+2),FALSE)))</f>
        <v>4</v>
      </c>
      <c r="G142" s="95">
        <f>IF($C142 = "neg", (($D142+1) - VLOOKUP($B142,'Results-formatted 060121'!$A:$AJ,(G$3+2),FALSE)), IF($C142 = "pos-neg", (3+VLOOKUP($B142,'Results-formatted 060121'!$A:$AJ,(G$3+2),FALSE)), VLOOKUP($B142,'Results-formatted 060121'!$A:$AJ,(G$3+2),FALSE)))</f>
        <v>5</v>
      </c>
      <c r="H142" s="95">
        <f>IF($C142 = "neg", (($D142+1) - VLOOKUP($B142,'Results-formatted 060121'!$A:$AJ,(H$3+2),FALSE)), IF($C142 = "pos-neg", (3+VLOOKUP($B142,'Results-formatted 060121'!$A:$AJ,(H$3+2),FALSE)), VLOOKUP($B142,'Results-formatted 060121'!$A:$AJ,(H$3+2),FALSE)))</f>
        <v>3</v>
      </c>
      <c r="I142" s="95">
        <f>IF($C142 = "neg", (($D142+1) - VLOOKUP($B142,'Results-formatted 060121'!$A:$AJ,(I$3+2),FALSE)), IF($C142 = "pos-neg", (3+VLOOKUP($B142,'Results-formatted 060121'!$A:$AJ,(I$3+2),FALSE)), VLOOKUP($B142,'Results-formatted 060121'!$A:$AJ,(I$3+2),FALSE)))</f>
        <v>5</v>
      </c>
      <c r="J142" s="95">
        <f>IF($C142 = "neg", (($D142+1) - VLOOKUP($B142,'Results-formatted 060121'!$A:$AJ,(J$3+2),FALSE)), IF($C142 = "pos-neg", (3+VLOOKUP($B142,'Results-formatted 060121'!$A:$AJ,(J$3+2),FALSE)), VLOOKUP($B142,'Results-formatted 060121'!$A:$AJ,(J$3+2),FALSE)))</f>
        <v>3</v>
      </c>
      <c r="K142" s="95">
        <f>IF($C142 = "neg", (($D142+1) - VLOOKUP($B142,'Results-formatted 060121'!$A:$AJ,(K$3+2),FALSE)), IF($C142 = "pos-neg", (3+VLOOKUP($B142,'Results-formatted 060121'!$A:$AJ,(K$3+2),FALSE)), VLOOKUP($B142,'Results-formatted 060121'!$A:$AJ,(K$3+2),FALSE)))</f>
        <v>5</v>
      </c>
      <c r="L142" s="95">
        <f>IF($C142 = "neg", (($D142+1) - VLOOKUP($B142,'Results-formatted 060121'!$A:$AJ,(L$3+2),FALSE)), IF($C142 = "pos-neg", (3+VLOOKUP($B142,'Results-formatted 060121'!$A:$AJ,(L$3+2),FALSE)), VLOOKUP($B142,'Results-formatted 060121'!$A:$AJ,(L$3+2),FALSE)))</f>
        <v>4</v>
      </c>
      <c r="M142" s="95">
        <f>IF($C142 = "neg", (($D142+1) - VLOOKUP($B142,'Results-formatted 060121'!$A:$AJ,(M$3+2),FALSE)), IF($C142 = "pos-neg", (3+VLOOKUP($B142,'Results-formatted 060121'!$A:$AJ,(M$3+2),FALSE)), VLOOKUP($B142,'Results-formatted 060121'!$A:$AJ,(M$3+2),FALSE)))</f>
        <v>3</v>
      </c>
      <c r="N142" s="95">
        <f>IF($C142 = "neg", (($D142+1) - VLOOKUP($B142,'Results-formatted 060121'!$A:$AJ,(N$3+2),FALSE)), IF($C142 = "pos-neg", (3+VLOOKUP($B142,'Results-formatted 060121'!$A:$AJ,(N$3+2),FALSE)), VLOOKUP($B142,'Results-formatted 060121'!$A:$AJ,(N$3+2),FALSE)))</f>
        <v>5</v>
      </c>
      <c r="O142" s="95">
        <f>IF($C142 = "neg", (($D142+1) - VLOOKUP($B142,'Results-formatted 060121'!$A:$AJ,(O$3+2),FALSE)), IF($C142 = "pos-neg", (3+VLOOKUP($B142,'Results-formatted 060121'!$A:$AJ,(O$3+2),FALSE)), VLOOKUP($B142,'Results-formatted 060121'!$A:$AJ,(O$3+2),FALSE)))</f>
        <v>5</v>
      </c>
      <c r="P142" s="95">
        <f>IF($C142 = "neg", (($D142+1) - VLOOKUP($B142,'Results-formatted 060121'!$A:$AJ,(P$3+2),FALSE)), IF($C142 = "pos-neg", (3+VLOOKUP($B142,'Results-formatted 060121'!$A:$AJ,(P$3+2),FALSE)), VLOOKUP($B142,'Results-formatted 060121'!$A:$AJ,(P$3+2),FALSE)))</f>
        <v>4</v>
      </c>
      <c r="Q142" s="95">
        <f>IF($C142 = "neg", (($D142+1) - VLOOKUP($B142,'Results-formatted 060121'!$A:$AJ,(Q$3+2),FALSE)), IF($C142 = "pos-neg", (3+VLOOKUP($B142,'Results-formatted 060121'!$A:$AJ,(Q$3+2),FALSE)), VLOOKUP($B142,'Results-formatted 060121'!$A:$AJ,(Q$3+2),FALSE)))</f>
        <v>5</v>
      </c>
      <c r="R142" s="95">
        <f>IF($C142 = "neg", (($D142+1) - VLOOKUP($B142,'Results-formatted 060121'!$A:$AJ,(R$3+2),FALSE)), IF($C142 = "pos-neg", (3+VLOOKUP($B142,'Results-formatted 060121'!$A:$AJ,(R$3+2),FALSE)), VLOOKUP($B142,'Results-formatted 060121'!$A:$AJ,(R$3+2),FALSE)))</f>
        <v>4</v>
      </c>
      <c r="S142" s="95">
        <f>IF($C142 = "neg", (($D142+1) - VLOOKUP($B142,'Results-formatted 060121'!$A:$AJ,(S$3+2),FALSE)), IF($C142 = "pos-neg", (3+VLOOKUP($B142,'Results-formatted 060121'!$A:$AJ,(S$3+2),FALSE)), VLOOKUP($B142,'Results-formatted 060121'!$A:$AJ,(S$3+2),FALSE)))</f>
        <v>4</v>
      </c>
      <c r="T142" s="95">
        <f>IF($C142 = "neg", (($D142+1) - VLOOKUP($B142,'Results-formatted 060121'!$A:$AJ,(T$3+2),FALSE)), IF($C142 = "pos-neg", (3+VLOOKUP($B142,'Results-formatted 060121'!$A:$AJ,(T$3+2),FALSE)), VLOOKUP($B142,'Results-formatted 060121'!$A:$AJ,(T$3+2),FALSE)))</f>
        <v>5</v>
      </c>
      <c r="U142" s="95">
        <f>IF($C142 = "neg", (($D142+1) - VLOOKUP($B142,'Results-formatted 060121'!$A:$AJ,(U$3+2),FALSE)), IF($C142 = "pos-neg", (3+VLOOKUP($B142,'Results-formatted 060121'!$A:$AJ,(U$3+2),FALSE)), VLOOKUP($B142,'Results-formatted 060121'!$A:$AJ,(U$3+2),FALSE)))</f>
        <v>5</v>
      </c>
      <c r="V142" s="95">
        <f>IF($C142 = "neg", (($D142+1) - VLOOKUP($B142,'Results-formatted 060121'!$A:$AJ,(V$3+2),FALSE)), IF($C142 = "pos-neg", (3+VLOOKUP($B142,'Results-formatted 060121'!$A:$AJ,(V$3+2),FALSE)), VLOOKUP($B142,'Results-formatted 060121'!$A:$AJ,(V$3+2),FALSE)))</f>
        <v>2</v>
      </c>
      <c r="W142" s="95">
        <f>IF($C142 = "neg", (($D142+1) - VLOOKUP($B142,'Results-formatted 060121'!$A:$AJ,(W$3+2),FALSE)), IF($C142 = "pos-neg", (3+VLOOKUP($B142,'Results-formatted 060121'!$A:$AJ,(W$3+2),FALSE)), VLOOKUP($B142,'Results-formatted 060121'!$A:$AJ,(W$3+2),FALSE)))</f>
        <v>4</v>
      </c>
      <c r="X142" s="95">
        <f>IF($C142 = "neg", (($D142+1) - VLOOKUP($B142,'Results-formatted 060121'!$A:$AJ,(X$3+2),FALSE)), IF($C142 = "pos-neg", (3+VLOOKUP($B142,'Results-formatted 060121'!$A:$AJ,(X$3+2),FALSE)), VLOOKUP($B142,'Results-formatted 060121'!$A:$AJ,(X$3+2),FALSE)))</f>
        <v>4</v>
      </c>
      <c r="Y142" s="95">
        <f>IF($C142 = "neg", (($D142+1) - VLOOKUP($B142,'Results-formatted 060121'!$A:$AJ,(Y$3+2),FALSE)), IF($C142 = "pos-neg", (3+VLOOKUP($B142,'Results-formatted 060121'!$A:$AJ,(Y$3+2),FALSE)), VLOOKUP($B142,'Results-formatted 060121'!$A:$AJ,(Y$3+2),FALSE)))</f>
        <v>4</v>
      </c>
      <c r="Z142" s="95">
        <f>IF($C142 = "neg", (($D142+1) - VLOOKUP($B142,'Results-formatted 060121'!$A:$AJ,(Z$3+2),FALSE)), IF($C142 = "pos-neg", (3+VLOOKUP($B142,'Results-formatted 060121'!$A:$AJ,(Z$3+2),FALSE)), VLOOKUP($B142,'Results-formatted 060121'!$A:$AJ,(Z$3+2),FALSE)))</f>
        <v>4</v>
      </c>
      <c r="AA142" s="95">
        <f>IF($C142 = "neg", (($D142+1) - VLOOKUP($B142,'Results-formatted 060121'!$A:$AJ,(AA$3+2),FALSE)), IF($C142 = "pos-neg", (3+VLOOKUP($B142,'Results-formatted 060121'!$A:$AJ,(AA$3+2),FALSE)), VLOOKUP($B142,'Results-formatted 060121'!$A:$AJ,(AA$3+2),FALSE)))</f>
        <v>4</v>
      </c>
      <c r="AB142" s="95">
        <f>IF($C142 = "neg", (($D142+1) - VLOOKUP($B142,'Results-formatted 060121'!$A:$AJ,(AB$3+2),FALSE)), IF($C142 = "pos-neg", (3+VLOOKUP($B142,'Results-formatted 060121'!$A:$AJ,(AB$3+2),FALSE)), VLOOKUP($B142,'Results-formatted 060121'!$A:$AJ,(AB$3+2),FALSE)))</f>
        <v>4</v>
      </c>
      <c r="AC142" s="95">
        <f>IF($C142 = "neg", (($D142+1) - VLOOKUP($B142,'Results-formatted 060121'!$A:$AJ,(AC$3+2),FALSE)), IF($C142 = "pos-neg", (3+VLOOKUP($B142,'Results-formatted 060121'!$A:$AJ,(AC$3+2),FALSE)), VLOOKUP($B142,'Results-formatted 060121'!$A:$AJ,(AC$3+2),FALSE)))</f>
        <v>2</v>
      </c>
      <c r="AD142" s="95">
        <f>IF($C142 = "neg", (($D142+1) - VLOOKUP($B142,'Results-formatted 060121'!$A:$AJ,(AD$3+2),FALSE)), IF($C142 = "pos-neg", (3+VLOOKUP($B142,'Results-formatted 060121'!$A:$AJ,(AD$3+2),FALSE)), VLOOKUP($B142,'Results-formatted 060121'!$A:$AJ,(AD$3+2),FALSE)))</f>
        <v>5</v>
      </c>
      <c r="AE142" s="95">
        <f>IF($C142 = "neg", (($D142+1) - VLOOKUP($B142,'Results-formatted 060121'!$A:$AJ,(AE$3+2),FALSE)), IF($C142 = "pos-neg", (3+VLOOKUP($B142,'Results-formatted 060121'!$A:$AJ,(AE$3+2),FALSE)), VLOOKUP($B142,'Results-formatted 060121'!$A:$AJ,(AE$3+2),FALSE)))</f>
        <v>5</v>
      </c>
      <c r="AF142" s="95">
        <f>IF($C142 = "neg", (($D142+1) - VLOOKUP($B142,'Results-formatted 060121'!$A:$AJ,(AF$3+2),FALSE)), IF($C142 = "pos-neg", (3+VLOOKUP($B142,'Results-formatted 060121'!$A:$AJ,(AF$3+2),FALSE)), VLOOKUP($B142,'Results-formatted 060121'!$A:$AJ,(AF$3+2),FALSE)))</f>
        <v>4</v>
      </c>
      <c r="AG142" s="95">
        <f>IF($C142 = "neg", (($D142+1) - VLOOKUP($B142,'Results-formatted 060121'!$A:$AJ,(AG$3+2),FALSE)), IF($C142 = "pos-neg", (3+VLOOKUP($B142,'Results-formatted 060121'!$A:$AJ,(AG$3+2),FALSE)), VLOOKUP($B142,'Results-formatted 060121'!$A:$AJ,(AG$3+2),FALSE)))</f>
        <v>3</v>
      </c>
      <c r="AH142" s="95">
        <f>IF($C142 = "neg", (($D142+1) - VLOOKUP($B142,'Results-formatted 060121'!$A:$AJ,(AH$3+2),FALSE)), IF($C142 = "pos-neg", (3+VLOOKUP($B142,'Results-formatted 060121'!$A:$AJ,(AH$3+2),FALSE)), VLOOKUP($B142,'Results-formatted 060121'!$A:$AJ,(AH$3+2),FALSE)))</f>
        <v>3</v>
      </c>
      <c r="AI142" s="95">
        <f>IF($C142 = "neg", (($D142+1) - VLOOKUP($B142,'Results-formatted 060121'!$A:$AJ,(AI$3+2),FALSE)), IF($C142 = "pos-neg", (3+VLOOKUP($B142,'Results-formatted 060121'!$A:$AJ,(AI$3+2),FALSE)), VLOOKUP($B142,'Results-formatted 060121'!$A:$AJ,(AI$3+2),FALSE)))</f>
        <v>5</v>
      </c>
      <c r="AJ142" s="95">
        <f>IF($C142 = "neg", (($D142+1) - VLOOKUP($B142,'Results-formatted 060121'!$A:$AJ,(AJ$3+2),FALSE)), IF($C142 = "pos-neg", (3+VLOOKUP($B142,'Results-formatted 060121'!$A:$AJ,(AJ$3+2),FALSE)), VLOOKUP($B142,'Results-formatted 060121'!$A:$AJ,(AJ$3+2),FALSE)))</f>
        <v>5</v>
      </c>
      <c r="AK142" s="95">
        <f>IF($C142 = "neg", (($D142+1) - VLOOKUP($B142,'Results-formatted 060121'!$A:$AJ,(AK$3+2),FALSE)), IF($C142 = "pos-neg", (3+VLOOKUP($B142,'Results-formatted 060121'!$A:$AJ,(AK$3+2),FALSE)), VLOOKUP($B142,'Results-formatted 060121'!$A:$AJ,(AK$3+2),FALSE)))</f>
        <v>4</v>
      </c>
      <c r="AL142" s="95">
        <f>IF($C142 = "neg", (($D142+1) - VLOOKUP($B142,'Results-formatted 060121'!$A:$AJ,(AL$3+2),FALSE)), IF($C142 = "pos-neg", (3+VLOOKUP($B142,'Results-formatted 060121'!$A:$AJ,(AL$3+2),FALSE)), VLOOKUP($B142,'Results-formatted 060121'!$A:$AJ,(AL$3+2),FALSE)))</f>
        <v>4</v>
      </c>
      <c r="AM142" s="95">
        <f>IF($C142 = "neg", (($D142+1) - VLOOKUP($B142,'Results-formatted 060121'!$A:AJ,(AM$3+2),FALSE)), IF($C142 = "pos-neg", (3+VLOOKUP($B142,'Results-formatted 060121'!$A:AJ,(AM$3+2),FALSE)), VLOOKUP($B142,'Results-formatted 060121'!$A:AJ,(AM$3+2),FALSE)))</f>
        <v>4</v>
      </c>
      <c r="AN142" s="95">
        <f>IF($C142 = "neg", (($D142+1) - VLOOKUP($B142,'Results-formatted 060121'!$A:AK,(AN$3+2),FALSE)), IF($C142 = "pos-neg", (3+VLOOKUP($B142,'Results-formatted 060121'!$A:AK,(AN$3+2),FALSE)), VLOOKUP($B142,'Results-formatted 060121'!$A:AK,(AN$3+2),FALSE)))</f>
        <v>4</v>
      </c>
      <c r="AO142" s="95">
        <f>IF($C142 = "neg", (($D142+1) - VLOOKUP($B142,'Results-formatted 060121'!$A:AL,(AO$3+2),FALSE)), IF($C142 = "pos-neg", (3+VLOOKUP($B142,'Results-formatted 060121'!$A:AL,(AO$3+2),FALSE)), VLOOKUP($B142,'Results-formatted 060121'!$A:AL,(AO$3+2),FALSE)))</f>
        <v>4</v>
      </c>
      <c r="AP142" s="95">
        <f>IF($C142 = "neg", (($D142+1) - VLOOKUP($B142,'Results-formatted 060121'!$A:AM,(AP$3+2),FALSE)), IF($C142 = "pos-neg", (3+VLOOKUP($B142,'Results-formatted 060121'!$A:AM,(AP$3+2),FALSE)), VLOOKUP($B142,'Results-formatted 060121'!$A:AM,(AP$3+2),FALSE)))</f>
        <v>5</v>
      </c>
      <c r="AQ142" s="95">
        <f>IF($C142 = "neg", (($D142+1) - VLOOKUP($B142,'Results-formatted 060121'!$A:AN,(AQ$3+2),FALSE)), IF($C142 = "pos-neg", (3+VLOOKUP($B142,'Results-formatted 060121'!$A:AN,(AQ$3+2),FALSE)), VLOOKUP($B142,'Results-formatted 060121'!$A:AN,(AQ$3+2),FALSE)))</f>
        <v>4</v>
      </c>
      <c r="AR142" s="95">
        <f>IF($C142 = "neg", (($D142+1) - VLOOKUP($B142,'Results-formatted 060121'!$A:AO,(AR$3+2),FALSE)), IF($C142 = "pos-neg", (3+VLOOKUP($B142,'Results-formatted 060121'!$A:AO,(AR$3+2),FALSE)), VLOOKUP($B142,'Results-formatted 060121'!$A:AO,(AR$3+2),FALSE)))</f>
        <v>4</v>
      </c>
      <c r="AS142" s="95">
        <f>IF($C142 = "neg", (($D142+1) - VLOOKUP($B142,'Results-formatted 060121'!$A:AP,(AS$3+2),FALSE)), IF($C142 = "pos-neg", (3+VLOOKUP($B142,'Results-formatted 060121'!$A:AP,(AS$3+2),FALSE)), VLOOKUP($B142,'Results-formatted 060121'!$A:AP,(AS$3+2),FALSE)))</f>
        <v>5</v>
      </c>
      <c r="AT142" s="95">
        <f>IF($C142 = "neg", (($D142+1) - VLOOKUP($B142,'Results-formatted 060121'!$A:AQ,(AT$3+2),FALSE)), IF($C142 = "pos-neg", (3+VLOOKUP($B142,'Results-formatted 060121'!$A:AQ,(AT$3+2),FALSE)), VLOOKUP($B142,'Results-formatted 060121'!$A:AQ,(AT$3+2),FALSE)))</f>
        <v>5</v>
      </c>
      <c r="AU142" s="95">
        <f>IF($C142 = "neg", (($D142+1) - VLOOKUP($B142,'Results-formatted 060121'!$A:AR,(AU$3+2),FALSE)), IF($C142 = "pos-neg", (3+VLOOKUP($B142,'Results-formatted 060121'!$A:AR,(AU$3+2),FALSE)), VLOOKUP($B142,'Results-formatted 060121'!$A:AR,(AU$3+2),FALSE)))</f>
        <v>4</v>
      </c>
      <c r="AV142" s="95">
        <f>IF($C142 = "neg", (($D142+1) - VLOOKUP($B142,'Results-formatted 060121'!$A:AS,(AV$3+2),FALSE)), IF($C142 = "pos-neg", (3+VLOOKUP($B142,'Results-formatted 060121'!$A:AS,(AV$3+2),FALSE)), VLOOKUP($B142,'Results-formatted 060121'!$A:AS,(AV$3+2),FALSE)))</f>
        <v>5</v>
      </c>
      <c r="AW142" s="95">
        <f>IF($C142 = "neg", (($D142+1) - VLOOKUP($B142,'Results-formatted 060121'!$A:AT,(AW$3+2),FALSE)), IF($C142 = "pos-neg", (3+VLOOKUP($B142,'Results-formatted 060121'!$A:AT,(AW$3+2),FALSE)), VLOOKUP($B142,'Results-formatted 060121'!$A:AT,(AW$3+2),FALSE)))</f>
        <v>4</v>
      </c>
      <c r="AX142" s="95">
        <f>IF($C142 = "neg", (($D142+1) - VLOOKUP($B142,'Results-formatted 060121'!$A:AU,(AX$3+2),FALSE)), IF($C142 = "pos-neg", (3+VLOOKUP($B142,'Results-formatted 060121'!$A:AU,(AX$3+2),FALSE)), VLOOKUP($B142,'Results-formatted 060121'!$A:AU,(AX$3+2),FALSE)))</f>
        <v>1</v>
      </c>
      <c r="AY142" s="95">
        <f>IF($C142 = "neg", (($D142+1) - VLOOKUP($B142,'Results-formatted 060121'!$A:AV,(AY$3+2),FALSE)), IF($C142 = "pos-neg", (3+VLOOKUP($B142,'Results-formatted 060121'!$A:AV,(AY$3+2),FALSE)), VLOOKUP($B142,'Results-formatted 060121'!$A:AV,(AY$3+2),FALSE)))</f>
        <v>4</v>
      </c>
      <c r="AZ142" s="95">
        <f>IF($C142 = "neg", (($D142+1) - VLOOKUP($B142,'Results-formatted 060121'!$A:AW,(AZ$3+2),FALSE)), IF($C142 = "pos-neg", (3+VLOOKUP($B142,'Results-formatted 060121'!$A:AW,(AZ$3+2),FALSE)), VLOOKUP($B142,'Results-formatted 060121'!$A:AW,(AZ$3+2),FALSE)))</f>
        <v>4</v>
      </c>
      <c r="BA142" s="95">
        <f>IF($C142 = "neg", (($D142+1) - VLOOKUP($B142,'Results-formatted 060121'!$A:AX,(BA$3+2),FALSE)), IF($C142 = "pos-neg", (3+VLOOKUP($B142,'Results-formatted 060121'!$A:AX,(BA$3+2),FALSE)), VLOOKUP($B142,'Results-formatted 060121'!$A:AX,(BA$3+2),FALSE)))</f>
        <v>5</v>
      </c>
      <c r="BB142" s="95">
        <f>IF($C142 = "neg", (($D142+1) - VLOOKUP($B142,'Results-formatted 060121'!$A:AY,(BB$3+2),FALSE)), IF($C142 = "pos-neg", (3+VLOOKUP($B142,'Results-formatted 060121'!$A:AY,(BB$3+2),FALSE)), VLOOKUP($B142,'Results-formatted 060121'!$A:AY,(BB$3+2),FALSE)))</f>
        <v>4</v>
      </c>
      <c r="BC142" s="95">
        <f>IF($C142 = "neg", (($D142+1) - VLOOKUP($B142,'Results-formatted 060121'!$A:AZ,(BC$3+2),FALSE)), IF($C142 = "pos-neg", (3+VLOOKUP($B142,'Results-formatted 060121'!$A:AZ,(BC$3+2),FALSE)), VLOOKUP($B142,'Results-formatted 060121'!$A:AZ,(BC$3+2),FALSE)))</f>
        <v>5</v>
      </c>
      <c r="BD142" s="95">
        <f>IF($C142 = "neg", (($D142+1) - VLOOKUP($B142,'Results-formatted 060121'!$A:BA,(BD$3+2),FALSE)), IF($C142 = "pos-neg", (3+VLOOKUP($B142,'Results-formatted 060121'!$A:BA,(BD$3+2),FALSE)), VLOOKUP($B142,'Results-formatted 060121'!$A:BA,(BD$3+2),FALSE)))</f>
        <v>4</v>
      </c>
      <c r="BE142" s="95">
        <f>IF($C142 = "neg", (($D142+1) - VLOOKUP($B142,'Results-formatted 060121'!$A:BB,(BE$3+2),FALSE)), IF($C142 = "pos-neg", (3+VLOOKUP($B142,'Results-formatted 060121'!$A:BB,(BE$3+2),FALSE)), VLOOKUP($B142,'Results-formatted 060121'!$A:BB,(BE$3+2),FALSE)))</f>
        <v>4</v>
      </c>
      <c r="BF142" s="95">
        <f>IF($C142 = "neg", (($D142+1) - VLOOKUP($B142,'Results-formatted 060121'!$A:BC,(BF$3+2),FALSE)), IF($C142 = "pos-neg", (3+VLOOKUP($B142,'Results-formatted 060121'!$A:BC,(BF$3+2),FALSE)), VLOOKUP($B142,'Results-formatted 060121'!$A:BC,(BF$3+2),FALSE)))</f>
        <v>4</v>
      </c>
      <c r="BG142" s="95">
        <f>IF($C142 = "neg", (($D142+1) - VLOOKUP($B142,'Results-formatted 060121'!$A:BD,(BG$3+2),FALSE)), IF($C142 = "pos-neg", (3+VLOOKUP($B142,'Results-formatted 060121'!$A:BD,(BG$3+2),FALSE)), VLOOKUP($B142,'Results-formatted 060121'!$A:BD,(BG$3+2),FALSE)))</f>
        <v>5</v>
      </c>
      <c r="BH142" s="95">
        <f>IF($C142 = "neg", (($D142+1) - VLOOKUP($B142,'Results-formatted 060121'!$A:BE,(BH$3+2),FALSE)), IF($C142 = "pos-neg", (3+VLOOKUP($B142,'Results-formatted 060121'!$A:BE,(BH$3+2),FALSE)), VLOOKUP($B142,'Results-formatted 060121'!$A:BE,(BH$3+2),FALSE)))</f>
        <v>4</v>
      </c>
      <c r="BI142" s="95">
        <f>IF($C142 = "neg", (($D142+1) - VLOOKUP($B142,'Results-formatted 060121'!$A:BF,(BI$3+2),FALSE)), IF($C142 = "pos-neg", (3+VLOOKUP($B142,'Results-formatted 060121'!$A:BF,(BI$3+2),FALSE)), VLOOKUP($B142,'Results-formatted 060121'!$A:BF,(BI$3+2),FALSE)))</f>
        <v>4</v>
      </c>
      <c r="BJ142" s="95">
        <f>IF($C142 = "neg", (($D142+1) - VLOOKUP($B142,'Results-formatted 060121'!$A:BG,(BJ$3+2),FALSE)), IF($C142 = "pos-neg", (3+VLOOKUP($B142,'Results-formatted 060121'!$A:BG,(BJ$3+2),FALSE)), VLOOKUP($B142,'Results-formatted 060121'!$A:BG,(BJ$3+2),FALSE)))</f>
        <v>3</v>
      </c>
      <c r="BK142" s="95">
        <f>IF($C142 = "neg", (($D142+1) - VLOOKUP($B142,'Results-formatted 060121'!$A:BH,(BK$3+2),FALSE)), IF($C142 = "pos-neg", (3+VLOOKUP($B142,'Results-formatted 060121'!$A:BH,(BK$3+2),FALSE)), VLOOKUP($B142,'Results-formatted 060121'!$A:BH,(BK$3+2),FALSE)))</f>
        <v>4</v>
      </c>
      <c r="BL142" s="95">
        <f>IF($C142 = "neg", (($D142+1) - VLOOKUP($B142,'Results-formatted 060121'!$A:BI,(BL$3+2),FALSE)), IF($C142 = "pos-neg", (3+VLOOKUP($B142,'Results-formatted 060121'!$A:BI,(BL$3+2),FALSE)), VLOOKUP($B142,'Results-formatted 060121'!$A:BI,(BL$3+2),FALSE)))</f>
        <v>1</v>
      </c>
      <c r="BM142" s="95">
        <f>IF($C142 = "neg", (($D142+1) - VLOOKUP($B142,'Results-formatted 060121'!$A:BJ,(BM$3+2),FALSE)), IF($C142 = "pos-neg", (3+VLOOKUP($B142,'Results-formatted 060121'!$A:BJ,(BM$3+2),FALSE)), VLOOKUP($B142,'Results-formatted 060121'!$A:BJ,(BM$3+2),FALSE)))</f>
        <v>3</v>
      </c>
      <c r="BN142" s="95"/>
      <c r="BO142" s="95"/>
      <c r="BP142" s="95"/>
      <c r="BQ142" s="95"/>
      <c r="BR142" s="95"/>
      <c r="BS142" s="95"/>
      <c r="BT142" s="95"/>
      <c r="BU142" s="95"/>
      <c r="BV142" s="95"/>
      <c r="BW142" s="95"/>
      <c r="BX142" s="95"/>
      <c r="BY142" s="95"/>
      <c r="BZ142" s="95"/>
      <c r="CA142" s="95"/>
      <c r="CB142" s="95"/>
      <c r="CC142" s="95"/>
      <c r="CD142" s="99"/>
      <c r="CE142" s="25">
        <f t="shared" ref="CE142:CE173" si="179">AVERAGE(F142:CD142)</f>
        <v>4.0333333333333332</v>
      </c>
      <c r="CF142" s="25">
        <f t="shared" si="58"/>
        <v>0.93820359661459629</v>
      </c>
    </row>
    <row r="143" spans="2:84" ht="56" x14ac:dyDescent="0.15">
      <c r="B143" s="84" t="s">
        <v>463</v>
      </c>
      <c r="C143" s="86" t="s">
        <v>1166</v>
      </c>
      <c r="D143" s="2">
        <v>5</v>
      </c>
      <c r="E143" s="12" t="s">
        <v>942</v>
      </c>
      <c r="F143" s="95">
        <f>IF($C143 = "neg", (($D143+1) - VLOOKUP($B143,'Results-formatted 060121'!$A:$AJ,(F$3+2),FALSE)), IF($C143 = "pos-neg", (3+VLOOKUP($B143,'Results-formatted 060121'!$A:$AJ,(F$3+2),FALSE)), VLOOKUP($B143,'Results-formatted 060121'!$A:$AJ,(F$3+2),FALSE)))</f>
        <v>4</v>
      </c>
      <c r="G143" s="95">
        <f>IF($C143 = "neg", (($D143+1) - VLOOKUP($B143,'Results-formatted 060121'!$A:$AJ,(G$3+2),FALSE)), IF($C143 = "pos-neg", (3+VLOOKUP($B143,'Results-formatted 060121'!$A:$AJ,(G$3+2),FALSE)), VLOOKUP($B143,'Results-formatted 060121'!$A:$AJ,(G$3+2),FALSE)))</f>
        <v>5</v>
      </c>
      <c r="H143" s="95">
        <f>IF($C143 = "neg", (($D143+1) - VLOOKUP($B143,'Results-formatted 060121'!$A:$AJ,(H$3+2),FALSE)), IF($C143 = "pos-neg", (3+VLOOKUP($B143,'Results-formatted 060121'!$A:$AJ,(H$3+2),FALSE)), VLOOKUP($B143,'Results-formatted 060121'!$A:$AJ,(H$3+2),FALSE)))</f>
        <v>4</v>
      </c>
      <c r="I143" s="95">
        <f>IF($C143 = "neg", (($D143+1) - VLOOKUP($B143,'Results-formatted 060121'!$A:$AJ,(I$3+2),FALSE)), IF($C143 = "pos-neg", (3+VLOOKUP($B143,'Results-formatted 060121'!$A:$AJ,(I$3+2),FALSE)), VLOOKUP($B143,'Results-formatted 060121'!$A:$AJ,(I$3+2),FALSE)))</f>
        <v>5</v>
      </c>
      <c r="J143" s="95">
        <f>IF($C143 = "neg", (($D143+1) - VLOOKUP($B143,'Results-formatted 060121'!$A:$AJ,(J$3+2),FALSE)), IF($C143 = "pos-neg", (3+VLOOKUP($B143,'Results-formatted 060121'!$A:$AJ,(J$3+2),FALSE)), VLOOKUP($B143,'Results-formatted 060121'!$A:$AJ,(J$3+2),FALSE)))</f>
        <v>2</v>
      </c>
      <c r="K143" s="95">
        <f>IF($C143 = "neg", (($D143+1) - VLOOKUP($B143,'Results-formatted 060121'!$A:$AJ,(K$3+2),FALSE)), IF($C143 = "pos-neg", (3+VLOOKUP($B143,'Results-formatted 060121'!$A:$AJ,(K$3+2),FALSE)), VLOOKUP($B143,'Results-formatted 060121'!$A:$AJ,(K$3+2),FALSE)))</f>
        <v>5</v>
      </c>
      <c r="L143" s="95">
        <f>IF($C143 = "neg", (($D143+1) - VLOOKUP($B143,'Results-formatted 060121'!$A:$AJ,(L$3+2),FALSE)), IF($C143 = "pos-neg", (3+VLOOKUP($B143,'Results-formatted 060121'!$A:$AJ,(L$3+2),FALSE)), VLOOKUP($B143,'Results-formatted 060121'!$A:$AJ,(L$3+2),FALSE)))</f>
        <v>4</v>
      </c>
      <c r="M143" s="95">
        <f>IF($C143 = "neg", (($D143+1) - VLOOKUP($B143,'Results-formatted 060121'!$A:$AJ,(M$3+2),FALSE)), IF($C143 = "pos-neg", (3+VLOOKUP($B143,'Results-formatted 060121'!$A:$AJ,(M$3+2),FALSE)), VLOOKUP($B143,'Results-formatted 060121'!$A:$AJ,(M$3+2),FALSE)))</f>
        <v>4</v>
      </c>
      <c r="N143" s="95">
        <f>IF($C143 = "neg", (($D143+1) - VLOOKUP($B143,'Results-formatted 060121'!$A:$AJ,(N$3+2),FALSE)), IF($C143 = "pos-neg", (3+VLOOKUP($B143,'Results-formatted 060121'!$A:$AJ,(N$3+2),FALSE)), VLOOKUP($B143,'Results-formatted 060121'!$A:$AJ,(N$3+2),FALSE)))</f>
        <v>5</v>
      </c>
      <c r="O143" s="95">
        <f>IF($C143 = "neg", (($D143+1) - VLOOKUP($B143,'Results-formatted 060121'!$A:$AJ,(O$3+2),FALSE)), IF($C143 = "pos-neg", (3+VLOOKUP($B143,'Results-formatted 060121'!$A:$AJ,(O$3+2),FALSE)), VLOOKUP($B143,'Results-formatted 060121'!$A:$AJ,(O$3+2),FALSE)))</f>
        <v>5</v>
      </c>
      <c r="P143" s="95">
        <f>IF($C143 = "neg", (($D143+1) - VLOOKUP($B143,'Results-formatted 060121'!$A:$AJ,(P$3+2),FALSE)), IF($C143 = "pos-neg", (3+VLOOKUP($B143,'Results-formatted 060121'!$A:$AJ,(P$3+2),FALSE)), VLOOKUP($B143,'Results-formatted 060121'!$A:$AJ,(P$3+2),FALSE)))</f>
        <v>4</v>
      </c>
      <c r="Q143" s="95">
        <f>IF($C143 = "neg", (($D143+1) - VLOOKUP($B143,'Results-formatted 060121'!$A:$AJ,(Q$3+2),FALSE)), IF($C143 = "pos-neg", (3+VLOOKUP($B143,'Results-formatted 060121'!$A:$AJ,(Q$3+2),FALSE)), VLOOKUP($B143,'Results-formatted 060121'!$A:$AJ,(Q$3+2),FALSE)))</f>
        <v>4</v>
      </c>
      <c r="R143" s="95">
        <f>IF($C143 = "neg", (($D143+1) - VLOOKUP($B143,'Results-formatted 060121'!$A:$AJ,(R$3+2),FALSE)), IF($C143 = "pos-neg", (3+VLOOKUP($B143,'Results-formatted 060121'!$A:$AJ,(R$3+2),FALSE)), VLOOKUP($B143,'Results-formatted 060121'!$A:$AJ,(R$3+2),FALSE)))</f>
        <v>3</v>
      </c>
      <c r="S143" s="95">
        <f>IF($C143 = "neg", (($D143+1) - VLOOKUP($B143,'Results-formatted 060121'!$A:$AJ,(S$3+2),FALSE)), IF($C143 = "pos-neg", (3+VLOOKUP($B143,'Results-formatted 060121'!$A:$AJ,(S$3+2),FALSE)), VLOOKUP($B143,'Results-formatted 060121'!$A:$AJ,(S$3+2),FALSE)))</f>
        <v>1</v>
      </c>
      <c r="T143" s="95">
        <f>IF($C143 = "neg", (($D143+1) - VLOOKUP($B143,'Results-formatted 060121'!$A:$AJ,(T$3+2),FALSE)), IF($C143 = "pos-neg", (3+VLOOKUP($B143,'Results-formatted 060121'!$A:$AJ,(T$3+2),FALSE)), VLOOKUP($B143,'Results-formatted 060121'!$A:$AJ,(T$3+2),FALSE)))</f>
        <v>5</v>
      </c>
      <c r="U143" s="95">
        <f>IF($C143 = "neg", (($D143+1) - VLOOKUP($B143,'Results-formatted 060121'!$A:$AJ,(U$3+2),FALSE)), IF($C143 = "pos-neg", (3+VLOOKUP($B143,'Results-formatted 060121'!$A:$AJ,(U$3+2),FALSE)), VLOOKUP($B143,'Results-formatted 060121'!$A:$AJ,(U$3+2),FALSE)))</f>
        <v>5</v>
      </c>
      <c r="V143" s="95">
        <f>IF($C143 = "neg", (($D143+1) - VLOOKUP($B143,'Results-formatted 060121'!$A:$AJ,(V$3+2),FALSE)), IF($C143 = "pos-neg", (3+VLOOKUP($B143,'Results-formatted 060121'!$A:$AJ,(V$3+2),FALSE)), VLOOKUP($B143,'Results-formatted 060121'!$A:$AJ,(V$3+2),FALSE)))</f>
        <v>1</v>
      </c>
      <c r="W143" s="95">
        <f>IF($C143 = "neg", (($D143+1) - VLOOKUP($B143,'Results-formatted 060121'!$A:$AJ,(W$3+2),FALSE)), IF($C143 = "pos-neg", (3+VLOOKUP($B143,'Results-formatted 060121'!$A:$AJ,(W$3+2),FALSE)), VLOOKUP($B143,'Results-formatted 060121'!$A:$AJ,(W$3+2),FALSE)))</f>
        <v>4</v>
      </c>
      <c r="X143" s="95">
        <f>IF($C143 = "neg", (($D143+1) - VLOOKUP($B143,'Results-formatted 060121'!$A:$AJ,(X$3+2),FALSE)), IF($C143 = "pos-neg", (3+VLOOKUP($B143,'Results-formatted 060121'!$A:$AJ,(X$3+2),FALSE)), VLOOKUP($B143,'Results-formatted 060121'!$A:$AJ,(X$3+2),FALSE)))</f>
        <v>4</v>
      </c>
      <c r="Y143" s="95">
        <f>IF($C143 = "neg", (($D143+1) - VLOOKUP($B143,'Results-formatted 060121'!$A:$AJ,(Y$3+2),FALSE)), IF($C143 = "pos-neg", (3+VLOOKUP($B143,'Results-formatted 060121'!$A:$AJ,(Y$3+2),FALSE)), VLOOKUP($B143,'Results-formatted 060121'!$A:$AJ,(Y$3+2),FALSE)))</f>
        <v>5</v>
      </c>
      <c r="Z143" s="95">
        <f>IF($C143 = "neg", (($D143+1) - VLOOKUP($B143,'Results-formatted 060121'!$A:$AJ,(Z$3+2),FALSE)), IF($C143 = "pos-neg", (3+VLOOKUP($B143,'Results-formatted 060121'!$A:$AJ,(Z$3+2),FALSE)), VLOOKUP($B143,'Results-formatted 060121'!$A:$AJ,(Z$3+2),FALSE)))</f>
        <v>3</v>
      </c>
      <c r="AA143" s="95">
        <f>IF($C143 = "neg", (($D143+1) - VLOOKUP($B143,'Results-formatted 060121'!$A:$AJ,(AA$3+2),FALSE)), IF($C143 = "pos-neg", (3+VLOOKUP($B143,'Results-formatted 060121'!$A:$AJ,(AA$3+2),FALSE)), VLOOKUP($B143,'Results-formatted 060121'!$A:$AJ,(AA$3+2),FALSE)))</f>
        <v>5</v>
      </c>
      <c r="AB143" s="95">
        <f>IF($C143 = "neg", (($D143+1) - VLOOKUP($B143,'Results-formatted 060121'!$A:$AJ,(AB$3+2),FALSE)), IF($C143 = "pos-neg", (3+VLOOKUP($B143,'Results-formatted 060121'!$A:$AJ,(AB$3+2),FALSE)), VLOOKUP($B143,'Results-formatted 060121'!$A:$AJ,(AB$3+2),FALSE)))</f>
        <v>4</v>
      </c>
      <c r="AC143" s="95">
        <f>IF($C143 = "neg", (($D143+1) - VLOOKUP($B143,'Results-formatted 060121'!$A:$AJ,(AC$3+2),FALSE)), IF($C143 = "pos-neg", (3+VLOOKUP($B143,'Results-formatted 060121'!$A:$AJ,(AC$3+2),FALSE)), VLOOKUP($B143,'Results-formatted 060121'!$A:$AJ,(AC$3+2),FALSE)))</f>
        <v>2</v>
      </c>
      <c r="AD143" s="95">
        <f>IF($C143 = "neg", (($D143+1) - VLOOKUP($B143,'Results-formatted 060121'!$A:$AJ,(AD$3+2),FALSE)), IF($C143 = "pos-neg", (3+VLOOKUP($B143,'Results-formatted 060121'!$A:$AJ,(AD$3+2),FALSE)), VLOOKUP($B143,'Results-formatted 060121'!$A:$AJ,(AD$3+2),FALSE)))</f>
        <v>5</v>
      </c>
      <c r="AE143" s="95">
        <f>IF($C143 = "neg", (($D143+1) - VLOOKUP($B143,'Results-formatted 060121'!$A:$AJ,(AE$3+2),FALSE)), IF($C143 = "pos-neg", (3+VLOOKUP($B143,'Results-formatted 060121'!$A:$AJ,(AE$3+2),FALSE)), VLOOKUP($B143,'Results-formatted 060121'!$A:$AJ,(AE$3+2),FALSE)))</f>
        <v>4</v>
      </c>
      <c r="AF143" s="95">
        <f>IF($C143 = "neg", (($D143+1) - VLOOKUP($B143,'Results-formatted 060121'!$A:$AJ,(AF$3+2),FALSE)), IF($C143 = "pos-neg", (3+VLOOKUP($B143,'Results-formatted 060121'!$A:$AJ,(AF$3+2),FALSE)), VLOOKUP($B143,'Results-formatted 060121'!$A:$AJ,(AF$3+2),FALSE)))</f>
        <v>4</v>
      </c>
      <c r="AG143" s="95">
        <f>IF($C143 = "neg", (($D143+1) - VLOOKUP($B143,'Results-formatted 060121'!$A:$AJ,(AG$3+2),FALSE)), IF($C143 = "pos-neg", (3+VLOOKUP($B143,'Results-formatted 060121'!$A:$AJ,(AG$3+2),FALSE)), VLOOKUP($B143,'Results-formatted 060121'!$A:$AJ,(AG$3+2),FALSE)))</f>
        <v>3</v>
      </c>
      <c r="AH143" s="95">
        <f>IF($C143 = "neg", (($D143+1) - VLOOKUP($B143,'Results-formatted 060121'!$A:$AJ,(AH$3+2),FALSE)), IF($C143 = "pos-neg", (3+VLOOKUP($B143,'Results-formatted 060121'!$A:$AJ,(AH$3+2),FALSE)), VLOOKUP($B143,'Results-formatted 060121'!$A:$AJ,(AH$3+2),FALSE)))</f>
        <v>3</v>
      </c>
      <c r="AI143" s="95">
        <f>IF($C143 = "neg", (($D143+1) - VLOOKUP($B143,'Results-formatted 060121'!$A:$AJ,(AI$3+2),FALSE)), IF($C143 = "pos-neg", (3+VLOOKUP($B143,'Results-formatted 060121'!$A:$AJ,(AI$3+2),FALSE)), VLOOKUP($B143,'Results-formatted 060121'!$A:$AJ,(AI$3+2),FALSE)))</f>
        <v>5</v>
      </c>
      <c r="AJ143" s="95">
        <f>IF($C143 = "neg", (($D143+1) - VLOOKUP($B143,'Results-formatted 060121'!$A:$AJ,(AJ$3+2),FALSE)), IF($C143 = "pos-neg", (3+VLOOKUP($B143,'Results-formatted 060121'!$A:$AJ,(AJ$3+2),FALSE)), VLOOKUP($B143,'Results-formatted 060121'!$A:$AJ,(AJ$3+2),FALSE)))</f>
        <v>5</v>
      </c>
      <c r="AK143" s="95">
        <f>IF($C143 = "neg", (($D143+1) - VLOOKUP($B143,'Results-formatted 060121'!$A:$AJ,(AK$3+2),FALSE)), IF($C143 = "pos-neg", (3+VLOOKUP($B143,'Results-formatted 060121'!$A:$AJ,(AK$3+2),FALSE)), VLOOKUP($B143,'Results-formatted 060121'!$A:$AJ,(AK$3+2),FALSE)))</f>
        <v>4</v>
      </c>
      <c r="AL143" s="95">
        <f>IF($C143 = "neg", (($D143+1) - VLOOKUP($B143,'Results-formatted 060121'!$A:$AJ,(AL$3+2),FALSE)), IF($C143 = "pos-neg", (3+VLOOKUP($B143,'Results-formatted 060121'!$A:$AJ,(AL$3+2),FALSE)), VLOOKUP($B143,'Results-formatted 060121'!$A:$AJ,(AL$3+2),FALSE)))</f>
        <v>4</v>
      </c>
      <c r="AM143" s="95">
        <f>IF($C143 = "neg", (($D143+1) - VLOOKUP($B143,'Results-formatted 060121'!$A:AJ,(AM$3+2),FALSE)), IF($C143 = "pos-neg", (3+VLOOKUP($B143,'Results-formatted 060121'!$A:AJ,(AM$3+2),FALSE)), VLOOKUP($B143,'Results-formatted 060121'!$A:AJ,(AM$3+2),FALSE)))</f>
        <v>2</v>
      </c>
      <c r="AN143" s="95">
        <f>IF($C143 = "neg", (($D143+1) - VLOOKUP($B143,'Results-formatted 060121'!$A:AK,(AN$3+2),FALSE)), IF($C143 = "pos-neg", (3+VLOOKUP($B143,'Results-formatted 060121'!$A:AK,(AN$3+2),FALSE)), VLOOKUP($B143,'Results-formatted 060121'!$A:AK,(AN$3+2),FALSE)))</f>
        <v>4</v>
      </c>
      <c r="AO143" s="95">
        <f>IF($C143 = "neg", (($D143+1) - VLOOKUP($B143,'Results-formatted 060121'!$A:AL,(AO$3+2),FALSE)), IF($C143 = "pos-neg", (3+VLOOKUP($B143,'Results-formatted 060121'!$A:AL,(AO$3+2),FALSE)), VLOOKUP($B143,'Results-formatted 060121'!$A:AL,(AO$3+2),FALSE)))</f>
        <v>4</v>
      </c>
      <c r="AP143" s="95">
        <f>IF($C143 = "neg", (($D143+1) - VLOOKUP($B143,'Results-formatted 060121'!$A:AM,(AP$3+2),FALSE)), IF($C143 = "pos-neg", (3+VLOOKUP($B143,'Results-formatted 060121'!$A:AM,(AP$3+2),FALSE)), VLOOKUP($B143,'Results-formatted 060121'!$A:AM,(AP$3+2),FALSE)))</f>
        <v>5</v>
      </c>
      <c r="AQ143" s="95">
        <f>IF($C143 = "neg", (($D143+1) - VLOOKUP($B143,'Results-formatted 060121'!$A:AN,(AQ$3+2),FALSE)), IF($C143 = "pos-neg", (3+VLOOKUP($B143,'Results-formatted 060121'!$A:AN,(AQ$3+2),FALSE)), VLOOKUP($B143,'Results-formatted 060121'!$A:AN,(AQ$3+2),FALSE)))</f>
        <v>3</v>
      </c>
      <c r="AR143" s="95">
        <f>IF($C143 = "neg", (($D143+1) - VLOOKUP($B143,'Results-formatted 060121'!$A:AO,(AR$3+2),FALSE)), IF($C143 = "pos-neg", (3+VLOOKUP($B143,'Results-formatted 060121'!$A:AO,(AR$3+2),FALSE)), VLOOKUP($B143,'Results-formatted 060121'!$A:AO,(AR$3+2),FALSE)))</f>
        <v>5</v>
      </c>
      <c r="AS143" s="95">
        <f>IF($C143 = "neg", (($D143+1) - VLOOKUP($B143,'Results-formatted 060121'!$A:AP,(AS$3+2),FALSE)), IF($C143 = "pos-neg", (3+VLOOKUP($B143,'Results-formatted 060121'!$A:AP,(AS$3+2),FALSE)), VLOOKUP($B143,'Results-formatted 060121'!$A:AP,(AS$3+2),FALSE)))</f>
        <v>5</v>
      </c>
      <c r="AT143" s="95">
        <f>IF($C143 = "neg", (($D143+1) - VLOOKUP($B143,'Results-formatted 060121'!$A:AQ,(AT$3+2),FALSE)), IF($C143 = "pos-neg", (3+VLOOKUP($B143,'Results-formatted 060121'!$A:AQ,(AT$3+2),FALSE)), VLOOKUP($B143,'Results-formatted 060121'!$A:AQ,(AT$3+2),FALSE)))</f>
        <v>5</v>
      </c>
      <c r="AU143" s="95">
        <f>IF($C143 = "neg", (($D143+1) - VLOOKUP($B143,'Results-formatted 060121'!$A:AR,(AU$3+2),FALSE)), IF($C143 = "pos-neg", (3+VLOOKUP($B143,'Results-formatted 060121'!$A:AR,(AU$3+2),FALSE)), VLOOKUP($B143,'Results-formatted 060121'!$A:AR,(AU$3+2),FALSE)))</f>
        <v>4</v>
      </c>
      <c r="AV143" s="95">
        <f>IF($C143 = "neg", (($D143+1) - VLOOKUP($B143,'Results-formatted 060121'!$A:AS,(AV$3+2),FALSE)), IF($C143 = "pos-neg", (3+VLOOKUP($B143,'Results-formatted 060121'!$A:AS,(AV$3+2),FALSE)), VLOOKUP($B143,'Results-formatted 060121'!$A:AS,(AV$3+2),FALSE)))</f>
        <v>4</v>
      </c>
      <c r="AW143" s="95">
        <f>IF($C143 = "neg", (($D143+1) - VLOOKUP($B143,'Results-formatted 060121'!$A:AT,(AW$3+2),FALSE)), IF($C143 = "pos-neg", (3+VLOOKUP($B143,'Results-formatted 060121'!$A:AT,(AW$3+2),FALSE)), VLOOKUP($B143,'Results-formatted 060121'!$A:AT,(AW$3+2),FALSE)))</f>
        <v>4</v>
      </c>
      <c r="AX143" s="95">
        <f>IF($C143 = "neg", (($D143+1) - VLOOKUP($B143,'Results-formatted 060121'!$A:AU,(AX$3+2),FALSE)), IF($C143 = "pos-neg", (3+VLOOKUP($B143,'Results-formatted 060121'!$A:AU,(AX$3+2),FALSE)), VLOOKUP($B143,'Results-formatted 060121'!$A:AU,(AX$3+2),FALSE)))</f>
        <v>1</v>
      </c>
      <c r="AY143" s="95">
        <f>IF($C143 = "neg", (($D143+1) - VLOOKUP($B143,'Results-formatted 060121'!$A:AV,(AY$3+2),FALSE)), IF($C143 = "pos-neg", (3+VLOOKUP($B143,'Results-formatted 060121'!$A:AV,(AY$3+2),FALSE)), VLOOKUP($B143,'Results-formatted 060121'!$A:AV,(AY$3+2),FALSE)))</f>
        <v>3</v>
      </c>
      <c r="AZ143" s="95">
        <f>IF($C143 = "neg", (($D143+1) - VLOOKUP($B143,'Results-formatted 060121'!$A:AW,(AZ$3+2),FALSE)), IF($C143 = "pos-neg", (3+VLOOKUP($B143,'Results-formatted 060121'!$A:AW,(AZ$3+2),FALSE)), VLOOKUP($B143,'Results-formatted 060121'!$A:AW,(AZ$3+2),FALSE)))</f>
        <v>4</v>
      </c>
      <c r="BA143" s="95">
        <f>IF($C143 = "neg", (($D143+1) - VLOOKUP($B143,'Results-formatted 060121'!$A:AX,(BA$3+2),FALSE)), IF($C143 = "pos-neg", (3+VLOOKUP($B143,'Results-formatted 060121'!$A:AX,(BA$3+2),FALSE)), VLOOKUP($B143,'Results-formatted 060121'!$A:AX,(BA$3+2),FALSE)))</f>
        <v>4</v>
      </c>
      <c r="BB143" s="95">
        <f>IF($C143 = "neg", (($D143+1) - VLOOKUP($B143,'Results-formatted 060121'!$A:AY,(BB$3+2),FALSE)), IF($C143 = "pos-neg", (3+VLOOKUP($B143,'Results-formatted 060121'!$A:AY,(BB$3+2),FALSE)), VLOOKUP($B143,'Results-formatted 060121'!$A:AY,(BB$3+2),FALSE)))</f>
        <v>4</v>
      </c>
      <c r="BC143" s="95">
        <f>IF($C143 = "neg", (($D143+1) - VLOOKUP($B143,'Results-formatted 060121'!$A:AZ,(BC$3+2),FALSE)), IF($C143 = "pos-neg", (3+VLOOKUP($B143,'Results-formatted 060121'!$A:AZ,(BC$3+2),FALSE)), VLOOKUP($B143,'Results-formatted 060121'!$A:AZ,(BC$3+2),FALSE)))</f>
        <v>5</v>
      </c>
      <c r="BD143" s="95">
        <f>IF($C143 = "neg", (($D143+1) - VLOOKUP($B143,'Results-formatted 060121'!$A:BA,(BD$3+2),FALSE)), IF($C143 = "pos-neg", (3+VLOOKUP($B143,'Results-formatted 060121'!$A:BA,(BD$3+2),FALSE)), VLOOKUP($B143,'Results-formatted 060121'!$A:BA,(BD$3+2),FALSE)))</f>
        <v>4</v>
      </c>
      <c r="BE143" s="95">
        <f>IF($C143 = "neg", (($D143+1) - VLOOKUP($B143,'Results-formatted 060121'!$A:BB,(BE$3+2),FALSE)), IF($C143 = "pos-neg", (3+VLOOKUP($B143,'Results-formatted 060121'!$A:BB,(BE$3+2),FALSE)), VLOOKUP($B143,'Results-formatted 060121'!$A:BB,(BE$3+2),FALSE)))</f>
        <v>3</v>
      </c>
      <c r="BF143" s="95">
        <f>IF($C143 = "neg", (($D143+1) - VLOOKUP($B143,'Results-formatted 060121'!$A:BC,(BF$3+2),FALSE)), IF($C143 = "pos-neg", (3+VLOOKUP($B143,'Results-formatted 060121'!$A:BC,(BF$3+2),FALSE)), VLOOKUP($B143,'Results-formatted 060121'!$A:BC,(BF$3+2),FALSE)))</f>
        <v>3</v>
      </c>
      <c r="BG143" s="95">
        <f>IF($C143 = "neg", (($D143+1) - VLOOKUP($B143,'Results-formatted 060121'!$A:BD,(BG$3+2),FALSE)), IF($C143 = "pos-neg", (3+VLOOKUP($B143,'Results-formatted 060121'!$A:BD,(BG$3+2),FALSE)), VLOOKUP($B143,'Results-formatted 060121'!$A:BD,(BG$3+2),FALSE)))</f>
        <v>3</v>
      </c>
      <c r="BH143" s="95">
        <f>IF($C143 = "neg", (($D143+1) - VLOOKUP($B143,'Results-formatted 060121'!$A:BE,(BH$3+2),FALSE)), IF($C143 = "pos-neg", (3+VLOOKUP($B143,'Results-formatted 060121'!$A:BE,(BH$3+2),FALSE)), VLOOKUP($B143,'Results-formatted 060121'!$A:BE,(BH$3+2),FALSE)))</f>
        <v>3</v>
      </c>
      <c r="BI143" s="95">
        <f>IF($C143 = "neg", (($D143+1) - VLOOKUP($B143,'Results-formatted 060121'!$A:BF,(BI$3+2),FALSE)), IF($C143 = "pos-neg", (3+VLOOKUP($B143,'Results-formatted 060121'!$A:BF,(BI$3+2),FALSE)), VLOOKUP($B143,'Results-formatted 060121'!$A:BF,(BI$3+2),FALSE)))</f>
        <v>4</v>
      </c>
      <c r="BJ143" s="95">
        <f>IF($C143 = "neg", (($D143+1) - VLOOKUP($B143,'Results-formatted 060121'!$A:BG,(BJ$3+2),FALSE)), IF($C143 = "pos-neg", (3+VLOOKUP($B143,'Results-formatted 060121'!$A:BG,(BJ$3+2),FALSE)), VLOOKUP($B143,'Results-formatted 060121'!$A:BG,(BJ$3+2),FALSE)))</f>
        <v>1</v>
      </c>
      <c r="BK143" s="95">
        <f>IF($C143 = "neg", (($D143+1) - VLOOKUP($B143,'Results-formatted 060121'!$A:BH,(BK$3+2),FALSE)), IF($C143 = "pos-neg", (3+VLOOKUP($B143,'Results-formatted 060121'!$A:BH,(BK$3+2),FALSE)), VLOOKUP($B143,'Results-formatted 060121'!$A:BH,(BK$3+2),FALSE)))</f>
        <v>5</v>
      </c>
      <c r="BL143" s="95">
        <f>IF($C143 = "neg", (($D143+1) - VLOOKUP($B143,'Results-formatted 060121'!$A:BI,(BL$3+2),FALSE)), IF($C143 = "pos-neg", (3+VLOOKUP($B143,'Results-formatted 060121'!$A:BI,(BL$3+2),FALSE)), VLOOKUP($B143,'Results-formatted 060121'!$A:BI,(BL$3+2),FALSE)))</f>
        <v>1</v>
      </c>
      <c r="BM143" s="95">
        <f>IF($C143 = "neg", (($D143+1) - VLOOKUP($B143,'Results-formatted 060121'!$A:BJ,(BM$3+2),FALSE)), IF($C143 = "pos-neg", (3+VLOOKUP($B143,'Results-formatted 060121'!$A:BJ,(BM$3+2),FALSE)), VLOOKUP($B143,'Results-formatted 060121'!$A:BJ,(BM$3+2),FALSE)))</f>
        <v>4</v>
      </c>
      <c r="BN143" s="95"/>
      <c r="BO143" s="95"/>
      <c r="BP143" s="95"/>
      <c r="BQ143" s="95"/>
      <c r="BR143" s="95"/>
      <c r="BS143" s="95"/>
      <c r="BT143" s="95"/>
      <c r="BU143" s="95"/>
      <c r="BV143" s="95"/>
      <c r="BW143" s="95"/>
      <c r="BX143" s="95"/>
      <c r="BY143" s="95"/>
      <c r="BZ143" s="95"/>
      <c r="CA143" s="95"/>
      <c r="CB143" s="95"/>
      <c r="CC143" s="95"/>
      <c r="CD143" s="99"/>
      <c r="CE143" s="25">
        <f t="shared" si="179"/>
        <v>3.7833333333333332</v>
      </c>
      <c r="CF143" s="25">
        <f t="shared" si="58"/>
        <v>1.1802278818547474</v>
      </c>
    </row>
    <row r="144" spans="2:84" ht="56" x14ac:dyDescent="0.15">
      <c r="B144" s="84" t="s">
        <v>464</v>
      </c>
      <c r="C144" s="86" t="s">
        <v>1166</v>
      </c>
      <c r="D144" s="2">
        <v>5</v>
      </c>
      <c r="E144" s="12" t="s">
        <v>943</v>
      </c>
      <c r="F144" s="95">
        <f>IF($C144 = "neg", (($D144+1) - VLOOKUP($B144,'Results-formatted 060121'!$A:$AJ,(F$3+2),FALSE)), IF($C144 = "pos-neg", (3+VLOOKUP($B144,'Results-formatted 060121'!$A:$AJ,(F$3+2),FALSE)), VLOOKUP($B144,'Results-formatted 060121'!$A:$AJ,(F$3+2),FALSE)))</f>
        <v>4</v>
      </c>
      <c r="G144" s="95">
        <f>IF($C144 = "neg", (($D144+1) - VLOOKUP($B144,'Results-formatted 060121'!$A:$AJ,(G$3+2),FALSE)), IF($C144 = "pos-neg", (3+VLOOKUP($B144,'Results-formatted 060121'!$A:$AJ,(G$3+2),FALSE)), VLOOKUP($B144,'Results-formatted 060121'!$A:$AJ,(G$3+2),FALSE)))</f>
        <v>5</v>
      </c>
      <c r="H144" s="95">
        <f>IF($C144 = "neg", (($D144+1) - VLOOKUP($B144,'Results-formatted 060121'!$A:$AJ,(H$3+2),FALSE)), IF($C144 = "pos-neg", (3+VLOOKUP($B144,'Results-formatted 060121'!$A:$AJ,(H$3+2),FALSE)), VLOOKUP($B144,'Results-formatted 060121'!$A:$AJ,(H$3+2),FALSE)))</f>
        <v>4</v>
      </c>
      <c r="I144" s="95">
        <f>IF($C144 = "neg", (($D144+1) - VLOOKUP($B144,'Results-formatted 060121'!$A:$AJ,(I$3+2),FALSE)), IF($C144 = "pos-neg", (3+VLOOKUP($B144,'Results-formatted 060121'!$A:$AJ,(I$3+2),FALSE)), VLOOKUP($B144,'Results-formatted 060121'!$A:$AJ,(I$3+2),FALSE)))</f>
        <v>5</v>
      </c>
      <c r="J144" s="95">
        <f>IF($C144 = "neg", (($D144+1) - VLOOKUP($B144,'Results-formatted 060121'!$A:$AJ,(J$3+2),FALSE)), IF($C144 = "pos-neg", (3+VLOOKUP($B144,'Results-formatted 060121'!$A:$AJ,(J$3+2),FALSE)), VLOOKUP($B144,'Results-formatted 060121'!$A:$AJ,(J$3+2),FALSE)))</f>
        <v>3</v>
      </c>
      <c r="K144" s="95">
        <f>IF($C144 = "neg", (($D144+1) - VLOOKUP($B144,'Results-formatted 060121'!$A:$AJ,(K$3+2),FALSE)), IF($C144 = "pos-neg", (3+VLOOKUP($B144,'Results-formatted 060121'!$A:$AJ,(K$3+2),FALSE)), VLOOKUP($B144,'Results-formatted 060121'!$A:$AJ,(K$3+2),FALSE)))</f>
        <v>5</v>
      </c>
      <c r="L144" s="95">
        <f>IF($C144 = "neg", (($D144+1) - VLOOKUP($B144,'Results-formatted 060121'!$A:$AJ,(L$3+2),FALSE)), IF($C144 = "pos-neg", (3+VLOOKUP($B144,'Results-formatted 060121'!$A:$AJ,(L$3+2),FALSE)), VLOOKUP($B144,'Results-formatted 060121'!$A:$AJ,(L$3+2),FALSE)))</f>
        <v>4</v>
      </c>
      <c r="M144" s="95">
        <f>IF($C144 = "neg", (($D144+1) - VLOOKUP($B144,'Results-formatted 060121'!$A:$AJ,(M$3+2),FALSE)), IF($C144 = "pos-neg", (3+VLOOKUP($B144,'Results-formatted 060121'!$A:$AJ,(M$3+2),FALSE)), VLOOKUP($B144,'Results-formatted 060121'!$A:$AJ,(M$3+2),FALSE)))</f>
        <v>3</v>
      </c>
      <c r="N144" s="95">
        <f>IF($C144 = "neg", (($D144+1) - VLOOKUP($B144,'Results-formatted 060121'!$A:$AJ,(N$3+2),FALSE)), IF($C144 = "pos-neg", (3+VLOOKUP($B144,'Results-formatted 060121'!$A:$AJ,(N$3+2),FALSE)), VLOOKUP($B144,'Results-formatted 060121'!$A:$AJ,(N$3+2),FALSE)))</f>
        <v>5</v>
      </c>
      <c r="O144" s="95">
        <f>IF($C144 = "neg", (($D144+1) - VLOOKUP($B144,'Results-formatted 060121'!$A:$AJ,(O$3+2),FALSE)), IF($C144 = "pos-neg", (3+VLOOKUP($B144,'Results-formatted 060121'!$A:$AJ,(O$3+2),FALSE)), VLOOKUP($B144,'Results-formatted 060121'!$A:$AJ,(O$3+2),FALSE)))</f>
        <v>5</v>
      </c>
      <c r="P144" s="95">
        <f>IF($C144 = "neg", (($D144+1) - VLOOKUP($B144,'Results-formatted 060121'!$A:$AJ,(P$3+2),FALSE)), IF($C144 = "pos-neg", (3+VLOOKUP($B144,'Results-formatted 060121'!$A:$AJ,(P$3+2),FALSE)), VLOOKUP($B144,'Results-formatted 060121'!$A:$AJ,(P$3+2),FALSE)))</f>
        <v>4</v>
      </c>
      <c r="Q144" s="95">
        <f>IF($C144 = "neg", (($D144+1) - VLOOKUP($B144,'Results-formatted 060121'!$A:$AJ,(Q$3+2),FALSE)), IF($C144 = "pos-neg", (3+VLOOKUP($B144,'Results-formatted 060121'!$A:$AJ,(Q$3+2),FALSE)), VLOOKUP($B144,'Results-formatted 060121'!$A:$AJ,(Q$3+2),FALSE)))</f>
        <v>4</v>
      </c>
      <c r="R144" s="95">
        <f>IF($C144 = "neg", (($D144+1) - VLOOKUP($B144,'Results-formatted 060121'!$A:$AJ,(R$3+2),FALSE)), IF($C144 = "pos-neg", (3+VLOOKUP($B144,'Results-formatted 060121'!$A:$AJ,(R$3+2),FALSE)), VLOOKUP($B144,'Results-formatted 060121'!$A:$AJ,(R$3+2),FALSE)))</f>
        <v>4</v>
      </c>
      <c r="S144" s="95">
        <f>IF($C144 = "neg", (($D144+1) - VLOOKUP($B144,'Results-formatted 060121'!$A:$AJ,(S$3+2),FALSE)), IF($C144 = "pos-neg", (3+VLOOKUP($B144,'Results-formatted 060121'!$A:$AJ,(S$3+2),FALSE)), VLOOKUP($B144,'Results-formatted 060121'!$A:$AJ,(S$3+2),FALSE)))</f>
        <v>5</v>
      </c>
      <c r="T144" s="95">
        <f>IF($C144 = "neg", (($D144+1) - VLOOKUP($B144,'Results-formatted 060121'!$A:$AJ,(T$3+2),FALSE)), IF($C144 = "pos-neg", (3+VLOOKUP($B144,'Results-formatted 060121'!$A:$AJ,(T$3+2),FALSE)), VLOOKUP($B144,'Results-formatted 060121'!$A:$AJ,(T$3+2),FALSE)))</f>
        <v>5</v>
      </c>
      <c r="U144" s="95">
        <f>IF($C144 = "neg", (($D144+1) - VLOOKUP($B144,'Results-formatted 060121'!$A:$AJ,(U$3+2),FALSE)), IF($C144 = "pos-neg", (3+VLOOKUP($B144,'Results-formatted 060121'!$A:$AJ,(U$3+2),FALSE)), VLOOKUP($B144,'Results-formatted 060121'!$A:$AJ,(U$3+2),FALSE)))</f>
        <v>5</v>
      </c>
      <c r="V144" s="95">
        <f>IF($C144 = "neg", (($D144+1) - VLOOKUP($B144,'Results-formatted 060121'!$A:$AJ,(V$3+2),FALSE)), IF($C144 = "pos-neg", (3+VLOOKUP($B144,'Results-formatted 060121'!$A:$AJ,(V$3+2),FALSE)), VLOOKUP($B144,'Results-formatted 060121'!$A:$AJ,(V$3+2),FALSE)))</f>
        <v>3</v>
      </c>
      <c r="W144" s="95">
        <f>IF($C144 = "neg", (($D144+1) - VLOOKUP($B144,'Results-formatted 060121'!$A:$AJ,(W$3+2),FALSE)), IF($C144 = "pos-neg", (3+VLOOKUP($B144,'Results-formatted 060121'!$A:$AJ,(W$3+2),FALSE)), VLOOKUP($B144,'Results-formatted 060121'!$A:$AJ,(W$3+2),FALSE)))</f>
        <v>5</v>
      </c>
      <c r="X144" s="95">
        <f>IF($C144 = "neg", (($D144+1) - VLOOKUP($B144,'Results-formatted 060121'!$A:$AJ,(X$3+2),FALSE)), IF($C144 = "pos-neg", (3+VLOOKUP($B144,'Results-formatted 060121'!$A:$AJ,(X$3+2),FALSE)), VLOOKUP($B144,'Results-formatted 060121'!$A:$AJ,(X$3+2),FALSE)))</f>
        <v>4</v>
      </c>
      <c r="Y144" s="95">
        <f>IF($C144 = "neg", (($D144+1) - VLOOKUP($B144,'Results-formatted 060121'!$A:$AJ,(Y$3+2),FALSE)), IF($C144 = "pos-neg", (3+VLOOKUP($B144,'Results-formatted 060121'!$A:$AJ,(Y$3+2),FALSE)), VLOOKUP($B144,'Results-formatted 060121'!$A:$AJ,(Y$3+2),FALSE)))</f>
        <v>4</v>
      </c>
      <c r="Z144" s="95">
        <f>IF($C144 = "neg", (($D144+1) - VLOOKUP($B144,'Results-formatted 060121'!$A:$AJ,(Z$3+2),FALSE)), IF($C144 = "pos-neg", (3+VLOOKUP($B144,'Results-formatted 060121'!$A:$AJ,(Z$3+2),FALSE)), VLOOKUP($B144,'Results-formatted 060121'!$A:$AJ,(Z$3+2),FALSE)))</f>
        <v>3</v>
      </c>
      <c r="AA144" s="95">
        <f>IF($C144 = "neg", (($D144+1) - VLOOKUP($B144,'Results-formatted 060121'!$A:$AJ,(AA$3+2),FALSE)), IF($C144 = "pos-neg", (3+VLOOKUP($B144,'Results-formatted 060121'!$A:$AJ,(AA$3+2),FALSE)), VLOOKUP($B144,'Results-formatted 060121'!$A:$AJ,(AA$3+2),FALSE)))</f>
        <v>4</v>
      </c>
      <c r="AB144" s="95">
        <f>IF($C144 = "neg", (($D144+1) - VLOOKUP($B144,'Results-formatted 060121'!$A:$AJ,(AB$3+2),FALSE)), IF($C144 = "pos-neg", (3+VLOOKUP($B144,'Results-formatted 060121'!$A:$AJ,(AB$3+2),FALSE)), VLOOKUP($B144,'Results-formatted 060121'!$A:$AJ,(AB$3+2),FALSE)))</f>
        <v>4</v>
      </c>
      <c r="AC144" s="95">
        <f>IF($C144 = "neg", (($D144+1) - VLOOKUP($B144,'Results-formatted 060121'!$A:$AJ,(AC$3+2),FALSE)), IF($C144 = "pos-neg", (3+VLOOKUP($B144,'Results-formatted 060121'!$A:$AJ,(AC$3+2),FALSE)), VLOOKUP($B144,'Results-formatted 060121'!$A:$AJ,(AC$3+2),FALSE)))</f>
        <v>2</v>
      </c>
      <c r="AD144" s="95">
        <f>IF($C144 = "neg", (($D144+1) - VLOOKUP($B144,'Results-formatted 060121'!$A:$AJ,(AD$3+2),FALSE)), IF($C144 = "pos-neg", (3+VLOOKUP($B144,'Results-formatted 060121'!$A:$AJ,(AD$3+2),FALSE)), VLOOKUP($B144,'Results-formatted 060121'!$A:$AJ,(AD$3+2),FALSE)))</f>
        <v>5</v>
      </c>
      <c r="AE144" s="95">
        <f>IF($C144 = "neg", (($D144+1) - VLOOKUP($B144,'Results-formatted 060121'!$A:$AJ,(AE$3+2),FALSE)), IF($C144 = "pos-neg", (3+VLOOKUP($B144,'Results-formatted 060121'!$A:$AJ,(AE$3+2),FALSE)), VLOOKUP($B144,'Results-formatted 060121'!$A:$AJ,(AE$3+2),FALSE)))</f>
        <v>4</v>
      </c>
      <c r="AF144" s="95">
        <f>IF($C144 = "neg", (($D144+1) - VLOOKUP($B144,'Results-formatted 060121'!$A:$AJ,(AF$3+2),FALSE)), IF($C144 = "pos-neg", (3+VLOOKUP($B144,'Results-formatted 060121'!$A:$AJ,(AF$3+2),FALSE)), VLOOKUP($B144,'Results-formatted 060121'!$A:$AJ,(AF$3+2),FALSE)))</f>
        <v>4</v>
      </c>
      <c r="AG144" s="95">
        <f>IF($C144 = "neg", (($D144+1) - VLOOKUP($B144,'Results-formatted 060121'!$A:$AJ,(AG$3+2),FALSE)), IF($C144 = "pos-neg", (3+VLOOKUP($B144,'Results-formatted 060121'!$A:$AJ,(AG$3+2),FALSE)), VLOOKUP($B144,'Results-formatted 060121'!$A:$AJ,(AG$3+2),FALSE)))</f>
        <v>4</v>
      </c>
      <c r="AH144" s="95">
        <f>IF($C144 = "neg", (($D144+1) - VLOOKUP($B144,'Results-formatted 060121'!$A:$AJ,(AH$3+2),FALSE)), IF($C144 = "pos-neg", (3+VLOOKUP($B144,'Results-formatted 060121'!$A:$AJ,(AH$3+2),FALSE)), VLOOKUP($B144,'Results-formatted 060121'!$A:$AJ,(AH$3+2),FALSE)))</f>
        <v>4</v>
      </c>
      <c r="AI144" s="95">
        <f>IF($C144 = "neg", (($D144+1) - VLOOKUP($B144,'Results-formatted 060121'!$A:$AJ,(AI$3+2),FALSE)), IF($C144 = "pos-neg", (3+VLOOKUP($B144,'Results-formatted 060121'!$A:$AJ,(AI$3+2),FALSE)), VLOOKUP($B144,'Results-formatted 060121'!$A:$AJ,(AI$3+2),FALSE)))</f>
        <v>5</v>
      </c>
      <c r="AJ144" s="95">
        <f>IF($C144 = "neg", (($D144+1) - VLOOKUP($B144,'Results-formatted 060121'!$A:$AJ,(AJ$3+2),FALSE)), IF($C144 = "pos-neg", (3+VLOOKUP($B144,'Results-formatted 060121'!$A:$AJ,(AJ$3+2),FALSE)), VLOOKUP($B144,'Results-formatted 060121'!$A:$AJ,(AJ$3+2),FALSE)))</f>
        <v>5</v>
      </c>
      <c r="AK144" s="95">
        <f>IF($C144 = "neg", (($D144+1) - VLOOKUP($B144,'Results-formatted 060121'!$A:$AJ,(AK$3+2),FALSE)), IF($C144 = "pos-neg", (3+VLOOKUP($B144,'Results-formatted 060121'!$A:$AJ,(AK$3+2),FALSE)), VLOOKUP($B144,'Results-formatted 060121'!$A:$AJ,(AK$3+2),FALSE)))</f>
        <v>4</v>
      </c>
      <c r="AL144" s="95">
        <f>IF($C144 = "neg", (($D144+1) - VLOOKUP($B144,'Results-formatted 060121'!$A:$AJ,(AL$3+2),FALSE)), IF($C144 = "pos-neg", (3+VLOOKUP($B144,'Results-formatted 060121'!$A:$AJ,(AL$3+2),FALSE)), VLOOKUP($B144,'Results-formatted 060121'!$A:$AJ,(AL$3+2),FALSE)))</f>
        <v>4</v>
      </c>
      <c r="AM144" s="95">
        <f>IF($C144 = "neg", (($D144+1) - VLOOKUP($B144,'Results-formatted 060121'!$A:AJ,(AM$3+2),FALSE)), IF($C144 = "pos-neg", (3+VLOOKUP($B144,'Results-formatted 060121'!$A:AJ,(AM$3+2),FALSE)), VLOOKUP($B144,'Results-formatted 060121'!$A:AJ,(AM$3+2),FALSE)))</f>
        <v>5</v>
      </c>
      <c r="AN144" s="95">
        <f>IF($C144 = "neg", (($D144+1) - VLOOKUP($B144,'Results-formatted 060121'!$A:AK,(AN$3+2),FALSE)), IF($C144 = "pos-neg", (3+VLOOKUP($B144,'Results-formatted 060121'!$A:AK,(AN$3+2),FALSE)), VLOOKUP($B144,'Results-formatted 060121'!$A:AK,(AN$3+2),FALSE)))</f>
        <v>4</v>
      </c>
      <c r="AO144" s="95">
        <f>IF($C144 = "neg", (($D144+1) - VLOOKUP($B144,'Results-formatted 060121'!$A:AL,(AO$3+2),FALSE)), IF($C144 = "pos-neg", (3+VLOOKUP($B144,'Results-formatted 060121'!$A:AL,(AO$3+2),FALSE)), VLOOKUP($B144,'Results-formatted 060121'!$A:AL,(AO$3+2),FALSE)))</f>
        <v>4</v>
      </c>
      <c r="AP144" s="95">
        <f>IF($C144 = "neg", (($D144+1) - VLOOKUP($B144,'Results-formatted 060121'!$A:AM,(AP$3+2),FALSE)), IF($C144 = "pos-neg", (3+VLOOKUP($B144,'Results-formatted 060121'!$A:AM,(AP$3+2),FALSE)), VLOOKUP($B144,'Results-formatted 060121'!$A:AM,(AP$3+2),FALSE)))</f>
        <v>5</v>
      </c>
      <c r="AQ144" s="95">
        <f>IF($C144 = "neg", (($D144+1) - VLOOKUP($B144,'Results-formatted 060121'!$A:AN,(AQ$3+2),FALSE)), IF($C144 = "pos-neg", (3+VLOOKUP($B144,'Results-formatted 060121'!$A:AN,(AQ$3+2),FALSE)), VLOOKUP($B144,'Results-formatted 060121'!$A:AN,(AQ$3+2),FALSE)))</f>
        <v>4</v>
      </c>
      <c r="AR144" s="95">
        <f>IF($C144 = "neg", (($D144+1) - VLOOKUP($B144,'Results-formatted 060121'!$A:AO,(AR$3+2),FALSE)), IF($C144 = "pos-neg", (3+VLOOKUP($B144,'Results-formatted 060121'!$A:AO,(AR$3+2),FALSE)), VLOOKUP($B144,'Results-formatted 060121'!$A:AO,(AR$3+2),FALSE)))</f>
        <v>5</v>
      </c>
      <c r="AS144" s="95">
        <f>IF($C144 = "neg", (($D144+1) - VLOOKUP($B144,'Results-formatted 060121'!$A:AP,(AS$3+2),FALSE)), IF($C144 = "pos-neg", (3+VLOOKUP($B144,'Results-formatted 060121'!$A:AP,(AS$3+2),FALSE)), VLOOKUP($B144,'Results-formatted 060121'!$A:AP,(AS$3+2),FALSE)))</f>
        <v>5</v>
      </c>
      <c r="AT144" s="95">
        <f>IF($C144 = "neg", (($D144+1) - VLOOKUP($B144,'Results-formatted 060121'!$A:AQ,(AT$3+2),FALSE)), IF($C144 = "pos-neg", (3+VLOOKUP($B144,'Results-formatted 060121'!$A:AQ,(AT$3+2),FALSE)), VLOOKUP($B144,'Results-formatted 060121'!$A:AQ,(AT$3+2),FALSE)))</f>
        <v>5</v>
      </c>
      <c r="AU144" s="95">
        <f>IF($C144 = "neg", (($D144+1) - VLOOKUP($B144,'Results-formatted 060121'!$A:AR,(AU$3+2),FALSE)), IF($C144 = "pos-neg", (3+VLOOKUP($B144,'Results-formatted 060121'!$A:AR,(AU$3+2),FALSE)), VLOOKUP($B144,'Results-formatted 060121'!$A:AR,(AU$3+2),FALSE)))</f>
        <v>4</v>
      </c>
      <c r="AV144" s="95">
        <f>IF($C144 = "neg", (($D144+1) - VLOOKUP($B144,'Results-formatted 060121'!$A:AS,(AV$3+2),FALSE)), IF($C144 = "pos-neg", (3+VLOOKUP($B144,'Results-formatted 060121'!$A:AS,(AV$3+2),FALSE)), VLOOKUP($B144,'Results-formatted 060121'!$A:AS,(AV$3+2),FALSE)))</f>
        <v>5</v>
      </c>
      <c r="AW144" s="95">
        <f>IF($C144 = "neg", (($D144+1) - VLOOKUP($B144,'Results-formatted 060121'!$A:AT,(AW$3+2),FALSE)), IF($C144 = "pos-neg", (3+VLOOKUP($B144,'Results-formatted 060121'!$A:AT,(AW$3+2),FALSE)), VLOOKUP($B144,'Results-formatted 060121'!$A:AT,(AW$3+2),FALSE)))</f>
        <v>4</v>
      </c>
      <c r="AX144" s="95">
        <f>IF($C144 = "neg", (($D144+1) - VLOOKUP($B144,'Results-formatted 060121'!$A:AU,(AX$3+2),FALSE)), IF($C144 = "pos-neg", (3+VLOOKUP($B144,'Results-formatted 060121'!$A:AU,(AX$3+2),FALSE)), VLOOKUP($B144,'Results-formatted 060121'!$A:AU,(AX$3+2),FALSE)))</f>
        <v>1</v>
      </c>
      <c r="AY144" s="95">
        <f>IF($C144 = "neg", (($D144+1) - VLOOKUP($B144,'Results-formatted 060121'!$A:AV,(AY$3+2),FALSE)), IF($C144 = "pos-neg", (3+VLOOKUP($B144,'Results-formatted 060121'!$A:AV,(AY$3+2),FALSE)), VLOOKUP($B144,'Results-formatted 060121'!$A:AV,(AY$3+2),FALSE)))</f>
        <v>4</v>
      </c>
      <c r="AZ144" s="95">
        <f>IF($C144 = "neg", (($D144+1) - VLOOKUP($B144,'Results-formatted 060121'!$A:AW,(AZ$3+2),FALSE)), IF($C144 = "pos-neg", (3+VLOOKUP($B144,'Results-formatted 060121'!$A:AW,(AZ$3+2),FALSE)), VLOOKUP($B144,'Results-formatted 060121'!$A:AW,(AZ$3+2),FALSE)))</f>
        <v>4</v>
      </c>
      <c r="BA144" s="95">
        <f>IF($C144 = "neg", (($D144+1) - VLOOKUP($B144,'Results-formatted 060121'!$A:AX,(BA$3+2),FALSE)), IF($C144 = "pos-neg", (3+VLOOKUP($B144,'Results-formatted 060121'!$A:AX,(BA$3+2),FALSE)), VLOOKUP($B144,'Results-formatted 060121'!$A:AX,(BA$3+2),FALSE)))</f>
        <v>5</v>
      </c>
      <c r="BB144" s="95">
        <f>IF($C144 = "neg", (($D144+1) - VLOOKUP($B144,'Results-formatted 060121'!$A:AY,(BB$3+2),FALSE)), IF($C144 = "pos-neg", (3+VLOOKUP($B144,'Results-formatted 060121'!$A:AY,(BB$3+2),FALSE)), VLOOKUP($B144,'Results-formatted 060121'!$A:AY,(BB$3+2),FALSE)))</f>
        <v>5</v>
      </c>
      <c r="BC144" s="95">
        <f>IF($C144 = "neg", (($D144+1) - VLOOKUP($B144,'Results-formatted 060121'!$A:AZ,(BC$3+2),FALSE)), IF($C144 = "pos-neg", (3+VLOOKUP($B144,'Results-formatted 060121'!$A:AZ,(BC$3+2),FALSE)), VLOOKUP($B144,'Results-formatted 060121'!$A:AZ,(BC$3+2),FALSE)))</f>
        <v>5</v>
      </c>
      <c r="BD144" s="95">
        <f>IF($C144 = "neg", (($D144+1) - VLOOKUP($B144,'Results-formatted 060121'!$A:BA,(BD$3+2),FALSE)), IF($C144 = "pos-neg", (3+VLOOKUP($B144,'Results-formatted 060121'!$A:BA,(BD$3+2),FALSE)), VLOOKUP($B144,'Results-formatted 060121'!$A:BA,(BD$3+2),FALSE)))</f>
        <v>3</v>
      </c>
      <c r="BE144" s="95">
        <f>IF($C144 = "neg", (($D144+1) - VLOOKUP($B144,'Results-formatted 060121'!$A:BB,(BE$3+2),FALSE)), IF($C144 = "pos-neg", (3+VLOOKUP($B144,'Results-formatted 060121'!$A:BB,(BE$3+2),FALSE)), VLOOKUP($B144,'Results-formatted 060121'!$A:BB,(BE$3+2),FALSE)))</f>
        <v>4</v>
      </c>
      <c r="BF144" s="95">
        <f>IF($C144 = "neg", (($D144+1) - VLOOKUP($B144,'Results-formatted 060121'!$A:BC,(BF$3+2),FALSE)), IF($C144 = "pos-neg", (3+VLOOKUP($B144,'Results-formatted 060121'!$A:BC,(BF$3+2),FALSE)), VLOOKUP($B144,'Results-formatted 060121'!$A:BC,(BF$3+2),FALSE)))</f>
        <v>4</v>
      </c>
      <c r="BG144" s="95">
        <f>IF($C144 = "neg", (($D144+1) - VLOOKUP($B144,'Results-formatted 060121'!$A:BD,(BG$3+2),FALSE)), IF($C144 = "pos-neg", (3+VLOOKUP($B144,'Results-formatted 060121'!$A:BD,(BG$3+2),FALSE)), VLOOKUP($B144,'Results-formatted 060121'!$A:BD,(BG$3+2),FALSE)))</f>
        <v>3</v>
      </c>
      <c r="BH144" s="95">
        <f>IF($C144 = "neg", (($D144+1) - VLOOKUP($B144,'Results-formatted 060121'!$A:BE,(BH$3+2),FALSE)), IF($C144 = "pos-neg", (3+VLOOKUP($B144,'Results-formatted 060121'!$A:BE,(BH$3+2),FALSE)), VLOOKUP($B144,'Results-formatted 060121'!$A:BE,(BH$3+2),FALSE)))</f>
        <v>3</v>
      </c>
      <c r="BI144" s="95">
        <f>IF($C144 = "neg", (($D144+1) - VLOOKUP($B144,'Results-formatted 060121'!$A:BF,(BI$3+2),FALSE)), IF($C144 = "pos-neg", (3+VLOOKUP($B144,'Results-formatted 060121'!$A:BF,(BI$3+2),FALSE)), VLOOKUP($B144,'Results-formatted 060121'!$A:BF,(BI$3+2),FALSE)))</f>
        <v>5</v>
      </c>
      <c r="BJ144" s="95">
        <f>IF($C144 = "neg", (($D144+1) - VLOOKUP($B144,'Results-formatted 060121'!$A:BG,(BJ$3+2),FALSE)), IF($C144 = "pos-neg", (3+VLOOKUP($B144,'Results-formatted 060121'!$A:BG,(BJ$3+2),FALSE)), VLOOKUP($B144,'Results-formatted 060121'!$A:BG,(BJ$3+2),FALSE)))</f>
        <v>2</v>
      </c>
      <c r="BK144" s="95">
        <f>IF($C144 = "neg", (($D144+1) - VLOOKUP($B144,'Results-formatted 060121'!$A:BH,(BK$3+2),FALSE)), IF($C144 = "pos-neg", (3+VLOOKUP($B144,'Results-formatted 060121'!$A:BH,(BK$3+2),FALSE)), VLOOKUP($B144,'Results-formatted 060121'!$A:BH,(BK$3+2),FALSE)))</f>
        <v>5</v>
      </c>
      <c r="BL144" s="95">
        <f>IF($C144 = "neg", (($D144+1) - VLOOKUP($B144,'Results-formatted 060121'!$A:BI,(BL$3+2),FALSE)), IF($C144 = "pos-neg", (3+VLOOKUP($B144,'Results-formatted 060121'!$A:BI,(BL$3+2),FALSE)), VLOOKUP($B144,'Results-formatted 060121'!$A:BI,(BL$3+2),FALSE)))</f>
        <v>1</v>
      </c>
      <c r="BM144" s="95">
        <f>IF($C144 = "neg", (($D144+1) - VLOOKUP($B144,'Results-formatted 060121'!$A:BJ,(BM$3+2),FALSE)), IF($C144 = "pos-neg", (3+VLOOKUP($B144,'Results-formatted 060121'!$A:BJ,(BM$3+2),FALSE)), VLOOKUP($B144,'Results-formatted 060121'!$A:BJ,(BM$3+2),FALSE)))</f>
        <v>4</v>
      </c>
      <c r="BN144" s="95"/>
      <c r="BO144" s="95"/>
      <c r="BP144" s="95"/>
      <c r="BQ144" s="95"/>
      <c r="BR144" s="95"/>
      <c r="BS144" s="95"/>
      <c r="BT144" s="95"/>
      <c r="BU144" s="95"/>
      <c r="BV144" s="95"/>
      <c r="BW144" s="95"/>
      <c r="BX144" s="95"/>
      <c r="BY144" s="95"/>
      <c r="BZ144" s="95"/>
      <c r="CA144" s="95"/>
      <c r="CB144" s="95"/>
      <c r="CC144" s="95"/>
      <c r="CD144" s="99"/>
      <c r="CE144" s="25">
        <f t="shared" si="179"/>
        <v>4.0999999999999996</v>
      </c>
      <c r="CF144" s="25">
        <f t="shared" si="58"/>
        <v>0.96901137807946158</v>
      </c>
    </row>
    <row r="145" spans="2:84" ht="56" x14ac:dyDescent="0.15">
      <c r="B145" s="84" t="s">
        <v>465</v>
      </c>
      <c r="C145" s="86" t="s">
        <v>1166</v>
      </c>
      <c r="D145" s="2">
        <v>5</v>
      </c>
      <c r="E145" s="12" t="s">
        <v>944</v>
      </c>
      <c r="F145" s="95">
        <f>IF($C145 = "neg", (($D145+1) - VLOOKUP($B145,'Results-formatted 060121'!$A:$AJ,(F$3+2),FALSE)), IF($C145 = "pos-neg", (3+VLOOKUP($B145,'Results-formatted 060121'!$A:$AJ,(F$3+2),FALSE)), VLOOKUP($B145,'Results-formatted 060121'!$A:$AJ,(F$3+2),FALSE)))</f>
        <v>4</v>
      </c>
      <c r="G145" s="95">
        <f>IF($C145 = "neg", (($D145+1) - VLOOKUP($B145,'Results-formatted 060121'!$A:$AJ,(G$3+2),FALSE)), IF($C145 = "pos-neg", (3+VLOOKUP($B145,'Results-formatted 060121'!$A:$AJ,(G$3+2),FALSE)), VLOOKUP($B145,'Results-formatted 060121'!$A:$AJ,(G$3+2),FALSE)))</f>
        <v>5</v>
      </c>
      <c r="H145" s="95">
        <f>IF($C145 = "neg", (($D145+1) - VLOOKUP($B145,'Results-formatted 060121'!$A:$AJ,(H$3+2),FALSE)), IF($C145 = "pos-neg", (3+VLOOKUP($B145,'Results-formatted 060121'!$A:$AJ,(H$3+2),FALSE)), VLOOKUP($B145,'Results-formatted 060121'!$A:$AJ,(H$3+2),FALSE)))</f>
        <v>3</v>
      </c>
      <c r="I145" s="95">
        <f>IF($C145 = "neg", (($D145+1) - VLOOKUP($B145,'Results-formatted 060121'!$A:$AJ,(I$3+2),FALSE)), IF($C145 = "pos-neg", (3+VLOOKUP($B145,'Results-formatted 060121'!$A:$AJ,(I$3+2),FALSE)), VLOOKUP($B145,'Results-formatted 060121'!$A:$AJ,(I$3+2),FALSE)))</f>
        <v>5</v>
      </c>
      <c r="J145" s="95">
        <f>IF($C145 = "neg", (($D145+1) - VLOOKUP($B145,'Results-formatted 060121'!$A:$AJ,(J$3+2),FALSE)), IF($C145 = "pos-neg", (3+VLOOKUP($B145,'Results-formatted 060121'!$A:$AJ,(J$3+2),FALSE)), VLOOKUP($B145,'Results-formatted 060121'!$A:$AJ,(J$3+2),FALSE)))</f>
        <v>2</v>
      </c>
      <c r="K145" s="95">
        <f>IF($C145 = "neg", (($D145+1) - VLOOKUP($B145,'Results-formatted 060121'!$A:$AJ,(K$3+2),FALSE)), IF($C145 = "pos-neg", (3+VLOOKUP($B145,'Results-formatted 060121'!$A:$AJ,(K$3+2),FALSE)), VLOOKUP($B145,'Results-formatted 060121'!$A:$AJ,(K$3+2),FALSE)))</f>
        <v>5</v>
      </c>
      <c r="L145" s="95">
        <f>IF($C145 = "neg", (($D145+1) - VLOOKUP($B145,'Results-formatted 060121'!$A:$AJ,(L$3+2),FALSE)), IF($C145 = "pos-neg", (3+VLOOKUP($B145,'Results-formatted 060121'!$A:$AJ,(L$3+2),FALSE)), VLOOKUP($B145,'Results-formatted 060121'!$A:$AJ,(L$3+2),FALSE)))</f>
        <v>4</v>
      </c>
      <c r="M145" s="95">
        <f>IF($C145 = "neg", (($D145+1) - VLOOKUP($B145,'Results-formatted 060121'!$A:$AJ,(M$3+2),FALSE)), IF($C145 = "pos-neg", (3+VLOOKUP($B145,'Results-formatted 060121'!$A:$AJ,(M$3+2),FALSE)), VLOOKUP($B145,'Results-formatted 060121'!$A:$AJ,(M$3+2),FALSE)))</f>
        <v>3</v>
      </c>
      <c r="N145" s="95">
        <f>IF($C145 = "neg", (($D145+1) - VLOOKUP($B145,'Results-formatted 060121'!$A:$AJ,(N$3+2),FALSE)), IF($C145 = "pos-neg", (3+VLOOKUP($B145,'Results-formatted 060121'!$A:$AJ,(N$3+2),FALSE)), VLOOKUP($B145,'Results-formatted 060121'!$A:$AJ,(N$3+2),FALSE)))</f>
        <v>5</v>
      </c>
      <c r="O145" s="95">
        <f>IF($C145 = "neg", (($D145+1) - VLOOKUP($B145,'Results-formatted 060121'!$A:$AJ,(O$3+2),FALSE)), IF($C145 = "pos-neg", (3+VLOOKUP($B145,'Results-formatted 060121'!$A:$AJ,(O$3+2),FALSE)), VLOOKUP($B145,'Results-formatted 060121'!$A:$AJ,(O$3+2),FALSE)))</f>
        <v>5</v>
      </c>
      <c r="P145" s="95">
        <f>IF($C145 = "neg", (($D145+1) - VLOOKUP($B145,'Results-formatted 060121'!$A:$AJ,(P$3+2),FALSE)), IF($C145 = "pos-neg", (3+VLOOKUP($B145,'Results-formatted 060121'!$A:$AJ,(P$3+2),FALSE)), VLOOKUP($B145,'Results-formatted 060121'!$A:$AJ,(P$3+2),FALSE)))</f>
        <v>3</v>
      </c>
      <c r="Q145" s="95">
        <f>IF($C145 = "neg", (($D145+1) - VLOOKUP($B145,'Results-formatted 060121'!$A:$AJ,(Q$3+2),FALSE)), IF($C145 = "pos-neg", (3+VLOOKUP($B145,'Results-formatted 060121'!$A:$AJ,(Q$3+2),FALSE)), VLOOKUP($B145,'Results-formatted 060121'!$A:$AJ,(Q$3+2),FALSE)))</f>
        <v>4</v>
      </c>
      <c r="R145" s="95">
        <f>IF($C145 = "neg", (($D145+1) - VLOOKUP($B145,'Results-formatted 060121'!$A:$AJ,(R$3+2),FALSE)), IF($C145 = "pos-neg", (3+VLOOKUP($B145,'Results-formatted 060121'!$A:$AJ,(R$3+2),FALSE)), VLOOKUP($B145,'Results-formatted 060121'!$A:$AJ,(R$3+2),FALSE)))</f>
        <v>5</v>
      </c>
      <c r="S145" s="95">
        <f>IF($C145 = "neg", (($D145+1) - VLOOKUP($B145,'Results-formatted 060121'!$A:$AJ,(S$3+2),FALSE)), IF($C145 = "pos-neg", (3+VLOOKUP($B145,'Results-formatted 060121'!$A:$AJ,(S$3+2),FALSE)), VLOOKUP($B145,'Results-formatted 060121'!$A:$AJ,(S$3+2),FALSE)))</f>
        <v>4</v>
      </c>
      <c r="T145" s="95">
        <f>IF($C145 = "neg", (($D145+1) - VLOOKUP($B145,'Results-formatted 060121'!$A:$AJ,(T$3+2),FALSE)), IF($C145 = "pos-neg", (3+VLOOKUP($B145,'Results-formatted 060121'!$A:$AJ,(T$3+2),FALSE)), VLOOKUP($B145,'Results-formatted 060121'!$A:$AJ,(T$3+2),FALSE)))</f>
        <v>5</v>
      </c>
      <c r="U145" s="95">
        <f>IF($C145 = "neg", (($D145+1) - VLOOKUP($B145,'Results-formatted 060121'!$A:$AJ,(U$3+2),FALSE)), IF($C145 = "pos-neg", (3+VLOOKUP($B145,'Results-formatted 060121'!$A:$AJ,(U$3+2),FALSE)), VLOOKUP($B145,'Results-formatted 060121'!$A:$AJ,(U$3+2),FALSE)))</f>
        <v>5</v>
      </c>
      <c r="V145" s="95">
        <f>IF($C145 = "neg", (($D145+1) - VLOOKUP($B145,'Results-formatted 060121'!$A:$AJ,(V$3+2),FALSE)), IF($C145 = "pos-neg", (3+VLOOKUP($B145,'Results-formatted 060121'!$A:$AJ,(V$3+2),FALSE)), VLOOKUP($B145,'Results-formatted 060121'!$A:$AJ,(V$3+2),FALSE)))</f>
        <v>2</v>
      </c>
      <c r="W145" s="95">
        <f>IF($C145 = "neg", (($D145+1) - VLOOKUP($B145,'Results-formatted 060121'!$A:$AJ,(W$3+2),FALSE)), IF($C145 = "pos-neg", (3+VLOOKUP($B145,'Results-formatted 060121'!$A:$AJ,(W$3+2),FALSE)), VLOOKUP($B145,'Results-formatted 060121'!$A:$AJ,(W$3+2),FALSE)))</f>
        <v>4</v>
      </c>
      <c r="X145" s="95">
        <f>IF($C145 = "neg", (($D145+1) - VLOOKUP($B145,'Results-formatted 060121'!$A:$AJ,(X$3+2),FALSE)), IF($C145 = "pos-neg", (3+VLOOKUP($B145,'Results-formatted 060121'!$A:$AJ,(X$3+2),FALSE)), VLOOKUP($B145,'Results-formatted 060121'!$A:$AJ,(X$3+2),FALSE)))</f>
        <v>4</v>
      </c>
      <c r="Y145" s="95">
        <f>IF($C145 = "neg", (($D145+1) - VLOOKUP($B145,'Results-formatted 060121'!$A:$AJ,(Y$3+2),FALSE)), IF($C145 = "pos-neg", (3+VLOOKUP($B145,'Results-formatted 060121'!$A:$AJ,(Y$3+2),FALSE)), VLOOKUP($B145,'Results-formatted 060121'!$A:$AJ,(Y$3+2),FALSE)))</f>
        <v>5</v>
      </c>
      <c r="Z145" s="95">
        <f>IF($C145 = "neg", (($D145+1) - VLOOKUP($B145,'Results-formatted 060121'!$A:$AJ,(Z$3+2),FALSE)), IF($C145 = "pos-neg", (3+VLOOKUP($B145,'Results-formatted 060121'!$A:$AJ,(Z$3+2),FALSE)), VLOOKUP($B145,'Results-formatted 060121'!$A:$AJ,(Z$3+2),FALSE)))</f>
        <v>3</v>
      </c>
      <c r="AA145" s="95">
        <f>IF($C145 = "neg", (($D145+1) - VLOOKUP($B145,'Results-formatted 060121'!$A:$AJ,(AA$3+2),FALSE)), IF($C145 = "pos-neg", (3+VLOOKUP($B145,'Results-formatted 060121'!$A:$AJ,(AA$3+2),FALSE)), VLOOKUP($B145,'Results-formatted 060121'!$A:$AJ,(AA$3+2),FALSE)))</f>
        <v>5</v>
      </c>
      <c r="AB145" s="95">
        <f>IF($C145 = "neg", (($D145+1) - VLOOKUP($B145,'Results-formatted 060121'!$A:$AJ,(AB$3+2),FALSE)), IF($C145 = "pos-neg", (3+VLOOKUP($B145,'Results-formatted 060121'!$A:$AJ,(AB$3+2),FALSE)), VLOOKUP($B145,'Results-formatted 060121'!$A:$AJ,(AB$3+2),FALSE)))</f>
        <v>4</v>
      </c>
      <c r="AC145" s="95">
        <f>IF($C145 = "neg", (($D145+1) - VLOOKUP($B145,'Results-formatted 060121'!$A:$AJ,(AC$3+2),FALSE)), IF($C145 = "pos-neg", (3+VLOOKUP($B145,'Results-formatted 060121'!$A:$AJ,(AC$3+2),FALSE)), VLOOKUP($B145,'Results-formatted 060121'!$A:$AJ,(AC$3+2),FALSE)))</f>
        <v>1</v>
      </c>
      <c r="AD145" s="95">
        <f>IF($C145 = "neg", (($D145+1) - VLOOKUP($B145,'Results-formatted 060121'!$A:$AJ,(AD$3+2),FALSE)), IF($C145 = "pos-neg", (3+VLOOKUP($B145,'Results-formatted 060121'!$A:$AJ,(AD$3+2),FALSE)), VLOOKUP($B145,'Results-formatted 060121'!$A:$AJ,(AD$3+2),FALSE)))</f>
        <v>5</v>
      </c>
      <c r="AE145" s="95">
        <f>IF($C145 = "neg", (($D145+1) - VLOOKUP($B145,'Results-formatted 060121'!$A:$AJ,(AE$3+2),FALSE)), IF($C145 = "pos-neg", (3+VLOOKUP($B145,'Results-formatted 060121'!$A:$AJ,(AE$3+2),FALSE)), VLOOKUP($B145,'Results-formatted 060121'!$A:$AJ,(AE$3+2),FALSE)))</f>
        <v>4</v>
      </c>
      <c r="AF145" s="95">
        <f>IF($C145 = "neg", (($D145+1) - VLOOKUP($B145,'Results-formatted 060121'!$A:$AJ,(AF$3+2),FALSE)), IF($C145 = "pos-neg", (3+VLOOKUP($B145,'Results-formatted 060121'!$A:$AJ,(AF$3+2),FALSE)), VLOOKUP($B145,'Results-formatted 060121'!$A:$AJ,(AF$3+2),FALSE)))</f>
        <v>4</v>
      </c>
      <c r="AG145" s="95">
        <f>IF($C145 = "neg", (($D145+1) - VLOOKUP($B145,'Results-formatted 060121'!$A:$AJ,(AG$3+2),FALSE)), IF($C145 = "pos-neg", (3+VLOOKUP($B145,'Results-formatted 060121'!$A:$AJ,(AG$3+2),FALSE)), VLOOKUP($B145,'Results-formatted 060121'!$A:$AJ,(AG$3+2),FALSE)))</f>
        <v>4</v>
      </c>
      <c r="AH145" s="95">
        <f>IF($C145 = "neg", (($D145+1) - VLOOKUP($B145,'Results-formatted 060121'!$A:$AJ,(AH$3+2),FALSE)), IF($C145 = "pos-neg", (3+VLOOKUP($B145,'Results-formatted 060121'!$A:$AJ,(AH$3+2),FALSE)), VLOOKUP($B145,'Results-formatted 060121'!$A:$AJ,(AH$3+2),FALSE)))</f>
        <v>3</v>
      </c>
      <c r="AI145" s="95">
        <f>IF($C145 = "neg", (($D145+1) - VLOOKUP($B145,'Results-formatted 060121'!$A:$AJ,(AI$3+2),FALSE)), IF($C145 = "pos-neg", (3+VLOOKUP($B145,'Results-formatted 060121'!$A:$AJ,(AI$3+2),FALSE)), VLOOKUP($B145,'Results-formatted 060121'!$A:$AJ,(AI$3+2),FALSE)))</f>
        <v>5</v>
      </c>
      <c r="AJ145" s="95">
        <f>IF($C145 = "neg", (($D145+1) - VLOOKUP($B145,'Results-formatted 060121'!$A:$AJ,(AJ$3+2),FALSE)), IF($C145 = "pos-neg", (3+VLOOKUP($B145,'Results-formatted 060121'!$A:$AJ,(AJ$3+2),FALSE)), VLOOKUP($B145,'Results-formatted 060121'!$A:$AJ,(AJ$3+2),FALSE)))</f>
        <v>5</v>
      </c>
      <c r="AK145" s="95">
        <f>IF($C145 = "neg", (($D145+1) - VLOOKUP($B145,'Results-formatted 060121'!$A:$AJ,(AK$3+2),FALSE)), IF($C145 = "pos-neg", (3+VLOOKUP($B145,'Results-formatted 060121'!$A:$AJ,(AK$3+2),FALSE)), VLOOKUP($B145,'Results-formatted 060121'!$A:$AJ,(AK$3+2),FALSE)))</f>
        <v>4</v>
      </c>
      <c r="AL145" s="95">
        <f>IF($C145 = "neg", (($D145+1) - VLOOKUP($B145,'Results-formatted 060121'!$A:$AJ,(AL$3+2),FALSE)), IF($C145 = "pos-neg", (3+VLOOKUP($B145,'Results-formatted 060121'!$A:$AJ,(AL$3+2),FALSE)), VLOOKUP($B145,'Results-formatted 060121'!$A:$AJ,(AL$3+2),FALSE)))</f>
        <v>4</v>
      </c>
      <c r="AM145" s="95">
        <f>IF($C145 = "neg", (($D145+1) - VLOOKUP($B145,'Results-formatted 060121'!$A:AJ,(AM$3+2),FALSE)), IF($C145 = "pos-neg", (3+VLOOKUP($B145,'Results-formatted 060121'!$A:AJ,(AM$3+2),FALSE)), VLOOKUP($B145,'Results-formatted 060121'!$A:AJ,(AM$3+2),FALSE)))</f>
        <v>5</v>
      </c>
      <c r="AN145" s="95">
        <f>IF($C145 = "neg", (($D145+1) - VLOOKUP($B145,'Results-formatted 060121'!$A:AK,(AN$3+2),FALSE)), IF($C145 = "pos-neg", (3+VLOOKUP($B145,'Results-formatted 060121'!$A:AK,(AN$3+2),FALSE)), VLOOKUP($B145,'Results-formatted 060121'!$A:AK,(AN$3+2),FALSE)))</f>
        <v>4</v>
      </c>
      <c r="AO145" s="95">
        <f>IF($C145 = "neg", (($D145+1) - VLOOKUP($B145,'Results-formatted 060121'!$A:AL,(AO$3+2),FALSE)), IF($C145 = "pos-neg", (3+VLOOKUP($B145,'Results-formatted 060121'!$A:AL,(AO$3+2),FALSE)), VLOOKUP($B145,'Results-formatted 060121'!$A:AL,(AO$3+2),FALSE)))</f>
        <v>5</v>
      </c>
      <c r="AP145" s="95">
        <f>IF($C145 = "neg", (($D145+1) - VLOOKUP($B145,'Results-formatted 060121'!$A:AM,(AP$3+2),FALSE)), IF($C145 = "pos-neg", (3+VLOOKUP($B145,'Results-formatted 060121'!$A:AM,(AP$3+2),FALSE)), VLOOKUP($B145,'Results-formatted 060121'!$A:AM,(AP$3+2),FALSE)))</f>
        <v>5</v>
      </c>
      <c r="AQ145" s="95">
        <f>IF($C145 = "neg", (($D145+1) - VLOOKUP($B145,'Results-formatted 060121'!$A:AN,(AQ$3+2),FALSE)), IF($C145 = "pos-neg", (3+VLOOKUP($B145,'Results-formatted 060121'!$A:AN,(AQ$3+2),FALSE)), VLOOKUP($B145,'Results-formatted 060121'!$A:AN,(AQ$3+2),FALSE)))</f>
        <v>4</v>
      </c>
      <c r="AR145" s="95">
        <f>IF($C145 = "neg", (($D145+1) - VLOOKUP($B145,'Results-formatted 060121'!$A:AO,(AR$3+2),FALSE)), IF($C145 = "pos-neg", (3+VLOOKUP($B145,'Results-formatted 060121'!$A:AO,(AR$3+2),FALSE)), VLOOKUP($B145,'Results-formatted 060121'!$A:AO,(AR$3+2),FALSE)))</f>
        <v>4</v>
      </c>
      <c r="AS145" s="95">
        <f>IF($C145 = "neg", (($D145+1) - VLOOKUP($B145,'Results-formatted 060121'!$A:AP,(AS$3+2),FALSE)), IF($C145 = "pos-neg", (3+VLOOKUP($B145,'Results-formatted 060121'!$A:AP,(AS$3+2),FALSE)), VLOOKUP($B145,'Results-formatted 060121'!$A:AP,(AS$3+2),FALSE)))</f>
        <v>5</v>
      </c>
      <c r="AT145" s="95">
        <f>IF($C145 = "neg", (($D145+1) - VLOOKUP($B145,'Results-formatted 060121'!$A:AQ,(AT$3+2),FALSE)), IF($C145 = "pos-neg", (3+VLOOKUP($B145,'Results-formatted 060121'!$A:AQ,(AT$3+2),FALSE)), VLOOKUP($B145,'Results-formatted 060121'!$A:AQ,(AT$3+2),FALSE)))</f>
        <v>5</v>
      </c>
      <c r="AU145" s="95">
        <f>IF($C145 = "neg", (($D145+1) - VLOOKUP($B145,'Results-formatted 060121'!$A:AR,(AU$3+2),FALSE)), IF($C145 = "pos-neg", (3+VLOOKUP($B145,'Results-formatted 060121'!$A:AR,(AU$3+2),FALSE)), VLOOKUP($B145,'Results-formatted 060121'!$A:AR,(AU$3+2),FALSE)))</f>
        <v>4</v>
      </c>
      <c r="AV145" s="95">
        <f>IF($C145 = "neg", (($D145+1) - VLOOKUP($B145,'Results-formatted 060121'!$A:AS,(AV$3+2),FALSE)), IF($C145 = "pos-neg", (3+VLOOKUP($B145,'Results-formatted 060121'!$A:AS,(AV$3+2),FALSE)), VLOOKUP($B145,'Results-formatted 060121'!$A:AS,(AV$3+2),FALSE)))</f>
        <v>5</v>
      </c>
      <c r="AW145" s="95">
        <f>IF($C145 = "neg", (($D145+1) - VLOOKUP($B145,'Results-formatted 060121'!$A:AT,(AW$3+2),FALSE)), IF($C145 = "pos-neg", (3+VLOOKUP($B145,'Results-formatted 060121'!$A:AT,(AW$3+2),FALSE)), VLOOKUP($B145,'Results-formatted 060121'!$A:AT,(AW$3+2),FALSE)))</f>
        <v>4</v>
      </c>
      <c r="AX145" s="95">
        <f>IF($C145 = "neg", (($D145+1) - VLOOKUP($B145,'Results-formatted 060121'!$A:AU,(AX$3+2),FALSE)), IF($C145 = "pos-neg", (3+VLOOKUP($B145,'Results-formatted 060121'!$A:AU,(AX$3+2),FALSE)), VLOOKUP($B145,'Results-formatted 060121'!$A:AU,(AX$3+2),FALSE)))</f>
        <v>1</v>
      </c>
      <c r="AY145" s="95">
        <f>IF($C145 = "neg", (($D145+1) - VLOOKUP($B145,'Results-formatted 060121'!$A:AV,(AY$3+2),FALSE)), IF($C145 = "pos-neg", (3+VLOOKUP($B145,'Results-formatted 060121'!$A:AV,(AY$3+2),FALSE)), VLOOKUP($B145,'Results-formatted 060121'!$A:AV,(AY$3+2),FALSE)))</f>
        <v>4</v>
      </c>
      <c r="AZ145" s="95">
        <f>IF($C145 = "neg", (($D145+1) - VLOOKUP($B145,'Results-formatted 060121'!$A:AW,(AZ$3+2),FALSE)), IF($C145 = "pos-neg", (3+VLOOKUP($B145,'Results-formatted 060121'!$A:AW,(AZ$3+2),FALSE)), VLOOKUP($B145,'Results-formatted 060121'!$A:AW,(AZ$3+2),FALSE)))</f>
        <v>4</v>
      </c>
      <c r="BA145" s="95">
        <f>IF($C145 = "neg", (($D145+1) - VLOOKUP($B145,'Results-formatted 060121'!$A:AX,(BA$3+2),FALSE)), IF($C145 = "pos-neg", (3+VLOOKUP($B145,'Results-formatted 060121'!$A:AX,(BA$3+2),FALSE)), VLOOKUP($B145,'Results-formatted 060121'!$A:AX,(BA$3+2),FALSE)))</f>
        <v>5</v>
      </c>
      <c r="BB145" s="95">
        <f>IF($C145 = "neg", (($D145+1) - VLOOKUP($B145,'Results-formatted 060121'!$A:AY,(BB$3+2),FALSE)), IF($C145 = "pos-neg", (3+VLOOKUP($B145,'Results-formatted 060121'!$A:AY,(BB$3+2),FALSE)), VLOOKUP($B145,'Results-formatted 060121'!$A:AY,(BB$3+2),FALSE)))</f>
        <v>5</v>
      </c>
      <c r="BC145" s="95">
        <f>IF($C145 = "neg", (($D145+1) - VLOOKUP($B145,'Results-formatted 060121'!$A:AZ,(BC$3+2),FALSE)), IF($C145 = "pos-neg", (3+VLOOKUP($B145,'Results-formatted 060121'!$A:AZ,(BC$3+2),FALSE)), VLOOKUP($B145,'Results-formatted 060121'!$A:AZ,(BC$3+2),FALSE)))</f>
        <v>5</v>
      </c>
      <c r="BD145" s="95">
        <f>IF($C145 = "neg", (($D145+1) - VLOOKUP($B145,'Results-formatted 060121'!$A:BA,(BD$3+2),FALSE)), IF($C145 = "pos-neg", (3+VLOOKUP($B145,'Results-formatted 060121'!$A:BA,(BD$3+2),FALSE)), VLOOKUP($B145,'Results-formatted 060121'!$A:BA,(BD$3+2),FALSE)))</f>
        <v>4</v>
      </c>
      <c r="BE145" s="95">
        <f>IF($C145 = "neg", (($D145+1) - VLOOKUP($B145,'Results-formatted 060121'!$A:BB,(BE$3+2),FALSE)), IF($C145 = "pos-neg", (3+VLOOKUP($B145,'Results-formatted 060121'!$A:BB,(BE$3+2),FALSE)), VLOOKUP($B145,'Results-formatted 060121'!$A:BB,(BE$3+2),FALSE)))</f>
        <v>5</v>
      </c>
      <c r="BF145" s="95">
        <f>IF($C145 = "neg", (($D145+1) - VLOOKUP($B145,'Results-formatted 060121'!$A:BC,(BF$3+2),FALSE)), IF($C145 = "pos-neg", (3+VLOOKUP($B145,'Results-formatted 060121'!$A:BC,(BF$3+2),FALSE)), VLOOKUP($B145,'Results-formatted 060121'!$A:BC,(BF$3+2),FALSE)))</f>
        <v>4</v>
      </c>
      <c r="BG145" s="95">
        <f>IF($C145 = "neg", (($D145+1) - VLOOKUP($B145,'Results-formatted 060121'!$A:BD,(BG$3+2),FALSE)), IF($C145 = "pos-neg", (3+VLOOKUP($B145,'Results-formatted 060121'!$A:BD,(BG$3+2),FALSE)), VLOOKUP($B145,'Results-formatted 060121'!$A:BD,(BG$3+2),FALSE)))</f>
        <v>3</v>
      </c>
      <c r="BH145" s="95">
        <f>IF($C145 = "neg", (($D145+1) - VLOOKUP($B145,'Results-formatted 060121'!$A:BE,(BH$3+2),FALSE)), IF($C145 = "pos-neg", (3+VLOOKUP($B145,'Results-formatted 060121'!$A:BE,(BH$3+2),FALSE)), VLOOKUP($B145,'Results-formatted 060121'!$A:BE,(BH$3+2),FALSE)))</f>
        <v>3</v>
      </c>
      <c r="BI145" s="95">
        <f>IF($C145 = "neg", (($D145+1) - VLOOKUP($B145,'Results-formatted 060121'!$A:BF,(BI$3+2),FALSE)), IF($C145 = "pos-neg", (3+VLOOKUP($B145,'Results-formatted 060121'!$A:BF,(BI$3+2),FALSE)), VLOOKUP($B145,'Results-formatted 060121'!$A:BF,(BI$3+2),FALSE)))</f>
        <v>5</v>
      </c>
      <c r="BJ145" s="95">
        <f>IF($C145 = "neg", (($D145+1) - VLOOKUP($B145,'Results-formatted 060121'!$A:BG,(BJ$3+2),FALSE)), IF($C145 = "pos-neg", (3+VLOOKUP($B145,'Results-formatted 060121'!$A:BG,(BJ$3+2),FALSE)), VLOOKUP($B145,'Results-formatted 060121'!$A:BG,(BJ$3+2),FALSE)))</f>
        <v>1</v>
      </c>
      <c r="BK145" s="95">
        <f>IF($C145 = "neg", (($D145+1) - VLOOKUP($B145,'Results-formatted 060121'!$A:BH,(BK$3+2),FALSE)), IF($C145 = "pos-neg", (3+VLOOKUP($B145,'Results-formatted 060121'!$A:BH,(BK$3+2),FALSE)), VLOOKUP($B145,'Results-formatted 060121'!$A:BH,(BK$3+2),FALSE)))</f>
        <v>4</v>
      </c>
      <c r="BL145" s="95">
        <f>IF($C145 = "neg", (($D145+1) - VLOOKUP($B145,'Results-formatted 060121'!$A:BI,(BL$3+2),FALSE)), IF($C145 = "pos-neg", (3+VLOOKUP($B145,'Results-formatted 060121'!$A:BI,(BL$3+2),FALSE)), VLOOKUP($B145,'Results-formatted 060121'!$A:BI,(BL$3+2),FALSE)))</f>
        <v>1</v>
      </c>
      <c r="BM145" s="95">
        <f>IF($C145 = "neg", (($D145+1) - VLOOKUP($B145,'Results-formatted 060121'!$A:BJ,(BM$3+2),FALSE)), IF($C145 = "pos-neg", (3+VLOOKUP($B145,'Results-formatted 060121'!$A:BJ,(BM$3+2),FALSE)), VLOOKUP($B145,'Results-formatted 060121'!$A:BJ,(BM$3+2),FALSE)))</f>
        <v>4</v>
      </c>
      <c r="BN145" s="95"/>
      <c r="BO145" s="95"/>
      <c r="BP145" s="95"/>
      <c r="BQ145" s="95"/>
      <c r="BR145" s="95"/>
      <c r="BS145" s="95"/>
      <c r="BT145" s="95"/>
      <c r="BU145" s="95"/>
      <c r="BV145" s="95"/>
      <c r="BW145" s="95"/>
      <c r="BX145" s="95"/>
      <c r="BY145" s="95"/>
      <c r="BZ145" s="95"/>
      <c r="CA145" s="95"/>
      <c r="CB145" s="95"/>
      <c r="CC145" s="95"/>
      <c r="CD145" s="99"/>
      <c r="CE145" s="25">
        <f t="shared" si="179"/>
        <v>4.0166666666666666</v>
      </c>
      <c r="CF145" s="25">
        <f t="shared" si="58"/>
        <v>1.1273437607057841</v>
      </c>
    </row>
    <row r="146" spans="2:84" ht="17" x14ac:dyDescent="0.15">
      <c r="B146" s="84"/>
      <c r="E146" s="18" t="s">
        <v>104</v>
      </c>
      <c r="F146" s="34"/>
      <c r="G146" s="34"/>
      <c r="H146" s="34">
        <f t="shared" ref="H146:AM146" si="180">IF(ISNUMBER(H147), AVERAGE(H147:H157), "")</f>
        <v>2.5454545454545454</v>
      </c>
      <c r="I146" s="34">
        <f t="shared" si="180"/>
        <v>3.1818181818181817</v>
      </c>
      <c r="J146" s="34"/>
      <c r="K146" s="34">
        <f t="shared" si="180"/>
        <v>2.8181818181818183</v>
      </c>
      <c r="L146" s="34">
        <f t="shared" si="180"/>
        <v>2.3636363636363638</v>
      </c>
      <c r="M146" s="34">
        <f t="shared" si="180"/>
        <v>3.2727272727272729</v>
      </c>
      <c r="N146" s="34"/>
      <c r="O146" s="34">
        <f t="shared" si="180"/>
        <v>2.4545454545454546</v>
      </c>
      <c r="P146" s="34">
        <f t="shared" si="180"/>
        <v>3</v>
      </c>
      <c r="Q146" s="34">
        <f t="shared" si="180"/>
        <v>2.3636363636363638</v>
      </c>
      <c r="R146" s="34">
        <f t="shared" si="180"/>
        <v>2.6363636363636362</v>
      </c>
      <c r="S146" s="34">
        <f t="shared" si="180"/>
        <v>2.6363636363636362</v>
      </c>
      <c r="T146" s="34">
        <f t="shared" si="180"/>
        <v>2.6363636363636362</v>
      </c>
      <c r="U146" s="34">
        <f t="shared" si="180"/>
        <v>3.5454545454545454</v>
      </c>
      <c r="V146" s="34">
        <f t="shared" si="180"/>
        <v>2</v>
      </c>
      <c r="W146" s="34">
        <f t="shared" si="180"/>
        <v>3</v>
      </c>
      <c r="X146" s="34">
        <f t="shared" si="180"/>
        <v>3.2727272727272729</v>
      </c>
      <c r="Y146" s="34">
        <f t="shared" si="180"/>
        <v>3.2727272727272729</v>
      </c>
      <c r="Z146" s="34">
        <f t="shared" si="180"/>
        <v>2.0909090909090908</v>
      </c>
      <c r="AA146" s="34">
        <f t="shared" si="180"/>
        <v>2.7272727272727271</v>
      </c>
      <c r="AB146" s="34">
        <f t="shared" si="180"/>
        <v>4</v>
      </c>
      <c r="AC146" s="34">
        <f t="shared" si="180"/>
        <v>1.5454545454545454</v>
      </c>
      <c r="AD146" s="34">
        <f t="shared" si="180"/>
        <v>3.2727272727272729</v>
      </c>
      <c r="AE146" s="34">
        <f t="shared" si="180"/>
        <v>2.8181818181818183</v>
      </c>
      <c r="AF146" s="34">
        <f t="shared" si="180"/>
        <v>2.6363636363636362</v>
      </c>
      <c r="AG146" s="34">
        <f t="shared" si="180"/>
        <v>3</v>
      </c>
      <c r="AH146" s="34">
        <f t="shared" si="180"/>
        <v>3</v>
      </c>
      <c r="AI146" s="34">
        <f t="shared" si="180"/>
        <v>3.7272727272727271</v>
      </c>
      <c r="AJ146" s="34">
        <f t="shared" si="180"/>
        <v>3.6363636363636362</v>
      </c>
      <c r="AK146" s="34"/>
      <c r="AL146" s="34">
        <f t="shared" si="180"/>
        <v>3.2727272727272729</v>
      </c>
      <c r="AM146" s="34">
        <f t="shared" si="180"/>
        <v>2.5454545454545454</v>
      </c>
      <c r="AN146" s="34">
        <f t="shared" ref="AN146:BM146" si="181">IF(ISNUMBER(AN147), AVERAGE(AN147:AN157), "")</f>
        <v>3.4545454545454546</v>
      </c>
      <c r="AO146" s="34">
        <f t="shared" si="181"/>
        <v>2.2727272727272729</v>
      </c>
      <c r="AP146" s="34">
        <f t="shared" si="181"/>
        <v>3.4545454545454546</v>
      </c>
      <c r="AQ146" s="34">
        <f t="shared" si="181"/>
        <v>2.3636363636363638</v>
      </c>
      <c r="AR146" s="34">
        <f t="shared" si="181"/>
        <v>2.7272727272727271</v>
      </c>
      <c r="AS146" s="34">
        <f t="shared" si="181"/>
        <v>3.6363636363636362</v>
      </c>
      <c r="AT146" s="34">
        <f t="shared" si="181"/>
        <v>2.7272727272727271</v>
      </c>
      <c r="AU146" s="34">
        <f t="shared" si="181"/>
        <v>2.4545454545454546</v>
      </c>
      <c r="AV146" s="34">
        <f t="shared" si="181"/>
        <v>2.2727272727272729</v>
      </c>
      <c r="AW146" s="34">
        <f t="shared" si="181"/>
        <v>2.2727272727272729</v>
      </c>
      <c r="AX146" s="34">
        <f t="shared" si="181"/>
        <v>2</v>
      </c>
      <c r="AY146" s="34">
        <f t="shared" si="181"/>
        <v>4</v>
      </c>
      <c r="AZ146" s="34">
        <f t="shared" si="181"/>
        <v>3.1818181818181817</v>
      </c>
      <c r="BA146" s="34">
        <f t="shared" si="181"/>
        <v>2.3636363636363638</v>
      </c>
      <c r="BB146" s="34">
        <f t="shared" si="181"/>
        <v>2.5454545454545454</v>
      </c>
      <c r="BC146" s="34">
        <f t="shared" si="181"/>
        <v>2.6363636363636362</v>
      </c>
      <c r="BD146" s="34">
        <f t="shared" si="181"/>
        <v>3.2727272727272729</v>
      </c>
      <c r="BE146" s="34">
        <f t="shared" si="181"/>
        <v>2.6363636363636362</v>
      </c>
      <c r="BF146" s="34">
        <f t="shared" si="181"/>
        <v>2.5454545454545454</v>
      </c>
      <c r="BG146" s="34">
        <f t="shared" si="181"/>
        <v>2.3636363636363638</v>
      </c>
      <c r="BH146" s="34">
        <f t="shared" si="181"/>
        <v>1.8181818181818181</v>
      </c>
      <c r="BI146" s="34">
        <f t="shared" si="181"/>
        <v>1.9090909090909092</v>
      </c>
      <c r="BJ146" s="34">
        <f t="shared" si="181"/>
        <v>1.6363636363636365</v>
      </c>
      <c r="BK146" s="34">
        <f t="shared" si="181"/>
        <v>2.6363636363636362</v>
      </c>
      <c r="BL146" s="34">
        <f t="shared" si="181"/>
        <v>1.7272727272727273</v>
      </c>
      <c r="BM146" s="34">
        <f t="shared" si="181"/>
        <v>2.9090909090909092</v>
      </c>
      <c r="BN146" s="34"/>
      <c r="BO146" s="34"/>
      <c r="BP146" s="34"/>
      <c r="BQ146" s="34"/>
      <c r="BR146" s="34"/>
      <c r="BS146" s="34"/>
      <c r="BT146" s="34"/>
      <c r="BU146" s="34"/>
      <c r="BV146" s="34"/>
      <c r="BW146" s="34"/>
      <c r="BX146" s="34"/>
      <c r="BY146" s="34"/>
      <c r="BZ146" s="34"/>
      <c r="CA146" s="34"/>
      <c r="CB146" s="34"/>
      <c r="CC146" s="34"/>
      <c r="CD146" s="34" t="str">
        <f t="shared" ref="CD146" si="182">IF(ISNUMBER(CD147), AVERAGE(CD147:CD157), "")</f>
        <v/>
      </c>
      <c r="CE146" s="34">
        <f t="shared" si="179"/>
        <v>2.7471074380165281</v>
      </c>
      <c r="CF146" s="34">
        <f t="shared" si="58"/>
        <v>0.58228382805109113</v>
      </c>
    </row>
    <row r="147" spans="2:84" ht="42" x14ac:dyDescent="0.15">
      <c r="B147" s="84" t="s">
        <v>466</v>
      </c>
      <c r="C147" s="86" t="s">
        <v>224</v>
      </c>
      <c r="D147" s="2">
        <v>5</v>
      </c>
      <c r="E147" s="13" t="s">
        <v>945</v>
      </c>
      <c r="F147" s="95">
        <f>IF($C147 = "neg", (($D147+1) - VLOOKUP($B147,'Results-formatted 060121'!$A:$AJ,(F$3+2),FALSE)), IF($C147 = "pos-neg", (3+VLOOKUP($B147,'Results-formatted 060121'!$A:$AJ,(F$3+2),FALSE)), VLOOKUP($B147,'Results-formatted 060121'!$A:$AJ,(F$3+2),FALSE)))</f>
        <v>3</v>
      </c>
      <c r="G147" s="95">
        <f>IF($C147 = "neg", (($D147+1) - VLOOKUP($B147,'Results-formatted 060121'!$A:$AJ,(G$3+2),FALSE)), IF($C147 = "pos-neg", (3+VLOOKUP($B147,'Results-formatted 060121'!$A:$AJ,(G$3+2),FALSE)), VLOOKUP($B147,'Results-formatted 060121'!$A:$AJ,(G$3+2),FALSE)))</f>
        <v>5</v>
      </c>
      <c r="H147" s="95">
        <f>IF($C147 = "neg", (($D147+1) - VLOOKUP($B147,'Results-formatted 060121'!$A:$AJ,(H$3+2),FALSE)), IF($C147 = "pos-neg", (3+VLOOKUP($B147,'Results-formatted 060121'!$A:$AJ,(H$3+2),FALSE)), VLOOKUP($B147,'Results-formatted 060121'!$A:$AJ,(H$3+2),FALSE)))</f>
        <v>1</v>
      </c>
      <c r="I147" s="95">
        <f>IF($C147 = "neg", (($D147+1) - VLOOKUP($B147,'Results-formatted 060121'!$A:$AJ,(I$3+2),FALSE)), IF($C147 = "pos-neg", (3+VLOOKUP($B147,'Results-formatted 060121'!$A:$AJ,(I$3+2),FALSE)), VLOOKUP($B147,'Results-formatted 060121'!$A:$AJ,(I$3+2),FALSE)))</f>
        <v>1</v>
      </c>
      <c r="J147" s="95">
        <f>IF($C147 = "neg", (($D147+1) - VLOOKUP($B147,'Results-formatted 060121'!$A:$AJ,(J$3+2),FALSE)), IF($C147 = "pos-neg", (3+VLOOKUP($B147,'Results-formatted 060121'!$A:$AJ,(J$3+2),FALSE)), VLOOKUP($B147,'Results-formatted 060121'!$A:$AJ,(J$3+2),FALSE)))</f>
        <v>3</v>
      </c>
      <c r="K147" s="95">
        <f>IF($C147 = "neg", (($D147+1) - VLOOKUP($B147,'Results-formatted 060121'!$A:$AJ,(K$3+2),FALSE)), IF($C147 = "pos-neg", (3+VLOOKUP($B147,'Results-formatted 060121'!$A:$AJ,(K$3+2),FALSE)), VLOOKUP($B147,'Results-formatted 060121'!$A:$AJ,(K$3+2),FALSE)))</f>
        <v>1</v>
      </c>
      <c r="L147" s="95">
        <f>IF($C147 = "neg", (($D147+1) - VLOOKUP($B147,'Results-formatted 060121'!$A:$AJ,(L$3+2),FALSE)), IF($C147 = "pos-neg", (3+VLOOKUP($B147,'Results-formatted 060121'!$A:$AJ,(L$3+2),FALSE)), VLOOKUP($B147,'Results-formatted 060121'!$A:$AJ,(L$3+2),FALSE)))</f>
        <v>1</v>
      </c>
      <c r="M147" s="95">
        <f>IF($C147 = "neg", (($D147+1) - VLOOKUP($B147,'Results-formatted 060121'!$A:$AJ,(M$3+2),FALSE)), IF($C147 = "pos-neg", (3+VLOOKUP($B147,'Results-formatted 060121'!$A:$AJ,(M$3+2),FALSE)), VLOOKUP($B147,'Results-formatted 060121'!$A:$AJ,(M$3+2),FALSE)))</f>
        <v>4</v>
      </c>
      <c r="N147" s="95">
        <f>IF($C147 = "neg", (($D147+1) - VLOOKUP($B147,'Results-formatted 060121'!$A:$AJ,(N$3+2),FALSE)), IF($C147 = "pos-neg", (3+VLOOKUP($B147,'Results-formatted 060121'!$A:$AJ,(N$3+2),FALSE)), VLOOKUP($B147,'Results-formatted 060121'!$A:$AJ,(N$3+2),FALSE)))</f>
        <v>5</v>
      </c>
      <c r="O147" s="95">
        <f>IF($C147 = "neg", (($D147+1) - VLOOKUP($B147,'Results-formatted 060121'!$A:$AJ,(O$3+2),FALSE)), IF($C147 = "pos-neg", (3+VLOOKUP($B147,'Results-formatted 060121'!$A:$AJ,(O$3+2),FALSE)), VLOOKUP($B147,'Results-formatted 060121'!$A:$AJ,(O$3+2),FALSE)))</f>
        <v>1</v>
      </c>
      <c r="P147" s="95">
        <f>IF($C147 = "neg", (($D147+1) - VLOOKUP($B147,'Results-formatted 060121'!$A:$AJ,(P$3+2),FALSE)), IF($C147 = "pos-neg", (3+VLOOKUP($B147,'Results-formatted 060121'!$A:$AJ,(P$3+2),FALSE)), VLOOKUP($B147,'Results-formatted 060121'!$A:$AJ,(P$3+2),FALSE)))</f>
        <v>3</v>
      </c>
      <c r="Q147" s="95">
        <f>IF($C147 = "neg", (($D147+1) - VLOOKUP($B147,'Results-formatted 060121'!$A:$AJ,(Q$3+2),FALSE)), IF($C147 = "pos-neg", (3+VLOOKUP($B147,'Results-formatted 060121'!$A:$AJ,(Q$3+2),FALSE)), VLOOKUP($B147,'Results-formatted 060121'!$A:$AJ,(Q$3+2),FALSE)))</f>
        <v>1</v>
      </c>
      <c r="R147" s="95">
        <f>IF($C147 = "neg", (($D147+1) - VLOOKUP($B147,'Results-formatted 060121'!$A:$AJ,(R$3+2),FALSE)), IF($C147 = "pos-neg", (3+VLOOKUP($B147,'Results-formatted 060121'!$A:$AJ,(R$3+2),FALSE)), VLOOKUP($B147,'Results-formatted 060121'!$A:$AJ,(R$3+2),FALSE)))</f>
        <v>1</v>
      </c>
      <c r="S147" s="95">
        <f>IF($C147 = "neg", (($D147+1) - VLOOKUP($B147,'Results-formatted 060121'!$A:$AJ,(S$3+2),FALSE)), IF($C147 = "pos-neg", (3+VLOOKUP($B147,'Results-formatted 060121'!$A:$AJ,(S$3+2),FALSE)), VLOOKUP($B147,'Results-formatted 060121'!$A:$AJ,(S$3+2),FALSE)))</f>
        <v>1</v>
      </c>
      <c r="T147" s="95">
        <f>IF($C147 = "neg", (($D147+1) - VLOOKUP($B147,'Results-formatted 060121'!$A:$AJ,(T$3+2),FALSE)), IF($C147 = "pos-neg", (3+VLOOKUP($B147,'Results-formatted 060121'!$A:$AJ,(T$3+2),FALSE)), VLOOKUP($B147,'Results-formatted 060121'!$A:$AJ,(T$3+2),FALSE)))</f>
        <v>1</v>
      </c>
      <c r="U147" s="95">
        <f>IF($C147 = "neg", (($D147+1) - VLOOKUP($B147,'Results-formatted 060121'!$A:$AJ,(U$3+2),FALSE)), IF($C147 = "pos-neg", (3+VLOOKUP($B147,'Results-formatted 060121'!$A:$AJ,(U$3+2),FALSE)), VLOOKUP($B147,'Results-formatted 060121'!$A:$AJ,(U$3+2),FALSE)))</f>
        <v>1</v>
      </c>
      <c r="V147" s="95">
        <f>IF($C147 = "neg", (($D147+1) - VLOOKUP($B147,'Results-formatted 060121'!$A:$AJ,(V$3+2),FALSE)), IF($C147 = "pos-neg", (3+VLOOKUP($B147,'Results-formatted 060121'!$A:$AJ,(V$3+2),FALSE)), VLOOKUP($B147,'Results-formatted 060121'!$A:$AJ,(V$3+2),FALSE)))</f>
        <v>1</v>
      </c>
      <c r="W147" s="95">
        <f>IF($C147 = "neg", (($D147+1) - VLOOKUP($B147,'Results-formatted 060121'!$A:$AJ,(W$3+2),FALSE)), IF($C147 = "pos-neg", (3+VLOOKUP($B147,'Results-formatted 060121'!$A:$AJ,(W$3+2),FALSE)), VLOOKUP($B147,'Results-formatted 060121'!$A:$AJ,(W$3+2),FALSE)))</f>
        <v>3</v>
      </c>
      <c r="X147" s="95">
        <f>IF($C147 = "neg", (($D147+1) - VLOOKUP($B147,'Results-formatted 060121'!$A:$AJ,(X$3+2),FALSE)), IF($C147 = "pos-neg", (3+VLOOKUP($B147,'Results-formatted 060121'!$A:$AJ,(X$3+2),FALSE)), VLOOKUP($B147,'Results-formatted 060121'!$A:$AJ,(X$3+2),FALSE)))</f>
        <v>1</v>
      </c>
      <c r="Y147" s="95">
        <f>IF($C147 = "neg", (($D147+1) - VLOOKUP($B147,'Results-formatted 060121'!$A:$AJ,(Y$3+2),FALSE)), IF($C147 = "pos-neg", (3+VLOOKUP($B147,'Results-formatted 060121'!$A:$AJ,(Y$3+2),FALSE)), VLOOKUP($B147,'Results-formatted 060121'!$A:$AJ,(Y$3+2),FALSE)))</f>
        <v>4</v>
      </c>
      <c r="Z147" s="95">
        <f>IF($C147 = "neg", (($D147+1) - VLOOKUP($B147,'Results-formatted 060121'!$A:$AJ,(Z$3+2),FALSE)), IF($C147 = "pos-neg", (3+VLOOKUP($B147,'Results-formatted 060121'!$A:$AJ,(Z$3+2),FALSE)), VLOOKUP($B147,'Results-formatted 060121'!$A:$AJ,(Z$3+2),FALSE)))</f>
        <v>1</v>
      </c>
      <c r="AA147" s="95">
        <f>IF($C147 = "neg", (($D147+1) - VLOOKUP($B147,'Results-formatted 060121'!$A:$AJ,(AA$3+2),FALSE)), IF($C147 = "pos-neg", (3+VLOOKUP($B147,'Results-formatted 060121'!$A:$AJ,(AA$3+2),FALSE)), VLOOKUP($B147,'Results-formatted 060121'!$A:$AJ,(AA$3+2),FALSE)))</f>
        <v>1</v>
      </c>
      <c r="AB147" s="95">
        <f>IF($C147 = "neg", (($D147+1) - VLOOKUP($B147,'Results-formatted 060121'!$A:$AJ,(AB$3+2),FALSE)), IF($C147 = "pos-neg", (3+VLOOKUP($B147,'Results-formatted 060121'!$A:$AJ,(AB$3+2),FALSE)), VLOOKUP($B147,'Results-formatted 060121'!$A:$AJ,(AB$3+2),FALSE)))</f>
        <v>4</v>
      </c>
      <c r="AC147" s="95">
        <f>IF($C147 = "neg", (($D147+1) - VLOOKUP($B147,'Results-formatted 060121'!$A:$AJ,(AC$3+2),FALSE)), IF($C147 = "pos-neg", (3+VLOOKUP($B147,'Results-formatted 060121'!$A:$AJ,(AC$3+2),FALSE)), VLOOKUP($B147,'Results-formatted 060121'!$A:$AJ,(AC$3+2),FALSE)))</f>
        <v>1</v>
      </c>
      <c r="AD147" s="95">
        <f>IF($C147 = "neg", (($D147+1) - VLOOKUP($B147,'Results-formatted 060121'!$A:$AJ,(AD$3+2),FALSE)), IF($C147 = "pos-neg", (3+VLOOKUP($B147,'Results-formatted 060121'!$A:$AJ,(AD$3+2),FALSE)), VLOOKUP($B147,'Results-formatted 060121'!$A:$AJ,(AD$3+2),FALSE)))</f>
        <v>3</v>
      </c>
      <c r="AE147" s="95">
        <f>IF($C147 = "neg", (($D147+1) - VLOOKUP($B147,'Results-formatted 060121'!$A:$AJ,(AE$3+2),FALSE)), IF($C147 = "pos-neg", (3+VLOOKUP($B147,'Results-formatted 060121'!$A:$AJ,(AE$3+2),FALSE)), VLOOKUP($B147,'Results-formatted 060121'!$A:$AJ,(AE$3+2),FALSE)))</f>
        <v>1</v>
      </c>
      <c r="AF147" s="95">
        <f>IF($C147 = "neg", (($D147+1) - VLOOKUP($B147,'Results-formatted 060121'!$A:$AJ,(AF$3+2),FALSE)), IF($C147 = "pos-neg", (3+VLOOKUP($B147,'Results-formatted 060121'!$A:$AJ,(AF$3+2),FALSE)), VLOOKUP($B147,'Results-formatted 060121'!$A:$AJ,(AF$3+2),FALSE)))</f>
        <v>2</v>
      </c>
      <c r="AG147" s="95">
        <f>IF($C147 = "neg", (($D147+1) - VLOOKUP($B147,'Results-formatted 060121'!$A:$AJ,(AG$3+2),FALSE)), IF($C147 = "pos-neg", (3+VLOOKUP($B147,'Results-formatted 060121'!$A:$AJ,(AG$3+2),FALSE)), VLOOKUP($B147,'Results-formatted 060121'!$A:$AJ,(AG$3+2),FALSE)))</f>
        <v>1</v>
      </c>
      <c r="AH147" s="95">
        <f>IF($C147 = "neg", (($D147+1) - VLOOKUP($B147,'Results-formatted 060121'!$A:$AJ,(AH$3+2),FALSE)), IF($C147 = "pos-neg", (3+VLOOKUP($B147,'Results-formatted 060121'!$A:$AJ,(AH$3+2),FALSE)), VLOOKUP($B147,'Results-formatted 060121'!$A:$AJ,(AH$3+2),FALSE)))</f>
        <v>1</v>
      </c>
      <c r="AI147" s="95">
        <f>IF($C147 = "neg", (($D147+1) - VLOOKUP($B147,'Results-formatted 060121'!$A:$AJ,(AI$3+2),FALSE)), IF($C147 = "pos-neg", (3+VLOOKUP($B147,'Results-formatted 060121'!$A:$AJ,(AI$3+2),FALSE)), VLOOKUP($B147,'Results-formatted 060121'!$A:$AJ,(AI$3+2),FALSE)))</f>
        <v>4</v>
      </c>
      <c r="AJ147" s="95">
        <f>IF($C147 = "neg", (($D147+1) - VLOOKUP($B147,'Results-formatted 060121'!$A:$AJ,(AJ$3+2),FALSE)), IF($C147 = "pos-neg", (3+VLOOKUP($B147,'Results-formatted 060121'!$A:$AJ,(AJ$3+2),FALSE)), VLOOKUP($B147,'Results-formatted 060121'!$A:$AJ,(AJ$3+2),FALSE)))</f>
        <v>1</v>
      </c>
      <c r="AK147" s="95">
        <f>IF($C147 = "neg", (($D147+1) - VLOOKUP($B147,'Results-formatted 060121'!$A:$AJ,(AK$3+2),FALSE)), IF($C147 = "pos-neg", (3+VLOOKUP($B147,'Results-formatted 060121'!$A:$AJ,(AK$3+2),FALSE)), VLOOKUP($B147,'Results-formatted 060121'!$A:$AJ,(AK$3+2),FALSE)))</f>
        <v>4</v>
      </c>
      <c r="AL147" s="95">
        <f>IF($C147 = "neg", (($D147+1) - VLOOKUP($B147,'Results-formatted 060121'!$A:$AJ,(AL$3+2),FALSE)), IF($C147 = "pos-neg", (3+VLOOKUP($B147,'Results-formatted 060121'!$A:$AJ,(AL$3+2),FALSE)), VLOOKUP($B147,'Results-formatted 060121'!$A:$AJ,(AL$3+2),FALSE)))</f>
        <v>3</v>
      </c>
      <c r="AM147" s="95">
        <f>IF($C147 = "neg", (($D147+1) - VLOOKUP($B147,'Results-formatted 060121'!$A:AJ,(AM$3+2),FALSE)), IF($C147 = "pos-neg", (3+VLOOKUP($B147,'Results-formatted 060121'!$A:AJ,(AM$3+2),FALSE)), VLOOKUP($B147,'Results-formatted 060121'!$A:AJ,(AM$3+2),FALSE)))</f>
        <v>1</v>
      </c>
      <c r="AN147" s="95">
        <f>IF($C147 = "neg", (($D147+1) - VLOOKUP($B147,'Results-formatted 060121'!$A:AK,(AN$3+2),FALSE)), IF($C147 = "pos-neg", (3+VLOOKUP($B147,'Results-formatted 060121'!$A:AK,(AN$3+2),FALSE)), VLOOKUP($B147,'Results-formatted 060121'!$A:AK,(AN$3+2),FALSE)))</f>
        <v>4</v>
      </c>
      <c r="AO147" s="95">
        <f>IF($C147 = "neg", (($D147+1) - VLOOKUP($B147,'Results-formatted 060121'!$A:AL,(AO$3+2),FALSE)), IF($C147 = "pos-neg", (3+VLOOKUP($B147,'Results-formatted 060121'!$A:AL,(AO$3+2),FALSE)), VLOOKUP($B147,'Results-formatted 060121'!$A:AL,(AO$3+2),FALSE)))</f>
        <v>1</v>
      </c>
      <c r="AP147" s="95">
        <f>IF($C147 = "neg", (($D147+1) - VLOOKUP($B147,'Results-formatted 060121'!$A:AM,(AP$3+2),FALSE)), IF($C147 = "pos-neg", (3+VLOOKUP($B147,'Results-formatted 060121'!$A:AM,(AP$3+2),FALSE)), VLOOKUP($B147,'Results-formatted 060121'!$A:AM,(AP$3+2),FALSE)))</f>
        <v>3</v>
      </c>
      <c r="AQ147" s="95">
        <f>IF($C147 = "neg", (($D147+1) - VLOOKUP($B147,'Results-formatted 060121'!$A:AN,(AQ$3+2),FALSE)), IF($C147 = "pos-neg", (3+VLOOKUP($B147,'Results-formatted 060121'!$A:AN,(AQ$3+2),FALSE)), VLOOKUP($B147,'Results-formatted 060121'!$A:AN,(AQ$3+2),FALSE)))</f>
        <v>1</v>
      </c>
      <c r="AR147" s="95">
        <f>IF($C147 = "neg", (($D147+1) - VLOOKUP($B147,'Results-formatted 060121'!$A:AO,(AR$3+2),FALSE)), IF($C147 = "pos-neg", (3+VLOOKUP($B147,'Results-formatted 060121'!$A:AO,(AR$3+2),FALSE)), VLOOKUP($B147,'Results-formatted 060121'!$A:AO,(AR$3+2),FALSE)))</f>
        <v>1</v>
      </c>
      <c r="AS147" s="95">
        <f>IF($C147 = "neg", (($D147+1) - VLOOKUP($B147,'Results-formatted 060121'!$A:AP,(AS$3+2),FALSE)), IF($C147 = "pos-neg", (3+VLOOKUP($B147,'Results-formatted 060121'!$A:AP,(AS$3+2),FALSE)), VLOOKUP($B147,'Results-formatted 060121'!$A:AP,(AS$3+2),FALSE)))</f>
        <v>1</v>
      </c>
      <c r="AT147" s="95">
        <f>IF($C147 = "neg", (($D147+1) - VLOOKUP($B147,'Results-formatted 060121'!$A:AQ,(AT$3+2),FALSE)), IF($C147 = "pos-neg", (3+VLOOKUP($B147,'Results-formatted 060121'!$A:AQ,(AT$3+2),FALSE)), VLOOKUP($B147,'Results-formatted 060121'!$A:AQ,(AT$3+2),FALSE)))</f>
        <v>1</v>
      </c>
      <c r="AU147" s="95">
        <f>IF($C147 = "neg", (($D147+1) - VLOOKUP($B147,'Results-formatted 060121'!$A:AR,(AU$3+2),FALSE)), IF($C147 = "pos-neg", (3+VLOOKUP($B147,'Results-formatted 060121'!$A:AR,(AU$3+2),FALSE)), VLOOKUP($B147,'Results-formatted 060121'!$A:AR,(AU$3+2),FALSE)))</f>
        <v>1</v>
      </c>
      <c r="AV147" s="95">
        <f>IF($C147 = "neg", (($D147+1) - VLOOKUP($B147,'Results-formatted 060121'!$A:AS,(AV$3+2),FALSE)), IF($C147 = "pos-neg", (3+VLOOKUP($B147,'Results-formatted 060121'!$A:AS,(AV$3+2),FALSE)), VLOOKUP($B147,'Results-formatted 060121'!$A:AS,(AV$3+2),FALSE)))</f>
        <v>1</v>
      </c>
      <c r="AW147" s="95">
        <f>IF($C147 = "neg", (($D147+1) - VLOOKUP($B147,'Results-formatted 060121'!$A:AT,(AW$3+2),FALSE)), IF($C147 = "pos-neg", (3+VLOOKUP($B147,'Results-formatted 060121'!$A:AT,(AW$3+2),FALSE)), VLOOKUP($B147,'Results-formatted 060121'!$A:AT,(AW$3+2),FALSE)))</f>
        <v>1</v>
      </c>
      <c r="AX147" s="95">
        <f>IF($C147 = "neg", (($D147+1) - VLOOKUP($B147,'Results-formatted 060121'!$A:AU,(AX$3+2),FALSE)), IF($C147 = "pos-neg", (3+VLOOKUP($B147,'Results-formatted 060121'!$A:AU,(AX$3+2),FALSE)), VLOOKUP($B147,'Results-formatted 060121'!$A:AU,(AX$3+2),FALSE)))</f>
        <v>3</v>
      </c>
      <c r="AY147" s="95">
        <f>IF($C147 = "neg", (($D147+1) - VLOOKUP($B147,'Results-formatted 060121'!$A:AV,(AY$3+2),FALSE)), IF($C147 = "pos-neg", (3+VLOOKUP($B147,'Results-formatted 060121'!$A:AV,(AY$3+2),FALSE)), VLOOKUP($B147,'Results-formatted 060121'!$A:AV,(AY$3+2),FALSE)))</f>
        <v>3</v>
      </c>
      <c r="AZ147" s="95">
        <f>IF($C147 = "neg", (($D147+1) - VLOOKUP($B147,'Results-formatted 060121'!$A:AW,(AZ$3+2),FALSE)), IF($C147 = "pos-neg", (3+VLOOKUP($B147,'Results-formatted 060121'!$A:AW,(AZ$3+2),FALSE)), VLOOKUP($B147,'Results-formatted 060121'!$A:AW,(AZ$3+2),FALSE)))</f>
        <v>1</v>
      </c>
      <c r="BA147" s="95">
        <f>IF($C147 = "neg", (($D147+1) - VLOOKUP($B147,'Results-formatted 060121'!$A:AX,(BA$3+2),FALSE)), IF($C147 = "pos-neg", (3+VLOOKUP($B147,'Results-formatted 060121'!$A:AX,(BA$3+2),FALSE)), VLOOKUP($B147,'Results-formatted 060121'!$A:AX,(BA$3+2),FALSE)))</f>
        <v>1</v>
      </c>
      <c r="BB147" s="95">
        <f>IF($C147 = "neg", (($D147+1) - VLOOKUP($B147,'Results-formatted 060121'!$A:AY,(BB$3+2),FALSE)), IF($C147 = "pos-neg", (3+VLOOKUP($B147,'Results-formatted 060121'!$A:AY,(BB$3+2),FALSE)), VLOOKUP($B147,'Results-formatted 060121'!$A:AY,(BB$3+2),FALSE)))</f>
        <v>1</v>
      </c>
      <c r="BC147" s="95">
        <f>IF($C147 = "neg", (($D147+1) - VLOOKUP($B147,'Results-formatted 060121'!$A:AZ,(BC$3+2),FALSE)), IF($C147 = "pos-neg", (3+VLOOKUP($B147,'Results-formatted 060121'!$A:AZ,(BC$3+2),FALSE)), VLOOKUP($B147,'Results-formatted 060121'!$A:AZ,(BC$3+2),FALSE)))</f>
        <v>2</v>
      </c>
      <c r="BD147" s="95">
        <f>IF($C147 = "neg", (($D147+1) - VLOOKUP($B147,'Results-formatted 060121'!$A:BA,(BD$3+2),FALSE)), IF($C147 = "pos-neg", (3+VLOOKUP($B147,'Results-formatted 060121'!$A:BA,(BD$3+2),FALSE)), VLOOKUP($B147,'Results-formatted 060121'!$A:BA,(BD$3+2),FALSE)))</f>
        <v>3</v>
      </c>
      <c r="BE147" s="95">
        <f>IF($C147 = "neg", (($D147+1) - VLOOKUP($B147,'Results-formatted 060121'!$A:BB,(BE$3+2),FALSE)), IF($C147 = "pos-neg", (3+VLOOKUP($B147,'Results-formatted 060121'!$A:BB,(BE$3+2),FALSE)), VLOOKUP($B147,'Results-formatted 060121'!$A:BB,(BE$3+2),FALSE)))</f>
        <v>1</v>
      </c>
      <c r="BF147" s="95">
        <f>IF($C147 = "neg", (($D147+1) - VLOOKUP($B147,'Results-formatted 060121'!$A:BC,(BF$3+2),FALSE)), IF($C147 = "pos-neg", (3+VLOOKUP($B147,'Results-formatted 060121'!$A:BC,(BF$3+2),FALSE)), VLOOKUP($B147,'Results-formatted 060121'!$A:BC,(BF$3+2),FALSE)))</f>
        <v>1</v>
      </c>
      <c r="BG147" s="95">
        <f>IF($C147 = "neg", (($D147+1) - VLOOKUP($B147,'Results-formatted 060121'!$A:BD,(BG$3+2),FALSE)), IF($C147 = "pos-neg", (3+VLOOKUP($B147,'Results-formatted 060121'!$A:BD,(BG$3+2),FALSE)), VLOOKUP($B147,'Results-formatted 060121'!$A:BD,(BG$3+2),FALSE)))</f>
        <v>1</v>
      </c>
      <c r="BH147" s="95">
        <f>IF($C147 = "neg", (($D147+1) - VLOOKUP($B147,'Results-formatted 060121'!$A:BE,(BH$3+2),FALSE)), IF($C147 = "pos-neg", (3+VLOOKUP($B147,'Results-formatted 060121'!$A:BE,(BH$3+2),FALSE)), VLOOKUP($B147,'Results-formatted 060121'!$A:BE,(BH$3+2),FALSE)))</f>
        <v>1</v>
      </c>
      <c r="BI147" s="95">
        <f>IF($C147 = "neg", (($D147+1) - VLOOKUP($B147,'Results-formatted 060121'!$A:BF,(BI$3+2),FALSE)), IF($C147 = "pos-neg", (3+VLOOKUP($B147,'Results-formatted 060121'!$A:BF,(BI$3+2),FALSE)), VLOOKUP($B147,'Results-formatted 060121'!$A:BF,(BI$3+2),FALSE)))</f>
        <v>1</v>
      </c>
      <c r="BJ147" s="95">
        <f>IF($C147 = "neg", (($D147+1) - VLOOKUP($B147,'Results-formatted 060121'!$A:BG,(BJ$3+2),FALSE)), IF($C147 = "pos-neg", (3+VLOOKUP($B147,'Results-formatted 060121'!$A:BG,(BJ$3+2),FALSE)), VLOOKUP($B147,'Results-formatted 060121'!$A:BG,(BJ$3+2),FALSE)))</f>
        <v>1</v>
      </c>
      <c r="BK147" s="95">
        <f>IF($C147 = "neg", (($D147+1) - VLOOKUP($B147,'Results-formatted 060121'!$A:BH,(BK$3+2),FALSE)), IF($C147 = "pos-neg", (3+VLOOKUP($B147,'Results-formatted 060121'!$A:BH,(BK$3+2),FALSE)), VLOOKUP($B147,'Results-formatted 060121'!$A:BH,(BK$3+2),FALSE)))</f>
        <v>1</v>
      </c>
      <c r="BL147" s="95">
        <f>IF($C147 = "neg", (($D147+1) - VLOOKUP($B147,'Results-formatted 060121'!$A:BI,(BL$3+2),FALSE)), IF($C147 = "pos-neg", (3+VLOOKUP($B147,'Results-formatted 060121'!$A:BI,(BL$3+2),FALSE)), VLOOKUP($B147,'Results-formatted 060121'!$A:BI,(BL$3+2),FALSE)))</f>
        <v>1</v>
      </c>
      <c r="BM147" s="95">
        <f>IF($C147 = "neg", (($D147+1) - VLOOKUP($B147,'Results-formatted 060121'!$A:BJ,(BM$3+2),FALSE)), IF($C147 = "pos-neg", (3+VLOOKUP($B147,'Results-formatted 060121'!$A:BJ,(BM$3+2),FALSE)), VLOOKUP($B147,'Results-formatted 060121'!$A:BJ,(BM$3+2),FALSE)))</f>
        <v>1</v>
      </c>
      <c r="BN147" s="95"/>
      <c r="BO147" s="95"/>
      <c r="BP147" s="95"/>
      <c r="BQ147" s="95"/>
      <c r="BR147" s="95"/>
      <c r="BS147" s="95"/>
      <c r="BT147" s="95"/>
      <c r="BU147" s="95"/>
      <c r="BV147" s="95"/>
      <c r="BW147" s="95"/>
      <c r="BX147" s="95"/>
      <c r="BY147" s="95"/>
      <c r="BZ147" s="95"/>
      <c r="CA147" s="95"/>
      <c r="CB147" s="95"/>
      <c r="CC147" s="95"/>
      <c r="CD147" s="99"/>
      <c r="CE147" s="25">
        <f t="shared" si="179"/>
        <v>1.8</v>
      </c>
      <c r="CF147" s="25">
        <f t="shared" si="58"/>
        <v>1.2323327747798523</v>
      </c>
    </row>
    <row r="148" spans="2:84" ht="42" x14ac:dyDescent="0.15">
      <c r="B148" s="84" t="s">
        <v>467</v>
      </c>
      <c r="C148" s="86" t="s">
        <v>224</v>
      </c>
      <c r="D148" s="2">
        <v>5</v>
      </c>
      <c r="E148" s="13" t="s">
        <v>946</v>
      </c>
      <c r="F148" s="95">
        <f>IF($C148 = "neg", (($D148+1) - VLOOKUP($B148,'Results-formatted 060121'!$A:$AJ,(F$3+2),FALSE)), IF($C148 = "pos-neg", (3+VLOOKUP($B148,'Results-formatted 060121'!$A:$AJ,(F$3+2),FALSE)), VLOOKUP($B148,'Results-formatted 060121'!$A:$AJ,(F$3+2),FALSE)))</f>
        <v>3</v>
      </c>
      <c r="G148" s="95">
        <f>IF($C148 = "neg", (($D148+1) - VLOOKUP($B148,'Results-formatted 060121'!$A:$AJ,(G$3+2),FALSE)), IF($C148 = "pos-neg", (3+VLOOKUP($B148,'Results-formatted 060121'!$A:$AJ,(G$3+2),FALSE)), VLOOKUP($B148,'Results-formatted 060121'!$A:$AJ,(G$3+2),FALSE)))</f>
        <v>5</v>
      </c>
      <c r="H148" s="95">
        <f>IF($C148 = "neg", (($D148+1) - VLOOKUP($B148,'Results-formatted 060121'!$A:$AJ,(H$3+2),FALSE)), IF($C148 = "pos-neg", (3+VLOOKUP($B148,'Results-formatted 060121'!$A:$AJ,(H$3+2),FALSE)), VLOOKUP($B148,'Results-formatted 060121'!$A:$AJ,(H$3+2),FALSE)))</f>
        <v>1</v>
      </c>
      <c r="I148" s="95">
        <f>IF($C148 = "neg", (($D148+1) - VLOOKUP($B148,'Results-formatted 060121'!$A:$AJ,(I$3+2),FALSE)), IF($C148 = "pos-neg", (3+VLOOKUP($B148,'Results-formatted 060121'!$A:$AJ,(I$3+2),FALSE)), VLOOKUP($B148,'Results-formatted 060121'!$A:$AJ,(I$3+2),FALSE)))</f>
        <v>1</v>
      </c>
      <c r="J148" s="95">
        <f>IF($C148 = "neg", (($D148+1) - VLOOKUP($B148,'Results-formatted 060121'!$A:$AJ,(J$3+2),FALSE)), IF($C148 = "pos-neg", (3+VLOOKUP($B148,'Results-formatted 060121'!$A:$AJ,(J$3+2),FALSE)), VLOOKUP($B148,'Results-formatted 060121'!$A:$AJ,(J$3+2),FALSE)))</f>
        <v>3</v>
      </c>
      <c r="K148" s="95">
        <f>IF($C148 = "neg", (($D148+1) - VLOOKUP($B148,'Results-formatted 060121'!$A:$AJ,(K$3+2),FALSE)), IF($C148 = "pos-neg", (3+VLOOKUP($B148,'Results-formatted 060121'!$A:$AJ,(K$3+2),FALSE)), VLOOKUP($B148,'Results-formatted 060121'!$A:$AJ,(K$3+2),FALSE)))</f>
        <v>1</v>
      </c>
      <c r="L148" s="95">
        <f>IF($C148 = "neg", (($D148+1) - VLOOKUP($B148,'Results-formatted 060121'!$A:$AJ,(L$3+2),FALSE)), IF($C148 = "pos-neg", (3+VLOOKUP($B148,'Results-formatted 060121'!$A:$AJ,(L$3+2),FALSE)), VLOOKUP($B148,'Results-formatted 060121'!$A:$AJ,(L$3+2),FALSE)))</f>
        <v>1</v>
      </c>
      <c r="M148" s="95">
        <f>IF($C148 = "neg", (($D148+1) - VLOOKUP($B148,'Results-formatted 060121'!$A:$AJ,(M$3+2),FALSE)), IF($C148 = "pos-neg", (3+VLOOKUP($B148,'Results-formatted 060121'!$A:$AJ,(M$3+2),FALSE)), VLOOKUP($B148,'Results-formatted 060121'!$A:$AJ,(M$3+2),FALSE)))</f>
        <v>1</v>
      </c>
      <c r="N148" s="95">
        <f>IF($C148 = "neg", (($D148+1) - VLOOKUP($B148,'Results-formatted 060121'!$A:$AJ,(N$3+2),FALSE)), IF($C148 = "pos-neg", (3+VLOOKUP($B148,'Results-formatted 060121'!$A:$AJ,(N$3+2),FALSE)), VLOOKUP($B148,'Results-formatted 060121'!$A:$AJ,(N$3+2),FALSE)))</f>
        <v>4</v>
      </c>
      <c r="O148" s="95">
        <f>IF($C148 = "neg", (($D148+1) - VLOOKUP($B148,'Results-formatted 060121'!$A:$AJ,(O$3+2),FALSE)), IF($C148 = "pos-neg", (3+VLOOKUP($B148,'Results-formatted 060121'!$A:$AJ,(O$3+2),FALSE)), VLOOKUP($B148,'Results-formatted 060121'!$A:$AJ,(O$3+2),FALSE)))</f>
        <v>1</v>
      </c>
      <c r="P148" s="95">
        <f>IF($C148 = "neg", (($D148+1) - VLOOKUP($B148,'Results-formatted 060121'!$A:$AJ,(P$3+2),FALSE)), IF($C148 = "pos-neg", (3+VLOOKUP($B148,'Results-formatted 060121'!$A:$AJ,(P$3+2),FALSE)), VLOOKUP($B148,'Results-formatted 060121'!$A:$AJ,(P$3+2),FALSE)))</f>
        <v>3</v>
      </c>
      <c r="Q148" s="95">
        <f>IF($C148 = "neg", (($D148+1) - VLOOKUP($B148,'Results-formatted 060121'!$A:$AJ,(Q$3+2),FALSE)), IF($C148 = "pos-neg", (3+VLOOKUP($B148,'Results-formatted 060121'!$A:$AJ,(Q$3+2),FALSE)), VLOOKUP($B148,'Results-formatted 060121'!$A:$AJ,(Q$3+2),FALSE)))</f>
        <v>1</v>
      </c>
      <c r="R148" s="95">
        <f>IF($C148 = "neg", (($D148+1) - VLOOKUP($B148,'Results-formatted 060121'!$A:$AJ,(R$3+2),FALSE)), IF($C148 = "pos-neg", (3+VLOOKUP($B148,'Results-formatted 060121'!$A:$AJ,(R$3+2),FALSE)), VLOOKUP($B148,'Results-formatted 060121'!$A:$AJ,(R$3+2),FALSE)))</f>
        <v>1</v>
      </c>
      <c r="S148" s="95">
        <f>IF($C148 = "neg", (($D148+1) - VLOOKUP($B148,'Results-formatted 060121'!$A:$AJ,(S$3+2),FALSE)), IF($C148 = "pos-neg", (3+VLOOKUP($B148,'Results-formatted 060121'!$A:$AJ,(S$3+2),FALSE)), VLOOKUP($B148,'Results-formatted 060121'!$A:$AJ,(S$3+2),FALSE)))</f>
        <v>1</v>
      </c>
      <c r="T148" s="95">
        <f>IF($C148 = "neg", (($D148+1) - VLOOKUP($B148,'Results-formatted 060121'!$A:$AJ,(T$3+2),FALSE)), IF($C148 = "pos-neg", (3+VLOOKUP($B148,'Results-formatted 060121'!$A:$AJ,(T$3+2),FALSE)), VLOOKUP($B148,'Results-formatted 060121'!$A:$AJ,(T$3+2),FALSE)))</f>
        <v>1</v>
      </c>
      <c r="U148" s="95">
        <f>IF($C148 = "neg", (($D148+1) - VLOOKUP($B148,'Results-formatted 060121'!$A:$AJ,(U$3+2),FALSE)), IF($C148 = "pos-neg", (3+VLOOKUP($B148,'Results-formatted 060121'!$A:$AJ,(U$3+2),FALSE)), VLOOKUP($B148,'Results-formatted 060121'!$A:$AJ,(U$3+2),FALSE)))</f>
        <v>1</v>
      </c>
      <c r="V148" s="95">
        <f>IF($C148 = "neg", (($D148+1) - VLOOKUP($B148,'Results-formatted 060121'!$A:$AJ,(V$3+2),FALSE)), IF($C148 = "pos-neg", (3+VLOOKUP($B148,'Results-formatted 060121'!$A:$AJ,(V$3+2),FALSE)), VLOOKUP($B148,'Results-formatted 060121'!$A:$AJ,(V$3+2),FALSE)))</f>
        <v>1</v>
      </c>
      <c r="W148" s="95">
        <f>IF($C148 = "neg", (($D148+1) - VLOOKUP($B148,'Results-formatted 060121'!$A:$AJ,(W$3+2),FALSE)), IF($C148 = "pos-neg", (3+VLOOKUP($B148,'Results-formatted 060121'!$A:$AJ,(W$3+2),FALSE)), VLOOKUP($B148,'Results-formatted 060121'!$A:$AJ,(W$3+2),FALSE)))</f>
        <v>2</v>
      </c>
      <c r="X148" s="95">
        <f>IF($C148 = "neg", (($D148+1) - VLOOKUP($B148,'Results-formatted 060121'!$A:$AJ,(X$3+2),FALSE)), IF($C148 = "pos-neg", (3+VLOOKUP($B148,'Results-formatted 060121'!$A:$AJ,(X$3+2),FALSE)), VLOOKUP($B148,'Results-formatted 060121'!$A:$AJ,(X$3+2),FALSE)))</f>
        <v>1</v>
      </c>
      <c r="Y148" s="95">
        <f>IF($C148 = "neg", (($D148+1) - VLOOKUP($B148,'Results-formatted 060121'!$A:$AJ,(Y$3+2),FALSE)), IF($C148 = "pos-neg", (3+VLOOKUP($B148,'Results-formatted 060121'!$A:$AJ,(Y$3+2),FALSE)), VLOOKUP($B148,'Results-formatted 060121'!$A:$AJ,(Y$3+2),FALSE)))</f>
        <v>4</v>
      </c>
      <c r="Z148" s="95">
        <f>IF($C148 = "neg", (($D148+1) - VLOOKUP($B148,'Results-formatted 060121'!$A:$AJ,(Z$3+2),FALSE)), IF($C148 = "pos-neg", (3+VLOOKUP($B148,'Results-formatted 060121'!$A:$AJ,(Z$3+2),FALSE)), VLOOKUP($B148,'Results-formatted 060121'!$A:$AJ,(Z$3+2),FALSE)))</f>
        <v>1</v>
      </c>
      <c r="AA148" s="95">
        <f>IF($C148 = "neg", (($D148+1) - VLOOKUP($B148,'Results-formatted 060121'!$A:$AJ,(AA$3+2),FALSE)), IF($C148 = "pos-neg", (3+VLOOKUP($B148,'Results-formatted 060121'!$A:$AJ,(AA$3+2),FALSE)), VLOOKUP($B148,'Results-formatted 060121'!$A:$AJ,(AA$3+2),FALSE)))</f>
        <v>1</v>
      </c>
      <c r="AB148" s="95">
        <f>IF($C148 = "neg", (($D148+1) - VLOOKUP($B148,'Results-formatted 060121'!$A:$AJ,(AB$3+2),FALSE)), IF($C148 = "pos-neg", (3+VLOOKUP($B148,'Results-formatted 060121'!$A:$AJ,(AB$3+2),FALSE)), VLOOKUP($B148,'Results-formatted 060121'!$A:$AJ,(AB$3+2),FALSE)))</f>
        <v>4</v>
      </c>
      <c r="AC148" s="95">
        <f>IF($C148 = "neg", (($D148+1) - VLOOKUP($B148,'Results-formatted 060121'!$A:$AJ,(AC$3+2),FALSE)), IF($C148 = "pos-neg", (3+VLOOKUP($B148,'Results-formatted 060121'!$A:$AJ,(AC$3+2),FALSE)), VLOOKUP($B148,'Results-formatted 060121'!$A:$AJ,(AC$3+2),FALSE)))</f>
        <v>1</v>
      </c>
      <c r="AD148" s="95">
        <f>IF($C148 = "neg", (($D148+1) - VLOOKUP($B148,'Results-formatted 060121'!$A:$AJ,(AD$3+2),FALSE)), IF($C148 = "pos-neg", (3+VLOOKUP($B148,'Results-formatted 060121'!$A:$AJ,(AD$3+2),FALSE)), VLOOKUP($B148,'Results-formatted 060121'!$A:$AJ,(AD$3+2),FALSE)))</f>
        <v>2</v>
      </c>
      <c r="AE148" s="95">
        <f>IF($C148 = "neg", (($D148+1) - VLOOKUP($B148,'Results-formatted 060121'!$A:$AJ,(AE$3+2),FALSE)), IF($C148 = "pos-neg", (3+VLOOKUP($B148,'Results-formatted 060121'!$A:$AJ,(AE$3+2),FALSE)), VLOOKUP($B148,'Results-formatted 060121'!$A:$AJ,(AE$3+2),FALSE)))</f>
        <v>1</v>
      </c>
      <c r="AF148" s="95">
        <f>IF($C148 = "neg", (($D148+1) - VLOOKUP($B148,'Results-formatted 060121'!$A:$AJ,(AF$3+2),FALSE)), IF($C148 = "pos-neg", (3+VLOOKUP($B148,'Results-formatted 060121'!$A:$AJ,(AF$3+2),FALSE)), VLOOKUP($B148,'Results-formatted 060121'!$A:$AJ,(AF$3+2),FALSE)))</f>
        <v>1</v>
      </c>
      <c r="AG148" s="95">
        <f>IF($C148 = "neg", (($D148+1) - VLOOKUP($B148,'Results-formatted 060121'!$A:$AJ,(AG$3+2),FALSE)), IF($C148 = "pos-neg", (3+VLOOKUP($B148,'Results-formatted 060121'!$A:$AJ,(AG$3+2),FALSE)), VLOOKUP($B148,'Results-formatted 060121'!$A:$AJ,(AG$3+2),FALSE)))</f>
        <v>1</v>
      </c>
      <c r="AH148" s="95">
        <f>IF($C148 = "neg", (($D148+1) - VLOOKUP($B148,'Results-formatted 060121'!$A:$AJ,(AH$3+2),FALSE)), IF($C148 = "pos-neg", (3+VLOOKUP($B148,'Results-formatted 060121'!$A:$AJ,(AH$3+2),FALSE)), VLOOKUP($B148,'Results-formatted 060121'!$A:$AJ,(AH$3+2),FALSE)))</f>
        <v>1</v>
      </c>
      <c r="AI148" s="95">
        <f>IF($C148 = "neg", (($D148+1) - VLOOKUP($B148,'Results-formatted 060121'!$A:$AJ,(AI$3+2),FALSE)), IF($C148 = "pos-neg", (3+VLOOKUP($B148,'Results-formatted 060121'!$A:$AJ,(AI$3+2),FALSE)), VLOOKUP($B148,'Results-formatted 060121'!$A:$AJ,(AI$3+2),FALSE)))</f>
        <v>2</v>
      </c>
      <c r="AJ148" s="95">
        <f>IF($C148 = "neg", (($D148+1) - VLOOKUP($B148,'Results-formatted 060121'!$A:$AJ,(AJ$3+2),FALSE)), IF($C148 = "pos-neg", (3+VLOOKUP($B148,'Results-formatted 060121'!$A:$AJ,(AJ$3+2),FALSE)), VLOOKUP($B148,'Results-formatted 060121'!$A:$AJ,(AJ$3+2),FALSE)))</f>
        <v>2</v>
      </c>
      <c r="AK148" s="95">
        <f>IF($C148 = "neg", (($D148+1) - VLOOKUP($B148,'Results-formatted 060121'!$A:$AJ,(AK$3+2),FALSE)), IF($C148 = "pos-neg", (3+VLOOKUP($B148,'Results-formatted 060121'!$A:$AJ,(AK$3+2),FALSE)), VLOOKUP($B148,'Results-formatted 060121'!$A:$AJ,(AK$3+2),FALSE)))</f>
        <v>3</v>
      </c>
      <c r="AL148" s="95">
        <f>IF($C148 = "neg", (($D148+1) - VLOOKUP($B148,'Results-formatted 060121'!$A:$AJ,(AL$3+2),FALSE)), IF($C148 = "pos-neg", (3+VLOOKUP($B148,'Results-formatted 060121'!$A:$AJ,(AL$3+2),FALSE)), VLOOKUP($B148,'Results-formatted 060121'!$A:$AJ,(AL$3+2),FALSE)))</f>
        <v>1</v>
      </c>
      <c r="AM148" s="95">
        <f>IF($C148 = "neg", (($D148+1) - VLOOKUP($B148,'Results-formatted 060121'!$A:AJ,(AM$3+2),FALSE)), IF($C148 = "pos-neg", (3+VLOOKUP($B148,'Results-formatted 060121'!$A:AJ,(AM$3+2),FALSE)), VLOOKUP($B148,'Results-formatted 060121'!$A:AJ,(AM$3+2),FALSE)))</f>
        <v>1</v>
      </c>
      <c r="AN148" s="95">
        <f>IF($C148 = "neg", (($D148+1) - VLOOKUP($B148,'Results-formatted 060121'!$A:AK,(AN$3+2),FALSE)), IF($C148 = "pos-neg", (3+VLOOKUP($B148,'Results-formatted 060121'!$A:AK,(AN$3+2),FALSE)), VLOOKUP($B148,'Results-formatted 060121'!$A:AK,(AN$3+2),FALSE)))</f>
        <v>2</v>
      </c>
      <c r="AO148" s="95">
        <f>IF($C148 = "neg", (($D148+1) - VLOOKUP($B148,'Results-formatted 060121'!$A:AL,(AO$3+2),FALSE)), IF($C148 = "pos-neg", (3+VLOOKUP($B148,'Results-formatted 060121'!$A:AL,(AO$3+2),FALSE)), VLOOKUP($B148,'Results-formatted 060121'!$A:AL,(AO$3+2),FALSE)))</f>
        <v>1</v>
      </c>
      <c r="AP148" s="95">
        <f>IF($C148 = "neg", (($D148+1) - VLOOKUP($B148,'Results-formatted 060121'!$A:AM,(AP$3+2),FALSE)), IF($C148 = "pos-neg", (3+VLOOKUP($B148,'Results-formatted 060121'!$A:AM,(AP$3+2),FALSE)), VLOOKUP($B148,'Results-formatted 060121'!$A:AM,(AP$3+2),FALSE)))</f>
        <v>2</v>
      </c>
      <c r="AQ148" s="95">
        <f>IF($C148 = "neg", (($D148+1) - VLOOKUP($B148,'Results-formatted 060121'!$A:AN,(AQ$3+2),FALSE)), IF($C148 = "pos-neg", (3+VLOOKUP($B148,'Results-formatted 060121'!$A:AN,(AQ$3+2),FALSE)), VLOOKUP($B148,'Results-formatted 060121'!$A:AN,(AQ$3+2),FALSE)))</f>
        <v>1</v>
      </c>
      <c r="AR148" s="95">
        <f>IF($C148 = "neg", (($D148+1) - VLOOKUP($B148,'Results-formatted 060121'!$A:AO,(AR$3+2),FALSE)), IF($C148 = "pos-neg", (3+VLOOKUP($B148,'Results-formatted 060121'!$A:AO,(AR$3+2),FALSE)), VLOOKUP($B148,'Results-formatted 060121'!$A:AO,(AR$3+2),FALSE)))</f>
        <v>1</v>
      </c>
      <c r="AS148" s="95">
        <f>IF($C148 = "neg", (($D148+1) - VLOOKUP($B148,'Results-formatted 060121'!$A:AP,(AS$3+2),FALSE)), IF($C148 = "pos-neg", (3+VLOOKUP($B148,'Results-formatted 060121'!$A:AP,(AS$3+2),FALSE)), VLOOKUP($B148,'Results-formatted 060121'!$A:AP,(AS$3+2),FALSE)))</f>
        <v>1</v>
      </c>
      <c r="AT148" s="95">
        <f>IF($C148 = "neg", (($D148+1) - VLOOKUP($B148,'Results-formatted 060121'!$A:AQ,(AT$3+2),FALSE)), IF($C148 = "pos-neg", (3+VLOOKUP($B148,'Results-formatted 060121'!$A:AQ,(AT$3+2),FALSE)), VLOOKUP($B148,'Results-formatted 060121'!$A:AQ,(AT$3+2),FALSE)))</f>
        <v>1</v>
      </c>
      <c r="AU148" s="95">
        <f>IF($C148 = "neg", (($D148+1) - VLOOKUP($B148,'Results-formatted 060121'!$A:AR,(AU$3+2),FALSE)), IF($C148 = "pos-neg", (3+VLOOKUP($B148,'Results-formatted 060121'!$A:AR,(AU$3+2),FALSE)), VLOOKUP($B148,'Results-formatted 060121'!$A:AR,(AU$3+2),FALSE)))</f>
        <v>1</v>
      </c>
      <c r="AV148" s="95">
        <f>IF($C148 = "neg", (($D148+1) - VLOOKUP($B148,'Results-formatted 060121'!$A:AS,(AV$3+2),FALSE)), IF($C148 = "pos-neg", (3+VLOOKUP($B148,'Results-formatted 060121'!$A:AS,(AV$3+2),FALSE)), VLOOKUP($B148,'Results-formatted 060121'!$A:AS,(AV$3+2),FALSE)))</f>
        <v>1</v>
      </c>
      <c r="AW148" s="95">
        <f>IF($C148 = "neg", (($D148+1) - VLOOKUP($B148,'Results-formatted 060121'!$A:AT,(AW$3+2),FALSE)), IF($C148 = "pos-neg", (3+VLOOKUP($B148,'Results-formatted 060121'!$A:AT,(AW$3+2),FALSE)), VLOOKUP($B148,'Results-formatted 060121'!$A:AT,(AW$3+2),FALSE)))</f>
        <v>1</v>
      </c>
      <c r="AX148" s="95">
        <f>IF($C148 = "neg", (($D148+1) - VLOOKUP($B148,'Results-formatted 060121'!$A:AU,(AX$3+2),FALSE)), IF($C148 = "pos-neg", (3+VLOOKUP($B148,'Results-formatted 060121'!$A:AU,(AX$3+2),FALSE)), VLOOKUP($B148,'Results-formatted 060121'!$A:AU,(AX$3+2),FALSE)))</f>
        <v>1</v>
      </c>
      <c r="AY148" s="95">
        <f>IF($C148 = "neg", (($D148+1) - VLOOKUP($B148,'Results-formatted 060121'!$A:AV,(AY$3+2),FALSE)), IF($C148 = "pos-neg", (3+VLOOKUP($B148,'Results-formatted 060121'!$A:AV,(AY$3+2),FALSE)), VLOOKUP($B148,'Results-formatted 060121'!$A:AV,(AY$3+2),FALSE)))</f>
        <v>3</v>
      </c>
      <c r="AZ148" s="95">
        <f>IF($C148 = "neg", (($D148+1) - VLOOKUP($B148,'Results-formatted 060121'!$A:AW,(AZ$3+2),FALSE)), IF($C148 = "pos-neg", (3+VLOOKUP($B148,'Results-formatted 060121'!$A:AW,(AZ$3+2),FALSE)), VLOOKUP($B148,'Results-formatted 060121'!$A:AW,(AZ$3+2),FALSE)))</f>
        <v>1</v>
      </c>
      <c r="BA148" s="95">
        <f>IF($C148 = "neg", (($D148+1) - VLOOKUP($B148,'Results-formatted 060121'!$A:AX,(BA$3+2),FALSE)), IF($C148 = "pos-neg", (3+VLOOKUP($B148,'Results-formatted 060121'!$A:AX,(BA$3+2),FALSE)), VLOOKUP($B148,'Results-formatted 060121'!$A:AX,(BA$3+2),FALSE)))</f>
        <v>1</v>
      </c>
      <c r="BB148" s="95">
        <f>IF($C148 = "neg", (($D148+1) - VLOOKUP($B148,'Results-formatted 060121'!$A:AY,(BB$3+2),FALSE)), IF($C148 = "pos-neg", (3+VLOOKUP($B148,'Results-formatted 060121'!$A:AY,(BB$3+2),FALSE)), VLOOKUP($B148,'Results-formatted 060121'!$A:AY,(BB$3+2),FALSE)))</f>
        <v>1</v>
      </c>
      <c r="BC148" s="95">
        <f>IF($C148 = "neg", (($D148+1) - VLOOKUP($B148,'Results-formatted 060121'!$A:AZ,(BC$3+2),FALSE)), IF($C148 = "pos-neg", (3+VLOOKUP($B148,'Results-formatted 060121'!$A:AZ,(BC$3+2),FALSE)), VLOOKUP($B148,'Results-formatted 060121'!$A:AZ,(BC$3+2),FALSE)))</f>
        <v>2</v>
      </c>
      <c r="BD148" s="95">
        <f>IF($C148 = "neg", (($D148+1) - VLOOKUP($B148,'Results-formatted 060121'!$A:BA,(BD$3+2),FALSE)), IF($C148 = "pos-neg", (3+VLOOKUP($B148,'Results-formatted 060121'!$A:BA,(BD$3+2),FALSE)), VLOOKUP($B148,'Results-formatted 060121'!$A:BA,(BD$3+2),FALSE)))</f>
        <v>2</v>
      </c>
      <c r="BE148" s="95">
        <f>IF($C148 = "neg", (($D148+1) - VLOOKUP($B148,'Results-formatted 060121'!$A:BB,(BE$3+2),FALSE)), IF($C148 = "pos-neg", (3+VLOOKUP($B148,'Results-formatted 060121'!$A:BB,(BE$3+2),FALSE)), VLOOKUP($B148,'Results-formatted 060121'!$A:BB,(BE$3+2),FALSE)))</f>
        <v>1</v>
      </c>
      <c r="BF148" s="95">
        <f>IF($C148 = "neg", (($D148+1) - VLOOKUP($B148,'Results-formatted 060121'!$A:BC,(BF$3+2),FALSE)), IF($C148 = "pos-neg", (3+VLOOKUP($B148,'Results-formatted 060121'!$A:BC,(BF$3+2),FALSE)), VLOOKUP($B148,'Results-formatted 060121'!$A:BC,(BF$3+2),FALSE)))</f>
        <v>1</v>
      </c>
      <c r="BG148" s="95">
        <f>IF($C148 = "neg", (($D148+1) - VLOOKUP($B148,'Results-formatted 060121'!$A:BD,(BG$3+2),FALSE)), IF($C148 = "pos-neg", (3+VLOOKUP($B148,'Results-formatted 060121'!$A:BD,(BG$3+2),FALSE)), VLOOKUP($B148,'Results-formatted 060121'!$A:BD,(BG$3+2),FALSE)))</f>
        <v>1</v>
      </c>
      <c r="BH148" s="95">
        <f>IF($C148 = "neg", (($D148+1) - VLOOKUP($B148,'Results-formatted 060121'!$A:BE,(BH$3+2),FALSE)), IF($C148 = "pos-neg", (3+VLOOKUP($B148,'Results-formatted 060121'!$A:BE,(BH$3+2),FALSE)), VLOOKUP($B148,'Results-formatted 060121'!$A:BE,(BH$3+2),FALSE)))</f>
        <v>1</v>
      </c>
      <c r="BI148" s="95">
        <f>IF($C148 = "neg", (($D148+1) - VLOOKUP($B148,'Results-formatted 060121'!$A:BF,(BI$3+2),FALSE)), IF($C148 = "pos-neg", (3+VLOOKUP($B148,'Results-formatted 060121'!$A:BF,(BI$3+2),FALSE)), VLOOKUP($B148,'Results-formatted 060121'!$A:BF,(BI$3+2),FALSE)))</f>
        <v>1</v>
      </c>
      <c r="BJ148" s="95">
        <f>IF($C148 = "neg", (($D148+1) - VLOOKUP($B148,'Results-formatted 060121'!$A:BG,(BJ$3+2),FALSE)), IF($C148 = "pos-neg", (3+VLOOKUP($B148,'Results-formatted 060121'!$A:BG,(BJ$3+2),FALSE)), VLOOKUP($B148,'Results-formatted 060121'!$A:BG,(BJ$3+2),FALSE)))</f>
        <v>1</v>
      </c>
      <c r="BK148" s="95">
        <f>IF($C148 = "neg", (($D148+1) - VLOOKUP($B148,'Results-formatted 060121'!$A:BH,(BK$3+2),FALSE)), IF($C148 = "pos-neg", (3+VLOOKUP($B148,'Results-formatted 060121'!$A:BH,(BK$3+2),FALSE)), VLOOKUP($B148,'Results-formatted 060121'!$A:BH,(BK$3+2),FALSE)))</f>
        <v>1</v>
      </c>
      <c r="BL148" s="95">
        <f>IF($C148 = "neg", (($D148+1) - VLOOKUP($B148,'Results-formatted 060121'!$A:BI,(BL$3+2),FALSE)), IF($C148 = "pos-neg", (3+VLOOKUP($B148,'Results-formatted 060121'!$A:BI,(BL$3+2),FALSE)), VLOOKUP($B148,'Results-formatted 060121'!$A:BI,(BL$3+2),FALSE)))</f>
        <v>1</v>
      </c>
      <c r="BM148" s="95">
        <f>IF($C148 = "neg", (($D148+1) - VLOOKUP($B148,'Results-formatted 060121'!$A:BJ,(BM$3+2),FALSE)), IF($C148 = "pos-neg", (3+VLOOKUP($B148,'Results-formatted 060121'!$A:BJ,(BM$3+2),FALSE)), VLOOKUP($B148,'Results-formatted 060121'!$A:BJ,(BM$3+2),FALSE)))</f>
        <v>1</v>
      </c>
      <c r="BN148" s="95"/>
      <c r="BO148" s="95"/>
      <c r="BP148" s="95"/>
      <c r="BQ148" s="95"/>
      <c r="BR148" s="95"/>
      <c r="BS148" s="95"/>
      <c r="BT148" s="95"/>
      <c r="BU148" s="95"/>
      <c r="BV148" s="95"/>
      <c r="BW148" s="95"/>
      <c r="BX148" s="95"/>
      <c r="BY148" s="95"/>
      <c r="BZ148" s="95"/>
      <c r="CA148" s="95"/>
      <c r="CB148" s="95"/>
      <c r="CC148" s="95"/>
      <c r="CD148" s="99"/>
      <c r="CE148" s="25">
        <f t="shared" si="179"/>
        <v>1.5166666666666666</v>
      </c>
      <c r="CF148" s="25">
        <f t="shared" si="58"/>
        <v>0.96536050465864931</v>
      </c>
    </row>
    <row r="149" spans="2:84" ht="42" x14ac:dyDescent="0.15">
      <c r="B149" s="84" t="s">
        <v>468</v>
      </c>
      <c r="C149" s="86" t="s">
        <v>224</v>
      </c>
      <c r="D149" s="2">
        <v>5</v>
      </c>
      <c r="E149" s="13" t="s">
        <v>947</v>
      </c>
      <c r="F149" s="95">
        <f>IF($C149 = "neg", (($D149+1) - VLOOKUP($B149,'Results-formatted 060121'!$A:$AJ,(F$3+2),FALSE)), IF($C149 = "pos-neg", (3+VLOOKUP($B149,'Results-formatted 060121'!$A:$AJ,(F$3+2),FALSE)), VLOOKUP($B149,'Results-formatted 060121'!$A:$AJ,(F$3+2),FALSE)))</f>
        <v>3</v>
      </c>
      <c r="G149" s="95">
        <f>IF($C149 = "neg", (($D149+1) - VLOOKUP($B149,'Results-formatted 060121'!$A:$AJ,(G$3+2),FALSE)), IF($C149 = "pos-neg", (3+VLOOKUP($B149,'Results-formatted 060121'!$A:$AJ,(G$3+2),FALSE)), VLOOKUP($B149,'Results-formatted 060121'!$A:$AJ,(G$3+2),FALSE)))</f>
        <v>5</v>
      </c>
      <c r="H149" s="95">
        <f>IF($C149 = "neg", (($D149+1) - VLOOKUP($B149,'Results-formatted 060121'!$A:$AJ,(H$3+2),FALSE)), IF($C149 = "pos-neg", (3+VLOOKUP($B149,'Results-formatted 060121'!$A:$AJ,(H$3+2),FALSE)), VLOOKUP($B149,'Results-formatted 060121'!$A:$AJ,(H$3+2),FALSE)))</f>
        <v>1</v>
      </c>
      <c r="I149" s="95">
        <f>IF($C149 = "neg", (($D149+1) - VLOOKUP($B149,'Results-formatted 060121'!$A:$AJ,(I$3+2),FALSE)), IF($C149 = "pos-neg", (3+VLOOKUP($B149,'Results-formatted 060121'!$A:$AJ,(I$3+2),FALSE)), VLOOKUP($B149,'Results-formatted 060121'!$A:$AJ,(I$3+2),FALSE)))</f>
        <v>2</v>
      </c>
      <c r="J149" s="95">
        <f>IF($C149 = "neg", (($D149+1) - VLOOKUP($B149,'Results-formatted 060121'!$A:$AJ,(J$3+2),FALSE)), IF($C149 = "pos-neg", (3+VLOOKUP($B149,'Results-formatted 060121'!$A:$AJ,(J$3+2),FALSE)), VLOOKUP($B149,'Results-formatted 060121'!$A:$AJ,(J$3+2),FALSE)))</f>
        <v>4</v>
      </c>
      <c r="K149" s="95">
        <f>IF($C149 = "neg", (($D149+1) - VLOOKUP($B149,'Results-formatted 060121'!$A:$AJ,(K$3+2),FALSE)), IF($C149 = "pos-neg", (3+VLOOKUP($B149,'Results-formatted 060121'!$A:$AJ,(K$3+2),FALSE)), VLOOKUP($B149,'Results-formatted 060121'!$A:$AJ,(K$3+2),FALSE)))</f>
        <v>2</v>
      </c>
      <c r="L149" s="95">
        <f>IF($C149 = "neg", (($D149+1) - VLOOKUP($B149,'Results-formatted 060121'!$A:$AJ,(L$3+2),FALSE)), IF($C149 = "pos-neg", (3+VLOOKUP($B149,'Results-formatted 060121'!$A:$AJ,(L$3+2),FALSE)), VLOOKUP($B149,'Results-formatted 060121'!$A:$AJ,(L$3+2),FALSE)))</f>
        <v>1</v>
      </c>
      <c r="M149" s="95">
        <f>IF($C149 = "neg", (($D149+1) - VLOOKUP($B149,'Results-formatted 060121'!$A:$AJ,(M$3+2),FALSE)), IF($C149 = "pos-neg", (3+VLOOKUP($B149,'Results-formatted 060121'!$A:$AJ,(M$3+2),FALSE)), VLOOKUP($B149,'Results-formatted 060121'!$A:$AJ,(M$3+2),FALSE)))</f>
        <v>2</v>
      </c>
      <c r="N149" s="95">
        <f>IF($C149 = "neg", (($D149+1) - VLOOKUP($B149,'Results-formatted 060121'!$A:$AJ,(N$3+2),FALSE)), IF($C149 = "pos-neg", (3+VLOOKUP($B149,'Results-formatted 060121'!$A:$AJ,(N$3+2),FALSE)), VLOOKUP($B149,'Results-formatted 060121'!$A:$AJ,(N$3+2),FALSE)))</f>
        <v>4</v>
      </c>
      <c r="O149" s="95">
        <f>IF($C149 = "neg", (($D149+1) - VLOOKUP($B149,'Results-formatted 060121'!$A:$AJ,(O$3+2),FALSE)), IF($C149 = "pos-neg", (3+VLOOKUP($B149,'Results-formatted 060121'!$A:$AJ,(O$3+2),FALSE)), VLOOKUP($B149,'Results-formatted 060121'!$A:$AJ,(O$3+2),FALSE)))</f>
        <v>1</v>
      </c>
      <c r="P149" s="95">
        <f>IF($C149 = "neg", (($D149+1) - VLOOKUP($B149,'Results-formatted 060121'!$A:$AJ,(P$3+2),FALSE)), IF($C149 = "pos-neg", (3+VLOOKUP($B149,'Results-formatted 060121'!$A:$AJ,(P$3+2),FALSE)), VLOOKUP($B149,'Results-formatted 060121'!$A:$AJ,(P$3+2),FALSE)))</f>
        <v>3</v>
      </c>
      <c r="Q149" s="95">
        <f>IF($C149 = "neg", (($D149+1) - VLOOKUP($B149,'Results-formatted 060121'!$A:$AJ,(Q$3+2),FALSE)), IF($C149 = "pos-neg", (3+VLOOKUP($B149,'Results-formatted 060121'!$A:$AJ,(Q$3+2),FALSE)), VLOOKUP($B149,'Results-formatted 060121'!$A:$AJ,(Q$3+2),FALSE)))</f>
        <v>1</v>
      </c>
      <c r="R149" s="95">
        <f>IF($C149 = "neg", (($D149+1) - VLOOKUP($B149,'Results-formatted 060121'!$A:$AJ,(R$3+2),FALSE)), IF($C149 = "pos-neg", (3+VLOOKUP($B149,'Results-formatted 060121'!$A:$AJ,(R$3+2),FALSE)), VLOOKUP($B149,'Results-formatted 060121'!$A:$AJ,(R$3+2),FALSE)))</f>
        <v>2</v>
      </c>
      <c r="S149" s="95">
        <f>IF($C149 = "neg", (($D149+1) - VLOOKUP($B149,'Results-formatted 060121'!$A:$AJ,(S$3+2),FALSE)), IF($C149 = "pos-neg", (3+VLOOKUP($B149,'Results-formatted 060121'!$A:$AJ,(S$3+2),FALSE)), VLOOKUP($B149,'Results-formatted 060121'!$A:$AJ,(S$3+2),FALSE)))</f>
        <v>3</v>
      </c>
      <c r="T149" s="95">
        <f>IF($C149 = "neg", (($D149+1) - VLOOKUP($B149,'Results-formatted 060121'!$A:$AJ,(T$3+2),FALSE)), IF($C149 = "pos-neg", (3+VLOOKUP($B149,'Results-formatted 060121'!$A:$AJ,(T$3+2),FALSE)), VLOOKUP($B149,'Results-formatted 060121'!$A:$AJ,(T$3+2),FALSE)))</f>
        <v>1</v>
      </c>
      <c r="U149" s="95">
        <f>IF($C149 = "neg", (($D149+1) - VLOOKUP($B149,'Results-formatted 060121'!$A:$AJ,(U$3+2),FALSE)), IF($C149 = "pos-neg", (3+VLOOKUP($B149,'Results-formatted 060121'!$A:$AJ,(U$3+2),FALSE)), VLOOKUP($B149,'Results-formatted 060121'!$A:$AJ,(U$3+2),FALSE)))</f>
        <v>5</v>
      </c>
      <c r="V149" s="95">
        <f>IF($C149 = "neg", (($D149+1) - VLOOKUP($B149,'Results-formatted 060121'!$A:$AJ,(V$3+2),FALSE)), IF($C149 = "pos-neg", (3+VLOOKUP($B149,'Results-formatted 060121'!$A:$AJ,(V$3+2),FALSE)), VLOOKUP($B149,'Results-formatted 060121'!$A:$AJ,(V$3+2),FALSE)))</f>
        <v>1</v>
      </c>
      <c r="W149" s="95">
        <f>IF($C149 = "neg", (($D149+1) - VLOOKUP($B149,'Results-formatted 060121'!$A:$AJ,(W$3+2),FALSE)), IF($C149 = "pos-neg", (3+VLOOKUP($B149,'Results-formatted 060121'!$A:$AJ,(W$3+2),FALSE)), VLOOKUP($B149,'Results-formatted 060121'!$A:$AJ,(W$3+2),FALSE)))</f>
        <v>2</v>
      </c>
      <c r="X149" s="95">
        <f>IF($C149 = "neg", (($D149+1) - VLOOKUP($B149,'Results-formatted 060121'!$A:$AJ,(X$3+2),FALSE)), IF($C149 = "pos-neg", (3+VLOOKUP($B149,'Results-formatted 060121'!$A:$AJ,(X$3+2),FALSE)), VLOOKUP($B149,'Results-formatted 060121'!$A:$AJ,(X$3+2),FALSE)))</f>
        <v>1</v>
      </c>
      <c r="Y149" s="95">
        <f>IF($C149 = "neg", (($D149+1) - VLOOKUP($B149,'Results-formatted 060121'!$A:$AJ,(Y$3+2),FALSE)), IF($C149 = "pos-neg", (3+VLOOKUP($B149,'Results-formatted 060121'!$A:$AJ,(Y$3+2),FALSE)), VLOOKUP($B149,'Results-formatted 060121'!$A:$AJ,(Y$3+2),FALSE)))</f>
        <v>3</v>
      </c>
      <c r="Z149" s="95">
        <f>IF($C149 = "neg", (($D149+1) - VLOOKUP($B149,'Results-formatted 060121'!$A:$AJ,(Z$3+2),FALSE)), IF($C149 = "pos-neg", (3+VLOOKUP($B149,'Results-formatted 060121'!$A:$AJ,(Z$3+2),FALSE)), VLOOKUP($B149,'Results-formatted 060121'!$A:$AJ,(Z$3+2),FALSE)))</f>
        <v>2</v>
      </c>
      <c r="AA149" s="95">
        <f>IF($C149 = "neg", (($D149+1) - VLOOKUP($B149,'Results-formatted 060121'!$A:$AJ,(AA$3+2),FALSE)), IF($C149 = "pos-neg", (3+VLOOKUP($B149,'Results-formatted 060121'!$A:$AJ,(AA$3+2),FALSE)), VLOOKUP($B149,'Results-formatted 060121'!$A:$AJ,(AA$3+2),FALSE)))</f>
        <v>1</v>
      </c>
      <c r="AB149" s="95">
        <f>IF($C149 = "neg", (($D149+1) - VLOOKUP($B149,'Results-formatted 060121'!$A:$AJ,(AB$3+2),FALSE)), IF($C149 = "pos-neg", (3+VLOOKUP($B149,'Results-formatted 060121'!$A:$AJ,(AB$3+2),FALSE)), VLOOKUP($B149,'Results-formatted 060121'!$A:$AJ,(AB$3+2),FALSE)))</f>
        <v>4</v>
      </c>
      <c r="AC149" s="95">
        <f>IF($C149 = "neg", (($D149+1) - VLOOKUP($B149,'Results-formatted 060121'!$A:$AJ,(AC$3+2),FALSE)), IF($C149 = "pos-neg", (3+VLOOKUP($B149,'Results-formatted 060121'!$A:$AJ,(AC$3+2),FALSE)), VLOOKUP($B149,'Results-formatted 060121'!$A:$AJ,(AC$3+2),FALSE)))</f>
        <v>1</v>
      </c>
      <c r="AD149" s="95">
        <f>IF($C149 = "neg", (($D149+1) - VLOOKUP($B149,'Results-formatted 060121'!$A:$AJ,(AD$3+2),FALSE)), IF($C149 = "pos-neg", (3+VLOOKUP($B149,'Results-formatted 060121'!$A:$AJ,(AD$3+2),FALSE)), VLOOKUP($B149,'Results-formatted 060121'!$A:$AJ,(AD$3+2),FALSE)))</f>
        <v>3</v>
      </c>
      <c r="AE149" s="95">
        <f>IF($C149 = "neg", (($D149+1) - VLOOKUP($B149,'Results-formatted 060121'!$A:$AJ,(AE$3+2),FALSE)), IF($C149 = "pos-neg", (3+VLOOKUP($B149,'Results-formatted 060121'!$A:$AJ,(AE$3+2),FALSE)), VLOOKUP($B149,'Results-formatted 060121'!$A:$AJ,(AE$3+2),FALSE)))</f>
        <v>3</v>
      </c>
      <c r="AF149" s="95">
        <f>IF($C149 = "neg", (($D149+1) - VLOOKUP($B149,'Results-formatted 060121'!$A:$AJ,(AF$3+2),FALSE)), IF($C149 = "pos-neg", (3+VLOOKUP($B149,'Results-formatted 060121'!$A:$AJ,(AF$3+2),FALSE)), VLOOKUP($B149,'Results-formatted 060121'!$A:$AJ,(AF$3+2),FALSE)))</f>
        <v>3</v>
      </c>
      <c r="AG149" s="95">
        <f>IF($C149 = "neg", (($D149+1) - VLOOKUP($B149,'Results-formatted 060121'!$A:$AJ,(AG$3+2),FALSE)), IF($C149 = "pos-neg", (3+VLOOKUP($B149,'Results-formatted 060121'!$A:$AJ,(AG$3+2),FALSE)), VLOOKUP($B149,'Results-formatted 060121'!$A:$AJ,(AG$3+2),FALSE)))</f>
        <v>3</v>
      </c>
      <c r="AH149" s="95">
        <f>IF($C149 = "neg", (($D149+1) - VLOOKUP($B149,'Results-formatted 060121'!$A:$AJ,(AH$3+2),FALSE)), IF($C149 = "pos-neg", (3+VLOOKUP($B149,'Results-formatted 060121'!$A:$AJ,(AH$3+2),FALSE)), VLOOKUP($B149,'Results-formatted 060121'!$A:$AJ,(AH$3+2),FALSE)))</f>
        <v>3</v>
      </c>
      <c r="AI149" s="95">
        <f>IF($C149 = "neg", (($D149+1) - VLOOKUP($B149,'Results-formatted 060121'!$A:$AJ,(AI$3+2),FALSE)), IF($C149 = "pos-neg", (3+VLOOKUP($B149,'Results-formatted 060121'!$A:$AJ,(AI$3+2),FALSE)), VLOOKUP($B149,'Results-formatted 060121'!$A:$AJ,(AI$3+2),FALSE)))</f>
        <v>4</v>
      </c>
      <c r="AJ149" s="95">
        <f>IF($C149 = "neg", (($D149+1) - VLOOKUP($B149,'Results-formatted 060121'!$A:$AJ,(AJ$3+2),FALSE)), IF($C149 = "pos-neg", (3+VLOOKUP($B149,'Results-formatted 060121'!$A:$AJ,(AJ$3+2),FALSE)), VLOOKUP($B149,'Results-formatted 060121'!$A:$AJ,(AJ$3+2),FALSE)))</f>
        <v>5</v>
      </c>
      <c r="AK149" s="95">
        <f>IF($C149 = "neg", (($D149+1) - VLOOKUP($B149,'Results-formatted 060121'!$A:$AJ,(AK$3+2),FALSE)), IF($C149 = "pos-neg", (3+VLOOKUP($B149,'Results-formatted 060121'!$A:$AJ,(AK$3+2),FALSE)), VLOOKUP($B149,'Results-formatted 060121'!$A:$AJ,(AK$3+2),FALSE)))</f>
        <v>4</v>
      </c>
      <c r="AL149" s="95">
        <f>IF($C149 = "neg", (($D149+1) - VLOOKUP($B149,'Results-formatted 060121'!$A:$AJ,(AL$3+2),FALSE)), IF($C149 = "pos-neg", (3+VLOOKUP($B149,'Results-formatted 060121'!$A:$AJ,(AL$3+2),FALSE)), VLOOKUP($B149,'Results-formatted 060121'!$A:$AJ,(AL$3+2),FALSE)))</f>
        <v>4</v>
      </c>
      <c r="AM149" s="95">
        <f>IF($C149 = "neg", (($D149+1) - VLOOKUP($B149,'Results-formatted 060121'!$A:AJ,(AM$3+2),FALSE)), IF($C149 = "pos-neg", (3+VLOOKUP($B149,'Results-formatted 060121'!$A:AJ,(AM$3+2),FALSE)), VLOOKUP($B149,'Results-formatted 060121'!$A:AJ,(AM$3+2),FALSE)))</f>
        <v>1</v>
      </c>
      <c r="AN149" s="95">
        <f>IF($C149 = "neg", (($D149+1) - VLOOKUP($B149,'Results-formatted 060121'!$A:AK,(AN$3+2),FALSE)), IF($C149 = "pos-neg", (3+VLOOKUP($B149,'Results-formatted 060121'!$A:AK,(AN$3+2),FALSE)), VLOOKUP($B149,'Results-formatted 060121'!$A:AK,(AN$3+2),FALSE)))</f>
        <v>4</v>
      </c>
      <c r="AO149" s="95">
        <f>IF($C149 = "neg", (($D149+1) - VLOOKUP($B149,'Results-formatted 060121'!$A:AL,(AO$3+2),FALSE)), IF($C149 = "pos-neg", (3+VLOOKUP($B149,'Results-formatted 060121'!$A:AL,(AO$3+2),FALSE)), VLOOKUP($B149,'Results-formatted 060121'!$A:AL,(AO$3+2),FALSE)))</f>
        <v>1</v>
      </c>
      <c r="AP149" s="95">
        <f>IF($C149 = "neg", (($D149+1) - VLOOKUP($B149,'Results-formatted 060121'!$A:AM,(AP$3+2),FALSE)), IF($C149 = "pos-neg", (3+VLOOKUP($B149,'Results-formatted 060121'!$A:AM,(AP$3+2),FALSE)), VLOOKUP($B149,'Results-formatted 060121'!$A:AM,(AP$3+2),FALSE)))</f>
        <v>4</v>
      </c>
      <c r="AQ149" s="95">
        <f>IF($C149 = "neg", (($D149+1) - VLOOKUP($B149,'Results-formatted 060121'!$A:AN,(AQ$3+2),FALSE)), IF($C149 = "pos-neg", (3+VLOOKUP($B149,'Results-formatted 060121'!$A:AN,(AQ$3+2),FALSE)), VLOOKUP($B149,'Results-formatted 060121'!$A:AN,(AQ$3+2),FALSE)))</f>
        <v>1</v>
      </c>
      <c r="AR149" s="95">
        <f>IF($C149 = "neg", (($D149+1) - VLOOKUP($B149,'Results-formatted 060121'!$A:AO,(AR$3+2),FALSE)), IF($C149 = "pos-neg", (3+VLOOKUP($B149,'Results-formatted 060121'!$A:AO,(AR$3+2),FALSE)), VLOOKUP($B149,'Results-formatted 060121'!$A:AO,(AR$3+2),FALSE)))</f>
        <v>1</v>
      </c>
      <c r="AS149" s="95">
        <f>IF($C149 = "neg", (($D149+1) - VLOOKUP($B149,'Results-formatted 060121'!$A:AP,(AS$3+2),FALSE)), IF($C149 = "pos-neg", (3+VLOOKUP($B149,'Results-formatted 060121'!$A:AP,(AS$3+2),FALSE)), VLOOKUP($B149,'Results-formatted 060121'!$A:AP,(AS$3+2),FALSE)))</f>
        <v>4</v>
      </c>
      <c r="AT149" s="95">
        <f>IF($C149 = "neg", (($D149+1) - VLOOKUP($B149,'Results-formatted 060121'!$A:AQ,(AT$3+2),FALSE)), IF($C149 = "pos-neg", (3+VLOOKUP($B149,'Results-formatted 060121'!$A:AQ,(AT$3+2),FALSE)), VLOOKUP($B149,'Results-formatted 060121'!$A:AQ,(AT$3+2),FALSE)))</f>
        <v>1</v>
      </c>
      <c r="AU149" s="95">
        <f>IF($C149 = "neg", (($D149+1) - VLOOKUP($B149,'Results-formatted 060121'!$A:AR,(AU$3+2),FALSE)), IF($C149 = "pos-neg", (3+VLOOKUP($B149,'Results-formatted 060121'!$A:AR,(AU$3+2),FALSE)), VLOOKUP($B149,'Results-formatted 060121'!$A:AR,(AU$3+2),FALSE)))</f>
        <v>1</v>
      </c>
      <c r="AV149" s="95">
        <f>IF($C149 = "neg", (($D149+1) - VLOOKUP($B149,'Results-formatted 060121'!$A:AS,(AV$3+2),FALSE)), IF($C149 = "pos-neg", (3+VLOOKUP($B149,'Results-formatted 060121'!$A:AS,(AV$3+2),FALSE)), VLOOKUP($B149,'Results-formatted 060121'!$A:AS,(AV$3+2),FALSE)))</f>
        <v>1</v>
      </c>
      <c r="AW149" s="95">
        <f>IF($C149 = "neg", (($D149+1) - VLOOKUP($B149,'Results-formatted 060121'!$A:AT,(AW$3+2),FALSE)), IF($C149 = "pos-neg", (3+VLOOKUP($B149,'Results-formatted 060121'!$A:AT,(AW$3+2),FALSE)), VLOOKUP($B149,'Results-formatted 060121'!$A:AT,(AW$3+2),FALSE)))</f>
        <v>1</v>
      </c>
      <c r="AX149" s="95">
        <f>IF($C149 = "neg", (($D149+1) - VLOOKUP($B149,'Results-formatted 060121'!$A:AU,(AX$3+2),FALSE)), IF($C149 = "pos-neg", (3+VLOOKUP($B149,'Results-formatted 060121'!$A:AU,(AX$3+2),FALSE)), VLOOKUP($B149,'Results-formatted 060121'!$A:AU,(AX$3+2),FALSE)))</f>
        <v>1</v>
      </c>
      <c r="AY149" s="95">
        <f>IF($C149 = "neg", (($D149+1) - VLOOKUP($B149,'Results-formatted 060121'!$A:AV,(AY$3+2),FALSE)), IF($C149 = "pos-neg", (3+VLOOKUP($B149,'Results-formatted 060121'!$A:AV,(AY$3+2),FALSE)), VLOOKUP($B149,'Results-formatted 060121'!$A:AV,(AY$3+2),FALSE)))</f>
        <v>4</v>
      </c>
      <c r="AZ149" s="95">
        <f>IF($C149 = "neg", (($D149+1) - VLOOKUP($B149,'Results-formatted 060121'!$A:AW,(AZ$3+2),FALSE)), IF($C149 = "pos-neg", (3+VLOOKUP($B149,'Results-formatted 060121'!$A:AW,(AZ$3+2),FALSE)), VLOOKUP($B149,'Results-formatted 060121'!$A:AW,(AZ$3+2),FALSE)))</f>
        <v>3</v>
      </c>
      <c r="BA149" s="95">
        <f>IF($C149 = "neg", (($D149+1) - VLOOKUP($B149,'Results-formatted 060121'!$A:AX,(BA$3+2),FALSE)), IF($C149 = "pos-neg", (3+VLOOKUP($B149,'Results-formatted 060121'!$A:AX,(BA$3+2),FALSE)), VLOOKUP($B149,'Results-formatted 060121'!$A:AX,(BA$3+2),FALSE)))</f>
        <v>1</v>
      </c>
      <c r="BB149" s="95">
        <f>IF($C149 = "neg", (($D149+1) - VLOOKUP($B149,'Results-formatted 060121'!$A:AY,(BB$3+2),FALSE)), IF($C149 = "pos-neg", (3+VLOOKUP($B149,'Results-formatted 060121'!$A:AY,(BB$3+2),FALSE)), VLOOKUP($B149,'Results-formatted 060121'!$A:AY,(BB$3+2),FALSE)))</f>
        <v>2</v>
      </c>
      <c r="BC149" s="95">
        <f>IF($C149 = "neg", (($D149+1) - VLOOKUP($B149,'Results-formatted 060121'!$A:AZ,(BC$3+2),FALSE)), IF($C149 = "pos-neg", (3+VLOOKUP($B149,'Results-formatted 060121'!$A:AZ,(BC$3+2),FALSE)), VLOOKUP($B149,'Results-formatted 060121'!$A:AZ,(BC$3+2),FALSE)))</f>
        <v>3</v>
      </c>
      <c r="BD149" s="95">
        <f>IF($C149 = "neg", (($D149+1) - VLOOKUP($B149,'Results-formatted 060121'!$A:BA,(BD$3+2),FALSE)), IF($C149 = "pos-neg", (3+VLOOKUP($B149,'Results-formatted 060121'!$A:BA,(BD$3+2),FALSE)), VLOOKUP($B149,'Results-formatted 060121'!$A:BA,(BD$3+2),FALSE)))</f>
        <v>4</v>
      </c>
      <c r="BE149" s="95">
        <f>IF($C149 = "neg", (($D149+1) - VLOOKUP($B149,'Results-formatted 060121'!$A:BB,(BE$3+2),FALSE)), IF($C149 = "pos-neg", (3+VLOOKUP($B149,'Results-formatted 060121'!$A:BB,(BE$3+2),FALSE)), VLOOKUP($B149,'Results-formatted 060121'!$A:BB,(BE$3+2),FALSE)))</f>
        <v>1</v>
      </c>
      <c r="BF149" s="95">
        <f>IF($C149 = "neg", (($D149+1) - VLOOKUP($B149,'Results-formatted 060121'!$A:BC,(BF$3+2),FALSE)), IF($C149 = "pos-neg", (3+VLOOKUP($B149,'Results-formatted 060121'!$A:BC,(BF$3+2),FALSE)), VLOOKUP($B149,'Results-formatted 060121'!$A:BC,(BF$3+2),FALSE)))</f>
        <v>1</v>
      </c>
      <c r="BG149" s="95">
        <f>IF($C149 = "neg", (($D149+1) - VLOOKUP($B149,'Results-formatted 060121'!$A:BD,(BG$3+2),FALSE)), IF($C149 = "pos-neg", (3+VLOOKUP($B149,'Results-formatted 060121'!$A:BD,(BG$3+2),FALSE)), VLOOKUP($B149,'Results-formatted 060121'!$A:BD,(BG$3+2),FALSE)))</f>
        <v>1</v>
      </c>
      <c r="BH149" s="95">
        <f>IF($C149 = "neg", (($D149+1) - VLOOKUP($B149,'Results-formatted 060121'!$A:BE,(BH$3+2),FALSE)), IF($C149 = "pos-neg", (3+VLOOKUP($B149,'Results-formatted 060121'!$A:BE,(BH$3+2),FALSE)), VLOOKUP($B149,'Results-formatted 060121'!$A:BE,(BH$3+2),FALSE)))</f>
        <v>1</v>
      </c>
      <c r="BI149" s="95">
        <f>IF($C149 = "neg", (($D149+1) - VLOOKUP($B149,'Results-formatted 060121'!$A:BF,(BI$3+2),FALSE)), IF($C149 = "pos-neg", (3+VLOOKUP($B149,'Results-formatted 060121'!$A:BF,(BI$3+2),FALSE)), VLOOKUP($B149,'Results-formatted 060121'!$A:BF,(BI$3+2),FALSE)))</f>
        <v>1</v>
      </c>
      <c r="BJ149" s="95">
        <f>IF($C149 = "neg", (($D149+1) - VLOOKUP($B149,'Results-formatted 060121'!$A:BG,(BJ$3+2),FALSE)), IF($C149 = "pos-neg", (3+VLOOKUP($B149,'Results-formatted 060121'!$A:BG,(BJ$3+2),FALSE)), VLOOKUP($B149,'Results-formatted 060121'!$A:BG,(BJ$3+2),FALSE)))</f>
        <v>1</v>
      </c>
      <c r="BK149" s="95">
        <f>IF($C149 = "neg", (($D149+1) - VLOOKUP($B149,'Results-formatted 060121'!$A:BH,(BK$3+2),FALSE)), IF($C149 = "pos-neg", (3+VLOOKUP($B149,'Results-formatted 060121'!$A:BH,(BK$3+2),FALSE)), VLOOKUP($B149,'Results-formatted 060121'!$A:BH,(BK$3+2),FALSE)))</f>
        <v>2</v>
      </c>
      <c r="BL149" s="95">
        <f>IF($C149 = "neg", (($D149+1) - VLOOKUP($B149,'Results-formatted 060121'!$A:BI,(BL$3+2),FALSE)), IF($C149 = "pos-neg", (3+VLOOKUP($B149,'Results-formatted 060121'!$A:BI,(BL$3+2),FALSE)), VLOOKUP($B149,'Results-formatted 060121'!$A:BI,(BL$3+2),FALSE)))</f>
        <v>1</v>
      </c>
      <c r="BM149" s="95">
        <f>IF($C149 = "neg", (($D149+1) - VLOOKUP($B149,'Results-formatted 060121'!$A:BJ,(BM$3+2),FALSE)), IF($C149 = "pos-neg", (3+VLOOKUP($B149,'Results-formatted 060121'!$A:BJ,(BM$3+2),FALSE)), VLOOKUP($B149,'Results-formatted 060121'!$A:BJ,(BM$3+2),FALSE)))</f>
        <v>3</v>
      </c>
      <c r="BN149" s="95"/>
      <c r="BO149" s="95"/>
      <c r="BP149" s="95"/>
      <c r="BQ149" s="95"/>
      <c r="BR149" s="95"/>
      <c r="BS149" s="95"/>
      <c r="BT149" s="95"/>
      <c r="BU149" s="95"/>
      <c r="BV149" s="95"/>
      <c r="BW149" s="95"/>
      <c r="BX149" s="95"/>
      <c r="BY149" s="95"/>
      <c r="BZ149" s="95"/>
      <c r="CA149" s="95"/>
      <c r="CB149" s="95"/>
      <c r="CC149" s="95"/>
      <c r="CD149" s="99"/>
      <c r="CE149" s="25">
        <f t="shared" si="179"/>
        <v>2.2833333333333332</v>
      </c>
      <c r="CF149" s="25">
        <f t="shared" si="58"/>
        <v>1.3288413031809134</v>
      </c>
    </row>
    <row r="150" spans="2:84" ht="42" x14ac:dyDescent="0.15">
      <c r="B150" s="84" t="s">
        <v>469</v>
      </c>
      <c r="C150" s="86" t="s">
        <v>224</v>
      </c>
      <c r="D150" s="2">
        <v>5</v>
      </c>
      <c r="E150" s="13" t="s">
        <v>948</v>
      </c>
      <c r="F150" s="95">
        <f>IF($C150 = "neg", (($D150+1) - VLOOKUP($B150,'Results-formatted 060121'!$A:$AJ,(F$3+2),FALSE)), IF($C150 = "pos-neg", (3+VLOOKUP($B150,'Results-formatted 060121'!$A:$AJ,(F$3+2),FALSE)), VLOOKUP($B150,'Results-formatted 060121'!$A:$AJ,(F$3+2),FALSE)))</f>
        <v>3</v>
      </c>
      <c r="G150" s="95">
        <f>IF($C150 = "neg", (($D150+1) - VLOOKUP($B150,'Results-formatted 060121'!$A:$AJ,(G$3+2),FALSE)), IF($C150 = "pos-neg", (3+VLOOKUP($B150,'Results-formatted 060121'!$A:$AJ,(G$3+2),FALSE)), VLOOKUP($B150,'Results-formatted 060121'!$A:$AJ,(G$3+2),FALSE)))</f>
        <v>5</v>
      </c>
      <c r="H150" s="95">
        <f>IF($C150 = "neg", (($D150+1) - VLOOKUP($B150,'Results-formatted 060121'!$A:$AJ,(H$3+2),FALSE)), IF($C150 = "pos-neg", (3+VLOOKUP($B150,'Results-formatted 060121'!$A:$AJ,(H$3+2),FALSE)), VLOOKUP($B150,'Results-formatted 060121'!$A:$AJ,(H$3+2),FALSE)))</f>
        <v>1</v>
      </c>
      <c r="I150" s="95">
        <f>IF($C150 = "neg", (($D150+1) - VLOOKUP($B150,'Results-formatted 060121'!$A:$AJ,(I$3+2),FALSE)), IF($C150 = "pos-neg", (3+VLOOKUP($B150,'Results-formatted 060121'!$A:$AJ,(I$3+2),FALSE)), VLOOKUP($B150,'Results-formatted 060121'!$A:$AJ,(I$3+2),FALSE)))</f>
        <v>5</v>
      </c>
      <c r="J150" s="95">
        <f>IF($C150 = "neg", (($D150+1) - VLOOKUP($B150,'Results-formatted 060121'!$A:$AJ,(J$3+2),FALSE)), IF($C150 = "pos-neg", (3+VLOOKUP($B150,'Results-formatted 060121'!$A:$AJ,(J$3+2),FALSE)), VLOOKUP($B150,'Results-formatted 060121'!$A:$AJ,(J$3+2),FALSE)))</f>
        <v>3</v>
      </c>
      <c r="K150" s="95">
        <f>IF($C150 = "neg", (($D150+1) - VLOOKUP($B150,'Results-formatted 060121'!$A:$AJ,(K$3+2),FALSE)), IF($C150 = "pos-neg", (3+VLOOKUP($B150,'Results-formatted 060121'!$A:$AJ,(K$3+2),FALSE)), VLOOKUP($B150,'Results-formatted 060121'!$A:$AJ,(K$3+2),FALSE)))</f>
        <v>2</v>
      </c>
      <c r="L150" s="95">
        <f>IF($C150 = "neg", (($D150+1) - VLOOKUP($B150,'Results-formatted 060121'!$A:$AJ,(L$3+2),FALSE)), IF($C150 = "pos-neg", (3+VLOOKUP($B150,'Results-formatted 060121'!$A:$AJ,(L$3+2),FALSE)), VLOOKUP($B150,'Results-formatted 060121'!$A:$AJ,(L$3+2),FALSE)))</f>
        <v>3</v>
      </c>
      <c r="M150" s="95">
        <f>IF($C150 = "neg", (($D150+1) - VLOOKUP($B150,'Results-formatted 060121'!$A:$AJ,(M$3+2),FALSE)), IF($C150 = "pos-neg", (3+VLOOKUP($B150,'Results-formatted 060121'!$A:$AJ,(M$3+2),FALSE)), VLOOKUP($B150,'Results-formatted 060121'!$A:$AJ,(M$3+2),FALSE)))</f>
        <v>2</v>
      </c>
      <c r="N150" s="95">
        <f>IF($C150 = "neg", (($D150+1) - VLOOKUP($B150,'Results-formatted 060121'!$A:$AJ,(N$3+2),FALSE)), IF($C150 = "pos-neg", (3+VLOOKUP($B150,'Results-formatted 060121'!$A:$AJ,(N$3+2),FALSE)), VLOOKUP($B150,'Results-formatted 060121'!$A:$AJ,(N$3+2),FALSE)))</f>
        <v>5</v>
      </c>
      <c r="O150" s="95">
        <f>IF($C150 = "neg", (($D150+1) - VLOOKUP($B150,'Results-formatted 060121'!$A:$AJ,(O$3+2),FALSE)), IF($C150 = "pos-neg", (3+VLOOKUP($B150,'Results-formatted 060121'!$A:$AJ,(O$3+2),FALSE)), VLOOKUP($B150,'Results-formatted 060121'!$A:$AJ,(O$3+2),FALSE)))</f>
        <v>1</v>
      </c>
      <c r="P150" s="95">
        <f>IF($C150 = "neg", (($D150+1) - VLOOKUP($B150,'Results-formatted 060121'!$A:$AJ,(P$3+2),FALSE)), IF($C150 = "pos-neg", (3+VLOOKUP($B150,'Results-formatted 060121'!$A:$AJ,(P$3+2),FALSE)), VLOOKUP($B150,'Results-formatted 060121'!$A:$AJ,(P$3+2),FALSE)))</f>
        <v>3</v>
      </c>
      <c r="Q150" s="95">
        <f>IF($C150 = "neg", (($D150+1) - VLOOKUP($B150,'Results-formatted 060121'!$A:$AJ,(Q$3+2),FALSE)), IF($C150 = "pos-neg", (3+VLOOKUP($B150,'Results-formatted 060121'!$A:$AJ,(Q$3+2),FALSE)), VLOOKUP($B150,'Results-formatted 060121'!$A:$AJ,(Q$3+2),FALSE)))</f>
        <v>1</v>
      </c>
      <c r="R150" s="95">
        <f>IF($C150 = "neg", (($D150+1) - VLOOKUP($B150,'Results-formatted 060121'!$A:$AJ,(R$3+2),FALSE)), IF($C150 = "pos-neg", (3+VLOOKUP($B150,'Results-formatted 060121'!$A:$AJ,(R$3+2),FALSE)), VLOOKUP($B150,'Results-formatted 060121'!$A:$AJ,(R$3+2),FALSE)))</f>
        <v>2</v>
      </c>
      <c r="S150" s="95">
        <f>IF($C150 = "neg", (($D150+1) - VLOOKUP($B150,'Results-formatted 060121'!$A:$AJ,(S$3+2),FALSE)), IF($C150 = "pos-neg", (3+VLOOKUP($B150,'Results-formatted 060121'!$A:$AJ,(S$3+2),FALSE)), VLOOKUP($B150,'Results-formatted 060121'!$A:$AJ,(S$3+2),FALSE)))</f>
        <v>1</v>
      </c>
      <c r="T150" s="95">
        <f>IF($C150 = "neg", (($D150+1) - VLOOKUP($B150,'Results-formatted 060121'!$A:$AJ,(T$3+2),FALSE)), IF($C150 = "pos-neg", (3+VLOOKUP($B150,'Results-formatted 060121'!$A:$AJ,(T$3+2),FALSE)), VLOOKUP($B150,'Results-formatted 060121'!$A:$AJ,(T$3+2),FALSE)))</f>
        <v>1</v>
      </c>
      <c r="U150" s="95">
        <f>IF($C150 = "neg", (($D150+1) - VLOOKUP($B150,'Results-formatted 060121'!$A:$AJ,(U$3+2),FALSE)), IF($C150 = "pos-neg", (3+VLOOKUP($B150,'Results-formatted 060121'!$A:$AJ,(U$3+2),FALSE)), VLOOKUP($B150,'Results-formatted 060121'!$A:$AJ,(U$3+2),FALSE)))</f>
        <v>5</v>
      </c>
      <c r="V150" s="95">
        <f>IF($C150 = "neg", (($D150+1) - VLOOKUP($B150,'Results-formatted 060121'!$A:$AJ,(V$3+2),FALSE)), IF($C150 = "pos-neg", (3+VLOOKUP($B150,'Results-formatted 060121'!$A:$AJ,(V$3+2),FALSE)), VLOOKUP($B150,'Results-formatted 060121'!$A:$AJ,(V$3+2),FALSE)))</f>
        <v>2</v>
      </c>
      <c r="W150" s="95">
        <f>IF($C150 = "neg", (($D150+1) - VLOOKUP($B150,'Results-formatted 060121'!$A:$AJ,(W$3+2),FALSE)), IF($C150 = "pos-neg", (3+VLOOKUP($B150,'Results-formatted 060121'!$A:$AJ,(W$3+2),FALSE)), VLOOKUP($B150,'Results-formatted 060121'!$A:$AJ,(W$3+2),FALSE)))</f>
        <v>2</v>
      </c>
      <c r="X150" s="95">
        <f>IF($C150 = "neg", (($D150+1) - VLOOKUP($B150,'Results-formatted 060121'!$A:$AJ,(X$3+2),FALSE)), IF($C150 = "pos-neg", (3+VLOOKUP($B150,'Results-formatted 060121'!$A:$AJ,(X$3+2),FALSE)), VLOOKUP($B150,'Results-formatted 060121'!$A:$AJ,(X$3+2),FALSE)))</f>
        <v>4</v>
      </c>
      <c r="Y150" s="95">
        <f>IF($C150 = "neg", (($D150+1) - VLOOKUP($B150,'Results-formatted 060121'!$A:$AJ,(Y$3+2),FALSE)), IF($C150 = "pos-neg", (3+VLOOKUP($B150,'Results-formatted 060121'!$A:$AJ,(Y$3+2),FALSE)), VLOOKUP($B150,'Results-formatted 060121'!$A:$AJ,(Y$3+2),FALSE)))</f>
        <v>3</v>
      </c>
      <c r="Z150" s="95">
        <f>IF($C150 = "neg", (($D150+1) - VLOOKUP($B150,'Results-formatted 060121'!$A:$AJ,(Z$3+2),FALSE)), IF($C150 = "pos-neg", (3+VLOOKUP($B150,'Results-formatted 060121'!$A:$AJ,(Z$3+2),FALSE)), VLOOKUP($B150,'Results-formatted 060121'!$A:$AJ,(Z$3+2),FALSE)))</f>
        <v>2</v>
      </c>
      <c r="AA150" s="95">
        <f>IF($C150 = "neg", (($D150+1) - VLOOKUP($B150,'Results-formatted 060121'!$A:$AJ,(AA$3+2),FALSE)), IF($C150 = "pos-neg", (3+VLOOKUP($B150,'Results-formatted 060121'!$A:$AJ,(AA$3+2),FALSE)), VLOOKUP($B150,'Results-formatted 060121'!$A:$AJ,(AA$3+2),FALSE)))</f>
        <v>1</v>
      </c>
      <c r="AB150" s="95">
        <f>IF($C150 = "neg", (($D150+1) - VLOOKUP($B150,'Results-formatted 060121'!$A:$AJ,(AB$3+2),FALSE)), IF($C150 = "pos-neg", (3+VLOOKUP($B150,'Results-formatted 060121'!$A:$AJ,(AB$3+2),FALSE)), VLOOKUP($B150,'Results-formatted 060121'!$A:$AJ,(AB$3+2),FALSE)))</f>
        <v>4</v>
      </c>
      <c r="AC150" s="95">
        <f>IF($C150 = "neg", (($D150+1) - VLOOKUP($B150,'Results-formatted 060121'!$A:$AJ,(AC$3+2),FALSE)), IF($C150 = "pos-neg", (3+VLOOKUP($B150,'Results-formatted 060121'!$A:$AJ,(AC$3+2),FALSE)), VLOOKUP($B150,'Results-formatted 060121'!$A:$AJ,(AC$3+2),FALSE)))</f>
        <v>1</v>
      </c>
      <c r="AD150" s="95">
        <f>IF($C150 = "neg", (($D150+1) - VLOOKUP($B150,'Results-formatted 060121'!$A:$AJ,(AD$3+2),FALSE)), IF($C150 = "pos-neg", (3+VLOOKUP($B150,'Results-formatted 060121'!$A:$AJ,(AD$3+2),FALSE)), VLOOKUP($B150,'Results-formatted 060121'!$A:$AJ,(AD$3+2),FALSE)))</f>
        <v>4</v>
      </c>
      <c r="AE150" s="95">
        <f>IF($C150 = "neg", (($D150+1) - VLOOKUP($B150,'Results-formatted 060121'!$A:$AJ,(AE$3+2),FALSE)), IF($C150 = "pos-neg", (3+VLOOKUP($B150,'Results-formatted 060121'!$A:$AJ,(AE$3+2),FALSE)), VLOOKUP($B150,'Results-formatted 060121'!$A:$AJ,(AE$3+2),FALSE)))</f>
        <v>3</v>
      </c>
      <c r="AF150" s="95">
        <f>IF($C150 = "neg", (($D150+1) - VLOOKUP($B150,'Results-formatted 060121'!$A:$AJ,(AF$3+2),FALSE)), IF($C150 = "pos-neg", (3+VLOOKUP($B150,'Results-formatted 060121'!$A:$AJ,(AF$3+2),FALSE)), VLOOKUP($B150,'Results-formatted 060121'!$A:$AJ,(AF$3+2),FALSE)))</f>
        <v>3</v>
      </c>
      <c r="AG150" s="95">
        <f>IF($C150 = "neg", (($D150+1) - VLOOKUP($B150,'Results-formatted 060121'!$A:$AJ,(AG$3+2),FALSE)), IF($C150 = "pos-neg", (3+VLOOKUP($B150,'Results-formatted 060121'!$A:$AJ,(AG$3+2),FALSE)), VLOOKUP($B150,'Results-formatted 060121'!$A:$AJ,(AG$3+2),FALSE)))</f>
        <v>3</v>
      </c>
      <c r="AH150" s="95">
        <f>IF($C150 = "neg", (($D150+1) - VLOOKUP($B150,'Results-formatted 060121'!$A:$AJ,(AH$3+2),FALSE)), IF($C150 = "pos-neg", (3+VLOOKUP($B150,'Results-formatted 060121'!$A:$AJ,(AH$3+2),FALSE)), VLOOKUP($B150,'Results-formatted 060121'!$A:$AJ,(AH$3+2),FALSE)))</f>
        <v>3</v>
      </c>
      <c r="AI150" s="95">
        <f>IF($C150 = "neg", (($D150+1) - VLOOKUP($B150,'Results-formatted 060121'!$A:$AJ,(AI$3+2),FALSE)), IF($C150 = "pos-neg", (3+VLOOKUP($B150,'Results-formatted 060121'!$A:$AJ,(AI$3+2),FALSE)), VLOOKUP($B150,'Results-formatted 060121'!$A:$AJ,(AI$3+2),FALSE)))</f>
        <v>4</v>
      </c>
      <c r="AJ150" s="95">
        <f>IF($C150 = "neg", (($D150+1) - VLOOKUP($B150,'Results-formatted 060121'!$A:$AJ,(AJ$3+2),FALSE)), IF($C150 = "pos-neg", (3+VLOOKUP($B150,'Results-formatted 060121'!$A:$AJ,(AJ$3+2),FALSE)), VLOOKUP($B150,'Results-formatted 060121'!$A:$AJ,(AJ$3+2),FALSE)))</f>
        <v>5</v>
      </c>
      <c r="AK150" s="95">
        <f>IF($C150 = "neg", (($D150+1) - VLOOKUP($B150,'Results-formatted 060121'!$A:$AJ,(AK$3+2),FALSE)), IF($C150 = "pos-neg", (3+VLOOKUP($B150,'Results-formatted 060121'!$A:$AJ,(AK$3+2),FALSE)), VLOOKUP($B150,'Results-formatted 060121'!$A:$AJ,(AK$3+2),FALSE)))</f>
        <v>3</v>
      </c>
      <c r="AL150" s="95">
        <f>IF($C150 = "neg", (($D150+1) - VLOOKUP($B150,'Results-formatted 060121'!$A:$AJ,(AL$3+2),FALSE)), IF($C150 = "pos-neg", (3+VLOOKUP($B150,'Results-formatted 060121'!$A:$AJ,(AL$3+2),FALSE)), VLOOKUP($B150,'Results-formatted 060121'!$A:$AJ,(AL$3+2),FALSE)))</f>
        <v>4</v>
      </c>
      <c r="AM150" s="95">
        <f>IF($C150 = "neg", (($D150+1) - VLOOKUP($B150,'Results-formatted 060121'!$A:AJ,(AM$3+2),FALSE)), IF($C150 = "pos-neg", (3+VLOOKUP($B150,'Results-formatted 060121'!$A:AJ,(AM$3+2),FALSE)), VLOOKUP($B150,'Results-formatted 060121'!$A:AJ,(AM$3+2),FALSE)))</f>
        <v>1</v>
      </c>
      <c r="AN150" s="95">
        <f>IF($C150 = "neg", (($D150+1) - VLOOKUP($B150,'Results-formatted 060121'!$A:AK,(AN$3+2),FALSE)), IF($C150 = "pos-neg", (3+VLOOKUP($B150,'Results-formatted 060121'!$A:AK,(AN$3+2),FALSE)), VLOOKUP($B150,'Results-formatted 060121'!$A:AK,(AN$3+2),FALSE)))</f>
        <v>4</v>
      </c>
      <c r="AO150" s="95">
        <f>IF($C150 = "neg", (($D150+1) - VLOOKUP($B150,'Results-formatted 060121'!$A:AL,(AO$3+2),FALSE)), IF($C150 = "pos-neg", (3+VLOOKUP($B150,'Results-formatted 060121'!$A:AL,(AO$3+2),FALSE)), VLOOKUP($B150,'Results-formatted 060121'!$A:AL,(AO$3+2),FALSE)))</f>
        <v>1</v>
      </c>
      <c r="AP150" s="95">
        <f>IF($C150 = "neg", (($D150+1) - VLOOKUP($B150,'Results-formatted 060121'!$A:AM,(AP$3+2),FALSE)), IF($C150 = "pos-neg", (3+VLOOKUP($B150,'Results-formatted 060121'!$A:AM,(AP$3+2),FALSE)), VLOOKUP($B150,'Results-formatted 060121'!$A:AM,(AP$3+2),FALSE)))</f>
        <v>5</v>
      </c>
      <c r="AQ150" s="95">
        <f>IF($C150 = "neg", (($D150+1) - VLOOKUP($B150,'Results-formatted 060121'!$A:AN,(AQ$3+2),FALSE)), IF($C150 = "pos-neg", (3+VLOOKUP($B150,'Results-formatted 060121'!$A:AN,(AQ$3+2),FALSE)), VLOOKUP($B150,'Results-formatted 060121'!$A:AN,(AQ$3+2),FALSE)))</f>
        <v>1</v>
      </c>
      <c r="AR150" s="95">
        <f>IF($C150 = "neg", (($D150+1) - VLOOKUP($B150,'Results-formatted 060121'!$A:AO,(AR$3+2),FALSE)), IF($C150 = "pos-neg", (3+VLOOKUP($B150,'Results-formatted 060121'!$A:AO,(AR$3+2),FALSE)), VLOOKUP($B150,'Results-formatted 060121'!$A:AO,(AR$3+2),FALSE)))</f>
        <v>1</v>
      </c>
      <c r="AS150" s="95">
        <f>IF($C150 = "neg", (($D150+1) - VLOOKUP($B150,'Results-formatted 060121'!$A:AP,(AS$3+2),FALSE)), IF($C150 = "pos-neg", (3+VLOOKUP($B150,'Results-formatted 060121'!$A:AP,(AS$3+2),FALSE)), VLOOKUP($B150,'Results-formatted 060121'!$A:AP,(AS$3+2),FALSE)))</f>
        <v>5</v>
      </c>
      <c r="AT150" s="95">
        <f>IF($C150 = "neg", (($D150+1) - VLOOKUP($B150,'Results-formatted 060121'!$A:AQ,(AT$3+2),FALSE)), IF($C150 = "pos-neg", (3+VLOOKUP($B150,'Results-formatted 060121'!$A:AQ,(AT$3+2),FALSE)), VLOOKUP($B150,'Results-formatted 060121'!$A:AQ,(AT$3+2),FALSE)))</f>
        <v>1</v>
      </c>
      <c r="AU150" s="95">
        <f>IF($C150 = "neg", (($D150+1) - VLOOKUP($B150,'Results-formatted 060121'!$A:AR,(AU$3+2),FALSE)), IF($C150 = "pos-neg", (3+VLOOKUP($B150,'Results-formatted 060121'!$A:AR,(AU$3+2),FALSE)), VLOOKUP($B150,'Results-formatted 060121'!$A:AR,(AU$3+2),FALSE)))</f>
        <v>1</v>
      </c>
      <c r="AV150" s="95">
        <f>IF($C150 = "neg", (($D150+1) - VLOOKUP($B150,'Results-formatted 060121'!$A:AS,(AV$3+2),FALSE)), IF($C150 = "pos-neg", (3+VLOOKUP($B150,'Results-formatted 060121'!$A:AS,(AV$3+2),FALSE)), VLOOKUP($B150,'Results-formatted 060121'!$A:AS,(AV$3+2),FALSE)))</f>
        <v>1</v>
      </c>
      <c r="AW150" s="95">
        <f>IF($C150 = "neg", (($D150+1) - VLOOKUP($B150,'Results-formatted 060121'!$A:AT,(AW$3+2),FALSE)), IF($C150 = "pos-neg", (3+VLOOKUP($B150,'Results-formatted 060121'!$A:AT,(AW$3+2),FALSE)), VLOOKUP($B150,'Results-formatted 060121'!$A:AT,(AW$3+2),FALSE)))</f>
        <v>1</v>
      </c>
      <c r="AX150" s="95">
        <f>IF($C150 = "neg", (($D150+1) - VLOOKUP($B150,'Results-formatted 060121'!$A:AU,(AX$3+2),FALSE)), IF($C150 = "pos-neg", (3+VLOOKUP($B150,'Results-formatted 060121'!$A:AU,(AX$3+2),FALSE)), VLOOKUP($B150,'Results-formatted 060121'!$A:AU,(AX$3+2),FALSE)))</f>
        <v>2</v>
      </c>
      <c r="AY150" s="95">
        <f>IF($C150 = "neg", (($D150+1) - VLOOKUP($B150,'Results-formatted 060121'!$A:AV,(AY$3+2),FALSE)), IF($C150 = "pos-neg", (3+VLOOKUP($B150,'Results-formatted 060121'!$A:AV,(AY$3+2),FALSE)), VLOOKUP($B150,'Results-formatted 060121'!$A:AV,(AY$3+2),FALSE)))</f>
        <v>4</v>
      </c>
      <c r="AZ150" s="95">
        <f>IF($C150 = "neg", (($D150+1) - VLOOKUP($B150,'Results-formatted 060121'!$A:AW,(AZ$3+2),FALSE)), IF($C150 = "pos-neg", (3+VLOOKUP($B150,'Results-formatted 060121'!$A:AW,(AZ$3+2),FALSE)), VLOOKUP($B150,'Results-formatted 060121'!$A:AW,(AZ$3+2),FALSE)))</f>
        <v>3</v>
      </c>
      <c r="BA150" s="95">
        <f>IF($C150 = "neg", (($D150+1) - VLOOKUP($B150,'Results-formatted 060121'!$A:AX,(BA$3+2),FALSE)), IF($C150 = "pos-neg", (3+VLOOKUP($B150,'Results-formatted 060121'!$A:AX,(BA$3+2),FALSE)), VLOOKUP($B150,'Results-formatted 060121'!$A:AX,(BA$3+2),FALSE)))</f>
        <v>1</v>
      </c>
      <c r="BB150" s="95">
        <f>IF($C150 = "neg", (($D150+1) - VLOOKUP($B150,'Results-formatted 060121'!$A:AY,(BB$3+2),FALSE)), IF($C150 = "pos-neg", (3+VLOOKUP($B150,'Results-formatted 060121'!$A:AY,(BB$3+2),FALSE)), VLOOKUP($B150,'Results-formatted 060121'!$A:AY,(BB$3+2),FALSE)))</f>
        <v>1</v>
      </c>
      <c r="BC150" s="95">
        <f>IF($C150 = "neg", (($D150+1) - VLOOKUP($B150,'Results-formatted 060121'!$A:AZ,(BC$3+2),FALSE)), IF($C150 = "pos-neg", (3+VLOOKUP($B150,'Results-formatted 060121'!$A:AZ,(BC$3+2),FALSE)), VLOOKUP($B150,'Results-formatted 060121'!$A:AZ,(BC$3+2),FALSE)))</f>
        <v>3</v>
      </c>
      <c r="BD150" s="95">
        <f>IF($C150 = "neg", (($D150+1) - VLOOKUP($B150,'Results-formatted 060121'!$A:BA,(BD$3+2),FALSE)), IF($C150 = "pos-neg", (3+VLOOKUP($B150,'Results-formatted 060121'!$A:BA,(BD$3+2),FALSE)), VLOOKUP($B150,'Results-formatted 060121'!$A:BA,(BD$3+2),FALSE)))</f>
        <v>4</v>
      </c>
      <c r="BE150" s="95">
        <f>IF($C150 = "neg", (($D150+1) - VLOOKUP($B150,'Results-formatted 060121'!$A:BB,(BE$3+2),FALSE)), IF($C150 = "pos-neg", (3+VLOOKUP($B150,'Results-formatted 060121'!$A:BB,(BE$3+2),FALSE)), VLOOKUP($B150,'Results-formatted 060121'!$A:BB,(BE$3+2),FALSE)))</f>
        <v>1</v>
      </c>
      <c r="BF150" s="95">
        <f>IF($C150 = "neg", (($D150+1) - VLOOKUP($B150,'Results-formatted 060121'!$A:BC,(BF$3+2),FALSE)), IF($C150 = "pos-neg", (3+VLOOKUP($B150,'Results-formatted 060121'!$A:BC,(BF$3+2),FALSE)), VLOOKUP($B150,'Results-formatted 060121'!$A:BC,(BF$3+2),FALSE)))</f>
        <v>1</v>
      </c>
      <c r="BG150" s="95">
        <f>IF($C150 = "neg", (($D150+1) - VLOOKUP($B150,'Results-formatted 060121'!$A:BD,(BG$3+2),FALSE)), IF($C150 = "pos-neg", (3+VLOOKUP($B150,'Results-formatted 060121'!$A:BD,(BG$3+2),FALSE)), VLOOKUP($B150,'Results-formatted 060121'!$A:BD,(BG$3+2),FALSE)))</f>
        <v>1</v>
      </c>
      <c r="BH150" s="95">
        <f>IF($C150 = "neg", (($D150+1) - VLOOKUP($B150,'Results-formatted 060121'!$A:BE,(BH$3+2),FALSE)), IF($C150 = "pos-neg", (3+VLOOKUP($B150,'Results-formatted 060121'!$A:BE,(BH$3+2),FALSE)), VLOOKUP($B150,'Results-formatted 060121'!$A:BE,(BH$3+2),FALSE)))</f>
        <v>1</v>
      </c>
      <c r="BI150" s="95">
        <f>IF($C150 = "neg", (($D150+1) - VLOOKUP($B150,'Results-formatted 060121'!$A:BF,(BI$3+2),FALSE)), IF($C150 = "pos-neg", (3+VLOOKUP($B150,'Results-formatted 060121'!$A:BF,(BI$3+2),FALSE)), VLOOKUP($B150,'Results-formatted 060121'!$A:BF,(BI$3+2),FALSE)))</f>
        <v>1</v>
      </c>
      <c r="BJ150" s="95">
        <f>IF($C150 = "neg", (($D150+1) - VLOOKUP($B150,'Results-formatted 060121'!$A:BG,(BJ$3+2),FALSE)), IF($C150 = "pos-neg", (3+VLOOKUP($B150,'Results-formatted 060121'!$A:BG,(BJ$3+2),FALSE)), VLOOKUP($B150,'Results-formatted 060121'!$A:BG,(BJ$3+2),FALSE)))</f>
        <v>1</v>
      </c>
      <c r="BK150" s="95">
        <f>IF($C150 = "neg", (($D150+1) - VLOOKUP($B150,'Results-formatted 060121'!$A:BH,(BK$3+2),FALSE)), IF($C150 = "pos-neg", (3+VLOOKUP($B150,'Results-formatted 060121'!$A:BH,(BK$3+2),FALSE)), VLOOKUP($B150,'Results-formatted 060121'!$A:BH,(BK$3+2),FALSE)))</f>
        <v>2</v>
      </c>
      <c r="BL150" s="95">
        <f>IF($C150 = "neg", (($D150+1) - VLOOKUP($B150,'Results-formatted 060121'!$A:BI,(BL$3+2),FALSE)), IF($C150 = "pos-neg", (3+VLOOKUP($B150,'Results-formatted 060121'!$A:BI,(BL$3+2),FALSE)), VLOOKUP($B150,'Results-formatted 060121'!$A:BI,(BL$3+2),FALSE)))</f>
        <v>1</v>
      </c>
      <c r="BM150" s="95">
        <f>IF($C150 = "neg", (($D150+1) - VLOOKUP($B150,'Results-formatted 060121'!$A:BJ,(BM$3+2),FALSE)), IF($C150 = "pos-neg", (3+VLOOKUP($B150,'Results-formatted 060121'!$A:BJ,(BM$3+2),FALSE)), VLOOKUP($B150,'Results-formatted 060121'!$A:BJ,(BM$3+2),FALSE)))</f>
        <v>3</v>
      </c>
      <c r="BN150" s="95"/>
      <c r="BO150" s="95"/>
      <c r="BP150" s="95"/>
      <c r="BQ150" s="95"/>
      <c r="BR150" s="95"/>
      <c r="BS150" s="95"/>
      <c r="BT150" s="95"/>
      <c r="BU150" s="95"/>
      <c r="BV150" s="95"/>
      <c r="BW150" s="95"/>
      <c r="BX150" s="95"/>
      <c r="BY150" s="95"/>
      <c r="BZ150" s="95"/>
      <c r="CA150" s="95"/>
      <c r="CB150" s="95"/>
      <c r="CC150" s="95"/>
      <c r="CD150" s="99"/>
      <c r="CE150" s="25">
        <f t="shared" si="179"/>
        <v>2.4333333333333331</v>
      </c>
      <c r="CF150" s="25">
        <f t="shared" si="58"/>
        <v>1.4304991029762373</v>
      </c>
    </row>
    <row r="151" spans="2:84" ht="42" x14ac:dyDescent="0.15">
      <c r="B151" s="84" t="s">
        <v>470</v>
      </c>
      <c r="C151" s="86" t="s">
        <v>224</v>
      </c>
      <c r="D151" s="2">
        <v>5</v>
      </c>
      <c r="E151" s="13" t="s">
        <v>949</v>
      </c>
      <c r="F151" s="95">
        <f>IF($C151 = "neg", (($D151+1) - VLOOKUP($B151,'Results-formatted 060121'!$A:$AJ,(F$3+2),FALSE)), IF($C151 = "pos-neg", (3+VLOOKUP($B151,'Results-formatted 060121'!$A:$AJ,(F$3+2),FALSE)), VLOOKUP($B151,'Results-formatted 060121'!$A:$AJ,(F$3+2),FALSE)))</f>
        <v>3</v>
      </c>
      <c r="G151" s="95">
        <f>IF($C151 = "neg", (($D151+1) - VLOOKUP($B151,'Results-formatted 060121'!$A:$AJ,(G$3+2),FALSE)), IF($C151 = "pos-neg", (3+VLOOKUP($B151,'Results-formatted 060121'!$A:$AJ,(G$3+2),FALSE)), VLOOKUP($B151,'Results-formatted 060121'!$A:$AJ,(G$3+2),FALSE)))</f>
        <v>5</v>
      </c>
      <c r="H151" s="95">
        <f>IF($C151 = "neg", (($D151+1) - VLOOKUP($B151,'Results-formatted 060121'!$A:$AJ,(H$3+2),FALSE)), IF($C151 = "pos-neg", (3+VLOOKUP($B151,'Results-formatted 060121'!$A:$AJ,(H$3+2),FALSE)), VLOOKUP($B151,'Results-formatted 060121'!$A:$AJ,(H$3+2),FALSE)))</f>
        <v>1</v>
      </c>
      <c r="I151" s="95">
        <f>IF($C151 = "neg", (($D151+1) - VLOOKUP($B151,'Results-formatted 060121'!$A:$AJ,(I$3+2),FALSE)), IF($C151 = "pos-neg", (3+VLOOKUP($B151,'Results-formatted 060121'!$A:$AJ,(I$3+2),FALSE)), VLOOKUP($B151,'Results-formatted 060121'!$A:$AJ,(I$3+2),FALSE)))</f>
        <v>1</v>
      </c>
      <c r="J151" s="95">
        <f>IF($C151 = "neg", (($D151+1) - VLOOKUP($B151,'Results-formatted 060121'!$A:$AJ,(J$3+2),FALSE)), IF($C151 = "pos-neg", (3+VLOOKUP($B151,'Results-formatted 060121'!$A:$AJ,(J$3+2),FALSE)), VLOOKUP($B151,'Results-formatted 060121'!$A:$AJ,(J$3+2),FALSE)))</f>
        <v>3</v>
      </c>
      <c r="K151" s="95">
        <f>IF($C151 = "neg", (($D151+1) - VLOOKUP($B151,'Results-formatted 060121'!$A:$AJ,(K$3+2),FALSE)), IF($C151 = "pos-neg", (3+VLOOKUP($B151,'Results-formatted 060121'!$A:$AJ,(K$3+2),FALSE)), VLOOKUP($B151,'Results-formatted 060121'!$A:$AJ,(K$3+2),FALSE)))</f>
        <v>1</v>
      </c>
      <c r="L151" s="95">
        <f>IF($C151 = "neg", (($D151+1) - VLOOKUP($B151,'Results-formatted 060121'!$A:$AJ,(L$3+2),FALSE)), IF($C151 = "pos-neg", (3+VLOOKUP($B151,'Results-formatted 060121'!$A:$AJ,(L$3+2),FALSE)), VLOOKUP($B151,'Results-formatted 060121'!$A:$AJ,(L$3+2),FALSE)))</f>
        <v>1</v>
      </c>
      <c r="M151" s="95">
        <f>IF($C151 = "neg", (($D151+1) - VLOOKUP($B151,'Results-formatted 060121'!$A:$AJ,(M$3+2),FALSE)), IF($C151 = "pos-neg", (3+VLOOKUP($B151,'Results-formatted 060121'!$A:$AJ,(M$3+2),FALSE)), VLOOKUP($B151,'Results-formatted 060121'!$A:$AJ,(M$3+2),FALSE)))</f>
        <v>1</v>
      </c>
      <c r="N151" s="95">
        <f>IF($C151 = "neg", (($D151+1) - VLOOKUP($B151,'Results-formatted 060121'!$A:$AJ,(N$3+2),FALSE)), IF($C151 = "pos-neg", (3+VLOOKUP($B151,'Results-formatted 060121'!$A:$AJ,(N$3+2),FALSE)), VLOOKUP($B151,'Results-formatted 060121'!$A:$AJ,(N$3+2),FALSE)))</f>
        <v>4</v>
      </c>
      <c r="O151" s="95">
        <f>IF($C151 = "neg", (($D151+1) - VLOOKUP($B151,'Results-formatted 060121'!$A:$AJ,(O$3+2),FALSE)), IF($C151 = "pos-neg", (3+VLOOKUP($B151,'Results-formatted 060121'!$A:$AJ,(O$3+2),FALSE)), VLOOKUP($B151,'Results-formatted 060121'!$A:$AJ,(O$3+2),FALSE)))</f>
        <v>1</v>
      </c>
      <c r="P151" s="95">
        <f>IF($C151 = "neg", (($D151+1) - VLOOKUP($B151,'Results-formatted 060121'!$A:$AJ,(P$3+2),FALSE)), IF($C151 = "pos-neg", (3+VLOOKUP($B151,'Results-formatted 060121'!$A:$AJ,(P$3+2),FALSE)), VLOOKUP($B151,'Results-formatted 060121'!$A:$AJ,(P$3+2),FALSE)))</f>
        <v>3</v>
      </c>
      <c r="Q151" s="95">
        <f>IF($C151 = "neg", (($D151+1) - VLOOKUP($B151,'Results-formatted 060121'!$A:$AJ,(Q$3+2),FALSE)), IF($C151 = "pos-neg", (3+VLOOKUP($B151,'Results-formatted 060121'!$A:$AJ,(Q$3+2),FALSE)), VLOOKUP($B151,'Results-formatted 060121'!$A:$AJ,(Q$3+2),FALSE)))</f>
        <v>1</v>
      </c>
      <c r="R151" s="95">
        <f>IF($C151 = "neg", (($D151+1) - VLOOKUP($B151,'Results-formatted 060121'!$A:$AJ,(R$3+2),FALSE)), IF($C151 = "pos-neg", (3+VLOOKUP($B151,'Results-formatted 060121'!$A:$AJ,(R$3+2),FALSE)), VLOOKUP($B151,'Results-formatted 060121'!$A:$AJ,(R$3+2),FALSE)))</f>
        <v>1</v>
      </c>
      <c r="S151" s="95">
        <f>IF($C151 = "neg", (($D151+1) - VLOOKUP($B151,'Results-formatted 060121'!$A:$AJ,(S$3+2),FALSE)), IF($C151 = "pos-neg", (3+VLOOKUP($B151,'Results-formatted 060121'!$A:$AJ,(S$3+2),FALSE)), VLOOKUP($B151,'Results-formatted 060121'!$A:$AJ,(S$3+2),FALSE)))</f>
        <v>1</v>
      </c>
      <c r="T151" s="95">
        <f>IF($C151 = "neg", (($D151+1) - VLOOKUP($B151,'Results-formatted 060121'!$A:$AJ,(T$3+2),FALSE)), IF($C151 = "pos-neg", (3+VLOOKUP($B151,'Results-formatted 060121'!$A:$AJ,(T$3+2),FALSE)), VLOOKUP($B151,'Results-formatted 060121'!$A:$AJ,(T$3+2),FALSE)))</f>
        <v>1</v>
      </c>
      <c r="U151" s="95">
        <f>IF($C151 = "neg", (($D151+1) - VLOOKUP($B151,'Results-formatted 060121'!$A:$AJ,(U$3+2),FALSE)), IF($C151 = "pos-neg", (3+VLOOKUP($B151,'Results-formatted 060121'!$A:$AJ,(U$3+2),FALSE)), VLOOKUP($B151,'Results-formatted 060121'!$A:$AJ,(U$3+2),FALSE)))</f>
        <v>5</v>
      </c>
      <c r="V151" s="95">
        <f>IF($C151 = "neg", (($D151+1) - VLOOKUP($B151,'Results-formatted 060121'!$A:$AJ,(V$3+2),FALSE)), IF($C151 = "pos-neg", (3+VLOOKUP($B151,'Results-formatted 060121'!$A:$AJ,(V$3+2),FALSE)), VLOOKUP($B151,'Results-formatted 060121'!$A:$AJ,(V$3+2),FALSE)))</f>
        <v>1</v>
      </c>
      <c r="W151" s="95">
        <f>IF($C151 = "neg", (($D151+1) - VLOOKUP($B151,'Results-formatted 060121'!$A:$AJ,(W$3+2),FALSE)), IF($C151 = "pos-neg", (3+VLOOKUP($B151,'Results-formatted 060121'!$A:$AJ,(W$3+2),FALSE)), VLOOKUP($B151,'Results-formatted 060121'!$A:$AJ,(W$3+2),FALSE)))</f>
        <v>2</v>
      </c>
      <c r="X151" s="95">
        <f>IF($C151 = "neg", (($D151+1) - VLOOKUP($B151,'Results-formatted 060121'!$A:$AJ,(X$3+2),FALSE)), IF($C151 = "pos-neg", (3+VLOOKUP($B151,'Results-formatted 060121'!$A:$AJ,(X$3+2),FALSE)), VLOOKUP($B151,'Results-formatted 060121'!$A:$AJ,(X$3+2),FALSE)))</f>
        <v>1</v>
      </c>
      <c r="Y151" s="95">
        <f>IF($C151 = "neg", (($D151+1) - VLOOKUP($B151,'Results-formatted 060121'!$A:$AJ,(Y$3+2),FALSE)), IF($C151 = "pos-neg", (3+VLOOKUP($B151,'Results-formatted 060121'!$A:$AJ,(Y$3+2),FALSE)), VLOOKUP($B151,'Results-formatted 060121'!$A:$AJ,(Y$3+2),FALSE)))</f>
        <v>2</v>
      </c>
      <c r="Z151" s="95">
        <f>IF($C151 = "neg", (($D151+1) - VLOOKUP($B151,'Results-formatted 060121'!$A:$AJ,(Z$3+2),FALSE)), IF($C151 = "pos-neg", (3+VLOOKUP($B151,'Results-formatted 060121'!$A:$AJ,(Z$3+2),FALSE)), VLOOKUP($B151,'Results-formatted 060121'!$A:$AJ,(Z$3+2),FALSE)))</f>
        <v>1</v>
      </c>
      <c r="AA151" s="95">
        <f>IF($C151 = "neg", (($D151+1) - VLOOKUP($B151,'Results-formatted 060121'!$A:$AJ,(AA$3+2),FALSE)), IF($C151 = "pos-neg", (3+VLOOKUP($B151,'Results-formatted 060121'!$A:$AJ,(AA$3+2),FALSE)), VLOOKUP($B151,'Results-formatted 060121'!$A:$AJ,(AA$3+2),FALSE)))</f>
        <v>1</v>
      </c>
      <c r="AB151" s="95">
        <f>IF($C151 = "neg", (($D151+1) - VLOOKUP($B151,'Results-formatted 060121'!$A:$AJ,(AB$3+2),FALSE)), IF($C151 = "pos-neg", (3+VLOOKUP($B151,'Results-formatted 060121'!$A:$AJ,(AB$3+2),FALSE)), VLOOKUP($B151,'Results-formatted 060121'!$A:$AJ,(AB$3+2),FALSE)))</f>
        <v>4</v>
      </c>
      <c r="AC151" s="95">
        <f>IF($C151 = "neg", (($D151+1) - VLOOKUP($B151,'Results-formatted 060121'!$A:$AJ,(AC$3+2),FALSE)), IF($C151 = "pos-neg", (3+VLOOKUP($B151,'Results-formatted 060121'!$A:$AJ,(AC$3+2),FALSE)), VLOOKUP($B151,'Results-formatted 060121'!$A:$AJ,(AC$3+2),FALSE)))</f>
        <v>1</v>
      </c>
      <c r="AD151" s="95">
        <f>IF($C151 = "neg", (($D151+1) - VLOOKUP($B151,'Results-formatted 060121'!$A:$AJ,(AD$3+2),FALSE)), IF($C151 = "pos-neg", (3+VLOOKUP($B151,'Results-formatted 060121'!$A:$AJ,(AD$3+2),FALSE)), VLOOKUP($B151,'Results-formatted 060121'!$A:$AJ,(AD$3+2),FALSE)))</f>
        <v>2</v>
      </c>
      <c r="AE151" s="95">
        <f>IF($C151 = "neg", (($D151+1) - VLOOKUP($B151,'Results-formatted 060121'!$A:$AJ,(AE$3+2),FALSE)), IF($C151 = "pos-neg", (3+VLOOKUP($B151,'Results-formatted 060121'!$A:$AJ,(AE$3+2),FALSE)), VLOOKUP($B151,'Results-formatted 060121'!$A:$AJ,(AE$3+2),FALSE)))</f>
        <v>1</v>
      </c>
      <c r="AF151" s="95">
        <f>IF($C151 = "neg", (($D151+1) - VLOOKUP($B151,'Results-formatted 060121'!$A:$AJ,(AF$3+2),FALSE)), IF($C151 = "pos-neg", (3+VLOOKUP($B151,'Results-formatted 060121'!$A:$AJ,(AF$3+2),FALSE)), VLOOKUP($B151,'Results-formatted 060121'!$A:$AJ,(AF$3+2),FALSE)))</f>
        <v>1</v>
      </c>
      <c r="AG151" s="95">
        <f>IF($C151 = "neg", (($D151+1) - VLOOKUP($B151,'Results-formatted 060121'!$A:$AJ,(AG$3+2),FALSE)), IF($C151 = "pos-neg", (3+VLOOKUP($B151,'Results-formatted 060121'!$A:$AJ,(AG$3+2),FALSE)), VLOOKUP($B151,'Results-formatted 060121'!$A:$AJ,(AG$3+2),FALSE)))</f>
        <v>1</v>
      </c>
      <c r="AH151" s="95">
        <f>IF($C151 = "neg", (($D151+1) - VLOOKUP($B151,'Results-formatted 060121'!$A:$AJ,(AH$3+2),FALSE)), IF($C151 = "pos-neg", (3+VLOOKUP($B151,'Results-formatted 060121'!$A:$AJ,(AH$3+2),FALSE)), VLOOKUP($B151,'Results-formatted 060121'!$A:$AJ,(AH$3+2),FALSE)))</f>
        <v>2</v>
      </c>
      <c r="AI151" s="95">
        <f>IF($C151 = "neg", (($D151+1) - VLOOKUP($B151,'Results-formatted 060121'!$A:$AJ,(AI$3+2),FALSE)), IF($C151 = "pos-neg", (3+VLOOKUP($B151,'Results-formatted 060121'!$A:$AJ,(AI$3+2),FALSE)), VLOOKUP($B151,'Results-formatted 060121'!$A:$AJ,(AI$3+2),FALSE)))</f>
        <v>3</v>
      </c>
      <c r="AJ151" s="95">
        <f>IF($C151 = "neg", (($D151+1) - VLOOKUP($B151,'Results-formatted 060121'!$A:$AJ,(AJ$3+2),FALSE)), IF($C151 = "pos-neg", (3+VLOOKUP($B151,'Results-formatted 060121'!$A:$AJ,(AJ$3+2),FALSE)), VLOOKUP($B151,'Results-formatted 060121'!$A:$AJ,(AJ$3+2),FALSE)))</f>
        <v>1</v>
      </c>
      <c r="AK151" s="95">
        <f>IF($C151 = "neg", (($D151+1) - VLOOKUP($B151,'Results-formatted 060121'!$A:$AJ,(AK$3+2),FALSE)), IF($C151 = "pos-neg", (3+VLOOKUP($B151,'Results-formatted 060121'!$A:$AJ,(AK$3+2),FALSE)), VLOOKUP($B151,'Results-formatted 060121'!$A:$AJ,(AK$3+2),FALSE)))</f>
        <v>2</v>
      </c>
      <c r="AL151" s="95">
        <f>IF($C151 = "neg", (($D151+1) - VLOOKUP($B151,'Results-formatted 060121'!$A:$AJ,(AL$3+2),FALSE)), IF($C151 = "pos-neg", (3+VLOOKUP($B151,'Results-formatted 060121'!$A:$AJ,(AL$3+2),FALSE)), VLOOKUP($B151,'Results-formatted 060121'!$A:$AJ,(AL$3+2),FALSE)))</f>
        <v>2</v>
      </c>
      <c r="AM151" s="95">
        <f>IF($C151 = "neg", (($D151+1) - VLOOKUP($B151,'Results-formatted 060121'!$A:AJ,(AM$3+2),FALSE)), IF($C151 = "pos-neg", (3+VLOOKUP($B151,'Results-formatted 060121'!$A:AJ,(AM$3+2),FALSE)), VLOOKUP($B151,'Results-formatted 060121'!$A:AJ,(AM$3+2),FALSE)))</f>
        <v>1</v>
      </c>
      <c r="AN151" s="95">
        <f>IF($C151 = "neg", (($D151+1) - VLOOKUP($B151,'Results-formatted 060121'!$A:AK,(AN$3+2),FALSE)), IF($C151 = "pos-neg", (3+VLOOKUP($B151,'Results-formatted 060121'!$A:AK,(AN$3+2),FALSE)), VLOOKUP($B151,'Results-formatted 060121'!$A:AK,(AN$3+2),FALSE)))</f>
        <v>2</v>
      </c>
      <c r="AO151" s="95">
        <f>IF($C151 = "neg", (($D151+1) - VLOOKUP($B151,'Results-formatted 060121'!$A:AL,(AO$3+2),FALSE)), IF($C151 = "pos-neg", (3+VLOOKUP($B151,'Results-formatted 060121'!$A:AL,(AO$3+2),FALSE)), VLOOKUP($B151,'Results-formatted 060121'!$A:AL,(AO$3+2),FALSE)))</f>
        <v>1</v>
      </c>
      <c r="AP151" s="95">
        <f>IF($C151 = "neg", (($D151+1) - VLOOKUP($B151,'Results-formatted 060121'!$A:AM,(AP$3+2),FALSE)), IF($C151 = "pos-neg", (3+VLOOKUP($B151,'Results-formatted 060121'!$A:AM,(AP$3+2),FALSE)), VLOOKUP($B151,'Results-formatted 060121'!$A:AM,(AP$3+2),FALSE)))</f>
        <v>2</v>
      </c>
      <c r="AQ151" s="95">
        <f>IF($C151 = "neg", (($D151+1) - VLOOKUP($B151,'Results-formatted 060121'!$A:AN,(AQ$3+2),FALSE)), IF($C151 = "pos-neg", (3+VLOOKUP($B151,'Results-formatted 060121'!$A:AN,(AQ$3+2),FALSE)), VLOOKUP($B151,'Results-formatted 060121'!$A:AN,(AQ$3+2),FALSE)))</f>
        <v>1</v>
      </c>
      <c r="AR151" s="95">
        <f>IF($C151 = "neg", (($D151+1) - VLOOKUP($B151,'Results-formatted 060121'!$A:AO,(AR$3+2),FALSE)), IF($C151 = "pos-neg", (3+VLOOKUP($B151,'Results-formatted 060121'!$A:AO,(AR$3+2),FALSE)), VLOOKUP($B151,'Results-formatted 060121'!$A:AO,(AR$3+2),FALSE)))</f>
        <v>1</v>
      </c>
      <c r="AS151" s="95">
        <f>IF($C151 = "neg", (($D151+1) - VLOOKUP($B151,'Results-formatted 060121'!$A:AP,(AS$3+2),FALSE)), IF($C151 = "pos-neg", (3+VLOOKUP($B151,'Results-formatted 060121'!$A:AP,(AS$3+2),FALSE)), VLOOKUP($B151,'Results-formatted 060121'!$A:AP,(AS$3+2),FALSE)))</f>
        <v>1</v>
      </c>
      <c r="AT151" s="95">
        <f>IF($C151 = "neg", (($D151+1) - VLOOKUP($B151,'Results-formatted 060121'!$A:AQ,(AT$3+2),FALSE)), IF($C151 = "pos-neg", (3+VLOOKUP($B151,'Results-formatted 060121'!$A:AQ,(AT$3+2),FALSE)), VLOOKUP($B151,'Results-formatted 060121'!$A:AQ,(AT$3+2),FALSE)))</f>
        <v>1</v>
      </c>
      <c r="AU151" s="95">
        <f>IF($C151 = "neg", (($D151+1) - VLOOKUP($B151,'Results-formatted 060121'!$A:AR,(AU$3+2),FALSE)), IF($C151 = "pos-neg", (3+VLOOKUP($B151,'Results-formatted 060121'!$A:AR,(AU$3+2),FALSE)), VLOOKUP($B151,'Results-formatted 060121'!$A:AR,(AU$3+2),FALSE)))</f>
        <v>1</v>
      </c>
      <c r="AV151" s="95">
        <f>IF($C151 = "neg", (($D151+1) - VLOOKUP($B151,'Results-formatted 060121'!$A:AS,(AV$3+2),FALSE)), IF($C151 = "pos-neg", (3+VLOOKUP($B151,'Results-formatted 060121'!$A:AS,(AV$3+2),FALSE)), VLOOKUP($B151,'Results-formatted 060121'!$A:AS,(AV$3+2),FALSE)))</f>
        <v>1</v>
      </c>
      <c r="AW151" s="95">
        <f>IF($C151 = "neg", (($D151+1) - VLOOKUP($B151,'Results-formatted 060121'!$A:AT,(AW$3+2),FALSE)), IF($C151 = "pos-neg", (3+VLOOKUP($B151,'Results-formatted 060121'!$A:AT,(AW$3+2),FALSE)), VLOOKUP($B151,'Results-formatted 060121'!$A:AT,(AW$3+2),FALSE)))</f>
        <v>1</v>
      </c>
      <c r="AX151" s="95">
        <f>IF($C151 = "neg", (($D151+1) - VLOOKUP($B151,'Results-formatted 060121'!$A:AU,(AX$3+2),FALSE)), IF($C151 = "pos-neg", (3+VLOOKUP($B151,'Results-formatted 060121'!$A:AU,(AX$3+2),FALSE)), VLOOKUP($B151,'Results-formatted 060121'!$A:AU,(AX$3+2),FALSE)))</f>
        <v>1</v>
      </c>
      <c r="AY151" s="95">
        <f>IF($C151 = "neg", (($D151+1) - VLOOKUP($B151,'Results-formatted 060121'!$A:AV,(AY$3+2),FALSE)), IF($C151 = "pos-neg", (3+VLOOKUP($B151,'Results-formatted 060121'!$A:AV,(AY$3+2),FALSE)), VLOOKUP($B151,'Results-formatted 060121'!$A:AV,(AY$3+2),FALSE)))</f>
        <v>3</v>
      </c>
      <c r="AZ151" s="95">
        <f>IF($C151 = "neg", (($D151+1) - VLOOKUP($B151,'Results-formatted 060121'!$A:AW,(AZ$3+2),FALSE)), IF($C151 = "pos-neg", (3+VLOOKUP($B151,'Results-formatted 060121'!$A:AW,(AZ$3+2),FALSE)), VLOOKUP($B151,'Results-formatted 060121'!$A:AW,(AZ$3+2),FALSE)))</f>
        <v>1</v>
      </c>
      <c r="BA151" s="95">
        <f>IF($C151 = "neg", (($D151+1) - VLOOKUP($B151,'Results-formatted 060121'!$A:AX,(BA$3+2),FALSE)), IF($C151 = "pos-neg", (3+VLOOKUP($B151,'Results-formatted 060121'!$A:AX,(BA$3+2),FALSE)), VLOOKUP($B151,'Results-formatted 060121'!$A:AX,(BA$3+2),FALSE)))</f>
        <v>1</v>
      </c>
      <c r="BB151" s="95">
        <f>IF($C151 = "neg", (($D151+1) - VLOOKUP($B151,'Results-formatted 060121'!$A:AY,(BB$3+2),FALSE)), IF($C151 = "pos-neg", (3+VLOOKUP($B151,'Results-formatted 060121'!$A:AY,(BB$3+2),FALSE)), VLOOKUP($B151,'Results-formatted 060121'!$A:AY,(BB$3+2),FALSE)))</f>
        <v>1</v>
      </c>
      <c r="BC151" s="95">
        <f>IF($C151 = "neg", (($D151+1) - VLOOKUP($B151,'Results-formatted 060121'!$A:AZ,(BC$3+2),FALSE)), IF($C151 = "pos-neg", (3+VLOOKUP($B151,'Results-formatted 060121'!$A:AZ,(BC$3+2),FALSE)), VLOOKUP($B151,'Results-formatted 060121'!$A:AZ,(BC$3+2),FALSE)))</f>
        <v>2</v>
      </c>
      <c r="BD151" s="95">
        <f>IF($C151 = "neg", (($D151+1) - VLOOKUP($B151,'Results-formatted 060121'!$A:BA,(BD$3+2),FALSE)), IF($C151 = "pos-neg", (3+VLOOKUP($B151,'Results-formatted 060121'!$A:BA,(BD$3+2),FALSE)), VLOOKUP($B151,'Results-formatted 060121'!$A:BA,(BD$3+2),FALSE)))</f>
        <v>2</v>
      </c>
      <c r="BE151" s="95">
        <f>IF($C151 = "neg", (($D151+1) - VLOOKUP($B151,'Results-formatted 060121'!$A:BB,(BE$3+2),FALSE)), IF($C151 = "pos-neg", (3+VLOOKUP($B151,'Results-formatted 060121'!$A:BB,(BE$3+2),FALSE)), VLOOKUP($B151,'Results-formatted 060121'!$A:BB,(BE$3+2),FALSE)))</f>
        <v>1</v>
      </c>
      <c r="BF151" s="95">
        <f>IF($C151 = "neg", (($D151+1) - VLOOKUP($B151,'Results-formatted 060121'!$A:BC,(BF$3+2),FALSE)), IF($C151 = "pos-neg", (3+VLOOKUP($B151,'Results-formatted 060121'!$A:BC,(BF$3+2),FALSE)), VLOOKUP($B151,'Results-formatted 060121'!$A:BC,(BF$3+2),FALSE)))</f>
        <v>1</v>
      </c>
      <c r="BG151" s="95">
        <f>IF($C151 = "neg", (($D151+1) - VLOOKUP($B151,'Results-formatted 060121'!$A:BD,(BG$3+2),FALSE)), IF($C151 = "pos-neg", (3+VLOOKUP($B151,'Results-formatted 060121'!$A:BD,(BG$3+2),FALSE)), VLOOKUP($B151,'Results-formatted 060121'!$A:BD,(BG$3+2),FALSE)))</f>
        <v>1</v>
      </c>
      <c r="BH151" s="95">
        <f>IF($C151 = "neg", (($D151+1) - VLOOKUP($B151,'Results-formatted 060121'!$A:BE,(BH$3+2),FALSE)), IF($C151 = "pos-neg", (3+VLOOKUP($B151,'Results-formatted 060121'!$A:BE,(BH$3+2),FALSE)), VLOOKUP($B151,'Results-formatted 060121'!$A:BE,(BH$3+2),FALSE)))</f>
        <v>1</v>
      </c>
      <c r="BI151" s="95">
        <f>IF($C151 = "neg", (($D151+1) - VLOOKUP($B151,'Results-formatted 060121'!$A:BF,(BI$3+2),FALSE)), IF($C151 = "pos-neg", (3+VLOOKUP($B151,'Results-formatted 060121'!$A:BF,(BI$3+2),FALSE)), VLOOKUP($B151,'Results-formatted 060121'!$A:BF,(BI$3+2),FALSE)))</f>
        <v>1</v>
      </c>
      <c r="BJ151" s="95">
        <f>IF($C151 = "neg", (($D151+1) - VLOOKUP($B151,'Results-formatted 060121'!$A:BG,(BJ$3+2),FALSE)), IF($C151 = "pos-neg", (3+VLOOKUP($B151,'Results-formatted 060121'!$A:BG,(BJ$3+2),FALSE)), VLOOKUP($B151,'Results-formatted 060121'!$A:BG,(BJ$3+2),FALSE)))</f>
        <v>1</v>
      </c>
      <c r="BK151" s="95">
        <f>IF($C151 = "neg", (($D151+1) - VLOOKUP($B151,'Results-formatted 060121'!$A:BH,(BK$3+2),FALSE)), IF($C151 = "pos-neg", (3+VLOOKUP($B151,'Results-formatted 060121'!$A:BH,(BK$3+2),FALSE)), VLOOKUP($B151,'Results-formatted 060121'!$A:BH,(BK$3+2),FALSE)))</f>
        <v>1</v>
      </c>
      <c r="BL151" s="95">
        <f>IF($C151 = "neg", (($D151+1) - VLOOKUP($B151,'Results-formatted 060121'!$A:BI,(BL$3+2),FALSE)), IF($C151 = "pos-neg", (3+VLOOKUP($B151,'Results-formatted 060121'!$A:BI,(BL$3+2),FALSE)), VLOOKUP($B151,'Results-formatted 060121'!$A:BI,(BL$3+2),FALSE)))</f>
        <v>1</v>
      </c>
      <c r="BM151" s="95">
        <f>IF($C151 = "neg", (($D151+1) - VLOOKUP($B151,'Results-formatted 060121'!$A:BJ,(BM$3+2),FALSE)), IF($C151 = "pos-neg", (3+VLOOKUP($B151,'Results-formatted 060121'!$A:BJ,(BM$3+2),FALSE)), VLOOKUP($B151,'Results-formatted 060121'!$A:BJ,(BM$3+2),FALSE)))</f>
        <v>3</v>
      </c>
      <c r="BN151" s="95"/>
      <c r="BO151" s="95"/>
      <c r="BP151" s="95"/>
      <c r="BQ151" s="95"/>
      <c r="BR151" s="95"/>
      <c r="BS151" s="95"/>
      <c r="BT151" s="95"/>
      <c r="BU151" s="95"/>
      <c r="BV151" s="95"/>
      <c r="BW151" s="95"/>
      <c r="BX151" s="95"/>
      <c r="BY151" s="95"/>
      <c r="BZ151" s="95"/>
      <c r="CA151" s="95"/>
      <c r="CB151" s="95"/>
      <c r="CC151" s="95"/>
      <c r="CD151" s="99"/>
      <c r="CE151" s="25">
        <f t="shared" si="179"/>
        <v>1.6</v>
      </c>
      <c r="CF151" s="25">
        <f t="shared" si="58"/>
        <v>1.0284099954026449</v>
      </c>
    </row>
    <row r="152" spans="2:84" ht="42" x14ac:dyDescent="0.15">
      <c r="B152" s="84" t="s">
        <v>471</v>
      </c>
      <c r="C152" s="86" t="s">
        <v>224</v>
      </c>
      <c r="D152" s="2">
        <v>5</v>
      </c>
      <c r="E152" s="13" t="s">
        <v>950</v>
      </c>
      <c r="F152" s="95">
        <f>IF($C152 = "neg", (($D152+1) - VLOOKUP($B152,'Results-formatted 060121'!$A:$AJ,(F$3+2),FALSE)), IF($C152 = "pos-neg", (3+VLOOKUP($B152,'Results-formatted 060121'!$A:$AJ,(F$3+2),FALSE)), VLOOKUP($B152,'Results-formatted 060121'!$A:$AJ,(F$3+2),FALSE)))</f>
        <v>3</v>
      </c>
      <c r="G152" s="95">
        <f>IF($C152 = "neg", (($D152+1) - VLOOKUP($B152,'Results-formatted 060121'!$A:$AJ,(G$3+2),FALSE)), IF($C152 = "pos-neg", (3+VLOOKUP($B152,'Results-formatted 060121'!$A:$AJ,(G$3+2),FALSE)), VLOOKUP($B152,'Results-formatted 060121'!$A:$AJ,(G$3+2),FALSE)))</f>
        <v>5</v>
      </c>
      <c r="H152" s="95">
        <f>IF($C152 = "neg", (($D152+1) - VLOOKUP($B152,'Results-formatted 060121'!$A:$AJ,(H$3+2),FALSE)), IF($C152 = "pos-neg", (3+VLOOKUP($B152,'Results-formatted 060121'!$A:$AJ,(H$3+2),FALSE)), VLOOKUP($B152,'Results-formatted 060121'!$A:$AJ,(H$3+2),FALSE)))</f>
        <v>1</v>
      </c>
      <c r="I152" s="95">
        <f>IF($C152 = "neg", (($D152+1) - VLOOKUP($B152,'Results-formatted 060121'!$A:$AJ,(I$3+2),FALSE)), IF($C152 = "pos-neg", (3+VLOOKUP($B152,'Results-formatted 060121'!$A:$AJ,(I$3+2),FALSE)), VLOOKUP($B152,'Results-formatted 060121'!$A:$AJ,(I$3+2),FALSE)))</f>
        <v>2</v>
      </c>
      <c r="J152" s="95">
        <f>IF($C152 = "neg", (($D152+1) - VLOOKUP($B152,'Results-formatted 060121'!$A:$AJ,(J$3+2),FALSE)), IF($C152 = "pos-neg", (3+VLOOKUP($B152,'Results-formatted 060121'!$A:$AJ,(J$3+2),FALSE)), VLOOKUP($B152,'Results-formatted 060121'!$A:$AJ,(J$3+2),FALSE)))</f>
        <v>2</v>
      </c>
      <c r="K152" s="95">
        <f>IF($C152 = "neg", (($D152+1) - VLOOKUP($B152,'Results-formatted 060121'!$A:$AJ,(K$3+2),FALSE)), IF($C152 = "pos-neg", (3+VLOOKUP($B152,'Results-formatted 060121'!$A:$AJ,(K$3+2),FALSE)), VLOOKUP($B152,'Results-formatted 060121'!$A:$AJ,(K$3+2),FALSE)))</f>
        <v>2</v>
      </c>
      <c r="L152" s="95">
        <f>IF($C152 = "neg", (($D152+1) - VLOOKUP($B152,'Results-formatted 060121'!$A:$AJ,(L$3+2),FALSE)), IF($C152 = "pos-neg", (3+VLOOKUP($B152,'Results-formatted 060121'!$A:$AJ,(L$3+2),FALSE)), VLOOKUP($B152,'Results-formatted 060121'!$A:$AJ,(L$3+2),FALSE)))</f>
        <v>1</v>
      </c>
      <c r="M152" s="95">
        <f>IF($C152 = "neg", (($D152+1) - VLOOKUP($B152,'Results-formatted 060121'!$A:$AJ,(M$3+2),FALSE)), IF($C152 = "pos-neg", (3+VLOOKUP($B152,'Results-formatted 060121'!$A:$AJ,(M$3+2),FALSE)), VLOOKUP($B152,'Results-formatted 060121'!$A:$AJ,(M$3+2),FALSE)))</f>
        <v>1</v>
      </c>
      <c r="N152" s="95">
        <f>IF($C152 = "neg", (($D152+1) - VLOOKUP($B152,'Results-formatted 060121'!$A:$AJ,(N$3+2),FALSE)), IF($C152 = "pos-neg", (3+VLOOKUP($B152,'Results-formatted 060121'!$A:$AJ,(N$3+2),FALSE)), VLOOKUP($B152,'Results-formatted 060121'!$A:$AJ,(N$3+2),FALSE)))</f>
        <v>5</v>
      </c>
      <c r="O152" s="95">
        <f>IF($C152 = "neg", (($D152+1) - VLOOKUP($B152,'Results-formatted 060121'!$A:$AJ,(O$3+2),FALSE)), IF($C152 = "pos-neg", (3+VLOOKUP($B152,'Results-formatted 060121'!$A:$AJ,(O$3+2),FALSE)), VLOOKUP($B152,'Results-formatted 060121'!$A:$AJ,(O$3+2),FALSE)))</f>
        <v>1</v>
      </c>
      <c r="P152" s="95">
        <f>IF($C152 = "neg", (($D152+1) - VLOOKUP($B152,'Results-formatted 060121'!$A:$AJ,(P$3+2),FALSE)), IF($C152 = "pos-neg", (3+VLOOKUP($B152,'Results-formatted 060121'!$A:$AJ,(P$3+2),FALSE)), VLOOKUP($B152,'Results-formatted 060121'!$A:$AJ,(P$3+2),FALSE)))</f>
        <v>3</v>
      </c>
      <c r="Q152" s="95">
        <f>IF($C152 = "neg", (($D152+1) - VLOOKUP($B152,'Results-formatted 060121'!$A:$AJ,(Q$3+2),FALSE)), IF($C152 = "pos-neg", (3+VLOOKUP($B152,'Results-formatted 060121'!$A:$AJ,(Q$3+2),FALSE)), VLOOKUP($B152,'Results-formatted 060121'!$A:$AJ,(Q$3+2),FALSE)))</f>
        <v>1</v>
      </c>
      <c r="R152" s="95">
        <f>IF($C152 = "neg", (($D152+1) - VLOOKUP($B152,'Results-formatted 060121'!$A:$AJ,(R$3+2),FALSE)), IF($C152 = "pos-neg", (3+VLOOKUP($B152,'Results-formatted 060121'!$A:$AJ,(R$3+2),FALSE)), VLOOKUP($B152,'Results-formatted 060121'!$A:$AJ,(R$3+2),FALSE)))</f>
        <v>1</v>
      </c>
      <c r="S152" s="95">
        <f>IF($C152 = "neg", (($D152+1) - VLOOKUP($B152,'Results-formatted 060121'!$A:$AJ,(S$3+2),FALSE)), IF($C152 = "pos-neg", (3+VLOOKUP($B152,'Results-formatted 060121'!$A:$AJ,(S$3+2),FALSE)), VLOOKUP($B152,'Results-formatted 060121'!$A:$AJ,(S$3+2),FALSE)))</f>
        <v>4</v>
      </c>
      <c r="T152" s="95">
        <f>IF($C152 = "neg", (($D152+1) - VLOOKUP($B152,'Results-formatted 060121'!$A:$AJ,(T$3+2),FALSE)), IF($C152 = "pos-neg", (3+VLOOKUP($B152,'Results-formatted 060121'!$A:$AJ,(T$3+2),FALSE)), VLOOKUP($B152,'Results-formatted 060121'!$A:$AJ,(T$3+2),FALSE)))</f>
        <v>1</v>
      </c>
      <c r="U152" s="95">
        <f>IF($C152 = "neg", (($D152+1) - VLOOKUP($B152,'Results-formatted 060121'!$A:$AJ,(U$3+2),FALSE)), IF($C152 = "pos-neg", (3+VLOOKUP($B152,'Results-formatted 060121'!$A:$AJ,(U$3+2),FALSE)), VLOOKUP($B152,'Results-formatted 060121'!$A:$AJ,(U$3+2),FALSE)))</f>
        <v>1</v>
      </c>
      <c r="V152" s="95">
        <f>IF($C152 = "neg", (($D152+1) - VLOOKUP($B152,'Results-formatted 060121'!$A:$AJ,(V$3+2),FALSE)), IF($C152 = "pos-neg", (3+VLOOKUP($B152,'Results-formatted 060121'!$A:$AJ,(V$3+2),FALSE)), VLOOKUP($B152,'Results-formatted 060121'!$A:$AJ,(V$3+2),FALSE)))</f>
        <v>1</v>
      </c>
      <c r="W152" s="95">
        <f>IF($C152 = "neg", (($D152+1) - VLOOKUP($B152,'Results-formatted 060121'!$A:$AJ,(W$3+2),FALSE)), IF($C152 = "pos-neg", (3+VLOOKUP($B152,'Results-formatted 060121'!$A:$AJ,(W$3+2),FALSE)), VLOOKUP($B152,'Results-formatted 060121'!$A:$AJ,(W$3+2),FALSE)))</f>
        <v>2</v>
      </c>
      <c r="X152" s="95">
        <f>IF($C152 = "neg", (($D152+1) - VLOOKUP($B152,'Results-formatted 060121'!$A:$AJ,(X$3+2),FALSE)), IF($C152 = "pos-neg", (3+VLOOKUP($B152,'Results-formatted 060121'!$A:$AJ,(X$3+2),FALSE)), VLOOKUP($B152,'Results-formatted 060121'!$A:$AJ,(X$3+2),FALSE)))</f>
        <v>4</v>
      </c>
      <c r="Y152" s="95">
        <f>IF($C152 = "neg", (($D152+1) - VLOOKUP($B152,'Results-formatted 060121'!$A:$AJ,(Y$3+2),FALSE)), IF($C152 = "pos-neg", (3+VLOOKUP($B152,'Results-formatted 060121'!$A:$AJ,(Y$3+2),FALSE)), VLOOKUP($B152,'Results-formatted 060121'!$A:$AJ,(Y$3+2),FALSE)))</f>
        <v>2</v>
      </c>
      <c r="Z152" s="95">
        <f>IF($C152 = "neg", (($D152+1) - VLOOKUP($B152,'Results-formatted 060121'!$A:$AJ,(Z$3+2),FALSE)), IF($C152 = "pos-neg", (3+VLOOKUP($B152,'Results-formatted 060121'!$A:$AJ,(Z$3+2),FALSE)), VLOOKUP($B152,'Results-formatted 060121'!$A:$AJ,(Z$3+2),FALSE)))</f>
        <v>1</v>
      </c>
      <c r="AA152" s="95">
        <f>IF($C152 = "neg", (($D152+1) - VLOOKUP($B152,'Results-formatted 060121'!$A:$AJ,(AA$3+2),FALSE)), IF($C152 = "pos-neg", (3+VLOOKUP($B152,'Results-formatted 060121'!$A:$AJ,(AA$3+2),FALSE)), VLOOKUP($B152,'Results-formatted 060121'!$A:$AJ,(AA$3+2),FALSE)))</f>
        <v>1</v>
      </c>
      <c r="AB152" s="95">
        <f>IF($C152 = "neg", (($D152+1) - VLOOKUP($B152,'Results-formatted 060121'!$A:$AJ,(AB$3+2),FALSE)), IF($C152 = "pos-neg", (3+VLOOKUP($B152,'Results-formatted 060121'!$A:$AJ,(AB$3+2),FALSE)), VLOOKUP($B152,'Results-formatted 060121'!$A:$AJ,(AB$3+2),FALSE)))</f>
        <v>4</v>
      </c>
      <c r="AC152" s="95">
        <f>IF($C152 = "neg", (($D152+1) - VLOOKUP($B152,'Results-formatted 060121'!$A:$AJ,(AC$3+2),FALSE)), IF($C152 = "pos-neg", (3+VLOOKUP($B152,'Results-formatted 060121'!$A:$AJ,(AC$3+2),FALSE)), VLOOKUP($B152,'Results-formatted 060121'!$A:$AJ,(AC$3+2),FALSE)))</f>
        <v>1</v>
      </c>
      <c r="AD152" s="95">
        <f>IF($C152 = "neg", (($D152+1) - VLOOKUP($B152,'Results-formatted 060121'!$A:$AJ,(AD$3+2),FALSE)), IF($C152 = "pos-neg", (3+VLOOKUP($B152,'Results-formatted 060121'!$A:$AJ,(AD$3+2),FALSE)), VLOOKUP($B152,'Results-formatted 060121'!$A:$AJ,(AD$3+2),FALSE)))</f>
        <v>2</v>
      </c>
      <c r="AE152" s="95">
        <f>IF($C152 = "neg", (($D152+1) - VLOOKUP($B152,'Results-formatted 060121'!$A:$AJ,(AE$3+2),FALSE)), IF($C152 = "pos-neg", (3+VLOOKUP($B152,'Results-formatted 060121'!$A:$AJ,(AE$3+2),FALSE)), VLOOKUP($B152,'Results-formatted 060121'!$A:$AJ,(AE$3+2),FALSE)))</f>
        <v>1</v>
      </c>
      <c r="AF152" s="95">
        <f>IF($C152 = "neg", (($D152+1) - VLOOKUP($B152,'Results-formatted 060121'!$A:$AJ,(AF$3+2),FALSE)), IF($C152 = "pos-neg", (3+VLOOKUP($B152,'Results-formatted 060121'!$A:$AJ,(AF$3+2),FALSE)), VLOOKUP($B152,'Results-formatted 060121'!$A:$AJ,(AF$3+2),FALSE)))</f>
        <v>1</v>
      </c>
      <c r="AG152" s="95">
        <f>IF($C152 = "neg", (($D152+1) - VLOOKUP($B152,'Results-formatted 060121'!$A:$AJ,(AG$3+2),FALSE)), IF($C152 = "pos-neg", (3+VLOOKUP($B152,'Results-formatted 060121'!$A:$AJ,(AG$3+2),FALSE)), VLOOKUP($B152,'Results-formatted 060121'!$A:$AJ,(AG$3+2),FALSE)))</f>
        <v>1</v>
      </c>
      <c r="AH152" s="95">
        <f>IF($C152 = "neg", (($D152+1) - VLOOKUP($B152,'Results-formatted 060121'!$A:$AJ,(AH$3+2),FALSE)), IF($C152 = "pos-neg", (3+VLOOKUP($B152,'Results-formatted 060121'!$A:$AJ,(AH$3+2),FALSE)), VLOOKUP($B152,'Results-formatted 060121'!$A:$AJ,(AH$3+2),FALSE)))</f>
        <v>2</v>
      </c>
      <c r="AI152" s="95">
        <f>IF($C152 = "neg", (($D152+1) - VLOOKUP($B152,'Results-formatted 060121'!$A:$AJ,(AI$3+2),FALSE)), IF($C152 = "pos-neg", (3+VLOOKUP($B152,'Results-formatted 060121'!$A:$AJ,(AI$3+2),FALSE)), VLOOKUP($B152,'Results-formatted 060121'!$A:$AJ,(AI$3+2),FALSE)))</f>
        <v>3</v>
      </c>
      <c r="AJ152" s="95">
        <f>IF($C152 = "neg", (($D152+1) - VLOOKUP($B152,'Results-formatted 060121'!$A:$AJ,(AJ$3+2),FALSE)), IF($C152 = "pos-neg", (3+VLOOKUP($B152,'Results-formatted 060121'!$A:$AJ,(AJ$3+2),FALSE)), VLOOKUP($B152,'Results-formatted 060121'!$A:$AJ,(AJ$3+2),FALSE)))</f>
        <v>2</v>
      </c>
      <c r="AK152" s="95">
        <f>IF($C152 = "neg", (($D152+1) - VLOOKUP($B152,'Results-formatted 060121'!$A:$AJ,(AK$3+2),FALSE)), IF($C152 = "pos-neg", (3+VLOOKUP($B152,'Results-formatted 060121'!$A:$AJ,(AK$3+2),FALSE)), VLOOKUP($B152,'Results-formatted 060121'!$A:$AJ,(AK$3+2),FALSE)))</f>
        <v>3</v>
      </c>
      <c r="AL152" s="95">
        <f>IF($C152 = "neg", (($D152+1) - VLOOKUP($B152,'Results-formatted 060121'!$A:$AJ,(AL$3+2),FALSE)), IF($C152 = "pos-neg", (3+VLOOKUP($B152,'Results-formatted 060121'!$A:$AJ,(AL$3+2),FALSE)), VLOOKUP($B152,'Results-formatted 060121'!$A:$AJ,(AL$3+2),FALSE)))</f>
        <v>2</v>
      </c>
      <c r="AM152" s="95">
        <f>IF($C152 = "neg", (($D152+1) - VLOOKUP($B152,'Results-formatted 060121'!$A:AJ,(AM$3+2),FALSE)), IF($C152 = "pos-neg", (3+VLOOKUP($B152,'Results-formatted 060121'!$A:AJ,(AM$3+2),FALSE)), VLOOKUP($B152,'Results-formatted 060121'!$A:AJ,(AM$3+2),FALSE)))</f>
        <v>1</v>
      </c>
      <c r="AN152" s="95">
        <f>IF($C152 = "neg", (($D152+1) - VLOOKUP($B152,'Results-formatted 060121'!$A:AK,(AN$3+2),FALSE)), IF($C152 = "pos-neg", (3+VLOOKUP($B152,'Results-formatted 060121'!$A:AK,(AN$3+2),FALSE)), VLOOKUP($B152,'Results-formatted 060121'!$A:AK,(AN$3+2),FALSE)))</f>
        <v>2</v>
      </c>
      <c r="AO152" s="95">
        <f>IF($C152 = "neg", (($D152+1) - VLOOKUP($B152,'Results-formatted 060121'!$A:AL,(AO$3+2),FALSE)), IF($C152 = "pos-neg", (3+VLOOKUP($B152,'Results-formatted 060121'!$A:AL,(AO$3+2),FALSE)), VLOOKUP($B152,'Results-formatted 060121'!$A:AL,(AO$3+2),FALSE)))</f>
        <v>1</v>
      </c>
      <c r="AP152" s="95">
        <f>IF($C152 = "neg", (($D152+1) - VLOOKUP($B152,'Results-formatted 060121'!$A:AM,(AP$3+2),FALSE)), IF($C152 = "pos-neg", (3+VLOOKUP($B152,'Results-formatted 060121'!$A:AM,(AP$3+2),FALSE)), VLOOKUP($B152,'Results-formatted 060121'!$A:AM,(AP$3+2),FALSE)))</f>
        <v>2</v>
      </c>
      <c r="AQ152" s="95">
        <f>IF($C152 = "neg", (($D152+1) - VLOOKUP($B152,'Results-formatted 060121'!$A:AN,(AQ$3+2),FALSE)), IF($C152 = "pos-neg", (3+VLOOKUP($B152,'Results-formatted 060121'!$A:AN,(AQ$3+2),FALSE)), VLOOKUP($B152,'Results-formatted 060121'!$A:AN,(AQ$3+2),FALSE)))</f>
        <v>1</v>
      </c>
      <c r="AR152" s="95">
        <f>IF($C152 = "neg", (($D152+1) - VLOOKUP($B152,'Results-formatted 060121'!$A:AO,(AR$3+2),FALSE)), IF($C152 = "pos-neg", (3+VLOOKUP($B152,'Results-formatted 060121'!$A:AO,(AR$3+2),FALSE)), VLOOKUP($B152,'Results-formatted 060121'!$A:AO,(AR$3+2),FALSE)))</f>
        <v>1</v>
      </c>
      <c r="AS152" s="95">
        <f>IF($C152 = "neg", (($D152+1) - VLOOKUP($B152,'Results-formatted 060121'!$A:AP,(AS$3+2),FALSE)), IF($C152 = "pos-neg", (3+VLOOKUP($B152,'Results-formatted 060121'!$A:AP,(AS$3+2),FALSE)), VLOOKUP($B152,'Results-formatted 060121'!$A:AP,(AS$3+2),FALSE)))</f>
        <v>3</v>
      </c>
      <c r="AT152" s="95">
        <f>IF($C152 = "neg", (($D152+1) - VLOOKUP($B152,'Results-formatted 060121'!$A:AQ,(AT$3+2),FALSE)), IF($C152 = "pos-neg", (3+VLOOKUP($B152,'Results-formatted 060121'!$A:AQ,(AT$3+2),FALSE)), VLOOKUP($B152,'Results-formatted 060121'!$A:AQ,(AT$3+2),FALSE)))</f>
        <v>1</v>
      </c>
      <c r="AU152" s="95">
        <f>IF($C152 = "neg", (($D152+1) - VLOOKUP($B152,'Results-formatted 060121'!$A:AR,(AU$3+2),FALSE)), IF($C152 = "pos-neg", (3+VLOOKUP($B152,'Results-formatted 060121'!$A:AR,(AU$3+2),FALSE)), VLOOKUP($B152,'Results-formatted 060121'!$A:AR,(AU$3+2),FALSE)))</f>
        <v>1</v>
      </c>
      <c r="AV152" s="95">
        <f>IF($C152 = "neg", (($D152+1) - VLOOKUP($B152,'Results-formatted 060121'!$A:AS,(AV$3+2),FALSE)), IF($C152 = "pos-neg", (3+VLOOKUP($B152,'Results-formatted 060121'!$A:AS,(AV$3+2),FALSE)), VLOOKUP($B152,'Results-formatted 060121'!$A:AS,(AV$3+2),FALSE)))</f>
        <v>1</v>
      </c>
      <c r="AW152" s="95">
        <f>IF($C152 = "neg", (($D152+1) - VLOOKUP($B152,'Results-formatted 060121'!$A:AT,(AW$3+2),FALSE)), IF($C152 = "pos-neg", (3+VLOOKUP($B152,'Results-formatted 060121'!$A:AT,(AW$3+2),FALSE)), VLOOKUP($B152,'Results-formatted 060121'!$A:AT,(AW$3+2),FALSE)))</f>
        <v>1</v>
      </c>
      <c r="AX152" s="95">
        <f>IF($C152 = "neg", (($D152+1) - VLOOKUP($B152,'Results-formatted 060121'!$A:AU,(AX$3+2),FALSE)), IF($C152 = "pos-neg", (3+VLOOKUP($B152,'Results-formatted 060121'!$A:AU,(AX$3+2),FALSE)), VLOOKUP($B152,'Results-formatted 060121'!$A:AU,(AX$3+2),FALSE)))</f>
        <v>1</v>
      </c>
      <c r="AY152" s="95">
        <f>IF($C152 = "neg", (($D152+1) - VLOOKUP($B152,'Results-formatted 060121'!$A:AV,(AY$3+2),FALSE)), IF($C152 = "pos-neg", (3+VLOOKUP($B152,'Results-formatted 060121'!$A:AV,(AY$3+2),FALSE)), VLOOKUP($B152,'Results-formatted 060121'!$A:AV,(AY$3+2),FALSE)))</f>
        <v>3</v>
      </c>
      <c r="AZ152" s="95">
        <f>IF($C152 = "neg", (($D152+1) - VLOOKUP($B152,'Results-formatted 060121'!$A:AW,(AZ$3+2),FALSE)), IF($C152 = "pos-neg", (3+VLOOKUP($B152,'Results-formatted 060121'!$A:AW,(AZ$3+2),FALSE)), VLOOKUP($B152,'Results-formatted 060121'!$A:AW,(AZ$3+2),FALSE)))</f>
        <v>1</v>
      </c>
      <c r="BA152" s="95">
        <f>IF($C152 = "neg", (($D152+1) - VLOOKUP($B152,'Results-formatted 060121'!$A:AX,(BA$3+2),FALSE)), IF($C152 = "pos-neg", (3+VLOOKUP($B152,'Results-formatted 060121'!$A:AX,(BA$3+2),FALSE)), VLOOKUP($B152,'Results-formatted 060121'!$A:AX,(BA$3+2),FALSE)))</f>
        <v>1</v>
      </c>
      <c r="BB152" s="95">
        <f>IF($C152 = "neg", (($D152+1) - VLOOKUP($B152,'Results-formatted 060121'!$A:AY,(BB$3+2),FALSE)), IF($C152 = "pos-neg", (3+VLOOKUP($B152,'Results-formatted 060121'!$A:AY,(BB$3+2),FALSE)), VLOOKUP($B152,'Results-formatted 060121'!$A:AY,(BB$3+2),FALSE)))</f>
        <v>1</v>
      </c>
      <c r="BC152" s="95">
        <f>IF($C152 = "neg", (($D152+1) - VLOOKUP($B152,'Results-formatted 060121'!$A:AZ,(BC$3+2),FALSE)), IF($C152 = "pos-neg", (3+VLOOKUP($B152,'Results-formatted 060121'!$A:AZ,(BC$3+2),FALSE)), VLOOKUP($B152,'Results-formatted 060121'!$A:AZ,(BC$3+2),FALSE)))</f>
        <v>2</v>
      </c>
      <c r="BD152" s="95">
        <f>IF($C152 = "neg", (($D152+1) - VLOOKUP($B152,'Results-formatted 060121'!$A:BA,(BD$3+2),FALSE)), IF($C152 = "pos-neg", (3+VLOOKUP($B152,'Results-formatted 060121'!$A:BA,(BD$3+2),FALSE)), VLOOKUP($B152,'Results-formatted 060121'!$A:BA,(BD$3+2),FALSE)))</f>
        <v>3</v>
      </c>
      <c r="BE152" s="95">
        <f>IF($C152 = "neg", (($D152+1) - VLOOKUP($B152,'Results-formatted 060121'!$A:BB,(BE$3+2),FALSE)), IF($C152 = "pos-neg", (3+VLOOKUP($B152,'Results-formatted 060121'!$A:BB,(BE$3+2),FALSE)), VLOOKUP($B152,'Results-formatted 060121'!$A:BB,(BE$3+2),FALSE)))</f>
        <v>1</v>
      </c>
      <c r="BF152" s="95">
        <f>IF($C152 = "neg", (($D152+1) - VLOOKUP($B152,'Results-formatted 060121'!$A:BC,(BF$3+2),FALSE)), IF($C152 = "pos-neg", (3+VLOOKUP($B152,'Results-formatted 060121'!$A:BC,(BF$3+2),FALSE)), VLOOKUP($B152,'Results-formatted 060121'!$A:BC,(BF$3+2),FALSE)))</f>
        <v>1</v>
      </c>
      <c r="BG152" s="95">
        <f>IF($C152 = "neg", (($D152+1) - VLOOKUP($B152,'Results-formatted 060121'!$A:BD,(BG$3+2),FALSE)), IF($C152 = "pos-neg", (3+VLOOKUP($B152,'Results-formatted 060121'!$A:BD,(BG$3+2),FALSE)), VLOOKUP($B152,'Results-formatted 060121'!$A:BD,(BG$3+2),FALSE)))</f>
        <v>1</v>
      </c>
      <c r="BH152" s="95">
        <f>IF($C152 = "neg", (($D152+1) - VLOOKUP($B152,'Results-formatted 060121'!$A:BE,(BH$3+2),FALSE)), IF($C152 = "pos-neg", (3+VLOOKUP($B152,'Results-formatted 060121'!$A:BE,(BH$3+2),FALSE)), VLOOKUP($B152,'Results-formatted 060121'!$A:BE,(BH$3+2),FALSE)))</f>
        <v>1</v>
      </c>
      <c r="BI152" s="95">
        <f>IF($C152 = "neg", (($D152+1) - VLOOKUP($B152,'Results-formatted 060121'!$A:BF,(BI$3+2),FALSE)), IF($C152 = "pos-neg", (3+VLOOKUP($B152,'Results-formatted 060121'!$A:BF,(BI$3+2),FALSE)), VLOOKUP($B152,'Results-formatted 060121'!$A:BF,(BI$3+2),FALSE)))</f>
        <v>1</v>
      </c>
      <c r="BJ152" s="95">
        <f>IF($C152 = "neg", (($D152+1) - VLOOKUP($B152,'Results-formatted 060121'!$A:BG,(BJ$3+2),FALSE)), IF($C152 = "pos-neg", (3+VLOOKUP($B152,'Results-formatted 060121'!$A:BG,(BJ$3+2),FALSE)), VLOOKUP($B152,'Results-formatted 060121'!$A:BG,(BJ$3+2),FALSE)))</f>
        <v>1</v>
      </c>
      <c r="BK152" s="95">
        <f>IF($C152 = "neg", (($D152+1) - VLOOKUP($B152,'Results-formatted 060121'!$A:BH,(BK$3+2),FALSE)), IF($C152 = "pos-neg", (3+VLOOKUP($B152,'Results-formatted 060121'!$A:BH,(BK$3+2),FALSE)), VLOOKUP($B152,'Results-formatted 060121'!$A:BH,(BK$3+2),FALSE)))</f>
        <v>1</v>
      </c>
      <c r="BL152" s="95">
        <f>IF($C152 = "neg", (($D152+1) - VLOOKUP($B152,'Results-formatted 060121'!$A:BI,(BL$3+2),FALSE)), IF($C152 = "pos-neg", (3+VLOOKUP($B152,'Results-formatted 060121'!$A:BI,(BL$3+2),FALSE)), VLOOKUP($B152,'Results-formatted 060121'!$A:BI,(BL$3+2),FALSE)))</f>
        <v>1</v>
      </c>
      <c r="BM152" s="95">
        <f>IF($C152 = "neg", (($D152+1) - VLOOKUP($B152,'Results-formatted 060121'!$A:BJ,(BM$3+2),FALSE)), IF($C152 = "pos-neg", (3+VLOOKUP($B152,'Results-formatted 060121'!$A:BJ,(BM$3+2),FALSE)), VLOOKUP($B152,'Results-formatted 060121'!$A:BJ,(BM$3+2),FALSE)))</f>
        <v>3</v>
      </c>
      <c r="BN152" s="95"/>
      <c r="BO152" s="95"/>
      <c r="BP152" s="95"/>
      <c r="BQ152" s="95"/>
      <c r="BR152" s="95"/>
      <c r="BS152" s="95"/>
      <c r="BT152" s="95"/>
      <c r="BU152" s="95"/>
      <c r="BV152" s="95"/>
      <c r="BW152" s="95"/>
      <c r="BX152" s="95"/>
      <c r="BY152" s="95"/>
      <c r="BZ152" s="95"/>
      <c r="CA152" s="95"/>
      <c r="CB152" s="95"/>
      <c r="CC152" s="95"/>
      <c r="CD152" s="99"/>
      <c r="CE152" s="25">
        <f t="shared" si="179"/>
        <v>1.75</v>
      </c>
      <c r="CF152" s="25">
        <f t="shared" si="58"/>
        <v>1.083387656178213</v>
      </c>
    </row>
    <row r="153" spans="2:84" ht="42" x14ac:dyDescent="0.15">
      <c r="B153" s="84" t="s">
        <v>472</v>
      </c>
      <c r="C153" s="86" t="s">
        <v>224</v>
      </c>
      <c r="D153" s="2">
        <v>5</v>
      </c>
      <c r="E153" s="13" t="s">
        <v>951</v>
      </c>
      <c r="F153" s="95">
        <f>IF($C153 = "neg", (($D153+1) - VLOOKUP($B153,'Results-formatted 060121'!$A:$AJ,(F$3+2),FALSE)), IF($C153 = "pos-neg", (3+VLOOKUP($B153,'Results-formatted 060121'!$A:$AJ,(F$3+2),FALSE)), VLOOKUP($B153,'Results-formatted 060121'!$A:$AJ,(F$3+2),FALSE)))</f>
        <v>3</v>
      </c>
      <c r="G153" s="95">
        <f>IF($C153 = "neg", (($D153+1) - VLOOKUP($B153,'Results-formatted 060121'!$A:$AJ,(G$3+2),FALSE)), IF($C153 = "pos-neg", (3+VLOOKUP($B153,'Results-formatted 060121'!$A:$AJ,(G$3+2),FALSE)), VLOOKUP($B153,'Results-formatted 060121'!$A:$AJ,(G$3+2),FALSE)))</f>
        <v>5</v>
      </c>
      <c r="H153" s="95">
        <f>IF($C153 = "neg", (($D153+1) - VLOOKUP($B153,'Results-formatted 060121'!$A:$AJ,(H$3+2),FALSE)), IF($C153 = "pos-neg", (3+VLOOKUP($B153,'Results-formatted 060121'!$A:$AJ,(H$3+2),FALSE)), VLOOKUP($B153,'Results-formatted 060121'!$A:$AJ,(H$3+2),FALSE)))</f>
        <v>4</v>
      </c>
      <c r="I153" s="95">
        <f>IF($C153 = "neg", (($D153+1) - VLOOKUP($B153,'Results-formatted 060121'!$A:$AJ,(I$3+2),FALSE)), IF($C153 = "pos-neg", (3+VLOOKUP($B153,'Results-formatted 060121'!$A:$AJ,(I$3+2),FALSE)), VLOOKUP($B153,'Results-formatted 060121'!$A:$AJ,(I$3+2),FALSE)))</f>
        <v>5</v>
      </c>
      <c r="J153" s="95">
        <f>IF($C153 = "neg", (($D153+1) - VLOOKUP($B153,'Results-formatted 060121'!$A:$AJ,(J$3+2),FALSE)), IF($C153 = "pos-neg", (3+VLOOKUP($B153,'Results-formatted 060121'!$A:$AJ,(J$3+2),FALSE)), VLOOKUP($B153,'Results-formatted 060121'!$A:$AJ,(J$3+2),FALSE)))</f>
        <v>3</v>
      </c>
      <c r="K153" s="95">
        <f>IF($C153 = "neg", (($D153+1) - VLOOKUP($B153,'Results-formatted 060121'!$A:$AJ,(K$3+2),FALSE)), IF($C153 = "pos-neg", (3+VLOOKUP($B153,'Results-formatted 060121'!$A:$AJ,(K$3+2),FALSE)), VLOOKUP($B153,'Results-formatted 060121'!$A:$AJ,(K$3+2),FALSE)))</f>
        <v>5</v>
      </c>
      <c r="L153" s="95">
        <f>IF($C153 = "neg", (($D153+1) - VLOOKUP($B153,'Results-formatted 060121'!$A:$AJ,(L$3+2),FALSE)), IF($C153 = "pos-neg", (3+VLOOKUP($B153,'Results-formatted 060121'!$A:$AJ,(L$3+2),FALSE)), VLOOKUP($B153,'Results-formatted 060121'!$A:$AJ,(L$3+2),FALSE)))</f>
        <v>4</v>
      </c>
      <c r="M153" s="95">
        <f>IF($C153 = "neg", (($D153+1) - VLOOKUP($B153,'Results-formatted 060121'!$A:$AJ,(M$3+2),FALSE)), IF($C153 = "pos-neg", (3+VLOOKUP($B153,'Results-formatted 060121'!$A:$AJ,(M$3+2),FALSE)), VLOOKUP($B153,'Results-formatted 060121'!$A:$AJ,(M$3+2),FALSE)))</f>
        <v>5</v>
      </c>
      <c r="N153" s="95">
        <f>IF($C153 = "neg", (($D153+1) - VLOOKUP($B153,'Results-formatted 060121'!$A:$AJ,(N$3+2),FALSE)), IF($C153 = "pos-neg", (3+VLOOKUP($B153,'Results-formatted 060121'!$A:$AJ,(N$3+2),FALSE)), VLOOKUP($B153,'Results-formatted 060121'!$A:$AJ,(N$3+2),FALSE)))</f>
        <v>4</v>
      </c>
      <c r="O153" s="95">
        <f>IF($C153 = "neg", (($D153+1) - VLOOKUP($B153,'Results-formatted 060121'!$A:$AJ,(O$3+2),FALSE)), IF($C153 = "pos-neg", (3+VLOOKUP($B153,'Results-formatted 060121'!$A:$AJ,(O$3+2),FALSE)), VLOOKUP($B153,'Results-formatted 060121'!$A:$AJ,(O$3+2),FALSE)))</f>
        <v>5</v>
      </c>
      <c r="P153" s="95">
        <f>IF($C153 = "neg", (($D153+1) - VLOOKUP($B153,'Results-formatted 060121'!$A:$AJ,(P$3+2),FALSE)), IF($C153 = "pos-neg", (3+VLOOKUP($B153,'Results-formatted 060121'!$A:$AJ,(P$3+2),FALSE)), VLOOKUP($B153,'Results-formatted 060121'!$A:$AJ,(P$3+2),FALSE)))</f>
        <v>3</v>
      </c>
      <c r="Q153" s="95">
        <f>IF($C153 = "neg", (($D153+1) - VLOOKUP($B153,'Results-formatted 060121'!$A:$AJ,(Q$3+2),FALSE)), IF($C153 = "pos-neg", (3+VLOOKUP($B153,'Results-formatted 060121'!$A:$AJ,(Q$3+2),FALSE)), VLOOKUP($B153,'Results-formatted 060121'!$A:$AJ,(Q$3+2),FALSE)))</f>
        <v>5</v>
      </c>
      <c r="R153" s="95">
        <f>IF($C153 = "neg", (($D153+1) - VLOOKUP($B153,'Results-formatted 060121'!$A:$AJ,(R$3+2),FALSE)), IF($C153 = "pos-neg", (3+VLOOKUP($B153,'Results-formatted 060121'!$A:$AJ,(R$3+2),FALSE)), VLOOKUP($B153,'Results-formatted 060121'!$A:$AJ,(R$3+2),FALSE)))</f>
        <v>5</v>
      </c>
      <c r="S153" s="95">
        <f>IF($C153 = "neg", (($D153+1) - VLOOKUP($B153,'Results-formatted 060121'!$A:$AJ,(S$3+2),FALSE)), IF($C153 = "pos-neg", (3+VLOOKUP($B153,'Results-formatted 060121'!$A:$AJ,(S$3+2),FALSE)), VLOOKUP($B153,'Results-formatted 060121'!$A:$AJ,(S$3+2),FALSE)))</f>
        <v>5</v>
      </c>
      <c r="T153" s="95">
        <f>IF($C153 = "neg", (($D153+1) - VLOOKUP($B153,'Results-formatted 060121'!$A:$AJ,(T$3+2),FALSE)), IF($C153 = "pos-neg", (3+VLOOKUP($B153,'Results-formatted 060121'!$A:$AJ,(T$3+2),FALSE)), VLOOKUP($B153,'Results-formatted 060121'!$A:$AJ,(T$3+2),FALSE)))</f>
        <v>5</v>
      </c>
      <c r="U153" s="95">
        <f>IF($C153 = "neg", (($D153+1) - VLOOKUP($B153,'Results-formatted 060121'!$A:$AJ,(U$3+2),FALSE)), IF($C153 = "pos-neg", (3+VLOOKUP($B153,'Results-formatted 060121'!$A:$AJ,(U$3+2),FALSE)), VLOOKUP($B153,'Results-formatted 060121'!$A:$AJ,(U$3+2),FALSE)))</f>
        <v>5</v>
      </c>
      <c r="V153" s="95">
        <f>IF($C153 = "neg", (($D153+1) - VLOOKUP($B153,'Results-formatted 060121'!$A:$AJ,(V$3+2),FALSE)), IF($C153 = "pos-neg", (3+VLOOKUP($B153,'Results-formatted 060121'!$A:$AJ,(V$3+2),FALSE)), VLOOKUP($B153,'Results-formatted 060121'!$A:$AJ,(V$3+2),FALSE)))</f>
        <v>4</v>
      </c>
      <c r="W153" s="95">
        <f>IF($C153 = "neg", (($D153+1) - VLOOKUP($B153,'Results-formatted 060121'!$A:$AJ,(W$3+2),FALSE)), IF($C153 = "pos-neg", (3+VLOOKUP($B153,'Results-formatted 060121'!$A:$AJ,(W$3+2),FALSE)), VLOOKUP($B153,'Results-formatted 060121'!$A:$AJ,(W$3+2),FALSE)))</f>
        <v>4</v>
      </c>
      <c r="X153" s="95">
        <f>IF($C153 = "neg", (($D153+1) - VLOOKUP($B153,'Results-formatted 060121'!$A:$AJ,(X$3+2),FALSE)), IF($C153 = "pos-neg", (3+VLOOKUP($B153,'Results-formatted 060121'!$A:$AJ,(X$3+2),FALSE)), VLOOKUP($B153,'Results-formatted 060121'!$A:$AJ,(X$3+2),FALSE)))</f>
        <v>5</v>
      </c>
      <c r="Y153" s="95">
        <f>IF($C153 = "neg", (($D153+1) - VLOOKUP($B153,'Results-formatted 060121'!$A:$AJ,(Y$3+2),FALSE)), IF($C153 = "pos-neg", (3+VLOOKUP($B153,'Results-formatted 060121'!$A:$AJ,(Y$3+2),FALSE)), VLOOKUP($B153,'Results-formatted 060121'!$A:$AJ,(Y$3+2),FALSE)))</f>
        <v>4</v>
      </c>
      <c r="Z153" s="95">
        <f>IF($C153 = "neg", (($D153+1) - VLOOKUP($B153,'Results-formatted 060121'!$A:$AJ,(Z$3+2),FALSE)), IF($C153 = "pos-neg", (3+VLOOKUP($B153,'Results-formatted 060121'!$A:$AJ,(Z$3+2),FALSE)), VLOOKUP($B153,'Results-formatted 060121'!$A:$AJ,(Z$3+2),FALSE)))</f>
        <v>3</v>
      </c>
      <c r="AA153" s="95">
        <f>IF($C153 = "neg", (($D153+1) - VLOOKUP($B153,'Results-formatted 060121'!$A:$AJ,(AA$3+2),FALSE)), IF($C153 = "pos-neg", (3+VLOOKUP($B153,'Results-formatted 060121'!$A:$AJ,(AA$3+2),FALSE)), VLOOKUP($B153,'Results-formatted 060121'!$A:$AJ,(AA$3+2),FALSE)))</f>
        <v>4</v>
      </c>
      <c r="AB153" s="95">
        <f>IF($C153 = "neg", (($D153+1) - VLOOKUP($B153,'Results-formatted 060121'!$A:$AJ,(AB$3+2),FALSE)), IF($C153 = "pos-neg", (3+VLOOKUP($B153,'Results-formatted 060121'!$A:$AJ,(AB$3+2),FALSE)), VLOOKUP($B153,'Results-formatted 060121'!$A:$AJ,(AB$3+2),FALSE)))</f>
        <v>4</v>
      </c>
      <c r="AC153" s="95">
        <f>IF($C153 = "neg", (($D153+1) - VLOOKUP($B153,'Results-formatted 060121'!$A:$AJ,(AC$3+2),FALSE)), IF($C153 = "pos-neg", (3+VLOOKUP($B153,'Results-formatted 060121'!$A:$AJ,(AC$3+2),FALSE)), VLOOKUP($B153,'Results-formatted 060121'!$A:$AJ,(AC$3+2),FALSE)))</f>
        <v>2</v>
      </c>
      <c r="AD153" s="95">
        <f>IF($C153 = "neg", (($D153+1) - VLOOKUP($B153,'Results-formatted 060121'!$A:$AJ,(AD$3+2),FALSE)), IF($C153 = "pos-neg", (3+VLOOKUP($B153,'Results-formatted 060121'!$A:$AJ,(AD$3+2),FALSE)), VLOOKUP($B153,'Results-formatted 060121'!$A:$AJ,(AD$3+2),FALSE)))</f>
        <v>4</v>
      </c>
      <c r="AE153" s="95">
        <f>IF($C153 = "neg", (($D153+1) - VLOOKUP($B153,'Results-formatted 060121'!$A:$AJ,(AE$3+2),FALSE)), IF($C153 = "pos-neg", (3+VLOOKUP($B153,'Results-formatted 060121'!$A:$AJ,(AE$3+2),FALSE)), VLOOKUP($B153,'Results-formatted 060121'!$A:$AJ,(AE$3+2),FALSE)))</f>
        <v>5</v>
      </c>
      <c r="AF153" s="95">
        <f>IF($C153 = "neg", (($D153+1) - VLOOKUP($B153,'Results-formatted 060121'!$A:$AJ,(AF$3+2),FALSE)), IF($C153 = "pos-neg", (3+VLOOKUP($B153,'Results-formatted 060121'!$A:$AJ,(AF$3+2),FALSE)), VLOOKUP($B153,'Results-formatted 060121'!$A:$AJ,(AF$3+2),FALSE)))</f>
        <v>4</v>
      </c>
      <c r="AG153" s="95">
        <f>IF($C153 = "neg", (($D153+1) - VLOOKUP($B153,'Results-formatted 060121'!$A:$AJ,(AG$3+2),FALSE)), IF($C153 = "pos-neg", (3+VLOOKUP($B153,'Results-formatted 060121'!$A:$AJ,(AG$3+2),FALSE)), VLOOKUP($B153,'Results-formatted 060121'!$A:$AJ,(AG$3+2),FALSE)))</f>
        <v>5</v>
      </c>
      <c r="AH153" s="95">
        <f>IF($C153 = "neg", (($D153+1) - VLOOKUP($B153,'Results-formatted 060121'!$A:$AJ,(AH$3+2),FALSE)), IF($C153 = "pos-neg", (3+VLOOKUP($B153,'Results-formatted 060121'!$A:$AJ,(AH$3+2),FALSE)), VLOOKUP($B153,'Results-formatted 060121'!$A:$AJ,(AH$3+2),FALSE)))</f>
        <v>5</v>
      </c>
      <c r="AI153" s="95">
        <f>IF($C153 = "neg", (($D153+1) - VLOOKUP($B153,'Results-formatted 060121'!$A:$AJ,(AI$3+2),FALSE)), IF($C153 = "pos-neg", (3+VLOOKUP($B153,'Results-formatted 060121'!$A:$AJ,(AI$3+2),FALSE)), VLOOKUP($B153,'Results-formatted 060121'!$A:$AJ,(AI$3+2),FALSE)))</f>
        <v>4</v>
      </c>
      <c r="AJ153" s="95">
        <f>IF($C153 = "neg", (($D153+1) - VLOOKUP($B153,'Results-formatted 060121'!$A:$AJ,(AJ$3+2),FALSE)), IF($C153 = "pos-neg", (3+VLOOKUP($B153,'Results-formatted 060121'!$A:$AJ,(AJ$3+2),FALSE)), VLOOKUP($B153,'Results-formatted 060121'!$A:$AJ,(AJ$3+2),FALSE)))</f>
        <v>5</v>
      </c>
      <c r="AK153" s="95">
        <f>IF($C153 = "neg", (($D153+1) - VLOOKUP($B153,'Results-formatted 060121'!$A:$AJ,(AK$3+2),FALSE)), IF($C153 = "pos-neg", (3+VLOOKUP($B153,'Results-formatted 060121'!$A:$AJ,(AK$3+2),FALSE)), VLOOKUP($B153,'Results-formatted 060121'!$A:$AJ,(AK$3+2),FALSE)))</f>
        <v>4</v>
      </c>
      <c r="AL153" s="95">
        <f>IF($C153 = "neg", (($D153+1) - VLOOKUP($B153,'Results-formatted 060121'!$A:$AJ,(AL$3+2),FALSE)), IF($C153 = "pos-neg", (3+VLOOKUP($B153,'Results-formatted 060121'!$A:$AJ,(AL$3+2),FALSE)), VLOOKUP($B153,'Results-formatted 060121'!$A:$AJ,(AL$3+2),FALSE)))</f>
        <v>4</v>
      </c>
      <c r="AM153" s="95">
        <f>IF($C153 = "neg", (($D153+1) - VLOOKUP($B153,'Results-formatted 060121'!$A:AJ,(AM$3+2),FALSE)), IF($C153 = "pos-neg", (3+VLOOKUP($B153,'Results-formatted 060121'!$A:AJ,(AM$3+2),FALSE)), VLOOKUP($B153,'Results-formatted 060121'!$A:AJ,(AM$3+2),FALSE)))</f>
        <v>5</v>
      </c>
      <c r="AN153" s="95">
        <f>IF($C153 = "neg", (($D153+1) - VLOOKUP($B153,'Results-formatted 060121'!$A:AK,(AN$3+2),FALSE)), IF($C153 = "pos-neg", (3+VLOOKUP($B153,'Results-formatted 060121'!$A:AK,(AN$3+2),FALSE)), VLOOKUP($B153,'Results-formatted 060121'!$A:AK,(AN$3+2),FALSE)))</f>
        <v>3</v>
      </c>
      <c r="AO153" s="95">
        <f>IF($C153 = "neg", (($D153+1) - VLOOKUP($B153,'Results-formatted 060121'!$A:AL,(AO$3+2),FALSE)), IF($C153 = "pos-neg", (3+VLOOKUP($B153,'Results-formatted 060121'!$A:AL,(AO$3+2),FALSE)), VLOOKUP($B153,'Results-formatted 060121'!$A:AL,(AO$3+2),FALSE)))</f>
        <v>4</v>
      </c>
      <c r="AP153" s="95">
        <f>IF($C153 = "neg", (($D153+1) - VLOOKUP($B153,'Results-formatted 060121'!$A:AM,(AP$3+2),FALSE)), IF($C153 = "pos-neg", (3+VLOOKUP($B153,'Results-formatted 060121'!$A:AM,(AP$3+2),FALSE)), VLOOKUP($B153,'Results-formatted 060121'!$A:AM,(AP$3+2),FALSE)))</f>
        <v>5</v>
      </c>
      <c r="AQ153" s="95">
        <f>IF($C153 = "neg", (($D153+1) - VLOOKUP($B153,'Results-formatted 060121'!$A:AN,(AQ$3+2),FALSE)), IF($C153 = "pos-neg", (3+VLOOKUP($B153,'Results-formatted 060121'!$A:AN,(AQ$3+2),FALSE)), VLOOKUP($B153,'Results-formatted 060121'!$A:AN,(AQ$3+2),FALSE)))</f>
        <v>5</v>
      </c>
      <c r="AR153" s="95">
        <f>IF($C153 = "neg", (($D153+1) - VLOOKUP($B153,'Results-formatted 060121'!$A:AO,(AR$3+2),FALSE)), IF($C153 = "pos-neg", (3+VLOOKUP($B153,'Results-formatted 060121'!$A:AO,(AR$3+2),FALSE)), VLOOKUP($B153,'Results-formatted 060121'!$A:AO,(AR$3+2),FALSE)))</f>
        <v>5</v>
      </c>
      <c r="AS153" s="95">
        <f>IF($C153 = "neg", (($D153+1) - VLOOKUP($B153,'Results-formatted 060121'!$A:AP,(AS$3+2),FALSE)), IF($C153 = "pos-neg", (3+VLOOKUP($B153,'Results-formatted 060121'!$A:AP,(AS$3+2),FALSE)), VLOOKUP($B153,'Results-formatted 060121'!$A:AP,(AS$3+2),FALSE)))</f>
        <v>5</v>
      </c>
      <c r="AT153" s="95">
        <f>IF($C153 = "neg", (($D153+1) - VLOOKUP($B153,'Results-formatted 060121'!$A:AQ,(AT$3+2),FALSE)), IF($C153 = "pos-neg", (3+VLOOKUP($B153,'Results-formatted 060121'!$A:AQ,(AT$3+2),FALSE)), VLOOKUP($B153,'Results-formatted 060121'!$A:AQ,(AT$3+2),FALSE)))</f>
        <v>5</v>
      </c>
      <c r="AU153" s="95">
        <f>IF($C153 = "neg", (($D153+1) - VLOOKUP($B153,'Results-formatted 060121'!$A:AR,(AU$3+2),FALSE)), IF($C153 = "pos-neg", (3+VLOOKUP($B153,'Results-formatted 060121'!$A:AR,(AU$3+2),FALSE)), VLOOKUP($B153,'Results-formatted 060121'!$A:AR,(AU$3+2),FALSE)))</f>
        <v>5</v>
      </c>
      <c r="AV153" s="95">
        <f>IF($C153 = "neg", (($D153+1) - VLOOKUP($B153,'Results-formatted 060121'!$A:AS,(AV$3+2),FALSE)), IF($C153 = "pos-neg", (3+VLOOKUP($B153,'Results-formatted 060121'!$A:AS,(AV$3+2),FALSE)), VLOOKUP($B153,'Results-formatted 060121'!$A:AS,(AV$3+2),FALSE)))</f>
        <v>1</v>
      </c>
      <c r="AW153" s="95">
        <f>IF($C153 = "neg", (($D153+1) - VLOOKUP($B153,'Results-formatted 060121'!$A:AT,(AW$3+2),FALSE)), IF($C153 = "pos-neg", (3+VLOOKUP($B153,'Results-formatted 060121'!$A:AT,(AW$3+2),FALSE)), VLOOKUP($B153,'Results-formatted 060121'!$A:AT,(AW$3+2),FALSE)))</f>
        <v>4</v>
      </c>
      <c r="AX153" s="95">
        <f>IF($C153 = "neg", (($D153+1) - VLOOKUP($B153,'Results-formatted 060121'!$A:AU,(AX$3+2),FALSE)), IF($C153 = "pos-neg", (3+VLOOKUP($B153,'Results-formatted 060121'!$A:AU,(AX$3+2),FALSE)), VLOOKUP($B153,'Results-formatted 060121'!$A:AU,(AX$3+2),FALSE)))</f>
        <v>2</v>
      </c>
      <c r="AY153" s="95">
        <f>IF($C153 = "neg", (($D153+1) - VLOOKUP($B153,'Results-formatted 060121'!$A:AV,(AY$3+2),FALSE)), IF($C153 = "pos-neg", (3+VLOOKUP($B153,'Results-formatted 060121'!$A:AV,(AY$3+2),FALSE)), VLOOKUP($B153,'Results-formatted 060121'!$A:AV,(AY$3+2),FALSE)))</f>
        <v>5</v>
      </c>
      <c r="AZ153" s="95">
        <f>IF($C153 = "neg", (($D153+1) - VLOOKUP($B153,'Results-formatted 060121'!$A:AW,(AZ$3+2),FALSE)), IF($C153 = "pos-neg", (3+VLOOKUP($B153,'Results-formatted 060121'!$A:AW,(AZ$3+2),FALSE)), VLOOKUP($B153,'Results-formatted 060121'!$A:AW,(AZ$3+2),FALSE)))</f>
        <v>5</v>
      </c>
      <c r="BA153" s="95">
        <f>IF($C153 = "neg", (($D153+1) - VLOOKUP($B153,'Results-formatted 060121'!$A:AX,(BA$3+2),FALSE)), IF($C153 = "pos-neg", (3+VLOOKUP($B153,'Results-formatted 060121'!$A:AX,(BA$3+2),FALSE)), VLOOKUP($B153,'Results-formatted 060121'!$A:AX,(BA$3+2),FALSE)))</f>
        <v>5</v>
      </c>
      <c r="BB153" s="95">
        <f>IF($C153 = "neg", (($D153+1) - VLOOKUP($B153,'Results-formatted 060121'!$A:AY,(BB$3+2),FALSE)), IF($C153 = "pos-neg", (3+VLOOKUP($B153,'Results-formatted 060121'!$A:AY,(BB$3+2),FALSE)), VLOOKUP($B153,'Results-formatted 060121'!$A:AY,(BB$3+2),FALSE)))</f>
        <v>5</v>
      </c>
      <c r="BC153" s="95">
        <f>IF($C153 = "neg", (($D153+1) - VLOOKUP($B153,'Results-formatted 060121'!$A:AZ,(BC$3+2),FALSE)), IF($C153 = "pos-neg", (3+VLOOKUP($B153,'Results-formatted 060121'!$A:AZ,(BC$3+2),FALSE)), VLOOKUP($B153,'Results-formatted 060121'!$A:AZ,(BC$3+2),FALSE)))</f>
        <v>3</v>
      </c>
      <c r="BD153" s="95">
        <f>IF($C153 = "neg", (($D153+1) - VLOOKUP($B153,'Results-formatted 060121'!$A:BA,(BD$3+2),FALSE)), IF($C153 = "pos-neg", (3+VLOOKUP($B153,'Results-formatted 060121'!$A:BA,(BD$3+2),FALSE)), VLOOKUP($B153,'Results-formatted 060121'!$A:BA,(BD$3+2),FALSE)))</f>
        <v>4</v>
      </c>
      <c r="BE153" s="95">
        <f>IF($C153 = "neg", (($D153+1) - VLOOKUP($B153,'Results-formatted 060121'!$A:BB,(BE$3+2),FALSE)), IF($C153 = "pos-neg", (3+VLOOKUP($B153,'Results-formatted 060121'!$A:BB,(BE$3+2),FALSE)), VLOOKUP($B153,'Results-formatted 060121'!$A:BB,(BE$3+2),FALSE)))</f>
        <v>5</v>
      </c>
      <c r="BF153" s="95">
        <f>IF($C153 = "neg", (($D153+1) - VLOOKUP($B153,'Results-formatted 060121'!$A:BC,(BF$3+2),FALSE)), IF($C153 = "pos-neg", (3+VLOOKUP($B153,'Results-formatted 060121'!$A:BC,(BF$3+2),FALSE)), VLOOKUP($B153,'Results-formatted 060121'!$A:BC,(BF$3+2),FALSE)))</f>
        <v>5</v>
      </c>
      <c r="BG153" s="95">
        <f>IF($C153 = "neg", (($D153+1) - VLOOKUP($B153,'Results-formatted 060121'!$A:BD,(BG$3+2),FALSE)), IF($C153 = "pos-neg", (3+VLOOKUP($B153,'Results-formatted 060121'!$A:BD,(BG$3+2),FALSE)), VLOOKUP($B153,'Results-formatted 060121'!$A:BD,(BG$3+2),FALSE)))</f>
        <v>5</v>
      </c>
      <c r="BH153" s="95">
        <f>IF($C153 = "neg", (($D153+1) - VLOOKUP($B153,'Results-formatted 060121'!$A:BE,(BH$3+2),FALSE)), IF($C153 = "pos-neg", (3+VLOOKUP($B153,'Results-formatted 060121'!$A:BE,(BH$3+2),FALSE)), VLOOKUP($B153,'Results-formatted 060121'!$A:BE,(BH$3+2),FALSE)))</f>
        <v>4</v>
      </c>
      <c r="BI153" s="95">
        <f>IF($C153 = "neg", (($D153+1) - VLOOKUP($B153,'Results-formatted 060121'!$A:BF,(BI$3+2),FALSE)), IF($C153 = "pos-neg", (3+VLOOKUP($B153,'Results-formatted 060121'!$A:BF,(BI$3+2),FALSE)), VLOOKUP($B153,'Results-formatted 060121'!$A:BF,(BI$3+2),FALSE)))</f>
        <v>1</v>
      </c>
      <c r="BJ153" s="95">
        <f>IF($C153 = "neg", (($D153+1) - VLOOKUP($B153,'Results-formatted 060121'!$A:BG,(BJ$3+2),FALSE)), IF($C153 = "pos-neg", (3+VLOOKUP($B153,'Results-formatted 060121'!$A:BG,(BJ$3+2),FALSE)), VLOOKUP($B153,'Results-formatted 060121'!$A:BG,(BJ$3+2),FALSE)))</f>
        <v>3</v>
      </c>
      <c r="BK153" s="95">
        <f>IF($C153 = "neg", (($D153+1) - VLOOKUP($B153,'Results-formatted 060121'!$A:BH,(BK$3+2),FALSE)), IF($C153 = "pos-neg", (3+VLOOKUP($B153,'Results-formatted 060121'!$A:BH,(BK$3+2),FALSE)), VLOOKUP($B153,'Results-formatted 060121'!$A:BH,(BK$3+2),FALSE)))</f>
        <v>4</v>
      </c>
      <c r="BL153" s="95">
        <f>IF($C153 = "neg", (($D153+1) - VLOOKUP($B153,'Results-formatted 060121'!$A:BI,(BL$3+2),FALSE)), IF($C153 = "pos-neg", (3+VLOOKUP($B153,'Results-formatted 060121'!$A:BI,(BL$3+2),FALSE)), VLOOKUP($B153,'Results-formatted 060121'!$A:BI,(BL$3+2),FALSE)))</f>
        <v>4</v>
      </c>
      <c r="BM153" s="95">
        <f>IF($C153 = "neg", (($D153+1) - VLOOKUP($B153,'Results-formatted 060121'!$A:BJ,(BM$3+2),FALSE)), IF($C153 = "pos-neg", (3+VLOOKUP($B153,'Results-formatted 060121'!$A:BJ,(BM$3+2),FALSE)), VLOOKUP($B153,'Results-formatted 060121'!$A:BJ,(BM$3+2),FALSE)))</f>
        <v>4</v>
      </c>
      <c r="BN153" s="95"/>
      <c r="BO153" s="95"/>
      <c r="BP153" s="95"/>
      <c r="BQ153" s="95"/>
      <c r="BR153" s="95"/>
      <c r="BS153" s="95"/>
      <c r="BT153" s="95"/>
      <c r="BU153" s="95"/>
      <c r="BV153" s="95"/>
      <c r="BW153" s="95"/>
      <c r="BX153" s="95"/>
      <c r="BY153" s="95"/>
      <c r="BZ153" s="95"/>
      <c r="CA153" s="95"/>
      <c r="CB153" s="95"/>
      <c r="CC153" s="95"/>
      <c r="CD153" s="99"/>
      <c r="CE153" s="25">
        <f t="shared" si="179"/>
        <v>4.2</v>
      </c>
      <c r="CF153" s="25">
        <f t="shared" ref="CF153:CF184" si="183">STDEV(F153:CD153)</f>
        <v>1.0050718837602723</v>
      </c>
    </row>
    <row r="154" spans="2:84" ht="42" x14ac:dyDescent="0.15">
      <c r="B154" s="84" t="s">
        <v>473</v>
      </c>
      <c r="C154" s="86" t="s">
        <v>224</v>
      </c>
      <c r="D154" s="2">
        <v>5</v>
      </c>
      <c r="E154" s="13" t="s">
        <v>952</v>
      </c>
      <c r="F154" s="95">
        <f>IF($C154 = "neg", (($D154+1) - VLOOKUP($B154,'Results-formatted 060121'!$A:$AJ,(F$3+2),FALSE)), IF($C154 = "pos-neg", (3+VLOOKUP($B154,'Results-formatted 060121'!$A:$AJ,(F$3+2),FALSE)), VLOOKUP($B154,'Results-formatted 060121'!$A:$AJ,(F$3+2),FALSE)))</f>
        <v>3</v>
      </c>
      <c r="G154" s="95">
        <f>IF($C154 = "neg", (($D154+1) - VLOOKUP($B154,'Results-formatted 060121'!$A:$AJ,(G$3+2),FALSE)), IF($C154 = "pos-neg", (3+VLOOKUP($B154,'Results-formatted 060121'!$A:$AJ,(G$3+2),FALSE)), VLOOKUP($B154,'Results-formatted 060121'!$A:$AJ,(G$3+2),FALSE)))</f>
        <v>5</v>
      </c>
      <c r="H154" s="95">
        <f>IF($C154 = "neg", (($D154+1) - VLOOKUP($B154,'Results-formatted 060121'!$A:$AJ,(H$3+2),FALSE)), IF($C154 = "pos-neg", (3+VLOOKUP($B154,'Results-formatted 060121'!$A:$AJ,(H$3+2),FALSE)), VLOOKUP($B154,'Results-formatted 060121'!$A:$AJ,(H$3+2),FALSE)))</f>
        <v>4</v>
      </c>
      <c r="I154" s="95">
        <f>IF($C154 = "neg", (($D154+1) - VLOOKUP($B154,'Results-formatted 060121'!$A:$AJ,(I$3+2),FALSE)), IF($C154 = "pos-neg", (3+VLOOKUP($B154,'Results-formatted 060121'!$A:$AJ,(I$3+2),FALSE)), VLOOKUP($B154,'Results-formatted 060121'!$A:$AJ,(I$3+2),FALSE)))</f>
        <v>4</v>
      </c>
      <c r="J154" s="95">
        <f>IF($C154 = "neg", (($D154+1) - VLOOKUP($B154,'Results-formatted 060121'!$A:$AJ,(J$3+2),FALSE)), IF($C154 = "pos-neg", (3+VLOOKUP($B154,'Results-formatted 060121'!$A:$AJ,(J$3+2),FALSE)), VLOOKUP($B154,'Results-formatted 060121'!$A:$AJ,(J$3+2),FALSE)))</f>
        <v>3</v>
      </c>
      <c r="K154" s="95">
        <f>IF($C154 = "neg", (($D154+1) - VLOOKUP($B154,'Results-formatted 060121'!$A:$AJ,(K$3+2),FALSE)), IF($C154 = "pos-neg", (3+VLOOKUP($B154,'Results-formatted 060121'!$A:$AJ,(K$3+2),FALSE)), VLOOKUP($B154,'Results-formatted 060121'!$A:$AJ,(K$3+2),FALSE)))</f>
        <v>3</v>
      </c>
      <c r="L154" s="95">
        <f>IF($C154 = "neg", (($D154+1) - VLOOKUP($B154,'Results-formatted 060121'!$A:$AJ,(L$3+2),FALSE)), IF($C154 = "pos-neg", (3+VLOOKUP($B154,'Results-formatted 060121'!$A:$AJ,(L$3+2),FALSE)), VLOOKUP($B154,'Results-formatted 060121'!$A:$AJ,(L$3+2),FALSE)))</f>
        <v>4</v>
      </c>
      <c r="M154" s="95">
        <f>IF($C154 = "neg", (($D154+1) - VLOOKUP($B154,'Results-formatted 060121'!$A:$AJ,(M$3+2),FALSE)), IF($C154 = "pos-neg", (3+VLOOKUP($B154,'Results-formatted 060121'!$A:$AJ,(M$3+2),FALSE)), VLOOKUP($B154,'Results-formatted 060121'!$A:$AJ,(M$3+2),FALSE)))</f>
        <v>5</v>
      </c>
      <c r="N154" s="95">
        <f>IF($C154 = "neg", (($D154+1) - VLOOKUP($B154,'Results-formatted 060121'!$A:$AJ,(N$3+2),FALSE)), IF($C154 = "pos-neg", (3+VLOOKUP($B154,'Results-formatted 060121'!$A:$AJ,(N$3+2),FALSE)), VLOOKUP($B154,'Results-formatted 060121'!$A:$AJ,(N$3+2),FALSE)))</f>
        <v>4</v>
      </c>
      <c r="O154" s="95">
        <f>IF($C154 = "neg", (($D154+1) - VLOOKUP($B154,'Results-formatted 060121'!$A:$AJ,(O$3+2),FALSE)), IF($C154 = "pos-neg", (3+VLOOKUP($B154,'Results-formatted 060121'!$A:$AJ,(O$3+2),FALSE)), VLOOKUP($B154,'Results-formatted 060121'!$A:$AJ,(O$3+2),FALSE)))</f>
        <v>4</v>
      </c>
      <c r="P154" s="95">
        <f>IF($C154 = "neg", (($D154+1) - VLOOKUP($B154,'Results-formatted 060121'!$A:$AJ,(P$3+2),FALSE)), IF($C154 = "pos-neg", (3+VLOOKUP($B154,'Results-formatted 060121'!$A:$AJ,(P$3+2),FALSE)), VLOOKUP($B154,'Results-formatted 060121'!$A:$AJ,(P$3+2),FALSE)))</f>
        <v>3</v>
      </c>
      <c r="Q154" s="95">
        <f>IF($C154 = "neg", (($D154+1) - VLOOKUP($B154,'Results-formatted 060121'!$A:$AJ,(Q$3+2),FALSE)), IF($C154 = "pos-neg", (3+VLOOKUP($B154,'Results-formatted 060121'!$A:$AJ,(Q$3+2),FALSE)), VLOOKUP($B154,'Results-formatted 060121'!$A:$AJ,(Q$3+2),FALSE)))</f>
        <v>4</v>
      </c>
      <c r="R154" s="95">
        <f>IF($C154 = "neg", (($D154+1) - VLOOKUP($B154,'Results-formatted 060121'!$A:$AJ,(R$3+2),FALSE)), IF($C154 = "pos-neg", (3+VLOOKUP($B154,'Results-formatted 060121'!$A:$AJ,(R$3+2),FALSE)), VLOOKUP($B154,'Results-formatted 060121'!$A:$AJ,(R$3+2),FALSE)))</f>
        <v>4</v>
      </c>
      <c r="S154" s="95">
        <f>IF($C154 = "neg", (($D154+1) - VLOOKUP($B154,'Results-formatted 060121'!$A:$AJ,(S$3+2),FALSE)), IF($C154 = "pos-neg", (3+VLOOKUP($B154,'Results-formatted 060121'!$A:$AJ,(S$3+2),FALSE)), VLOOKUP($B154,'Results-formatted 060121'!$A:$AJ,(S$3+2),FALSE)))</f>
        <v>3</v>
      </c>
      <c r="T154" s="95">
        <f>IF($C154 = "neg", (($D154+1) - VLOOKUP($B154,'Results-formatted 060121'!$A:$AJ,(T$3+2),FALSE)), IF($C154 = "pos-neg", (3+VLOOKUP($B154,'Results-formatted 060121'!$A:$AJ,(T$3+2),FALSE)), VLOOKUP($B154,'Results-formatted 060121'!$A:$AJ,(T$3+2),FALSE)))</f>
        <v>4</v>
      </c>
      <c r="U154" s="95">
        <f>IF($C154 = "neg", (($D154+1) - VLOOKUP($B154,'Results-formatted 060121'!$A:$AJ,(U$3+2),FALSE)), IF($C154 = "pos-neg", (3+VLOOKUP($B154,'Results-formatted 060121'!$A:$AJ,(U$3+2),FALSE)), VLOOKUP($B154,'Results-formatted 060121'!$A:$AJ,(U$3+2),FALSE)))</f>
        <v>4</v>
      </c>
      <c r="V154" s="95">
        <f>IF($C154 = "neg", (($D154+1) - VLOOKUP($B154,'Results-formatted 060121'!$A:$AJ,(V$3+2),FALSE)), IF($C154 = "pos-neg", (3+VLOOKUP($B154,'Results-formatted 060121'!$A:$AJ,(V$3+2),FALSE)), VLOOKUP($B154,'Results-formatted 060121'!$A:$AJ,(V$3+2),FALSE)))</f>
        <v>3</v>
      </c>
      <c r="W154" s="95">
        <f>IF($C154 = "neg", (($D154+1) - VLOOKUP($B154,'Results-formatted 060121'!$A:$AJ,(W$3+2),FALSE)), IF($C154 = "pos-neg", (3+VLOOKUP($B154,'Results-formatted 060121'!$A:$AJ,(W$3+2),FALSE)), VLOOKUP($B154,'Results-formatted 060121'!$A:$AJ,(W$3+2),FALSE)))</f>
        <v>4</v>
      </c>
      <c r="X154" s="95">
        <f>IF($C154 = "neg", (($D154+1) - VLOOKUP($B154,'Results-formatted 060121'!$A:$AJ,(X$3+2),FALSE)), IF($C154 = "pos-neg", (3+VLOOKUP($B154,'Results-formatted 060121'!$A:$AJ,(X$3+2),FALSE)), VLOOKUP($B154,'Results-formatted 060121'!$A:$AJ,(X$3+2),FALSE)))</f>
        <v>5</v>
      </c>
      <c r="Y154" s="95">
        <f>IF($C154 = "neg", (($D154+1) - VLOOKUP($B154,'Results-formatted 060121'!$A:$AJ,(Y$3+2),FALSE)), IF($C154 = "pos-neg", (3+VLOOKUP($B154,'Results-formatted 060121'!$A:$AJ,(Y$3+2),FALSE)), VLOOKUP($B154,'Results-formatted 060121'!$A:$AJ,(Y$3+2),FALSE)))</f>
        <v>4</v>
      </c>
      <c r="Z154" s="95">
        <f>IF($C154 = "neg", (($D154+1) - VLOOKUP($B154,'Results-formatted 060121'!$A:$AJ,(Z$3+2),FALSE)), IF($C154 = "pos-neg", (3+VLOOKUP($B154,'Results-formatted 060121'!$A:$AJ,(Z$3+2),FALSE)), VLOOKUP($B154,'Results-formatted 060121'!$A:$AJ,(Z$3+2),FALSE)))</f>
        <v>3</v>
      </c>
      <c r="AA154" s="95">
        <f>IF($C154 = "neg", (($D154+1) - VLOOKUP($B154,'Results-formatted 060121'!$A:$AJ,(AA$3+2),FALSE)), IF($C154 = "pos-neg", (3+VLOOKUP($B154,'Results-formatted 060121'!$A:$AJ,(AA$3+2),FALSE)), VLOOKUP($B154,'Results-formatted 060121'!$A:$AJ,(AA$3+2),FALSE)))</f>
        <v>5</v>
      </c>
      <c r="AB154" s="95">
        <f>IF($C154 = "neg", (($D154+1) - VLOOKUP($B154,'Results-formatted 060121'!$A:$AJ,(AB$3+2),FALSE)), IF($C154 = "pos-neg", (3+VLOOKUP($B154,'Results-formatted 060121'!$A:$AJ,(AB$3+2),FALSE)), VLOOKUP($B154,'Results-formatted 060121'!$A:$AJ,(AB$3+2),FALSE)))</f>
        <v>4</v>
      </c>
      <c r="AC154" s="95">
        <f>IF($C154 = "neg", (($D154+1) - VLOOKUP($B154,'Results-formatted 060121'!$A:$AJ,(AC$3+2),FALSE)), IF($C154 = "pos-neg", (3+VLOOKUP($B154,'Results-formatted 060121'!$A:$AJ,(AC$3+2),FALSE)), VLOOKUP($B154,'Results-formatted 060121'!$A:$AJ,(AC$3+2),FALSE)))</f>
        <v>2</v>
      </c>
      <c r="AD154" s="95">
        <f>IF($C154 = "neg", (($D154+1) - VLOOKUP($B154,'Results-formatted 060121'!$A:$AJ,(AD$3+2),FALSE)), IF($C154 = "pos-neg", (3+VLOOKUP($B154,'Results-formatted 060121'!$A:$AJ,(AD$3+2),FALSE)), VLOOKUP($B154,'Results-formatted 060121'!$A:$AJ,(AD$3+2),FALSE)))</f>
        <v>4</v>
      </c>
      <c r="AE154" s="95">
        <f>IF($C154 = "neg", (($D154+1) - VLOOKUP($B154,'Results-formatted 060121'!$A:$AJ,(AE$3+2),FALSE)), IF($C154 = "pos-neg", (3+VLOOKUP($B154,'Results-formatted 060121'!$A:$AJ,(AE$3+2),FALSE)), VLOOKUP($B154,'Results-formatted 060121'!$A:$AJ,(AE$3+2),FALSE)))</f>
        <v>4</v>
      </c>
      <c r="AF154" s="95">
        <f>IF($C154 = "neg", (($D154+1) - VLOOKUP($B154,'Results-formatted 060121'!$A:$AJ,(AF$3+2),FALSE)), IF($C154 = "pos-neg", (3+VLOOKUP($B154,'Results-formatted 060121'!$A:$AJ,(AF$3+2),FALSE)), VLOOKUP($B154,'Results-formatted 060121'!$A:$AJ,(AF$3+2),FALSE)))</f>
        <v>3</v>
      </c>
      <c r="AG154" s="95">
        <f>IF($C154 = "neg", (($D154+1) - VLOOKUP($B154,'Results-formatted 060121'!$A:$AJ,(AG$3+2),FALSE)), IF($C154 = "pos-neg", (3+VLOOKUP($B154,'Results-formatted 060121'!$A:$AJ,(AG$3+2),FALSE)), VLOOKUP($B154,'Results-formatted 060121'!$A:$AJ,(AG$3+2),FALSE)))</f>
        <v>4</v>
      </c>
      <c r="AH154" s="95">
        <f>IF($C154 = "neg", (($D154+1) - VLOOKUP($B154,'Results-formatted 060121'!$A:$AJ,(AH$3+2),FALSE)), IF($C154 = "pos-neg", (3+VLOOKUP($B154,'Results-formatted 060121'!$A:$AJ,(AH$3+2),FALSE)), VLOOKUP($B154,'Results-formatted 060121'!$A:$AJ,(AH$3+2),FALSE)))</f>
        <v>4</v>
      </c>
      <c r="AI154" s="95">
        <f>IF($C154 = "neg", (($D154+1) - VLOOKUP($B154,'Results-formatted 060121'!$A:$AJ,(AI$3+2),FALSE)), IF($C154 = "pos-neg", (3+VLOOKUP($B154,'Results-formatted 060121'!$A:$AJ,(AI$3+2),FALSE)), VLOOKUP($B154,'Results-formatted 060121'!$A:$AJ,(AI$3+2),FALSE)))</f>
        <v>4</v>
      </c>
      <c r="AJ154" s="95">
        <f>IF($C154 = "neg", (($D154+1) - VLOOKUP($B154,'Results-formatted 060121'!$A:$AJ,(AJ$3+2),FALSE)), IF($C154 = "pos-neg", (3+VLOOKUP($B154,'Results-formatted 060121'!$A:$AJ,(AJ$3+2),FALSE)), VLOOKUP($B154,'Results-formatted 060121'!$A:$AJ,(AJ$3+2),FALSE)))</f>
        <v>5</v>
      </c>
      <c r="AK154" s="95">
        <f>IF($C154 = "neg", (($D154+1) - VLOOKUP($B154,'Results-formatted 060121'!$A:$AJ,(AK$3+2),FALSE)), IF($C154 = "pos-neg", (3+VLOOKUP($B154,'Results-formatted 060121'!$A:$AJ,(AK$3+2),FALSE)), VLOOKUP($B154,'Results-formatted 060121'!$A:$AJ,(AK$3+2),FALSE)))</f>
        <v>4</v>
      </c>
      <c r="AL154" s="95">
        <f>IF($C154 = "neg", (($D154+1) - VLOOKUP($B154,'Results-formatted 060121'!$A:$AJ,(AL$3+2),FALSE)), IF($C154 = "pos-neg", (3+VLOOKUP($B154,'Results-formatted 060121'!$A:$AJ,(AL$3+2),FALSE)), VLOOKUP($B154,'Results-formatted 060121'!$A:$AJ,(AL$3+2),FALSE)))</f>
        <v>4</v>
      </c>
      <c r="AM154" s="95">
        <f>IF($C154 = "neg", (($D154+1) - VLOOKUP($B154,'Results-formatted 060121'!$A:AJ,(AM$3+2),FALSE)), IF($C154 = "pos-neg", (3+VLOOKUP($B154,'Results-formatted 060121'!$A:AJ,(AM$3+2),FALSE)), VLOOKUP($B154,'Results-formatted 060121'!$A:AJ,(AM$3+2),FALSE)))</f>
        <v>3</v>
      </c>
      <c r="AN154" s="95">
        <f>IF($C154 = "neg", (($D154+1) - VLOOKUP($B154,'Results-formatted 060121'!$A:AK,(AN$3+2),FALSE)), IF($C154 = "pos-neg", (3+VLOOKUP($B154,'Results-formatted 060121'!$A:AK,(AN$3+2),FALSE)), VLOOKUP($B154,'Results-formatted 060121'!$A:AK,(AN$3+2),FALSE)))</f>
        <v>4</v>
      </c>
      <c r="AO154" s="95">
        <f>IF($C154 = "neg", (($D154+1) - VLOOKUP($B154,'Results-formatted 060121'!$A:AL,(AO$3+2),FALSE)), IF($C154 = "pos-neg", (3+VLOOKUP($B154,'Results-formatted 060121'!$A:AL,(AO$3+2),FALSE)), VLOOKUP($B154,'Results-formatted 060121'!$A:AL,(AO$3+2),FALSE)))</f>
        <v>4</v>
      </c>
      <c r="AP154" s="95">
        <f>IF($C154 = "neg", (($D154+1) - VLOOKUP($B154,'Results-formatted 060121'!$A:AM,(AP$3+2),FALSE)), IF($C154 = "pos-neg", (3+VLOOKUP($B154,'Results-formatted 060121'!$A:AM,(AP$3+2),FALSE)), VLOOKUP($B154,'Results-formatted 060121'!$A:AM,(AP$3+2),FALSE)))</f>
        <v>3</v>
      </c>
      <c r="AQ154" s="95">
        <f>IF($C154 = "neg", (($D154+1) - VLOOKUP($B154,'Results-formatted 060121'!$A:AN,(AQ$3+2),FALSE)), IF($C154 = "pos-neg", (3+VLOOKUP($B154,'Results-formatted 060121'!$A:AN,(AQ$3+2),FALSE)), VLOOKUP($B154,'Results-formatted 060121'!$A:AN,(AQ$3+2),FALSE)))</f>
        <v>4</v>
      </c>
      <c r="AR154" s="95">
        <f>IF($C154 = "neg", (($D154+1) - VLOOKUP($B154,'Results-formatted 060121'!$A:AO,(AR$3+2),FALSE)), IF($C154 = "pos-neg", (3+VLOOKUP($B154,'Results-formatted 060121'!$A:AO,(AR$3+2),FALSE)), VLOOKUP($B154,'Results-formatted 060121'!$A:AO,(AR$3+2),FALSE)))</f>
        <v>5</v>
      </c>
      <c r="AS154" s="95">
        <f>IF($C154 = "neg", (($D154+1) - VLOOKUP($B154,'Results-formatted 060121'!$A:AP,(AS$3+2),FALSE)), IF($C154 = "pos-neg", (3+VLOOKUP($B154,'Results-formatted 060121'!$A:AP,(AS$3+2),FALSE)), VLOOKUP($B154,'Results-formatted 060121'!$A:AP,(AS$3+2),FALSE)))</f>
        <v>5</v>
      </c>
      <c r="AT154" s="95">
        <f>IF($C154 = "neg", (($D154+1) - VLOOKUP($B154,'Results-formatted 060121'!$A:AQ,(AT$3+2),FALSE)), IF($C154 = "pos-neg", (3+VLOOKUP($B154,'Results-formatted 060121'!$A:AQ,(AT$3+2),FALSE)), VLOOKUP($B154,'Results-formatted 060121'!$A:AQ,(AT$3+2),FALSE)))</f>
        <v>4</v>
      </c>
      <c r="AU154" s="95">
        <f>IF($C154 = "neg", (($D154+1) - VLOOKUP($B154,'Results-formatted 060121'!$A:AR,(AU$3+2),FALSE)), IF($C154 = "pos-neg", (3+VLOOKUP($B154,'Results-formatted 060121'!$A:AR,(AU$3+2),FALSE)), VLOOKUP($B154,'Results-formatted 060121'!$A:AR,(AU$3+2),FALSE)))</f>
        <v>5</v>
      </c>
      <c r="AV154" s="95">
        <f>IF($C154 = "neg", (($D154+1) - VLOOKUP($B154,'Results-formatted 060121'!$A:AS,(AV$3+2),FALSE)), IF($C154 = "pos-neg", (3+VLOOKUP($B154,'Results-formatted 060121'!$A:AS,(AV$3+2),FALSE)), VLOOKUP($B154,'Results-formatted 060121'!$A:AS,(AV$3+2),FALSE)))</f>
        <v>5</v>
      </c>
      <c r="AW154" s="95">
        <f>IF($C154 = "neg", (($D154+1) - VLOOKUP($B154,'Results-formatted 060121'!$A:AT,(AW$3+2),FALSE)), IF($C154 = "pos-neg", (3+VLOOKUP($B154,'Results-formatted 060121'!$A:AT,(AW$3+2),FALSE)), VLOOKUP($B154,'Results-formatted 060121'!$A:AT,(AW$3+2),FALSE)))</f>
        <v>3</v>
      </c>
      <c r="AX154" s="95">
        <f>IF($C154 = "neg", (($D154+1) - VLOOKUP($B154,'Results-formatted 060121'!$A:AU,(AX$3+2),FALSE)), IF($C154 = "pos-neg", (3+VLOOKUP($B154,'Results-formatted 060121'!$A:AU,(AX$3+2),FALSE)), VLOOKUP($B154,'Results-formatted 060121'!$A:AU,(AX$3+2),FALSE)))</f>
        <v>4</v>
      </c>
      <c r="AY154" s="95">
        <f>IF($C154 = "neg", (($D154+1) - VLOOKUP($B154,'Results-formatted 060121'!$A:AV,(AY$3+2),FALSE)), IF($C154 = "pos-neg", (3+VLOOKUP($B154,'Results-formatted 060121'!$A:AV,(AY$3+2),FALSE)), VLOOKUP($B154,'Results-formatted 060121'!$A:AV,(AY$3+2),FALSE)))</f>
        <v>5</v>
      </c>
      <c r="AZ154" s="95">
        <f>IF($C154 = "neg", (($D154+1) - VLOOKUP($B154,'Results-formatted 060121'!$A:AW,(AZ$3+2),FALSE)), IF($C154 = "pos-neg", (3+VLOOKUP($B154,'Results-formatted 060121'!$A:AW,(AZ$3+2),FALSE)), VLOOKUP($B154,'Results-formatted 060121'!$A:AW,(AZ$3+2),FALSE)))</f>
        <v>5</v>
      </c>
      <c r="BA154" s="95">
        <f>IF($C154 = "neg", (($D154+1) - VLOOKUP($B154,'Results-formatted 060121'!$A:AX,(BA$3+2),FALSE)), IF($C154 = "pos-neg", (3+VLOOKUP($B154,'Results-formatted 060121'!$A:AX,(BA$3+2),FALSE)), VLOOKUP($B154,'Results-formatted 060121'!$A:AX,(BA$3+2),FALSE)))</f>
        <v>4</v>
      </c>
      <c r="BB154" s="95">
        <f>IF($C154 = "neg", (($D154+1) - VLOOKUP($B154,'Results-formatted 060121'!$A:AY,(BB$3+2),FALSE)), IF($C154 = "pos-neg", (3+VLOOKUP($B154,'Results-formatted 060121'!$A:AY,(BB$3+2),FALSE)), VLOOKUP($B154,'Results-formatted 060121'!$A:AY,(BB$3+2),FALSE)))</f>
        <v>4</v>
      </c>
      <c r="BC154" s="95">
        <f>IF($C154 = "neg", (($D154+1) - VLOOKUP($B154,'Results-formatted 060121'!$A:AZ,(BC$3+2),FALSE)), IF($C154 = "pos-neg", (3+VLOOKUP($B154,'Results-formatted 060121'!$A:AZ,(BC$3+2),FALSE)), VLOOKUP($B154,'Results-formatted 060121'!$A:AZ,(BC$3+2),FALSE)))</f>
        <v>3</v>
      </c>
      <c r="BD154" s="95">
        <f>IF($C154 = "neg", (($D154+1) - VLOOKUP($B154,'Results-formatted 060121'!$A:BA,(BD$3+2),FALSE)), IF($C154 = "pos-neg", (3+VLOOKUP($B154,'Results-formatted 060121'!$A:BA,(BD$3+2),FALSE)), VLOOKUP($B154,'Results-formatted 060121'!$A:BA,(BD$3+2),FALSE)))</f>
        <v>4</v>
      </c>
      <c r="BE154" s="95">
        <f>IF($C154 = "neg", (($D154+1) - VLOOKUP($B154,'Results-formatted 060121'!$A:BB,(BE$3+2),FALSE)), IF($C154 = "pos-neg", (3+VLOOKUP($B154,'Results-formatted 060121'!$A:BB,(BE$3+2),FALSE)), VLOOKUP($B154,'Results-formatted 060121'!$A:BB,(BE$3+2),FALSE)))</f>
        <v>4</v>
      </c>
      <c r="BF154" s="95">
        <f>IF($C154 = "neg", (($D154+1) - VLOOKUP($B154,'Results-formatted 060121'!$A:BC,(BF$3+2),FALSE)), IF($C154 = "pos-neg", (3+VLOOKUP($B154,'Results-formatted 060121'!$A:BC,(BF$3+2),FALSE)), VLOOKUP($B154,'Results-formatted 060121'!$A:BC,(BF$3+2),FALSE)))</f>
        <v>4</v>
      </c>
      <c r="BG154" s="95">
        <f>IF($C154 = "neg", (($D154+1) - VLOOKUP($B154,'Results-formatted 060121'!$A:BD,(BG$3+2),FALSE)), IF($C154 = "pos-neg", (3+VLOOKUP($B154,'Results-formatted 060121'!$A:BD,(BG$3+2),FALSE)), VLOOKUP($B154,'Results-formatted 060121'!$A:BD,(BG$3+2),FALSE)))</f>
        <v>4</v>
      </c>
      <c r="BH154" s="95">
        <f>IF($C154 = "neg", (($D154+1) - VLOOKUP($B154,'Results-formatted 060121'!$A:BE,(BH$3+2),FALSE)), IF($C154 = "pos-neg", (3+VLOOKUP($B154,'Results-formatted 060121'!$A:BE,(BH$3+2),FALSE)), VLOOKUP($B154,'Results-formatted 060121'!$A:BE,(BH$3+2),FALSE)))</f>
        <v>3</v>
      </c>
      <c r="BI154" s="95">
        <f>IF($C154 = "neg", (($D154+1) - VLOOKUP($B154,'Results-formatted 060121'!$A:BF,(BI$3+2),FALSE)), IF($C154 = "pos-neg", (3+VLOOKUP($B154,'Results-formatted 060121'!$A:BF,(BI$3+2),FALSE)), VLOOKUP($B154,'Results-formatted 060121'!$A:BF,(BI$3+2),FALSE)))</f>
        <v>4</v>
      </c>
      <c r="BJ154" s="95">
        <f>IF($C154 = "neg", (($D154+1) - VLOOKUP($B154,'Results-formatted 060121'!$A:BG,(BJ$3+2),FALSE)), IF($C154 = "pos-neg", (3+VLOOKUP($B154,'Results-formatted 060121'!$A:BG,(BJ$3+2),FALSE)), VLOOKUP($B154,'Results-formatted 060121'!$A:BG,(BJ$3+2),FALSE)))</f>
        <v>2</v>
      </c>
      <c r="BK154" s="95">
        <f>IF($C154 = "neg", (($D154+1) - VLOOKUP($B154,'Results-formatted 060121'!$A:BH,(BK$3+2),FALSE)), IF($C154 = "pos-neg", (3+VLOOKUP($B154,'Results-formatted 060121'!$A:BH,(BK$3+2),FALSE)), VLOOKUP($B154,'Results-formatted 060121'!$A:BH,(BK$3+2),FALSE)))</f>
        <v>4</v>
      </c>
      <c r="BL154" s="95">
        <f>IF($C154 = "neg", (($D154+1) - VLOOKUP($B154,'Results-formatted 060121'!$A:BI,(BL$3+2),FALSE)), IF($C154 = "pos-neg", (3+VLOOKUP($B154,'Results-formatted 060121'!$A:BI,(BL$3+2),FALSE)), VLOOKUP($B154,'Results-formatted 060121'!$A:BI,(BL$3+2),FALSE)))</f>
        <v>3</v>
      </c>
      <c r="BM154" s="95">
        <f>IF($C154 = "neg", (($D154+1) - VLOOKUP($B154,'Results-formatted 060121'!$A:BJ,(BM$3+2),FALSE)), IF($C154 = "pos-neg", (3+VLOOKUP($B154,'Results-formatted 060121'!$A:BJ,(BM$3+2),FALSE)), VLOOKUP($B154,'Results-formatted 060121'!$A:BJ,(BM$3+2),FALSE)))</f>
        <v>4</v>
      </c>
      <c r="BN154" s="95"/>
      <c r="BO154" s="95"/>
      <c r="BP154" s="95"/>
      <c r="BQ154" s="95"/>
      <c r="BR154" s="95"/>
      <c r="BS154" s="95"/>
      <c r="BT154" s="95"/>
      <c r="BU154" s="95"/>
      <c r="BV154" s="95"/>
      <c r="BW154" s="95"/>
      <c r="BX154" s="95"/>
      <c r="BY154" s="95"/>
      <c r="BZ154" s="95"/>
      <c r="CA154" s="95"/>
      <c r="CB154" s="95"/>
      <c r="CC154" s="95"/>
      <c r="CD154" s="99"/>
      <c r="CE154" s="25">
        <f t="shared" si="179"/>
        <v>3.8833333333333333</v>
      </c>
      <c r="CF154" s="25">
        <f t="shared" si="183"/>
        <v>0.73856633147517614</v>
      </c>
    </row>
    <row r="155" spans="2:84" ht="42" x14ac:dyDescent="0.15">
      <c r="B155" s="84" t="s">
        <v>474</v>
      </c>
      <c r="C155" s="86" t="s">
        <v>224</v>
      </c>
      <c r="D155" s="2">
        <v>5</v>
      </c>
      <c r="E155" s="13" t="s">
        <v>953</v>
      </c>
      <c r="F155" s="95">
        <f>IF($C155 = "neg", (($D155+1) - VLOOKUP($B155,'Results-formatted 060121'!$A:$AJ,(F$3+2),FALSE)), IF($C155 = "pos-neg", (3+VLOOKUP($B155,'Results-formatted 060121'!$A:$AJ,(F$3+2),FALSE)), VLOOKUP($B155,'Results-formatted 060121'!$A:$AJ,(F$3+2),FALSE)))</f>
        <v>3</v>
      </c>
      <c r="G155" s="95">
        <f>IF($C155 = "neg", (($D155+1) - VLOOKUP($B155,'Results-formatted 060121'!$A:$AJ,(G$3+2),FALSE)), IF($C155 = "pos-neg", (3+VLOOKUP($B155,'Results-formatted 060121'!$A:$AJ,(G$3+2),FALSE)), VLOOKUP($B155,'Results-formatted 060121'!$A:$AJ,(G$3+2),FALSE)))</f>
        <v>5</v>
      </c>
      <c r="H155" s="95">
        <f>IF($C155 = "neg", (($D155+1) - VLOOKUP($B155,'Results-formatted 060121'!$A:$AJ,(H$3+2),FALSE)), IF($C155 = "pos-neg", (3+VLOOKUP($B155,'Results-formatted 060121'!$A:$AJ,(H$3+2),FALSE)), VLOOKUP($B155,'Results-formatted 060121'!$A:$AJ,(H$3+2),FALSE)))</f>
        <v>4</v>
      </c>
      <c r="I155" s="95">
        <f>IF($C155 = "neg", (($D155+1) - VLOOKUP($B155,'Results-formatted 060121'!$A:$AJ,(I$3+2),FALSE)), IF($C155 = "pos-neg", (3+VLOOKUP($B155,'Results-formatted 060121'!$A:$AJ,(I$3+2),FALSE)), VLOOKUP($B155,'Results-formatted 060121'!$A:$AJ,(I$3+2),FALSE)))</f>
        <v>4</v>
      </c>
      <c r="J155" s="95">
        <f>IF($C155 = "neg", (($D155+1) - VLOOKUP($B155,'Results-formatted 060121'!$A:$AJ,(J$3+2),FALSE)), IF($C155 = "pos-neg", (3+VLOOKUP($B155,'Results-formatted 060121'!$A:$AJ,(J$3+2),FALSE)), VLOOKUP($B155,'Results-formatted 060121'!$A:$AJ,(J$3+2),FALSE)))</f>
        <v>4</v>
      </c>
      <c r="K155" s="95">
        <f>IF($C155 = "neg", (($D155+1) - VLOOKUP($B155,'Results-formatted 060121'!$A:$AJ,(K$3+2),FALSE)), IF($C155 = "pos-neg", (3+VLOOKUP($B155,'Results-formatted 060121'!$A:$AJ,(K$3+2),FALSE)), VLOOKUP($B155,'Results-formatted 060121'!$A:$AJ,(K$3+2),FALSE)))</f>
        <v>4</v>
      </c>
      <c r="L155" s="95">
        <f>IF($C155 = "neg", (($D155+1) - VLOOKUP($B155,'Results-formatted 060121'!$A:$AJ,(L$3+2),FALSE)), IF($C155 = "pos-neg", (3+VLOOKUP($B155,'Results-formatted 060121'!$A:$AJ,(L$3+2),FALSE)), VLOOKUP($B155,'Results-formatted 060121'!$A:$AJ,(L$3+2),FALSE)))</f>
        <v>2</v>
      </c>
      <c r="M155" s="95">
        <f>IF($C155 = "neg", (($D155+1) - VLOOKUP($B155,'Results-formatted 060121'!$A:$AJ,(M$3+2),FALSE)), IF($C155 = "pos-neg", (3+VLOOKUP($B155,'Results-formatted 060121'!$A:$AJ,(M$3+2),FALSE)), VLOOKUP($B155,'Results-formatted 060121'!$A:$AJ,(M$3+2),FALSE)))</f>
        <v>5</v>
      </c>
      <c r="N155" s="95">
        <f>IF($C155 = "neg", (($D155+1) - VLOOKUP($B155,'Results-formatted 060121'!$A:$AJ,(N$3+2),FALSE)), IF($C155 = "pos-neg", (3+VLOOKUP($B155,'Results-formatted 060121'!$A:$AJ,(N$3+2),FALSE)), VLOOKUP($B155,'Results-formatted 060121'!$A:$AJ,(N$3+2),FALSE)))</f>
        <v>5</v>
      </c>
      <c r="O155" s="95">
        <f>IF($C155 = "neg", (($D155+1) - VLOOKUP($B155,'Results-formatted 060121'!$A:$AJ,(O$3+2),FALSE)), IF($C155 = "pos-neg", (3+VLOOKUP($B155,'Results-formatted 060121'!$A:$AJ,(O$3+2),FALSE)), VLOOKUP($B155,'Results-formatted 060121'!$A:$AJ,(O$3+2),FALSE)))</f>
        <v>3</v>
      </c>
      <c r="P155" s="95">
        <f>IF($C155 = "neg", (($D155+1) - VLOOKUP($B155,'Results-formatted 060121'!$A:$AJ,(P$3+2),FALSE)), IF($C155 = "pos-neg", (3+VLOOKUP($B155,'Results-formatted 060121'!$A:$AJ,(P$3+2),FALSE)), VLOOKUP($B155,'Results-formatted 060121'!$A:$AJ,(P$3+2),FALSE)))</f>
        <v>3</v>
      </c>
      <c r="Q155" s="95">
        <f>IF($C155 = "neg", (($D155+1) - VLOOKUP($B155,'Results-formatted 060121'!$A:$AJ,(Q$3+2),FALSE)), IF($C155 = "pos-neg", (3+VLOOKUP($B155,'Results-formatted 060121'!$A:$AJ,(Q$3+2),FALSE)), VLOOKUP($B155,'Results-formatted 060121'!$A:$AJ,(Q$3+2),FALSE)))</f>
        <v>3</v>
      </c>
      <c r="R155" s="95">
        <f>IF($C155 = "neg", (($D155+1) - VLOOKUP($B155,'Results-formatted 060121'!$A:$AJ,(R$3+2),FALSE)), IF($C155 = "pos-neg", (3+VLOOKUP($B155,'Results-formatted 060121'!$A:$AJ,(R$3+2),FALSE)), VLOOKUP($B155,'Results-formatted 060121'!$A:$AJ,(R$3+2),FALSE)))</f>
        <v>3</v>
      </c>
      <c r="S155" s="95">
        <f>IF($C155 = "neg", (($D155+1) - VLOOKUP($B155,'Results-formatted 060121'!$A:$AJ,(S$3+2),FALSE)), IF($C155 = "pos-neg", (3+VLOOKUP($B155,'Results-formatted 060121'!$A:$AJ,(S$3+2),FALSE)), VLOOKUP($B155,'Results-formatted 060121'!$A:$AJ,(S$3+2),FALSE)))</f>
        <v>3</v>
      </c>
      <c r="T155" s="95">
        <f>IF($C155 = "neg", (($D155+1) - VLOOKUP($B155,'Results-formatted 060121'!$A:$AJ,(T$3+2),FALSE)), IF($C155 = "pos-neg", (3+VLOOKUP($B155,'Results-formatted 060121'!$A:$AJ,(T$3+2),FALSE)), VLOOKUP($B155,'Results-formatted 060121'!$A:$AJ,(T$3+2),FALSE)))</f>
        <v>4</v>
      </c>
      <c r="U155" s="95">
        <f>IF($C155 = "neg", (($D155+1) - VLOOKUP($B155,'Results-formatted 060121'!$A:$AJ,(U$3+2),FALSE)), IF($C155 = "pos-neg", (3+VLOOKUP($B155,'Results-formatted 060121'!$A:$AJ,(U$3+2),FALSE)), VLOOKUP($B155,'Results-formatted 060121'!$A:$AJ,(U$3+2),FALSE)))</f>
        <v>2</v>
      </c>
      <c r="V155" s="95">
        <f>IF($C155 = "neg", (($D155+1) - VLOOKUP($B155,'Results-formatted 060121'!$A:$AJ,(V$3+2),FALSE)), IF($C155 = "pos-neg", (3+VLOOKUP($B155,'Results-formatted 060121'!$A:$AJ,(V$3+2),FALSE)), VLOOKUP($B155,'Results-formatted 060121'!$A:$AJ,(V$3+2),FALSE)))</f>
        <v>2</v>
      </c>
      <c r="W155" s="95">
        <f>IF($C155 = "neg", (($D155+1) - VLOOKUP($B155,'Results-formatted 060121'!$A:$AJ,(W$3+2),FALSE)), IF($C155 = "pos-neg", (3+VLOOKUP($B155,'Results-formatted 060121'!$A:$AJ,(W$3+2),FALSE)), VLOOKUP($B155,'Results-formatted 060121'!$A:$AJ,(W$3+2),FALSE)))</f>
        <v>4</v>
      </c>
      <c r="X155" s="95">
        <f>IF($C155 = "neg", (($D155+1) - VLOOKUP($B155,'Results-formatted 060121'!$A:$AJ,(X$3+2),FALSE)), IF($C155 = "pos-neg", (3+VLOOKUP($B155,'Results-formatted 060121'!$A:$AJ,(X$3+2),FALSE)), VLOOKUP($B155,'Results-formatted 060121'!$A:$AJ,(X$3+2),FALSE)))</f>
        <v>4</v>
      </c>
      <c r="Y155" s="95">
        <f>IF($C155 = "neg", (($D155+1) - VLOOKUP($B155,'Results-formatted 060121'!$A:$AJ,(Y$3+2),FALSE)), IF($C155 = "pos-neg", (3+VLOOKUP($B155,'Results-formatted 060121'!$A:$AJ,(Y$3+2),FALSE)), VLOOKUP($B155,'Results-formatted 060121'!$A:$AJ,(Y$3+2),FALSE)))</f>
        <v>3</v>
      </c>
      <c r="Z155" s="95">
        <f>IF($C155 = "neg", (($D155+1) - VLOOKUP($B155,'Results-formatted 060121'!$A:$AJ,(Z$3+2),FALSE)), IF($C155 = "pos-neg", (3+VLOOKUP($B155,'Results-formatted 060121'!$A:$AJ,(Z$3+2),FALSE)), VLOOKUP($B155,'Results-formatted 060121'!$A:$AJ,(Z$3+2),FALSE)))</f>
        <v>3</v>
      </c>
      <c r="AA155" s="95">
        <f>IF($C155 = "neg", (($D155+1) - VLOOKUP($B155,'Results-formatted 060121'!$A:$AJ,(AA$3+2),FALSE)), IF($C155 = "pos-neg", (3+VLOOKUP($B155,'Results-formatted 060121'!$A:$AJ,(AA$3+2),FALSE)), VLOOKUP($B155,'Results-formatted 060121'!$A:$AJ,(AA$3+2),FALSE)))</f>
        <v>5</v>
      </c>
      <c r="AB155" s="95">
        <f>IF($C155 = "neg", (($D155+1) - VLOOKUP($B155,'Results-formatted 060121'!$A:$AJ,(AB$3+2),FALSE)), IF($C155 = "pos-neg", (3+VLOOKUP($B155,'Results-formatted 060121'!$A:$AJ,(AB$3+2),FALSE)), VLOOKUP($B155,'Results-formatted 060121'!$A:$AJ,(AB$3+2),FALSE)))</f>
        <v>4</v>
      </c>
      <c r="AC155" s="95">
        <f>IF($C155 = "neg", (($D155+1) - VLOOKUP($B155,'Results-formatted 060121'!$A:$AJ,(AC$3+2),FALSE)), IF($C155 = "pos-neg", (3+VLOOKUP($B155,'Results-formatted 060121'!$A:$AJ,(AC$3+2),FALSE)), VLOOKUP($B155,'Results-formatted 060121'!$A:$AJ,(AC$3+2),FALSE)))</f>
        <v>2</v>
      </c>
      <c r="AD155" s="95">
        <f>IF($C155 = "neg", (($D155+1) - VLOOKUP($B155,'Results-formatted 060121'!$A:$AJ,(AD$3+2),FALSE)), IF($C155 = "pos-neg", (3+VLOOKUP($B155,'Results-formatted 060121'!$A:$AJ,(AD$3+2),FALSE)), VLOOKUP($B155,'Results-formatted 060121'!$A:$AJ,(AD$3+2),FALSE)))</f>
        <v>4</v>
      </c>
      <c r="AE155" s="95">
        <f>IF($C155 = "neg", (($D155+1) - VLOOKUP($B155,'Results-formatted 060121'!$A:$AJ,(AE$3+2),FALSE)), IF($C155 = "pos-neg", (3+VLOOKUP($B155,'Results-formatted 060121'!$A:$AJ,(AE$3+2),FALSE)), VLOOKUP($B155,'Results-formatted 060121'!$A:$AJ,(AE$3+2),FALSE)))</f>
        <v>4</v>
      </c>
      <c r="AF155" s="95">
        <f>IF($C155 = "neg", (($D155+1) - VLOOKUP($B155,'Results-formatted 060121'!$A:$AJ,(AF$3+2),FALSE)), IF($C155 = "pos-neg", (3+VLOOKUP($B155,'Results-formatted 060121'!$A:$AJ,(AF$3+2),FALSE)), VLOOKUP($B155,'Results-formatted 060121'!$A:$AJ,(AF$3+2),FALSE)))</f>
        <v>3</v>
      </c>
      <c r="AG155" s="95">
        <f>IF($C155 = "neg", (($D155+1) - VLOOKUP($B155,'Results-formatted 060121'!$A:$AJ,(AG$3+2),FALSE)), IF($C155 = "pos-neg", (3+VLOOKUP($B155,'Results-formatted 060121'!$A:$AJ,(AG$3+2),FALSE)), VLOOKUP($B155,'Results-formatted 060121'!$A:$AJ,(AG$3+2),FALSE)))</f>
        <v>5</v>
      </c>
      <c r="AH155" s="95">
        <f>IF($C155 = "neg", (($D155+1) - VLOOKUP($B155,'Results-formatted 060121'!$A:$AJ,(AH$3+2),FALSE)), IF($C155 = "pos-neg", (3+VLOOKUP($B155,'Results-formatted 060121'!$A:$AJ,(AH$3+2),FALSE)), VLOOKUP($B155,'Results-formatted 060121'!$A:$AJ,(AH$3+2),FALSE)))</f>
        <v>4</v>
      </c>
      <c r="AI155" s="95">
        <f>IF($C155 = "neg", (($D155+1) - VLOOKUP($B155,'Results-formatted 060121'!$A:$AJ,(AI$3+2),FALSE)), IF($C155 = "pos-neg", (3+VLOOKUP($B155,'Results-formatted 060121'!$A:$AJ,(AI$3+2),FALSE)), VLOOKUP($B155,'Results-formatted 060121'!$A:$AJ,(AI$3+2),FALSE)))</f>
        <v>4</v>
      </c>
      <c r="AJ155" s="95">
        <f>IF($C155 = "neg", (($D155+1) - VLOOKUP($B155,'Results-formatted 060121'!$A:$AJ,(AJ$3+2),FALSE)), IF($C155 = "pos-neg", (3+VLOOKUP($B155,'Results-formatted 060121'!$A:$AJ,(AJ$3+2),FALSE)), VLOOKUP($B155,'Results-formatted 060121'!$A:$AJ,(AJ$3+2),FALSE)))</f>
        <v>5</v>
      </c>
      <c r="AK155" s="95">
        <f>IF($C155 = "neg", (($D155+1) - VLOOKUP($B155,'Results-formatted 060121'!$A:$AJ,(AK$3+2),FALSE)), IF($C155 = "pos-neg", (3+VLOOKUP($B155,'Results-formatted 060121'!$A:$AJ,(AK$3+2),FALSE)), VLOOKUP($B155,'Results-formatted 060121'!$A:$AJ,(AK$3+2),FALSE)))</f>
        <v>3</v>
      </c>
      <c r="AL155" s="95">
        <f>IF($C155 = "neg", (($D155+1) - VLOOKUP($B155,'Results-formatted 060121'!$A:$AJ,(AL$3+2),FALSE)), IF($C155 = "pos-neg", (3+VLOOKUP($B155,'Results-formatted 060121'!$A:$AJ,(AL$3+2),FALSE)), VLOOKUP($B155,'Results-formatted 060121'!$A:$AJ,(AL$3+2),FALSE)))</f>
        <v>4</v>
      </c>
      <c r="AM155" s="95">
        <f>IF($C155 = "neg", (($D155+1) - VLOOKUP($B155,'Results-formatted 060121'!$A:AJ,(AM$3+2),FALSE)), IF($C155 = "pos-neg", (3+VLOOKUP($B155,'Results-formatted 060121'!$A:AJ,(AM$3+2),FALSE)), VLOOKUP($B155,'Results-formatted 060121'!$A:AJ,(AM$3+2),FALSE)))</f>
        <v>4</v>
      </c>
      <c r="AN155" s="95">
        <f>IF($C155 = "neg", (($D155+1) - VLOOKUP($B155,'Results-formatted 060121'!$A:AK,(AN$3+2),FALSE)), IF($C155 = "pos-neg", (3+VLOOKUP($B155,'Results-formatted 060121'!$A:AK,(AN$3+2),FALSE)), VLOOKUP($B155,'Results-formatted 060121'!$A:AK,(AN$3+2),FALSE)))</f>
        <v>4</v>
      </c>
      <c r="AO155" s="95">
        <f>IF($C155 = "neg", (($D155+1) - VLOOKUP($B155,'Results-formatted 060121'!$A:AL,(AO$3+2),FALSE)), IF($C155 = "pos-neg", (3+VLOOKUP($B155,'Results-formatted 060121'!$A:AL,(AO$3+2),FALSE)), VLOOKUP($B155,'Results-formatted 060121'!$A:AL,(AO$3+2),FALSE)))</f>
        <v>3</v>
      </c>
      <c r="AP155" s="95">
        <f>IF($C155 = "neg", (($D155+1) - VLOOKUP($B155,'Results-formatted 060121'!$A:AM,(AP$3+2),FALSE)), IF($C155 = "pos-neg", (3+VLOOKUP($B155,'Results-formatted 060121'!$A:AM,(AP$3+2),FALSE)), VLOOKUP($B155,'Results-formatted 060121'!$A:AM,(AP$3+2),FALSE)))</f>
        <v>4</v>
      </c>
      <c r="AQ155" s="95">
        <f>IF($C155 = "neg", (($D155+1) - VLOOKUP($B155,'Results-formatted 060121'!$A:AN,(AQ$3+2),FALSE)), IF($C155 = "pos-neg", (3+VLOOKUP($B155,'Results-formatted 060121'!$A:AN,(AQ$3+2),FALSE)), VLOOKUP($B155,'Results-formatted 060121'!$A:AN,(AQ$3+2),FALSE)))</f>
        <v>2</v>
      </c>
      <c r="AR155" s="95">
        <f>IF($C155 = "neg", (($D155+1) - VLOOKUP($B155,'Results-formatted 060121'!$A:AO,(AR$3+2),FALSE)), IF($C155 = "pos-neg", (3+VLOOKUP($B155,'Results-formatted 060121'!$A:AO,(AR$3+2),FALSE)), VLOOKUP($B155,'Results-formatted 060121'!$A:AO,(AR$3+2),FALSE)))</f>
        <v>5</v>
      </c>
      <c r="AS155" s="95">
        <f>IF($C155 = "neg", (($D155+1) - VLOOKUP($B155,'Results-formatted 060121'!$A:AP,(AS$3+2),FALSE)), IF($C155 = "pos-neg", (3+VLOOKUP($B155,'Results-formatted 060121'!$A:AP,(AS$3+2),FALSE)), VLOOKUP($B155,'Results-formatted 060121'!$A:AP,(AS$3+2),FALSE)))</f>
        <v>5</v>
      </c>
      <c r="AT155" s="95">
        <f>IF($C155 = "neg", (($D155+1) - VLOOKUP($B155,'Results-formatted 060121'!$A:AQ,(AT$3+2),FALSE)), IF($C155 = "pos-neg", (3+VLOOKUP($B155,'Results-formatted 060121'!$A:AQ,(AT$3+2),FALSE)), VLOOKUP($B155,'Results-formatted 060121'!$A:AQ,(AT$3+2),FALSE)))</f>
        <v>5</v>
      </c>
      <c r="AU155" s="95">
        <f>IF($C155 = "neg", (($D155+1) - VLOOKUP($B155,'Results-formatted 060121'!$A:AR,(AU$3+2),FALSE)), IF($C155 = "pos-neg", (3+VLOOKUP($B155,'Results-formatted 060121'!$A:AR,(AU$3+2),FALSE)), VLOOKUP($B155,'Results-formatted 060121'!$A:AR,(AU$3+2),FALSE)))</f>
        <v>1</v>
      </c>
      <c r="AV155" s="95">
        <f>IF($C155 = "neg", (($D155+1) - VLOOKUP($B155,'Results-formatted 060121'!$A:AS,(AV$3+2),FALSE)), IF($C155 = "pos-neg", (3+VLOOKUP($B155,'Results-formatted 060121'!$A:AS,(AV$3+2),FALSE)), VLOOKUP($B155,'Results-formatted 060121'!$A:AS,(AV$3+2),FALSE)))</f>
        <v>4</v>
      </c>
      <c r="AW155" s="95">
        <f>IF($C155 = "neg", (($D155+1) - VLOOKUP($B155,'Results-formatted 060121'!$A:AT,(AW$3+2),FALSE)), IF($C155 = "pos-neg", (3+VLOOKUP($B155,'Results-formatted 060121'!$A:AT,(AW$3+2),FALSE)), VLOOKUP($B155,'Results-formatted 060121'!$A:AT,(AW$3+2),FALSE)))</f>
        <v>5</v>
      </c>
      <c r="AX155" s="95">
        <f>IF($C155 = "neg", (($D155+1) - VLOOKUP($B155,'Results-formatted 060121'!$A:AU,(AX$3+2),FALSE)), IF($C155 = "pos-neg", (3+VLOOKUP($B155,'Results-formatted 060121'!$A:AU,(AX$3+2),FALSE)), VLOOKUP($B155,'Results-formatted 060121'!$A:AU,(AX$3+2),FALSE)))</f>
        <v>3</v>
      </c>
      <c r="AY155" s="95">
        <f>IF($C155 = "neg", (($D155+1) - VLOOKUP($B155,'Results-formatted 060121'!$A:AV,(AY$3+2),FALSE)), IF($C155 = "pos-neg", (3+VLOOKUP($B155,'Results-formatted 060121'!$A:AV,(AY$3+2),FALSE)), VLOOKUP($B155,'Results-formatted 060121'!$A:AV,(AY$3+2),FALSE)))</f>
        <v>4</v>
      </c>
      <c r="AZ155" s="95">
        <f>IF($C155 = "neg", (($D155+1) - VLOOKUP($B155,'Results-formatted 060121'!$A:AW,(AZ$3+2),FALSE)), IF($C155 = "pos-neg", (3+VLOOKUP($B155,'Results-formatted 060121'!$A:AW,(AZ$3+2),FALSE)), VLOOKUP($B155,'Results-formatted 060121'!$A:AW,(AZ$3+2),FALSE)))</f>
        <v>5</v>
      </c>
      <c r="BA155" s="95">
        <f>IF($C155 = "neg", (($D155+1) - VLOOKUP($B155,'Results-formatted 060121'!$A:AX,(BA$3+2),FALSE)), IF($C155 = "pos-neg", (3+VLOOKUP($B155,'Results-formatted 060121'!$A:AX,(BA$3+2),FALSE)), VLOOKUP($B155,'Results-formatted 060121'!$A:AX,(BA$3+2),FALSE)))</f>
        <v>3</v>
      </c>
      <c r="BB155" s="95">
        <f>IF($C155 = "neg", (($D155+1) - VLOOKUP($B155,'Results-formatted 060121'!$A:AY,(BB$3+2),FALSE)), IF($C155 = "pos-neg", (3+VLOOKUP($B155,'Results-formatted 060121'!$A:AY,(BB$3+2),FALSE)), VLOOKUP($B155,'Results-formatted 060121'!$A:AY,(BB$3+2),FALSE)))</f>
        <v>2</v>
      </c>
      <c r="BC155" s="95">
        <f>IF($C155 = "neg", (($D155+1) - VLOOKUP($B155,'Results-formatted 060121'!$A:AZ,(BC$3+2),FALSE)), IF($C155 = "pos-neg", (3+VLOOKUP($B155,'Results-formatted 060121'!$A:AZ,(BC$3+2),FALSE)), VLOOKUP($B155,'Results-formatted 060121'!$A:AZ,(BC$3+2),FALSE)))</f>
        <v>3</v>
      </c>
      <c r="BD155" s="95">
        <f>IF($C155 = "neg", (($D155+1) - VLOOKUP($B155,'Results-formatted 060121'!$A:BA,(BD$3+2),FALSE)), IF($C155 = "pos-neg", (3+VLOOKUP($B155,'Results-formatted 060121'!$A:BA,(BD$3+2),FALSE)), VLOOKUP($B155,'Results-formatted 060121'!$A:BA,(BD$3+2),FALSE)))</f>
        <v>4</v>
      </c>
      <c r="BE155" s="95">
        <f>IF($C155 = "neg", (($D155+1) - VLOOKUP($B155,'Results-formatted 060121'!$A:BB,(BE$3+2),FALSE)), IF($C155 = "pos-neg", (3+VLOOKUP($B155,'Results-formatted 060121'!$A:BB,(BE$3+2),FALSE)), VLOOKUP($B155,'Results-formatted 060121'!$A:BB,(BE$3+2),FALSE)))</f>
        <v>5</v>
      </c>
      <c r="BF155" s="95">
        <f>IF($C155 = "neg", (($D155+1) - VLOOKUP($B155,'Results-formatted 060121'!$A:BC,(BF$3+2),FALSE)), IF($C155 = "pos-neg", (3+VLOOKUP($B155,'Results-formatted 060121'!$A:BC,(BF$3+2),FALSE)), VLOOKUP($B155,'Results-formatted 060121'!$A:BC,(BF$3+2),FALSE)))</f>
        <v>4</v>
      </c>
      <c r="BG155" s="95">
        <f>IF($C155 = "neg", (($D155+1) - VLOOKUP($B155,'Results-formatted 060121'!$A:BD,(BG$3+2),FALSE)), IF($C155 = "pos-neg", (3+VLOOKUP($B155,'Results-formatted 060121'!$A:BD,(BG$3+2),FALSE)), VLOOKUP($B155,'Results-formatted 060121'!$A:BD,(BG$3+2),FALSE)))</f>
        <v>3</v>
      </c>
      <c r="BH155" s="95">
        <f>IF($C155 = "neg", (($D155+1) - VLOOKUP($B155,'Results-formatted 060121'!$A:BE,(BH$3+2),FALSE)), IF($C155 = "pos-neg", (3+VLOOKUP($B155,'Results-formatted 060121'!$A:BE,(BH$3+2),FALSE)), VLOOKUP($B155,'Results-formatted 060121'!$A:BE,(BH$3+2),FALSE)))</f>
        <v>2</v>
      </c>
      <c r="BI155" s="95">
        <f>IF($C155 = "neg", (($D155+1) - VLOOKUP($B155,'Results-formatted 060121'!$A:BF,(BI$3+2),FALSE)), IF($C155 = "pos-neg", (3+VLOOKUP($B155,'Results-formatted 060121'!$A:BF,(BI$3+2),FALSE)), VLOOKUP($B155,'Results-formatted 060121'!$A:BF,(BI$3+2),FALSE)))</f>
        <v>1</v>
      </c>
      <c r="BJ155" s="95">
        <f>IF($C155 = "neg", (($D155+1) - VLOOKUP($B155,'Results-formatted 060121'!$A:BG,(BJ$3+2),FALSE)), IF($C155 = "pos-neg", (3+VLOOKUP($B155,'Results-formatted 060121'!$A:BG,(BJ$3+2),FALSE)), VLOOKUP($B155,'Results-formatted 060121'!$A:BG,(BJ$3+2),FALSE)))</f>
        <v>1</v>
      </c>
      <c r="BK155" s="95">
        <f>IF($C155 = "neg", (($D155+1) - VLOOKUP($B155,'Results-formatted 060121'!$A:BH,(BK$3+2),FALSE)), IF($C155 = "pos-neg", (3+VLOOKUP($B155,'Results-formatted 060121'!$A:BH,(BK$3+2),FALSE)), VLOOKUP($B155,'Results-formatted 060121'!$A:BH,(BK$3+2),FALSE)))</f>
        <v>4</v>
      </c>
      <c r="BL155" s="95">
        <f>IF($C155 = "neg", (($D155+1) - VLOOKUP($B155,'Results-formatted 060121'!$A:BI,(BL$3+2),FALSE)), IF($C155 = "pos-neg", (3+VLOOKUP($B155,'Results-formatted 060121'!$A:BI,(BL$3+2),FALSE)), VLOOKUP($B155,'Results-formatted 060121'!$A:BI,(BL$3+2),FALSE)))</f>
        <v>1</v>
      </c>
      <c r="BM155" s="95">
        <f>IF($C155 = "neg", (($D155+1) - VLOOKUP($B155,'Results-formatted 060121'!$A:BJ,(BM$3+2),FALSE)), IF($C155 = "pos-neg", (3+VLOOKUP($B155,'Results-formatted 060121'!$A:BJ,(BM$3+2),FALSE)), VLOOKUP($B155,'Results-formatted 060121'!$A:BJ,(BM$3+2),FALSE)))</f>
        <v>3</v>
      </c>
      <c r="BN155" s="95"/>
      <c r="BO155" s="95"/>
      <c r="BP155" s="95"/>
      <c r="BQ155" s="95"/>
      <c r="BR155" s="95"/>
      <c r="BS155" s="95"/>
      <c r="BT155" s="95"/>
      <c r="BU155" s="95"/>
      <c r="BV155" s="95"/>
      <c r="BW155" s="95"/>
      <c r="BX155" s="95"/>
      <c r="BY155" s="95"/>
      <c r="BZ155" s="95"/>
      <c r="CA155" s="95"/>
      <c r="CB155" s="95"/>
      <c r="CC155" s="95"/>
      <c r="CD155" s="99"/>
      <c r="CE155" s="25">
        <f t="shared" si="179"/>
        <v>3.5</v>
      </c>
      <c r="CF155" s="25">
        <f t="shared" si="183"/>
        <v>1.1424030574900927</v>
      </c>
    </row>
    <row r="156" spans="2:84" ht="42" x14ac:dyDescent="0.15">
      <c r="B156" s="84" t="s">
        <v>475</v>
      </c>
      <c r="C156" s="86" t="s">
        <v>224</v>
      </c>
      <c r="D156" s="2">
        <v>5</v>
      </c>
      <c r="E156" s="13" t="s">
        <v>954</v>
      </c>
      <c r="F156" s="95">
        <f>IF($C156 = "neg", (($D156+1) - VLOOKUP($B156,'Results-formatted 060121'!$A:$AJ,(F$3+2),FALSE)), IF($C156 = "pos-neg", (3+VLOOKUP($B156,'Results-formatted 060121'!$A:$AJ,(F$3+2),FALSE)), VLOOKUP($B156,'Results-formatted 060121'!$A:$AJ,(F$3+2),FALSE)))</f>
        <v>3</v>
      </c>
      <c r="G156" s="95">
        <f>IF($C156 = "neg", (($D156+1) - VLOOKUP($B156,'Results-formatted 060121'!$A:$AJ,(G$3+2),FALSE)), IF($C156 = "pos-neg", (3+VLOOKUP($B156,'Results-formatted 060121'!$A:$AJ,(G$3+2),FALSE)), VLOOKUP($B156,'Results-formatted 060121'!$A:$AJ,(G$3+2),FALSE)))</f>
        <v>5</v>
      </c>
      <c r="H156" s="95">
        <f>IF($C156 = "neg", (($D156+1) - VLOOKUP($B156,'Results-formatted 060121'!$A:$AJ,(H$3+2),FALSE)), IF($C156 = "pos-neg", (3+VLOOKUP($B156,'Results-formatted 060121'!$A:$AJ,(H$3+2),FALSE)), VLOOKUP($B156,'Results-formatted 060121'!$A:$AJ,(H$3+2),FALSE)))</f>
        <v>5</v>
      </c>
      <c r="I156" s="95">
        <f>IF($C156 = "neg", (($D156+1) - VLOOKUP($B156,'Results-formatted 060121'!$A:$AJ,(I$3+2),FALSE)), IF($C156 = "pos-neg", (3+VLOOKUP($B156,'Results-formatted 060121'!$A:$AJ,(I$3+2),FALSE)), VLOOKUP($B156,'Results-formatted 060121'!$A:$AJ,(I$3+2),FALSE)))</f>
        <v>5</v>
      </c>
      <c r="J156" s="95">
        <f>IF($C156 = "neg", (($D156+1) - VLOOKUP($B156,'Results-formatted 060121'!$A:$AJ,(J$3+2),FALSE)), IF($C156 = "pos-neg", (3+VLOOKUP($B156,'Results-formatted 060121'!$A:$AJ,(J$3+2),FALSE)), VLOOKUP($B156,'Results-formatted 060121'!$A:$AJ,(J$3+2),FALSE)))</f>
        <v>2</v>
      </c>
      <c r="K156" s="95">
        <f>IF($C156 = "neg", (($D156+1) - VLOOKUP($B156,'Results-formatted 060121'!$A:$AJ,(K$3+2),FALSE)), IF($C156 = "pos-neg", (3+VLOOKUP($B156,'Results-formatted 060121'!$A:$AJ,(K$3+2),FALSE)), VLOOKUP($B156,'Results-formatted 060121'!$A:$AJ,(K$3+2),FALSE)))</f>
        <v>5</v>
      </c>
      <c r="L156" s="95">
        <f>IF($C156 = "neg", (($D156+1) - VLOOKUP($B156,'Results-formatted 060121'!$A:$AJ,(L$3+2),FALSE)), IF($C156 = "pos-neg", (3+VLOOKUP($B156,'Results-formatted 060121'!$A:$AJ,(L$3+2),FALSE)), VLOOKUP($B156,'Results-formatted 060121'!$A:$AJ,(L$3+2),FALSE)))</f>
        <v>4</v>
      </c>
      <c r="M156" s="95">
        <f>IF($C156 = "neg", (($D156+1) - VLOOKUP($B156,'Results-formatted 060121'!$A:$AJ,(M$3+2),FALSE)), IF($C156 = "pos-neg", (3+VLOOKUP($B156,'Results-formatted 060121'!$A:$AJ,(M$3+2),FALSE)), VLOOKUP($B156,'Results-formatted 060121'!$A:$AJ,(M$3+2),FALSE)))</f>
        <v>5</v>
      </c>
      <c r="N156" s="95">
        <f>IF($C156 = "neg", (($D156+1) - VLOOKUP($B156,'Results-formatted 060121'!$A:$AJ,(N$3+2),FALSE)), IF($C156 = "pos-neg", (3+VLOOKUP($B156,'Results-formatted 060121'!$A:$AJ,(N$3+2),FALSE)), VLOOKUP($B156,'Results-formatted 060121'!$A:$AJ,(N$3+2),FALSE)))</f>
        <v>4</v>
      </c>
      <c r="O156" s="95">
        <f>IF($C156 = "neg", (($D156+1) - VLOOKUP($B156,'Results-formatted 060121'!$A:$AJ,(O$3+2),FALSE)), IF($C156 = "pos-neg", (3+VLOOKUP($B156,'Results-formatted 060121'!$A:$AJ,(O$3+2),FALSE)), VLOOKUP($B156,'Results-formatted 060121'!$A:$AJ,(O$3+2),FALSE)))</f>
        <v>4</v>
      </c>
      <c r="P156" s="95">
        <f>IF($C156 = "neg", (($D156+1) - VLOOKUP($B156,'Results-formatted 060121'!$A:$AJ,(P$3+2),FALSE)), IF($C156 = "pos-neg", (3+VLOOKUP($B156,'Results-formatted 060121'!$A:$AJ,(P$3+2),FALSE)), VLOOKUP($B156,'Results-formatted 060121'!$A:$AJ,(P$3+2),FALSE)))</f>
        <v>3</v>
      </c>
      <c r="Q156" s="95">
        <f>IF($C156 = "neg", (($D156+1) - VLOOKUP($B156,'Results-formatted 060121'!$A:$AJ,(Q$3+2),FALSE)), IF($C156 = "pos-neg", (3+VLOOKUP($B156,'Results-formatted 060121'!$A:$AJ,(Q$3+2),FALSE)), VLOOKUP($B156,'Results-formatted 060121'!$A:$AJ,(Q$3+2),FALSE)))</f>
        <v>5</v>
      </c>
      <c r="R156" s="95">
        <f>IF($C156 = "neg", (($D156+1) - VLOOKUP($B156,'Results-formatted 060121'!$A:$AJ,(R$3+2),FALSE)), IF($C156 = "pos-neg", (3+VLOOKUP($B156,'Results-formatted 060121'!$A:$AJ,(R$3+2),FALSE)), VLOOKUP($B156,'Results-formatted 060121'!$A:$AJ,(R$3+2),FALSE)))</f>
        <v>5</v>
      </c>
      <c r="S156" s="95">
        <f>IF($C156 = "neg", (($D156+1) - VLOOKUP($B156,'Results-formatted 060121'!$A:$AJ,(S$3+2),FALSE)), IF($C156 = "pos-neg", (3+VLOOKUP($B156,'Results-formatted 060121'!$A:$AJ,(S$3+2),FALSE)), VLOOKUP($B156,'Results-formatted 060121'!$A:$AJ,(S$3+2),FALSE)))</f>
        <v>4</v>
      </c>
      <c r="T156" s="95">
        <f>IF($C156 = "neg", (($D156+1) - VLOOKUP($B156,'Results-formatted 060121'!$A:$AJ,(T$3+2),FALSE)), IF($C156 = "pos-neg", (3+VLOOKUP($B156,'Results-formatted 060121'!$A:$AJ,(T$3+2),FALSE)), VLOOKUP($B156,'Results-formatted 060121'!$A:$AJ,(T$3+2),FALSE)))</f>
        <v>5</v>
      </c>
      <c r="U156" s="95">
        <f>IF($C156 = "neg", (($D156+1) - VLOOKUP($B156,'Results-formatted 060121'!$A:$AJ,(U$3+2),FALSE)), IF($C156 = "pos-neg", (3+VLOOKUP($B156,'Results-formatted 060121'!$A:$AJ,(U$3+2),FALSE)), VLOOKUP($B156,'Results-formatted 060121'!$A:$AJ,(U$3+2),FALSE)))</f>
        <v>5</v>
      </c>
      <c r="V156" s="95">
        <f>IF($C156 = "neg", (($D156+1) - VLOOKUP($B156,'Results-formatted 060121'!$A:$AJ,(V$3+2),FALSE)), IF($C156 = "pos-neg", (3+VLOOKUP($B156,'Results-formatted 060121'!$A:$AJ,(V$3+2),FALSE)), VLOOKUP($B156,'Results-formatted 060121'!$A:$AJ,(V$3+2),FALSE)))</f>
        <v>3</v>
      </c>
      <c r="W156" s="95">
        <f>IF($C156 = "neg", (($D156+1) - VLOOKUP($B156,'Results-formatted 060121'!$A:$AJ,(W$3+2),FALSE)), IF($C156 = "pos-neg", (3+VLOOKUP($B156,'Results-formatted 060121'!$A:$AJ,(W$3+2),FALSE)), VLOOKUP($B156,'Results-formatted 060121'!$A:$AJ,(W$3+2),FALSE)))</f>
        <v>4</v>
      </c>
      <c r="X156" s="95">
        <f>IF($C156 = "neg", (($D156+1) - VLOOKUP($B156,'Results-formatted 060121'!$A:$AJ,(X$3+2),FALSE)), IF($C156 = "pos-neg", (3+VLOOKUP($B156,'Results-formatted 060121'!$A:$AJ,(X$3+2),FALSE)), VLOOKUP($B156,'Results-formatted 060121'!$A:$AJ,(X$3+2),FALSE)))</f>
        <v>5</v>
      </c>
      <c r="Y156" s="95">
        <f>IF($C156 = "neg", (($D156+1) - VLOOKUP($B156,'Results-formatted 060121'!$A:$AJ,(Y$3+2),FALSE)), IF($C156 = "pos-neg", (3+VLOOKUP($B156,'Results-formatted 060121'!$A:$AJ,(Y$3+2),FALSE)), VLOOKUP($B156,'Results-formatted 060121'!$A:$AJ,(Y$3+2),FALSE)))</f>
        <v>2</v>
      </c>
      <c r="Z156" s="95">
        <f>IF($C156 = "neg", (($D156+1) - VLOOKUP($B156,'Results-formatted 060121'!$A:$AJ,(Z$3+2),FALSE)), IF($C156 = "pos-neg", (3+VLOOKUP($B156,'Results-formatted 060121'!$A:$AJ,(Z$3+2),FALSE)), VLOOKUP($B156,'Results-formatted 060121'!$A:$AJ,(Z$3+2),FALSE)))</f>
        <v>3</v>
      </c>
      <c r="AA156" s="95">
        <f>IF($C156 = "neg", (($D156+1) - VLOOKUP($B156,'Results-formatted 060121'!$A:$AJ,(AA$3+2),FALSE)), IF($C156 = "pos-neg", (3+VLOOKUP($B156,'Results-formatted 060121'!$A:$AJ,(AA$3+2),FALSE)), VLOOKUP($B156,'Results-formatted 060121'!$A:$AJ,(AA$3+2),FALSE)))</f>
        <v>5</v>
      </c>
      <c r="AB156" s="95">
        <f>IF($C156 = "neg", (($D156+1) - VLOOKUP($B156,'Results-formatted 060121'!$A:$AJ,(AB$3+2),FALSE)), IF($C156 = "pos-neg", (3+VLOOKUP($B156,'Results-formatted 060121'!$A:$AJ,(AB$3+2),FALSE)), VLOOKUP($B156,'Results-formatted 060121'!$A:$AJ,(AB$3+2),FALSE)))</f>
        <v>4</v>
      </c>
      <c r="AC156" s="95">
        <f>IF($C156 = "neg", (($D156+1) - VLOOKUP($B156,'Results-formatted 060121'!$A:$AJ,(AC$3+2),FALSE)), IF($C156 = "pos-neg", (3+VLOOKUP($B156,'Results-formatted 060121'!$A:$AJ,(AC$3+2),FALSE)), VLOOKUP($B156,'Results-formatted 060121'!$A:$AJ,(AC$3+2),FALSE)))</f>
        <v>3</v>
      </c>
      <c r="AD156" s="95">
        <f>IF($C156 = "neg", (($D156+1) - VLOOKUP($B156,'Results-formatted 060121'!$A:$AJ,(AD$3+2),FALSE)), IF($C156 = "pos-neg", (3+VLOOKUP($B156,'Results-formatted 060121'!$A:$AJ,(AD$3+2),FALSE)), VLOOKUP($B156,'Results-formatted 060121'!$A:$AJ,(AD$3+2),FALSE)))</f>
        <v>4</v>
      </c>
      <c r="AE156" s="95">
        <f>IF($C156 = "neg", (($D156+1) - VLOOKUP($B156,'Results-formatted 060121'!$A:$AJ,(AE$3+2),FALSE)), IF($C156 = "pos-neg", (3+VLOOKUP($B156,'Results-formatted 060121'!$A:$AJ,(AE$3+2),FALSE)), VLOOKUP($B156,'Results-formatted 060121'!$A:$AJ,(AE$3+2),FALSE)))</f>
        <v>4</v>
      </c>
      <c r="AF156" s="95">
        <f>IF($C156 = "neg", (($D156+1) - VLOOKUP($B156,'Results-formatted 060121'!$A:$AJ,(AF$3+2),FALSE)), IF($C156 = "pos-neg", (3+VLOOKUP($B156,'Results-formatted 060121'!$A:$AJ,(AF$3+2),FALSE)), VLOOKUP($B156,'Results-formatted 060121'!$A:$AJ,(AF$3+2),FALSE)))</f>
        <v>4</v>
      </c>
      <c r="AG156" s="95">
        <f>IF($C156 = "neg", (($D156+1) - VLOOKUP($B156,'Results-formatted 060121'!$A:$AJ,(AG$3+2),FALSE)), IF($C156 = "pos-neg", (3+VLOOKUP($B156,'Results-formatted 060121'!$A:$AJ,(AG$3+2),FALSE)), VLOOKUP($B156,'Results-formatted 060121'!$A:$AJ,(AG$3+2),FALSE)))</f>
        <v>5</v>
      </c>
      <c r="AH156" s="95">
        <f>IF($C156 = "neg", (($D156+1) - VLOOKUP($B156,'Results-formatted 060121'!$A:$AJ,(AH$3+2),FALSE)), IF($C156 = "pos-neg", (3+VLOOKUP($B156,'Results-formatted 060121'!$A:$AJ,(AH$3+2),FALSE)), VLOOKUP($B156,'Results-formatted 060121'!$A:$AJ,(AH$3+2),FALSE)))</f>
        <v>4</v>
      </c>
      <c r="AI156" s="95">
        <f>IF($C156 = "neg", (($D156+1) - VLOOKUP($B156,'Results-formatted 060121'!$A:$AJ,(AI$3+2),FALSE)), IF($C156 = "pos-neg", (3+VLOOKUP($B156,'Results-formatted 060121'!$A:$AJ,(AI$3+2),FALSE)), VLOOKUP($B156,'Results-formatted 060121'!$A:$AJ,(AI$3+2),FALSE)))</f>
        <v>5</v>
      </c>
      <c r="AJ156" s="95">
        <f>IF($C156 = "neg", (($D156+1) - VLOOKUP($B156,'Results-formatted 060121'!$A:$AJ,(AJ$3+2),FALSE)), IF($C156 = "pos-neg", (3+VLOOKUP($B156,'Results-formatted 060121'!$A:$AJ,(AJ$3+2),FALSE)), VLOOKUP($B156,'Results-formatted 060121'!$A:$AJ,(AJ$3+2),FALSE)))</f>
        <v>5</v>
      </c>
      <c r="AK156" s="95">
        <f>IF($C156 = "neg", (($D156+1) - VLOOKUP($B156,'Results-formatted 060121'!$A:$AJ,(AK$3+2),FALSE)), IF($C156 = "pos-neg", (3+VLOOKUP($B156,'Results-formatted 060121'!$A:$AJ,(AK$3+2),FALSE)), VLOOKUP($B156,'Results-formatted 060121'!$A:$AJ,(AK$3+2),FALSE)))</f>
        <v>4</v>
      </c>
      <c r="AL156" s="95">
        <f>IF($C156 = "neg", (($D156+1) - VLOOKUP($B156,'Results-formatted 060121'!$A:$AJ,(AL$3+2),FALSE)), IF($C156 = "pos-neg", (3+VLOOKUP($B156,'Results-formatted 060121'!$A:$AJ,(AL$3+2),FALSE)), VLOOKUP($B156,'Results-formatted 060121'!$A:$AJ,(AL$3+2),FALSE)))</f>
        <v>4</v>
      </c>
      <c r="AM156" s="95">
        <f>IF($C156 = "neg", (($D156+1) - VLOOKUP($B156,'Results-formatted 060121'!$A:AJ,(AM$3+2),FALSE)), IF($C156 = "pos-neg", (3+VLOOKUP($B156,'Results-formatted 060121'!$A:AJ,(AM$3+2),FALSE)), VLOOKUP($B156,'Results-formatted 060121'!$A:AJ,(AM$3+2),FALSE)))</f>
        <v>5</v>
      </c>
      <c r="AN156" s="95">
        <f>IF($C156 = "neg", (($D156+1) - VLOOKUP($B156,'Results-formatted 060121'!$A:AK,(AN$3+2),FALSE)), IF($C156 = "pos-neg", (3+VLOOKUP($B156,'Results-formatted 060121'!$A:AK,(AN$3+2),FALSE)), VLOOKUP($B156,'Results-formatted 060121'!$A:AK,(AN$3+2),FALSE)))</f>
        <v>4</v>
      </c>
      <c r="AO156" s="95">
        <f>IF($C156 = "neg", (($D156+1) - VLOOKUP($B156,'Results-formatted 060121'!$A:AL,(AO$3+2),FALSE)), IF($C156 = "pos-neg", (3+VLOOKUP($B156,'Results-formatted 060121'!$A:AL,(AO$3+2),FALSE)), VLOOKUP($B156,'Results-formatted 060121'!$A:AL,(AO$3+2),FALSE)))</f>
        <v>4</v>
      </c>
      <c r="AP156" s="95">
        <f>IF($C156 = "neg", (($D156+1) - VLOOKUP($B156,'Results-formatted 060121'!$A:AM,(AP$3+2),FALSE)), IF($C156 = "pos-neg", (3+VLOOKUP($B156,'Results-formatted 060121'!$A:AM,(AP$3+2),FALSE)), VLOOKUP($B156,'Results-formatted 060121'!$A:AM,(AP$3+2),FALSE)))</f>
        <v>4</v>
      </c>
      <c r="AQ156" s="95">
        <f>IF($C156 = "neg", (($D156+1) - VLOOKUP($B156,'Results-formatted 060121'!$A:AN,(AQ$3+2),FALSE)), IF($C156 = "pos-neg", (3+VLOOKUP($B156,'Results-formatted 060121'!$A:AN,(AQ$3+2),FALSE)), VLOOKUP($B156,'Results-formatted 060121'!$A:AN,(AQ$3+2),FALSE)))</f>
        <v>5</v>
      </c>
      <c r="AR156" s="95">
        <f>IF($C156 = "neg", (($D156+1) - VLOOKUP($B156,'Results-formatted 060121'!$A:AO,(AR$3+2),FALSE)), IF($C156 = "pos-neg", (3+VLOOKUP($B156,'Results-formatted 060121'!$A:AO,(AR$3+2),FALSE)), VLOOKUP($B156,'Results-formatted 060121'!$A:AO,(AR$3+2),FALSE)))</f>
        <v>5</v>
      </c>
      <c r="AS156" s="95">
        <f>IF($C156 = "neg", (($D156+1) - VLOOKUP($B156,'Results-formatted 060121'!$A:AP,(AS$3+2),FALSE)), IF($C156 = "pos-neg", (3+VLOOKUP($B156,'Results-formatted 060121'!$A:AP,(AS$3+2),FALSE)), VLOOKUP($B156,'Results-formatted 060121'!$A:AP,(AS$3+2),FALSE)))</f>
        <v>5</v>
      </c>
      <c r="AT156" s="95">
        <f>IF($C156 = "neg", (($D156+1) - VLOOKUP($B156,'Results-formatted 060121'!$A:AQ,(AT$3+2),FALSE)), IF($C156 = "pos-neg", (3+VLOOKUP($B156,'Results-formatted 060121'!$A:AQ,(AT$3+2),FALSE)), VLOOKUP($B156,'Results-formatted 060121'!$A:AQ,(AT$3+2),FALSE)))</f>
        <v>5</v>
      </c>
      <c r="AU156" s="95">
        <f>IF($C156 = "neg", (($D156+1) - VLOOKUP($B156,'Results-formatted 060121'!$A:AR,(AU$3+2),FALSE)), IF($C156 = "pos-neg", (3+VLOOKUP($B156,'Results-formatted 060121'!$A:AR,(AU$3+2),FALSE)), VLOOKUP($B156,'Results-formatted 060121'!$A:AR,(AU$3+2),FALSE)))</f>
        <v>5</v>
      </c>
      <c r="AV156" s="95">
        <f>IF($C156 = "neg", (($D156+1) - VLOOKUP($B156,'Results-formatted 060121'!$A:AS,(AV$3+2),FALSE)), IF($C156 = "pos-neg", (3+VLOOKUP($B156,'Results-formatted 060121'!$A:AS,(AV$3+2),FALSE)), VLOOKUP($B156,'Results-formatted 060121'!$A:AS,(AV$3+2),FALSE)))</f>
        <v>5</v>
      </c>
      <c r="AW156" s="95">
        <f>IF($C156 = "neg", (($D156+1) - VLOOKUP($B156,'Results-formatted 060121'!$A:AT,(AW$3+2),FALSE)), IF($C156 = "pos-neg", (3+VLOOKUP($B156,'Results-formatted 060121'!$A:AT,(AW$3+2),FALSE)), VLOOKUP($B156,'Results-formatted 060121'!$A:AT,(AW$3+2),FALSE)))</f>
        <v>4</v>
      </c>
      <c r="AX156" s="95">
        <f>IF($C156 = "neg", (($D156+1) - VLOOKUP($B156,'Results-formatted 060121'!$A:AU,(AX$3+2),FALSE)), IF($C156 = "pos-neg", (3+VLOOKUP($B156,'Results-formatted 060121'!$A:AU,(AX$3+2),FALSE)), VLOOKUP($B156,'Results-formatted 060121'!$A:AU,(AX$3+2),FALSE)))</f>
        <v>2</v>
      </c>
      <c r="AY156" s="95">
        <f>IF($C156 = "neg", (($D156+1) - VLOOKUP($B156,'Results-formatted 060121'!$A:AV,(AY$3+2),FALSE)), IF($C156 = "pos-neg", (3+VLOOKUP($B156,'Results-formatted 060121'!$A:AV,(AY$3+2),FALSE)), VLOOKUP($B156,'Results-formatted 060121'!$A:AV,(AY$3+2),FALSE)))</f>
        <v>5</v>
      </c>
      <c r="AZ156" s="95">
        <f>IF($C156 = "neg", (($D156+1) - VLOOKUP($B156,'Results-formatted 060121'!$A:AW,(AZ$3+2),FALSE)), IF($C156 = "pos-neg", (3+VLOOKUP($B156,'Results-formatted 060121'!$A:AW,(AZ$3+2),FALSE)), VLOOKUP($B156,'Results-formatted 060121'!$A:AW,(AZ$3+2),FALSE)))</f>
        <v>5</v>
      </c>
      <c r="BA156" s="95">
        <f>IF($C156 = "neg", (($D156+1) - VLOOKUP($B156,'Results-formatted 060121'!$A:AX,(BA$3+2),FALSE)), IF($C156 = "pos-neg", (3+VLOOKUP($B156,'Results-formatted 060121'!$A:AX,(BA$3+2),FALSE)), VLOOKUP($B156,'Results-formatted 060121'!$A:AX,(BA$3+2),FALSE)))</f>
        <v>4</v>
      </c>
      <c r="BB156" s="95">
        <f>IF($C156 = "neg", (($D156+1) - VLOOKUP($B156,'Results-formatted 060121'!$A:AY,(BB$3+2),FALSE)), IF($C156 = "pos-neg", (3+VLOOKUP($B156,'Results-formatted 060121'!$A:AY,(BB$3+2),FALSE)), VLOOKUP($B156,'Results-formatted 060121'!$A:AY,(BB$3+2),FALSE)))</f>
        <v>5</v>
      </c>
      <c r="BC156" s="95">
        <f>IF($C156 = "neg", (($D156+1) - VLOOKUP($B156,'Results-formatted 060121'!$A:AZ,(BC$3+2),FALSE)), IF($C156 = "pos-neg", (3+VLOOKUP($B156,'Results-formatted 060121'!$A:AZ,(BC$3+2),FALSE)), VLOOKUP($B156,'Results-formatted 060121'!$A:AZ,(BC$3+2),FALSE)))</f>
        <v>3</v>
      </c>
      <c r="BD156" s="95">
        <f>IF($C156 = "neg", (($D156+1) - VLOOKUP($B156,'Results-formatted 060121'!$A:BA,(BD$3+2),FALSE)), IF($C156 = "pos-neg", (3+VLOOKUP($B156,'Results-formatted 060121'!$A:BA,(BD$3+2),FALSE)), VLOOKUP($B156,'Results-formatted 060121'!$A:BA,(BD$3+2),FALSE)))</f>
        <v>3</v>
      </c>
      <c r="BE156" s="95">
        <f>IF($C156 = "neg", (($D156+1) - VLOOKUP($B156,'Results-formatted 060121'!$A:BB,(BE$3+2),FALSE)), IF($C156 = "pos-neg", (3+VLOOKUP($B156,'Results-formatted 060121'!$A:BB,(BE$3+2),FALSE)), VLOOKUP($B156,'Results-formatted 060121'!$A:BB,(BE$3+2),FALSE)))</f>
        <v>4</v>
      </c>
      <c r="BF156" s="95">
        <f>IF($C156 = "neg", (($D156+1) - VLOOKUP($B156,'Results-formatted 060121'!$A:BC,(BF$3+2),FALSE)), IF($C156 = "pos-neg", (3+VLOOKUP($B156,'Results-formatted 060121'!$A:BC,(BF$3+2),FALSE)), VLOOKUP($B156,'Results-formatted 060121'!$A:BC,(BF$3+2),FALSE)))</f>
        <v>5</v>
      </c>
      <c r="BG156" s="95">
        <f>IF($C156 = "neg", (($D156+1) - VLOOKUP($B156,'Results-formatted 060121'!$A:BD,(BG$3+2),FALSE)), IF($C156 = "pos-neg", (3+VLOOKUP($B156,'Results-formatted 060121'!$A:BD,(BG$3+2),FALSE)), VLOOKUP($B156,'Results-formatted 060121'!$A:BD,(BG$3+2),FALSE)))</f>
        <v>4</v>
      </c>
      <c r="BH156" s="95">
        <f>IF($C156 = "neg", (($D156+1) - VLOOKUP($B156,'Results-formatted 060121'!$A:BE,(BH$3+2),FALSE)), IF($C156 = "pos-neg", (3+VLOOKUP($B156,'Results-formatted 060121'!$A:BE,(BH$3+2),FALSE)), VLOOKUP($B156,'Results-formatted 060121'!$A:BE,(BH$3+2),FALSE)))</f>
        <v>3</v>
      </c>
      <c r="BI156" s="95">
        <f>IF($C156 = "neg", (($D156+1) - VLOOKUP($B156,'Results-formatted 060121'!$A:BF,(BI$3+2),FALSE)), IF($C156 = "pos-neg", (3+VLOOKUP($B156,'Results-formatted 060121'!$A:BF,(BI$3+2),FALSE)), VLOOKUP($B156,'Results-formatted 060121'!$A:BF,(BI$3+2),FALSE)))</f>
        <v>5</v>
      </c>
      <c r="BJ156" s="95">
        <f>IF($C156 = "neg", (($D156+1) - VLOOKUP($B156,'Results-formatted 060121'!$A:BG,(BJ$3+2),FALSE)), IF($C156 = "pos-neg", (3+VLOOKUP($B156,'Results-formatted 060121'!$A:BG,(BJ$3+2),FALSE)), VLOOKUP($B156,'Results-formatted 060121'!$A:BG,(BJ$3+2),FALSE)))</f>
        <v>2</v>
      </c>
      <c r="BK156" s="95">
        <f>IF($C156 = "neg", (($D156+1) - VLOOKUP($B156,'Results-formatted 060121'!$A:BH,(BK$3+2),FALSE)), IF($C156 = "pos-neg", (3+VLOOKUP($B156,'Results-formatted 060121'!$A:BH,(BK$3+2),FALSE)), VLOOKUP($B156,'Results-formatted 060121'!$A:BH,(BK$3+2),FALSE)))</f>
        <v>4</v>
      </c>
      <c r="BL156" s="95">
        <f>IF($C156 = "neg", (($D156+1) - VLOOKUP($B156,'Results-formatted 060121'!$A:BI,(BL$3+2),FALSE)), IF($C156 = "pos-neg", (3+VLOOKUP($B156,'Results-formatted 060121'!$A:BI,(BL$3+2),FALSE)), VLOOKUP($B156,'Results-formatted 060121'!$A:BI,(BL$3+2),FALSE)))</f>
        <v>3</v>
      </c>
      <c r="BM156" s="95">
        <f>IF($C156 = "neg", (($D156+1) - VLOOKUP($B156,'Results-formatted 060121'!$A:BJ,(BM$3+2),FALSE)), IF($C156 = "pos-neg", (3+VLOOKUP($B156,'Results-formatted 060121'!$A:BJ,(BM$3+2),FALSE)), VLOOKUP($B156,'Results-formatted 060121'!$A:BJ,(BM$3+2),FALSE)))</f>
        <v>3</v>
      </c>
      <c r="BN156" s="95"/>
      <c r="BO156" s="95"/>
      <c r="BP156" s="95"/>
      <c r="BQ156" s="95"/>
      <c r="BR156" s="95"/>
      <c r="BS156" s="95"/>
      <c r="BT156" s="95"/>
      <c r="BU156" s="95"/>
      <c r="BV156" s="95"/>
      <c r="BW156" s="95"/>
      <c r="BX156" s="95"/>
      <c r="BY156" s="95"/>
      <c r="BZ156" s="95"/>
      <c r="CA156" s="95"/>
      <c r="CB156" s="95"/>
      <c r="CC156" s="95"/>
      <c r="CD156" s="99"/>
      <c r="CE156" s="25">
        <f t="shared" si="179"/>
        <v>4.1333333333333337</v>
      </c>
      <c r="CF156" s="25">
        <f t="shared" si="183"/>
        <v>0.92912692144733011</v>
      </c>
    </row>
    <row r="157" spans="2:84" ht="42" x14ac:dyDescent="0.15">
      <c r="B157" s="84" t="s">
        <v>476</v>
      </c>
      <c r="C157" s="86" t="s">
        <v>224</v>
      </c>
      <c r="D157" s="2">
        <v>5</v>
      </c>
      <c r="E157" s="13" t="s">
        <v>955</v>
      </c>
      <c r="F157" s="95">
        <f>IF($C157 = "neg", (($D157+1) - VLOOKUP($B157,'Results-formatted 060121'!$A:$AJ,(F$3+2),FALSE)), IF($C157 = "pos-neg", (3+VLOOKUP($B157,'Results-formatted 060121'!$A:$AJ,(F$3+2),FALSE)), VLOOKUP($B157,'Results-formatted 060121'!$A:$AJ,(F$3+2),FALSE)))</f>
        <v>3</v>
      </c>
      <c r="G157" s="95">
        <f>IF($C157 = "neg", (($D157+1) - VLOOKUP($B157,'Results-formatted 060121'!$A:$AJ,(G$3+2),FALSE)), IF($C157 = "pos-neg", (3+VLOOKUP($B157,'Results-formatted 060121'!$A:$AJ,(G$3+2),FALSE)), VLOOKUP($B157,'Results-formatted 060121'!$A:$AJ,(G$3+2),FALSE)))</f>
        <v>5</v>
      </c>
      <c r="H157" s="95">
        <f>IF($C157 = "neg", (($D157+1) - VLOOKUP($B157,'Results-formatted 060121'!$A:$AJ,(H$3+2),FALSE)), IF($C157 = "pos-neg", (3+VLOOKUP($B157,'Results-formatted 060121'!$A:$AJ,(H$3+2),FALSE)), VLOOKUP($B157,'Results-formatted 060121'!$A:$AJ,(H$3+2),FALSE)))</f>
        <v>5</v>
      </c>
      <c r="I157" s="95">
        <f>IF($C157 = "neg", (($D157+1) - VLOOKUP($B157,'Results-formatted 060121'!$A:$AJ,(I$3+2),FALSE)), IF($C157 = "pos-neg", (3+VLOOKUP($B157,'Results-formatted 060121'!$A:$AJ,(I$3+2),FALSE)), VLOOKUP($B157,'Results-formatted 060121'!$A:$AJ,(I$3+2),FALSE)))</f>
        <v>5</v>
      </c>
      <c r="J157" s="95">
        <f>IF($C157 = "neg", (($D157+1) - VLOOKUP($B157,'Results-formatted 060121'!$A:$AJ,(J$3+2),FALSE)), IF($C157 = "pos-neg", (3+VLOOKUP($B157,'Results-formatted 060121'!$A:$AJ,(J$3+2),FALSE)), VLOOKUP($B157,'Results-formatted 060121'!$A:$AJ,(J$3+2),FALSE)))</f>
        <v>2</v>
      </c>
      <c r="K157" s="95">
        <f>IF($C157 = "neg", (($D157+1) - VLOOKUP($B157,'Results-formatted 060121'!$A:$AJ,(K$3+2),FALSE)), IF($C157 = "pos-neg", (3+VLOOKUP($B157,'Results-formatted 060121'!$A:$AJ,(K$3+2),FALSE)), VLOOKUP($B157,'Results-formatted 060121'!$A:$AJ,(K$3+2),FALSE)))</f>
        <v>5</v>
      </c>
      <c r="L157" s="95">
        <f>IF($C157 = "neg", (($D157+1) - VLOOKUP($B157,'Results-formatted 060121'!$A:$AJ,(L$3+2),FALSE)), IF($C157 = "pos-neg", (3+VLOOKUP($B157,'Results-formatted 060121'!$A:$AJ,(L$3+2),FALSE)), VLOOKUP($B157,'Results-formatted 060121'!$A:$AJ,(L$3+2),FALSE)))</f>
        <v>4</v>
      </c>
      <c r="M157" s="95">
        <f>IF($C157 = "neg", (($D157+1) - VLOOKUP($B157,'Results-formatted 060121'!$A:$AJ,(M$3+2),FALSE)), IF($C157 = "pos-neg", (3+VLOOKUP($B157,'Results-formatted 060121'!$A:$AJ,(M$3+2),FALSE)), VLOOKUP($B157,'Results-formatted 060121'!$A:$AJ,(M$3+2),FALSE)))</f>
        <v>5</v>
      </c>
      <c r="N157" s="95">
        <f>IF($C157 = "neg", (($D157+1) - VLOOKUP($B157,'Results-formatted 060121'!$A:$AJ,(N$3+2),FALSE)), IF($C157 = "pos-neg", (3+VLOOKUP($B157,'Results-formatted 060121'!$A:$AJ,(N$3+2),FALSE)), VLOOKUP($B157,'Results-formatted 060121'!$A:$AJ,(N$3+2),FALSE)))</f>
        <v>4</v>
      </c>
      <c r="O157" s="95">
        <f>IF($C157 = "neg", (($D157+1) - VLOOKUP($B157,'Results-formatted 060121'!$A:$AJ,(O$3+2),FALSE)), IF($C157 = "pos-neg", (3+VLOOKUP($B157,'Results-formatted 060121'!$A:$AJ,(O$3+2),FALSE)), VLOOKUP($B157,'Results-formatted 060121'!$A:$AJ,(O$3+2),FALSE)))</f>
        <v>5</v>
      </c>
      <c r="P157" s="95">
        <f>IF($C157 = "neg", (($D157+1) - VLOOKUP($B157,'Results-formatted 060121'!$A:$AJ,(P$3+2),FALSE)), IF($C157 = "pos-neg", (3+VLOOKUP($B157,'Results-formatted 060121'!$A:$AJ,(P$3+2),FALSE)), VLOOKUP($B157,'Results-formatted 060121'!$A:$AJ,(P$3+2),FALSE)))</f>
        <v>3</v>
      </c>
      <c r="Q157" s="95">
        <f>IF($C157 = "neg", (($D157+1) - VLOOKUP($B157,'Results-formatted 060121'!$A:$AJ,(Q$3+2),FALSE)), IF($C157 = "pos-neg", (3+VLOOKUP($B157,'Results-formatted 060121'!$A:$AJ,(Q$3+2),FALSE)), VLOOKUP($B157,'Results-formatted 060121'!$A:$AJ,(Q$3+2),FALSE)))</f>
        <v>3</v>
      </c>
      <c r="R157" s="95">
        <f>IF($C157 = "neg", (($D157+1) - VLOOKUP($B157,'Results-formatted 060121'!$A:$AJ,(R$3+2),FALSE)), IF($C157 = "pos-neg", (3+VLOOKUP($B157,'Results-formatted 060121'!$A:$AJ,(R$3+2),FALSE)), VLOOKUP($B157,'Results-formatted 060121'!$A:$AJ,(R$3+2),FALSE)))</f>
        <v>4</v>
      </c>
      <c r="S157" s="95">
        <f>IF($C157 = "neg", (($D157+1) - VLOOKUP($B157,'Results-formatted 060121'!$A:$AJ,(S$3+2),FALSE)), IF($C157 = "pos-neg", (3+VLOOKUP($B157,'Results-formatted 060121'!$A:$AJ,(S$3+2),FALSE)), VLOOKUP($B157,'Results-formatted 060121'!$A:$AJ,(S$3+2),FALSE)))</f>
        <v>3</v>
      </c>
      <c r="T157" s="95">
        <f>IF($C157 = "neg", (($D157+1) - VLOOKUP($B157,'Results-formatted 060121'!$A:$AJ,(T$3+2),FALSE)), IF($C157 = "pos-neg", (3+VLOOKUP($B157,'Results-formatted 060121'!$A:$AJ,(T$3+2),FALSE)), VLOOKUP($B157,'Results-formatted 060121'!$A:$AJ,(T$3+2),FALSE)))</f>
        <v>5</v>
      </c>
      <c r="U157" s="95">
        <f>IF($C157 = "neg", (($D157+1) - VLOOKUP($B157,'Results-formatted 060121'!$A:$AJ,(U$3+2),FALSE)), IF($C157 = "pos-neg", (3+VLOOKUP($B157,'Results-formatted 060121'!$A:$AJ,(U$3+2),FALSE)), VLOOKUP($B157,'Results-formatted 060121'!$A:$AJ,(U$3+2),FALSE)))</f>
        <v>5</v>
      </c>
      <c r="V157" s="95">
        <f>IF($C157 = "neg", (($D157+1) - VLOOKUP($B157,'Results-formatted 060121'!$A:$AJ,(V$3+2),FALSE)), IF($C157 = "pos-neg", (3+VLOOKUP($B157,'Results-formatted 060121'!$A:$AJ,(V$3+2),FALSE)), VLOOKUP($B157,'Results-formatted 060121'!$A:$AJ,(V$3+2),FALSE)))</f>
        <v>3</v>
      </c>
      <c r="W157" s="95">
        <f>IF($C157 = "neg", (($D157+1) - VLOOKUP($B157,'Results-formatted 060121'!$A:$AJ,(W$3+2),FALSE)), IF($C157 = "pos-neg", (3+VLOOKUP($B157,'Results-formatted 060121'!$A:$AJ,(W$3+2),FALSE)), VLOOKUP($B157,'Results-formatted 060121'!$A:$AJ,(W$3+2),FALSE)))</f>
        <v>4</v>
      </c>
      <c r="X157" s="95">
        <f>IF($C157 = "neg", (($D157+1) - VLOOKUP($B157,'Results-formatted 060121'!$A:$AJ,(X$3+2),FALSE)), IF($C157 = "pos-neg", (3+VLOOKUP($B157,'Results-formatted 060121'!$A:$AJ,(X$3+2),FALSE)), VLOOKUP($B157,'Results-formatted 060121'!$A:$AJ,(X$3+2),FALSE)))</f>
        <v>5</v>
      </c>
      <c r="Y157" s="95">
        <f>IF($C157 = "neg", (($D157+1) - VLOOKUP($B157,'Results-formatted 060121'!$A:$AJ,(Y$3+2),FALSE)), IF($C157 = "pos-neg", (3+VLOOKUP($B157,'Results-formatted 060121'!$A:$AJ,(Y$3+2),FALSE)), VLOOKUP($B157,'Results-formatted 060121'!$A:$AJ,(Y$3+2),FALSE)))</f>
        <v>5</v>
      </c>
      <c r="Z157" s="95">
        <f>IF($C157 = "neg", (($D157+1) - VLOOKUP($B157,'Results-formatted 060121'!$A:$AJ,(Z$3+2),FALSE)), IF($C157 = "pos-neg", (3+VLOOKUP($B157,'Results-formatted 060121'!$A:$AJ,(Z$3+2),FALSE)), VLOOKUP($B157,'Results-formatted 060121'!$A:$AJ,(Z$3+2),FALSE)))</f>
        <v>3</v>
      </c>
      <c r="AA157" s="95">
        <f>IF($C157 = "neg", (($D157+1) - VLOOKUP($B157,'Results-formatted 060121'!$A:$AJ,(AA$3+2),FALSE)), IF($C157 = "pos-neg", (3+VLOOKUP($B157,'Results-formatted 060121'!$A:$AJ,(AA$3+2),FALSE)), VLOOKUP($B157,'Results-formatted 060121'!$A:$AJ,(AA$3+2),FALSE)))</f>
        <v>5</v>
      </c>
      <c r="AB157" s="95">
        <f>IF($C157 = "neg", (($D157+1) - VLOOKUP($B157,'Results-formatted 060121'!$A:$AJ,(AB$3+2),FALSE)), IF($C157 = "pos-neg", (3+VLOOKUP($B157,'Results-formatted 060121'!$A:$AJ,(AB$3+2),FALSE)), VLOOKUP($B157,'Results-formatted 060121'!$A:$AJ,(AB$3+2),FALSE)))</f>
        <v>4</v>
      </c>
      <c r="AC157" s="95">
        <f>IF($C157 = "neg", (($D157+1) - VLOOKUP($B157,'Results-formatted 060121'!$A:$AJ,(AC$3+2),FALSE)), IF($C157 = "pos-neg", (3+VLOOKUP($B157,'Results-formatted 060121'!$A:$AJ,(AC$3+2),FALSE)), VLOOKUP($B157,'Results-formatted 060121'!$A:$AJ,(AC$3+2),FALSE)))</f>
        <v>2</v>
      </c>
      <c r="AD157" s="95">
        <f>IF($C157 = "neg", (($D157+1) - VLOOKUP($B157,'Results-formatted 060121'!$A:$AJ,(AD$3+2),FALSE)), IF($C157 = "pos-neg", (3+VLOOKUP($B157,'Results-formatted 060121'!$A:$AJ,(AD$3+2),FALSE)), VLOOKUP($B157,'Results-formatted 060121'!$A:$AJ,(AD$3+2),FALSE)))</f>
        <v>4</v>
      </c>
      <c r="AE157" s="95">
        <f>IF($C157 = "neg", (($D157+1) - VLOOKUP($B157,'Results-formatted 060121'!$A:$AJ,(AE$3+2),FALSE)), IF($C157 = "pos-neg", (3+VLOOKUP($B157,'Results-formatted 060121'!$A:$AJ,(AE$3+2),FALSE)), VLOOKUP($B157,'Results-formatted 060121'!$A:$AJ,(AE$3+2),FALSE)))</f>
        <v>4</v>
      </c>
      <c r="AF157" s="95">
        <f>IF($C157 = "neg", (($D157+1) - VLOOKUP($B157,'Results-formatted 060121'!$A:$AJ,(AF$3+2),FALSE)), IF($C157 = "pos-neg", (3+VLOOKUP($B157,'Results-formatted 060121'!$A:$AJ,(AF$3+2),FALSE)), VLOOKUP($B157,'Results-formatted 060121'!$A:$AJ,(AF$3+2),FALSE)))</f>
        <v>4</v>
      </c>
      <c r="AG157" s="95">
        <f>IF($C157 = "neg", (($D157+1) - VLOOKUP($B157,'Results-formatted 060121'!$A:$AJ,(AG$3+2),FALSE)), IF($C157 = "pos-neg", (3+VLOOKUP($B157,'Results-formatted 060121'!$A:$AJ,(AG$3+2),FALSE)), VLOOKUP($B157,'Results-formatted 060121'!$A:$AJ,(AG$3+2),FALSE)))</f>
        <v>4</v>
      </c>
      <c r="AH157" s="95">
        <f>IF($C157 = "neg", (($D157+1) - VLOOKUP($B157,'Results-formatted 060121'!$A:$AJ,(AH$3+2),FALSE)), IF($C157 = "pos-neg", (3+VLOOKUP($B157,'Results-formatted 060121'!$A:$AJ,(AH$3+2),FALSE)), VLOOKUP($B157,'Results-formatted 060121'!$A:$AJ,(AH$3+2),FALSE)))</f>
        <v>4</v>
      </c>
      <c r="AI157" s="95">
        <f>IF($C157 = "neg", (($D157+1) - VLOOKUP($B157,'Results-formatted 060121'!$A:$AJ,(AI$3+2),FALSE)), IF($C157 = "pos-neg", (3+VLOOKUP($B157,'Results-formatted 060121'!$A:$AJ,(AI$3+2),FALSE)), VLOOKUP($B157,'Results-formatted 060121'!$A:$AJ,(AI$3+2),FALSE)))</f>
        <v>4</v>
      </c>
      <c r="AJ157" s="95">
        <f>IF($C157 = "neg", (($D157+1) - VLOOKUP($B157,'Results-formatted 060121'!$A:$AJ,(AJ$3+2),FALSE)), IF($C157 = "pos-neg", (3+VLOOKUP($B157,'Results-formatted 060121'!$A:$AJ,(AJ$3+2),FALSE)), VLOOKUP($B157,'Results-formatted 060121'!$A:$AJ,(AJ$3+2),FALSE)))</f>
        <v>4</v>
      </c>
      <c r="AK157" s="95">
        <f>IF($C157 = "neg", (($D157+1) - VLOOKUP($B157,'Results-formatted 060121'!$A:$AJ,(AK$3+2),FALSE)), IF($C157 = "pos-neg", (3+VLOOKUP($B157,'Results-formatted 060121'!$A:$AJ,(AK$3+2),FALSE)), VLOOKUP($B157,'Results-formatted 060121'!$A:$AJ,(AK$3+2),FALSE)))</f>
        <v>4</v>
      </c>
      <c r="AL157" s="95">
        <f>IF($C157 = "neg", (($D157+1) - VLOOKUP($B157,'Results-formatted 060121'!$A:$AJ,(AL$3+2),FALSE)), IF($C157 = "pos-neg", (3+VLOOKUP($B157,'Results-formatted 060121'!$A:$AJ,(AL$3+2),FALSE)), VLOOKUP($B157,'Results-formatted 060121'!$A:$AJ,(AL$3+2),FALSE)))</f>
        <v>4</v>
      </c>
      <c r="AM157" s="95">
        <f>IF($C157 = "neg", (($D157+1) - VLOOKUP($B157,'Results-formatted 060121'!$A:AJ,(AM$3+2),FALSE)), IF($C157 = "pos-neg", (3+VLOOKUP($B157,'Results-formatted 060121'!$A:AJ,(AM$3+2),FALSE)), VLOOKUP($B157,'Results-formatted 060121'!$A:AJ,(AM$3+2),FALSE)))</f>
        <v>5</v>
      </c>
      <c r="AN157" s="95">
        <f>IF($C157 = "neg", (($D157+1) - VLOOKUP($B157,'Results-formatted 060121'!$A:AK,(AN$3+2),FALSE)), IF($C157 = "pos-neg", (3+VLOOKUP($B157,'Results-formatted 060121'!$A:AK,(AN$3+2),FALSE)), VLOOKUP($B157,'Results-formatted 060121'!$A:AK,(AN$3+2),FALSE)))</f>
        <v>5</v>
      </c>
      <c r="AO157" s="95">
        <f>IF($C157 = "neg", (($D157+1) - VLOOKUP($B157,'Results-formatted 060121'!$A:AL,(AO$3+2),FALSE)), IF($C157 = "pos-neg", (3+VLOOKUP($B157,'Results-formatted 060121'!$A:AL,(AO$3+2),FALSE)), VLOOKUP($B157,'Results-formatted 060121'!$A:AL,(AO$3+2),FALSE)))</f>
        <v>4</v>
      </c>
      <c r="AP157" s="95">
        <f>IF($C157 = "neg", (($D157+1) - VLOOKUP($B157,'Results-formatted 060121'!$A:AM,(AP$3+2),FALSE)), IF($C157 = "pos-neg", (3+VLOOKUP($B157,'Results-formatted 060121'!$A:AM,(AP$3+2),FALSE)), VLOOKUP($B157,'Results-formatted 060121'!$A:AM,(AP$3+2),FALSE)))</f>
        <v>4</v>
      </c>
      <c r="AQ157" s="95">
        <f>IF($C157 = "neg", (($D157+1) - VLOOKUP($B157,'Results-formatted 060121'!$A:AN,(AQ$3+2),FALSE)), IF($C157 = "pos-neg", (3+VLOOKUP($B157,'Results-formatted 060121'!$A:AN,(AQ$3+2),FALSE)), VLOOKUP($B157,'Results-formatted 060121'!$A:AN,(AQ$3+2),FALSE)))</f>
        <v>4</v>
      </c>
      <c r="AR157" s="95">
        <f>IF($C157 = "neg", (($D157+1) - VLOOKUP($B157,'Results-formatted 060121'!$A:AO,(AR$3+2),FALSE)), IF($C157 = "pos-neg", (3+VLOOKUP($B157,'Results-formatted 060121'!$A:AO,(AR$3+2),FALSE)), VLOOKUP($B157,'Results-formatted 060121'!$A:AO,(AR$3+2),FALSE)))</f>
        <v>4</v>
      </c>
      <c r="AS157" s="95">
        <f>IF($C157 = "neg", (($D157+1) - VLOOKUP($B157,'Results-formatted 060121'!$A:AP,(AS$3+2),FALSE)), IF($C157 = "pos-neg", (3+VLOOKUP($B157,'Results-formatted 060121'!$A:AP,(AS$3+2),FALSE)), VLOOKUP($B157,'Results-formatted 060121'!$A:AP,(AS$3+2),FALSE)))</f>
        <v>5</v>
      </c>
      <c r="AT157" s="95">
        <f>IF($C157 = "neg", (($D157+1) - VLOOKUP($B157,'Results-formatted 060121'!$A:AQ,(AT$3+2),FALSE)), IF($C157 = "pos-neg", (3+VLOOKUP($B157,'Results-formatted 060121'!$A:AQ,(AT$3+2),FALSE)), VLOOKUP($B157,'Results-formatted 060121'!$A:AQ,(AT$3+2),FALSE)))</f>
        <v>5</v>
      </c>
      <c r="AU157" s="95">
        <f>IF($C157 = "neg", (($D157+1) - VLOOKUP($B157,'Results-formatted 060121'!$A:AR,(AU$3+2),FALSE)), IF($C157 = "pos-neg", (3+VLOOKUP($B157,'Results-formatted 060121'!$A:AR,(AU$3+2),FALSE)), VLOOKUP($B157,'Results-formatted 060121'!$A:AR,(AU$3+2),FALSE)))</f>
        <v>5</v>
      </c>
      <c r="AV157" s="95">
        <f>IF($C157 = "neg", (($D157+1) - VLOOKUP($B157,'Results-formatted 060121'!$A:AS,(AV$3+2),FALSE)), IF($C157 = "pos-neg", (3+VLOOKUP($B157,'Results-formatted 060121'!$A:AS,(AV$3+2),FALSE)), VLOOKUP($B157,'Results-formatted 060121'!$A:AS,(AV$3+2),FALSE)))</f>
        <v>4</v>
      </c>
      <c r="AW157" s="95">
        <f>IF($C157 = "neg", (($D157+1) - VLOOKUP($B157,'Results-formatted 060121'!$A:AT,(AW$3+2),FALSE)), IF($C157 = "pos-neg", (3+VLOOKUP($B157,'Results-formatted 060121'!$A:AT,(AW$3+2),FALSE)), VLOOKUP($B157,'Results-formatted 060121'!$A:AT,(AW$3+2),FALSE)))</f>
        <v>3</v>
      </c>
      <c r="AX157" s="95">
        <f>IF($C157 = "neg", (($D157+1) - VLOOKUP($B157,'Results-formatted 060121'!$A:AU,(AX$3+2),FALSE)), IF($C157 = "pos-neg", (3+VLOOKUP($B157,'Results-formatted 060121'!$A:AU,(AX$3+2),FALSE)), VLOOKUP($B157,'Results-formatted 060121'!$A:AU,(AX$3+2),FALSE)))</f>
        <v>2</v>
      </c>
      <c r="AY157" s="95">
        <f>IF($C157 = "neg", (($D157+1) - VLOOKUP($B157,'Results-formatted 060121'!$A:AV,(AY$3+2),FALSE)), IF($C157 = "pos-neg", (3+VLOOKUP($B157,'Results-formatted 060121'!$A:AV,(AY$3+2),FALSE)), VLOOKUP($B157,'Results-formatted 060121'!$A:AV,(AY$3+2),FALSE)))</f>
        <v>5</v>
      </c>
      <c r="AZ157" s="95">
        <f>IF($C157 = "neg", (($D157+1) - VLOOKUP($B157,'Results-formatted 060121'!$A:AW,(AZ$3+2),FALSE)), IF($C157 = "pos-neg", (3+VLOOKUP($B157,'Results-formatted 060121'!$A:AW,(AZ$3+2),FALSE)), VLOOKUP($B157,'Results-formatted 060121'!$A:AW,(AZ$3+2),FALSE)))</f>
        <v>5</v>
      </c>
      <c r="BA157" s="95">
        <f>IF($C157 = "neg", (($D157+1) - VLOOKUP($B157,'Results-formatted 060121'!$A:AX,(BA$3+2),FALSE)), IF($C157 = "pos-neg", (3+VLOOKUP($B157,'Results-formatted 060121'!$A:AX,(BA$3+2),FALSE)), VLOOKUP($B157,'Results-formatted 060121'!$A:AX,(BA$3+2),FALSE)))</f>
        <v>4</v>
      </c>
      <c r="BB157" s="95">
        <f>IF($C157 = "neg", (($D157+1) - VLOOKUP($B157,'Results-formatted 060121'!$A:AY,(BB$3+2),FALSE)), IF($C157 = "pos-neg", (3+VLOOKUP($B157,'Results-formatted 060121'!$A:AY,(BB$3+2),FALSE)), VLOOKUP($B157,'Results-formatted 060121'!$A:AY,(BB$3+2),FALSE)))</f>
        <v>5</v>
      </c>
      <c r="BC157" s="95">
        <f>IF($C157 = "neg", (($D157+1) - VLOOKUP($B157,'Results-formatted 060121'!$A:AZ,(BC$3+2),FALSE)), IF($C157 = "pos-neg", (3+VLOOKUP($B157,'Results-formatted 060121'!$A:AZ,(BC$3+2),FALSE)), VLOOKUP($B157,'Results-formatted 060121'!$A:AZ,(BC$3+2),FALSE)))</f>
        <v>3</v>
      </c>
      <c r="BD157" s="95">
        <f>IF($C157 = "neg", (($D157+1) - VLOOKUP($B157,'Results-formatted 060121'!$A:BA,(BD$3+2),FALSE)), IF($C157 = "pos-neg", (3+VLOOKUP($B157,'Results-formatted 060121'!$A:BA,(BD$3+2),FALSE)), VLOOKUP($B157,'Results-formatted 060121'!$A:BA,(BD$3+2),FALSE)))</f>
        <v>3</v>
      </c>
      <c r="BE157" s="95">
        <f>IF($C157 = "neg", (($D157+1) - VLOOKUP($B157,'Results-formatted 060121'!$A:BB,(BE$3+2),FALSE)), IF($C157 = "pos-neg", (3+VLOOKUP($B157,'Results-formatted 060121'!$A:BB,(BE$3+2),FALSE)), VLOOKUP($B157,'Results-formatted 060121'!$A:BB,(BE$3+2),FALSE)))</f>
        <v>5</v>
      </c>
      <c r="BF157" s="95">
        <f>IF($C157 = "neg", (($D157+1) - VLOOKUP($B157,'Results-formatted 060121'!$A:BC,(BF$3+2),FALSE)), IF($C157 = "pos-neg", (3+VLOOKUP($B157,'Results-formatted 060121'!$A:BC,(BF$3+2),FALSE)), VLOOKUP($B157,'Results-formatted 060121'!$A:BC,(BF$3+2),FALSE)))</f>
        <v>4</v>
      </c>
      <c r="BG157" s="95">
        <f>IF($C157 = "neg", (($D157+1) - VLOOKUP($B157,'Results-formatted 060121'!$A:BD,(BG$3+2),FALSE)), IF($C157 = "pos-neg", (3+VLOOKUP($B157,'Results-formatted 060121'!$A:BD,(BG$3+2),FALSE)), VLOOKUP($B157,'Results-formatted 060121'!$A:BD,(BG$3+2),FALSE)))</f>
        <v>4</v>
      </c>
      <c r="BH157" s="95">
        <f>IF($C157 = "neg", (($D157+1) - VLOOKUP($B157,'Results-formatted 060121'!$A:BE,(BH$3+2),FALSE)), IF($C157 = "pos-neg", (3+VLOOKUP($B157,'Results-formatted 060121'!$A:BE,(BH$3+2),FALSE)), VLOOKUP($B157,'Results-formatted 060121'!$A:BE,(BH$3+2),FALSE)))</f>
        <v>2</v>
      </c>
      <c r="BI157" s="95">
        <f>IF($C157 = "neg", (($D157+1) - VLOOKUP($B157,'Results-formatted 060121'!$A:BF,(BI$3+2),FALSE)), IF($C157 = "pos-neg", (3+VLOOKUP($B157,'Results-formatted 060121'!$A:BF,(BI$3+2),FALSE)), VLOOKUP($B157,'Results-formatted 060121'!$A:BF,(BI$3+2),FALSE)))</f>
        <v>4</v>
      </c>
      <c r="BJ157" s="95">
        <f>IF($C157 = "neg", (($D157+1) - VLOOKUP($B157,'Results-formatted 060121'!$A:BG,(BJ$3+2),FALSE)), IF($C157 = "pos-neg", (3+VLOOKUP($B157,'Results-formatted 060121'!$A:BG,(BJ$3+2),FALSE)), VLOOKUP($B157,'Results-formatted 060121'!$A:BG,(BJ$3+2),FALSE)))</f>
        <v>4</v>
      </c>
      <c r="BK157" s="95">
        <f>IF($C157 = "neg", (($D157+1) - VLOOKUP($B157,'Results-formatted 060121'!$A:BH,(BK$3+2),FALSE)), IF($C157 = "pos-neg", (3+VLOOKUP($B157,'Results-formatted 060121'!$A:BH,(BK$3+2),FALSE)), VLOOKUP($B157,'Results-formatted 060121'!$A:BH,(BK$3+2),FALSE)))</f>
        <v>5</v>
      </c>
      <c r="BL157" s="95">
        <f>IF($C157 = "neg", (($D157+1) - VLOOKUP($B157,'Results-formatted 060121'!$A:BI,(BL$3+2),FALSE)), IF($C157 = "pos-neg", (3+VLOOKUP($B157,'Results-formatted 060121'!$A:BI,(BL$3+2),FALSE)), VLOOKUP($B157,'Results-formatted 060121'!$A:BI,(BL$3+2),FALSE)))</f>
        <v>2</v>
      </c>
      <c r="BM157" s="95">
        <f>IF($C157 = "neg", (($D157+1) - VLOOKUP($B157,'Results-formatted 060121'!$A:BJ,(BM$3+2),FALSE)), IF($C157 = "pos-neg", (3+VLOOKUP($B157,'Results-formatted 060121'!$A:BJ,(BM$3+2),FALSE)), VLOOKUP($B157,'Results-formatted 060121'!$A:BJ,(BM$3+2),FALSE)))</f>
        <v>4</v>
      </c>
      <c r="BN157" s="95"/>
      <c r="BO157" s="95"/>
      <c r="BP157" s="95"/>
      <c r="BQ157" s="95"/>
      <c r="BR157" s="95"/>
      <c r="BS157" s="95"/>
      <c r="BT157" s="95"/>
      <c r="BU157" s="95"/>
      <c r="BV157" s="95"/>
      <c r="BW157" s="95"/>
      <c r="BX157" s="95"/>
      <c r="BY157" s="95"/>
      <c r="BZ157" s="95"/>
      <c r="CA157" s="95"/>
      <c r="CB157" s="95"/>
      <c r="CC157" s="95"/>
      <c r="CD157" s="99"/>
      <c r="CE157" s="25">
        <f t="shared" si="179"/>
        <v>4.0333333333333332</v>
      </c>
      <c r="CF157" s="25">
        <f t="shared" si="183"/>
        <v>0.91996069677775816</v>
      </c>
    </row>
    <row r="158" spans="2:84" ht="17" x14ac:dyDescent="0.15">
      <c r="B158" s="84"/>
      <c r="E158" s="18" t="s">
        <v>105</v>
      </c>
      <c r="F158" s="34"/>
      <c r="G158" s="34"/>
      <c r="H158" s="34">
        <f t="shared" ref="H158:AM158" si="184">IF(ISNUMBER(H159), AVERAGE(H159:H163), "")</f>
        <v>2</v>
      </c>
      <c r="I158" s="34">
        <f t="shared" si="184"/>
        <v>1.4</v>
      </c>
      <c r="J158" s="34"/>
      <c r="K158" s="34">
        <f t="shared" si="184"/>
        <v>2.2000000000000002</v>
      </c>
      <c r="L158" s="34">
        <f t="shared" si="184"/>
        <v>1.4</v>
      </c>
      <c r="M158" s="34">
        <f t="shared" si="184"/>
        <v>1</v>
      </c>
      <c r="N158" s="34"/>
      <c r="O158" s="34">
        <f t="shared" si="184"/>
        <v>1.8</v>
      </c>
      <c r="P158" s="34">
        <f t="shared" si="184"/>
        <v>2.6</v>
      </c>
      <c r="Q158" s="34">
        <f t="shared" si="184"/>
        <v>1.8</v>
      </c>
      <c r="R158" s="34">
        <f t="shared" si="184"/>
        <v>2</v>
      </c>
      <c r="S158" s="34">
        <f t="shared" si="184"/>
        <v>1.6</v>
      </c>
      <c r="T158" s="34">
        <f t="shared" si="184"/>
        <v>1</v>
      </c>
      <c r="U158" s="34">
        <f t="shared" si="184"/>
        <v>3.6</v>
      </c>
      <c r="V158" s="34">
        <f t="shared" si="184"/>
        <v>1.2</v>
      </c>
      <c r="W158" s="34">
        <f t="shared" si="184"/>
        <v>2</v>
      </c>
      <c r="X158" s="34">
        <f t="shared" si="184"/>
        <v>1.8</v>
      </c>
      <c r="Y158" s="34">
        <f t="shared" si="184"/>
        <v>2.8</v>
      </c>
      <c r="Z158" s="34">
        <f t="shared" si="184"/>
        <v>3.4</v>
      </c>
      <c r="AA158" s="34">
        <f t="shared" si="184"/>
        <v>1</v>
      </c>
      <c r="AB158" s="34">
        <f t="shared" si="184"/>
        <v>4</v>
      </c>
      <c r="AC158" s="34">
        <f t="shared" si="184"/>
        <v>1</v>
      </c>
      <c r="AD158" s="34">
        <f t="shared" si="184"/>
        <v>3.4</v>
      </c>
      <c r="AE158" s="34">
        <f t="shared" si="184"/>
        <v>1</v>
      </c>
      <c r="AF158" s="34">
        <f t="shared" si="184"/>
        <v>3</v>
      </c>
      <c r="AG158" s="34">
        <f t="shared" si="184"/>
        <v>1</v>
      </c>
      <c r="AH158" s="34">
        <f t="shared" si="184"/>
        <v>1.4</v>
      </c>
      <c r="AI158" s="34">
        <f t="shared" si="184"/>
        <v>2.2000000000000002</v>
      </c>
      <c r="AJ158" s="34">
        <f t="shared" si="184"/>
        <v>1</v>
      </c>
      <c r="AK158" s="34"/>
      <c r="AL158" s="34">
        <f t="shared" si="184"/>
        <v>1.6</v>
      </c>
      <c r="AM158" s="34">
        <f t="shared" si="184"/>
        <v>1</v>
      </c>
      <c r="AN158" s="34">
        <f t="shared" ref="AN158:BM158" si="185">IF(ISNUMBER(AN159), AVERAGE(AN159:AN163), "")</f>
        <v>2</v>
      </c>
      <c r="AO158" s="34">
        <f t="shared" si="185"/>
        <v>1</v>
      </c>
      <c r="AP158" s="34">
        <f t="shared" si="185"/>
        <v>2.4</v>
      </c>
      <c r="AQ158" s="34">
        <f t="shared" si="185"/>
        <v>1</v>
      </c>
      <c r="AR158" s="34">
        <f t="shared" si="185"/>
        <v>1</v>
      </c>
      <c r="AS158" s="34">
        <f t="shared" si="185"/>
        <v>2.2000000000000002</v>
      </c>
      <c r="AT158" s="34">
        <f t="shared" si="185"/>
        <v>2.2000000000000002</v>
      </c>
      <c r="AU158" s="34">
        <f t="shared" si="185"/>
        <v>1</v>
      </c>
      <c r="AV158" s="34">
        <f t="shared" si="185"/>
        <v>1</v>
      </c>
      <c r="AW158" s="34">
        <f t="shared" si="185"/>
        <v>2.6</v>
      </c>
      <c r="AX158" s="34">
        <f t="shared" si="185"/>
        <v>2.2000000000000002</v>
      </c>
      <c r="AY158" s="34">
        <f t="shared" si="185"/>
        <v>2.8</v>
      </c>
      <c r="AZ158" s="34">
        <f t="shared" si="185"/>
        <v>1.2</v>
      </c>
      <c r="BA158" s="34">
        <f t="shared" si="185"/>
        <v>1.4</v>
      </c>
      <c r="BB158" s="34">
        <f t="shared" si="185"/>
        <v>2.2000000000000002</v>
      </c>
      <c r="BC158" s="34">
        <f t="shared" si="185"/>
        <v>2</v>
      </c>
      <c r="BD158" s="34">
        <f t="shared" si="185"/>
        <v>2.4</v>
      </c>
      <c r="BE158" s="34">
        <f t="shared" si="185"/>
        <v>1</v>
      </c>
      <c r="BF158" s="34">
        <f t="shared" si="185"/>
        <v>1</v>
      </c>
      <c r="BG158" s="34">
        <f t="shared" si="185"/>
        <v>1.4</v>
      </c>
      <c r="BH158" s="34">
        <f t="shared" si="185"/>
        <v>1.8</v>
      </c>
      <c r="BI158" s="34">
        <f t="shared" si="185"/>
        <v>1</v>
      </c>
      <c r="BJ158" s="34">
        <f t="shared" si="185"/>
        <v>1</v>
      </c>
      <c r="BK158" s="34">
        <f t="shared" si="185"/>
        <v>1.2</v>
      </c>
      <c r="BL158" s="34">
        <f t="shared" si="185"/>
        <v>1</v>
      </c>
      <c r="BM158" s="34">
        <f t="shared" si="185"/>
        <v>1</v>
      </c>
      <c r="BN158" s="34"/>
      <c r="BO158" s="34"/>
      <c r="BP158" s="34"/>
      <c r="BQ158" s="34"/>
      <c r="BR158" s="34"/>
      <c r="BS158" s="34"/>
      <c r="BT158" s="34"/>
      <c r="BU158" s="34"/>
      <c r="BV158" s="34"/>
      <c r="BW158" s="34"/>
      <c r="BX158" s="34"/>
      <c r="BY158" s="34"/>
      <c r="BZ158" s="34"/>
      <c r="CA158" s="34"/>
      <c r="CB158" s="34"/>
      <c r="CC158" s="34"/>
      <c r="CD158" s="34" t="str">
        <f t="shared" ref="CD158" si="186">IF(ISNUMBER(CD159), AVERAGE(CD159:CD163), "")</f>
        <v/>
      </c>
      <c r="CE158" s="34">
        <f t="shared" si="179"/>
        <v>1.7490909090909097</v>
      </c>
      <c r="CF158" s="34">
        <f t="shared" si="183"/>
        <v>0.79089090114150107</v>
      </c>
    </row>
    <row r="159" spans="2:84" ht="42" x14ac:dyDescent="0.15">
      <c r="B159" s="84" t="s">
        <v>477</v>
      </c>
      <c r="C159" s="86" t="s">
        <v>224</v>
      </c>
      <c r="D159" s="2">
        <v>5</v>
      </c>
      <c r="E159" s="13" t="s">
        <v>956</v>
      </c>
      <c r="F159" s="95">
        <f>IF($C159 = "neg", (($D159+1) - VLOOKUP($B159,'Results-formatted 060121'!$A:$AJ,(F$3+2),FALSE)), IF($C159 = "pos-neg", (3+VLOOKUP($B159,'Results-formatted 060121'!$A:$AJ,(F$3+2),FALSE)), VLOOKUP($B159,'Results-formatted 060121'!$A:$AJ,(F$3+2),FALSE)))</f>
        <v>3</v>
      </c>
      <c r="G159" s="95">
        <f>IF($C159 = "neg", (($D159+1) - VLOOKUP($B159,'Results-formatted 060121'!$A:$AJ,(G$3+2),FALSE)), IF($C159 = "pos-neg", (3+VLOOKUP($B159,'Results-formatted 060121'!$A:$AJ,(G$3+2),FALSE)), VLOOKUP($B159,'Results-formatted 060121'!$A:$AJ,(G$3+2),FALSE)))</f>
        <v>1</v>
      </c>
      <c r="H159" s="95">
        <f>IF($C159 = "neg", (($D159+1) - VLOOKUP($B159,'Results-formatted 060121'!$A:$AJ,(H$3+2),FALSE)), IF($C159 = "pos-neg", (3+VLOOKUP($B159,'Results-formatted 060121'!$A:$AJ,(H$3+2),FALSE)), VLOOKUP($B159,'Results-formatted 060121'!$A:$AJ,(H$3+2),FALSE)))</f>
        <v>2</v>
      </c>
      <c r="I159" s="95">
        <f>IF($C159 = "neg", (($D159+1) - VLOOKUP($B159,'Results-formatted 060121'!$A:$AJ,(I$3+2),FALSE)), IF($C159 = "pos-neg", (3+VLOOKUP($B159,'Results-formatted 060121'!$A:$AJ,(I$3+2),FALSE)), VLOOKUP($B159,'Results-formatted 060121'!$A:$AJ,(I$3+2),FALSE)))</f>
        <v>2</v>
      </c>
      <c r="J159" s="95">
        <f>IF($C159 = "neg", (($D159+1) - VLOOKUP($B159,'Results-formatted 060121'!$A:$AJ,(J$3+2),FALSE)), IF($C159 = "pos-neg", (3+VLOOKUP($B159,'Results-formatted 060121'!$A:$AJ,(J$3+2),FALSE)), VLOOKUP($B159,'Results-formatted 060121'!$A:$AJ,(J$3+2),FALSE)))</f>
        <v>2</v>
      </c>
      <c r="K159" s="95">
        <f>IF($C159 = "neg", (($D159+1) - VLOOKUP($B159,'Results-formatted 060121'!$A:$AJ,(K$3+2),FALSE)), IF($C159 = "pos-neg", (3+VLOOKUP($B159,'Results-formatted 060121'!$A:$AJ,(K$3+2),FALSE)), VLOOKUP($B159,'Results-formatted 060121'!$A:$AJ,(K$3+2),FALSE)))</f>
        <v>1</v>
      </c>
      <c r="L159" s="95">
        <f>IF($C159 = "neg", (($D159+1) - VLOOKUP($B159,'Results-formatted 060121'!$A:$AJ,(L$3+2),FALSE)), IF($C159 = "pos-neg", (3+VLOOKUP($B159,'Results-formatted 060121'!$A:$AJ,(L$3+2),FALSE)), VLOOKUP($B159,'Results-formatted 060121'!$A:$AJ,(L$3+2),FALSE)))</f>
        <v>2</v>
      </c>
      <c r="M159" s="95">
        <f>IF($C159 = "neg", (($D159+1) - VLOOKUP($B159,'Results-formatted 060121'!$A:$AJ,(M$3+2),FALSE)), IF($C159 = "pos-neg", (3+VLOOKUP($B159,'Results-formatted 060121'!$A:$AJ,(M$3+2),FALSE)), VLOOKUP($B159,'Results-formatted 060121'!$A:$AJ,(M$3+2),FALSE)))</f>
        <v>1</v>
      </c>
      <c r="N159" s="95">
        <f>IF($C159 = "neg", (($D159+1) - VLOOKUP($B159,'Results-formatted 060121'!$A:$AJ,(N$3+2),FALSE)), IF($C159 = "pos-neg", (3+VLOOKUP($B159,'Results-formatted 060121'!$A:$AJ,(N$3+2),FALSE)), VLOOKUP($B159,'Results-formatted 060121'!$A:$AJ,(N$3+2),FALSE)))</f>
        <v>4</v>
      </c>
      <c r="O159" s="95">
        <f>IF($C159 = "neg", (($D159+1) - VLOOKUP($B159,'Results-formatted 060121'!$A:$AJ,(O$3+2),FALSE)), IF($C159 = "pos-neg", (3+VLOOKUP($B159,'Results-formatted 060121'!$A:$AJ,(O$3+2),FALSE)), VLOOKUP($B159,'Results-formatted 060121'!$A:$AJ,(O$3+2),FALSE)))</f>
        <v>5</v>
      </c>
      <c r="P159" s="95">
        <f>IF($C159 = "neg", (($D159+1) - VLOOKUP($B159,'Results-formatted 060121'!$A:$AJ,(P$3+2),FALSE)), IF($C159 = "pos-neg", (3+VLOOKUP($B159,'Results-formatted 060121'!$A:$AJ,(P$3+2),FALSE)), VLOOKUP($B159,'Results-formatted 060121'!$A:$AJ,(P$3+2),FALSE)))</f>
        <v>4</v>
      </c>
      <c r="Q159" s="95">
        <f>IF($C159 = "neg", (($D159+1) - VLOOKUP($B159,'Results-formatted 060121'!$A:$AJ,(Q$3+2),FALSE)), IF($C159 = "pos-neg", (3+VLOOKUP($B159,'Results-formatted 060121'!$A:$AJ,(Q$3+2),FALSE)), VLOOKUP($B159,'Results-formatted 060121'!$A:$AJ,(Q$3+2),FALSE)))</f>
        <v>3</v>
      </c>
      <c r="R159" s="95">
        <f>IF($C159 = "neg", (($D159+1) - VLOOKUP($B159,'Results-formatted 060121'!$A:$AJ,(R$3+2),FALSE)), IF($C159 = "pos-neg", (3+VLOOKUP($B159,'Results-formatted 060121'!$A:$AJ,(R$3+2),FALSE)), VLOOKUP($B159,'Results-formatted 060121'!$A:$AJ,(R$3+2),FALSE)))</f>
        <v>2</v>
      </c>
      <c r="S159" s="95">
        <f>IF($C159 = "neg", (($D159+1) - VLOOKUP($B159,'Results-formatted 060121'!$A:$AJ,(S$3+2),FALSE)), IF($C159 = "pos-neg", (3+VLOOKUP($B159,'Results-formatted 060121'!$A:$AJ,(S$3+2),FALSE)), VLOOKUP($B159,'Results-formatted 060121'!$A:$AJ,(S$3+2),FALSE)))</f>
        <v>3</v>
      </c>
      <c r="T159" s="95">
        <f>IF($C159 = "neg", (($D159+1) - VLOOKUP($B159,'Results-formatted 060121'!$A:$AJ,(T$3+2),FALSE)), IF($C159 = "pos-neg", (3+VLOOKUP($B159,'Results-formatted 060121'!$A:$AJ,(T$3+2),FALSE)), VLOOKUP($B159,'Results-formatted 060121'!$A:$AJ,(T$3+2),FALSE)))</f>
        <v>1</v>
      </c>
      <c r="U159" s="95">
        <f>IF($C159 = "neg", (($D159+1) - VLOOKUP($B159,'Results-formatted 060121'!$A:$AJ,(U$3+2),FALSE)), IF($C159 = "pos-neg", (3+VLOOKUP($B159,'Results-formatted 060121'!$A:$AJ,(U$3+2),FALSE)), VLOOKUP($B159,'Results-formatted 060121'!$A:$AJ,(U$3+2),FALSE)))</f>
        <v>3</v>
      </c>
      <c r="V159" s="95">
        <f>IF($C159 = "neg", (($D159+1) - VLOOKUP($B159,'Results-formatted 060121'!$A:$AJ,(V$3+2),FALSE)), IF($C159 = "pos-neg", (3+VLOOKUP($B159,'Results-formatted 060121'!$A:$AJ,(V$3+2),FALSE)), VLOOKUP($B159,'Results-formatted 060121'!$A:$AJ,(V$3+2),FALSE)))</f>
        <v>2</v>
      </c>
      <c r="W159" s="95">
        <f>IF($C159 = "neg", (($D159+1) - VLOOKUP($B159,'Results-formatted 060121'!$A:$AJ,(W$3+2),FALSE)), IF($C159 = "pos-neg", (3+VLOOKUP($B159,'Results-formatted 060121'!$A:$AJ,(W$3+2),FALSE)), VLOOKUP($B159,'Results-formatted 060121'!$A:$AJ,(W$3+2),FALSE)))</f>
        <v>3</v>
      </c>
      <c r="X159" s="95">
        <f>IF($C159 = "neg", (($D159+1) - VLOOKUP($B159,'Results-formatted 060121'!$A:$AJ,(X$3+2),FALSE)), IF($C159 = "pos-neg", (3+VLOOKUP($B159,'Results-formatted 060121'!$A:$AJ,(X$3+2),FALSE)), VLOOKUP($B159,'Results-formatted 060121'!$A:$AJ,(X$3+2),FALSE)))</f>
        <v>1</v>
      </c>
      <c r="Y159" s="95">
        <f>IF($C159 = "neg", (($D159+1) - VLOOKUP($B159,'Results-formatted 060121'!$A:$AJ,(Y$3+2),FALSE)), IF($C159 = "pos-neg", (3+VLOOKUP($B159,'Results-formatted 060121'!$A:$AJ,(Y$3+2),FALSE)), VLOOKUP($B159,'Results-formatted 060121'!$A:$AJ,(Y$3+2),FALSE)))</f>
        <v>4</v>
      </c>
      <c r="Z159" s="95">
        <f>IF($C159 = "neg", (($D159+1) - VLOOKUP($B159,'Results-formatted 060121'!$A:$AJ,(Z$3+2),FALSE)), IF($C159 = "pos-neg", (3+VLOOKUP($B159,'Results-formatted 060121'!$A:$AJ,(Z$3+2),FALSE)), VLOOKUP($B159,'Results-formatted 060121'!$A:$AJ,(Z$3+2),FALSE)))</f>
        <v>5</v>
      </c>
      <c r="AA159" s="95">
        <f>IF($C159 = "neg", (($D159+1) - VLOOKUP($B159,'Results-formatted 060121'!$A:$AJ,(AA$3+2),FALSE)), IF($C159 = "pos-neg", (3+VLOOKUP($B159,'Results-formatted 060121'!$A:$AJ,(AA$3+2),FALSE)), VLOOKUP($B159,'Results-formatted 060121'!$A:$AJ,(AA$3+2),FALSE)))</f>
        <v>1</v>
      </c>
      <c r="AB159" s="95">
        <f>IF($C159 = "neg", (($D159+1) - VLOOKUP($B159,'Results-formatted 060121'!$A:$AJ,(AB$3+2),FALSE)), IF($C159 = "pos-neg", (3+VLOOKUP($B159,'Results-formatted 060121'!$A:$AJ,(AB$3+2),FALSE)), VLOOKUP($B159,'Results-formatted 060121'!$A:$AJ,(AB$3+2),FALSE)))</f>
        <v>4</v>
      </c>
      <c r="AC159" s="95">
        <f>IF($C159 = "neg", (($D159+1) - VLOOKUP($B159,'Results-formatted 060121'!$A:$AJ,(AC$3+2),FALSE)), IF($C159 = "pos-neg", (3+VLOOKUP($B159,'Results-formatted 060121'!$A:$AJ,(AC$3+2),FALSE)), VLOOKUP($B159,'Results-formatted 060121'!$A:$AJ,(AC$3+2),FALSE)))</f>
        <v>1</v>
      </c>
      <c r="AD159" s="95">
        <f>IF($C159 = "neg", (($D159+1) - VLOOKUP($B159,'Results-formatted 060121'!$A:$AJ,(AD$3+2),FALSE)), IF($C159 = "pos-neg", (3+VLOOKUP($B159,'Results-formatted 060121'!$A:$AJ,(AD$3+2),FALSE)), VLOOKUP($B159,'Results-formatted 060121'!$A:$AJ,(AD$3+2),FALSE)))</f>
        <v>3</v>
      </c>
      <c r="AE159" s="95">
        <f>IF($C159 = "neg", (($D159+1) - VLOOKUP($B159,'Results-formatted 060121'!$A:$AJ,(AE$3+2),FALSE)), IF($C159 = "pos-neg", (3+VLOOKUP($B159,'Results-formatted 060121'!$A:$AJ,(AE$3+2),FALSE)), VLOOKUP($B159,'Results-formatted 060121'!$A:$AJ,(AE$3+2),FALSE)))</f>
        <v>1</v>
      </c>
      <c r="AF159" s="95">
        <f>IF($C159 = "neg", (($D159+1) - VLOOKUP($B159,'Results-formatted 060121'!$A:$AJ,(AF$3+2),FALSE)), IF($C159 = "pos-neg", (3+VLOOKUP($B159,'Results-formatted 060121'!$A:$AJ,(AF$3+2),FALSE)), VLOOKUP($B159,'Results-formatted 060121'!$A:$AJ,(AF$3+2),FALSE)))</f>
        <v>3</v>
      </c>
      <c r="AG159" s="95">
        <f>IF($C159 = "neg", (($D159+1) - VLOOKUP($B159,'Results-formatted 060121'!$A:$AJ,(AG$3+2),FALSE)), IF($C159 = "pos-neg", (3+VLOOKUP($B159,'Results-formatted 060121'!$A:$AJ,(AG$3+2),FALSE)), VLOOKUP($B159,'Results-formatted 060121'!$A:$AJ,(AG$3+2),FALSE)))</f>
        <v>1</v>
      </c>
      <c r="AH159" s="95">
        <f>IF($C159 = "neg", (($D159+1) - VLOOKUP($B159,'Results-formatted 060121'!$A:$AJ,(AH$3+2),FALSE)), IF($C159 = "pos-neg", (3+VLOOKUP($B159,'Results-formatted 060121'!$A:$AJ,(AH$3+2),FALSE)), VLOOKUP($B159,'Results-formatted 060121'!$A:$AJ,(AH$3+2),FALSE)))</f>
        <v>1</v>
      </c>
      <c r="AI159" s="95">
        <f>IF($C159 = "neg", (($D159+1) - VLOOKUP($B159,'Results-formatted 060121'!$A:$AJ,(AI$3+2),FALSE)), IF($C159 = "pos-neg", (3+VLOOKUP($B159,'Results-formatted 060121'!$A:$AJ,(AI$3+2),FALSE)), VLOOKUP($B159,'Results-formatted 060121'!$A:$AJ,(AI$3+2),FALSE)))</f>
        <v>2</v>
      </c>
      <c r="AJ159" s="95">
        <f>IF($C159 = "neg", (($D159+1) - VLOOKUP($B159,'Results-formatted 060121'!$A:$AJ,(AJ$3+2),FALSE)), IF($C159 = "pos-neg", (3+VLOOKUP($B159,'Results-formatted 060121'!$A:$AJ,(AJ$3+2),FALSE)), VLOOKUP($B159,'Results-formatted 060121'!$A:$AJ,(AJ$3+2),FALSE)))</f>
        <v>1</v>
      </c>
      <c r="AK159" s="95">
        <f>IF($C159 = "neg", (($D159+1) - VLOOKUP($B159,'Results-formatted 060121'!$A:$AJ,(AK$3+2),FALSE)), IF($C159 = "pos-neg", (3+VLOOKUP($B159,'Results-formatted 060121'!$A:$AJ,(AK$3+2),FALSE)), VLOOKUP($B159,'Results-formatted 060121'!$A:$AJ,(AK$3+2),FALSE)))</f>
        <v>4</v>
      </c>
      <c r="AL159" s="95">
        <f>IF($C159 = "neg", (($D159+1) - VLOOKUP($B159,'Results-formatted 060121'!$A:$AJ,(AL$3+2),FALSE)), IF($C159 = "pos-neg", (3+VLOOKUP($B159,'Results-formatted 060121'!$A:$AJ,(AL$3+2),FALSE)), VLOOKUP($B159,'Results-formatted 060121'!$A:$AJ,(AL$3+2),FALSE)))</f>
        <v>3</v>
      </c>
      <c r="AM159" s="95">
        <f>IF($C159 = "neg", (($D159+1) - VLOOKUP($B159,'Results-formatted 060121'!$A:AJ,(AM$3+2),FALSE)), IF($C159 = "pos-neg", (3+VLOOKUP($B159,'Results-formatted 060121'!$A:AJ,(AM$3+2),FALSE)), VLOOKUP($B159,'Results-formatted 060121'!$A:AJ,(AM$3+2),FALSE)))</f>
        <v>1</v>
      </c>
      <c r="AN159" s="95">
        <f>IF($C159 = "neg", (($D159+1) - VLOOKUP($B159,'Results-formatted 060121'!$A:AK,(AN$3+2),FALSE)), IF($C159 = "pos-neg", (3+VLOOKUP($B159,'Results-formatted 060121'!$A:AK,(AN$3+2),FALSE)), VLOOKUP($B159,'Results-formatted 060121'!$A:AK,(AN$3+2),FALSE)))</f>
        <v>2</v>
      </c>
      <c r="AO159" s="95">
        <f>IF($C159 = "neg", (($D159+1) - VLOOKUP($B159,'Results-formatted 060121'!$A:AL,(AO$3+2),FALSE)), IF($C159 = "pos-neg", (3+VLOOKUP($B159,'Results-formatted 060121'!$A:AL,(AO$3+2),FALSE)), VLOOKUP($B159,'Results-formatted 060121'!$A:AL,(AO$3+2),FALSE)))</f>
        <v>1</v>
      </c>
      <c r="AP159" s="95">
        <f>IF($C159 = "neg", (($D159+1) - VLOOKUP($B159,'Results-formatted 060121'!$A:AM,(AP$3+2),FALSE)), IF($C159 = "pos-neg", (3+VLOOKUP($B159,'Results-formatted 060121'!$A:AM,(AP$3+2),FALSE)), VLOOKUP($B159,'Results-formatted 060121'!$A:AM,(AP$3+2),FALSE)))</f>
        <v>2</v>
      </c>
      <c r="AQ159" s="95">
        <f>IF($C159 = "neg", (($D159+1) - VLOOKUP($B159,'Results-formatted 060121'!$A:AN,(AQ$3+2),FALSE)), IF($C159 = "pos-neg", (3+VLOOKUP($B159,'Results-formatted 060121'!$A:AN,(AQ$3+2),FALSE)), VLOOKUP($B159,'Results-formatted 060121'!$A:AN,(AQ$3+2),FALSE)))</f>
        <v>1</v>
      </c>
      <c r="AR159" s="95">
        <f>IF($C159 = "neg", (($D159+1) - VLOOKUP($B159,'Results-formatted 060121'!$A:AO,(AR$3+2),FALSE)), IF($C159 = "pos-neg", (3+VLOOKUP($B159,'Results-formatted 060121'!$A:AO,(AR$3+2),FALSE)), VLOOKUP($B159,'Results-formatted 060121'!$A:AO,(AR$3+2),FALSE)))</f>
        <v>1</v>
      </c>
      <c r="AS159" s="95">
        <f>IF($C159 = "neg", (($D159+1) - VLOOKUP($B159,'Results-formatted 060121'!$A:AP,(AS$3+2),FALSE)), IF($C159 = "pos-neg", (3+VLOOKUP($B159,'Results-formatted 060121'!$A:AP,(AS$3+2),FALSE)), VLOOKUP($B159,'Results-formatted 060121'!$A:AP,(AS$3+2),FALSE)))</f>
        <v>3</v>
      </c>
      <c r="AT159" s="95">
        <f>IF($C159 = "neg", (($D159+1) - VLOOKUP($B159,'Results-formatted 060121'!$A:AQ,(AT$3+2),FALSE)), IF($C159 = "pos-neg", (3+VLOOKUP($B159,'Results-formatted 060121'!$A:AQ,(AT$3+2),FALSE)), VLOOKUP($B159,'Results-formatted 060121'!$A:AQ,(AT$3+2),FALSE)))</f>
        <v>3</v>
      </c>
      <c r="AU159" s="95">
        <f>IF($C159 = "neg", (($D159+1) - VLOOKUP($B159,'Results-formatted 060121'!$A:AR,(AU$3+2),FALSE)), IF($C159 = "pos-neg", (3+VLOOKUP($B159,'Results-formatted 060121'!$A:AR,(AU$3+2),FALSE)), VLOOKUP($B159,'Results-formatted 060121'!$A:AR,(AU$3+2),FALSE)))</f>
        <v>1</v>
      </c>
      <c r="AV159" s="95">
        <f>IF($C159 = "neg", (($D159+1) - VLOOKUP($B159,'Results-formatted 060121'!$A:AS,(AV$3+2),FALSE)), IF($C159 = "pos-neg", (3+VLOOKUP($B159,'Results-formatted 060121'!$A:AS,(AV$3+2),FALSE)), VLOOKUP($B159,'Results-formatted 060121'!$A:AS,(AV$3+2),FALSE)))</f>
        <v>1</v>
      </c>
      <c r="AW159" s="95">
        <f>IF($C159 = "neg", (($D159+1) - VLOOKUP($B159,'Results-formatted 060121'!$A:AT,(AW$3+2),FALSE)), IF($C159 = "pos-neg", (3+VLOOKUP($B159,'Results-formatted 060121'!$A:AT,(AW$3+2),FALSE)), VLOOKUP($B159,'Results-formatted 060121'!$A:AT,(AW$3+2),FALSE)))</f>
        <v>2</v>
      </c>
      <c r="AX159" s="95">
        <f>IF($C159 = "neg", (($D159+1) - VLOOKUP($B159,'Results-formatted 060121'!$A:AU,(AX$3+2),FALSE)), IF($C159 = "pos-neg", (3+VLOOKUP($B159,'Results-formatted 060121'!$A:AU,(AX$3+2),FALSE)), VLOOKUP($B159,'Results-formatted 060121'!$A:AU,(AX$3+2),FALSE)))</f>
        <v>2</v>
      </c>
      <c r="AY159" s="95">
        <f>IF($C159 = "neg", (($D159+1) - VLOOKUP($B159,'Results-formatted 060121'!$A:AV,(AY$3+2),FALSE)), IF($C159 = "pos-neg", (3+VLOOKUP($B159,'Results-formatted 060121'!$A:AV,(AY$3+2),FALSE)), VLOOKUP($B159,'Results-formatted 060121'!$A:AV,(AY$3+2),FALSE)))</f>
        <v>2</v>
      </c>
      <c r="AZ159" s="95">
        <f>IF($C159 = "neg", (($D159+1) - VLOOKUP($B159,'Results-formatted 060121'!$A:AW,(AZ$3+2),FALSE)), IF($C159 = "pos-neg", (3+VLOOKUP($B159,'Results-formatted 060121'!$A:AW,(AZ$3+2),FALSE)), VLOOKUP($B159,'Results-formatted 060121'!$A:AW,(AZ$3+2),FALSE)))</f>
        <v>1</v>
      </c>
      <c r="BA159" s="95">
        <f>IF($C159 = "neg", (($D159+1) - VLOOKUP($B159,'Results-formatted 060121'!$A:AX,(BA$3+2),FALSE)), IF($C159 = "pos-neg", (3+VLOOKUP($B159,'Results-formatted 060121'!$A:AX,(BA$3+2),FALSE)), VLOOKUP($B159,'Results-formatted 060121'!$A:AX,(BA$3+2),FALSE)))</f>
        <v>3</v>
      </c>
      <c r="BB159" s="95">
        <f>IF($C159 = "neg", (($D159+1) - VLOOKUP($B159,'Results-formatted 060121'!$A:AY,(BB$3+2),FALSE)), IF($C159 = "pos-neg", (3+VLOOKUP($B159,'Results-formatted 060121'!$A:AY,(BB$3+2),FALSE)), VLOOKUP($B159,'Results-formatted 060121'!$A:AY,(BB$3+2),FALSE)))</f>
        <v>2</v>
      </c>
      <c r="BC159" s="95">
        <f>IF($C159 = "neg", (($D159+1) - VLOOKUP($B159,'Results-formatted 060121'!$A:AZ,(BC$3+2),FALSE)), IF($C159 = "pos-neg", (3+VLOOKUP($B159,'Results-formatted 060121'!$A:AZ,(BC$3+2),FALSE)), VLOOKUP($B159,'Results-formatted 060121'!$A:AZ,(BC$3+2),FALSE)))</f>
        <v>1</v>
      </c>
      <c r="BD159" s="95">
        <f>IF($C159 = "neg", (($D159+1) - VLOOKUP($B159,'Results-formatted 060121'!$A:BA,(BD$3+2),FALSE)), IF($C159 = "pos-neg", (3+VLOOKUP($B159,'Results-formatted 060121'!$A:BA,(BD$3+2),FALSE)), VLOOKUP($B159,'Results-formatted 060121'!$A:BA,(BD$3+2),FALSE)))</f>
        <v>2</v>
      </c>
      <c r="BE159" s="95">
        <f>IF($C159 = "neg", (($D159+1) - VLOOKUP($B159,'Results-formatted 060121'!$A:BB,(BE$3+2),FALSE)), IF($C159 = "pos-neg", (3+VLOOKUP($B159,'Results-formatted 060121'!$A:BB,(BE$3+2),FALSE)), VLOOKUP($B159,'Results-formatted 060121'!$A:BB,(BE$3+2),FALSE)))</f>
        <v>1</v>
      </c>
      <c r="BF159" s="95">
        <f>IF($C159 = "neg", (($D159+1) - VLOOKUP($B159,'Results-formatted 060121'!$A:BC,(BF$3+2),FALSE)), IF($C159 = "pos-neg", (3+VLOOKUP($B159,'Results-formatted 060121'!$A:BC,(BF$3+2),FALSE)), VLOOKUP($B159,'Results-formatted 060121'!$A:BC,(BF$3+2),FALSE)))</f>
        <v>1</v>
      </c>
      <c r="BG159" s="95">
        <f>IF($C159 = "neg", (($D159+1) - VLOOKUP($B159,'Results-formatted 060121'!$A:BD,(BG$3+2),FALSE)), IF($C159 = "pos-neg", (3+VLOOKUP($B159,'Results-formatted 060121'!$A:BD,(BG$3+2),FALSE)), VLOOKUP($B159,'Results-formatted 060121'!$A:BD,(BG$3+2),FALSE)))</f>
        <v>3</v>
      </c>
      <c r="BH159" s="95">
        <f>IF($C159 = "neg", (($D159+1) - VLOOKUP($B159,'Results-formatted 060121'!$A:BE,(BH$3+2),FALSE)), IF($C159 = "pos-neg", (3+VLOOKUP($B159,'Results-formatted 060121'!$A:BE,(BH$3+2),FALSE)), VLOOKUP($B159,'Results-formatted 060121'!$A:BE,(BH$3+2),FALSE)))</f>
        <v>2</v>
      </c>
      <c r="BI159" s="95">
        <f>IF($C159 = "neg", (($D159+1) - VLOOKUP($B159,'Results-formatted 060121'!$A:BF,(BI$3+2),FALSE)), IF($C159 = "pos-neg", (3+VLOOKUP($B159,'Results-formatted 060121'!$A:BF,(BI$3+2),FALSE)), VLOOKUP($B159,'Results-formatted 060121'!$A:BF,(BI$3+2),FALSE)))</f>
        <v>1</v>
      </c>
      <c r="BJ159" s="95">
        <f>IF($C159 = "neg", (($D159+1) - VLOOKUP($B159,'Results-formatted 060121'!$A:BG,(BJ$3+2),FALSE)), IF($C159 = "pos-neg", (3+VLOOKUP($B159,'Results-formatted 060121'!$A:BG,(BJ$3+2),FALSE)), VLOOKUP($B159,'Results-formatted 060121'!$A:BG,(BJ$3+2),FALSE)))</f>
        <v>1</v>
      </c>
      <c r="BK159" s="95">
        <f>IF($C159 = "neg", (($D159+1) - VLOOKUP($B159,'Results-formatted 060121'!$A:BH,(BK$3+2),FALSE)), IF($C159 = "pos-neg", (3+VLOOKUP($B159,'Results-formatted 060121'!$A:BH,(BK$3+2),FALSE)), VLOOKUP($B159,'Results-formatted 060121'!$A:BH,(BK$3+2),FALSE)))</f>
        <v>2</v>
      </c>
      <c r="BL159" s="95">
        <f>IF($C159 = "neg", (($D159+1) - VLOOKUP($B159,'Results-formatted 060121'!$A:BI,(BL$3+2),FALSE)), IF($C159 = "pos-neg", (3+VLOOKUP($B159,'Results-formatted 060121'!$A:BI,(BL$3+2),FALSE)), VLOOKUP($B159,'Results-formatted 060121'!$A:BI,(BL$3+2),FALSE)))</f>
        <v>1</v>
      </c>
      <c r="BM159" s="95">
        <f>IF($C159 = "neg", (($D159+1) - VLOOKUP($B159,'Results-formatted 060121'!$A:BJ,(BM$3+2),FALSE)), IF($C159 = "pos-neg", (3+VLOOKUP($B159,'Results-formatted 060121'!$A:BJ,(BM$3+2),FALSE)), VLOOKUP($B159,'Results-formatted 060121'!$A:BJ,(BM$3+2),FALSE)))</f>
        <v>1</v>
      </c>
      <c r="BN159" s="95"/>
      <c r="BO159" s="95"/>
      <c r="BP159" s="95"/>
      <c r="BQ159" s="95"/>
      <c r="BR159" s="95"/>
      <c r="BS159" s="95"/>
      <c r="BT159" s="95"/>
      <c r="BU159" s="95"/>
      <c r="BV159" s="95"/>
      <c r="BW159" s="95"/>
      <c r="BX159" s="95"/>
      <c r="BY159" s="95"/>
      <c r="BZ159" s="95"/>
      <c r="CA159" s="95"/>
      <c r="CB159" s="95"/>
      <c r="CC159" s="95"/>
      <c r="CD159" s="99"/>
      <c r="CE159" s="25">
        <f t="shared" si="179"/>
        <v>2.0499999999999998</v>
      </c>
      <c r="CF159" s="25">
        <f t="shared" si="183"/>
        <v>1.1263410086632777</v>
      </c>
    </row>
    <row r="160" spans="2:84" ht="28" x14ac:dyDescent="0.15">
      <c r="B160" s="84" t="s">
        <v>478</v>
      </c>
      <c r="C160" s="86" t="s">
        <v>224</v>
      </c>
      <c r="D160" s="2">
        <v>5</v>
      </c>
      <c r="E160" s="13" t="s">
        <v>957</v>
      </c>
      <c r="F160" s="95">
        <f>IF($C160 = "neg", (($D160+1) - VLOOKUP($B160,'Results-formatted 060121'!$A:$AJ,(F$3+2),FALSE)), IF($C160 = "pos-neg", (3+VLOOKUP($B160,'Results-formatted 060121'!$A:$AJ,(F$3+2),FALSE)), VLOOKUP($B160,'Results-formatted 060121'!$A:$AJ,(F$3+2),FALSE)))</f>
        <v>3</v>
      </c>
      <c r="G160" s="95">
        <f>IF($C160 = "neg", (($D160+1) - VLOOKUP($B160,'Results-formatted 060121'!$A:$AJ,(G$3+2),FALSE)), IF($C160 = "pos-neg", (3+VLOOKUP($B160,'Results-formatted 060121'!$A:$AJ,(G$3+2),FALSE)), VLOOKUP($B160,'Results-formatted 060121'!$A:$AJ,(G$3+2),FALSE)))</f>
        <v>5</v>
      </c>
      <c r="H160" s="95">
        <f>IF($C160 = "neg", (($D160+1) - VLOOKUP($B160,'Results-formatted 060121'!$A:$AJ,(H$3+2),FALSE)), IF($C160 = "pos-neg", (3+VLOOKUP($B160,'Results-formatted 060121'!$A:$AJ,(H$3+2),FALSE)), VLOOKUP($B160,'Results-formatted 060121'!$A:$AJ,(H$3+2),FALSE)))</f>
        <v>2</v>
      </c>
      <c r="I160" s="95">
        <f>IF($C160 = "neg", (($D160+1) - VLOOKUP($B160,'Results-formatted 060121'!$A:$AJ,(I$3+2),FALSE)), IF($C160 = "pos-neg", (3+VLOOKUP($B160,'Results-formatted 060121'!$A:$AJ,(I$3+2),FALSE)), VLOOKUP($B160,'Results-formatted 060121'!$A:$AJ,(I$3+2),FALSE)))</f>
        <v>1</v>
      </c>
      <c r="J160" s="95">
        <f>IF($C160 = "neg", (($D160+1) - VLOOKUP($B160,'Results-formatted 060121'!$A:$AJ,(J$3+2),FALSE)), IF($C160 = "pos-neg", (3+VLOOKUP($B160,'Results-formatted 060121'!$A:$AJ,(J$3+2),FALSE)), VLOOKUP($B160,'Results-formatted 060121'!$A:$AJ,(J$3+2),FALSE)))</f>
        <v>3</v>
      </c>
      <c r="K160" s="95">
        <f>IF($C160 = "neg", (($D160+1) - VLOOKUP($B160,'Results-formatted 060121'!$A:$AJ,(K$3+2),FALSE)), IF($C160 = "pos-neg", (3+VLOOKUP($B160,'Results-formatted 060121'!$A:$AJ,(K$3+2),FALSE)), VLOOKUP($B160,'Results-formatted 060121'!$A:$AJ,(K$3+2),FALSE)))</f>
        <v>2</v>
      </c>
      <c r="L160" s="95">
        <f>IF($C160 = "neg", (($D160+1) - VLOOKUP($B160,'Results-formatted 060121'!$A:$AJ,(L$3+2),FALSE)), IF($C160 = "pos-neg", (3+VLOOKUP($B160,'Results-formatted 060121'!$A:$AJ,(L$3+2),FALSE)), VLOOKUP($B160,'Results-formatted 060121'!$A:$AJ,(L$3+2),FALSE)))</f>
        <v>2</v>
      </c>
      <c r="M160" s="95">
        <f>IF($C160 = "neg", (($D160+1) - VLOOKUP($B160,'Results-formatted 060121'!$A:$AJ,(M$3+2),FALSE)), IF($C160 = "pos-neg", (3+VLOOKUP($B160,'Results-formatted 060121'!$A:$AJ,(M$3+2),FALSE)), VLOOKUP($B160,'Results-formatted 060121'!$A:$AJ,(M$3+2),FALSE)))</f>
        <v>1</v>
      </c>
      <c r="N160" s="95">
        <f>IF($C160 = "neg", (($D160+1) - VLOOKUP($B160,'Results-formatted 060121'!$A:$AJ,(N$3+2),FALSE)), IF($C160 = "pos-neg", (3+VLOOKUP($B160,'Results-formatted 060121'!$A:$AJ,(N$3+2),FALSE)), VLOOKUP($B160,'Results-formatted 060121'!$A:$AJ,(N$3+2),FALSE)))</f>
        <v>4</v>
      </c>
      <c r="O160" s="95">
        <f>IF($C160 = "neg", (($D160+1) - VLOOKUP($B160,'Results-formatted 060121'!$A:$AJ,(O$3+2),FALSE)), IF($C160 = "pos-neg", (3+VLOOKUP($B160,'Results-formatted 060121'!$A:$AJ,(O$3+2),FALSE)), VLOOKUP($B160,'Results-formatted 060121'!$A:$AJ,(O$3+2),FALSE)))</f>
        <v>1</v>
      </c>
      <c r="P160" s="95">
        <f>IF($C160 = "neg", (($D160+1) - VLOOKUP($B160,'Results-formatted 060121'!$A:$AJ,(P$3+2),FALSE)), IF($C160 = "pos-neg", (3+VLOOKUP($B160,'Results-formatted 060121'!$A:$AJ,(P$3+2),FALSE)), VLOOKUP($B160,'Results-formatted 060121'!$A:$AJ,(P$3+2),FALSE)))</f>
        <v>3</v>
      </c>
      <c r="Q160" s="95">
        <f>IF($C160 = "neg", (($D160+1) - VLOOKUP($B160,'Results-formatted 060121'!$A:$AJ,(Q$3+2),FALSE)), IF($C160 = "pos-neg", (3+VLOOKUP($B160,'Results-formatted 060121'!$A:$AJ,(Q$3+2),FALSE)), VLOOKUP($B160,'Results-formatted 060121'!$A:$AJ,(Q$3+2),FALSE)))</f>
        <v>1</v>
      </c>
      <c r="R160" s="95">
        <f>IF($C160 = "neg", (($D160+1) - VLOOKUP($B160,'Results-formatted 060121'!$A:$AJ,(R$3+2),FALSE)), IF($C160 = "pos-neg", (3+VLOOKUP($B160,'Results-formatted 060121'!$A:$AJ,(R$3+2),FALSE)), VLOOKUP($B160,'Results-formatted 060121'!$A:$AJ,(R$3+2),FALSE)))</f>
        <v>1</v>
      </c>
      <c r="S160" s="95">
        <f>IF($C160 = "neg", (($D160+1) - VLOOKUP($B160,'Results-formatted 060121'!$A:$AJ,(S$3+2),FALSE)), IF($C160 = "pos-neg", (3+VLOOKUP($B160,'Results-formatted 060121'!$A:$AJ,(S$3+2),FALSE)), VLOOKUP($B160,'Results-formatted 060121'!$A:$AJ,(S$3+2),FALSE)))</f>
        <v>1</v>
      </c>
      <c r="T160" s="95">
        <f>IF($C160 = "neg", (($D160+1) - VLOOKUP($B160,'Results-formatted 060121'!$A:$AJ,(T$3+2),FALSE)), IF($C160 = "pos-neg", (3+VLOOKUP($B160,'Results-formatted 060121'!$A:$AJ,(T$3+2),FALSE)), VLOOKUP($B160,'Results-formatted 060121'!$A:$AJ,(T$3+2),FALSE)))</f>
        <v>1</v>
      </c>
      <c r="U160" s="95">
        <f>IF($C160 = "neg", (($D160+1) - VLOOKUP($B160,'Results-formatted 060121'!$A:$AJ,(U$3+2),FALSE)), IF($C160 = "pos-neg", (3+VLOOKUP($B160,'Results-formatted 060121'!$A:$AJ,(U$3+2),FALSE)), VLOOKUP($B160,'Results-formatted 060121'!$A:$AJ,(U$3+2),FALSE)))</f>
        <v>5</v>
      </c>
      <c r="V160" s="95">
        <f>IF($C160 = "neg", (($D160+1) - VLOOKUP($B160,'Results-formatted 060121'!$A:$AJ,(V$3+2),FALSE)), IF($C160 = "pos-neg", (3+VLOOKUP($B160,'Results-formatted 060121'!$A:$AJ,(V$3+2),FALSE)), VLOOKUP($B160,'Results-formatted 060121'!$A:$AJ,(V$3+2),FALSE)))</f>
        <v>1</v>
      </c>
      <c r="W160" s="95">
        <f>IF($C160 = "neg", (($D160+1) - VLOOKUP($B160,'Results-formatted 060121'!$A:$AJ,(W$3+2),FALSE)), IF($C160 = "pos-neg", (3+VLOOKUP($B160,'Results-formatted 060121'!$A:$AJ,(W$3+2),FALSE)), VLOOKUP($B160,'Results-formatted 060121'!$A:$AJ,(W$3+2),FALSE)))</f>
        <v>1</v>
      </c>
      <c r="X160" s="95">
        <f>IF($C160 = "neg", (($D160+1) - VLOOKUP($B160,'Results-formatted 060121'!$A:$AJ,(X$3+2),FALSE)), IF($C160 = "pos-neg", (3+VLOOKUP($B160,'Results-formatted 060121'!$A:$AJ,(X$3+2),FALSE)), VLOOKUP($B160,'Results-formatted 060121'!$A:$AJ,(X$3+2),FALSE)))</f>
        <v>1</v>
      </c>
      <c r="Y160" s="95">
        <f>IF($C160 = "neg", (($D160+1) - VLOOKUP($B160,'Results-formatted 060121'!$A:$AJ,(Y$3+2),FALSE)), IF($C160 = "pos-neg", (3+VLOOKUP($B160,'Results-formatted 060121'!$A:$AJ,(Y$3+2),FALSE)), VLOOKUP($B160,'Results-formatted 060121'!$A:$AJ,(Y$3+2),FALSE)))</f>
        <v>4</v>
      </c>
      <c r="Z160" s="95">
        <f>IF($C160 = "neg", (($D160+1) - VLOOKUP($B160,'Results-formatted 060121'!$A:$AJ,(Z$3+2),FALSE)), IF($C160 = "pos-neg", (3+VLOOKUP($B160,'Results-formatted 060121'!$A:$AJ,(Z$3+2),FALSE)), VLOOKUP($B160,'Results-formatted 060121'!$A:$AJ,(Z$3+2),FALSE)))</f>
        <v>4</v>
      </c>
      <c r="AA160" s="95">
        <f>IF($C160 = "neg", (($D160+1) - VLOOKUP($B160,'Results-formatted 060121'!$A:$AJ,(AA$3+2),FALSE)), IF($C160 = "pos-neg", (3+VLOOKUP($B160,'Results-formatted 060121'!$A:$AJ,(AA$3+2),FALSE)), VLOOKUP($B160,'Results-formatted 060121'!$A:$AJ,(AA$3+2),FALSE)))</f>
        <v>1</v>
      </c>
      <c r="AB160" s="95">
        <f>IF($C160 = "neg", (($D160+1) - VLOOKUP($B160,'Results-formatted 060121'!$A:$AJ,(AB$3+2),FALSE)), IF($C160 = "pos-neg", (3+VLOOKUP($B160,'Results-formatted 060121'!$A:$AJ,(AB$3+2),FALSE)), VLOOKUP($B160,'Results-formatted 060121'!$A:$AJ,(AB$3+2),FALSE)))</f>
        <v>4</v>
      </c>
      <c r="AC160" s="95">
        <f>IF($C160 = "neg", (($D160+1) - VLOOKUP($B160,'Results-formatted 060121'!$A:$AJ,(AC$3+2),FALSE)), IF($C160 = "pos-neg", (3+VLOOKUP($B160,'Results-formatted 060121'!$A:$AJ,(AC$3+2),FALSE)), VLOOKUP($B160,'Results-formatted 060121'!$A:$AJ,(AC$3+2),FALSE)))</f>
        <v>1</v>
      </c>
      <c r="AD160" s="95">
        <f>IF($C160 = "neg", (($D160+1) - VLOOKUP($B160,'Results-formatted 060121'!$A:$AJ,(AD$3+2),FALSE)), IF($C160 = "pos-neg", (3+VLOOKUP($B160,'Results-formatted 060121'!$A:$AJ,(AD$3+2),FALSE)), VLOOKUP($B160,'Results-formatted 060121'!$A:$AJ,(AD$3+2),FALSE)))</f>
        <v>4</v>
      </c>
      <c r="AE160" s="95">
        <f>IF($C160 = "neg", (($D160+1) - VLOOKUP($B160,'Results-formatted 060121'!$A:$AJ,(AE$3+2),FALSE)), IF($C160 = "pos-neg", (3+VLOOKUP($B160,'Results-formatted 060121'!$A:$AJ,(AE$3+2),FALSE)), VLOOKUP($B160,'Results-formatted 060121'!$A:$AJ,(AE$3+2),FALSE)))</f>
        <v>1</v>
      </c>
      <c r="AF160" s="95">
        <f>IF($C160 = "neg", (($D160+1) - VLOOKUP($B160,'Results-formatted 060121'!$A:$AJ,(AF$3+2),FALSE)), IF($C160 = "pos-neg", (3+VLOOKUP($B160,'Results-formatted 060121'!$A:$AJ,(AF$3+2),FALSE)), VLOOKUP($B160,'Results-formatted 060121'!$A:$AJ,(AF$3+2),FALSE)))</f>
        <v>2</v>
      </c>
      <c r="AG160" s="95">
        <f>IF($C160 = "neg", (($D160+1) - VLOOKUP($B160,'Results-formatted 060121'!$A:$AJ,(AG$3+2),FALSE)), IF($C160 = "pos-neg", (3+VLOOKUP($B160,'Results-formatted 060121'!$A:$AJ,(AG$3+2),FALSE)), VLOOKUP($B160,'Results-formatted 060121'!$A:$AJ,(AG$3+2),FALSE)))</f>
        <v>1</v>
      </c>
      <c r="AH160" s="95">
        <f>IF($C160 = "neg", (($D160+1) - VLOOKUP($B160,'Results-formatted 060121'!$A:$AJ,(AH$3+2),FALSE)), IF($C160 = "pos-neg", (3+VLOOKUP($B160,'Results-formatted 060121'!$A:$AJ,(AH$3+2),FALSE)), VLOOKUP($B160,'Results-formatted 060121'!$A:$AJ,(AH$3+2),FALSE)))</f>
        <v>1</v>
      </c>
      <c r="AI160" s="95">
        <f>IF($C160 = "neg", (($D160+1) - VLOOKUP($B160,'Results-formatted 060121'!$A:$AJ,(AI$3+2),FALSE)), IF($C160 = "pos-neg", (3+VLOOKUP($B160,'Results-formatted 060121'!$A:$AJ,(AI$3+2),FALSE)), VLOOKUP($B160,'Results-formatted 060121'!$A:$AJ,(AI$3+2),FALSE)))</f>
        <v>1</v>
      </c>
      <c r="AJ160" s="95">
        <f>IF($C160 = "neg", (($D160+1) - VLOOKUP($B160,'Results-formatted 060121'!$A:$AJ,(AJ$3+2),FALSE)), IF($C160 = "pos-neg", (3+VLOOKUP($B160,'Results-formatted 060121'!$A:$AJ,(AJ$3+2),FALSE)), VLOOKUP($B160,'Results-formatted 060121'!$A:$AJ,(AJ$3+2),FALSE)))</f>
        <v>1</v>
      </c>
      <c r="AK160" s="95">
        <f>IF($C160 = "neg", (($D160+1) - VLOOKUP($B160,'Results-formatted 060121'!$A:$AJ,(AK$3+2),FALSE)), IF($C160 = "pos-neg", (3+VLOOKUP($B160,'Results-formatted 060121'!$A:$AJ,(AK$3+2),FALSE)), VLOOKUP($B160,'Results-formatted 060121'!$A:$AJ,(AK$3+2),FALSE)))</f>
        <v>3</v>
      </c>
      <c r="AL160" s="95">
        <f>IF($C160 = "neg", (($D160+1) - VLOOKUP($B160,'Results-formatted 060121'!$A:$AJ,(AL$3+2),FALSE)), IF($C160 = "pos-neg", (3+VLOOKUP($B160,'Results-formatted 060121'!$A:$AJ,(AL$3+2),FALSE)), VLOOKUP($B160,'Results-formatted 060121'!$A:$AJ,(AL$3+2),FALSE)))</f>
        <v>1</v>
      </c>
      <c r="AM160" s="95">
        <f>IF($C160 = "neg", (($D160+1) - VLOOKUP($B160,'Results-formatted 060121'!$A:AJ,(AM$3+2),FALSE)), IF($C160 = "pos-neg", (3+VLOOKUP($B160,'Results-formatted 060121'!$A:AJ,(AM$3+2),FALSE)), VLOOKUP($B160,'Results-formatted 060121'!$A:AJ,(AM$3+2),FALSE)))</f>
        <v>1</v>
      </c>
      <c r="AN160" s="95">
        <f>IF($C160 = "neg", (($D160+1) - VLOOKUP($B160,'Results-formatted 060121'!$A:AK,(AN$3+2),FALSE)), IF($C160 = "pos-neg", (3+VLOOKUP($B160,'Results-formatted 060121'!$A:AK,(AN$3+2),FALSE)), VLOOKUP($B160,'Results-formatted 060121'!$A:AK,(AN$3+2),FALSE)))</f>
        <v>1</v>
      </c>
      <c r="AO160" s="95">
        <f>IF($C160 = "neg", (($D160+1) - VLOOKUP($B160,'Results-formatted 060121'!$A:AL,(AO$3+2),FALSE)), IF($C160 = "pos-neg", (3+VLOOKUP($B160,'Results-formatted 060121'!$A:AL,(AO$3+2),FALSE)), VLOOKUP($B160,'Results-formatted 060121'!$A:AL,(AO$3+2),FALSE)))</f>
        <v>1</v>
      </c>
      <c r="AP160" s="95">
        <f>IF($C160 = "neg", (($D160+1) - VLOOKUP($B160,'Results-formatted 060121'!$A:AM,(AP$3+2),FALSE)), IF($C160 = "pos-neg", (3+VLOOKUP($B160,'Results-formatted 060121'!$A:AM,(AP$3+2),FALSE)), VLOOKUP($B160,'Results-formatted 060121'!$A:AM,(AP$3+2),FALSE)))</f>
        <v>2</v>
      </c>
      <c r="AQ160" s="95">
        <f>IF($C160 = "neg", (($D160+1) - VLOOKUP($B160,'Results-formatted 060121'!$A:AN,(AQ$3+2),FALSE)), IF($C160 = "pos-neg", (3+VLOOKUP($B160,'Results-formatted 060121'!$A:AN,(AQ$3+2),FALSE)), VLOOKUP($B160,'Results-formatted 060121'!$A:AN,(AQ$3+2),FALSE)))</f>
        <v>1</v>
      </c>
      <c r="AR160" s="95">
        <f>IF($C160 = "neg", (($D160+1) - VLOOKUP($B160,'Results-formatted 060121'!$A:AO,(AR$3+2),FALSE)), IF($C160 = "pos-neg", (3+VLOOKUP($B160,'Results-formatted 060121'!$A:AO,(AR$3+2),FALSE)), VLOOKUP($B160,'Results-formatted 060121'!$A:AO,(AR$3+2),FALSE)))</f>
        <v>1</v>
      </c>
      <c r="AS160" s="95">
        <f>IF($C160 = "neg", (($D160+1) - VLOOKUP($B160,'Results-formatted 060121'!$A:AP,(AS$3+2),FALSE)), IF($C160 = "pos-neg", (3+VLOOKUP($B160,'Results-formatted 060121'!$A:AP,(AS$3+2),FALSE)), VLOOKUP($B160,'Results-formatted 060121'!$A:AP,(AS$3+2),FALSE)))</f>
        <v>1</v>
      </c>
      <c r="AT160" s="95">
        <f>IF($C160 = "neg", (($D160+1) - VLOOKUP($B160,'Results-formatted 060121'!$A:AQ,(AT$3+2),FALSE)), IF($C160 = "pos-neg", (3+VLOOKUP($B160,'Results-formatted 060121'!$A:AQ,(AT$3+2),FALSE)), VLOOKUP($B160,'Results-formatted 060121'!$A:AQ,(AT$3+2),FALSE)))</f>
        <v>2</v>
      </c>
      <c r="AU160" s="95">
        <f>IF($C160 = "neg", (($D160+1) - VLOOKUP($B160,'Results-formatted 060121'!$A:AR,(AU$3+2),FALSE)), IF($C160 = "pos-neg", (3+VLOOKUP($B160,'Results-formatted 060121'!$A:AR,(AU$3+2),FALSE)), VLOOKUP($B160,'Results-formatted 060121'!$A:AR,(AU$3+2),FALSE)))</f>
        <v>1</v>
      </c>
      <c r="AV160" s="95">
        <f>IF($C160 = "neg", (($D160+1) - VLOOKUP($B160,'Results-formatted 060121'!$A:AS,(AV$3+2),FALSE)), IF($C160 = "pos-neg", (3+VLOOKUP($B160,'Results-formatted 060121'!$A:AS,(AV$3+2),FALSE)), VLOOKUP($B160,'Results-formatted 060121'!$A:AS,(AV$3+2),FALSE)))</f>
        <v>1</v>
      </c>
      <c r="AW160" s="95">
        <f>IF($C160 = "neg", (($D160+1) - VLOOKUP($B160,'Results-formatted 060121'!$A:AT,(AW$3+2),FALSE)), IF($C160 = "pos-neg", (3+VLOOKUP($B160,'Results-formatted 060121'!$A:AT,(AW$3+2),FALSE)), VLOOKUP($B160,'Results-formatted 060121'!$A:AT,(AW$3+2),FALSE)))</f>
        <v>4</v>
      </c>
      <c r="AX160" s="95">
        <f>IF($C160 = "neg", (($D160+1) - VLOOKUP($B160,'Results-formatted 060121'!$A:AU,(AX$3+2),FALSE)), IF($C160 = "pos-neg", (3+VLOOKUP($B160,'Results-formatted 060121'!$A:AU,(AX$3+2),FALSE)), VLOOKUP($B160,'Results-formatted 060121'!$A:AU,(AX$3+2),FALSE)))</f>
        <v>2</v>
      </c>
      <c r="AY160" s="95">
        <f>IF($C160 = "neg", (($D160+1) - VLOOKUP($B160,'Results-formatted 060121'!$A:AV,(AY$3+2),FALSE)), IF($C160 = "pos-neg", (3+VLOOKUP($B160,'Results-formatted 060121'!$A:AV,(AY$3+2),FALSE)), VLOOKUP($B160,'Results-formatted 060121'!$A:AV,(AY$3+2),FALSE)))</f>
        <v>2</v>
      </c>
      <c r="AZ160" s="95">
        <f>IF($C160 = "neg", (($D160+1) - VLOOKUP($B160,'Results-formatted 060121'!$A:AW,(AZ$3+2),FALSE)), IF($C160 = "pos-neg", (3+VLOOKUP($B160,'Results-formatted 060121'!$A:AW,(AZ$3+2),FALSE)), VLOOKUP($B160,'Results-formatted 060121'!$A:AW,(AZ$3+2),FALSE)))</f>
        <v>1</v>
      </c>
      <c r="BA160" s="95">
        <f>IF($C160 = "neg", (($D160+1) - VLOOKUP($B160,'Results-formatted 060121'!$A:AX,(BA$3+2),FALSE)), IF($C160 = "pos-neg", (3+VLOOKUP($B160,'Results-formatted 060121'!$A:AX,(BA$3+2),FALSE)), VLOOKUP($B160,'Results-formatted 060121'!$A:AX,(BA$3+2),FALSE)))</f>
        <v>1</v>
      </c>
      <c r="BB160" s="95">
        <f>IF($C160 = "neg", (($D160+1) - VLOOKUP($B160,'Results-formatted 060121'!$A:AY,(BB$3+2),FALSE)), IF($C160 = "pos-neg", (3+VLOOKUP($B160,'Results-formatted 060121'!$A:AY,(BB$3+2),FALSE)), VLOOKUP($B160,'Results-formatted 060121'!$A:AY,(BB$3+2),FALSE)))</f>
        <v>2</v>
      </c>
      <c r="BC160" s="95">
        <f>IF($C160 = "neg", (($D160+1) - VLOOKUP($B160,'Results-formatted 060121'!$A:AZ,(BC$3+2),FALSE)), IF($C160 = "pos-neg", (3+VLOOKUP($B160,'Results-formatted 060121'!$A:AZ,(BC$3+2),FALSE)), VLOOKUP($B160,'Results-formatted 060121'!$A:AZ,(BC$3+2),FALSE)))</f>
        <v>2</v>
      </c>
      <c r="BD160" s="95">
        <f>IF($C160 = "neg", (($D160+1) - VLOOKUP($B160,'Results-formatted 060121'!$A:BA,(BD$3+2),FALSE)), IF($C160 = "pos-neg", (3+VLOOKUP($B160,'Results-formatted 060121'!$A:BA,(BD$3+2),FALSE)), VLOOKUP($B160,'Results-formatted 060121'!$A:BA,(BD$3+2),FALSE)))</f>
        <v>3</v>
      </c>
      <c r="BE160" s="95">
        <f>IF($C160 = "neg", (($D160+1) - VLOOKUP($B160,'Results-formatted 060121'!$A:BB,(BE$3+2),FALSE)), IF($C160 = "pos-neg", (3+VLOOKUP($B160,'Results-formatted 060121'!$A:BB,(BE$3+2),FALSE)), VLOOKUP($B160,'Results-formatted 060121'!$A:BB,(BE$3+2),FALSE)))</f>
        <v>1</v>
      </c>
      <c r="BF160" s="95">
        <f>IF($C160 = "neg", (($D160+1) - VLOOKUP($B160,'Results-formatted 060121'!$A:BC,(BF$3+2),FALSE)), IF($C160 = "pos-neg", (3+VLOOKUP($B160,'Results-formatted 060121'!$A:BC,(BF$3+2),FALSE)), VLOOKUP($B160,'Results-formatted 060121'!$A:BC,(BF$3+2),FALSE)))</f>
        <v>1</v>
      </c>
      <c r="BG160" s="95">
        <f>IF($C160 = "neg", (($D160+1) - VLOOKUP($B160,'Results-formatted 060121'!$A:BD,(BG$3+2),FALSE)), IF($C160 = "pos-neg", (3+VLOOKUP($B160,'Results-formatted 060121'!$A:BD,(BG$3+2),FALSE)), VLOOKUP($B160,'Results-formatted 060121'!$A:BD,(BG$3+2),FALSE)))</f>
        <v>1</v>
      </c>
      <c r="BH160" s="95">
        <f>IF($C160 = "neg", (($D160+1) - VLOOKUP($B160,'Results-formatted 060121'!$A:BE,(BH$3+2),FALSE)), IF($C160 = "pos-neg", (3+VLOOKUP($B160,'Results-formatted 060121'!$A:BE,(BH$3+2),FALSE)), VLOOKUP($B160,'Results-formatted 060121'!$A:BE,(BH$3+2),FALSE)))</f>
        <v>2</v>
      </c>
      <c r="BI160" s="95">
        <f>IF($C160 = "neg", (($D160+1) - VLOOKUP($B160,'Results-formatted 060121'!$A:BF,(BI$3+2),FALSE)), IF($C160 = "pos-neg", (3+VLOOKUP($B160,'Results-formatted 060121'!$A:BF,(BI$3+2),FALSE)), VLOOKUP($B160,'Results-formatted 060121'!$A:BF,(BI$3+2),FALSE)))</f>
        <v>1</v>
      </c>
      <c r="BJ160" s="95">
        <f>IF($C160 = "neg", (($D160+1) - VLOOKUP($B160,'Results-formatted 060121'!$A:BG,(BJ$3+2),FALSE)), IF($C160 = "pos-neg", (3+VLOOKUP($B160,'Results-formatted 060121'!$A:BG,(BJ$3+2),FALSE)), VLOOKUP($B160,'Results-formatted 060121'!$A:BG,(BJ$3+2),FALSE)))</f>
        <v>1</v>
      </c>
      <c r="BK160" s="95">
        <f>IF($C160 = "neg", (($D160+1) - VLOOKUP($B160,'Results-formatted 060121'!$A:BH,(BK$3+2),FALSE)), IF($C160 = "pos-neg", (3+VLOOKUP($B160,'Results-formatted 060121'!$A:BH,(BK$3+2),FALSE)), VLOOKUP($B160,'Results-formatted 060121'!$A:BH,(BK$3+2),FALSE)))</f>
        <v>1</v>
      </c>
      <c r="BL160" s="95">
        <f>IF($C160 = "neg", (($D160+1) - VLOOKUP($B160,'Results-formatted 060121'!$A:BI,(BL$3+2),FALSE)), IF($C160 = "pos-neg", (3+VLOOKUP($B160,'Results-formatted 060121'!$A:BI,(BL$3+2),FALSE)), VLOOKUP($B160,'Results-formatted 060121'!$A:BI,(BL$3+2),FALSE)))</f>
        <v>1</v>
      </c>
      <c r="BM160" s="95">
        <f>IF($C160 = "neg", (($D160+1) - VLOOKUP($B160,'Results-formatted 060121'!$A:BJ,(BM$3+2),FALSE)), IF($C160 = "pos-neg", (3+VLOOKUP($B160,'Results-formatted 060121'!$A:BJ,(BM$3+2),FALSE)), VLOOKUP($B160,'Results-formatted 060121'!$A:BJ,(BM$3+2),FALSE)))</f>
        <v>1</v>
      </c>
      <c r="BN160" s="95"/>
      <c r="BO160" s="95"/>
      <c r="BP160" s="95"/>
      <c r="BQ160" s="95"/>
      <c r="BR160" s="95"/>
      <c r="BS160" s="95"/>
      <c r="BT160" s="95"/>
      <c r="BU160" s="95"/>
      <c r="BV160" s="95"/>
      <c r="BW160" s="95"/>
      <c r="BX160" s="95"/>
      <c r="BY160" s="95"/>
      <c r="BZ160" s="95"/>
      <c r="CA160" s="95"/>
      <c r="CB160" s="95"/>
      <c r="CC160" s="95"/>
      <c r="CD160" s="99"/>
      <c r="CE160" s="25">
        <f t="shared" si="179"/>
        <v>1.7833333333333334</v>
      </c>
      <c r="CF160" s="25">
        <f t="shared" si="183"/>
        <v>1.1657785158522176</v>
      </c>
    </row>
    <row r="161" spans="2:84" ht="28" x14ac:dyDescent="0.15">
      <c r="B161" s="84" t="s">
        <v>479</v>
      </c>
      <c r="C161" s="86" t="s">
        <v>224</v>
      </c>
      <c r="D161" s="2">
        <v>5</v>
      </c>
      <c r="E161" s="13" t="s">
        <v>958</v>
      </c>
      <c r="F161" s="95">
        <f>IF($C161 = "neg", (($D161+1) - VLOOKUP($B161,'Results-formatted 060121'!$A:$AJ,(F$3+2),FALSE)), IF($C161 = "pos-neg", (3+VLOOKUP($B161,'Results-formatted 060121'!$A:$AJ,(F$3+2),FALSE)), VLOOKUP($B161,'Results-formatted 060121'!$A:$AJ,(F$3+2),FALSE)))</f>
        <v>3</v>
      </c>
      <c r="G161" s="95">
        <f>IF($C161 = "neg", (($D161+1) - VLOOKUP($B161,'Results-formatted 060121'!$A:$AJ,(G$3+2),FALSE)), IF($C161 = "pos-neg", (3+VLOOKUP($B161,'Results-formatted 060121'!$A:$AJ,(G$3+2),FALSE)), VLOOKUP($B161,'Results-formatted 060121'!$A:$AJ,(G$3+2),FALSE)))</f>
        <v>5</v>
      </c>
      <c r="H161" s="95">
        <f>IF($C161 = "neg", (($D161+1) - VLOOKUP($B161,'Results-formatted 060121'!$A:$AJ,(H$3+2),FALSE)), IF($C161 = "pos-neg", (3+VLOOKUP($B161,'Results-formatted 060121'!$A:$AJ,(H$3+2),FALSE)), VLOOKUP($B161,'Results-formatted 060121'!$A:$AJ,(H$3+2),FALSE)))</f>
        <v>2</v>
      </c>
      <c r="I161" s="95">
        <f>IF($C161 = "neg", (($D161+1) - VLOOKUP($B161,'Results-formatted 060121'!$A:$AJ,(I$3+2),FALSE)), IF($C161 = "pos-neg", (3+VLOOKUP($B161,'Results-formatted 060121'!$A:$AJ,(I$3+2),FALSE)), VLOOKUP($B161,'Results-formatted 060121'!$A:$AJ,(I$3+2),FALSE)))</f>
        <v>1</v>
      </c>
      <c r="J161" s="95">
        <f>IF($C161 = "neg", (($D161+1) - VLOOKUP($B161,'Results-formatted 060121'!$A:$AJ,(J$3+2),FALSE)), IF($C161 = "pos-neg", (3+VLOOKUP($B161,'Results-formatted 060121'!$A:$AJ,(J$3+2),FALSE)), VLOOKUP($B161,'Results-formatted 060121'!$A:$AJ,(J$3+2),FALSE)))</f>
        <v>3</v>
      </c>
      <c r="K161" s="95">
        <f>IF($C161 = "neg", (($D161+1) - VLOOKUP($B161,'Results-formatted 060121'!$A:$AJ,(K$3+2),FALSE)), IF($C161 = "pos-neg", (3+VLOOKUP($B161,'Results-formatted 060121'!$A:$AJ,(K$3+2),FALSE)), VLOOKUP($B161,'Results-formatted 060121'!$A:$AJ,(K$3+2),FALSE)))</f>
        <v>3</v>
      </c>
      <c r="L161" s="95">
        <f>IF($C161 = "neg", (($D161+1) - VLOOKUP($B161,'Results-formatted 060121'!$A:$AJ,(L$3+2),FALSE)), IF($C161 = "pos-neg", (3+VLOOKUP($B161,'Results-formatted 060121'!$A:$AJ,(L$3+2),FALSE)), VLOOKUP($B161,'Results-formatted 060121'!$A:$AJ,(L$3+2),FALSE)))</f>
        <v>1</v>
      </c>
      <c r="M161" s="95">
        <f>IF($C161 = "neg", (($D161+1) - VLOOKUP($B161,'Results-formatted 060121'!$A:$AJ,(M$3+2),FALSE)), IF($C161 = "pos-neg", (3+VLOOKUP($B161,'Results-formatted 060121'!$A:$AJ,(M$3+2),FALSE)), VLOOKUP($B161,'Results-formatted 060121'!$A:$AJ,(M$3+2),FALSE)))</f>
        <v>1</v>
      </c>
      <c r="N161" s="95">
        <f>IF($C161 = "neg", (($D161+1) - VLOOKUP($B161,'Results-formatted 060121'!$A:$AJ,(N$3+2),FALSE)), IF($C161 = "pos-neg", (3+VLOOKUP($B161,'Results-formatted 060121'!$A:$AJ,(N$3+2),FALSE)), VLOOKUP($B161,'Results-formatted 060121'!$A:$AJ,(N$3+2),FALSE)))</f>
        <v>5</v>
      </c>
      <c r="O161" s="95">
        <f>IF($C161 = "neg", (($D161+1) - VLOOKUP($B161,'Results-formatted 060121'!$A:$AJ,(O$3+2),FALSE)), IF($C161 = "pos-neg", (3+VLOOKUP($B161,'Results-formatted 060121'!$A:$AJ,(O$3+2),FALSE)), VLOOKUP($B161,'Results-formatted 060121'!$A:$AJ,(O$3+2),FALSE)))</f>
        <v>1</v>
      </c>
      <c r="P161" s="95">
        <f>IF($C161 = "neg", (($D161+1) - VLOOKUP($B161,'Results-formatted 060121'!$A:$AJ,(P$3+2),FALSE)), IF($C161 = "pos-neg", (3+VLOOKUP($B161,'Results-formatted 060121'!$A:$AJ,(P$3+2),FALSE)), VLOOKUP($B161,'Results-formatted 060121'!$A:$AJ,(P$3+2),FALSE)))</f>
        <v>2</v>
      </c>
      <c r="Q161" s="95">
        <f>IF($C161 = "neg", (($D161+1) - VLOOKUP($B161,'Results-formatted 060121'!$A:$AJ,(Q$3+2),FALSE)), IF($C161 = "pos-neg", (3+VLOOKUP($B161,'Results-formatted 060121'!$A:$AJ,(Q$3+2),FALSE)), VLOOKUP($B161,'Results-formatted 060121'!$A:$AJ,(Q$3+2),FALSE)))</f>
        <v>1</v>
      </c>
      <c r="R161" s="95">
        <f>IF($C161 = "neg", (($D161+1) - VLOOKUP($B161,'Results-formatted 060121'!$A:$AJ,(R$3+2),FALSE)), IF($C161 = "pos-neg", (3+VLOOKUP($B161,'Results-formatted 060121'!$A:$AJ,(R$3+2),FALSE)), VLOOKUP($B161,'Results-formatted 060121'!$A:$AJ,(R$3+2),FALSE)))</f>
        <v>2</v>
      </c>
      <c r="S161" s="95">
        <f>IF($C161 = "neg", (($D161+1) - VLOOKUP($B161,'Results-formatted 060121'!$A:$AJ,(S$3+2),FALSE)), IF($C161 = "pos-neg", (3+VLOOKUP($B161,'Results-formatted 060121'!$A:$AJ,(S$3+2),FALSE)), VLOOKUP($B161,'Results-formatted 060121'!$A:$AJ,(S$3+2),FALSE)))</f>
        <v>2</v>
      </c>
      <c r="T161" s="95">
        <f>IF($C161 = "neg", (($D161+1) - VLOOKUP($B161,'Results-formatted 060121'!$A:$AJ,(T$3+2),FALSE)), IF($C161 = "pos-neg", (3+VLOOKUP($B161,'Results-formatted 060121'!$A:$AJ,(T$3+2),FALSE)), VLOOKUP($B161,'Results-formatted 060121'!$A:$AJ,(T$3+2),FALSE)))</f>
        <v>1</v>
      </c>
      <c r="U161" s="95">
        <f>IF($C161 = "neg", (($D161+1) - VLOOKUP($B161,'Results-formatted 060121'!$A:$AJ,(U$3+2),FALSE)), IF($C161 = "pos-neg", (3+VLOOKUP($B161,'Results-formatted 060121'!$A:$AJ,(U$3+2),FALSE)), VLOOKUP($B161,'Results-formatted 060121'!$A:$AJ,(U$3+2),FALSE)))</f>
        <v>2</v>
      </c>
      <c r="V161" s="95">
        <f>IF($C161 = "neg", (($D161+1) - VLOOKUP($B161,'Results-formatted 060121'!$A:$AJ,(V$3+2),FALSE)), IF($C161 = "pos-neg", (3+VLOOKUP($B161,'Results-formatted 060121'!$A:$AJ,(V$3+2),FALSE)), VLOOKUP($B161,'Results-formatted 060121'!$A:$AJ,(V$3+2),FALSE)))</f>
        <v>1</v>
      </c>
      <c r="W161" s="95">
        <f>IF($C161 = "neg", (($D161+1) - VLOOKUP($B161,'Results-formatted 060121'!$A:$AJ,(W$3+2),FALSE)), IF($C161 = "pos-neg", (3+VLOOKUP($B161,'Results-formatted 060121'!$A:$AJ,(W$3+2),FALSE)), VLOOKUP($B161,'Results-formatted 060121'!$A:$AJ,(W$3+2),FALSE)))</f>
        <v>2</v>
      </c>
      <c r="X161" s="95">
        <f>IF($C161 = "neg", (($D161+1) - VLOOKUP($B161,'Results-formatted 060121'!$A:$AJ,(X$3+2),FALSE)), IF($C161 = "pos-neg", (3+VLOOKUP($B161,'Results-formatted 060121'!$A:$AJ,(X$3+2),FALSE)), VLOOKUP($B161,'Results-formatted 060121'!$A:$AJ,(X$3+2),FALSE)))</f>
        <v>2</v>
      </c>
      <c r="Y161" s="95">
        <f>IF($C161 = "neg", (($D161+1) - VLOOKUP($B161,'Results-formatted 060121'!$A:$AJ,(Y$3+2),FALSE)), IF($C161 = "pos-neg", (3+VLOOKUP($B161,'Results-formatted 060121'!$A:$AJ,(Y$3+2),FALSE)), VLOOKUP($B161,'Results-formatted 060121'!$A:$AJ,(Y$3+2),FALSE)))</f>
        <v>2</v>
      </c>
      <c r="Z161" s="95">
        <f>IF($C161 = "neg", (($D161+1) - VLOOKUP($B161,'Results-formatted 060121'!$A:$AJ,(Z$3+2),FALSE)), IF($C161 = "pos-neg", (3+VLOOKUP($B161,'Results-formatted 060121'!$A:$AJ,(Z$3+2),FALSE)), VLOOKUP($B161,'Results-formatted 060121'!$A:$AJ,(Z$3+2),FALSE)))</f>
        <v>3</v>
      </c>
      <c r="AA161" s="95">
        <f>IF($C161 = "neg", (($D161+1) - VLOOKUP($B161,'Results-formatted 060121'!$A:$AJ,(AA$3+2),FALSE)), IF($C161 = "pos-neg", (3+VLOOKUP($B161,'Results-formatted 060121'!$A:$AJ,(AA$3+2),FALSE)), VLOOKUP($B161,'Results-formatted 060121'!$A:$AJ,(AA$3+2),FALSE)))</f>
        <v>1</v>
      </c>
      <c r="AB161" s="95">
        <f>IF($C161 = "neg", (($D161+1) - VLOOKUP($B161,'Results-formatted 060121'!$A:$AJ,(AB$3+2),FALSE)), IF($C161 = "pos-neg", (3+VLOOKUP($B161,'Results-formatted 060121'!$A:$AJ,(AB$3+2),FALSE)), VLOOKUP($B161,'Results-formatted 060121'!$A:$AJ,(AB$3+2),FALSE)))</f>
        <v>4</v>
      </c>
      <c r="AC161" s="95">
        <f>IF($C161 = "neg", (($D161+1) - VLOOKUP($B161,'Results-formatted 060121'!$A:$AJ,(AC$3+2),FALSE)), IF($C161 = "pos-neg", (3+VLOOKUP($B161,'Results-formatted 060121'!$A:$AJ,(AC$3+2),FALSE)), VLOOKUP($B161,'Results-formatted 060121'!$A:$AJ,(AC$3+2),FALSE)))</f>
        <v>1</v>
      </c>
      <c r="AD161" s="95">
        <f>IF($C161 = "neg", (($D161+1) - VLOOKUP($B161,'Results-formatted 060121'!$A:$AJ,(AD$3+2),FALSE)), IF($C161 = "pos-neg", (3+VLOOKUP($B161,'Results-formatted 060121'!$A:$AJ,(AD$3+2),FALSE)), VLOOKUP($B161,'Results-formatted 060121'!$A:$AJ,(AD$3+2),FALSE)))</f>
        <v>3</v>
      </c>
      <c r="AE161" s="95">
        <f>IF($C161 = "neg", (($D161+1) - VLOOKUP($B161,'Results-formatted 060121'!$A:$AJ,(AE$3+2),FALSE)), IF($C161 = "pos-neg", (3+VLOOKUP($B161,'Results-formatted 060121'!$A:$AJ,(AE$3+2),FALSE)), VLOOKUP($B161,'Results-formatted 060121'!$A:$AJ,(AE$3+2),FALSE)))</f>
        <v>1</v>
      </c>
      <c r="AF161" s="95">
        <f>IF($C161 = "neg", (($D161+1) - VLOOKUP($B161,'Results-formatted 060121'!$A:$AJ,(AF$3+2),FALSE)), IF($C161 = "pos-neg", (3+VLOOKUP($B161,'Results-formatted 060121'!$A:$AJ,(AF$3+2),FALSE)), VLOOKUP($B161,'Results-formatted 060121'!$A:$AJ,(AF$3+2),FALSE)))</f>
        <v>2</v>
      </c>
      <c r="AG161" s="95">
        <f>IF($C161 = "neg", (($D161+1) - VLOOKUP($B161,'Results-formatted 060121'!$A:$AJ,(AG$3+2),FALSE)), IF($C161 = "pos-neg", (3+VLOOKUP($B161,'Results-formatted 060121'!$A:$AJ,(AG$3+2),FALSE)), VLOOKUP($B161,'Results-formatted 060121'!$A:$AJ,(AG$3+2),FALSE)))</f>
        <v>1</v>
      </c>
      <c r="AH161" s="95">
        <f>IF($C161 = "neg", (($D161+1) - VLOOKUP($B161,'Results-formatted 060121'!$A:$AJ,(AH$3+2),FALSE)), IF($C161 = "pos-neg", (3+VLOOKUP($B161,'Results-formatted 060121'!$A:$AJ,(AH$3+2),FALSE)), VLOOKUP($B161,'Results-formatted 060121'!$A:$AJ,(AH$3+2),FALSE)))</f>
        <v>1</v>
      </c>
      <c r="AI161" s="95">
        <f>IF($C161 = "neg", (($D161+1) - VLOOKUP($B161,'Results-formatted 060121'!$A:$AJ,(AI$3+2),FALSE)), IF($C161 = "pos-neg", (3+VLOOKUP($B161,'Results-formatted 060121'!$A:$AJ,(AI$3+2),FALSE)), VLOOKUP($B161,'Results-formatted 060121'!$A:$AJ,(AI$3+2),FALSE)))</f>
        <v>2</v>
      </c>
      <c r="AJ161" s="95">
        <f>IF($C161 = "neg", (($D161+1) - VLOOKUP($B161,'Results-formatted 060121'!$A:$AJ,(AJ$3+2),FALSE)), IF($C161 = "pos-neg", (3+VLOOKUP($B161,'Results-formatted 060121'!$A:$AJ,(AJ$3+2),FALSE)), VLOOKUP($B161,'Results-formatted 060121'!$A:$AJ,(AJ$3+2),FALSE)))</f>
        <v>1</v>
      </c>
      <c r="AK161" s="95">
        <f>IF($C161 = "neg", (($D161+1) - VLOOKUP($B161,'Results-formatted 060121'!$A:$AJ,(AK$3+2),FALSE)), IF($C161 = "pos-neg", (3+VLOOKUP($B161,'Results-formatted 060121'!$A:$AJ,(AK$3+2),FALSE)), VLOOKUP($B161,'Results-formatted 060121'!$A:$AJ,(AK$3+2),FALSE)))</f>
        <v>4</v>
      </c>
      <c r="AL161" s="95">
        <f>IF($C161 = "neg", (($D161+1) - VLOOKUP($B161,'Results-formatted 060121'!$A:$AJ,(AL$3+2),FALSE)), IF($C161 = "pos-neg", (3+VLOOKUP($B161,'Results-formatted 060121'!$A:$AJ,(AL$3+2),FALSE)), VLOOKUP($B161,'Results-formatted 060121'!$A:$AJ,(AL$3+2),FALSE)))</f>
        <v>1</v>
      </c>
      <c r="AM161" s="95">
        <f>IF($C161 = "neg", (($D161+1) - VLOOKUP($B161,'Results-formatted 060121'!$A:AJ,(AM$3+2),FALSE)), IF($C161 = "pos-neg", (3+VLOOKUP($B161,'Results-formatted 060121'!$A:AJ,(AM$3+2),FALSE)), VLOOKUP($B161,'Results-formatted 060121'!$A:AJ,(AM$3+2),FALSE)))</f>
        <v>1</v>
      </c>
      <c r="AN161" s="95">
        <f>IF($C161 = "neg", (($D161+1) - VLOOKUP($B161,'Results-formatted 060121'!$A:AK,(AN$3+2),FALSE)), IF($C161 = "pos-neg", (3+VLOOKUP($B161,'Results-formatted 060121'!$A:AK,(AN$3+2),FALSE)), VLOOKUP($B161,'Results-formatted 060121'!$A:AK,(AN$3+2),FALSE)))</f>
        <v>2</v>
      </c>
      <c r="AO161" s="95">
        <f>IF($C161 = "neg", (($D161+1) - VLOOKUP($B161,'Results-formatted 060121'!$A:AL,(AO$3+2),FALSE)), IF($C161 = "pos-neg", (3+VLOOKUP($B161,'Results-formatted 060121'!$A:AL,(AO$3+2),FALSE)), VLOOKUP($B161,'Results-formatted 060121'!$A:AL,(AO$3+2),FALSE)))</f>
        <v>1</v>
      </c>
      <c r="AP161" s="95">
        <f>IF($C161 = "neg", (($D161+1) - VLOOKUP($B161,'Results-formatted 060121'!$A:AM,(AP$3+2),FALSE)), IF($C161 = "pos-neg", (3+VLOOKUP($B161,'Results-formatted 060121'!$A:AM,(AP$3+2),FALSE)), VLOOKUP($B161,'Results-formatted 060121'!$A:AM,(AP$3+2),FALSE)))</f>
        <v>2</v>
      </c>
      <c r="AQ161" s="95">
        <f>IF($C161 = "neg", (($D161+1) - VLOOKUP($B161,'Results-formatted 060121'!$A:AN,(AQ$3+2),FALSE)), IF($C161 = "pos-neg", (3+VLOOKUP($B161,'Results-formatted 060121'!$A:AN,(AQ$3+2),FALSE)), VLOOKUP($B161,'Results-formatted 060121'!$A:AN,(AQ$3+2),FALSE)))</f>
        <v>1</v>
      </c>
      <c r="AR161" s="95">
        <f>IF($C161 = "neg", (($D161+1) - VLOOKUP($B161,'Results-formatted 060121'!$A:AO,(AR$3+2),FALSE)), IF($C161 = "pos-neg", (3+VLOOKUP($B161,'Results-formatted 060121'!$A:AO,(AR$3+2),FALSE)), VLOOKUP($B161,'Results-formatted 060121'!$A:AO,(AR$3+2),FALSE)))</f>
        <v>1</v>
      </c>
      <c r="AS161" s="95">
        <f>IF($C161 = "neg", (($D161+1) - VLOOKUP($B161,'Results-formatted 060121'!$A:AP,(AS$3+2),FALSE)), IF($C161 = "pos-neg", (3+VLOOKUP($B161,'Results-formatted 060121'!$A:AP,(AS$3+2),FALSE)), VLOOKUP($B161,'Results-formatted 060121'!$A:AP,(AS$3+2),FALSE)))</f>
        <v>3</v>
      </c>
      <c r="AT161" s="95">
        <f>IF($C161 = "neg", (($D161+1) - VLOOKUP($B161,'Results-formatted 060121'!$A:AQ,(AT$3+2),FALSE)), IF($C161 = "pos-neg", (3+VLOOKUP($B161,'Results-formatted 060121'!$A:AQ,(AT$3+2),FALSE)), VLOOKUP($B161,'Results-formatted 060121'!$A:AQ,(AT$3+2),FALSE)))</f>
        <v>2</v>
      </c>
      <c r="AU161" s="95">
        <f>IF($C161 = "neg", (($D161+1) - VLOOKUP($B161,'Results-formatted 060121'!$A:AR,(AU$3+2),FALSE)), IF($C161 = "pos-neg", (3+VLOOKUP($B161,'Results-formatted 060121'!$A:AR,(AU$3+2),FALSE)), VLOOKUP($B161,'Results-formatted 060121'!$A:AR,(AU$3+2),FALSE)))</f>
        <v>1</v>
      </c>
      <c r="AV161" s="95">
        <f>IF($C161 = "neg", (($D161+1) - VLOOKUP($B161,'Results-formatted 060121'!$A:AS,(AV$3+2),FALSE)), IF($C161 = "pos-neg", (3+VLOOKUP($B161,'Results-formatted 060121'!$A:AS,(AV$3+2),FALSE)), VLOOKUP($B161,'Results-formatted 060121'!$A:AS,(AV$3+2),FALSE)))</f>
        <v>1</v>
      </c>
      <c r="AW161" s="95">
        <f>IF($C161 = "neg", (($D161+1) - VLOOKUP($B161,'Results-formatted 060121'!$A:AT,(AW$3+2),FALSE)), IF($C161 = "pos-neg", (3+VLOOKUP($B161,'Results-formatted 060121'!$A:AT,(AW$3+2),FALSE)), VLOOKUP($B161,'Results-formatted 060121'!$A:AT,(AW$3+2),FALSE)))</f>
        <v>3</v>
      </c>
      <c r="AX161" s="95">
        <f>IF($C161 = "neg", (($D161+1) - VLOOKUP($B161,'Results-formatted 060121'!$A:AU,(AX$3+2),FALSE)), IF($C161 = "pos-neg", (3+VLOOKUP($B161,'Results-formatted 060121'!$A:AU,(AX$3+2),FALSE)), VLOOKUP($B161,'Results-formatted 060121'!$A:AU,(AX$3+2),FALSE)))</f>
        <v>2</v>
      </c>
      <c r="AY161" s="95">
        <f>IF($C161 = "neg", (($D161+1) - VLOOKUP($B161,'Results-formatted 060121'!$A:AV,(AY$3+2),FALSE)), IF($C161 = "pos-neg", (3+VLOOKUP($B161,'Results-formatted 060121'!$A:AV,(AY$3+2),FALSE)), VLOOKUP($B161,'Results-formatted 060121'!$A:AV,(AY$3+2),FALSE)))</f>
        <v>4</v>
      </c>
      <c r="AZ161" s="95">
        <f>IF($C161 = "neg", (($D161+1) - VLOOKUP($B161,'Results-formatted 060121'!$A:AW,(AZ$3+2),FALSE)), IF($C161 = "pos-neg", (3+VLOOKUP($B161,'Results-formatted 060121'!$A:AW,(AZ$3+2),FALSE)), VLOOKUP($B161,'Results-formatted 060121'!$A:AW,(AZ$3+2),FALSE)))</f>
        <v>1</v>
      </c>
      <c r="BA161" s="95">
        <f>IF($C161 = "neg", (($D161+1) - VLOOKUP($B161,'Results-formatted 060121'!$A:AX,(BA$3+2),FALSE)), IF($C161 = "pos-neg", (3+VLOOKUP($B161,'Results-formatted 060121'!$A:AX,(BA$3+2),FALSE)), VLOOKUP($B161,'Results-formatted 060121'!$A:AX,(BA$3+2),FALSE)))</f>
        <v>1</v>
      </c>
      <c r="BB161" s="95">
        <f>IF($C161 = "neg", (($D161+1) - VLOOKUP($B161,'Results-formatted 060121'!$A:AY,(BB$3+2),FALSE)), IF($C161 = "pos-neg", (3+VLOOKUP($B161,'Results-formatted 060121'!$A:AY,(BB$3+2),FALSE)), VLOOKUP($B161,'Results-formatted 060121'!$A:AY,(BB$3+2),FALSE)))</f>
        <v>3</v>
      </c>
      <c r="BC161" s="95">
        <f>IF($C161 = "neg", (($D161+1) - VLOOKUP($B161,'Results-formatted 060121'!$A:AZ,(BC$3+2),FALSE)), IF($C161 = "pos-neg", (3+VLOOKUP($B161,'Results-formatted 060121'!$A:AZ,(BC$3+2),FALSE)), VLOOKUP($B161,'Results-formatted 060121'!$A:AZ,(BC$3+2),FALSE)))</f>
        <v>2</v>
      </c>
      <c r="BD161" s="95">
        <f>IF($C161 = "neg", (($D161+1) - VLOOKUP($B161,'Results-formatted 060121'!$A:BA,(BD$3+2),FALSE)), IF($C161 = "pos-neg", (3+VLOOKUP($B161,'Results-formatted 060121'!$A:BA,(BD$3+2),FALSE)), VLOOKUP($B161,'Results-formatted 060121'!$A:BA,(BD$3+2),FALSE)))</f>
        <v>3</v>
      </c>
      <c r="BE161" s="95">
        <f>IF($C161 = "neg", (($D161+1) - VLOOKUP($B161,'Results-formatted 060121'!$A:BB,(BE$3+2),FALSE)), IF($C161 = "pos-neg", (3+VLOOKUP($B161,'Results-formatted 060121'!$A:BB,(BE$3+2),FALSE)), VLOOKUP($B161,'Results-formatted 060121'!$A:BB,(BE$3+2),FALSE)))</f>
        <v>1</v>
      </c>
      <c r="BF161" s="95">
        <f>IF($C161 = "neg", (($D161+1) - VLOOKUP($B161,'Results-formatted 060121'!$A:BC,(BF$3+2),FALSE)), IF($C161 = "pos-neg", (3+VLOOKUP($B161,'Results-formatted 060121'!$A:BC,(BF$3+2),FALSE)), VLOOKUP($B161,'Results-formatted 060121'!$A:BC,(BF$3+2),FALSE)))</f>
        <v>1</v>
      </c>
      <c r="BG161" s="95">
        <f>IF($C161 = "neg", (($D161+1) - VLOOKUP($B161,'Results-formatted 060121'!$A:BD,(BG$3+2),FALSE)), IF($C161 = "pos-neg", (3+VLOOKUP($B161,'Results-formatted 060121'!$A:BD,(BG$3+2),FALSE)), VLOOKUP($B161,'Results-formatted 060121'!$A:BD,(BG$3+2),FALSE)))</f>
        <v>1</v>
      </c>
      <c r="BH161" s="95">
        <f>IF($C161 = "neg", (($D161+1) - VLOOKUP($B161,'Results-formatted 060121'!$A:BE,(BH$3+2),FALSE)), IF($C161 = "pos-neg", (3+VLOOKUP($B161,'Results-formatted 060121'!$A:BE,(BH$3+2),FALSE)), VLOOKUP($B161,'Results-formatted 060121'!$A:BE,(BH$3+2),FALSE)))</f>
        <v>2</v>
      </c>
      <c r="BI161" s="95">
        <f>IF($C161 = "neg", (($D161+1) - VLOOKUP($B161,'Results-formatted 060121'!$A:BF,(BI$3+2),FALSE)), IF($C161 = "pos-neg", (3+VLOOKUP($B161,'Results-formatted 060121'!$A:BF,(BI$3+2),FALSE)), VLOOKUP($B161,'Results-formatted 060121'!$A:BF,(BI$3+2),FALSE)))</f>
        <v>1</v>
      </c>
      <c r="BJ161" s="95">
        <f>IF($C161 = "neg", (($D161+1) - VLOOKUP($B161,'Results-formatted 060121'!$A:BG,(BJ$3+2),FALSE)), IF($C161 = "pos-neg", (3+VLOOKUP($B161,'Results-formatted 060121'!$A:BG,(BJ$3+2),FALSE)), VLOOKUP($B161,'Results-formatted 060121'!$A:BG,(BJ$3+2),FALSE)))</f>
        <v>1</v>
      </c>
      <c r="BK161" s="95">
        <f>IF($C161 = "neg", (($D161+1) - VLOOKUP($B161,'Results-formatted 060121'!$A:BH,(BK$3+2),FALSE)), IF($C161 = "pos-neg", (3+VLOOKUP($B161,'Results-formatted 060121'!$A:BH,(BK$3+2),FALSE)), VLOOKUP($B161,'Results-formatted 060121'!$A:BH,(BK$3+2),FALSE)))</f>
        <v>1</v>
      </c>
      <c r="BL161" s="95">
        <f>IF($C161 = "neg", (($D161+1) - VLOOKUP($B161,'Results-formatted 060121'!$A:BI,(BL$3+2),FALSE)), IF($C161 = "pos-neg", (3+VLOOKUP($B161,'Results-formatted 060121'!$A:BI,(BL$3+2),FALSE)), VLOOKUP($B161,'Results-formatted 060121'!$A:BI,(BL$3+2),FALSE)))</f>
        <v>1</v>
      </c>
      <c r="BM161" s="95">
        <f>IF($C161 = "neg", (($D161+1) - VLOOKUP($B161,'Results-formatted 060121'!$A:BJ,(BM$3+2),FALSE)), IF($C161 = "pos-neg", (3+VLOOKUP($B161,'Results-formatted 060121'!$A:BJ,(BM$3+2),FALSE)), VLOOKUP($B161,'Results-formatted 060121'!$A:BJ,(BM$3+2),FALSE)))</f>
        <v>1</v>
      </c>
      <c r="BN161" s="95"/>
      <c r="BO161" s="95"/>
      <c r="BP161" s="95"/>
      <c r="BQ161" s="95"/>
      <c r="BR161" s="95"/>
      <c r="BS161" s="95"/>
      <c r="BT161" s="95"/>
      <c r="BU161" s="95"/>
      <c r="BV161" s="95"/>
      <c r="BW161" s="95"/>
      <c r="BX161" s="95"/>
      <c r="BY161" s="95"/>
      <c r="BZ161" s="95"/>
      <c r="CA161" s="95"/>
      <c r="CB161" s="95"/>
      <c r="CC161" s="95"/>
      <c r="CD161" s="99"/>
      <c r="CE161" s="25">
        <f t="shared" si="179"/>
        <v>1.85</v>
      </c>
      <c r="CF161" s="25">
        <f t="shared" si="183"/>
        <v>1.0707988464186566</v>
      </c>
    </row>
    <row r="162" spans="2:84" ht="42" x14ac:dyDescent="0.15">
      <c r="B162" s="84" t="s">
        <v>480</v>
      </c>
      <c r="C162" s="86" t="s">
        <v>224</v>
      </c>
      <c r="D162" s="2">
        <v>5</v>
      </c>
      <c r="E162" s="13" t="s">
        <v>959</v>
      </c>
      <c r="F162" s="95">
        <f>IF($C162 = "neg", (($D162+1) - VLOOKUP($B162,'Results-formatted 060121'!$A:$AJ,(F$3+2),FALSE)), IF($C162 = "pos-neg", (3+VLOOKUP($B162,'Results-formatted 060121'!$A:$AJ,(F$3+2),FALSE)), VLOOKUP($B162,'Results-formatted 060121'!$A:$AJ,(F$3+2),FALSE)))</f>
        <v>3</v>
      </c>
      <c r="G162" s="95">
        <f>IF($C162 = "neg", (($D162+1) - VLOOKUP($B162,'Results-formatted 060121'!$A:$AJ,(G$3+2),FALSE)), IF($C162 = "pos-neg", (3+VLOOKUP($B162,'Results-formatted 060121'!$A:$AJ,(G$3+2),FALSE)), VLOOKUP($B162,'Results-formatted 060121'!$A:$AJ,(G$3+2),FALSE)))</f>
        <v>3</v>
      </c>
      <c r="H162" s="95">
        <f>IF($C162 = "neg", (($D162+1) - VLOOKUP($B162,'Results-formatted 060121'!$A:$AJ,(H$3+2),FALSE)), IF($C162 = "pos-neg", (3+VLOOKUP($B162,'Results-formatted 060121'!$A:$AJ,(H$3+2),FALSE)), VLOOKUP($B162,'Results-formatted 060121'!$A:$AJ,(H$3+2),FALSE)))</f>
        <v>2</v>
      </c>
      <c r="I162" s="95">
        <f>IF($C162 = "neg", (($D162+1) - VLOOKUP($B162,'Results-formatted 060121'!$A:$AJ,(I$3+2),FALSE)), IF($C162 = "pos-neg", (3+VLOOKUP($B162,'Results-formatted 060121'!$A:$AJ,(I$3+2),FALSE)), VLOOKUP($B162,'Results-formatted 060121'!$A:$AJ,(I$3+2),FALSE)))</f>
        <v>2</v>
      </c>
      <c r="J162" s="95">
        <f>IF($C162 = "neg", (($D162+1) - VLOOKUP($B162,'Results-formatted 060121'!$A:$AJ,(J$3+2),FALSE)), IF($C162 = "pos-neg", (3+VLOOKUP($B162,'Results-formatted 060121'!$A:$AJ,(J$3+2),FALSE)), VLOOKUP($B162,'Results-formatted 060121'!$A:$AJ,(J$3+2),FALSE)))</f>
        <v>3</v>
      </c>
      <c r="K162" s="95">
        <f>IF($C162 = "neg", (($D162+1) - VLOOKUP($B162,'Results-formatted 060121'!$A:$AJ,(K$3+2),FALSE)), IF($C162 = "pos-neg", (3+VLOOKUP($B162,'Results-formatted 060121'!$A:$AJ,(K$3+2),FALSE)), VLOOKUP($B162,'Results-formatted 060121'!$A:$AJ,(K$3+2),FALSE)))</f>
        <v>2</v>
      </c>
      <c r="L162" s="95">
        <f>IF($C162 = "neg", (($D162+1) - VLOOKUP($B162,'Results-formatted 060121'!$A:$AJ,(L$3+2),FALSE)), IF($C162 = "pos-neg", (3+VLOOKUP($B162,'Results-formatted 060121'!$A:$AJ,(L$3+2),FALSE)), VLOOKUP($B162,'Results-formatted 060121'!$A:$AJ,(L$3+2),FALSE)))</f>
        <v>1</v>
      </c>
      <c r="M162" s="95">
        <f>IF($C162 = "neg", (($D162+1) - VLOOKUP($B162,'Results-formatted 060121'!$A:$AJ,(M$3+2),FALSE)), IF($C162 = "pos-neg", (3+VLOOKUP($B162,'Results-formatted 060121'!$A:$AJ,(M$3+2),FALSE)), VLOOKUP($B162,'Results-formatted 060121'!$A:$AJ,(M$3+2),FALSE)))</f>
        <v>1</v>
      </c>
      <c r="N162" s="95">
        <f>IF($C162 = "neg", (($D162+1) - VLOOKUP($B162,'Results-formatted 060121'!$A:$AJ,(N$3+2),FALSE)), IF($C162 = "pos-neg", (3+VLOOKUP($B162,'Results-formatted 060121'!$A:$AJ,(N$3+2),FALSE)), VLOOKUP($B162,'Results-formatted 060121'!$A:$AJ,(N$3+2),FALSE)))</f>
        <v>5</v>
      </c>
      <c r="O162" s="95">
        <f>IF($C162 = "neg", (($D162+1) - VLOOKUP($B162,'Results-formatted 060121'!$A:$AJ,(O$3+2),FALSE)), IF($C162 = "pos-neg", (3+VLOOKUP($B162,'Results-formatted 060121'!$A:$AJ,(O$3+2),FALSE)), VLOOKUP($B162,'Results-formatted 060121'!$A:$AJ,(O$3+2),FALSE)))</f>
        <v>1</v>
      </c>
      <c r="P162" s="95">
        <f>IF($C162 = "neg", (($D162+1) - VLOOKUP($B162,'Results-formatted 060121'!$A:$AJ,(P$3+2),FALSE)), IF($C162 = "pos-neg", (3+VLOOKUP($B162,'Results-formatted 060121'!$A:$AJ,(P$3+2),FALSE)), VLOOKUP($B162,'Results-formatted 060121'!$A:$AJ,(P$3+2),FALSE)))</f>
        <v>2</v>
      </c>
      <c r="Q162" s="95">
        <f>IF($C162 = "neg", (($D162+1) - VLOOKUP($B162,'Results-formatted 060121'!$A:$AJ,(Q$3+2),FALSE)), IF($C162 = "pos-neg", (3+VLOOKUP($B162,'Results-formatted 060121'!$A:$AJ,(Q$3+2),FALSE)), VLOOKUP($B162,'Results-formatted 060121'!$A:$AJ,(Q$3+2),FALSE)))</f>
        <v>3</v>
      </c>
      <c r="R162" s="95">
        <f>IF($C162 = "neg", (($D162+1) - VLOOKUP($B162,'Results-formatted 060121'!$A:$AJ,(R$3+2),FALSE)), IF($C162 = "pos-neg", (3+VLOOKUP($B162,'Results-formatted 060121'!$A:$AJ,(R$3+2),FALSE)), VLOOKUP($B162,'Results-formatted 060121'!$A:$AJ,(R$3+2),FALSE)))</f>
        <v>3</v>
      </c>
      <c r="S162" s="95">
        <f>IF($C162 = "neg", (($D162+1) - VLOOKUP($B162,'Results-formatted 060121'!$A:$AJ,(S$3+2),FALSE)), IF($C162 = "pos-neg", (3+VLOOKUP($B162,'Results-formatted 060121'!$A:$AJ,(S$3+2),FALSE)), VLOOKUP($B162,'Results-formatted 060121'!$A:$AJ,(S$3+2),FALSE)))</f>
        <v>1</v>
      </c>
      <c r="T162" s="95">
        <f>IF($C162 = "neg", (($D162+1) - VLOOKUP($B162,'Results-formatted 060121'!$A:$AJ,(T$3+2),FALSE)), IF($C162 = "pos-neg", (3+VLOOKUP($B162,'Results-formatted 060121'!$A:$AJ,(T$3+2),FALSE)), VLOOKUP($B162,'Results-formatted 060121'!$A:$AJ,(T$3+2),FALSE)))</f>
        <v>1</v>
      </c>
      <c r="U162" s="95">
        <f>IF($C162 = "neg", (($D162+1) - VLOOKUP($B162,'Results-formatted 060121'!$A:$AJ,(U$3+2),FALSE)), IF($C162 = "pos-neg", (3+VLOOKUP($B162,'Results-formatted 060121'!$A:$AJ,(U$3+2),FALSE)), VLOOKUP($B162,'Results-formatted 060121'!$A:$AJ,(U$3+2),FALSE)))</f>
        <v>4</v>
      </c>
      <c r="V162" s="95">
        <f>IF($C162 = "neg", (($D162+1) - VLOOKUP($B162,'Results-formatted 060121'!$A:$AJ,(V$3+2),FALSE)), IF($C162 = "pos-neg", (3+VLOOKUP($B162,'Results-formatted 060121'!$A:$AJ,(V$3+2),FALSE)), VLOOKUP($B162,'Results-formatted 060121'!$A:$AJ,(V$3+2),FALSE)))</f>
        <v>1</v>
      </c>
      <c r="W162" s="95">
        <f>IF($C162 = "neg", (($D162+1) - VLOOKUP($B162,'Results-formatted 060121'!$A:$AJ,(W$3+2),FALSE)), IF($C162 = "pos-neg", (3+VLOOKUP($B162,'Results-formatted 060121'!$A:$AJ,(W$3+2),FALSE)), VLOOKUP($B162,'Results-formatted 060121'!$A:$AJ,(W$3+2),FALSE)))</f>
        <v>2</v>
      </c>
      <c r="X162" s="95">
        <f>IF($C162 = "neg", (($D162+1) - VLOOKUP($B162,'Results-formatted 060121'!$A:$AJ,(X$3+2),FALSE)), IF($C162 = "pos-neg", (3+VLOOKUP($B162,'Results-formatted 060121'!$A:$AJ,(X$3+2),FALSE)), VLOOKUP($B162,'Results-formatted 060121'!$A:$AJ,(X$3+2),FALSE)))</f>
        <v>3</v>
      </c>
      <c r="Y162" s="95">
        <f>IF($C162 = "neg", (($D162+1) - VLOOKUP($B162,'Results-formatted 060121'!$A:$AJ,(Y$3+2),FALSE)), IF($C162 = "pos-neg", (3+VLOOKUP($B162,'Results-formatted 060121'!$A:$AJ,(Y$3+2),FALSE)), VLOOKUP($B162,'Results-formatted 060121'!$A:$AJ,(Y$3+2),FALSE)))</f>
        <v>2</v>
      </c>
      <c r="Z162" s="95">
        <f>IF($C162 = "neg", (($D162+1) - VLOOKUP($B162,'Results-formatted 060121'!$A:$AJ,(Z$3+2),FALSE)), IF($C162 = "pos-neg", (3+VLOOKUP($B162,'Results-formatted 060121'!$A:$AJ,(Z$3+2),FALSE)), VLOOKUP($B162,'Results-formatted 060121'!$A:$AJ,(Z$3+2),FALSE)))</f>
        <v>3</v>
      </c>
      <c r="AA162" s="95">
        <f>IF($C162 = "neg", (($D162+1) - VLOOKUP($B162,'Results-formatted 060121'!$A:$AJ,(AA$3+2),FALSE)), IF($C162 = "pos-neg", (3+VLOOKUP($B162,'Results-formatted 060121'!$A:$AJ,(AA$3+2),FALSE)), VLOOKUP($B162,'Results-formatted 060121'!$A:$AJ,(AA$3+2),FALSE)))</f>
        <v>1</v>
      </c>
      <c r="AB162" s="95">
        <f>IF($C162 = "neg", (($D162+1) - VLOOKUP($B162,'Results-formatted 060121'!$A:$AJ,(AB$3+2),FALSE)), IF($C162 = "pos-neg", (3+VLOOKUP($B162,'Results-formatted 060121'!$A:$AJ,(AB$3+2),FALSE)), VLOOKUP($B162,'Results-formatted 060121'!$A:$AJ,(AB$3+2),FALSE)))</f>
        <v>4</v>
      </c>
      <c r="AC162" s="95">
        <f>IF($C162 = "neg", (($D162+1) - VLOOKUP($B162,'Results-formatted 060121'!$A:$AJ,(AC$3+2),FALSE)), IF($C162 = "pos-neg", (3+VLOOKUP($B162,'Results-formatted 060121'!$A:$AJ,(AC$3+2),FALSE)), VLOOKUP($B162,'Results-formatted 060121'!$A:$AJ,(AC$3+2),FALSE)))</f>
        <v>1</v>
      </c>
      <c r="AD162" s="95">
        <f>IF($C162 = "neg", (($D162+1) - VLOOKUP($B162,'Results-formatted 060121'!$A:$AJ,(AD$3+2),FALSE)), IF($C162 = "pos-neg", (3+VLOOKUP($B162,'Results-formatted 060121'!$A:$AJ,(AD$3+2),FALSE)), VLOOKUP($B162,'Results-formatted 060121'!$A:$AJ,(AD$3+2),FALSE)))</f>
        <v>3</v>
      </c>
      <c r="AE162" s="95">
        <f>IF($C162 = "neg", (($D162+1) - VLOOKUP($B162,'Results-formatted 060121'!$A:$AJ,(AE$3+2),FALSE)), IF($C162 = "pos-neg", (3+VLOOKUP($B162,'Results-formatted 060121'!$A:$AJ,(AE$3+2),FALSE)), VLOOKUP($B162,'Results-formatted 060121'!$A:$AJ,(AE$3+2),FALSE)))</f>
        <v>1</v>
      </c>
      <c r="AF162" s="95">
        <f>IF($C162 = "neg", (($D162+1) - VLOOKUP($B162,'Results-formatted 060121'!$A:$AJ,(AF$3+2),FALSE)), IF($C162 = "pos-neg", (3+VLOOKUP($B162,'Results-formatted 060121'!$A:$AJ,(AF$3+2),FALSE)), VLOOKUP($B162,'Results-formatted 060121'!$A:$AJ,(AF$3+2),FALSE)))</f>
        <v>4</v>
      </c>
      <c r="AG162" s="95">
        <f>IF($C162 = "neg", (($D162+1) - VLOOKUP($B162,'Results-formatted 060121'!$A:$AJ,(AG$3+2),FALSE)), IF($C162 = "pos-neg", (3+VLOOKUP($B162,'Results-formatted 060121'!$A:$AJ,(AG$3+2),FALSE)), VLOOKUP($B162,'Results-formatted 060121'!$A:$AJ,(AG$3+2),FALSE)))</f>
        <v>1</v>
      </c>
      <c r="AH162" s="95">
        <f>IF($C162 = "neg", (($D162+1) - VLOOKUP($B162,'Results-formatted 060121'!$A:$AJ,(AH$3+2),FALSE)), IF($C162 = "pos-neg", (3+VLOOKUP($B162,'Results-formatted 060121'!$A:$AJ,(AH$3+2),FALSE)), VLOOKUP($B162,'Results-formatted 060121'!$A:$AJ,(AH$3+2),FALSE)))</f>
        <v>3</v>
      </c>
      <c r="AI162" s="95">
        <f>IF($C162 = "neg", (($D162+1) - VLOOKUP($B162,'Results-formatted 060121'!$A:$AJ,(AI$3+2),FALSE)), IF($C162 = "pos-neg", (3+VLOOKUP($B162,'Results-formatted 060121'!$A:$AJ,(AI$3+2),FALSE)), VLOOKUP($B162,'Results-formatted 060121'!$A:$AJ,(AI$3+2),FALSE)))</f>
        <v>3</v>
      </c>
      <c r="AJ162" s="95">
        <f>IF($C162 = "neg", (($D162+1) - VLOOKUP($B162,'Results-formatted 060121'!$A:$AJ,(AJ$3+2),FALSE)), IF($C162 = "pos-neg", (3+VLOOKUP($B162,'Results-formatted 060121'!$A:$AJ,(AJ$3+2),FALSE)), VLOOKUP($B162,'Results-formatted 060121'!$A:$AJ,(AJ$3+2),FALSE)))</f>
        <v>1</v>
      </c>
      <c r="AK162" s="95">
        <f>IF($C162 = "neg", (($D162+1) - VLOOKUP($B162,'Results-formatted 060121'!$A:$AJ,(AK$3+2),FALSE)), IF($C162 = "pos-neg", (3+VLOOKUP($B162,'Results-formatted 060121'!$A:$AJ,(AK$3+2),FALSE)), VLOOKUP($B162,'Results-formatted 060121'!$A:$AJ,(AK$3+2),FALSE)))</f>
        <v>4</v>
      </c>
      <c r="AL162" s="95">
        <f>IF($C162 = "neg", (($D162+1) - VLOOKUP($B162,'Results-formatted 060121'!$A:$AJ,(AL$3+2),FALSE)), IF($C162 = "pos-neg", (3+VLOOKUP($B162,'Results-formatted 060121'!$A:$AJ,(AL$3+2),FALSE)), VLOOKUP($B162,'Results-formatted 060121'!$A:$AJ,(AL$3+2),FALSE)))</f>
        <v>2</v>
      </c>
      <c r="AM162" s="95">
        <f>IF($C162 = "neg", (($D162+1) - VLOOKUP($B162,'Results-formatted 060121'!$A:AJ,(AM$3+2),FALSE)), IF($C162 = "pos-neg", (3+VLOOKUP($B162,'Results-formatted 060121'!$A:AJ,(AM$3+2),FALSE)), VLOOKUP($B162,'Results-formatted 060121'!$A:AJ,(AM$3+2),FALSE)))</f>
        <v>1</v>
      </c>
      <c r="AN162" s="95">
        <f>IF($C162 = "neg", (($D162+1) - VLOOKUP($B162,'Results-formatted 060121'!$A:AK,(AN$3+2),FALSE)), IF($C162 = "pos-neg", (3+VLOOKUP($B162,'Results-formatted 060121'!$A:AK,(AN$3+2),FALSE)), VLOOKUP($B162,'Results-formatted 060121'!$A:AK,(AN$3+2),FALSE)))</f>
        <v>2</v>
      </c>
      <c r="AO162" s="95">
        <f>IF($C162 = "neg", (($D162+1) - VLOOKUP($B162,'Results-formatted 060121'!$A:AL,(AO$3+2),FALSE)), IF($C162 = "pos-neg", (3+VLOOKUP($B162,'Results-formatted 060121'!$A:AL,(AO$3+2),FALSE)), VLOOKUP($B162,'Results-formatted 060121'!$A:AL,(AO$3+2),FALSE)))</f>
        <v>1</v>
      </c>
      <c r="AP162" s="95">
        <f>IF($C162 = "neg", (($D162+1) - VLOOKUP($B162,'Results-formatted 060121'!$A:AM,(AP$3+2),FALSE)), IF($C162 = "pos-neg", (3+VLOOKUP($B162,'Results-formatted 060121'!$A:AM,(AP$3+2),FALSE)), VLOOKUP($B162,'Results-formatted 060121'!$A:AM,(AP$3+2),FALSE)))</f>
        <v>3</v>
      </c>
      <c r="AQ162" s="95">
        <f>IF($C162 = "neg", (($D162+1) - VLOOKUP($B162,'Results-formatted 060121'!$A:AN,(AQ$3+2),FALSE)), IF($C162 = "pos-neg", (3+VLOOKUP($B162,'Results-formatted 060121'!$A:AN,(AQ$3+2),FALSE)), VLOOKUP($B162,'Results-formatted 060121'!$A:AN,(AQ$3+2),FALSE)))</f>
        <v>1</v>
      </c>
      <c r="AR162" s="95">
        <f>IF($C162 = "neg", (($D162+1) - VLOOKUP($B162,'Results-formatted 060121'!$A:AO,(AR$3+2),FALSE)), IF($C162 = "pos-neg", (3+VLOOKUP($B162,'Results-formatted 060121'!$A:AO,(AR$3+2),FALSE)), VLOOKUP($B162,'Results-formatted 060121'!$A:AO,(AR$3+2),FALSE)))</f>
        <v>1</v>
      </c>
      <c r="AS162" s="95">
        <f>IF($C162 = "neg", (($D162+1) - VLOOKUP($B162,'Results-formatted 060121'!$A:AP,(AS$3+2),FALSE)), IF($C162 = "pos-neg", (3+VLOOKUP($B162,'Results-formatted 060121'!$A:AP,(AS$3+2),FALSE)), VLOOKUP($B162,'Results-formatted 060121'!$A:AP,(AS$3+2),FALSE)))</f>
        <v>3</v>
      </c>
      <c r="AT162" s="95">
        <f>IF($C162 = "neg", (($D162+1) - VLOOKUP($B162,'Results-formatted 060121'!$A:AQ,(AT$3+2),FALSE)), IF($C162 = "pos-neg", (3+VLOOKUP($B162,'Results-formatted 060121'!$A:AQ,(AT$3+2),FALSE)), VLOOKUP($B162,'Results-formatted 060121'!$A:AQ,(AT$3+2),FALSE)))</f>
        <v>2</v>
      </c>
      <c r="AU162" s="95">
        <f>IF($C162 = "neg", (($D162+1) - VLOOKUP($B162,'Results-formatted 060121'!$A:AR,(AU$3+2),FALSE)), IF($C162 = "pos-neg", (3+VLOOKUP($B162,'Results-formatted 060121'!$A:AR,(AU$3+2),FALSE)), VLOOKUP($B162,'Results-formatted 060121'!$A:AR,(AU$3+2),FALSE)))</f>
        <v>1</v>
      </c>
      <c r="AV162" s="95">
        <f>IF($C162 = "neg", (($D162+1) - VLOOKUP($B162,'Results-formatted 060121'!$A:AS,(AV$3+2),FALSE)), IF($C162 = "pos-neg", (3+VLOOKUP($B162,'Results-formatted 060121'!$A:AS,(AV$3+2),FALSE)), VLOOKUP($B162,'Results-formatted 060121'!$A:AS,(AV$3+2),FALSE)))</f>
        <v>1</v>
      </c>
      <c r="AW162" s="95">
        <f>IF($C162 = "neg", (($D162+1) - VLOOKUP($B162,'Results-formatted 060121'!$A:AT,(AW$3+2),FALSE)), IF($C162 = "pos-neg", (3+VLOOKUP($B162,'Results-formatted 060121'!$A:AT,(AW$3+2),FALSE)), VLOOKUP($B162,'Results-formatted 060121'!$A:AT,(AW$3+2),FALSE)))</f>
        <v>3</v>
      </c>
      <c r="AX162" s="95">
        <f>IF($C162 = "neg", (($D162+1) - VLOOKUP($B162,'Results-formatted 060121'!$A:AU,(AX$3+2),FALSE)), IF($C162 = "pos-neg", (3+VLOOKUP($B162,'Results-formatted 060121'!$A:AU,(AX$3+2),FALSE)), VLOOKUP($B162,'Results-formatted 060121'!$A:AU,(AX$3+2),FALSE)))</f>
        <v>3</v>
      </c>
      <c r="AY162" s="95">
        <f>IF($C162 = "neg", (($D162+1) - VLOOKUP($B162,'Results-formatted 060121'!$A:AV,(AY$3+2),FALSE)), IF($C162 = "pos-neg", (3+VLOOKUP($B162,'Results-formatted 060121'!$A:AV,(AY$3+2),FALSE)), VLOOKUP($B162,'Results-formatted 060121'!$A:AV,(AY$3+2),FALSE)))</f>
        <v>3</v>
      </c>
      <c r="AZ162" s="95">
        <f>IF($C162 = "neg", (($D162+1) - VLOOKUP($B162,'Results-formatted 060121'!$A:AW,(AZ$3+2),FALSE)), IF($C162 = "pos-neg", (3+VLOOKUP($B162,'Results-formatted 060121'!$A:AW,(AZ$3+2),FALSE)), VLOOKUP($B162,'Results-formatted 060121'!$A:AW,(AZ$3+2),FALSE)))</f>
        <v>1</v>
      </c>
      <c r="BA162" s="95">
        <f>IF($C162 = "neg", (($D162+1) - VLOOKUP($B162,'Results-formatted 060121'!$A:AX,(BA$3+2),FALSE)), IF($C162 = "pos-neg", (3+VLOOKUP($B162,'Results-formatted 060121'!$A:AX,(BA$3+2),FALSE)), VLOOKUP($B162,'Results-formatted 060121'!$A:AX,(BA$3+2),FALSE)))</f>
        <v>1</v>
      </c>
      <c r="BB162" s="95">
        <f>IF($C162 = "neg", (($D162+1) - VLOOKUP($B162,'Results-formatted 060121'!$A:AY,(BB$3+2),FALSE)), IF($C162 = "pos-neg", (3+VLOOKUP($B162,'Results-formatted 060121'!$A:AY,(BB$3+2),FALSE)), VLOOKUP($B162,'Results-formatted 060121'!$A:AY,(BB$3+2),FALSE)))</f>
        <v>2</v>
      </c>
      <c r="BC162" s="95">
        <f>IF($C162 = "neg", (($D162+1) - VLOOKUP($B162,'Results-formatted 060121'!$A:AZ,(BC$3+2),FALSE)), IF($C162 = "pos-neg", (3+VLOOKUP($B162,'Results-formatted 060121'!$A:AZ,(BC$3+2),FALSE)), VLOOKUP($B162,'Results-formatted 060121'!$A:AZ,(BC$3+2),FALSE)))</f>
        <v>2</v>
      </c>
      <c r="BD162" s="95">
        <f>IF($C162 = "neg", (($D162+1) - VLOOKUP($B162,'Results-formatted 060121'!$A:BA,(BD$3+2),FALSE)), IF($C162 = "pos-neg", (3+VLOOKUP($B162,'Results-formatted 060121'!$A:BA,(BD$3+2),FALSE)), VLOOKUP($B162,'Results-formatted 060121'!$A:BA,(BD$3+2),FALSE)))</f>
        <v>2</v>
      </c>
      <c r="BE162" s="95">
        <f>IF($C162 = "neg", (($D162+1) - VLOOKUP($B162,'Results-formatted 060121'!$A:BB,(BE$3+2),FALSE)), IF($C162 = "pos-neg", (3+VLOOKUP($B162,'Results-formatted 060121'!$A:BB,(BE$3+2),FALSE)), VLOOKUP($B162,'Results-formatted 060121'!$A:BB,(BE$3+2),FALSE)))</f>
        <v>1</v>
      </c>
      <c r="BF162" s="95">
        <f>IF($C162 = "neg", (($D162+1) - VLOOKUP($B162,'Results-formatted 060121'!$A:BC,(BF$3+2),FALSE)), IF($C162 = "pos-neg", (3+VLOOKUP($B162,'Results-formatted 060121'!$A:BC,(BF$3+2),FALSE)), VLOOKUP($B162,'Results-formatted 060121'!$A:BC,(BF$3+2),FALSE)))</f>
        <v>1</v>
      </c>
      <c r="BG162" s="95">
        <f>IF($C162 = "neg", (($D162+1) - VLOOKUP($B162,'Results-formatted 060121'!$A:BD,(BG$3+2),FALSE)), IF($C162 = "pos-neg", (3+VLOOKUP($B162,'Results-formatted 060121'!$A:BD,(BG$3+2),FALSE)), VLOOKUP($B162,'Results-formatted 060121'!$A:BD,(BG$3+2),FALSE)))</f>
        <v>1</v>
      </c>
      <c r="BH162" s="95">
        <f>IF($C162 = "neg", (($D162+1) - VLOOKUP($B162,'Results-formatted 060121'!$A:BE,(BH$3+2),FALSE)), IF($C162 = "pos-neg", (3+VLOOKUP($B162,'Results-formatted 060121'!$A:BE,(BH$3+2),FALSE)), VLOOKUP($B162,'Results-formatted 060121'!$A:BE,(BH$3+2),FALSE)))</f>
        <v>1</v>
      </c>
      <c r="BI162" s="95">
        <f>IF($C162 = "neg", (($D162+1) - VLOOKUP($B162,'Results-formatted 060121'!$A:BF,(BI$3+2),FALSE)), IF($C162 = "pos-neg", (3+VLOOKUP($B162,'Results-formatted 060121'!$A:BF,(BI$3+2),FALSE)), VLOOKUP($B162,'Results-formatted 060121'!$A:BF,(BI$3+2),FALSE)))</f>
        <v>1</v>
      </c>
      <c r="BJ162" s="95">
        <f>IF($C162 = "neg", (($D162+1) - VLOOKUP($B162,'Results-formatted 060121'!$A:BG,(BJ$3+2),FALSE)), IF($C162 = "pos-neg", (3+VLOOKUP($B162,'Results-formatted 060121'!$A:BG,(BJ$3+2),FALSE)), VLOOKUP($B162,'Results-formatted 060121'!$A:BG,(BJ$3+2),FALSE)))</f>
        <v>1</v>
      </c>
      <c r="BK162" s="95">
        <f>IF($C162 = "neg", (($D162+1) - VLOOKUP($B162,'Results-formatted 060121'!$A:BH,(BK$3+2),FALSE)), IF($C162 = "pos-neg", (3+VLOOKUP($B162,'Results-formatted 060121'!$A:BH,(BK$3+2),FALSE)), VLOOKUP($B162,'Results-formatted 060121'!$A:BH,(BK$3+2),FALSE)))</f>
        <v>1</v>
      </c>
      <c r="BL162" s="95">
        <f>IF($C162 = "neg", (($D162+1) - VLOOKUP($B162,'Results-formatted 060121'!$A:BI,(BL$3+2),FALSE)), IF($C162 = "pos-neg", (3+VLOOKUP($B162,'Results-formatted 060121'!$A:BI,(BL$3+2),FALSE)), VLOOKUP($B162,'Results-formatted 060121'!$A:BI,(BL$3+2),FALSE)))</f>
        <v>1</v>
      </c>
      <c r="BM162" s="95">
        <f>IF($C162 = "neg", (($D162+1) - VLOOKUP($B162,'Results-formatted 060121'!$A:BJ,(BM$3+2),FALSE)), IF($C162 = "pos-neg", (3+VLOOKUP($B162,'Results-formatted 060121'!$A:BJ,(BM$3+2),FALSE)), VLOOKUP($B162,'Results-formatted 060121'!$A:BJ,(BM$3+2),FALSE)))</f>
        <v>1</v>
      </c>
      <c r="BN162" s="95"/>
      <c r="BO162" s="95"/>
      <c r="BP162" s="95"/>
      <c r="BQ162" s="95"/>
      <c r="BR162" s="95"/>
      <c r="BS162" s="95"/>
      <c r="BT162" s="95"/>
      <c r="BU162" s="95"/>
      <c r="BV162" s="95"/>
      <c r="BW162" s="95"/>
      <c r="BX162" s="95"/>
      <c r="BY162" s="95"/>
      <c r="BZ162" s="95"/>
      <c r="CA162" s="95"/>
      <c r="CB162" s="95"/>
      <c r="CC162" s="95"/>
      <c r="CD162" s="99"/>
      <c r="CE162" s="25">
        <f t="shared" si="179"/>
        <v>1.9666666666666666</v>
      </c>
      <c r="CF162" s="25">
        <f t="shared" si="183"/>
        <v>1.0730388759865743</v>
      </c>
    </row>
    <row r="163" spans="2:84" ht="42" x14ac:dyDescent="0.15">
      <c r="B163" s="84" t="s">
        <v>481</v>
      </c>
      <c r="C163" s="86" t="s">
        <v>224</v>
      </c>
      <c r="D163" s="2">
        <v>5</v>
      </c>
      <c r="E163" s="13" t="s">
        <v>960</v>
      </c>
      <c r="F163" s="95">
        <f>IF($C163 = "neg", (($D163+1) - VLOOKUP($B163,'Results-formatted 060121'!$A:$AJ,(F$3+2),FALSE)), IF($C163 = "pos-neg", (3+VLOOKUP($B163,'Results-formatted 060121'!$A:$AJ,(F$3+2),FALSE)), VLOOKUP($B163,'Results-formatted 060121'!$A:$AJ,(F$3+2),FALSE)))</f>
        <v>3</v>
      </c>
      <c r="G163" s="95">
        <f>IF($C163 = "neg", (($D163+1) - VLOOKUP($B163,'Results-formatted 060121'!$A:$AJ,(G$3+2),FALSE)), IF($C163 = "pos-neg", (3+VLOOKUP($B163,'Results-formatted 060121'!$A:$AJ,(G$3+2),FALSE)), VLOOKUP($B163,'Results-formatted 060121'!$A:$AJ,(G$3+2),FALSE)))</f>
        <v>3</v>
      </c>
      <c r="H163" s="95">
        <f>IF($C163 = "neg", (($D163+1) - VLOOKUP($B163,'Results-formatted 060121'!$A:$AJ,(H$3+2),FALSE)), IF($C163 = "pos-neg", (3+VLOOKUP($B163,'Results-formatted 060121'!$A:$AJ,(H$3+2),FALSE)), VLOOKUP($B163,'Results-formatted 060121'!$A:$AJ,(H$3+2),FALSE)))</f>
        <v>2</v>
      </c>
      <c r="I163" s="95">
        <f>IF($C163 = "neg", (($D163+1) - VLOOKUP($B163,'Results-formatted 060121'!$A:$AJ,(I$3+2),FALSE)), IF($C163 = "pos-neg", (3+VLOOKUP($B163,'Results-formatted 060121'!$A:$AJ,(I$3+2),FALSE)), VLOOKUP($B163,'Results-formatted 060121'!$A:$AJ,(I$3+2),FALSE)))</f>
        <v>1</v>
      </c>
      <c r="J163" s="95">
        <f>IF($C163 = "neg", (($D163+1) - VLOOKUP($B163,'Results-formatted 060121'!$A:$AJ,(J$3+2),FALSE)), IF($C163 = "pos-neg", (3+VLOOKUP($B163,'Results-formatted 060121'!$A:$AJ,(J$3+2),FALSE)), VLOOKUP($B163,'Results-formatted 060121'!$A:$AJ,(J$3+2),FALSE)))</f>
        <v>3</v>
      </c>
      <c r="K163" s="95">
        <f>IF($C163 = "neg", (($D163+1) - VLOOKUP($B163,'Results-formatted 060121'!$A:$AJ,(K$3+2),FALSE)), IF($C163 = "pos-neg", (3+VLOOKUP($B163,'Results-formatted 060121'!$A:$AJ,(K$3+2),FALSE)), VLOOKUP($B163,'Results-formatted 060121'!$A:$AJ,(K$3+2),FALSE)))</f>
        <v>3</v>
      </c>
      <c r="L163" s="95">
        <f>IF($C163 = "neg", (($D163+1) - VLOOKUP($B163,'Results-formatted 060121'!$A:$AJ,(L$3+2),FALSE)), IF($C163 = "pos-neg", (3+VLOOKUP($B163,'Results-formatted 060121'!$A:$AJ,(L$3+2),FALSE)), VLOOKUP($B163,'Results-formatted 060121'!$A:$AJ,(L$3+2),FALSE)))</f>
        <v>1</v>
      </c>
      <c r="M163" s="95">
        <f>IF($C163 = "neg", (($D163+1) - VLOOKUP($B163,'Results-formatted 060121'!$A:$AJ,(M$3+2),FALSE)), IF($C163 = "pos-neg", (3+VLOOKUP($B163,'Results-formatted 060121'!$A:$AJ,(M$3+2),FALSE)), VLOOKUP($B163,'Results-formatted 060121'!$A:$AJ,(M$3+2),FALSE)))</f>
        <v>1</v>
      </c>
      <c r="N163" s="95">
        <f>IF($C163 = "neg", (($D163+1) - VLOOKUP($B163,'Results-formatted 060121'!$A:$AJ,(N$3+2),FALSE)), IF($C163 = "pos-neg", (3+VLOOKUP($B163,'Results-formatted 060121'!$A:$AJ,(N$3+2),FALSE)), VLOOKUP($B163,'Results-formatted 060121'!$A:$AJ,(N$3+2),FALSE)))</f>
        <v>4</v>
      </c>
      <c r="O163" s="95">
        <f>IF($C163 = "neg", (($D163+1) - VLOOKUP($B163,'Results-formatted 060121'!$A:$AJ,(O$3+2),FALSE)), IF($C163 = "pos-neg", (3+VLOOKUP($B163,'Results-formatted 060121'!$A:$AJ,(O$3+2),FALSE)), VLOOKUP($B163,'Results-formatted 060121'!$A:$AJ,(O$3+2),FALSE)))</f>
        <v>1</v>
      </c>
      <c r="P163" s="95">
        <f>IF($C163 = "neg", (($D163+1) - VLOOKUP($B163,'Results-formatted 060121'!$A:$AJ,(P$3+2),FALSE)), IF($C163 = "pos-neg", (3+VLOOKUP($B163,'Results-formatted 060121'!$A:$AJ,(P$3+2),FALSE)), VLOOKUP($B163,'Results-formatted 060121'!$A:$AJ,(P$3+2),FALSE)))</f>
        <v>2</v>
      </c>
      <c r="Q163" s="95">
        <f>IF($C163 = "neg", (($D163+1) - VLOOKUP($B163,'Results-formatted 060121'!$A:$AJ,(Q$3+2),FALSE)), IF($C163 = "pos-neg", (3+VLOOKUP($B163,'Results-formatted 060121'!$A:$AJ,(Q$3+2),FALSE)), VLOOKUP($B163,'Results-formatted 060121'!$A:$AJ,(Q$3+2),FALSE)))</f>
        <v>1</v>
      </c>
      <c r="R163" s="95">
        <f>IF($C163 = "neg", (($D163+1) - VLOOKUP($B163,'Results-formatted 060121'!$A:$AJ,(R$3+2),FALSE)), IF($C163 = "pos-neg", (3+VLOOKUP($B163,'Results-formatted 060121'!$A:$AJ,(R$3+2),FALSE)), VLOOKUP($B163,'Results-formatted 060121'!$A:$AJ,(R$3+2),FALSE)))</f>
        <v>2</v>
      </c>
      <c r="S163" s="95">
        <f>IF($C163 = "neg", (($D163+1) - VLOOKUP($B163,'Results-formatted 060121'!$A:$AJ,(S$3+2),FALSE)), IF($C163 = "pos-neg", (3+VLOOKUP($B163,'Results-formatted 060121'!$A:$AJ,(S$3+2),FALSE)), VLOOKUP($B163,'Results-formatted 060121'!$A:$AJ,(S$3+2),FALSE)))</f>
        <v>1</v>
      </c>
      <c r="T163" s="95">
        <f>IF($C163 = "neg", (($D163+1) - VLOOKUP($B163,'Results-formatted 060121'!$A:$AJ,(T$3+2),FALSE)), IF($C163 = "pos-neg", (3+VLOOKUP($B163,'Results-formatted 060121'!$A:$AJ,(T$3+2),FALSE)), VLOOKUP($B163,'Results-formatted 060121'!$A:$AJ,(T$3+2),FALSE)))</f>
        <v>1</v>
      </c>
      <c r="U163" s="95">
        <f>IF($C163 = "neg", (($D163+1) - VLOOKUP($B163,'Results-formatted 060121'!$A:$AJ,(U$3+2),FALSE)), IF($C163 = "pos-neg", (3+VLOOKUP($B163,'Results-formatted 060121'!$A:$AJ,(U$3+2),FALSE)), VLOOKUP($B163,'Results-formatted 060121'!$A:$AJ,(U$3+2),FALSE)))</f>
        <v>4</v>
      </c>
      <c r="V163" s="95">
        <f>IF($C163 = "neg", (($D163+1) - VLOOKUP($B163,'Results-formatted 060121'!$A:$AJ,(V$3+2),FALSE)), IF($C163 = "pos-neg", (3+VLOOKUP($B163,'Results-formatted 060121'!$A:$AJ,(V$3+2),FALSE)), VLOOKUP($B163,'Results-formatted 060121'!$A:$AJ,(V$3+2),FALSE)))</f>
        <v>1</v>
      </c>
      <c r="W163" s="95">
        <f>IF($C163 = "neg", (($D163+1) - VLOOKUP($B163,'Results-formatted 060121'!$A:$AJ,(W$3+2),FALSE)), IF($C163 = "pos-neg", (3+VLOOKUP($B163,'Results-formatted 060121'!$A:$AJ,(W$3+2),FALSE)), VLOOKUP($B163,'Results-formatted 060121'!$A:$AJ,(W$3+2),FALSE)))</f>
        <v>2</v>
      </c>
      <c r="X163" s="95">
        <f>IF($C163 = "neg", (($D163+1) - VLOOKUP($B163,'Results-formatted 060121'!$A:$AJ,(X$3+2),FALSE)), IF($C163 = "pos-neg", (3+VLOOKUP($B163,'Results-formatted 060121'!$A:$AJ,(X$3+2),FALSE)), VLOOKUP($B163,'Results-formatted 060121'!$A:$AJ,(X$3+2),FALSE)))</f>
        <v>2</v>
      </c>
      <c r="Y163" s="95">
        <f>IF($C163 = "neg", (($D163+1) - VLOOKUP($B163,'Results-formatted 060121'!$A:$AJ,(Y$3+2),FALSE)), IF($C163 = "pos-neg", (3+VLOOKUP($B163,'Results-formatted 060121'!$A:$AJ,(Y$3+2),FALSE)), VLOOKUP($B163,'Results-formatted 060121'!$A:$AJ,(Y$3+2),FALSE)))</f>
        <v>2</v>
      </c>
      <c r="Z163" s="95">
        <f>IF($C163 = "neg", (($D163+1) - VLOOKUP($B163,'Results-formatted 060121'!$A:$AJ,(Z$3+2),FALSE)), IF($C163 = "pos-neg", (3+VLOOKUP($B163,'Results-formatted 060121'!$A:$AJ,(Z$3+2),FALSE)), VLOOKUP($B163,'Results-formatted 060121'!$A:$AJ,(Z$3+2),FALSE)))</f>
        <v>2</v>
      </c>
      <c r="AA163" s="95">
        <f>IF($C163 = "neg", (($D163+1) - VLOOKUP($B163,'Results-formatted 060121'!$A:$AJ,(AA$3+2),FALSE)), IF($C163 = "pos-neg", (3+VLOOKUP($B163,'Results-formatted 060121'!$A:$AJ,(AA$3+2),FALSE)), VLOOKUP($B163,'Results-formatted 060121'!$A:$AJ,(AA$3+2),FALSE)))</f>
        <v>1</v>
      </c>
      <c r="AB163" s="95">
        <f>IF($C163 = "neg", (($D163+1) - VLOOKUP($B163,'Results-formatted 060121'!$A:$AJ,(AB$3+2),FALSE)), IF($C163 = "pos-neg", (3+VLOOKUP($B163,'Results-formatted 060121'!$A:$AJ,(AB$3+2),FALSE)), VLOOKUP($B163,'Results-formatted 060121'!$A:$AJ,(AB$3+2),FALSE)))</f>
        <v>4</v>
      </c>
      <c r="AC163" s="95">
        <f>IF($C163 = "neg", (($D163+1) - VLOOKUP($B163,'Results-formatted 060121'!$A:$AJ,(AC$3+2),FALSE)), IF($C163 = "pos-neg", (3+VLOOKUP($B163,'Results-formatted 060121'!$A:$AJ,(AC$3+2),FALSE)), VLOOKUP($B163,'Results-formatted 060121'!$A:$AJ,(AC$3+2),FALSE)))</f>
        <v>1</v>
      </c>
      <c r="AD163" s="95">
        <f>IF($C163 = "neg", (($D163+1) - VLOOKUP($B163,'Results-formatted 060121'!$A:$AJ,(AD$3+2),FALSE)), IF($C163 = "pos-neg", (3+VLOOKUP($B163,'Results-formatted 060121'!$A:$AJ,(AD$3+2),FALSE)), VLOOKUP($B163,'Results-formatted 060121'!$A:$AJ,(AD$3+2),FALSE)))</f>
        <v>4</v>
      </c>
      <c r="AE163" s="95">
        <f>IF($C163 = "neg", (($D163+1) - VLOOKUP($B163,'Results-formatted 060121'!$A:$AJ,(AE$3+2),FALSE)), IF($C163 = "pos-neg", (3+VLOOKUP($B163,'Results-formatted 060121'!$A:$AJ,(AE$3+2),FALSE)), VLOOKUP($B163,'Results-formatted 060121'!$A:$AJ,(AE$3+2),FALSE)))</f>
        <v>1</v>
      </c>
      <c r="AF163" s="95">
        <f>IF($C163 = "neg", (($D163+1) - VLOOKUP($B163,'Results-formatted 060121'!$A:$AJ,(AF$3+2),FALSE)), IF($C163 = "pos-neg", (3+VLOOKUP($B163,'Results-formatted 060121'!$A:$AJ,(AF$3+2),FALSE)), VLOOKUP($B163,'Results-formatted 060121'!$A:$AJ,(AF$3+2),FALSE)))</f>
        <v>4</v>
      </c>
      <c r="AG163" s="95">
        <f>IF($C163 = "neg", (($D163+1) - VLOOKUP($B163,'Results-formatted 060121'!$A:$AJ,(AG$3+2),FALSE)), IF($C163 = "pos-neg", (3+VLOOKUP($B163,'Results-formatted 060121'!$A:$AJ,(AG$3+2),FALSE)), VLOOKUP($B163,'Results-formatted 060121'!$A:$AJ,(AG$3+2),FALSE)))</f>
        <v>1</v>
      </c>
      <c r="AH163" s="95">
        <f>IF($C163 = "neg", (($D163+1) - VLOOKUP($B163,'Results-formatted 060121'!$A:$AJ,(AH$3+2),FALSE)), IF($C163 = "pos-neg", (3+VLOOKUP($B163,'Results-formatted 060121'!$A:$AJ,(AH$3+2),FALSE)), VLOOKUP($B163,'Results-formatted 060121'!$A:$AJ,(AH$3+2),FALSE)))</f>
        <v>1</v>
      </c>
      <c r="AI163" s="95">
        <f>IF($C163 = "neg", (($D163+1) - VLOOKUP($B163,'Results-formatted 060121'!$A:$AJ,(AI$3+2),FALSE)), IF($C163 = "pos-neg", (3+VLOOKUP($B163,'Results-formatted 060121'!$A:$AJ,(AI$3+2),FALSE)), VLOOKUP($B163,'Results-formatted 060121'!$A:$AJ,(AI$3+2),FALSE)))</f>
        <v>3</v>
      </c>
      <c r="AJ163" s="95">
        <f>IF($C163 = "neg", (($D163+1) - VLOOKUP($B163,'Results-formatted 060121'!$A:$AJ,(AJ$3+2),FALSE)), IF($C163 = "pos-neg", (3+VLOOKUP($B163,'Results-formatted 060121'!$A:$AJ,(AJ$3+2),FALSE)), VLOOKUP($B163,'Results-formatted 060121'!$A:$AJ,(AJ$3+2),FALSE)))</f>
        <v>1</v>
      </c>
      <c r="AK163" s="95">
        <f>IF($C163 = "neg", (($D163+1) - VLOOKUP($B163,'Results-formatted 060121'!$A:$AJ,(AK$3+2),FALSE)), IF($C163 = "pos-neg", (3+VLOOKUP($B163,'Results-formatted 060121'!$A:$AJ,(AK$3+2),FALSE)), VLOOKUP($B163,'Results-formatted 060121'!$A:$AJ,(AK$3+2),FALSE)))</f>
        <v>4</v>
      </c>
      <c r="AL163" s="95">
        <f>IF($C163 = "neg", (($D163+1) - VLOOKUP($B163,'Results-formatted 060121'!$A:$AJ,(AL$3+2),FALSE)), IF($C163 = "pos-neg", (3+VLOOKUP($B163,'Results-formatted 060121'!$A:$AJ,(AL$3+2),FALSE)), VLOOKUP($B163,'Results-formatted 060121'!$A:$AJ,(AL$3+2),FALSE)))</f>
        <v>1</v>
      </c>
      <c r="AM163" s="95">
        <f>IF($C163 = "neg", (($D163+1) - VLOOKUP($B163,'Results-formatted 060121'!$A:AJ,(AM$3+2),FALSE)), IF($C163 = "pos-neg", (3+VLOOKUP($B163,'Results-formatted 060121'!$A:AJ,(AM$3+2),FALSE)), VLOOKUP($B163,'Results-formatted 060121'!$A:AJ,(AM$3+2),FALSE)))</f>
        <v>1</v>
      </c>
      <c r="AN163" s="95">
        <f>IF($C163 = "neg", (($D163+1) - VLOOKUP($B163,'Results-formatted 060121'!$A:AK,(AN$3+2),FALSE)), IF($C163 = "pos-neg", (3+VLOOKUP($B163,'Results-formatted 060121'!$A:AK,(AN$3+2),FALSE)), VLOOKUP($B163,'Results-formatted 060121'!$A:AK,(AN$3+2),FALSE)))</f>
        <v>3</v>
      </c>
      <c r="AO163" s="95">
        <f>IF($C163 = "neg", (($D163+1) - VLOOKUP($B163,'Results-formatted 060121'!$A:AL,(AO$3+2),FALSE)), IF($C163 = "pos-neg", (3+VLOOKUP($B163,'Results-formatted 060121'!$A:AL,(AO$3+2),FALSE)), VLOOKUP($B163,'Results-formatted 060121'!$A:AL,(AO$3+2),FALSE)))</f>
        <v>1</v>
      </c>
      <c r="AP163" s="95">
        <f>IF($C163 = "neg", (($D163+1) - VLOOKUP($B163,'Results-formatted 060121'!$A:AM,(AP$3+2),FALSE)), IF($C163 = "pos-neg", (3+VLOOKUP($B163,'Results-formatted 060121'!$A:AM,(AP$3+2),FALSE)), VLOOKUP($B163,'Results-formatted 060121'!$A:AM,(AP$3+2),FALSE)))</f>
        <v>3</v>
      </c>
      <c r="AQ163" s="95">
        <f>IF($C163 = "neg", (($D163+1) - VLOOKUP($B163,'Results-formatted 060121'!$A:AN,(AQ$3+2),FALSE)), IF($C163 = "pos-neg", (3+VLOOKUP($B163,'Results-formatted 060121'!$A:AN,(AQ$3+2),FALSE)), VLOOKUP($B163,'Results-formatted 060121'!$A:AN,(AQ$3+2),FALSE)))</f>
        <v>1</v>
      </c>
      <c r="AR163" s="95">
        <f>IF($C163 = "neg", (($D163+1) - VLOOKUP($B163,'Results-formatted 060121'!$A:AO,(AR$3+2),FALSE)), IF($C163 = "pos-neg", (3+VLOOKUP($B163,'Results-formatted 060121'!$A:AO,(AR$3+2),FALSE)), VLOOKUP($B163,'Results-formatted 060121'!$A:AO,(AR$3+2),FALSE)))</f>
        <v>1</v>
      </c>
      <c r="AS163" s="95">
        <f>IF($C163 = "neg", (($D163+1) - VLOOKUP($B163,'Results-formatted 060121'!$A:AP,(AS$3+2),FALSE)), IF($C163 = "pos-neg", (3+VLOOKUP($B163,'Results-formatted 060121'!$A:AP,(AS$3+2),FALSE)), VLOOKUP($B163,'Results-formatted 060121'!$A:AP,(AS$3+2),FALSE)))</f>
        <v>1</v>
      </c>
      <c r="AT163" s="95">
        <f>IF($C163 = "neg", (($D163+1) - VLOOKUP($B163,'Results-formatted 060121'!$A:AQ,(AT$3+2),FALSE)), IF($C163 = "pos-neg", (3+VLOOKUP($B163,'Results-formatted 060121'!$A:AQ,(AT$3+2),FALSE)), VLOOKUP($B163,'Results-formatted 060121'!$A:AQ,(AT$3+2),FALSE)))</f>
        <v>2</v>
      </c>
      <c r="AU163" s="95">
        <f>IF($C163 = "neg", (($D163+1) - VLOOKUP($B163,'Results-formatted 060121'!$A:AR,(AU$3+2),FALSE)), IF($C163 = "pos-neg", (3+VLOOKUP($B163,'Results-formatted 060121'!$A:AR,(AU$3+2),FALSE)), VLOOKUP($B163,'Results-formatted 060121'!$A:AR,(AU$3+2),FALSE)))</f>
        <v>1</v>
      </c>
      <c r="AV163" s="95">
        <f>IF($C163 = "neg", (($D163+1) - VLOOKUP($B163,'Results-formatted 060121'!$A:AS,(AV$3+2),FALSE)), IF($C163 = "pos-neg", (3+VLOOKUP($B163,'Results-formatted 060121'!$A:AS,(AV$3+2),FALSE)), VLOOKUP($B163,'Results-formatted 060121'!$A:AS,(AV$3+2),FALSE)))</f>
        <v>1</v>
      </c>
      <c r="AW163" s="95">
        <f>IF($C163 = "neg", (($D163+1) - VLOOKUP($B163,'Results-formatted 060121'!$A:AT,(AW$3+2),FALSE)), IF($C163 = "pos-neg", (3+VLOOKUP($B163,'Results-formatted 060121'!$A:AT,(AW$3+2),FALSE)), VLOOKUP($B163,'Results-formatted 060121'!$A:AT,(AW$3+2),FALSE)))</f>
        <v>1</v>
      </c>
      <c r="AX163" s="95">
        <f>IF($C163 = "neg", (($D163+1) - VLOOKUP($B163,'Results-formatted 060121'!$A:AU,(AX$3+2),FALSE)), IF($C163 = "pos-neg", (3+VLOOKUP($B163,'Results-formatted 060121'!$A:AU,(AX$3+2),FALSE)), VLOOKUP($B163,'Results-formatted 060121'!$A:AU,(AX$3+2),FALSE)))</f>
        <v>2</v>
      </c>
      <c r="AY163" s="95">
        <f>IF($C163 = "neg", (($D163+1) - VLOOKUP($B163,'Results-formatted 060121'!$A:AV,(AY$3+2),FALSE)), IF($C163 = "pos-neg", (3+VLOOKUP($B163,'Results-formatted 060121'!$A:AV,(AY$3+2),FALSE)), VLOOKUP($B163,'Results-formatted 060121'!$A:AV,(AY$3+2),FALSE)))</f>
        <v>3</v>
      </c>
      <c r="AZ163" s="95">
        <f>IF($C163 = "neg", (($D163+1) - VLOOKUP($B163,'Results-formatted 060121'!$A:AW,(AZ$3+2),FALSE)), IF($C163 = "pos-neg", (3+VLOOKUP($B163,'Results-formatted 060121'!$A:AW,(AZ$3+2),FALSE)), VLOOKUP($B163,'Results-formatted 060121'!$A:AW,(AZ$3+2),FALSE)))</f>
        <v>2</v>
      </c>
      <c r="BA163" s="95">
        <f>IF($C163 = "neg", (($D163+1) - VLOOKUP($B163,'Results-formatted 060121'!$A:AX,(BA$3+2),FALSE)), IF($C163 = "pos-neg", (3+VLOOKUP($B163,'Results-formatted 060121'!$A:AX,(BA$3+2),FALSE)), VLOOKUP($B163,'Results-formatted 060121'!$A:AX,(BA$3+2),FALSE)))</f>
        <v>1</v>
      </c>
      <c r="BB163" s="95">
        <f>IF($C163 = "neg", (($D163+1) - VLOOKUP($B163,'Results-formatted 060121'!$A:AY,(BB$3+2),FALSE)), IF($C163 = "pos-neg", (3+VLOOKUP($B163,'Results-formatted 060121'!$A:AY,(BB$3+2),FALSE)), VLOOKUP($B163,'Results-formatted 060121'!$A:AY,(BB$3+2),FALSE)))</f>
        <v>2</v>
      </c>
      <c r="BC163" s="95">
        <f>IF($C163 = "neg", (($D163+1) - VLOOKUP($B163,'Results-formatted 060121'!$A:AZ,(BC$3+2),FALSE)), IF($C163 = "pos-neg", (3+VLOOKUP($B163,'Results-formatted 060121'!$A:AZ,(BC$3+2),FALSE)), VLOOKUP($B163,'Results-formatted 060121'!$A:AZ,(BC$3+2),FALSE)))</f>
        <v>3</v>
      </c>
      <c r="BD163" s="95">
        <f>IF($C163 = "neg", (($D163+1) - VLOOKUP($B163,'Results-formatted 060121'!$A:BA,(BD$3+2),FALSE)), IF($C163 = "pos-neg", (3+VLOOKUP($B163,'Results-formatted 060121'!$A:BA,(BD$3+2),FALSE)), VLOOKUP($B163,'Results-formatted 060121'!$A:BA,(BD$3+2),FALSE)))</f>
        <v>2</v>
      </c>
      <c r="BE163" s="95">
        <f>IF($C163 = "neg", (($D163+1) - VLOOKUP($B163,'Results-formatted 060121'!$A:BB,(BE$3+2),FALSE)), IF($C163 = "pos-neg", (3+VLOOKUP($B163,'Results-formatted 060121'!$A:BB,(BE$3+2),FALSE)), VLOOKUP($B163,'Results-formatted 060121'!$A:BB,(BE$3+2),FALSE)))</f>
        <v>1</v>
      </c>
      <c r="BF163" s="95">
        <f>IF($C163 = "neg", (($D163+1) - VLOOKUP($B163,'Results-formatted 060121'!$A:BC,(BF$3+2),FALSE)), IF($C163 = "pos-neg", (3+VLOOKUP($B163,'Results-formatted 060121'!$A:BC,(BF$3+2),FALSE)), VLOOKUP($B163,'Results-formatted 060121'!$A:BC,(BF$3+2),FALSE)))</f>
        <v>1</v>
      </c>
      <c r="BG163" s="95">
        <f>IF($C163 = "neg", (($D163+1) - VLOOKUP($B163,'Results-formatted 060121'!$A:BD,(BG$3+2),FALSE)), IF($C163 = "pos-neg", (3+VLOOKUP($B163,'Results-formatted 060121'!$A:BD,(BG$3+2),FALSE)), VLOOKUP($B163,'Results-formatted 060121'!$A:BD,(BG$3+2),FALSE)))</f>
        <v>1</v>
      </c>
      <c r="BH163" s="95">
        <f>IF($C163 = "neg", (($D163+1) - VLOOKUP($B163,'Results-formatted 060121'!$A:BE,(BH$3+2),FALSE)), IF($C163 = "pos-neg", (3+VLOOKUP($B163,'Results-formatted 060121'!$A:BE,(BH$3+2),FALSE)), VLOOKUP($B163,'Results-formatted 060121'!$A:BE,(BH$3+2),FALSE)))</f>
        <v>2</v>
      </c>
      <c r="BI163" s="95">
        <f>IF($C163 = "neg", (($D163+1) - VLOOKUP($B163,'Results-formatted 060121'!$A:BF,(BI$3+2),FALSE)), IF($C163 = "pos-neg", (3+VLOOKUP($B163,'Results-formatted 060121'!$A:BF,(BI$3+2),FALSE)), VLOOKUP($B163,'Results-formatted 060121'!$A:BF,(BI$3+2),FALSE)))</f>
        <v>1</v>
      </c>
      <c r="BJ163" s="95">
        <f>IF($C163 = "neg", (($D163+1) - VLOOKUP($B163,'Results-formatted 060121'!$A:BG,(BJ$3+2),FALSE)), IF($C163 = "pos-neg", (3+VLOOKUP($B163,'Results-formatted 060121'!$A:BG,(BJ$3+2),FALSE)), VLOOKUP($B163,'Results-formatted 060121'!$A:BG,(BJ$3+2),FALSE)))</f>
        <v>1</v>
      </c>
      <c r="BK163" s="95">
        <f>IF($C163 = "neg", (($D163+1) - VLOOKUP($B163,'Results-formatted 060121'!$A:BH,(BK$3+2),FALSE)), IF($C163 = "pos-neg", (3+VLOOKUP($B163,'Results-formatted 060121'!$A:BH,(BK$3+2),FALSE)), VLOOKUP($B163,'Results-formatted 060121'!$A:BH,(BK$3+2),FALSE)))</f>
        <v>1</v>
      </c>
      <c r="BL163" s="95">
        <f>IF($C163 = "neg", (($D163+1) - VLOOKUP($B163,'Results-formatted 060121'!$A:BI,(BL$3+2),FALSE)), IF($C163 = "pos-neg", (3+VLOOKUP($B163,'Results-formatted 060121'!$A:BI,(BL$3+2),FALSE)), VLOOKUP($B163,'Results-formatted 060121'!$A:BI,(BL$3+2),FALSE)))</f>
        <v>1</v>
      </c>
      <c r="BM163" s="95">
        <f>IF($C163 = "neg", (($D163+1) - VLOOKUP($B163,'Results-formatted 060121'!$A:BJ,(BM$3+2),FALSE)), IF($C163 = "pos-neg", (3+VLOOKUP($B163,'Results-formatted 060121'!$A:BJ,(BM$3+2),FALSE)), VLOOKUP($B163,'Results-formatted 060121'!$A:BJ,(BM$3+2),FALSE)))</f>
        <v>1</v>
      </c>
      <c r="BN163" s="95"/>
      <c r="BO163" s="95"/>
      <c r="BP163" s="95"/>
      <c r="BQ163" s="95"/>
      <c r="BR163" s="95"/>
      <c r="BS163" s="95"/>
      <c r="BT163" s="95"/>
      <c r="BU163" s="95"/>
      <c r="BV163" s="95"/>
      <c r="BW163" s="95"/>
      <c r="BX163" s="95"/>
      <c r="BY163" s="95"/>
      <c r="BZ163" s="95"/>
      <c r="CA163" s="95"/>
      <c r="CB163" s="95"/>
      <c r="CC163" s="95"/>
      <c r="CD163" s="99"/>
      <c r="CE163" s="25">
        <f t="shared" si="179"/>
        <v>1.8166666666666667</v>
      </c>
      <c r="CF163" s="25">
        <f t="shared" si="183"/>
        <v>1.0332057511908193</v>
      </c>
    </row>
    <row r="164" spans="2:84" ht="17" x14ac:dyDescent="0.15">
      <c r="B164" s="84"/>
      <c r="E164" s="18" t="s">
        <v>106</v>
      </c>
      <c r="F164" s="34"/>
      <c r="G164" s="34"/>
      <c r="H164" s="34">
        <f t="shared" ref="H164:AM164" si="187">IF(ISNUMBER(H165), AVERAGE(H165:H168), "")</f>
        <v>4.25</v>
      </c>
      <c r="I164" s="34">
        <f t="shared" si="187"/>
        <v>4</v>
      </c>
      <c r="J164" s="34"/>
      <c r="K164" s="34">
        <f t="shared" si="187"/>
        <v>4.5</v>
      </c>
      <c r="L164" s="34">
        <f t="shared" si="187"/>
        <v>3.5</v>
      </c>
      <c r="M164" s="34">
        <f t="shared" si="187"/>
        <v>3</v>
      </c>
      <c r="N164" s="34"/>
      <c r="O164" s="34">
        <f t="shared" si="187"/>
        <v>2.25</v>
      </c>
      <c r="P164" s="34">
        <f t="shared" si="187"/>
        <v>2.75</v>
      </c>
      <c r="Q164" s="34">
        <f t="shared" si="187"/>
        <v>3</v>
      </c>
      <c r="R164" s="34">
        <f t="shared" si="187"/>
        <v>3.25</v>
      </c>
      <c r="S164" s="34">
        <f t="shared" si="187"/>
        <v>3</v>
      </c>
      <c r="T164" s="34">
        <f t="shared" si="187"/>
        <v>4.25</v>
      </c>
      <c r="U164" s="34">
        <f t="shared" si="187"/>
        <v>4</v>
      </c>
      <c r="V164" s="34">
        <f t="shared" si="187"/>
        <v>2.75</v>
      </c>
      <c r="W164" s="34">
        <f t="shared" si="187"/>
        <v>2.5</v>
      </c>
      <c r="X164" s="34">
        <f t="shared" si="187"/>
        <v>5</v>
      </c>
      <c r="Y164" s="34">
        <f t="shared" si="187"/>
        <v>4.25</v>
      </c>
      <c r="Z164" s="34">
        <f t="shared" si="187"/>
        <v>3.5</v>
      </c>
      <c r="AA164" s="34">
        <f t="shared" si="187"/>
        <v>5</v>
      </c>
      <c r="AB164" s="34">
        <f t="shared" si="187"/>
        <v>4</v>
      </c>
      <c r="AC164" s="34">
        <f t="shared" si="187"/>
        <v>2.25</v>
      </c>
      <c r="AD164" s="34">
        <f t="shared" si="187"/>
        <v>3.25</v>
      </c>
      <c r="AE164" s="34">
        <f t="shared" si="187"/>
        <v>4</v>
      </c>
      <c r="AF164" s="34">
        <f t="shared" si="187"/>
        <v>3.25</v>
      </c>
      <c r="AG164" s="34">
        <f t="shared" si="187"/>
        <v>3.75</v>
      </c>
      <c r="AH164" s="34">
        <f t="shared" si="187"/>
        <v>4</v>
      </c>
      <c r="AI164" s="34">
        <f t="shared" si="187"/>
        <v>4</v>
      </c>
      <c r="AJ164" s="34">
        <f t="shared" si="187"/>
        <v>4.75</v>
      </c>
      <c r="AK164" s="34"/>
      <c r="AL164" s="34">
        <f t="shared" si="187"/>
        <v>3.5</v>
      </c>
      <c r="AM164" s="34">
        <f t="shared" si="187"/>
        <v>3.75</v>
      </c>
      <c r="AN164" s="34">
        <f t="shared" ref="AN164:BM164" si="188">IF(ISNUMBER(AN165), AVERAGE(AN165:AN168), "")</f>
        <v>3.75</v>
      </c>
      <c r="AO164" s="34">
        <f t="shared" si="188"/>
        <v>3.5</v>
      </c>
      <c r="AP164" s="34">
        <f t="shared" si="188"/>
        <v>3.5</v>
      </c>
      <c r="AQ164" s="34">
        <f t="shared" si="188"/>
        <v>3</v>
      </c>
      <c r="AR164" s="34">
        <f t="shared" si="188"/>
        <v>4</v>
      </c>
      <c r="AS164" s="34">
        <f t="shared" si="188"/>
        <v>5</v>
      </c>
      <c r="AT164" s="34">
        <f t="shared" si="188"/>
        <v>4</v>
      </c>
      <c r="AU164" s="34">
        <f t="shared" si="188"/>
        <v>3.5</v>
      </c>
      <c r="AV164" s="34">
        <f t="shared" si="188"/>
        <v>3</v>
      </c>
      <c r="AW164" s="34">
        <f t="shared" si="188"/>
        <v>3</v>
      </c>
      <c r="AX164" s="34">
        <f t="shared" si="188"/>
        <v>3</v>
      </c>
      <c r="AY164" s="34">
        <f t="shared" si="188"/>
        <v>3.5</v>
      </c>
      <c r="AZ164" s="34">
        <f t="shared" si="188"/>
        <v>4</v>
      </c>
      <c r="BA164" s="34">
        <f t="shared" si="188"/>
        <v>3</v>
      </c>
      <c r="BB164" s="34">
        <f t="shared" si="188"/>
        <v>3.25</v>
      </c>
      <c r="BC164" s="34">
        <f t="shared" si="188"/>
        <v>3.75</v>
      </c>
      <c r="BD164" s="34">
        <f t="shared" si="188"/>
        <v>3.5</v>
      </c>
      <c r="BE164" s="34">
        <f t="shared" si="188"/>
        <v>3.5</v>
      </c>
      <c r="BF164" s="34">
        <f t="shared" si="188"/>
        <v>3</v>
      </c>
      <c r="BG164" s="34">
        <f t="shared" si="188"/>
        <v>3</v>
      </c>
      <c r="BH164" s="34">
        <f t="shared" si="188"/>
        <v>2.75</v>
      </c>
      <c r="BI164" s="34">
        <f t="shared" si="188"/>
        <v>3</v>
      </c>
      <c r="BJ164" s="34">
        <f t="shared" si="188"/>
        <v>3</v>
      </c>
      <c r="BK164" s="34">
        <f t="shared" si="188"/>
        <v>3.25</v>
      </c>
      <c r="BL164" s="34">
        <f t="shared" si="188"/>
        <v>2</v>
      </c>
      <c r="BM164" s="34">
        <f t="shared" si="188"/>
        <v>3</v>
      </c>
      <c r="BN164" s="34"/>
      <c r="BO164" s="34"/>
      <c r="BP164" s="34"/>
      <c r="BQ164" s="34"/>
      <c r="BR164" s="34"/>
      <c r="BS164" s="34"/>
      <c r="BT164" s="34"/>
      <c r="BU164" s="34"/>
      <c r="BV164" s="34"/>
      <c r="BW164" s="34"/>
      <c r="BX164" s="34"/>
      <c r="BY164" s="34"/>
      <c r="BZ164" s="34"/>
      <c r="CA164" s="34"/>
      <c r="CB164" s="34"/>
      <c r="CC164" s="34"/>
      <c r="CD164" s="34" t="str">
        <f t="shared" ref="CD164" si="189">IF(ISNUMBER(CD165), AVERAGE(CD165:CD168), "")</f>
        <v/>
      </c>
      <c r="CE164" s="34">
        <f t="shared" si="179"/>
        <v>3.4909090909090907</v>
      </c>
      <c r="CF164" s="34">
        <f t="shared" si="183"/>
        <v>0.68205102645887339</v>
      </c>
    </row>
    <row r="165" spans="2:84" ht="28" x14ac:dyDescent="0.15">
      <c r="B165" s="84" t="s">
        <v>482</v>
      </c>
      <c r="C165" s="86" t="s">
        <v>224</v>
      </c>
      <c r="D165" s="2">
        <v>5</v>
      </c>
      <c r="E165" s="13" t="s">
        <v>961</v>
      </c>
      <c r="F165" s="95">
        <f>IF($C165 = "neg", (($D165+1) - VLOOKUP($B165,'Results-formatted 060121'!$A:$AJ,(F$3+2),FALSE)), IF($C165 = "pos-neg", (3+VLOOKUP($B165,'Results-formatted 060121'!$A:$AJ,(F$3+2),FALSE)), VLOOKUP($B165,'Results-formatted 060121'!$A:$AJ,(F$3+2),FALSE)))</f>
        <v>3</v>
      </c>
      <c r="G165" s="95">
        <f>IF($C165 = "neg", (($D165+1) - VLOOKUP($B165,'Results-formatted 060121'!$A:$AJ,(G$3+2),FALSE)), IF($C165 = "pos-neg", (3+VLOOKUP($B165,'Results-formatted 060121'!$A:$AJ,(G$3+2),FALSE)), VLOOKUP($B165,'Results-formatted 060121'!$A:$AJ,(G$3+2),FALSE)))</f>
        <v>5</v>
      </c>
      <c r="H165" s="95">
        <f>IF($C165 = "neg", (($D165+1) - VLOOKUP($B165,'Results-formatted 060121'!$A:$AJ,(H$3+2),FALSE)), IF($C165 = "pos-neg", (3+VLOOKUP($B165,'Results-formatted 060121'!$A:$AJ,(H$3+2),FALSE)), VLOOKUP($B165,'Results-formatted 060121'!$A:$AJ,(H$3+2),FALSE)))</f>
        <v>4</v>
      </c>
      <c r="I165" s="95">
        <f>IF($C165 = "neg", (($D165+1) - VLOOKUP($B165,'Results-formatted 060121'!$A:$AJ,(I$3+2),FALSE)), IF($C165 = "pos-neg", (3+VLOOKUP($B165,'Results-formatted 060121'!$A:$AJ,(I$3+2),FALSE)), VLOOKUP($B165,'Results-formatted 060121'!$A:$AJ,(I$3+2),FALSE)))</f>
        <v>3</v>
      </c>
      <c r="J165" s="95">
        <f>IF($C165 = "neg", (($D165+1) - VLOOKUP($B165,'Results-formatted 060121'!$A:$AJ,(J$3+2),FALSE)), IF($C165 = "pos-neg", (3+VLOOKUP($B165,'Results-formatted 060121'!$A:$AJ,(J$3+2),FALSE)), VLOOKUP($B165,'Results-formatted 060121'!$A:$AJ,(J$3+2),FALSE)))</f>
        <v>3</v>
      </c>
      <c r="K165" s="95">
        <f>IF($C165 = "neg", (($D165+1) - VLOOKUP($B165,'Results-formatted 060121'!$A:$AJ,(K$3+2),FALSE)), IF($C165 = "pos-neg", (3+VLOOKUP($B165,'Results-formatted 060121'!$A:$AJ,(K$3+2),FALSE)), VLOOKUP($B165,'Results-formatted 060121'!$A:$AJ,(K$3+2),FALSE)))</f>
        <v>4</v>
      </c>
      <c r="L165" s="95">
        <f>IF($C165 = "neg", (($D165+1) - VLOOKUP($B165,'Results-formatted 060121'!$A:$AJ,(L$3+2),FALSE)), IF($C165 = "pos-neg", (3+VLOOKUP($B165,'Results-formatted 060121'!$A:$AJ,(L$3+2),FALSE)), VLOOKUP($B165,'Results-formatted 060121'!$A:$AJ,(L$3+2),FALSE)))</f>
        <v>3</v>
      </c>
      <c r="M165" s="95">
        <f>IF($C165 = "neg", (($D165+1) - VLOOKUP($B165,'Results-formatted 060121'!$A:$AJ,(M$3+2),FALSE)), IF($C165 = "pos-neg", (3+VLOOKUP($B165,'Results-formatted 060121'!$A:$AJ,(M$3+2),FALSE)), VLOOKUP($B165,'Results-formatted 060121'!$A:$AJ,(M$3+2),FALSE)))</f>
        <v>3</v>
      </c>
      <c r="N165" s="95">
        <f>IF($C165 = "neg", (($D165+1) - VLOOKUP($B165,'Results-formatted 060121'!$A:$AJ,(N$3+2),FALSE)), IF($C165 = "pos-neg", (3+VLOOKUP($B165,'Results-formatted 060121'!$A:$AJ,(N$3+2),FALSE)), VLOOKUP($B165,'Results-formatted 060121'!$A:$AJ,(N$3+2),FALSE)))</f>
        <v>4</v>
      </c>
      <c r="O165" s="95">
        <f>IF($C165 = "neg", (($D165+1) - VLOOKUP($B165,'Results-formatted 060121'!$A:$AJ,(O$3+2),FALSE)), IF($C165 = "pos-neg", (3+VLOOKUP($B165,'Results-formatted 060121'!$A:$AJ,(O$3+2),FALSE)), VLOOKUP($B165,'Results-formatted 060121'!$A:$AJ,(O$3+2),FALSE)))</f>
        <v>3</v>
      </c>
      <c r="P165" s="95">
        <f>IF($C165 = "neg", (($D165+1) - VLOOKUP($B165,'Results-formatted 060121'!$A:$AJ,(P$3+2),FALSE)), IF($C165 = "pos-neg", (3+VLOOKUP($B165,'Results-formatted 060121'!$A:$AJ,(P$3+2),FALSE)), VLOOKUP($B165,'Results-formatted 060121'!$A:$AJ,(P$3+2),FALSE)))</f>
        <v>3</v>
      </c>
      <c r="Q165" s="95">
        <f>IF($C165 = "neg", (($D165+1) - VLOOKUP($B165,'Results-formatted 060121'!$A:$AJ,(Q$3+2),FALSE)), IF($C165 = "pos-neg", (3+VLOOKUP($B165,'Results-formatted 060121'!$A:$AJ,(Q$3+2),FALSE)), VLOOKUP($B165,'Results-formatted 060121'!$A:$AJ,(Q$3+2),FALSE)))</f>
        <v>3</v>
      </c>
      <c r="R165" s="95">
        <f>IF($C165 = "neg", (($D165+1) - VLOOKUP($B165,'Results-formatted 060121'!$A:$AJ,(R$3+2),FALSE)), IF($C165 = "pos-neg", (3+VLOOKUP($B165,'Results-formatted 060121'!$A:$AJ,(R$3+2),FALSE)), VLOOKUP($B165,'Results-formatted 060121'!$A:$AJ,(R$3+2),FALSE)))</f>
        <v>3</v>
      </c>
      <c r="S165" s="95">
        <f>IF($C165 = "neg", (($D165+1) - VLOOKUP($B165,'Results-formatted 060121'!$A:$AJ,(S$3+2),FALSE)), IF($C165 = "pos-neg", (3+VLOOKUP($B165,'Results-formatted 060121'!$A:$AJ,(S$3+2),FALSE)), VLOOKUP($B165,'Results-formatted 060121'!$A:$AJ,(S$3+2),FALSE)))</f>
        <v>2</v>
      </c>
      <c r="T165" s="95">
        <f>IF($C165 = "neg", (($D165+1) - VLOOKUP($B165,'Results-formatted 060121'!$A:$AJ,(T$3+2),FALSE)), IF($C165 = "pos-neg", (3+VLOOKUP($B165,'Results-formatted 060121'!$A:$AJ,(T$3+2),FALSE)), VLOOKUP($B165,'Results-formatted 060121'!$A:$AJ,(T$3+2),FALSE)))</f>
        <v>4</v>
      </c>
      <c r="U165" s="95">
        <f>IF($C165 = "neg", (($D165+1) - VLOOKUP($B165,'Results-formatted 060121'!$A:$AJ,(U$3+2),FALSE)), IF($C165 = "pos-neg", (3+VLOOKUP($B165,'Results-formatted 060121'!$A:$AJ,(U$3+2),FALSE)), VLOOKUP($B165,'Results-formatted 060121'!$A:$AJ,(U$3+2),FALSE)))</f>
        <v>4</v>
      </c>
      <c r="V165" s="95">
        <f>IF($C165 = "neg", (($D165+1) - VLOOKUP($B165,'Results-formatted 060121'!$A:$AJ,(V$3+2),FALSE)), IF($C165 = "pos-neg", (3+VLOOKUP($B165,'Results-formatted 060121'!$A:$AJ,(V$3+2),FALSE)), VLOOKUP($B165,'Results-formatted 060121'!$A:$AJ,(V$3+2),FALSE)))</f>
        <v>2</v>
      </c>
      <c r="W165" s="95">
        <f>IF($C165 = "neg", (($D165+1) - VLOOKUP($B165,'Results-formatted 060121'!$A:$AJ,(W$3+2),FALSE)), IF($C165 = "pos-neg", (3+VLOOKUP($B165,'Results-formatted 060121'!$A:$AJ,(W$3+2),FALSE)), VLOOKUP($B165,'Results-formatted 060121'!$A:$AJ,(W$3+2),FALSE)))</f>
        <v>3</v>
      </c>
      <c r="X165" s="95">
        <f>IF($C165 = "neg", (($D165+1) - VLOOKUP($B165,'Results-formatted 060121'!$A:$AJ,(X$3+2),FALSE)), IF($C165 = "pos-neg", (3+VLOOKUP($B165,'Results-formatted 060121'!$A:$AJ,(X$3+2),FALSE)), VLOOKUP($B165,'Results-formatted 060121'!$A:$AJ,(X$3+2),FALSE)))</f>
        <v>5</v>
      </c>
      <c r="Y165" s="95">
        <f>IF($C165 = "neg", (($D165+1) - VLOOKUP($B165,'Results-formatted 060121'!$A:$AJ,(Y$3+2),FALSE)), IF($C165 = "pos-neg", (3+VLOOKUP($B165,'Results-formatted 060121'!$A:$AJ,(Y$3+2),FALSE)), VLOOKUP($B165,'Results-formatted 060121'!$A:$AJ,(Y$3+2),FALSE)))</f>
        <v>4</v>
      </c>
      <c r="Z165" s="95">
        <f>IF($C165 = "neg", (($D165+1) - VLOOKUP($B165,'Results-formatted 060121'!$A:$AJ,(Z$3+2),FALSE)), IF($C165 = "pos-neg", (3+VLOOKUP($B165,'Results-formatted 060121'!$A:$AJ,(Z$3+2),FALSE)), VLOOKUP($B165,'Results-formatted 060121'!$A:$AJ,(Z$3+2),FALSE)))</f>
        <v>3</v>
      </c>
      <c r="AA165" s="95">
        <f>IF($C165 = "neg", (($D165+1) - VLOOKUP($B165,'Results-formatted 060121'!$A:$AJ,(AA$3+2),FALSE)), IF($C165 = "pos-neg", (3+VLOOKUP($B165,'Results-formatted 060121'!$A:$AJ,(AA$3+2),FALSE)), VLOOKUP($B165,'Results-formatted 060121'!$A:$AJ,(AA$3+2),FALSE)))</f>
        <v>5</v>
      </c>
      <c r="AB165" s="95">
        <f>IF($C165 = "neg", (($D165+1) - VLOOKUP($B165,'Results-formatted 060121'!$A:$AJ,(AB$3+2),FALSE)), IF($C165 = "pos-neg", (3+VLOOKUP($B165,'Results-formatted 060121'!$A:$AJ,(AB$3+2),FALSE)), VLOOKUP($B165,'Results-formatted 060121'!$A:$AJ,(AB$3+2),FALSE)))</f>
        <v>4</v>
      </c>
      <c r="AC165" s="95">
        <f>IF($C165 = "neg", (($D165+1) - VLOOKUP($B165,'Results-formatted 060121'!$A:$AJ,(AC$3+2),FALSE)), IF($C165 = "pos-neg", (3+VLOOKUP($B165,'Results-formatted 060121'!$A:$AJ,(AC$3+2),FALSE)), VLOOKUP($B165,'Results-formatted 060121'!$A:$AJ,(AC$3+2),FALSE)))</f>
        <v>2</v>
      </c>
      <c r="AD165" s="95">
        <f>IF($C165 = "neg", (($D165+1) - VLOOKUP($B165,'Results-formatted 060121'!$A:$AJ,(AD$3+2),FALSE)), IF($C165 = "pos-neg", (3+VLOOKUP($B165,'Results-formatted 060121'!$A:$AJ,(AD$3+2),FALSE)), VLOOKUP($B165,'Results-formatted 060121'!$A:$AJ,(AD$3+2),FALSE)))</f>
        <v>3</v>
      </c>
      <c r="AE165" s="95">
        <f>IF($C165 = "neg", (($D165+1) - VLOOKUP($B165,'Results-formatted 060121'!$A:$AJ,(AE$3+2),FALSE)), IF($C165 = "pos-neg", (3+VLOOKUP($B165,'Results-formatted 060121'!$A:$AJ,(AE$3+2),FALSE)), VLOOKUP($B165,'Results-formatted 060121'!$A:$AJ,(AE$3+2),FALSE)))</f>
        <v>3</v>
      </c>
      <c r="AF165" s="95">
        <f>IF($C165 = "neg", (($D165+1) - VLOOKUP($B165,'Results-formatted 060121'!$A:$AJ,(AF$3+2),FALSE)), IF($C165 = "pos-neg", (3+VLOOKUP($B165,'Results-formatted 060121'!$A:$AJ,(AF$3+2),FALSE)), VLOOKUP($B165,'Results-formatted 060121'!$A:$AJ,(AF$3+2),FALSE)))</f>
        <v>2</v>
      </c>
      <c r="AG165" s="95">
        <f>IF($C165 = "neg", (($D165+1) - VLOOKUP($B165,'Results-formatted 060121'!$A:$AJ,(AG$3+2),FALSE)), IF($C165 = "pos-neg", (3+VLOOKUP($B165,'Results-formatted 060121'!$A:$AJ,(AG$3+2),FALSE)), VLOOKUP($B165,'Results-formatted 060121'!$A:$AJ,(AG$3+2),FALSE)))</f>
        <v>3</v>
      </c>
      <c r="AH165" s="95">
        <f>IF($C165 = "neg", (($D165+1) - VLOOKUP($B165,'Results-formatted 060121'!$A:$AJ,(AH$3+2),FALSE)), IF($C165 = "pos-neg", (3+VLOOKUP($B165,'Results-formatted 060121'!$A:$AJ,(AH$3+2),FALSE)), VLOOKUP($B165,'Results-formatted 060121'!$A:$AJ,(AH$3+2),FALSE)))</f>
        <v>3</v>
      </c>
      <c r="AI165" s="95">
        <f>IF($C165 = "neg", (($D165+1) - VLOOKUP($B165,'Results-formatted 060121'!$A:$AJ,(AI$3+2),FALSE)), IF($C165 = "pos-neg", (3+VLOOKUP($B165,'Results-formatted 060121'!$A:$AJ,(AI$3+2),FALSE)), VLOOKUP($B165,'Results-formatted 060121'!$A:$AJ,(AI$3+2),FALSE)))</f>
        <v>3</v>
      </c>
      <c r="AJ165" s="95">
        <f>IF($C165 = "neg", (($D165+1) - VLOOKUP($B165,'Results-formatted 060121'!$A:$AJ,(AJ$3+2),FALSE)), IF($C165 = "pos-neg", (3+VLOOKUP($B165,'Results-formatted 060121'!$A:$AJ,(AJ$3+2),FALSE)), VLOOKUP($B165,'Results-formatted 060121'!$A:$AJ,(AJ$3+2),FALSE)))</f>
        <v>4</v>
      </c>
      <c r="AK165" s="95">
        <f>IF($C165 = "neg", (($D165+1) - VLOOKUP($B165,'Results-formatted 060121'!$A:$AJ,(AK$3+2),FALSE)), IF($C165 = "pos-neg", (3+VLOOKUP($B165,'Results-formatted 060121'!$A:$AJ,(AK$3+2),FALSE)), VLOOKUP($B165,'Results-formatted 060121'!$A:$AJ,(AK$3+2),FALSE)))</f>
        <v>3</v>
      </c>
      <c r="AL165" s="95">
        <f>IF($C165 = "neg", (($D165+1) - VLOOKUP($B165,'Results-formatted 060121'!$A:$AJ,(AL$3+2),FALSE)), IF($C165 = "pos-neg", (3+VLOOKUP($B165,'Results-formatted 060121'!$A:$AJ,(AL$3+2),FALSE)), VLOOKUP($B165,'Results-formatted 060121'!$A:$AJ,(AL$3+2),FALSE)))</f>
        <v>4</v>
      </c>
      <c r="AM165" s="95">
        <f>IF($C165 = "neg", (($D165+1) - VLOOKUP($B165,'Results-formatted 060121'!$A:AJ,(AM$3+2),FALSE)), IF($C165 = "pos-neg", (3+VLOOKUP($B165,'Results-formatted 060121'!$A:AJ,(AM$3+2),FALSE)), VLOOKUP($B165,'Results-formatted 060121'!$A:AJ,(AM$3+2),FALSE)))</f>
        <v>3</v>
      </c>
      <c r="AN165" s="95">
        <f>IF($C165 = "neg", (($D165+1) - VLOOKUP($B165,'Results-formatted 060121'!$A:AK,(AN$3+2),FALSE)), IF($C165 = "pos-neg", (3+VLOOKUP($B165,'Results-formatted 060121'!$A:AK,(AN$3+2),FALSE)), VLOOKUP($B165,'Results-formatted 060121'!$A:AK,(AN$3+2),FALSE)))</f>
        <v>3</v>
      </c>
      <c r="AO165" s="95">
        <f>IF($C165 = "neg", (($D165+1) - VLOOKUP($B165,'Results-formatted 060121'!$A:AL,(AO$3+2),FALSE)), IF($C165 = "pos-neg", (3+VLOOKUP($B165,'Results-formatted 060121'!$A:AL,(AO$3+2),FALSE)), VLOOKUP($B165,'Results-formatted 060121'!$A:AL,(AO$3+2),FALSE)))</f>
        <v>3</v>
      </c>
      <c r="AP165" s="95">
        <f>IF($C165 = "neg", (($D165+1) - VLOOKUP($B165,'Results-formatted 060121'!$A:AM,(AP$3+2),FALSE)), IF($C165 = "pos-neg", (3+VLOOKUP($B165,'Results-formatted 060121'!$A:AM,(AP$3+2),FALSE)), VLOOKUP($B165,'Results-formatted 060121'!$A:AM,(AP$3+2),FALSE)))</f>
        <v>3</v>
      </c>
      <c r="AQ165" s="95">
        <f>IF($C165 = "neg", (($D165+1) - VLOOKUP($B165,'Results-formatted 060121'!$A:AN,(AQ$3+2),FALSE)), IF($C165 = "pos-neg", (3+VLOOKUP($B165,'Results-formatted 060121'!$A:AN,(AQ$3+2),FALSE)), VLOOKUP($B165,'Results-formatted 060121'!$A:AN,(AQ$3+2),FALSE)))</f>
        <v>2</v>
      </c>
      <c r="AR165" s="95">
        <f>IF($C165 = "neg", (($D165+1) - VLOOKUP($B165,'Results-formatted 060121'!$A:AO,(AR$3+2),FALSE)), IF($C165 = "pos-neg", (3+VLOOKUP($B165,'Results-formatted 060121'!$A:AO,(AR$3+2),FALSE)), VLOOKUP($B165,'Results-formatted 060121'!$A:AO,(AR$3+2),FALSE)))</f>
        <v>5</v>
      </c>
      <c r="AS165" s="95">
        <f>IF($C165 = "neg", (($D165+1) - VLOOKUP($B165,'Results-formatted 060121'!$A:AP,(AS$3+2),FALSE)), IF($C165 = "pos-neg", (3+VLOOKUP($B165,'Results-formatted 060121'!$A:AP,(AS$3+2),FALSE)), VLOOKUP($B165,'Results-formatted 060121'!$A:AP,(AS$3+2),FALSE)))</f>
        <v>5</v>
      </c>
      <c r="AT165" s="95">
        <f>IF($C165 = "neg", (($D165+1) - VLOOKUP($B165,'Results-formatted 060121'!$A:AQ,(AT$3+2),FALSE)), IF($C165 = "pos-neg", (3+VLOOKUP($B165,'Results-formatted 060121'!$A:AQ,(AT$3+2),FALSE)), VLOOKUP($B165,'Results-formatted 060121'!$A:AQ,(AT$3+2),FALSE)))</f>
        <v>3</v>
      </c>
      <c r="AU165" s="95">
        <f>IF($C165 = "neg", (($D165+1) - VLOOKUP($B165,'Results-formatted 060121'!$A:AR,(AU$3+2),FALSE)), IF($C165 = "pos-neg", (3+VLOOKUP($B165,'Results-formatted 060121'!$A:AR,(AU$3+2),FALSE)), VLOOKUP($B165,'Results-formatted 060121'!$A:AR,(AU$3+2),FALSE)))</f>
        <v>3</v>
      </c>
      <c r="AV165" s="95">
        <f>IF($C165 = "neg", (($D165+1) - VLOOKUP($B165,'Results-formatted 060121'!$A:AS,(AV$3+2),FALSE)), IF($C165 = "pos-neg", (3+VLOOKUP($B165,'Results-formatted 060121'!$A:AS,(AV$3+2),FALSE)), VLOOKUP($B165,'Results-formatted 060121'!$A:AS,(AV$3+2),FALSE)))</f>
        <v>3</v>
      </c>
      <c r="AW165" s="95">
        <f>IF($C165 = "neg", (($D165+1) - VLOOKUP($B165,'Results-formatted 060121'!$A:AT,(AW$3+2),FALSE)), IF($C165 = "pos-neg", (3+VLOOKUP($B165,'Results-formatted 060121'!$A:AT,(AW$3+2),FALSE)), VLOOKUP($B165,'Results-formatted 060121'!$A:AT,(AW$3+2),FALSE)))</f>
        <v>3</v>
      </c>
      <c r="AX165" s="95">
        <f>IF($C165 = "neg", (($D165+1) - VLOOKUP($B165,'Results-formatted 060121'!$A:AU,(AX$3+2),FALSE)), IF($C165 = "pos-neg", (3+VLOOKUP($B165,'Results-formatted 060121'!$A:AU,(AX$3+2),FALSE)), VLOOKUP($B165,'Results-formatted 060121'!$A:AU,(AX$3+2),FALSE)))</f>
        <v>3</v>
      </c>
      <c r="AY165" s="95">
        <f>IF($C165 = "neg", (($D165+1) - VLOOKUP($B165,'Results-formatted 060121'!$A:AV,(AY$3+2),FALSE)), IF($C165 = "pos-neg", (3+VLOOKUP($B165,'Results-formatted 060121'!$A:AV,(AY$3+2),FALSE)), VLOOKUP($B165,'Results-formatted 060121'!$A:AV,(AY$3+2),FALSE)))</f>
        <v>3</v>
      </c>
      <c r="AZ165" s="95">
        <f>IF($C165 = "neg", (($D165+1) - VLOOKUP($B165,'Results-formatted 060121'!$A:AW,(AZ$3+2),FALSE)), IF($C165 = "pos-neg", (3+VLOOKUP($B165,'Results-formatted 060121'!$A:AW,(AZ$3+2),FALSE)), VLOOKUP($B165,'Results-formatted 060121'!$A:AW,(AZ$3+2),FALSE)))</f>
        <v>3</v>
      </c>
      <c r="BA165" s="95">
        <f>IF($C165 = "neg", (($D165+1) - VLOOKUP($B165,'Results-formatted 060121'!$A:AX,(BA$3+2),FALSE)), IF($C165 = "pos-neg", (3+VLOOKUP($B165,'Results-formatted 060121'!$A:AX,(BA$3+2),FALSE)), VLOOKUP($B165,'Results-formatted 060121'!$A:AX,(BA$3+2),FALSE)))</f>
        <v>3</v>
      </c>
      <c r="BB165" s="95">
        <f>IF($C165 = "neg", (($D165+1) - VLOOKUP($B165,'Results-formatted 060121'!$A:AY,(BB$3+2),FALSE)), IF($C165 = "pos-neg", (3+VLOOKUP($B165,'Results-formatted 060121'!$A:AY,(BB$3+2),FALSE)), VLOOKUP($B165,'Results-formatted 060121'!$A:AY,(BB$3+2),FALSE)))</f>
        <v>3</v>
      </c>
      <c r="BC165" s="95">
        <f>IF($C165 = "neg", (($D165+1) - VLOOKUP($B165,'Results-formatted 060121'!$A:AZ,(BC$3+2),FALSE)), IF($C165 = "pos-neg", (3+VLOOKUP($B165,'Results-formatted 060121'!$A:AZ,(BC$3+2),FALSE)), VLOOKUP($B165,'Results-formatted 060121'!$A:AZ,(BC$3+2),FALSE)))</f>
        <v>3</v>
      </c>
      <c r="BD165" s="95">
        <f>IF($C165 = "neg", (($D165+1) - VLOOKUP($B165,'Results-formatted 060121'!$A:BA,(BD$3+2),FALSE)), IF($C165 = "pos-neg", (3+VLOOKUP($B165,'Results-formatted 060121'!$A:BA,(BD$3+2),FALSE)), VLOOKUP($B165,'Results-formatted 060121'!$A:BA,(BD$3+2),FALSE)))</f>
        <v>4</v>
      </c>
      <c r="BE165" s="95">
        <f>IF($C165 = "neg", (($D165+1) - VLOOKUP($B165,'Results-formatted 060121'!$A:BB,(BE$3+2),FALSE)), IF($C165 = "pos-neg", (3+VLOOKUP($B165,'Results-formatted 060121'!$A:BB,(BE$3+2),FALSE)), VLOOKUP($B165,'Results-formatted 060121'!$A:BB,(BE$3+2),FALSE)))</f>
        <v>2</v>
      </c>
      <c r="BF165" s="95">
        <f>IF($C165 = "neg", (($D165+1) - VLOOKUP($B165,'Results-formatted 060121'!$A:BC,(BF$3+2),FALSE)), IF($C165 = "pos-neg", (3+VLOOKUP($B165,'Results-formatted 060121'!$A:BC,(BF$3+2),FALSE)), VLOOKUP($B165,'Results-formatted 060121'!$A:BC,(BF$3+2),FALSE)))</f>
        <v>3</v>
      </c>
      <c r="BG165" s="95">
        <f>IF($C165 = "neg", (($D165+1) - VLOOKUP($B165,'Results-formatted 060121'!$A:BD,(BG$3+2),FALSE)), IF($C165 = "pos-neg", (3+VLOOKUP($B165,'Results-formatted 060121'!$A:BD,(BG$3+2),FALSE)), VLOOKUP($B165,'Results-formatted 060121'!$A:BD,(BG$3+2),FALSE)))</f>
        <v>3</v>
      </c>
      <c r="BH165" s="95">
        <f>IF($C165 = "neg", (($D165+1) - VLOOKUP($B165,'Results-formatted 060121'!$A:BE,(BH$3+2),FALSE)), IF($C165 = "pos-neg", (3+VLOOKUP($B165,'Results-formatted 060121'!$A:BE,(BH$3+2),FALSE)), VLOOKUP($B165,'Results-formatted 060121'!$A:BE,(BH$3+2),FALSE)))</f>
        <v>2</v>
      </c>
      <c r="BI165" s="95">
        <f>IF($C165 = "neg", (($D165+1) - VLOOKUP($B165,'Results-formatted 060121'!$A:BF,(BI$3+2),FALSE)), IF($C165 = "pos-neg", (3+VLOOKUP($B165,'Results-formatted 060121'!$A:BF,(BI$3+2),FALSE)), VLOOKUP($B165,'Results-formatted 060121'!$A:BF,(BI$3+2),FALSE)))</f>
        <v>3</v>
      </c>
      <c r="BJ165" s="95">
        <f>IF($C165 = "neg", (($D165+1) - VLOOKUP($B165,'Results-formatted 060121'!$A:BG,(BJ$3+2),FALSE)), IF($C165 = "pos-neg", (3+VLOOKUP($B165,'Results-formatted 060121'!$A:BG,(BJ$3+2),FALSE)), VLOOKUP($B165,'Results-formatted 060121'!$A:BG,(BJ$3+2),FALSE)))</f>
        <v>4</v>
      </c>
      <c r="BK165" s="95">
        <f>IF($C165 = "neg", (($D165+1) - VLOOKUP($B165,'Results-formatted 060121'!$A:BH,(BK$3+2),FALSE)), IF($C165 = "pos-neg", (3+VLOOKUP($B165,'Results-formatted 060121'!$A:BH,(BK$3+2),FALSE)), VLOOKUP($B165,'Results-formatted 060121'!$A:BH,(BK$3+2),FALSE)))</f>
        <v>3</v>
      </c>
      <c r="BL165" s="95">
        <f>IF($C165 = "neg", (($D165+1) - VLOOKUP($B165,'Results-formatted 060121'!$A:BI,(BL$3+2),FALSE)), IF($C165 = "pos-neg", (3+VLOOKUP($B165,'Results-formatted 060121'!$A:BI,(BL$3+2),FALSE)), VLOOKUP($B165,'Results-formatted 060121'!$A:BI,(BL$3+2),FALSE)))</f>
        <v>1</v>
      </c>
      <c r="BM165" s="95">
        <f>IF($C165 = "neg", (($D165+1) - VLOOKUP($B165,'Results-formatted 060121'!$A:BJ,(BM$3+2),FALSE)), IF($C165 = "pos-neg", (3+VLOOKUP($B165,'Results-formatted 060121'!$A:BJ,(BM$3+2),FALSE)), VLOOKUP($B165,'Results-formatted 060121'!$A:BJ,(BM$3+2),FALSE)))</f>
        <v>3</v>
      </c>
      <c r="BN165" s="95"/>
      <c r="BO165" s="95"/>
      <c r="BP165" s="95"/>
      <c r="BQ165" s="95"/>
      <c r="BR165" s="95"/>
      <c r="BS165" s="95"/>
      <c r="BT165" s="95"/>
      <c r="BU165" s="95"/>
      <c r="BV165" s="95"/>
      <c r="BW165" s="95"/>
      <c r="BX165" s="95"/>
      <c r="BY165" s="95"/>
      <c r="BZ165" s="95"/>
      <c r="CA165" s="95"/>
      <c r="CB165" s="95"/>
      <c r="CC165" s="95"/>
      <c r="CD165" s="99"/>
      <c r="CE165" s="25">
        <f t="shared" si="179"/>
        <v>3.2</v>
      </c>
      <c r="CF165" s="25">
        <f t="shared" si="183"/>
        <v>0.81925969062194592</v>
      </c>
    </row>
    <row r="166" spans="2:84" ht="42" x14ac:dyDescent="0.15">
      <c r="B166" s="84" t="s">
        <v>483</v>
      </c>
      <c r="C166" s="86" t="s">
        <v>224</v>
      </c>
      <c r="D166" s="2">
        <v>5</v>
      </c>
      <c r="E166" s="13" t="s">
        <v>962</v>
      </c>
      <c r="F166" s="95">
        <f>IF($C166 = "neg", (($D166+1) - VLOOKUP($B166,'Results-formatted 060121'!$A:$AJ,(F$3+2),FALSE)), IF($C166 = "pos-neg", (3+VLOOKUP($B166,'Results-formatted 060121'!$A:$AJ,(F$3+2),FALSE)), VLOOKUP($B166,'Results-formatted 060121'!$A:$AJ,(F$3+2),FALSE)))</f>
        <v>3</v>
      </c>
      <c r="G166" s="95">
        <f>IF($C166 = "neg", (($D166+1) - VLOOKUP($B166,'Results-formatted 060121'!$A:$AJ,(G$3+2),FALSE)), IF($C166 = "pos-neg", (3+VLOOKUP($B166,'Results-formatted 060121'!$A:$AJ,(G$3+2),FALSE)), VLOOKUP($B166,'Results-formatted 060121'!$A:$AJ,(G$3+2),FALSE)))</f>
        <v>5</v>
      </c>
      <c r="H166" s="95">
        <f>IF($C166 = "neg", (($D166+1) - VLOOKUP($B166,'Results-formatted 060121'!$A:$AJ,(H$3+2),FALSE)), IF($C166 = "pos-neg", (3+VLOOKUP($B166,'Results-formatted 060121'!$A:$AJ,(H$3+2),FALSE)), VLOOKUP($B166,'Results-formatted 060121'!$A:$AJ,(H$3+2),FALSE)))</f>
        <v>4</v>
      </c>
      <c r="I166" s="95">
        <f>IF($C166 = "neg", (($D166+1) - VLOOKUP($B166,'Results-formatted 060121'!$A:$AJ,(I$3+2),FALSE)), IF($C166 = "pos-neg", (3+VLOOKUP($B166,'Results-formatted 060121'!$A:$AJ,(I$3+2),FALSE)), VLOOKUP($B166,'Results-formatted 060121'!$A:$AJ,(I$3+2),FALSE)))</f>
        <v>5</v>
      </c>
      <c r="J166" s="95">
        <f>IF($C166 = "neg", (($D166+1) - VLOOKUP($B166,'Results-formatted 060121'!$A:$AJ,(J$3+2),FALSE)), IF($C166 = "pos-neg", (3+VLOOKUP($B166,'Results-formatted 060121'!$A:$AJ,(J$3+2),FALSE)), VLOOKUP($B166,'Results-formatted 060121'!$A:$AJ,(J$3+2),FALSE)))</f>
        <v>3</v>
      </c>
      <c r="K166" s="95">
        <f>IF($C166 = "neg", (($D166+1) - VLOOKUP($B166,'Results-formatted 060121'!$A:$AJ,(K$3+2),FALSE)), IF($C166 = "pos-neg", (3+VLOOKUP($B166,'Results-formatted 060121'!$A:$AJ,(K$3+2),FALSE)), VLOOKUP($B166,'Results-formatted 060121'!$A:$AJ,(K$3+2),FALSE)))</f>
        <v>4</v>
      </c>
      <c r="L166" s="95">
        <f>IF($C166 = "neg", (($D166+1) - VLOOKUP($B166,'Results-formatted 060121'!$A:$AJ,(L$3+2),FALSE)), IF($C166 = "pos-neg", (3+VLOOKUP($B166,'Results-formatted 060121'!$A:$AJ,(L$3+2),FALSE)), VLOOKUP($B166,'Results-formatted 060121'!$A:$AJ,(L$3+2),FALSE)))</f>
        <v>3</v>
      </c>
      <c r="M166" s="95">
        <f>IF($C166 = "neg", (($D166+1) - VLOOKUP($B166,'Results-formatted 060121'!$A:$AJ,(M$3+2),FALSE)), IF($C166 = "pos-neg", (3+VLOOKUP($B166,'Results-formatted 060121'!$A:$AJ,(M$3+2),FALSE)), VLOOKUP($B166,'Results-formatted 060121'!$A:$AJ,(M$3+2),FALSE)))</f>
        <v>3</v>
      </c>
      <c r="N166" s="95">
        <f>IF($C166 = "neg", (($D166+1) - VLOOKUP($B166,'Results-formatted 060121'!$A:$AJ,(N$3+2),FALSE)), IF($C166 = "pos-neg", (3+VLOOKUP($B166,'Results-formatted 060121'!$A:$AJ,(N$3+2),FALSE)), VLOOKUP($B166,'Results-formatted 060121'!$A:$AJ,(N$3+2),FALSE)))</f>
        <v>3</v>
      </c>
      <c r="O166" s="95">
        <f>IF($C166 = "neg", (($D166+1) - VLOOKUP($B166,'Results-formatted 060121'!$A:$AJ,(O$3+2),FALSE)), IF($C166 = "pos-neg", (3+VLOOKUP($B166,'Results-formatted 060121'!$A:$AJ,(O$3+2),FALSE)), VLOOKUP($B166,'Results-formatted 060121'!$A:$AJ,(O$3+2),FALSE)))</f>
        <v>3</v>
      </c>
      <c r="P166" s="95">
        <f>IF($C166 = "neg", (($D166+1) - VLOOKUP($B166,'Results-formatted 060121'!$A:$AJ,(P$3+2),FALSE)), IF($C166 = "pos-neg", (3+VLOOKUP($B166,'Results-formatted 060121'!$A:$AJ,(P$3+2),FALSE)), VLOOKUP($B166,'Results-formatted 060121'!$A:$AJ,(P$3+2),FALSE)))</f>
        <v>3</v>
      </c>
      <c r="Q166" s="95">
        <f>IF($C166 = "neg", (($D166+1) - VLOOKUP($B166,'Results-formatted 060121'!$A:$AJ,(Q$3+2),FALSE)), IF($C166 = "pos-neg", (3+VLOOKUP($B166,'Results-formatted 060121'!$A:$AJ,(Q$3+2),FALSE)), VLOOKUP($B166,'Results-formatted 060121'!$A:$AJ,(Q$3+2),FALSE)))</f>
        <v>3</v>
      </c>
      <c r="R166" s="95">
        <f>IF($C166 = "neg", (($D166+1) - VLOOKUP($B166,'Results-formatted 060121'!$A:$AJ,(R$3+2),FALSE)), IF($C166 = "pos-neg", (3+VLOOKUP($B166,'Results-formatted 060121'!$A:$AJ,(R$3+2),FALSE)), VLOOKUP($B166,'Results-formatted 060121'!$A:$AJ,(R$3+2),FALSE)))</f>
        <v>2</v>
      </c>
      <c r="S166" s="95">
        <f>IF($C166 = "neg", (($D166+1) - VLOOKUP($B166,'Results-formatted 060121'!$A:$AJ,(S$3+2),FALSE)), IF($C166 = "pos-neg", (3+VLOOKUP($B166,'Results-formatted 060121'!$A:$AJ,(S$3+2),FALSE)), VLOOKUP($B166,'Results-formatted 060121'!$A:$AJ,(S$3+2),FALSE)))</f>
        <v>2</v>
      </c>
      <c r="T166" s="95">
        <f>IF($C166 = "neg", (($D166+1) - VLOOKUP($B166,'Results-formatted 060121'!$A:$AJ,(T$3+2),FALSE)), IF($C166 = "pos-neg", (3+VLOOKUP($B166,'Results-formatted 060121'!$A:$AJ,(T$3+2),FALSE)), VLOOKUP($B166,'Results-formatted 060121'!$A:$AJ,(T$3+2),FALSE)))</f>
        <v>4</v>
      </c>
      <c r="U166" s="95">
        <f>IF($C166 = "neg", (($D166+1) - VLOOKUP($B166,'Results-formatted 060121'!$A:$AJ,(U$3+2),FALSE)), IF($C166 = "pos-neg", (3+VLOOKUP($B166,'Results-formatted 060121'!$A:$AJ,(U$3+2),FALSE)), VLOOKUP($B166,'Results-formatted 060121'!$A:$AJ,(U$3+2),FALSE)))</f>
        <v>4</v>
      </c>
      <c r="V166" s="95">
        <f>IF($C166 = "neg", (($D166+1) - VLOOKUP($B166,'Results-formatted 060121'!$A:$AJ,(V$3+2),FALSE)), IF($C166 = "pos-neg", (3+VLOOKUP($B166,'Results-formatted 060121'!$A:$AJ,(V$3+2),FALSE)), VLOOKUP($B166,'Results-formatted 060121'!$A:$AJ,(V$3+2),FALSE)))</f>
        <v>2</v>
      </c>
      <c r="W166" s="95">
        <f>IF($C166 = "neg", (($D166+1) - VLOOKUP($B166,'Results-formatted 060121'!$A:$AJ,(W$3+2),FALSE)), IF($C166 = "pos-neg", (3+VLOOKUP($B166,'Results-formatted 060121'!$A:$AJ,(W$3+2),FALSE)), VLOOKUP($B166,'Results-formatted 060121'!$A:$AJ,(W$3+2),FALSE)))</f>
        <v>2</v>
      </c>
      <c r="X166" s="95">
        <f>IF($C166 = "neg", (($D166+1) - VLOOKUP($B166,'Results-formatted 060121'!$A:$AJ,(X$3+2),FALSE)), IF($C166 = "pos-neg", (3+VLOOKUP($B166,'Results-formatted 060121'!$A:$AJ,(X$3+2),FALSE)), VLOOKUP($B166,'Results-formatted 060121'!$A:$AJ,(X$3+2),FALSE)))</f>
        <v>5</v>
      </c>
      <c r="Y166" s="95">
        <f>IF($C166 = "neg", (($D166+1) - VLOOKUP($B166,'Results-formatted 060121'!$A:$AJ,(Y$3+2),FALSE)), IF($C166 = "pos-neg", (3+VLOOKUP($B166,'Results-formatted 060121'!$A:$AJ,(Y$3+2),FALSE)), VLOOKUP($B166,'Results-formatted 060121'!$A:$AJ,(Y$3+2),FALSE)))</f>
        <v>4</v>
      </c>
      <c r="Z166" s="95">
        <f>IF($C166 = "neg", (($D166+1) - VLOOKUP($B166,'Results-formatted 060121'!$A:$AJ,(Z$3+2),FALSE)), IF($C166 = "pos-neg", (3+VLOOKUP($B166,'Results-formatted 060121'!$A:$AJ,(Z$3+2),FALSE)), VLOOKUP($B166,'Results-formatted 060121'!$A:$AJ,(Z$3+2),FALSE)))</f>
        <v>3</v>
      </c>
      <c r="AA166" s="95">
        <f>IF($C166 = "neg", (($D166+1) - VLOOKUP($B166,'Results-formatted 060121'!$A:$AJ,(AA$3+2),FALSE)), IF($C166 = "pos-neg", (3+VLOOKUP($B166,'Results-formatted 060121'!$A:$AJ,(AA$3+2),FALSE)), VLOOKUP($B166,'Results-formatted 060121'!$A:$AJ,(AA$3+2),FALSE)))</f>
        <v>5</v>
      </c>
      <c r="AB166" s="95">
        <f>IF($C166 = "neg", (($D166+1) - VLOOKUP($B166,'Results-formatted 060121'!$A:$AJ,(AB$3+2),FALSE)), IF($C166 = "pos-neg", (3+VLOOKUP($B166,'Results-formatted 060121'!$A:$AJ,(AB$3+2),FALSE)), VLOOKUP($B166,'Results-formatted 060121'!$A:$AJ,(AB$3+2),FALSE)))</f>
        <v>4</v>
      </c>
      <c r="AC166" s="95">
        <f>IF($C166 = "neg", (($D166+1) - VLOOKUP($B166,'Results-formatted 060121'!$A:$AJ,(AC$3+2),FALSE)), IF($C166 = "pos-neg", (3+VLOOKUP($B166,'Results-formatted 060121'!$A:$AJ,(AC$3+2),FALSE)), VLOOKUP($B166,'Results-formatted 060121'!$A:$AJ,(AC$3+2),FALSE)))</f>
        <v>2</v>
      </c>
      <c r="AD166" s="95">
        <f>IF($C166 = "neg", (($D166+1) - VLOOKUP($B166,'Results-formatted 060121'!$A:$AJ,(AD$3+2),FALSE)), IF($C166 = "pos-neg", (3+VLOOKUP($B166,'Results-formatted 060121'!$A:$AJ,(AD$3+2),FALSE)), VLOOKUP($B166,'Results-formatted 060121'!$A:$AJ,(AD$3+2),FALSE)))</f>
        <v>3</v>
      </c>
      <c r="AE166" s="95">
        <f>IF($C166 = "neg", (($D166+1) - VLOOKUP($B166,'Results-formatted 060121'!$A:$AJ,(AE$3+2),FALSE)), IF($C166 = "pos-neg", (3+VLOOKUP($B166,'Results-formatted 060121'!$A:$AJ,(AE$3+2),FALSE)), VLOOKUP($B166,'Results-formatted 060121'!$A:$AJ,(AE$3+2),FALSE)))</f>
        <v>4</v>
      </c>
      <c r="AF166" s="95">
        <f>IF($C166 = "neg", (($D166+1) - VLOOKUP($B166,'Results-formatted 060121'!$A:$AJ,(AF$3+2),FALSE)), IF($C166 = "pos-neg", (3+VLOOKUP($B166,'Results-formatted 060121'!$A:$AJ,(AF$3+2),FALSE)), VLOOKUP($B166,'Results-formatted 060121'!$A:$AJ,(AF$3+2),FALSE)))</f>
        <v>3</v>
      </c>
      <c r="AG166" s="95">
        <f>IF($C166 = "neg", (($D166+1) - VLOOKUP($B166,'Results-formatted 060121'!$A:$AJ,(AG$3+2),FALSE)), IF($C166 = "pos-neg", (3+VLOOKUP($B166,'Results-formatted 060121'!$A:$AJ,(AG$3+2),FALSE)), VLOOKUP($B166,'Results-formatted 060121'!$A:$AJ,(AG$3+2),FALSE)))</f>
        <v>3</v>
      </c>
      <c r="AH166" s="95">
        <f>IF($C166 = "neg", (($D166+1) - VLOOKUP($B166,'Results-formatted 060121'!$A:$AJ,(AH$3+2),FALSE)), IF($C166 = "pos-neg", (3+VLOOKUP($B166,'Results-formatted 060121'!$A:$AJ,(AH$3+2),FALSE)), VLOOKUP($B166,'Results-formatted 060121'!$A:$AJ,(AH$3+2),FALSE)))</f>
        <v>4</v>
      </c>
      <c r="AI166" s="95">
        <f>IF($C166 = "neg", (($D166+1) - VLOOKUP($B166,'Results-formatted 060121'!$A:$AJ,(AI$3+2),FALSE)), IF($C166 = "pos-neg", (3+VLOOKUP($B166,'Results-formatted 060121'!$A:$AJ,(AI$3+2),FALSE)), VLOOKUP($B166,'Results-formatted 060121'!$A:$AJ,(AI$3+2),FALSE)))</f>
        <v>4</v>
      </c>
      <c r="AJ166" s="95">
        <f>IF($C166 = "neg", (($D166+1) - VLOOKUP($B166,'Results-formatted 060121'!$A:$AJ,(AJ$3+2),FALSE)), IF($C166 = "pos-neg", (3+VLOOKUP($B166,'Results-formatted 060121'!$A:$AJ,(AJ$3+2),FALSE)), VLOOKUP($B166,'Results-formatted 060121'!$A:$AJ,(AJ$3+2),FALSE)))</f>
        <v>5</v>
      </c>
      <c r="AK166" s="95">
        <f>IF($C166 = "neg", (($D166+1) - VLOOKUP($B166,'Results-formatted 060121'!$A:$AJ,(AK$3+2),FALSE)), IF($C166 = "pos-neg", (3+VLOOKUP($B166,'Results-formatted 060121'!$A:$AJ,(AK$3+2),FALSE)), VLOOKUP($B166,'Results-formatted 060121'!$A:$AJ,(AK$3+2),FALSE)))</f>
        <v>4</v>
      </c>
      <c r="AL166" s="95">
        <f>IF($C166 = "neg", (($D166+1) - VLOOKUP($B166,'Results-formatted 060121'!$A:$AJ,(AL$3+2),FALSE)), IF($C166 = "pos-neg", (3+VLOOKUP($B166,'Results-formatted 060121'!$A:$AJ,(AL$3+2),FALSE)), VLOOKUP($B166,'Results-formatted 060121'!$A:$AJ,(AL$3+2),FALSE)))</f>
        <v>3</v>
      </c>
      <c r="AM166" s="95">
        <f>IF($C166 = "neg", (($D166+1) - VLOOKUP($B166,'Results-formatted 060121'!$A:AJ,(AM$3+2),FALSE)), IF($C166 = "pos-neg", (3+VLOOKUP($B166,'Results-formatted 060121'!$A:AJ,(AM$3+2),FALSE)), VLOOKUP($B166,'Results-formatted 060121'!$A:AJ,(AM$3+2),FALSE)))</f>
        <v>4</v>
      </c>
      <c r="AN166" s="95">
        <f>IF($C166 = "neg", (($D166+1) - VLOOKUP($B166,'Results-formatted 060121'!$A:AK,(AN$3+2),FALSE)), IF($C166 = "pos-neg", (3+VLOOKUP($B166,'Results-formatted 060121'!$A:AK,(AN$3+2),FALSE)), VLOOKUP($B166,'Results-formatted 060121'!$A:AK,(AN$3+2),FALSE)))</f>
        <v>4</v>
      </c>
      <c r="AO166" s="95">
        <f>IF($C166 = "neg", (($D166+1) - VLOOKUP($B166,'Results-formatted 060121'!$A:AL,(AO$3+2),FALSE)), IF($C166 = "pos-neg", (3+VLOOKUP($B166,'Results-formatted 060121'!$A:AL,(AO$3+2),FALSE)), VLOOKUP($B166,'Results-formatted 060121'!$A:AL,(AO$3+2),FALSE)))</f>
        <v>3</v>
      </c>
      <c r="AP166" s="95">
        <f>IF($C166 = "neg", (($D166+1) - VLOOKUP($B166,'Results-formatted 060121'!$A:AM,(AP$3+2),FALSE)), IF($C166 = "pos-neg", (3+VLOOKUP($B166,'Results-formatted 060121'!$A:AM,(AP$3+2),FALSE)), VLOOKUP($B166,'Results-formatted 060121'!$A:AM,(AP$3+2),FALSE)))</f>
        <v>4</v>
      </c>
      <c r="AQ166" s="95">
        <f>IF($C166 = "neg", (($D166+1) - VLOOKUP($B166,'Results-formatted 060121'!$A:AN,(AQ$3+2),FALSE)), IF($C166 = "pos-neg", (3+VLOOKUP($B166,'Results-formatted 060121'!$A:AN,(AQ$3+2),FALSE)), VLOOKUP($B166,'Results-formatted 060121'!$A:AN,(AQ$3+2),FALSE)))</f>
        <v>3</v>
      </c>
      <c r="AR166" s="95">
        <f>IF($C166 = "neg", (($D166+1) - VLOOKUP($B166,'Results-formatted 060121'!$A:AO,(AR$3+2),FALSE)), IF($C166 = "pos-neg", (3+VLOOKUP($B166,'Results-formatted 060121'!$A:AO,(AR$3+2),FALSE)), VLOOKUP($B166,'Results-formatted 060121'!$A:AO,(AR$3+2),FALSE)))</f>
        <v>3</v>
      </c>
      <c r="AS166" s="95">
        <f>IF($C166 = "neg", (($D166+1) - VLOOKUP($B166,'Results-formatted 060121'!$A:AP,(AS$3+2),FALSE)), IF($C166 = "pos-neg", (3+VLOOKUP($B166,'Results-formatted 060121'!$A:AP,(AS$3+2),FALSE)), VLOOKUP($B166,'Results-formatted 060121'!$A:AP,(AS$3+2),FALSE)))</f>
        <v>5</v>
      </c>
      <c r="AT166" s="95">
        <f>IF($C166 = "neg", (($D166+1) - VLOOKUP($B166,'Results-formatted 060121'!$A:AQ,(AT$3+2),FALSE)), IF($C166 = "pos-neg", (3+VLOOKUP($B166,'Results-formatted 060121'!$A:AQ,(AT$3+2),FALSE)), VLOOKUP($B166,'Results-formatted 060121'!$A:AQ,(AT$3+2),FALSE)))</f>
        <v>4</v>
      </c>
      <c r="AU166" s="95">
        <f>IF($C166 = "neg", (($D166+1) - VLOOKUP($B166,'Results-formatted 060121'!$A:AR,(AU$3+2),FALSE)), IF($C166 = "pos-neg", (3+VLOOKUP($B166,'Results-formatted 060121'!$A:AR,(AU$3+2),FALSE)), VLOOKUP($B166,'Results-formatted 060121'!$A:AR,(AU$3+2),FALSE)))</f>
        <v>3</v>
      </c>
      <c r="AV166" s="95">
        <f>IF($C166 = "neg", (($D166+1) - VLOOKUP($B166,'Results-formatted 060121'!$A:AS,(AV$3+2),FALSE)), IF($C166 = "pos-neg", (3+VLOOKUP($B166,'Results-formatted 060121'!$A:AS,(AV$3+2),FALSE)), VLOOKUP($B166,'Results-formatted 060121'!$A:AS,(AV$3+2),FALSE)))</f>
        <v>3</v>
      </c>
      <c r="AW166" s="95">
        <f>IF($C166 = "neg", (($D166+1) - VLOOKUP($B166,'Results-formatted 060121'!$A:AT,(AW$3+2),FALSE)), IF($C166 = "pos-neg", (3+VLOOKUP($B166,'Results-formatted 060121'!$A:AT,(AW$3+2),FALSE)), VLOOKUP($B166,'Results-formatted 060121'!$A:AT,(AW$3+2),FALSE)))</f>
        <v>3</v>
      </c>
      <c r="AX166" s="95">
        <f>IF($C166 = "neg", (($D166+1) - VLOOKUP($B166,'Results-formatted 060121'!$A:AU,(AX$3+2),FALSE)), IF($C166 = "pos-neg", (3+VLOOKUP($B166,'Results-formatted 060121'!$A:AU,(AX$3+2),FALSE)), VLOOKUP($B166,'Results-formatted 060121'!$A:AU,(AX$3+2),FALSE)))</f>
        <v>3</v>
      </c>
      <c r="AY166" s="95">
        <f>IF($C166 = "neg", (($D166+1) - VLOOKUP($B166,'Results-formatted 060121'!$A:AV,(AY$3+2),FALSE)), IF($C166 = "pos-neg", (3+VLOOKUP($B166,'Results-formatted 060121'!$A:AV,(AY$3+2),FALSE)), VLOOKUP($B166,'Results-formatted 060121'!$A:AV,(AY$3+2),FALSE)))</f>
        <v>4</v>
      </c>
      <c r="AZ166" s="95">
        <f>IF($C166 = "neg", (($D166+1) - VLOOKUP($B166,'Results-formatted 060121'!$A:AW,(AZ$3+2),FALSE)), IF($C166 = "pos-neg", (3+VLOOKUP($B166,'Results-formatted 060121'!$A:AW,(AZ$3+2),FALSE)), VLOOKUP($B166,'Results-formatted 060121'!$A:AW,(AZ$3+2),FALSE)))</f>
        <v>4</v>
      </c>
      <c r="BA166" s="95">
        <f>IF($C166 = "neg", (($D166+1) - VLOOKUP($B166,'Results-formatted 060121'!$A:AX,(BA$3+2),FALSE)), IF($C166 = "pos-neg", (3+VLOOKUP($B166,'Results-formatted 060121'!$A:AX,(BA$3+2),FALSE)), VLOOKUP($B166,'Results-formatted 060121'!$A:AX,(BA$3+2),FALSE)))</f>
        <v>3</v>
      </c>
      <c r="BB166" s="95">
        <f>IF($C166 = "neg", (($D166+1) - VLOOKUP($B166,'Results-formatted 060121'!$A:AY,(BB$3+2),FALSE)), IF($C166 = "pos-neg", (3+VLOOKUP($B166,'Results-formatted 060121'!$A:AY,(BB$3+2),FALSE)), VLOOKUP($B166,'Results-formatted 060121'!$A:AY,(BB$3+2),FALSE)))</f>
        <v>3</v>
      </c>
      <c r="BC166" s="95">
        <f>IF($C166 = "neg", (($D166+1) - VLOOKUP($B166,'Results-formatted 060121'!$A:AZ,(BC$3+2),FALSE)), IF($C166 = "pos-neg", (3+VLOOKUP($B166,'Results-formatted 060121'!$A:AZ,(BC$3+2),FALSE)), VLOOKUP($B166,'Results-formatted 060121'!$A:AZ,(BC$3+2),FALSE)))</f>
        <v>4</v>
      </c>
      <c r="BD166" s="95">
        <f>IF($C166 = "neg", (($D166+1) - VLOOKUP($B166,'Results-formatted 060121'!$A:BA,(BD$3+2),FALSE)), IF($C166 = "pos-neg", (3+VLOOKUP($B166,'Results-formatted 060121'!$A:BA,(BD$3+2),FALSE)), VLOOKUP($B166,'Results-formatted 060121'!$A:BA,(BD$3+2),FALSE)))</f>
        <v>4</v>
      </c>
      <c r="BE166" s="95">
        <f>IF($C166 = "neg", (($D166+1) - VLOOKUP($B166,'Results-formatted 060121'!$A:BB,(BE$3+2),FALSE)), IF($C166 = "pos-neg", (3+VLOOKUP($B166,'Results-formatted 060121'!$A:BB,(BE$3+2),FALSE)), VLOOKUP($B166,'Results-formatted 060121'!$A:BB,(BE$3+2),FALSE)))</f>
        <v>4</v>
      </c>
      <c r="BF166" s="95">
        <f>IF($C166 = "neg", (($D166+1) - VLOOKUP($B166,'Results-formatted 060121'!$A:BC,(BF$3+2),FALSE)), IF($C166 = "pos-neg", (3+VLOOKUP($B166,'Results-formatted 060121'!$A:BC,(BF$3+2),FALSE)), VLOOKUP($B166,'Results-formatted 060121'!$A:BC,(BF$3+2),FALSE)))</f>
        <v>3</v>
      </c>
      <c r="BG166" s="95">
        <f>IF($C166 = "neg", (($D166+1) - VLOOKUP($B166,'Results-formatted 060121'!$A:BD,(BG$3+2),FALSE)), IF($C166 = "pos-neg", (3+VLOOKUP($B166,'Results-formatted 060121'!$A:BD,(BG$3+2),FALSE)), VLOOKUP($B166,'Results-formatted 060121'!$A:BD,(BG$3+2),FALSE)))</f>
        <v>3</v>
      </c>
      <c r="BH166" s="95">
        <f>IF($C166 = "neg", (($D166+1) - VLOOKUP($B166,'Results-formatted 060121'!$A:BE,(BH$3+2),FALSE)), IF($C166 = "pos-neg", (3+VLOOKUP($B166,'Results-formatted 060121'!$A:BE,(BH$3+2),FALSE)), VLOOKUP($B166,'Results-formatted 060121'!$A:BE,(BH$3+2),FALSE)))</f>
        <v>2</v>
      </c>
      <c r="BI166" s="95">
        <f>IF($C166 = "neg", (($D166+1) - VLOOKUP($B166,'Results-formatted 060121'!$A:BF,(BI$3+2),FALSE)), IF($C166 = "pos-neg", (3+VLOOKUP($B166,'Results-formatted 060121'!$A:BF,(BI$3+2),FALSE)), VLOOKUP($B166,'Results-formatted 060121'!$A:BF,(BI$3+2),FALSE)))</f>
        <v>3</v>
      </c>
      <c r="BJ166" s="95">
        <f>IF($C166 = "neg", (($D166+1) - VLOOKUP($B166,'Results-formatted 060121'!$A:BG,(BJ$3+2),FALSE)), IF($C166 = "pos-neg", (3+VLOOKUP($B166,'Results-formatted 060121'!$A:BG,(BJ$3+2),FALSE)), VLOOKUP($B166,'Results-formatted 060121'!$A:BG,(BJ$3+2),FALSE)))</f>
        <v>4</v>
      </c>
      <c r="BK166" s="95">
        <f>IF($C166 = "neg", (($D166+1) - VLOOKUP($B166,'Results-formatted 060121'!$A:BH,(BK$3+2),FALSE)), IF($C166 = "pos-neg", (3+VLOOKUP($B166,'Results-formatted 060121'!$A:BH,(BK$3+2),FALSE)), VLOOKUP($B166,'Results-formatted 060121'!$A:BH,(BK$3+2),FALSE)))</f>
        <v>3</v>
      </c>
      <c r="BL166" s="95">
        <f>IF($C166 = "neg", (($D166+1) - VLOOKUP($B166,'Results-formatted 060121'!$A:BI,(BL$3+2),FALSE)), IF($C166 = "pos-neg", (3+VLOOKUP($B166,'Results-formatted 060121'!$A:BI,(BL$3+2),FALSE)), VLOOKUP($B166,'Results-formatted 060121'!$A:BI,(BL$3+2),FALSE)))</f>
        <v>1</v>
      </c>
      <c r="BM166" s="95">
        <f>IF($C166 = "neg", (($D166+1) - VLOOKUP($B166,'Results-formatted 060121'!$A:BJ,(BM$3+2),FALSE)), IF($C166 = "pos-neg", (3+VLOOKUP($B166,'Results-formatted 060121'!$A:BJ,(BM$3+2),FALSE)), VLOOKUP($B166,'Results-formatted 060121'!$A:BJ,(BM$3+2),FALSE)))</f>
        <v>3</v>
      </c>
      <c r="BN166" s="95"/>
      <c r="BO166" s="95"/>
      <c r="BP166" s="95"/>
      <c r="BQ166" s="95"/>
      <c r="BR166" s="95"/>
      <c r="BS166" s="95"/>
      <c r="BT166" s="95"/>
      <c r="BU166" s="95"/>
      <c r="BV166" s="95"/>
      <c r="BW166" s="95"/>
      <c r="BX166" s="95"/>
      <c r="BY166" s="95"/>
      <c r="BZ166" s="95"/>
      <c r="CA166" s="95"/>
      <c r="CB166" s="95"/>
      <c r="CC166" s="95"/>
      <c r="CD166" s="99"/>
      <c r="CE166" s="25">
        <f t="shared" si="179"/>
        <v>3.4</v>
      </c>
      <c r="CF166" s="25">
        <f t="shared" si="183"/>
        <v>0.86749200162385098</v>
      </c>
    </row>
    <row r="167" spans="2:84" ht="28" x14ac:dyDescent="0.15">
      <c r="B167" s="84" t="s">
        <v>484</v>
      </c>
      <c r="C167" s="86" t="s">
        <v>224</v>
      </c>
      <c r="D167" s="2">
        <v>5</v>
      </c>
      <c r="E167" s="13" t="s">
        <v>963</v>
      </c>
      <c r="F167" s="95">
        <f>IF($C167 = "neg", (($D167+1) - VLOOKUP($B167,'Results-formatted 060121'!$A:$AJ,(F$3+2),FALSE)), IF($C167 = "pos-neg", (3+VLOOKUP($B167,'Results-formatted 060121'!$A:$AJ,(F$3+2),FALSE)), VLOOKUP($B167,'Results-formatted 060121'!$A:$AJ,(F$3+2),FALSE)))</f>
        <v>3</v>
      </c>
      <c r="G167" s="95">
        <f>IF($C167 = "neg", (($D167+1) - VLOOKUP($B167,'Results-formatted 060121'!$A:$AJ,(G$3+2),FALSE)), IF($C167 = "pos-neg", (3+VLOOKUP($B167,'Results-formatted 060121'!$A:$AJ,(G$3+2),FALSE)), VLOOKUP($B167,'Results-formatted 060121'!$A:$AJ,(G$3+2),FALSE)))</f>
        <v>5</v>
      </c>
      <c r="H167" s="95">
        <f>IF($C167 = "neg", (($D167+1) - VLOOKUP($B167,'Results-formatted 060121'!$A:$AJ,(H$3+2),FALSE)), IF($C167 = "pos-neg", (3+VLOOKUP($B167,'Results-formatted 060121'!$A:$AJ,(H$3+2),FALSE)), VLOOKUP($B167,'Results-formatted 060121'!$A:$AJ,(H$3+2),FALSE)))</f>
        <v>4</v>
      </c>
      <c r="I167" s="95">
        <f>IF($C167 = "neg", (($D167+1) - VLOOKUP($B167,'Results-formatted 060121'!$A:$AJ,(I$3+2),FALSE)), IF($C167 = "pos-neg", (3+VLOOKUP($B167,'Results-formatted 060121'!$A:$AJ,(I$3+2),FALSE)), VLOOKUP($B167,'Results-formatted 060121'!$A:$AJ,(I$3+2),FALSE)))</f>
        <v>3</v>
      </c>
      <c r="J167" s="95">
        <f>IF($C167 = "neg", (($D167+1) - VLOOKUP($B167,'Results-formatted 060121'!$A:$AJ,(J$3+2),FALSE)), IF($C167 = "pos-neg", (3+VLOOKUP($B167,'Results-formatted 060121'!$A:$AJ,(J$3+2),FALSE)), VLOOKUP($B167,'Results-formatted 060121'!$A:$AJ,(J$3+2),FALSE)))</f>
        <v>3</v>
      </c>
      <c r="K167" s="95">
        <f>IF($C167 = "neg", (($D167+1) - VLOOKUP($B167,'Results-formatted 060121'!$A:$AJ,(K$3+2),FALSE)), IF($C167 = "pos-neg", (3+VLOOKUP($B167,'Results-formatted 060121'!$A:$AJ,(K$3+2),FALSE)), VLOOKUP($B167,'Results-formatted 060121'!$A:$AJ,(K$3+2),FALSE)))</f>
        <v>5</v>
      </c>
      <c r="L167" s="95">
        <f>IF($C167 = "neg", (($D167+1) - VLOOKUP($B167,'Results-formatted 060121'!$A:$AJ,(L$3+2),FALSE)), IF($C167 = "pos-neg", (3+VLOOKUP($B167,'Results-formatted 060121'!$A:$AJ,(L$3+2),FALSE)), VLOOKUP($B167,'Results-formatted 060121'!$A:$AJ,(L$3+2),FALSE)))</f>
        <v>4</v>
      </c>
      <c r="M167" s="95">
        <f>IF($C167 = "neg", (($D167+1) - VLOOKUP($B167,'Results-formatted 060121'!$A:$AJ,(M$3+2),FALSE)), IF($C167 = "pos-neg", (3+VLOOKUP($B167,'Results-formatted 060121'!$A:$AJ,(M$3+2),FALSE)), VLOOKUP($B167,'Results-formatted 060121'!$A:$AJ,(M$3+2),FALSE)))</f>
        <v>3</v>
      </c>
      <c r="N167" s="95">
        <f>IF($C167 = "neg", (($D167+1) - VLOOKUP($B167,'Results-formatted 060121'!$A:$AJ,(N$3+2),FALSE)), IF($C167 = "pos-neg", (3+VLOOKUP($B167,'Results-formatted 060121'!$A:$AJ,(N$3+2),FALSE)), VLOOKUP($B167,'Results-formatted 060121'!$A:$AJ,(N$3+2),FALSE)))</f>
        <v>3</v>
      </c>
      <c r="O167" s="95">
        <f>IF($C167 = "neg", (($D167+1) - VLOOKUP($B167,'Results-formatted 060121'!$A:$AJ,(O$3+2),FALSE)), IF($C167 = "pos-neg", (3+VLOOKUP($B167,'Results-formatted 060121'!$A:$AJ,(O$3+2),FALSE)), VLOOKUP($B167,'Results-formatted 060121'!$A:$AJ,(O$3+2),FALSE)))</f>
        <v>1</v>
      </c>
      <c r="P167" s="95">
        <f>IF($C167 = "neg", (($D167+1) - VLOOKUP($B167,'Results-formatted 060121'!$A:$AJ,(P$3+2),FALSE)), IF($C167 = "pos-neg", (3+VLOOKUP($B167,'Results-formatted 060121'!$A:$AJ,(P$3+2),FALSE)), VLOOKUP($B167,'Results-formatted 060121'!$A:$AJ,(P$3+2),FALSE)))</f>
        <v>2</v>
      </c>
      <c r="Q167" s="95">
        <f>IF($C167 = "neg", (($D167+1) - VLOOKUP($B167,'Results-formatted 060121'!$A:$AJ,(Q$3+2),FALSE)), IF($C167 = "pos-neg", (3+VLOOKUP($B167,'Results-formatted 060121'!$A:$AJ,(Q$3+2),FALSE)), VLOOKUP($B167,'Results-formatted 060121'!$A:$AJ,(Q$3+2),FALSE)))</f>
        <v>3</v>
      </c>
      <c r="R167" s="95">
        <f>IF($C167 = "neg", (($D167+1) - VLOOKUP($B167,'Results-formatted 060121'!$A:$AJ,(R$3+2),FALSE)), IF($C167 = "pos-neg", (3+VLOOKUP($B167,'Results-formatted 060121'!$A:$AJ,(R$3+2),FALSE)), VLOOKUP($B167,'Results-formatted 060121'!$A:$AJ,(R$3+2),FALSE)))</f>
        <v>4</v>
      </c>
      <c r="S167" s="95">
        <f>IF($C167 = "neg", (($D167+1) - VLOOKUP($B167,'Results-formatted 060121'!$A:$AJ,(S$3+2),FALSE)), IF($C167 = "pos-neg", (3+VLOOKUP($B167,'Results-formatted 060121'!$A:$AJ,(S$3+2),FALSE)), VLOOKUP($B167,'Results-formatted 060121'!$A:$AJ,(S$3+2),FALSE)))</f>
        <v>3</v>
      </c>
      <c r="T167" s="95">
        <f>IF($C167 = "neg", (($D167+1) - VLOOKUP($B167,'Results-formatted 060121'!$A:$AJ,(T$3+2),FALSE)), IF($C167 = "pos-neg", (3+VLOOKUP($B167,'Results-formatted 060121'!$A:$AJ,(T$3+2),FALSE)), VLOOKUP($B167,'Results-formatted 060121'!$A:$AJ,(T$3+2),FALSE)))</f>
        <v>5</v>
      </c>
      <c r="U167" s="95">
        <f>IF($C167 = "neg", (($D167+1) - VLOOKUP($B167,'Results-formatted 060121'!$A:$AJ,(U$3+2),FALSE)), IF($C167 = "pos-neg", (3+VLOOKUP($B167,'Results-formatted 060121'!$A:$AJ,(U$3+2),FALSE)), VLOOKUP($B167,'Results-formatted 060121'!$A:$AJ,(U$3+2),FALSE)))</f>
        <v>4</v>
      </c>
      <c r="V167" s="95">
        <f>IF($C167 = "neg", (($D167+1) - VLOOKUP($B167,'Results-formatted 060121'!$A:$AJ,(V$3+2),FALSE)), IF($C167 = "pos-neg", (3+VLOOKUP($B167,'Results-formatted 060121'!$A:$AJ,(V$3+2),FALSE)), VLOOKUP($B167,'Results-formatted 060121'!$A:$AJ,(V$3+2),FALSE)))</f>
        <v>3</v>
      </c>
      <c r="W167" s="95">
        <f>IF($C167 = "neg", (($D167+1) - VLOOKUP($B167,'Results-formatted 060121'!$A:$AJ,(W$3+2),FALSE)), IF($C167 = "pos-neg", (3+VLOOKUP($B167,'Results-formatted 060121'!$A:$AJ,(W$3+2),FALSE)), VLOOKUP($B167,'Results-formatted 060121'!$A:$AJ,(W$3+2),FALSE)))</f>
        <v>2</v>
      </c>
      <c r="X167" s="95">
        <f>IF($C167 = "neg", (($D167+1) - VLOOKUP($B167,'Results-formatted 060121'!$A:$AJ,(X$3+2),FALSE)), IF($C167 = "pos-neg", (3+VLOOKUP($B167,'Results-formatted 060121'!$A:$AJ,(X$3+2),FALSE)), VLOOKUP($B167,'Results-formatted 060121'!$A:$AJ,(X$3+2),FALSE)))</f>
        <v>5</v>
      </c>
      <c r="Y167" s="95">
        <f>IF($C167 = "neg", (($D167+1) - VLOOKUP($B167,'Results-formatted 060121'!$A:$AJ,(Y$3+2),FALSE)), IF($C167 = "pos-neg", (3+VLOOKUP($B167,'Results-formatted 060121'!$A:$AJ,(Y$3+2),FALSE)), VLOOKUP($B167,'Results-formatted 060121'!$A:$AJ,(Y$3+2),FALSE)))</f>
        <v>4</v>
      </c>
      <c r="Z167" s="95">
        <f>IF($C167 = "neg", (($D167+1) - VLOOKUP($B167,'Results-formatted 060121'!$A:$AJ,(Z$3+2),FALSE)), IF($C167 = "pos-neg", (3+VLOOKUP($B167,'Results-formatted 060121'!$A:$AJ,(Z$3+2),FALSE)), VLOOKUP($B167,'Results-formatted 060121'!$A:$AJ,(Z$3+2),FALSE)))</f>
        <v>4</v>
      </c>
      <c r="AA167" s="95">
        <f>IF($C167 = "neg", (($D167+1) - VLOOKUP($B167,'Results-formatted 060121'!$A:$AJ,(AA$3+2),FALSE)), IF($C167 = "pos-neg", (3+VLOOKUP($B167,'Results-formatted 060121'!$A:$AJ,(AA$3+2),FALSE)), VLOOKUP($B167,'Results-formatted 060121'!$A:$AJ,(AA$3+2),FALSE)))</f>
        <v>5</v>
      </c>
      <c r="AB167" s="95">
        <f>IF($C167 = "neg", (($D167+1) - VLOOKUP($B167,'Results-formatted 060121'!$A:$AJ,(AB$3+2),FALSE)), IF($C167 = "pos-neg", (3+VLOOKUP($B167,'Results-formatted 060121'!$A:$AJ,(AB$3+2),FALSE)), VLOOKUP($B167,'Results-formatted 060121'!$A:$AJ,(AB$3+2),FALSE)))</f>
        <v>4</v>
      </c>
      <c r="AC167" s="95">
        <f>IF($C167 = "neg", (($D167+1) - VLOOKUP($B167,'Results-formatted 060121'!$A:$AJ,(AC$3+2),FALSE)), IF($C167 = "pos-neg", (3+VLOOKUP($B167,'Results-formatted 060121'!$A:$AJ,(AC$3+2),FALSE)), VLOOKUP($B167,'Results-formatted 060121'!$A:$AJ,(AC$3+2),FALSE)))</f>
        <v>2</v>
      </c>
      <c r="AD167" s="95">
        <f>IF($C167 = "neg", (($D167+1) - VLOOKUP($B167,'Results-formatted 060121'!$A:$AJ,(AD$3+2),FALSE)), IF($C167 = "pos-neg", (3+VLOOKUP($B167,'Results-formatted 060121'!$A:$AJ,(AD$3+2),FALSE)), VLOOKUP($B167,'Results-formatted 060121'!$A:$AJ,(AD$3+2),FALSE)))</f>
        <v>4</v>
      </c>
      <c r="AE167" s="95">
        <f>IF($C167 = "neg", (($D167+1) - VLOOKUP($B167,'Results-formatted 060121'!$A:$AJ,(AE$3+2),FALSE)), IF($C167 = "pos-neg", (3+VLOOKUP($B167,'Results-formatted 060121'!$A:$AJ,(AE$3+2),FALSE)), VLOOKUP($B167,'Results-formatted 060121'!$A:$AJ,(AE$3+2),FALSE)))</f>
        <v>4</v>
      </c>
      <c r="AF167" s="95">
        <f>IF($C167 = "neg", (($D167+1) - VLOOKUP($B167,'Results-formatted 060121'!$A:$AJ,(AF$3+2),FALSE)), IF($C167 = "pos-neg", (3+VLOOKUP($B167,'Results-formatted 060121'!$A:$AJ,(AF$3+2),FALSE)), VLOOKUP($B167,'Results-formatted 060121'!$A:$AJ,(AF$3+2),FALSE)))</f>
        <v>4</v>
      </c>
      <c r="AG167" s="95">
        <f>IF($C167 = "neg", (($D167+1) - VLOOKUP($B167,'Results-formatted 060121'!$A:$AJ,(AG$3+2),FALSE)), IF($C167 = "pos-neg", (3+VLOOKUP($B167,'Results-formatted 060121'!$A:$AJ,(AG$3+2),FALSE)), VLOOKUP($B167,'Results-formatted 060121'!$A:$AJ,(AG$3+2),FALSE)))</f>
        <v>4</v>
      </c>
      <c r="AH167" s="95">
        <f>IF($C167 = "neg", (($D167+1) - VLOOKUP($B167,'Results-formatted 060121'!$A:$AJ,(AH$3+2),FALSE)), IF($C167 = "pos-neg", (3+VLOOKUP($B167,'Results-formatted 060121'!$A:$AJ,(AH$3+2),FALSE)), VLOOKUP($B167,'Results-formatted 060121'!$A:$AJ,(AH$3+2),FALSE)))</f>
        <v>4</v>
      </c>
      <c r="AI167" s="95">
        <f>IF($C167 = "neg", (($D167+1) - VLOOKUP($B167,'Results-formatted 060121'!$A:$AJ,(AI$3+2),FALSE)), IF($C167 = "pos-neg", (3+VLOOKUP($B167,'Results-formatted 060121'!$A:$AJ,(AI$3+2),FALSE)), VLOOKUP($B167,'Results-formatted 060121'!$A:$AJ,(AI$3+2),FALSE)))</f>
        <v>4</v>
      </c>
      <c r="AJ167" s="95">
        <f>IF($C167 = "neg", (($D167+1) - VLOOKUP($B167,'Results-formatted 060121'!$A:$AJ,(AJ$3+2),FALSE)), IF($C167 = "pos-neg", (3+VLOOKUP($B167,'Results-formatted 060121'!$A:$AJ,(AJ$3+2),FALSE)), VLOOKUP($B167,'Results-formatted 060121'!$A:$AJ,(AJ$3+2),FALSE)))</f>
        <v>5</v>
      </c>
      <c r="AK167" s="95">
        <f>IF($C167 = "neg", (($D167+1) - VLOOKUP($B167,'Results-formatted 060121'!$A:$AJ,(AK$3+2),FALSE)), IF($C167 = "pos-neg", (3+VLOOKUP($B167,'Results-formatted 060121'!$A:$AJ,(AK$3+2),FALSE)), VLOOKUP($B167,'Results-formatted 060121'!$A:$AJ,(AK$3+2),FALSE)))</f>
        <v>4</v>
      </c>
      <c r="AL167" s="95">
        <f>IF($C167 = "neg", (($D167+1) - VLOOKUP($B167,'Results-formatted 060121'!$A:$AJ,(AL$3+2),FALSE)), IF($C167 = "pos-neg", (3+VLOOKUP($B167,'Results-formatted 060121'!$A:$AJ,(AL$3+2),FALSE)), VLOOKUP($B167,'Results-formatted 060121'!$A:$AJ,(AL$3+2),FALSE)))</f>
        <v>4</v>
      </c>
      <c r="AM167" s="95">
        <f>IF($C167 = "neg", (($D167+1) - VLOOKUP($B167,'Results-formatted 060121'!$A:AJ,(AM$3+2),FALSE)), IF($C167 = "pos-neg", (3+VLOOKUP($B167,'Results-formatted 060121'!$A:AJ,(AM$3+2),FALSE)), VLOOKUP($B167,'Results-formatted 060121'!$A:AJ,(AM$3+2),FALSE)))</f>
        <v>3</v>
      </c>
      <c r="AN167" s="95">
        <f>IF($C167 = "neg", (($D167+1) - VLOOKUP($B167,'Results-formatted 060121'!$A:AK,(AN$3+2),FALSE)), IF($C167 = "pos-neg", (3+VLOOKUP($B167,'Results-formatted 060121'!$A:AK,(AN$3+2),FALSE)), VLOOKUP($B167,'Results-formatted 060121'!$A:AK,(AN$3+2),FALSE)))</f>
        <v>4</v>
      </c>
      <c r="AO167" s="95">
        <f>IF($C167 = "neg", (($D167+1) - VLOOKUP($B167,'Results-formatted 060121'!$A:AL,(AO$3+2),FALSE)), IF($C167 = "pos-neg", (3+VLOOKUP($B167,'Results-formatted 060121'!$A:AL,(AO$3+2),FALSE)), VLOOKUP($B167,'Results-formatted 060121'!$A:AL,(AO$3+2),FALSE)))</f>
        <v>3</v>
      </c>
      <c r="AP167" s="95">
        <f>IF($C167 = "neg", (($D167+1) - VLOOKUP($B167,'Results-formatted 060121'!$A:AM,(AP$3+2),FALSE)), IF($C167 = "pos-neg", (3+VLOOKUP($B167,'Results-formatted 060121'!$A:AM,(AP$3+2),FALSE)), VLOOKUP($B167,'Results-formatted 060121'!$A:AM,(AP$3+2),FALSE)))</f>
        <v>3</v>
      </c>
      <c r="AQ167" s="95">
        <f>IF($C167 = "neg", (($D167+1) - VLOOKUP($B167,'Results-formatted 060121'!$A:AN,(AQ$3+2),FALSE)), IF($C167 = "pos-neg", (3+VLOOKUP($B167,'Results-formatted 060121'!$A:AN,(AQ$3+2),FALSE)), VLOOKUP($B167,'Results-formatted 060121'!$A:AN,(AQ$3+2),FALSE)))</f>
        <v>3</v>
      </c>
      <c r="AR167" s="95">
        <f>IF($C167 = "neg", (($D167+1) - VLOOKUP($B167,'Results-formatted 060121'!$A:AO,(AR$3+2),FALSE)), IF($C167 = "pos-neg", (3+VLOOKUP($B167,'Results-formatted 060121'!$A:AO,(AR$3+2),FALSE)), VLOOKUP($B167,'Results-formatted 060121'!$A:AO,(AR$3+2),FALSE)))</f>
        <v>3</v>
      </c>
      <c r="AS167" s="95">
        <f>IF($C167 = "neg", (($D167+1) - VLOOKUP($B167,'Results-formatted 060121'!$A:AP,(AS$3+2),FALSE)), IF($C167 = "pos-neg", (3+VLOOKUP($B167,'Results-formatted 060121'!$A:AP,(AS$3+2),FALSE)), VLOOKUP($B167,'Results-formatted 060121'!$A:AP,(AS$3+2),FALSE)))</f>
        <v>5</v>
      </c>
      <c r="AT167" s="95">
        <f>IF($C167 = "neg", (($D167+1) - VLOOKUP($B167,'Results-formatted 060121'!$A:AQ,(AT$3+2),FALSE)), IF($C167 = "pos-neg", (3+VLOOKUP($B167,'Results-formatted 060121'!$A:AQ,(AT$3+2),FALSE)), VLOOKUP($B167,'Results-formatted 060121'!$A:AQ,(AT$3+2),FALSE)))</f>
        <v>4</v>
      </c>
      <c r="AU167" s="95">
        <f>IF($C167 = "neg", (($D167+1) - VLOOKUP($B167,'Results-formatted 060121'!$A:AR,(AU$3+2),FALSE)), IF($C167 = "pos-neg", (3+VLOOKUP($B167,'Results-formatted 060121'!$A:AR,(AU$3+2),FALSE)), VLOOKUP($B167,'Results-formatted 060121'!$A:AR,(AU$3+2),FALSE)))</f>
        <v>3</v>
      </c>
      <c r="AV167" s="95">
        <f>IF($C167 = "neg", (($D167+1) - VLOOKUP($B167,'Results-formatted 060121'!$A:AS,(AV$3+2),FALSE)), IF($C167 = "pos-neg", (3+VLOOKUP($B167,'Results-formatted 060121'!$A:AS,(AV$3+2),FALSE)), VLOOKUP($B167,'Results-formatted 060121'!$A:AS,(AV$3+2),FALSE)))</f>
        <v>3</v>
      </c>
      <c r="AW167" s="95">
        <f>IF($C167 = "neg", (($D167+1) - VLOOKUP($B167,'Results-formatted 060121'!$A:AT,(AW$3+2),FALSE)), IF($C167 = "pos-neg", (3+VLOOKUP($B167,'Results-formatted 060121'!$A:AT,(AW$3+2),FALSE)), VLOOKUP($B167,'Results-formatted 060121'!$A:AT,(AW$3+2),FALSE)))</f>
        <v>3</v>
      </c>
      <c r="AX167" s="95">
        <f>IF($C167 = "neg", (($D167+1) - VLOOKUP($B167,'Results-formatted 060121'!$A:AU,(AX$3+2),FALSE)), IF($C167 = "pos-neg", (3+VLOOKUP($B167,'Results-formatted 060121'!$A:AU,(AX$3+2),FALSE)), VLOOKUP($B167,'Results-formatted 060121'!$A:AU,(AX$3+2),FALSE)))</f>
        <v>3</v>
      </c>
      <c r="AY167" s="95">
        <f>IF($C167 = "neg", (($D167+1) - VLOOKUP($B167,'Results-formatted 060121'!$A:AV,(AY$3+2),FALSE)), IF($C167 = "pos-neg", (3+VLOOKUP($B167,'Results-formatted 060121'!$A:AV,(AY$3+2),FALSE)), VLOOKUP($B167,'Results-formatted 060121'!$A:AV,(AY$3+2),FALSE)))</f>
        <v>4</v>
      </c>
      <c r="AZ167" s="95">
        <f>IF($C167 = "neg", (($D167+1) - VLOOKUP($B167,'Results-formatted 060121'!$A:AW,(AZ$3+2),FALSE)), IF($C167 = "pos-neg", (3+VLOOKUP($B167,'Results-formatted 060121'!$A:AW,(AZ$3+2),FALSE)), VLOOKUP($B167,'Results-formatted 060121'!$A:AW,(AZ$3+2),FALSE)))</f>
        <v>4</v>
      </c>
      <c r="BA167" s="95">
        <f>IF($C167 = "neg", (($D167+1) - VLOOKUP($B167,'Results-formatted 060121'!$A:AX,(BA$3+2),FALSE)), IF($C167 = "pos-neg", (3+VLOOKUP($B167,'Results-formatted 060121'!$A:AX,(BA$3+2),FALSE)), VLOOKUP($B167,'Results-formatted 060121'!$A:AX,(BA$3+2),FALSE)))</f>
        <v>3</v>
      </c>
      <c r="BB167" s="95">
        <f>IF($C167 = "neg", (($D167+1) - VLOOKUP($B167,'Results-formatted 060121'!$A:AY,(BB$3+2),FALSE)), IF($C167 = "pos-neg", (3+VLOOKUP($B167,'Results-formatted 060121'!$A:AY,(BB$3+2),FALSE)), VLOOKUP($B167,'Results-formatted 060121'!$A:AY,(BB$3+2),FALSE)))</f>
        <v>4</v>
      </c>
      <c r="BC167" s="95">
        <f>IF($C167 = "neg", (($D167+1) - VLOOKUP($B167,'Results-formatted 060121'!$A:AZ,(BC$3+2),FALSE)), IF($C167 = "pos-neg", (3+VLOOKUP($B167,'Results-formatted 060121'!$A:AZ,(BC$3+2),FALSE)), VLOOKUP($B167,'Results-formatted 060121'!$A:AZ,(BC$3+2),FALSE)))</f>
        <v>4</v>
      </c>
      <c r="BD167" s="95">
        <f>IF($C167 = "neg", (($D167+1) - VLOOKUP($B167,'Results-formatted 060121'!$A:BA,(BD$3+2),FALSE)), IF($C167 = "pos-neg", (3+VLOOKUP($B167,'Results-formatted 060121'!$A:BA,(BD$3+2),FALSE)), VLOOKUP($B167,'Results-formatted 060121'!$A:BA,(BD$3+2),FALSE)))</f>
        <v>3</v>
      </c>
      <c r="BE167" s="95">
        <f>IF($C167 = "neg", (($D167+1) - VLOOKUP($B167,'Results-formatted 060121'!$A:BB,(BE$3+2),FALSE)), IF($C167 = "pos-neg", (3+VLOOKUP($B167,'Results-formatted 060121'!$A:BB,(BE$3+2),FALSE)), VLOOKUP($B167,'Results-formatted 060121'!$A:BB,(BE$3+2),FALSE)))</f>
        <v>4</v>
      </c>
      <c r="BF167" s="95">
        <f>IF($C167 = "neg", (($D167+1) - VLOOKUP($B167,'Results-formatted 060121'!$A:BC,(BF$3+2),FALSE)), IF($C167 = "pos-neg", (3+VLOOKUP($B167,'Results-formatted 060121'!$A:BC,(BF$3+2),FALSE)), VLOOKUP($B167,'Results-formatted 060121'!$A:BC,(BF$3+2),FALSE)))</f>
        <v>3</v>
      </c>
      <c r="BG167" s="95">
        <f>IF($C167 = "neg", (($D167+1) - VLOOKUP($B167,'Results-formatted 060121'!$A:BD,(BG$3+2),FALSE)), IF($C167 = "pos-neg", (3+VLOOKUP($B167,'Results-formatted 060121'!$A:BD,(BG$3+2),FALSE)), VLOOKUP($B167,'Results-formatted 060121'!$A:BD,(BG$3+2),FALSE)))</f>
        <v>3</v>
      </c>
      <c r="BH167" s="95">
        <f>IF($C167 = "neg", (($D167+1) - VLOOKUP($B167,'Results-formatted 060121'!$A:BE,(BH$3+2),FALSE)), IF($C167 = "pos-neg", (3+VLOOKUP($B167,'Results-formatted 060121'!$A:BE,(BH$3+2),FALSE)), VLOOKUP($B167,'Results-formatted 060121'!$A:BE,(BH$3+2),FALSE)))</f>
        <v>3</v>
      </c>
      <c r="BI167" s="95">
        <f>IF($C167 = "neg", (($D167+1) - VLOOKUP($B167,'Results-formatted 060121'!$A:BF,(BI$3+2),FALSE)), IF($C167 = "pos-neg", (3+VLOOKUP($B167,'Results-formatted 060121'!$A:BF,(BI$3+2),FALSE)), VLOOKUP($B167,'Results-formatted 060121'!$A:BF,(BI$3+2),FALSE)))</f>
        <v>3</v>
      </c>
      <c r="BJ167" s="95">
        <f>IF($C167 = "neg", (($D167+1) - VLOOKUP($B167,'Results-formatted 060121'!$A:BG,(BJ$3+2),FALSE)), IF($C167 = "pos-neg", (3+VLOOKUP($B167,'Results-formatted 060121'!$A:BG,(BJ$3+2),FALSE)), VLOOKUP($B167,'Results-formatted 060121'!$A:BG,(BJ$3+2),FALSE)))</f>
        <v>2</v>
      </c>
      <c r="BK167" s="95">
        <f>IF($C167 = "neg", (($D167+1) - VLOOKUP($B167,'Results-formatted 060121'!$A:BH,(BK$3+2),FALSE)), IF($C167 = "pos-neg", (3+VLOOKUP($B167,'Results-formatted 060121'!$A:BH,(BK$3+2),FALSE)), VLOOKUP($B167,'Results-formatted 060121'!$A:BH,(BK$3+2),FALSE)))</f>
        <v>3</v>
      </c>
      <c r="BL167" s="95">
        <f>IF($C167 = "neg", (($D167+1) - VLOOKUP($B167,'Results-formatted 060121'!$A:BI,(BL$3+2),FALSE)), IF($C167 = "pos-neg", (3+VLOOKUP($B167,'Results-formatted 060121'!$A:BI,(BL$3+2),FALSE)), VLOOKUP($B167,'Results-formatted 060121'!$A:BI,(BL$3+2),FALSE)))</f>
        <v>3</v>
      </c>
      <c r="BM167" s="95">
        <f>IF($C167 = "neg", (($D167+1) - VLOOKUP($B167,'Results-formatted 060121'!$A:BJ,(BM$3+2),FALSE)), IF($C167 = "pos-neg", (3+VLOOKUP($B167,'Results-formatted 060121'!$A:BJ,(BM$3+2),FALSE)), VLOOKUP($B167,'Results-formatted 060121'!$A:BJ,(BM$3+2),FALSE)))</f>
        <v>3</v>
      </c>
      <c r="BN167" s="95"/>
      <c r="BO167" s="95"/>
      <c r="BP167" s="95"/>
      <c r="BQ167" s="95"/>
      <c r="BR167" s="95"/>
      <c r="BS167" s="95"/>
      <c r="BT167" s="95"/>
      <c r="BU167" s="95"/>
      <c r="BV167" s="95"/>
      <c r="BW167" s="95"/>
      <c r="BX167" s="95"/>
      <c r="BY167" s="95"/>
      <c r="BZ167" s="95"/>
      <c r="CA167" s="95"/>
      <c r="CB167" s="95"/>
      <c r="CC167" s="95"/>
      <c r="CD167" s="99"/>
      <c r="CE167" s="25">
        <f t="shared" si="179"/>
        <v>3.5</v>
      </c>
      <c r="CF167" s="25">
        <f t="shared" si="183"/>
        <v>0.85370578030257815</v>
      </c>
    </row>
    <row r="168" spans="2:84" ht="28" x14ac:dyDescent="0.15">
      <c r="B168" s="84" t="s">
        <v>485</v>
      </c>
      <c r="C168" s="86" t="s">
        <v>224</v>
      </c>
      <c r="D168" s="2">
        <v>5</v>
      </c>
      <c r="E168" s="13" t="s">
        <v>964</v>
      </c>
      <c r="F168" s="95">
        <f>IF($C168 = "neg", (($D168+1) - VLOOKUP($B168,'Results-formatted 060121'!$A:$AJ,(F$3+2),FALSE)), IF($C168 = "pos-neg", (3+VLOOKUP($B168,'Results-formatted 060121'!$A:$AJ,(F$3+2),FALSE)), VLOOKUP($B168,'Results-formatted 060121'!$A:$AJ,(F$3+2),FALSE)))</f>
        <v>3</v>
      </c>
      <c r="G168" s="95">
        <f>IF($C168 = "neg", (($D168+1) - VLOOKUP($B168,'Results-formatted 060121'!$A:$AJ,(G$3+2),FALSE)), IF($C168 = "pos-neg", (3+VLOOKUP($B168,'Results-formatted 060121'!$A:$AJ,(G$3+2),FALSE)), VLOOKUP($B168,'Results-formatted 060121'!$A:$AJ,(G$3+2),FALSE)))</f>
        <v>5</v>
      </c>
      <c r="H168" s="95">
        <f>IF($C168 = "neg", (($D168+1) - VLOOKUP($B168,'Results-formatted 060121'!$A:$AJ,(H$3+2),FALSE)), IF($C168 = "pos-neg", (3+VLOOKUP($B168,'Results-formatted 060121'!$A:$AJ,(H$3+2),FALSE)), VLOOKUP($B168,'Results-formatted 060121'!$A:$AJ,(H$3+2),FALSE)))</f>
        <v>5</v>
      </c>
      <c r="I168" s="95">
        <f>IF($C168 = "neg", (($D168+1) - VLOOKUP($B168,'Results-formatted 060121'!$A:$AJ,(I$3+2),FALSE)), IF($C168 = "pos-neg", (3+VLOOKUP($B168,'Results-formatted 060121'!$A:$AJ,(I$3+2),FALSE)), VLOOKUP($B168,'Results-formatted 060121'!$A:$AJ,(I$3+2),FALSE)))</f>
        <v>5</v>
      </c>
      <c r="J168" s="95">
        <f>IF($C168 = "neg", (($D168+1) - VLOOKUP($B168,'Results-formatted 060121'!$A:$AJ,(J$3+2),FALSE)), IF($C168 = "pos-neg", (3+VLOOKUP($B168,'Results-formatted 060121'!$A:$AJ,(J$3+2),FALSE)), VLOOKUP($B168,'Results-formatted 060121'!$A:$AJ,(J$3+2),FALSE)))</f>
        <v>3</v>
      </c>
      <c r="K168" s="95">
        <f>IF($C168 = "neg", (($D168+1) - VLOOKUP($B168,'Results-formatted 060121'!$A:$AJ,(K$3+2),FALSE)), IF($C168 = "pos-neg", (3+VLOOKUP($B168,'Results-formatted 060121'!$A:$AJ,(K$3+2),FALSE)), VLOOKUP($B168,'Results-formatted 060121'!$A:$AJ,(K$3+2),FALSE)))</f>
        <v>5</v>
      </c>
      <c r="L168" s="95">
        <f>IF($C168 = "neg", (($D168+1) - VLOOKUP($B168,'Results-formatted 060121'!$A:$AJ,(L$3+2),FALSE)), IF($C168 = "pos-neg", (3+VLOOKUP($B168,'Results-formatted 060121'!$A:$AJ,(L$3+2),FALSE)), VLOOKUP($B168,'Results-formatted 060121'!$A:$AJ,(L$3+2),FALSE)))</f>
        <v>4</v>
      </c>
      <c r="M168" s="95">
        <f>IF($C168 = "neg", (($D168+1) - VLOOKUP($B168,'Results-formatted 060121'!$A:$AJ,(M$3+2),FALSE)), IF($C168 = "pos-neg", (3+VLOOKUP($B168,'Results-formatted 060121'!$A:$AJ,(M$3+2),FALSE)), VLOOKUP($B168,'Results-formatted 060121'!$A:$AJ,(M$3+2),FALSE)))</f>
        <v>3</v>
      </c>
      <c r="N168" s="95">
        <f>IF($C168 = "neg", (($D168+1) - VLOOKUP($B168,'Results-formatted 060121'!$A:$AJ,(N$3+2),FALSE)), IF($C168 = "pos-neg", (3+VLOOKUP($B168,'Results-formatted 060121'!$A:$AJ,(N$3+2),FALSE)), VLOOKUP($B168,'Results-formatted 060121'!$A:$AJ,(N$3+2),FALSE)))</f>
        <v>3</v>
      </c>
      <c r="O168" s="95">
        <f>IF($C168 = "neg", (($D168+1) - VLOOKUP($B168,'Results-formatted 060121'!$A:$AJ,(O$3+2),FALSE)), IF($C168 = "pos-neg", (3+VLOOKUP($B168,'Results-formatted 060121'!$A:$AJ,(O$3+2),FALSE)), VLOOKUP($B168,'Results-formatted 060121'!$A:$AJ,(O$3+2),FALSE)))</f>
        <v>2</v>
      </c>
      <c r="P168" s="95">
        <f>IF($C168 = "neg", (($D168+1) - VLOOKUP($B168,'Results-formatted 060121'!$A:$AJ,(P$3+2),FALSE)), IF($C168 = "pos-neg", (3+VLOOKUP($B168,'Results-formatted 060121'!$A:$AJ,(P$3+2),FALSE)), VLOOKUP($B168,'Results-formatted 060121'!$A:$AJ,(P$3+2),FALSE)))</f>
        <v>3</v>
      </c>
      <c r="Q168" s="95">
        <f>IF($C168 = "neg", (($D168+1) - VLOOKUP($B168,'Results-formatted 060121'!$A:$AJ,(Q$3+2),FALSE)), IF($C168 = "pos-neg", (3+VLOOKUP($B168,'Results-formatted 060121'!$A:$AJ,(Q$3+2),FALSE)), VLOOKUP($B168,'Results-formatted 060121'!$A:$AJ,(Q$3+2),FALSE)))</f>
        <v>3</v>
      </c>
      <c r="R168" s="95">
        <f>IF($C168 = "neg", (($D168+1) - VLOOKUP($B168,'Results-formatted 060121'!$A:$AJ,(R$3+2),FALSE)), IF($C168 = "pos-neg", (3+VLOOKUP($B168,'Results-formatted 060121'!$A:$AJ,(R$3+2),FALSE)), VLOOKUP($B168,'Results-formatted 060121'!$A:$AJ,(R$3+2),FALSE)))</f>
        <v>4</v>
      </c>
      <c r="S168" s="95">
        <f>IF($C168 = "neg", (($D168+1) - VLOOKUP($B168,'Results-formatted 060121'!$A:$AJ,(S$3+2),FALSE)), IF($C168 = "pos-neg", (3+VLOOKUP($B168,'Results-formatted 060121'!$A:$AJ,(S$3+2),FALSE)), VLOOKUP($B168,'Results-formatted 060121'!$A:$AJ,(S$3+2),FALSE)))</f>
        <v>5</v>
      </c>
      <c r="T168" s="95">
        <f>IF($C168 = "neg", (($D168+1) - VLOOKUP($B168,'Results-formatted 060121'!$A:$AJ,(T$3+2),FALSE)), IF($C168 = "pos-neg", (3+VLOOKUP($B168,'Results-formatted 060121'!$A:$AJ,(T$3+2),FALSE)), VLOOKUP($B168,'Results-formatted 060121'!$A:$AJ,(T$3+2),FALSE)))</f>
        <v>4</v>
      </c>
      <c r="U168" s="95">
        <f>IF($C168 = "neg", (($D168+1) - VLOOKUP($B168,'Results-formatted 060121'!$A:$AJ,(U$3+2),FALSE)), IF($C168 = "pos-neg", (3+VLOOKUP($B168,'Results-formatted 060121'!$A:$AJ,(U$3+2),FALSE)), VLOOKUP($B168,'Results-formatted 060121'!$A:$AJ,(U$3+2),FALSE)))</f>
        <v>4</v>
      </c>
      <c r="V168" s="95">
        <f>IF($C168 = "neg", (($D168+1) - VLOOKUP($B168,'Results-formatted 060121'!$A:$AJ,(V$3+2),FALSE)), IF($C168 = "pos-neg", (3+VLOOKUP($B168,'Results-formatted 060121'!$A:$AJ,(V$3+2),FALSE)), VLOOKUP($B168,'Results-formatted 060121'!$A:$AJ,(V$3+2),FALSE)))</f>
        <v>4</v>
      </c>
      <c r="W168" s="95">
        <f>IF($C168 = "neg", (($D168+1) - VLOOKUP($B168,'Results-formatted 060121'!$A:$AJ,(W$3+2),FALSE)), IF($C168 = "pos-neg", (3+VLOOKUP($B168,'Results-formatted 060121'!$A:$AJ,(W$3+2),FALSE)), VLOOKUP($B168,'Results-formatted 060121'!$A:$AJ,(W$3+2),FALSE)))</f>
        <v>3</v>
      </c>
      <c r="X168" s="95">
        <f>IF($C168 = "neg", (($D168+1) - VLOOKUP($B168,'Results-formatted 060121'!$A:$AJ,(X$3+2),FALSE)), IF($C168 = "pos-neg", (3+VLOOKUP($B168,'Results-formatted 060121'!$A:$AJ,(X$3+2),FALSE)), VLOOKUP($B168,'Results-formatted 060121'!$A:$AJ,(X$3+2),FALSE)))</f>
        <v>5</v>
      </c>
      <c r="Y168" s="95">
        <f>IF($C168 = "neg", (($D168+1) - VLOOKUP($B168,'Results-formatted 060121'!$A:$AJ,(Y$3+2),FALSE)), IF($C168 = "pos-neg", (3+VLOOKUP($B168,'Results-formatted 060121'!$A:$AJ,(Y$3+2),FALSE)), VLOOKUP($B168,'Results-formatted 060121'!$A:$AJ,(Y$3+2),FALSE)))</f>
        <v>5</v>
      </c>
      <c r="Z168" s="95">
        <f>IF($C168 = "neg", (($D168+1) - VLOOKUP($B168,'Results-formatted 060121'!$A:$AJ,(Z$3+2),FALSE)), IF($C168 = "pos-neg", (3+VLOOKUP($B168,'Results-formatted 060121'!$A:$AJ,(Z$3+2),FALSE)), VLOOKUP($B168,'Results-formatted 060121'!$A:$AJ,(Z$3+2),FALSE)))</f>
        <v>4</v>
      </c>
      <c r="AA168" s="95">
        <f>IF($C168 = "neg", (($D168+1) - VLOOKUP($B168,'Results-formatted 060121'!$A:$AJ,(AA$3+2),FALSE)), IF($C168 = "pos-neg", (3+VLOOKUP($B168,'Results-formatted 060121'!$A:$AJ,(AA$3+2),FALSE)), VLOOKUP($B168,'Results-formatted 060121'!$A:$AJ,(AA$3+2),FALSE)))</f>
        <v>5</v>
      </c>
      <c r="AB168" s="95">
        <f>IF($C168 = "neg", (($D168+1) - VLOOKUP($B168,'Results-formatted 060121'!$A:$AJ,(AB$3+2),FALSE)), IF($C168 = "pos-neg", (3+VLOOKUP($B168,'Results-formatted 060121'!$A:$AJ,(AB$3+2),FALSE)), VLOOKUP($B168,'Results-formatted 060121'!$A:$AJ,(AB$3+2),FALSE)))</f>
        <v>4</v>
      </c>
      <c r="AC168" s="95">
        <f>IF($C168 = "neg", (($D168+1) - VLOOKUP($B168,'Results-formatted 060121'!$A:$AJ,(AC$3+2),FALSE)), IF($C168 = "pos-neg", (3+VLOOKUP($B168,'Results-formatted 060121'!$A:$AJ,(AC$3+2),FALSE)), VLOOKUP($B168,'Results-formatted 060121'!$A:$AJ,(AC$3+2),FALSE)))</f>
        <v>3</v>
      </c>
      <c r="AD168" s="95">
        <f>IF($C168 = "neg", (($D168+1) - VLOOKUP($B168,'Results-formatted 060121'!$A:$AJ,(AD$3+2),FALSE)), IF($C168 = "pos-neg", (3+VLOOKUP($B168,'Results-formatted 060121'!$A:$AJ,(AD$3+2),FALSE)), VLOOKUP($B168,'Results-formatted 060121'!$A:$AJ,(AD$3+2),FALSE)))</f>
        <v>3</v>
      </c>
      <c r="AE168" s="95">
        <f>IF($C168 = "neg", (($D168+1) - VLOOKUP($B168,'Results-formatted 060121'!$A:$AJ,(AE$3+2),FALSE)), IF($C168 = "pos-neg", (3+VLOOKUP($B168,'Results-formatted 060121'!$A:$AJ,(AE$3+2),FALSE)), VLOOKUP($B168,'Results-formatted 060121'!$A:$AJ,(AE$3+2),FALSE)))</f>
        <v>5</v>
      </c>
      <c r="AF168" s="95">
        <f>IF($C168 = "neg", (($D168+1) - VLOOKUP($B168,'Results-formatted 060121'!$A:$AJ,(AF$3+2),FALSE)), IF($C168 = "pos-neg", (3+VLOOKUP($B168,'Results-formatted 060121'!$A:$AJ,(AF$3+2),FALSE)), VLOOKUP($B168,'Results-formatted 060121'!$A:$AJ,(AF$3+2),FALSE)))</f>
        <v>4</v>
      </c>
      <c r="AG168" s="95">
        <f>IF($C168 = "neg", (($D168+1) - VLOOKUP($B168,'Results-formatted 060121'!$A:$AJ,(AG$3+2),FALSE)), IF($C168 = "pos-neg", (3+VLOOKUP($B168,'Results-formatted 060121'!$A:$AJ,(AG$3+2),FALSE)), VLOOKUP($B168,'Results-formatted 060121'!$A:$AJ,(AG$3+2),FALSE)))</f>
        <v>5</v>
      </c>
      <c r="AH168" s="95">
        <f>IF($C168 = "neg", (($D168+1) - VLOOKUP($B168,'Results-formatted 060121'!$A:$AJ,(AH$3+2),FALSE)), IF($C168 = "pos-neg", (3+VLOOKUP($B168,'Results-formatted 060121'!$A:$AJ,(AH$3+2),FALSE)), VLOOKUP($B168,'Results-formatted 060121'!$A:$AJ,(AH$3+2),FALSE)))</f>
        <v>5</v>
      </c>
      <c r="AI168" s="95">
        <f>IF($C168 = "neg", (($D168+1) - VLOOKUP($B168,'Results-formatted 060121'!$A:$AJ,(AI$3+2),FALSE)), IF($C168 = "pos-neg", (3+VLOOKUP($B168,'Results-formatted 060121'!$A:$AJ,(AI$3+2),FALSE)), VLOOKUP($B168,'Results-formatted 060121'!$A:$AJ,(AI$3+2),FALSE)))</f>
        <v>5</v>
      </c>
      <c r="AJ168" s="95">
        <f>IF($C168 = "neg", (($D168+1) - VLOOKUP($B168,'Results-formatted 060121'!$A:$AJ,(AJ$3+2),FALSE)), IF($C168 = "pos-neg", (3+VLOOKUP($B168,'Results-formatted 060121'!$A:$AJ,(AJ$3+2),FALSE)), VLOOKUP($B168,'Results-formatted 060121'!$A:$AJ,(AJ$3+2),FALSE)))</f>
        <v>5</v>
      </c>
      <c r="AK168" s="95">
        <f>IF($C168 = "neg", (($D168+1) - VLOOKUP($B168,'Results-formatted 060121'!$A:$AJ,(AK$3+2),FALSE)), IF($C168 = "pos-neg", (3+VLOOKUP($B168,'Results-formatted 060121'!$A:$AJ,(AK$3+2),FALSE)), VLOOKUP($B168,'Results-formatted 060121'!$A:$AJ,(AK$3+2),FALSE)))</f>
        <v>4</v>
      </c>
      <c r="AL168" s="95">
        <f>IF($C168 = "neg", (($D168+1) - VLOOKUP($B168,'Results-formatted 060121'!$A:$AJ,(AL$3+2),FALSE)), IF($C168 = "pos-neg", (3+VLOOKUP($B168,'Results-formatted 060121'!$A:$AJ,(AL$3+2),FALSE)), VLOOKUP($B168,'Results-formatted 060121'!$A:$AJ,(AL$3+2),FALSE)))</f>
        <v>3</v>
      </c>
      <c r="AM168" s="95">
        <f>IF($C168 = "neg", (($D168+1) - VLOOKUP($B168,'Results-formatted 060121'!$A:AJ,(AM$3+2),FALSE)), IF($C168 = "pos-neg", (3+VLOOKUP($B168,'Results-formatted 060121'!$A:AJ,(AM$3+2),FALSE)), VLOOKUP($B168,'Results-formatted 060121'!$A:AJ,(AM$3+2),FALSE)))</f>
        <v>5</v>
      </c>
      <c r="AN168" s="95">
        <f>IF($C168 = "neg", (($D168+1) - VLOOKUP($B168,'Results-formatted 060121'!$A:AK,(AN$3+2),FALSE)), IF($C168 = "pos-neg", (3+VLOOKUP($B168,'Results-formatted 060121'!$A:AK,(AN$3+2),FALSE)), VLOOKUP($B168,'Results-formatted 060121'!$A:AK,(AN$3+2),FALSE)))</f>
        <v>4</v>
      </c>
      <c r="AO168" s="95">
        <f>IF($C168 = "neg", (($D168+1) - VLOOKUP($B168,'Results-formatted 060121'!$A:AL,(AO$3+2),FALSE)), IF($C168 = "pos-neg", (3+VLOOKUP($B168,'Results-formatted 060121'!$A:AL,(AO$3+2),FALSE)), VLOOKUP($B168,'Results-formatted 060121'!$A:AL,(AO$3+2),FALSE)))</f>
        <v>5</v>
      </c>
      <c r="AP168" s="95">
        <f>IF($C168 = "neg", (($D168+1) - VLOOKUP($B168,'Results-formatted 060121'!$A:AM,(AP$3+2),FALSE)), IF($C168 = "pos-neg", (3+VLOOKUP($B168,'Results-formatted 060121'!$A:AM,(AP$3+2),FALSE)), VLOOKUP($B168,'Results-formatted 060121'!$A:AM,(AP$3+2),FALSE)))</f>
        <v>4</v>
      </c>
      <c r="AQ168" s="95">
        <f>IF($C168 = "neg", (($D168+1) - VLOOKUP($B168,'Results-formatted 060121'!$A:AN,(AQ$3+2),FALSE)), IF($C168 = "pos-neg", (3+VLOOKUP($B168,'Results-formatted 060121'!$A:AN,(AQ$3+2),FALSE)), VLOOKUP($B168,'Results-formatted 060121'!$A:AN,(AQ$3+2),FALSE)))</f>
        <v>4</v>
      </c>
      <c r="AR168" s="95">
        <f>IF($C168 = "neg", (($D168+1) - VLOOKUP($B168,'Results-formatted 060121'!$A:AO,(AR$3+2),FALSE)), IF($C168 = "pos-neg", (3+VLOOKUP($B168,'Results-formatted 060121'!$A:AO,(AR$3+2),FALSE)), VLOOKUP($B168,'Results-formatted 060121'!$A:AO,(AR$3+2),FALSE)))</f>
        <v>5</v>
      </c>
      <c r="AS168" s="95">
        <f>IF($C168 = "neg", (($D168+1) - VLOOKUP($B168,'Results-formatted 060121'!$A:AP,(AS$3+2),FALSE)), IF($C168 = "pos-neg", (3+VLOOKUP($B168,'Results-formatted 060121'!$A:AP,(AS$3+2),FALSE)), VLOOKUP($B168,'Results-formatted 060121'!$A:AP,(AS$3+2),FALSE)))</f>
        <v>5</v>
      </c>
      <c r="AT168" s="95">
        <f>IF($C168 = "neg", (($D168+1) - VLOOKUP($B168,'Results-formatted 060121'!$A:AQ,(AT$3+2),FALSE)), IF($C168 = "pos-neg", (3+VLOOKUP($B168,'Results-formatted 060121'!$A:AQ,(AT$3+2),FALSE)), VLOOKUP($B168,'Results-formatted 060121'!$A:AQ,(AT$3+2),FALSE)))</f>
        <v>5</v>
      </c>
      <c r="AU168" s="95">
        <f>IF($C168 = "neg", (($D168+1) - VLOOKUP($B168,'Results-formatted 060121'!$A:AR,(AU$3+2),FALSE)), IF($C168 = "pos-neg", (3+VLOOKUP($B168,'Results-formatted 060121'!$A:AR,(AU$3+2),FALSE)), VLOOKUP($B168,'Results-formatted 060121'!$A:AR,(AU$3+2),FALSE)))</f>
        <v>5</v>
      </c>
      <c r="AV168" s="95">
        <f>IF($C168 = "neg", (($D168+1) - VLOOKUP($B168,'Results-formatted 060121'!$A:AS,(AV$3+2),FALSE)), IF($C168 = "pos-neg", (3+VLOOKUP($B168,'Results-formatted 060121'!$A:AS,(AV$3+2),FALSE)), VLOOKUP($B168,'Results-formatted 060121'!$A:AS,(AV$3+2),FALSE)))</f>
        <v>3</v>
      </c>
      <c r="AW168" s="95">
        <f>IF($C168 = "neg", (($D168+1) - VLOOKUP($B168,'Results-formatted 060121'!$A:AT,(AW$3+2),FALSE)), IF($C168 = "pos-neg", (3+VLOOKUP($B168,'Results-formatted 060121'!$A:AT,(AW$3+2),FALSE)), VLOOKUP($B168,'Results-formatted 060121'!$A:AT,(AW$3+2),FALSE)))</f>
        <v>3</v>
      </c>
      <c r="AX168" s="95">
        <f>IF($C168 = "neg", (($D168+1) - VLOOKUP($B168,'Results-formatted 060121'!$A:AU,(AX$3+2),FALSE)), IF($C168 = "pos-neg", (3+VLOOKUP($B168,'Results-formatted 060121'!$A:AU,(AX$3+2),FALSE)), VLOOKUP($B168,'Results-formatted 060121'!$A:AU,(AX$3+2),FALSE)))</f>
        <v>3</v>
      </c>
      <c r="AY168" s="95">
        <f>IF($C168 = "neg", (($D168+1) - VLOOKUP($B168,'Results-formatted 060121'!$A:AV,(AY$3+2),FALSE)), IF($C168 = "pos-neg", (3+VLOOKUP($B168,'Results-formatted 060121'!$A:AV,(AY$3+2),FALSE)), VLOOKUP($B168,'Results-formatted 060121'!$A:AV,(AY$3+2),FALSE)))</f>
        <v>3</v>
      </c>
      <c r="AZ168" s="95">
        <f>IF($C168 = "neg", (($D168+1) - VLOOKUP($B168,'Results-formatted 060121'!$A:AW,(AZ$3+2),FALSE)), IF($C168 = "pos-neg", (3+VLOOKUP($B168,'Results-formatted 060121'!$A:AW,(AZ$3+2),FALSE)), VLOOKUP($B168,'Results-formatted 060121'!$A:AW,(AZ$3+2),FALSE)))</f>
        <v>5</v>
      </c>
      <c r="BA168" s="95">
        <f>IF($C168 = "neg", (($D168+1) - VLOOKUP($B168,'Results-formatted 060121'!$A:AX,(BA$3+2),FALSE)), IF($C168 = "pos-neg", (3+VLOOKUP($B168,'Results-formatted 060121'!$A:AX,(BA$3+2),FALSE)), VLOOKUP($B168,'Results-formatted 060121'!$A:AX,(BA$3+2),FALSE)))</f>
        <v>3</v>
      </c>
      <c r="BB168" s="95">
        <f>IF($C168 = "neg", (($D168+1) - VLOOKUP($B168,'Results-formatted 060121'!$A:AY,(BB$3+2),FALSE)), IF($C168 = "pos-neg", (3+VLOOKUP($B168,'Results-formatted 060121'!$A:AY,(BB$3+2),FALSE)), VLOOKUP($B168,'Results-formatted 060121'!$A:AY,(BB$3+2),FALSE)))</f>
        <v>3</v>
      </c>
      <c r="BC168" s="95">
        <f>IF($C168 = "neg", (($D168+1) - VLOOKUP($B168,'Results-formatted 060121'!$A:AZ,(BC$3+2),FALSE)), IF($C168 = "pos-neg", (3+VLOOKUP($B168,'Results-formatted 060121'!$A:AZ,(BC$3+2),FALSE)), VLOOKUP($B168,'Results-formatted 060121'!$A:AZ,(BC$3+2),FALSE)))</f>
        <v>4</v>
      </c>
      <c r="BD168" s="95">
        <f>IF($C168 = "neg", (($D168+1) - VLOOKUP($B168,'Results-formatted 060121'!$A:BA,(BD$3+2),FALSE)), IF($C168 = "pos-neg", (3+VLOOKUP($B168,'Results-formatted 060121'!$A:BA,(BD$3+2),FALSE)), VLOOKUP($B168,'Results-formatted 060121'!$A:BA,(BD$3+2),FALSE)))</f>
        <v>3</v>
      </c>
      <c r="BE168" s="95">
        <f>IF($C168 = "neg", (($D168+1) - VLOOKUP($B168,'Results-formatted 060121'!$A:BB,(BE$3+2),FALSE)), IF($C168 = "pos-neg", (3+VLOOKUP($B168,'Results-formatted 060121'!$A:BB,(BE$3+2),FALSE)), VLOOKUP($B168,'Results-formatted 060121'!$A:BB,(BE$3+2),FALSE)))</f>
        <v>4</v>
      </c>
      <c r="BF168" s="95">
        <f>IF($C168 = "neg", (($D168+1) - VLOOKUP($B168,'Results-formatted 060121'!$A:BC,(BF$3+2),FALSE)), IF($C168 = "pos-neg", (3+VLOOKUP($B168,'Results-formatted 060121'!$A:BC,(BF$3+2),FALSE)), VLOOKUP($B168,'Results-formatted 060121'!$A:BC,(BF$3+2),FALSE)))</f>
        <v>3</v>
      </c>
      <c r="BG168" s="95">
        <f>IF($C168 = "neg", (($D168+1) - VLOOKUP($B168,'Results-formatted 060121'!$A:BD,(BG$3+2),FALSE)), IF($C168 = "pos-neg", (3+VLOOKUP($B168,'Results-formatted 060121'!$A:BD,(BG$3+2),FALSE)), VLOOKUP($B168,'Results-formatted 060121'!$A:BD,(BG$3+2),FALSE)))</f>
        <v>3</v>
      </c>
      <c r="BH168" s="95">
        <f>IF($C168 = "neg", (($D168+1) - VLOOKUP($B168,'Results-formatted 060121'!$A:BE,(BH$3+2),FALSE)), IF($C168 = "pos-neg", (3+VLOOKUP($B168,'Results-formatted 060121'!$A:BE,(BH$3+2),FALSE)), VLOOKUP($B168,'Results-formatted 060121'!$A:BE,(BH$3+2),FALSE)))</f>
        <v>4</v>
      </c>
      <c r="BI168" s="95">
        <f>IF($C168 = "neg", (($D168+1) - VLOOKUP($B168,'Results-formatted 060121'!$A:BF,(BI$3+2),FALSE)), IF($C168 = "pos-neg", (3+VLOOKUP($B168,'Results-formatted 060121'!$A:BF,(BI$3+2),FALSE)), VLOOKUP($B168,'Results-formatted 060121'!$A:BF,(BI$3+2),FALSE)))</f>
        <v>3</v>
      </c>
      <c r="BJ168" s="95">
        <f>IF($C168 = "neg", (($D168+1) - VLOOKUP($B168,'Results-formatted 060121'!$A:BG,(BJ$3+2),FALSE)), IF($C168 = "pos-neg", (3+VLOOKUP($B168,'Results-formatted 060121'!$A:BG,(BJ$3+2),FALSE)), VLOOKUP($B168,'Results-formatted 060121'!$A:BG,(BJ$3+2),FALSE)))</f>
        <v>2</v>
      </c>
      <c r="BK168" s="95">
        <f>IF($C168 = "neg", (($D168+1) - VLOOKUP($B168,'Results-formatted 060121'!$A:BH,(BK$3+2),FALSE)), IF($C168 = "pos-neg", (3+VLOOKUP($B168,'Results-formatted 060121'!$A:BH,(BK$3+2),FALSE)), VLOOKUP($B168,'Results-formatted 060121'!$A:BH,(BK$3+2),FALSE)))</f>
        <v>4</v>
      </c>
      <c r="BL168" s="95">
        <f>IF($C168 = "neg", (($D168+1) - VLOOKUP($B168,'Results-formatted 060121'!$A:BI,(BL$3+2),FALSE)), IF($C168 = "pos-neg", (3+VLOOKUP($B168,'Results-formatted 060121'!$A:BI,(BL$3+2),FALSE)), VLOOKUP($B168,'Results-formatted 060121'!$A:BI,(BL$3+2),FALSE)))</f>
        <v>3</v>
      </c>
      <c r="BM168" s="95">
        <f>IF($C168 = "neg", (($D168+1) - VLOOKUP($B168,'Results-formatted 060121'!$A:BJ,(BM$3+2),FALSE)), IF($C168 = "pos-neg", (3+VLOOKUP($B168,'Results-formatted 060121'!$A:BJ,(BM$3+2),FALSE)), VLOOKUP($B168,'Results-formatted 060121'!$A:BJ,(BM$3+2),FALSE)))</f>
        <v>3</v>
      </c>
      <c r="BN168" s="95"/>
      <c r="BO168" s="95"/>
      <c r="BP168" s="95"/>
      <c r="BQ168" s="95"/>
      <c r="BR168" s="95"/>
      <c r="BS168" s="95"/>
      <c r="BT168" s="95"/>
      <c r="BU168" s="95"/>
      <c r="BV168" s="95"/>
      <c r="BW168" s="95"/>
      <c r="BX168" s="95"/>
      <c r="BY168" s="95"/>
      <c r="BZ168" s="95"/>
      <c r="CA168" s="95"/>
      <c r="CB168" s="95"/>
      <c r="CC168" s="95"/>
      <c r="CD168" s="99"/>
      <c r="CE168" s="25">
        <f t="shared" si="179"/>
        <v>3.9</v>
      </c>
      <c r="CF168" s="25">
        <f t="shared" si="183"/>
        <v>0.91503449967376638</v>
      </c>
    </row>
    <row r="169" spans="2:84" ht="17" x14ac:dyDescent="0.15">
      <c r="B169" s="84"/>
      <c r="E169" s="18" t="s">
        <v>107</v>
      </c>
      <c r="F169" s="34"/>
      <c r="G169" s="34"/>
      <c r="H169" s="34">
        <f t="shared" ref="H169" si="190">IF(ISNUMBER(H170), AVERAGE(H170:H173), "")</f>
        <v>2.25</v>
      </c>
      <c r="I169" s="34">
        <f t="shared" ref="I169" si="191">IF(ISNUMBER(I170), AVERAGE(I170:I173), "")</f>
        <v>1.5</v>
      </c>
      <c r="J169" s="34"/>
      <c r="K169" s="34">
        <f t="shared" ref="K169" si="192">IF(ISNUMBER(K170), AVERAGE(K170:K173), "")</f>
        <v>6.25</v>
      </c>
      <c r="L169" s="34">
        <f t="shared" ref="L169" si="193">IF(ISNUMBER(L170), AVERAGE(L170:L173), "")</f>
        <v>1</v>
      </c>
      <c r="M169" s="34">
        <f t="shared" ref="M169" si="194">IF(ISNUMBER(M170), AVERAGE(M170:M173), "")</f>
        <v>1.75</v>
      </c>
      <c r="N169" s="34"/>
      <c r="O169" s="34">
        <f t="shared" ref="O169" si="195">IF(ISNUMBER(O170), AVERAGE(O170:O173), "")</f>
        <v>1</v>
      </c>
      <c r="P169" s="34">
        <f t="shared" ref="P169" si="196">IF(ISNUMBER(P170), AVERAGE(P170:P173), "")</f>
        <v>2.5</v>
      </c>
      <c r="Q169" s="34">
        <f t="shared" ref="Q169" si="197">IF(ISNUMBER(Q170), AVERAGE(Q170:Q173), "")</f>
        <v>1</v>
      </c>
      <c r="R169" s="34">
        <f t="shared" ref="R169" si="198">IF(ISNUMBER(R170), AVERAGE(R170:R173), "")</f>
        <v>1.5</v>
      </c>
      <c r="S169" s="34">
        <f t="shared" ref="S169" si="199">IF(ISNUMBER(S170), AVERAGE(S170:S173), "")</f>
        <v>2.25</v>
      </c>
      <c r="T169" s="34">
        <f t="shared" ref="T169" si="200">IF(ISNUMBER(T170), AVERAGE(T170:T173), "")</f>
        <v>2.25</v>
      </c>
      <c r="U169" s="34">
        <f t="shared" ref="U169" si="201">IF(ISNUMBER(U170), AVERAGE(U170:U173), "")</f>
        <v>7</v>
      </c>
      <c r="V169" s="34">
        <f t="shared" ref="V169" si="202">IF(ISNUMBER(V170), AVERAGE(V170:V173), "")</f>
        <v>1</v>
      </c>
      <c r="W169" s="34">
        <f t="shared" ref="W169" si="203">IF(ISNUMBER(W170), AVERAGE(W170:W173), "")</f>
        <v>2</v>
      </c>
      <c r="X169" s="34">
        <f t="shared" ref="X169" si="204">IF(ISNUMBER(X170), AVERAGE(X170:X173), "")</f>
        <v>2</v>
      </c>
      <c r="Y169" s="34">
        <f t="shared" ref="Y169" si="205">IF(ISNUMBER(Y170), AVERAGE(Y170:Y173), "")</f>
        <v>3.5</v>
      </c>
      <c r="Z169" s="34">
        <f t="shared" ref="Z169" si="206">IF(ISNUMBER(Z170), AVERAGE(Z170:Z173), "")</f>
        <v>3</v>
      </c>
      <c r="AA169" s="34">
        <f t="shared" ref="AA169" si="207">IF(ISNUMBER(AA170), AVERAGE(AA170:AA173), "")</f>
        <v>4.5</v>
      </c>
      <c r="AB169" s="34">
        <f t="shared" ref="AB169" si="208">IF(ISNUMBER(AB170), AVERAGE(AB170:AB173), "")</f>
        <v>1</v>
      </c>
      <c r="AC169" s="34">
        <f t="shared" ref="AC169" si="209">IF(ISNUMBER(AC170), AVERAGE(AC170:AC173), "")</f>
        <v>1.25</v>
      </c>
      <c r="AD169" s="34">
        <f t="shared" ref="AD169" si="210">IF(ISNUMBER(AD170), AVERAGE(AD170:AD173), "")</f>
        <v>3.75</v>
      </c>
      <c r="AE169" s="34">
        <f t="shared" ref="AE169" si="211">IF(ISNUMBER(AE170), AVERAGE(AE170:AE173), "")</f>
        <v>1</v>
      </c>
      <c r="AF169" s="34">
        <f t="shared" ref="AF169" si="212">IF(ISNUMBER(AF170), AVERAGE(AF170:AF173), "")</f>
        <v>3</v>
      </c>
      <c r="AG169" s="34">
        <f t="shared" ref="AG169" si="213">IF(ISNUMBER(AG170), AVERAGE(AG170:AG173), "")</f>
        <v>1</v>
      </c>
      <c r="AH169" s="34">
        <f t="shared" ref="AH169" si="214">IF(ISNUMBER(AH170), AVERAGE(AH170:AH173), "")</f>
        <v>1</v>
      </c>
      <c r="AI169" s="34">
        <f t="shared" ref="AI169" si="215">IF(ISNUMBER(AI170), AVERAGE(AI170:AI173), "")</f>
        <v>4.75</v>
      </c>
      <c r="AJ169" s="34">
        <f t="shared" ref="AJ169" si="216">IF(ISNUMBER(AJ170), AVERAGE(AJ170:AJ173), "")</f>
        <v>1.25</v>
      </c>
      <c r="AK169" s="34"/>
      <c r="AL169" s="34">
        <f t="shared" ref="AL169" si="217">IF(ISNUMBER(AL170), AVERAGE(AL170:AL173), "")</f>
        <v>1.5</v>
      </c>
      <c r="AM169" s="34">
        <f>IF(ISNUMBER(AM170), AVERAGE(AM170:AM173), "")</f>
        <v>1</v>
      </c>
      <c r="AN169" s="34">
        <f t="shared" ref="AN169:BM169" si="218">IF(ISNUMBER(AN170), AVERAGE(AN170:AN173), "")</f>
        <v>4</v>
      </c>
      <c r="AO169" s="34">
        <f t="shared" si="218"/>
        <v>1</v>
      </c>
      <c r="AP169" s="34">
        <f t="shared" si="218"/>
        <v>2.5</v>
      </c>
      <c r="AQ169" s="34">
        <f t="shared" si="218"/>
        <v>1</v>
      </c>
      <c r="AR169" s="34">
        <f t="shared" si="218"/>
        <v>2</v>
      </c>
      <c r="AS169" s="34">
        <f t="shared" si="218"/>
        <v>1</v>
      </c>
      <c r="AT169" s="34">
        <f t="shared" si="218"/>
        <v>2</v>
      </c>
      <c r="AU169" s="34">
        <f t="shared" si="218"/>
        <v>1</v>
      </c>
      <c r="AV169" s="34">
        <f t="shared" si="218"/>
        <v>1</v>
      </c>
      <c r="AW169" s="34">
        <f t="shared" si="218"/>
        <v>1</v>
      </c>
      <c r="AX169" s="34">
        <f t="shared" si="218"/>
        <v>4.25</v>
      </c>
      <c r="AY169" s="34">
        <f t="shared" si="218"/>
        <v>3.75</v>
      </c>
      <c r="AZ169" s="34">
        <f t="shared" si="218"/>
        <v>2</v>
      </c>
      <c r="BA169" s="34">
        <f t="shared" si="218"/>
        <v>1</v>
      </c>
      <c r="BB169" s="34">
        <f t="shared" si="218"/>
        <v>2.5</v>
      </c>
      <c r="BC169" s="34">
        <f t="shared" si="218"/>
        <v>2</v>
      </c>
      <c r="BD169" s="34">
        <f t="shared" si="218"/>
        <v>2.5</v>
      </c>
      <c r="BE169" s="34">
        <f t="shared" si="218"/>
        <v>1</v>
      </c>
      <c r="BF169" s="34">
        <f t="shared" si="218"/>
        <v>1</v>
      </c>
      <c r="BG169" s="34">
        <f t="shared" si="218"/>
        <v>1</v>
      </c>
      <c r="BH169" s="34">
        <f t="shared" si="218"/>
        <v>1</v>
      </c>
      <c r="BI169" s="34">
        <f t="shared" si="218"/>
        <v>1</v>
      </c>
      <c r="BJ169" s="34">
        <f t="shared" si="218"/>
        <v>1.25</v>
      </c>
      <c r="BK169" s="34">
        <f t="shared" si="218"/>
        <v>1</v>
      </c>
      <c r="BL169" s="34">
        <f t="shared" si="218"/>
        <v>1</v>
      </c>
      <c r="BM169" s="34">
        <f t="shared" si="218"/>
        <v>1</v>
      </c>
      <c r="BN169" s="34"/>
      <c r="BO169" s="34"/>
      <c r="BP169" s="34"/>
      <c r="BQ169" s="34"/>
      <c r="BR169" s="34"/>
      <c r="BS169" s="34"/>
      <c r="BT169" s="34"/>
      <c r="BU169" s="34"/>
      <c r="BV169" s="34"/>
      <c r="BW169" s="34"/>
      <c r="BX169" s="34"/>
      <c r="BY169" s="34"/>
      <c r="BZ169" s="34"/>
      <c r="CA169" s="34"/>
      <c r="CB169" s="34"/>
      <c r="CC169" s="34"/>
      <c r="CD169" s="34" t="str">
        <f t="shared" ref="CD169" si="219">IF(ISNUMBER(CD170), AVERAGE(CD170:CD173), "")</f>
        <v/>
      </c>
      <c r="CE169" s="34">
        <f t="shared" si="179"/>
        <v>2.0090909090909093</v>
      </c>
      <c r="CF169" s="34">
        <f t="shared" si="183"/>
        <v>1.387747005344184</v>
      </c>
    </row>
    <row r="170" spans="2:84" ht="42" x14ac:dyDescent="0.15">
      <c r="B170" s="84" t="s">
        <v>486</v>
      </c>
      <c r="C170" s="86" t="s">
        <v>224</v>
      </c>
      <c r="D170" s="2">
        <v>7</v>
      </c>
      <c r="E170" s="13" t="s">
        <v>965</v>
      </c>
      <c r="F170" s="95">
        <f>IF($C170 = "neg", (($D170+1) - VLOOKUP($B170,'Results-formatted 060121'!$A:$AJ,(F$3+2),FALSE)), IF($C170 = "pos-neg", (3+VLOOKUP($B170,'Results-formatted 060121'!$A:$AJ,(F$3+2),FALSE)), VLOOKUP($B170,'Results-formatted 060121'!$A:$AJ,(F$3+2),FALSE)))</f>
        <v>4</v>
      </c>
      <c r="G170" s="95">
        <f>IF($C170 = "neg", (($D170+1) - VLOOKUP($B170,'Results-formatted 060121'!$A:$AJ,(G$3+2),FALSE)), IF($C170 = "pos-neg", (3+VLOOKUP($B170,'Results-formatted 060121'!$A:$AJ,(G$3+2),FALSE)), VLOOKUP($B170,'Results-formatted 060121'!$A:$AJ,(G$3+2),FALSE)))</f>
        <v>4</v>
      </c>
      <c r="H170" s="95">
        <f>IF($C170 = "neg", (($D170+1) - VLOOKUP($B170,'Results-formatted 060121'!$A:$AJ,(H$3+2),FALSE)), IF($C170 = "pos-neg", (3+VLOOKUP($B170,'Results-formatted 060121'!$A:$AJ,(H$3+2),FALSE)), VLOOKUP($B170,'Results-formatted 060121'!$A:$AJ,(H$3+2),FALSE)))</f>
        <v>1</v>
      </c>
      <c r="I170" s="95">
        <f>IF($C170 = "neg", (($D170+1) - VLOOKUP($B170,'Results-formatted 060121'!$A:$AJ,(I$3+2),FALSE)), IF($C170 = "pos-neg", (3+VLOOKUP($B170,'Results-formatted 060121'!$A:$AJ,(I$3+2),FALSE)), VLOOKUP($B170,'Results-formatted 060121'!$A:$AJ,(I$3+2),FALSE)))</f>
        <v>3</v>
      </c>
      <c r="J170" s="95">
        <f>IF($C170 = "neg", (($D170+1) - VLOOKUP($B170,'Results-formatted 060121'!$A:$AJ,(J$3+2),FALSE)), IF($C170 = "pos-neg", (3+VLOOKUP($B170,'Results-formatted 060121'!$A:$AJ,(J$3+2),FALSE)), VLOOKUP($B170,'Results-formatted 060121'!$A:$AJ,(J$3+2),FALSE)))</f>
        <v>4</v>
      </c>
      <c r="K170" s="95">
        <f>IF($C170 = "neg", (($D170+1) - VLOOKUP($B170,'Results-formatted 060121'!$A:$AJ,(K$3+2),FALSE)), IF($C170 = "pos-neg", (3+VLOOKUP($B170,'Results-formatted 060121'!$A:$AJ,(K$3+2),FALSE)), VLOOKUP($B170,'Results-formatted 060121'!$A:$AJ,(K$3+2),FALSE)))</f>
        <v>6</v>
      </c>
      <c r="L170" s="95">
        <f>IF($C170 = "neg", (($D170+1) - VLOOKUP($B170,'Results-formatted 060121'!$A:$AJ,(L$3+2),FALSE)), IF($C170 = "pos-neg", (3+VLOOKUP($B170,'Results-formatted 060121'!$A:$AJ,(L$3+2),FALSE)), VLOOKUP($B170,'Results-formatted 060121'!$A:$AJ,(L$3+2),FALSE)))</f>
        <v>1</v>
      </c>
      <c r="M170" s="95">
        <f>IF($C170 = "neg", (($D170+1) - VLOOKUP($B170,'Results-formatted 060121'!$A:$AJ,(M$3+2),FALSE)), IF($C170 = "pos-neg", (3+VLOOKUP($B170,'Results-formatted 060121'!$A:$AJ,(M$3+2),FALSE)), VLOOKUP($B170,'Results-formatted 060121'!$A:$AJ,(M$3+2),FALSE)))</f>
        <v>2</v>
      </c>
      <c r="N170" s="95">
        <f>IF($C170 = "neg", (($D170+1) - VLOOKUP($B170,'Results-formatted 060121'!$A:$AJ,(N$3+2),FALSE)), IF($C170 = "pos-neg", (3+VLOOKUP($B170,'Results-formatted 060121'!$A:$AJ,(N$3+2),FALSE)), VLOOKUP($B170,'Results-formatted 060121'!$A:$AJ,(N$3+2),FALSE)))</f>
        <v>6</v>
      </c>
      <c r="O170" s="95">
        <f>IF($C170 = "neg", (($D170+1) - VLOOKUP($B170,'Results-formatted 060121'!$A:$AJ,(O$3+2),FALSE)), IF($C170 = "pos-neg", (3+VLOOKUP($B170,'Results-formatted 060121'!$A:$AJ,(O$3+2),FALSE)), VLOOKUP($B170,'Results-formatted 060121'!$A:$AJ,(O$3+2),FALSE)))</f>
        <v>1</v>
      </c>
      <c r="P170" s="95">
        <f>IF($C170 = "neg", (($D170+1) - VLOOKUP($B170,'Results-formatted 060121'!$A:$AJ,(P$3+2),FALSE)), IF($C170 = "pos-neg", (3+VLOOKUP($B170,'Results-formatted 060121'!$A:$AJ,(P$3+2),FALSE)), VLOOKUP($B170,'Results-formatted 060121'!$A:$AJ,(P$3+2),FALSE)))</f>
        <v>2</v>
      </c>
      <c r="Q170" s="95">
        <f>IF($C170 = "neg", (($D170+1) - VLOOKUP($B170,'Results-formatted 060121'!$A:$AJ,(Q$3+2),FALSE)), IF($C170 = "pos-neg", (3+VLOOKUP($B170,'Results-formatted 060121'!$A:$AJ,(Q$3+2),FALSE)), VLOOKUP($B170,'Results-formatted 060121'!$A:$AJ,(Q$3+2),FALSE)))</f>
        <v>1</v>
      </c>
      <c r="R170" s="95">
        <f>IF($C170 = "neg", (($D170+1) - VLOOKUP($B170,'Results-formatted 060121'!$A:$AJ,(R$3+2),FALSE)), IF($C170 = "pos-neg", (3+VLOOKUP($B170,'Results-formatted 060121'!$A:$AJ,(R$3+2),FALSE)), VLOOKUP($B170,'Results-formatted 060121'!$A:$AJ,(R$3+2),FALSE)))</f>
        <v>2</v>
      </c>
      <c r="S170" s="95">
        <f>IF($C170 = "neg", (($D170+1) - VLOOKUP($B170,'Results-formatted 060121'!$A:$AJ,(S$3+2),FALSE)), IF($C170 = "pos-neg", (3+VLOOKUP($B170,'Results-formatted 060121'!$A:$AJ,(S$3+2),FALSE)), VLOOKUP($B170,'Results-formatted 060121'!$A:$AJ,(S$3+2),FALSE)))</f>
        <v>2</v>
      </c>
      <c r="T170" s="95">
        <f>IF($C170 = "neg", (($D170+1) - VLOOKUP($B170,'Results-formatted 060121'!$A:$AJ,(T$3+2),FALSE)), IF($C170 = "pos-neg", (3+VLOOKUP($B170,'Results-formatted 060121'!$A:$AJ,(T$3+2),FALSE)), VLOOKUP($B170,'Results-formatted 060121'!$A:$AJ,(T$3+2),FALSE)))</f>
        <v>1</v>
      </c>
      <c r="U170" s="95">
        <f>IF($C170 = "neg", (($D170+1) - VLOOKUP($B170,'Results-formatted 060121'!$A:$AJ,(U$3+2),FALSE)), IF($C170 = "pos-neg", (3+VLOOKUP($B170,'Results-formatted 060121'!$A:$AJ,(U$3+2),FALSE)), VLOOKUP($B170,'Results-formatted 060121'!$A:$AJ,(U$3+2),FALSE)))</f>
        <v>7</v>
      </c>
      <c r="V170" s="95">
        <f>IF($C170 = "neg", (($D170+1) - VLOOKUP($B170,'Results-formatted 060121'!$A:$AJ,(V$3+2),FALSE)), IF($C170 = "pos-neg", (3+VLOOKUP($B170,'Results-formatted 060121'!$A:$AJ,(V$3+2),FALSE)), VLOOKUP($B170,'Results-formatted 060121'!$A:$AJ,(V$3+2),FALSE)))</f>
        <v>1</v>
      </c>
      <c r="W170" s="95">
        <f>IF($C170 = "neg", (($D170+1) - VLOOKUP($B170,'Results-formatted 060121'!$A:$AJ,(W$3+2),FALSE)), IF($C170 = "pos-neg", (3+VLOOKUP($B170,'Results-formatted 060121'!$A:$AJ,(W$3+2),FALSE)), VLOOKUP($B170,'Results-formatted 060121'!$A:$AJ,(W$3+2),FALSE)))</f>
        <v>2</v>
      </c>
      <c r="X170" s="95">
        <f>IF($C170 = "neg", (($D170+1) - VLOOKUP($B170,'Results-formatted 060121'!$A:$AJ,(X$3+2),FALSE)), IF($C170 = "pos-neg", (3+VLOOKUP($B170,'Results-formatted 060121'!$A:$AJ,(X$3+2),FALSE)), VLOOKUP($B170,'Results-formatted 060121'!$A:$AJ,(X$3+2),FALSE)))</f>
        <v>1</v>
      </c>
      <c r="Y170" s="95">
        <f>IF($C170 = "neg", (($D170+1) - VLOOKUP($B170,'Results-formatted 060121'!$A:$AJ,(Y$3+2),FALSE)), IF($C170 = "pos-neg", (3+VLOOKUP($B170,'Results-formatted 060121'!$A:$AJ,(Y$3+2),FALSE)), VLOOKUP($B170,'Results-formatted 060121'!$A:$AJ,(Y$3+2),FALSE)))</f>
        <v>5</v>
      </c>
      <c r="Z170" s="95">
        <f>IF($C170 = "neg", (($D170+1) - VLOOKUP($B170,'Results-formatted 060121'!$A:$AJ,(Z$3+2),FALSE)), IF($C170 = "pos-neg", (3+VLOOKUP($B170,'Results-formatted 060121'!$A:$AJ,(Z$3+2),FALSE)), VLOOKUP($B170,'Results-formatted 060121'!$A:$AJ,(Z$3+2),FALSE)))</f>
        <v>4</v>
      </c>
      <c r="AA170" s="95">
        <f>IF($C170 = "neg", (($D170+1) - VLOOKUP($B170,'Results-formatted 060121'!$A:$AJ,(AA$3+2),FALSE)), IF($C170 = "pos-neg", (3+VLOOKUP($B170,'Results-formatted 060121'!$A:$AJ,(AA$3+2),FALSE)), VLOOKUP($B170,'Results-formatted 060121'!$A:$AJ,(AA$3+2),FALSE)))</f>
        <v>6</v>
      </c>
      <c r="AB170" s="95">
        <f>IF($C170 = "neg", (($D170+1) - VLOOKUP($B170,'Results-formatted 060121'!$A:$AJ,(AB$3+2),FALSE)), IF($C170 = "pos-neg", (3+VLOOKUP($B170,'Results-formatted 060121'!$A:$AJ,(AB$3+2),FALSE)), VLOOKUP($B170,'Results-formatted 060121'!$A:$AJ,(AB$3+2),FALSE)))</f>
        <v>1</v>
      </c>
      <c r="AC170" s="95">
        <f>IF($C170 = "neg", (($D170+1) - VLOOKUP($B170,'Results-formatted 060121'!$A:$AJ,(AC$3+2),FALSE)), IF($C170 = "pos-neg", (3+VLOOKUP($B170,'Results-formatted 060121'!$A:$AJ,(AC$3+2),FALSE)), VLOOKUP($B170,'Results-formatted 060121'!$A:$AJ,(AC$3+2),FALSE)))</f>
        <v>2</v>
      </c>
      <c r="AD170" s="95">
        <f>IF($C170 = "neg", (($D170+1) - VLOOKUP($B170,'Results-formatted 060121'!$A:$AJ,(AD$3+2),FALSE)), IF($C170 = "pos-neg", (3+VLOOKUP($B170,'Results-formatted 060121'!$A:$AJ,(AD$3+2),FALSE)), VLOOKUP($B170,'Results-formatted 060121'!$A:$AJ,(AD$3+2),FALSE)))</f>
        <v>4</v>
      </c>
      <c r="AE170" s="95">
        <f>IF($C170 = "neg", (($D170+1) - VLOOKUP($B170,'Results-formatted 060121'!$A:$AJ,(AE$3+2),FALSE)), IF($C170 = "pos-neg", (3+VLOOKUP($B170,'Results-formatted 060121'!$A:$AJ,(AE$3+2),FALSE)), VLOOKUP($B170,'Results-formatted 060121'!$A:$AJ,(AE$3+2),FALSE)))</f>
        <v>1</v>
      </c>
      <c r="AF170" s="95">
        <f>IF($C170 = "neg", (($D170+1) - VLOOKUP($B170,'Results-formatted 060121'!$A:$AJ,(AF$3+2),FALSE)), IF($C170 = "pos-neg", (3+VLOOKUP($B170,'Results-formatted 060121'!$A:$AJ,(AF$3+2),FALSE)), VLOOKUP($B170,'Results-formatted 060121'!$A:$AJ,(AF$3+2),FALSE)))</f>
        <v>2</v>
      </c>
      <c r="AG170" s="95">
        <f>IF($C170 = "neg", (($D170+1) - VLOOKUP($B170,'Results-formatted 060121'!$A:$AJ,(AG$3+2),FALSE)), IF($C170 = "pos-neg", (3+VLOOKUP($B170,'Results-formatted 060121'!$A:$AJ,(AG$3+2),FALSE)), VLOOKUP($B170,'Results-formatted 060121'!$A:$AJ,(AG$3+2),FALSE)))</f>
        <v>1</v>
      </c>
      <c r="AH170" s="95">
        <f>IF($C170 = "neg", (($D170+1) - VLOOKUP($B170,'Results-formatted 060121'!$A:$AJ,(AH$3+2),FALSE)), IF($C170 = "pos-neg", (3+VLOOKUP($B170,'Results-formatted 060121'!$A:$AJ,(AH$3+2),FALSE)), VLOOKUP($B170,'Results-formatted 060121'!$A:$AJ,(AH$3+2),FALSE)))</f>
        <v>1</v>
      </c>
      <c r="AI170" s="95">
        <f>IF($C170 = "neg", (($D170+1) - VLOOKUP($B170,'Results-formatted 060121'!$A:$AJ,(AI$3+2),FALSE)), IF($C170 = "pos-neg", (3+VLOOKUP($B170,'Results-formatted 060121'!$A:$AJ,(AI$3+2),FALSE)), VLOOKUP($B170,'Results-formatted 060121'!$A:$AJ,(AI$3+2),FALSE)))</f>
        <v>5</v>
      </c>
      <c r="AJ170" s="95">
        <f>IF($C170 = "neg", (($D170+1) - VLOOKUP($B170,'Results-formatted 060121'!$A:$AJ,(AJ$3+2),FALSE)), IF($C170 = "pos-neg", (3+VLOOKUP($B170,'Results-formatted 060121'!$A:$AJ,(AJ$3+2),FALSE)), VLOOKUP($B170,'Results-formatted 060121'!$A:$AJ,(AJ$3+2),FALSE)))</f>
        <v>1</v>
      </c>
      <c r="AK170" s="95">
        <f>IF($C170 = "neg", (($D170+1) - VLOOKUP($B170,'Results-formatted 060121'!$A:$AJ,(AK$3+2),FALSE)), IF($C170 = "pos-neg", (3+VLOOKUP($B170,'Results-formatted 060121'!$A:$AJ,(AK$3+2),FALSE)), VLOOKUP($B170,'Results-formatted 060121'!$A:$AJ,(AK$3+2),FALSE)))</f>
        <v>6</v>
      </c>
      <c r="AL170" s="95">
        <f>IF($C170 = "neg", (($D170+1) - VLOOKUP($B170,'Results-formatted 060121'!$A:$AJ,(AL$3+2),FALSE)), IF($C170 = "pos-neg", (3+VLOOKUP($B170,'Results-formatted 060121'!$A:$AJ,(AL$3+2),FALSE)), VLOOKUP($B170,'Results-formatted 060121'!$A:$AJ,(AL$3+2),FALSE)))</f>
        <v>2</v>
      </c>
      <c r="AM170" s="95">
        <f>IF($C170 = "neg", (($D170+1) - VLOOKUP($B170,'Results-formatted 060121'!$A:AJ,(AM$3+2),FALSE)), IF($C170 = "pos-neg", (3+VLOOKUP($B170,'Results-formatted 060121'!$A:AJ,(AM$3+2),FALSE)), VLOOKUP($B170,'Results-formatted 060121'!$A:AJ,(AM$3+2),FALSE)))</f>
        <v>1</v>
      </c>
      <c r="AN170" s="95">
        <f>IF($C170 = "neg", (($D170+1) - VLOOKUP($B170,'Results-formatted 060121'!$A:AK,(AN$3+2),FALSE)), IF($C170 = "pos-neg", (3+VLOOKUP($B170,'Results-formatted 060121'!$A:AK,(AN$3+2),FALSE)), VLOOKUP($B170,'Results-formatted 060121'!$A:AK,(AN$3+2),FALSE)))</f>
        <v>5</v>
      </c>
      <c r="AO170" s="95">
        <f>IF($C170 = "neg", (($D170+1) - VLOOKUP($B170,'Results-formatted 060121'!$A:AL,(AO$3+2),FALSE)), IF($C170 = "pos-neg", (3+VLOOKUP($B170,'Results-formatted 060121'!$A:AL,(AO$3+2),FALSE)), VLOOKUP($B170,'Results-formatted 060121'!$A:AL,(AO$3+2),FALSE)))</f>
        <v>1</v>
      </c>
      <c r="AP170" s="95">
        <f>IF($C170 = "neg", (($D170+1) - VLOOKUP($B170,'Results-formatted 060121'!$A:AM,(AP$3+2),FALSE)), IF($C170 = "pos-neg", (3+VLOOKUP($B170,'Results-formatted 060121'!$A:AM,(AP$3+2),FALSE)), VLOOKUP($B170,'Results-formatted 060121'!$A:AM,(AP$3+2),FALSE)))</f>
        <v>3</v>
      </c>
      <c r="AQ170" s="95">
        <f>IF($C170 = "neg", (($D170+1) - VLOOKUP($B170,'Results-formatted 060121'!$A:AN,(AQ$3+2),FALSE)), IF($C170 = "pos-neg", (3+VLOOKUP($B170,'Results-formatted 060121'!$A:AN,(AQ$3+2),FALSE)), VLOOKUP($B170,'Results-formatted 060121'!$A:AN,(AQ$3+2),FALSE)))</f>
        <v>1</v>
      </c>
      <c r="AR170" s="95">
        <f>IF($C170 = "neg", (($D170+1) - VLOOKUP($B170,'Results-formatted 060121'!$A:AO,(AR$3+2),FALSE)), IF($C170 = "pos-neg", (3+VLOOKUP($B170,'Results-formatted 060121'!$A:AO,(AR$3+2),FALSE)), VLOOKUP($B170,'Results-formatted 060121'!$A:AO,(AR$3+2),FALSE)))</f>
        <v>1</v>
      </c>
      <c r="AS170" s="95">
        <f>IF($C170 = "neg", (($D170+1) - VLOOKUP($B170,'Results-formatted 060121'!$A:AP,(AS$3+2),FALSE)), IF($C170 = "pos-neg", (3+VLOOKUP($B170,'Results-formatted 060121'!$A:AP,(AS$3+2),FALSE)), VLOOKUP($B170,'Results-formatted 060121'!$A:AP,(AS$3+2),FALSE)))</f>
        <v>1</v>
      </c>
      <c r="AT170" s="95">
        <f>IF($C170 = "neg", (($D170+1) - VLOOKUP($B170,'Results-formatted 060121'!$A:AQ,(AT$3+2),FALSE)), IF($C170 = "pos-neg", (3+VLOOKUP($B170,'Results-formatted 060121'!$A:AQ,(AT$3+2),FALSE)), VLOOKUP($B170,'Results-formatted 060121'!$A:AQ,(AT$3+2),FALSE)))</f>
        <v>5</v>
      </c>
      <c r="AU170" s="95">
        <f>IF($C170 = "neg", (($D170+1) - VLOOKUP($B170,'Results-formatted 060121'!$A:AR,(AU$3+2),FALSE)), IF($C170 = "pos-neg", (3+VLOOKUP($B170,'Results-formatted 060121'!$A:AR,(AU$3+2),FALSE)), VLOOKUP($B170,'Results-formatted 060121'!$A:AR,(AU$3+2),FALSE)))</f>
        <v>1</v>
      </c>
      <c r="AV170" s="95">
        <f>IF($C170 = "neg", (($D170+1) - VLOOKUP($B170,'Results-formatted 060121'!$A:AS,(AV$3+2),FALSE)), IF($C170 = "pos-neg", (3+VLOOKUP($B170,'Results-formatted 060121'!$A:AS,(AV$3+2),FALSE)), VLOOKUP($B170,'Results-formatted 060121'!$A:AS,(AV$3+2),FALSE)))</f>
        <v>1</v>
      </c>
      <c r="AW170" s="95">
        <f>IF($C170 = "neg", (($D170+1) - VLOOKUP($B170,'Results-formatted 060121'!$A:AT,(AW$3+2),FALSE)), IF($C170 = "pos-neg", (3+VLOOKUP($B170,'Results-formatted 060121'!$A:AT,(AW$3+2),FALSE)), VLOOKUP($B170,'Results-formatted 060121'!$A:AT,(AW$3+2),FALSE)))</f>
        <v>1</v>
      </c>
      <c r="AX170" s="95">
        <f>IF($C170 = "neg", (($D170+1) - VLOOKUP($B170,'Results-formatted 060121'!$A:AU,(AX$3+2),FALSE)), IF($C170 = "pos-neg", (3+VLOOKUP($B170,'Results-formatted 060121'!$A:AU,(AX$3+2),FALSE)), VLOOKUP($B170,'Results-formatted 060121'!$A:AU,(AX$3+2),FALSE)))</f>
        <v>1</v>
      </c>
      <c r="AY170" s="95">
        <f>IF($C170 = "neg", (($D170+1) - VLOOKUP($B170,'Results-formatted 060121'!$A:AV,(AY$3+2),FALSE)), IF($C170 = "pos-neg", (3+VLOOKUP($B170,'Results-formatted 060121'!$A:AV,(AY$3+2),FALSE)), VLOOKUP($B170,'Results-formatted 060121'!$A:AV,(AY$3+2),FALSE)))</f>
        <v>4</v>
      </c>
      <c r="AZ170" s="95">
        <f>IF($C170 = "neg", (($D170+1) - VLOOKUP($B170,'Results-formatted 060121'!$A:AW,(AZ$3+2),FALSE)), IF($C170 = "pos-neg", (3+VLOOKUP($B170,'Results-formatted 060121'!$A:AW,(AZ$3+2),FALSE)), VLOOKUP($B170,'Results-formatted 060121'!$A:AW,(AZ$3+2),FALSE)))</f>
        <v>1</v>
      </c>
      <c r="BA170" s="95">
        <f>IF($C170 = "neg", (($D170+1) - VLOOKUP($B170,'Results-formatted 060121'!$A:AX,(BA$3+2),FALSE)), IF($C170 = "pos-neg", (3+VLOOKUP($B170,'Results-formatted 060121'!$A:AX,(BA$3+2),FALSE)), VLOOKUP($B170,'Results-formatted 060121'!$A:AX,(BA$3+2),FALSE)))</f>
        <v>1</v>
      </c>
      <c r="BB170" s="95">
        <f>IF($C170 = "neg", (($D170+1) - VLOOKUP($B170,'Results-formatted 060121'!$A:AY,(BB$3+2),FALSE)), IF($C170 = "pos-neg", (3+VLOOKUP($B170,'Results-formatted 060121'!$A:AY,(BB$3+2),FALSE)), VLOOKUP($B170,'Results-formatted 060121'!$A:AY,(BB$3+2),FALSE)))</f>
        <v>3</v>
      </c>
      <c r="BC170" s="95">
        <f>IF($C170 = "neg", (($D170+1) - VLOOKUP($B170,'Results-formatted 060121'!$A:AZ,(BC$3+2),FALSE)), IF($C170 = "pos-neg", (3+VLOOKUP($B170,'Results-formatted 060121'!$A:AZ,(BC$3+2),FALSE)), VLOOKUP($B170,'Results-formatted 060121'!$A:AZ,(BC$3+2),FALSE)))</f>
        <v>2</v>
      </c>
      <c r="BD170" s="95">
        <f>IF($C170 = "neg", (($D170+1) - VLOOKUP($B170,'Results-formatted 060121'!$A:BA,(BD$3+2),FALSE)), IF($C170 = "pos-neg", (3+VLOOKUP($B170,'Results-formatted 060121'!$A:BA,(BD$3+2),FALSE)), VLOOKUP($B170,'Results-formatted 060121'!$A:BA,(BD$3+2),FALSE)))</f>
        <v>1</v>
      </c>
      <c r="BE170" s="95">
        <f>IF($C170 = "neg", (($D170+1) - VLOOKUP($B170,'Results-formatted 060121'!$A:BB,(BE$3+2),FALSE)), IF($C170 = "pos-neg", (3+VLOOKUP($B170,'Results-formatted 060121'!$A:BB,(BE$3+2),FALSE)), VLOOKUP($B170,'Results-formatted 060121'!$A:BB,(BE$3+2),FALSE)))</f>
        <v>1</v>
      </c>
      <c r="BF170" s="95">
        <f>IF($C170 = "neg", (($D170+1) - VLOOKUP($B170,'Results-formatted 060121'!$A:BC,(BF$3+2),FALSE)), IF($C170 = "pos-neg", (3+VLOOKUP($B170,'Results-formatted 060121'!$A:BC,(BF$3+2),FALSE)), VLOOKUP($B170,'Results-formatted 060121'!$A:BC,(BF$3+2),FALSE)))</f>
        <v>1</v>
      </c>
      <c r="BG170" s="95">
        <f>IF($C170 = "neg", (($D170+1) - VLOOKUP($B170,'Results-formatted 060121'!$A:BD,(BG$3+2),FALSE)), IF($C170 = "pos-neg", (3+VLOOKUP($B170,'Results-formatted 060121'!$A:BD,(BG$3+2),FALSE)), VLOOKUP($B170,'Results-formatted 060121'!$A:BD,(BG$3+2),FALSE)))</f>
        <v>1</v>
      </c>
      <c r="BH170" s="95">
        <f>IF($C170 = "neg", (($D170+1) - VLOOKUP($B170,'Results-formatted 060121'!$A:BE,(BH$3+2),FALSE)), IF($C170 = "pos-neg", (3+VLOOKUP($B170,'Results-formatted 060121'!$A:BE,(BH$3+2),FALSE)), VLOOKUP($B170,'Results-formatted 060121'!$A:BE,(BH$3+2),FALSE)))</f>
        <v>1</v>
      </c>
      <c r="BI170" s="95">
        <f>IF($C170 = "neg", (($D170+1) - VLOOKUP($B170,'Results-formatted 060121'!$A:BF,(BI$3+2),FALSE)), IF($C170 = "pos-neg", (3+VLOOKUP($B170,'Results-formatted 060121'!$A:BF,(BI$3+2),FALSE)), VLOOKUP($B170,'Results-formatted 060121'!$A:BF,(BI$3+2),FALSE)))</f>
        <v>1</v>
      </c>
      <c r="BJ170" s="95">
        <f>IF($C170 = "neg", (($D170+1) - VLOOKUP($B170,'Results-formatted 060121'!$A:BG,(BJ$3+2),FALSE)), IF($C170 = "pos-neg", (3+VLOOKUP($B170,'Results-formatted 060121'!$A:BG,(BJ$3+2),FALSE)), VLOOKUP($B170,'Results-formatted 060121'!$A:BG,(BJ$3+2),FALSE)))</f>
        <v>1</v>
      </c>
      <c r="BK170" s="95">
        <f>IF($C170 = "neg", (($D170+1) - VLOOKUP($B170,'Results-formatted 060121'!$A:BH,(BK$3+2),FALSE)), IF($C170 = "pos-neg", (3+VLOOKUP($B170,'Results-formatted 060121'!$A:BH,(BK$3+2),FALSE)), VLOOKUP($B170,'Results-formatted 060121'!$A:BH,(BK$3+2),FALSE)))</f>
        <v>1</v>
      </c>
      <c r="BL170" s="95">
        <f>IF($C170 = "neg", (($D170+1) - VLOOKUP($B170,'Results-formatted 060121'!$A:BI,(BL$3+2),FALSE)), IF($C170 = "pos-neg", (3+VLOOKUP($B170,'Results-formatted 060121'!$A:BI,(BL$3+2),FALSE)), VLOOKUP($B170,'Results-formatted 060121'!$A:BI,(BL$3+2),FALSE)))</f>
        <v>1</v>
      </c>
      <c r="BM170" s="95">
        <f>IF($C170 = "neg", (($D170+1) - VLOOKUP($B170,'Results-formatted 060121'!$A:BJ,(BM$3+2),FALSE)), IF($C170 = "pos-neg", (3+VLOOKUP($B170,'Results-formatted 060121'!$A:BJ,(BM$3+2),FALSE)), VLOOKUP($B170,'Results-formatted 060121'!$A:BJ,(BM$3+2),FALSE)))</f>
        <v>1</v>
      </c>
      <c r="BN170" s="95"/>
      <c r="BO170" s="95"/>
      <c r="BP170" s="95"/>
      <c r="BQ170" s="95"/>
      <c r="BR170" s="95"/>
      <c r="BS170" s="95"/>
      <c r="BT170" s="95"/>
      <c r="BU170" s="95"/>
      <c r="BV170" s="95"/>
      <c r="BW170" s="95"/>
      <c r="BX170" s="95"/>
      <c r="BY170" s="95"/>
      <c r="BZ170" s="95"/>
      <c r="CA170" s="95"/>
      <c r="CB170" s="95"/>
      <c r="CC170" s="95"/>
      <c r="CD170" s="99"/>
      <c r="CE170" s="25">
        <f t="shared" si="179"/>
        <v>2.25</v>
      </c>
      <c r="CF170" s="25">
        <f t="shared" si="183"/>
        <v>1.7527218542327487</v>
      </c>
    </row>
    <row r="171" spans="2:84" ht="42" x14ac:dyDescent="0.15">
      <c r="B171" s="84" t="s">
        <v>487</v>
      </c>
      <c r="C171" s="86" t="s">
        <v>224</v>
      </c>
      <c r="D171" s="2">
        <v>7</v>
      </c>
      <c r="E171" s="13" t="s">
        <v>966</v>
      </c>
      <c r="F171" s="95">
        <f>IF($C171 = "neg", (($D171+1) - VLOOKUP($B171,'Results-formatted 060121'!$A:$AJ,(F$3+2),FALSE)), IF($C171 = "pos-neg", (3+VLOOKUP($B171,'Results-formatted 060121'!$A:$AJ,(F$3+2),FALSE)), VLOOKUP($B171,'Results-formatted 060121'!$A:$AJ,(F$3+2),FALSE)))</f>
        <v>4</v>
      </c>
      <c r="G171" s="95">
        <f>IF($C171 = "neg", (($D171+1) - VLOOKUP($B171,'Results-formatted 060121'!$A:$AJ,(G$3+2),FALSE)), IF($C171 = "pos-neg", (3+VLOOKUP($B171,'Results-formatted 060121'!$A:$AJ,(G$3+2),FALSE)), VLOOKUP($B171,'Results-formatted 060121'!$A:$AJ,(G$3+2),FALSE)))</f>
        <v>4</v>
      </c>
      <c r="H171" s="95">
        <f>IF($C171 = "neg", (($D171+1) - VLOOKUP($B171,'Results-formatted 060121'!$A:$AJ,(H$3+2),FALSE)), IF($C171 = "pos-neg", (3+VLOOKUP($B171,'Results-formatted 060121'!$A:$AJ,(H$3+2),FALSE)), VLOOKUP($B171,'Results-formatted 060121'!$A:$AJ,(H$3+2),FALSE)))</f>
        <v>1</v>
      </c>
      <c r="I171" s="95">
        <f>IF($C171 = "neg", (($D171+1) - VLOOKUP($B171,'Results-formatted 060121'!$A:$AJ,(I$3+2),FALSE)), IF($C171 = "pos-neg", (3+VLOOKUP($B171,'Results-formatted 060121'!$A:$AJ,(I$3+2),FALSE)), VLOOKUP($B171,'Results-formatted 060121'!$A:$AJ,(I$3+2),FALSE)))</f>
        <v>1</v>
      </c>
      <c r="J171" s="95">
        <f>IF($C171 = "neg", (($D171+1) - VLOOKUP($B171,'Results-formatted 060121'!$A:$AJ,(J$3+2),FALSE)), IF($C171 = "pos-neg", (3+VLOOKUP($B171,'Results-formatted 060121'!$A:$AJ,(J$3+2),FALSE)), VLOOKUP($B171,'Results-formatted 060121'!$A:$AJ,(J$3+2),FALSE)))</f>
        <v>4</v>
      </c>
      <c r="K171" s="95">
        <f>IF($C171 = "neg", (($D171+1) - VLOOKUP($B171,'Results-formatted 060121'!$A:$AJ,(K$3+2),FALSE)), IF($C171 = "pos-neg", (3+VLOOKUP($B171,'Results-formatted 060121'!$A:$AJ,(K$3+2),FALSE)), VLOOKUP($B171,'Results-formatted 060121'!$A:$AJ,(K$3+2),FALSE)))</f>
        <v>7</v>
      </c>
      <c r="L171" s="95">
        <f>IF($C171 = "neg", (($D171+1) - VLOOKUP($B171,'Results-formatted 060121'!$A:$AJ,(L$3+2),FALSE)), IF($C171 = "pos-neg", (3+VLOOKUP($B171,'Results-formatted 060121'!$A:$AJ,(L$3+2),FALSE)), VLOOKUP($B171,'Results-formatted 060121'!$A:$AJ,(L$3+2),FALSE)))</f>
        <v>1</v>
      </c>
      <c r="M171" s="95">
        <f>IF($C171 = "neg", (($D171+1) - VLOOKUP($B171,'Results-formatted 060121'!$A:$AJ,(M$3+2),FALSE)), IF($C171 = "pos-neg", (3+VLOOKUP($B171,'Results-formatted 060121'!$A:$AJ,(M$3+2),FALSE)), VLOOKUP($B171,'Results-formatted 060121'!$A:$AJ,(M$3+2),FALSE)))</f>
        <v>1</v>
      </c>
      <c r="N171" s="95">
        <f>IF($C171 = "neg", (($D171+1) - VLOOKUP($B171,'Results-formatted 060121'!$A:$AJ,(N$3+2),FALSE)), IF($C171 = "pos-neg", (3+VLOOKUP($B171,'Results-formatted 060121'!$A:$AJ,(N$3+2),FALSE)), VLOOKUP($B171,'Results-formatted 060121'!$A:$AJ,(N$3+2),FALSE)))</f>
        <v>5</v>
      </c>
      <c r="O171" s="95">
        <f>IF($C171 = "neg", (($D171+1) - VLOOKUP($B171,'Results-formatted 060121'!$A:$AJ,(O$3+2),FALSE)), IF($C171 = "pos-neg", (3+VLOOKUP($B171,'Results-formatted 060121'!$A:$AJ,(O$3+2),FALSE)), VLOOKUP($B171,'Results-formatted 060121'!$A:$AJ,(O$3+2),FALSE)))</f>
        <v>1</v>
      </c>
      <c r="P171" s="95">
        <f>IF($C171 = "neg", (($D171+1) - VLOOKUP($B171,'Results-formatted 060121'!$A:$AJ,(P$3+2),FALSE)), IF($C171 = "pos-neg", (3+VLOOKUP($B171,'Results-formatted 060121'!$A:$AJ,(P$3+2),FALSE)), VLOOKUP($B171,'Results-formatted 060121'!$A:$AJ,(P$3+2),FALSE)))</f>
        <v>2</v>
      </c>
      <c r="Q171" s="95">
        <f>IF($C171 = "neg", (($D171+1) - VLOOKUP($B171,'Results-formatted 060121'!$A:$AJ,(Q$3+2),FALSE)), IF($C171 = "pos-neg", (3+VLOOKUP($B171,'Results-formatted 060121'!$A:$AJ,(Q$3+2),FALSE)), VLOOKUP($B171,'Results-formatted 060121'!$A:$AJ,(Q$3+2),FALSE)))</f>
        <v>1</v>
      </c>
      <c r="R171" s="95">
        <f>IF($C171 = "neg", (($D171+1) - VLOOKUP($B171,'Results-formatted 060121'!$A:$AJ,(R$3+2),FALSE)), IF($C171 = "pos-neg", (3+VLOOKUP($B171,'Results-formatted 060121'!$A:$AJ,(R$3+2),FALSE)), VLOOKUP($B171,'Results-formatted 060121'!$A:$AJ,(R$3+2),FALSE)))</f>
        <v>1</v>
      </c>
      <c r="S171" s="95">
        <f>IF($C171 = "neg", (($D171+1) - VLOOKUP($B171,'Results-formatted 060121'!$A:$AJ,(S$3+2),FALSE)), IF($C171 = "pos-neg", (3+VLOOKUP($B171,'Results-formatted 060121'!$A:$AJ,(S$3+2),FALSE)), VLOOKUP($B171,'Results-formatted 060121'!$A:$AJ,(S$3+2),FALSE)))</f>
        <v>1</v>
      </c>
      <c r="T171" s="95">
        <f>IF($C171 = "neg", (($D171+1) - VLOOKUP($B171,'Results-formatted 060121'!$A:$AJ,(T$3+2),FALSE)), IF($C171 = "pos-neg", (3+VLOOKUP($B171,'Results-formatted 060121'!$A:$AJ,(T$3+2),FALSE)), VLOOKUP($B171,'Results-formatted 060121'!$A:$AJ,(T$3+2),FALSE)))</f>
        <v>1</v>
      </c>
      <c r="U171" s="95">
        <f>IF($C171 = "neg", (($D171+1) - VLOOKUP($B171,'Results-formatted 060121'!$A:$AJ,(U$3+2),FALSE)), IF($C171 = "pos-neg", (3+VLOOKUP($B171,'Results-formatted 060121'!$A:$AJ,(U$3+2),FALSE)), VLOOKUP($B171,'Results-formatted 060121'!$A:$AJ,(U$3+2),FALSE)))</f>
        <v>7</v>
      </c>
      <c r="V171" s="95">
        <f>IF($C171 = "neg", (($D171+1) - VLOOKUP($B171,'Results-formatted 060121'!$A:$AJ,(V$3+2),FALSE)), IF($C171 = "pos-neg", (3+VLOOKUP($B171,'Results-formatted 060121'!$A:$AJ,(V$3+2),FALSE)), VLOOKUP($B171,'Results-formatted 060121'!$A:$AJ,(V$3+2),FALSE)))</f>
        <v>1</v>
      </c>
      <c r="W171" s="95">
        <f>IF($C171 = "neg", (($D171+1) - VLOOKUP($B171,'Results-formatted 060121'!$A:$AJ,(W$3+2),FALSE)), IF($C171 = "pos-neg", (3+VLOOKUP($B171,'Results-formatted 060121'!$A:$AJ,(W$3+2),FALSE)), VLOOKUP($B171,'Results-formatted 060121'!$A:$AJ,(W$3+2),FALSE)))</f>
        <v>2</v>
      </c>
      <c r="X171" s="95">
        <f>IF($C171 = "neg", (($D171+1) - VLOOKUP($B171,'Results-formatted 060121'!$A:$AJ,(X$3+2),FALSE)), IF($C171 = "pos-neg", (3+VLOOKUP($B171,'Results-formatted 060121'!$A:$AJ,(X$3+2),FALSE)), VLOOKUP($B171,'Results-formatted 060121'!$A:$AJ,(X$3+2),FALSE)))</f>
        <v>1</v>
      </c>
      <c r="Y171" s="95">
        <f>IF($C171 = "neg", (($D171+1) - VLOOKUP($B171,'Results-formatted 060121'!$A:$AJ,(Y$3+2),FALSE)), IF($C171 = "pos-neg", (3+VLOOKUP($B171,'Results-formatted 060121'!$A:$AJ,(Y$3+2),FALSE)), VLOOKUP($B171,'Results-formatted 060121'!$A:$AJ,(Y$3+2),FALSE)))</f>
        <v>5</v>
      </c>
      <c r="Z171" s="95">
        <f>IF($C171 = "neg", (($D171+1) - VLOOKUP($B171,'Results-formatted 060121'!$A:$AJ,(Z$3+2),FALSE)), IF($C171 = "pos-neg", (3+VLOOKUP($B171,'Results-formatted 060121'!$A:$AJ,(Z$3+2),FALSE)), VLOOKUP($B171,'Results-formatted 060121'!$A:$AJ,(Z$3+2),FALSE)))</f>
        <v>3</v>
      </c>
      <c r="AA171" s="95">
        <f>IF($C171 = "neg", (($D171+1) - VLOOKUP($B171,'Results-formatted 060121'!$A:$AJ,(AA$3+2),FALSE)), IF($C171 = "pos-neg", (3+VLOOKUP($B171,'Results-formatted 060121'!$A:$AJ,(AA$3+2),FALSE)), VLOOKUP($B171,'Results-formatted 060121'!$A:$AJ,(AA$3+2),FALSE)))</f>
        <v>1</v>
      </c>
      <c r="AB171" s="95">
        <f>IF($C171 = "neg", (($D171+1) - VLOOKUP($B171,'Results-formatted 060121'!$A:$AJ,(AB$3+2),FALSE)), IF($C171 = "pos-neg", (3+VLOOKUP($B171,'Results-formatted 060121'!$A:$AJ,(AB$3+2),FALSE)), VLOOKUP($B171,'Results-formatted 060121'!$A:$AJ,(AB$3+2),FALSE)))</f>
        <v>1</v>
      </c>
      <c r="AC171" s="95">
        <f>IF($C171 = "neg", (($D171+1) - VLOOKUP($B171,'Results-formatted 060121'!$A:$AJ,(AC$3+2),FALSE)), IF($C171 = "pos-neg", (3+VLOOKUP($B171,'Results-formatted 060121'!$A:$AJ,(AC$3+2),FALSE)), VLOOKUP($B171,'Results-formatted 060121'!$A:$AJ,(AC$3+2),FALSE)))</f>
        <v>1</v>
      </c>
      <c r="AD171" s="95">
        <f>IF($C171 = "neg", (($D171+1) - VLOOKUP($B171,'Results-formatted 060121'!$A:$AJ,(AD$3+2),FALSE)), IF($C171 = "pos-neg", (3+VLOOKUP($B171,'Results-formatted 060121'!$A:$AJ,(AD$3+2),FALSE)), VLOOKUP($B171,'Results-formatted 060121'!$A:$AJ,(AD$3+2),FALSE)))</f>
        <v>3</v>
      </c>
      <c r="AE171" s="95">
        <f>IF($C171 = "neg", (($D171+1) - VLOOKUP($B171,'Results-formatted 060121'!$A:$AJ,(AE$3+2),FALSE)), IF($C171 = "pos-neg", (3+VLOOKUP($B171,'Results-formatted 060121'!$A:$AJ,(AE$3+2),FALSE)), VLOOKUP($B171,'Results-formatted 060121'!$A:$AJ,(AE$3+2),FALSE)))</f>
        <v>1</v>
      </c>
      <c r="AF171" s="95">
        <f>IF($C171 = "neg", (($D171+1) - VLOOKUP($B171,'Results-formatted 060121'!$A:$AJ,(AF$3+2),FALSE)), IF($C171 = "pos-neg", (3+VLOOKUP($B171,'Results-formatted 060121'!$A:$AJ,(AF$3+2),FALSE)), VLOOKUP($B171,'Results-formatted 060121'!$A:$AJ,(AF$3+2),FALSE)))</f>
        <v>3</v>
      </c>
      <c r="AG171" s="95">
        <f>IF($C171 = "neg", (($D171+1) - VLOOKUP($B171,'Results-formatted 060121'!$A:$AJ,(AG$3+2),FALSE)), IF($C171 = "pos-neg", (3+VLOOKUP($B171,'Results-formatted 060121'!$A:$AJ,(AG$3+2),FALSE)), VLOOKUP($B171,'Results-formatted 060121'!$A:$AJ,(AG$3+2),FALSE)))</f>
        <v>1</v>
      </c>
      <c r="AH171" s="95">
        <f>IF($C171 = "neg", (($D171+1) - VLOOKUP($B171,'Results-formatted 060121'!$A:$AJ,(AH$3+2),FALSE)), IF($C171 = "pos-neg", (3+VLOOKUP($B171,'Results-formatted 060121'!$A:$AJ,(AH$3+2),FALSE)), VLOOKUP($B171,'Results-formatted 060121'!$A:$AJ,(AH$3+2),FALSE)))</f>
        <v>1</v>
      </c>
      <c r="AI171" s="95">
        <f>IF($C171 = "neg", (($D171+1) - VLOOKUP($B171,'Results-formatted 060121'!$A:$AJ,(AI$3+2),FALSE)), IF($C171 = "pos-neg", (3+VLOOKUP($B171,'Results-formatted 060121'!$A:$AJ,(AI$3+2),FALSE)), VLOOKUP($B171,'Results-formatted 060121'!$A:$AJ,(AI$3+2),FALSE)))</f>
        <v>2</v>
      </c>
      <c r="AJ171" s="95">
        <f>IF($C171 = "neg", (($D171+1) - VLOOKUP($B171,'Results-formatted 060121'!$A:$AJ,(AJ$3+2),FALSE)), IF($C171 = "pos-neg", (3+VLOOKUP($B171,'Results-formatted 060121'!$A:$AJ,(AJ$3+2),FALSE)), VLOOKUP($B171,'Results-formatted 060121'!$A:$AJ,(AJ$3+2),FALSE)))</f>
        <v>1</v>
      </c>
      <c r="AK171" s="95">
        <f>IF($C171 = "neg", (($D171+1) - VLOOKUP($B171,'Results-formatted 060121'!$A:$AJ,(AK$3+2),FALSE)), IF($C171 = "pos-neg", (3+VLOOKUP($B171,'Results-formatted 060121'!$A:$AJ,(AK$3+2),FALSE)), VLOOKUP($B171,'Results-formatted 060121'!$A:$AJ,(AK$3+2),FALSE)))</f>
        <v>5</v>
      </c>
      <c r="AL171" s="95">
        <f>IF($C171 = "neg", (($D171+1) - VLOOKUP($B171,'Results-formatted 060121'!$A:$AJ,(AL$3+2),FALSE)), IF($C171 = "pos-neg", (3+VLOOKUP($B171,'Results-formatted 060121'!$A:$AJ,(AL$3+2),FALSE)), VLOOKUP($B171,'Results-formatted 060121'!$A:$AJ,(AL$3+2),FALSE)))</f>
        <v>1</v>
      </c>
      <c r="AM171" s="95">
        <f>IF($C171 = "neg", (($D171+1) - VLOOKUP($B171,'Results-formatted 060121'!$A:AJ,(AM$3+2),FALSE)), IF($C171 = "pos-neg", (3+VLOOKUP($B171,'Results-formatted 060121'!$A:AJ,(AM$3+2),FALSE)), VLOOKUP($B171,'Results-formatted 060121'!$A:AJ,(AM$3+2),FALSE)))</f>
        <v>1</v>
      </c>
      <c r="AN171" s="95">
        <f>IF($C171 = "neg", (($D171+1) - VLOOKUP($B171,'Results-formatted 060121'!$A:AK,(AN$3+2),FALSE)), IF($C171 = "pos-neg", (3+VLOOKUP($B171,'Results-formatted 060121'!$A:AK,(AN$3+2),FALSE)), VLOOKUP($B171,'Results-formatted 060121'!$A:AK,(AN$3+2),FALSE)))</f>
        <v>1</v>
      </c>
      <c r="AO171" s="95">
        <f>IF($C171 = "neg", (($D171+1) - VLOOKUP($B171,'Results-formatted 060121'!$A:AL,(AO$3+2),FALSE)), IF($C171 = "pos-neg", (3+VLOOKUP($B171,'Results-formatted 060121'!$A:AL,(AO$3+2),FALSE)), VLOOKUP($B171,'Results-formatted 060121'!$A:AL,(AO$3+2),FALSE)))</f>
        <v>1</v>
      </c>
      <c r="AP171" s="95">
        <f>IF($C171 = "neg", (($D171+1) - VLOOKUP($B171,'Results-formatted 060121'!$A:AM,(AP$3+2),FALSE)), IF($C171 = "pos-neg", (3+VLOOKUP($B171,'Results-formatted 060121'!$A:AM,(AP$3+2),FALSE)), VLOOKUP($B171,'Results-formatted 060121'!$A:AM,(AP$3+2),FALSE)))</f>
        <v>2</v>
      </c>
      <c r="AQ171" s="95">
        <f>IF($C171 = "neg", (($D171+1) - VLOOKUP($B171,'Results-formatted 060121'!$A:AN,(AQ$3+2),FALSE)), IF($C171 = "pos-neg", (3+VLOOKUP($B171,'Results-formatted 060121'!$A:AN,(AQ$3+2),FALSE)), VLOOKUP($B171,'Results-formatted 060121'!$A:AN,(AQ$3+2),FALSE)))</f>
        <v>1</v>
      </c>
      <c r="AR171" s="95">
        <f>IF($C171 = "neg", (($D171+1) - VLOOKUP($B171,'Results-formatted 060121'!$A:AO,(AR$3+2),FALSE)), IF($C171 = "pos-neg", (3+VLOOKUP($B171,'Results-formatted 060121'!$A:AO,(AR$3+2),FALSE)), VLOOKUP($B171,'Results-formatted 060121'!$A:AO,(AR$3+2),FALSE)))</f>
        <v>1</v>
      </c>
      <c r="AS171" s="95">
        <f>IF($C171 = "neg", (($D171+1) - VLOOKUP($B171,'Results-formatted 060121'!$A:AP,(AS$3+2),FALSE)), IF($C171 = "pos-neg", (3+VLOOKUP($B171,'Results-formatted 060121'!$A:AP,(AS$3+2),FALSE)), VLOOKUP($B171,'Results-formatted 060121'!$A:AP,(AS$3+2),FALSE)))</f>
        <v>1</v>
      </c>
      <c r="AT171" s="95">
        <f>IF($C171 = "neg", (($D171+1) - VLOOKUP($B171,'Results-formatted 060121'!$A:AQ,(AT$3+2),FALSE)), IF($C171 = "pos-neg", (3+VLOOKUP($B171,'Results-formatted 060121'!$A:AQ,(AT$3+2),FALSE)), VLOOKUP($B171,'Results-formatted 060121'!$A:AQ,(AT$3+2),FALSE)))</f>
        <v>1</v>
      </c>
      <c r="AU171" s="95">
        <f>IF($C171 = "neg", (($D171+1) - VLOOKUP($B171,'Results-formatted 060121'!$A:AR,(AU$3+2),FALSE)), IF($C171 = "pos-neg", (3+VLOOKUP($B171,'Results-formatted 060121'!$A:AR,(AU$3+2),FALSE)), VLOOKUP($B171,'Results-formatted 060121'!$A:AR,(AU$3+2),FALSE)))</f>
        <v>1</v>
      </c>
      <c r="AV171" s="95">
        <f>IF($C171 = "neg", (($D171+1) - VLOOKUP($B171,'Results-formatted 060121'!$A:AS,(AV$3+2),FALSE)), IF($C171 = "pos-neg", (3+VLOOKUP($B171,'Results-formatted 060121'!$A:AS,(AV$3+2),FALSE)), VLOOKUP($B171,'Results-formatted 060121'!$A:AS,(AV$3+2),FALSE)))</f>
        <v>1</v>
      </c>
      <c r="AW171" s="95">
        <f>IF($C171 = "neg", (($D171+1) - VLOOKUP($B171,'Results-formatted 060121'!$A:AT,(AW$3+2),FALSE)), IF($C171 = "pos-neg", (3+VLOOKUP($B171,'Results-formatted 060121'!$A:AT,(AW$3+2),FALSE)), VLOOKUP($B171,'Results-formatted 060121'!$A:AT,(AW$3+2),FALSE)))</f>
        <v>1</v>
      </c>
      <c r="AX171" s="95">
        <f>IF($C171 = "neg", (($D171+1) - VLOOKUP($B171,'Results-formatted 060121'!$A:AU,(AX$3+2),FALSE)), IF($C171 = "pos-neg", (3+VLOOKUP($B171,'Results-formatted 060121'!$A:AU,(AX$3+2),FALSE)), VLOOKUP($B171,'Results-formatted 060121'!$A:AU,(AX$3+2),FALSE)))</f>
        <v>4</v>
      </c>
      <c r="AY171" s="95">
        <f>IF($C171 = "neg", (($D171+1) - VLOOKUP($B171,'Results-formatted 060121'!$A:AV,(AY$3+2),FALSE)), IF($C171 = "pos-neg", (3+VLOOKUP($B171,'Results-formatted 060121'!$A:AV,(AY$3+2),FALSE)), VLOOKUP($B171,'Results-formatted 060121'!$A:AV,(AY$3+2),FALSE)))</f>
        <v>5</v>
      </c>
      <c r="AZ171" s="95">
        <f>IF($C171 = "neg", (($D171+1) - VLOOKUP($B171,'Results-formatted 060121'!$A:AW,(AZ$3+2),FALSE)), IF($C171 = "pos-neg", (3+VLOOKUP($B171,'Results-formatted 060121'!$A:AW,(AZ$3+2),FALSE)), VLOOKUP($B171,'Results-formatted 060121'!$A:AW,(AZ$3+2),FALSE)))</f>
        <v>1</v>
      </c>
      <c r="BA171" s="95">
        <f>IF($C171 = "neg", (($D171+1) - VLOOKUP($B171,'Results-formatted 060121'!$A:AX,(BA$3+2),FALSE)), IF($C171 = "pos-neg", (3+VLOOKUP($B171,'Results-formatted 060121'!$A:AX,(BA$3+2),FALSE)), VLOOKUP($B171,'Results-formatted 060121'!$A:AX,(BA$3+2),FALSE)))</f>
        <v>1</v>
      </c>
      <c r="BB171" s="95">
        <f>IF($C171 = "neg", (($D171+1) - VLOOKUP($B171,'Results-formatted 060121'!$A:AY,(BB$3+2),FALSE)), IF($C171 = "pos-neg", (3+VLOOKUP($B171,'Results-formatted 060121'!$A:AY,(BB$3+2),FALSE)), VLOOKUP($B171,'Results-formatted 060121'!$A:AY,(BB$3+2),FALSE)))</f>
        <v>3</v>
      </c>
      <c r="BC171" s="95">
        <f>IF($C171 = "neg", (($D171+1) - VLOOKUP($B171,'Results-formatted 060121'!$A:AZ,(BC$3+2),FALSE)), IF($C171 = "pos-neg", (3+VLOOKUP($B171,'Results-formatted 060121'!$A:AZ,(BC$3+2),FALSE)), VLOOKUP($B171,'Results-formatted 060121'!$A:AZ,(BC$3+2),FALSE)))</f>
        <v>2</v>
      </c>
      <c r="BD171" s="95">
        <f>IF($C171 = "neg", (($D171+1) - VLOOKUP($B171,'Results-formatted 060121'!$A:BA,(BD$3+2),FALSE)), IF($C171 = "pos-neg", (3+VLOOKUP($B171,'Results-formatted 060121'!$A:BA,(BD$3+2),FALSE)), VLOOKUP($B171,'Results-formatted 060121'!$A:BA,(BD$3+2),FALSE)))</f>
        <v>2</v>
      </c>
      <c r="BE171" s="95">
        <f>IF($C171 = "neg", (($D171+1) - VLOOKUP($B171,'Results-formatted 060121'!$A:BB,(BE$3+2),FALSE)), IF($C171 = "pos-neg", (3+VLOOKUP($B171,'Results-formatted 060121'!$A:BB,(BE$3+2),FALSE)), VLOOKUP($B171,'Results-formatted 060121'!$A:BB,(BE$3+2),FALSE)))</f>
        <v>1</v>
      </c>
      <c r="BF171" s="95">
        <f>IF($C171 = "neg", (($D171+1) - VLOOKUP($B171,'Results-formatted 060121'!$A:BC,(BF$3+2),FALSE)), IF($C171 = "pos-neg", (3+VLOOKUP($B171,'Results-formatted 060121'!$A:BC,(BF$3+2),FALSE)), VLOOKUP($B171,'Results-formatted 060121'!$A:BC,(BF$3+2),FALSE)))</f>
        <v>1</v>
      </c>
      <c r="BG171" s="95">
        <f>IF($C171 = "neg", (($D171+1) - VLOOKUP($B171,'Results-formatted 060121'!$A:BD,(BG$3+2),FALSE)), IF($C171 = "pos-neg", (3+VLOOKUP($B171,'Results-formatted 060121'!$A:BD,(BG$3+2),FALSE)), VLOOKUP($B171,'Results-formatted 060121'!$A:BD,(BG$3+2),FALSE)))</f>
        <v>1</v>
      </c>
      <c r="BH171" s="95">
        <f>IF($C171 = "neg", (($D171+1) - VLOOKUP($B171,'Results-formatted 060121'!$A:BE,(BH$3+2),FALSE)), IF($C171 = "pos-neg", (3+VLOOKUP($B171,'Results-formatted 060121'!$A:BE,(BH$3+2),FALSE)), VLOOKUP($B171,'Results-formatted 060121'!$A:BE,(BH$3+2),FALSE)))</f>
        <v>1</v>
      </c>
      <c r="BI171" s="95">
        <f>IF($C171 = "neg", (($D171+1) - VLOOKUP($B171,'Results-formatted 060121'!$A:BF,(BI$3+2),FALSE)), IF($C171 = "pos-neg", (3+VLOOKUP($B171,'Results-formatted 060121'!$A:BF,(BI$3+2),FALSE)), VLOOKUP($B171,'Results-formatted 060121'!$A:BF,(BI$3+2),FALSE)))</f>
        <v>1</v>
      </c>
      <c r="BJ171" s="95">
        <f>IF($C171 = "neg", (($D171+1) - VLOOKUP($B171,'Results-formatted 060121'!$A:BG,(BJ$3+2),FALSE)), IF($C171 = "pos-neg", (3+VLOOKUP($B171,'Results-formatted 060121'!$A:BG,(BJ$3+2),FALSE)), VLOOKUP($B171,'Results-formatted 060121'!$A:BG,(BJ$3+2),FALSE)))</f>
        <v>1</v>
      </c>
      <c r="BK171" s="95">
        <f>IF($C171 = "neg", (($D171+1) - VLOOKUP($B171,'Results-formatted 060121'!$A:BH,(BK$3+2),FALSE)), IF($C171 = "pos-neg", (3+VLOOKUP($B171,'Results-formatted 060121'!$A:BH,(BK$3+2),FALSE)), VLOOKUP($B171,'Results-formatted 060121'!$A:BH,(BK$3+2),FALSE)))</f>
        <v>1</v>
      </c>
      <c r="BL171" s="95">
        <f>IF($C171 = "neg", (($D171+1) - VLOOKUP($B171,'Results-formatted 060121'!$A:BI,(BL$3+2),FALSE)), IF($C171 = "pos-neg", (3+VLOOKUP($B171,'Results-formatted 060121'!$A:BI,(BL$3+2),FALSE)), VLOOKUP($B171,'Results-formatted 060121'!$A:BI,(BL$3+2),FALSE)))</f>
        <v>1</v>
      </c>
      <c r="BM171" s="95">
        <f>IF($C171 = "neg", (($D171+1) - VLOOKUP($B171,'Results-formatted 060121'!$A:BJ,(BM$3+2),FALSE)), IF($C171 = "pos-neg", (3+VLOOKUP($B171,'Results-formatted 060121'!$A:BJ,(BM$3+2),FALSE)), VLOOKUP($B171,'Results-formatted 060121'!$A:BJ,(BM$3+2),FALSE)))</f>
        <v>1</v>
      </c>
      <c r="BN171" s="95"/>
      <c r="BO171" s="95"/>
      <c r="BP171" s="95"/>
      <c r="BQ171" s="95"/>
      <c r="BR171" s="95"/>
      <c r="BS171" s="95"/>
      <c r="BT171" s="95"/>
      <c r="BU171" s="95"/>
      <c r="BV171" s="95"/>
      <c r="BW171" s="95"/>
      <c r="BX171" s="95"/>
      <c r="BY171" s="95"/>
      <c r="BZ171" s="95"/>
      <c r="CA171" s="95"/>
      <c r="CB171" s="95"/>
      <c r="CC171" s="95"/>
      <c r="CD171" s="99"/>
      <c r="CE171" s="25">
        <f t="shared" si="179"/>
        <v>1.9</v>
      </c>
      <c r="CF171" s="25">
        <f t="shared" si="183"/>
        <v>1.5698429156004803</v>
      </c>
    </row>
    <row r="172" spans="2:84" ht="42" x14ac:dyDescent="0.15">
      <c r="B172" s="84" t="s">
        <v>488</v>
      </c>
      <c r="C172" s="86" t="s">
        <v>224</v>
      </c>
      <c r="D172" s="2">
        <v>7</v>
      </c>
      <c r="E172" s="13" t="s">
        <v>967</v>
      </c>
      <c r="F172" s="95">
        <f>IF($C172 = "neg", (($D172+1) - VLOOKUP($B172,'Results-formatted 060121'!$A:$AJ,(F$3+2),FALSE)), IF($C172 = "pos-neg", (3+VLOOKUP($B172,'Results-formatted 060121'!$A:$AJ,(F$3+2),FALSE)), VLOOKUP($B172,'Results-formatted 060121'!$A:$AJ,(F$3+2),FALSE)))</f>
        <v>4</v>
      </c>
      <c r="G172" s="95">
        <f>IF($C172 = "neg", (($D172+1) - VLOOKUP($B172,'Results-formatted 060121'!$A:$AJ,(G$3+2),FALSE)), IF($C172 = "pos-neg", (3+VLOOKUP($B172,'Results-formatted 060121'!$A:$AJ,(G$3+2),FALSE)), VLOOKUP($B172,'Results-formatted 060121'!$A:$AJ,(G$3+2),FALSE)))</f>
        <v>4</v>
      </c>
      <c r="H172" s="95">
        <f>IF($C172 = "neg", (($D172+1) - VLOOKUP($B172,'Results-formatted 060121'!$A:$AJ,(H$3+2),FALSE)), IF($C172 = "pos-neg", (3+VLOOKUP($B172,'Results-formatted 060121'!$A:$AJ,(H$3+2),FALSE)), VLOOKUP($B172,'Results-formatted 060121'!$A:$AJ,(H$3+2),FALSE)))</f>
        <v>4</v>
      </c>
      <c r="I172" s="95">
        <f>IF($C172 = "neg", (($D172+1) - VLOOKUP($B172,'Results-formatted 060121'!$A:$AJ,(I$3+2),FALSE)), IF($C172 = "pos-neg", (3+VLOOKUP($B172,'Results-formatted 060121'!$A:$AJ,(I$3+2),FALSE)), VLOOKUP($B172,'Results-formatted 060121'!$A:$AJ,(I$3+2),FALSE)))</f>
        <v>1</v>
      </c>
      <c r="J172" s="95">
        <f>IF($C172 = "neg", (($D172+1) - VLOOKUP($B172,'Results-formatted 060121'!$A:$AJ,(J$3+2),FALSE)), IF($C172 = "pos-neg", (3+VLOOKUP($B172,'Results-formatted 060121'!$A:$AJ,(J$3+2),FALSE)), VLOOKUP($B172,'Results-formatted 060121'!$A:$AJ,(J$3+2),FALSE)))</f>
        <v>3</v>
      </c>
      <c r="K172" s="95">
        <f>IF($C172 = "neg", (($D172+1) - VLOOKUP($B172,'Results-formatted 060121'!$A:$AJ,(K$3+2),FALSE)), IF($C172 = "pos-neg", (3+VLOOKUP($B172,'Results-formatted 060121'!$A:$AJ,(K$3+2),FALSE)), VLOOKUP($B172,'Results-formatted 060121'!$A:$AJ,(K$3+2),FALSE)))</f>
        <v>6</v>
      </c>
      <c r="L172" s="95">
        <f>IF($C172 = "neg", (($D172+1) - VLOOKUP($B172,'Results-formatted 060121'!$A:$AJ,(L$3+2),FALSE)), IF($C172 = "pos-neg", (3+VLOOKUP($B172,'Results-formatted 060121'!$A:$AJ,(L$3+2),FALSE)), VLOOKUP($B172,'Results-formatted 060121'!$A:$AJ,(L$3+2),FALSE)))</f>
        <v>1</v>
      </c>
      <c r="M172" s="95">
        <f>IF($C172 = "neg", (($D172+1) - VLOOKUP($B172,'Results-formatted 060121'!$A:$AJ,(M$3+2),FALSE)), IF($C172 = "pos-neg", (3+VLOOKUP($B172,'Results-formatted 060121'!$A:$AJ,(M$3+2),FALSE)), VLOOKUP($B172,'Results-formatted 060121'!$A:$AJ,(M$3+2),FALSE)))</f>
        <v>2</v>
      </c>
      <c r="N172" s="95">
        <f>IF($C172 = "neg", (($D172+1) - VLOOKUP($B172,'Results-formatted 060121'!$A:$AJ,(N$3+2),FALSE)), IF($C172 = "pos-neg", (3+VLOOKUP($B172,'Results-formatted 060121'!$A:$AJ,(N$3+2),FALSE)), VLOOKUP($B172,'Results-formatted 060121'!$A:$AJ,(N$3+2),FALSE)))</f>
        <v>5</v>
      </c>
      <c r="O172" s="95">
        <f>IF($C172 = "neg", (($D172+1) - VLOOKUP($B172,'Results-formatted 060121'!$A:$AJ,(O$3+2),FALSE)), IF($C172 = "pos-neg", (3+VLOOKUP($B172,'Results-formatted 060121'!$A:$AJ,(O$3+2),FALSE)), VLOOKUP($B172,'Results-formatted 060121'!$A:$AJ,(O$3+2),FALSE)))</f>
        <v>1</v>
      </c>
      <c r="P172" s="95">
        <f>IF($C172 = "neg", (($D172+1) - VLOOKUP($B172,'Results-formatted 060121'!$A:$AJ,(P$3+2),FALSE)), IF($C172 = "pos-neg", (3+VLOOKUP($B172,'Results-formatted 060121'!$A:$AJ,(P$3+2),FALSE)), VLOOKUP($B172,'Results-formatted 060121'!$A:$AJ,(P$3+2),FALSE)))</f>
        <v>4</v>
      </c>
      <c r="Q172" s="95">
        <f>IF($C172 = "neg", (($D172+1) - VLOOKUP($B172,'Results-formatted 060121'!$A:$AJ,(Q$3+2),FALSE)), IF($C172 = "pos-neg", (3+VLOOKUP($B172,'Results-formatted 060121'!$A:$AJ,(Q$3+2),FALSE)), VLOOKUP($B172,'Results-formatted 060121'!$A:$AJ,(Q$3+2),FALSE)))</f>
        <v>1</v>
      </c>
      <c r="R172" s="95">
        <f>IF($C172 = "neg", (($D172+1) - VLOOKUP($B172,'Results-formatted 060121'!$A:$AJ,(R$3+2),FALSE)), IF($C172 = "pos-neg", (3+VLOOKUP($B172,'Results-formatted 060121'!$A:$AJ,(R$3+2),FALSE)), VLOOKUP($B172,'Results-formatted 060121'!$A:$AJ,(R$3+2),FALSE)))</f>
        <v>1</v>
      </c>
      <c r="S172" s="95">
        <f>IF($C172 = "neg", (($D172+1) - VLOOKUP($B172,'Results-formatted 060121'!$A:$AJ,(S$3+2),FALSE)), IF($C172 = "pos-neg", (3+VLOOKUP($B172,'Results-formatted 060121'!$A:$AJ,(S$3+2),FALSE)), VLOOKUP($B172,'Results-formatted 060121'!$A:$AJ,(S$3+2),FALSE)))</f>
        <v>5</v>
      </c>
      <c r="T172" s="95">
        <f>IF($C172 = "neg", (($D172+1) - VLOOKUP($B172,'Results-formatted 060121'!$A:$AJ,(T$3+2),FALSE)), IF($C172 = "pos-neg", (3+VLOOKUP($B172,'Results-formatted 060121'!$A:$AJ,(T$3+2),FALSE)), VLOOKUP($B172,'Results-formatted 060121'!$A:$AJ,(T$3+2),FALSE)))</f>
        <v>6</v>
      </c>
      <c r="U172" s="95">
        <f>IF($C172 = "neg", (($D172+1) - VLOOKUP($B172,'Results-formatted 060121'!$A:$AJ,(U$3+2),FALSE)), IF($C172 = "pos-neg", (3+VLOOKUP($B172,'Results-formatted 060121'!$A:$AJ,(U$3+2),FALSE)), VLOOKUP($B172,'Results-formatted 060121'!$A:$AJ,(U$3+2),FALSE)))</f>
        <v>7</v>
      </c>
      <c r="V172" s="95">
        <f>IF($C172 = "neg", (($D172+1) - VLOOKUP($B172,'Results-formatted 060121'!$A:$AJ,(V$3+2),FALSE)), IF($C172 = "pos-neg", (3+VLOOKUP($B172,'Results-formatted 060121'!$A:$AJ,(V$3+2),FALSE)), VLOOKUP($B172,'Results-formatted 060121'!$A:$AJ,(V$3+2),FALSE)))</f>
        <v>1</v>
      </c>
      <c r="W172" s="95">
        <f>IF($C172 = "neg", (($D172+1) - VLOOKUP($B172,'Results-formatted 060121'!$A:$AJ,(W$3+2),FALSE)), IF($C172 = "pos-neg", (3+VLOOKUP($B172,'Results-formatted 060121'!$A:$AJ,(W$3+2),FALSE)), VLOOKUP($B172,'Results-formatted 060121'!$A:$AJ,(W$3+2),FALSE)))</f>
        <v>2</v>
      </c>
      <c r="X172" s="95">
        <f>IF($C172 = "neg", (($D172+1) - VLOOKUP($B172,'Results-formatted 060121'!$A:$AJ,(X$3+2),FALSE)), IF($C172 = "pos-neg", (3+VLOOKUP($B172,'Results-formatted 060121'!$A:$AJ,(X$3+2),FALSE)), VLOOKUP($B172,'Results-formatted 060121'!$A:$AJ,(X$3+2),FALSE)))</f>
        <v>5</v>
      </c>
      <c r="Y172" s="95">
        <f>IF($C172 = "neg", (($D172+1) - VLOOKUP($B172,'Results-formatted 060121'!$A:$AJ,(Y$3+2),FALSE)), IF($C172 = "pos-neg", (3+VLOOKUP($B172,'Results-formatted 060121'!$A:$AJ,(Y$3+2),FALSE)), VLOOKUP($B172,'Results-formatted 060121'!$A:$AJ,(Y$3+2),FALSE)))</f>
        <v>2</v>
      </c>
      <c r="Z172" s="95">
        <f>IF($C172 = "neg", (($D172+1) - VLOOKUP($B172,'Results-formatted 060121'!$A:$AJ,(Z$3+2),FALSE)), IF($C172 = "pos-neg", (3+VLOOKUP($B172,'Results-formatted 060121'!$A:$AJ,(Z$3+2),FALSE)), VLOOKUP($B172,'Results-formatted 060121'!$A:$AJ,(Z$3+2),FALSE)))</f>
        <v>3</v>
      </c>
      <c r="AA172" s="95">
        <f>IF($C172 = "neg", (($D172+1) - VLOOKUP($B172,'Results-formatted 060121'!$A:$AJ,(AA$3+2),FALSE)), IF($C172 = "pos-neg", (3+VLOOKUP($B172,'Results-formatted 060121'!$A:$AJ,(AA$3+2),FALSE)), VLOOKUP($B172,'Results-formatted 060121'!$A:$AJ,(AA$3+2),FALSE)))</f>
        <v>6</v>
      </c>
      <c r="AB172" s="95">
        <f>IF($C172 = "neg", (($D172+1) - VLOOKUP($B172,'Results-formatted 060121'!$A:$AJ,(AB$3+2),FALSE)), IF($C172 = "pos-neg", (3+VLOOKUP($B172,'Results-formatted 060121'!$A:$AJ,(AB$3+2),FALSE)), VLOOKUP($B172,'Results-formatted 060121'!$A:$AJ,(AB$3+2),FALSE)))</f>
        <v>1</v>
      </c>
      <c r="AC172" s="95">
        <f>IF($C172 = "neg", (($D172+1) - VLOOKUP($B172,'Results-formatted 060121'!$A:$AJ,(AC$3+2),FALSE)), IF($C172 = "pos-neg", (3+VLOOKUP($B172,'Results-formatted 060121'!$A:$AJ,(AC$3+2),FALSE)), VLOOKUP($B172,'Results-formatted 060121'!$A:$AJ,(AC$3+2),FALSE)))</f>
        <v>1</v>
      </c>
      <c r="AD172" s="95">
        <f>IF($C172 = "neg", (($D172+1) - VLOOKUP($B172,'Results-formatted 060121'!$A:$AJ,(AD$3+2),FALSE)), IF($C172 = "pos-neg", (3+VLOOKUP($B172,'Results-formatted 060121'!$A:$AJ,(AD$3+2),FALSE)), VLOOKUP($B172,'Results-formatted 060121'!$A:$AJ,(AD$3+2),FALSE)))</f>
        <v>4</v>
      </c>
      <c r="AE172" s="95">
        <f>IF($C172 = "neg", (($D172+1) - VLOOKUP($B172,'Results-formatted 060121'!$A:$AJ,(AE$3+2),FALSE)), IF($C172 = "pos-neg", (3+VLOOKUP($B172,'Results-formatted 060121'!$A:$AJ,(AE$3+2),FALSE)), VLOOKUP($B172,'Results-formatted 060121'!$A:$AJ,(AE$3+2),FALSE)))</f>
        <v>1</v>
      </c>
      <c r="AF172" s="95">
        <f>IF($C172 = "neg", (($D172+1) - VLOOKUP($B172,'Results-formatted 060121'!$A:$AJ,(AF$3+2),FALSE)), IF($C172 = "pos-neg", (3+VLOOKUP($B172,'Results-formatted 060121'!$A:$AJ,(AF$3+2),FALSE)), VLOOKUP($B172,'Results-formatted 060121'!$A:$AJ,(AF$3+2),FALSE)))</f>
        <v>4</v>
      </c>
      <c r="AG172" s="95">
        <f>IF($C172 = "neg", (($D172+1) - VLOOKUP($B172,'Results-formatted 060121'!$A:$AJ,(AG$3+2),FALSE)), IF($C172 = "pos-neg", (3+VLOOKUP($B172,'Results-formatted 060121'!$A:$AJ,(AG$3+2),FALSE)), VLOOKUP($B172,'Results-formatted 060121'!$A:$AJ,(AG$3+2),FALSE)))</f>
        <v>1</v>
      </c>
      <c r="AH172" s="95">
        <f>IF($C172 = "neg", (($D172+1) - VLOOKUP($B172,'Results-formatted 060121'!$A:$AJ,(AH$3+2),FALSE)), IF($C172 = "pos-neg", (3+VLOOKUP($B172,'Results-formatted 060121'!$A:$AJ,(AH$3+2),FALSE)), VLOOKUP($B172,'Results-formatted 060121'!$A:$AJ,(AH$3+2),FALSE)))</f>
        <v>1</v>
      </c>
      <c r="AI172" s="95">
        <f>IF($C172 = "neg", (($D172+1) - VLOOKUP($B172,'Results-formatted 060121'!$A:$AJ,(AI$3+2),FALSE)), IF($C172 = "pos-neg", (3+VLOOKUP($B172,'Results-formatted 060121'!$A:$AJ,(AI$3+2),FALSE)), VLOOKUP($B172,'Results-formatted 060121'!$A:$AJ,(AI$3+2),FALSE)))</f>
        <v>6</v>
      </c>
      <c r="AJ172" s="95">
        <f>IF($C172 = "neg", (($D172+1) - VLOOKUP($B172,'Results-formatted 060121'!$A:$AJ,(AJ$3+2),FALSE)), IF($C172 = "pos-neg", (3+VLOOKUP($B172,'Results-formatted 060121'!$A:$AJ,(AJ$3+2),FALSE)), VLOOKUP($B172,'Results-formatted 060121'!$A:$AJ,(AJ$3+2),FALSE)))</f>
        <v>2</v>
      </c>
      <c r="AK172" s="95">
        <f>IF($C172 = "neg", (($D172+1) - VLOOKUP($B172,'Results-formatted 060121'!$A:$AJ,(AK$3+2),FALSE)), IF($C172 = "pos-neg", (3+VLOOKUP($B172,'Results-formatted 060121'!$A:$AJ,(AK$3+2),FALSE)), VLOOKUP($B172,'Results-formatted 060121'!$A:$AJ,(AK$3+2),FALSE)))</f>
        <v>2</v>
      </c>
      <c r="AL172" s="95">
        <f>IF($C172 = "neg", (($D172+1) - VLOOKUP($B172,'Results-formatted 060121'!$A:$AJ,(AL$3+2),FALSE)), IF($C172 = "pos-neg", (3+VLOOKUP($B172,'Results-formatted 060121'!$A:$AJ,(AL$3+2),FALSE)), VLOOKUP($B172,'Results-formatted 060121'!$A:$AJ,(AL$3+2),FALSE)))</f>
        <v>2</v>
      </c>
      <c r="AM172" s="95">
        <f>IF($C172 = "neg", (($D172+1) - VLOOKUP($B172,'Results-formatted 060121'!$A:AJ,(AM$3+2),FALSE)), IF($C172 = "pos-neg", (3+VLOOKUP($B172,'Results-formatted 060121'!$A:AJ,(AM$3+2),FALSE)), VLOOKUP($B172,'Results-formatted 060121'!$A:AJ,(AM$3+2),FALSE)))</f>
        <v>1</v>
      </c>
      <c r="AN172" s="95">
        <f>IF($C172 = "neg", (($D172+1) - VLOOKUP($B172,'Results-formatted 060121'!$A:AK,(AN$3+2),FALSE)), IF($C172 = "pos-neg", (3+VLOOKUP($B172,'Results-formatted 060121'!$A:AK,(AN$3+2),FALSE)), VLOOKUP($B172,'Results-formatted 060121'!$A:AK,(AN$3+2),FALSE)))</f>
        <v>5</v>
      </c>
      <c r="AO172" s="95">
        <f>IF($C172 = "neg", (($D172+1) - VLOOKUP($B172,'Results-formatted 060121'!$A:AL,(AO$3+2),FALSE)), IF($C172 = "pos-neg", (3+VLOOKUP($B172,'Results-formatted 060121'!$A:AL,(AO$3+2),FALSE)), VLOOKUP($B172,'Results-formatted 060121'!$A:AL,(AO$3+2),FALSE)))</f>
        <v>1</v>
      </c>
      <c r="AP172" s="95">
        <f>IF($C172 = "neg", (($D172+1) - VLOOKUP($B172,'Results-formatted 060121'!$A:AM,(AP$3+2),FALSE)), IF($C172 = "pos-neg", (3+VLOOKUP($B172,'Results-formatted 060121'!$A:AM,(AP$3+2),FALSE)), VLOOKUP($B172,'Results-formatted 060121'!$A:AM,(AP$3+2),FALSE)))</f>
        <v>2</v>
      </c>
      <c r="AQ172" s="95">
        <f>IF($C172 = "neg", (($D172+1) - VLOOKUP($B172,'Results-formatted 060121'!$A:AN,(AQ$3+2),FALSE)), IF($C172 = "pos-neg", (3+VLOOKUP($B172,'Results-formatted 060121'!$A:AN,(AQ$3+2),FALSE)), VLOOKUP($B172,'Results-formatted 060121'!$A:AN,(AQ$3+2),FALSE)))</f>
        <v>1</v>
      </c>
      <c r="AR172" s="95">
        <f>IF($C172 = "neg", (($D172+1) - VLOOKUP($B172,'Results-formatted 060121'!$A:AO,(AR$3+2),FALSE)), IF($C172 = "pos-neg", (3+VLOOKUP($B172,'Results-formatted 060121'!$A:AO,(AR$3+2),FALSE)), VLOOKUP($B172,'Results-formatted 060121'!$A:AO,(AR$3+2),FALSE)))</f>
        <v>1</v>
      </c>
      <c r="AS172" s="95">
        <f>IF($C172 = "neg", (($D172+1) - VLOOKUP($B172,'Results-formatted 060121'!$A:AP,(AS$3+2),FALSE)), IF($C172 = "pos-neg", (3+VLOOKUP($B172,'Results-formatted 060121'!$A:AP,(AS$3+2),FALSE)), VLOOKUP($B172,'Results-formatted 060121'!$A:AP,(AS$3+2),FALSE)))</f>
        <v>1</v>
      </c>
      <c r="AT172" s="95">
        <f>IF($C172 = "neg", (($D172+1) - VLOOKUP($B172,'Results-formatted 060121'!$A:AQ,(AT$3+2),FALSE)), IF($C172 = "pos-neg", (3+VLOOKUP($B172,'Results-formatted 060121'!$A:AQ,(AT$3+2),FALSE)), VLOOKUP($B172,'Results-formatted 060121'!$A:AQ,(AT$3+2),FALSE)))</f>
        <v>1</v>
      </c>
      <c r="AU172" s="95">
        <f>IF($C172 = "neg", (($D172+1) - VLOOKUP($B172,'Results-formatted 060121'!$A:AR,(AU$3+2),FALSE)), IF($C172 = "pos-neg", (3+VLOOKUP($B172,'Results-formatted 060121'!$A:AR,(AU$3+2),FALSE)), VLOOKUP($B172,'Results-formatted 060121'!$A:AR,(AU$3+2),FALSE)))</f>
        <v>1</v>
      </c>
      <c r="AV172" s="95">
        <f>IF($C172 = "neg", (($D172+1) - VLOOKUP($B172,'Results-formatted 060121'!$A:AS,(AV$3+2),FALSE)), IF($C172 = "pos-neg", (3+VLOOKUP($B172,'Results-formatted 060121'!$A:AS,(AV$3+2),FALSE)), VLOOKUP($B172,'Results-formatted 060121'!$A:AS,(AV$3+2),FALSE)))</f>
        <v>1</v>
      </c>
      <c r="AW172" s="95">
        <f>IF($C172 = "neg", (($D172+1) - VLOOKUP($B172,'Results-formatted 060121'!$A:AT,(AW$3+2),FALSE)), IF($C172 = "pos-neg", (3+VLOOKUP($B172,'Results-formatted 060121'!$A:AT,(AW$3+2),FALSE)), VLOOKUP($B172,'Results-formatted 060121'!$A:AT,(AW$3+2),FALSE)))</f>
        <v>1</v>
      </c>
      <c r="AX172" s="95">
        <f>IF($C172 = "neg", (($D172+1) - VLOOKUP($B172,'Results-formatted 060121'!$A:AU,(AX$3+2),FALSE)), IF($C172 = "pos-neg", (3+VLOOKUP($B172,'Results-formatted 060121'!$A:AU,(AX$3+2),FALSE)), VLOOKUP($B172,'Results-formatted 060121'!$A:AU,(AX$3+2),FALSE)))</f>
        <v>6</v>
      </c>
      <c r="AY172" s="95">
        <f>IF($C172 = "neg", (($D172+1) - VLOOKUP($B172,'Results-formatted 060121'!$A:AV,(AY$3+2),FALSE)), IF($C172 = "pos-neg", (3+VLOOKUP($B172,'Results-formatted 060121'!$A:AV,(AY$3+2),FALSE)), VLOOKUP($B172,'Results-formatted 060121'!$A:AV,(AY$3+2),FALSE)))</f>
        <v>3</v>
      </c>
      <c r="AZ172" s="95">
        <f>IF($C172 = "neg", (($D172+1) - VLOOKUP($B172,'Results-formatted 060121'!$A:AW,(AZ$3+2),FALSE)), IF($C172 = "pos-neg", (3+VLOOKUP($B172,'Results-formatted 060121'!$A:AW,(AZ$3+2),FALSE)), VLOOKUP($B172,'Results-formatted 060121'!$A:AW,(AZ$3+2),FALSE)))</f>
        <v>4</v>
      </c>
      <c r="BA172" s="95">
        <f>IF($C172 = "neg", (($D172+1) - VLOOKUP($B172,'Results-formatted 060121'!$A:AX,(BA$3+2),FALSE)), IF($C172 = "pos-neg", (3+VLOOKUP($B172,'Results-formatted 060121'!$A:AX,(BA$3+2),FALSE)), VLOOKUP($B172,'Results-formatted 060121'!$A:AX,(BA$3+2),FALSE)))</f>
        <v>1</v>
      </c>
      <c r="BB172" s="95">
        <f>IF($C172 = "neg", (($D172+1) - VLOOKUP($B172,'Results-formatted 060121'!$A:AY,(BB$3+2),FALSE)), IF($C172 = "pos-neg", (3+VLOOKUP($B172,'Results-formatted 060121'!$A:AY,(BB$3+2),FALSE)), VLOOKUP($B172,'Results-formatted 060121'!$A:AY,(BB$3+2),FALSE)))</f>
        <v>2</v>
      </c>
      <c r="BC172" s="95">
        <f>IF($C172 = "neg", (($D172+1) - VLOOKUP($B172,'Results-formatted 060121'!$A:AZ,(BC$3+2),FALSE)), IF($C172 = "pos-neg", (3+VLOOKUP($B172,'Results-formatted 060121'!$A:AZ,(BC$3+2),FALSE)), VLOOKUP($B172,'Results-formatted 060121'!$A:AZ,(BC$3+2),FALSE)))</f>
        <v>2</v>
      </c>
      <c r="BD172" s="95">
        <f>IF($C172 = "neg", (($D172+1) - VLOOKUP($B172,'Results-formatted 060121'!$A:BA,(BD$3+2),FALSE)), IF($C172 = "pos-neg", (3+VLOOKUP($B172,'Results-formatted 060121'!$A:BA,(BD$3+2),FALSE)), VLOOKUP($B172,'Results-formatted 060121'!$A:BA,(BD$3+2),FALSE)))</f>
        <v>4</v>
      </c>
      <c r="BE172" s="95">
        <f>IF($C172 = "neg", (($D172+1) - VLOOKUP($B172,'Results-formatted 060121'!$A:BB,(BE$3+2),FALSE)), IF($C172 = "pos-neg", (3+VLOOKUP($B172,'Results-formatted 060121'!$A:BB,(BE$3+2),FALSE)), VLOOKUP($B172,'Results-formatted 060121'!$A:BB,(BE$3+2),FALSE)))</f>
        <v>1</v>
      </c>
      <c r="BF172" s="95">
        <f>IF($C172 = "neg", (($D172+1) - VLOOKUP($B172,'Results-formatted 060121'!$A:BC,(BF$3+2),FALSE)), IF($C172 = "pos-neg", (3+VLOOKUP($B172,'Results-formatted 060121'!$A:BC,(BF$3+2),FALSE)), VLOOKUP($B172,'Results-formatted 060121'!$A:BC,(BF$3+2),FALSE)))</f>
        <v>1</v>
      </c>
      <c r="BG172" s="95">
        <f>IF($C172 = "neg", (($D172+1) - VLOOKUP($B172,'Results-formatted 060121'!$A:BD,(BG$3+2),FALSE)), IF($C172 = "pos-neg", (3+VLOOKUP($B172,'Results-formatted 060121'!$A:BD,(BG$3+2),FALSE)), VLOOKUP($B172,'Results-formatted 060121'!$A:BD,(BG$3+2),FALSE)))</f>
        <v>1</v>
      </c>
      <c r="BH172" s="95">
        <f>IF($C172 = "neg", (($D172+1) - VLOOKUP($B172,'Results-formatted 060121'!$A:BE,(BH$3+2),FALSE)), IF($C172 = "pos-neg", (3+VLOOKUP($B172,'Results-formatted 060121'!$A:BE,(BH$3+2),FALSE)), VLOOKUP($B172,'Results-formatted 060121'!$A:BE,(BH$3+2),FALSE)))</f>
        <v>1</v>
      </c>
      <c r="BI172" s="95">
        <f>IF($C172 = "neg", (($D172+1) - VLOOKUP($B172,'Results-formatted 060121'!$A:BF,(BI$3+2),FALSE)), IF($C172 = "pos-neg", (3+VLOOKUP($B172,'Results-formatted 060121'!$A:BF,(BI$3+2),FALSE)), VLOOKUP($B172,'Results-formatted 060121'!$A:BF,(BI$3+2),FALSE)))</f>
        <v>1</v>
      </c>
      <c r="BJ172" s="95">
        <f>IF($C172 = "neg", (($D172+1) - VLOOKUP($B172,'Results-formatted 060121'!$A:BG,(BJ$3+2),FALSE)), IF($C172 = "pos-neg", (3+VLOOKUP($B172,'Results-formatted 060121'!$A:BG,(BJ$3+2),FALSE)), VLOOKUP($B172,'Results-formatted 060121'!$A:BG,(BJ$3+2),FALSE)))</f>
        <v>2</v>
      </c>
      <c r="BK172" s="95">
        <f>IF($C172 = "neg", (($D172+1) - VLOOKUP($B172,'Results-formatted 060121'!$A:BH,(BK$3+2),FALSE)), IF($C172 = "pos-neg", (3+VLOOKUP($B172,'Results-formatted 060121'!$A:BH,(BK$3+2),FALSE)), VLOOKUP($B172,'Results-formatted 060121'!$A:BH,(BK$3+2),FALSE)))</f>
        <v>1</v>
      </c>
      <c r="BL172" s="95">
        <f>IF($C172 = "neg", (($D172+1) - VLOOKUP($B172,'Results-formatted 060121'!$A:BI,(BL$3+2),FALSE)), IF($C172 = "pos-neg", (3+VLOOKUP($B172,'Results-formatted 060121'!$A:BI,(BL$3+2),FALSE)), VLOOKUP($B172,'Results-formatted 060121'!$A:BI,(BL$3+2),FALSE)))</f>
        <v>1</v>
      </c>
      <c r="BM172" s="95">
        <f>IF($C172 = "neg", (($D172+1) - VLOOKUP($B172,'Results-formatted 060121'!$A:BJ,(BM$3+2),FALSE)), IF($C172 = "pos-neg", (3+VLOOKUP($B172,'Results-formatted 060121'!$A:BJ,(BM$3+2),FALSE)), VLOOKUP($B172,'Results-formatted 060121'!$A:BJ,(BM$3+2),FALSE)))</f>
        <v>1</v>
      </c>
      <c r="BN172" s="95"/>
      <c r="BO172" s="95"/>
      <c r="BP172" s="95"/>
      <c r="BQ172" s="95"/>
      <c r="BR172" s="95"/>
      <c r="BS172" s="95"/>
      <c r="BT172" s="95"/>
      <c r="BU172" s="95"/>
      <c r="BV172" s="95"/>
      <c r="BW172" s="95"/>
      <c r="BX172" s="95"/>
      <c r="BY172" s="95"/>
      <c r="BZ172" s="95"/>
      <c r="CA172" s="95"/>
      <c r="CB172" s="95"/>
      <c r="CC172" s="95"/>
      <c r="CD172" s="99"/>
      <c r="CE172" s="25">
        <f t="shared" si="179"/>
        <v>2.4500000000000002</v>
      </c>
      <c r="CF172" s="25">
        <f t="shared" si="183"/>
        <v>1.8079391770180242</v>
      </c>
    </row>
    <row r="173" spans="2:84" ht="42" x14ac:dyDescent="0.15">
      <c r="B173" s="84" t="s">
        <v>489</v>
      </c>
      <c r="C173" s="86" t="s">
        <v>224</v>
      </c>
      <c r="D173" s="2">
        <v>7</v>
      </c>
      <c r="E173" s="13" t="s">
        <v>968</v>
      </c>
      <c r="F173" s="95">
        <f>IF($C173 = "neg", (($D173+1) - VLOOKUP($B173,'Results-formatted 060121'!$A:$AJ,(F$3+2),FALSE)), IF($C173 = "pos-neg", (3+VLOOKUP($B173,'Results-formatted 060121'!$A:$AJ,(F$3+2),FALSE)), VLOOKUP($B173,'Results-formatted 060121'!$A:$AJ,(F$3+2),FALSE)))</f>
        <v>4</v>
      </c>
      <c r="G173" s="95">
        <f>IF($C173 = "neg", (($D173+1) - VLOOKUP($B173,'Results-formatted 060121'!$A:$AJ,(G$3+2),FALSE)), IF($C173 = "pos-neg", (3+VLOOKUP($B173,'Results-formatted 060121'!$A:$AJ,(G$3+2),FALSE)), VLOOKUP($B173,'Results-formatted 060121'!$A:$AJ,(G$3+2),FALSE)))</f>
        <v>4</v>
      </c>
      <c r="H173" s="95">
        <f>IF($C173 = "neg", (($D173+1) - VLOOKUP($B173,'Results-formatted 060121'!$A:$AJ,(H$3+2),FALSE)), IF($C173 = "pos-neg", (3+VLOOKUP($B173,'Results-formatted 060121'!$A:$AJ,(H$3+2),FALSE)), VLOOKUP($B173,'Results-formatted 060121'!$A:$AJ,(H$3+2),FALSE)))</f>
        <v>3</v>
      </c>
      <c r="I173" s="95">
        <f>IF($C173 = "neg", (($D173+1) - VLOOKUP($B173,'Results-formatted 060121'!$A:$AJ,(I$3+2),FALSE)), IF($C173 = "pos-neg", (3+VLOOKUP($B173,'Results-formatted 060121'!$A:$AJ,(I$3+2),FALSE)), VLOOKUP($B173,'Results-formatted 060121'!$A:$AJ,(I$3+2),FALSE)))</f>
        <v>1</v>
      </c>
      <c r="J173" s="95">
        <f>IF($C173 = "neg", (($D173+1) - VLOOKUP($B173,'Results-formatted 060121'!$A:$AJ,(J$3+2),FALSE)), IF($C173 = "pos-neg", (3+VLOOKUP($B173,'Results-formatted 060121'!$A:$AJ,(J$3+2),FALSE)), VLOOKUP($B173,'Results-formatted 060121'!$A:$AJ,(J$3+2),FALSE)))</f>
        <v>3</v>
      </c>
      <c r="K173" s="95">
        <f>IF($C173 = "neg", (($D173+1) - VLOOKUP($B173,'Results-formatted 060121'!$A:$AJ,(K$3+2),FALSE)), IF($C173 = "pos-neg", (3+VLOOKUP($B173,'Results-formatted 060121'!$A:$AJ,(K$3+2),FALSE)), VLOOKUP($B173,'Results-formatted 060121'!$A:$AJ,(K$3+2),FALSE)))</f>
        <v>6</v>
      </c>
      <c r="L173" s="95">
        <f>IF($C173 = "neg", (($D173+1) - VLOOKUP($B173,'Results-formatted 060121'!$A:$AJ,(L$3+2),FALSE)), IF($C173 = "pos-neg", (3+VLOOKUP($B173,'Results-formatted 060121'!$A:$AJ,(L$3+2),FALSE)), VLOOKUP($B173,'Results-formatted 060121'!$A:$AJ,(L$3+2),FALSE)))</f>
        <v>1</v>
      </c>
      <c r="M173" s="95">
        <f>IF($C173 = "neg", (($D173+1) - VLOOKUP($B173,'Results-formatted 060121'!$A:$AJ,(M$3+2),FALSE)), IF($C173 = "pos-neg", (3+VLOOKUP($B173,'Results-formatted 060121'!$A:$AJ,(M$3+2),FALSE)), VLOOKUP($B173,'Results-formatted 060121'!$A:$AJ,(M$3+2),FALSE)))</f>
        <v>2</v>
      </c>
      <c r="N173" s="95">
        <f>IF($C173 = "neg", (($D173+1) - VLOOKUP($B173,'Results-formatted 060121'!$A:$AJ,(N$3+2),FALSE)), IF($C173 = "pos-neg", (3+VLOOKUP($B173,'Results-formatted 060121'!$A:$AJ,(N$3+2),FALSE)), VLOOKUP($B173,'Results-formatted 060121'!$A:$AJ,(N$3+2),FALSE)))</f>
        <v>5</v>
      </c>
      <c r="O173" s="95">
        <f>IF($C173 = "neg", (($D173+1) - VLOOKUP($B173,'Results-formatted 060121'!$A:$AJ,(O$3+2),FALSE)), IF($C173 = "pos-neg", (3+VLOOKUP($B173,'Results-formatted 060121'!$A:$AJ,(O$3+2),FALSE)), VLOOKUP($B173,'Results-formatted 060121'!$A:$AJ,(O$3+2),FALSE)))</f>
        <v>1</v>
      </c>
      <c r="P173" s="95">
        <f>IF($C173 = "neg", (($D173+1) - VLOOKUP($B173,'Results-formatted 060121'!$A:$AJ,(P$3+2),FALSE)), IF($C173 = "pos-neg", (3+VLOOKUP($B173,'Results-formatted 060121'!$A:$AJ,(P$3+2),FALSE)), VLOOKUP($B173,'Results-formatted 060121'!$A:$AJ,(P$3+2),FALSE)))</f>
        <v>2</v>
      </c>
      <c r="Q173" s="95">
        <f>IF($C173 = "neg", (($D173+1) - VLOOKUP($B173,'Results-formatted 060121'!$A:$AJ,(Q$3+2),FALSE)), IF($C173 = "pos-neg", (3+VLOOKUP($B173,'Results-formatted 060121'!$A:$AJ,(Q$3+2),FALSE)), VLOOKUP($B173,'Results-formatted 060121'!$A:$AJ,(Q$3+2),FALSE)))</f>
        <v>1</v>
      </c>
      <c r="R173" s="95">
        <f>IF($C173 = "neg", (($D173+1) - VLOOKUP($B173,'Results-formatted 060121'!$A:$AJ,(R$3+2),FALSE)), IF($C173 = "pos-neg", (3+VLOOKUP($B173,'Results-formatted 060121'!$A:$AJ,(R$3+2),FALSE)), VLOOKUP($B173,'Results-formatted 060121'!$A:$AJ,(R$3+2),FALSE)))</f>
        <v>2</v>
      </c>
      <c r="S173" s="95">
        <f>IF($C173 = "neg", (($D173+1) - VLOOKUP($B173,'Results-formatted 060121'!$A:$AJ,(S$3+2),FALSE)), IF($C173 = "pos-neg", (3+VLOOKUP($B173,'Results-formatted 060121'!$A:$AJ,(S$3+2),FALSE)), VLOOKUP($B173,'Results-formatted 060121'!$A:$AJ,(S$3+2),FALSE)))</f>
        <v>1</v>
      </c>
      <c r="T173" s="95">
        <f>IF($C173 = "neg", (($D173+1) - VLOOKUP($B173,'Results-formatted 060121'!$A:$AJ,(T$3+2),FALSE)), IF($C173 = "pos-neg", (3+VLOOKUP($B173,'Results-formatted 060121'!$A:$AJ,(T$3+2),FALSE)), VLOOKUP($B173,'Results-formatted 060121'!$A:$AJ,(T$3+2),FALSE)))</f>
        <v>1</v>
      </c>
      <c r="U173" s="95">
        <f>IF($C173 = "neg", (($D173+1) - VLOOKUP($B173,'Results-formatted 060121'!$A:$AJ,(U$3+2),FALSE)), IF($C173 = "pos-neg", (3+VLOOKUP($B173,'Results-formatted 060121'!$A:$AJ,(U$3+2),FALSE)), VLOOKUP($B173,'Results-formatted 060121'!$A:$AJ,(U$3+2),FALSE)))</f>
        <v>7</v>
      </c>
      <c r="V173" s="95">
        <f>IF($C173 = "neg", (($D173+1) - VLOOKUP($B173,'Results-formatted 060121'!$A:$AJ,(V$3+2),FALSE)), IF($C173 = "pos-neg", (3+VLOOKUP($B173,'Results-formatted 060121'!$A:$AJ,(V$3+2),FALSE)), VLOOKUP($B173,'Results-formatted 060121'!$A:$AJ,(V$3+2),FALSE)))</f>
        <v>1</v>
      </c>
      <c r="W173" s="95">
        <f>IF($C173 = "neg", (($D173+1) - VLOOKUP($B173,'Results-formatted 060121'!$A:$AJ,(W$3+2),FALSE)), IF($C173 = "pos-neg", (3+VLOOKUP($B173,'Results-formatted 060121'!$A:$AJ,(W$3+2),FALSE)), VLOOKUP($B173,'Results-formatted 060121'!$A:$AJ,(W$3+2),FALSE)))</f>
        <v>2</v>
      </c>
      <c r="X173" s="95">
        <f>IF($C173 = "neg", (($D173+1) - VLOOKUP($B173,'Results-formatted 060121'!$A:$AJ,(X$3+2),FALSE)), IF($C173 = "pos-neg", (3+VLOOKUP($B173,'Results-formatted 060121'!$A:$AJ,(X$3+2),FALSE)), VLOOKUP($B173,'Results-formatted 060121'!$A:$AJ,(X$3+2),FALSE)))</f>
        <v>1</v>
      </c>
      <c r="Y173" s="95">
        <f>IF($C173 = "neg", (($D173+1) - VLOOKUP($B173,'Results-formatted 060121'!$A:$AJ,(Y$3+2),FALSE)), IF($C173 = "pos-neg", (3+VLOOKUP($B173,'Results-formatted 060121'!$A:$AJ,(Y$3+2),FALSE)), VLOOKUP($B173,'Results-formatted 060121'!$A:$AJ,(Y$3+2),FALSE)))</f>
        <v>2</v>
      </c>
      <c r="Z173" s="95">
        <f>IF($C173 = "neg", (($D173+1) - VLOOKUP($B173,'Results-formatted 060121'!$A:$AJ,(Z$3+2),FALSE)), IF($C173 = "pos-neg", (3+VLOOKUP($B173,'Results-formatted 060121'!$A:$AJ,(Z$3+2),FALSE)), VLOOKUP($B173,'Results-formatted 060121'!$A:$AJ,(Z$3+2),FALSE)))</f>
        <v>2</v>
      </c>
      <c r="AA173" s="95">
        <f>IF($C173 = "neg", (($D173+1) - VLOOKUP($B173,'Results-formatted 060121'!$A:$AJ,(AA$3+2),FALSE)), IF($C173 = "pos-neg", (3+VLOOKUP($B173,'Results-formatted 060121'!$A:$AJ,(AA$3+2),FALSE)), VLOOKUP($B173,'Results-formatted 060121'!$A:$AJ,(AA$3+2),FALSE)))</f>
        <v>5</v>
      </c>
      <c r="AB173" s="95">
        <f>IF($C173 = "neg", (($D173+1) - VLOOKUP($B173,'Results-formatted 060121'!$A:$AJ,(AB$3+2),FALSE)), IF($C173 = "pos-neg", (3+VLOOKUP($B173,'Results-formatted 060121'!$A:$AJ,(AB$3+2),FALSE)), VLOOKUP($B173,'Results-formatted 060121'!$A:$AJ,(AB$3+2),FALSE)))</f>
        <v>1</v>
      </c>
      <c r="AC173" s="95">
        <f>IF($C173 = "neg", (($D173+1) - VLOOKUP($B173,'Results-formatted 060121'!$A:$AJ,(AC$3+2),FALSE)), IF($C173 = "pos-neg", (3+VLOOKUP($B173,'Results-formatted 060121'!$A:$AJ,(AC$3+2),FALSE)), VLOOKUP($B173,'Results-formatted 060121'!$A:$AJ,(AC$3+2),FALSE)))</f>
        <v>1</v>
      </c>
      <c r="AD173" s="95">
        <f>IF($C173 = "neg", (($D173+1) - VLOOKUP($B173,'Results-formatted 060121'!$A:$AJ,(AD$3+2),FALSE)), IF($C173 = "pos-neg", (3+VLOOKUP($B173,'Results-formatted 060121'!$A:$AJ,(AD$3+2),FALSE)), VLOOKUP($B173,'Results-formatted 060121'!$A:$AJ,(AD$3+2),FALSE)))</f>
        <v>4</v>
      </c>
      <c r="AE173" s="95">
        <f>IF($C173 = "neg", (($D173+1) - VLOOKUP($B173,'Results-formatted 060121'!$A:$AJ,(AE$3+2),FALSE)), IF($C173 = "pos-neg", (3+VLOOKUP($B173,'Results-formatted 060121'!$A:$AJ,(AE$3+2),FALSE)), VLOOKUP($B173,'Results-formatted 060121'!$A:$AJ,(AE$3+2),FALSE)))</f>
        <v>1</v>
      </c>
      <c r="AF173" s="95">
        <f>IF($C173 = "neg", (($D173+1) - VLOOKUP($B173,'Results-formatted 060121'!$A:$AJ,(AF$3+2),FALSE)), IF($C173 = "pos-neg", (3+VLOOKUP($B173,'Results-formatted 060121'!$A:$AJ,(AF$3+2),FALSE)), VLOOKUP($B173,'Results-formatted 060121'!$A:$AJ,(AF$3+2),FALSE)))</f>
        <v>3</v>
      </c>
      <c r="AG173" s="95">
        <f>IF($C173 = "neg", (($D173+1) - VLOOKUP($B173,'Results-formatted 060121'!$A:$AJ,(AG$3+2),FALSE)), IF($C173 = "pos-neg", (3+VLOOKUP($B173,'Results-formatted 060121'!$A:$AJ,(AG$3+2),FALSE)), VLOOKUP($B173,'Results-formatted 060121'!$A:$AJ,(AG$3+2),FALSE)))</f>
        <v>1</v>
      </c>
      <c r="AH173" s="95">
        <f>IF($C173 = "neg", (($D173+1) - VLOOKUP($B173,'Results-formatted 060121'!$A:$AJ,(AH$3+2),FALSE)), IF($C173 = "pos-neg", (3+VLOOKUP($B173,'Results-formatted 060121'!$A:$AJ,(AH$3+2),FALSE)), VLOOKUP($B173,'Results-formatted 060121'!$A:$AJ,(AH$3+2),FALSE)))</f>
        <v>1</v>
      </c>
      <c r="AI173" s="95">
        <f>IF($C173 = "neg", (($D173+1) - VLOOKUP($B173,'Results-formatted 060121'!$A:$AJ,(AI$3+2),FALSE)), IF($C173 = "pos-neg", (3+VLOOKUP($B173,'Results-formatted 060121'!$A:$AJ,(AI$3+2),FALSE)), VLOOKUP($B173,'Results-formatted 060121'!$A:$AJ,(AI$3+2),FALSE)))</f>
        <v>6</v>
      </c>
      <c r="AJ173" s="95">
        <f>IF($C173 = "neg", (($D173+1) - VLOOKUP($B173,'Results-formatted 060121'!$A:$AJ,(AJ$3+2),FALSE)), IF($C173 = "pos-neg", (3+VLOOKUP($B173,'Results-formatted 060121'!$A:$AJ,(AJ$3+2),FALSE)), VLOOKUP($B173,'Results-formatted 060121'!$A:$AJ,(AJ$3+2),FALSE)))</f>
        <v>1</v>
      </c>
      <c r="AK173" s="95">
        <f>IF($C173 = "neg", (($D173+1) - VLOOKUP($B173,'Results-formatted 060121'!$A:$AJ,(AK$3+2),FALSE)), IF($C173 = "pos-neg", (3+VLOOKUP($B173,'Results-formatted 060121'!$A:$AJ,(AK$3+2),FALSE)), VLOOKUP($B173,'Results-formatted 060121'!$A:$AJ,(AK$3+2),FALSE)))</f>
        <v>2</v>
      </c>
      <c r="AL173" s="95">
        <f>IF($C173 = "neg", (($D173+1) - VLOOKUP($B173,'Results-formatted 060121'!$A:$AJ,(AL$3+2),FALSE)), IF($C173 = "pos-neg", (3+VLOOKUP($B173,'Results-formatted 060121'!$A:$AJ,(AL$3+2),FALSE)), VLOOKUP($B173,'Results-formatted 060121'!$A:$AJ,(AL$3+2),FALSE)))</f>
        <v>1</v>
      </c>
      <c r="AM173" s="95">
        <f>IF($C173 = "neg", (($D173+1) - VLOOKUP($B173,'Results-formatted 060121'!$A:AJ,(AM$3+2),FALSE)), IF($C173 = "pos-neg", (3+VLOOKUP($B173,'Results-formatted 060121'!$A:AJ,(AM$3+2),FALSE)), VLOOKUP($B173,'Results-formatted 060121'!$A:AJ,(AM$3+2),FALSE)))</f>
        <v>1</v>
      </c>
      <c r="AN173" s="95">
        <f>IF($C173 = "neg", (($D173+1) - VLOOKUP($B173,'Results-formatted 060121'!$A:AK,(AN$3+2),FALSE)), IF($C173 = "pos-neg", (3+VLOOKUP($B173,'Results-formatted 060121'!$A:AK,(AN$3+2),FALSE)), VLOOKUP($B173,'Results-formatted 060121'!$A:AK,(AN$3+2),FALSE)))</f>
        <v>5</v>
      </c>
      <c r="AO173" s="95">
        <f>IF($C173 = "neg", (($D173+1) - VLOOKUP($B173,'Results-formatted 060121'!$A:AL,(AO$3+2),FALSE)), IF($C173 = "pos-neg", (3+VLOOKUP($B173,'Results-formatted 060121'!$A:AL,(AO$3+2),FALSE)), VLOOKUP($B173,'Results-formatted 060121'!$A:AL,(AO$3+2),FALSE)))</f>
        <v>1</v>
      </c>
      <c r="AP173" s="95">
        <f>IF($C173 = "neg", (($D173+1) - VLOOKUP($B173,'Results-formatted 060121'!$A:AM,(AP$3+2),FALSE)), IF($C173 = "pos-neg", (3+VLOOKUP($B173,'Results-formatted 060121'!$A:AM,(AP$3+2),FALSE)), VLOOKUP($B173,'Results-formatted 060121'!$A:AM,(AP$3+2),FALSE)))</f>
        <v>3</v>
      </c>
      <c r="AQ173" s="95">
        <f>IF($C173 = "neg", (($D173+1) - VLOOKUP($B173,'Results-formatted 060121'!$A:AN,(AQ$3+2),FALSE)), IF($C173 = "pos-neg", (3+VLOOKUP($B173,'Results-formatted 060121'!$A:AN,(AQ$3+2),FALSE)), VLOOKUP($B173,'Results-formatted 060121'!$A:AN,(AQ$3+2),FALSE)))</f>
        <v>1</v>
      </c>
      <c r="AR173" s="95">
        <f>IF($C173 = "neg", (($D173+1) - VLOOKUP($B173,'Results-formatted 060121'!$A:AO,(AR$3+2),FALSE)), IF($C173 = "pos-neg", (3+VLOOKUP($B173,'Results-formatted 060121'!$A:AO,(AR$3+2),FALSE)), VLOOKUP($B173,'Results-formatted 060121'!$A:AO,(AR$3+2),FALSE)))</f>
        <v>5</v>
      </c>
      <c r="AS173" s="95">
        <f>IF($C173 = "neg", (($D173+1) - VLOOKUP($B173,'Results-formatted 060121'!$A:AP,(AS$3+2),FALSE)), IF($C173 = "pos-neg", (3+VLOOKUP($B173,'Results-formatted 060121'!$A:AP,(AS$3+2),FALSE)), VLOOKUP($B173,'Results-formatted 060121'!$A:AP,(AS$3+2),FALSE)))</f>
        <v>1</v>
      </c>
      <c r="AT173" s="95">
        <f>IF($C173 = "neg", (($D173+1) - VLOOKUP($B173,'Results-formatted 060121'!$A:AQ,(AT$3+2),FALSE)), IF($C173 = "pos-neg", (3+VLOOKUP($B173,'Results-formatted 060121'!$A:AQ,(AT$3+2),FALSE)), VLOOKUP($B173,'Results-formatted 060121'!$A:AQ,(AT$3+2),FALSE)))</f>
        <v>1</v>
      </c>
      <c r="AU173" s="95">
        <f>IF($C173 = "neg", (($D173+1) - VLOOKUP($B173,'Results-formatted 060121'!$A:AR,(AU$3+2),FALSE)), IF($C173 = "pos-neg", (3+VLOOKUP($B173,'Results-formatted 060121'!$A:AR,(AU$3+2),FALSE)), VLOOKUP($B173,'Results-formatted 060121'!$A:AR,(AU$3+2),FALSE)))</f>
        <v>1</v>
      </c>
      <c r="AV173" s="95">
        <f>IF($C173 = "neg", (($D173+1) - VLOOKUP($B173,'Results-formatted 060121'!$A:AS,(AV$3+2),FALSE)), IF($C173 = "pos-neg", (3+VLOOKUP($B173,'Results-formatted 060121'!$A:AS,(AV$3+2),FALSE)), VLOOKUP($B173,'Results-formatted 060121'!$A:AS,(AV$3+2),FALSE)))</f>
        <v>1</v>
      </c>
      <c r="AW173" s="95">
        <f>IF($C173 = "neg", (($D173+1) - VLOOKUP($B173,'Results-formatted 060121'!$A:AT,(AW$3+2),FALSE)), IF($C173 = "pos-neg", (3+VLOOKUP($B173,'Results-formatted 060121'!$A:AT,(AW$3+2),FALSE)), VLOOKUP($B173,'Results-formatted 060121'!$A:AT,(AW$3+2),FALSE)))</f>
        <v>1</v>
      </c>
      <c r="AX173" s="95">
        <f>IF($C173 = "neg", (($D173+1) - VLOOKUP($B173,'Results-formatted 060121'!$A:AU,(AX$3+2),FALSE)), IF($C173 = "pos-neg", (3+VLOOKUP($B173,'Results-formatted 060121'!$A:AU,(AX$3+2),FALSE)), VLOOKUP($B173,'Results-formatted 060121'!$A:AU,(AX$3+2),FALSE)))</f>
        <v>6</v>
      </c>
      <c r="AY173" s="95">
        <f>IF($C173 = "neg", (($D173+1) - VLOOKUP($B173,'Results-formatted 060121'!$A:AV,(AY$3+2),FALSE)), IF($C173 = "pos-neg", (3+VLOOKUP($B173,'Results-formatted 060121'!$A:AV,(AY$3+2),FALSE)), VLOOKUP($B173,'Results-formatted 060121'!$A:AV,(AY$3+2),FALSE)))</f>
        <v>3</v>
      </c>
      <c r="AZ173" s="95">
        <f>IF($C173 = "neg", (($D173+1) - VLOOKUP($B173,'Results-formatted 060121'!$A:AW,(AZ$3+2),FALSE)), IF($C173 = "pos-neg", (3+VLOOKUP($B173,'Results-formatted 060121'!$A:AW,(AZ$3+2),FALSE)), VLOOKUP($B173,'Results-formatted 060121'!$A:AW,(AZ$3+2),FALSE)))</f>
        <v>2</v>
      </c>
      <c r="BA173" s="95">
        <f>IF($C173 = "neg", (($D173+1) - VLOOKUP($B173,'Results-formatted 060121'!$A:AX,(BA$3+2),FALSE)), IF($C173 = "pos-neg", (3+VLOOKUP($B173,'Results-formatted 060121'!$A:AX,(BA$3+2),FALSE)), VLOOKUP($B173,'Results-formatted 060121'!$A:AX,(BA$3+2),FALSE)))</f>
        <v>1</v>
      </c>
      <c r="BB173" s="95">
        <f>IF($C173 = "neg", (($D173+1) - VLOOKUP($B173,'Results-formatted 060121'!$A:AY,(BB$3+2),FALSE)), IF($C173 = "pos-neg", (3+VLOOKUP($B173,'Results-formatted 060121'!$A:AY,(BB$3+2),FALSE)), VLOOKUP($B173,'Results-formatted 060121'!$A:AY,(BB$3+2),FALSE)))</f>
        <v>2</v>
      </c>
      <c r="BC173" s="95">
        <f>IF($C173 = "neg", (($D173+1) - VLOOKUP($B173,'Results-formatted 060121'!$A:AZ,(BC$3+2),FALSE)), IF($C173 = "pos-neg", (3+VLOOKUP($B173,'Results-formatted 060121'!$A:AZ,(BC$3+2),FALSE)), VLOOKUP($B173,'Results-formatted 060121'!$A:AZ,(BC$3+2),FALSE)))</f>
        <v>2</v>
      </c>
      <c r="BD173" s="95">
        <f>IF($C173 = "neg", (($D173+1) - VLOOKUP($B173,'Results-formatted 060121'!$A:BA,(BD$3+2),FALSE)), IF($C173 = "pos-neg", (3+VLOOKUP($B173,'Results-formatted 060121'!$A:BA,(BD$3+2),FALSE)), VLOOKUP($B173,'Results-formatted 060121'!$A:BA,(BD$3+2),FALSE)))</f>
        <v>3</v>
      </c>
      <c r="BE173" s="95">
        <f>IF($C173 = "neg", (($D173+1) - VLOOKUP($B173,'Results-formatted 060121'!$A:BB,(BE$3+2),FALSE)), IF($C173 = "pos-neg", (3+VLOOKUP($B173,'Results-formatted 060121'!$A:BB,(BE$3+2),FALSE)), VLOOKUP($B173,'Results-formatted 060121'!$A:BB,(BE$3+2),FALSE)))</f>
        <v>1</v>
      </c>
      <c r="BF173" s="95">
        <f>IF($C173 = "neg", (($D173+1) - VLOOKUP($B173,'Results-formatted 060121'!$A:BC,(BF$3+2),FALSE)), IF($C173 = "pos-neg", (3+VLOOKUP($B173,'Results-formatted 060121'!$A:BC,(BF$3+2),FALSE)), VLOOKUP($B173,'Results-formatted 060121'!$A:BC,(BF$3+2),FALSE)))</f>
        <v>1</v>
      </c>
      <c r="BG173" s="95">
        <f>IF($C173 = "neg", (($D173+1) - VLOOKUP($B173,'Results-formatted 060121'!$A:BD,(BG$3+2),FALSE)), IF($C173 = "pos-neg", (3+VLOOKUP($B173,'Results-formatted 060121'!$A:BD,(BG$3+2),FALSE)), VLOOKUP($B173,'Results-formatted 060121'!$A:BD,(BG$3+2),FALSE)))</f>
        <v>1</v>
      </c>
      <c r="BH173" s="95">
        <f>IF($C173 = "neg", (($D173+1) - VLOOKUP($B173,'Results-formatted 060121'!$A:BE,(BH$3+2),FALSE)), IF($C173 = "pos-neg", (3+VLOOKUP($B173,'Results-formatted 060121'!$A:BE,(BH$3+2),FALSE)), VLOOKUP($B173,'Results-formatted 060121'!$A:BE,(BH$3+2),FALSE)))</f>
        <v>1</v>
      </c>
      <c r="BI173" s="95">
        <f>IF($C173 = "neg", (($D173+1) - VLOOKUP($B173,'Results-formatted 060121'!$A:BF,(BI$3+2),FALSE)), IF($C173 = "pos-neg", (3+VLOOKUP($B173,'Results-formatted 060121'!$A:BF,(BI$3+2),FALSE)), VLOOKUP($B173,'Results-formatted 060121'!$A:BF,(BI$3+2),FALSE)))</f>
        <v>1</v>
      </c>
      <c r="BJ173" s="95">
        <f>IF($C173 = "neg", (($D173+1) - VLOOKUP($B173,'Results-formatted 060121'!$A:BG,(BJ$3+2),FALSE)), IF($C173 = "pos-neg", (3+VLOOKUP($B173,'Results-formatted 060121'!$A:BG,(BJ$3+2),FALSE)), VLOOKUP($B173,'Results-formatted 060121'!$A:BG,(BJ$3+2),FALSE)))</f>
        <v>1</v>
      </c>
      <c r="BK173" s="95">
        <f>IF($C173 = "neg", (($D173+1) - VLOOKUP($B173,'Results-formatted 060121'!$A:BH,(BK$3+2),FALSE)), IF($C173 = "pos-neg", (3+VLOOKUP($B173,'Results-formatted 060121'!$A:BH,(BK$3+2),FALSE)), VLOOKUP($B173,'Results-formatted 060121'!$A:BH,(BK$3+2),FALSE)))</f>
        <v>1</v>
      </c>
      <c r="BL173" s="95">
        <f>IF($C173 = "neg", (($D173+1) - VLOOKUP($B173,'Results-formatted 060121'!$A:BI,(BL$3+2),FALSE)), IF($C173 = "pos-neg", (3+VLOOKUP($B173,'Results-formatted 060121'!$A:BI,(BL$3+2),FALSE)), VLOOKUP($B173,'Results-formatted 060121'!$A:BI,(BL$3+2),FALSE)))</f>
        <v>1</v>
      </c>
      <c r="BM173" s="95">
        <f>IF($C173 = "neg", (($D173+1) - VLOOKUP($B173,'Results-formatted 060121'!$A:BJ,(BM$3+2),FALSE)), IF($C173 = "pos-neg", (3+VLOOKUP($B173,'Results-formatted 060121'!$A:BJ,(BM$3+2),FALSE)), VLOOKUP($B173,'Results-formatted 060121'!$A:BJ,(BM$3+2),FALSE)))</f>
        <v>1</v>
      </c>
      <c r="BN173" s="95"/>
      <c r="BO173" s="95"/>
      <c r="BP173" s="95"/>
      <c r="BQ173" s="95"/>
      <c r="BR173" s="95"/>
      <c r="BS173" s="95"/>
      <c r="BT173" s="95"/>
      <c r="BU173" s="95"/>
      <c r="BV173" s="95"/>
      <c r="BW173" s="95"/>
      <c r="BX173" s="95"/>
      <c r="BY173" s="95"/>
      <c r="BZ173" s="95"/>
      <c r="CA173" s="95"/>
      <c r="CB173" s="95"/>
      <c r="CC173" s="95"/>
      <c r="CD173" s="99"/>
      <c r="CE173" s="25">
        <f t="shared" si="179"/>
        <v>2.1333333333333333</v>
      </c>
      <c r="CF173" s="25">
        <f t="shared" si="183"/>
        <v>1.6412755133537036</v>
      </c>
    </row>
    <row r="174" spans="2:84" ht="17" x14ac:dyDescent="0.15">
      <c r="B174" s="84"/>
      <c r="E174" s="18" t="s">
        <v>108</v>
      </c>
      <c r="F174" s="34"/>
      <c r="G174" s="34"/>
      <c r="H174" s="34">
        <f t="shared" ref="H174" si="220">IF(ISNUMBER(H175), AVERAGE(H175:H179), "")</f>
        <v>1.4</v>
      </c>
      <c r="I174" s="34">
        <f t="shared" ref="I174" si="221">IF(ISNUMBER(I175), AVERAGE(I175:I179), "")</f>
        <v>1</v>
      </c>
      <c r="J174" s="34"/>
      <c r="K174" s="34">
        <f t="shared" ref="K174" si="222">IF(ISNUMBER(K175), AVERAGE(K175:K179), "")</f>
        <v>1.8</v>
      </c>
      <c r="L174" s="34">
        <f t="shared" ref="L174" si="223">IF(ISNUMBER(L175), AVERAGE(L175:L179), "")</f>
        <v>1</v>
      </c>
      <c r="M174" s="34">
        <f t="shared" ref="M174" si="224">IF(ISNUMBER(M175), AVERAGE(M175:M179), "")</f>
        <v>1.2</v>
      </c>
      <c r="N174" s="34"/>
      <c r="O174" s="34">
        <f t="shared" ref="O174" si="225">IF(ISNUMBER(O175), AVERAGE(O175:O179), "")</f>
        <v>1</v>
      </c>
      <c r="P174" s="34">
        <f t="shared" ref="P174" si="226">IF(ISNUMBER(P175), AVERAGE(P175:P179), "")</f>
        <v>2</v>
      </c>
      <c r="Q174" s="34">
        <f t="shared" ref="Q174" si="227">IF(ISNUMBER(Q175), AVERAGE(Q175:Q179), "")</f>
        <v>1</v>
      </c>
      <c r="R174" s="34">
        <f t="shared" ref="R174" si="228">IF(ISNUMBER(R175), AVERAGE(R175:R179), "")</f>
        <v>2</v>
      </c>
      <c r="S174" s="34">
        <f t="shared" ref="S174" si="229">IF(ISNUMBER(S175), AVERAGE(S175:S179), "")</f>
        <v>1</v>
      </c>
      <c r="T174" s="34">
        <f t="shared" ref="T174" si="230">IF(ISNUMBER(T175), AVERAGE(T175:T179), "")</f>
        <v>1</v>
      </c>
      <c r="U174" s="34">
        <f t="shared" ref="U174" si="231">IF(ISNUMBER(U175), AVERAGE(U175:U179), "")</f>
        <v>3.4</v>
      </c>
      <c r="V174" s="34">
        <f t="shared" ref="V174" si="232">IF(ISNUMBER(V175), AVERAGE(V175:V179), "")</f>
        <v>1</v>
      </c>
      <c r="W174" s="34">
        <f t="shared" ref="W174" si="233">IF(ISNUMBER(W175), AVERAGE(W175:W179), "")</f>
        <v>1.4</v>
      </c>
      <c r="X174" s="34">
        <f t="shared" ref="X174" si="234">IF(ISNUMBER(X175), AVERAGE(X175:X179), "")</f>
        <v>1.4</v>
      </c>
      <c r="Y174" s="34">
        <f t="shared" ref="Y174" si="235">IF(ISNUMBER(Y175), AVERAGE(Y175:Y179), "")</f>
        <v>2.2000000000000002</v>
      </c>
      <c r="Z174" s="34">
        <f t="shared" ref="Z174" si="236">IF(ISNUMBER(Z175), AVERAGE(Z175:Z179), "")</f>
        <v>2.2000000000000002</v>
      </c>
      <c r="AA174" s="34">
        <f t="shared" ref="AA174" si="237">IF(ISNUMBER(AA175), AVERAGE(AA175:AA179), "")</f>
        <v>1.8</v>
      </c>
      <c r="AB174" s="34">
        <f t="shared" ref="AB174" si="238">IF(ISNUMBER(AB175), AVERAGE(AB175:AB179), "")</f>
        <v>2</v>
      </c>
      <c r="AC174" s="34">
        <f t="shared" ref="AC174" si="239">IF(ISNUMBER(AC175), AVERAGE(AC175:AC179), "")</f>
        <v>1</v>
      </c>
      <c r="AD174" s="34">
        <f t="shared" ref="AD174" si="240">IF(ISNUMBER(AD175), AVERAGE(AD175:AD179), "")</f>
        <v>2.4</v>
      </c>
      <c r="AE174" s="34">
        <f t="shared" ref="AE174" si="241">IF(ISNUMBER(AE175), AVERAGE(AE175:AE179), "")</f>
        <v>1</v>
      </c>
      <c r="AF174" s="34">
        <f t="shared" ref="AF174" si="242">IF(ISNUMBER(AF175), AVERAGE(AF175:AF179), "")</f>
        <v>1.8</v>
      </c>
      <c r="AG174" s="34">
        <f t="shared" ref="AG174" si="243">IF(ISNUMBER(AG175), AVERAGE(AG175:AG179), "")</f>
        <v>1</v>
      </c>
      <c r="AH174" s="34">
        <f t="shared" ref="AH174" si="244">IF(ISNUMBER(AH175), AVERAGE(AH175:AH179), "")</f>
        <v>1</v>
      </c>
      <c r="AI174" s="34">
        <f t="shared" ref="AI174" si="245">IF(ISNUMBER(AI175), AVERAGE(AI175:AI179), "")</f>
        <v>2.8</v>
      </c>
      <c r="AJ174" s="34">
        <f t="shared" ref="AJ174" si="246">IF(ISNUMBER(AJ175), AVERAGE(AJ175:AJ179), "")</f>
        <v>1.2</v>
      </c>
      <c r="AK174" s="34"/>
      <c r="AL174" s="34">
        <f t="shared" ref="AL174" si="247">IF(ISNUMBER(AL175), AVERAGE(AL175:AL179), "")</f>
        <v>2</v>
      </c>
      <c r="AM174" s="34">
        <f t="shared" ref="AM174:BM174" si="248">IF(ISNUMBER(AM175), AVERAGE(AM175:AM179), "")</f>
        <v>1</v>
      </c>
      <c r="AN174" s="34">
        <f t="shared" si="248"/>
        <v>2.8</v>
      </c>
      <c r="AO174" s="34">
        <f t="shared" si="248"/>
        <v>1</v>
      </c>
      <c r="AP174" s="34">
        <f t="shared" si="248"/>
        <v>1.8</v>
      </c>
      <c r="AQ174" s="34">
        <f t="shared" si="248"/>
        <v>1</v>
      </c>
      <c r="AR174" s="34">
        <f t="shared" si="248"/>
        <v>1.4</v>
      </c>
      <c r="AS174" s="34">
        <f t="shared" si="248"/>
        <v>1</v>
      </c>
      <c r="AT174" s="34">
        <f t="shared" si="248"/>
        <v>1.2</v>
      </c>
      <c r="AU174" s="34">
        <f t="shared" si="248"/>
        <v>1</v>
      </c>
      <c r="AV174" s="34">
        <f t="shared" si="248"/>
        <v>1</v>
      </c>
      <c r="AW174" s="34">
        <f t="shared" si="248"/>
        <v>1</v>
      </c>
      <c r="AX174" s="34">
        <f t="shared" si="248"/>
        <v>1</v>
      </c>
      <c r="AY174" s="34">
        <f t="shared" si="248"/>
        <v>3</v>
      </c>
      <c r="AZ174" s="34">
        <f t="shared" si="248"/>
        <v>1</v>
      </c>
      <c r="BA174" s="34">
        <f t="shared" si="248"/>
        <v>1</v>
      </c>
      <c r="BB174" s="34">
        <f t="shared" si="248"/>
        <v>2</v>
      </c>
      <c r="BC174" s="34">
        <f t="shared" si="248"/>
        <v>2</v>
      </c>
      <c r="BD174" s="34">
        <f t="shared" si="248"/>
        <v>2</v>
      </c>
      <c r="BE174" s="34">
        <f t="shared" si="248"/>
        <v>1</v>
      </c>
      <c r="BF174" s="34">
        <f t="shared" si="248"/>
        <v>1</v>
      </c>
      <c r="BG174" s="34">
        <f t="shared" si="248"/>
        <v>1.8</v>
      </c>
      <c r="BH174" s="34">
        <f t="shared" si="248"/>
        <v>1</v>
      </c>
      <c r="BI174" s="34">
        <f t="shared" si="248"/>
        <v>1</v>
      </c>
      <c r="BJ174" s="34">
        <f t="shared" si="248"/>
        <v>1.2</v>
      </c>
      <c r="BK174" s="34">
        <f t="shared" si="248"/>
        <v>1</v>
      </c>
      <c r="BL174" s="34">
        <f t="shared" si="248"/>
        <v>1</v>
      </c>
      <c r="BM174" s="34">
        <f t="shared" si="248"/>
        <v>2.2000000000000002</v>
      </c>
      <c r="BN174" s="34"/>
      <c r="BO174" s="34"/>
      <c r="BP174" s="34"/>
      <c r="BQ174" s="34"/>
      <c r="BR174" s="34"/>
      <c r="BS174" s="34"/>
      <c r="BT174" s="34"/>
      <c r="BU174" s="34"/>
      <c r="BV174" s="34"/>
      <c r="BW174" s="34"/>
      <c r="BX174" s="34"/>
      <c r="BY174" s="34"/>
      <c r="BZ174" s="34"/>
      <c r="CA174" s="34"/>
      <c r="CB174" s="34"/>
      <c r="CC174" s="34"/>
      <c r="CD174" s="34" t="str">
        <f t="shared" ref="CD174" si="249">IF(ISNUMBER(CD175), AVERAGE(CD175:CD179), "")</f>
        <v/>
      </c>
      <c r="CE174" s="34">
        <f t="shared" ref="CE174:CE205" si="250">AVERAGE(F174:CD174)</f>
        <v>1.4799999999999998</v>
      </c>
      <c r="CF174" s="34">
        <f t="shared" si="183"/>
        <v>0.62134859304103562</v>
      </c>
    </row>
    <row r="175" spans="2:84" ht="42" x14ac:dyDescent="0.15">
      <c r="B175" s="84" t="s">
        <v>490</v>
      </c>
      <c r="C175" s="86" t="s">
        <v>224</v>
      </c>
      <c r="D175" s="2">
        <v>5</v>
      </c>
      <c r="E175" s="13" t="s">
        <v>969</v>
      </c>
      <c r="F175" s="95">
        <f>IF($C175 = "neg", (($D175+1) - VLOOKUP($B175,'Results-formatted 060121'!$A:$AJ,(F$3+2),FALSE)), IF($C175 = "pos-neg", (3+VLOOKUP($B175,'Results-formatted 060121'!$A:$AJ,(F$3+2),FALSE)), VLOOKUP($B175,'Results-formatted 060121'!$A:$AJ,(F$3+2),FALSE)))</f>
        <v>3</v>
      </c>
      <c r="G175" s="95">
        <f>IF($C175 = "neg", (($D175+1) - VLOOKUP($B175,'Results-formatted 060121'!$A:$AJ,(G$3+2),FALSE)), IF($C175 = "pos-neg", (3+VLOOKUP($B175,'Results-formatted 060121'!$A:$AJ,(G$3+2),FALSE)), VLOOKUP($B175,'Results-formatted 060121'!$A:$AJ,(G$3+2),FALSE)))</f>
        <v>3</v>
      </c>
      <c r="H175" s="95">
        <f>IF($C175 = "neg", (($D175+1) - VLOOKUP($B175,'Results-formatted 060121'!$A:$AJ,(H$3+2),FALSE)), IF($C175 = "pos-neg", (3+VLOOKUP($B175,'Results-formatted 060121'!$A:$AJ,(H$3+2),FALSE)), VLOOKUP($B175,'Results-formatted 060121'!$A:$AJ,(H$3+2),FALSE)))</f>
        <v>1</v>
      </c>
      <c r="I175" s="95">
        <f>IF($C175 = "neg", (($D175+1) - VLOOKUP($B175,'Results-formatted 060121'!$A:$AJ,(I$3+2),FALSE)), IF($C175 = "pos-neg", (3+VLOOKUP($B175,'Results-formatted 060121'!$A:$AJ,(I$3+2),FALSE)), VLOOKUP($B175,'Results-formatted 060121'!$A:$AJ,(I$3+2),FALSE)))</f>
        <v>1</v>
      </c>
      <c r="J175" s="95">
        <f>IF($C175 = "neg", (($D175+1) - VLOOKUP($B175,'Results-formatted 060121'!$A:$AJ,(J$3+2),FALSE)), IF($C175 = "pos-neg", (3+VLOOKUP($B175,'Results-formatted 060121'!$A:$AJ,(J$3+2),FALSE)), VLOOKUP($B175,'Results-formatted 060121'!$A:$AJ,(J$3+2),FALSE)))</f>
        <v>3</v>
      </c>
      <c r="K175" s="95">
        <f>IF($C175 = "neg", (($D175+1) - VLOOKUP($B175,'Results-formatted 060121'!$A:$AJ,(K$3+2),FALSE)), IF($C175 = "pos-neg", (3+VLOOKUP($B175,'Results-formatted 060121'!$A:$AJ,(K$3+2),FALSE)), VLOOKUP($B175,'Results-formatted 060121'!$A:$AJ,(K$3+2),FALSE)))</f>
        <v>2</v>
      </c>
      <c r="L175" s="95">
        <f>IF($C175 = "neg", (($D175+1) - VLOOKUP($B175,'Results-formatted 060121'!$A:$AJ,(L$3+2),FALSE)), IF($C175 = "pos-neg", (3+VLOOKUP($B175,'Results-formatted 060121'!$A:$AJ,(L$3+2),FALSE)), VLOOKUP($B175,'Results-formatted 060121'!$A:$AJ,(L$3+2),FALSE)))</f>
        <v>1</v>
      </c>
      <c r="M175" s="95">
        <f>IF($C175 = "neg", (($D175+1) - VLOOKUP($B175,'Results-formatted 060121'!$A:$AJ,(M$3+2),FALSE)), IF($C175 = "pos-neg", (3+VLOOKUP($B175,'Results-formatted 060121'!$A:$AJ,(M$3+2),FALSE)), VLOOKUP($B175,'Results-formatted 060121'!$A:$AJ,(M$3+2),FALSE)))</f>
        <v>2</v>
      </c>
      <c r="N175" s="95">
        <f>IF($C175 = "neg", (($D175+1) - VLOOKUP($B175,'Results-formatted 060121'!$A:$AJ,(N$3+2),FALSE)), IF($C175 = "pos-neg", (3+VLOOKUP($B175,'Results-formatted 060121'!$A:$AJ,(N$3+2),FALSE)), VLOOKUP($B175,'Results-formatted 060121'!$A:$AJ,(N$3+2),FALSE)))</f>
        <v>4</v>
      </c>
      <c r="O175" s="95">
        <f>IF($C175 = "neg", (($D175+1) - VLOOKUP($B175,'Results-formatted 060121'!$A:$AJ,(O$3+2),FALSE)), IF($C175 = "pos-neg", (3+VLOOKUP($B175,'Results-formatted 060121'!$A:$AJ,(O$3+2),FALSE)), VLOOKUP($B175,'Results-formatted 060121'!$A:$AJ,(O$3+2),FALSE)))</f>
        <v>1</v>
      </c>
      <c r="P175" s="95">
        <f>IF($C175 = "neg", (($D175+1) - VLOOKUP($B175,'Results-formatted 060121'!$A:$AJ,(P$3+2),FALSE)), IF($C175 = "pos-neg", (3+VLOOKUP($B175,'Results-formatted 060121'!$A:$AJ,(P$3+2),FALSE)), VLOOKUP($B175,'Results-formatted 060121'!$A:$AJ,(P$3+2),FALSE)))</f>
        <v>2</v>
      </c>
      <c r="Q175" s="95">
        <f>IF($C175 = "neg", (($D175+1) - VLOOKUP($B175,'Results-formatted 060121'!$A:$AJ,(Q$3+2),FALSE)), IF($C175 = "pos-neg", (3+VLOOKUP($B175,'Results-formatted 060121'!$A:$AJ,(Q$3+2),FALSE)), VLOOKUP($B175,'Results-formatted 060121'!$A:$AJ,(Q$3+2),FALSE)))</f>
        <v>1</v>
      </c>
      <c r="R175" s="95">
        <f>IF($C175 = "neg", (($D175+1) - VLOOKUP($B175,'Results-formatted 060121'!$A:$AJ,(R$3+2),FALSE)), IF($C175 = "pos-neg", (3+VLOOKUP($B175,'Results-formatted 060121'!$A:$AJ,(R$3+2),FALSE)), VLOOKUP($B175,'Results-formatted 060121'!$A:$AJ,(R$3+2),FALSE)))</f>
        <v>3</v>
      </c>
      <c r="S175" s="95">
        <f>IF($C175 = "neg", (($D175+1) - VLOOKUP($B175,'Results-formatted 060121'!$A:$AJ,(S$3+2),FALSE)), IF($C175 = "pos-neg", (3+VLOOKUP($B175,'Results-formatted 060121'!$A:$AJ,(S$3+2),FALSE)), VLOOKUP($B175,'Results-formatted 060121'!$A:$AJ,(S$3+2),FALSE)))</f>
        <v>1</v>
      </c>
      <c r="T175" s="95">
        <f>IF($C175 = "neg", (($D175+1) - VLOOKUP($B175,'Results-formatted 060121'!$A:$AJ,(T$3+2),FALSE)), IF($C175 = "pos-neg", (3+VLOOKUP($B175,'Results-formatted 060121'!$A:$AJ,(T$3+2),FALSE)), VLOOKUP($B175,'Results-formatted 060121'!$A:$AJ,(T$3+2),FALSE)))</f>
        <v>1</v>
      </c>
      <c r="U175" s="95">
        <f>IF($C175 = "neg", (($D175+1) - VLOOKUP($B175,'Results-formatted 060121'!$A:$AJ,(U$3+2),FALSE)), IF($C175 = "pos-neg", (3+VLOOKUP($B175,'Results-formatted 060121'!$A:$AJ,(U$3+2),FALSE)), VLOOKUP($B175,'Results-formatted 060121'!$A:$AJ,(U$3+2),FALSE)))</f>
        <v>5</v>
      </c>
      <c r="V175" s="95">
        <f>IF($C175 = "neg", (($D175+1) - VLOOKUP($B175,'Results-formatted 060121'!$A:$AJ,(V$3+2),FALSE)), IF($C175 = "pos-neg", (3+VLOOKUP($B175,'Results-formatted 060121'!$A:$AJ,(V$3+2),FALSE)), VLOOKUP($B175,'Results-formatted 060121'!$A:$AJ,(V$3+2),FALSE)))</f>
        <v>1</v>
      </c>
      <c r="W175" s="95">
        <f>IF($C175 = "neg", (($D175+1) - VLOOKUP($B175,'Results-formatted 060121'!$A:$AJ,(W$3+2),FALSE)), IF($C175 = "pos-neg", (3+VLOOKUP($B175,'Results-formatted 060121'!$A:$AJ,(W$3+2),FALSE)), VLOOKUP($B175,'Results-formatted 060121'!$A:$AJ,(W$3+2),FALSE)))</f>
        <v>2</v>
      </c>
      <c r="X175" s="95">
        <f>IF($C175 = "neg", (($D175+1) - VLOOKUP($B175,'Results-formatted 060121'!$A:$AJ,(X$3+2),FALSE)), IF($C175 = "pos-neg", (3+VLOOKUP($B175,'Results-formatted 060121'!$A:$AJ,(X$3+2),FALSE)), VLOOKUP($B175,'Results-formatted 060121'!$A:$AJ,(X$3+2),FALSE)))</f>
        <v>1</v>
      </c>
      <c r="Y175" s="95">
        <f>IF($C175 = "neg", (($D175+1) - VLOOKUP($B175,'Results-formatted 060121'!$A:$AJ,(Y$3+2),FALSE)), IF($C175 = "pos-neg", (3+VLOOKUP($B175,'Results-formatted 060121'!$A:$AJ,(Y$3+2),FALSE)), VLOOKUP($B175,'Results-formatted 060121'!$A:$AJ,(Y$3+2),FALSE)))</f>
        <v>3</v>
      </c>
      <c r="Z175" s="95">
        <f>IF($C175 = "neg", (($D175+1) - VLOOKUP($B175,'Results-formatted 060121'!$A:$AJ,(Z$3+2),FALSE)), IF($C175 = "pos-neg", (3+VLOOKUP($B175,'Results-formatted 060121'!$A:$AJ,(Z$3+2),FALSE)), VLOOKUP($B175,'Results-formatted 060121'!$A:$AJ,(Z$3+2),FALSE)))</f>
        <v>2</v>
      </c>
      <c r="AA175" s="95">
        <f>IF($C175 = "neg", (($D175+1) - VLOOKUP($B175,'Results-formatted 060121'!$A:$AJ,(AA$3+2),FALSE)), IF($C175 = "pos-neg", (3+VLOOKUP($B175,'Results-formatted 060121'!$A:$AJ,(AA$3+2),FALSE)), VLOOKUP($B175,'Results-formatted 060121'!$A:$AJ,(AA$3+2),FALSE)))</f>
        <v>2</v>
      </c>
      <c r="AB175" s="95">
        <f>IF($C175 = "neg", (($D175+1) - VLOOKUP($B175,'Results-formatted 060121'!$A:$AJ,(AB$3+2),FALSE)), IF($C175 = "pos-neg", (3+VLOOKUP($B175,'Results-formatted 060121'!$A:$AJ,(AB$3+2),FALSE)), VLOOKUP($B175,'Results-formatted 060121'!$A:$AJ,(AB$3+2),FALSE)))</f>
        <v>2</v>
      </c>
      <c r="AC175" s="95">
        <f>IF($C175 = "neg", (($D175+1) - VLOOKUP($B175,'Results-formatted 060121'!$A:$AJ,(AC$3+2),FALSE)), IF($C175 = "pos-neg", (3+VLOOKUP($B175,'Results-formatted 060121'!$A:$AJ,(AC$3+2),FALSE)), VLOOKUP($B175,'Results-formatted 060121'!$A:$AJ,(AC$3+2),FALSE)))</f>
        <v>1</v>
      </c>
      <c r="AD175" s="95">
        <f>IF($C175 = "neg", (($D175+1) - VLOOKUP($B175,'Results-formatted 060121'!$A:$AJ,(AD$3+2),FALSE)), IF($C175 = "pos-neg", (3+VLOOKUP($B175,'Results-formatted 060121'!$A:$AJ,(AD$3+2),FALSE)), VLOOKUP($B175,'Results-formatted 060121'!$A:$AJ,(AD$3+2),FALSE)))</f>
        <v>3</v>
      </c>
      <c r="AE175" s="95">
        <f>IF($C175 = "neg", (($D175+1) - VLOOKUP($B175,'Results-formatted 060121'!$A:$AJ,(AE$3+2),FALSE)), IF($C175 = "pos-neg", (3+VLOOKUP($B175,'Results-formatted 060121'!$A:$AJ,(AE$3+2),FALSE)), VLOOKUP($B175,'Results-formatted 060121'!$A:$AJ,(AE$3+2),FALSE)))</f>
        <v>1</v>
      </c>
      <c r="AF175" s="95">
        <f>IF($C175 = "neg", (($D175+1) - VLOOKUP($B175,'Results-formatted 060121'!$A:$AJ,(AF$3+2),FALSE)), IF($C175 = "pos-neg", (3+VLOOKUP($B175,'Results-formatted 060121'!$A:$AJ,(AF$3+2),FALSE)), VLOOKUP($B175,'Results-formatted 060121'!$A:$AJ,(AF$3+2),FALSE)))</f>
        <v>2</v>
      </c>
      <c r="AG175" s="95">
        <f>IF($C175 = "neg", (($D175+1) - VLOOKUP($B175,'Results-formatted 060121'!$A:$AJ,(AG$3+2),FALSE)), IF($C175 = "pos-neg", (3+VLOOKUP($B175,'Results-formatted 060121'!$A:$AJ,(AG$3+2),FALSE)), VLOOKUP($B175,'Results-formatted 060121'!$A:$AJ,(AG$3+2),FALSE)))</f>
        <v>1</v>
      </c>
      <c r="AH175" s="95">
        <f>IF($C175 = "neg", (($D175+1) - VLOOKUP($B175,'Results-formatted 060121'!$A:$AJ,(AH$3+2),FALSE)), IF($C175 = "pos-neg", (3+VLOOKUP($B175,'Results-formatted 060121'!$A:$AJ,(AH$3+2),FALSE)), VLOOKUP($B175,'Results-formatted 060121'!$A:$AJ,(AH$3+2),FALSE)))</f>
        <v>1</v>
      </c>
      <c r="AI175" s="95">
        <f>IF($C175 = "neg", (($D175+1) - VLOOKUP($B175,'Results-formatted 060121'!$A:$AJ,(AI$3+2),FALSE)), IF($C175 = "pos-neg", (3+VLOOKUP($B175,'Results-formatted 060121'!$A:$AJ,(AI$3+2),FALSE)), VLOOKUP($B175,'Results-formatted 060121'!$A:$AJ,(AI$3+2),FALSE)))</f>
        <v>4</v>
      </c>
      <c r="AJ175" s="95">
        <f>IF($C175 = "neg", (($D175+1) - VLOOKUP($B175,'Results-formatted 060121'!$A:$AJ,(AJ$3+2),FALSE)), IF($C175 = "pos-neg", (3+VLOOKUP($B175,'Results-formatted 060121'!$A:$AJ,(AJ$3+2),FALSE)), VLOOKUP($B175,'Results-formatted 060121'!$A:$AJ,(AJ$3+2),FALSE)))</f>
        <v>1</v>
      </c>
      <c r="AK175" s="95">
        <f>IF($C175 = "neg", (($D175+1) - VLOOKUP($B175,'Results-formatted 060121'!$A:$AJ,(AK$3+2),FALSE)), IF($C175 = "pos-neg", (3+VLOOKUP($B175,'Results-formatted 060121'!$A:$AJ,(AK$3+2),FALSE)), VLOOKUP($B175,'Results-formatted 060121'!$A:$AJ,(AK$3+2),FALSE)))</f>
        <v>4</v>
      </c>
      <c r="AL175" s="95">
        <f>IF($C175 = "neg", (($D175+1) - VLOOKUP($B175,'Results-formatted 060121'!$A:$AJ,(AL$3+2),FALSE)), IF($C175 = "pos-neg", (3+VLOOKUP($B175,'Results-formatted 060121'!$A:$AJ,(AL$3+2),FALSE)), VLOOKUP($B175,'Results-formatted 060121'!$A:$AJ,(AL$3+2),FALSE)))</f>
        <v>2</v>
      </c>
      <c r="AM175" s="95">
        <f>IF($C175 = "neg", (($D175+1) - VLOOKUP($B175,'Results-formatted 060121'!$A:AJ,(AM$3+2),FALSE)), IF($C175 = "pos-neg", (3+VLOOKUP($B175,'Results-formatted 060121'!$A:AJ,(AM$3+2),FALSE)), VLOOKUP($B175,'Results-formatted 060121'!$A:AJ,(AM$3+2),FALSE)))</f>
        <v>1</v>
      </c>
      <c r="AN175" s="95">
        <f>IF($C175 = "neg", (($D175+1) - VLOOKUP($B175,'Results-formatted 060121'!$A:AK,(AN$3+2),FALSE)), IF($C175 = "pos-neg", (3+VLOOKUP($B175,'Results-formatted 060121'!$A:AK,(AN$3+2),FALSE)), VLOOKUP($B175,'Results-formatted 060121'!$A:AK,(AN$3+2),FALSE)))</f>
        <v>3</v>
      </c>
      <c r="AO175" s="95">
        <f>IF($C175 = "neg", (($D175+1) - VLOOKUP($B175,'Results-formatted 060121'!$A:AL,(AO$3+2),FALSE)), IF($C175 = "pos-neg", (3+VLOOKUP($B175,'Results-formatted 060121'!$A:AL,(AO$3+2),FALSE)), VLOOKUP($B175,'Results-formatted 060121'!$A:AL,(AO$3+2),FALSE)))</f>
        <v>1</v>
      </c>
      <c r="AP175" s="95">
        <f>IF($C175 = "neg", (($D175+1) - VLOOKUP($B175,'Results-formatted 060121'!$A:AM,(AP$3+2),FALSE)), IF($C175 = "pos-neg", (3+VLOOKUP($B175,'Results-formatted 060121'!$A:AM,(AP$3+2),FALSE)), VLOOKUP($B175,'Results-formatted 060121'!$A:AM,(AP$3+2),FALSE)))</f>
        <v>1</v>
      </c>
      <c r="AQ175" s="95">
        <f>IF($C175 = "neg", (($D175+1) - VLOOKUP($B175,'Results-formatted 060121'!$A:AN,(AQ$3+2),FALSE)), IF($C175 = "pos-neg", (3+VLOOKUP($B175,'Results-formatted 060121'!$A:AN,(AQ$3+2),FALSE)), VLOOKUP($B175,'Results-formatted 060121'!$A:AN,(AQ$3+2),FALSE)))</f>
        <v>1</v>
      </c>
      <c r="AR175" s="95">
        <f>IF($C175 = "neg", (($D175+1) - VLOOKUP($B175,'Results-formatted 060121'!$A:AO,(AR$3+2),FALSE)), IF($C175 = "pos-neg", (3+VLOOKUP($B175,'Results-formatted 060121'!$A:AO,(AR$3+2),FALSE)), VLOOKUP($B175,'Results-formatted 060121'!$A:AO,(AR$3+2),FALSE)))</f>
        <v>1</v>
      </c>
      <c r="AS175" s="95">
        <f>IF($C175 = "neg", (($D175+1) - VLOOKUP($B175,'Results-formatted 060121'!$A:AP,(AS$3+2),FALSE)), IF($C175 = "pos-neg", (3+VLOOKUP($B175,'Results-formatted 060121'!$A:AP,(AS$3+2),FALSE)), VLOOKUP($B175,'Results-formatted 060121'!$A:AP,(AS$3+2),FALSE)))</f>
        <v>1</v>
      </c>
      <c r="AT175" s="95">
        <f>IF($C175 = "neg", (($D175+1) - VLOOKUP($B175,'Results-formatted 060121'!$A:AQ,(AT$3+2),FALSE)), IF($C175 = "pos-neg", (3+VLOOKUP($B175,'Results-formatted 060121'!$A:AQ,(AT$3+2),FALSE)), VLOOKUP($B175,'Results-formatted 060121'!$A:AQ,(AT$3+2),FALSE)))</f>
        <v>2</v>
      </c>
      <c r="AU175" s="95">
        <f>IF($C175 = "neg", (($D175+1) - VLOOKUP($B175,'Results-formatted 060121'!$A:AR,(AU$3+2),FALSE)), IF($C175 = "pos-neg", (3+VLOOKUP($B175,'Results-formatted 060121'!$A:AR,(AU$3+2),FALSE)), VLOOKUP($B175,'Results-formatted 060121'!$A:AR,(AU$3+2),FALSE)))</f>
        <v>1</v>
      </c>
      <c r="AV175" s="95">
        <f>IF($C175 = "neg", (($D175+1) - VLOOKUP($B175,'Results-formatted 060121'!$A:AS,(AV$3+2),FALSE)), IF($C175 = "pos-neg", (3+VLOOKUP($B175,'Results-formatted 060121'!$A:AS,(AV$3+2),FALSE)), VLOOKUP($B175,'Results-formatted 060121'!$A:AS,(AV$3+2),FALSE)))</f>
        <v>1</v>
      </c>
      <c r="AW175" s="95">
        <f>IF($C175 = "neg", (($D175+1) - VLOOKUP($B175,'Results-formatted 060121'!$A:AT,(AW$3+2),FALSE)), IF($C175 = "pos-neg", (3+VLOOKUP($B175,'Results-formatted 060121'!$A:AT,(AW$3+2),FALSE)), VLOOKUP($B175,'Results-formatted 060121'!$A:AT,(AW$3+2),FALSE)))</f>
        <v>1</v>
      </c>
      <c r="AX175" s="95">
        <f>IF($C175 = "neg", (($D175+1) - VLOOKUP($B175,'Results-formatted 060121'!$A:AU,(AX$3+2),FALSE)), IF($C175 = "pos-neg", (3+VLOOKUP($B175,'Results-formatted 060121'!$A:AU,(AX$3+2),FALSE)), VLOOKUP($B175,'Results-formatted 060121'!$A:AU,(AX$3+2),FALSE)))</f>
        <v>1</v>
      </c>
      <c r="AY175" s="95">
        <f>IF($C175 = "neg", (($D175+1) - VLOOKUP($B175,'Results-formatted 060121'!$A:AV,(AY$3+2),FALSE)), IF($C175 = "pos-neg", (3+VLOOKUP($B175,'Results-formatted 060121'!$A:AV,(AY$3+2),FALSE)), VLOOKUP($B175,'Results-formatted 060121'!$A:AV,(AY$3+2),FALSE)))</f>
        <v>3</v>
      </c>
      <c r="AZ175" s="95">
        <f>IF($C175 = "neg", (($D175+1) - VLOOKUP($B175,'Results-formatted 060121'!$A:AW,(AZ$3+2),FALSE)), IF($C175 = "pos-neg", (3+VLOOKUP($B175,'Results-formatted 060121'!$A:AW,(AZ$3+2),FALSE)), VLOOKUP($B175,'Results-formatted 060121'!$A:AW,(AZ$3+2),FALSE)))</f>
        <v>1</v>
      </c>
      <c r="BA175" s="95">
        <f>IF($C175 = "neg", (($D175+1) - VLOOKUP($B175,'Results-formatted 060121'!$A:AX,(BA$3+2),FALSE)), IF($C175 = "pos-neg", (3+VLOOKUP($B175,'Results-formatted 060121'!$A:AX,(BA$3+2),FALSE)), VLOOKUP($B175,'Results-formatted 060121'!$A:AX,(BA$3+2),FALSE)))</f>
        <v>1</v>
      </c>
      <c r="BB175" s="95">
        <f>IF($C175 = "neg", (($D175+1) - VLOOKUP($B175,'Results-formatted 060121'!$A:AY,(BB$3+2),FALSE)), IF($C175 = "pos-neg", (3+VLOOKUP($B175,'Results-formatted 060121'!$A:AY,(BB$3+2),FALSE)), VLOOKUP($B175,'Results-formatted 060121'!$A:AY,(BB$3+2),FALSE)))</f>
        <v>2</v>
      </c>
      <c r="BC175" s="95">
        <f>IF($C175 = "neg", (($D175+1) - VLOOKUP($B175,'Results-formatted 060121'!$A:AZ,(BC$3+2),FALSE)), IF($C175 = "pos-neg", (3+VLOOKUP($B175,'Results-formatted 060121'!$A:AZ,(BC$3+2),FALSE)), VLOOKUP($B175,'Results-formatted 060121'!$A:AZ,(BC$3+2),FALSE)))</f>
        <v>2</v>
      </c>
      <c r="BD175" s="95">
        <f>IF($C175 = "neg", (($D175+1) - VLOOKUP($B175,'Results-formatted 060121'!$A:BA,(BD$3+2),FALSE)), IF($C175 = "pos-neg", (3+VLOOKUP($B175,'Results-formatted 060121'!$A:BA,(BD$3+2),FALSE)), VLOOKUP($B175,'Results-formatted 060121'!$A:BA,(BD$3+2),FALSE)))</f>
        <v>2</v>
      </c>
      <c r="BE175" s="95">
        <f>IF($C175 = "neg", (($D175+1) - VLOOKUP($B175,'Results-formatted 060121'!$A:BB,(BE$3+2),FALSE)), IF($C175 = "pos-neg", (3+VLOOKUP($B175,'Results-formatted 060121'!$A:BB,(BE$3+2),FALSE)), VLOOKUP($B175,'Results-formatted 060121'!$A:BB,(BE$3+2),FALSE)))</f>
        <v>1</v>
      </c>
      <c r="BF175" s="95">
        <f>IF($C175 = "neg", (($D175+1) - VLOOKUP($B175,'Results-formatted 060121'!$A:BC,(BF$3+2),FALSE)), IF($C175 = "pos-neg", (3+VLOOKUP($B175,'Results-formatted 060121'!$A:BC,(BF$3+2),FALSE)), VLOOKUP($B175,'Results-formatted 060121'!$A:BC,(BF$3+2),FALSE)))</f>
        <v>1</v>
      </c>
      <c r="BG175" s="95">
        <f>IF($C175 = "neg", (($D175+1) - VLOOKUP($B175,'Results-formatted 060121'!$A:BD,(BG$3+2),FALSE)), IF($C175 = "pos-neg", (3+VLOOKUP($B175,'Results-formatted 060121'!$A:BD,(BG$3+2),FALSE)), VLOOKUP($B175,'Results-formatted 060121'!$A:BD,(BG$3+2),FALSE)))</f>
        <v>3</v>
      </c>
      <c r="BH175" s="95">
        <f>IF($C175 = "neg", (($D175+1) - VLOOKUP($B175,'Results-formatted 060121'!$A:BE,(BH$3+2),FALSE)), IF($C175 = "pos-neg", (3+VLOOKUP($B175,'Results-formatted 060121'!$A:BE,(BH$3+2),FALSE)), VLOOKUP($B175,'Results-formatted 060121'!$A:BE,(BH$3+2),FALSE)))</f>
        <v>1</v>
      </c>
      <c r="BI175" s="95">
        <f>IF($C175 = "neg", (($D175+1) - VLOOKUP($B175,'Results-formatted 060121'!$A:BF,(BI$3+2),FALSE)), IF($C175 = "pos-neg", (3+VLOOKUP($B175,'Results-formatted 060121'!$A:BF,(BI$3+2),FALSE)), VLOOKUP($B175,'Results-formatted 060121'!$A:BF,(BI$3+2),FALSE)))</f>
        <v>1</v>
      </c>
      <c r="BJ175" s="95">
        <f>IF($C175 = "neg", (($D175+1) - VLOOKUP($B175,'Results-formatted 060121'!$A:BG,(BJ$3+2),FALSE)), IF($C175 = "pos-neg", (3+VLOOKUP($B175,'Results-formatted 060121'!$A:BG,(BJ$3+2),FALSE)), VLOOKUP($B175,'Results-formatted 060121'!$A:BG,(BJ$3+2),FALSE)))</f>
        <v>1</v>
      </c>
      <c r="BK175" s="95">
        <f>IF($C175 = "neg", (($D175+1) - VLOOKUP($B175,'Results-formatted 060121'!$A:BH,(BK$3+2),FALSE)), IF($C175 = "pos-neg", (3+VLOOKUP($B175,'Results-formatted 060121'!$A:BH,(BK$3+2),FALSE)), VLOOKUP($B175,'Results-formatted 060121'!$A:BH,(BK$3+2),FALSE)))</f>
        <v>1</v>
      </c>
      <c r="BL175" s="95">
        <f>IF($C175 = "neg", (($D175+1) - VLOOKUP($B175,'Results-formatted 060121'!$A:BI,(BL$3+2),FALSE)), IF($C175 = "pos-neg", (3+VLOOKUP($B175,'Results-formatted 060121'!$A:BI,(BL$3+2),FALSE)), VLOOKUP($B175,'Results-formatted 060121'!$A:BI,(BL$3+2),FALSE)))</f>
        <v>1</v>
      </c>
      <c r="BM175" s="95">
        <f>IF($C175 = "neg", (($D175+1) - VLOOKUP($B175,'Results-formatted 060121'!$A:BJ,(BM$3+2),FALSE)), IF($C175 = "pos-neg", (3+VLOOKUP($B175,'Results-formatted 060121'!$A:BJ,(BM$3+2),FALSE)), VLOOKUP($B175,'Results-formatted 060121'!$A:BJ,(BM$3+2),FALSE)))</f>
        <v>3</v>
      </c>
      <c r="BN175" s="95"/>
      <c r="BO175" s="95"/>
      <c r="BP175" s="95"/>
      <c r="BQ175" s="95"/>
      <c r="BR175" s="95"/>
      <c r="BS175" s="95"/>
      <c r="BT175" s="95"/>
      <c r="BU175" s="95"/>
      <c r="BV175" s="95"/>
      <c r="BW175" s="95"/>
      <c r="BX175" s="95"/>
      <c r="BY175" s="95"/>
      <c r="BZ175" s="95"/>
      <c r="CA175" s="95"/>
      <c r="CB175" s="95"/>
      <c r="CC175" s="95"/>
      <c r="CD175" s="99"/>
      <c r="CE175" s="25">
        <f t="shared" si="250"/>
        <v>1.7666666666666666</v>
      </c>
      <c r="CF175" s="25">
        <f t="shared" si="183"/>
        <v>1.0145829345467259</v>
      </c>
    </row>
    <row r="176" spans="2:84" ht="42" x14ac:dyDescent="0.15">
      <c r="B176" s="84" t="s">
        <v>491</v>
      </c>
      <c r="C176" s="86" t="s">
        <v>224</v>
      </c>
      <c r="D176" s="2">
        <v>5</v>
      </c>
      <c r="E176" s="13" t="s">
        <v>970</v>
      </c>
      <c r="F176" s="95">
        <f>IF($C176 = "neg", (($D176+1) - VLOOKUP($B176,'Results-formatted 060121'!$A:$AJ,(F$3+2),FALSE)), IF($C176 = "pos-neg", (3+VLOOKUP($B176,'Results-formatted 060121'!$A:$AJ,(F$3+2),FALSE)), VLOOKUP($B176,'Results-formatted 060121'!$A:$AJ,(F$3+2),FALSE)))</f>
        <v>3</v>
      </c>
      <c r="G176" s="95">
        <f>IF($C176 = "neg", (($D176+1) - VLOOKUP($B176,'Results-formatted 060121'!$A:$AJ,(G$3+2),FALSE)), IF($C176 = "pos-neg", (3+VLOOKUP($B176,'Results-formatted 060121'!$A:$AJ,(G$3+2),FALSE)), VLOOKUP($B176,'Results-formatted 060121'!$A:$AJ,(G$3+2),FALSE)))</f>
        <v>3</v>
      </c>
      <c r="H176" s="95">
        <f>IF($C176 = "neg", (($D176+1) - VLOOKUP($B176,'Results-formatted 060121'!$A:$AJ,(H$3+2),FALSE)), IF($C176 = "pos-neg", (3+VLOOKUP($B176,'Results-formatted 060121'!$A:$AJ,(H$3+2),FALSE)), VLOOKUP($B176,'Results-formatted 060121'!$A:$AJ,(H$3+2),FALSE)))</f>
        <v>2</v>
      </c>
      <c r="I176" s="95">
        <f>IF($C176 = "neg", (($D176+1) - VLOOKUP($B176,'Results-formatted 060121'!$A:$AJ,(I$3+2),FALSE)), IF($C176 = "pos-neg", (3+VLOOKUP($B176,'Results-formatted 060121'!$A:$AJ,(I$3+2),FALSE)), VLOOKUP($B176,'Results-formatted 060121'!$A:$AJ,(I$3+2),FALSE)))</f>
        <v>1</v>
      </c>
      <c r="J176" s="95">
        <f>IF($C176 = "neg", (($D176+1) - VLOOKUP($B176,'Results-formatted 060121'!$A:$AJ,(J$3+2),FALSE)), IF($C176 = "pos-neg", (3+VLOOKUP($B176,'Results-formatted 060121'!$A:$AJ,(J$3+2),FALSE)), VLOOKUP($B176,'Results-formatted 060121'!$A:$AJ,(J$3+2),FALSE)))</f>
        <v>3</v>
      </c>
      <c r="K176" s="95">
        <f>IF($C176 = "neg", (($D176+1) - VLOOKUP($B176,'Results-formatted 060121'!$A:$AJ,(K$3+2),FALSE)), IF($C176 = "pos-neg", (3+VLOOKUP($B176,'Results-formatted 060121'!$A:$AJ,(K$3+2),FALSE)), VLOOKUP($B176,'Results-formatted 060121'!$A:$AJ,(K$3+2),FALSE)))</f>
        <v>2</v>
      </c>
      <c r="L176" s="95">
        <f>IF($C176 = "neg", (($D176+1) - VLOOKUP($B176,'Results-formatted 060121'!$A:$AJ,(L$3+2),FALSE)), IF($C176 = "pos-neg", (3+VLOOKUP($B176,'Results-formatted 060121'!$A:$AJ,(L$3+2),FALSE)), VLOOKUP($B176,'Results-formatted 060121'!$A:$AJ,(L$3+2),FALSE)))</f>
        <v>1</v>
      </c>
      <c r="M176" s="95">
        <f>IF($C176 = "neg", (($D176+1) - VLOOKUP($B176,'Results-formatted 060121'!$A:$AJ,(M$3+2),FALSE)), IF($C176 = "pos-neg", (3+VLOOKUP($B176,'Results-formatted 060121'!$A:$AJ,(M$3+2),FALSE)), VLOOKUP($B176,'Results-formatted 060121'!$A:$AJ,(M$3+2),FALSE)))</f>
        <v>1</v>
      </c>
      <c r="N176" s="95">
        <f>IF($C176 = "neg", (($D176+1) - VLOOKUP($B176,'Results-formatted 060121'!$A:$AJ,(N$3+2),FALSE)), IF($C176 = "pos-neg", (3+VLOOKUP($B176,'Results-formatted 060121'!$A:$AJ,(N$3+2),FALSE)), VLOOKUP($B176,'Results-formatted 060121'!$A:$AJ,(N$3+2),FALSE)))</f>
        <v>3</v>
      </c>
      <c r="O176" s="95">
        <f>IF($C176 = "neg", (($D176+1) - VLOOKUP($B176,'Results-formatted 060121'!$A:$AJ,(O$3+2),FALSE)), IF($C176 = "pos-neg", (3+VLOOKUP($B176,'Results-formatted 060121'!$A:$AJ,(O$3+2),FALSE)), VLOOKUP($B176,'Results-formatted 060121'!$A:$AJ,(O$3+2),FALSE)))</f>
        <v>1</v>
      </c>
      <c r="P176" s="95">
        <f>IF($C176 = "neg", (($D176+1) - VLOOKUP($B176,'Results-formatted 060121'!$A:$AJ,(P$3+2),FALSE)), IF($C176 = "pos-neg", (3+VLOOKUP($B176,'Results-formatted 060121'!$A:$AJ,(P$3+2),FALSE)), VLOOKUP($B176,'Results-formatted 060121'!$A:$AJ,(P$3+2),FALSE)))</f>
        <v>2</v>
      </c>
      <c r="Q176" s="95">
        <f>IF($C176 = "neg", (($D176+1) - VLOOKUP($B176,'Results-formatted 060121'!$A:$AJ,(Q$3+2),FALSE)), IF($C176 = "pos-neg", (3+VLOOKUP($B176,'Results-formatted 060121'!$A:$AJ,(Q$3+2),FALSE)), VLOOKUP($B176,'Results-formatted 060121'!$A:$AJ,(Q$3+2),FALSE)))</f>
        <v>1</v>
      </c>
      <c r="R176" s="95">
        <f>IF($C176 = "neg", (($D176+1) - VLOOKUP($B176,'Results-formatted 060121'!$A:$AJ,(R$3+2),FALSE)), IF($C176 = "pos-neg", (3+VLOOKUP($B176,'Results-formatted 060121'!$A:$AJ,(R$3+2),FALSE)), VLOOKUP($B176,'Results-formatted 060121'!$A:$AJ,(R$3+2),FALSE)))</f>
        <v>2</v>
      </c>
      <c r="S176" s="95">
        <f>IF($C176 = "neg", (($D176+1) - VLOOKUP($B176,'Results-formatted 060121'!$A:$AJ,(S$3+2),FALSE)), IF($C176 = "pos-neg", (3+VLOOKUP($B176,'Results-formatted 060121'!$A:$AJ,(S$3+2),FALSE)), VLOOKUP($B176,'Results-formatted 060121'!$A:$AJ,(S$3+2),FALSE)))</f>
        <v>1</v>
      </c>
      <c r="T176" s="95">
        <f>IF($C176 = "neg", (($D176+1) - VLOOKUP($B176,'Results-formatted 060121'!$A:$AJ,(T$3+2),FALSE)), IF($C176 = "pos-neg", (3+VLOOKUP($B176,'Results-formatted 060121'!$A:$AJ,(T$3+2),FALSE)), VLOOKUP($B176,'Results-formatted 060121'!$A:$AJ,(T$3+2),FALSE)))</f>
        <v>1</v>
      </c>
      <c r="U176" s="95">
        <f>IF($C176 = "neg", (($D176+1) - VLOOKUP($B176,'Results-formatted 060121'!$A:$AJ,(U$3+2),FALSE)), IF($C176 = "pos-neg", (3+VLOOKUP($B176,'Results-formatted 060121'!$A:$AJ,(U$3+2),FALSE)), VLOOKUP($B176,'Results-formatted 060121'!$A:$AJ,(U$3+2),FALSE)))</f>
        <v>5</v>
      </c>
      <c r="V176" s="95">
        <f>IF($C176 = "neg", (($D176+1) - VLOOKUP($B176,'Results-formatted 060121'!$A:$AJ,(V$3+2),FALSE)), IF($C176 = "pos-neg", (3+VLOOKUP($B176,'Results-formatted 060121'!$A:$AJ,(V$3+2),FALSE)), VLOOKUP($B176,'Results-formatted 060121'!$A:$AJ,(V$3+2),FALSE)))</f>
        <v>1</v>
      </c>
      <c r="W176" s="95">
        <f>IF($C176 = "neg", (($D176+1) - VLOOKUP($B176,'Results-formatted 060121'!$A:$AJ,(W$3+2),FALSE)), IF($C176 = "pos-neg", (3+VLOOKUP($B176,'Results-formatted 060121'!$A:$AJ,(W$3+2),FALSE)), VLOOKUP($B176,'Results-formatted 060121'!$A:$AJ,(W$3+2),FALSE)))</f>
        <v>2</v>
      </c>
      <c r="X176" s="95">
        <f>IF($C176 = "neg", (($D176+1) - VLOOKUP($B176,'Results-formatted 060121'!$A:$AJ,(X$3+2),FALSE)), IF($C176 = "pos-neg", (3+VLOOKUP($B176,'Results-formatted 060121'!$A:$AJ,(X$3+2),FALSE)), VLOOKUP($B176,'Results-formatted 060121'!$A:$AJ,(X$3+2),FALSE)))</f>
        <v>1</v>
      </c>
      <c r="Y176" s="95">
        <f>IF($C176 = "neg", (($D176+1) - VLOOKUP($B176,'Results-formatted 060121'!$A:$AJ,(Y$3+2),FALSE)), IF($C176 = "pos-neg", (3+VLOOKUP($B176,'Results-formatted 060121'!$A:$AJ,(Y$3+2),FALSE)), VLOOKUP($B176,'Results-formatted 060121'!$A:$AJ,(Y$3+2),FALSE)))</f>
        <v>2</v>
      </c>
      <c r="Z176" s="95">
        <f>IF($C176 = "neg", (($D176+1) - VLOOKUP($B176,'Results-formatted 060121'!$A:$AJ,(Z$3+2),FALSE)), IF($C176 = "pos-neg", (3+VLOOKUP($B176,'Results-formatted 060121'!$A:$AJ,(Z$3+2),FALSE)), VLOOKUP($B176,'Results-formatted 060121'!$A:$AJ,(Z$3+2),FALSE)))</f>
        <v>3</v>
      </c>
      <c r="AA176" s="95">
        <f>IF($C176 = "neg", (($D176+1) - VLOOKUP($B176,'Results-formatted 060121'!$A:$AJ,(AA$3+2),FALSE)), IF($C176 = "pos-neg", (3+VLOOKUP($B176,'Results-formatted 060121'!$A:$AJ,(AA$3+2),FALSE)), VLOOKUP($B176,'Results-formatted 060121'!$A:$AJ,(AA$3+2),FALSE)))</f>
        <v>2</v>
      </c>
      <c r="AB176" s="95">
        <f>IF($C176 = "neg", (($D176+1) - VLOOKUP($B176,'Results-formatted 060121'!$A:$AJ,(AB$3+2),FALSE)), IF($C176 = "pos-neg", (3+VLOOKUP($B176,'Results-formatted 060121'!$A:$AJ,(AB$3+2),FALSE)), VLOOKUP($B176,'Results-formatted 060121'!$A:$AJ,(AB$3+2),FALSE)))</f>
        <v>2</v>
      </c>
      <c r="AC176" s="95">
        <f>IF($C176 = "neg", (($D176+1) - VLOOKUP($B176,'Results-formatted 060121'!$A:$AJ,(AC$3+2),FALSE)), IF($C176 = "pos-neg", (3+VLOOKUP($B176,'Results-formatted 060121'!$A:$AJ,(AC$3+2),FALSE)), VLOOKUP($B176,'Results-formatted 060121'!$A:$AJ,(AC$3+2),FALSE)))</f>
        <v>1</v>
      </c>
      <c r="AD176" s="95">
        <f>IF($C176 = "neg", (($D176+1) - VLOOKUP($B176,'Results-formatted 060121'!$A:$AJ,(AD$3+2),FALSE)), IF($C176 = "pos-neg", (3+VLOOKUP($B176,'Results-formatted 060121'!$A:$AJ,(AD$3+2),FALSE)), VLOOKUP($B176,'Results-formatted 060121'!$A:$AJ,(AD$3+2),FALSE)))</f>
        <v>3</v>
      </c>
      <c r="AE176" s="95">
        <f>IF($C176 = "neg", (($D176+1) - VLOOKUP($B176,'Results-formatted 060121'!$A:$AJ,(AE$3+2),FALSE)), IF($C176 = "pos-neg", (3+VLOOKUP($B176,'Results-formatted 060121'!$A:$AJ,(AE$3+2),FALSE)), VLOOKUP($B176,'Results-formatted 060121'!$A:$AJ,(AE$3+2),FALSE)))</f>
        <v>1</v>
      </c>
      <c r="AF176" s="95">
        <f>IF($C176 = "neg", (($D176+1) - VLOOKUP($B176,'Results-formatted 060121'!$A:$AJ,(AF$3+2),FALSE)), IF($C176 = "pos-neg", (3+VLOOKUP($B176,'Results-formatted 060121'!$A:$AJ,(AF$3+2),FALSE)), VLOOKUP($B176,'Results-formatted 060121'!$A:$AJ,(AF$3+2),FALSE)))</f>
        <v>2</v>
      </c>
      <c r="AG176" s="95">
        <f>IF($C176 = "neg", (($D176+1) - VLOOKUP($B176,'Results-formatted 060121'!$A:$AJ,(AG$3+2),FALSE)), IF($C176 = "pos-neg", (3+VLOOKUP($B176,'Results-formatted 060121'!$A:$AJ,(AG$3+2),FALSE)), VLOOKUP($B176,'Results-formatted 060121'!$A:$AJ,(AG$3+2),FALSE)))</f>
        <v>1</v>
      </c>
      <c r="AH176" s="95">
        <f>IF($C176 = "neg", (($D176+1) - VLOOKUP($B176,'Results-formatted 060121'!$A:$AJ,(AH$3+2),FALSE)), IF($C176 = "pos-neg", (3+VLOOKUP($B176,'Results-formatted 060121'!$A:$AJ,(AH$3+2),FALSE)), VLOOKUP($B176,'Results-formatted 060121'!$A:$AJ,(AH$3+2),FALSE)))</f>
        <v>1</v>
      </c>
      <c r="AI176" s="95">
        <f>IF($C176 = "neg", (($D176+1) - VLOOKUP($B176,'Results-formatted 060121'!$A:$AJ,(AI$3+2),FALSE)), IF($C176 = "pos-neg", (3+VLOOKUP($B176,'Results-formatted 060121'!$A:$AJ,(AI$3+2),FALSE)), VLOOKUP($B176,'Results-formatted 060121'!$A:$AJ,(AI$3+2),FALSE)))</f>
        <v>3</v>
      </c>
      <c r="AJ176" s="95">
        <f>IF($C176 = "neg", (($D176+1) - VLOOKUP($B176,'Results-formatted 060121'!$A:$AJ,(AJ$3+2),FALSE)), IF($C176 = "pos-neg", (3+VLOOKUP($B176,'Results-formatted 060121'!$A:$AJ,(AJ$3+2),FALSE)), VLOOKUP($B176,'Results-formatted 060121'!$A:$AJ,(AJ$3+2),FALSE)))</f>
        <v>1</v>
      </c>
      <c r="AK176" s="95">
        <f>IF($C176 = "neg", (($D176+1) - VLOOKUP($B176,'Results-formatted 060121'!$A:$AJ,(AK$3+2),FALSE)), IF($C176 = "pos-neg", (3+VLOOKUP($B176,'Results-formatted 060121'!$A:$AJ,(AK$3+2),FALSE)), VLOOKUP($B176,'Results-formatted 060121'!$A:$AJ,(AK$3+2),FALSE)))</f>
        <v>3</v>
      </c>
      <c r="AL176" s="95">
        <f>IF($C176 = "neg", (($D176+1) - VLOOKUP($B176,'Results-formatted 060121'!$A:$AJ,(AL$3+2),FALSE)), IF($C176 = "pos-neg", (3+VLOOKUP($B176,'Results-formatted 060121'!$A:$AJ,(AL$3+2),FALSE)), VLOOKUP($B176,'Results-formatted 060121'!$A:$AJ,(AL$3+2),FALSE)))</f>
        <v>2</v>
      </c>
      <c r="AM176" s="95">
        <f>IF($C176 = "neg", (($D176+1) - VLOOKUP($B176,'Results-formatted 060121'!$A:AJ,(AM$3+2),FALSE)), IF($C176 = "pos-neg", (3+VLOOKUP($B176,'Results-formatted 060121'!$A:AJ,(AM$3+2),FALSE)), VLOOKUP($B176,'Results-formatted 060121'!$A:AJ,(AM$3+2),FALSE)))</f>
        <v>1</v>
      </c>
      <c r="AN176" s="95">
        <f>IF($C176 = "neg", (($D176+1) - VLOOKUP($B176,'Results-formatted 060121'!$A:AK,(AN$3+2),FALSE)), IF($C176 = "pos-neg", (3+VLOOKUP($B176,'Results-formatted 060121'!$A:AK,(AN$3+2),FALSE)), VLOOKUP($B176,'Results-formatted 060121'!$A:AK,(AN$3+2),FALSE)))</f>
        <v>3</v>
      </c>
      <c r="AO176" s="95">
        <f>IF($C176 = "neg", (($D176+1) - VLOOKUP($B176,'Results-formatted 060121'!$A:AL,(AO$3+2),FALSE)), IF($C176 = "pos-neg", (3+VLOOKUP($B176,'Results-formatted 060121'!$A:AL,(AO$3+2),FALSE)), VLOOKUP($B176,'Results-formatted 060121'!$A:AL,(AO$3+2),FALSE)))</f>
        <v>1</v>
      </c>
      <c r="AP176" s="95">
        <f>IF($C176 = "neg", (($D176+1) - VLOOKUP($B176,'Results-formatted 060121'!$A:AM,(AP$3+2),FALSE)), IF($C176 = "pos-neg", (3+VLOOKUP($B176,'Results-formatted 060121'!$A:AM,(AP$3+2),FALSE)), VLOOKUP($B176,'Results-formatted 060121'!$A:AM,(AP$3+2),FALSE)))</f>
        <v>2</v>
      </c>
      <c r="AQ176" s="95">
        <f>IF($C176 = "neg", (($D176+1) - VLOOKUP($B176,'Results-formatted 060121'!$A:AN,(AQ$3+2),FALSE)), IF($C176 = "pos-neg", (3+VLOOKUP($B176,'Results-formatted 060121'!$A:AN,(AQ$3+2),FALSE)), VLOOKUP($B176,'Results-formatted 060121'!$A:AN,(AQ$3+2),FALSE)))</f>
        <v>1</v>
      </c>
      <c r="AR176" s="95">
        <f>IF($C176 = "neg", (($D176+1) - VLOOKUP($B176,'Results-formatted 060121'!$A:AO,(AR$3+2),FALSE)), IF($C176 = "pos-neg", (3+VLOOKUP($B176,'Results-formatted 060121'!$A:AO,(AR$3+2),FALSE)), VLOOKUP($B176,'Results-formatted 060121'!$A:AO,(AR$3+2),FALSE)))</f>
        <v>3</v>
      </c>
      <c r="AS176" s="95">
        <f>IF($C176 = "neg", (($D176+1) - VLOOKUP($B176,'Results-formatted 060121'!$A:AP,(AS$3+2),FALSE)), IF($C176 = "pos-neg", (3+VLOOKUP($B176,'Results-formatted 060121'!$A:AP,(AS$3+2),FALSE)), VLOOKUP($B176,'Results-formatted 060121'!$A:AP,(AS$3+2),FALSE)))</f>
        <v>1</v>
      </c>
      <c r="AT176" s="95">
        <f>IF($C176 = "neg", (($D176+1) - VLOOKUP($B176,'Results-formatted 060121'!$A:AQ,(AT$3+2),FALSE)), IF($C176 = "pos-neg", (3+VLOOKUP($B176,'Results-formatted 060121'!$A:AQ,(AT$3+2),FALSE)), VLOOKUP($B176,'Results-formatted 060121'!$A:AQ,(AT$3+2),FALSE)))</f>
        <v>1</v>
      </c>
      <c r="AU176" s="95">
        <f>IF($C176 = "neg", (($D176+1) - VLOOKUP($B176,'Results-formatted 060121'!$A:AR,(AU$3+2),FALSE)), IF($C176 = "pos-neg", (3+VLOOKUP($B176,'Results-formatted 060121'!$A:AR,(AU$3+2),FALSE)), VLOOKUP($B176,'Results-formatted 060121'!$A:AR,(AU$3+2),FALSE)))</f>
        <v>1</v>
      </c>
      <c r="AV176" s="95">
        <f>IF($C176 = "neg", (($D176+1) - VLOOKUP($B176,'Results-formatted 060121'!$A:AS,(AV$3+2),FALSE)), IF($C176 = "pos-neg", (3+VLOOKUP($B176,'Results-formatted 060121'!$A:AS,(AV$3+2),FALSE)), VLOOKUP($B176,'Results-formatted 060121'!$A:AS,(AV$3+2),FALSE)))</f>
        <v>1</v>
      </c>
      <c r="AW176" s="95">
        <f>IF($C176 = "neg", (($D176+1) - VLOOKUP($B176,'Results-formatted 060121'!$A:AT,(AW$3+2),FALSE)), IF($C176 = "pos-neg", (3+VLOOKUP($B176,'Results-formatted 060121'!$A:AT,(AW$3+2),FALSE)), VLOOKUP($B176,'Results-formatted 060121'!$A:AT,(AW$3+2),FALSE)))</f>
        <v>1</v>
      </c>
      <c r="AX176" s="95">
        <f>IF($C176 = "neg", (($D176+1) - VLOOKUP($B176,'Results-formatted 060121'!$A:AU,(AX$3+2),FALSE)), IF($C176 = "pos-neg", (3+VLOOKUP($B176,'Results-formatted 060121'!$A:AU,(AX$3+2),FALSE)), VLOOKUP($B176,'Results-formatted 060121'!$A:AU,(AX$3+2),FALSE)))</f>
        <v>1</v>
      </c>
      <c r="AY176" s="95">
        <f>IF($C176 = "neg", (($D176+1) - VLOOKUP($B176,'Results-formatted 060121'!$A:AV,(AY$3+2),FALSE)), IF($C176 = "pos-neg", (3+VLOOKUP($B176,'Results-formatted 060121'!$A:AV,(AY$3+2),FALSE)), VLOOKUP($B176,'Results-formatted 060121'!$A:AV,(AY$3+2),FALSE)))</f>
        <v>3</v>
      </c>
      <c r="AZ176" s="95">
        <f>IF($C176 = "neg", (($D176+1) - VLOOKUP($B176,'Results-formatted 060121'!$A:AW,(AZ$3+2),FALSE)), IF($C176 = "pos-neg", (3+VLOOKUP($B176,'Results-formatted 060121'!$A:AW,(AZ$3+2),FALSE)), VLOOKUP($B176,'Results-formatted 060121'!$A:AW,(AZ$3+2),FALSE)))</f>
        <v>1</v>
      </c>
      <c r="BA176" s="95">
        <f>IF($C176 = "neg", (($D176+1) - VLOOKUP($B176,'Results-formatted 060121'!$A:AX,(BA$3+2),FALSE)), IF($C176 = "pos-neg", (3+VLOOKUP($B176,'Results-formatted 060121'!$A:AX,(BA$3+2),FALSE)), VLOOKUP($B176,'Results-formatted 060121'!$A:AX,(BA$3+2),FALSE)))</f>
        <v>1</v>
      </c>
      <c r="BB176" s="95">
        <f>IF($C176 = "neg", (($D176+1) - VLOOKUP($B176,'Results-formatted 060121'!$A:AY,(BB$3+2),FALSE)), IF($C176 = "pos-neg", (3+VLOOKUP($B176,'Results-formatted 060121'!$A:AY,(BB$3+2),FALSE)), VLOOKUP($B176,'Results-formatted 060121'!$A:AY,(BB$3+2),FALSE)))</f>
        <v>2</v>
      </c>
      <c r="BC176" s="95">
        <f>IF($C176 = "neg", (($D176+1) - VLOOKUP($B176,'Results-formatted 060121'!$A:AZ,(BC$3+2),FALSE)), IF($C176 = "pos-neg", (3+VLOOKUP($B176,'Results-formatted 060121'!$A:AZ,(BC$3+2),FALSE)), VLOOKUP($B176,'Results-formatted 060121'!$A:AZ,(BC$3+2),FALSE)))</f>
        <v>2</v>
      </c>
      <c r="BD176" s="95">
        <f>IF($C176 = "neg", (($D176+1) - VLOOKUP($B176,'Results-formatted 060121'!$A:BA,(BD$3+2),FALSE)), IF($C176 = "pos-neg", (3+VLOOKUP($B176,'Results-formatted 060121'!$A:BA,(BD$3+2),FALSE)), VLOOKUP($B176,'Results-formatted 060121'!$A:BA,(BD$3+2),FALSE)))</f>
        <v>2</v>
      </c>
      <c r="BE176" s="95">
        <f>IF($C176 = "neg", (($D176+1) - VLOOKUP($B176,'Results-formatted 060121'!$A:BB,(BE$3+2),FALSE)), IF($C176 = "pos-neg", (3+VLOOKUP($B176,'Results-formatted 060121'!$A:BB,(BE$3+2),FALSE)), VLOOKUP($B176,'Results-formatted 060121'!$A:BB,(BE$3+2),FALSE)))</f>
        <v>1</v>
      </c>
      <c r="BF176" s="95">
        <f>IF($C176 = "neg", (($D176+1) - VLOOKUP($B176,'Results-formatted 060121'!$A:BC,(BF$3+2),FALSE)), IF($C176 = "pos-neg", (3+VLOOKUP($B176,'Results-formatted 060121'!$A:BC,(BF$3+2),FALSE)), VLOOKUP($B176,'Results-formatted 060121'!$A:BC,(BF$3+2),FALSE)))</f>
        <v>1</v>
      </c>
      <c r="BG176" s="95">
        <f>IF($C176 = "neg", (($D176+1) - VLOOKUP($B176,'Results-formatted 060121'!$A:BD,(BG$3+2),FALSE)), IF($C176 = "pos-neg", (3+VLOOKUP($B176,'Results-formatted 060121'!$A:BD,(BG$3+2),FALSE)), VLOOKUP($B176,'Results-formatted 060121'!$A:BD,(BG$3+2),FALSE)))</f>
        <v>3</v>
      </c>
      <c r="BH176" s="95">
        <f>IF($C176 = "neg", (($D176+1) - VLOOKUP($B176,'Results-formatted 060121'!$A:BE,(BH$3+2),FALSE)), IF($C176 = "pos-neg", (3+VLOOKUP($B176,'Results-formatted 060121'!$A:BE,(BH$3+2),FALSE)), VLOOKUP($B176,'Results-formatted 060121'!$A:BE,(BH$3+2),FALSE)))</f>
        <v>1</v>
      </c>
      <c r="BI176" s="95">
        <f>IF($C176 = "neg", (($D176+1) - VLOOKUP($B176,'Results-formatted 060121'!$A:BF,(BI$3+2),FALSE)), IF($C176 = "pos-neg", (3+VLOOKUP($B176,'Results-formatted 060121'!$A:BF,(BI$3+2),FALSE)), VLOOKUP($B176,'Results-formatted 060121'!$A:BF,(BI$3+2),FALSE)))</f>
        <v>1</v>
      </c>
      <c r="BJ176" s="95">
        <f>IF($C176 = "neg", (($D176+1) - VLOOKUP($B176,'Results-formatted 060121'!$A:BG,(BJ$3+2),FALSE)), IF($C176 = "pos-neg", (3+VLOOKUP($B176,'Results-formatted 060121'!$A:BG,(BJ$3+2),FALSE)), VLOOKUP($B176,'Results-formatted 060121'!$A:BG,(BJ$3+2),FALSE)))</f>
        <v>1</v>
      </c>
      <c r="BK176" s="95">
        <f>IF($C176 = "neg", (($D176+1) - VLOOKUP($B176,'Results-formatted 060121'!$A:BH,(BK$3+2),FALSE)), IF($C176 = "pos-neg", (3+VLOOKUP($B176,'Results-formatted 060121'!$A:BH,(BK$3+2),FALSE)), VLOOKUP($B176,'Results-formatted 060121'!$A:BH,(BK$3+2),FALSE)))</f>
        <v>1</v>
      </c>
      <c r="BL176" s="95">
        <f>IF($C176 = "neg", (($D176+1) - VLOOKUP($B176,'Results-formatted 060121'!$A:BI,(BL$3+2),FALSE)), IF($C176 = "pos-neg", (3+VLOOKUP($B176,'Results-formatted 060121'!$A:BI,(BL$3+2),FALSE)), VLOOKUP($B176,'Results-formatted 060121'!$A:BI,(BL$3+2),FALSE)))</f>
        <v>1</v>
      </c>
      <c r="BM176" s="95">
        <f>IF($C176 = "neg", (($D176+1) - VLOOKUP($B176,'Results-formatted 060121'!$A:BJ,(BM$3+2),FALSE)), IF($C176 = "pos-neg", (3+VLOOKUP($B176,'Results-formatted 060121'!$A:BJ,(BM$3+2),FALSE)), VLOOKUP($B176,'Results-formatted 060121'!$A:BJ,(BM$3+2),FALSE)))</f>
        <v>3</v>
      </c>
      <c r="BN176" s="95"/>
      <c r="BO176" s="95"/>
      <c r="BP176" s="95"/>
      <c r="BQ176" s="95"/>
      <c r="BR176" s="95"/>
      <c r="BS176" s="95"/>
      <c r="BT176" s="95"/>
      <c r="BU176" s="95"/>
      <c r="BV176" s="95"/>
      <c r="BW176" s="95"/>
      <c r="BX176" s="95"/>
      <c r="BY176" s="95"/>
      <c r="BZ176" s="95"/>
      <c r="CA176" s="95"/>
      <c r="CB176" s="95"/>
      <c r="CC176" s="95"/>
      <c r="CD176" s="99"/>
      <c r="CE176" s="25">
        <f t="shared" si="250"/>
        <v>1.7333333333333334</v>
      </c>
      <c r="CF176" s="25">
        <f t="shared" si="183"/>
        <v>0.91811647033878241</v>
      </c>
    </row>
    <row r="177" spans="2:84" ht="42" x14ac:dyDescent="0.15">
      <c r="B177" s="84" t="s">
        <v>492</v>
      </c>
      <c r="C177" s="86" t="s">
        <v>224</v>
      </c>
      <c r="D177" s="2">
        <v>5</v>
      </c>
      <c r="E177" s="13" t="s">
        <v>971</v>
      </c>
      <c r="F177" s="95">
        <f>IF($C177 = "neg", (($D177+1) - VLOOKUP($B177,'Results-formatted 060121'!$A:$AJ,(F$3+2),FALSE)), IF($C177 = "pos-neg", (3+VLOOKUP($B177,'Results-formatted 060121'!$A:$AJ,(F$3+2),FALSE)), VLOOKUP($B177,'Results-formatted 060121'!$A:$AJ,(F$3+2),FALSE)))</f>
        <v>3</v>
      </c>
      <c r="G177" s="95">
        <f>IF($C177 = "neg", (($D177+1) - VLOOKUP($B177,'Results-formatted 060121'!$A:$AJ,(G$3+2),FALSE)), IF($C177 = "pos-neg", (3+VLOOKUP($B177,'Results-formatted 060121'!$A:$AJ,(G$3+2),FALSE)), VLOOKUP($B177,'Results-formatted 060121'!$A:$AJ,(G$3+2),FALSE)))</f>
        <v>3</v>
      </c>
      <c r="H177" s="95">
        <f>IF($C177 = "neg", (($D177+1) - VLOOKUP($B177,'Results-formatted 060121'!$A:$AJ,(H$3+2),FALSE)), IF($C177 = "pos-neg", (3+VLOOKUP($B177,'Results-formatted 060121'!$A:$AJ,(H$3+2),FALSE)), VLOOKUP($B177,'Results-formatted 060121'!$A:$AJ,(H$3+2),FALSE)))</f>
        <v>2</v>
      </c>
      <c r="I177" s="95">
        <f>IF($C177 = "neg", (($D177+1) - VLOOKUP($B177,'Results-formatted 060121'!$A:$AJ,(I$3+2),FALSE)), IF($C177 = "pos-neg", (3+VLOOKUP($B177,'Results-formatted 060121'!$A:$AJ,(I$3+2),FALSE)), VLOOKUP($B177,'Results-formatted 060121'!$A:$AJ,(I$3+2),FALSE)))</f>
        <v>1</v>
      </c>
      <c r="J177" s="95">
        <f>IF($C177 = "neg", (($D177+1) - VLOOKUP($B177,'Results-formatted 060121'!$A:$AJ,(J$3+2),FALSE)), IF($C177 = "pos-neg", (3+VLOOKUP($B177,'Results-formatted 060121'!$A:$AJ,(J$3+2),FALSE)), VLOOKUP($B177,'Results-formatted 060121'!$A:$AJ,(J$3+2),FALSE)))</f>
        <v>3</v>
      </c>
      <c r="K177" s="95">
        <f>IF($C177 = "neg", (($D177+1) - VLOOKUP($B177,'Results-formatted 060121'!$A:$AJ,(K$3+2),FALSE)), IF($C177 = "pos-neg", (3+VLOOKUP($B177,'Results-formatted 060121'!$A:$AJ,(K$3+2),FALSE)), VLOOKUP($B177,'Results-formatted 060121'!$A:$AJ,(K$3+2),FALSE)))</f>
        <v>1</v>
      </c>
      <c r="L177" s="95">
        <f>IF($C177 = "neg", (($D177+1) - VLOOKUP($B177,'Results-formatted 060121'!$A:$AJ,(L$3+2),FALSE)), IF($C177 = "pos-neg", (3+VLOOKUP($B177,'Results-formatted 060121'!$A:$AJ,(L$3+2),FALSE)), VLOOKUP($B177,'Results-formatted 060121'!$A:$AJ,(L$3+2),FALSE)))</f>
        <v>1</v>
      </c>
      <c r="M177" s="95">
        <f>IF($C177 = "neg", (($D177+1) - VLOOKUP($B177,'Results-formatted 060121'!$A:$AJ,(M$3+2),FALSE)), IF($C177 = "pos-neg", (3+VLOOKUP($B177,'Results-formatted 060121'!$A:$AJ,(M$3+2),FALSE)), VLOOKUP($B177,'Results-formatted 060121'!$A:$AJ,(M$3+2),FALSE)))</f>
        <v>1</v>
      </c>
      <c r="N177" s="95">
        <f>IF($C177 = "neg", (($D177+1) - VLOOKUP($B177,'Results-formatted 060121'!$A:$AJ,(N$3+2),FALSE)), IF($C177 = "pos-neg", (3+VLOOKUP($B177,'Results-formatted 060121'!$A:$AJ,(N$3+2),FALSE)), VLOOKUP($B177,'Results-formatted 060121'!$A:$AJ,(N$3+2),FALSE)))</f>
        <v>3</v>
      </c>
      <c r="O177" s="95">
        <f>IF($C177 = "neg", (($D177+1) - VLOOKUP($B177,'Results-formatted 060121'!$A:$AJ,(O$3+2),FALSE)), IF($C177 = "pos-neg", (3+VLOOKUP($B177,'Results-formatted 060121'!$A:$AJ,(O$3+2),FALSE)), VLOOKUP($B177,'Results-formatted 060121'!$A:$AJ,(O$3+2),FALSE)))</f>
        <v>1</v>
      </c>
      <c r="P177" s="95">
        <f>IF($C177 = "neg", (($D177+1) - VLOOKUP($B177,'Results-formatted 060121'!$A:$AJ,(P$3+2),FALSE)), IF($C177 = "pos-neg", (3+VLOOKUP($B177,'Results-formatted 060121'!$A:$AJ,(P$3+2),FALSE)), VLOOKUP($B177,'Results-formatted 060121'!$A:$AJ,(P$3+2),FALSE)))</f>
        <v>2</v>
      </c>
      <c r="Q177" s="95">
        <f>IF($C177 = "neg", (($D177+1) - VLOOKUP($B177,'Results-formatted 060121'!$A:$AJ,(Q$3+2),FALSE)), IF($C177 = "pos-neg", (3+VLOOKUP($B177,'Results-formatted 060121'!$A:$AJ,(Q$3+2),FALSE)), VLOOKUP($B177,'Results-formatted 060121'!$A:$AJ,(Q$3+2),FALSE)))</f>
        <v>1</v>
      </c>
      <c r="R177" s="95">
        <f>IF($C177 = "neg", (($D177+1) - VLOOKUP($B177,'Results-formatted 060121'!$A:$AJ,(R$3+2),FALSE)), IF($C177 = "pos-neg", (3+VLOOKUP($B177,'Results-formatted 060121'!$A:$AJ,(R$3+2),FALSE)), VLOOKUP($B177,'Results-formatted 060121'!$A:$AJ,(R$3+2),FALSE)))</f>
        <v>1</v>
      </c>
      <c r="S177" s="95">
        <f>IF($C177 = "neg", (($D177+1) - VLOOKUP($B177,'Results-formatted 060121'!$A:$AJ,(S$3+2),FALSE)), IF($C177 = "pos-neg", (3+VLOOKUP($B177,'Results-formatted 060121'!$A:$AJ,(S$3+2),FALSE)), VLOOKUP($B177,'Results-formatted 060121'!$A:$AJ,(S$3+2),FALSE)))</f>
        <v>1</v>
      </c>
      <c r="T177" s="95">
        <f>IF($C177 = "neg", (($D177+1) - VLOOKUP($B177,'Results-formatted 060121'!$A:$AJ,(T$3+2),FALSE)), IF($C177 = "pos-neg", (3+VLOOKUP($B177,'Results-formatted 060121'!$A:$AJ,(T$3+2),FALSE)), VLOOKUP($B177,'Results-formatted 060121'!$A:$AJ,(T$3+2),FALSE)))</f>
        <v>1</v>
      </c>
      <c r="U177" s="95">
        <f>IF($C177 = "neg", (($D177+1) - VLOOKUP($B177,'Results-formatted 060121'!$A:$AJ,(U$3+2),FALSE)), IF($C177 = "pos-neg", (3+VLOOKUP($B177,'Results-formatted 060121'!$A:$AJ,(U$3+2),FALSE)), VLOOKUP($B177,'Results-formatted 060121'!$A:$AJ,(U$3+2),FALSE)))</f>
        <v>5</v>
      </c>
      <c r="V177" s="95">
        <f>IF($C177 = "neg", (($D177+1) - VLOOKUP($B177,'Results-formatted 060121'!$A:$AJ,(V$3+2),FALSE)), IF($C177 = "pos-neg", (3+VLOOKUP($B177,'Results-formatted 060121'!$A:$AJ,(V$3+2),FALSE)), VLOOKUP($B177,'Results-formatted 060121'!$A:$AJ,(V$3+2),FALSE)))</f>
        <v>1</v>
      </c>
      <c r="W177" s="95">
        <f>IF($C177 = "neg", (($D177+1) - VLOOKUP($B177,'Results-formatted 060121'!$A:$AJ,(W$3+2),FALSE)), IF($C177 = "pos-neg", (3+VLOOKUP($B177,'Results-formatted 060121'!$A:$AJ,(W$3+2),FALSE)), VLOOKUP($B177,'Results-formatted 060121'!$A:$AJ,(W$3+2),FALSE)))</f>
        <v>1</v>
      </c>
      <c r="X177" s="95">
        <f>IF($C177 = "neg", (($D177+1) - VLOOKUP($B177,'Results-formatted 060121'!$A:$AJ,(X$3+2),FALSE)), IF($C177 = "pos-neg", (3+VLOOKUP($B177,'Results-formatted 060121'!$A:$AJ,(X$3+2),FALSE)), VLOOKUP($B177,'Results-formatted 060121'!$A:$AJ,(X$3+2),FALSE)))</f>
        <v>1</v>
      </c>
      <c r="Y177" s="95">
        <f>IF($C177 = "neg", (($D177+1) - VLOOKUP($B177,'Results-formatted 060121'!$A:$AJ,(Y$3+2),FALSE)), IF($C177 = "pos-neg", (3+VLOOKUP($B177,'Results-formatted 060121'!$A:$AJ,(Y$3+2),FALSE)), VLOOKUP($B177,'Results-formatted 060121'!$A:$AJ,(Y$3+2),FALSE)))</f>
        <v>2</v>
      </c>
      <c r="Z177" s="95">
        <f>IF($C177 = "neg", (($D177+1) - VLOOKUP($B177,'Results-formatted 060121'!$A:$AJ,(Z$3+2),FALSE)), IF($C177 = "pos-neg", (3+VLOOKUP($B177,'Results-formatted 060121'!$A:$AJ,(Z$3+2),FALSE)), VLOOKUP($B177,'Results-formatted 060121'!$A:$AJ,(Z$3+2),FALSE)))</f>
        <v>2</v>
      </c>
      <c r="AA177" s="95">
        <f>IF($C177 = "neg", (($D177+1) - VLOOKUP($B177,'Results-formatted 060121'!$A:$AJ,(AA$3+2),FALSE)), IF($C177 = "pos-neg", (3+VLOOKUP($B177,'Results-formatted 060121'!$A:$AJ,(AA$3+2),FALSE)), VLOOKUP($B177,'Results-formatted 060121'!$A:$AJ,(AA$3+2),FALSE)))</f>
        <v>2</v>
      </c>
      <c r="AB177" s="95">
        <f>IF($C177 = "neg", (($D177+1) - VLOOKUP($B177,'Results-formatted 060121'!$A:$AJ,(AB$3+2),FALSE)), IF($C177 = "pos-neg", (3+VLOOKUP($B177,'Results-formatted 060121'!$A:$AJ,(AB$3+2),FALSE)), VLOOKUP($B177,'Results-formatted 060121'!$A:$AJ,(AB$3+2),FALSE)))</f>
        <v>2</v>
      </c>
      <c r="AC177" s="95">
        <f>IF($C177 = "neg", (($D177+1) - VLOOKUP($B177,'Results-formatted 060121'!$A:$AJ,(AC$3+2),FALSE)), IF($C177 = "pos-neg", (3+VLOOKUP($B177,'Results-formatted 060121'!$A:$AJ,(AC$3+2),FALSE)), VLOOKUP($B177,'Results-formatted 060121'!$A:$AJ,(AC$3+2),FALSE)))</f>
        <v>1</v>
      </c>
      <c r="AD177" s="95">
        <f>IF($C177 = "neg", (($D177+1) - VLOOKUP($B177,'Results-formatted 060121'!$A:$AJ,(AD$3+2),FALSE)), IF($C177 = "pos-neg", (3+VLOOKUP($B177,'Results-formatted 060121'!$A:$AJ,(AD$3+2),FALSE)), VLOOKUP($B177,'Results-formatted 060121'!$A:$AJ,(AD$3+2),FALSE)))</f>
        <v>2</v>
      </c>
      <c r="AE177" s="95">
        <f>IF($C177 = "neg", (($D177+1) - VLOOKUP($B177,'Results-formatted 060121'!$A:$AJ,(AE$3+2),FALSE)), IF($C177 = "pos-neg", (3+VLOOKUP($B177,'Results-formatted 060121'!$A:$AJ,(AE$3+2),FALSE)), VLOOKUP($B177,'Results-formatted 060121'!$A:$AJ,(AE$3+2),FALSE)))</f>
        <v>1</v>
      </c>
      <c r="AF177" s="95">
        <f>IF($C177 = "neg", (($D177+1) - VLOOKUP($B177,'Results-formatted 060121'!$A:$AJ,(AF$3+2),FALSE)), IF($C177 = "pos-neg", (3+VLOOKUP($B177,'Results-formatted 060121'!$A:$AJ,(AF$3+2),FALSE)), VLOOKUP($B177,'Results-formatted 060121'!$A:$AJ,(AF$3+2),FALSE)))</f>
        <v>2</v>
      </c>
      <c r="AG177" s="95">
        <f>IF($C177 = "neg", (($D177+1) - VLOOKUP($B177,'Results-formatted 060121'!$A:$AJ,(AG$3+2),FALSE)), IF($C177 = "pos-neg", (3+VLOOKUP($B177,'Results-formatted 060121'!$A:$AJ,(AG$3+2),FALSE)), VLOOKUP($B177,'Results-formatted 060121'!$A:$AJ,(AG$3+2),FALSE)))</f>
        <v>1</v>
      </c>
      <c r="AH177" s="95">
        <f>IF($C177 = "neg", (($D177+1) - VLOOKUP($B177,'Results-formatted 060121'!$A:$AJ,(AH$3+2),FALSE)), IF($C177 = "pos-neg", (3+VLOOKUP($B177,'Results-formatted 060121'!$A:$AJ,(AH$3+2),FALSE)), VLOOKUP($B177,'Results-formatted 060121'!$A:$AJ,(AH$3+2),FALSE)))</f>
        <v>1</v>
      </c>
      <c r="AI177" s="95">
        <f>IF($C177 = "neg", (($D177+1) - VLOOKUP($B177,'Results-formatted 060121'!$A:$AJ,(AI$3+2),FALSE)), IF($C177 = "pos-neg", (3+VLOOKUP($B177,'Results-formatted 060121'!$A:$AJ,(AI$3+2),FALSE)), VLOOKUP($B177,'Results-formatted 060121'!$A:$AJ,(AI$3+2),FALSE)))</f>
        <v>2</v>
      </c>
      <c r="AJ177" s="95">
        <f>IF($C177 = "neg", (($D177+1) - VLOOKUP($B177,'Results-formatted 060121'!$A:$AJ,(AJ$3+2),FALSE)), IF($C177 = "pos-neg", (3+VLOOKUP($B177,'Results-formatted 060121'!$A:$AJ,(AJ$3+2),FALSE)), VLOOKUP($B177,'Results-formatted 060121'!$A:$AJ,(AJ$3+2),FALSE)))</f>
        <v>1</v>
      </c>
      <c r="AK177" s="95">
        <f>IF($C177 = "neg", (($D177+1) - VLOOKUP($B177,'Results-formatted 060121'!$A:$AJ,(AK$3+2),FALSE)), IF($C177 = "pos-neg", (3+VLOOKUP($B177,'Results-formatted 060121'!$A:$AJ,(AK$3+2),FALSE)), VLOOKUP($B177,'Results-formatted 060121'!$A:$AJ,(AK$3+2),FALSE)))</f>
        <v>3</v>
      </c>
      <c r="AL177" s="95">
        <f>IF($C177 = "neg", (($D177+1) - VLOOKUP($B177,'Results-formatted 060121'!$A:$AJ,(AL$3+2),FALSE)), IF($C177 = "pos-neg", (3+VLOOKUP($B177,'Results-formatted 060121'!$A:$AJ,(AL$3+2),FALSE)), VLOOKUP($B177,'Results-formatted 060121'!$A:$AJ,(AL$3+2),FALSE)))</f>
        <v>2</v>
      </c>
      <c r="AM177" s="95">
        <f>IF($C177 = "neg", (($D177+1) - VLOOKUP($B177,'Results-formatted 060121'!$A:AJ,(AM$3+2),FALSE)), IF($C177 = "pos-neg", (3+VLOOKUP($B177,'Results-formatted 060121'!$A:AJ,(AM$3+2),FALSE)), VLOOKUP($B177,'Results-formatted 060121'!$A:AJ,(AM$3+2),FALSE)))</f>
        <v>1</v>
      </c>
      <c r="AN177" s="95">
        <f>IF($C177 = "neg", (($D177+1) - VLOOKUP($B177,'Results-formatted 060121'!$A:AK,(AN$3+2),FALSE)), IF($C177 = "pos-neg", (3+VLOOKUP($B177,'Results-formatted 060121'!$A:AK,(AN$3+2),FALSE)), VLOOKUP($B177,'Results-formatted 060121'!$A:AK,(AN$3+2),FALSE)))</f>
        <v>3</v>
      </c>
      <c r="AO177" s="95">
        <f>IF($C177 = "neg", (($D177+1) - VLOOKUP($B177,'Results-formatted 060121'!$A:AL,(AO$3+2),FALSE)), IF($C177 = "pos-neg", (3+VLOOKUP($B177,'Results-formatted 060121'!$A:AL,(AO$3+2),FALSE)), VLOOKUP($B177,'Results-formatted 060121'!$A:AL,(AO$3+2),FALSE)))</f>
        <v>1</v>
      </c>
      <c r="AP177" s="95">
        <f>IF($C177 = "neg", (($D177+1) - VLOOKUP($B177,'Results-formatted 060121'!$A:AM,(AP$3+2),FALSE)), IF($C177 = "pos-neg", (3+VLOOKUP($B177,'Results-formatted 060121'!$A:AM,(AP$3+2),FALSE)), VLOOKUP($B177,'Results-formatted 060121'!$A:AM,(AP$3+2),FALSE)))</f>
        <v>2</v>
      </c>
      <c r="AQ177" s="95">
        <f>IF($C177 = "neg", (($D177+1) - VLOOKUP($B177,'Results-formatted 060121'!$A:AN,(AQ$3+2),FALSE)), IF($C177 = "pos-neg", (3+VLOOKUP($B177,'Results-formatted 060121'!$A:AN,(AQ$3+2),FALSE)), VLOOKUP($B177,'Results-formatted 060121'!$A:AN,(AQ$3+2),FALSE)))</f>
        <v>1</v>
      </c>
      <c r="AR177" s="95">
        <f>IF($C177 = "neg", (($D177+1) - VLOOKUP($B177,'Results-formatted 060121'!$A:AO,(AR$3+2),FALSE)), IF($C177 = "pos-neg", (3+VLOOKUP($B177,'Results-formatted 060121'!$A:AO,(AR$3+2),FALSE)), VLOOKUP($B177,'Results-formatted 060121'!$A:AO,(AR$3+2),FALSE)))</f>
        <v>1</v>
      </c>
      <c r="AS177" s="95">
        <f>IF($C177 = "neg", (($D177+1) - VLOOKUP($B177,'Results-formatted 060121'!$A:AP,(AS$3+2),FALSE)), IF($C177 = "pos-neg", (3+VLOOKUP($B177,'Results-formatted 060121'!$A:AP,(AS$3+2),FALSE)), VLOOKUP($B177,'Results-formatted 060121'!$A:AP,(AS$3+2),FALSE)))</f>
        <v>1</v>
      </c>
      <c r="AT177" s="95">
        <f>IF($C177 = "neg", (($D177+1) - VLOOKUP($B177,'Results-formatted 060121'!$A:AQ,(AT$3+2),FALSE)), IF($C177 = "pos-neg", (3+VLOOKUP($B177,'Results-formatted 060121'!$A:AQ,(AT$3+2),FALSE)), VLOOKUP($B177,'Results-formatted 060121'!$A:AQ,(AT$3+2),FALSE)))</f>
        <v>1</v>
      </c>
      <c r="AU177" s="95">
        <f>IF($C177 = "neg", (($D177+1) - VLOOKUP($B177,'Results-formatted 060121'!$A:AR,(AU$3+2),FALSE)), IF($C177 = "pos-neg", (3+VLOOKUP($B177,'Results-formatted 060121'!$A:AR,(AU$3+2),FALSE)), VLOOKUP($B177,'Results-formatted 060121'!$A:AR,(AU$3+2),FALSE)))</f>
        <v>1</v>
      </c>
      <c r="AV177" s="95">
        <f>IF($C177 = "neg", (($D177+1) - VLOOKUP($B177,'Results-formatted 060121'!$A:AS,(AV$3+2),FALSE)), IF($C177 = "pos-neg", (3+VLOOKUP($B177,'Results-formatted 060121'!$A:AS,(AV$3+2),FALSE)), VLOOKUP($B177,'Results-formatted 060121'!$A:AS,(AV$3+2),FALSE)))</f>
        <v>1</v>
      </c>
      <c r="AW177" s="95">
        <f>IF($C177 = "neg", (($D177+1) - VLOOKUP($B177,'Results-formatted 060121'!$A:AT,(AW$3+2),FALSE)), IF($C177 = "pos-neg", (3+VLOOKUP($B177,'Results-formatted 060121'!$A:AT,(AW$3+2),FALSE)), VLOOKUP($B177,'Results-formatted 060121'!$A:AT,(AW$3+2),FALSE)))</f>
        <v>1</v>
      </c>
      <c r="AX177" s="95">
        <f>IF($C177 = "neg", (($D177+1) - VLOOKUP($B177,'Results-formatted 060121'!$A:AU,(AX$3+2),FALSE)), IF($C177 = "pos-neg", (3+VLOOKUP($B177,'Results-formatted 060121'!$A:AU,(AX$3+2),FALSE)), VLOOKUP($B177,'Results-formatted 060121'!$A:AU,(AX$3+2),FALSE)))</f>
        <v>1</v>
      </c>
      <c r="AY177" s="95">
        <f>IF($C177 = "neg", (($D177+1) - VLOOKUP($B177,'Results-formatted 060121'!$A:AV,(AY$3+2),FALSE)), IF($C177 = "pos-neg", (3+VLOOKUP($B177,'Results-formatted 060121'!$A:AV,(AY$3+2),FALSE)), VLOOKUP($B177,'Results-formatted 060121'!$A:AV,(AY$3+2),FALSE)))</f>
        <v>3</v>
      </c>
      <c r="AZ177" s="95">
        <f>IF($C177 = "neg", (($D177+1) - VLOOKUP($B177,'Results-formatted 060121'!$A:AW,(AZ$3+2),FALSE)), IF($C177 = "pos-neg", (3+VLOOKUP($B177,'Results-formatted 060121'!$A:AW,(AZ$3+2),FALSE)), VLOOKUP($B177,'Results-formatted 060121'!$A:AW,(AZ$3+2),FALSE)))</f>
        <v>1</v>
      </c>
      <c r="BA177" s="95">
        <f>IF($C177 = "neg", (($D177+1) - VLOOKUP($B177,'Results-formatted 060121'!$A:AX,(BA$3+2),FALSE)), IF($C177 = "pos-neg", (3+VLOOKUP($B177,'Results-formatted 060121'!$A:AX,(BA$3+2),FALSE)), VLOOKUP($B177,'Results-formatted 060121'!$A:AX,(BA$3+2),FALSE)))</f>
        <v>1</v>
      </c>
      <c r="BB177" s="95">
        <f>IF($C177 = "neg", (($D177+1) - VLOOKUP($B177,'Results-formatted 060121'!$A:AY,(BB$3+2),FALSE)), IF($C177 = "pos-neg", (3+VLOOKUP($B177,'Results-formatted 060121'!$A:AY,(BB$3+2),FALSE)), VLOOKUP($B177,'Results-formatted 060121'!$A:AY,(BB$3+2),FALSE)))</f>
        <v>2</v>
      </c>
      <c r="BC177" s="95">
        <f>IF($C177 = "neg", (($D177+1) - VLOOKUP($B177,'Results-formatted 060121'!$A:AZ,(BC$3+2),FALSE)), IF($C177 = "pos-neg", (3+VLOOKUP($B177,'Results-formatted 060121'!$A:AZ,(BC$3+2),FALSE)), VLOOKUP($B177,'Results-formatted 060121'!$A:AZ,(BC$3+2),FALSE)))</f>
        <v>2</v>
      </c>
      <c r="BD177" s="95">
        <f>IF($C177 = "neg", (($D177+1) - VLOOKUP($B177,'Results-formatted 060121'!$A:BA,(BD$3+2),FALSE)), IF($C177 = "pos-neg", (3+VLOOKUP($B177,'Results-formatted 060121'!$A:BA,(BD$3+2),FALSE)), VLOOKUP($B177,'Results-formatted 060121'!$A:BA,(BD$3+2),FALSE)))</f>
        <v>2</v>
      </c>
      <c r="BE177" s="95">
        <f>IF($C177 = "neg", (($D177+1) - VLOOKUP($B177,'Results-formatted 060121'!$A:BB,(BE$3+2),FALSE)), IF($C177 = "pos-neg", (3+VLOOKUP($B177,'Results-formatted 060121'!$A:BB,(BE$3+2),FALSE)), VLOOKUP($B177,'Results-formatted 060121'!$A:BB,(BE$3+2),FALSE)))</f>
        <v>1</v>
      </c>
      <c r="BF177" s="95">
        <f>IF($C177 = "neg", (($D177+1) - VLOOKUP($B177,'Results-formatted 060121'!$A:BC,(BF$3+2),FALSE)), IF($C177 = "pos-neg", (3+VLOOKUP($B177,'Results-formatted 060121'!$A:BC,(BF$3+2),FALSE)), VLOOKUP($B177,'Results-formatted 060121'!$A:BC,(BF$3+2),FALSE)))</f>
        <v>1</v>
      </c>
      <c r="BG177" s="95">
        <f>IF($C177 = "neg", (($D177+1) - VLOOKUP($B177,'Results-formatted 060121'!$A:BD,(BG$3+2),FALSE)), IF($C177 = "pos-neg", (3+VLOOKUP($B177,'Results-formatted 060121'!$A:BD,(BG$3+2),FALSE)), VLOOKUP($B177,'Results-formatted 060121'!$A:BD,(BG$3+2),FALSE)))</f>
        <v>1</v>
      </c>
      <c r="BH177" s="95">
        <f>IF($C177 = "neg", (($D177+1) - VLOOKUP($B177,'Results-formatted 060121'!$A:BE,(BH$3+2),FALSE)), IF($C177 = "pos-neg", (3+VLOOKUP($B177,'Results-formatted 060121'!$A:BE,(BH$3+2),FALSE)), VLOOKUP($B177,'Results-formatted 060121'!$A:BE,(BH$3+2),FALSE)))</f>
        <v>1</v>
      </c>
      <c r="BI177" s="95">
        <f>IF($C177 = "neg", (($D177+1) - VLOOKUP($B177,'Results-formatted 060121'!$A:BF,(BI$3+2),FALSE)), IF($C177 = "pos-neg", (3+VLOOKUP($B177,'Results-formatted 060121'!$A:BF,(BI$3+2),FALSE)), VLOOKUP($B177,'Results-formatted 060121'!$A:BF,(BI$3+2),FALSE)))</f>
        <v>1</v>
      </c>
      <c r="BJ177" s="95">
        <f>IF($C177 = "neg", (($D177+1) - VLOOKUP($B177,'Results-formatted 060121'!$A:BG,(BJ$3+2),FALSE)), IF($C177 = "pos-neg", (3+VLOOKUP($B177,'Results-formatted 060121'!$A:BG,(BJ$3+2),FALSE)), VLOOKUP($B177,'Results-formatted 060121'!$A:BG,(BJ$3+2),FALSE)))</f>
        <v>2</v>
      </c>
      <c r="BK177" s="95">
        <f>IF($C177 = "neg", (($D177+1) - VLOOKUP($B177,'Results-formatted 060121'!$A:BH,(BK$3+2),FALSE)), IF($C177 = "pos-neg", (3+VLOOKUP($B177,'Results-formatted 060121'!$A:BH,(BK$3+2),FALSE)), VLOOKUP($B177,'Results-formatted 060121'!$A:BH,(BK$3+2),FALSE)))</f>
        <v>1</v>
      </c>
      <c r="BL177" s="95">
        <f>IF($C177 = "neg", (($D177+1) - VLOOKUP($B177,'Results-formatted 060121'!$A:BI,(BL$3+2),FALSE)), IF($C177 = "pos-neg", (3+VLOOKUP($B177,'Results-formatted 060121'!$A:BI,(BL$3+2),FALSE)), VLOOKUP($B177,'Results-formatted 060121'!$A:BI,(BL$3+2),FALSE)))</f>
        <v>1</v>
      </c>
      <c r="BM177" s="95">
        <f>IF($C177 = "neg", (($D177+1) - VLOOKUP($B177,'Results-formatted 060121'!$A:BJ,(BM$3+2),FALSE)), IF($C177 = "pos-neg", (3+VLOOKUP($B177,'Results-formatted 060121'!$A:BJ,(BM$3+2),FALSE)), VLOOKUP($B177,'Results-formatted 060121'!$A:BJ,(BM$3+2),FALSE)))</f>
        <v>2</v>
      </c>
      <c r="BN177" s="95"/>
      <c r="BO177" s="95"/>
      <c r="BP177" s="95"/>
      <c r="BQ177" s="95"/>
      <c r="BR177" s="95"/>
      <c r="BS177" s="95"/>
      <c r="BT177" s="95"/>
      <c r="BU177" s="95"/>
      <c r="BV177" s="95"/>
      <c r="BW177" s="95"/>
      <c r="BX177" s="95"/>
      <c r="BY177" s="95"/>
      <c r="BZ177" s="95"/>
      <c r="CA177" s="95"/>
      <c r="CB177" s="95"/>
      <c r="CC177" s="95"/>
      <c r="CD177" s="99"/>
      <c r="CE177" s="25">
        <f t="shared" si="250"/>
        <v>1.5666666666666667</v>
      </c>
      <c r="CF177" s="25">
        <f t="shared" si="183"/>
        <v>0.83090040331316994</v>
      </c>
    </row>
    <row r="178" spans="2:84" ht="42" x14ac:dyDescent="0.15">
      <c r="B178" s="84" t="s">
        <v>493</v>
      </c>
      <c r="C178" s="86" t="s">
        <v>224</v>
      </c>
      <c r="D178" s="2">
        <v>5</v>
      </c>
      <c r="E178" s="13" t="s">
        <v>972</v>
      </c>
      <c r="F178" s="95">
        <f>IF($C178 = "neg", (($D178+1) - VLOOKUP($B178,'Results-formatted 060121'!$A:$AJ,(F$3+2),FALSE)), IF($C178 = "pos-neg", (3+VLOOKUP($B178,'Results-formatted 060121'!$A:$AJ,(F$3+2),FALSE)), VLOOKUP($B178,'Results-formatted 060121'!$A:$AJ,(F$3+2),FALSE)))</f>
        <v>3</v>
      </c>
      <c r="G178" s="95">
        <f>IF($C178 = "neg", (($D178+1) - VLOOKUP($B178,'Results-formatted 060121'!$A:$AJ,(G$3+2),FALSE)), IF($C178 = "pos-neg", (3+VLOOKUP($B178,'Results-formatted 060121'!$A:$AJ,(G$3+2),FALSE)), VLOOKUP($B178,'Results-formatted 060121'!$A:$AJ,(G$3+2),FALSE)))</f>
        <v>3</v>
      </c>
      <c r="H178" s="95">
        <f>IF($C178 = "neg", (($D178+1) - VLOOKUP($B178,'Results-formatted 060121'!$A:$AJ,(H$3+2),FALSE)), IF($C178 = "pos-neg", (3+VLOOKUP($B178,'Results-formatted 060121'!$A:$AJ,(H$3+2),FALSE)), VLOOKUP($B178,'Results-formatted 060121'!$A:$AJ,(H$3+2),FALSE)))</f>
        <v>1</v>
      </c>
      <c r="I178" s="95">
        <f>IF($C178 = "neg", (($D178+1) - VLOOKUP($B178,'Results-formatted 060121'!$A:$AJ,(I$3+2),FALSE)), IF($C178 = "pos-neg", (3+VLOOKUP($B178,'Results-formatted 060121'!$A:$AJ,(I$3+2),FALSE)), VLOOKUP($B178,'Results-formatted 060121'!$A:$AJ,(I$3+2),FALSE)))</f>
        <v>1</v>
      </c>
      <c r="J178" s="95">
        <f>IF($C178 = "neg", (($D178+1) - VLOOKUP($B178,'Results-formatted 060121'!$A:$AJ,(J$3+2),FALSE)), IF($C178 = "pos-neg", (3+VLOOKUP($B178,'Results-formatted 060121'!$A:$AJ,(J$3+2),FALSE)), VLOOKUP($B178,'Results-formatted 060121'!$A:$AJ,(J$3+2),FALSE)))</f>
        <v>3</v>
      </c>
      <c r="K178" s="95">
        <f>IF($C178 = "neg", (($D178+1) - VLOOKUP($B178,'Results-formatted 060121'!$A:$AJ,(K$3+2),FALSE)), IF($C178 = "pos-neg", (3+VLOOKUP($B178,'Results-formatted 060121'!$A:$AJ,(K$3+2),FALSE)), VLOOKUP($B178,'Results-formatted 060121'!$A:$AJ,(K$3+2),FALSE)))</f>
        <v>2</v>
      </c>
      <c r="L178" s="95">
        <f>IF($C178 = "neg", (($D178+1) - VLOOKUP($B178,'Results-formatted 060121'!$A:$AJ,(L$3+2),FALSE)), IF($C178 = "pos-neg", (3+VLOOKUP($B178,'Results-formatted 060121'!$A:$AJ,(L$3+2),FALSE)), VLOOKUP($B178,'Results-formatted 060121'!$A:$AJ,(L$3+2),FALSE)))</f>
        <v>1</v>
      </c>
      <c r="M178" s="95">
        <f>IF($C178 = "neg", (($D178+1) - VLOOKUP($B178,'Results-formatted 060121'!$A:$AJ,(M$3+2),FALSE)), IF($C178 = "pos-neg", (3+VLOOKUP($B178,'Results-formatted 060121'!$A:$AJ,(M$3+2),FALSE)), VLOOKUP($B178,'Results-formatted 060121'!$A:$AJ,(M$3+2),FALSE)))</f>
        <v>1</v>
      </c>
      <c r="N178" s="95">
        <f>IF($C178 = "neg", (($D178+1) - VLOOKUP($B178,'Results-formatted 060121'!$A:$AJ,(N$3+2),FALSE)), IF($C178 = "pos-neg", (3+VLOOKUP($B178,'Results-formatted 060121'!$A:$AJ,(N$3+2),FALSE)), VLOOKUP($B178,'Results-formatted 060121'!$A:$AJ,(N$3+2),FALSE)))</f>
        <v>4</v>
      </c>
      <c r="O178" s="95">
        <f>IF($C178 = "neg", (($D178+1) - VLOOKUP($B178,'Results-formatted 060121'!$A:$AJ,(O$3+2),FALSE)), IF($C178 = "pos-neg", (3+VLOOKUP($B178,'Results-formatted 060121'!$A:$AJ,(O$3+2),FALSE)), VLOOKUP($B178,'Results-formatted 060121'!$A:$AJ,(O$3+2),FALSE)))</f>
        <v>1</v>
      </c>
      <c r="P178" s="95">
        <f>IF($C178 = "neg", (($D178+1) - VLOOKUP($B178,'Results-formatted 060121'!$A:$AJ,(P$3+2),FALSE)), IF($C178 = "pos-neg", (3+VLOOKUP($B178,'Results-formatted 060121'!$A:$AJ,(P$3+2),FALSE)), VLOOKUP($B178,'Results-formatted 060121'!$A:$AJ,(P$3+2),FALSE)))</f>
        <v>2</v>
      </c>
      <c r="Q178" s="95">
        <f>IF($C178 = "neg", (($D178+1) - VLOOKUP($B178,'Results-formatted 060121'!$A:$AJ,(Q$3+2),FALSE)), IF($C178 = "pos-neg", (3+VLOOKUP($B178,'Results-formatted 060121'!$A:$AJ,(Q$3+2),FALSE)), VLOOKUP($B178,'Results-formatted 060121'!$A:$AJ,(Q$3+2),FALSE)))</f>
        <v>1</v>
      </c>
      <c r="R178" s="95">
        <f>IF($C178 = "neg", (($D178+1) - VLOOKUP($B178,'Results-formatted 060121'!$A:$AJ,(R$3+2),FALSE)), IF($C178 = "pos-neg", (3+VLOOKUP($B178,'Results-formatted 060121'!$A:$AJ,(R$3+2),FALSE)), VLOOKUP($B178,'Results-formatted 060121'!$A:$AJ,(R$3+2),FALSE)))</f>
        <v>1</v>
      </c>
      <c r="S178" s="95">
        <f>IF($C178 = "neg", (($D178+1) - VLOOKUP($B178,'Results-formatted 060121'!$A:$AJ,(S$3+2),FALSE)), IF($C178 = "pos-neg", (3+VLOOKUP($B178,'Results-formatted 060121'!$A:$AJ,(S$3+2),FALSE)), VLOOKUP($B178,'Results-formatted 060121'!$A:$AJ,(S$3+2),FALSE)))</f>
        <v>1</v>
      </c>
      <c r="T178" s="95">
        <f>IF($C178 = "neg", (($D178+1) - VLOOKUP($B178,'Results-formatted 060121'!$A:$AJ,(T$3+2),FALSE)), IF($C178 = "pos-neg", (3+VLOOKUP($B178,'Results-formatted 060121'!$A:$AJ,(T$3+2),FALSE)), VLOOKUP($B178,'Results-formatted 060121'!$A:$AJ,(T$3+2),FALSE)))</f>
        <v>1</v>
      </c>
      <c r="U178" s="95">
        <f>IF($C178 = "neg", (($D178+1) - VLOOKUP($B178,'Results-formatted 060121'!$A:$AJ,(U$3+2),FALSE)), IF($C178 = "pos-neg", (3+VLOOKUP($B178,'Results-formatted 060121'!$A:$AJ,(U$3+2),FALSE)), VLOOKUP($B178,'Results-formatted 060121'!$A:$AJ,(U$3+2),FALSE)))</f>
        <v>1</v>
      </c>
      <c r="V178" s="95">
        <f>IF($C178 = "neg", (($D178+1) - VLOOKUP($B178,'Results-formatted 060121'!$A:$AJ,(V$3+2),FALSE)), IF($C178 = "pos-neg", (3+VLOOKUP($B178,'Results-formatted 060121'!$A:$AJ,(V$3+2),FALSE)), VLOOKUP($B178,'Results-formatted 060121'!$A:$AJ,(V$3+2),FALSE)))</f>
        <v>1</v>
      </c>
      <c r="W178" s="95">
        <f>IF($C178 = "neg", (($D178+1) - VLOOKUP($B178,'Results-formatted 060121'!$A:$AJ,(W$3+2),FALSE)), IF($C178 = "pos-neg", (3+VLOOKUP($B178,'Results-formatted 060121'!$A:$AJ,(W$3+2),FALSE)), VLOOKUP($B178,'Results-formatted 060121'!$A:$AJ,(W$3+2),FALSE)))</f>
        <v>1</v>
      </c>
      <c r="X178" s="95">
        <f>IF($C178 = "neg", (($D178+1) - VLOOKUP($B178,'Results-formatted 060121'!$A:$AJ,(X$3+2),FALSE)), IF($C178 = "pos-neg", (3+VLOOKUP($B178,'Results-formatted 060121'!$A:$AJ,(X$3+2),FALSE)), VLOOKUP($B178,'Results-formatted 060121'!$A:$AJ,(X$3+2),FALSE)))</f>
        <v>1</v>
      </c>
      <c r="Y178" s="95">
        <f>IF($C178 = "neg", (($D178+1) - VLOOKUP($B178,'Results-formatted 060121'!$A:$AJ,(Y$3+2),FALSE)), IF($C178 = "pos-neg", (3+VLOOKUP($B178,'Results-formatted 060121'!$A:$AJ,(Y$3+2),FALSE)), VLOOKUP($B178,'Results-formatted 060121'!$A:$AJ,(Y$3+2),FALSE)))</f>
        <v>2</v>
      </c>
      <c r="Z178" s="95">
        <f>IF($C178 = "neg", (($D178+1) - VLOOKUP($B178,'Results-formatted 060121'!$A:$AJ,(Z$3+2),FALSE)), IF($C178 = "pos-neg", (3+VLOOKUP($B178,'Results-formatted 060121'!$A:$AJ,(Z$3+2),FALSE)), VLOOKUP($B178,'Results-formatted 060121'!$A:$AJ,(Z$3+2),FALSE)))</f>
        <v>2</v>
      </c>
      <c r="AA178" s="95">
        <f>IF($C178 = "neg", (($D178+1) - VLOOKUP($B178,'Results-formatted 060121'!$A:$AJ,(AA$3+2),FALSE)), IF($C178 = "pos-neg", (3+VLOOKUP($B178,'Results-formatted 060121'!$A:$AJ,(AA$3+2),FALSE)), VLOOKUP($B178,'Results-formatted 060121'!$A:$AJ,(AA$3+2),FALSE)))</f>
        <v>1</v>
      </c>
      <c r="AB178" s="95">
        <f>IF($C178 = "neg", (($D178+1) - VLOOKUP($B178,'Results-formatted 060121'!$A:$AJ,(AB$3+2),FALSE)), IF($C178 = "pos-neg", (3+VLOOKUP($B178,'Results-formatted 060121'!$A:$AJ,(AB$3+2),FALSE)), VLOOKUP($B178,'Results-formatted 060121'!$A:$AJ,(AB$3+2),FALSE)))</f>
        <v>2</v>
      </c>
      <c r="AC178" s="95">
        <f>IF($C178 = "neg", (($D178+1) - VLOOKUP($B178,'Results-formatted 060121'!$A:$AJ,(AC$3+2),FALSE)), IF($C178 = "pos-neg", (3+VLOOKUP($B178,'Results-formatted 060121'!$A:$AJ,(AC$3+2),FALSE)), VLOOKUP($B178,'Results-formatted 060121'!$A:$AJ,(AC$3+2),FALSE)))</f>
        <v>1</v>
      </c>
      <c r="AD178" s="95">
        <f>IF($C178 = "neg", (($D178+1) - VLOOKUP($B178,'Results-formatted 060121'!$A:$AJ,(AD$3+2),FALSE)), IF($C178 = "pos-neg", (3+VLOOKUP($B178,'Results-formatted 060121'!$A:$AJ,(AD$3+2),FALSE)), VLOOKUP($B178,'Results-formatted 060121'!$A:$AJ,(AD$3+2),FALSE)))</f>
        <v>2</v>
      </c>
      <c r="AE178" s="95">
        <f>IF($C178 = "neg", (($D178+1) - VLOOKUP($B178,'Results-formatted 060121'!$A:$AJ,(AE$3+2),FALSE)), IF($C178 = "pos-neg", (3+VLOOKUP($B178,'Results-formatted 060121'!$A:$AJ,(AE$3+2),FALSE)), VLOOKUP($B178,'Results-formatted 060121'!$A:$AJ,(AE$3+2),FALSE)))</f>
        <v>1</v>
      </c>
      <c r="AF178" s="95">
        <f>IF($C178 = "neg", (($D178+1) - VLOOKUP($B178,'Results-formatted 060121'!$A:$AJ,(AF$3+2),FALSE)), IF($C178 = "pos-neg", (3+VLOOKUP($B178,'Results-formatted 060121'!$A:$AJ,(AF$3+2),FALSE)), VLOOKUP($B178,'Results-formatted 060121'!$A:$AJ,(AF$3+2),FALSE)))</f>
        <v>1</v>
      </c>
      <c r="AG178" s="95">
        <f>IF($C178 = "neg", (($D178+1) - VLOOKUP($B178,'Results-formatted 060121'!$A:$AJ,(AG$3+2),FALSE)), IF($C178 = "pos-neg", (3+VLOOKUP($B178,'Results-formatted 060121'!$A:$AJ,(AG$3+2),FALSE)), VLOOKUP($B178,'Results-formatted 060121'!$A:$AJ,(AG$3+2),FALSE)))</f>
        <v>1</v>
      </c>
      <c r="AH178" s="95">
        <f>IF($C178 = "neg", (($D178+1) - VLOOKUP($B178,'Results-formatted 060121'!$A:$AJ,(AH$3+2),FALSE)), IF($C178 = "pos-neg", (3+VLOOKUP($B178,'Results-formatted 060121'!$A:$AJ,(AH$3+2),FALSE)), VLOOKUP($B178,'Results-formatted 060121'!$A:$AJ,(AH$3+2),FALSE)))</f>
        <v>1</v>
      </c>
      <c r="AI178" s="95">
        <f>IF($C178 = "neg", (($D178+1) - VLOOKUP($B178,'Results-formatted 060121'!$A:$AJ,(AI$3+2),FALSE)), IF($C178 = "pos-neg", (3+VLOOKUP($B178,'Results-formatted 060121'!$A:$AJ,(AI$3+2),FALSE)), VLOOKUP($B178,'Results-formatted 060121'!$A:$AJ,(AI$3+2),FALSE)))</f>
        <v>2</v>
      </c>
      <c r="AJ178" s="95">
        <f>IF($C178 = "neg", (($D178+1) - VLOOKUP($B178,'Results-formatted 060121'!$A:$AJ,(AJ$3+2),FALSE)), IF($C178 = "pos-neg", (3+VLOOKUP($B178,'Results-formatted 060121'!$A:$AJ,(AJ$3+2),FALSE)), VLOOKUP($B178,'Results-formatted 060121'!$A:$AJ,(AJ$3+2),FALSE)))</f>
        <v>1</v>
      </c>
      <c r="AK178" s="95">
        <f>IF($C178 = "neg", (($D178+1) - VLOOKUP($B178,'Results-formatted 060121'!$A:$AJ,(AK$3+2),FALSE)), IF($C178 = "pos-neg", (3+VLOOKUP($B178,'Results-formatted 060121'!$A:$AJ,(AK$3+2),FALSE)), VLOOKUP($B178,'Results-formatted 060121'!$A:$AJ,(AK$3+2),FALSE)))</f>
        <v>3</v>
      </c>
      <c r="AL178" s="95">
        <f>IF($C178 = "neg", (($D178+1) - VLOOKUP($B178,'Results-formatted 060121'!$A:$AJ,(AL$3+2),FALSE)), IF($C178 = "pos-neg", (3+VLOOKUP($B178,'Results-formatted 060121'!$A:$AJ,(AL$3+2),FALSE)), VLOOKUP($B178,'Results-formatted 060121'!$A:$AJ,(AL$3+2),FALSE)))</f>
        <v>2</v>
      </c>
      <c r="AM178" s="95">
        <f>IF($C178 = "neg", (($D178+1) - VLOOKUP($B178,'Results-formatted 060121'!$A:AJ,(AM$3+2),FALSE)), IF($C178 = "pos-neg", (3+VLOOKUP($B178,'Results-formatted 060121'!$A:AJ,(AM$3+2),FALSE)), VLOOKUP($B178,'Results-formatted 060121'!$A:AJ,(AM$3+2),FALSE)))</f>
        <v>1</v>
      </c>
      <c r="AN178" s="95">
        <f>IF($C178 = "neg", (($D178+1) - VLOOKUP($B178,'Results-formatted 060121'!$A:AK,(AN$3+2),FALSE)), IF($C178 = "pos-neg", (3+VLOOKUP($B178,'Results-formatted 060121'!$A:AK,(AN$3+2),FALSE)), VLOOKUP($B178,'Results-formatted 060121'!$A:AK,(AN$3+2),FALSE)))</f>
        <v>2</v>
      </c>
      <c r="AO178" s="95">
        <f>IF($C178 = "neg", (($D178+1) - VLOOKUP($B178,'Results-formatted 060121'!$A:AL,(AO$3+2),FALSE)), IF($C178 = "pos-neg", (3+VLOOKUP($B178,'Results-formatted 060121'!$A:AL,(AO$3+2),FALSE)), VLOOKUP($B178,'Results-formatted 060121'!$A:AL,(AO$3+2),FALSE)))</f>
        <v>1</v>
      </c>
      <c r="AP178" s="95">
        <f>IF($C178 = "neg", (($D178+1) - VLOOKUP($B178,'Results-formatted 060121'!$A:AM,(AP$3+2),FALSE)), IF($C178 = "pos-neg", (3+VLOOKUP($B178,'Results-formatted 060121'!$A:AM,(AP$3+2),FALSE)), VLOOKUP($B178,'Results-formatted 060121'!$A:AM,(AP$3+2),FALSE)))</f>
        <v>2</v>
      </c>
      <c r="AQ178" s="95">
        <f>IF($C178 = "neg", (($D178+1) - VLOOKUP($B178,'Results-formatted 060121'!$A:AN,(AQ$3+2),FALSE)), IF($C178 = "pos-neg", (3+VLOOKUP($B178,'Results-formatted 060121'!$A:AN,(AQ$3+2),FALSE)), VLOOKUP($B178,'Results-formatted 060121'!$A:AN,(AQ$3+2),FALSE)))</f>
        <v>1</v>
      </c>
      <c r="AR178" s="95">
        <f>IF($C178 = "neg", (($D178+1) - VLOOKUP($B178,'Results-formatted 060121'!$A:AO,(AR$3+2),FALSE)), IF($C178 = "pos-neg", (3+VLOOKUP($B178,'Results-formatted 060121'!$A:AO,(AR$3+2),FALSE)), VLOOKUP($B178,'Results-formatted 060121'!$A:AO,(AR$3+2),FALSE)))</f>
        <v>1</v>
      </c>
      <c r="AS178" s="95">
        <f>IF($C178 = "neg", (($D178+1) - VLOOKUP($B178,'Results-formatted 060121'!$A:AP,(AS$3+2),FALSE)), IF($C178 = "pos-neg", (3+VLOOKUP($B178,'Results-formatted 060121'!$A:AP,(AS$3+2),FALSE)), VLOOKUP($B178,'Results-formatted 060121'!$A:AP,(AS$3+2),FALSE)))</f>
        <v>1</v>
      </c>
      <c r="AT178" s="95">
        <f>IF($C178 = "neg", (($D178+1) - VLOOKUP($B178,'Results-formatted 060121'!$A:AQ,(AT$3+2),FALSE)), IF($C178 = "pos-neg", (3+VLOOKUP($B178,'Results-formatted 060121'!$A:AQ,(AT$3+2),FALSE)), VLOOKUP($B178,'Results-formatted 060121'!$A:AQ,(AT$3+2),FALSE)))</f>
        <v>1</v>
      </c>
      <c r="AU178" s="95">
        <f>IF($C178 = "neg", (($D178+1) - VLOOKUP($B178,'Results-formatted 060121'!$A:AR,(AU$3+2),FALSE)), IF($C178 = "pos-neg", (3+VLOOKUP($B178,'Results-formatted 060121'!$A:AR,(AU$3+2),FALSE)), VLOOKUP($B178,'Results-formatted 060121'!$A:AR,(AU$3+2),FALSE)))</f>
        <v>1</v>
      </c>
      <c r="AV178" s="95">
        <f>IF($C178 = "neg", (($D178+1) - VLOOKUP($B178,'Results-formatted 060121'!$A:AS,(AV$3+2),FALSE)), IF($C178 = "pos-neg", (3+VLOOKUP($B178,'Results-formatted 060121'!$A:AS,(AV$3+2),FALSE)), VLOOKUP($B178,'Results-formatted 060121'!$A:AS,(AV$3+2),FALSE)))</f>
        <v>1</v>
      </c>
      <c r="AW178" s="95">
        <f>IF($C178 = "neg", (($D178+1) - VLOOKUP($B178,'Results-formatted 060121'!$A:AT,(AW$3+2),FALSE)), IF($C178 = "pos-neg", (3+VLOOKUP($B178,'Results-formatted 060121'!$A:AT,(AW$3+2),FALSE)), VLOOKUP($B178,'Results-formatted 060121'!$A:AT,(AW$3+2),FALSE)))</f>
        <v>1</v>
      </c>
      <c r="AX178" s="95">
        <f>IF($C178 = "neg", (($D178+1) - VLOOKUP($B178,'Results-formatted 060121'!$A:AU,(AX$3+2),FALSE)), IF($C178 = "pos-neg", (3+VLOOKUP($B178,'Results-formatted 060121'!$A:AU,(AX$3+2),FALSE)), VLOOKUP($B178,'Results-formatted 060121'!$A:AU,(AX$3+2),FALSE)))</f>
        <v>1</v>
      </c>
      <c r="AY178" s="95">
        <f>IF($C178 = "neg", (($D178+1) - VLOOKUP($B178,'Results-formatted 060121'!$A:AV,(AY$3+2),FALSE)), IF($C178 = "pos-neg", (3+VLOOKUP($B178,'Results-formatted 060121'!$A:AV,(AY$3+2),FALSE)), VLOOKUP($B178,'Results-formatted 060121'!$A:AV,(AY$3+2),FALSE)))</f>
        <v>3</v>
      </c>
      <c r="AZ178" s="95">
        <f>IF($C178 = "neg", (($D178+1) - VLOOKUP($B178,'Results-formatted 060121'!$A:AW,(AZ$3+2),FALSE)), IF($C178 = "pos-neg", (3+VLOOKUP($B178,'Results-formatted 060121'!$A:AW,(AZ$3+2),FALSE)), VLOOKUP($B178,'Results-formatted 060121'!$A:AW,(AZ$3+2),FALSE)))</f>
        <v>1</v>
      </c>
      <c r="BA178" s="95">
        <f>IF($C178 = "neg", (($D178+1) - VLOOKUP($B178,'Results-formatted 060121'!$A:AX,(BA$3+2),FALSE)), IF($C178 = "pos-neg", (3+VLOOKUP($B178,'Results-formatted 060121'!$A:AX,(BA$3+2),FALSE)), VLOOKUP($B178,'Results-formatted 060121'!$A:AX,(BA$3+2),FALSE)))</f>
        <v>1</v>
      </c>
      <c r="BB178" s="95">
        <f>IF($C178 = "neg", (($D178+1) - VLOOKUP($B178,'Results-formatted 060121'!$A:AY,(BB$3+2),FALSE)), IF($C178 = "pos-neg", (3+VLOOKUP($B178,'Results-formatted 060121'!$A:AY,(BB$3+2),FALSE)), VLOOKUP($B178,'Results-formatted 060121'!$A:AY,(BB$3+2),FALSE)))</f>
        <v>2</v>
      </c>
      <c r="BC178" s="95">
        <f>IF($C178 = "neg", (($D178+1) - VLOOKUP($B178,'Results-formatted 060121'!$A:AZ,(BC$3+2),FALSE)), IF($C178 = "pos-neg", (3+VLOOKUP($B178,'Results-formatted 060121'!$A:AZ,(BC$3+2),FALSE)), VLOOKUP($B178,'Results-formatted 060121'!$A:AZ,(BC$3+2),FALSE)))</f>
        <v>2</v>
      </c>
      <c r="BD178" s="95">
        <f>IF($C178 = "neg", (($D178+1) - VLOOKUP($B178,'Results-formatted 060121'!$A:BA,(BD$3+2),FALSE)), IF($C178 = "pos-neg", (3+VLOOKUP($B178,'Results-formatted 060121'!$A:BA,(BD$3+2),FALSE)), VLOOKUP($B178,'Results-formatted 060121'!$A:BA,(BD$3+2),FALSE)))</f>
        <v>2</v>
      </c>
      <c r="BE178" s="95">
        <f>IF($C178 = "neg", (($D178+1) - VLOOKUP($B178,'Results-formatted 060121'!$A:BB,(BE$3+2),FALSE)), IF($C178 = "pos-neg", (3+VLOOKUP($B178,'Results-formatted 060121'!$A:BB,(BE$3+2),FALSE)), VLOOKUP($B178,'Results-formatted 060121'!$A:BB,(BE$3+2),FALSE)))</f>
        <v>1</v>
      </c>
      <c r="BF178" s="95">
        <f>IF($C178 = "neg", (($D178+1) - VLOOKUP($B178,'Results-formatted 060121'!$A:BC,(BF$3+2),FALSE)), IF($C178 = "pos-neg", (3+VLOOKUP($B178,'Results-formatted 060121'!$A:BC,(BF$3+2),FALSE)), VLOOKUP($B178,'Results-formatted 060121'!$A:BC,(BF$3+2),FALSE)))</f>
        <v>1</v>
      </c>
      <c r="BG178" s="95">
        <f>IF($C178 = "neg", (($D178+1) - VLOOKUP($B178,'Results-formatted 060121'!$A:BD,(BG$3+2),FALSE)), IF($C178 = "pos-neg", (3+VLOOKUP($B178,'Results-formatted 060121'!$A:BD,(BG$3+2),FALSE)), VLOOKUP($B178,'Results-formatted 060121'!$A:BD,(BG$3+2),FALSE)))</f>
        <v>1</v>
      </c>
      <c r="BH178" s="95">
        <f>IF($C178 = "neg", (($D178+1) - VLOOKUP($B178,'Results-formatted 060121'!$A:BE,(BH$3+2),FALSE)), IF($C178 = "pos-neg", (3+VLOOKUP($B178,'Results-formatted 060121'!$A:BE,(BH$3+2),FALSE)), VLOOKUP($B178,'Results-formatted 060121'!$A:BE,(BH$3+2),FALSE)))</f>
        <v>1</v>
      </c>
      <c r="BI178" s="95">
        <f>IF($C178 = "neg", (($D178+1) - VLOOKUP($B178,'Results-formatted 060121'!$A:BF,(BI$3+2),FALSE)), IF($C178 = "pos-neg", (3+VLOOKUP($B178,'Results-formatted 060121'!$A:BF,(BI$3+2),FALSE)), VLOOKUP($B178,'Results-formatted 060121'!$A:BF,(BI$3+2),FALSE)))</f>
        <v>1</v>
      </c>
      <c r="BJ178" s="95">
        <f>IF($C178 = "neg", (($D178+1) - VLOOKUP($B178,'Results-formatted 060121'!$A:BG,(BJ$3+2),FALSE)), IF($C178 = "pos-neg", (3+VLOOKUP($B178,'Results-formatted 060121'!$A:BG,(BJ$3+2),FALSE)), VLOOKUP($B178,'Results-formatted 060121'!$A:BG,(BJ$3+2),FALSE)))</f>
        <v>1</v>
      </c>
      <c r="BK178" s="95">
        <f>IF($C178 = "neg", (($D178+1) - VLOOKUP($B178,'Results-formatted 060121'!$A:BH,(BK$3+2),FALSE)), IF($C178 = "pos-neg", (3+VLOOKUP($B178,'Results-formatted 060121'!$A:BH,(BK$3+2),FALSE)), VLOOKUP($B178,'Results-formatted 060121'!$A:BH,(BK$3+2),FALSE)))</f>
        <v>1</v>
      </c>
      <c r="BL178" s="95">
        <f>IF($C178 = "neg", (($D178+1) - VLOOKUP($B178,'Results-formatted 060121'!$A:BI,(BL$3+2),FALSE)), IF($C178 = "pos-neg", (3+VLOOKUP($B178,'Results-formatted 060121'!$A:BI,(BL$3+2),FALSE)), VLOOKUP($B178,'Results-formatted 060121'!$A:BI,(BL$3+2),FALSE)))</f>
        <v>1</v>
      </c>
      <c r="BM178" s="95">
        <f>IF($C178 = "neg", (($D178+1) - VLOOKUP($B178,'Results-formatted 060121'!$A:BJ,(BM$3+2),FALSE)), IF($C178 = "pos-neg", (3+VLOOKUP($B178,'Results-formatted 060121'!$A:BJ,(BM$3+2),FALSE)), VLOOKUP($B178,'Results-formatted 060121'!$A:BJ,(BM$3+2),FALSE)))</f>
        <v>2</v>
      </c>
      <c r="BN178" s="95"/>
      <c r="BO178" s="95"/>
      <c r="BP178" s="95"/>
      <c r="BQ178" s="95"/>
      <c r="BR178" s="95"/>
      <c r="BS178" s="95"/>
      <c r="BT178" s="95"/>
      <c r="BU178" s="95"/>
      <c r="BV178" s="95"/>
      <c r="BW178" s="95"/>
      <c r="BX178" s="95"/>
      <c r="BY178" s="95"/>
      <c r="BZ178" s="95"/>
      <c r="CA178" s="95"/>
      <c r="CB178" s="95"/>
      <c r="CC178" s="95"/>
      <c r="CD178" s="99"/>
      <c r="CE178" s="25">
        <f t="shared" si="250"/>
        <v>1.45</v>
      </c>
      <c r="CF178" s="25">
        <f t="shared" si="183"/>
        <v>0.72310535603894077</v>
      </c>
    </row>
    <row r="179" spans="2:84" ht="42" x14ac:dyDescent="0.15">
      <c r="B179" s="84" t="s">
        <v>494</v>
      </c>
      <c r="C179" s="86" t="s">
        <v>224</v>
      </c>
      <c r="D179" s="2">
        <v>5</v>
      </c>
      <c r="E179" s="13" t="s">
        <v>973</v>
      </c>
      <c r="F179" s="95">
        <f>IF($C179 = "neg", (($D179+1) - VLOOKUP($B179,'Results-formatted 060121'!$A:$AJ,(F$3+2),FALSE)), IF($C179 = "pos-neg", (3+VLOOKUP($B179,'Results-formatted 060121'!$A:$AJ,(F$3+2),FALSE)), VLOOKUP($B179,'Results-formatted 060121'!$A:$AJ,(F$3+2),FALSE)))</f>
        <v>3</v>
      </c>
      <c r="G179" s="95">
        <f>IF($C179 = "neg", (($D179+1) - VLOOKUP($B179,'Results-formatted 060121'!$A:$AJ,(G$3+2),FALSE)), IF($C179 = "pos-neg", (3+VLOOKUP($B179,'Results-formatted 060121'!$A:$AJ,(G$3+2),FALSE)), VLOOKUP($B179,'Results-formatted 060121'!$A:$AJ,(G$3+2),FALSE)))</f>
        <v>3</v>
      </c>
      <c r="H179" s="95">
        <f>IF($C179 = "neg", (($D179+1) - VLOOKUP($B179,'Results-formatted 060121'!$A:$AJ,(H$3+2),FALSE)), IF($C179 = "pos-neg", (3+VLOOKUP($B179,'Results-formatted 060121'!$A:$AJ,(H$3+2),FALSE)), VLOOKUP($B179,'Results-formatted 060121'!$A:$AJ,(H$3+2),FALSE)))</f>
        <v>1</v>
      </c>
      <c r="I179" s="95">
        <f>IF($C179 = "neg", (($D179+1) - VLOOKUP($B179,'Results-formatted 060121'!$A:$AJ,(I$3+2),FALSE)), IF($C179 = "pos-neg", (3+VLOOKUP($B179,'Results-formatted 060121'!$A:$AJ,(I$3+2),FALSE)), VLOOKUP($B179,'Results-formatted 060121'!$A:$AJ,(I$3+2),FALSE)))</f>
        <v>1</v>
      </c>
      <c r="J179" s="95">
        <f>IF($C179 = "neg", (($D179+1) - VLOOKUP($B179,'Results-formatted 060121'!$A:$AJ,(J$3+2),FALSE)), IF($C179 = "pos-neg", (3+VLOOKUP($B179,'Results-formatted 060121'!$A:$AJ,(J$3+2),FALSE)), VLOOKUP($B179,'Results-formatted 060121'!$A:$AJ,(J$3+2),FALSE)))</f>
        <v>3</v>
      </c>
      <c r="K179" s="95">
        <f>IF($C179 = "neg", (($D179+1) - VLOOKUP($B179,'Results-formatted 060121'!$A:$AJ,(K$3+2),FALSE)), IF($C179 = "pos-neg", (3+VLOOKUP($B179,'Results-formatted 060121'!$A:$AJ,(K$3+2),FALSE)), VLOOKUP($B179,'Results-formatted 060121'!$A:$AJ,(K$3+2),FALSE)))</f>
        <v>2</v>
      </c>
      <c r="L179" s="95">
        <f>IF($C179 = "neg", (($D179+1) - VLOOKUP($B179,'Results-formatted 060121'!$A:$AJ,(L$3+2),FALSE)), IF($C179 = "pos-neg", (3+VLOOKUP($B179,'Results-formatted 060121'!$A:$AJ,(L$3+2),FALSE)), VLOOKUP($B179,'Results-formatted 060121'!$A:$AJ,(L$3+2),FALSE)))</f>
        <v>1</v>
      </c>
      <c r="M179" s="95">
        <f>IF($C179 = "neg", (($D179+1) - VLOOKUP($B179,'Results-formatted 060121'!$A:$AJ,(M$3+2),FALSE)), IF($C179 = "pos-neg", (3+VLOOKUP($B179,'Results-formatted 060121'!$A:$AJ,(M$3+2),FALSE)), VLOOKUP($B179,'Results-formatted 060121'!$A:$AJ,(M$3+2),FALSE)))</f>
        <v>1</v>
      </c>
      <c r="N179" s="95">
        <f>IF($C179 = "neg", (($D179+1) - VLOOKUP($B179,'Results-formatted 060121'!$A:$AJ,(N$3+2),FALSE)), IF($C179 = "pos-neg", (3+VLOOKUP($B179,'Results-formatted 060121'!$A:$AJ,(N$3+2),FALSE)), VLOOKUP($B179,'Results-formatted 060121'!$A:$AJ,(N$3+2),FALSE)))</f>
        <v>4</v>
      </c>
      <c r="O179" s="95">
        <f>IF($C179 = "neg", (($D179+1) - VLOOKUP($B179,'Results-formatted 060121'!$A:$AJ,(O$3+2),FALSE)), IF($C179 = "pos-neg", (3+VLOOKUP($B179,'Results-formatted 060121'!$A:$AJ,(O$3+2),FALSE)), VLOOKUP($B179,'Results-formatted 060121'!$A:$AJ,(O$3+2),FALSE)))</f>
        <v>1</v>
      </c>
      <c r="P179" s="95">
        <f>IF($C179 = "neg", (($D179+1) - VLOOKUP($B179,'Results-formatted 060121'!$A:$AJ,(P$3+2),FALSE)), IF($C179 = "pos-neg", (3+VLOOKUP($B179,'Results-formatted 060121'!$A:$AJ,(P$3+2),FALSE)), VLOOKUP($B179,'Results-formatted 060121'!$A:$AJ,(P$3+2),FALSE)))</f>
        <v>2</v>
      </c>
      <c r="Q179" s="95">
        <f>IF($C179 = "neg", (($D179+1) - VLOOKUP($B179,'Results-formatted 060121'!$A:$AJ,(Q$3+2),FALSE)), IF($C179 = "pos-neg", (3+VLOOKUP($B179,'Results-formatted 060121'!$A:$AJ,(Q$3+2),FALSE)), VLOOKUP($B179,'Results-formatted 060121'!$A:$AJ,(Q$3+2),FALSE)))</f>
        <v>1</v>
      </c>
      <c r="R179" s="95">
        <f>IF($C179 = "neg", (($D179+1) - VLOOKUP($B179,'Results-formatted 060121'!$A:$AJ,(R$3+2),FALSE)), IF($C179 = "pos-neg", (3+VLOOKUP($B179,'Results-formatted 060121'!$A:$AJ,(R$3+2),FALSE)), VLOOKUP($B179,'Results-formatted 060121'!$A:$AJ,(R$3+2),FALSE)))</f>
        <v>3</v>
      </c>
      <c r="S179" s="95">
        <f>IF($C179 = "neg", (($D179+1) - VLOOKUP($B179,'Results-formatted 060121'!$A:$AJ,(S$3+2),FALSE)), IF($C179 = "pos-neg", (3+VLOOKUP($B179,'Results-formatted 060121'!$A:$AJ,(S$3+2),FALSE)), VLOOKUP($B179,'Results-formatted 060121'!$A:$AJ,(S$3+2),FALSE)))</f>
        <v>1</v>
      </c>
      <c r="T179" s="95">
        <f>IF($C179 = "neg", (($D179+1) - VLOOKUP($B179,'Results-formatted 060121'!$A:$AJ,(T$3+2),FALSE)), IF($C179 = "pos-neg", (3+VLOOKUP($B179,'Results-formatted 060121'!$A:$AJ,(T$3+2),FALSE)), VLOOKUP($B179,'Results-formatted 060121'!$A:$AJ,(T$3+2),FALSE)))</f>
        <v>1</v>
      </c>
      <c r="U179" s="95">
        <f>IF($C179 = "neg", (($D179+1) - VLOOKUP($B179,'Results-formatted 060121'!$A:$AJ,(U$3+2),FALSE)), IF($C179 = "pos-neg", (3+VLOOKUP($B179,'Results-formatted 060121'!$A:$AJ,(U$3+2),FALSE)), VLOOKUP($B179,'Results-formatted 060121'!$A:$AJ,(U$3+2),FALSE)))</f>
        <v>1</v>
      </c>
      <c r="V179" s="95">
        <f>IF($C179 = "neg", (($D179+1) - VLOOKUP($B179,'Results-formatted 060121'!$A:$AJ,(V$3+2),FALSE)), IF($C179 = "pos-neg", (3+VLOOKUP($B179,'Results-formatted 060121'!$A:$AJ,(V$3+2),FALSE)), VLOOKUP($B179,'Results-formatted 060121'!$A:$AJ,(V$3+2),FALSE)))</f>
        <v>1</v>
      </c>
      <c r="W179" s="95">
        <f>IF($C179 = "neg", (($D179+1) - VLOOKUP($B179,'Results-formatted 060121'!$A:$AJ,(W$3+2),FALSE)), IF($C179 = "pos-neg", (3+VLOOKUP($B179,'Results-formatted 060121'!$A:$AJ,(W$3+2),FALSE)), VLOOKUP($B179,'Results-formatted 060121'!$A:$AJ,(W$3+2),FALSE)))</f>
        <v>1</v>
      </c>
      <c r="X179" s="95">
        <f>IF($C179 = "neg", (($D179+1) - VLOOKUP($B179,'Results-formatted 060121'!$A:$AJ,(X$3+2),FALSE)), IF($C179 = "pos-neg", (3+VLOOKUP($B179,'Results-formatted 060121'!$A:$AJ,(X$3+2),FALSE)), VLOOKUP($B179,'Results-formatted 060121'!$A:$AJ,(X$3+2),FALSE)))</f>
        <v>3</v>
      </c>
      <c r="Y179" s="95">
        <f>IF($C179 = "neg", (($D179+1) - VLOOKUP($B179,'Results-formatted 060121'!$A:$AJ,(Y$3+2),FALSE)), IF($C179 = "pos-neg", (3+VLOOKUP($B179,'Results-formatted 060121'!$A:$AJ,(Y$3+2),FALSE)), VLOOKUP($B179,'Results-formatted 060121'!$A:$AJ,(Y$3+2),FALSE)))</f>
        <v>2</v>
      </c>
      <c r="Z179" s="95">
        <f>IF($C179 = "neg", (($D179+1) - VLOOKUP($B179,'Results-formatted 060121'!$A:$AJ,(Z$3+2),FALSE)), IF($C179 = "pos-neg", (3+VLOOKUP($B179,'Results-formatted 060121'!$A:$AJ,(Z$3+2),FALSE)), VLOOKUP($B179,'Results-formatted 060121'!$A:$AJ,(Z$3+2),FALSE)))</f>
        <v>2</v>
      </c>
      <c r="AA179" s="95">
        <f>IF($C179 = "neg", (($D179+1) - VLOOKUP($B179,'Results-formatted 060121'!$A:$AJ,(AA$3+2),FALSE)), IF($C179 = "pos-neg", (3+VLOOKUP($B179,'Results-formatted 060121'!$A:$AJ,(AA$3+2),FALSE)), VLOOKUP($B179,'Results-formatted 060121'!$A:$AJ,(AA$3+2),FALSE)))</f>
        <v>2</v>
      </c>
      <c r="AB179" s="95">
        <f>IF($C179 = "neg", (($D179+1) - VLOOKUP($B179,'Results-formatted 060121'!$A:$AJ,(AB$3+2),FALSE)), IF($C179 = "pos-neg", (3+VLOOKUP($B179,'Results-formatted 060121'!$A:$AJ,(AB$3+2),FALSE)), VLOOKUP($B179,'Results-formatted 060121'!$A:$AJ,(AB$3+2),FALSE)))</f>
        <v>2</v>
      </c>
      <c r="AC179" s="95">
        <f>IF($C179 = "neg", (($D179+1) - VLOOKUP($B179,'Results-formatted 060121'!$A:$AJ,(AC$3+2),FALSE)), IF($C179 = "pos-neg", (3+VLOOKUP($B179,'Results-formatted 060121'!$A:$AJ,(AC$3+2),FALSE)), VLOOKUP($B179,'Results-formatted 060121'!$A:$AJ,(AC$3+2),FALSE)))</f>
        <v>1</v>
      </c>
      <c r="AD179" s="95">
        <f>IF($C179 = "neg", (($D179+1) - VLOOKUP($B179,'Results-formatted 060121'!$A:$AJ,(AD$3+2),FALSE)), IF($C179 = "pos-neg", (3+VLOOKUP($B179,'Results-formatted 060121'!$A:$AJ,(AD$3+2),FALSE)), VLOOKUP($B179,'Results-formatted 060121'!$A:$AJ,(AD$3+2),FALSE)))</f>
        <v>2</v>
      </c>
      <c r="AE179" s="95">
        <f>IF($C179 = "neg", (($D179+1) - VLOOKUP($B179,'Results-formatted 060121'!$A:$AJ,(AE$3+2),FALSE)), IF($C179 = "pos-neg", (3+VLOOKUP($B179,'Results-formatted 060121'!$A:$AJ,(AE$3+2),FALSE)), VLOOKUP($B179,'Results-formatted 060121'!$A:$AJ,(AE$3+2),FALSE)))</f>
        <v>1</v>
      </c>
      <c r="AF179" s="95">
        <f>IF($C179 = "neg", (($D179+1) - VLOOKUP($B179,'Results-formatted 060121'!$A:$AJ,(AF$3+2),FALSE)), IF($C179 = "pos-neg", (3+VLOOKUP($B179,'Results-formatted 060121'!$A:$AJ,(AF$3+2),FALSE)), VLOOKUP($B179,'Results-formatted 060121'!$A:$AJ,(AF$3+2),FALSE)))</f>
        <v>2</v>
      </c>
      <c r="AG179" s="95">
        <f>IF($C179 = "neg", (($D179+1) - VLOOKUP($B179,'Results-formatted 060121'!$A:$AJ,(AG$3+2),FALSE)), IF($C179 = "pos-neg", (3+VLOOKUP($B179,'Results-formatted 060121'!$A:$AJ,(AG$3+2),FALSE)), VLOOKUP($B179,'Results-formatted 060121'!$A:$AJ,(AG$3+2),FALSE)))</f>
        <v>1</v>
      </c>
      <c r="AH179" s="95">
        <f>IF($C179 = "neg", (($D179+1) - VLOOKUP($B179,'Results-formatted 060121'!$A:$AJ,(AH$3+2),FALSE)), IF($C179 = "pos-neg", (3+VLOOKUP($B179,'Results-formatted 060121'!$A:$AJ,(AH$3+2),FALSE)), VLOOKUP($B179,'Results-formatted 060121'!$A:$AJ,(AH$3+2),FALSE)))</f>
        <v>1</v>
      </c>
      <c r="AI179" s="95">
        <f>IF($C179 = "neg", (($D179+1) - VLOOKUP($B179,'Results-formatted 060121'!$A:$AJ,(AI$3+2),FALSE)), IF($C179 = "pos-neg", (3+VLOOKUP($B179,'Results-formatted 060121'!$A:$AJ,(AI$3+2),FALSE)), VLOOKUP($B179,'Results-formatted 060121'!$A:$AJ,(AI$3+2),FALSE)))</f>
        <v>3</v>
      </c>
      <c r="AJ179" s="95">
        <f>IF($C179 = "neg", (($D179+1) - VLOOKUP($B179,'Results-formatted 060121'!$A:$AJ,(AJ$3+2),FALSE)), IF($C179 = "pos-neg", (3+VLOOKUP($B179,'Results-formatted 060121'!$A:$AJ,(AJ$3+2),FALSE)), VLOOKUP($B179,'Results-formatted 060121'!$A:$AJ,(AJ$3+2),FALSE)))</f>
        <v>2</v>
      </c>
      <c r="AK179" s="95">
        <f>IF($C179 = "neg", (($D179+1) - VLOOKUP($B179,'Results-formatted 060121'!$A:$AJ,(AK$3+2),FALSE)), IF($C179 = "pos-neg", (3+VLOOKUP($B179,'Results-formatted 060121'!$A:$AJ,(AK$3+2),FALSE)), VLOOKUP($B179,'Results-formatted 060121'!$A:$AJ,(AK$3+2),FALSE)))</f>
        <v>3</v>
      </c>
      <c r="AL179" s="95">
        <f>IF($C179 = "neg", (($D179+1) - VLOOKUP($B179,'Results-formatted 060121'!$A:$AJ,(AL$3+2),FALSE)), IF($C179 = "pos-neg", (3+VLOOKUP($B179,'Results-formatted 060121'!$A:$AJ,(AL$3+2),FALSE)), VLOOKUP($B179,'Results-formatted 060121'!$A:$AJ,(AL$3+2),FALSE)))</f>
        <v>2</v>
      </c>
      <c r="AM179" s="95">
        <f>IF($C179 = "neg", (($D179+1) - VLOOKUP($B179,'Results-formatted 060121'!$A:AJ,(AM$3+2),FALSE)), IF($C179 = "pos-neg", (3+VLOOKUP($B179,'Results-formatted 060121'!$A:AJ,(AM$3+2),FALSE)), VLOOKUP($B179,'Results-formatted 060121'!$A:AJ,(AM$3+2),FALSE)))</f>
        <v>1</v>
      </c>
      <c r="AN179" s="95">
        <f>IF($C179 = "neg", (($D179+1) - VLOOKUP($B179,'Results-formatted 060121'!$A:AK,(AN$3+2),FALSE)), IF($C179 = "pos-neg", (3+VLOOKUP($B179,'Results-formatted 060121'!$A:AK,(AN$3+2),FALSE)), VLOOKUP($B179,'Results-formatted 060121'!$A:AK,(AN$3+2),FALSE)))</f>
        <v>3</v>
      </c>
      <c r="AO179" s="95">
        <f>IF($C179 = "neg", (($D179+1) - VLOOKUP($B179,'Results-formatted 060121'!$A:AL,(AO$3+2),FALSE)), IF($C179 = "pos-neg", (3+VLOOKUP($B179,'Results-formatted 060121'!$A:AL,(AO$3+2),FALSE)), VLOOKUP($B179,'Results-formatted 060121'!$A:AL,(AO$3+2),FALSE)))</f>
        <v>1</v>
      </c>
      <c r="AP179" s="95">
        <f>IF($C179 = "neg", (($D179+1) - VLOOKUP($B179,'Results-formatted 060121'!$A:AM,(AP$3+2),FALSE)), IF($C179 = "pos-neg", (3+VLOOKUP($B179,'Results-formatted 060121'!$A:AM,(AP$3+2),FALSE)), VLOOKUP($B179,'Results-formatted 060121'!$A:AM,(AP$3+2),FALSE)))</f>
        <v>2</v>
      </c>
      <c r="AQ179" s="95">
        <f>IF($C179 = "neg", (($D179+1) - VLOOKUP($B179,'Results-formatted 060121'!$A:AN,(AQ$3+2),FALSE)), IF($C179 = "pos-neg", (3+VLOOKUP($B179,'Results-formatted 060121'!$A:AN,(AQ$3+2),FALSE)), VLOOKUP($B179,'Results-formatted 060121'!$A:AN,(AQ$3+2),FALSE)))</f>
        <v>1</v>
      </c>
      <c r="AR179" s="95">
        <f>IF($C179 = "neg", (($D179+1) - VLOOKUP($B179,'Results-formatted 060121'!$A:AO,(AR$3+2),FALSE)), IF($C179 = "pos-neg", (3+VLOOKUP($B179,'Results-formatted 060121'!$A:AO,(AR$3+2),FALSE)), VLOOKUP($B179,'Results-formatted 060121'!$A:AO,(AR$3+2),FALSE)))</f>
        <v>1</v>
      </c>
      <c r="AS179" s="95">
        <f>IF($C179 = "neg", (($D179+1) - VLOOKUP($B179,'Results-formatted 060121'!$A:AP,(AS$3+2),FALSE)), IF($C179 = "pos-neg", (3+VLOOKUP($B179,'Results-formatted 060121'!$A:AP,(AS$3+2),FALSE)), VLOOKUP($B179,'Results-formatted 060121'!$A:AP,(AS$3+2),FALSE)))</f>
        <v>1</v>
      </c>
      <c r="AT179" s="95">
        <f>IF($C179 = "neg", (($D179+1) - VLOOKUP($B179,'Results-formatted 060121'!$A:AQ,(AT$3+2),FALSE)), IF($C179 = "pos-neg", (3+VLOOKUP($B179,'Results-formatted 060121'!$A:AQ,(AT$3+2),FALSE)), VLOOKUP($B179,'Results-formatted 060121'!$A:AQ,(AT$3+2),FALSE)))</f>
        <v>1</v>
      </c>
      <c r="AU179" s="95">
        <f>IF($C179 = "neg", (($D179+1) - VLOOKUP($B179,'Results-formatted 060121'!$A:AR,(AU$3+2),FALSE)), IF($C179 = "pos-neg", (3+VLOOKUP($B179,'Results-formatted 060121'!$A:AR,(AU$3+2),FALSE)), VLOOKUP($B179,'Results-formatted 060121'!$A:AR,(AU$3+2),FALSE)))</f>
        <v>1</v>
      </c>
      <c r="AV179" s="95">
        <f>IF($C179 = "neg", (($D179+1) - VLOOKUP($B179,'Results-formatted 060121'!$A:AS,(AV$3+2),FALSE)), IF($C179 = "pos-neg", (3+VLOOKUP($B179,'Results-formatted 060121'!$A:AS,(AV$3+2),FALSE)), VLOOKUP($B179,'Results-formatted 060121'!$A:AS,(AV$3+2),FALSE)))</f>
        <v>1</v>
      </c>
      <c r="AW179" s="95">
        <f>IF($C179 = "neg", (($D179+1) - VLOOKUP($B179,'Results-formatted 060121'!$A:AT,(AW$3+2),FALSE)), IF($C179 = "pos-neg", (3+VLOOKUP($B179,'Results-formatted 060121'!$A:AT,(AW$3+2),FALSE)), VLOOKUP($B179,'Results-formatted 060121'!$A:AT,(AW$3+2),FALSE)))</f>
        <v>1</v>
      </c>
      <c r="AX179" s="95">
        <f>IF($C179 = "neg", (($D179+1) - VLOOKUP($B179,'Results-formatted 060121'!$A:AU,(AX$3+2),FALSE)), IF($C179 = "pos-neg", (3+VLOOKUP($B179,'Results-formatted 060121'!$A:AU,(AX$3+2),FALSE)), VLOOKUP($B179,'Results-formatted 060121'!$A:AU,(AX$3+2),FALSE)))</f>
        <v>1</v>
      </c>
      <c r="AY179" s="95">
        <f>IF($C179 = "neg", (($D179+1) - VLOOKUP($B179,'Results-formatted 060121'!$A:AV,(AY$3+2),FALSE)), IF($C179 = "pos-neg", (3+VLOOKUP($B179,'Results-formatted 060121'!$A:AV,(AY$3+2),FALSE)), VLOOKUP($B179,'Results-formatted 060121'!$A:AV,(AY$3+2),FALSE)))</f>
        <v>3</v>
      </c>
      <c r="AZ179" s="95">
        <f>IF($C179 = "neg", (($D179+1) - VLOOKUP($B179,'Results-formatted 060121'!$A:AW,(AZ$3+2),FALSE)), IF($C179 = "pos-neg", (3+VLOOKUP($B179,'Results-formatted 060121'!$A:AW,(AZ$3+2),FALSE)), VLOOKUP($B179,'Results-formatted 060121'!$A:AW,(AZ$3+2),FALSE)))</f>
        <v>1</v>
      </c>
      <c r="BA179" s="95">
        <f>IF($C179 = "neg", (($D179+1) - VLOOKUP($B179,'Results-formatted 060121'!$A:AX,(BA$3+2),FALSE)), IF($C179 = "pos-neg", (3+VLOOKUP($B179,'Results-formatted 060121'!$A:AX,(BA$3+2),FALSE)), VLOOKUP($B179,'Results-formatted 060121'!$A:AX,(BA$3+2),FALSE)))</f>
        <v>1</v>
      </c>
      <c r="BB179" s="95">
        <f>IF($C179 = "neg", (($D179+1) - VLOOKUP($B179,'Results-formatted 060121'!$A:AY,(BB$3+2),FALSE)), IF($C179 = "pos-neg", (3+VLOOKUP($B179,'Results-formatted 060121'!$A:AY,(BB$3+2),FALSE)), VLOOKUP($B179,'Results-formatted 060121'!$A:AY,(BB$3+2),FALSE)))</f>
        <v>2</v>
      </c>
      <c r="BC179" s="95">
        <f>IF($C179 = "neg", (($D179+1) - VLOOKUP($B179,'Results-formatted 060121'!$A:AZ,(BC$3+2),FALSE)), IF($C179 = "pos-neg", (3+VLOOKUP($B179,'Results-formatted 060121'!$A:AZ,(BC$3+2),FALSE)), VLOOKUP($B179,'Results-formatted 060121'!$A:AZ,(BC$3+2),FALSE)))</f>
        <v>2</v>
      </c>
      <c r="BD179" s="95">
        <f>IF($C179 = "neg", (($D179+1) - VLOOKUP($B179,'Results-formatted 060121'!$A:BA,(BD$3+2),FALSE)), IF($C179 = "pos-neg", (3+VLOOKUP($B179,'Results-formatted 060121'!$A:BA,(BD$3+2),FALSE)), VLOOKUP($B179,'Results-formatted 060121'!$A:BA,(BD$3+2),FALSE)))</f>
        <v>2</v>
      </c>
      <c r="BE179" s="95">
        <f>IF($C179 = "neg", (($D179+1) - VLOOKUP($B179,'Results-formatted 060121'!$A:BB,(BE$3+2),FALSE)), IF($C179 = "pos-neg", (3+VLOOKUP($B179,'Results-formatted 060121'!$A:BB,(BE$3+2),FALSE)), VLOOKUP($B179,'Results-formatted 060121'!$A:BB,(BE$3+2),FALSE)))</f>
        <v>1</v>
      </c>
      <c r="BF179" s="95">
        <f>IF($C179 = "neg", (($D179+1) - VLOOKUP($B179,'Results-formatted 060121'!$A:BC,(BF$3+2),FALSE)), IF($C179 = "pos-neg", (3+VLOOKUP($B179,'Results-formatted 060121'!$A:BC,(BF$3+2),FALSE)), VLOOKUP($B179,'Results-formatted 060121'!$A:BC,(BF$3+2),FALSE)))</f>
        <v>1</v>
      </c>
      <c r="BG179" s="95">
        <f>IF($C179 = "neg", (($D179+1) - VLOOKUP($B179,'Results-formatted 060121'!$A:BD,(BG$3+2),FALSE)), IF($C179 = "pos-neg", (3+VLOOKUP($B179,'Results-formatted 060121'!$A:BD,(BG$3+2),FALSE)), VLOOKUP($B179,'Results-formatted 060121'!$A:BD,(BG$3+2),FALSE)))</f>
        <v>1</v>
      </c>
      <c r="BH179" s="95">
        <f>IF($C179 = "neg", (($D179+1) - VLOOKUP($B179,'Results-formatted 060121'!$A:BE,(BH$3+2),FALSE)), IF($C179 = "pos-neg", (3+VLOOKUP($B179,'Results-formatted 060121'!$A:BE,(BH$3+2),FALSE)), VLOOKUP($B179,'Results-formatted 060121'!$A:BE,(BH$3+2),FALSE)))</f>
        <v>1</v>
      </c>
      <c r="BI179" s="95">
        <f>IF($C179 = "neg", (($D179+1) - VLOOKUP($B179,'Results-formatted 060121'!$A:BF,(BI$3+2),FALSE)), IF($C179 = "pos-neg", (3+VLOOKUP($B179,'Results-formatted 060121'!$A:BF,(BI$3+2),FALSE)), VLOOKUP($B179,'Results-formatted 060121'!$A:BF,(BI$3+2),FALSE)))</f>
        <v>1</v>
      </c>
      <c r="BJ179" s="95">
        <f>IF($C179 = "neg", (($D179+1) - VLOOKUP($B179,'Results-formatted 060121'!$A:BG,(BJ$3+2),FALSE)), IF($C179 = "pos-neg", (3+VLOOKUP($B179,'Results-formatted 060121'!$A:BG,(BJ$3+2),FALSE)), VLOOKUP($B179,'Results-formatted 060121'!$A:BG,(BJ$3+2),FALSE)))</f>
        <v>1</v>
      </c>
      <c r="BK179" s="95">
        <f>IF($C179 = "neg", (($D179+1) - VLOOKUP($B179,'Results-formatted 060121'!$A:BH,(BK$3+2),FALSE)), IF($C179 = "pos-neg", (3+VLOOKUP($B179,'Results-formatted 060121'!$A:BH,(BK$3+2),FALSE)), VLOOKUP($B179,'Results-formatted 060121'!$A:BH,(BK$3+2),FALSE)))</f>
        <v>1</v>
      </c>
      <c r="BL179" s="95">
        <f>IF($C179 = "neg", (($D179+1) - VLOOKUP($B179,'Results-formatted 060121'!$A:BI,(BL$3+2),FALSE)), IF($C179 = "pos-neg", (3+VLOOKUP($B179,'Results-formatted 060121'!$A:BI,(BL$3+2),FALSE)), VLOOKUP($B179,'Results-formatted 060121'!$A:BI,(BL$3+2),FALSE)))</f>
        <v>1</v>
      </c>
      <c r="BM179" s="95">
        <f>IF($C179 = "neg", (($D179+1) - VLOOKUP($B179,'Results-formatted 060121'!$A:BJ,(BM$3+2),FALSE)), IF($C179 = "pos-neg", (3+VLOOKUP($B179,'Results-formatted 060121'!$A:BJ,(BM$3+2),FALSE)), VLOOKUP($B179,'Results-formatted 060121'!$A:BJ,(BM$3+2),FALSE)))</f>
        <v>1</v>
      </c>
      <c r="BN179" s="95"/>
      <c r="BO179" s="95"/>
      <c r="BP179" s="95"/>
      <c r="BQ179" s="95"/>
      <c r="BR179" s="95"/>
      <c r="BS179" s="95"/>
      <c r="BT179" s="95"/>
      <c r="BU179" s="95"/>
      <c r="BV179" s="95"/>
      <c r="BW179" s="95"/>
      <c r="BX179" s="95"/>
      <c r="BY179" s="95"/>
      <c r="BZ179" s="95"/>
      <c r="CA179" s="95"/>
      <c r="CB179" s="95"/>
      <c r="CC179" s="95"/>
      <c r="CD179" s="99"/>
      <c r="CE179" s="25">
        <f t="shared" si="250"/>
        <v>1.5833333333333333</v>
      </c>
      <c r="CF179" s="25">
        <f t="shared" si="183"/>
        <v>0.80867471968640592</v>
      </c>
    </row>
    <row r="180" spans="2:84" ht="17" x14ac:dyDescent="0.15">
      <c r="B180" s="84"/>
      <c r="E180" s="18" t="s">
        <v>109</v>
      </c>
      <c r="F180" s="34"/>
      <c r="G180" s="34"/>
      <c r="H180" s="34">
        <f t="shared" ref="H180:CD180" si="251">IF(ISNUMBER(H181), AVERAGE(H181:H183), "")</f>
        <v>4.333333333333333</v>
      </c>
      <c r="I180" s="34">
        <f t="shared" si="251"/>
        <v>5</v>
      </c>
      <c r="J180" s="34"/>
      <c r="K180" s="34">
        <f t="shared" si="251"/>
        <v>4.333333333333333</v>
      </c>
      <c r="L180" s="34">
        <f t="shared" si="251"/>
        <v>1.6666666666666667</v>
      </c>
      <c r="M180" s="34">
        <f t="shared" si="251"/>
        <v>3</v>
      </c>
      <c r="N180" s="34"/>
      <c r="O180" s="34">
        <f t="shared" si="251"/>
        <v>3.3333333333333335</v>
      </c>
      <c r="P180" s="34">
        <f t="shared" si="251"/>
        <v>2</v>
      </c>
      <c r="Q180" s="34">
        <f t="shared" si="251"/>
        <v>3</v>
      </c>
      <c r="R180" s="34">
        <f t="shared" si="251"/>
        <v>4</v>
      </c>
      <c r="S180" s="34">
        <f t="shared" si="251"/>
        <v>3</v>
      </c>
      <c r="T180" s="34">
        <f t="shared" si="251"/>
        <v>3.6666666666666665</v>
      </c>
      <c r="U180" s="34">
        <f t="shared" si="251"/>
        <v>5</v>
      </c>
      <c r="V180" s="34">
        <f t="shared" si="251"/>
        <v>1</v>
      </c>
      <c r="W180" s="34">
        <f t="shared" si="251"/>
        <v>3</v>
      </c>
      <c r="X180" s="34">
        <f t="shared" si="251"/>
        <v>5</v>
      </c>
      <c r="Y180" s="34">
        <f t="shared" si="251"/>
        <v>3.3333333333333335</v>
      </c>
      <c r="Z180" s="34">
        <f t="shared" si="251"/>
        <v>2.3333333333333335</v>
      </c>
      <c r="AA180" s="34">
        <f t="shared" si="251"/>
        <v>4</v>
      </c>
      <c r="AB180" s="34">
        <f t="shared" si="251"/>
        <v>2</v>
      </c>
      <c r="AC180" s="34">
        <f t="shared" si="251"/>
        <v>1</v>
      </c>
      <c r="AD180" s="34">
        <f t="shared" si="251"/>
        <v>3</v>
      </c>
      <c r="AE180" s="34">
        <f t="shared" si="251"/>
        <v>4</v>
      </c>
      <c r="AF180" s="34">
        <f t="shared" si="251"/>
        <v>2.6666666666666665</v>
      </c>
      <c r="AG180" s="34">
        <f t="shared" si="251"/>
        <v>1</v>
      </c>
      <c r="AH180" s="34">
        <f t="shared" si="251"/>
        <v>2.3333333333333335</v>
      </c>
      <c r="AI180" s="34">
        <f t="shared" si="251"/>
        <v>4</v>
      </c>
      <c r="AJ180" s="34">
        <f t="shared" si="251"/>
        <v>5</v>
      </c>
      <c r="AK180" s="34"/>
      <c r="AL180" s="34">
        <f t="shared" si="251"/>
        <v>3.6666666666666665</v>
      </c>
      <c r="AM180" s="34">
        <f t="shared" si="251"/>
        <v>3.3333333333333335</v>
      </c>
      <c r="AN180" s="34">
        <f t="shared" ref="AN180:BM180" si="252">IF(ISNUMBER(AN181), AVERAGE(AN181:AN183), "")</f>
        <v>3</v>
      </c>
      <c r="AO180" s="34">
        <f t="shared" si="252"/>
        <v>1.6666666666666667</v>
      </c>
      <c r="AP180" s="34">
        <f t="shared" si="252"/>
        <v>2.6666666666666665</v>
      </c>
      <c r="AQ180" s="34">
        <f t="shared" si="252"/>
        <v>2.3333333333333335</v>
      </c>
      <c r="AR180" s="34">
        <f t="shared" si="252"/>
        <v>5</v>
      </c>
      <c r="AS180" s="34">
        <f t="shared" si="252"/>
        <v>4</v>
      </c>
      <c r="AT180" s="34">
        <f t="shared" si="252"/>
        <v>4</v>
      </c>
      <c r="AU180" s="34">
        <f t="shared" si="252"/>
        <v>4</v>
      </c>
      <c r="AV180" s="34">
        <f t="shared" si="252"/>
        <v>4</v>
      </c>
      <c r="AW180" s="34">
        <f t="shared" si="252"/>
        <v>4.333333333333333</v>
      </c>
      <c r="AX180" s="34">
        <f t="shared" si="252"/>
        <v>2.3333333333333335</v>
      </c>
      <c r="AY180" s="34">
        <f t="shared" si="252"/>
        <v>4</v>
      </c>
      <c r="AZ180" s="34">
        <f t="shared" si="252"/>
        <v>2.3333333333333335</v>
      </c>
      <c r="BA180" s="34">
        <f t="shared" si="252"/>
        <v>3</v>
      </c>
      <c r="BB180" s="34">
        <f t="shared" si="252"/>
        <v>2</v>
      </c>
      <c r="BC180" s="34">
        <f t="shared" si="252"/>
        <v>4</v>
      </c>
      <c r="BD180" s="34">
        <f t="shared" si="252"/>
        <v>3</v>
      </c>
      <c r="BE180" s="34">
        <f t="shared" si="252"/>
        <v>3.6666666666666665</v>
      </c>
      <c r="BF180" s="34">
        <f t="shared" si="252"/>
        <v>4</v>
      </c>
      <c r="BG180" s="34">
        <f t="shared" si="252"/>
        <v>2.6666666666666665</v>
      </c>
      <c r="BH180" s="34">
        <f t="shared" si="252"/>
        <v>2.6666666666666665</v>
      </c>
      <c r="BI180" s="34">
        <f t="shared" si="252"/>
        <v>4</v>
      </c>
      <c r="BJ180" s="34">
        <f t="shared" si="252"/>
        <v>1.6666666666666667</v>
      </c>
      <c r="BK180" s="34">
        <f t="shared" si="252"/>
        <v>3.6666666666666665</v>
      </c>
      <c r="BL180" s="34">
        <f t="shared" si="252"/>
        <v>1</v>
      </c>
      <c r="BM180" s="34">
        <f t="shared" si="252"/>
        <v>3.6666666666666665</v>
      </c>
      <c r="BN180" s="34"/>
      <c r="BO180" s="34"/>
      <c r="BP180" s="34"/>
      <c r="BQ180" s="34"/>
      <c r="BR180" s="34"/>
      <c r="BS180" s="34"/>
      <c r="BT180" s="34"/>
      <c r="BU180" s="34"/>
      <c r="BV180" s="34"/>
      <c r="BW180" s="34"/>
      <c r="BX180" s="34"/>
      <c r="BY180" s="34"/>
      <c r="BZ180" s="34"/>
      <c r="CA180" s="34"/>
      <c r="CB180" s="34"/>
      <c r="CC180" s="34"/>
      <c r="CD180" s="34" t="str">
        <f t="shared" si="251"/>
        <v/>
      </c>
      <c r="CE180" s="34">
        <f t="shared" si="250"/>
        <v>3.1939393939393934</v>
      </c>
      <c r="CF180" s="34">
        <f t="shared" si="183"/>
        <v>1.0956158594531338</v>
      </c>
    </row>
    <row r="181" spans="2:84" ht="56" x14ac:dyDescent="0.15">
      <c r="B181" s="84" t="s">
        <v>495</v>
      </c>
      <c r="C181" s="86" t="s">
        <v>224</v>
      </c>
      <c r="D181" s="2">
        <v>5</v>
      </c>
      <c r="E181" s="14" t="s">
        <v>974</v>
      </c>
      <c r="F181" s="95">
        <f>IF($C181 = "neg", (($D181+1) - VLOOKUP($B181,'Results-formatted 060121'!$A:$AJ,(F$3+2),FALSE)), IF($C181 = "pos-neg", (3+VLOOKUP($B181,'Results-formatted 060121'!$A:$AJ,(F$3+2),FALSE)), VLOOKUP($B181,'Results-formatted 060121'!$A:$AJ,(F$3+2),FALSE)))</f>
        <v>3</v>
      </c>
      <c r="G181" s="95">
        <f>IF($C181 = "neg", (($D181+1) - VLOOKUP($B181,'Results-formatted 060121'!$A:$AJ,(G$3+2),FALSE)), IF($C181 = "pos-neg", (3+VLOOKUP($B181,'Results-formatted 060121'!$A:$AJ,(G$3+2),FALSE)), VLOOKUP($B181,'Results-formatted 060121'!$A:$AJ,(G$3+2),FALSE)))</f>
        <v>3</v>
      </c>
      <c r="H181" s="95">
        <f>IF($C181 = "neg", (($D181+1) - VLOOKUP($B181,'Results-formatted 060121'!$A:$AJ,(H$3+2),FALSE)), IF($C181 = "pos-neg", (3+VLOOKUP($B181,'Results-formatted 060121'!$A:$AJ,(H$3+2),FALSE)), VLOOKUP($B181,'Results-formatted 060121'!$A:$AJ,(H$3+2),FALSE)))</f>
        <v>5</v>
      </c>
      <c r="I181" s="95">
        <f>IF($C181 = "neg", (($D181+1) - VLOOKUP($B181,'Results-formatted 060121'!$A:$AJ,(I$3+2),FALSE)), IF($C181 = "pos-neg", (3+VLOOKUP($B181,'Results-formatted 060121'!$A:$AJ,(I$3+2),FALSE)), VLOOKUP($B181,'Results-formatted 060121'!$A:$AJ,(I$3+2),FALSE)))</f>
        <v>5</v>
      </c>
      <c r="J181" s="95">
        <f>IF($C181 = "neg", (($D181+1) - VLOOKUP($B181,'Results-formatted 060121'!$A:$AJ,(J$3+2),FALSE)), IF($C181 = "pos-neg", (3+VLOOKUP($B181,'Results-formatted 060121'!$A:$AJ,(J$3+2),FALSE)), VLOOKUP($B181,'Results-formatted 060121'!$A:$AJ,(J$3+2),FALSE)))</f>
        <v>3</v>
      </c>
      <c r="K181" s="95">
        <f>IF($C181 = "neg", (($D181+1) - VLOOKUP($B181,'Results-formatted 060121'!$A:$AJ,(K$3+2),FALSE)), IF($C181 = "pos-neg", (3+VLOOKUP($B181,'Results-formatted 060121'!$A:$AJ,(K$3+2),FALSE)), VLOOKUP($B181,'Results-formatted 060121'!$A:$AJ,(K$3+2),FALSE)))</f>
        <v>4</v>
      </c>
      <c r="L181" s="95">
        <f>IF($C181 = "neg", (($D181+1) - VLOOKUP($B181,'Results-formatted 060121'!$A:$AJ,(L$3+2),FALSE)), IF($C181 = "pos-neg", (3+VLOOKUP($B181,'Results-formatted 060121'!$A:$AJ,(L$3+2),FALSE)), VLOOKUP($B181,'Results-formatted 060121'!$A:$AJ,(L$3+2),FALSE)))</f>
        <v>2</v>
      </c>
      <c r="M181" s="95">
        <f>IF($C181 = "neg", (($D181+1) - VLOOKUP($B181,'Results-formatted 060121'!$A:$AJ,(M$3+2),FALSE)), IF($C181 = "pos-neg", (3+VLOOKUP($B181,'Results-formatted 060121'!$A:$AJ,(M$3+2),FALSE)), VLOOKUP($B181,'Results-formatted 060121'!$A:$AJ,(M$3+2),FALSE)))</f>
        <v>3</v>
      </c>
      <c r="N181" s="95">
        <f>IF($C181 = "neg", (($D181+1) - VLOOKUP($B181,'Results-formatted 060121'!$A:$AJ,(N$3+2),FALSE)), IF($C181 = "pos-neg", (3+VLOOKUP($B181,'Results-formatted 060121'!$A:$AJ,(N$3+2),FALSE)), VLOOKUP($B181,'Results-formatted 060121'!$A:$AJ,(N$3+2),FALSE)))</f>
        <v>4</v>
      </c>
      <c r="O181" s="95">
        <f>IF($C181 = "neg", (($D181+1) - VLOOKUP($B181,'Results-formatted 060121'!$A:$AJ,(O$3+2),FALSE)), IF($C181 = "pos-neg", (3+VLOOKUP($B181,'Results-formatted 060121'!$A:$AJ,(O$3+2),FALSE)), VLOOKUP($B181,'Results-formatted 060121'!$A:$AJ,(O$3+2),FALSE)))</f>
        <v>3</v>
      </c>
      <c r="P181" s="95">
        <f>IF($C181 = "neg", (($D181+1) - VLOOKUP($B181,'Results-formatted 060121'!$A:$AJ,(P$3+2),FALSE)), IF($C181 = "pos-neg", (3+VLOOKUP($B181,'Results-formatted 060121'!$A:$AJ,(P$3+2),FALSE)), VLOOKUP($B181,'Results-formatted 060121'!$A:$AJ,(P$3+2),FALSE)))</f>
        <v>2</v>
      </c>
      <c r="Q181" s="95">
        <f>IF($C181 = "neg", (($D181+1) - VLOOKUP($B181,'Results-formatted 060121'!$A:$AJ,(Q$3+2),FALSE)), IF($C181 = "pos-neg", (3+VLOOKUP($B181,'Results-formatted 060121'!$A:$AJ,(Q$3+2),FALSE)), VLOOKUP($B181,'Results-formatted 060121'!$A:$AJ,(Q$3+2),FALSE)))</f>
        <v>3</v>
      </c>
      <c r="R181" s="95">
        <f>IF($C181 = "neg", (($D181+1) - VLOOKUP($B181,'Results-formatted 060121'!$A:$AJ,(R$3+2),FALSE)), IF($C181 = "pos-neg", (3+VLOOKUP($B181,'Results-formatted 060121'!$A:$AJ,(R$3+2),FALSE)), VLOOKUP($B181,'Results-formatted 060121'!$A:$AJ,(R$3+2),FALSE)))</f>
        <v>5</v>
      </c>
      <c r="S181" s="95">
        <f>IF($C181 = "neg", (($D181+1) - VLOOKUP($B181,'Results-formatted 060121'!$A:$AJ,(S$3+2),FALSE)), IF($C181 = "pos-neg", (3+VLOOKUP($B181,'Results-formatted 060121'!$A:$AJ,(S$3+2),FALSE)), VLOOKUP($B181,'Results-formatted 060121'!$A:$AJ,(S$3+2),FALSE)))</f>
        <v>4</v>
      </c>
      <c r="T181" s="95">
        <f>IF($C181 = "neg", (($D181+1) - VLOOKUP($B181,'Results-formatted 060121'!$A:$AJ,(T$3+2),FALSE)), IF($C181 = "pos-neg", (3+VLOOKUP($B181,'Results-formatted 060121'!$A:$AJ,(T$3+2),FALSE)), VLOOKUP($B181,'Results-formatted 060121'!$A:$AJ,(T$3+2),FALSE)))</f>
        <v>5</v>
      </c>
      <c r="U181" s="95">
        <f>IF($C181 = "neg", (($D181+1) - VLOOKUP($B181,'Results-formatted 060121'!$A:$AJ,(U$3+2),FALSE)), IF($C181 = "pos-neg", (3+VLOOKUP($B181,'Results-formatted 060121'!$A:$AJ,(U$3+2),FALSE)), VLOOKUP($B181,'Results-formatted 060121'!$A:$AJ,(U$3+2),FALSE)))</f>
        <v>5</v>
      </c>
      <c r="V181" s="95">
        <f>IF($C181 = "neg", (($D181+1) - VLOOKUP($B181,'Results-formatted 060121'!$A:$AJ,(V$3+2),FALSE)), IF($C181 = "pos-neg", (3+VLOOKUP($B181,'Results-formatted 060121'!$A:$AJ,(V$3+2),FALSE)), VLOOKUP($B181,'Results-formatted 060121'!$A:$AJ,(V$3+2),FALSE)))</f>
        <v>1</v>
      </c>
      <c r="W181" s="95">
        <f>IF($C181 = "neg", (($D181+1) - VLOOKUP($B181,'Results-formatted 060121'!$A:$AJ,(W$3+2),FALSE)), IF($C181 = "pos-neg", (3+VLOOKUP($B181,'Results-formatted 060121'!$A:$AJ,(W$3+2),FALSE)), VLOOKUP($B181,'Results-formatted 060121'!$A:$AJ,(W$3+2),FALSE)))</f>
        <v>3</v>
      </c>
      <c r="X181" s="95">
        <f>IF($C181 = "neg", (($D181+1) - VLOOKUP($B181,'Results-formatted 060121'!$A:$AJ,(X$3+2),FALSE)), IF($C181 = "pos-neg", (3+VLOOKUP($B181,'Results-formatted 060121'!$A:$AJ,(X$3+2),FALSE)), VLOOKUP($B181,'Results-formatted 060121'!$A:$AJ,(X$3+2),FALSE)))</f>
        <v>5</v>
      </c>
      <c r="Y181" s="95">
        <f>IF($C181 = "neg", (($D181+1) - VLOOKUP($B181,'Results-formatted 060121'!$A:$AJ,(Y$3+2),FALSE)), IF($C181 = "pos-neg", (3+VLOOKUP($B181,'Results-formatted 060121'!$A:$AJ,(Y$3+2),FALSE)), VLOOKUP($B181,'Results-formatted 060121'!$A:$AJ,(Y$3+2),FALSE)))</f>
        <v>4</v>
      </c>
      <c r="Z181" s="95">
        <f>IF($C181 = "neg", (($D181+1) - VLOOKUP($B181,'Results-formatted 060121'!$A:$AJ,(Z$3+2),FALSE)), IF($C181 = "pos-neg", (3+VLOOKUP($B181,'Results-formatted 060121'!$A:$AJ,(Z$3+2),FALSE)), VLOOKUP($B181,'Results-formatted 060121'!$A:$AJ,(Z$3+2),FALSE)))</f>
        <v>3</v>
      </c>
      <c r="AA181" s="95">
        <f>IF($C181 = "neg", (($D181+1) - VLOOKUP($B181,'Results-formatted 060121'!$A:$AJ,(AA$3+2),FALSE)), IF($C181 = "pos-neg", (3+VLOOKUP($B181,'Results-formatted 060121'!$A:$AJ,(AA$3+2),FALSE)), VLOOKUP($B181,'Results-formatted 060121'!$A:$AJ,(AA$3+2),FALSE)))</f>
        <v>4</v>
      </c>
      <c r="AB181" s="95">
        <f>IF($C181 = "neg", (($D181+1) - VLOOKUP($B181,'Results-formatted 060121'!$A:$AJ,(AB$3+2),FALSE)), IF($C181 = "pos-neg", (3+VLOOKUP($B181,'Results-formatted 060121'!$A:$AJ,(AB$3+2),FALSE)), VLOOKUP($B181,'Results-formatted 060121'!$A:$AJ,(AB$3+2),FALSE)))</f>
        <v>2</v>
      </c>
      <c r="AC181" s="95">
        <f>IF($C181 = "neg", (($D181+1) - VLOOKUP($B181,'Results-formatted 060121'!$A:$AJ,(AC$3+2),FALSE)), IF($C181 = "pos-neg", (3+VLOOKUP($B181,'Results-formatted 060121'!$A:$AJ,(AC$3+2),FALSE)), VLOOKUP($B181,'Results-formatted 060121'!$A:$AJ,(AC$3+2),FALSE)))</f>
        <v>1</v>
      </c>
      <c r="AD181" s="95">
        <f>IF($C181 = "neg", (($D181+1) - VLOOKUP($B181,'Results-formatted 060121'!$A:$AJ,(AD$3+2),FALSE)), IF($C181 = "pos-neg", (3+VLOOKUP($B181,'Results-formatted 060121'!$A:$AJ,(AD$3+2),FALSE)), VLOOKUP($B181,'Results-formatted 060121'!$A:$AJ,(AD$3+2),FALSE)))</f>
        <v>2</v>
      </c>
      <c r="AE181" s="95">
        <f>IF($C181 = "neg", (($D181+1) - VLOOKUP($B181,'Results-formatted 060121'!$A:$AJ,(AE$3+2),FALSE)), IF($C181 = "pos-neg", (3+VLOOKUP($B181,'Results-formatted 060121'!$A:$AJ,(AE$3+2),FALSE)), VLOOKUP($B181,'Results-formatted 060121'!$A:$AJ,(AE$3+2),FALSE)))</f>
        <v>4</v>
      </c>
      <c r="AF181" s="95">
        <f>IF($C181 = "neg", (($D181+1) - VLOOKUP($B181,'Results-formatted 060121'!$A:$AJ,(AF$3+2),FALSE)), IF($C181 = "pos-neg", (3+VLOOKUP($B181,'Results-formatted 060121'!$A:$AJ,(AF$3+2),FALSE)), VLOOKUP($B181,'Results-formatted 060121'!$A:$AJ,(AF$3+2),FALSE)))</f>
        <v>2</v>
      </c>
      <c r="AG181" s="95">
        <f>IF($C181 = "neg", (($D181+1) - VLOOKUP($B181,'Results-formatted 060121'!$A:$AJ,(AG$3+2),FALSE)), IF($C181 = "pos-neg", (3+VLOOKUP($B181,'Results-formatted 060121'!$A:$AJ,(AG$3+2),FALSE)), VLOOKUP($B181,'Results-formatted 060121'!$A:$AJ,(AG$3+2),FALSE)))</f>
        <v>1</v>
      </c>
      <c r="AH181" s="95">
        <f>IF($C181 = "neg", (($D181+1) - VLOOKUP($B181,'Results-formatted 060121'!$A:$AJ,(AH$3+2),FALSE)), IF($C181 = "pos-neg", (3+VLOOKUP($B181,'Results-formatted 060121'!$A:$AJ,(AH$3+2),FALSE)), VLOOKUP($B181,'Results-formatted 060121'!$A:$AJ,(AH$3+2),FALSE)))</f>
        <v>3</v>
      </c>
      <c r="AI181" s="95">
        <f>IF($C181 = "neg", (($D181+1) - VLOOKUP($B181,'Results-formatted 060121'!$A:$AJ,(AI$3+2),FALSE)), IF($C181 = "pos-neg", (3+VLOOKUP($B181,'Results-formatted 060121'!$A:$AJ,(AI$3+2),FALSE)), VLOOKUP($B181,'Results-formatted 060121'!$A:$AJ,(AI$3+2),FALSE)))</f>
        <v>4</v>
      </c>
      <c r="AJ181" s="95">
        <f>IF($C181 = "neg", (($D181+1) - VLOOKUP($B181,'Results-formatted 060121'!$A:$AJ,(AJ$3+2),FALSE)), IF($C181 = "pos-neg", (3+VLOOKUP($B181,'Results-formatted 060121'!$A:$AJ,(AJ$3+2),FALSE)), VLOOKUP($B181,'Results-formatted 060121'!$A:$AJ,(AJ$3+2),FALSE)))</f>
        <v>5</v>
      </c>
      <c r="AK181" s="95">
        <f>IF($C181 = "neg", (($D181+1) - VLOOKUP($B181,'Results-formatted 060121'!$A:$AJ,(AK$3+2),FALSE)), IF($C181 = "pos-neg", (3+VLOOKUP($B181,'Results-formatted 060121'!$A:$AJ,(AK$3+2),FALSE)), VLOOKUP($B181,'Results-formatted 060121'!$A:$AJ,(AK$3+2),FALSE)))</f>
        <v>3</v>
      </c>
      <c r="AL181" s="95">
        <f>IF($C181 = "neg", (($D181+1) - VLOOKUP($B181,'Results-formatted 060121'!$A:$AJ,(AL$3+2),FALSE)), IF($C181 = "pos-neg", (3+VLOOKUP($B181,'Results-formatted 060121'!$A:$AJ,(AL$3+2),FALSE)), VLOOKUP($B181,'Results-formatted 060121'!$A:$AJ,(AL$3+2),FALSE)))</f>
        <v>4</v>
      </c>
      <c r="AM181" s="95">
        <f>IF($C181 = "neg", (($D181+1) - VLOOKUP($B181,'Results-formatted 060121'!$A:AJ,(AM$3+2),FALSE)), IF($C181 = "pos-neg", (3+VLOOKUP($B181,'Results-formatted 060121'!$A:AJ,(AM$3+2),FALSE)), VLOOKUP($B181,'Results-formatted 060121'!$A:AJ,(AM$3+2),FALSE)))</f>
        <v>4</v>
      </c>
      <c r="AN181" s="95">
        <f>IF($C181 = "neg", (($D181+1) - VLOOKUP($B181,'Results-formatted 060121'!$A:AK,(AN$3+2),FALSE)), IF($C181 = "pos-neg", (3+VLOOKUP($B181,'Results-formatted 060121'!$A:AK,(AN$3+2),FALSE)), VLOOKUP($B181,'Results-formatted 060121'!$A:AK,(AN$3+2),FALSE)))</f>
        <v>3</v>
      </c>
      <c r="AO181" s="95">
        <f>IF($C181 = "neg", (($D181+1) - VLOOKUP($B181,'Results-formatted 060121'!$A:AL,(AO$3+2),FALSE)), IF($C181 = "pos-neg", (3+VLOOKUP($B181,'Results-formatted 060121'!$A:AL,(AO$3+2),FALSE)), VLOOKUP($B181,'Results-formatted 060121'!$A:AL,(AO$3+2),FALSE)))</f>
        <v>2</v>
      </c>
      <c r="AP181" s="95">
        <f>IF($C181 = "neg", (($D181+1) - VLOOKUP($B181,'Results-formatted 060121'!$A:AM,(AP$3+2),FALSE)), IF($C181 = "pos-neg", (3+VLOOKUP($B181,'Results-formatted 060121'!$A:AM,(AP$3+2),FALSE)), VLOOKUP($B181,'Results-formatted 060121'!$A:AM,(AP$3+2),FALSE)))</f>
        <v>3</v>
      </c>
      <c r="AQ181" s="95">
        <f>IF($C181 = "neg", (($D181+1) - VLOOKUP($B181,'Results-formatted 060121'!$A:AN,(AQ$3+2),FALSE)), IF($C181 = "pos-neg", (3+VLOOKUP($B181,'Results-formatted 060121'!$A:AN,(AQ$3+2),FALSE)), VLOOKUP($B181,'Results-formatted 060121'!$A:AN,(AQ$3+2),FALSE)))</f>
        <v>2</v>
      </c>
      <c r="AR181" s="95">
        <f>IF($C181 = "neg", (($D181+1) - VLOOKUP($B181,'Results-formatted 060121'!$A:AO,(AR$3+2),FALSE)), IF($C181 = "pos-neg", (3+VLOOKUP($B181,'Results-formatted 060121'!$A:AO,(AR$3+2),FALSE)), VLOOKUP($B181,'Results-formatted 060121'!$A:AO,(AR$3+2),FALSE)))</f>
        <v>5</v>
      </c>
      <c r="AS181" s="95">
        <f>IF($C181 = "neg", (($D181+1) - VLOOKUP($B181,'Results-formatted 060121'!$A:AP,(AS$3+2),FALSE)), IF($C181 = "pos-neg", (3+VLOOKUP($B181,'Results-formatted 060121'!$A:AP,(AS$3+2),FALSE)), VLOOKUP($B181,'Results-formatted 060121'!$A:AP,(AS$3+2),FALSE)))</f>
        <v>4</v>
      </c>
      <c r="AT181" s="95">
        <f>IF($C181 = "neg", (($D181+1) - VLOOKUP($B181,'Results-formatted 060121'!$A:AQ,(AT$3+2),FALSE)), IF($C181 = "pos-neg", (3+VLOOKUP($B181,'Results-formatted 060121'!$A:AQ,(AT$3+2),FALSE)), VLOOKUP($B181,'Results-formatted 060121'!$A:AQ,(AT$3+2),FALSE)))</f>
        <v>4</v>
      </c>
      <c r="AU181" s="95">
        <f>IF($C181 = "neg", (($D181+1) - VLOOKUP($B181,'Results-formatted 060121'!$A:AR,(AU$3+2),FALSE)), IF($C181 = "pos-neg", (3+VLOOKUP($B181,'Results-formatted 060121'!$A:AR,(AU$3+2),FALSE)), VLOOKUP($B181,'Results-formatted 060121'!$A:AR,(AU$3+2),FALSE)))</f>
        <v>5</v>
      </c>
      <c r="AV181" s="95">
        <f>IF($C181 = "neg", (($D181+1) - VLOOKUP($B181,'Results-formatted 060121'!$A:AS,(AV$3+2),FALSE)), IF($C181 = "pos-neg", (3+VLOOKUP($B181,'Results-formatted 060121'!$A:AS,(AV$3+2),FALSE)), VLOOKUP($B181,'Results-formatted 060121'!$A:AS,(AV$3+2),FALSE)))</f>
        <v>4</v>
      </c>
      <c r="AW181" s="95">
        <f>IF($C181 = "neg", (($D181+1) - VLOOKUP($B181,'Results-formatted 060121'!$A:AT,(AW$3+2),FALSE)), IF($C181 = "pos-neg", (3+VLOOKUP($B181,'Results-formatted 060121'!$A:AT,(AW$3+2),FALSE)), VLOOKUP($B181,'Results-formatted 060121'!$A:AT,(AW$3+2),FALSE)))</f>
        <v>5</v>
      </c>
      <c r="AX181" s="95">
        <f>IF($C181 = "neg", (($D181+1) - VLOOKUP($B181,'Results-formatted 060121'!$A:AU,(AX$3+2),FALSE)), IF($C181 = "pos-neg", (3+VLOOKUP($B181,'Results-formatted 060121'!$A:AU,(AX$3+2),FALSE)), VLOOKUP($B181,'Results-formatted 060121'!$A:AU,(AX$3+2),FALSE)))</f>
        <v>3</v>
      </c>
      <c r="AY181" s="95">
        <f>IF($C181 = "neg", (($D181+1) - VLOOKUP($B181,'Results-formatted 060121'!$A:AV,(AY$3+2),FALSE)), IF($C181 = "pos-neg", (3+VLOOKUP($B181,'Results-formatted 060121'!$A:AV,(AY$3+2),FALSE)), VLOOKUP($B181,'Results-formatted 060121'!$A:AV,(AY$3+2),FALSE)))</f>
        <v>4</v>
      </c>
      <c r="AZ181" s="95">
        <f>IF($C181 = "neg", (($D181+1) - VLOOKUP($B181,'Results-formatted 060121'!$A:AW,(AZ$3+2),FALSE)), IF($C181 = "pos-neg", (3+VLOOKUP($B181,'Results-formatted 060121'!$A:AW,(AZ$3+2),FALSE)), VLOOKUP($B181,'Results-formatted 060121'!$A:AW,(AZ$3+2),FALSE)))</f>
        <v>2</v>
      </c>
      <c r="BA181" s="95">
        <f>IF($C181 = "neg", (($D181+1) - VLOOKUP($B181,'Results-formatted 060121'!$A:AX,(BA$3+2),FALSE)), IF($C181 = "pos-neg", (3+VLOOKUP($B181,'Results-formatted 060121'!$A:AX,(BA$3+2),FALSE)), VLOOKUP($B181,'Results-formatted 060121'!$A:AX,(BA$3+2),FALSE)))</f>
        <v>4</v>
      </c>
      <c r="BB181" s="95">
        <f>IF($C181 = "neg", (($D181+1) - VLOOKUP($B181,'Results-formatted 060121'!$A:AY,(BB$3+2),FALSE)), IF($C181 = "pos-neg", (3+VLOOKUP($B181,'Results-formatted 060121'!$A:AY,(BB$3+2),FALSE)), VLOOKUP($B181,'Results-formatted 060121'!$A:AY,(BB$3+2),FALSE)))</f>
        <v>2</v>
      </c>
      <c r="BC181" s="95">
        <f>IF($C181 = "neg", (($D181+1) - VLOOKUP($B181,'Results-formatted 060121'!$A:AZ,(BC$3+2),FALSE)), IF($C181 = "pos-neg", (3+VLOOKUP($B181,'Results-formatted 060121'!$A:AZ,(BC$3+2),FALSE)), VLOOKUP($B181,'Results-formatted 060121'!$A:AZ,(BC$3+2),FALSE)))</f>
        <v>4</v>
      </c>
      <c r="BD181" s="95">
        <f>IF($C181 = "neg", (($D181+1) - VLOOKUP($B181,'Results-formatted 060121'!$A:BA,(BD$3+2),FALSE)), IF($C181 = "pos-neg", (3+VLOOKUP($B181,'Results-formatted 060121'!$A:BA,(BD$3+2),FALSE)), VLOOKUP($B181,'Results-formatted 060121'!$A:BA,(BD$3+2),FALSE)))</f>
        <v>3</v>
      </c>
      <c r="BE181" s="95">
        <f>IF($C181 = "neg", (($D181+1) - VLOOKUP($B181,'Results-formatted 060121'!$A:BB,(BE$3+2),FALSE)), IF($C181 = "pos-neg", (3+VLOOKUP($B181,'Results-formatted 060121'!$A:BB,(BE$3+2),FALSE)), VLOOKUP($B181,'Results-formatted 060121'!$A:BB,(BE$3+2),FALSE)))</f>
        <v>4</v>
      </c>
      <c r="BF181" s="95">
        <f>IF($C181 = "neg", (($D181+1) - VLOOKUP($B181,'Results-formatted 060121'!$A:BC,(BF$3+2),FALSE)), IF($C181 = "pos-neg", (3+VLOOKUP($B181,'Results-formatted 060121'!$A:BC,(BF$3+2),FALSE)), VLOOKUP($B181,'Results-formatted 060121'!$A:BC,(BF$3+2),FALSE)))</f>
        <v>4</v>
      </c>
      <c r="BG181" s="95">
        <f>IF($C181 = "neg", (($D181+1) - VLOOKUP($B181,'Results-formatted 060121'!$A:BD,(BG$3+2),FALSE)), IF($C181 = "pos-neg", (3+VLOOKUP($B181,'Results-formatted 060121'!$A:BD,(BG$3+2),FALSE)), VLOOKUP($B181,'Results-formatted 060121'!$A:BD,(BG$3+2),FALSE)))</f>
        <v>3</v>
      </c>
      <c r="BH181" s="95">
        <f>IF($C181 = "neg", (($D181+1) - VLOOKUP($B181,'Results-formatted 060121'!$A:BE,(BH$3+2),FALSE)), IF($C181 = "pos-neg", (3+VLOOKUP($B181,'Results-formatted 060121'!$A:BE,(BH$3+2),FALSE)), VLOOKUP($B181,'Results-formatted 060121'!$A:BE,(BH$3+2),FALSE)))</f>
        <v>3</v>
      </c>
      <c r="BI181" s="95">
        <f>IF($C181 = "neg", (($D181+1) - VLOOKUP($B181,'Results-formatted 060121'!$A:BF,(BI$3+2),FALSE)), IF($C181 = "pos-neg", (3+VLOOKUP($B181,'Results-formatted 060121'!$A:BF,(BI$3+2),FALSE)), VLOOKUP($B181,'Results-formatted 060121'!$A:BF,(BI$3+2),FALSE)))</f>
        <v>4</v>
      </c>
      <c r="BJ181" s="95">
        <f>IF($C181 = "neg", (($D181+1) - VLOOKUP($B181,'Results-formatted 060121'!$A:BG,(BJ$3+2),FALSE)), IF($C181 = "pos-neg", (3+VLOOKUP($B181,'Results-formatted 060121'!$A:BG,(BJ$3+2),FALSE)), VLOOKUP($B181,'Results-formatted 060121'!$A:BG,(BJ$3+2),FALSE)))</f>
        <v>2</v>
      </c>
      <c r="BK181" s="95">
        <f>IF($C181 = "neg", (($D181+1) - VLOOKUP($B181,'Results-formatted 060121'!$A:BH,(BK$3+2),FALSE)), IF($C181 = "pos-neg", (3+VLOOKUP($B181,'Results-formatted 060121'!$A:BH,(BK$3+2),FALSE)), VLOOKUP($B181,'Results-formatted 060121'!$A:BH,(BK$3+2),FALSE)))</f>
        <v>3</v>
      </c>
      <c r="BL181" s="95">
        <f>IF($C181 = "neg", (($D181+1) - VLOOKUP($B181,'Results-formatted 060121'!$A:BI,(BL$3+2),FALSE)), IF($C181 = "pos-neg", (3+VLOOKUP($B181,'Results-formatted 060121'!$A:BI,(BL$3+2),FALSE)), VLOOKUP($B181,'Results-formatted 060121'!$A:BI,(BL$3+2),FALSE)))</f>
        <v>1</v>
      </c>
      <c r="BM181" s="95">
        <f>IF($C181 = "neg", (($D181+1) - VLOOKUP($B181,'Results-formatted 060121'!$A:BJ,(BM$3+2),FALSE)), IF($C181 = "pos-neg", (3+VLOOKUP($B181,'Results-formatted 060121'!$A:BJ,(BM$3+2),FALSE)), VLOOKUP($B181,'Results-formatted 060121'!$A:BJ,(BM$3+2),FALSE)))</f>
        <v>4</v>
      </c>
      <c r="BN181" s="95"/>
      <c r="BO181" s="95"/>
      <c r="BP181" s="95"/>
      <c r="BQ181" s="95"/>
      <c r="BR181" s="95"/>
      <c r="BS181" s="95"/>
      <c r="BT181" s="95"/>
      <c r="BU181" s="95"/>
      <c r="BV181" s="95"/>
      <c r="BW181" s="95"/>
      <c r="BX181" s="95"/>
      <c r="BY181" s="95"/>
      <c r="BZ181" s="95"/>
      <c r="CA181" s="95"/>
      <c r="CB181" s="95"/>
      <c r="CC181" s="95"/>
      <c r="CD181" s="99"/>
      <c r="CE181" s="25">
        <f t="shared" si="250"/>
        <v>3.35</v>
      </c>
      <c r="CF181" s="25">
        <f t="shared" si="183"/>
        <v>1.1472147553598036</v>
      </c>
    </row>
    <row r="182" spans="2:84" ht="56" x14ac:dyDescent="0.15">
      <c r="B182" s="84" t="s">
        <v>496</v>
      </c>
      <c r="C182" s="86" t="s">
        <v>224</v>
      </c>
      <c r="D182" s="2">
        <v>5</v>
      </c>
      <c r="E182" s="14" t="s">
        <v>975</v>
      </c>
      <c r="F182" s="95">
        <f>IF($C182 = "neg", (($D182+1) - VLOOKUP($B182,'Results-formatted 060121'!$A:$AJ,(F$3+2),FALSE)), IF($C182 = "pos-neg", (3+VLOOKUP($B182,'Results-formatted 060121'!$A:$AJ,(F$3+2),FALSE)), VLOOKUP($B182,'Results-formatted 060121'!$A:$AJ,(F$3+2),FALSE)))</f>
        <v>3</v>
      </c>
      <c r="G182" s="95">
        <f>IF($C182 = "neg", (($D182+1) - VLOOKUP($B182,'Results-formatted 060121'!$A:$AJ,(G$3+2),FALSE)), IF($C182 = "pos-neg", (3+VLOOKUP($B182,'Results-formatted 060121'!$A:$AJ,(G$3+2),FALSE)), VLOOKUP($B182,'Results-formatted 060121'!$A:$AJ,(G$3+2),FALSE)))</f>
        <v>3</v>
      </c>
      <c r="H182" s="95">
        <f>IF($C182 = "neg", (($D182+1) - VLOOKUP($B182,'Results-formatted 060121'!$A:$AJ,(H$3+2),FALSE)), IF($C182 = "pos-neg", (3+VLOOKUP($B182,'Results-formatted 060121'!$A:$AJ,(H$3+2),FALSE)), VLOOKUP($B182,'Results-formatted 060121'!$A:$AJ,(H$3+2),FALSE)))</f>
        <v>4</v>
      </c>
      <c r="I182" s="95">
        <f>IF($C182 = "neg", (($D182+1) - VLOOKUP($B182,'Results-formatted 060121'!$A:$AJ,(I$3+2),FALSE)), IF($C182 = "pos-neg", (3+VLOOKUP($B182,'Results-formatted 060121'!$A:$AJ,(I$3+2),FALSE)), VLOOKUP($B182,'Results-formatted 060121'!$A:$AJ,(I$3+2),FALSE)))</f>
        <v>5</v>
      </c>
      <c r="J182" s="95">
        <f>IF($C182 = "neg", (($D182+1) - VLOOKUP($B182,'Results-formatted 060121'!$A:$AJ,(J$3+2),FALSE)), IF($C182 = "pos-neg", (3+VLOOKUP($B182,'Results-formatted 060121'!$A:$AJ,(J$3+2),FALSE)), VLOOKUP($B182,'Results-formatted 060121'!$A:$AJ,(J$3+2),FALSE)))</f>
        <v>3</v>
      </c>
      <c r="K182" s="95">
        <f>IF($C182 = "neg", (($D182+1) - VLOOKUP($B182,'Results-formatted 060121'!$A:$AJ,(K$3+2),FALSE)), IF($C182 = "pos-neg", (3+VLOOKUP($B182,'Results-formatted 060121'!$A:$AJ,(K$3+2),FALSE)), VLOOKUP($B182,'Results-formatted 060121'!$A:$AJ,(K$3+2),FALSE)))</f>
        <v>4</v>
      </c>
      <c r="L182" s="95">
        <f>IF($C182 = "neg", (($D182+1) - VLOOKUP($B182,'Results-formatted 060121'!$A:$AJ,(L$3+2),FALSE)), IF($C182 = "pos-neg", (3+VLOOKUP($B182,'Results-formatted 060121'!$A:$AJ,(L$3+2),FALSE)), VLOOKUP($B182,'Results-formatted 060121'!$A:$AJ,(L$3+2),FALSE)))</f>
        <v>1</v>
      </c>
      <c r="M182" s="95">
        <f>IF($C182 = "neg", (($D182+1) - VLOOKUP($B182,'Results-formatted 060121'!$A:$AJ,(M$3+2),FALSE)), IF($C182 = "pos-neg", (3+VLOOKUP($B182,'Results-formatted 060121'!$A:$AJ,(M$3+2),FALSE)), VLOOKUP($B182,'Results-formatted 060121'!$A:$AJ,(M$3+2),FALSE)))</f>
        <v>3</v>
      </c>
      <c r="N182" s="95">
        <f>IF($C182 = "neg", (($D182+1) - VLOOKUP($B182,'Results-formatted 060121'!$A:$AJ,(N$3+2),FALSE)), IF($C182 = "pos-neg", (3+VLOOKUP($B182,'Results-formatted 060121'!$A:$AJ,(N$3+2),FALSE)), VLOOKUP($B182,'Results-formatted 060121'!$A:$AJ,(N$3+2),FALSE)))</f>
        <v>4</v>
      </c>
      <c r="O182" s="95">
        <f>IF($C182 = "neg", (($D182+1) - VLOOKUP($B182,'Results-formatted 060121'!$A:$AJ,(O$3+2),FALSE)), IF($C182 = "pos-neg", (3+VLOOKUP($B182,'Results-formatted 060121'!$A:$AJ,(O$3+2),FALSE)), VLOOKUP($B182,'Results-formatted 060121'!$A:$AJ,(O$3+2),FALSE)))</f>
        <v>3</v>
      </c>
      <c r="P182" s="95">
        <f>IF($C182 = "neg", (($D182+1) - VLOOKUP($B182,'Results-formatted 060121'!$A:$AJ,(P$3+2),FALSE)), IF($C182 = "pos-neg", (3+VLOOKUP($B182,'Results-formatted 060121'!$A:$AJ,(P$3+2),FALSE)), VLOOKUP($B182,'Results-formatted 060121'!$A:$AJ,(P$3+2),FALSE)))</f>
        <v>2</v>
      </c>
      <c r="Q182" s="95">
        <f>IF($C182 = "neg", (($D182+1) - VLOOKUP($B182,'Results-formatted 060121'!$A:$AJ,(Q$3+2),FALSE)), IF($C182 = "pos-neg", (3+VLOOKUP($B182,'Results-formatted 060121'!$A:$AJ,(Q$3+2),FALSE)), VLOOKUP($B182,'Results-formatted 060121'!$A:$AJ,(Q$3+2),FALSE)))</f>
        <v>3</v>
      </c>
      <c r="R182" s="95">
        <f>IF($C182 = "neg", (($D182+1) - VLOOKUP($B182,'Results-formatted 060121'!$A:$AJ,(R$3+2),FALSE)), IF($C182 = "pos-neg", (3+VLOOKUP($B182,'Results-formatted 060121'!$A:$AJ,(R$3+2),FALSE)), VLOOKUP($B182,'Results-formatted 060121'!$A:$AJ,(R$3+2),FALSE)))</f>
        <v>3</v>
      </c>
      <c r="S182" s="95">
        <f>IF($C182 = "neg", (($D182+1) - VLOOKUP($B182,'Results-formatted 060121'!$A:$AJ,(S$3+2),FALSE)), IF($C182 = "pos-neg", (3+VLOOKUP($B182,'Results-formatted 060121'!$A:$AJ,(S$3+2),FALSE)), VLOOKUP($B182,'Results-formatted 060121'!$A:$AJ,(S$3+2),FALSE)))</f>
        <v>1</v>
      </c>
      <c r="T182" s="95">
        <f>IF($C182 = "neg", (($D182+1) - VLOOKUP($B182,'Results-formatted 060121'!$A:$AJ,(T$3+2),FALSE)), IF($C182 = "pos-neg", (3+VLOOKUP($B182,'Results-formatted 060121'!$A:$AJ,(T$3+2),FALSE)), VLOOKUP($B182,'Results-formatted 060121'!$A:$AJ,(T$3+2),FALSE)))</f>
        <v>1</v>
      </c>
      <c r="U182" s="95">
        <f>IF($C182 = "neg", (($D182+1) - VLOOKUP($B182,'Results-formatted 060121'!$A:$AJ,(U$3+2),FALSE)), IF($C182 = "pos-neg", (3+VLOOKUP($B182,'Results-formatted 060121'!$A:$AJ,(U$3+2),FALSE)), VLOOKUP($B182,'Results-formatted 060121'!$A:$AJ,(U$3+2),FALSE)))</f>
        <v>5</v>
      </c>
      <c r="V182" s="95">
        <f>IF($C182 = "neg", (($D182+1) - VLOOKUP($B182,'Results-formatted 060121'!$A:$AJ,(V$3+2),FALSE)), IF($C182 = "pos-neg", (3+VLOOKUP($B182,'Results-formatted 060121'!$A:$AJ,(V$3+2),FALSE)), VLOOKUP($B182,'Results-formatted 060121'!$A:$AJ,(V$3+2),FALSE)))</f>
        <v>1</v>
      </c>
      <c r="W182" s="95">
        <f>IF($C182 = "neg", (($D182+1) - VLOOKUP($B182,'Results-formatted 060121'!$A:$AJ,(W$3+2),FALSE)), IF($C182 = "pos-neg", (3+VLOOKUP($B182,'Results-formatted 060121'!$A:$AJ,(W$3+2),FALSE)), VLOOKUP($B182,'Results-formatted 060121'!$A:$AJ,(W$3+2),FALSE)))</f>
        <v>3</v>
      </c>
      <c r="X182" s="95">
        <f>IF($C182 = "neg", (($D182+1) - VLOOKUP($B182,'Results-formatted 060121'!$A:$AJ,(X$3+2),FALSE)), IF($C182 = "pos-neg", (3+VLOOKUP($B182,'Results-formatted 060121'!$A:$AJ,(X$3+2),FALSE)), VLOOKUP($B182,'Results-formatted 060121'!$A:$AJ,(X$3+2),FALSE)))</f>
        <v>5</v>
      </c>
      <c r="Y182" s="95">
        <f>IF($C182 = "neg", (($D182+1) - VLOOKUP($B182,'Results-formatted 060121'!$A:$AJ,(Y$3+2),FALSE)), IF($C182 = "pos-neg", (3+VLOOKUP($B182,'Results-formatted 060121'!$A:$AJ,(Y$3+2),FALSE)), VLOOKUP($B182,'Results-formatted 060121'!$A:$AJ,(Y$3+2),FALSE)))</f>
        <v>3</v>
      </c>
      <c r="Z182" s="95">
        <f>IF($C182 = "neg", (($D182+1) - VLOOKUP($B182,'Results-formatted 060121'!$A:$AJ,(Z$3+2),FALSE)), IF($C182 = "pos-neg", (3+VLOOKUP($B182,'Results-formatted 060121'!$A:$AJ,(Z$3+2),FALSE)), VLOOKUP($B182,'Results-formatted 060121'!$A:$AJ,(Z$3+2),FALSE)))</f>
        <v>2</v>
      </c>
      <c r="AA182" s="95">
        <f>IF($C182 = "neg", (($D182+1) - VLOOKUP($B182,'Results-formatted 060121'!$A:$AJ,(AA$3+2),FALSE)), IF($C182 = "pos-neg", (3+VLOOKUP($B182,'Results-formatted 060121'!$A:$AJ,(AA$3+2),FALSE)), VLOOKUP($B182,'Results-formatted 060121'!$A:$AJ,(AA$3+2),FALSE)))</f>
        <v>4</v>
      </c>
      <c r="AB182" s="95">
        <f>IF($C182 = "neg", (($D182+1) - VLOOKUP($B182,'Results-formatted 060121'!$A:$AJ,(AB$3+2),FALSE)), IF($C182 = "pos-neg", (3+VLOOKUP($B182,'Results-formatted 060121'!$A:$AJ,(AB$3+2),FALSE)), VLOOKUP($B182,'Results-formatted 060121'!$A:$AJ,(AB$3+2),FALSE)))</f>
        <v>2</v>
      </c>
      <c r="AC182" s="95">
        <f>IF($C182 = "neg", (($D182+1) - VLOOKUP($B182,'Results-formatted 060121'!$A:$AJ,(AC$3+2),FALSE)), IF($C182 = "pos-neg", (3+VLOOKUP($B182,'Results-formatted 060121'!$A:$AJ,(AC$3+2),FALSE)), VLOOKUP($B182,'Results-formatted 060121'!$A:$AJ,(AC$3+2),FALSE)))</f>
        <v>1</v>
      </c>
      <c r="AD182" s="95">
        <f>IF($C182 = "neg", (($D182+1) - VLOOKUP($B182,'Results-formatted 060121'!$A:$AJ,(AD$3+2),FALSE)), IF($C182 = "pos-neg", (3+VLOOKUP($B182,'Results-formatted 060121'!$A:$AJ,(AD$3+2),FALSE)), VLOOKUP($B182,'Results-formatted 060121'!$A:$AJ,(AD$3+2),FALSE)))</f>
        <v>4</v>
      </c>
      <c r="AE182" s="95">
        <f>IF($C182 = "neg", (($D182+1) - VLOOKUP($B182,'Results-formatted 060121'!$A:$AJ,(AE$3+2),FALSE)), IF($C182 = "pos-neg", (3+VLOOKUP($B182,'Results-formatted 060121'!$A:$AJ,(AE$3+2),FALSE)), VLOOKUP($B182,'Results-formatted 060121'!$A:$AJ,(AE$3+2),FALSE)))</f>
        <v>4</v>
      </c>
      <c r="AF182" s="95">
        <f>IF($C182 = "neg", (($D182+1) - VLOOKUP($B182,'Results-formatted 060121'!$A:$AJ,(AF$3+2),FALSE)), IF($C182 = "pos-neg", (3+VLOOKUP($B182,'Results-formatted 060121'!$A:$AJ,(AF$3+2),FALSE)), VLOOKUP($B182,'Results-formatted 060121'!$A:$AJ,(AF$3+2),FALSE)))</f>
        <v>3</v>
      </c>
      <c r="AG182" s="95">
        <f>IF($C182 = "neg", (($D182+1) - VLOOKUP($B182,'Results-formatted 060121'!$A:$AJ,(AG$3+2),FALSE)), IF($C182 = "pos-neg", (3+VLOOKUP($B182,'Results-formatted 060121'!$A:$AJ,(AG$3+2),FALSE)), VLOOKUP($B182,'Results-formatted 060121'!$A:$AJ,(AG$3+2),FALSE)))</f>
        <v>1</v>
      </c>
      <c r="AH182" s="95">
        <f>IF($C182 = "neg", (($D182+1) - VLOOKUP($B182,'Results-formatted 060121'!$A:$AJ,(AH$3+2),FALSE)), IF($C182 = "pos-neg", (3+VLOOKUP($B182,'Results-formatted 060121'!$A:$AJ,(AH$3+2),FALSE)), VLOOKUP($B182,'Results-formatted 060121'!$A:$AJ,(AH$3+2),FALSE)))</f>
        <v>1</v>
      </c>
      <c r="AI182" s="95">
        <f>IF($C182 = "neg", (($D182+1) - VLOOKUP($B182,'Results-formatted 060121'!$A:$AJ,(AI$3+2),FALSE)), IF($C182 = "pos-neg", (3+VLOOKUP($B182,'Results-formatted 060121'!$A:$AJ,(AI$3+2),FALSE)), VLOOKUP($B182,'Results-formatted 060121'!$A:$AJ,(AI$3+2),FALSE)))</f>
        <v>4</v>
      </c>
      <c r="AJ182" s="95">
        <f>IF($C182 = "neg", (($D182+1) - VLOOKUP($B182,'Results-formatted 060121'!$A:$AJ,(AJ$3+2),FALSE)), IF($C182 = "pos-neg", (3+VLOOKUP($B182,'Results-formatted 060121'!$A:$AJ,(AJ$3+2),FALSE)), VLOOKUP($B182,'Results-formatted 060121'!$A:$AJ,(AJ$3+2),FALSE)))</f>
        <v>5</v>
      </c>
      <c r="AK182" s="95">
        <f>IF($C182 = "neg", (($D182+1) - VLOOKUP($B182,'Results-formatted 060121'!$A:$AJ,(AK$3+2),FALSE)), IF($C182 = "pos-neg", (3+VLOOKUP($B182,'Results-formatted 060121'!$A:$AJ,(AK$3+2),FALSE)), VLOOKUP($B182,'Results-formatted 060121'!$A:$AJ,(AK$3+2),FALSE)))</f>
        <v>4</v>
      </c>
      <c r="AL182" s="95">
        <f>IF($C182 = "neg", (($D182+1) - VLOOKUP($B182,'Results-formatted 060121'!$A:$AJ,(AL$3+2),FALSE)), IF($C182 = "pos-neg", (3+VLOOKUP($B182,'Results-formatted 060121'!$A:$AJ,(AL$3+2),FALSE)), VLOOKUP($B182,'Results-formatted 060121'!$A:$AJ,(AL$3+2),FALSE)))</f>
        <v>3</v>
      </c>
      <c r="AM182" s="95">
        <f>IF($C182 = "neg", (($D182+1) - VLOOKUP($B182,'Results-formatted 060121'!$A:AJ,(AM$3+2),FALSE)), IF($C182 = "pos-neg", (3+VLOOKUP($B182,'Results-formatted 060121'!$A:AJ,(AM$3+2),FALSE)), VLOOKUP($B182,'Results-formatted 060121'!$A:AJ,(AM$3+2),FALSE)))</f>
        <v>2</v>
      </c>
      <c r="AN182" s="95">
        <f>IF($C182 = "neg", (($D182+1) - VLOOKUP($B182,'Results-formatted 060121'!$A:AK,(AN$3+2),FALSE)), IF($C182 = "pos-neg", (3+VLOOKUP($B182,'Results-formatted 060121'!$A:AK,(AN$3+2),FALSE)), VLOOKUP($B182,'Results-formatted 060121'!$A:AK,(AN$3+2),FALSE)))</f>
        <v>3</v>
      </c>
      <c r="AO182" s="95">
        <f>IF($C182 = "neg", (($D182+1) - VLOOKUP($B182,'Results-formatted 060121'!$A:AL,(AO$3+2),FALSE)), IF($C182 = "pos-neg", (3+VLOOKUP($B182,'Results-formatted 060121'!$A:AL,(AO$3+2),FALSE)), VLOOKUP($B182,'Results-formatted 060121'!$A:AL,(AO$3+2),FALSE)))</f>
        <v>2</v>
      </c>
      <c r="AP182" s="95">
        <f>IF($C182 = "neg", (($D182+1) - VLOOKUP($B182,'Results-formatted 060121'!$A:AM,(AP$3+2),FALSE)), IF($C182 = "pos-neg", (3+VLOOKUP($B182,'Results-formatted 060121'!$A:AM,(AP$3+2),FALSE)), VLOOKUP($B182,'Results-formatted 060121'!$A:AM,(AP$3+2),FALSE)))</f>
        <v>2</v>
      </c>
      <c r="AQ182" s="95">
        <f>IF($C182 = "neg", (($D182+1) - VLOOKUP($B182,'Results-formatted 060121'!$A:AN,(AQ$3+2),FALSE)), IF($C182 = "pos-neg", (3+VLOOKUP($B182,'Results-formatted 060121'!$A:AN,(AQ$3+2),FALSE)), VLOOKUP($B182,'Results-formatted 060121'!$A:AN,(AQ$3+2),FALSE)))</f>
        <v>3</v>
      </c>
      <c r="AR182" s="95">
        <f>IF($C182 = "neg", (($D182+1) - VLOOKUP($B182,'Results-formatted 060121'!$A:AO,(AR$3+2),FALSE)), IF($C182 = "pos-neg", (3+VLOOKUP($B182,'Results-formatted 060121'!$A:AO,(AR$3+2),FALSE)), VLOOKUP($B182,'Results-formatted 060121'!$A:AO,(AR$3+2),FALSE)))</f>
        <v>5</v>
      </c>
      <c r="AS182" s="95">
        <f>IF($C182 = "neg", (($D182+1) - VLOOKUP($B182,'Results-formatted 060121'!$A:AP,(AS$3+2),FALSE)), IF($C182 = "pos-neg", (3+VLOOKUP($B182,'Results-formatted 060121'!$A:AP,(AS$3+2),FALSE)), VLOOKUP($B182,'Results-formatted 060121'!$A:AP,(AS$3+2),FALSE)))</f>
        <v>4</v>
      </c>
      <c r="AT182" s="95">
        <f>IF($C182 = "neg", (($D182+1) - VLOOKUP($B182,'Results-formatted 060121'!$A:AQ,(AT$3+2),FALSE)), IF($C182 = "pos-neg", (3+VLOOKUP($B182,'Results-formatted 060121'!$A:AQ,(AT$3+2),FALSE)), VLOOKUP($B182,'Results-formatted 060121'!$A:AQ,(AT$3+2),FALSE)))</f>
        <v>4</v>
      </c>
      <c r="AU182" s="95">
        <f>IF($C182 = "neg", (($D182+1) - VLOOKUP($B182,'Results-formatted 060121'!$A:AR,(AU$3+2),FALSE)), IF($C182 = "pos-neg", (3+VLOOKUP($B182,'Results-formatted 060121'!$A:AR,(AU$3+2),FALSE)), VLOOKUP($B182,'Results-formatted 060121'!$A:AR,(AU$3+2),FALSE)))</f>
        <v>2</v>
      </c>
      <c r="AV182" s="95">
        <f>IF($C182 = "neg", (($D182+1) - VLOOKUP($B182,'Results-formatted 060121'!$A:AS,(AV$3+2),FALSE)), IF($C182 = "pos-neg", (3+VLOOKUP($B182,'Results-formatted 060121'!$A:AS,(AV$3+2),FALSE)), VLOOKUP($B182,'Results-formatted 060121'!$A:AS,(AV$3+2),FALSE)))</f>
        <v>4</v>
      </c>
      <c r="AW182" s="95">
        <f>IF($C182 = "neg", (($D182+1) - VLOOKUP($B182,'Results-formatted 060121'!$A:AT,(AW$3+2),FALSE)), IF($C182 = "pos-neg", (3+VLOOKUP($B182,'Results-formatted 060121'!$A:AT,(AW$3+2),FALSE)), VLOOKUP($B182,'Results-formatted 060121'!$A:AT,(AW$3+2),FALSE)))</f>
        <v>3</v>
      </c>
      <c r="AX182" s="95">
        <f>IF($C182 = "neg", (($D182+1) - VLOOKUP($B182,'Results-formatted 060121'!$A:AU,(AX$3+2),FALSE)), IF($C182 = "pos-neg", (3+VLOOKUP($B182,'Results-formatted 060121'!$A:AU,(AX$3+2),FALSE)), VLOOKUP($B182,'Results-formatted 060121'!$A:AU,(AX$3+2),FALSE)))</f>
        <v>2</v>
      </c>
      <c r="AY182" s="95">
        <f>IF($C182 = "neg", (($D182+1) - VLOOKUP($B182,'Results-formatted 060121'!$A:AV,(AY$3+2),FALSE)), IF($C182 = "pos-neg", (3+VLOOKUP($B182,'Results-formatted 060121'!$A:AV,(AY$3+2),FALSE)), VLOOKUP($B182,'Results-formatted 060121'!$A:AV,(AY$3+2),FALSE)))</f>
        <v>4</v>
      </c>
      <c r="AZ182" s="95">
        <f>IF($C182 = "neg", (($D182+1) - VLOOKUP($B182,'Results-formatted 060121'!$A:AW,(AZ$3+2),FALSE)), IF($C182 = "pos-neg", (3+VLOOKUP($B182,'Results-formatted 060121'!$A:AW,(AZ$3+2),FALSE)), VLOOKUP($B182,'Results-formatted 060121'!$A:AW,(AZ$3+2),FALSE)))</f>
        <v>3</v>
      </c>
      <c r="BA182" s="95">
        <f>IF($C182 = "neg", (($D182+1) - VLOOKUP($B182,'Results-formatted 060121'!$A:AX,(BA$3+2),FALSE)), IF($C182 = "pos-neg", (3+VLOOKUP($B182,'Results-formatted 060121'!$A:AX,(BA$3+2),FALSE)), VLOOKUP($B182,'Results-formatted 060121'!$A:AX,(BA$3+2),FALSE)))</f>
        <v>2</v>
      </c>
      <c r="BB182" s="95">
        <f>IF($C182 = "neg", (($D182+1) - VLOOKUP($B182,'Results-formatted 060121'!$A:AY,(BB$3+2),FALSE)), IF($C182 = "pos-neg", (3+VLOOKUP($B182,'Results-formatted 060121'!$A:AY,(BB$3+2),FALSE)), VLOOKUP($B182,'Results-formatted 060121'!$A:AY,(BB$3+2),FALSE)))</f>
        <v>2</v>
      </c>
      <c r="BC182" s="95">
        <f>IF($C182 = "neg", (($D182+1) - VLOOKUP($B182,'Results-formatted 060121'!$A:AZ,(BC$3+2),FALSE)), IF($C182 = "pos-neg", (3+VLOOKUP($B182,'Results-formatted 060121'!$A:AZ,(BC$3+2),FALSE)), VLOOKUP($B182,'Results-formatted 060121'!$A:AZ,(BC$3+2),FALSE)))</f>
        <v>4</v>
      </c>
      <c r="BD182" s="95">
        <f>IF($C182 = "neg", (($D182+1) - VLOOKUP($B182,'Results-formatted 060121'!$A:BA,(BD$3+2),FALSE)), IF($C182 = "pos-neg", (3+VLOOKUP($B182,'Results-formatted 060121'!$A:BA,(BD$3+2),FALSE)), VLOOKUP($B182,'Results-formatted 060121'!$A:BA,(BD$3+2),FALSE)))</f>
        <v>3</v>
      </c>
      <c r="BE182" s="95">
        <f>IF($C182 = "neg", (($D182+1) - VLOOKUP($B182,'Results-formatted 060121'!$A:BB,(BE$3+2),FALSE)), IF($C182 = "pos-neg", (3+VLOOKUP($B182,'Results-formatted 060121'!$A:BB,(BE$3+2),FALSE)), VLOOKUP($B182,'Results-formatted 060121'!$A:BB,(BE$3+2),FALSE)))</f>
        <v>3</v>
      </c>
      <c r="BF182" s="95">
        <f>IF($C182 = "neg", (($D182+1) - VLOOKUP($B182,'Results-formatted 060121'!$A:BC,(BF$3+2),FALSE)), IF($C182 = "pos-neg", (3+VLOOKUP($B182,'Results-formatted 060121'!$A:BC,(BF$3+2),FALSE)), VLOOKUP($B182,'Results-formatted 060121'!$A:BC,(BF$3+2),FALSE)))</f>
        <v>4</v>
      </c>
      <c r="BG182" s="95">
        <f>IF($C182 = "neg", (($D182+1) - VLOOKUP($B182,'Results-formatted 060121'!$A:BD,(BG$3+2),FALSE)), IF($C182 = "pos-neg", (3+VLOOKUP($B182,'Results-formatted 060121'!$A:BD,(BG$3+2),FALSE)), VLOOKUP($B182,'Results-formatted 060121'!$A:BD,(BG$3+2),FALSE)))</f>
        <v>2</v>
      </c>
      <c r="BH182" s="95">
        <f>IF($C182 = "neg", (($D182+1) - VLOOKUP($B182,'Results-formatted 060121'!$A:BE,(BH$3+2),FALSE)), IF($C182 = "pos-neg", (3+VLOOKUP($B182,'Results-formatted 060121'!$A:BE,(BH$3+2),FALSE)), VLOOKUP($B182,'Results-formatted 060121'!$A:BE,(BH$3+2),FALSE)))</f>
        <v>2</v>
      </c>
      <c r="BI182" s="95">
        <f>IF($C182 = "neg", (($D182+1) - VLOOKUP($B182,'Results-formatted 060121'!$A:BF,(BI$3+2),FALSE)), IF($C182 = "pos-neg", (3+VLOOKUP($B182,'Results-formatted 060121'!$A:BF,(BI$3+2),FALSE)), VLOOKUP($B182,'Results-formatted 060121'!$A:BF,(BI$3+2),FALSE)))</f>
        <v>4</v>
      </c>
      <c r="BJ182" s="95">
        <f>IF($C182 = "neg", (($D182+1) - VLOOKUP($B182,'Results-formatted 060121'!$A:BG,(BJ$3+2),FALSE)), IF($C182 = "pos-neg", (3+VLOOKUP($B182,'Results-formatted 060121'!$A:BG,(BJ$3+2),FALSE)), VLOOKUP($B182,'Results-formatted 060121'!$A:BG,(BJ$3+2),FALSE)))</f>
        <v>1</v>
      </c>
      <c r="BK182" s="95">
        <f>IF($C182 = "neg", (($D182+1) - VLOOKUP($B182,'Results-formatted 060121'!$A:BH,(BK$3+2),FALSE)), IF($C182 = "pos-neg", (3+VLOOKUP($B182,'Results-formatted 060121'!$A:BH,(BK$3+2),FALSE)), VLOOKUP($B182,'Results-formatted 060121'!$A:BH,(BK$3+2),FALSE)))</f>
        <v>4</v>
      </c>
      <c r="BL182" s="95">
        <f>IF($C182 = "neg", (($D182+1) - VLOOKUP($B182,'Results-formatted 060121'!$A:BI,(BL$3+2),FALSE)), IF($C182 = "pos-neg", (3+VLOOKUP($B182,'Results-formatted 060121'!$A:BI,(BL$3+2),FALSE)), VLOOKUP($B182,'Results-formatted 060121'!$A:BI,(BL$3+2),FALSE)))</f>
        <v>1</v>
      </c>
      <c r="BM182" s="95">
        <f>IF($C182 = "neg", (($D182+1) - VLOOKUP($B182,'Results-formatted 060121'!$A:BJ,(BM$3+2),FALSE)), IF($C182 = "pos-neg", (3+VLOOKUP($B182,'Results-formatted 060121'!$A:BJ,(BM$3+2),FALSE)), VLOOKUP($B182,'Results-formatted 060121'!$A:BJ,(BM$3+2),FALSE)))</f>
        <v>3</v>
      </c>
      <c r="BN182" s="95"/>
      <c r="BO182" s="95"/>
      <c r="BP182" s="95"/>
      <c r="BQ182" s="95"/>
      <c r="BR182" s="95"/>
      <c r="BS182" s="95"/>
      <c r="BT182" s="95"/>
      <c r="BU182" s="95"/>
      <c r="BV182" s="95"/>
      <c r="BW182" s="95"/>
      <c r="BX182" s="95"/>
      <c r="BY182" s="95"/>
      <c r="BZ182" s="95"/>
      <c r="CA182" s="95"/>
      <c r="CB182" s="95"/>
      <c r="CC182" s="95"/>
      <c r="CD182" s="99"/>
      <c r="CE182" s="25">
        <f t="shared" si="250"/>
        <v>2.9333333333333331</v>
      </c>
      <c r="CF182" s="25">
        <f t="shared" si="183"/>
        <v>1.1913056029197642</v>
      </c>
    </row>
    <row r="183" spans="2:84" ht="42" x14ac:dyDescent="0.15">
      <c r="B183" s="84" t="s">
        <v>497</v>
      </c>
      <c r="C183" s="86" t="s">
        <v>224</v>
      </c>
      <c r="D183" s="2">
        <v>5</v>
      </c>
      <c r="E183" s="14" t="s">
        <v>976</v>
      </c>
      <c r="F183" s="95">
        <f>IF($C183 = "neg", (($D183+1) - VLOOKUP($B183,'Results-formatted 060121'!$A:$AJ,(F$3+2),FALSE)), IF($C183 = "pos-neg", (3+VLOOKUP($B183,'Results-formatted 060121'!$A:$AJ,(F$3+2),FALSE)), VLOOKUP($B183,'Results-formatted 060121'!$A:$AJ,(F$3+2),FALSE)))</f>
        <v>3</v>
      </c>
      <c r="G183" s="95">
        <f>IF($C183 = "neg", (($D183+1) - VLOOKUP($B183,'Results-formatted 060121'!$A:$AJ,(G$3+2),FALSE)), IF($C183 = "pos-neg", (3+VLOOKUP($B183,'Results-formatted 060121'!$A:$AJ,(G$3+2),FALSE)), VLOOKUP($B183,'Results-formatted 060121'!$A:$AJ,(G$3+2),FALSE)))</f>
        <v>3</v>
      </c>
      <c r="H183" s="95">
        <f>IF($C183 = "neg", (($D183+1) - VLOOKUP($B183,'Results-formatted 060121'!$A:$AJ,(H$3+2),FALSE)), IF($C183 = "pos-neg", (3+VLOOKUP($B183,'Results-formatted 060121'!$A:$AJ,(H$3+2),FALSE)), VLOOKUP($B183,'Results-formatted 060121'!$A:$AJ,(H$3+2),FALSE)))</f>
        <v>4</v>
      </c>
      <c r="I183" s="95">
        <f>IF($C183 = "neg", (($D183+1) - VLOOKUP($B183,'Results-formatted 060121'!$A:$AJ,(I$3+2),FALSE)), IF($C183 = "pos-neg", (3+VLOOKUP($B183,'Results-formatted 060121'!$A:$AJ,(I$3+2),FALSE)), VLOOKUP($B183,'Results-formatted 060121'!$A:$AJ,(I$3+2),FALSE)))</f>
        <v>5</v>
      </c>
      <c r="J183" s="95">
        <f>IF($C183 = "neg", (($D183+1) - VLOOKUP($B183,'Results-formatted 060121'!$A:$AJ,(J$3+2),FALSE)), IF($C183 = "pos-neg", (3+VLOOKUP($B183,'Results-formatted 060121'!$A:$AJ,(J$3+2),FALSE)), VLOOKUP($B183,'Results-formatted 060121'!$A:$AJ,(J$3+2),FALSE)))</f>
        <v>3</v>
      </c>
      <c r="K183" s="95">
        <f>IF($C183 = "neg", (($D183+1) - VLOOKUP($B183,'Results-formatted 060121'!$A:$AJ,(K$3+2),FALSE)), IF($C183 = "pos-neg", (3+VLOOKUP($B183,'Results-formatted 060121'!$A:$AJ,(K$3+2),FALSE)), VLOOKUP($B183,'Results-formatted 060121'!$A:$AJ,(K$3+2),FALSE)))</f>
        <v>5</v>
      </c>
      <c r="L183" s="95">
        <f>IF($C183 = "neg", (($D183+1) - VLOOKUP($B183,'Results-formatted 060121'!$A:$AJ,(L$3+2),FALSE)), IF($C183 = "pos-neg", (3+VLOOKUP($B183,'Results-formatted 060121'!$A:$AJ,(L$3+2),FALSE)), VLOOKUP($B183,'Results-formatted 060121'!$A:$AJ,(L$3+2),FALSE)))</f>
        <v>2</v>
      </c>
      <c r="M183" s="95">
        <f>IF($C183 = "neg", (($D183+1) - VLOOKUP($B183,'Results-formatted 060121'!$A:$AJ,(M$3+2),FALSE)), IF($C183 = "pos-neg", (3+VLOOKUP($B183,'Results-formatted 060121'!$A:$AJ,(M$3+2),FALSE)), VLOOKUP($B183,'Results-formatted 060121'!$A:$AJ,(M$3+2),FALSE)))</f>
        <v>3</v>
      </c>
      <c r="N183" s="95">
        <f>IF($C183 = "neg", (($D183+1) - VLOOKUP($B183,'Results-formatted 060121'!$A:$AJ,(N$3+2),FALSE)), IF($C183 = "pos-neg", (3+VLOOKUP($B183,'Results-formatted 060121'!$A:$AJ,(N$3+2),FALSE)), VLOOKUP($B183,'Results-formatted 060121'!$A:$AJ,(N$3+2),FALSE)))</f>
        <v>3</v>
      </c>
      <c r="O183" s="95">
        <f>IF($C183 = "neg", (($D183+1) - VLOOKUP($B183,'Results-formatted 060121'!$A:$AJ,(O$3+2),FALSE)), IF($C183 = "pos-neg", (3+VLOOKUP($B183,'Results-formatted 060121'!$A:$AJ,(O$3+2),FALSE)), VLOOKUP($B183,'Results-formatted 060121'!$A:$AJ,(O$3+2),FALSE)))</f>
        <v>4</v>
      </c>
      <c r="P183" s="95">
        <f>IF($C183 = "neg", (($D183+1) - VLOOKUP($B183,'Results-formatted 060121'!$A:$AJ,(P$3+2),FALSE)), IF($C183 = "pos-neg", (3+VLOOKUP($B183,'Results-formatted 060121'!$A:$AJ,(P$3+2),FALSE)), VLOOKUP($B183,'Results-formatted 060121'!$A:$AJ,(P$3+2),FALSE)))</f>
        <v>2</v>
      </c>
      <c r="Q183" s="95">
        <f>IF($C183 = "neg", (($D183+1) - VLOOKUP($B183,'Results-formatted 060121'!$A:$AJ,(Q$3+2),FALSE)), IF($C183 = "pos-neg", (3+VLOOKUP($B183,'Results-formatted 060121'!$A:$AJ,(Q$3+2),FALSE)), VLOOKUP($B183,'Results-formatted 060121'!$A:$AJ,(Q$3+2),FALSE)))</f>
        <v>3</v>
      </c>
      <c r="R183" s="95">
        <f>IF($C183 = "neg", (($D183+1) - VLOOKUP($B183,'Results-formatted 060121'!$A:$AJ,(R$3+2),FALSE)), IF($C183 = "pos-neg", (3+VLOOKUP($B183,'Results-formatted 060121'!$A:$AJ,(R$3+2),FALSE)), VLOOKUP($B183,'Results-formatted 060121'!$A:$AJ,(R$3+2),FALSE)))</f>
        <v>4</v>
      </c>
      <c r="S183" s="95">
        <f>IF($C183 = "neg", (($D183+1) - VLOOKUP($B183,'Results-formatted 060121'!$A:$AJ,(S$3+2),FALSE)), IF($C183 = "pos-neg", (3+VLOOKUP($B183,'Results-formatted 060121'!$A:$AJ,(S$3+2),FALSE)), VLOOKUP($B183,'Results-formatted 060121'!$A:$AJ,(S$3+2),FALSE)))</f>
        <v>4</v>
      </c>
      <c r="T183" s="95">
        <f>IF($C183 = "neg", (($D183+1) - VLOOKUP($B183,'Results-formatted 060121'!$A:$AJ,(T$3+2),FALSE)), IF($C183 = "pos-neg", (3+VLOOKUP($B183,'Results-formatted 060121'!$A:$AJ,(T$3+2),FALSE)), VLOOKUP($B183,'Results-formatted 060121'!$A:$AJ,(T$3+2),FALSE)))</f>
        <v>5</v>
      </c>
      <c r="U183" s="95">
        <f>IF($C183 = "neg", (($D183+1) - VLOOKUP($B183,'Results-formatted 060121'!$A:$AJ,(U$3+2),FALSE)), IF($C183 = "pos-neg", (3+VLOOKUP($B183,'Results-formatted 060121'!$A:$AJ,(U$3+2),FALSE)), VLOOKUP($B183,'Results-formatted 060121'!$A:$AJ,(U$3+2),FALSE)))</f>
        <v>5</v>
      </c>
      <c r="V183" s="95">
        <f>IF($C183 = "neg", (($D183+1) - VLOOKUP($B183,'Results-formatted 060121'!$A:$AJ,(V$3+2),FALSE)), IF($C183 = "pos-neg", (3+VLOOKUP($B183,'Results-formatted 060121'!$A:$AJ,(V$3+2),FALSE)), VLOOKUP($B183,'Results-formatted 060121'!$A:$AJ,(V$3+2),FALSE)))</f>
        <v>1</v>
      </c>
      <c r="W183" s="95">
        <f>IF($C183 = "neg", (($D183+1) - VLOOKUP($B183,'Results-formatted 060121'!$A:$AJ,(W$3+2),FALSE)), IF($C183 = "pos-neg", (3+VLOOKUP($B183,'Results-formatted 060121'!$A:$AJ,(W$3+2),FALSE)), VLOOKUP($B183,'Results-formatted 060121'!$A:$AJ,(W$3+2),FALSE)))</f>
        <v>3</v>
      </c>
      <c r="X183" s="95">
        <f>IF($C183 = "neg", (($D183+1) - VLOOKUP($B183,'Results-formatted 060121'!$A:$AJ,(X$3+2),FALSE)), IF($C183 = "pos-neg", (3+VLOOKUP($B183,'Results-formatted 060121'!$A:$AJ,(X$3+2),FALSE)), VLOOKUP($B183,'Results-formatted 060121'!$A:$AJ,(X$3+2),FALSE)))</f>
        <v>5</v>
      </c>
      <c r="Y183" s="95">
        <f>IF($C183 = "neg", (($D183+1) - VLOOKUP($B183,'Results-formatted 060121'!$A:$AJ,(Y$3+2),FALSE)), IF($C183 = "pos-neg", (3+VLOOKUP($B183,'Results-formatted 060121'!$A:$AJ,(Y$3+2),FALSE)), VLOOKUP($B183,'Results-formatted 060121'!$A:$AJ,(Y$3+2),FALSE)))</f>
        <v>3</v>
      </c>
      <c r="Z183" s="95">
        <f>IF($C183 = "neg", (($D183+1) - VLOOKUP($B183,'Results-formatted 060121'!$A:$AJ,(Z$3+2),FALSE)), IF($C183 = "pos-neg", (3+VLOOKUP($B183,'Results-formatted 060121'!$A:$AJ,(Z$3+2),FALSE)), VLOOKUP($B183,'Results-formatted 060121'!$A:$AJ,(Z$3+2),FALSE)))</f>
        <v>2</v>
      </c>
      <c r="AA183" s="95">
        <f>IF($C183 = "neg", (($D183+1) - VLOOKUP($B183,'Results-formatted 060121'!$A:$AJ,(AA$3+2),FALSE)), IF($C183 = "pos-neg", (3+VLOOKUP($B183,'Results-formatted 060121'!$A:$AJ,(AA$3+2),FALSE)), VLOOKUP($B183,'Results-formatted 060121'!$A:$AJ,(AA$3+2),FALSE)))</f>
        <v>4</v>
      </c>
      <c r="AB183" s="95">
        <f>IF($C183 = "neg", (($D183+1) - VLOOKUP($B183,'Results-formatted 060121'!$A:$AJ,(AB$3+2),FALSE)), IF($C183 = "pos-neg", (3+VLOOKUP($B183,'Results-formatted 060121'!$A:$AJ,(AB$3+2),FALSE)), VLOOKUP($B183,'Results-formatted 060121'!$A:$AJ,(AB$3+2),FALSE)))</f>
        <v>2</v>
      </c>
      <c r="AC183" s="95">
        <f>IF($C183 = "neg", (($D183+1) - VLOOKUP($B183,'Results-formatted 060121'!$A:$AJ,(AC$3+2),FALSE)), IF($C183 = "pos-neg", (3+VLOOKUP($B183,'Results-formatted 060121'!$A:$AJ,(AC$3+2),FALSE)), VLOOKUP($B183,'Results-formatted 060121'!$A:$AJ,(AC$3+2),FALSE)))</f>
        <v>1</v>
      </c>
      <c r="AD183" s="95">
        <f>IF($C183 = "neg", (($D183+1) - VLOOKUP($B183,'Results-formatted 060121'!$A:$AJ,(AD$3+2),FALSE)), IF($C183 = "pos-neg", (3+VLOOKUP($B183,'Results-formatted 060121'!$A:$AJ,(AD$3+2),FALSE)), VLOOKUP($B183,'Results-formatted 060121'!$A:$AJ,(AD$3+2),FALSE)))</f>
        <v>3</v>
      </c>
      <c r="AE183" s="95">
        <f>IF($C183 = "neg", (($D183+1) - VLOOKUP($B183,'Results-formatted 060121'!$A:$AJ,(AE$3+2),FALSE)), IF($C183 = "pos-neg", (3+VLOOKUP($B183,'Results-formatted 060121'!$A:$AJ,(AE$3+2),FALSE)), VLOOKUP($B183,'Results-formatted 060121'!$A:$AJ,(AE$3+2),FALSE)))</f>
        <v>4</v>
      </c>
      <c r="AF183" s="95">
        <f>IF($C183 = "neg", (($D183+1) - VLOOKUP($B183,'Results-formatted 060121'!$A:$AJ,(AF$3+2),FALSE)), IF($C183 = "pos-neg", (3+VLOOKUP($B183,'Results-formatted 060121'!$A:$AJ,(AF$3+2),FALSE)), VLOOKUP($B183,'Results-formatted 060121'!$A:$AJ,(AF$3+2),FALSE)))</f>
        <v>3</v>
      </c>
      <c r="AG183" s="95">
        <f>IF($C183 = "neg", (($D183+1) - VLOOKUP($B183,'Results-formatted 060121'!$A:$AJ,(AG$3+2),FALSE)), IF($C183 = "pos-neg", (3+VLOOKUP($B183,'Results-formatted 060121'!$A:$AJ,(AG$3+2),FALSE)), VLOOKUP($B183,'Results-formatted 060121'!$A:$AJ,(AG$3+2),FALSE)))</f>
        <v>1</v>
      </c>
      <c r="AH183" s="95">
        <f>IF($C183 = "neg", (($D183+1) - VLOOKUP($B183,'Results-formatted 060121'!$A:$AJ,(AH$3+2),FALSE)), IF($C183 = "pos-neg", (3+VLOOKUP($B183,'Results-formatted 060121'!$A:$AJ,(AH$3+2),FALSE)), VLOOKUP($B183,'Results-formatted 060121'!$A:$AJ,(AH$3+2),FALSE)))</f>
        <v>3</v>
      </c>
      <c r="AI183" s="95">
        <f>IF($C183 = "neg", (($D183+1) - VLOOKUP($B183,'Results-formatted 060121'!$A:$AJ,(AI$3+2),FALSE)), IF($C183 = "pos-neg", (3+VLOOKUP($B183,'Results-formatted 060121'!$A:$AJ,(AI$3+2),FALSE)), VLOOKUP($B183,'Results-formatted 060121'!$A:$AJ,(AI$3+2),FALSE)))</f>
        <v>4</v>
      </c>
      <c r="AJ183" s="95">
        <f>IF($C183 = "neg", (($D183+1) - VLOOKUP($B183,'Results-formatted 060121'!$A:$AJ,(AJ$3+2),FALSE)), IF($C183 = "pos-neg", (3+VLOOKUP($B183,'Results-formatted 060121'!$A:$AJ,(AJ$3+2),FALSE)), VLOOKUP($B183,'Results-formatted 060121'!$A:$AJ,(AJ$3+2),FALSE)))</f>
        <v>5</v>
      </c>
      <c r="AK183" s="95">
        <f>IF($C183 = "neg", (($D183+1) - VLOOKUP($B183,'Results-formatted 060121'!$A:$AJ,(AK$3+2),FALSE)), IF($C183 = "pos-neg", (3+VLOOKUP($B183,'Results-formatted 060121'!$A:$AJ,(AK$3+2),FALSE)), VLOOKUP($B183,'Results-formatted 060121'!$A:$AJ,(AK$3+2),FALSE)))</f>
        <v>4</v>
      </c>
      <c r="AL183" s="95">
        <f>IF($C183 = "neg", (($D183+1) - VLOOKUP($B183,'Results-formatted 060121'!$A:$AJ,(AL$3+2),FALSE)), IF($C183 = "pos-neg", (3+VLOOKUP($B183,'Results-formatted 060121'!$A:$AJ,(AL$3+2),FALSE)), VLOOKUP($B183,'Results-formatted 060121'!$A:$AJ,(AL$3+2),FALSE)))</f>
        <v>4</v>
      </c>
      <c r="AM183" s="95">
        <f>IF($C183 = "neg", (($D183+1) - VLOOKUP($B183,'Results-formatted 060121'!$A:AJ,(AM$3+2),FALSE)), IF($C183 = "pos-neg", (3+VLOOKUP($B183,'Results-formatted 060121'!$A:AJ,(AM$3+2),FALSE)), VLOOKUP($B183,'Results-formatted 060121'!$A:AJ,(AM$3+2),FALSE)))</f>
        <v>4</v>
      </c>
      <c r="AN183" s="95">
        <f>IF($C183 = "neg", (($D183+1) - VLOOKUP($B183,'Results-formatted 060121'!$A:AK,(AN$3+2),FALSE)), IF($C183 = "pos-neg", (3+VLOOKUP($B183,'Results-formatted 060121'!$A:AK,(AN$3+2),FALSE)), VLOOKUP($B183,'Results-formatted 060121'!$A:AK,(AN$3+2),FALSE)))</f>
        <v>3</v>
      </c>
      <c r="AO183" s="95">
        <f>IF($C183 = "neg", (($D183+1) - VLOOKUP($B183,'Results-formatted 060121'!$A:AL,(AO$3+2),FALSE)), IF($C183 = "pos-neg", (3+VLOOKUP($B183,'Results-formatted 060121'!$A:AL,(AO$3+2),FALSE)), VLOOKUP($B183,'Results-formatted 060121'!$A:AL,(AO$3+2),FALSE)))</f>
        <v>1</v>
      </c>
      <c r="AP183" s="95">
        <f>IF($C183 = "neg", (($D183+1) - VLOOKUP($B183,'Results-formatted 060121'!$A:AM,(AP$3+2),FALSE)), IF($C183 = "pos-neg", (3+VLOOKUP($B183,'Results-formatted 060121'!$A:AM,(AP$3+2),FALSE)), VLOOKUP($B183,'Results-formatted 060121'!$A:AM,(AP$3+2),FALSE)))</f>
        <v>3</v>
      </c>
      <c r="AQ183" s="95">
        <f>IF($C183 = "neg", (($D183+1) - VLOOKUP($B183,'Results-formatted 060121'!$A:AN,(AQ$3+2),FALSE)), IF($C183 = "pos-neg", (3+VLOOKUP($B183,'Results-formatted 060121'!$A:AN,(AQ$3+2),FALSE)), VLOOKUP($B183,'Results-formatted 060121'!$A:AN,(AQ$3+2),FALSE)))</f>
        <v>2</v>
      </c>
      <c r="AR183" s="95">
        <f>IF($C183 = "neg", (($D183+1) - VLOOKUP($B183,'Results-formatted 060121'!$A:AO,(AR$3+2),FALSE)), IF($C183 = "pos-neg", (3+VLOOKUP($B183,'Results-formatted 060121'!$A:AO,(AR$3+2),FALSE)), VLOOKUP($B183,'Results-formatted 060121'!$A:AO,(AR$3+2),FALSE)))</f>
        <v>5</v>
      </c>
      <c r="AS183" s="95">
        <f>IF($C183 = "neg", (($D183+1) - VLOOKUP($B183,'Results-formatted 060121'!$A:AP,(AS$3+2),FALSE)), IF($C183 = "pos-neg", (3+VLOOKUP($B183,'Results-formatted 060121'!$A:AP,(AS$3+2),FALSE)), VLOOKUP($B183,'Results-formatted 060121'!$A:AP,(AS$3+2),FALSE)))</f>
        <v>4</v>
      </c>
      <c r="AT183" s="95">
        <f>IF($C183 = "neg", (($D183+1) - VLOOKUP($B183,'Results-formatted 060121'!$A:AQ,(AT$3+2),FALSE)), IF($C183 = "pos-neg", (3+VLOOKUP($B183,'Results-formatted 060121'!$A:AQ,(AT$3+2),FALSE)), VLOOKUP($B183,'Results-formatted 060121'!$A:AQ,(AT$3+2),FALSE)))</f>
        <v>4</v>
      </c>
      <c r="AU183" s="95">
        <f>IF($C183 = "neg", (($D183+1) - VLOOKUP($B183,'Results-formatted 060121'!$A:AR,(AU$3+2),FALSE)), IF($C183 = "pos-neg", (3+VLOOKUP($B183,'Results-formatted 060121'!$A:AR,(AU$3+2),FALSE)), VLOOKUP($B183,'Results-formatted 060121'!$A:AR,(AU$3+2),FALSE)))</f>
        <v>5</v>
      </c>
      <c r="AV183" s="95">
        <f>IF($C183 = "neg", (($D183+1) - VLOOKUP($B183,'Results-formatted 060121'!$A:AS,(AV$3+2),FALSE)), IF($C183 = "pos-neg", (3+VLOOKUP($B183,'Results-formatted 060121'!$A:AS,(AV$3+2),FALSE)), VLOOKUP($B183,'Results-formatted 060121'!$A:AS,(AV$3+2),FALSE)))</f>
        <v>4</v>
      </c>
      <c r="AW183" s="95">
        <f>IF($C183 = "neg", (($D183+1) - VLOOKUP($B183,'Results-formatted 060121'!$A:AT,(AW$3+2),FALSE)), IF($C183 = "pos-neg", (3+VLOOKUP($B183,'Results-formatted 060121'!$A:AT,(AW$3+2),FALSE)), VLOOKUP($B183,'Results-formatted 060121'!$A:AT,(AW$3+2),FALSE)))</f>
        <v>5</v>
      </c>
      <c r="AX183" s="95">
        <f>IF($C183 = "neg", (($D183+1) - VLOOKUP($B183,'Results-formatted 060121'!$A:AU,(AX$3+2),FALSE)), IF($C183 = "pos-neg", (3+VLOOKUP($B183,'Results-formatted 060121'!$A:AU,(AX$3+2),FALSE)), VLOOKUP($B183,'Results-formatted 060121'!$A:AU,(AX$3+2),FALSE)))</f>
        <v>2</v>
      </c>
      <c r="AY183" s="95">
        <f>IF($C183 = "neg", (($D183+1) - VLOOKUP($B183,'Results-formatted 060121'!$A:AV,(AY$3+2),FALSE)), IF($C183 = "pos-neg", (3+VLOOKUP($B183,'Results-formatted 060121'!$A:AV,(AY$3+2),FALSE)), VLOOKUP($B183,'Results-formatted 060121'!$A:AV,(AY$3+2),FALSE)))</f>
        <v>4</v>
      </c>
      <c r="AZ183" s="95">
        <f>IF($C183 = "neg", (($D183+1) - VLOOKUP($B183,'Results-formatted 060121'!$A:AW,(AZ$3+2),FALSE)), IF($C183 = "pos-neg", (3+VLOOKUP($B183,'Results-formatted 060121'!$A:AW,(AZ$3+2),FALSE)), VLOOKUP($B183,'Results-formatted 060121'!$A:AW,(AZ$3+2),FALSE)))</f>
        <v>2</v>
      </c>
      <c r="BA183" s="95">
        <f>IF($C183 = "neg", (($D183+1) - VLOOKUP($B183,'Results-formatted 060121'!$A:AX,(BA$3+2),FALSE)), IF($C183 = "pos-neg", (3+VLOOKUP($B183,'Results-formatted 060121'!$A:AX,(BA$3+2),FALSE)), VLOOKUP($B183,'Results-formatted 060121'!$A:AX,(BA$3+2),FALSE)))</f>
        <v>3</v>
      </c>
      <c r="BB183" s="95">
        <f>IF($C183 = "neg", (($D183+1) - VLOOKUP($B183,'Results-formatted 060121'!$A:AY,(BB$3+2),FALSE)), IF($C183 = "pos-neg", (3+VLOOKUP($B183,'Results-formatted 060121'!$A:AY,(BB$3+2),FALSE)), VLOOKUP($B183,'Results-formatted 060121'!$A:AY,(BB$3+2),FALSE)))</f>
        <v>2</v>
      </c>
      <c r="BC183" s="95">
        <f>IF($C183 = "neg", (($D183+1) - VLOOKUP($B183,'Results-formatted 060121'!$A:AZ,(BC$3+2),FALSE)), IF($C183 = "pos-neg", (3+VLOOKUP($B183,'Results-formatted 060121'!$A:AZ,(BC$3+2),FALSE)), VLOOKUP($B183,'Results-formatted 060121'!$A:AZ,(BC$3+2),FALSE)))</f>
        <v>4</v>
      </c>
      <c r="BD183" s="95">
        <f>IF($C183 = "neg", (($D183+1) - VLOOKUP($B183,'Results-formatted 060121'!$A:BA,(BD$3+2),FALSE)), IF($C183 = "pos-neg", (3+VLOOKUP($B183,'Results-formatted 060121'!$A:BA,(BD$3+2),FALSE)), VLOOKUP($B183,'Results-formatted 060121'!$A:BA,(BD$3+2),FALSE)))</f>
        <v>3</v>
      </c>
      <c r="BE183" s="95">
        <f>IF($C183 = "neg", (($D183+1) - VLOOKUP($B183,'Results-formatted 060121'!$A:BB,(BE$3+2),FALSE)), IF($C183 = "pos-neg", (3+VLOOKUP($B183,'Results-formatted 060121'!$A:BB,(BE$3+2),FALSE)), VLOOKUP($B183,'Results-formatted 060121'!$A:BB,(BE$3+2),FALSE)))</f>
        <v>4</v>
      </c>
      <c r="BF183" s="95">
        <f>IF($C183 = "neg", (($D183+1) - VLOOKUP($B183,'Results-formatted 060121'!$A:BC,(BF$3+2),FALSE)), IF($C183 = "pos-neg", (3+VLOOKUP($B183,'Results-formatted 060121'!$A:BC,(BF$3+2),FALSE)), VLOOKUP($B183,'Results-formatted 060121'!$A:BC,(BF$3+2),FALSE)))</f>
        <v>4</v>
      </c>
      <c r="BG183" s="95">
        <f>IF($C183 = "neg", (($D183+1) - VLOOKUP($B183,'Results-formatted 060121'!$A:BD,(BG$3+2),FALSE)), IF($C183 = "pos-neg", (3+VLOOKUP($B183,'Results-formatted 060121'!$A:BD,(BG$3+2),FALSE)), VLOOKUP($B183,'Results-formatted 060121'!$A:BD,(BG$3+2),FALSE)))</f>
        <v>3</v>
      </c>
      <c r="BH183" s="95">
        <f>IF($C183 = "neg", (($D183+1) - VLOOKUP($B183,'Results-formatted 060121'!$A:BE,(BH$3+2),FALSE)), IF($C183 = "pos-neg", (3+VLOOKUP($B183,'Results-formatted 060121'!$A:BE,(BH$3+2),FALSE)), VLOOKUP($B183,'Results-formatted 060121'!$A:BE,(BH$3+2),FALSE)))</f>
        <v>3</v>
      </c>
      <c r="BI183" s="95">
        <f>IF($C183 = "neg", (($D183+1) - VLOOKUP($B183,'Results-formatted 060121'!$A:BF,(BI$3+2),FALSE)), IF($C183 = "pos-neg", (3+VLOOKUP($B183,'Results-formatted 060121'!$A:BF,(BI$3+2),FALSE)), VLOOKUP($B183,'Results-formatted 060121'!$A:BF,(BI$3+2),FALSE)))</f>
        <v>4</v>
      </c>
      <c r="BJ183" s="95">
        <f>IF($C183 = "neg", (($D183+1) - VLOOKUP($B183,'Results-formatted 060121'!$A:BG,(BJ$3+2),FALSE)), IF($C183 = "pos-neg", (3+VLOOKUP($B183,'Results-formatted 060121'!$A:BG,(BJ$3+2),FALSE)), VLOOKUP($B183,'Results-formatted 060121'!$A:BG,(BJ$3+2),FALSE)))</f>
        <v>2</v>
      </c>
      <c r="BK183" s="95">
        <f>IF($C183 = "neg", (($D183+1) - VLOOKUP($B183,'Results-formatted 060121'!$A:BH,(BK$3+2),FALSE)), IF($C183 = "pos-neg", (3+VLOOKUP($B183,'Results-formatted 060121'!$A:BH,(BK$3+2),FALSE)), VLOOKUP($B183,'Results-formatted 060121'!$A:BH,(BK$3+2),FALSE)))</f>
        <v>4</v>
      </c>
      <c r="BL183" s="95">
        <f>IF($C183 = "neg", (($D183+1) - VLOOKUP($B183,'Results-formatted 060121'!$A:BI,(BL$3+2),FALSE)), IF($C183 = "pos-neg", (3+VLOOKUP($B183,'Results-formatted 060121'!$A:BI,(BL$3+2),FALSE)), VLOOKUP($B183,'Results-formatted 060121'!$A:BI,(BL$3+2),FALSE)))</f>
        <v>1</v>
      </c>
      <c r="BM183" s="95">
        <f>IF($C183 = "neg", (($D183+1) - VLOOKUP($B183,'Results-formatted 060121'!$A:BJ,(BM$3+2),FALSE)), IF($C183 = "pos-neg", (3+VLOOKUP($B183,'Results-formatted 060121'!$A:BJ,(BM$3+2),FALSE)), VLOOKUP($B183,'Results-formatted 060121'!$A:BJ,(BM$3+2),FALSE)))</f>
        <v>4</v>
      </c>
      <c r="BN183" s="95"/>
      <c r="BO183" s="95"/>
      <c r="BP183" s="95"/>
      <c r="BQ183" s="95"/>
      <c r="BR183" s="95"/>
      <c r="BS183" s="95"/>
      <c r="BT183" s="95"/>
      <c r="BU183" s="95"/>
      <c r="BV183" s="95"/>
      <c r="BW183" s="95"/>
      <c r="BX183" s="95"/>
      <c r="BY183" s="95"/>
      <c r="BZ183" s="95"/>
      <c r="CA183" s="95"/>
      <c r="CB183" s="95"/>
      <c r="CC183" s="95"/>
      <c r="CD183" s="99"/>
      <c r="CE183" s="25">
        <f t="shared" si="250"/>
        <v>3.3166666666666669</v>
      </c>
      <c r="CF183" s="25">
        <f t="shared" si="183"/>
        <v>1.1570222836971429</v>
      </c>
    </row>
    <row r="184" spans="2:84" ht="17" x14ac:dyDescent="0.15">
      <c r="B184" s="84"/>
      <c r="E184" s="18" t="s">
        <v>110</v>
      </c>
      <c r="F184" s="34"/>
      <c r="G184" s="34"/>
      <c r="H184" s="34">
        <f t="shared" ref="H184:CD184" si="253">IF(ISNUMBER(H185), AVERAGE(H186:H189), "")</f>
        <v>3.5</v>
      </c>
      <c r="I184" s="34">
        <f t="shared" si="253"/>
        <v>2.25</v>
      </c>
      <c r="J184" s="34"/>
      <c r="K184" s="34">
        <f t="shared" si="253"/>
        <v>2.5</v>
      </c>
      <c r="L184" s="34">
        <f t="shared" si="253"/>
        <v>1</v>
      </c>
      <c r="M184" s="34">
        <f t="shared" si="253"/>
        <v>3</v>
      </c>
      <c r="N184" s="34"/>
      <c r="O184" s="34">
        <f t="shared" si="253"/>
        <v>2.5</v>
      </c>
      <c r="P184" s="34">
        <f t="shared" si="253"/>
        <v>2.75</v>
      </c>
      <c r="Q184" s="34">
        <f t="shared" si="253"/>
        <v>2.75</v>
      </c>
      <c r="R184" s="34">
        <f t="shared" si="253"/>
        <v>1.5</v>
      </c>
      <c r="S184" s="34">
        <f t="shared" si="253"/>
        <v>2.75</v>
      </c>
      <c r="T184" s="34">
        <f t="shared" si="253"/>
        <v>1</v>
      </c>
      <c r="U184" s="34">
        <f t="shared" si="253"/>
        <v>4</v>
      </c>
      <c r="V184" s="34">
        <f t="shared" si="253"/>
        <v>2</v>
      </c>
      <c r="W184" s="34">
        <f t="shared" si="253"/>
        <v>1.75</v>
      </c>
      <c r="X184" s="34">
        <f t="shared" si="253"/>
        <v>3.5</v>
      </c>
      <c r="Y184" s="34">
        <f t="shared" si="253"/>
        <v>3</v>
      </c>
      <c r="Z184" s="34">
        <f t="shared" si="253"/>
        <v>3</v>
      </c>
      <c r="AA184" s="34">
        <f t="shared" si="253"/>
        <v>1</v>
      </c>
      <c r="AB184" s="34">
        <f t="shared" si="253"/>
        <v>2</v>
      </c>
      <c r="AC184" s="34">
        <f t="shared" si="253"/>
        <v>1</v>
      </c>
      <c r="AD184" s="34">
        <f t="shared" si="253"/>
        <v>1.5</v>
      </c>
      <c r="AE184" s="34">
        <f t="shared" si="253"/>
        <v>2.75</v>
      </c>
      <c r="AF184" s="34">
        <f t="shared" si="253"/>
        <v>1.5</v>
      </c>
      <c r="AG184" s="34">
        <f t="shared" si="253"/>
        <v>3.5</v>
      </c>
      <c r="AH184" s="34">
        <f t="shared" si="253"/>
        <v>2.75</v>
      </c>
      <c r="AI184" s="34">
        <f t="shared" si="253"/>
        <v>3</v>
      </c>
      <c r="AJ184" s="34">
        <f t="shared" si="253"/>
        <v>5</v>
      </c>
      <c r="AK184" s="34"/>
      <c r="AL184" s="34">
        <f t="shared" si="253"/>
        <v>3.25</v>
      </c>
      <c r="AM184" s="34">
        <f t="shared" si="253"/>
        <v>1.75</v>
      </c>
      <c r="AN184" s="34">
        <f t="shared" ref="AN184:BM184" si="254">IF(ISNUMBER(AN185), AVERAGE(AN186:AN189), "")</f>
        <v>3.75</v>
      </c>
      <c r="AO184" s="34">
        <f t="shared" si="254"/>
        <v>2.5</v>
      </c>
      <c r="AP184" s="34">
        <f t="shared" si="254"/>
        <v>2</v>
      </c>
      <c r="AQ184" s="34">
        <f t="shared" si="254"/>
        <v>3</v>
      </c>
      <c r="AR184" s="34">
        <f t="shared" si="254"/>
        <v>1.25</v>
      </c>
      <c r="AS184" s="34">
        <f t="shared" si="254"/>
        <v>4</v>
      </c>
      <c r="AT184" s="34">
        <f t="shared" si="254"/>
        <v>3.25</v>
      </c>
      <c r="AU184" s="34">
        <f t="shared" si="254"/>
        <v>1</v>
      </c>
      <c r="AV184" s="34">
        <f t="shared" si="254"/>
        <v>2.5</v>
      </c>
      <c r="AW184" s="34">
        <f t="shared" si="254"/>
        <v>1</v>
      </c>
      <c r="AX184" s="34">
        <f t="shared" si="254"/>
        <v>1</v>
      </c>
      <c r="AY184" s="34">
        <f t="shared" si="254"/>
        <v>3.25</v>
      </c>
      <c r="AZ184" s="34">
        <f t="shared" si="254"/>
        <v>2.75</v>
      </c>
      <c r="BA184" s="34">
        <f t="shared" si="254"/>
        <v>1.25</v>
      </c>
      <c r="BB184" s="34">
        <f t="shared" si="254"/>
        <v>2</v>
      </c>
      <c r="BC184" s="34">
        <f t="shared" si="254"/>
        <v>3</v>
      </c>
      <c r="BD184" s="34">
        <f t="shared" si="254"/>
        <v>3</v>
      </c>
      <c r="BE184" s="34">
        <f t="shared" si="254"/>
        <v>1</v>
      </c>
      <c r="BF184" s="34">
        <f t="shared" si="254"/>
        <v>1</v>
      </c>
      <c r="BG184" s="34">
        <f t="shared" si="254"/>
        <v>2.5</v>
      </c>
      <c r="BH184" s="34">
        <f t="shared" si="254"/>
        <v>1</v>
      </c>
      <c r="BI184" s="34">
        <f t="shared" si="254"/>
        <v>2.5</v>
      </c>
      <c r="BJ184" s="34">
        <f t="shared" si="254"/>
        <v>2.25</v>
      </c>
      <c r="BK184" s="34">
        <f t="shared" si="254"/>
        <v>2.5</v>
      </c>
      <c r="BL184" s="34">
        <f t="shared" si="254"/>
        <v>1</v>
      </c>
      <c r="BM184" s="34">
        <f t="shared" si="254"/>
        <v>3.5</v>
      </c>
      <c r="BN184" s="34"/>
      <c r="BO184" s="34"/>
      <c r="BP184" s="34"/>
      <c r="BQ184" s="34"/>
      <c r="BR184" s="34"/>
      <c r="BS184" s="34"/>
      <c r="BT184" s="34"/>
      <c r="BU184" s="34"/>
      <c r="BV184" s="34"/>
      <c r="BW184" s="34"/>
      <c r="BX184" s="34"/>
      <c r="BY184" s="34"/>
      <c r="BZ184" s="34"/>
      <c r="CA184" s="34"/>
      <c r="CB184" s="34"/>
      <c r="CC184" s="34"/>
      <c r="CD184" s="34" t="str">
        <f t="shared" si="253"/>
        <v/>
      </c>
      <c r="CE184" s="34">
        <f t="shared" si="250"/>
        <v>2.3545454545454545</v>
      </c>
      <c r="CF184" s="34">
        <f t="shared" si="183"/>
        <v>0.98212132120338835</v>
      </c>
    </row>
    <row r="185" spans="2:84" ht="17" x14ac:dyDescent="0.15">
      <c r="B185" s="84"/>
      <c r="E185" s="39" t="s">
        <v>184</v>
      </c>
      <c r="F185" s="40"/>
      <c r="G185" s="40"/>
      <c r="H185" s="40">
        <f t="shared" ref="H185:AL185" si="255">IF(ISNUMBER(H186), AVERAGE(H186:H189), "")</f>
        <v>3.5</v>
      </c>
      <c r="I185" s="40">
        <f t="shared" si="255"/>
        <v>2.25</v>
      </c>
      <c r="J185" s="40"/>
      <c r="K185" s="40">
        <f t="shared" si="255"/>
        <v>2.5</v>
      </c>
      <c r="L185" s="40">
        <f t="shared" si="255"/>
        <v>1</v>
      </c>
      <c r="M185" s="40">
        <f t="shared" si="255"/>
        <v>3</v>
      </c>
      <c r="N185" s="40"/>
      <c r="O185" s="40">
        <f t="shared" si="255"/>
        <v>2.5</v>
      </c>
      <c r="P185" s="40">
        <f t="shared" si="255"/>
        <v>2.75</v>
      </c>
      <c r="Q185" s="40">
        <f t="shared" si="255"/>
        <v>2.75</v>
      </c>
      <c r="R185" s="40">
        <f t="shared" si="255"/>
        <v>1.5</v>
      </c>
      <c r="S185" s="40">
        <f t="shared" si="255"/>
        <v>2.75</v>
      </c>
      <c r="T185" s="40">
        <f t="shared" si="255"/>
        <v>1</v>
      </c>
      <c r="U185" s="40">
        <f t="shared" si="255"/>
        <v>4</v>
      </c>
      <c r="V185" s="40">
        <f t="shared" si="255"/>
        <v>2</v>
      </c>
      <c r="W185" s="40">
        <f t="shared" si="255"/>
        <v>1.75</v>
      </c>
      <c r="X185" s="40">
        <f t="shared" si="255"/>
        <v>3.5</v>
      </c>
      <c r="Y185" s="40">
        <f t="shared" si="255"/>
        <v>3</v>
      </c>
      <c r="Z185" s="40">
        <f t="shared" si="255"/>
        <v>3</v>
      </c>
      <c r="AA185" s="40">
        <f t="shared" si="255"/>
        <v>1</v>
      </c>
      <c r="AB185" s="40">
        <f t="shared" si="255"/>
        <v>2</v>
      </c>
      <c r="AC185" s="40">
        <f t="shared" si="255"/>
        <v>1</v>
      </c>
      <c r="AD185" s="40">
        <f t="shared" si="255"/>
        <v>1.5</v>
      </c>
      <c r="AE185" s="40">
        <f t="shared" si="255"/>
        <v>2.75</v>
      </c>
      <c r="AF185" s="40">
        <f t="shared" si="255"/>
        <v>1.5</v>
      </c>
      <c r="AG185" s="40">
        <f t="shared" si="255"/>
        <v>3.5</v>
      </c>
      <c r="AH185" s="40">
        <f t="shared" si="255"/>
        <v>2.75</v>
      </c>
      <c r="AI185" s="40">
        <f t="shared" si="255"/>
        <v>3</v>
      </c>
      <c r="AJ185" s="40">
        <f t="shared" si="255"/>
        <v>5</v>
      </c>
      <c r="AK185" s="40"/>
      <c r="AL185" s="40">
        <f t="shared" si="255"/>
        <v>3.25</v>
      </c>
      <c r="AM185" s="40">
        <f>IF(ISNUMBER(AM186), AVERAGE(AM186:AM189), "")</f>
        <v>1.75</v>
      </c>
      <c r="AN185" s="40">
        <f t="shared" ref="AN185:BM185" si="256">IF(ISNUMBER(AN186), AVERAGE(AN186:AN189), "")</f>
        <v>3.75</v>
      </c>
      <c r="AO185" s="40">
        <f t="shared" si="256"/>
        <v>2.5</v>
      </c>
      <c r="AP185" s="40">
        <f t="shared" si="256"/>
        <v>2</v>
      </c>
      <c r="AQ185" s="40">
        <f t="shared" si="256"/>
        <v>3</v>
      </c>
      <c r="AR185" s="40">
        <f t="shared" si="256"/>
        <v>1.25</v>
      </c>
      <c r="AS185" s="40">
        <f t="shared" si="256"/>
        <v>4</v>
      </c>
      <c r="AT185" s="40">
        <f t="shared" si="256"/>
        <v>3.25</v>
      </c>
      <c r="AU185" s="40">
        <f t="shared" si="256"/>
        <v>1</v>
      </c>
      <c r="AV185" s="40">
        <f t="shared" si="256"/>
        <v>2.5</v>
      </c>
      <c r="AW185" s="40">
        <f t="shared" si="256"/>
        <v>1</v>
      </c>
      <c r="AX185" s="40">
        <f t="shared" si="256"/>
        <v>1</v>
      </c>
      <c r="AY185" s="40">
        <f t="shared" si="256"/>
        <v>3.25</v>
      </c>
      <c r="AZ185" s="40">
        <f t="shared" si="256"/>
        <v>2.75</v>
      </c>
      <c r="BA185" s="40">
        <f t="shared" si="256"/>
        <v>1.25</v>
      </c>
      <c r="BB185" s="40">
        <f t="shared" si="256"/>
        <v>2</v>
      </c>
      <c r="BC185" s="40">
        <f t="shared" si="256"/>
        <v>3</v>
      </c>
      <c r="BD185" s="40">
        <f t="shared" si="256"/>
        <v>3</v>
      </c>
      <c r="BE185" s="40">
        <f t="shared" si="256"/>
        <v>1</v>
      </c>
      <c r="BF185" s="40">
        <f t="shared" si="256"/>
        <v>1</v>
      </c>
      <c r="BG185" s="40">
        <f t="shared" si="256"/>
        <v>2.5</v>
      </c>
      <c r="BH185" s="40">
        <f t="shared" si="256"/>
        <v>1</v>
      </c>
      <c r="BI185" s="40">
        <f t="shared" si="256"/>
        <v>2.5</v>
      </c>
      <c r="BJ185" s="40">
        <f t="shared" si="256"/>
        <v>2.25</v>
      </c>
      <c r="BK185" s="40">
        <f t="shared" si="256"/>
        <v>2.5</v>
      </c>
      <c r="BL185" s="40">
        <f t="shared" si="256"/>
        <v>1</v>
      </c>
      <c r="BM185" s="40">
        <f t="shared" si="256"/>
        <v>3.5</v>
      </c>
      <c r="BN185" s="40"/>
      <c r="BO185" s="40"/>
      <c r="BP185" s="40"/>
      <c r="BQ185" s="40"/>
      <c r="BR185" s="40"/>
      <c r="BS185" s="40"/>
      <c r="BT185" s="40"/>
      <c r="BU185" s="40"/>
      <c r="BV185" s="40"/>
      <c r="BW185" s="40"/>
      <c r="BX185" s="40"/>
      <c r="BY185" s="40"/>
      <c r="BZ185" s="40"/>
      <c r="CA185" s="40"/>
      <c r="CB185" s="40"/>
      <c r="CC185" s="40"/>
      <c r="CD185" s="40" t="str">
        <f t="shared" ref="CD185" si="257">IF(ISNUMBER(CD186), AVERAGE(CD186:CD189), "")</f>
        <v/>
      </c>
      <c r="CE185" s="40">
        <f t="shared" si="250"/>
        <v>2.3545454545454545</v>
      </c>
      <c r="CF185" s="40">
        <f t="shared" ref="CF185:CF216" si="258">STDEV(F185:CD185)</f>
        <v>0.98212132120338835</v>
      </c>
    </row>
    <row r="186" spans="2:84" ht="42" x14ac:dyDescent="0.15">
      <c r="B186" s="84" t="s">
        <v>498</v>
      </c>
      <c r="C186" s="86" t="s">
        <v>224</v>
      </c>
      <c r="D186" s="2">
        <v>5</v>
      </c>
      <c r="E186" s="14" t="s">
        <v>977</v>
      </c>
      <c r="F186" s="95">
        <f>IF($C186 = "neg", (($D186+1) - VLOOKUP($B186,'Results-formatted 060121'!$A:$AJ,(F$3+2),FALSE)), IF($C186 = "pos-neg", (3+VLOOKUP($B186,'Results-formatted 060121'!$A:$AJ,(F$3+2),FALSE)), VLOOKUP($B186,'Results-formatted 060121'!$A:$AJ,(F$3+2),FALSE)))</f>
        <v>3</v>
      </c>
      <c r="G186" s="95">
        <f>IF($C186 = "neg", (($D186+1) - VLOOKUP($B186,'Results-formatted 060121'!$A:$AJ,(G$3+2),FALSE)), IF($C186 = "pos-neg", (3+VLOOKUP($B186,'Results-formatted 060121'!$A:$AJ,(G$3+2),FALSE)), VLOOKUP($B186,'Results-formatted 060121'!$A:$AJ,(G$3+2),FALSE)))</f>
        <v>3</v>
      </c>
      <c r="H186" s="95">
        <f>IF($C186 = "neg", (($D186+1) - VLOOKUP($B186,'Results-formatted 060121'!$A:$AJ,(H$3+2),FALSE)), IF($C186 = "pos-neg", (3+VLOOKUP($B186,'Results-formatted 060121'!$A:$AJ,(H$3+2),FALSE)), VLOOKUP($B186,'Results-formatted 060121'!$A:$AJ,(H$3+2),FALSE)))</f>
        <v>4</v>
      </c>
      <c r="I186" s="95">
        <f>IF($C186 = "neg", (($D186+1) - VLOOKUP($B186,'Results-formatted 060121'!$A:$AJ,(I$3+2),FALSE)), IF($C186 = "pos-neg", (3+VLOOKUP($B186,'Results-formatted 060121'!$A:$AJ,(I$3+2),FALSE)), VLOOKUP($B186,'Results-formatted 060121'!$A:$AJ,(I$3+2),FALSE)))</f>
        <v>3</v>
      </c>
      <c r="J186" s="95">
        <f>IF($C186 = "neg", (($D186+1) - VLOOKUP($B186,'Results-formatted 060121'!$A:$AJ,(J$3+2),FALSE)), IF($C186 = "pos-neg", (3+VLOOKUP($B186,'Results-formatted 060121'!$A:$AJ,(J$3+2),FALSE)), VLOOKUP($B186,'Results-formatted 060121'!$A:$AJ,(J$3+2),FALSE)))</f>
        <v>3</v>
      </c>
      <c r="K186" s="95">
        <f>IF($C186 = "neg", (($D186+1) - VLOOKUP($B186,'Results-formatted 060121'!$A:$AJ,(K$3+2),FALSE)), IF($C186 = "pos-neg", (3+VLOOKUP($B186,'Results-formatted 060121'!$A:$AJ,(K$3+2),FALSE)), VLOOKUP($B186,'Results-formatted 060121'!$A:$AJ,(K$3+2),FALSE)))</f>
        <v>2</v>
      </c>
      <c r="L186" s="95">
        <f>IF($C186 = "neg", (($D186+1) - VLOOKUP($B186,'Results-formatted 060121'!$A:$AJ,(L$3+2),FALSE)), IF($C186 = "pos-neg", (3+VLOOKUP($B186,'Results-formatted 060121'!$A:$AJ,(L$3+2),FALSE)), VLOOKUP($B186,'Results-formatted 060121'!$A:$AJ,(L$3+2),FALSE)))</f>
        <v>1</v>
      </c>
      <c r="M186" s="95">
        <f>IF($C186 = "neg", (($D186+1) - VLOOKUP($B186,'Results-formatted 060121'!$A:$AJ,(M$3+2),FALSE)), IF($C186 = "pos-neg", (3+VLOOKUP($B186,'Results-formatted 060121'!$A:$AJ,(M$3+2),FALSE)), VLOOKUP($B186,'Results-formatted 060121'!$A:$AJ,(M$3+2),FALSE)))</f>
        <v>4</v>
      </c>
      <c r="N186" s="95">
        <f>IF($C186 = "neg", (($D186+1) - VLOOKUP($B186,'Results-formatted 060121'!$A:$AJ,(N$3+2),FALSE)), IF($C186 = "pos-neg", (3+VLOOKUP($B186,'Results-formatted 060121'!$A:$AJ,(N$3+2),FALSE)), VLOOKUP($B186,'Results-formatted 060121'!$A:$AJ,(N$3+2),FALSE)))</f>
        <v>5</v>
      </c>
      <c r="O186" s="95">
        <f>IF($C186 = "neg", (($D186+1) - VLOOKUP($B186,'Results-formatted 060121'!$A:$AJ,(O$3+2),FALSE)), IF($C186 = "pos-neg", (3+VLOOKUP($B186,'Results-formatted 060121'!$A:$AJ,(O$3+2),FALSE)), VLOOKUP($B186,'Results-formatted 060121'!$A:$AJ,(O$3+2),FALSE)))</f>
        <v>1</v>
      </c>
      <c r="P186" s="95">
        <f>IF($C186 = "neg", (($D186+1) - VLOOKUP($B186,'Results-formatted 060121'!$A:$AJ,(P$3+2),FALSE)), IF($C186 = "pos-neg", (3+VLOOKUP($B186,'Results-formatted 060121'!$A:$AJ,(P$3+2),FALSE)), VLOOKUP($B186,'Results-formatted 060121'!$A:$AJ,(P$3+2),FALSE)))</f>
        <v>3</v>
      </c>
      <c r="Q186" s="95">
        <f>IF($C186 = "neg", (($D186+1) - VLOOKUP($B186,'Results-formatted 060121'!$A:$AJ,(Q$3+2),FALSE)), IF($C186 = "pos-neg", (3+VLOOKUP($B186,'Results-formatted 060121'!$A:$AJ,(Q$3+2),FALSE)), VLOOKUP($B186,'Results-formatted 060121'!$A:$AJ,(Q$3+2),FALSE)))</f>
        <v>3</v>
      </c>
      <c r="R186" s="95">
        <f>IF($C186 = "neg", (($D186+1) - VLOOKUP($B186,'Results-formatted 060121'!$A:$AJ,(R$3+2),FALSE)), IF($C186 = "pos-neg", (3+VLOOKUP($B186,'Results-formatted 060121'!$A:$AJ,(R$3+2),FALSE)), VLOOKUP($B186,'Results-formatted 060121'!$A:$AJ,(R$3+2),FALSE)))</f>
        <v>1</v>
      </c>
      <c r="S186" s="95">
        <f>IF($C186 = "neg", (($D186+1) - VLOOKUP($B186,'Results-formatted 060121'!$A:$AJ,(S$3+2),FALSE)), IF($C186 = "pos-neg", (3+VLOOKUP($B186,'Results-formatted 060121'!$A:$AJ,(S$3+2),FALSE)), VLOOKUP($B186,'Results-formatted 060121'!$A:$AJ,(S$3+2),FALSE)))</f>
        <v>1</v>
      </c>
      <c r="T186" s="95">
        <f>IF($C186 = "neg", (($D186+1) - VLOOKUP($B186,'Results-formatted 060121'!$A:$AJ,(T$3+2),FALSE)), IF($C186 = "pos-neg", (3+VLOOKUP($B186,'Results-formatted 060121'!$A:$AJ,(T$3+2),FALSE)), VLOOKUP($B186,'Results-formatted 060121'!$A:$AJ,(T$3+2),FALSE)))</f>
        <v>1</v>
      </c>
      <c r="U186" s="95">
        <f>IF($C186 = "neg", (($D186+1) - VLOOKUP($B186,'Results-formatted 060121'!$A:$AJ,(U$3+2),FALSE)), IF($C186 = "pos-neg", (3+VLOOKUP($B186,'Results-formatted 060121'!$A:$AJ,(U$3+2),FALSE)), VLOOKUP($B186,'Results-formatted 060121'!$A:$AJ,(U$3+2),FALSE)))</f>
        <v>5</v>
      </c>
      <c r="V186" s="95">
        <f>IF($C186 = "neg", (($D186+1) - VLOOKUP($B186,'Results-formatted 060121'!$A:$AJ,(V$3+2),FALSE)), IF($C186 = "pos-neg", (3+VLOOKUP($B186,'Results-formatted 060121'!$A:$AJ,(V$3+2),FALSE)), VLOOKUP($B186,'Results-formatted 060121'!$A:$AJ,(V$3+2),FALSE)))</f>
        <v>1</v>
      </c>
      <c r="W186" s="95">
        <f>IF($C186 = "neg", (($D186+1) - VLOOKUP($B186,'Results-formatted 060121'!$A:$AJ,(W$3+2),FALSE)), IF($C186 = "pos-neg", (3+VLOOKUP($B186,'Results-formatted 060121'!$A:$AJ,(W$3+2),FALSE)), VLOOKUP($B186,'Results-formatted 060121'!$A:$AJ,(W$3+2),FALSE)))</f>
        <v>1</v>
      </c>
      <c r="X186" s="95">
        <f>IF($C186 = "neg", (($D186+1) - VLOOKUP($B186,'Results-formatted 060121'!$A:$AJ,(X$3+2),FALSE)), IF($C186 = "pos-neg", (3+VLOOKUP($B186,'Results-formatted 060121'!$A:$AJ,(X$3+2),FALSE)), VLOOKUP($B186,'Results-formatted 060121'!$A:$AJ,(X$3+2),FALSE)))</f>
        <v>3</v>
      </c>
      <c r="Y186" s="95">
        <f>IF($C186 = "neg", (($D186+1) - VLOOKUP($B186,'Results-formatted 060121'!$A:$AJ,(Y$3+2),FALSE)), IF($C186 = "pos-neg", (3+VLOOKUP($B186,'Results-formatted 060121'!$A:$AJ,(Y$3+2),FALSE)), VLOOKUP($B186,'Results-formatted 060121'!$A:$AJ,(Y$3+2),FALSE)))</f>
        <v>3</v>
      </c>
      <c r="Z186" s="95">
        <f>IF($C186 = "neg", (($D186+1) - VLOOKUP($B186,'Results-formatted 060121'!$A:$AJ,(Z$3+2),FALSE)), IF($C186 = "pos-neg", (3+VLOOKUP($B186,'Results-formatted 060121'!$A:$AJ,(Z$3+2),FALSE)), VLOOKUP($B186,'Results-formatted 060121'!$A:$AJ,(Z$3+2),FALSE)))</f>
        <v>2</v>
      </c>
      <c r="AA186" s="95">
        <f>IF($C186 = "neg", (($D186+1) - VLOOKUP($B186,'Results-formatted 060121'!$A:$AJ,(AA$3+2),FALSE)), IF($C186 = "pos-neg", (3+VLOOKUP($B186,'Results-formatted 060121'!$A:$AJ,(AA$3+2),FALSE)), VLOOKUP($B186,'Results-formatted 060121'!$A:$AJ,(AA$3+2),FALSE)))</f>
        <v>1</v>
      </c>
      <c r="AB186" s="95">
        <f>IF($C186 = "neg", (($D186+1) - VLOOKUP($B186,'Results-formatted 060121'!$A:$AJ,(AB$3+2),FALSE)), IF($C186 = "pos-neg", (3+VLOOKUP($B186,'Results-formatted 060121'!$A:$AJ,(AB$3+2),FALSE)), VLOOKUP($B186,'Results-formatted 060121'!$A:$AJ,(AB$3+2),FALSE)))</f>
        <v>2</v>
      </c>
      <c r="AC186" s="95">
        <f>IF($C186 = "neg", (($D186+1) - VLOOKUP($B186,'Results-formatted 060121'!$A:$AJ,(AC$3+2),FALSE)), IF($C186 = "pos-neg", (3+VLOOKUP($B186,'Results-formatted 060121'!$A:$AJ,(AC$3+2),FALSE)), VLOOKUP($B186,'Results-formatted 060121'!$A:$AJ,(AC$3+2),FALSE)))</f>
        <v>1</v>
      </c>
      <c r="AD186" s="95">
        <f>IF($C186 = "neg", (($D186+1) - VLOOKUP($B186,'Results-formatted 060121'!$A:$AJ,(AD$3+2),FALSE)), IF($C186 = "pos-neg", (3+VLOOKUP($B186,'Results-formatted 060121'!$A:$AJ,(AD$3+2),FALSE)), VLOOKUP($B186,'Results-formatted 060121'!$A:$AJ,(AD$3+2),FALSE)))</f>
        <v>1</v>
      </c>
      <c r="AE186" s="95">
        <f>IF($C186 = "neg", (($D186+1) - VLOOKUP($B186,'Results-formatted 060121'!$A:$AJ,(AE$3+2),FALSE)), IF($C186 = "pos-neg", (3+VLOOKUP($B186,'Results-formatted 060121'!$A:$AJ,(AE$3+2),FALSE)), VLOOKUP($B186,'Results-formatted 060121'!$A:$AJ,(AE$3+2),FALSE)))</f>
        <v>2</v>
      </c>
      <c r="AF186" s="95">
        <f>IF($C186 = "neg", (($D186+1) - VLOOKUP($B186,'Results-formatted 060121'!$A:$AJ,(AF$3+2),FALSE)), IF($C186 = "pos-neg", (3+VLOOKUP($B186,'Results-formatted 060121'!$A:$AJ,(AF$3+2),FALSE)), VLOOKUP($B186,'Results-formatted 060121'!$A:$AJ,(AF$3+2),FALSE)))</f>
        <v>1</v>
      </c>
      <c r="AG186" s="95">
        <f>IF($C186 = "neg", (($D186+1) - VLOOKUP($B186,'Results-formatted 060121'!$A:$AJ,(AG$3+2),FALSE)), IF($C186 = "pos-neg", (3+VLOOKUP($B186,'Results-formatted 060121'!$A:$AJ,(AG$3+2),FALSE)), VLOOKUP($B186,'Results-formatted 060121'!$A:$AJ,(AG$3+2),FALSE)))</f>
        <v>3</v>
      </c>
      <c r="AH186" s="95">
        <f>IF($C186 = "neg", (($D186+1) - VLOOKUP($B186,'Results-formatted 060121'!$A:$AJ,(AH$3+2),FALSE)), IF($C186 = "pos-neg", (3+VLOOKUP($B186,'Results-formatted 060121'!$A:$AJ,(AH$3+2),FALSE)), VLOOKUP($B186,'Results-formatted 060121'!$A:$AJ,(AH$3+2),FALSE)))</f>
        <v>2</v>
      </c>
      <c r="AI186" s="95">
        <f>IF($C186 = "neg", (($D186+1) - VLOOKUP($B186,'Results-formatted 060121'!$A:$AJ,(AI$3+2),FALSE)), IF($C186 = "pos-neg", (3+VLOOKUP($B186,'Results-formatted 060121'!$A:$AJ,(AI$3+2),FALSE)), VLOOKUP($B186,'Results-formatted 060121'!$A:$AJ,(AI$3+2),FALSE)))</f>
        <v>2</v>
      </c>
      <c r="AJ186" s="95">
        <f>IF($C186 = "neg", (($D186+1) - VLOOKUP($B186,'Results-formatted 060121'!$A:$AJ,(AJ$3+2),FALSE)), IF($C186 = "pos-neg", (3+VLOOKUP($B186,'Results-formatted 060121'!$A:$AJ,(AJ$3+2),FALSE)), VLOOKUP($B186,'Results-formatted 060121'!$A:$AJ,(AJ$3+2),FALSE)))</f>
        <v>5</v>
      </c>
      <c r="AK186" s="95">
        <f>IF($C186 = "neg", (($D186+1) - VLOOKUP($B186,'Results-formatted 060121'!$A:$AJ,(AK$3+2),FALSE)), IF($C186 = "pos-neg", (3+VLOOKUP($B186,'Results-formatted 060121'!$A:$AJ,(AK$3+2),FALSE)), VLOOKUP($B186,'Results-formatted 060121'!$A:$AJ,(AK$3+2),FALSE)))</f>
        <v>3</v>
      </c>
      <c r="AL186" s="95">
        <f>IF($C186 = "neg", (($D186+1) - VLOOKUP($B186,'Results-formatted 060121'!$A:$AJ,(AL$3+2),FALSE)), IF($C186 = "pos-neg", (3+VLOOKUP($B186,'Results-formatted 060121'!$A:$AJ,(AL$3+2),FALSE)), VLOOKUP($B186,'Results-formatted 060121'!$A:$AJ,(AL$3+2),FALSE)))</f>
        <v>3</v>
      </c>
      <c r="AM186" s="95">
        <f>IF($C186 = "neg", (($D186+1) - VLOOKUP($B186,'Results-formatted 060121'!$A:AJ,(AM$3+2),FALSE)), IF($C186 = "pos-neg", (3+VLOOKUP($B186,'Results-formatted 060121'!$A:AJ,(AM$3+2),FALSE)), VLOOKUP($B186,'Results-formatted 060121'!$A:AJ,(AM$3+2),FALSE)))</f>
        <v>2</v>
      </c>
      <c r="AN186" s="95">
        <f>IF($C186 = "neg", (($D186+1) - VLOOKUP($B186,'Results-formatted 060121'!$A:AK,(AN$3+2),FALSE)), IF($C186 = "pos-neg", (3+VLOOKUP($B186,'Results-formatted 060121'!$A:AK,(AN$3+2),FALSE)), VLOOKUP($B186,'Results-formatted 060121'!$A:AK,(AN$3+2),FALSE)))</f>
        <v>3</v>
      </c>
      <c r="AO186" s="95">
        <f>IF($C186 = "neg", (($D186+1) - VLOOKUP($B186,'Results-formatted 060121'!$A:AL,(AO$3+2),FALSE)), IF($C186 = "pos-neg", (3+VLOOKUP($B186,'Results-formatted 060121'!$A:AL,(AO$3+2),FALSE)), VLOOKUP($B186,'Results-formatted 060121'!$A:AL,(AO$3+2),FALSE)))</f>
        <v>1</v>
      </c>
      <c r="AP186" s="95">
        <f>IF($C186 = "neg", (($D186+1) - VLOOKUP($B186,'Results-formatted 060121'!$A:AM,(AP$3+2),FALSE)), IF($C186 = "pos-neg", (3+VLOOKUP($B186,'Results-formatted 060121'!$A:AM,(AP$3+2),FALSE)), VLOOKUP($B186,'Results-formatted 060121'!$A:AM,(AP$3+2),FALSE)))</f>
        <v>2</v>
      </c>
      <c r="AQ186" s="95">
        <f>IF($C186 = "neg", (($D186+1) - VLOOKUP($B186,'Results-formatted 060121'!$A:AN,(AQ$3+2),FALSE)), IF($C186 = "pos-neg", (3+VLOOKUP($B186,'Results-formatted 060121'!$A:AN,(AQ$3+2),FALSE)), VLOOKUP($B186,'Results-formatted 060121'!$A:AN,(AQ$3+2),FALSE)))</f>
        <v>3</v>
      </c>
      <c r="AR186" s="95">
        <f>IF($C186 = "neg", (($D186+1) - VLOOKUP($B186,'Results-formatted 060121'!$A:AO,(AR$3+2),FALSE)), IF($C186 = "pos-neg", (3+VLOOKUP($B186,'Results-formatted 060121'!$A:AO,(AR$3+2),FALSE)), VLOOKUP($B186,'Results-formatted 060121'!$A:AO,(AR$3+2),FALSE)))</f>
        <v>1</v>
      </c>
      <c r="AS186" s="95">
        <f>IF($C186 = "neg", (($D186+1) - VLOOKUP($B186,'Results-formatted 060121'!$A:AP,(AS$3+2),FALSE)), IF($C186 = "pos-neg", (3+VLOOKUP($B186,'Results-formatted 060121'!$A:AP,(AS$3+2),FALSE)), VLOOKUP($B186,'Results-formatted 060121'!$A:AP,(AS$3+2),FALSE)))</f>
        <v>3</v>
      </c>
      <c r="AT186" s="95">
        <f>IF($C186 = "neg", (($D186+1) - VLOOKUP($B186,'Results-formatted 060121'!$A:AQ,(AT$3+2),FALSE)), IF($C186 = "pos-neg", (3+VLOOKUP($B186,'Results-formatted 060121'!$A:AQ,(AT$3+2),FALSE)), VLOOKUP($B186,'Results-formatted 060121'!$A:AQ,(AT$3+2),FALSE)))</f>
        <v>3</v>
      </c>
      <c r="AU186" s="95">
        <f>IF($C186 = "neg", (($D186+1) - VLOOKUP($B186,'Results-formatted 060121'!$A:AR,(AU$3+2),FALSE)), IF($C186 = "pos-neg", (3+VLOOKUP($B186,'Results-formatted 060121'!$A:AR,(AU$3+2),FALSE)), VLOOKUP($B186,'Results-formatted 060121'!$A:AR,(AU$3+2),FALSE)))</f>
        <v>1</v>
      </c>
      <c r="AV186" s="95">
        <f>IF($C186 = "neg", (($D186+1) - VLOOKUP($B186,'Results-formatted 060121'!$A:AS,(AV$3+2),FALSE)), IF($C186 = "pos-neg", (3+VLOOKUP($B186,'Results-formatted 060121'!$A:AS,(AV$3+2),FALSE)), VLOOKUP($B186,'Results-formatted 060121'!$A:AS,(AV$3+2),FALSE)))</f>
        <v>1</v>
      </c>
      <c r="AW186" s="95">
        <f>IF($C186 = "neg", (($D186+1) - VLOOKUP($B186,'Results-formatted 060121'!$A:AT,(AW$3+2),FALSE)), IF($C186 = "pos-neg", (3+VLOOKUP($B186,'Results-formatted 060121'!$A:AT,(AW$3+2),FALSE)), VLOOKUP($B186,'Results-formatted 060121'!$A:AT,(AW$3+2),FALSE)))</f>
        <v>1</v>
      </c>
      <c r="AX186" s="95">
        <f>IF($C186 = "neg", (($D186+1) - VLOOKUP($B186,'Results-formatted 060121'!$A:AU,(AX$3+2),FALSE)), IF($C186 = "pos-neg", (3+VLOOKUP($B186,'Results-formatted 060121'!$A:AU,(AX$3+2),FALSE)), VLOOKUP($B186,'Results-formatted 060121'!$A:AU,(AX$3+2),FALSE)))</f>
        <v>1</v>
      </c>
      <c r="AY186" s="95">
        <f>IF($C186 = "neg", (($D186+1) - VLOOKUP($B186,'Results-formatted 060121'!$A:AV,(AY$3+2),FALSE)), IF($C186 = "pos-neg", (3+VLOOKUP($B186,'Results-formatted 060121'!$A:AV,(AY$3+2),FALSE)), VLOOKUP($B186,'Results-formatted 060121'!$A:AV,(AY$3+2),FALSE)))</f>
        <v>3</v>
      </c>
      <c r="AZ186" s="95">
        <f>IF($C186 = "neg", (($D186+1) - VLOOKUP($B186,'Results-formatted 060121'!$A:AW,(AZ$3+2),FALSE)), IF($C186 = "pos-neg", (3+VLOOKUP($B186,'Results-formatted 060121'!$A:AW,(AZ$3+2),FALSE)), VLOOKUP($B186,'Results-formatted 060121'!$A:AW,(AZ$3+2),FALSE)))</f>
        <v>1</v>
      </c>
      <c r="BA186" s="95">
        <f>IF($C186 = "neg", (($D186+1) - VLOOKUP($B186,'Results-formatted 060121'!$A:AX,(BA$3+2),FALSE)), IF($C186 = "pos-neg", (3+VLOOKUP($B186,'Results-formatted 060121'!$A:AX,(BA$3+2),FALSE)), VLOOKUP($B186,'Results-formatted 060121'!$A:AX,(BA$3+2),FALSE)))</f>
        <v>1</v>
      </c>
      <c r="BB186" s="95">
        <f>IF($C186 = "neg", (($D186+1) - VLOOKUP($B186,'Results-formatted 060121'!$A:AY,(BB$3+2),FALSE)), IF($C186 = "pos-neg", (3+VLOOKUP($B186,'Results-formatted 060121'!$A:AY,(BB$3+2),FALSE)), VLOOKUP($B186,'Results-formatted 060121'!$A:AY,(BB$3+2),FALSE)))</f>
        <v>2</v>
      </c>
      <c r="BC186" s="95">
        <f>IF($C186 = "neg", (($D186+1) - VLOOKUP($B186,'Results-formatted 060121'!$A:AZ,(BC$3+2),FALSE)), IF($C186 = "pos-neg", (3+VLOOKUP($B186,'Results-formatted 060121'!$A:AZ,(BC$3+2),FALSE)), VLOOKUP($B186,'Results-formatted 060121'!$A:AZ,(BC$3+2),FALSE)))</f>
        <v>3</v>
      </c>
      <c r="BD186" s="95">
        <f>IF($C186 = "neg", (($D186+1) - VLOOKUP($B186,'Results-formatted 060121'!$A:BA,(BD$3+2),FALSE)), IF($C186 = "pos-neg", (3+VLOOKUP($B186,'Results-formatted 060121'!$A:BA,(BD$3+2),FALSE)), VLOOKUP($B186,'Results-formatted 060121'!$A:BA,(BD$3+2),FALSE)))</f>
        <v>2</v>
      </c>
      <c r="BE186" s="95">
        <f>IF($C186 = "neg", (($D186+1) - VLOOKUP($B186,'Results-formatted 060121'!$A:BB,(BE$3+2),FALSE)), IF($C186 = "pos-neg", (3+VLOOKUP($B186,'Results-formatted 060121'!$A:BB,(BE$3+2),FALSE)), VLOOKUP($B186,'Results-formatted 060121'!$A:BB,(BE$3+2),FALSE)))</f>
        <v>1</v>
      </c>
      <c r="BF186" s="95">
        <f>IF($C186 = "neg", (($D186+1) - VLOOKUP($B186,'Results-formatted 060121'!$A:BC,(BF$3+2),FALSE)), IF($C186 = "pos-neg", (3+VLOOKUP($B186,'Results-formatted 060121'!$A:BC,(BF$3+2),FALSE)), VLOOKUP($B186,'Results-formatted 060121'!$A:BC,(BF$3+2),FALSE)))</f>
        <v>1</v>
      </c>
      <c r="BG186" s="95">
        <f>IF($C186 = "neg", (($D186+1) - VLOOKUP($B186,'Results-formatted 060121'!$A:BD,(BG$3+2),FALSE)), IF($C186 = "pos-neg", (3+VLOOKUP($B186,'Results-formatted 060121'!$A:BD,(BG$3+2),FALSE)), VLOOKUP($B186,'Results-formatted 060121'!$A:BD,(BG$3+2),FALSE)))</f>
        <v>1</v>
      </c>
      <c r="BH186" s="95">
        <f>IF($C186 = "neg", (($D186+1) - VLOOKUP($B186,'Results-formatted 060121'!$A:BE,(BH$3+2),FALSE)), IF($C186 = "pos-neg", (3+VLOOKUP($B186,'Results-formatted 060121'!$A:BE,(BH$3+2),FALSE)), VLOOKUP($B186,'Results-formatted 060121'!$A:BE,(BH$3+2),FALSE)))</f>
        <v>1</v>
      </c>
      <c r="BI186" s="95">
        <f>IF($C186 = "neg", (($D186+1) - VLOOKUP($B186,'Results-formatted 060121'!$A:BF,(BI$3+2),FALSE)), IF($C186 = "pos-neg", (3+VLOOKUP($B186,'Results-formatted 060121'!$A:BF,(BI$3+2),FALSE)), VLOOKUP($B186,'Results-formatted 060121'!$A:BF,(BI$3+2),FALSE)))</f>
        <v>1</v>
      </c>
      <c r="BJ186" s="95">
        <f>IF($C186 = "neg", (($D186+1) - VLOOKUP($B186,'Results-formatted 060121'!$A:BG,(BJ$3+2),FALSE)), IF($C186 = "pos-neg", (3+VLOOKUP($B186,'Results-formatted 060121'!$A:BG,(BJ$3+2),FALSE)), VLOOKUP($B186,'Results-formatted 060121'!$A:BG,(BJ$3+2),FALSE)))</f>
        <v>2</v>
      </c>
      <c r="BK186" s="95">
        <f>IF($C186 = "neg", (($D186+1) - VLOOKUP($B186,'Results-formatted 060121'!$A:BH,(BK$3+2),FALSE)), IF($C186 = "pos-neg", (3+VLOOKUP($B186,'Results-formatted 060121'!$A:BH,(BK$3+2),FALSE)), VLOOKUP($B186,'Results-formatted 060121'!$A:BH,(BK$3+2),FALSE)))</f>
        <v>2</v>
      </c>
      <c r="BL186" s="95">
        <f>IF($C186 = "neg", (($D186+1) - VLOOKUP($B186,'Results-formatted 060121'!$A:BI,(BL$3+2),FALSE)), IF($C186 = "pos-neg", (3+VLOOKUP($B186,'Results-formatted 060121'!$A:BI,(BL$3+2),FALSE)), VLOOKUP($B186,'Results-formatted 060121'!$A:BI,(BL$3+2),FALSE)))</f>
        <v>1</v>
      </c>
      <c r="BM186" s="95">
        <f>IF($C186 = "neg", (($D186+1) - VLOOKUP($B186,'Results-formatted 060121'!$A:BJ,(BM$3+2),FALSE)), IF($C186 = "pos-neg", (3+VLOOKUP($B186,'Results-formatted 060121'!$A:BJ,(BM$3+2),FALSE)), VLOOKUP($B186,'Results-formatted 060121'!$A:BJ,(BM$3+2),FALSE)))</f>
        <v>3</v>
      </c>
      <c r="BN186" s="95"/>
      <c r="BO186" s="95"/>
      <c r="BP186" s="95"/>
      <c r="BQ186" s="95"/>
      <c r="BR186" s="95"/>
      <c r="BS186" s="95"/>
      <c r="BT186" s="95"/>
      <c r="BU186" s="95"/>
      <c r="BV186" s="95"/>
      <c r="BW186" s="95"/>
      <c r="BX186" s="95"/>
      <c r="BY186" s="95"/>
      <c r="BZ186" s="95"/>
      <c r="CA186" s="95"/>
      <c r="CB186" s="95"/>
      <c r="CC186" s="95"/>
      <c r="CD186" s="99"/>
      <c r="CE186" s="25">
        <f t="shared" si="250"/>
        <v>2.1</v>
      </c>
      <c r="CF186" s="25">
        <f t="shared" si="258"/>
        <v>1.1453664945246393</v>
      </c>
    </row>
    <row r="187" spans="2:84" ht="42" x14ac:dyDescent="0.15">
      <c r="B187" s="84" t="s">
        <v>499</v>
      </c>
      <c r="C187" s="86" t="s">
        <v>224</v>
      </c>
      <c r="D187" s="2">
        <v>5</v>
      </c>
      <c r="E187" s="14" t="s">
        <v>978</v>
      </c>
      <c r="F187" s="95">
        <f>IF($C187 = "neg", (($D187+1) - VLOOKUP($B187,'Results-formatted 060121'!$A:$AJ,(F$3+2),FALSE)), IF($C187 = "pos-neg", (3+VLOOKUP($B187,'Results-formatted 060121'!$A:$AJ,(F$3+2),FALSE)), VLOOKUP($B187,'Results-formatted 060121'!$A:$AJ,(F$3+2),FALSE)))</f>
        <v>3</v>
      </c>
      <c r="G187" s="95">
        <f>IF($C187 = "neg", (($D187+1) - VLOOKUP($B187,'Results-formatted 060121'!$A:$AJ,(G$3+2),FALSE)), IF($C187 = "pos-neg", (3+VLOOKUP($B187,'Results-formatted 060121'!$A:$AJ,(G$3+2),FALSE)), VLOOKUP($B187,'Results-formatted 060121'!$A:$AJ,(G$3+2),FALSE)))</f>
        <v>3</v>
      </c>
      <c r="H187" s="95">
        <f>IF($C187 = "neg", (($D187+1) - VLOOKUP($B187,'Results-formatted 060121'!$A:$AJ,(H$3+2),FALSE)), IF($C187 = "pos-neg", (3+VLOOKUP($B187,'Results-formatted 060121'!$A:$AJ,(H$3+2),FALSE)), VLOOKUP($B187,'Results-formatted 060121'!$A:$AJ,(H$3+2),FALSE)))</f>
        <v>4</v>
      </c>
      <c r="I187" s="95">
        <f>IF($C187 = "neg", (($D187+1) - VLOOKUP($B187,'Results-formatted 060121'!$A:$AJ,(I$3+2),FALSE)), IF($C187 = "pos-neg", (3+VLOOKUP($B187,'Results-formatted 060121'!$A:$AJ,(I$3+2),FALSE)), VLOOKUP($B187,'Results-formatted 060121'!$A:$AJ,(I$3+2),FALSE)))</f>
        <v>3</v>
      </c>
      <c r="J187" s="95">
        <f>IF($C187 = "neg", (($D187+1) - VLOOKUP($B187,'Results-formatted 060121'!$A:$AJ,(J$3+2),FALSE)), IF($C187 = "pos-neg", (3+VLOOKUP($B187,'Results-formatted 060121'!$A:$AJ,(J$3+2),FALSE)), VLOOKUP($B187,'Results-formatted 060121'!$A:$AJ,(J$3+2),FALSE)))</f>
        <v>4</v>
      </c>
      <c r="K187" s="95">
        <f>IF($C187 = "neg", (($D187+1) - VLOOKUP($B187,'Results-formatted 060121'!$A:$AJ,(K$3+2),FALSE)), IF($C187 = "pos-neg", (3+VLOOKUP($B187,'Results-formatted 060121'!$A:$AJ,(K$3+2),FALSE)), VLOOKUP($B187,'Results-formatted 060121'!$A:$AJ,(K$3+2),FALSE)))</f>
        <v>3</v>
      </c>
      <c r="L187" s="95">
        <f>IF($C187 = "neg", (($D187+1) - VLOOKUP($B187,'Results-formatted 060121'!$A:$AJ,(L$3+2),FALSE)), IF($C187 = "pos-neg", (3+VLOOKUP($B187,'Results-formatted 060121'!$A:$AJ,(L$3+2),FALSE)), VLOOKUP($B187,'Results-formatted 060121'!$A:$AJ,(L$3+2),FALSE)))</f>
        <v>1</v>
      </c>
      <c r="M187" s="95">
        <f>IF($C187 = "neg", (($D187+1) - VLOOKUP($B187,'Results-formatted 060121'!$A:$AJ,(M$3+2),FALSE)), IF($C187 = "pos-neg", (3+VLOOKUP($B187,'Results-formatted 060121'!$A:$AJ,(M$3+2),FALSE)), VLOOKUP($B187,'Results-formatted 060121'!$A:$AJ,(M$3+2),FALSE)))</f>
        <v>2</v>
      </c>
      <c r="N187" s="95">
        <f>IF($C187 = "neg", (($D187+1) - VLOOKUP($B187,'Results-formatted 060121'!$A:$AJ,(N$3+2),FALSE)), IF($C187 = "pos-neg", (3+VLOOKUP($B187,'Results-formatted 060121'!$A:$AJ,(N$3+2),FALSE)), VLOOKUP($B187,'Results-formatted 060121'!$A:$AJ,(N$3+2),FALSE)))</f>
        <v>3</v>
      </c>
      <c r="O187" s="95">
        <f>IF($C187 = "neg", (($D187+1) - VLOOKUP($B187,'Results-formatted 060121'!$A:$AJ,(O$3+2),FALSE)), IF($C187 = "pos-neg", (3+VLOOKUP($B187,'Results-formatted 060121'!$A:$AJ,(O$3+2),FALSE)), VLOOKUP($B187,'Results-formatted 060121'!$A:$AJ,(O$3+2),FALSE)))</f>
        <v>3</v>
      </c>
      <c r="P187" s="95">
        <f>IF($C187 = "neg", (($D187+1) - VLOOKUP($B187,'Results-formatted 060121'!$A:$AJ,(P$3+2),FALSE)), IF($C187 = "pos-neg", (3+VLOOKUP($B187,'Results-formatted 060121'!$A:$AJ,(P$3+2),FALSE)), VLOOKUP($B187,'Results-formatted 060121'!$A:$AJ,(P$3+2),FALSE)))</f>
        <v>3</v>
      </c>
      <c r="Q187" s="95">
        <f>IF($C187 = "neg", (($D187+1) - VLOOKUP($B187,'Results-formatted 060121'!$A:$AJ,(Q$3+2),FALSE)), IF($C187 = "pos-neg", (3+VLOOKUP($B187,'Results-formatted 060121'!$A:$AJ,(Q$3+2),FALSE)), VLOOKUP($B187,'Results-formatted 060121'!$A:$AJ,(Q$3+2),FALSE)))</f>
        <v>3</v>
      </c>
      <c r="R187" s="95">
        <f>IF($C187 = "neg", (($D187+1) - VLOOKUP($B187,'Results-formatted 060121'!$A:$AJ,(R$3+2),FALSE)), IF($C187 = "pos-neg", (3+VLOOKUP($B187,'Results-formatted 060121'!$A:$AJ,(R$3+2),FALSE)), VLOOKUP($B187,'Results-formatted 060121'!$A:$AJ,(R$3+2),FALSE)))</f>
        <v>1</v>
      </c>
      <c r="S187" s="95">
        <f>IF($C187 = "neg", (($D187+1) - VLOOKUP($B187,'Results-formatted 060121'!$A:$AJ,(S$3+2),FALSE)), IF($C187 = "pos-neg", (3+VLOOKUP($B187,'Results-formatted 060121'!$A:$AJ,(S$3+2),FALSE)), VLOOKUP($B187,'Results-formatted 060121'!$A:$AJ,(S$3+2),FALSE)))</f>
        <v>3</v>
      </c>
      <c r="T187" s="95">
        <f>IF($C187 = "neg", (($D187+1) - VLOOKUP($B187,'Results-formatted 060121'!$A:$AJ,(T$3+2),FALSE)), IF($C187 = "pos-neg", (3+VLOOKUP($B187,'Results-formatted 060121'!$A:$AJ,(T$3+2),FALSE)), VLOOKUP($B187,'Results-formatted 060121'!$A:$AJ,(T$3+2),FALSE)))</f>
        <v>1</v>
      </c>
      <c r="U187" s="95">
        <f>IF($C187 = "neg", (($D187+1) - VLOOKUP($B187,'Results-formatted 060121'!$A:$AJ,(U$3+2),FALSE)), IF($C187 = "pos-neg", (3+VLOOKUP($B187,'Results-formatted 060121'!$A:$AJ,(U$3+2),FALSE)), VLOOKUP($B187,'Results-formatted 060121'!$A:$AJ,(U$3+2),FALSE)))</f>
        <v>5</v>
      </c>
      <c r="V187" s="95">
        <f>IF($C187 = "neg", (($D187+1) - VLOOKUP($B187,'Results-formatted 060121'!$A:$AJ,(V$3+2),FALSE)), IF($C187 = "pos-neg", (3+VLOOKUP($B187,'Results-formatted 060121'!$A:$AJ,(V$3+2),FALSE)), VLOOKUP($B187,'Results-formatted 060121'!$A:$AJ,(V$3+2),FALSE)))</f>
        <v>4</v>
      </c>
      <c r="W187" s="95">
        <f>IF($C187 = "neg", (($D187+1) - VLOOKUP($B187,'Results-formatted 060121'!$A:$AJ,(W$3+2),FALSE)), IF($C187 = "pos-neg", (3+VLOOKUP($B187,'Results-formatted 060121'!$A:$AJ,(W$3+2),FALSE)), VLOOKUP($B187,'Results-formatted 060121'!$A:$AJ,(W$3+2),FALSE)))</f>
        <v>2</v>
      </c>
      <c r="X187" s="95">
        <f>IF($C187 = "neg", (($D187+1) - VLOOKUP($B187,'Results-formatted 060121'!$A:$AJ,(X$3+2),FALSE)), IF($C187 = "pos-neg", (3+VLOOKUP($B187,'Results-formatted 060121'!$A:$AJ,(X$3+2),FALSE)), VLOOKUP($B187,'Results-formatted 060121'!$A:$AJ,(X$3+2),FALSE)))</f>
        <v>4</v>
      </c>
      <c r="Y187" s="95">
        <f>IF($C187 = "neg", (($D187+1) - VLOOKUP($B187,'Results-formatted 060121'!$A:$AJ,(Y$3+2),FALSE)), IF($C187 = "pos-neg", (3+VLOOKUP($B187,'Results-formatted 060121'!$A:$AJ,(Y$3+2),FALSE)), VLOOKUP($B187,'Results-formatted 060121'!$A:$AJ,(Y$3+2),FALSE)))</f>
        <v>3</v>
      </c>
      <c r="Z187" s="95">
        <f>IF($C187 = "neg", (($D187+1) - VLOOKUP($B187,'Results-formatted 060121'!$A:$AJ,(Z$3+2),FALSE)), IF($C187 = "pos-neg", (3+VLOOKUP($B187,'Results-formatted 060121'!$A:$AJ,(Z$3+2),FALSE)), VLOOKUP($B187,'Results-formatted 060121'!$A:$AJ,(Z$3+2),FALSE)))</f>
        <v>2</v>
      </c>
      <c r="AA187" s="95">
        <f>IF($C187 = "neg", (($D187+1) - VLOOKUP($B187,'Results-formatted 060121'!$A:$AJ,(AA$3+2),FALSE)), IF($C187 = "pos-neg", (3+VLOOKUP($B187,'Results-formatted 060121'!$A:$AJ,(AA$3+2),FALSE)), VLOOKUP($B187,'Results-formatted 060121'!$A:$AJ,(AA$3+2),FALSE)))</f>
        <v>1</v>
      </c>
      <c r="AB187" s="95">
        <f>IF($C187 = "neg", (($D187+1) - VLOOKUP($B187,'Results-formatted 060121'!$A:$AJ,(AB$3+2),FALSE)), IF($C187 = "pos-neg", (3+VLOOKUP($B187,'Results-formatted 060121'!$A:$AJ,(AB$3+2),FALSE)), VLOOKUP($B187,'Results-formatted 060121'!$A:$AJ,(AB$3+2),FALSE)))</f>
        <v>2</v>
      </c>
      <c r="AC187" s="95">
        <f>IF($C187 = "neg", (($D187+1) - VLOOKUP($B187,'Results-formatted 060121'!$A:$AJ,(AC$3+2),FALSE)), IF($C187 = "pos-neg", (3+VLOOKUP($B187,'Results-formatted 060121'!$A:$AJ,(AC$3+2),FALSE)), VLOOKUP($B187,'Results-formatted 060121'!$A:$AJ,(AC$3+2),FALSE)))</f>
        <v>1</v>
      </c>
      <c r="AD187" s="95">
        <f>IF($C187 = "neg", (($D187+1) - VLOOKUP($B187,'Results-formatted 060121'!$A:$AJ,(AD$3+2),FALSE)), IF($C187 = "pos-neg", (3+VLOOKUP($B187,'Results-formatted 060121'!$A:$AJ,(AD$3+2),FALSE)), VLOOKUP($B187,'Results-formatted 060121'!$A:$AJ,(AD$3+2),FALSE)))</f>
        <v>1</v>
      </c>
      <c r="AE187" s="95">
        <f>IF($C187 = "neg", (($D187+1) - VLOOKUP($B187,'Results-formatted 060121'!$A:$AJ,(AE$3+2),FALSE)), IF($C187 = "pos-neg", (3+VLOOKUP($B187,'Results-formatted 060121'!$A:$AJ,(AE$3+2),FALSE)), VLOOKUP($B187,'Results-formatted 060121'!$A:$AJ,(AE$3+2),FALSE)))</f>
        <v>3</v>
      </c>
      <c r="AF187" s="95">
        <f>IF($C187 = "neg", (($D187+1) - VLOOKUP($B187,'Results-formatted 060121'!$A:$AJ,(AF$3+2),FALSE)), IF($C187 = "pos-neg", (3+VLOOKUP($B187,'Results-formatted 060121'!$A:$AJ,(AF$3+2),FALSE)), VLOOKUP($B187,'Results-formatted 060121'!$A:$AJ,(AF$3+2),FALSE)))</f>
        <v>1</v>
      </c>
      <c r="AG187" s="95">
        <f>IF($C187 = "neg", (($D187+1) - VLOOKUP($B187,'Results-formatted 060121'!$A:$AJ,(AG$3+2),FALSE)), IF($C187 = "pos-neg", (3+VLOOKUP($B187,'Results-formatted 060121'!$A:$AJ,(AG$3+2),FALSE)), VLOOKUP($B187,'Results-formatted 060121'!$A:$AJ,(AG$3+2),FALSE)))</f>
        <v>5</v>
      </c>
      <c r="AH187" s="95">
        <f>IF($C187 = "neg", (($D187+1) - VLOOKUP($B187,'Results-formatted 060121'!$A:$AJ,(AH$3+2),FALSE)), IF($C187 = "pos-neg", (3+VLOOKUP($B187,'Results-formatted 060121'!$A:$AJ,(AH$3+2),FALSE)), VLOOKUP($B187,'Results-formatted 060121'!$A:$AJ,(AH$3+2),FALSE)))</f>
        <v>3</v>
      </c>
      <c r="AI187" s="95">
        <f>IF($C187 = "neg", (($D187+1) - VLOOKUP($B187,'Results-formatted 060121'!$A:$AJ,(AI$3+2),FALSE)), IF($C187 = "pos-neg", (3+VLOOKUP($B187,'Results-formatted 060121'!$A:$AJ,(AI$3+2),FALSE)), VLOOKUP($B187,'Results-formatted 060121'!$A:$AJ,(AI$3+2),FALSE)))</f>
        <v>3</v>
      </c>
      <c r="AJ187" s="95">
        <f>IF($C187 = "neg", (($D187+1) - VLOOKUP($B187,'Results-formatted 060121'!$A:$AJ,(AJ$3+2),FALSE)), IF($C187 = "pos-neg", (3+VLOOKUP($B187,'Results-formatted 060121'!$A:$AJ,(AJ$3+2),FALSE)), VLOOKUP($B187,'Results-formatted 060121'!$A:$AJ,(AJ$3+2),FALSE)))</f>
        <v>5</v>
      </c>
      <c r="AK187" s="95">
        <f>IF($C187 = "neg", (($D187+1) - VLOOKUP($B187,'Results-formatted 060121'!$A:$AJ,(AK$3+2),FALSE)), IF($C187 = "pos-neg", (3+VLOOKUP($B187,'Results-formatted 060121'!$A:$AJ,(AK$3+2),FALSE)), VLOOKUP($B187,'Results-formatted 060121'!$A:$AJ,(AK$3+2),FALSE)))</f>
        <v>3</v>
      </c>
      <c r="AL187" s="95">
        <f>IF($C187 = "neg", (($D187+1) - VLOOKUP($B187,'Results-formatted 060121'!$A:$AJ,(AL$3+2),FALSE)), IF($C187 = "pos-neg", (3+VLOOKUP($B187,'Results-formatted 060121'!$A:$AJ,(AL$3+2),FALSE)), VLOOKUP($B187,'Results-formatted 060121'!$A:$AJ,(AL$3+2),FALSE)))</f>
        <v>3</v>
      </c>
      <c r="AM187" s="95">
        <f>IF($C187 = "neg", (($D187+1) - VLOOKUP($B187,'Results-formatted 060121'!$A:AJ,(AM$3+2),FALSE)), IF($C187 = "pos-neg", (3+VLOOKUP($B187,'Results-formatted 060121'!$A:AJ,(AM$3+2),FALSE)), VLOOKUP($B187,'Results-formatted 060121'!$A:AJ,(AM$3+2),FALSE)))</f>
        <v>2</v>
      </c>
      <c r="AN187" s="95">
        <f>IF($C187 = "neg", (($D187+1) - VLOOKUP($B187,'Results-formatted 060121'!$A:AK,(AN$3+2),FALSE)), IF($C187 = "pos-neg", (3+VLOOKUP($B187,'Results-formatted 060121'!$A:AK,(AN$3+2),FALSE)), VLOOKUP($B187,'Results-formatted 060121'!$A:AK,(AN$3+2),FALSE)))</f>
        <v>4</v>
      </c>
      <c r="AO187" s="95">
        <f>IF($C187 = "neg", (($D187+1) - VLOOKUP($B187,'Results-formatted 060121'!$A:AL,(AO$3+2),FALSE)), IF($C187 = "pos-neg", (3+VLOOKUP($B187,'Results-formatted 060121'!$A:AL,(AO$3+2),FALSE)), VLOOKUP($B187,'Results-formatted 060121'!$A:AL,(AO$3+2),FALSE)))</f>
        <v>3</v>
      </c>
      <c r="AP187" s="95">
        <f>IF($C187 = "neg", (($D187+1) - VLOOKUP($B187,'Results-formatted 060121'!$A:AM,(AP$3+2),FALSE)), IF($C187 = "pos-neg", (3+VLOOKUP($B187,'Results-formatted 060121'!$A:AM,(AP$3+2),FALSE)), VLOOKUP($B187,'Results-formatted 060121'!$A:AM,(AP$3+2),FALSE)))</f>
        <v>2</v>
      </c>
      <c r="AQ187" s="95">
        <f>IF($C187 = "neg", (($D187+1) - VLOOKUP($B187,'Results-formatted 060121'!$A:AN,(AQ$3+2),FALSE)), IF($C187 = "pos-neg", (3+VLOOKUP($B187,'Results-formatted 060121'!$A:AN,(AQ$3+2),FALSE)), VLOOKUP($B187,'Results-formatted 060121'!$A:AN,(AQ$3+2),FALSE)))</f>
        <v>4</v>
      </c>
      <c r="AR187" s="95">
        <f>IF($C187 = "neg", (($D187+1) - VLOOKUP($B187,'Results-formatted 060121'!$A:AO,(AR$3+2),FALSE)), IF($C187 = "pos-neg", (3+VLOOKUP($B187,'Results-formatted 060121'!$A:AO,(AR$3+2),FALSE)), VLOOKUP($B187,'Results-formatted 060121'!$A:AO,(AR$3+2),FALSE)))</f>
        <v>1</v>
      </c>
      <c r="AS187" s="95">
        <f>IF($C187 = "neg", (($D187+1) - VLOOKUP($B187,'Results-formatted 060121'!$A:AP,(AS$3+2),FALSE)), IF($C187 = "pos-neg", (3+VLOOKUP($B187,'Results-formatted 060121'!$A:AP,(AS$3+2),FALSE)), VLOOKUP($B187,'Results-formatted 060121'!$A:AP,(AS$3+2),FALSE)))</f>
        <v>5</v>
      </c>
      <c r="AT187" s="95">
        <f>IF($C187 = "neg", (($D187+1) - VLOOKUP($B187,'Results-formatted 060121'!$A:AQ,(AT$3+2),FALSE)), IF($C187 = "pos-neg", (3+VLOOKUP($B187,'Results-formatted 060121'!$A:AQ,(AT$3+2),FALSE)), VLOOKUP($B187,'Results-formatted 060121'!$A:AQ,(AT$3+2),FALSE)))</f>
        <v>4</v>
      </c>
      <c r="AU187" s="95">
        <f>IF($C187 = "neg", (($D187+1) - VLOOKUP($B187,'Results-formatted 060121'!$A:AR,(AU$3+2),FALSE)), IF($C187 = "pos-neg", (3+VLOOKUP($B187,'Results-formatted 060121'!$A:AR,(AU$3+2),FALSE)), VLOOKUP($B187,'Results-formatted 060121'!$A:AR,(AU$3+2),FALSE)))</f>
        <v>1</v>
      </c>
      <c r="AV187" s="95">
        <f>IF($C187 = "neg", (($D187+1) - VLOOKUP($B187,'Results-formatted 060121'!$A:AS,(AV$3+2),FALSE)), IF($C187 = "pos-neg", (3+VLOOKUP($B187,'Results-formatted 060121'!$A:AS,(AV$3+2),FALSE)), VLOOKUP($B187,'Results-formatted 060121'!$A:AS,(AV$3+2),FALSE)))</f>
        <v>3</v>
      </c>
      <c r="AW187" s="95">
        <f>IF($C187 = "neg", (($D187+1) - VLOOKUP($B187,'Results-formatted 060121'!$A:AT,(AW$3+2),FALSE)), IF($C187 = "pos-neg", (3+VLOOKUP($B187,'Results-formatted 060121'!$A:AT,(AW$3+2),FALSE)), VLOOKUP($B187,'Results-formatted 060121'!$A:AT,(AW$3+2),FALSE)))</f>
        <v>1</v>
      </c>
      <c r="AX187" s="95">
        <f>IF($C187 = "neg", (($D187+1) - VLOOKUP($B187,'Results-formatted 060121'!$A:AU,(AX$3+2),FALSE)), IF($C187 = "pos-neg", (3+VLOOKUP($B187,'Results-formatted 060121'!$A:AU,(AX$3+2),FALSE)), VLOOKUP($B187,'Results-formatted 060121'!$A:AU,(AX$3+2),FALSE)))</f>
        <v>1</v>
      </c>
      <c r="AY187" s="95">
        <f>IF($C187 = "neg", (($D187+1) - VLOOKUP($B187,'Results-formatted 060121'!$A:AV,(AY$3+2),FALSE)), IF($C187 = "pos-neg", (3+VLOOKUP($B187,'Results-formatted 060121'!$A:AV,(AY$3+2),FALSE)), VLOOKUP($B187,'Results-formatted 060121'!$A:AV,(AY$3+2),FALSE)))</f>
        <v>3</v>
      </c>
      <c r="AZ187" s="95">
        <f>IF($C187 = "neg", (($D187+1) - VLOOKUP($B187,'Results-formatted 060121'!$A:AW,(AZ$3+2),FALSE)), IF($C187 = "pos-neg", (3+VLOOKUP($B187,'Results-formatted 060121'!$A:AW,(AZ$3+2),FALSE)), VLOOKUP($B187,'Results-formatted 060121'!$A:AW,(AZ$3+2),FALSE)))</f>
        <v>5</v>
      </c>
      <c r="BA187" s="95">
        <f>IF($C187 = "neg", (($D187+1) - VLOOKUP($B187,'Results-formatted 060121'!$A:AX,(BA$3+2),FALSE)), IF($C187 = "pos-neg", (3+VLOOKUP($B187,'Results-formatted 060121'!$A:AX,(BA$3+2),FALSE)), VLOOKUP($B187,'Results-formatted 060121'!$A:AX,(BA$3+2),FALSE)))</f>
        <v>1</v>
      </c>
      <c r="BB187" s="95">
        <f>IF($C187 = "neg", (($D187+1) - VLOOKUP($B187,'Results-formatted 060121'!$A:AY,(BB$3+2),FALSE)), IF($C187 = "pos-neg", (3+VLOOKUP($B187,'Results-formatted 060121'!$A:AY,(BB$3+2),FALSE)), VLOOKUP($B187,'Results-formatted 060121'!$A:AY,(BB$3+2),FALSE)))</f>
        <v>2</v>
      </c>
      <c r="BC187" s="95">
        <f>IF($C187 = "neg", (($D187+1) - VLOOKUP($B187,'Results-formatted 060121'!$A:AZ,(BC$3+2),FALSE)), IF($C187 = "pos-neg", (3+VLOOKUP($B187,'Results-formatted 060121'!$A:AZ,(BC$3+2),FALSE)), VLOOKUP($B187,'Results-formatted 060121'!$A:AZ,(BC$3+2),FALSE)))</f>
        <v>3</v>
      </c>
      <c r="BD187" s="95">
        <f>IF($C187 = "neg", (($D187+1) - VLOOKUP($B187,'Results-formatted 060121'!$A:BA,(BD$3+2),FALSE)), IF($C187 = "pos-neg", (3+VLOOKUP($B187,'Results-formatted 060121'!$A:BA,(BD$3+2),FALSE)), VLOOKUP($B187,'Results-formatted 060121'!$A:BA,(BD$3+2),FALSE)))</f>
        <v>3</v>
      </c>
      <c r="BE187" s="95">
        <f>IF($C187 = "neg", (($D187+1) - VLOOKUP($B187,'Results-formatted 060121'!$A:BB,(BE$3+2),FALSE)), IF($C187 = "pos-neg", (3+VLOOKUP($B187,'Results-formatted 060121'!$A:BB,(BE$3+2),FALSE)), VLOOKUP($B187,'Results-formatted 060121'!$A:BB,(BE$3+2),FALSE)))</f>
        <v>1</v>
      </c>
      <c r="BF187" s="95">
        <f>IF($C187 = "neg", (($D187+1) - VLOOKUP($B187,'Results-formatted 060121'!$A:BC,(BF$3+2),FALSE)), IF($C187 = "pos-neg", (3+VLOOKUP($B187,'Results-formatted 060121'!$A:BC,(BF$3+2),FALSE)), VLOOKUP($B187,'Results-formatted 060121'!$A:BC,(BF$3+2),FALSE)))</f>
        <v>1</v>
      </c>
      <c r="BG187" s="95">
        <f>IF($C187 = "neg", (($D187+1) - VLOOKUP($B187,'Results-formatted 060121'!$A:BD,(BG$3+2),FALSE)), IF($C187 = "pos-neg", (3+VLOOKUP($B187,'Results-formatted 060121'!$A:BD,(BG$3+2),FALSE)), VLOOKUP($B187,'Results-formatted 060121'!$A:BD,(BG$3+2),FALSE)))</f>
        <v>3</v>
      </c>
      <c r="BH187" s="95">
        <f>IF($C187 = "neg", (($D187+1) - VLOOKUP($B187,'Results-formatted 060121'!$A:BE,(BH$3+2),FALSE)), IF($C187 = "pos-neg", (3+VLOOKUP($B187,'Results-formatted 060121'!$A:BE,(BH$3+2),FALSE)), VLOOKUP($B187,'Results-formatted 060121'!$A:BE,(BH$3+2),FALSE)))</f>
        <v>1</v>
      </c>
      <c r="BI187" s="95">
        <f>IF($C187 = "neg", (($D187+1) - VLOOKUP($B187,'Results-formatted 060121'!$A:BF,(BI$3+2),FALSE)), IF($C187 = "pos-neg", (3+VLOOKUP($B187,'Results-formatted 060121'!$A:BF,(BI$3+2),FALSE)), VLOOKUP($B187,'Results-formatted 060121'!$A:BF,(BI$3+2),FALSE)))</f>
        <v>5</v>
      </c>
      <c r="BJ187" s="95">
        <f>IF($C187 = "neg", (($D187+1) - VLOOKUP($B187,'Results-formatted 060121'!$A:BG,(BJ$3+2),FALSE)), IF($C187 = "pos-neg", (3+VLOOKUP($B187,'Results-formatted 060121'!$A:BG,(BJ$3+2),FALSE)), VLOOKUP($B187,'Results-formatted 060121'!$A:BG,(BJ$3+2),FALSE)))</f>
        <v>1</v>
      </c>
      <c r="BK187" s="95">
        <f>IF($C187 = "neg", (($D187+1) - VLOOKUP($B187,'Results-formatted 060121'!$A:BH,(BK$3+2),FALSE)), IF($C187 = "pos-neg", (3+VLOOKUP($B187,'Results-formatted 060121'!$A:BH,(BK$3+2),FALSE)), VLOOKUP($B187,'Results-formatted 060121'!$A:BH,(BK$3+2),FALSE)))</f>
        <v>4</v>
      </c>
      <c r="BL187" s="95">
        <f>IF($C187 = "neg", (($D187+1) - VLOOKUP($B187,'Results-formatted 060121'!$A:BI,(BL$3+2),FALSE)), IF($C187 = "pos-neg", (3+VLOOKUP($B187,'Results-formatted 060121'!$A:BI,(BL$3+2),FALSE)), VLOOKUP($B187,'Results-formatted 060121'!$A:BI,(BL$3+2),FALSE)))</f>
        <v>1</v>
      </c>
      <c r="BM187" s="95">
        <f>IF($C187 = "neg", (($D187+1) - VLOOKUP($B187,'Results-formatted 060121'!$A:BJ,(BM$3+2),FALSE)), IF($C187 = "pos-neg", (3+VLOOKUP($B187,'Results-formatted 060121'!$A:BJ,(BM$3+2),FALSE)), VLOOKUP($B187,'Results-formatted 060121'!$A:BJ,(BM$3+2),FALSE)))</f>
        <v>4</v>
      </c>
      <c r="BN187" s="95"/>
      <c r="BO187" s="95"/>
      <c r="BP187" s="95"/>
      <c r="BQ187" s="95"/>
      <c r="BR187" s="95"/>
      <c r="BS187" s="95"/>
      <c r="BT187" s="95"/>
      <c r="BU187" s="95"/>
      <c r="BV187" s="95"/>
      <c r="BW187" s="95"/>
      <c r="BX187" s="95"/>
      <c r="BY187" s="95"/>
      <c r="BZ187" s="95"/>
      <c r="CA187" s="95"/>
      <c r="CB187" s="95"/>
      <c r="CC187" s="95"/>
      <c r="CD187" s="99"/>
      <c r="CE187" s="25">
        <f t="shared" si="250"/>
        <v>2.6666666666666665</v>
      </c>
      <c r="CF187" s="25">
        <f t="shared" si="258"/>
        <v>1.3105396309512296</v>
      </c>
    </row>
    <row r="188" spans="2:84" ht="42" x14ac:dyDescent="0.15">
      <c r="B188" s="84" t="s">
        <v>500</v>
      </c>
      <c r="C188" s="86" t="s">
        <v>224</v>
      </c>
      <c r="D188" s="2">
        <v>5</v>
      </c>
      <c r="E188" s="14" t="s">
        <v>979</v>
      </c>
      <c r="F188" s="95">
        <f>IF($C188 = "neg", (($D188+1) - VLOOKUP($B188,'Results-formatted 060121'!$A:$AJ,(F$3+2),FALSE)), IF($C188 = "pos-neg", (3+VLOOKUP($B188,'Results-formatted 060121'!$A:$AJ,(F$3+2),FALSE)), VLOOKUP($B188,'Results-formatted 060121'!$A:$AJ,(F$3+2),FALSE)))</f>
        <v>3</v>
      </c>
      <c r="G188" s="95">
        <f>IF($C188 = "neg", (($D188+1) - VLOOKUP($B188,'Results-formatted 060121'!$A:$AJ,(G$3+2),FALSE)), IF($C188 = "pos-neg", (3+VLOOKUP($B188,'Results-formatted 060121'!$A:$AJ,(G$3+2),FALSE)), VLOOKUP($B188,'Results-formatted 060121'!$A:$AJ,(G$3+2),FALSE)))</f>
        <v>3</v>
      </c>
      <c r="H188" s="95">
        <f>IF($C188 = "neg", (($D188+1) - VLOOKUP($B188,'Results-formatted 060121'!$A:$AJ,(H$3+2),FALSE)), IF($C188 = "pos-neg", (3+VLOOKUP($B188,'Results-formatted 060121'!$A:$AJ,(H$3+2),FALSE)), VLOOKUP($B188,'Results-formatted 060121'!$A:$AJ,(H$3+2),FALSE)))</f>
        <v>3</v>
      </c>
      <c r="I188" s="95">
        <f>IF($C188 = "neg", (($D188+1) - VLOOKUP($B188,'Results-formatted 060121'!$A:$AJ,(I$3+2),FALSE)), IF($C188 = "pos-neg", (3+VLOOKUP($B188,'Results-formatted 060121'!$A:$AJ,(I$3+2),FALSE)), VLOOKUP($B188,'Results-formatted 060121'!$A:$AJ,(I$3+2),FALSE)))</f>
        <v>2</v>
      </c>
      <c r="J188" s="95">
        <f>IF($C188 = "neg", (($D188+1) - VLOOKUP($B188,'Results-formatted 060121'!$A:$AJ,(J$3+2),FALSE)), IF($C188 = "pos-neg", (3+VLOOKUP($B188,'Results-formatted 060121'!$A:$AJ,(J$3+2),FALSE)), VLOOKUP($B188,'Results-formatted 060121'!$A:$AJ,(J$3+2),FALSE)))</f>
        <v>3</v>
      </c>
      <c r="K188" s="95">
        <f>IF($C188 = "neg", (($D188+1) - VLOOKUP($B188,'Results-formatted 060121'!$A:$AJ,(K$3+2),FALSE)), IF($C188 = "pos-neg", (3+VLOOKUP($B188,'Results-formatted 060121'!$A:$AJ,(K$3+2),FALSE)), VLOOKUP($B188,'Results-formatted 060121'!$A:$AJ,(K$3+2),FALSE)))</f>
        <v>3</v>
      </c>
      <c r="L188" s="95">
        <f>IF($C188 = "neg", (($D188+1) - VLOOKUP($B188,'Results-formatted 060121'!$A:$AJ,(L$3+2),FALSE)), IF($C188 = "pos-neg", (3+VLOOKUP($B188,'Results-formatted 060121'!$A:$AJ,(L$3+2),FALSE)), VLOOKUP($B188,'Results-formatted 060121'!$A:$AJ,(L$3+2),FALSE)))</f>
        <v>1</v>
      </c>
      <c r="M188" s="95">
        <f>IF($C188 = "neg", (($D188+1) - VLOOKUP($B188,'Results-formatted 060121'!$A:$AJ,(M$3+2),FALSE)), IF($C188 = "pos-neg", (3+VLOOKUP($B188,'Results-formatted 060121'!$A:$AJ,(M$3+2),FALSE)), VLOOKUP($B188,'Results-formatted 060121'!$A:$AJ,(M$3+2),FALSE)))</f>
        <v>2</v>
      </c>
      <c r="N188" s="95">
        <f>IF($C188 = "neg", (($D188+1) - VLOOKUP($B188,'Results-formatted 060121'!$A:$AJ,(N$3+2),FALSE)), IF($C188 = "pos-neg", (3+VLOOKUP($B188,'Results-formatted 060121'!$A:$AJ,(N$3+2),FALSE)), VLOOKUP($B188,'Results-formatted 060121'!$A:$AJ,(N$3+2),FALSE)))</f>
        <v>4</v>
      </c>
      <c r="O188" s="95">
        <f>IF($C188 = "neg", (($D188+1) - VLOOKUP($B188,'Results-formatted 060121'!$A:$AJ,(O$3+2),FALSE)), IF($C188 = "pos-neg", (3+VLOOKUP($B188,'Results-formatted 060121'!$A:$AJ,(O$3+2),FALSE)), VLOOKUP($B188,'Results-formatted 060121'!$A:$AJ,(O$3+2),FALSE)))</f>
        <v>3</v>
      </c>
      <c r="P188" s="95">
        <f>IF($C188 = "neg", (($D188+1) - VLOOKUP($B188,'Results-formatted 060121'!$A:$AJ,(P$3+2),FALSE)), IF($C188 = "pos-neg", (3+VLOOKUP($B188,'Results-formatted 060121'!$A:$AJ,(P$3+2),FALSE)), VLOOKUP($B188,'Results-formatted 060121'!$A:$AJ,(P$3+2),FALSE)))</f>
        <v>3</v>
      </c>
      <c r="Q188" s="95">
        <f>IF($C188 = "neg", (($D188+1) - VLOOKUP($B188,'Results-formatted 060121'!$A:$AJ,(Q$3+2),FALSE)), IF($C188 = "pos-neg", (3+VLOOKUP($B188,'Results-formatted 060121'!$A:$AJ,(Q$3+2),FALSE)), VLOOKUP($B188,'Results-formatted 060121'!$A:$AJ,(Q$3+2),FALSE)))</f>
        <v>2</v>
      </c>
      <c r="R188" s="95">
        <f>IF($C188 = "neg", (($D188+1) - VLOOKUP($B188,'Results-formatted 060121'!$A:$AJ,(R$3+2),FALSE)), IF($C188 = "pos-neg", (3+VLOOKUP($B188,'Results-formatted 060121'!$A:$AJ,(R$3+2),FALSE)), VLOOKUP($B188,'Results-formatted 060121'!$A:$AJ,(R$3+2),FALSE)))</f>
        <v>3</v>
      </c>
      <c r="S188" s="95">
        <f>IF($C188 = "neg", (($D188+1) - VLOOKUP($B188,'Results-formatted 060121'!$A:$AJ,(S$3+2),FALSE)), IF($C188 = "pos-neg", (3+VLOOKUP($B188,'Results-formatted 060121'!$A:$AJ,(S$3+2),FALSE)), VLOOKUP($B188,'Results-formatted 060121'!$A:$AJ,(S$3+2),FALSE)))</f>
        <v>4</v>
      </c>
      <c r="T188" s="95">
        <f>IF($C188 = "neg", (($D188+1) - VLOOKUP($B188,'Results-formatted 060121'!$A:$AJ,(T$3+2),FALSE)), IF($C188 = "pos-neg", (3+VLOOKUP($B188,'Results-formatted 060121'!$A:$AJ,(T$3+2),FALSE)), VLOOKUP($B188,'Results-formatted 060121'!$A:$AJ,(T$3+2),FALSE)))</f>
        <v>1</v>
      </c>
      <c r="U188" s="95">
        <f>IF($C188 = "neg", (($D188+1) - VLOOKUP($B188,'Results-formatted 060121'!$A:$AJ,(U$3+2),FALSE)), IF($C188 = "pos-neg", (3+VLOOKUP($B188,'Results-formatted 060121'!$A:$AJ,(U$3+2),FALSE)), VLOOKUP($B188,'Results-formatted 060121'!$A:$AJ,(U$3+2),FALSE)))</f>
        <v>5</v>
      </c>
      <c r="V188" s="95">
        <f>IF($C188 = "neg", (($D188+1) - VLOOKUP($B188,'Results-formatted 060121'!$A:$AJ,(V$3+2),FALSE)), IF($C188 = "pos-neg", (3+VLOOKUP($B188,'Results-formatted 060121'!$A:$AJ,(V$3+2),FALSE)), VLOOKUP($B188,'Results-formatted 060121'!$A:$AJ,(V$3+2),FALSE)))</f>
        <v>2</v>
      </c>
      <c r="W188" s="95">
        <f>IF($C188 = "neg", (($D188+1) - VLOOKUP($B188,'Results-formatted 060121'!$A:$AJ,(W$3+2),FALSE)), IF($C188 = "pos-neg", (3+VLOOKUP($B188,'Results-formatted 060121'!$A:$AJ,(W$3+2),FALSE)), VLOOKUP($B188,'Results-formatted 060121'!$A:$AJ,(W$3+2),FALSE)))</f>
        <v>2</v>
      </c>
      <c r="X188" s="95">
        <f>IF($C188 = "neg", (($D188+1) - VLOOKUP($B188,'Results-formatted 060121'!$A:$AJ,(X$3+2),FALSE)), IF($C188 = "pos-neg", (3+VLOOKUP($B188,'Results-formatted 060121'!$A:$AJ,(X$3+2),FALSE)), VLOOKUP($B188,'Results-formatted 060121'!$A:$AJ,(X$3+2),FALSE)))</f>
        <v>4</v>
      </c>
      <c r="Y188" s="95">
        <f>IF($C188 = "neg", (($D188+1) - VLOOKUP($B188,'Results-formatted 060121'!$A:$AJ,(Y$3+2),FALSE)), IF($C188 = "pos-neg", (3+VLOOKUP($B188,'Results-formatted 060121'!$A:$AJ,(Y$3+2),FALSE)), VLOOKUP($B188,'Results-formatted 060121'!$A:$AJ,(Y$3+2),FALSE)))</f>
        <v>4</v>
      </c>
      <c r="Z188" s="95">
        <f>IF($C188 = "neg", (($D188+1) - VLOOKUP($B188,'Results-formatted 060121'!$A:$AJ,(Z$3+2),FALSE)), IF($C188 = "pos-neg", (3+VLOOKUP($B188,'Results-formatted 060121'!$A:$AJ,(Z$3+2),FALSE)), VLOOKUP($B188,'Results-formatted 060121'!$A:$AJ,(Z$3+2),FALSE)))</f>
        <v>3</v>
      </c>
      <c r="AA188" s="95">
        <f>IF($C188 = "neg", (($D188+1) - VLOOKUP($B188,'Results-formatted 060121'!$A:$AJ,(AA$3+2),FALSE)), IF($C188 = "pos-neg", (3+VLOOKUP($B188,'Results-formatted 060121'!$A:$AJ,(AA$3+2),FALSE)), VLOOKUP($B188,'Results-formatted 060121'!$A:$AJ,(AA$3+2),FALSE)))</f>
        <v>1</v>
      </c>
      <c r="AB188" s="95">
        <f>IF($C188 = "neg", (($D188+1) - VLOOKUP($B188,'Results-formatted 060121'!$A:$AJ,(AB$3+2),FALSE)), IF($C188 = "pos-neg", (3+VLOOKUP($B188,'Results-formatted 060121'!$A:$AJ,(AB$3+2),FALSE)), VLOOKUP($B188,'Results-formatted 060121'!$A:$AJ,(AB$3+2),FALSE)))</f>
        <v>2</v>
      </c>
      <c r="AC188" s="95">
        <f>IF($C188 = "neg", (($D188+1) - VLOOKUP($B188,'Results-formatted 060121'!$A:$AJ,(AC$3+2),FALSE)), IF($C188 = "pos-neg", (3+VLOOKUP($B188,'Results-formatted 060121'!$A:$AJ,(AC$3+2),FALSE)), VLOOKUP($B188,'Results-formatted 060121'!$A:$AJ,(AC$3+2),FALSE)))</f>
        <v>1</v>
      </c>
      <c r="AD188" s="95">
        <f>IF($C188 = "neg", (($D188+1) - VLOOKUP($B188,'Results-formatted 060121'!$A:$AJ,(AD$3+2),FALSE)), IF($C188 = "pos-neg", (3+VLOOKUP($B188,'Results-formatted 060121'!$A:$AJ,(AD$3+2),FALSE)), VLOOKUP($B188,'Results-formatted 060121'!$A:$AJ,(AD$3+2),FALSE)))</f>
        <v>3</v>
      </c>
      <c r="AE188" s="95">
        <f>IF($C188 = "neg", (($D188+1) - VLOOKUP($B188,'Results-formatted 060121'!$A:$AJ,(AE$3+2),FALSE)), IF($C188 = "pos-neg", (3+VLOOKUP($B188,'Results-formatted 060121'!$A:$AJ,(AE$3+2),FALSE)), VLOOKUP($B188,'Results-formatted 060121'!$A:$AJ,(AE$3+2),FALSE)))</f>
        <v>3</v>
      </c>
      <c r="AF188" s="95">
        <f>IF($C188 = "neg", (($D188+1) - VLOOKUP($B188,'Results-formatted 060121'!$A:$AJ,(AF$3+2),FALSE)), IF($C188 = "pos-neg", (3+VLOOKUP($B188,'Results-formatted 060121'!$A:$AJ,(AF$3+2),FALSE)), VLOOKUP($B188,'Results-formatted 060121'!$A:$AJ,(AF$3+2),FALSE)))</f>
        <v>2</v>
      </c>
      <c r="AG188" s="95">
        <f>IF($C188 = "neg", (($D188+1) - VLOOKUP($B188,'Results-formatted 060121'!$A:$AJ,(AG$3+2),FALSE)), IF($C188 = "pos-neg", (3+VLOOKUP($B188,'Results-formatted 060121'!$A:$AJ,(AG$3+2),FALSE)), VLOOKUP($B188,'Results-formatted 060121'!$A:$AJ,(AG$3+2),FALSE)))</f>
        <v>3</v>
      </c>
      <c r="AH188" s="95">
        <f>IF($C188 = "neg", (($D188+1) - VLOOKUP($B188,'Results-formatted 060121'!$A:$AJ,(AH$3+2),FALSE)), IF($C188 = "pos-neg", (3+VLOOKUP($B188,'Results-formatted 060121'!$A:$AJ,(AH$3+2),FALSE)), VLOOKUP($B188,'Results-formatted 060121'!$A:$AJ,(AH$3+2),FALSE)))</f>
        <v>3</v>
      </c>
      <c r="AI188" s="95">
        <f>IF($C188 = "neg", (($D188+1) - VLOOKUP($B188,'Results-formatted 060121'!$A:$AJ,(AI$3+2),FALSE)), IF($C188 = "pos-neg", (3+VLOOKUP($B188,'Results-formatted 060121'!$A:$AJ,(AI$3+2),FALSE)), VLOOKUP($B188,'Results-formatted 060121'!$A:$AJ,(AI$3+2),FALSE)))</f>
        <v>4</v>
      </c>
      <c r="AJ188" s="95">
        <f>IF($C188 = "neg", (($D188+1) - VLOOKUP($B188,'Results-formatted 060121'!$A:$AJ,(AJ$3+2),FALSE)), IF($C188 = "pos-neg", (3+VLOOKUP($B188,'Results-formatted 060121'!$A:$AJ,(AJ$3+2),FALSE)), VLOOKUP($B188,'Results-formatted 060121'!$A:$AJ,(AJ$3+2),FALSE)))</f>
        <v>5</v>
      </c>
      <c r="AK188" s="95">
        <f>IF($C188 = "neg", (($D188+1) - VLOOKUP($B188,'Results-formatted 060121'!$A:$AJ,(AK$3+2),FALSE)), IF($C188 = "pos-neg", (3+VLOOKUP($B188,'Results-formatted 060121'!$A:$AJ,(AK$3+2),FALSE)), VLOOKUP($B188,'Results-formatted 060121'!$A:$AJ,(AK$3+2),FALSE)))</f>
        <v>3</v>
      </c>
      <c r="AL188" s="95">
        <f>IF($C188 = "neg", (($D188+1) - VLOOKUP($B188,'Results-formatted 060121'!$A:$AJ,(AL$3+2),FALSE)), IF($C188 = "pos-neg", (3+VLOOKUP($B188,'Results-formatted 060121'!$A:$AJ,(AL$3+2),FALSE)), VLOOKUP($B188,'Results-formatted 060121'!$A:$AJ,(AL$3+2),FALSE)))</f>
        <v>4</v>
      </c>
      <c r="AM188" s="95">
        <f>IF($C188 = "neg", (($D188+1) - VLOOKUP($B188,'Results-formatted 060121'!$A:AJ,(AM$3+2),FALSE)), IF($C188 = "pos-neg", (3+VLOOKUP($B188,'Results-formatted 060121'!$A:AJ,(AM$3+2),FALSE)), VLOOKUP($B188,'Results-formatted 060121'!$A:AJ,(AM$3+2),FALSE)))</f>
        <v>1</v>
      </c>
      <c r="AN188" s="95">
        <f>IF($C188 = "neg", (($D188+1) - VLOOKUP($B188,'Results-formatted 060121'!$A:AK,(AN$3+2),FALSE)), IF($C188 = "pos-neg", (3+VLOOKUP($B188,'Results-formatted 060121'!$A:AK,(AN$3+2),FALSE)), VLOOKUP($B188,'Results-formatted 060121'!$A:AK,(AN$3+2),FALSE)))</f>
        <v>4</v>
      </c>
      <c r="AO188" s="95">
        <f>IF($C188 = "neg", (($D188+1) - VLOOKUP($B188,'Results-formatted 060121'!$A:AL,(AO$3+2),FALSE)), IF($C188 = "pos-neg", (3+VLOOKUP($B188,'Results-formatted 060121'!$A:AL,(AO$3+2),FALSE)), VLOOKUP($B188,'Results-formatted 060121'!$A:AL,(AO$3+2),FALSE)))</f>
        <v>3</v>
      </c>
      <c r="AP188" s="95">
        <f>IF($C188 = "neg", (($D188+1) - VLOOKUP($B188,'Results-formatted 060121'!$A:AM,(AP$3+2),FALSE)), IF($C188 = "pos-neg", (3+VLOOKUP($B188,'Results-formatted 060121'!$A:AM,(AP$3+2),FALSE)), VLOOKUP($B188,'Results-formatted 060121'!$A:AM,(AP$3+2),FALSE)))</f>
        <v>2</v>
      </c>
      <c r="AQ188" s="95">
        <f>IF($C188 = "neg", (($D188+1) - VLOOKUP($B188,'Results-formatted 060121'!$A:AN,(AQ$3+2),FALSE)), IF($C188 = "pos-neg", (3+VLOOKUP($B188,'Results-formatted 060121'!$A:AN,(AQ$3+2),FALSE)), VLOOKUP($B188,'Results-formatted 060121'!$A:AN,(AQ$3+2),FALSE)))</f>
        <v>2</v>
      </c>
      <c r="AR188" s="95">
        <f>IF($C188 = "neg", (($D188+1) - VLOOKUP($B188,'Results-formatted 060121'!$A:AO,(AR$3+2),FALSE)), IF($C188 = "pos-neg", (3+VLOOKUP($B188,'Results-formatted 060121'!$A:AO,(AR$3+2),FALSE)), VLOOKUP($B188,'Results-formatted 060121'!$A:AO,(AR$3+2),FALSE)))</f>
        <v>1</v>
      </c>
      <c r="AS188" s="95">
        <f>IF($C188 = "neg", (($D188+1) - VLOOKUP($B188,'Results-formatted 060121'!$A:AP,(AS$3+2),FALSE)), IF($C188 = "pos-neg", (3+VLOOKUP($B188,'Results-formatted 060121'!$A:AP,(AS$3+2),FALSE)), VLOOKUP($B188,'Results-formatted 060121'!$A:AP,(AS$3+2),FALSE)))</f>
        <v>4</v>
      </c>
      <c r="AT188" s="95">
        <f>IF($C188 = "neg", (($D188+1) - VLOOKUP($B188,'Results-formatted 060121'!$A:AQ,(AT$3+2),FALSE)), IF($C188 = "pos-neg", (3+VLOOKUP($B188,'Results-formatted 060121'!$A:AQ,(AT$3+2),FALSE)), VLOOKUP($B188,'Results-formatted 060121'!$A:AQ,(AT$3+2),FALSE)))</f>
        <v>3</v>
      </c>
      <c r="AU188" s="95">
        <f>IF($C188 = "neg", (($D188+1) - VLOOKUP($B188,'Results-formatted 060121'!$A:AR,(AU$3+2),FALSE)), IF($C188 = "pos-neg", (3+VLOOKUP($B188,'Results-formatted 060121'!$A:AR,(AU$3+2),FALSE)), VLOOKUP($B188,'Results-formatted 060121'!$A:AR,(AU$3+2),FALSE)))</f>
        <v>1</v>
      </c>
      <c r="AV188" s="95">
        <f>IF($C188 = "neg", (($D188+1) - VLOOKUP($B188,'Results-formatted 060121'!$A:AS,(AV$3+2),FALSE)), IF($C188 = "pos-neg", (3+VLOOKUP($B188,'Results-formatted 060121'!$A:AS,(AV$3+2),FALSE)), VLOOKUP($B188,'Results-formatted 060121'!$A:AS,(AV$3+2),FALSE)))</f>
        <v>3</v>
      </c>
      <c r="AW188" s="95">
        <f>IF($C188 = "neg", (($D188+1) - VLOOKUP($B188,'Results-formatted 060121'!$A:AT,(AW$3+2),FALSE)), IF($C188 = "pos-neg", (3+VLOOKUP($B188,'Results-formatted 060121'!$A:AT,(AW$3+2),FALSE)), VLOOKUP($B188,'Results-formatted 060121'!$A:AT,(AW$3+2),FALSE)))</f>
        <v>1</v>
      </c>
      <c r="AX188" s="95">
        <f>IF($C188 = "neg", (($D188+1) - VLOOKUP($B188,'Results-formatted 060121'!$A:AU,(AX$3+2),FALSE)), IF($C188 = "pos-neg", (3+VLOOKUP($B188,'Results-formatted 060121'!$A:AU,(AX$3+2),FALSE)), VLOOKUP($B188,'Results-formatted 060121'!$A:AU,(AX$3+2),FALSE)))</f>
        <v>1</v>
      </c>
      <c r="AY188" s="95">
        <f>IF($C188 = "neg", (($D188+1) - VLOOKUP($B188,'Results-formatted 060121'!$A:AV,(AY$3+2),FALSE)), IF($C188 = "pos-neg", (3+VLOOKUP($B188,'Results-formatted 060121'!$A:AV,(AY$3+2),FALSE)), VLOOKUP($B188,'Results-formatted 060121'!$A:AV,(AY$3+2),FALSE)))</f>
        <v>4</v>
      </c>
      <c r="AZ188" s="95">
        <f>IF($C188 = "neg", (($D188+1) - VLOOKUP($B188,'Results-formatted 060121'!$A:AW,(AZ$3+2),FALSE)), IF($C188 = "pos-neg", (3+VLOOKUP($B188,'Results-formatted 060121'!$A:AW,(AZ$3+2),FALSE)), VLOOKUP($B188,'Results-formatted 060121'!$A:AW,(AZ$3+2),FALSE)))</f>
        <v>4</v>
      </c>
      <c r="BA188" s="95">
        <f>IF($C188 = "neg", (($D188+1) - VLOOKUP($B188,'Results-formatted 060121'!$A:AX,(BA$3+2),FALSE)), IF($C188 = "pos-neg", (3+VLOOKUP($B188,'Results-formatted 060121'!$A:AX,(BA$3+2),FALSE)), VLOOKUP($B188,'Results-formatted 060121'!$A:AX,(BA$3+2),FALSE)))</f>
        <v>1</v>
      </c>
      <c r="BB188" s="95">
        <f>IF($C188 = "neg", (($D188+1) - VLOOKUP($B188,'Results-formatted 060121'!$A:AY,(BB$3+2),FALSE)), IF($C188 = "pos-neg", (3+VLOOKUP($B188,'Results-formatted 060121'!$A:AY,(BB$3+2),FALSE)), VLOOKUP($B188,'Results-formatted 060121'!$A:AY,(BB$3+2),FALSE)))</f>
        <v>2</v>
      </c>
      <c r="BC188" s="95">
        <f>IF($C188 = "neg", (($D188+1) - VLOOKUP($B188,'Results-formatted 060121'!$A:AZ,(BC$3+2),FALSE)), IF($C188 = "pos-neg", (3+VLOOKUP($B188,'Results-formatted 060121'!$A:AZ,(BC$3+2),FALSE)), VLOOKUP($B188,'Results-formatted 060121'!$A:AZ,(BC$3+2),FALSE)))</f>
        <v>3</v>
      </c>
      <c r="BD188" s="95">
        <f>IF($C188 = "neg", (($D188+1) - VLOOKUP($B188,'Results-formatted 060121'!$A:BA,(BD$3+2),FALSE)), IF($C188 = "pos-neg", (3+VLOOKUP($B188,'Results-formatted 060121'!$A:BA,(BD$3+2),FALSE)), VLOOKUP($B188,'Results-formatted 060121'!$A:BA,(BD$3+2),FALSE)))</f>
        <v>4</v>
      </c>
      <c r="BE188" s="95">
        <f>IF($C188 = "neg", (($D188+1) - VLOOKUP($B188,'Results-formatted 060121'!$A:BB,(BE$3+2),FALSE)), IF($C188 = "pos-neg", (3+VLOOKUP($B188,'Results-formatted 060121'!$A:BB,(BE$3+2),FALSE)), VLOOKUP($B188,'Results-formatted 060121'!$A:BB,(BE$3+2),FALSE)))</f>
        <v>1</v>
      </c>
      <c r="BF188" s="95">
        <f>IF($C188 = "neg", (($D188+1) - VLOOKUP($B188,'Results-formatted 060121'!$A:BC,(BF$3+2),FALSE)), IF($C188 = "pos-neg", (3+VLOOKUP($B188,'Results-formatted 060121'!$A:BC,(BF$3+2),FALSE)), VLOOKUP($B188,'Results-formatted 060121'!$A:BC,(BF$3+2),FALSE)))</f>
        <v>1</v>
      </c>
      <c r="BG188" s="95">
        <f>IF($C188 = "neg", (($D188+1) - VLOOKUP($B188,'Results-formatted 060121'!$A:BD,(BG$3+2),FALSE)), IF($C188 = "pos-neg", (3+VLOOKUP($B188,'Results-formatted 060121'!$A:BD,(BG$3+2),FALSE)), VLOOKUP($B188,'Results-formatted 060121'!$A:BD,(BG$3+2),FALSE)))</f>
        <v>3</v>
      </c>
      <c r="BH188" s="95">
        <f>IF($C188 = "neg", (($D188+1) - VLOOKUP($B188,'Results-formatted 060121'!$A:BE,(BH$3+2),FALSE)), IF($C188 = "pos-neg", (3+VLOOKUP($B188,'Results-formatted 060121'!$A:BE,(BH$3+2),FALSE)), VLOOKUP($B188,'Results-formatted 060121'!$A:BE,(BH$3+2),FALSE)))</f>
        <v>1</v>
      </c>
      <c r="BI188" s="95">
        <f>IF($C188 = "neg", (($D188+1) - VLOOKUP($B188,'Results-formatted 060121'!$A:BF,(BI$3+2),FALSE)), IF($C188 = "pos-neg", (3+VLOOKUP($B188,'Results-formatted 060121'!$A:BF,(BI$3+2),FALSE)), VLOOKUP($B188,'Results-formatted 060121'!$A:BF,(BI$3+2),FALSE)))</f>
        <v>3</v>
      </c>
      <c r="BJ188" s="95">
        <f>IF($C188 = "neg", (($D188+1) - VLOOKUP($B188,'Results-formatted 060121'!$A:BG,(BJ$3+2),FALSE)), IF($C188 = "pos-neg", (3+VLOOKUP($B188,'Results-formatted 060121'!$A:BG,(BJ$3+2),FALSE)), VLOOKUP($B188,'Results-formatted 060121'!$A:BG,(BJ$3+2),FALSE)))</f>
        <v>1</v>
      </c>
      <c r="BK188" s="95">
        <f>IF($C188 = "neg", (($D188+1) - VLOOKUP($B188,'Results-formatted 060121'!$A:BH,(BK$3+2),FALSE)), IF($C188 = "pos-neg", (3+VLOOKUP($B188,'Results-formatted 060121'!$A:BH,(BK$3+2),FALSE)), VLOOKUP($B188,'Results-formatted 060121'!$A:BH,(BK$3+2),FALSE)))</f>
        <v>2</v>
      </c>
      <c r="BL188" s="95">
        <f>IF($C188 = "neg", (($D188+1) - VLOOKUP($B188,'Results-formatted 060121'!$A:BI,(BL$3+2),FALSE)), IF($C188 = "pos-neg", (3+VLOOKUP($B188,'Results-formatted 060121'!$A:BI,(BL$3+2),FALSE)), VLOOKUP($B188,'Results-formatted 060121'!$A:BI,(BL$3+2),FALSE)))</f>
        <v>1</v>
      </c>
      <c r="BM188" s="95">
        <f>IF($C188 = "neg", (($D188+1) - VLOOKUP($B188,'Results-formatted 060121'!$A:BJ,(BM$3+2),FALSE)), IF($C188 = "pos-neg", (3+VLOOKUP($B188,'Results-formatted 060121'!$A:BJ,(BM$3+2),FALSE)), VLOOKUP($B188,'Results-formatted 060121'!$A:BJ,(BM$3+2),FALSE)))</f>
        <v>4</v>
      </c>
      <c r="BN188" s="95"/>
      <c r="BO188" s="95"/>
      <c r="BP188" s="95"/>
      <c r="BQ188" s="95"/>
      <c r="BR188" s="95"/>
      <c r="BS188" s="95"/>
      <c r="BT188" s="95"/>
      <c r="BU188" s="95"/>
      <c r="BV188" s="95"/>
      <c r="BW188" s="95"/>
      <c r="BX188" s="95"/>
      <c r="BY188" s="95"/>
      <c r="BZ188" s="95"/>
      <c r="CA188" s="95"/>
      <c r="CB188" s="95"/>
      <c r="CC188" s="95"/>
      <c r="CD188" s="99"/>
      <c r="CE188" s="25">
        <f t="shared" si="250"/>
        <v>2.5833333333333335</v>
      </c>
      <c r="CF188" s="25">
        <f t="shared" si="258"/>
        <v>1.168682681072817</v>
      </c>
    </row>
    <row r="189" spans="2:84" ht="42" x14ac:dyDescent="0.15">
      <c r="B189" s="84" t="s">
        <v>501</v>
      </c>
      <c r="C189" s="86" t="s">
        <v>224</v>
      </c>
      <c r="D189" s="2">
        <v>5</v>
      </c>
      <c r="E189" s="14" t="s">
        <v>980</v>
      </c>
      <c r="F189" s="95">
        <f>IF($C189 = "neg", (($D189+1) - VLOOKUP($B189,'Results-formatted 060121'!$A:$AJ,(F$3+2),FALSE)), IF($C189 = "pos-neg", (3+VLOOKUP($B189,'Results-formatted 060121'!$A:$AJ,(F$3+2),FALSE)), VLOOKUP($B189,'Results-formatted 060121'!$A:$AJ,(F$3+2),FALSE)))</f>
        <v>3</v>
      </c>
      <c r="G189" s="95">
        <f>IF($C189 = "neg", (($D189+1) - VLOOKUP($B189,'Results-formatted 060121'!$A:$AJ,(G$3+2),FALSE)), IF($C189 = "pos-neg", (3+VLOOKUP($B189,'Results-formatted 060121'!$A:$AJ,(G$3+2),FALSE)), VLOOKUP($B189,'Results-formatted 060121'!$A:$AJ,(G$3+2),FALSE)))</f>
        <v>3</v>
      </c>
      <c r="H189" s="95">
        <f>IF($C189 = "neg", (($D189+1) - VLOOKUP($B189,'Results-formatted 060121'!$A:$AJ,(H$3+2),FALSE)), IF($C189 = "pos-neg", (3+VLOOKUP($B189,'Results-formatted 060121'!$A:$AJ,(H$3+2),FALSE)), VLOOKUP($B189,'Results-formatted 060121'!$A:$AJ,(H$3+2),FALSE)))</f>
        <v>3</v>
      </c>
      <c r="I189" s="95">
        <f>IF($C189 = "neg", (($D189+1) - VLOOKUP($B189,'Results-formatted 060121'!$A:$AJ,(I$3+2),FALSE)), IF($C189 = "pos-neg", (3+VLOOKUP($B189,'Results-formatted 060121'!$A:$AJ,(I$3+2),FALSE)), VLOOKUP($B189,'Results-formatted 060121'!$A:$AJ,(I$3+2),FALSE)))</f>
        <v>1</v>
      </c>
      <c r="J189" s="95">
        <f>IF($C189 = "neg", (($D189+1) - VLOOKUP($B189,'Results-formatted 060121'!$A:$AJ,(J$3+2),FALSE)), IF($C189 = "pos-neg", (3+VLOOKUP($B189,'Results-formatted 060121'!$A:$AJ,(J$3+2),FALSE)), VLOOKUP($B189,'Results-formatted 060121'!$A:$AJ,(J$3+2),FALSE)))</f>
        <v>3</v>
      </c>
      <c r="K189" s="95">
        <f>IF($C189 = "neg", (($D189+1) - VLOOKUP($B189,'Results-formatted 060121'!$A:$AJ,(K$3+2),FALSE)), IF($C189 = "pos-neg", (3+VLOOKUP($B189,'Results-formatted 060121'!$A:$AJ,(K$3+2),FALSE)), VLOOKUP($B189,'Results-formatted 060121'!$A:$AJ,(K$3+2),FALSE)))</f>
        <v>2</v>
      </c>
      <c r="L189" s="95">
        <f>IF($C189 = "neg", (($D189+1) - VLOOKUP($B189,'Results-formatted 060121'!$A:$AJ,(L$3+2),FALSE)), IF($C189 = "pos-neg", (3+VLOOKUP($B189,'Results-formatted 060121'!$A:$AJ,(L$3+2),FALSE)), VLOOKUP($B189,'Results-formatted 060121'!$A:$AJ,(L$3+2),FALSE)))</f>
        <v>1</v>
      </c>
      <c r="M189" s="95">
        <f>IF($C189 = "neg", (($D189+1) - VLOOKUP($B189,'Results-formatted 060121'!$A:$AJ,(M$3+2),FALSE)), IF($C189 = "pos-neg", (3+VLOOKUP($B189,'Results-formatted 060121'!$A:$AJ,(M$3+2),FALSE)), VLOOKUP($B189,'Results-formatted 060121'!$A:$AJ,(M$3+2),FALSE)))</f>
        <v>4</v>
      </c>
      <c r="N189" s="95">
        <f>IF($C189 = "neg", (($D189+1) - VLOOKUP($B189,'Results-formatted 060121'!$A:$AJ,(N$3+2),FALSE)), IF($C189 = "pos-neg", (3+VLOOKUP($B189,'Results-formatted 060121'!$A:$AJ,(N$3+2),FALSE)), VLOOKUP($B189,'Results-formatted 060121'!$A:$AJ,(N$3+2),FALSE)))</f>
        <v>3</v>
      </c>
      <c r="O189" s="95">
        <f>IF($C189 = "neg", (($D189+1) - VLOOKUP($B189,'Results-formatted 060121'!$A:$AJ,(O$3+2),FALSE)), IF($C189 = "pos-neg", (3+VLOOKUP($B189,'Results-formatted 060121'!$A:$AJ,(O$3+2),FALSE)), VLOOKUP($B189,'Results-formatted 060121'!$A:$AJ,(O$3+2),FALSE)))</f>
        <v>3</v>
      </c>
      <c r="P189" s="95">
        <f>IF($C189 = "neg", (($D189+1) - VLOOKUP($B189,'Results-formatted 060121'!$A:$AJ,(P$3+2),FALSE)), IF($C189 = "pos-neg", (3+VLOOKUP($B189,'Results-formatted 060121'!$A:$AJ,(P$3+2),FALSE)), VLOOKUP($B189,'Results-formatted 060121'!$A:$AJ,(P$3+2),FALSE)))</f>
        <v>2</v>
      </c>
      <c r="Q189" s="95">
        <f>IF($C189 = "neg", (($D189+1) - VLOOKUP($B189,'Results-formatted 060121'!$A:$AJ,(Q$3+2),FALSE)), IF($C189 = "pos-neg", (3+VLOOKUP($B189,'Results-formatted 060121'!$A:$AJ,(Q$3+2),FALSE)), VLOOKUP($B189,'Results-formatted 060121'!$A:$AJ,(Q$3+2),FALSE)))</f>
        <v>3</v>
      </c>
      <c r="R189" s="95">
        <f>IF($C189 = "neg", (($D189+1) - VLOOKUP($B189,'Results-formatted 060121'!$A:$AJ,(R$3+2),FALSE)), IF($C189 = "pos-neg", (3+VLOOKUP($B189,'Results-formatted 060121'!$A:$AJ,(R$3+2),FALSE)), VLOOKUP($B189,'Results-formatted 060121'!$A:$AJ,(R$3+2),FALSE)))</f>
        <v>1</v>
      </c>
      <c r="S189" s="95">
        <f>IF($C189 = "neg", (($D189+1) - VLOOKUP($B189,'Results-formatted 060121'!$A:$AJ,(S$3+2),FALSE)), IF($C189 = "pos-neg", (3+VLOOKUP($B189,'Results-formatted 060121'!$A:$AJ,(S$3+2),FALSE)), VLOOKUP($B189,'Results-formatted 060121'!$A:$AJ,(S$3+2),FALSE)))</f>
        <v>3</v>
      </c>
      <c r="T189" s="95">
        <f>IF($C189 = "neg", (($D189+1) - VLOOKUP($B189,'Results-formatted 060121'!$A:$AJ,(T$3+2),FALSE)), IF($C189 = "pos-neg", (3+VLOOKUP($B189,'Results-formatted 060121'!$A:$AJ,(T$3+2),FALSE)), VLOOKUP($B189,'Results-formatted 060121'!$A:$AJ,(T$3+2),FALSE)))</f>
        <v>1</v>
      </c>
      <c r="U189" s="95">
        <f>IF($C189 = "neg", (($D189+1) - VLOOKUP($B189,'Results-formatted 060121'!$A:$AJ,(U$3+2),FALSE)), IF($C189 = "pos-neg", (3+VLOOKUP($B189,'Results-formatted 060121'!$A:$AJ,(U$3+2),FALSE)), VLOOKUP($B189,'Results-formatted 060121'!$A:$AJ,(U$3+2),FALSE)))</f>
        <v>1</v>
      </c>
      <c r="V189" s="95">
        <f>IF($C189 = "neg", (($D189+1) - VLOOKUP($B189,'Results-formatted 060121'!$A:$AJ,(V$3+2),FALSE)), IF($C189 = "pos-neg", (3+VLOOKUP($B189,'Results-formatted 060121'!$A:$AJ,(V$3+2),FALSE)), VLOOKUP($B189,'Results-formatted 060121'!$A:$AJ,(V$3+2),FALSE)))</f>
        <v>1</v>
      </c>
      <c r="W189" s="95">
        <f>IF($C189 = "neg", (($D189+1) - VLOOKUP($B189,'Results-formatted 060121'!$A:$AJ,(W$3+2),FALSE)), IF($C189 = "pos-neg", (3+VLOOKUP($B189,'Results-formatted 060121'!$A:$AJ,(W$3+2),FALSE)), VLOOKUP($B189,'Results-formatted 060121'!$A:$AJ,(W$3+2),FALSE)))</f>
        <v>2</v>
      </c>
      <c r="X189" s="95">
        <f>IF($C189 = "neg", (($D189+1) - VLOOKUP($B189,'Results-formatted 060121'!$A:$AJ,(X$3+2),FALSE)), IF($C189 = "pos-neg", (3+VLOOKUP($B189,'Results-formatted 060121'!$A:$AJ,(X$3+2),FALSE)), VLOOKUP($B189,'Results-formatted 060121'!$A:$AJ,(X$3+2),FALSE)))</f>
        <v>3</v>
      </c>
      <c r="Y189" s="95">
        <f>IF($C189 = "neg", (($D189+1) - VLOOKUP($B189,'Results-formatted 060121'!$A:$AJ,(Y$3+2),FALSE)), IF($C189 = "pos-neg", (3+VLOOKUP($B189,'Results-formatted 060121'!$A:$AJ,(Y$3+2),FALSE)), VLOOKUP($B189,'Results-formatted 060121'!$A:$AJ,(Y$3+2),FALSE)))</f>
        <v>2</v>
      </c>
      <c r="Z189" s="95">
        <f>IF($C189 = "neg", (($D189+1) - VLOOKUP($B189,'Results-formatted 060121'!$A:$AJ,(Z$3+2),FALSE)), IF($C189 = "pos-neg", (3+VLOOKUP($B189,'Results-formatted 060121'!$A:$AJ,(Z$3+2),FALSE)), VLOOKUP($B189,'Results-formatted 060121'!$A:$AJ,(Z$3+2),FALSE)))</f>
        <v>5</v>
      </c>
      <c r="AA189" s="95">
        <f>IF($C189 = "neg", (($D189+1) - VLOOKUP($B189,'Results-formatted 060121'!$A:$AJ,(AA$3+2),FALSE)), IF($C189 = "pos-neg", (3+VLOOKUP($B189,'Results-formatted 060121'!$A:$AJ,(AA$3+2),FALSE)), VLOOKUP($B189,'Results-formatted 060121'!$A:$AJ,(AA$3+2),FALSE)))</f>
        <v>1</v>
      </c>
      <c r="AB189" s="95">
        <f>IF($C189 = "neg", (($D189+1) - VLOOKUP($B189,'Results-formatted 060121'!$A:$AJ,(AB$3+2),FALSE)), IF($C189 = "pos-neg", (3+VLOOKUP($B189,'Results-formatted 060121'!$A:$AJ,(AB$3+2),FALSE)), VLOOKUP($B189,'Results-formatted 060121'!$A:$AJ,(AB$3+2),FALSE)))</f>
        <v>2</v>
      </c>
      <c r="AC189" s="95">
        <f>IF($C189 = "neg", (($D189+1) - VLOOKUP($B189,'Results-formatted 060121'!$A:$AJ,(AC$3+2),FALSE)), IF($C189 = "pos-neg", (3+VLOOKUP($B189,'Results-formatted 060121'!$A:$AJ,(AC$3+2),FALSE)), VLOOKUP($B189,'Results-formatted 060121'!$A:$AJ,(AC$3+2),FALSE)))</f>
        <v>1</v>
      </c>
      <c r="AD189" s="95">
        <f>IF($C189 = "neg", (($D189+1) - VLOOKUP($B189,'Results-formatted 060121'!$A:$AJ,(AD$3+2),FALSE)), IF($C189 = "pos-neg", (3+VLOOKUP($B189,'Results-formatted 060121'!$A:$AJ,(AD$3+2),FALSE)), VLOOKUP($B189,'Results-formatted 060121'!$A:$AJ,(AD$3+2),FALSE)))</f>
        <v>1</v>
      </c>
      <c r="AE189" s="95">
        <f>IF($C189 = "neg", (($D189+1) - VLOOKUP($B189,'Results-formatted 060121'!$A:$AJ,(AE$3+2),FALSE)), IF($C189 = "pos-neg", (3+VLOOKUP($B189,'Results-formatted 060121'!$A:$AJ,(AE$3+2),FALSE)), VLOOKUP($B189,'Results-formatted 060121'!$A:$AJ,(AE$3+2),FALSE)))</f>
        <v>3</v>
      </c>
      <c r="AF189" s="95">
        <f>IF($C189 = "neg", (($D189+1) - VLOOKUP($B189,'Results-formatted 060121'!$A:$AJ,(AF$3+2),FALSE)), IF($C189 = "pos-neg", (3+VLOOKUP($B189,'Results-formatted 060121'!$A:$AJ,(AF$3+2),FALSE)), VLOOKUP($B189,'Results-formatted 060121'!$A:$AJ,(AF$3+2),FALSE)))</f>
        <v>2</v>
      </c>
      <c r="AG189" s="95">
        <f>IF($C189 = "neg", (($D189+1) - VLOOKUP($B189,'Results-formatted 060121'!$A:$AJ,(AG$3+2),FALSE)), IF($C189 = "pos-neg", (3+VLOOKUP($B189,'Results-formatted 060121'!$A:$AJ,(AG$3+2),FALSE)), VLOOKUP($B189,'Results-formatted 060121'!$A:$AJ,(AG$3+2),FALSE)))</f>
        <v>3</v>
      </c>
      <c r="AH189" s="95">
        <f>IF($C189 = "neg", (($D189+1) - VLOOKUP($B189,'Results-formatted 060121'!$A:$AJ,(AH$3+2),FALSE)), IF($C189 = "pos-neg", (3+VLOOKUP($B189,'Results-formatted 060121'!$A:$AJ,(AH$3+2),FALSE)), VLOOKUP($B189,'Results-formatted 060121'!$A:$AJ,(AH$3+2),FALSE)))</f>
        <v>3</v>
      </c>
      <c r="AI189" s="95">
        <f>IF($C189 = "neg", (($D189+1) - VLOOKUP($B189,'Results-formatted 060121'!$A:$AJ,(AI$3+2),FALSE)), IF($C189 = "pos-neg", (3+VLOOKUP($B189,'Results-formatted 060121'!$A:$AJ,(AI$3+2),FALSE)), VLOOKUP($B189,'Results-formatted 060121'!$A:$AJ,(AI$3+2),FALSE)))</f>
        <v>3</v>
      </c>
      <c r="AJ189" s="95">
        <f>IF($C189 = "neg", (($D189+1) - VLOOKUP($B189,'Results-formatted 060121'!$A:$AJ,(AJ$3+2),FALSE)), IF($C189 = "pos-neg", (3+VLOOKUP($B189,'Results-formatted 060121'!$A:$AJ,(AJ$3+2),FALSE)), VLOOKUP($B189,'Results-formatted 060121'!$A:$AJ,(AJ$3+2),FALSE)))</f>
        <v>5</v>
      </c>
      <c r="AK189" s="95">
        <f>IF($C189 = "neg", (($D189+1) - VLOOKUP($B189,'Results-formatted 060121'!$A:$AJ,(AK$3+2),FALSE)), IF($C189 = "pos-neg", (3+VLOOKUP($B189,'Results-formatted 060121'!$A:$AJ,(AK$3+2),FALSE)), VLOOKUP($B189,'Results-formatted 060121'!$A:$AJ,(AK$3+2),FALSE)))</f>
        <v>3</v>
      </c>
      <c r="AL189" s="95">
        <f>IF($C189 = "neg", (($D189+1) - VLOOKUP($B189,'Results-formatted 060121'!$A:$AJ,(AL$3+2),FALSE)), IF($C189 = "pos-neg", (3+VLOOKUP($B189,'Results-formatted 060121'!$A:$AJ,(AL$3+2),FALSE)), VLOOKUP($B189,'Results-formatted 060121'!$A:$AJ,(AL$3+2),FALSE)))</f>
        <v>3</v>
      </c>
      <c r="AM189" s="95">
        <f>IF($C189 = "neg", (($D189+1) - VLOOKUP($B189,'Results-formatted 060121'!$A:AJ,(AM$3+2),FALSE)), IF($C189 = "pos-neg", (3+VLOOKUP($B189,'Results-formatted 060121'!$A:AJ,(AM$3+2),FALSE)), VLOOKUP($B189,'Results-formatted 060121'!$A:AJ,(AM$3+2),FALSE)))</f>
        <v>2</v>
      </c>
      <c r="AN189" s="95">
        <f>IF($C189 = "neg", (($D189+1) - VLOOKUP($B189,'Results-formatted 060121'!$A:AK,(AN$3+2),FALSE)), IF($C189 = "pos-neg", (3+VLOOKUP($B189,'Results-formatted 060121'!$A:AK,(AN$3+2),FALSE)), VLOOKUP($B189,'Results-formatted 060121'!$A:AK,(AN$3+2),FALSE)))</f>
        <v>4</v>
      </c>
      <c r="AO189" s="95">
        <f>IF($C189 = "neg", (($D189+1) - VLOOKUP($B189,'Results-formatted 060121'!$A:AL,(AO$3+2),FALSE)), IF($C189 = "pos-neg", (3+VLOOKUP($B189,'Results-formatted 060121'!$A:AL,(AO$3+2),FALSE)), VLOOKUP($B189,'Results-formatted 060121'!$A:AL,(AO$3+2),FALSE)))</f>
        <v>3</v>
      </c>
      <c r="AP189" s="95">
        <f>IF($C189 = "neg", (($D189+1) - VLOOKUP($B189,'Results-formatted 060121'!$A:AM,(AP$3+2),FALSE)), IF($C189 = "pos-neg", (3+VLOOKUP($B189,'Results-formatted 060121'!$A:AM,(AP$3+2),FALSE)), VLOOKUP($B189,'Results-formatted 060121'!$A:AM,(AP$3+2),FALSE)))</f>
        <v>2</v>
      </c>
      <c r="AQ189" s="95">
        <f>IF($C189 = "neg", (($D189+1) - VLOOKUP($B189,'Results-formatted 060121'!$A:AN,(AQ$3+2),FALSE)), IF($C189 = "pos-neg", (3+VLOOKUP($B189,'Results-formatted 060121'!$A:AN,(AQ$3+2),FALSE)), VLOOKUP($B189,'Results-formatted 060121'!$A:AN,(AQ$3+2),FALSE)))</f>
        <v>3</v>
      </c>
      <c r="AR189" s="95">
        <f>IF($C189 = "neg", (($D189+1) - VLOOKUP($B189,'Results-formatted 060121'!$A:AO,(AR$3+2),FALSE)), IF($C189 = "pos-neg", (3+VLOOKUP($B189,'Results-formatted 060121'!$A:AO,(AR$3+2),FALSE)), VLOOKUP($B189,'Results-formatted 060121'!$A:AO,(AR$3+2),FALSE)))</f>
        <v>2</v>
      </c>
      <c r="AS189" s="95">
        <f>IF($C189 = "neg", (($D189+1) - VLOOKUP($B189,'Results-formatted 060121'!$A:AP,(AS$3+2),FALSE)), IF($C189 = "pos-neg", (3+VLOOKUP($B189,'Results-formatted 060121'!$A:AP,(AS$3+2),FALSE)), VLOOKUP($B189,'Results-formatted 060121'!$A:AP,(AS$3+2),FALSE)))</f>
        <v>4</v>
      </c>
      <c r="AT189" s="95">
        <f>IF($C189 = "neg", (($D189+1) - VLOOKUP($B189,'Results-formatted 060121'!$A:AQ,(AT$3+2),FALSE)), IF($C189 = "pos-neg", (3+VLOOKUP($B189,'Results-formatted 060121'!$A:AQ,(AT$3+2),FALSE)), VLOOKUP($B189,'Results-formatted 060121'!$A:AQ,(AT$3+2),FALSE)))</f>
        <v>3</v>
      </c>
      <c r="AU189" s="95">
        <f>IF($C189 = "neg", (($D189+1) - VLOOKUP($B189,'Results-formatted 060121'!$A:AR,(AU$3+2),FALSE)), IF($C189 = "pos-neg", (3+VLOOKUP($B189,'Results-formatted 060121'!$A:AR,(AU$3+2),FALSE)), VLOOKUP($B189,'Results-formatted 060121'!$A:AR,(AU$3+2),FALSE)))</f>
        <v>1</v>
      </c>
      <c r="AV189" s="95">
        <f>IF($C189 = "neg", (($D189+1) - VLOOKUP($B189,'Results-formatted 060121'!$A:AS,(AV$3+2),FALSE)), IF($C189 = "pos-neg", (3+VLOOKUP($B189,'Results-formatted 060121'!$A:AS,(AV$3+2),FALSE)), VLOOKUP($B189,'Results-formatted 060121'!$A:AS,(AV$3+2),FALSE)))</f>
        <v>3</v>
      </c>
      <c r="AW189" s="95">
        <f>IF($C189 = "neg", (($D189+1) - VLOOKUP($B189,'Results-formatted 060121'!$A:AT,(AW$3+2),FALSE)), IF($C189 = "pos-neg", (3+VLOOKUP($B189,'Results-formatted 060121'!$A:AT,(AW$3+2),FALSE)), VLOOKUP($B189,'Results-formatted 060121'!$A:AT,(AW$3+2),FALSE)))</f>
        <v>1</v>
      </c>
      <c r="AX189" s="95">
        <f>IF($C189 = "neg", (($D189+1) - VLOOKUP($B189,'Results-formatted 060121'!$A:AU,(AX$3+2),FALSE)), IF($C189 = "pos-neg", (3+VLOOKUP($B189,'Results-formatted 060121'!$A:AU,(AX$3+2),FALSE)), VLOOKUP($B189,'Results-formatted 060121'!$A:AU,(AX$3+2),FALSE)))</f>
        <v>1</v>
      </c>
      <c r="AY189" s="95">
        <f>IF($C189 = "neg", (($D189+1) - VLOOKUP($B189,'Results-formatted 060121'!$A:AV,(AY$3+2),FALSE)), IF($C189 = "pos-neg", (3+VLOOKUP($B189,'Results-formatted 060121'!$A:AV,(AY$3+2),FALSE)), VLOOKUP($B189,'Results-formatted 060121'!$A:AV,(AY$3+2),FALSE)))</f>
        <v>3</v>
      </c>
      <c r="AZ189" s="95">
        <f>IF($C189 = "neg", (($D189+1) - VLOOKUP($B189,'Results-formatted 060121'!$A:AW,(AZ$3+2),FALSE)), IF($C189 = "pos-neg", (3+VLOOKUP($B189,'Results-formatted 060121'!$A:AW,(AZ$3+2),FALSE)), VLOOKUP($B189,'Results-formatted 060121'!$A:AW,(AZ$3+2),FALSE)))</f>
        <v>1</v>
      </c>
      <c r="BA189" s="95">
        <f>IF($C189 = "neg", (($D189+1) - VLOOKUP($B189,'Results-formatted 060121'!$A:AX,(BA$3+2),FALSE)), IF($C189 = "pos-neg", (3+VLOOKUP($B189,'Results-formatted 060121'!$A:AX,(BA$3+2),FALSE)), VLOOKUP($B189,'Results-formatted 060121'!$A:AX,(BA$3+2),FALSE)))</f>
        <v>2</v>
      </c>
      <c r="BB189" s="95">
        <f>IF($C189 = "neg", (($D189+1) - VLOOKUP($B189,'Results-formatted 060121'!$A:AY,(BB$3+2),FALSE)), IF($C189 = "pos-neg", (3+VLOOKUP($B189,'Results-formatted 060121'!$A:AY,(BB$3+2),FALSE)), VLOOKUP($B189,'Results-formatted 060121'!$A:AY,(BB$3+2),FALSE)))</f>
        <v>2</v>
      </c>
      <c r="BC189" s="95">
        <f>IF($C189 = "neg", (($D189+1) - VLOOKUP($B189,'Results-formatted 060121'!$A:AZ,(BC$3+2),FALSE)), IF($C189 = "pos-neg", (3+VLOOKUP($B189,'Results-formatted 060121'!$A:AZ,(BC$3+2),FALSE)), VLOOKUP($B189,'Results-formatted 060121'!$A:AZ,(BC$3+2),FALSE)))</f>
        <v>3</v>
      </c>
      <c r="BD189" s="95">
        <f>IF($C189 = "neg", (($D189+1) - VLOOKUP($B189,'Results-formatted 060121'!$A:BA,(BD$3+2),FALSE)), IF($C189 = "pos-neg", (3+VLOOKUP($B189,'Results-formatted 060121'!$A:BA,(BD$3+2),FALSE)), VLOOKUP($B189,'Results-formatted 060121'!$A:BA,(BD$3+2),FALSE)))</f>
        <v>3</v>
      </c>
      <c r="BE189" s="95">
        <f>IF($C189 = "neg", (($D189+1) - VLOOKUP($B189,'Results-formatted 060121'!$A:BB,(BE$3+2),FALSE)), IF($C189 = "pos-neg", (3+VLOOKUP($B189,'Results-formatted 060121'!$A:BB,(BE$3+2),FALSE)), VLOOKUP($B189,'Results-formatted 060121'!$A:BB,(BE$3+2),FALSE)))</f>
        <v>1</v>
      </c>
      <c r="BF189" s="95">
        <f>IF($C189 = "neg", (($D189+1) - VLOOKUP($B189,'Results-formatted 060121'!$A:BC,(BF$3+2),FALSE)), IF($C189 = "pos-neg", (3+VLOOKUP($B189,'Results-formatted 060121'!$A:BC,(BF$3+2),FALSE)), VLOOKUP($B189,'Results-formatted 060121'!$A:BC,(BF$3+2),FALSE)))</f>
        <v>1</v>
      </c>
      <c r="BG189" s="95">
        <f>IF($C189 = "neg", (($D189+1) - VLOOKUP($B189,'Results-formatted 060121'!$A:BD,(BG$3+2),FALSE)), IF($C189 = "pos-neg", (3+VLOOKUP($B189,'Results-formatted 060121'!$A:BD,(BG$3+2),FALSE)), VLOOKUP($B189,'Results-formatted 060121'!$A:BD,(BG$3+2),FALSE)))</f>
        <v>3</v>
      </c>
      <c r="BH189" s="95">
        <f>IF($C189 = "neg", (($D189+1) - VLOOKUP($B189,'Results-formatted 060121'!$A:BE,(BH$3+2),FALSE)), IF($C189 = "pos-neg", (3+VLOOKUP($B189,'Results-formatted 060121'!$A:BE,(BH$3+2),FALSE)), VLOOKUP($B189,'Results-formatted 060121'!$A:BE,(BH$3+2),FALSE)))</f>
        <v>1</v>
      </c>
      <c r="BI189" s="95">
        <f>IF($C189 = "neg", (($D189+1) - VLOOKUP($B189,'Results-formatted 060121'!$A:BF,(BI$3+2),FALSE)), IF($C189 = "pos-neg", (3+VLOOKUP($B189,'Results-formatted 060121'!$A:BF,(BI$3+2),FALSE)), VLOOKUP($B189,'Results-formatted 060121'!$A:BF,(BI$3+2),FALSE)))</f>
        <v>1</v>
      </c>
      <c r="BJ189" s="95">
        <f>IF($C189 = "neg", (($D189+1) - VLOOKUP($B189,'Results-formatted 060121'!$A:BG,(BJ$3+2),FALSE)), IF($C189 = "pos-neg", (3+VLOOKUP($B189,'Results-formatted 060121'!$A:BG,(BJ$3+2),FALSE)), VLOOKUP($B189,'Results-formatted 060121'!$A:BG,(BJ$3+2),FALSE)))</f>
        <v>5</v>
      </c>
      <c r="BK189" s="95">
        <f>IF($C189 = "neg", (($D189+1) - VLOOKUP($B189,'Results-formatted 060121'!$A:BH,(BK$3+2),FALSE)), IF($C189 = "pos-neg", (3+VLOOKUP($B189,'Results-formatted 060121'!$A:BH,(BK$3+2),FALSE)), VLOOKUP($B189,'Results-formatted 060121'!$A:BH,(BK$3+2),FALSE)))</f>
        <v>2</v>
      </c>
      <c r="BL189" s="95">
        <f>IF($C189 = "neg", (($D189+1) - VLOOKUP($B189,'Results-formatted 060121'!$A:BI,(BL$3+2),FALSE)), IF($C189 = "pos-neg", (3+VLOOKUP($B189,'Results-formatted 060121'!$A:BI,(BL$3+2),FALSE)), VLOOKUP($B189,'Results-formatted 060121'!$A:BI,(BL$3+2),FALSE)))</f>
        <v>1</v>
      </c>
      <c r="BM189" s="95">
        <f>IF($C189 = "neg", (($D189+1) - VLOOKUP($B189,'Results-formatted 060121'!$A:BJ,(BM$3+2),FALSE)), IF($C189 = "pos-neg", (3+VLOOKUP($B189,'Results-formatted 060121'!$A:BJ,(BM$3+2),FALSE)), VLOOKUP($B189,'Results-formatted 060121'!$A:BJ,(BM$3+2),FALSE)))</f>
        <v>3</v>
      </c>
      <c r="BN189" s="95"/>
      <c r="BO189" s="95"/>
      <c r="BP189" s="95"/>
      <c r="BQ189" s="95"/>
      <c r="BR189" s="95"/>
      <c r="BS189" s="95"/>
      <c r="BT189" s="95"/>
      <c r="BU189" s="95"/>
      <c r="BV189" s="95"/>
      <c r="BW189" s="95"/>
      <c r="BX189" s="95"/>
      <c r="BY189" s="95"/>
      <c r="BZ189" s="95"/>
      <c r="CA189" s="95"/>
      <c r="CB189" s="95"/>
      <c r="CC189" s="95"/>
      <c r="CD189" s="99"/>
      <c r="CE189" s="25">
        <f t="shared" si="250"/>
        <v>2.35</v>
      </c>
      <c r="CF189" s="25">
        <f t="shared" si="258"/>
        <v>1.1172757424851585</v>
      </c>
    </row>
    <row r="190" spans="2:84" ht="17" x14ac:dyDescent="0.15">
      <c r="B190" s="84"/>
      <c r="E190" s="18" t="s">
        <v>111</v>
      </c>
      <c r="F190" s="34"/>
      <c r="G190" s="34"/>
      <c r="H190" s="34">
        <f t="shared" ref="H190" si="259">IF(ISNUMBER(H191),AVERAGE(H191:H197),"")</f>
        <v>3.8571428571428572</v>
      </c>
      <c r="I190" s="34">
        <f t="shared" ref="I190" si="260">IF(ISNUMBER(I191),AVERAGE(I191:I197),"")</f>
        <v>4.1428571428571432</v>
      </c>
      <c r="J190" s="34"/>
      <c r="K190" s="34">
        <f t="shared" ref="K190" si="261">IF(ISNUMBER(K191),AVERAGE(K191:K197),"")</f>
        <v>4.5714285714285712</v>
      </c>
      <c r="L190" s="34">
        <f t="shared" ref="L190" si="262">IF(ISNUMBER(L191),AVERAGE(L191:L197),"")</f>
        <v>2.7142857142857144</v>
      </c>
      <c r="M190" s="34">
        <f t="shared" ref="M190" si="263">IF(ISNUMBER(M191),AVERAGE(M191:M197),"")</f>
        <v>3.4285714285714284</v>
      </c>
      <c r="N190" s="34"/>
      <c r="O190" s="34">
        <f t="shared" ref="O190" si="264">IF(ISNUMBER(O191),AVERAGE(O191:O197),"")</f>
        <v>4.2857142857142856</v>
      </c>
      <c r="P190" s="34">
        <f t="shared" ref="P190" si="265">IF(ISNUMBER(P191),AVERAGE(P191:P197),"")</f>
        <v>2.7142857142857144</v>
      </c>
      <c r="Q190" s="34">
        <f t="shared" ref="Q190" si="266">IF(ISNUMBER(Q191),AVERAGE(Q191:Q197),"")</f>
        <v>5</v>
      </c>
      <c r="R190" s="34">
        <f t="shared" ref="R190" si="267">IF(ISNUMBER(R191),AVERAGE(R191:R197),"")</f>
        <v>3.4285714285714284</v>
      </c>
      <c r="S190" s="34">
        <f t="shared" ref="S190" si="268">IF(ISNUMBER(S191),AVERAGE(S191:S197),"")</f>
        <v>4</v>
      </c>
      <c r="T190" s="34">
        <f t="shared" ref="T190" si="269">IF(ISNUMBER(T191),AVERAGE(T191:T197),"")</f>
        <v>4.7142857142857144</v>
      </c>
      <c r="U190" s="34">
        <f t="shared" ref="U190" si="270">IF(ISNUMBER(U191),AVERAGE(U191:U197),"")</f>
        <v>4.8571428571428568</v>
      </c>
      <c r="V190" s="34">
        <f t="shared" ref="V190" si="271">IF(ISNUMBER(V191),AVERAGE(V191:V197),"")</f>
        <v>3.2857142857142856</v>
      </c>
      <c r="W190" s="34">
        <f t="shared" ref="W190" si="272">IF(ISNUMBER(W191),AVERAGE(W191:W197),"")</f>
        <v>3.2857142857142856</v>
      </c>
      <c r="X190" s="34">
        <f t="shared" ref="X190" si="273">IF(ISNUMBER(X191),AVERAGE(X191:X197),"")</f>
        <v>3.2857142857142856</v>
      </c>
      <c r="Y190" s="34">
        <f t="shared" ref="Y190" si="274">IF(ISNUMBER(Y191),AVERAGE(Y191:Y197),"")</f>
        <v>3.2857142857142856</v>
      </c>
      <c r="Z190" s="34">
        <f t="shared" ref="Z190" si="275">IF(ISNUMBER(Z191),AVERAGE(Z191:Z197),"")</f>
        <v>1.7142857142857142</v>
      </c>
      <c r="AA190" s="34">
        <f t="shared" ref="AA190" si="276">IF(ISNUMBER(AA191),AVERAGE(AA191:AA197),"")</f>
        <v>5</v>
      </c>
      <c r="AB190" s="34">
        <f t="shared" ref="AB190" si="277">IF(ISNUMBER(AB191),AVERAGE(AB191:AB197),"")</f>
        <v>4</v>
      </c>
      <c r="AC190" s="34">
        <f t="shared" ref="AC190" si="278">IF(ISNUMBER(AC191),AVERAGE(AC191:AC197),"")</f>
        <v>1.5714285714285714</v>
      </c>
      <c r="AD190" s="34">
        <f t="shared" ref="AD190" si="279">IF(ISNUMBER(AD191),AVERAGE(AD191:AD197),"")</f>
        <v>3.2857142857142856</v>
      </c>
      <c r="AE190" s="34">
        <f t="shared" ref="AE190" si="280">IF(ISNUMBER(AE191),AVERAGE(AE191:AE197),"")</f>
        <v>4.4285714285714288</v>
      </c>
      <c r="AF190" s="34">
        <f t="shared" ref="AF190" si="281">IF(ISNUMBER(AF191),AVERAGE(AF191:AF197),"")</f>
        <v>3.4285714285714284</v>
      </c>
      <c r="AG190" s="34">
        <f t="shared" ref="AG190" si="282">IF(ISNUMBER(AG191),AVERAGE(AG191:AG197),"")</f>
        <v>4.1428571428571432</v>
      </c>
      <c r="AH190" s="34">
        <f t="shared" ref="AH190" si="283">IF(ISNUMBER(AH191),AVERAGE(AH191:AH197),"")</f>
        <v>3.5714285714285716</v>
      </c>
      <c r="AI190" s="34">
        <f t="shared" ref="AI190" si="284">IF(ISNUMBER(AI191),AVERAGE(AI191:AI197),"")</f>
        <v>4.1428571428571432</v>
      </c>
      <c r="AJ190" s="34">
        <f t="shared" ref="AJ190" si="285">IF(ISNUMBER(AJ191),AVERAGE(AJ191:AJ197),"")</f>
        <v>5</v>
      </c>
      <c r="AK190" s="34"/>
      <c r="AL190" s="34">
        <f t="shared" ref="AL190" si="286">IF(ISNUMBER(AL191),AVERAGE(AL191:AL197),"")</f>
        <v>3.4285714285714284</v>
      </c>
      <c r="AM190" s="34">
        <f t="shared" ref="AM190:BM190" si="287">IF(ISNUMBER(AM191),AVERAGE(AM191:AM197),"")</f>
        <v>4.4285714285714288</v>
      </c>
      <c r="AN190" s="34">
        <f t="shared" si="287"/>
        <v>3.4285714285714284</v>
      </c>
      <c r="AO190" s="34">
        <f t="shared" si="287"/>
        <v>4.8571428571428568</v>
      </c>
      <c r="AP190" s="34">
        <f t="shared" si="287"/>
        <v>4</v>
      </c>
      <c r="AQ190" s="34">
        <f t="shared" si="287"/>
        <v>3.5714285714285716</v>
      </c>
      <c r="AR190" s="34">
        <f t="shared" si="287"/>
        <v>3.4285714285714284</v>
      </c>
      <c r="AS190" s="34">
        <f t="shared" si="287"/>
        <v>4.1428571428571432</v>
      </c>
      <c r="AT190" s="34">
        <f t="shared" si="287"/>
        <v>4.8571428571428568</v>
      </c>
      <c r="AU190" s="34">
        <f t="shared" si="287"/>
        <v>4.4285714285714288</v>
      </c>
      <c r="AV190" s="34">
        <f t="shared" si="287"/>
        <v>3.2857142857142856</v>
      </c>
      <c r="AW190" s="34">
        <f t="shared" si="287"/>
        <v>3</v>
      </c>
      <c r="AX190" s="34">
        <f t="shared" si="287"/>
        <v>1.4285714285714286</v>
      </c>
      <c r="AY190" s="34">
        <f t="shared" si="287"/>
        <v>4</v>
      </c>
      <c r="AZ190" s="34">
        <f t="shared" si="287"/>
        <v>4.7142857142857144</v>
      </c>
      <c r="BA190" s="34">
        <f t="shared" si="287"/>
        <v>4</v>
      </c>
      <c r="BB190" s="34">
        <f t="shared" si="287"/>
        <v>4</v>
      </c>
      <c r="BC190" s="34">
        <f t="shared" si="287"/>
        <v>4.1428571428571432</v>
      </c>
      <c r="BD190" s="34">
        <f t="shared" si="287"/>
        <v>4</v>
      </c>
      <c r="BE190" s="34">
        <f t="shared" si="287"/>
        <v>4.4285714285714288</v>
      </c>
      <c r="BF190" s="34">
        <f t="shared" si="287"/>
        <v>4</v>
      </c>
      <c r="BG190" s="34">
        <f t="shared" si="287"/>
        <v>2.1428571428571428</v>
      </c>
      <c r="BH190" s="34">
        <f t="shared" si="287"/>
        <v>3</v>
      </c>
      <c r="BI190" s="34">
        <f t="shared" si="287"/>
        <v>4.1428571428571432</v>
      </c>
      <c r="BJ190" s="34">
        <f t="shared" si="287"/>
        <v>2.5714285714285716</v>
      </c>
      <c r="BK190" s="34">
        <f t="shared" si="287"/>
        <v>3</v>
      </c>
      <c r="BL190" s="34">
        <f t="shared" si="287"/>
        <v>4</v>
      </c>
      <c r="BM190" s="34">
        <f t="shared" si="287"/>
        <v>3.7142857142857144</v>
      </c>
      <c r="BN190" s="34"/>
      <c r="BO190" s="34"/>
      <c r="BP190" s="34"/>
      <c r="BQ190" s="34"/>
      <c r="BR190" s="34"/>
      <c r="BS190" s="34"/>
      <c r="BT190" s="34"/>
      <c r="BU190" s="34"/>
      <c r="BV190" s="34"/>
      <c r="BW190" s="34"/>
      <c r="BX190" s="34"/>
      <c r="BY190" s="34"/>
      <c r="BZ190" s="34"/>
      <c r="CA190" s="34"/>
      <c r="CB190" s="34"/>
      <c r="CC190" s="34"/>
      <c r="CD190" s="34" t="str">
        <f t="shared" ref="CD190" si="288">IF(ISNUMBER(CD191),AVERAGE(CD191:CD197),"")</f>
        <v/>
      </c>
      <c r="CE190" s="34">
        <f t="shared" si="250"/>
        <v>3.7324675324675316</v>
      </c>
      <c r="CF190" s="34">
        <f t="shared" si="258"/>
        <v>0.84517864555274558</v>
      </c>
    </row>
    <row r="191" spans="2:84" ht="42" x14ac:dyDescent="0.15">
      <c r="B191" s="84" t="s">
        <v>502</v>
      </c>
      <c r="C191" s="86" t="s">
        <v>224</v>
      </c>
      <c r="D191" s="2">
        <v>5</v>
      </c>
      <c r="E191" s="15" t="s">
        <v>981</v>
      </c>
      <c r="F191" s="95">
        <f>IF($C191 = "neg", (($D191+1) - VLOOKUP($B191,'Results-formatted 060121'!$A:$AJ,(F$3+2),FALSE)), IF($C191 = "pos-neg", (3+VLOOKUP($B191,'Results-formatted 060121'!$A:$AJ,(F$3+2),FALSE)), VLOOKUP($B191,'Results-formatted 060121'!$A:$AJ,(F$3+2),FALSE)))</f>
        <v>3</v>
      </c>
      <c r="G191" s="95">
        <f>IF($C191 = "neg", (($D191+1) - VLOOKUP($B191,'Results-formatted 060121'!$A:$AJ,(G$3+2),FALSE)), IF($C191 = "pos-neg", (3+VLOOKUP($B191,'Results-formatted 060121'!$A:$AJ,(G$3+2),FALSE)), VLOOKUP($B191,'Results-formatted 060121'!$A:$AJ,(G$3+2),FALSE)))</f>
        <v>5</v>
      </c>
      <c r="H191" s="95">
        <f>IF($C191 = "neg", (($D191+1) - VLOOKUP($B191,'Results-formatted 060121'!$A:$AJ,(H$3+2),FALSE)), IF($C191 = "pos-neg", (3+VLOOKUP($B191,'Results-formatted 060121'!$A:$AJ,(H$3+2),FALSE)), VLOOKUP($B191,'Results-formatted 060121'!$A:$AJ,(H$3+2),FALSE)))</f>
        <v>4</v>
      </c>
      <c r="I191" s="95">
        <f>IF($C191 = "neg", (($D191+1) - VLOOKUP($B191,'Results-formatted 060121'!$A:$AJ,(I$3+2),FALSE)), IF($C191 = "pos-neg", (3+VLOOKUP($B191,'Results-formatted 060121'!$A:$AJ,(I$3+2),FALSE)), VLOOKUP($B191,'Results-formatted 060121'!$A:$AJ,(I$3+2),FALSE)))</f>
        <v>4</v>
      </c>
      <c r="J191" s="95">
        <f>IF($C191 = "neg", (($D191+1) - VLOOKUP($B191,'Results-formatted 060121'!$A:$AJ,(J$3+2),FALSE)), IF($C191 = "pos-neg", (3+VLOOKUP($B191,'Results-formatted 060121'!$A:$AJ,(J$3+2),FALSE)), VLOOKUP($B191,'Results-formatted 060121'!$A:$AJ,(J$3+2),FALSE)))</f>
        <v>4</v>
      </c>
      <c r="K191" s="95">
        <f>IF($C191 = "neg", (($D191+1) - VLOOKUP($B191,'Results-formatted 060121'!$A:$AJ,(K$3+2),FALSE)), IF($C191 = "pos-neg", (3+VLOOKUP($B191,'Results-formatted 060121'!$A:$AJ,(K$3+2),FALSE)), VLOOKUP($B191,'Results-formatted 060121'!$A:$AJ,(K$3+2),FALSE)))</f>
        <v>5</v>
      </c>
      <c r="L191" s="95">
        <f>IF($C191 = "neg", (($D191+1) - VLOOKUP($B191,'Results-formatted 060121'!$A:$AJ,(L$3+2),FALSE)), IF($C191 = "pos-neg", (3+VLOOKUP($B191,'Results-formatted 060121'!$A:$AJ,(L$3+2),FALSE)), VLOOKUP($B191,'Results-formatted 060121'!$A:$AJ,(L$3+2),FALSE)))</f>
        <v>3</v>
      </c>
      <c r="M191" s="95">
        <f>IF($C191 = "neg", (($D191+1) - VLOOKUP($B191,'Results-formatted 060121'!$A:$AJ,(M$3+2),FALSE)), IF($C191 = "pos-neg", (3+VLOOKUP($B191,'Results-formatted 060121'!$A:$AJ,(M$3+2),FALSE)), VLOOKUP($B191,'Results-formatted 060121'!$A:$AJ,(M$3+2),FALSE)))</f>
        <v>4</v>
      </c>
      <c r="N191" s="95">
        <f>IF($C191 = "neg", (($D191+1) - VLOOKUP($B191,'Results-formatted 060121'!$A:$AJ,(N$3+2),FALSE)), IF($C191 = "pos-neg", (3+VLOOKUP($B191,'Results-formatted 060121'!$A:$AJ,(N$3+2),FALSE)), VLOOKUP($B191,'Results-formatted 060121'!$A:$AJ,(N$3+2),FALSE)))</f>
        <v>3</v>
      </c>
      <c r="O191" s="95">
        <f>IF($C191 = "neg", (($D191+1) - VLOOKUP($B191,'Results-formatted 060121'!$A:$AJ,(O$3+2),FALSE)), IF($C191 = "pos-neg", (3+VLOOKUP($B191,'Results-formatted 060121'!$A:$AJ,(O$3+2),FALSE)), VLOOKUP($B191,'Results-formatted 060121'!$A:$AJ,(O$3+2),FALSE)))</f>
        <v>5</v>
      </c>
      <c r="P191" s="95">
        <f>IF($C191 = "neg", (($D191+1) - VLOOKUP($B191,'Results-formatted 060121'!$A:$AJ,(P$3+2),FALSE)), IF($C191 = "pos-neg", (3+VLOOKUP($B191,'Results-formatted 060121'!$A:$AJ,(P$3+2),FALSE)), VLOOKUP($B191,'Results-formatted 060121'!$A:$AJ,(P$3+2),FALSE)))</f>
        <v>3</v>
      </c>
      <c r="Q191" s="95">
        <f>IF($C191 = "neg", (($D191+1) - VLOOKUP($B191,'Results-formatted 060121'!$A:$AJ,(Q$3+2),FALSE)), IF($C191 = "pos-neg", (3+VLOOKUP($B191,'Results-formatted 060121'!$A:$AJ,(Q$3+2),FALSE)), VLOOKUP($B191,'Results-formatted 060121'!$A:$AJ,(Q$3+2),FALSE)))</f>
        <v>5</v>
      </c>
      <c r="R191" s="95">
        <f>IF($C191 = "neg", (($D191+1) - VLOOKUP($B191,'Results-formatted 060121'!$A:$AJ,(R$3+2),FALSE)), IF($C191 = "pos-neg", (3+VLOOKUP($B191,'Results-formatted 060121'!$A:$AJ,(R$3+2),FALSE)), VLOOKUP($B191,'Results-formatted 060121'!$A:$AJ,(R$3+2),FALSE)))</f>
        <v>4</v>
      </c>
      <c r="S191" s="95">
        <f>IF($C191 = "neg", (($D191+1) - VLOOKUP($B191,'Results-formatted 060121'!$A:$AJ,(S$3+2),FALSE)), IF($C191 = "pos-neg", (3+VLOOKUP($B191,'Results-formatted 060121'!$A:$AJ,(S$3+2),FALSE)), VLOOKUP($B191,'Results-formatted 060121'!$A:$AJ,(S$3+2),FALSE)))</f>
        <v>4</v>
      </c>
      <c r="T191" s="95">
        <f>IF($C191 = "neg", (($D191+1) - VLOOKUP($B191,'Results-formatted 060121'!$A:$AJ,(T$3+2),FALSE)), IF($C191 = "pos-neg", (3+VLOOKUP($B191,'Results-formatted 060121'!$A:$AJ,(T$3+2),FALSE)), VLOOKUP($B191,'Results-formatted 060121'!$A:$AJ,(T$3+2),FALSE)))</f>
        <v>5</v>
      </c>
      <c r="U191" s="95">
        <f>IF($C191 = "neg", (($D191+1) - VLOOKUP($B191,'Results-formatted 060121'!$A:$AJ,(U$3+2),FALSE)), IF($C191 = "pos-neg", (3+VLOOKUP($B191,'Results-formatted 060121'!$A:$AJ,(U$3+2),FALSE)), VLOOKUP($B191,'Results-formatted 060121'!$A:$AJ,(U$3+2),FALSE)))</f>
        <v>5</v>
      </c>
      <c r="V191" s="95">
        <f>IF($C191 = "neg", (($D191+1) - VLOOKUP($B191,'Results-formatted 060121'!$A:$AJ,(V$3+2),FALSE)), IF($C191 = "pos-neg", (3+VLOOKUP($B191,'Results-formatted 060121'!$A:$AJ,(V$3+2),FALSE)), VLOOKUP($B191,'Results-formatted 060121'!$A:$AJ,(V$3+2),FALSE)))</f>
        <v>4</v>
      </c>
      <c r="W191" s="95">
        <f>IF($C191 = "neg", (($D191+1) - VLOOKUP($B191,'Results-formatted 060121'!$A:$AJ,(W$3+2),FALSE)), IF($C191 = "pos-neg", (3+VLOOKUP($B191,'Results-formatted 060121'!$A:$AJ,(W$3+2),FALSE)), VLOOKUP($B191,'Results-formatted 060121'!$A:$AJ,(W$3+2),FALSE)))</f>
        <v>4</v>
      </c>
      <c r="X191" s="95">
        <f>IF($C191 = "neg", (($D191+1) - VLOOKUP($B191,'Results-formatted 060121'!$A:$AJ,(X$3+2),FALSE)), IF($C191 = "pos-neg", (3+VLOOKUP($B191,'Results-formatted 060121'!$A:$AJ,(X$3+2),FALSE)), VLOOKUP($B191,'Results-formatted 060121'!$A:$AJ,(X$3+2),FALSE)))</f>
        <v>3</v>
      </c>
      <c r="Y191" s="95">
        <f>IF($C191 = "neg", (($D191+1) - VLOOKUP($B191,'Results-formatted 060121'!$A:$AJ,(Y$3+2),FALSE)), IF($C191 = "pos-neg", (3+VLOOKUP($B191,'Results-formatted 060121'!$A:$AJ,(Y$3+2),FALSE)), VLOOKUP($B191,'Results-formatted 060121'!$A:$AJ,(Y$3+2),FALSE)))</f>
        <v>3</v>
      </c>
      <c r="Z191" s="95">
        <f>IF($C191 = "neg", (($D191+1) - VLOOKUP($B191,'Results-formatted 060121'!$A:$AJ,(Z$3+2),FALSE)), IF($C191 = "pos-neg", (3+VLOOKUP($B191,'Results-formatted 060121'!$A:$AJ,(Z$3+2),FALSE)), VLOOKUP($B191,'Results-formatted 060121'!$A:$AJ,(Z$3+2),FALSE)))</f>
        <v>2</v>
      </c>
      <c r="AA191" s="95">
        <f>IF($C191 = "neg", (($D191+1) - VLOOKUP($B191,'Results-formatted 060121'!$A:$AJ,(AA$3+2),FALSE)), IF($C191 = "pos-neg", (3+VLOOKUP($B191,'Results-formatted 060121'!$A:$AJ,(AA$3+2),FALSE)), VLOOKUP($B191,'Results-formatted 060121'!$A:$AJ,(AA$3+2),FALSE)))</f>
        <v>5</v>
      </c>
      <c r="AB191" s="95">
        <f>IF($C191 = "neg", (($D191+1) - VLOOKUP($B191,'Results-formatted 060121'!$A:$AJ,(AB$3+2),FALSE)), IF($C191 = "pos-neg", (3+VLOOKUP($B191,'Results-formatted 060121'!$A:$AJ,(AB$3+2),FALSE)), VLOOKUP($B191,'Results-formatted 060121'!$A:$AJ,(AB$3+2),FALSE)))</f>
        <v>4</v>
      </c>
      <c r="AC191" s="95">
        <f>IF($C191 = "neg", (($D191+1) - VLOOKUP($B191,'Results-formatted 060121'!$A:$AJ,(AC$3+2),FALSE)), IF($C191 = "pos-neg", (3+VLOOKUP($B191,'Results-formatted 060121'!$A:$AJ,(AC$3+2),FALSE)), VLOOKUP($B191,'Results-formatted 060121'!$A:$AJ,(AC$3+2),FALSE)))</f>
        <v>1</v>
      </c>
      <c r="AD191" s="95">
        <f>IF($C191 = "neg", (($D191+1) - VLOOKUP($B191,'Results-formatted 060121'!$A:$AJ,(AD$3+2),FALSE)), IF($C191 = "pos-neg", (3+VLOOKUP($B191,'Results-formatted 060121'!$A:$AJ,(AD$3+2),FALSE)), VLOOKUP($B191,'Results-formatted 060121'!$A:$AJ,(AD$3+2),FALSE)))</f>
        <v>4</v>
      </c>
      <c r="AE191" s="95">
        <f>IF($C191 = "neg", (($D191+1) - VLOOKUP($B191,'Results-formatted 060121'!$A:$AJ,(AE$3+2),FALSE)), IF($C191 = "pos-neg", (3+VLOOKUP($B191,'Results-formatted 060121'!$A:$AJ,(AE$3+2),FALSE)), VLOOKUP($B191,'Results-formatted 060121'!$A:$AJ,(AE$3+2),FALSE)))</f>
        <v>5</v>
      </c>
      <c r="AF191" s="95">
        <f>IF($C191 = "neg", (($D191+1) - VLOOKUP($B191,'Results-formatted 060121'!$A:$AJ,(AF$3+2),FALSE)), IF($C191 = "pos-neg", (3+VLOOKUP($B191,'Results-formatted 060121'!$A:$AJ,(AF$3+2),FALSE)), VLOOKUP($B191,'Results-formatted 060121'!$A:$AJ,(AF$3+2),FALSE)))</f>
        <v>2</v>
      </c>
      <c r="AG191" s="95">
        <f>IF($C191 = "neg", (($D191+1) - VLOOKUP($B191,'Results-formatted 060121'!$A:$AJ,(AG$3+2),FALSE)), IF($C191 = "pos-neg", (3+VLOOKUP($B191,'Results-formatted 060121'!$A:$AJ,(AG$3+2),FALSE)), VLOOKUP($B191,'Results-formatted 060121'!$A:$AJ,(AG$3+2),FALSE)))</f>
        <v>4</v>
      </c>
      <c r="AH191" s="95">
        <f>IF($C191 = "neg", (($D191+1) - VLOOKUP($B191,'Results-formatted 060121'!$A:$AJ,(AH$3+2),FALSE)), IF($C191 = "pos-neg", (3+VLOOKUP($B191,'Results-formatted 060121'!$A:$AJ,(AH$3+2),FALSE)), VLOOKUP($B191,'Results-formatted 060121'!$A:$AJ,(AH$3+2),FALSE)))</f>
        <v>4</v>
      </c>
      <c r="AI191" s="95">
        <f>IF($C191 = "neg", (($D191+1) - VLOOKUP($B191,'Results-formatted 060121'!$A:$AJ,(AI$3+2),FALSE)), IF($C191 = "pos-neg", (3+VLOOKUP($B191,'Results-formatted 060121'!$A:$AJ,(AI$3+2),FALSE)), VLOOKUP($B191,'Results-formatted 060121'!$A:$AJ,(AI$3+2),FALSE)))</f>
        <v>4</v>
      </c>
      <c r="AJ191" s="95">
        <f>IF($C191 = "neg", (($D191+1) - VLOOKUP($B191,'Results-formatted 060121'!$A:$AJ,(AJ$3+2),FALSE)), IF($C191 = "pos-neg", (3+VLOOKUP($B191,'Results-formatted 060121'!$A:$AJ,(AJ$3+2),FALSE)), VLOOKUP($B191,'Results-formatted 060121'!$A:$AJ,(AJ$3+2),FALSE)))</f>
        <v>5</v>
      </c>
      <c r="AK191" s="95">
        <f>IF($C191 = "neg", (($D191+1) - VLOOKUP($B191,'Results-formatted 060121'!$A:$AJ,(AK$3+2),FALSE)), IF($C191 = "pos-neg", (3+VLOOKUP($B191,'Results-formatted 060121'!$A:$AJ,(AK$3+2),FALSE)), VLOOKUP($B191,'Results-formatted 060121'!$A:$AJ,(AK$3+2),FALSE)))</f>
        <v>4</v>
      </c>
      <c r="AL191" s="95">
        <f>IF($C191 = "neg", (($D191+1) - VLOOKUP($B191,'Results-formatted 060121'!$A:$AJ,(AL$3+2),FALSE)), IF($C191 = "pos-neg", (3+VLOOKUP($B191,'Results-formatted 060121'!$A:$AJ,(AL$3+2),FALSE)), VLOOKUP($B191,'Results-formatted 060121'!$A:$AJ,(AL$3+2),FALSE)))</f>
        <v>3</v>
      </c>
      <c r="AM191" s="95">
        <f>IF($C191 = "neg", (($D191+1) - VLOOKUP($B191,'Results-formatted 060121'!$A:AJ,(AM$3+2),FALSE)), IF($C191 = "pos-neg", (3+VLOOKUP($B191,'Results-formatted 060121'!$A:AJ,(AM$3+2),FALSE)), VLOOKUP($B191,'Results-formatted 060121'!$A:AJ,(AM$3+2),FALSE)))</f>
        <v>5</v>
      </c>
      <c r="AN191" s="95">
        <f>IF($C191 = "neg", (($D191+1) - VLOOKUP($B191,'Results-formatted 060121'!$A:AK,(AN$3+2),FALSE)), IF($C191 = "pos-neg", (3+VLOOKUP($B191,'Results-formatted 060121'!$A:AK,(AN$3+2),FALSE)), VLOOKUP($B191,'Results-formatted 060121'!$A:AK,(AN$3+2),FALSE)))</f>
        <v>4</v>
      </c>
      <c r="AO191" s="95">
        <f>IF($C191 = "neg", (($D191+1) - VLOOKUP($B191,'Results-formatted 060121'!$A:AL,(AO$3+2),FALSE)), IF($C191 = "pos-neg", (3+VLOOKUP($B191,'Results-formatted 060121'!$A:AL,(AO$3+2),FALSE)), VLOOKUP($B191,'Results-formatted 060121'!$A:AL,(AO$3+2),FALSE)))</f>
        <v>5</v>
      </c>
      <c r="AP191" s="95">
        <f>IF($C191 = "neg", (($D191+1) - VLOOKUP($B191,'Results-formatted 060121'!$A:AM,(AP$3+2),FALSE)), IF($C191 = "pos-neg", (3+VLOOKUP($B191,'Results-formatted 060121'!$A:AM,(AP$3+2),FALSE)), VLOOKUP($B191,'Results-formatted 060121'!$A:AM,(AP$3+2),FALSE)))</f>
        <v>4</v>
      </c>
      <c r="AQ191" s="95">
        <f>IF($C191 = "neg", (($D191+1) - VLOOKUP($B191,'Results-formatted 060121'!$A:AN,(AQ$3+2),FALSE)), IF($C191 = "pos-neg", (3+VLOOKUP($B191,'Results-formatted 060121'!$A:AN,(AQ$3+2),FALSE)), VLOOKUP($B191,'Results-formatted 060121'!$A:AN,(AQ$3+2),FALSE)))</f>
        <v>4</v>
      </c>
      <c r="AR191" s="95">
        <f>IF($C191 = "neg", (($D191+1) - VLOOKUP($B191,'Results-formatted 060121'!$A:AO,(AR$3+2),FALSE)), IF($C191 = "pos-neg", (3+VLOOKUP($B191,'Results-formatted 060121'!$A:AO,(AR$3+2),FALSE)), VLOOKUP($B191,'Results-formatted 060121'!$A:AO,(AR$3+2),FALSE)))</f>
        <v>2</v>
      </c>
      <c r="AS191" s="95">
        <f>IF($C191 = "neg", (($D191+1) - VLOOKUP($B191,'Results-formatted 060121'!$A:AP,(AS$3+2),FALSE)), IF($C191 = "pos-neg", (3+VLOOKUP($B191,'Results-formatted 060121'!$A:AP,(AS$3+2),FALSE)), VLOOKUP($B191,'Results-formatted 060121'!$A:AP,(AS$3+2),FALSE)))</f>
        <v>4</v>
      </c>
      <c r="AT191" s="95">
        <f>IF($C191 = "neg", (($D191+1) - VLOOKUP($B191,'Results-formatted 060121'!$A:AQ,(AT$3+2),FALSE)), IF($C191 = "pos-neg", (3+VLOOKUP($B191,'Results-formatted 060121'!$A:AQ,(AT$3+2),FALSE)), VLOOKUP($B191,'Results-formatted 060121'!$A:AQ,(AT$3+2),FALSE)))</f>
        <v>5</v>
      </c>
      <c r="AU191" s="95">
        <f>IF($C191 = "neg", (($D191+1) - VLOOKUP($B191,'Results-formatted 060121'!$A:AR,(AU$3+2),FALSE)), IF($C191 = "pos-neg", (3+VLOOKUP($B191,'Results-formatted 060121'!$A:AR,(AU$3+2),FALSE)), VLOOKUP($B191,'Results-formatted 060121'!$A:AR,(AU$3+2),FALSE)))</f>
        <v>5</v>
      </c>
      <c r="AV191" s="95">
        <f>IF($C191 = "neg", (($D191+1) - VLOOKUP($B191,'Results-formatted 060121'!$A:AS,(AV$3+2),FALSE)), IF($C191 = "pos-neg", (3+VLOOKUP($B191,'Results-formatted 060121'!$A:AS,(AV$3+2),FALSE)), VLOOKUP($B191,'Results-formatted 060121'!$A:AS,(AV$3+2),FALSE)))</f>
        <v>4</v>
      </c>
      <c r="AW191" s="95">
        <f>IF($C191 = "neg", (($D191+1) - VLOOKUP($B191,'Results-formatted 060121'!$A:AT,(AW$3+2),FALSE)), IF($C191 = "pos-neg", (3+VLOOKUP($B191,'Results-formatted 060121'!$A:AT,(AW$3+2),FALSE)), VLOOKUP($B191,'Results-formatted 060121'!$A:AT,(AW$3+2),FALSE)))</f>
        <v>4</v>
      </c>
      <c r="AX191" s="95">
        <f>IF($C191 = "neg", (($D191+1) - VLOOKUP($B191,'Results-formatted 060121'!$A:AU,(AX$3+2),FALSE)), IF($C191 = "pos-neg", (3+VLOOKUP($B191,'Results-formatted 060121'!$A:AU,(AX$3+2),FALSE)), VLOOKUP($B191,'Results-formatted 060121'!$A:AU,(AX$3+2),FALSE)))</f>
        <v>1</v>
      </c>
      <c r="AY191" s="95">
        <f>IF($C191 = "neg", (($D191+1) - VLOOKUP($B191,'Results-formatted 060121'!$A:AV,(AY$3+2),FALSE)), IF($C191 = "pos-neg", (3+VLOOKUP($B191,'Results-formatted 060121'!$A:AV,(AY$3+2),FALSE)), VLOOKUP($B191,'Results-formatted 060121'!$A:AV,(AY$3+2),FALSE)))</f>
        <v>4</v>
      </c>
      <c r="AZ191" s="95">
        <f>IF($C191 = "neg", (($D191+1) - VLOOKUP($B191,'Results-formatted 060121'!$A:AW,(AZ$3+2),FALSE)), IF($C191 = "pos-neg", (3+VLOOKUP($B191,'Results-formatted 060121'!$A:AW,(AZ$3+2),FALSE)), VLOOKUP($B191,'Results-formatted 060121'!$A:AW,(AZ$3+2),FALSE)))</f>
        <v>5</v>
      </c>
      <c r="BA191" s="95">
        <f>IF($C191 = "neg", (($D191+1) - VLOOKUP($B191,'Results-formatted 060121'!$A:AX,(BA$3+2),FALSE)), IF($C191 = "pos-neg", (3+VLOOKUP($B191,'Results-formatted 060121'!$A:AX,(BA$3+2),FALSE)), VLOOKUP($B191,'Results-formatted 060121'!$A:AX,(BA$3+2),FALSE)))</f>
        <v>4</v>
      </c>
      <c r="BB191" s="95">
        <f>IF($C191 = "neg", (($D191+1) - VLOOKUP($B191,'Results-formatted 060121'!$A:AY,(BB$3+2),FALSE)), IF($C191 = "pos-neg", (3+VLOOKUP($B191,'Results-formatted 060121'!$A:AY,(BB$3+2),FALSE)), VLOOKUP($B191,'Results-formatted 060121'!$A:AY,(BB$3+2),FALSE)))</f>
        <v>4</v>
      </c>
      <c r="BC191" s="95">
        <f>IF($C191 = "neg", (($D191+1) - VLOOKUP($B191,'Results-formatted 060121'!$A:AZ,(BC$3+2),FALSE)), IF($C191 = "pos-neg", (3+VLOOKUP($B191,'Results-formatted 060121'!$A:AZ,(BC$3+2),FALSE)), VLOOKUP($B191,'Results-formatted 060121'!$A:AZ,(BC$3+2),FALSE)))</f>
        <v>5</v>
      </c>
      <c r="BD191" s="95">
        <f>IF($C191 = "neg", (($D191+1) - VLOOKUP($B191,'Results-formatted 060121'!$A:BA,(BD$3+2),FALSE)), IF($C191 = "pos-neg", (3+VLOOKUP($B191,'Results-formatted 060121'!$A:BA,(BD$3+2),FALSE)), VLOOKUP($B191,'Results-formatted 060121'!$A:BA,(BD$3+2),FALSE)))</f>
        <v>4</v>
      </c>
      <c r="BE191" s="95">
        <f>IF($C191 = "neg", (($D191+1) - VLOOKUP($B191,'Results-formatted 060121'!$A:BB,(BE$3+2),FALSE)), IF($C191 = "pos-neg", (3+VLOOKUP($B191,'Results-formatted 060121'!$A:BB,(BE$3+2),FALSE)), VLOOKUP($B191,'Results-formatted 060121'!$A:BB,(BE$3+2),FALSE)))</f>
        <v>5</v>
      </c>
      <c r="BF191" s="95">
        <f>IF($C191 = "neg", (($D191+1) - VLOOKUP($B191,'Results-formatted 060121'!$A:BC,(BF$3+2),FALSE)), IF($C191 = "pos-neg", (3+VLOOKUP($B191,'Results-formatted 060121'!$A:BC,(BF$3+2),FALSE)), VLOOKUP($B191,'Results-formatted 060121'!$A:BC,(BF$3+2),FALSE)))</f>
        <v>4</v>
      </c>
      <c r="BG191" s="95">
        <f>IF($C191 = "neg", (($D191+1) - VLOOKUP($B191,'Results-formatted 060121'!$A:BD,(BG$3+2),FALSE)), IF($C191 = "pos-neg", (3+VLOOKUP($B191,'Results-formatted 060121'!$A:BD,(BG$3+2),FALSE)), VLOOKUP($B191,'Results-formatted 060121'!$A:BD,(BG$3+2),FALSE)))</f>
        <v>2</v>
      </c>
      <c r="BH191" s="95">
        <f>IF($C191 = "neg", (($D191+1) - VLOOKUP($B191,'Results-formatted 060121'!$A:BE,(BH$3+2),FALSE)), IF($C191 = "pos-neg", (3+VLOOKUP($B191,'Results-formatted 060121'!$A:BE,(BH$3+2),FALSE)), VLOOKUP($B191,'Results-formatted 060121'!$A:BE,(BH$3+2),FALSE)))</f>
        <v>3</v>
      </c>
      <c r="BI191" s="95">
        <f>IF($C191 = "neg", (($D191+1) - VLOOKUP($B191,'Results-formatted 060121'!$A:BF,(BI$3+2),FALSE)), IF($C191 = "pos-neg", (3+VLOOKUP($B191,'Results-formatted 060121'!$A:BF,(BI$3+2),FALSE)), VLOOKUP($B191,'Results-formatted 060121'!$A:BF,(BI$3+2),FALSE)))</f>
        <v>4</v>
      </c>
      <c r="BJ191" s="95">
        <f>IF($C191 = "neg", (($D191+1) - VLOOKUP($B191,'Results-formatted 060121'!$A:BG,(BJ$3+2),FALSE)), IF($C191 = "pos-neg", (3+VLOOKUP($B191,'Results-formatted 060121'!$A:BG,(BJ$3+2),FALSE)), VLOOKUP($B191,'Results-formatted 060121'!$A:BG,(BJ$3+2),FALSE)))</f>
        <v>2</v>
      </c>
      <c r="BK191" s="95">
        <f>IF($C191 = "neg", (($D191+1) - VLOOKUP($B191,'Results-formatted 060121'!$A:BH,(BK$3+2),FALSE)), IF($C191 = "pos-neg", (3+VLOOKUP($B191,'Results-formatted 060121'!$A:BH,(BK$3+2),FALSE)), VLOOKUP($B191,'Results-formatted 060121'!$A:BH,(BK$3+2),FALSE)))</f>
        <v>2</v>
      </c>
      <c r="BL191" s="95">
        <f>IF($C191 = "neg", (($D191+1) - VLOOKUP($B191,'Results-formatted 060121'!$A:BI,(BL$3+2),FALSE)), IF($C191 = "pos-neg", (3+VLOOKUP($B191,'Results-formatted 060121'!$A:BI,(BL$3+2),FALSE)), VLOOKUP($B191,'Results-formatted 060121'!$A:BI,(BL$3+2),FALSE)))</f>
        <v>4</v>
      </c>
      <c r="BM191" s="95">
        <f>IF($C191 = "neg", (($D191+1) - VLOOKUP($B191,'Results-formatted 060121'!$A:BJ,(BM$3+2),FALSE)), IF($C191 = "pos-neg", (3+VLOOKUP($B191,'Results-formatted 060121'!$A:BJ,(BM$3+2),FALSE)), VLOOKUP($B191,'Results-formatted 060121'!$A:BJ,(BM$3+2),FALSE)))</f>
        <v>4</v>
      </c>
      <c r="BN191" s="95"/>
      <c r="BO191" s="95"/>
      <c r="BP191" s="95"/>
      <c r="BQ191" s="95"/>
      <c r="BR191" s="95"/>
      <c r="BS191" s="95"/>
      <c r="BT191" s="95"/>
      <c r="BU191" s="95"/>
      <c r="BV191" s="95"/>
      <c r="BW191" s="95"/>
      <c r="BX191" s="95"/>
      <c r="BY191" s="95"/>
      <c r="BZ191" s="95"/>
      <c r="CA191" s="95"/>
      <c r="CB191" s="95"/>
      <c r="CC191" s="95"/>
      <c r="CD191" s="98"/>
      <c r="CE191" s="25">
        <f t="shared" si="250"/>
        <v>3.8333333333333335</v>
      </c>
      <c r="CF191" s="25">
        <f t="shared" si="258"/>
        <v>1.0442200343921724</v>
      </c>
    </row>
    <row r="192" spans="2:84" ht="42" x14ac:dyDescent="0.15">
      <c r="B192" s="84" t="s">
        <v>503</v>
      </c>
      <c r="C192" s="86" t="s">
        <v>224</v>
      </c>
      <c r="D192" s="2">
        <v>5</v>
      </c>
      <c r="E192" s="15" t="s">
        <v>982</v>
      </c>
      <c r="F192" s="95">
        <f>IF($C192 = "neg", (($D192+1) - VLOOKUP($B192,'Results-formatted 060121'!$A:$AJ,(F$3+2),FALSE)), IF($C192 = "pos-neg", (3+VLOOKUP($B192,'Results-formatted 060121'!$A:$AJ,(F$3+2),FALSE)), VLOOKUP($B192,'Results-formatted 060121'!$A:$AJ,(F$3+2),FALSE)))</f>
        <v>3</v>
      </c>
      <c r="G192" s="95">
        <f>IF($C192 = "neg", (($D192+1) - VLOOKUP($B192,'Results-formatted 060121'!$A:$AJ,(G$3+2),FALSE)), IF($C192 = "pos-neg", (3+VLOOKUP($B192,'Results-formatted 060121'!$A:$AJ,(G$3+2),FALSE)), VLOOKUP($B192,'Results-formatted 060121'!$A:$AJ,(G$3+2),FALSE)))</f>
        <v>3</v>
      </c>
      <c r="H192" s="95">
        <f>IF($C192 = "neg", (($D192+1) - VLOOKUP($B192,'Results-formatted 060121'!$A:$AJ,(H$3+2),FALSE)), IF($C192 = "pos-neg", (3+VLOOKUP($B192,'Results-formatted 060121'!$A:$AJ,(H$3+2),FALSE)), VLOOKUP($B192,'Results-formatted 060121'!$A:$AJ,(H$3+2),FALSE)))</f>
        <v>4</v>
      </c>
      <c r="I192" s="95">
        <f>IF($C192 = "neg", (($D192+1) - VLOOKUP($B192,'Results-formatted 060121'!$A:$AJ,(I$3+2),FALSE)), IF($C192 = "pos-neg", (3+VLOOKUP($B192,'Results-formatted 060121'!$A:$AJ,(I$3+2),FALSE)), VLOOKUP($B192,'Results-formatted 060121'!$A:$AJ,(I$3+2),FALSE)))</f>
        <v>5</v>
      </c>
      <c r="J192" s="95">
        <f>IF($C192 = "neg", (($D192+1) - VLOOKUP($B192,'Results-formatted 060121'!$A:$AJ,(J$3+2),FALSE)), IF($C192 = "pos-neg", (3+VLOOKUP($B192,'Results-formatted 060121'!$A:$AJ,(J$3+2),FALSE)), VLOOKUP($B192,'Results-formatted 060121'!$A:$AJ,(J$3+2),FALSE)))</f>
        <v>3</v>
      </c>
      <c r="K192" s="95">
        <f>IF($C192 = "neg", (($D192+1) - VLOOKUP($B192,'Results-formatted 060121'!$A:$AJ,(K$3+2),FALSE)), IF($C192 = "pos-neg", (3+VLOOKUP($B192,'Results-formatted 060121'!$A:$AJ,(K$3+2),FALSE)), VLOOKUP($B192,'Results-formatted 060121'!$A:$AJ,(K$3+2),FALSE)))</f>
        <v>5</v>
      </c>
      <c r="L192" s="95">
        <f>IF($C192 = "neg", (($D192+1) - VLOOKUP($B192,'Results-formatted 060121'!$A:$AJ,(L$3+2),FALSE)), IF($C192 = "pos-neg", (3+VLOOKUP($B192,'Results-formatted 060121'!$A:$AJ,(L$3+2),FALSE)), VLOOKUP($B192,'Results-formatted 060121'!$A:$AJ,(L$3+2),FALSE)))</f>
        <v>3</v>
      </c>
      <c r="M192" s="95">
        <f>IF($C192 = "neg", (($D192+1) - VLOOKUP($B192,'Results-formatted 060121'!$A:$AJ,(M$3+2),FALSE)), IF($C192 = "pos-neg", (3+VLOOKUP($B192,'Results-formatted 060121'!$A:$AJ,(M$3+2),FALSE)), VLOOKUP($B192,'Results-formatted 060121'!$A:$AJ,(M$3+2),FALSE)))</f>
        <v>4</v>
      </c>
      <c r="N192" s="95">
        <f>IF($C192 = "neg", (($D192+1) - VLOOKUP($B192,'Results-formatted 060121'!$A:$AJ,(N$3+2),FALSE)), IF($C192 = "pos-neg", (3+VLOOKUP($B192,'Results-formatted 060121'!$A:$AJ,(N$3+2),FALSE)), VLOOKUP($B192,'Results-formatted 060121'!$A:$AJ,(N$3+2),FALSE)))</f>
        <v>4</v>
      </c>
      <c r="O192" s="95">
        <f>IF($C192 = "neg", (($D192+1) - VLOOKUP($B192,'Results-formatted 060121'!$A:$AJ,(O$3+2),FALSE)), IF($C192 = "pos-neg", (3+VLOOKUP($B192,'Results-formatted 060121'!$A:$AJ,(O$3+2),FALSE)), VLOOKUP($B192,'Results-formatted 060121'!$A:$AJ,(O$3+2),FALSE)))</f>
        <v>5</v>
      </c>
      <c r="P192" s="95">
        <f>IF($C192 = "neg", (($D192+1) - VLOOKUP($B192,'Results-formatted 060121'!$A:$AJ,(P$3+2),FALSE)), IF($C192 = "pos-neg", (3+VLOOKUP($B192,'Results-formatted 060121'!$A:$AJ,(P$3+2),FALSE)), VLOOKUP($B192,'Results-formatted 060121'!$A:$AJ,(P$3+2),FALSE)))</f>
        <v>3</v>
      </c>
      <c r="Q192" s="95">
        <f>IF($C192 = "neg", (($D192+1) - VLOOKUP($B192,'Results-formatted 060121'!$A:$AJ,(Q$3+2),FALSE)), IF($C192 = "pos-neg", (3+VLOOKUP($B192,'Results-formatted 060121'!$A:$AJ,(Q$3+2),FALSE)), VLOOKUP($B192,'Results-formatted 060121'!$A:$AJ,(Q$3+2),FALSE)))</f>
        <v>5</v>
      </c>
      <c r="R192" s="95">
        <f>IF($C192 = "neg", (($D192+1) - VLOOKUP($B192,'Results-formatted 060121'!$A:$AJ,(R$3+2),FALSE)), IF($C192 = "pos-neg", (3+VLOOKUP($B192,'Results-formatted 060121'!$A:$AJ,(R$3+2),FALSE)), VLOOKUP($B192,'Results-formatted 060121'!$A:$AJ,(R$3+2),FALSE)))</f>
        <v>3</v>
      </c>
      <c r="S192" s="95">
        <f>IF($C192 = "neg", (($D192+1) - VLOOKUP($B192,'Results-formatted 060121'!$A:$AJ,(S$3+2),FALSE)), IF($C192 = "pos-neg", (3+VLOOKUP($B192,'Results-formatted 060121'!$A:$AJ,(S$3+2),FALSE)), VLOOKUP($B192,'Results-formatted 060121'!$A:$AJ,(S$3+2),FALSE)))</f>
        <v>4</v>
      </c>
      <c r="T192" s="95">
        <f>IF($C192 = "neg", (($D192+1) - VLOOKUP($B192,'Results-formatted 060121'!$A:$AJ,(T$3+2),FALSE)), IF($C192 = "pos-neg", (3+VLOOKUP($B192,'Results-formatted 060121'!$A:$AJ,(T$3+2),FALSE)), VLOOKUP($B192,'Results-formatted 060121'!$A:$AJ,(T$3+2),FALSE)))</f>
        <v>5</v>
      </c>
      <c r="U192" s="95">
        <f>IF($C192 = "neg", (($D192+1) - VLOOKUP($B192,'Results-formatted 060121'!$A:$AJ,(U$3+2),FALSE)), IF($C192 = "pos-neg", (3+VLOOKUP($B192,'Results-formatted 060121'!$A:$AJ,(U$3+2),FALSE)), VLOOKUP($B192,'Results-formatted 060121'!$A:$AJ,(U$3+2),FALSE)))</f>
        <v>5</v>
      </c>
      <c r="V192" s="95">
        <f>IF($C192 = "neg", (($D192+1) - VLOOKUP($B192,'Results-formatted 060121'!$A:$AJ,(V$3+2),FALSE)), IF($C192 = "pos-neg", (3+VLOOKUP($B192,'Results-formatted 060121'!$A:$AJ,(V$3+2),FALSE)), VLOOKUP($B192,'Results-formatted 060121'!$A:$AJ,(V$3+2),FALSE)))</f>
        <v>3</v>
      </c>
      <c r="W192" s="95">
        <f>IF($C192 = "neg", (($D192+1) - VLOOKUP($B192,'Results-formatted 060121'!$A:$AJ,(W$3+2),FALSE)), IF($C192 = "pos-neg", (3+VLOOKUP($B192,'Results-formatted 060121'!$A:$AJ,(W$3+2),FALSE)), VLOOKUP($B192,'Results-formatted 060121'!$A:$AJ,(W$3+2),FALSE)))</f>
        <v>4</v>
      </c>
      <c r="X192" s="95">
        <f>IF($C192 = "neg", (($D192+1) - VLOOKUP($B192,'Results-formatted 060121'!$A:$AJ,(X$3+2),FALSE)), IF($C192 = "pos-neg", (3+VLOOKUP($B192,'Results-formatted 060121'!$A:$AJ,(X$3+2),FALSE)), VLOOKUP($B192,'Results-formatted 060121'!$A:$AJ,(X$3+2),FALSE)))</f>
        <v>4</v>
      </c>
      <c r="Y192" s="95">
        <f>IF($C192 = "neg", (($D192+1) - VLOOKUP($B192,'Results-formatted 060121'!$A:$AJ,(Y$3+2),FALSE)), IF($C192 = "pos-neg", (3+VLOOKUP($B192,'Results-formatted 060121'!$A:$AJ,(Y$3+2),FALSE)), VLOOKUP($B192,'Results-formatted 060121'!$A:$AJ,(Y$3+2),FALSE)))</f>
        <v>3</v>
      </c>
      <c r="Z192" s="95">
        <f>IF($C192 = "neg", (($D192+1) - VLOOKUP($B192,'Results-formatted 060121'!$A:$AJ,(Z$3+2),FALSE)), IF($C192 = "pos-neg", (3+VLOOKUP($B192,'Results-formatted 060121'!$A:$AJ,(Z$3+2),FALSE)), VLOOKUP($B192,'Results-formatted 060121'!$A:$AJ,(Z$3+2),FALSE)))</f>
        <v>3</v>
      </c>
      <c r="AA192" s="95">
        <f>IF($C192 = "neg", (($D192+1) - VLOOKUP($B192,'Results-formatted 060121'!$A:$AJ,(AA$3+2),FALSE)), IF($C192 = "pos-neg", (3+VLOOKUP($B192,'Results-formatted 060121'!$A:$AJ,(AA$3+2),FALSE)), VLOOKUP($B192,'Results-formatted 060121'!$A:$AJ,(AA$3+2),FALSE)))</f>
        <v>5</v>
      </c>
      <c r="AB192" s="95">
        <f>IF($C192 = "neg", (($D192+1) - VLOOKUP($B192,'Results-formatted 060121'!$A:$AJ,(AB$3+2),FALSE)), IF($C192 = "pos-neg", (3+VLOOKUP($B192,'Results-formatted 060121'!$A:$AJ,(AB$3+2),FALSE)), VLOOKUP($B192,'Results-formatted 060121'!$A:$AJ,(AB$3+2),FALSE)))</f>
        <v>4</v>
      </c>
      <c r="AC192" s="95">
        <f>IF($C192 = "neg", (($D192+1) - VLOOKUP($B192,'Results-formatted 060121'!$A:$AJ,(AC$3+2),FALSE)), IF($C192 = "pos-neg", (3+VLOOKUP($B192,'Results-formatted 060121'!$A:$AJ,(AC$3+2),FALSE)), VLOOKUP($B192,'Results-formatted 060121'!$A:$AJ,(AC$3+2),FALSE)))</f>
        <v>2</v>
      </c>
      <c r="AD192" s="95">
        <f>IF($C192 = "neg", (($D192+1) - VLOOKUP($B192,'Results-formatted 060121'!$A:$AJ,(AD$3+2),FALSE)), IF($C192 = "pos-neg", (3+VLOOKUP($B192,'Results-formatted 060121'!$A:$AJ,(AD$3+2),FALSE)), VLOOKUP($B192,'Results-formatted 060121'!$A:$AJ,(AD$3+2),FALSE)))</f>
        <v>3</v>
      </c>
      <c r="AE192" s="95">
        <f>IF($C192 = "neg", (($D192+1) - VLOOKUP($B192,'Results-formatted 060121'!$A:$AJ,(AE$3+2),FALSE)), IF($C192 = "pos-neg", (3+VLOOKUP($B192,'Results-formatted 060121'!$A:$AJ,(AE$3+2),FALSE)), VLOOKUP($B192,'Results-formatted 060121'!$A:$AJ,(AE$3+2),FALSE)))</f>
        <v>5</v>
      </c>
      <c r="AF192" s="95">
        <f>IF($C192 = "neg", (($D192+1) - VLOOKUP($B192,'Results-formatted 060121'!$A:$AJ,(AF$3+2),FALSE)), IF($C192 = "pos-neg", (3+VLOOKUP($B192,'Results-formatted 060121'!$A:$AJ,(AF$3+2),FALSE)), VLOOKUP($B192,'Results-formatted 060121'!$A:$AJ,(AF$3+2),FALSE)))</f>
        <v>3</v>
      </c>
      <c r="AG192" s="95">
        <f>IF($C192 = "neg", (($D192+1) - VLOOKUP($B192,'Results-formatted 060121'!$A:$AJ,(AG$3+2),FALSE)), IF($C192 = "pos-neg", (3+VLOOKUP($B192,'Results-formatted 060121'!$A:$AJ,(AG$3+2),FALSE)), VLOOKUP($B192,'Results-formatted 060121'!$A:$AJ,(AG$3+2),FALSE)))</f>
        <v>5</v>
      </c>
      <c r="AH192" s="95">
        <f>IF($C192 = "neg", (($D192+1) - VLOOKUP($B192,'Results-formatted 060121'!$A:$AJ,(AH$3+2),FALSE)), IF($C192 = "pos-neg", (3+VLOOKUP($B192,'Results-formatted 060121'!$A:$AJ,(AH$3+2),FALSE)), VLOOKUP($B192,'Results-formatted 060121'!$A:$AJ,(AH$3+2),FALSE)))</f>
        <v>3</v>
      </c>
      <c r="AI192" s="95">
        <f>IF($C192 = "neg", (($D192+1) - VLOOKUP($B192,'Results-formatted 060121'!$A:$AJ,(AI$3+2),FALSE)), IF($C192 = "pos-neg", (3+VLOOKUP($B192,'Results-formatted 060121'!$A:$AJ,(AI$3+2),FALSE)), VLOOKUP($B192,'Results-formatted 060121'!$A:$AJ,(AI$3+2),FALSE)))</f>
        <v>4</v>
      </c>
      <c r="AJ192" s="95">
        <f>IF($C192 = "neg", (($D192+1) - VLOOKUP($B192,'Results-formatted 060121'!$A:$AJ,(AJ$3+2),FALSE)), IF($C192 = "pos-neg", (3+VLOOKUP($B192,'Results-formatted 060121'!$A:$AJ,(AJ$3+2),FALSE)), VLOOKUP($B192,'Results-formatted 060121'!$A:$AJ,(AJ$3+2),FALSE)))</f>
        <v>5</v>
      </c>
      <c r="AK192" s="95">
        <f>IF($C192 = "neg", (($D192+1) - VLOOKUP($B192,'Results-formatted 060121'!$A:$AJ,(AK$3+2),FALSE)), IF($C192 = "pos-neg", (3+VLOOKUP($B192,'Results-formatted 060121'!$A:$AJ,(AK$3+2),FALSE)), VLOOKUP($B192,'Results-formatted 060121'!$A:$AJ,(AK$3+2),FALSE)))</f>
        <v>4</v>
      </c>
      <c r="AL192" s="95">
        <f>IF($C192 = "neg", (($D192+1) - VLOOKUP($B192,'Results-formatted 060121'!$A:$AJ,(AL$3+2),FALSE)), IF($C192 = "pos-neg", (3+VLOOKUP($B192,'Results-formatted 060121'!$A:$AJ,(AL$3+2),FALSE)), VLOOKUP($B192,'Results-formatted 060121'!$A:$AJ,(AL$3+2),FALSE)))</f>
        <v>3</v>
      </c>
      <c r="AM192" s="95">
        <f>IF($C192 = "neg", (($D192+1) - VLOOKUP($B192,'Results-formatted 060121'!$A:AJ,(AM$3+2),FALSE)), IF($C192 = "pos-neg", (3+VLOOKUP($B192,'Results-formatted 060121'!$A:AJ,(AM$3+2),FALSE)), VLOOKUP($B192,'Results-formatted 060121'!$A:AJ,(AM$3+2),FALSE)))</f>
        <v>5</v>
      </c>
      <c r="AN192" s="95">
        <f>IF($C192 = "neg", (($D192+1) - VLOOKUP($B192,'Results-formatted 060121'!$A:AK,(AN$3+2),FALSE)), IF($C192 = "pos-neg", (3+VLOOKUP($B192,'Results-formatted 060121'!$A:AK,(AN$3+2),FALSE)), VLOOKUP($B192,'Results-formatted 060121'!$A:AK,(AN$3+2),FALSE)))</f>
        <v>4</v>
      </c>
      <c r="AO192" s="95">
        <f>IF($C192 = "neg", (($D192+1) - VLOOKUP($B192,'Results-formatted 060121'!$A:AL,(AO$3+2),FALSE)), IF($C192 = "pos-neg", (3+VLOOKUP($B192,'Results-formatted 060121'!$A:AL,(AO$3+2),FALSE)), VLOOKUP($B192,'Results-formatted 060121'!$A:AL,(AO$3+2),FALSE)))</f>
        <v>5</v>
      </c>
      <c r="AP192" s="95">
        <f>IF($C192 = "neg", (($D192+1) - VLOOKUP($B192,'Results-formatted 060121'!$A:AM,(AP$3+2),FALSE)), IF($C192 = "pos-neg", (3+VLOOKUP($B192,'Results-formatted 060121'!$A:AM,(AP$3+2),FALSE)), VLOOKUP($B192,'Results-formatted 060121'!$A:AM,(AP$3+2),FALSE)))</f>
        <v>4</v>
      </c>
      <c r="AQ192" s="95">
        <f>IF($C192 = "neg", (($D192+1) - VLOOKUP($B192,'Results-formatted 060121'!$A:AN,(AQ$3+2),FALSE)), IF($C192 = "pos-neg", (3+VLOOKUP($B192,'Results-formatted 060121'!$A:AN,(AQ$3+2),FALSE)), VLOOKUP($B192,'Results-formatted 060121'!$A:AN,(AQ$3+2),FALSE)))</f>
        <v>4</v>
      </c>
      <c r="AR192" s="95">
        <f>IF($C192 = "neg", (($D192+1) - VLOOKUP($B192,'Results-formatted 060121'!$A:AO,(AR$3+2),FALSE)), IF($C192 = "pos-neg", (3+VLOOKUP($B192,'Results-formatted 060121'!$A:AO,(AR$3+2),FALSE)), VLOOKUP($B192,'Results-formatted 060121'!$A:AO,(AR$3+2),FALSE)))</f>
        <v>5</v>
      </c>
      <c r="AS192" s="95">
        <f>IF($C192 = "neg", (($D192+1) - VLOOKUP($B192,'Results-formatted 060121'!$A:AP,(AS$3+2),FALSE)), IF($C192 = "pos-neg", (3+VLOOKUP($B192,'Results-formatted 060121'!$A:AP,(AS$3+2),FALSE)), VLOOKUP($B192,'Results-formatted 060121'!$A:AP,(AS$3+2),FALSE)))</f>
        <v>5</v>
      </c>
      <c r="AT192" s="95">
        <f>IF($C192 = "neg", (($D192+1) - VLOOKUP($B192,'Results-formatted 060121'!$A:AQ,(AT$3+2),FALSE)), IF($C192 = "pos-neg", (3+VLOOKUP($B192,'Results-formatted 060121'!$A:AQ,(AT$3+2),FALSE)), VLOOKUP($B192,'Results-formatted 060121'!$A:AQ,(AT$3+2),FALSE)))</f>
        <v>5</v>
      </c>
      <c r="AU192" s="95">
        <f>IF($C192 = "neg", (($D192+1) - VLOOKUP($B192,'Results-formatted 060121'!$A:AR,(AU$3+2),FALSE)), IF($C192 = "pos-neg", (3+VLOOKUP($B192,'Results-formatted 060121'!$A:AR,(AU$3+2),FALSE)), VLOOKUP($B192,'Results-formatted 060121'!$A:AR,(AU$3+2),FALSE)))</f>
        <v>5</v>
      </c>
      <c r="AV192" s="95">
        <f>IF($C192 = "neg", (($D192+1) - VLOOKUP($B192,'Results-formatted 060121'!$A:AS,(AV$3+2),FALSE)), IF($C192 = "pos-neg", (3+VLOOKUP($B192,'Results-formatted 060121'!$A:AS,(AV$3+2),FALSE)), VLOOKUP($B192,'Results-formatted 060121'!$A:AS,(AV$3+2),FALSE)))</f>
        <v>3</v>
      </c>
      <c r="AW192" s="95">
        <f>IF($C192 = "neg", (($D192+1) - VLOOKUP($B192,'Results-formatted 060121'!$A:AT,(AW$3+2),FALSE)), IF($C192 = "pos-neg", (3+VLOOKUP($B192,'Results-formatted 060121'!$A:AT,(AW$3+2),FALSE)), VLOOKUP($B192,'Results-formatted 060121'!$A:AT,(AW$3+2),FALSE)))</f>
        <v>2</v>
      </c>
      <c r="AX192" s="95">
        <f>IF($C192 = "neg", (($D192+1) - VLOOKUP($B192,'Results-formatted 060121'!$A:AU,(AX$3+2),FALSE)), IF($C192 = "pos-neg", (3+VLOOKUP($B192,'Results-formatted 060121'!$A:AU,(AX$3+2),FALSE)), VLOOKUP($B192,'Results-formatted 060121'!$A:AU,(AX$3+2),FALSE)))</f>
        <v>1</v>
      </c>
      <c r="AY192" s="95">
        <f>IF($C192 = "neg", (($D192+1) - VLOOKUP($B192,'Results-formatted 060121'!$A:AV,(AY$3+2),FALSE)), IF($C192 = "pos-neg", (3+VLOOKUP($B192,'Results-formatted 060121'!$A:AV,(AY$3+2),FALSE)), VLOOKUP($B192,'Results-formatted 060121'!$A:AV,(AY$3+2),FALSE)))</f>
        <v>4</v>
      </c>
      <c r="AZ192" s="95">
        <f>IF($C192 = "neg", (($D192+1) - VLOOKUP($B192,'Results-formatted 060121'!$A:AW,(AZ$3+2),FALSE)), IF($C192 = "pos-neg", (3+VLOOKUP($B192,'Results-formatted 060121'!$A:AW,(AZ$3+2),FALSE)), VLOOKUP($B192,'Results-formatted 060121'!$A:AW,(AZ$3+2),FALSE)))</f>
        <v>5</v>
      </c>
      <c r="BA192" s="95">
        <f>IF($C192 = "neg", (($D192+1) - VLOOKUP($B192,'Results-formatted 060121'!$A:AX,(BA$3+2),FALSE)), IF($C192 = "pos-neg", (3+VLOOKUP($B192,'Results-formatted 060121'!$A:AX,(BA$3+2),FALSE)), VLOOKUP($B192,'Results-formatted 060121'!$A:AX,(BA$3+2),FALSE)))</f>
        <v>4</v>
      </c>
      <c r="BB192" s="95">
        <f>IF($C192 = "neg", (($D192+1) - VLOOKUP($B192,'Results-formatted 060121'!$A:AY,(BB$3+2),FALSE)), IF($C192 = "pos-neg", (3+VLOOKUP($B192,'Results-formatted 060121'!$A:AY,(BB$3+2),FALSE)), VLOOKUP($B192,'Results-formatted 060121'!$A:AY,(BB$3+2),FALSE)))</f>
        <v>4</v>
      </c>
      <c r="BC192" s="95">
        <f>IF($C192 = "neg", (($D192+1) - VLOOKUP($B192,'Results-formatted 060121'!$A:AZ,(BC$3+2),FALSE)), IF($C192 = "pos-neg", (3+VLOOKUP($B192,'Results-formatted 060121'!$A:AZ,(BC$3+2),FALSE)), VLOOKUP($B192,'Results-formatted 060121'!$A:AZ,(BC$3+2),FALSE)))</f>
        <v>5</v>
      </c>
      <c r="BD192" s="95">
        <f>IF($C192 = "neg", (($D192+1) - VLOOKUP($B192,'Results-formatted 060121'!$A:BA,(BD$3+2),FALSE)), IF($C192 = "pos-neg", (3+VLOOKUP($B192,'Results-formatted 060121'!$A:BA,(BD$3+2),FALSE)), VLOOKUP($B192,'Results-formatted 060121'!$A:BA,(BD$3+2),FALSE)))</f>
        <v>4</v>
      </c>
      <c r="BE192" s="95">
        <f>IF($C192 = "neg", (($D192+1) - VLOOKUP($B192,'Results-formatted 060121'!$A:BB,(BE$3+2),FALSE)), IF($C192 = "pos-neg", (3+VLOOKUP($B192,'Results-formatted 060121'!$A:BB,(BE$3+2),FALSE)), VLOOKUP($B192,'Results-formatted 060121'!$A:BB,(BE$3+2),FALSE)))</f>
        <v>4</v>
      </c>
      <c r="BF192" s="95">
        <f>IF($C192 = "neg", (($D192+1) - VLOOKUP($B192,'Results-formatted 060121'!$A:BC,(BF$3+2),FALSE)), IF($C192 = "pos-neg", (3+VLOOKUP($B192,'Results-formatted 060121'!$A:BC,(BF$3+2),FALSE)), VLOOKUP($B192,'Results-formatted 060121'!$A:BC,(BF$3+2),FALSE)))</f>
        <v>4</v>
      </c>
      <c r="BG192" s="95">
        <f>IF($C192 = "neg", (($D192+1) - VLOOKUP($B192,'Results-formatted 060121'!$A:BD,(BG$3+2),FALSE)), IF($C192 = "pos-neg", (3+VLOOKUP($B192,'Results-formatted 060121'!$A:BD,(BG$3+2),FALSE)), VLOOKUP($B192,'Results-formatted 060121'!$A:BD,(BG$3+2),FALSE)))</f>
        <v>2</v>
      </c>
      <c r="BH192" s="95">
        <f>IF($C192 = "neg", (($D192+1) - VLOOKUP($B192,'Results-formatted 060121'!$A:BE,(BH$3+2),FALSE)), IF($C192 = "pos-neg", (3+VLOOKUP($B192,'Results-formatted 060121'!$A:BE,(BH$3+2),FALSE)), VLOOKUP($B192,'Results-formatted 060121'!$A:BE,(BH$3+2),FALSE)))</f>
        <v>3</v>
      </c>
      <c r="BI192" s="95">
        <f>IF($C192 = "neg", (($D192+1) - VLOOKUP($B192,'Results-formatted 060121'!$A:BF,(BI$3+2),FALSE)), IF($C192 = "pos-neg", (3+VLOOKUP($B192,'Results-formatted 060121'!$A:BF,(BI$3+2),FALSE)), VLOOKUP($B192,'Results-formatted 060121'!$A:BF,(BI$3+2),FALSE)))</f>
        <v>4</v>
      </c>
      <c r="BJ192" s="95">
        <f>IF($C192 = "neg", (($D192+1) - VLOOKUP($B192,'Results-formatted 060121'!$A:BG,(BJ$3+2),FALSE)), IF($C192 = "pos-neg", (3+VLOOKUP($B192,'Results-formatted 060121'!$A:BG,(BJ$3+2),FALSE)), VLOOKUP($B192,'Results-formatted 060121'!$A:BG,(BJ$3+2),FALSE)))</f>
        <v>3</v>
      </c>
      <c r="BK192" s="95">
        <f>IF($C192 = "neg", (($D192+1) - VLOOKUP($B192,'Results-formatted 060121'!$A:BH,(BK$3+2),FALSE)), IF($C192 = "pos-neg", (3+VLOOKUP($B192,'Results-formatted 060121'!$A:BH,(BK$3+2),FALSE)), VLOOKUP($B192,'Results-formatted 060121'!$A:BH,(BK$3+2),FALSE)))</f>
        <v>2</v>
      </c>
      <c r="BL192" s="95">
        <f>IF($C192 = "neg", (($D192+1) - VLOOKUP($B192,'Results-formatted 060121'!$A:BI,(BL$3+2),FALSE)), IF($C192 = "pos-neg", (3+VLOOKUP($B192,'Results-formatted 060121'!$A:BI,(BL$3+2),FALSE)), VLOOKUP($B192,'Results-formatted 060121'!$A:BI,(BL$3+2),FALSE)))</f>
        <v>4</v>
      </c>
      <c r="BM192" s="95">
        <f>IF($C192 = "neg", (($D192+1) - VLOOKUP($B192,'Results-formatted 060121'!$A:BJ,(BM$3+2),FALSE)), IF($C192 = "pos-neg", (3+VLOOKUP($B192,'Results-formatted 060121'!$A:BJ,(BM$3+2),FALSE)), VLOOKUP($B192,'Results-formatted 060121'!$A:BJ,(BM$3+2),FALSE)))</f>
        <v>4</v>
      </c>
      <c r="BN192" s="95"/>
      <c r="BO192" s="95"/>
      <c r="BP192" s="95"/>
      <c r="BQ192" s="95"/>
      <c r="BR192" s="95"/>
      <c r="BS192" s="95"/>
      <c r="BT192" s="95"/>
      <c r="BU192" s="95"/>
      <c r="BV192" s="95"/>
      <c r="BW192" s="95"/>
      <c r="BX192" s="95"/>
      <c r="BY192" s="95"/>
      <c r="BZ192" s="95"/>
      <c r="CA192" s="95"/>
      <c r="CB192" s="95"/>
      <c r="CC192" s="95"/>
      <c r="CD192" s="98"/>
      <c r="CE192" s="25">
        <f t="shared" si="250"/>
        <v>3.85</v>
      </c>
      <c r="CF192" s="25">
        <f t="shared" si="258"/>
        <v>0.98849311786567151</v>
      </c>
    </row>
    <row r="193" spans="2:84" ht="42" x14ac:dyDescent="0.15">
      <c r="B193" s="84" t="s">
        <v>504</v>
      </c>
      <c r="C193" s="86" t="s">
        <v>224</v>
      </c>
      <c r="D193" s="2">
        <v>5</v>
      </c>
      <c r="E193" s="15" t="s">
        <v>983</v>
      </c>
      <c r="F193" s="95">
        <f>IF($C193 = "neg", (($D193+1) - VLOOKUP($B193,'Results-formatted 060121'!$A:$AJ,(F$3+2),FALSE)), IF($C193 = "pos-neg", (3+VLOOKUP($B193,'Results-formatted 060121'!$A:$AJ,(F$3+2),FALSE)), VLOOKUP($B193,'Results-formatted 060121'!$A:$AJ,(F$3+2),FALSE)))</f>
        <v>3</v>
      </c>
      <c r="G193" s="95">
        <f>IF($C193 = "neg", (($D193+1) - VLOOKUP($B193,'Results-formatted 060121'!$A:$AJ,(G$3+2),FALSE)), IF($C193 = "pos-neg", (3+VLOOKUP($B193,'Results-formatted 060121'!$A:$AJ,(G$3+2),FALSE)), VLOOKUP($B193,'Results-formatted 060121'!$A:$AJ,(G$3+2),FALSE)))</f>
        <v>3</v>
      </c>
      <c r="H193" s="95">
        <f>IF($C193 = "neg", (($D193+1) - VLOOKUP($B193,'Results-formatted 060121'!$A:$AJ,(H$3+2),FALSE)), IF($C193 = "pos-neg", (3+VLOOKUP($B193,'Results-formatted 060121'!$A:$AJ,(H$3+2),FALSE)), VLOOKUP($B193,'Results-formatted 060121'!$A:$AJ,(H$3+2),FALSE)))</f>
        <v>4</v>
      </c>
      <c r="I193" s="95">
        <f>IF($C193 = "neg", (($D193+1) - VLOOKUP($B193,'Results-formatted 060121'!$A:$AJ,(I$3+2),FALSE)), IF($C193 = "pos-neg", (3+VLOOKUP($B193,'Results-formatted 060121'!$A:$AJ,(I$3+2),FALSE)), VLOOKUP($B193,'Results-formatted 060121'!$A:$AJ,(I$3+2),FALSE)))</f>
        <v>5</v>
      </c>
      <c r="J193" s="95">
        <f>IF($C193 = "neg", (($D193+1) - VLOOKUP($B193,'Results-formatted 060121'!$A:$AJ,(J$3+2),FALSE)), IF($C193 = "pos-neg", (3+VLOOKUP($B193,'Results-formatted 060121'!$A:$AJ,(J$3+2),FALSE)), VLOOKUP($B193,'Results-formatted 060121'!$A:$AJ,(J$3+2),FALSE)))</f>
        <v>3</v>
      </c>
      <c r="K193" s="95">
        <f>IF($C193 = "neg", (($D193+1) - VLOOKUP($B193,'Results-formatted 060121'!$A:$AJ,(K$3+2),FALSE)), IF($C193 = "pos-neg", (3+VLOOKUP($B193,'Results-formatted 060121'!$A:$AJ,(K$3+2),FALSE)), VLOOKUP($B193,'Results-formatted 060121'!$A:$AJ,(K$3+2),FALSE)))</f>
        <v>5</v>
      </c>
      <c r="L193" s="95">
        <f>IF($C193 = "neg", (($D193+1) - VLOOKUP($B193,'Results-formatted 060121'!$A:$AJ,(L$3+2),FALSE)), IF($C193 = "pos-neg", (3+VLOOKUP($B193,'Results-formatted 060121'!$A:$AJ,(L$3+2),FALSE)), VLOOKUP($B193,'Results-formatted 060121'!$A:$AJ,(L$3+2),FALSE)))</f>
        <v>3</v>
      </c>
      <c r="M193" s="95">
        <f>IF($C193 = "neg", (($D193+1) - VLOOKUP($B193,'Results-formatted 060121'!$A:$AJ,(M$3+2),FALSE)), IF($C193 = "pos-neg", (3+VLOOKUP($B193,'Results-formatted 060121'!$A:$AJ,(M$3+2),FALSE)), VLOOKUP($B193,'Results-formatted 060121'!$A:$AJ,(M$3+2),FALSE)))</f>
        <v>4</v>
      </c>
      <c r="N193" s="95">
        <f>IF($C193 = "neg", (($D193+1) - VLOOKUP($B193,'Results-formatted 060121'!$A:$AJ,(N$3+2),FALSE)), IF($C193 = "pos-neg", (3+VLOOKUP($B193,'Results-formatted 060121'!$A:$AJ,(N$3+2),FALSE)), VLOOKUP($B193,'Results-formatted 060121'!$A:$AJ,(N$3+2),FALSE)))</f>
        <v>4</v>
      </c>
      <c r="O193" s="95">
        <f>IF($C193 = "neg", (($D193+1) - VLOOKUP($B193,'Results-formatted 060121'!$A:$AJ,(O$3+2),FALSE)), IF($C193 = "pos-neg", (3+VLOOKUP($B193,'Results-formatted 060121'!$A:$AJ,(O$3+2),FALSE)), VLOOKUP($B193,'Results-formatted 060121'!$A:$AJ,(O$3+2),FALSE)))</f>
        <v>5</v>
      </c>
      <c r="P193" s="95">
        <f>IF($C193 = "neg", (($D193+1) - VLOOKUP($B193,'Results-formatted 060121'!$A:$AJ,(P$3+2),FALSE)), IF($C193 = "pos-neg", (3+VLOOKUP($B193,'Results-formatted 060121'!$A:$AJ,(P$3+2),FALSE)), VLOOKUP($B193,'Results-formatted 060121'!$A:$AJ,(P$3+2),FALSE)))</f>
        <v>3</v>
      </c>
      <c r="Q193" s="95">
        <f>IF($C193 = "neg", (($D193+1) - VLOOKUP($B193,'Results-formatted 060121'!$A:$AJ,(Q$3+2),FALSE)), IF($C193 = "pos-neg", (3+VLOOKUP($B193,'Results-formatted 060121'!$A:$AJ,(Q$3+2),FALSE)), VLOOKUP($B193,'Results-formatted 060121'!$A:$AJ,(Q$3+2),FALSE)))</f>
        <v>5</v>
      </c>
      <c r="R193" s="95">
        <f>IF($C193 = "neg", (($D193+1) - VLOOKUP($B193,'Results-formatted 060121'!$A:$AJ,(R$3+2),FALSE)), IF($C193 = "pos-neg", (3+VLOOKUP($B193,'Results-formatted 060121'!$A:$AJ,(R$3+2),FALSE)), VLOOKUP($B193,'Results-formatted 060121'!$A:$AJ,(R$3+2),FALSE)))</f>
        <v>2</v>
      </c>
      <c r="S193" s="95">
        <f>IF($C193 = "neg", (($D193+1) - VLOOKUP($B193,'Results-formatted 060121'!$A:$AJ,(S$3+2),FALSE)), IF($C193 = "pos-neg", (3+VLOOKUP($B193,'Results-formatted 060121'!$A:$AJ,(S$3+2),FALSE)), VLOOKUP($B193,'Results-formatted 060121'!$A:$AJ,(S$3+2),FALSE)))</f>
        <v>4</v>
      </c>
      <c r="T193" s="95">
        <f>IF($C193 = "neg", (($D193+1) - VLOOKUP($B193,'Results-formatted 060121'!$A:$AJ,(T$3+2),FALSE)), IF($C193 = "pos-neg", (3+VLOOKUP($B193,'Results-formatted 060121'!$A:$AJ,(T$3+2),FALSE)), VLOOKUP($B193,'Results-formatted 060121'!$A:$AJ,(T$3+2),FALSE)))</f>
        <v>5</v>
      </c>
      <c r="U193" s="95">
        <f>IF($C193 = "neg", (($D193+1) - VLOOKUP($B193,'Results-formatted 060121'!$A:$AJ,(U$3+2),FALSE)), IF($C193 = "pos-neg", (3+VLOOKUP($B193,'Results-formatted 060121'!$A:$AJ,(U$3+2),FALSE)), VLOOKUP($B193,'Results-formatted 060121'!$A:$AJ,(U$3+2),FALSE)))</f>
        <v>4</v>
      </c>
      <c r="V193" s="95">
        <f>IF($C193 = "neg", (($D193+1) - VLOOKUP($B193,'Results-formatted 060121'!$A:$AJ,(V$3+2),FALSE)), IF($C193 = "pos-neg", (3+VLOOKUP($B193,'Results-formatted 060121'!$A:$AJ,(V$3+2),FALSE)), VLOOKUP($B193,'Results-formatted 060121'!$A:$AJ,(V$3+2),FALSE)))</f>
        <v>4</v>
      </c>
      <c r="W193" s="95">
        <f>IF($C193 = "neg", (($D193+1) - VLOOKUP($B193,'Results-formatted 060121'!$A:$AJ,(W$3+2),FALSE)), IF($C193 = "pos-neg", (3+VLOOKUP($B193,'Results-formatted 060121'!$A:$AJ,(W$3+2),FALSE)), VLOOKUP($B193,'Results-formatted 060121'!$A:$AJ,(W$3+2),FALSE)))</f>
        <v>3</v>
      </c>
      <c r="X193" s="95">
        <f>IF($C193 = "neg", (($D193+1) - VLOOKUP($B193,'Results-formatted 060121'!$A:$AJ,(X$3+2),FALSE)), IF($C193 = "pos-neg", (3+VLOOKUP($B193,'Results-formatted 060121'!$A:$AJ,(X$3+2),FALSE)), VLOOKUP($B193,'Results-formatted 060121'!$A:$AJ,(X$3+2),FALSE)))</f>
        <v>4</v>
      </c>
      <c r="Y193" s="95">
        <f>IF($C193 = "neg", (($D193+1) - VLOOKUP($B193,'Results-formatted 060121'!$A:$AJ,(Y$3+2),FALSE)), IF($C193 = "pos-neg", (3+VLOOKUP($B193,'Results-formatted 060121'!$A:$AJ,(Y$3+2),FALSE)), VLOOKUP($B193,'Results-formatted 060121'!$A:$AJ,(Y$3+2),FALSE)))</f>
        <v>3</v>
      </c>
      <c r="Z193" s="95">
        <f>IF($C193 = "neg", (($D193+1) - VLOOKUP($B193,'Results-formatted 060121'!$A:$AJ,(Z$3+2),FALSE)), IF($C193 = "pos-neg", (3+VLOOKUP($B193,'Results-formatted 060121'!$A:$AJ,(Z$3+2),FALSE)), VLOOKUP($B193,'Results-formatted 060121'!$A:$AJ,(Z$3+2),FALSE)))</f>
        <v>2</v>
      </c>
      <c r="AA193" s="95">
        <f>IF($C193 = "neg", (($D193+1) - VLOOKUP($B193,'Results-formatted 060121'!$A:$AJ,(AA$3+2),FALSE)), IF($C193 = "pos-neg", (3+VLOOKUP($B193,'Results-formatted 060121'!$A:$AJ,(AA$3+2),FALSE)), VLOOKUP($B193,'Results-formatted 060121'!$A:$AJ,(AA$3+2),FALSE)))</f>
        <v>5</v>
      </c>
      <c r="AB193" s="95">
        <f>IF($C193 = "neg", (($D193+1) - VLOOKUP($B193,'Results-formatted 060121'!$A:$AJ,(AB$3+2),FALSE)), IF($C193 = "pos-neg", (3+VLOOKUP($B193,'Results-formatted 060121'!$A:$AJ,(AB$3+2),FALSE)), VLOOKUP($B193,'Results-formatted 060121'!$A:$AJ,(AB$3+2),FALSE)))</f>
        <v>4</v>
      </c>
      <c r="AC193" s="95">
        <f>IF($C193 = "neg", (($D193+1) - VLOOKUP($B193,'Results-formatted 060121'!$A:$AJ,(AC$3+2),FALSE)), IF($C193 = "pos-neg", (3+VLOOKUP($B193,'Results-formatted 060121'!$A:$AJ,(AC$3+2),FALSE)), VLOOKUP($B193,'Results-formatted 060121'!$A:$AJ,(AC$3+2),FALSE)))</f>
        <v>2</v>
      </c>
      <c r="AD193" s="95">
        <f>IF($C193 = "neg", (($D193+1) - VLOOKUP($B193,'Results-formatted 060121'!$A:$AJ,(AD$3+2),FALSE)), IF($C193 = "pos-neg", (3+VLOOKUP($B193,'Results-formatted 060121'!$A:$AJ,(AD$3+2),FALSE)), VLOOKUP($B193,'Results-formatted 060121'!$A:$AJ,(AD$3+2),FALSE)))</f>
        <v>4</v>
      </c>
      <c r="AE193" s="95">
        <f>IF($C193 = "neg", (($D193+1) - VLOOKUP($B193,'Results-formatted 060121'!$A:$AJ,(AE$3+2),FALSE)), IF($C193 = "pos-neg", (3+VLOOKUP($B193,'Results-formatted 060121'!$A:$AJ,(AE$3+2),FALSE)), VLOOKUP($B193,'Results-formatted 060121'!$A:$AJ,(AE$3+2),FALSE)))</f>
        <v>5</v>
      </c>
      <c r="AF193" s="95">
        <f>IF($C193 = "neg", (($D193+1) - VLOOKUP($B193,'Results-formatted 060121'!$A:$AJ,(AF$3+2),FALSE)), IF($C193 = "pos-neg", (3+VLOOKUP($B193,'Results-formatted 060121'!$A:$AJ,(AF$3+2),FALSE)), VLOOKUP($B193,'Results-formatted 060121'!$A:$AJ,(AF$3+2),FALSE)))</f>
        <v>3</v>
      </c>
      <c r="AG193" s="95">
        <f>IF($C193 = "neg", (($D193+1) - VLOOKUP($B193,'Results-formatted 060121'!$A:$AJ,(AG$3+2),FALSE)), IF($C193 = "pos-neg", (3+VLOOKUP($B193,'Results-formatted 060121'!$A:$AJ,(AG$3+2),FALSE)), VLOOKUP($B193,'Results-formatted 060121'!$A:$AJ,(AG$3+2),FALSE)))</f>
        <v>4</v>
      </c>
      <c r="AH193" s="95">
        <f>IF($C193 = "neg", (($D193+1) - VLOOKUP($B193,'Results-formatted 060121'!$A:$AJ,(AH$3+2),FALSE)), IF($C193 = "pos-neg", (3+VLOOKUP($B193,'Results-formatted 060121'!$A:$AJ,(AH$3+2),FALSE)), VLOOKUP($B193,'Results-formatted 060121'!$A:$AJ,(AH$3+2),FALSE)))</f>
        <v>4</v>
      </c>
      <c r="AI193" s="95">
        <f>IF($C193 = "neg", (($D193+1) - VLOOKUP($B193,'Results-formatted 060121'!$A:$AJ,(AI$3+2),FALSE)), IF($C193 = "pos-neg", (3+VLOOKUP($B193,'Results-formatted 060121'!$A:$AJ,(AI$3+2),FALSE)), VLOOKUP($B193,'Results-formatted 060121'!$A:$AJ,(AI$3+2),FALSE)))</f>
        <v>5</v>
      </c>
      <c r="AJ193" s="95">
        <f>IF($C193 = "neg", (($D193+1) - VLOOKUP($B193,'Results-formatted 060121'!$A:$AJ,(AJ$3+2),FALSE)), IF($C193 = "pos-neg", (3+VLOOKUP($B193,'Results-formatted 060121'!$A:$AJ,(AJ$3+2),FALSE)), VLOOKUP($B193,'Results-formatted 060121'!$A:$AJ,(AJ$3+2),FALSE)))</f>
        <v>5</v>
      </c>
      <c r="AK193" s="95">
        <f>IF($C193 = "neg", (($D193+1) - VLOOKUP($B193,'Results-formatted 060121'!$A:$AJ,(AK$3+2),FALSE)), IF($C193 = "pos-neg", (3+VLOOKUP($B193,'Results-formatted 060121'!$A:$AJ,(AK$3+2),FALSE)), VLOOKUP($B193,'Results-formatted 060121'!$A:$AJ,(AK$3+2),FALSE)))</f>
        <v>4</v>
      </c>
      <c r="AL193" s="95">
        <f>IF($C193 = "neg", (($D193+1) - VLOOKUP($B193,'Results-formatted 060121'!$A:$AJ,(AL$3+2),FALSE)), IF($C193 = "pos-neg", (3+VLOOKUP($B193,'Results-formatted 060121'!$A:$AJ,(AL$3+2),FALSE)), VLOOKUP($B193,'Results-formatted 060121'!$A:$AJ,(AL$3+2),FALSE)))</f>
        <v>3</v>
      </c>
      <c r="AM193" s="95">
        <f>IF($C193 = "neg", (($D193+1) - VLOOKUP($B193,'Results-formatted 060121'!$A:AJ,(AM$3+2),FALSE)), IF($C193 = "pos-neg", (3+VLOOKUP($B193,'Results-formatted 060121'!$A:AJ,(AM$3+2),FALSE)), VLOOKUP($B193,'Results-formatted 060121'!$A:AJ,(AM$3+2),FALSE)))</f>
        <v>5</v>
      </c>
      <c r="AN193" s="95">
        <f>IF($C193 = "neg", (($D193+1) - VLOOKUP($B193,'Results-formatted 060121'!$A:AK,(AN$3+2),FALSE)), IF($C193 = "pos-neg", (3+VLOOKUP($B193,'Results-formatted 060121'!$A:AK,(AN$3+2),FALSE)), VLOOKUP($B193,'Results-formatted 060121'!$A:AK,(AN$3+2),FALSE)))</f>
        <v>3</v>
      </c>
      <c r="AO193" s="95">
        <f>IF($C193 = "neg", (($D193+1) - VLOOKUP($B193,'Results-formatted 060121'!$A:AL,(AO$3+2),FALSE)), IF($C193 = "pos-neg", (3+VLOOKUP($B193,'Results-formatted 060121'!$A:AL,(AO$3+2),FALSE)), VLOOKUP($B193,'Results-formatted 060121'!$A:AL,(AO$3+2),FALSE)))</f>
        <v>5</v>
      </c>
      <c r="AP193" s="95">
        <f>IF($C193 = "neg", (($D193+1) - VLOOKUP($B193,'Results-formatted 060121'!$A:AM,(AP$3+2),FALSE)), IF($C193 = "pos-neg", (3+VLOOKUP($B193,'Results-formatted 060121'!$A:AM,(AP$3+2),FALSE)), VLOOKUP($B193,'Results-formatted 060121'!$A:AM,(AP$3+2),FALSE)))</f>
        <v>4</v>
      </c>
      <c r="AQ193" s="95">
        <f>IF($C193 = "neg", (($D193+1) - VLOOKUP($B193,'Results-formatted 060121'!$A:AN,(AQ$3+2),FALSE)), IF($C193 = "pos-neg", (3+VLOOKUP($B193,'Results-formatted 060121'!$A:AN,(AQ$3+2),FALSE)), VLOOKUP($B193,'Results-formatted 060121'!$A:AN,(AQ$3+2),FALSE)))</f>
        <v>4</v>
      </c>
      <c r="AR193" s="95">
        <f>IF($C193 = "neg", (($D193+1) - VLOOKUP($B193,'Results-formatted 060121'!$A:AO,(AR$3+2),FALSE)), IF($C193 = "pos-neg", (3+VLOOKUP($B193,'Results-formatted 060121'!$A:AO,(AR$3+2),FALSE)), VLOOKUP($B193,'Results-formatted 060121'!$A:AO,(AR$3+2),FALSE)))</f>
        <v>5</v>
      </c>
      <c r="AS193" s="95">
        <f>IF($C193 = "neg", (($D193+1) - VLOOKUP($B193,'Results-formatted 060121'!$A:AP,(AS$3+2),FALSE)), IF($C193 = "pos-neg", (3+VLOOKUP($B193,'Results-formatted 060121'!$A:AP,(AS$3+2),FALSE)), VLOOKUP($B193,'Results-formatted 060121'!$A:AP,(AS$3+2),FALSE)))</f>
        <v>5</v>
      </c>
      <c r="AT193" s="95">
        <f>IF($C193 = "neg", (($D193+1) - VLOOKUP($B193,'Results-formatted 060121'!$A:AQ,(AT$3+2),FALSE)), IF($C193 = "pos-neg", (3+VLOOKUP($B193,'Results-formatted 060121'!$A:AQ,(AT$3+2),FALSE)), VLOOKUP($B193,'Results-formatted 060121'!$A:AQ,(AT$3+2),FALSE)))</f>
        <v>5</v>
      </c>
      <c r="AU193" s="95">
        <f>IF($C193 = "neg", (($D193+1) - VLOOKUP($B193,'Results-formatted 060121'!$A:AR,(AU$3+2),FALSE)), IF($C193 = "pos-neg", (3+VLOOKUP($B193,'Results-formatted 060121'!$A:AR,(AU$3+2),FALSE)), VLOOKUP($B193,'Results-formatted 060121'!$A:AR,(AU$3+2),FALSE)))</f>
        <v>4</v>
      </c>
      <c r="AV193" s="95">
        <f>IF($C193 = "neg", (($D193+1) - VLOOKUP($B193,'Results-formatted 060121'!$A:AS,(AV$3+2),FALSE)), IF($C193 = "pos-neg", (3+VLOOKUP($B193,'Results-formatted 060121'!$A:AS,(AV$3+2),FALSE)), VLOOKUP($B193,'Results-formatted 060121'!$A:AS,(AV$3+2),FALSE)))</f>
        <v>4</v>
      </c>
      <c r="AW193" s="95">
        <f>IF($C193 = "neg", (($D193+1) - VLOOKUP($B193,'Results-formatted 060121'!$A:AT,(AW$3+2),FALSE)), IF($C193 = "pos-neg", (3+VLOOKUP($B193,'Results-formatted 060121'!$A:AT,(AW$3+2),FALSE)), VLOOKUP($B193,'Results-formatted 060121'!$A:AT,(AW$3+2),FALSE)))</f>
        <v>3</v>
      </c>
      <c r="AX193" s="95">
        <f>IF($C193 = "neg", (($D193+1) - VLOOKUP($B193,'Results-formatted 060121'!$A:AU,(AX$3+2),FALSE)), IF($C193 = "pos-neg", (3+VLOOKUP($B193,'Results-formatted 060121'!$A:AU,(AX$3+2),FALSE)), VLOOKUP($B193,'Results-formatted 060121'!$A:AU,(AX$3+2),FALSE)))</f>
        <v>1</v>
      </c>
      <c r="AY193" s="95">
        <f>IF($C193 = "neg", (($D193+1) - VLOOKUP($B193,'Results-formatted 060121'!$A:AV,(AY$3+2),FALSE)), IF($C193 = "pos-neg", (3+VLOOKUP($B193,'Results-formatted 060121'!$A:AV,(AY$3+2),FALSE)), VLOOKUP($B193,'Results-formatted 060121'!$A:AV,(AY$3+2),FALSE)))</f>
        <v>4</v>
      </c>
      <c r="AZ193" s="95">
        <f>IF($C193 = "neg", (($D193+1) - VLOOKUP($B193,'Results-formatted 060121'!$A:AW,(AZ$3+2),FALSE)), IF($C193 = "pos-neg", (3+VLOOKUP($B193,'Results-formatted 060121'!$A:AW,(AZ$3+2),FALSE)), VLOOKUP($B193,'Results-formatted 060121'!$A:AW,(AZ$3+2),FALSE)))</f>
        <v>5</v>
      </c>
      <c r="BA193" s="95">
        <f>IF($C193 = "neg", (($D193+1) - VLOOKUP($B193,'Results-formatted 060121'!$A:AX,(BA$3+2),FALSE)), IF($C193 = "pos-neg", (3+VLOOKUP($B193,'Results-formatted 060121'!$A:AX,(BA$3+2),FALSE)), VLOOKUP($B193,'Results-formatted 060121'!$A:AX,(BA$3+2),FALSE)))</f>
        <v>4</v>
      </c>
      <c r="BB193" s="95">
        <f>IF($C193 = "neg", (($D193+1) - VLOOKUP($B193,'Results-formatted 060121'!$A:AY,(BB$3+2),FALSE)), IF($C193 = "pos-neg", (3+VLOOKUP($B193,'Results-formatted 060121'!$A:AY,(BB$3+2),FALSE)), VLOOKUP($B193,'Results-formatted 060121'!$A:AY,(BB$3+2),FALSE)))</f>
        <v>4</v>
      </c>
      <c r="BC193" s="95">
        <f>IF($C193 = "neg", (($D193+1) - VLOOKUP($B193,'Results-formatted 060121'!$A:AZ,(BC$3+2),FALSE)), IF($C193 = "pos-neg", (3+VLOOKUP($B193,'Results-formatted 060121'!$A:AZ,(BC$3+2),FALSE)), VLOOKUP($B193,'Results-formatted 060121'!$A:AZ,(BC$3+2),FALSE)))</f>
        <v>4</v>
      </c>
      <c r="BD193" s="95">
        <f>IF($C193 = "neg", (($D193+1) - VLOOKUP($B193,'Results-formatted 060121'!$A:BA,(BD$3+2),FALSE)), IF($C193 = "pos-neg", (3+VLOOKUP($B193,'Results-formatted 060121'!$A:BA,(BD$3+2),FALSE)), VLOOKUP($B193,'Results-formatted 060121'!$A:BA,(BD$3+2),FALSE)))</f>
        <v>4</v>
      </c>
      <c r="BE193" s="95">
        <f>IF($C193 = "neg", (($D193+1) - VLOOKUP($B193,'Results-formatted 060121'!$A:BB,(BE$3+2),FALSE)), IF($C193 = "pos-neg", (3+VLOOKUP($B193,'Results-formatted 060121'!$A:BB,(BE$3+2),FALSE)), VLOOKUP($B193,'Results-formatted 060121'!$A:BB,(BE$3+2),FALSE)))</f>
        <v>5</v>
      </c>
      <c r="BF193" s="95">
        <f>IF($C193 = "neg", (($D193+1) - VLOOKUP($B193,'Results-formatted 060121'!$A:BC,(BF$3+2),FALSE)), IF($C193 = "pos-neg", (3+VLOOKUP($B193,'Results-formatted 060121'!$A:BC,(BF$3+2),FALSE)), VLOOKUP($B193,'Results-formatted 060121'!$A:BC,(BF$3+2),FALSE)))</f>
        <v>4</v>
      </c>
      <c r="BG193" s="95">
        <f>IF($C193 = "neg", (($D193+1) - VLOOKUP($B193,'Results-formatted 060121'!$A:BD,(BG$3+2),FALSE)), IF($C193 = "pos-neg", (3+VLOOKUP($B193,'Results-formatted 060121'!$A:BD,(BG$3+2),FALSE)), VLOOKUP($B193,'Results-formatted 060121'!$A:BD,(BG$3+2),FALSE)))</f>
        <v>2</v>
      </c>
      <c r="BH193" s="95">
        <f>IF($C193 = "neg", (($D193+1) - VLOOKUP($B193,'Results-formatted 060121'!$A:BE,(BH$3+2),FALSE)), IF($C193 = "pos-neg", (3+VLOOKUP($B193,'Results-formatted 060121'!$A:BE,(BH$3+2),FALSE)), VLOOKUP($B193,'Results-formatted 060121'!$A:BE,(BH$3+2),FALSE)))</f>
        <v>3</v>
      </c>
      <c r="BI193" s="95">
        <f>IF($C193 = "neg", (($D193+1) - VLOOKUP($B193,'Results-formatted 060121'!$A:BF,(BI$3+2),FALSE)), IF($C193 = "pos-neg", (3+VLOOKUP($B193,'Results-formatted 060121'!$A:BF,(BI$3+2),FALSE)), VLOOKUP($B193,'Results-formatted 060121'!$A:BF,(BI$3+2),FALSE)))</f>
        <v>5</v>
      </c>
      <c r="BJ193" s="95">
        <f>IF($C193 = "neg", (($D193+1) - VLOOKUP($B193,'Results-formatted 060121'!$A:BG,(BJ$3+2),FALSE)), IF($C193 = "pos-neg", (3+VLOOKUP($B193,'Results-formatted 060121'!$A:BG,(BJ$3+2),FALSE)), VLOOKUP($B193,'Results-formatted 060121'!$A:BG,(BJ$3+2),FALSE)))</f>
        <v>1</v>
      </c>
      <c r="BK193" s="95">
        <f>IF($C193 = "neg", (($D193+1) - VLOOKUP($B193,'Results-formatted 060121'!$A:BH,(BK$3+2),FALSE)), IF($C193 = "pos-neg", (3+VLOOKUP($B193,'Results-formatted 060121'!$A:BH,(BK$3+2),FALSE)), VLOOKUP($B193,'Results-formatted 060121'!$A:BH,(BK$3+2),FALSE)))</f>
        <v>3</v>
      </c>
      <c r="BL193" s="95">
        <f>IF($C193 = "neg", (($D193+1) - VLOOKUP($B193,'Results-formatted 060121'!$A:BI,(BL$3+2),FALSE)), IF($C193 = "pos-neg", (3+VLOOKUP($B193,'Results-formatted 060121'!$A:BI,(BL$3+2),FALSE)), VLOOKUP($B193,'Results-formatted 060121'!$A:BI,(BL$3+2),FALSE)))</f>
        <v>4</v>
      </c>
      <c r="BM193" s="95">
        <f>IF($C193 = "neg", (($D193+1) - VLOOKUP($B193,'Results-formatted 060121'!$A:BJ,(BM$3+2),FALSE)), IF($C193 = "pos-neg", (3+VLOOKUP($B193,'Results-formatted 060121'!$A:BJ,(BM$3+2),FALSE)), VLOOKUP($B193,'Results-formatted 060121'!$A:BJ,(BM$3+2),FALSE)))</f>
        <v>4</v>
      </c>
      <c r="BN193" s="95"/>
      <c r="BO193" s="95"/>
      <c r="BP193" s="95"/>
      <c r="BQ193" s="95"/>
      <c r="BR193" s="95"/>
      <c r="BS193" s="95"/>
      <c r="BT193" s="95"/>
      <c r="BU193" s="95"/>
      <c r="BV193" s="95"/>
      <c r="BW193" s="95"/>
      <c r="BX193" s="95"/>
      <c r="BY193" s="95"/>
      <c r="BZ193" s="95"/>
      <c r="CA193" s="95"/>
      <c r="CB193" s="95"/>
      <c r="CC193" s="95"/>
      <c r="CD193" s="98"/>
      <c r="CE193" s="25">
        <f t="shared" si="250"/>
        <v>3.8333333333333335</v>
      </c>
      <c r="CF193" s="25">
        <f t="shared" si="258"/>
        <v>1.0278604842785053</v>
      </c>
    </row>
    <row r="194" spans="2:84" ht="42" x14ac:dyDescent="0.15">
      <c r="B194" s="84" t="s">
        <v>505</v>
      </c>
      <c r="C194" s="86" t="s">
        <v>224</v>
      </c>
      <c r="D194" s="2">
        <v>5</v>
      </c>
      <c r="E194" s="15" t="s">
        <v>984</v>
      </c>
      <c r="F194" s="95">
        <f>IF($C194 = "neg", (($D194+1) - VLOOKUP($B194,'Results-formatted 060121'!$A:$AJ,(F$3+2),FALSE)), IF($C194 = "pos-neg", (3+VLOOKUP($B194,'Results-formatted 060121'!$A:$AJ,(F$3+2),FALSE)), VLOOKUP($B194,'Results-formatted 060121'!$A:$AJ,(F$3+2),FALSE)))</f>
        <v>3</v>
      </c>
      <c r="G194" s="95">
        <f>IF($C194 = "neg", (($D194+1) - VLOOKUP($B194,'Results-formatted 060121'!$A:$AJ,(G$3+2),FALSE)), IF($C194 = "pos-neg", (3+VLOOKUP($B194,'Results-formatted 060121'!$A:$AJ,(G$3+2),FALSE)), VLOOKUP($B194,'Results-formatted 060121'!$A:$AJ,(G$3+2),FALSE)))</f>
        <v>5</v>
      </c>
      <c r="H194" s="95">
        <f>IF($C194 = "neg", (($D194+1) - VLOOKUP($B194,'Results-formatted 060121'!$A:$AJ,(H$3+2),FALSE)), IF($C194 = "pos-neg", (3+VLOOKUP($B194,'Results-formatted 060121'!$A:$AJ,(H$3+2),FALSE)), VLOOKUP($B194,'Results-formatted 060121'!$A:$AJ,(H$3+2),FALSE)))</f>
        <v>4</v>
      </c>
      <c r="I194" s="95">
        <f>IF($C194 = "neg", (($D194+1) - VLOOKUP($B194,'Results-formatted 060121'!$A:$AJ,(I$3+2),FALSE)), IF($C194 = "pos-neg", (3+VLOOKUP($B194,'Results-formatted 060121'!$A:$AJ,(I$3+2),FALSE)), VLOOKUP($B194,'Results-formatted 060121'!$A:$AJ,(I$3+2),FALSE)))</f>
        <v>5</v>
      </c>
      <c r="J194" s="95">
        <f>IF($C194 = "neg", (($D194+1) - VLOOKUP($B194,'Results-formatted 060121'!$A:$AJ,(J$3+2),FALSE)), IF($C194 = "pos-neg", (3+VLOOKUP($B194,'Results-formatted 060121'!$A:$AJ,(J$3+2),FALSE)), VLOOKUP($B194,'Results-formatted 060121'!$A:$AJ,(J$3+2),FALSE)))</f>
        <v>3</v>
      </c>
      <c r="K194" s="95">
        <f>IF($C194 = "neg", (($D194+1) - VLOOKUP($B194,'Results-formatted 060121'!$A:$AJ,(K$3+2),FALSE)), IF($C194 = "pos-neg", (3+VLOOKUP($B194,'Results-formatted 060121'!$A:$AJ,(K$3+2),FALSE)), VLOOKUP($B194,'Results-formatted 060121'!$A:$AJ,(K$3+2),FALSE)))</f>
        <v>5</v>
      </c>
      <c r="L194" s="95">
        <f>IF($C194 = "neg", (($D194+1) - VLOOKUP($B194,'Results-formatted 060121'!$A:$AJ,(L$3+2),FALSE)), IF($C194 = "pos-neg", (3+VLOOKUP($B194,'Results-formatted 060121'!$A:$AJ,(L$3+2),FALSE)), VLOOKUP($B194,'Results-formatted 060121'!$A:$AJ,(L$3+2),FALSE)))</f>
        <v>3</v>
      </c>
      <c r="M194" s="95">
        <f>IF($C194 = "neg", (($D194+1) - VLOOKUP($B194,'Results-formatted 060121'!$A:$AJ,(M$3+2),FALSE)), IF($C194 = "pos-neg", (3+VLOOKUP($B194,'Results-formatted 060121'!$A:$AJ,(M$3+2),FALSE)), VLOOKUP($B194,'Results-formatted 060121'!$A:$AJ,(M$3+2),FALSE)))</f>
        <v>3</v>
      </c>
      <c r="N194" s="95">
        <f>IF($C194 = "neg", (($D194+1) - VLOOKUP($B194,'Results-formatted 060121'!$A:$AJ,(N$3+2),FALSE)), IF($C194 = "pos-neg", (3+VLOOKUP($B194,'Results-formatted 060121'!$A:$AJ,(N$3+2),FALSE)), VLOOKUP($B194,'Results-formatted 060121'!$A:$AJ,(N$3+2),FALSE)))</f>
        <v>3</v>
      </c>
      <c r="O194" s="95">
        <f>IF($C194 = "neg", (($D194+1) - VLOOKUP($B194,'Results-formatted 060121'!$A:$AJ,(O$3+2),FALSE)), IF($C194 = "pos-neg", (3+VLOOKUP($B194,'Results-formatted 060121'!$A:$AJ,(O$3+2),FALSE)), VLOOKUP($B194,'Results-formatted 060121'!$A:$AJ,(O$3+2),FALSE)))</f>
        <v>3</v>
      </c>
      <c r="P194" s="95">
        <f>IF($C194 = "neg", (($D194+1) - VLOOKUP($B194,'Results-formatted 060121'!$A:$AJ,(P$3+2),FALSE)), IF($C194 = "pos-neg", (3+VLOOKUP($B194,'Results-formatted 060121'!$A:$AJ,(P$3+2),FALSE)), VLOOKUP($B194,'Results-formatted 060121'!$A:$AJ,(P$3+2),FALSE)))</f>
        <v>2</v>
      </c>
      <c r="Q194" s="95">
        <f>IF($C194 = "neg", (($D194+1) - VLOOKUP($B194,'Results-formatted 060121'!$A:$AJ,(Q$3+2),FALSE)), IF($C194 = "pos-neg", (3+VLOOKUP($B194,'Results-formatted 060121'!$A:$AJ,(Q$3+2),FALSE)), VLOOKUP($B194,'Results-formatted 060121'!$A:$AJ,(Q$3+2),FALSE)))</f>
        <v>5</v>
      </c>
      <c r="R194" s="95">
        <f>IF($C194 = "neg", (($D194+1) - VLOOKUP($B194,'Results-formatted 060121'!$A:$AJ,(R$3+2),FALSE)), IF($C194 = "pos-neg", (3+VLOOKUP($B194,'Results-formatted 060121'!$A:$AJ,(R$3+2),FALSE)), VLOOKUP($B194,'Results-formatted 060121'!$A:$AJ,(R$3+2),FALSE)))</f>
        <v>4</v>
      </c>
      <c r="S194" s="95">
        <f>IF($C194 = "neg", (($D194+1) - VLOOKUP($B194,'Results-formatted 060121'!$A:$AJ,(S$3+2),FALSE)), IF($C194 = "pos-neg", (3+VLOOKUP($B194,'Results-formatted 060121'!$A:$AJ,(S$3+2),FALSE)), VLOOKUP($B194,'Results-formatted 060121'!$A:$AJ,(S$3+2),FALSE)))</f>
        <v>5</v>
      </c>
      <c r="T194" s="95">
        <f>IF($C194 = "neg", (($D194+1) - VLOOKUP($B194,'Results-formatted 060121'!$A:$AJ,(T$3+2),FALSE)), IF($C194 = "pos-neg", (3+VLOOKUP($B194,'Results-formatted 060121'!$A:$AJ,(T$3+2),FALSE)), VLOOKUP($B194,'Results-formatted 060121'!$A:$AJ,(T$3+2),FALSE)))</f>
        <v>4</v>
      </c>
      <c r="U194" s="95">
        <f>IF($C194 = "neg", (($D194+1) - VLOOKUP($B194,'Results-formatted 060121'!$A:$AJ,(U$3+2),FALSE)), IF($C194 = "pos-neg", (3+VLOOKUP($B194,'Results-formatted 060121'!$A:$AJ,(U$3+2),FALSE)), VLOOKUP($B194,'Results-formatted 060121'!$A:$AJ,(U$3+2),FALSE)))</f>
        <v>5</v>
      </c>
      <c r="V194" s="95">
        <f>IF($C194 = "neg", (($D194+1) - VLOOKUP($B194,'Results-formatted 060121'!$A:$AJ,(V$3+2),FALSE)), IF($C194 = "pos-neg", (3+VLOOKUP($B194,'Results-formatted 060121'!$A:$AJ,(V$3+2),FALSE)), VLOOKUP($B194,'Results-formatted 060121'!$A:$AJ,(V$3+2),FALSE)))</f>
        <v>3</v>
      </c>
      <c r="W194" s="95">
        <f>IF($C194 = "neg", (($D194+1) - VLOOKUP($B194,'Results-formatted 060121'!$A:$AJ,(W$3+2),FALSE)), IF($C194 = "pos-neg", (3+VLOOKUP($B194,'Results-formatted 060121'!$A:$AJ,(W$3+2),FALSE)), VLOOKUP($B194,'Results-formatted 060121'!$A:$AJ,(W$3+2),FALSE)))</f>
        <v>3</v>
      </c>
      <c r="X194" s="95">
        <f>IF($C194 = "neg", (($D194+1) - VLOOKUP($B194,'Results-formatted 060121'!$A:$AJ,(X$3+2),FALSE)), IF($C194 = "pos-neg", (3+VLOOKUP($B194,'Results-formatted 060121'!$A:$AJ,(X$3+2),FALSE)), VLOOKUP($B194,'Results-formatted 060121'!$A:$AJ,(X$3+2),FALSE)))</f>
        <v>4</v>
      </c>
      <c r="Y194" s="95">
        <f>IF($C194 = "neg", (($D194+1) - VLOOKUP($B194,'Results-formatted 060121'!$A:$AJ,(Y$3+2),FALSE)), IF($C194 = "pos-neg", (3+VLOOKUP($B194,'Results-formatted 060121'!$A:$AJ,(Y$3+2),FALSE)), VLOOKUP($B194,'Results-formatted 060121'!$A:$AJ,(Y$3+2),FALSE)))</f>
        <v>4</v>
      </c>
      <c r="Z194" s="95">
        <f>IF($C194 = "neg", (($D194+1) - VLOOKUP($B194,'Results-formatted 060121'!$A:$AJ,(Z$3+2),FALSE)), IF($C194 = "pos-neg", (3+VLOOKUP($B194,'Results-formatted 060121'!$A:$AJ,(Z$3+2),FALSE)), VLOOKUP($B194,'Results-formatted 060121'!$A:$AJ,(Z$3+2),FALSE)))</f>
        <v>2</v>
      </c>
      <c r="AA194" s="95">
        <f>IF($C194 = "neg", (($D194+1) - VLOOKUP($B194,'Results-formatted 060121'!$A:$AJ,(AA$3+2),FALSE)), IF($C194 = "pos-neg", (3+VLOOKUP($B194,'Results-formatted 060121'!$A:$AJ,(AA$3+2),FALSE)), VLOOKUP($B194,'Results-formatted 060121'!$A:$AJ,(AA$3+2),FALSE)))</f>
        <v>5</v>
      </c>
      <c r="AB194" s="95">
        <f>IF($C194 = "neg", (($D194+1) - VLOOKUP($B194,'Results-formatted 060121'!$A:$AJ,(AB$3+2),FALSE)), IF($C194 = "pos-neg", (3+VLOOKUP($B194,'Results-formatted 060121'!$A:$AJ,(AB$3+2),FALSE)), VLOOKUP($B194,'Results-formatted 060121'!$A:$AJ,(AB$3+2),FALSE)))</f>
        <v>4</v>
      </c>
      <c r="AC194" s="95">
        <f>IF($C194 = "neg", (($D194+1) - VLOOKUP($B194,'Results-formatted 060121'!$A:$AJ,(AC$3+2),FALSE)), IF($C194 = "pos-neg", (3+VLOOKUP($B194,'Results-formatted 060121'!$A:$AJ,(AC$3+2),FALSE)), VLOOKUP($B194,'Results-formatted 060121'!$A:$AJ,(AC$3+2),FALSE)))</f>
        <v>2</v>
      </c>
      <c r="AD194" s="95">
        <f>IF($C194 = "neg", (($D194+1) - VLOOKUP($B194,'Results-formatted 060121'!$A:$AJ,(AD$3+2),FALSE)), IF($C194 = "pos-neg", (3+VLOOKUP($B194,'Results-formatted 060121'!$A:$AJ,(AD$3+2),FALSE)), VLOOKUP($B194,'Results-formatted 060121'!$A:$AJ,(AD$3+2),FALSE)))</f>
        <v>3</v>
      </c>
      <c r="AE194" s="95">
        <f>IF($C194 = "neg", (($D194+1) - VLOOKUP($B194,'Results-formatted 060121'!$A:$AJ,(AE$3+2),FALSE)), IF($C194 = "pos-neg", (3+VLOOKUP($B194,'Results-formatted 060121'!$A:$AJ,(AE$3+2),FALSE)), VLOOKUP($B194,'Results-formatted 060121'!$A:$AJ,(AE$3+2),FALSE)))</f>
        <v>4</v>
      </c>
      <c r="AF194" s="95">
        <f>IF($C194 = "neg", (($D194+1) - VLOOKUP($B194,'Results-formatted 060121'!$A:$AJ,(AF$3+2),FALSE)), IF($C194 = "pos-neg", (3+VLOOKUP($B194,'Results-formatted 060121'!$A:$AJ,(AF$3+2),FALSE)), VLOOKUP($B194,'Results-formatted 060121'!$A:$AJ,(AF$3+2),FALSE)))</f>
        <v>4</v>
      </c>
      <c r="AG194" s="95">
        <f>IF($C194 = "neg", (($D194+1) - VLOOKUP($B194,'Results-formatted 060121'!$A:$AJ,(AG$3+2),FALSE)), IF($C194 = "pos-neg", (3+VLOOKUP($B194,'Results-formatted 060121'!$A:$AJ,(AG$3+2),FALSE)), VLOOKUP($B194,'Results-formatted 060121'!$A:$AJ,(AG$3+2),FALSE)))</f>
        <v>4</v>
      </c>
      <c r="AH194" s="95">
        <f>IF($C194 = "neg", (($D194+1) - VLOOKUP($B194,'Results-formatted 060121'!$A:$AJ,(AH$3+2),FALSE)), IF($C194 = "pos-neg", (3+VLOOKUP($B194,'Results-formatted 060121'!$A:$AJ,(AH$3+2),FALSE)), VLOOKUP($B194,'Results-formatted 060121'!$A:$AJ,(AH$3+2),FALSE)))</f>
        <v>3</v>
      </c>
      <c r="AI194" s="95">
        <f>IF($C194 = "neg", (($D194+1) - VLOOKUP($B194,'Results-formatted 060121'!$A:$AJ,(AI$3+2),FALSE)), IF($C194 = "pos-neg", (3+VLOOKUP($B194,'Results-formatted 060121'!$A:$AJ,(AI$3+2),FALSE)), VLOOKUP($B194,'Results-formatted 060121'!$A:$AJ,(AI$3+2),FALSE)))</f>
        <v>4</v>
      </c>
      <c r="AJ194" s="95">
        <f>IF($C194 = "neg", (($D194+1) - VLOOKUP($B194,'Results-formatted 060121'!$A:$AJ,(AJ$3+2),FALSE)), IF($C194 = "pos-neg", (3+VLOOKUP($B194,'Results-formatted 060121'!$A:$AJ,(AJ$3+2),FALSE)), VLOOKUP($B194,'Results-formatted 060121'!$A:$AJ,(AJ$3+2),FALSE)))</f>
        <v>5</v>
      </c>
      <c r="AK194" s="95">
        <f>IF($C194 = "neg", (($D194+1) - VLOOKUP($B194,'Results-formatted 060121'!$A:$AJ,(AK$3+2),FALSE)), IF($C194 = "pos-neg", (3+VLOOKUP($B194,'Results-formatted 060121'!$A:$AJ,(AK$3+2),FALSE)), VLOOKUP($B194,'Results-formatted 060121'!$A:$AJ,(AK$3+2),FALSE)))</f>
        <v>4</v>
      </c>
      <c r="AL194" s="95">
        <f>IF($C194 = "neg", (($D194+1) - VLOOKUP($B194,'Results-formatted 060121'!$A:$AJ,(AL$3+2),FALSE)), IF($C194 = "pos-neg", (3+VLOOKUP($B194,'Results-formatted 060121'!$A:$AJ,(AL$3+2),FALSE)), VLOOKUP($B194,'Results-formatted 060121'!$A:$AJ,(AL$3+2),FALSE)))</f>
        <v>4</v>
      </c>
      <c r="AM194" s="95">
        <f>IF($C194 = "neg", (($D194+1) - VLOOKUP($B194,'Results-formatted 060121'!$A:AJ,(AM$3+2),FALSE)), IF($C194 = "pos-neg", (3+VLOOKUP($B194,'Results-formatted 060121'!$A:AJ,(AM$3+2),FALSE)), VLOOKUP($B194,'Results-formatted 060121'!$A:AJ,(AM$3+2),FALSE)))</f>
        <v>4</v>
      </c>
      <c r="AN194" s="95">
        <f>IF($C194 = "neg", (($D194+1) - VLOOKUP($B194,'Results-formatted 060121'!$A:AK,(AN$3+2),FALSE)), IF($C194 = "pos-neg", (3+VLOOKUP($B194,'Results-formatted 060121'!$A:AK,(AN$3+2),FALSE)), VLOOKUP($B194,'Results-formatted 060121'!$A:AK,(AN$3+2),FALSE)))</f>
        <v>3</v>
      </c>
      <c r="AO194" s="95">
        <f>IF($C194 = "neg", (($D194+1) - VLOOKUP($B194,'Results-formatted 060121'!$A:AL,(AO$3+2),FALSE)), IF($C194 = "pos-neg", (3+VLOOKUP($B194,'Results-formatted 060121'!$A:AL,(AO$3+2),FALSE)), VLOOKUP($B194,'Results-formatted 060121'!$A:AL,(AO$3+2),FALSE)))</f>
        <v>5</v>
      </c>
      <c r="AP194" s="95">
        <f>IF($C194 = "neg", (($D194+1) - VLOOKUP($B194,'Results-formatted 060121'!$A:AM,(AP$3+2),FALSE)), IF($C194 = "pos-neg", (3+VLOOKUP($B194,'Results-formatted 060121'!$A:AM,(AP$3+2),FALSE)), VLOOKUP($B194,'Results-formatted 060121'!$A:AM,(AP$3+2),FALSE)))</f>
        <v>4</v>
      </c>
      <c r="AQ194" s="95">
        <f>IF($C194 = "neg", (($D194+1) - VLOOKUP($B194,'Results-formatted 060121'!$A:AN,(AQ$3+2),FALSE)), IF($C194 = "pos-neg", (3+VLOOKUP($B194,'Results-formatted 060121'!$A:AN,(AQ$3+2),FALSE)), VLOOKUP($B194,'Results-formatted 060121'!$A:AN,(AQ$3+2),FALSE)))</f>
        <v>3</v>
      </c>
      <c r="AR194" s="95">
        <f>IF($C194 = "neg", (($D194+1) - VLOOKUP($B194,'Results-formatted 060121'!$A:AO,(AR$3+2),FALSE)), IF($C194 = "pos-neg", (3+VLOOKUP($B194,'Results-formatted 060121'!$A:AO,(AR$3+2),FALSE)), VLOOKUP($B194,'Results-formatted 060121'!$A:AO,(AR$3+2),FALSE)))</f>
        <v>4</v>
      </c>
      <c r="AS194" s="95">
        <f>IF($C194 = "neg", (($D194+1) - VLOOKUP($B194,'Results-formatted 060121'!$A:AP,(AS$3+2),FALSE)), IF($C194 = "pos-neg", (3+VLOOKUP($B194,'Results-formatted 060121'!$A:AP,(AS$3+2),FALSE)), VLOOKUP($B194,'Results-formatted 060121'!$A:AP,(AS$3+2),FALSE)))</f>
        <v>4</v>
      </c>
      <c r="AT194" s="95">
        <f>IF($C194 = "neg", (($D194+1) - VLOOKUP($B194,'Results-formatted 060121'!$A:AQ,(AT$3+2),FALSE)), IF($C194 = "pos-neg", (3+VLOOKUP($B194,'Results-formatted 060121'!$A:AQ,(AT$3+2),FALSE)), VLOOKUP($B194,'Results-formatted 060121'!$A:AQ,(AT$3+2),FALSE)))</f>
        <v>5</v>
      </c>
      <c r="AU194" s="95">
        <f>IF($C194 = "neg", (($D194+1) - VLOOKUP($B194,'Results-formatted 060121'!$A:AR,(AU$3+2),FALSE)), IF($C194 = "pos-neg", (3+VLOOKUP($B194,'Results-formatted 060121'!$A:AR,(AU$3+2),FALSE)), VLOOKUP($B194,'Results-formatted 060121'!$A:AR,(AU$3+2),FALSE)))</f>
        <v>4</v>
      </c>
      <c r="AV194" s="95">
        <f>IF($C194 = "neg", (($D194+1) - VLOOKUP($B194,'Results-formatted 060121'!$A:AS,(AV$3+2),FALSE)), IF($C194 = "pos-neg", (3+VLOOKUP($B194,'Results-formatted 060121'!$A:AS,(AV$3+2),FALSE)), VLOOKUP($B194,'Results-formatted 060121'!$A:AS,(AV$3+2),FALSE)))</f>
        <v>4</v>
      </c>
      <c r="AW194" s="95">
        <f>IF($C194 = "neg", (($D194+1) - VLOOKUP($B194,'Results-formatted 060121'!$A:AT,(AW$3+2),FALSE)), IF($C194 = "pos-neg", (3+VLOOKUP($B194,'Results-formatted 060121'!$A:AT,(AW$3+2),FALSE)), VLOOKUP($B194,'Results-formatted 060121'!$A:AT,(AW$3+2),FALSE)))</f>
        <v>3</v>
      </c>
      <c r="AX194" s="95">
        <f>IF($C194 = "neg", (($D194+1) - VLOOKUP($B194,'Results-formatted 060121'!$A:AU,(AX$3+2),FALSE)), IF($C194 = "pos-neg", (3+VLOOKUP($B194,'Results-formatted 060121'!$A:AU,(AX$3+2),FALSE)), VLOOKUP($B194,'Results-formatted 060121'!$A:AU,(AX$3+2),FALSE)))</f>
        <v>2</v>
      </c>
      <c r="AY194" s="95">
        <f>IF($C194 = "neg", (($D194+1) - VLOOKUP($B194,'Results-formatted 060121'!$A:AV,(AY$3+2),FALSE)), IF($C194 = "pos-neg", (3+VLOOKUP($B194,'Results-formatted 060121'!$A:AV,(AY$3+2),FALSE)), VLOOKUP($B194,'Results-formatted 060121'!$A:AV,(AY$3+2),FALSE)))</f>
        <v>4</v>
      </c>
      <c r="AZ194" s="95">
        <f>IF($C194 = "neg", (($D194+1) - VLOOKUP($B194,'Results-formatted 060121'!$A:AW,(AZ$3+2),FALSE)), IF($C194 = "pos-neg", (3+VLOOKUP($B194,'Results-formatted 060121'!$A:AW,(AZ$3+2),FALSE)), VLOOKUP($B194,'Results-formatted 060121'!$A:AW,(AZ$3+2),FALSE)))</f>
        <v>5</v>
      </c>
      <c r="BA194" s="95">
        <f>IF($C194 = "neg", (($D194+1) - VLOOKUP($B194,'Results-formatted 060121'!$A:AX,(BA$3+2),FALSE)), IF($C194 = "pos-neg", (3+VLOOKUP($B194,'Results-formatted 060121'!$A:AX,(BA$3+2),FALSE)), VLOOKUP($B194,'Results-formatted 060121'!$A:AX,(BA$3+2),FALSE)))</f>
        <v>4</v>
      </c>
      <c r="BB194" s="95">
        <f>IF($C194 = "neg", (($D194+1) - VLOOKUP($B194,'Results-formatted 060121'!$A:AY,(BB$3+2),FALSE)), IF($C194 = "pos-neg", (3+VLOOKUP($B194,'Results-formatted 060121'!$A:AY,(BB$3+2),FALSE)), VLOOKUP($B194,'Results-formatted 060121'!$A:AY,(BB$3+2),FALSE)))</f>
        <v>4</v>
      </c>
      <c r="BC194" s="95">
        <f>IF($C194 = "neg", (($D194+1) - VLOOKUP($B194,'Results-formatted 060121'!$A:AZ,(BC$3+2),FALSE)), IF($C194 = "pos-neg", (3+VLOOKUP($B194,'Results-formatted 060121'!$A:AZ,(BC$3+2),FALSE)), VLOOKUP($B194,'Results-formatted 060121'!$A:AZ,(BC$3+2),FALSE)))</f>
        <v>4</v>
      </c>
      <c r="BD194" s="95">
        <f>IF($C194 = "neg", (($D194+1) - VLOOKUP($B194,'Results-formatted 060121'!$A:BA,(BD$3+2),FALSE)), IF($C194 = "pos-neg", (3+VLOOKUP($B194,'Results-formatted 060121'!$A:BA,(BD$3+2),FALSE)), VLOOKUP($B194,'Results-formatted 060121'!$A:BA,(BD$3+2),FALSE)))</f>
        <v>4</v>
      </c>
      <c r="BE194" s="95">
        <f>IF($C194 = "neg", (($D194+1) - VLOOKUP($B194,'Results-formatted 060121'!$A:BB,(BE$3+2),FALSE)), IF($C194 = "pos-neg", (3+VLOOKUP($B194,'Results-formatted 060121'!$A:BB,(BE$3+2),FALSE)), VLOOKUP($B194,'Results-formatted 060121'!$A:BB,(BE$3+2),FALSE)))</f>
        <v>4</v>
      </c>
      <c r="BF194" s="95">
        <f>IF($C194 = "neg", (($D194+1) - VLOOKUP($B194,'Results-formatted 060121'!$A:BC,(BF$3+2),FALSE)), IF($C194 = "pos-neg", (3+VLOOKUP($B194,'Results-formatted 060121'!$A:BC,(BF$3+2),FALSE)), VLOOKUP($B194,'Results-formatted 060121'!$A:BC,(BF$3+2),FALSE)))</f>
        <v>4</v>
      </c>
      <c r="BG194" s="95">
        <f>IF($C194 = "neg", (($D194+1) - VLOOKUP($B194,'Results-formatted 060121'!$A:BD,(BG$3+2),FALSE)), IF($C194 = "pos-neg", (3+VLOOKUP($B194,'Results-formatted 060121'!$A:BD,(BG$3+2),FALSE)), VLOOKUP($B194,'Results-formatted 060121'!$A:BD,(BG$3+2),FALSE)))</f>
        <v>2</v>
      </c>
      <c r="BH194" s="95">
        <f>IF($C194 = "neg", (($D194+1) - VLOOKUP($B194,'Results-formatted 060121'!$A:BE,(BH$3+2),FALSE)), IF($C194 = "pos-neg", (3+VLOOKUP($B194,'Results-formatted 060121'!$A:BE,(BH$3+2),FALSE)), VLOOKUP($B194,'Results-formatted 060121'!$A:BE,(BH$3+2),FALSE)))</f>
        <v>4</v>
      </c>
      <c r="BI194" s="95">
        <f>IF($C194 = "neg", (($D194+1) - VLOOKUP($B194,'Results-formatted 060121'!$A:BF,(BI$3+2),FALSE)), IF($C194 = "pos-neg", (3+VLOOKUP($B194,'Results-formatted 060121'!$A:BF,(BI$3+2),FALSE)), VLOOKUP($B194,'Results-formatted 060121'!$A:BF,(BI$3+2),FALSE)))</f>
        <v>4</v>
      </c>
      <c r="BJ194" s="95">
        <f>IF($C194 = "neg", (($D194+1) - VLOOKUP($B194,'Results-formatted 060121'!$A:BG,(BJ$3+2),FALSE)), IF($C194 = "pos-neg", (3+VLOOKUP($B194,'Results-formatted 060121'!$A:BG,(BJ$3+2),FALSE)), VLOOKUP($B194,'Results-formatted 060121'!$A:BG,(BJ$3+2),FALSE)))</f>
        <v>4</v>
      </c>
      <c r="BK194" s="95">
        <f>IF($C194 = "neg", (($D194+1) - VLOOKUP($B194,'Results-formatted 060121'!$A:BH,(BK$3+2),FALSE)), IF($C194 = "pos-neg", (3+VLOOKUP($B194,'Results-formatted 060121'!$A:BH,(BK$3+2),FALSE)), VLOOKUP($B194,'Results-formatted 060121'!$A:BH,(BK$3+2),FALSE)))</f>
        <v>4</v>
      </c>
      <c r="BL194" s="95">
        <f>IF($C194 = "neg", (($D194+1) - VLOOKUP($B194,'Results-formatted 060121'!$A:BI,(BL$3+2),FALSE)), IF($C194 = "pos-neg", (3+VLOOKUP($B194,'Results-formatted 060121'!$A:BI,(BL$3+2),FALSE)), VLOOKUP($B194,'Results-formatted 060121'!$A:BI,(BL$3+2),FALSE)))</f>
        <v>4</v>
      </c>
      <c r="BM194" s="95">
        <f>IF($C194 = "neg", (($D194+1) - VLOOKUP($B194,'Results-formatted 060121'!$A:BJ,(BM$3+2),FALSE)), IF($C194 = "pos-neg", (3+VLOOKUP($B194,'Results-formatted 060121'!$A:BJ,(BM$3+2),FALSE)), VLOOKUP($B194,'Results-formatted 060121'!$A:BJ,(BM$3+2),FALSE)))</f>
        <v>4</v>
      </c>
      <c r="BN194" s="95"/>
      <c r="BO194" s="95"/>
      <c r="BP194" s="95"/>
      <c r="BQ194" s="95"/>
      <c r="BR194" s="95"/>
      <c r="BS194" s="95"/>
      <c r="BT194" s="95"/>
      <c r="BU194" s="95"/>
      <c r="BV194" s="95"/>
      <c r="BW194" s="95"/>
      <c r="BX194" s="95"/>
      <c r="BY194" s="95"/>
      <c r="BZ194" s="95"/>
      <c r="CA194" s="95"/>
      <c r="CB194" s="95"/>
      <c r="CC194" s="95"/>
      <c r="CD194" s="98"/>
      <c r="CE194" s="25">
        <f t="shared" si="250"/>
        <v>3.8</v>
      </c>
      <c r="CF194" s="25">
        <f t="shared" si="258"/>
        <v>0.83969324503815812</v>
      </c>
    </row>
    <row r="195" spans="2:84" ht="42" x14ac:dyDescent="0.15">
      <c r="B195" s="84" t="s">
        <v>506</v>
      </c>
      <c r="C195" s="86" t="s">
        <v>224</v>
      </c>
      <c r="D195" s="2">
        <v>5</v>
      </c>
      <c r="E195" s="15" t="s">
        <v>985</v>
      </c>
      <c r="F195" s="95">
        <f>IF($C195 = "neg", (($D195+1) - VLOOKUP($B195,'Results-formatted 060121'!$A:$AJ,(F$3+2),FALSE)), IF($C195 = "pos-neg", (3+VLOOKUP($B195,'Results-formatted 060121'!$A:$AJ,(F$3+2),FALSE)), VLOOKUP($B195,'Results-formatted 060121'!$A:$AJ,(F$3+2),FALSE)))</f>
        <v>3</v>
      </c>
      <c r="G195" s="95">
        <f>IF($C195 = "neg", (($D195+1) - VLOOKUP($B195,'Results-formatted 060121'!$A:$AJ,(G$3+2),FALSE)), IF($C195 = "pos-neg", (3+VLOOKUP($B195,'Results-formatted 060121'!$A:$AJ,(G$3+2),FALSE)), VLOOKUP($B195,'Results-formatted 060121'!$A:$AJ,(G$3+2),FALSE)))</f>
        <v>5</v>
      </c>
      <c r="H195" s="95">
        <f>IF($C195 = "neg", (($D195+1) - VLOOKUP($B195,'Results-formatted 060121'!$A:$AJ,(H$3+2),FALSE)), IF($C195 = "pos-neg", (3+VLOOKUP($B195,'Results-formatted 060121'!$A:$AJ,(H$3+2),FALSE)), VLOOKUP($B195,'Results-formatted 060121'!$A:$AJ,(H$3+2),FALSE)))</f>
        <v>4</v>
      </c>
      <c r="I195" s="95">
        <f>IF($C195 = "neg", (($D195+1) - VLOOKUP($B195,'Results-formatted 060121'!$A:$AJ,(I$3+2),FALSE)), IF($C195 = "pos-neg", (3+VLOOKUP($B195,'Results-formatted 060121'!$A:$AJ,(I$3+2),FALSE)), VLOOKUP($B195,'Results-formatted 060121'!$A:$AJ,(I$3+2),FALSE)))</f>
        <v>3</v>
      </c>
      <c r="J195" s="95">
        <f>IF($C195 = "neg", (($D195+1) - VLOOKUP($B195,'Results-formatted 060121'!$A:$AJ,(J$3+2),FALSE)), IF($C195 = "pos-neg", (3+VLOOKUP($B195,'Results-formatted 060121'!$A:$AJ,(J$3+2),FALSE)), VLOOKUP($B195,'Results-formatted 060121'!$A:$AJ,(J$3+2),FALSE)))</f>
        <v>3</v>
      </c>
      <c r="K195" s="95">
        <f>IF($C195 = "neg", (($D195+1) - VLOOKUP($B195,'Results-formatted 060121'!$A:$AJ,(K$3+2),FALSE)), IF($C195 = "pos-neg", (3+VLOOKUP($B195,'Results-formatted 060121'!$A:$AJ,(K$3+2),FALSE)), VLOOKUP($B195,'Results-formatted 060121'!$A:$AJ,(K$3+2),FALSE)))</f>
        <v>5</v>
      </c>
      <c r="L195" s="95">
        <f>IF($C195 = "neg", (($D195+1) - VLOOKUP($B195,'Results-formatted 060121'!$A:$AJ,(L$3+2),FALSE)), IF($C195 = "pos-neg", (3+VLOOKUP($B195,'Results-formatted 060121'!$A:$AJ,(L$3+2),FALSE)), VLOOKUP($B195,'Results-formatted 060121'!$A:$AJ,(L$3+2),FALSE)))</f>
        <v>2</v>
      </c>
      <c r="M195" s="95">
        <f>IF($C195 = "neg", (($D195+1) - VLOOKUP($B195,'Results-formatted 060121'!$A:$AJ,(M$3+2),FALSE)), IF($C195 = "pos-neg", (3+VLOOKUP($B195,'Results-formatted 060121'!$A:$AJ,(M$3+2),FALSE)), VLOOKUP($B195,'Results-formatted 060121'!$A:$AJ,(M$3+2),FALSE)))</f>
        <v>3</v>
      </c>
      <c r="N195" s="95">
        <f>IF($C195 = "neg", (($D195+1) - VLOOKUP($B195,'Results-formatted 060121'!$A:$AJ,(N$3+2),FALSE)), IF($C195 = "pos-neg", (3+VLOOKUP($B195,'Results-formatted 060121'!$A:$AJ,(N$3+2),FALSE)), VLOOKUP($B195,'Results-formatted 060121'!$A:$AJ,(N$3+2),FALSE)))</f>
        <v>3</v>
      </c>
      <c r="O195" s="95">
        <f>IF($C195 = "neg", (($D195+1) - VLOOKUP($B195,'Results-formatted 060121'!$A:$AJ,(O$3+2),FALSE)), IF($C195 = "pos-neg", (3+VLOOKUP($B195,'Results-formatted 060121'!$A:$AJ,(O$3+2),FALSE)), VLOOKUP($B195,'Results-formatted 060121'!$A:$AJ,(O$3+2),FALSE)))</f>
        <v>5</v>
      </c>
      <c r="P195" s="95">
        <f>IF($C195 = "neg", (($D195+1) - VLOOKUP($B195,'Results-formatted 060121'!$A:$AJ,(P$3+2),FALSE)), IF($C195 = "pos-neg", (3+VLOOKUP($B195,'Results-formatted 060121'!$A:$AJ,(P$3+2),FALSE)), VLOOKUP($B195,'Results-formatted 060121'!$A:$AJ,(P$3+2),FALSE)))</f>
        <v>3</v>
      </c>
      <c r="Q195" s="95">
        <f>IF($C195 = "neg", (($D195+1) - VLOOKUP($B195,'Results-formatted 060121'!$A:$AJ,(Q$3+2),FALSE)), IF($C195 = "pos-neg", (3+VLOOKUP($B195,'Results-formatted 060121'!$A:$AJ,(Q$3+2),FALSE)), VLOOKUP($B195,'Results-formatted 060121'!$A:$AJ,(Q$3+2),FALSE)))</f>
        <v>5</v>
      </c>
      <c r="R195" s="95">
        <f>IF($C195 = "neg", (($D195+1) - VLOOKUP($B195,'Results-formatted 060121'!$A:$AJ,(R$3+2),FALSE)), IF($C195 = "pos-neg", (3+VLOOKUP($B195,'Results-formatted 060121'!$A:$AJ,(R$3+2),FALSE)), VLOOKUP($B195,'Results-formatted 060121'!$A:$AJ,(R$3+2),FALSE)))</f>
        <v>3</v>
      </c>
      <c r="S195" s="95">
        <f>IF($C195 = "neg", (($D195+1) - VLOOKUP($B195,'Results-formatted 060121'!$A:$AJ,(S$3+2),FALSE)), IF($C195 = "pos-neg", (3+VLOOKUP($B195,'Results-formatted 060121'!$A:$AJ,(S$3+2),FALSE)), VLOOKUP($B195,'Results-formatted 060121'!$A:$AJ,(S$3+2),FALSE)))</f>
        <v>3</v>
      </c>
      <c r="T195" s="95">
        <f>IF($C195 = "neg", (($D195+1) - VLOOKUP($B195,'Results-formatted 060121'!$A:$AJ,(T$3+2),FALSE)), IF($C195 = "pos-neg", (3+VLOOKUP($B195,'Results-formatted 060121'!$A:$AJ,(T$3+2),FALSE)), VLOOKUP($B195,'Results-formatted 060121'!$A:$AJ,(T$3+2),FALSE)))</f>
        <v>4</v>
      </c>
      <c r="U195" s="95">
        <f>IF($C195 = "neg", (($D195+1) - VLOOKUP($B195,'Results-formatted 060121'!$A:$AJ,(U$3+2),FALSE)), IF($C195 = "pos-neg", (3+VLOOKUP($B195,'Results-formatted 060121'!$A:$AJ,(U$3+2),FALSE)), VLOOKUP($B195,'Results-formatted 060121'!$A:$AJ,(U$3+2),FALSE)))</f>
        <v>5</v>
      </c>
      <c r="V195" s="95">
        <f>IF($C195 = "neg", (($D195+1) - VLOOKUP($B195,'Results-formatted 060121'!$A:$AJ,(V$3+2),FALSE)), IF($C195 = "pos-neg", (3+VLOOKUP($B195,'Results-formatted 060121'!$A:$AJ,(V$3+2),FALSE)), VLOOKUP($B195,'Results-formatted 060121'!$A:$AJ,(V$3+2),FALSE)))</f>
        <v>3</v>
      </c>
      <c r="W195" s="95">
        <f>IF($C195 = "neg", (($D195+1) - VLOOKUP($B195,'Results-formatted 060121'!$A:$AJ,(W$3+2),FALSE)), IF($C195 = "pos-neg", (3+VLOOKUP($B195,'Results-formatted 060121'!$A:$AJ,(W$3+2),FALSE)), VLOOKUP($B195,'Results-formatted 060121'!$A:$AJ,(W$3+2),FALSE)))</f>
        <v>3</v>
      </c>
      <c r="X195" s="95">
        <f>IF($C195 = "neg", (($D195+1) - VLOOKUP($B195,'Results-formatted 060121'!$A:$AJ,(X$3+2),FALSE)), IF($C195 = "pos-neg", (3+VLOOKUP($B195,'Results-formatted 060121'!$A:$AJ,(X$3+2),FALSE)), VLOOKUP($B195,'Results-formatted 060121'!$A:$AJ,(X$3+2),FALSE)))</f>
        <v>2</v>
      </c>
      <c r="Y195" s="95">
        <f>IF($C195 = "neg", (($D195+1) - VLOOKUP($B195,'Results-formatted 060121'!$A:$AJ,(Y$3+2),FALSE)), IF($C195 = "pos-neg", (3+VLOOKUP($B195,'Results-formatted 060121'!$A:$AJ,(Y$3+2),FALSE)), VLOOKUP($B195,'Results-formatted 060121'!$A:$AJ,(Y$3+2),FALSE)))</f>
        <v>4</v>
      </c>
      <c r="Z195" s="95">
        <f>IF($C195 = "neg", (($D195+1) - VLOOKUP($B195,'Results-formatted 060121'!$A:$AJ,(Z$3+2),FALSE)), IF($C195 = "pos-neg", (3+VLOOKUP($B195,'Results-formatted 060121'!$A:$AJ,(Z$3+2),FALSE)), VLOOKUP($B195,'Results-formatted 060121'!$A:$AJ,(Z$3+2),FALSE)))</f>
        <v>1</v>
      </c>
      <c r="AA195" s="95">
        <f>IF($C195 = "neg", (($D195+1) - VLOOKUP($B195,'Results-formatted 060121'!$A:$AJ,(AA$3+2),FALSE)), IF($C195 = "pos-neg", (3+VLOOKUP($B195,'Results-formatted 060121'!$A:$AJ,(AA$3+2),FALSE)), VLOOKUP($B195,'Results-formatted 060121'!$A:$AJ,(AA$3+2),FALSE)))</f>
        <v>5</v>
      </c>
      <c r="AB195" s="95">
        <f>IF($C195 = "neg", (($D195+1) - VLOOKUP($B195,'Results-formatted 060121'!$A:$AJ,(AB$3+2),FALSE)), IF($C195 = "pos-neg", (3+VLOOKUP($B195,'Results-formatted 060121'!$A:$AJ,(AB$3+2),FALSE)), VLOOKUP($B195,'Results-formatted 060121'!$A:$AJ,(AB$3+2),FALSE)))</f>
        <v>4</v>
      </c>
      <c r="AC195" s="95">
        <f>IF($C195 = "neg", (($D195+1) - VLOOKUP($B195,'Results-formatted 060121'!$A:$AJ,(AC$3+2),FALSE)), IF($C195 = "pos-neg", (3+VLOOKUP($B195,'Results-formatted 060121'!$A:$AJ,(AC$3+2),FALSE)), VLOOKUP($B195,'Results-formatted 060121'!$A:$AJ,(AC$3+2),FALSE)))</f>
        <v>1</v>
      </c>
      <c r="AD195" s="95">
        <f>IF($C195 = "neg", (($D195+1) - VLOOKUP($B195,'Results-formatted 060121'!$A:$AJ,(AD$3+2),FALSE)), IF($C195 = "pos-neg", (3+VLOOKUP($B195,'Results-formatted 060121'!$A:$AJ,(AD$3+2),FALSE)), VLOOKUP($B195,'Results-formatted 060121'!$A:$AJ,(AD$3+2),FALSE)))</f>
        <v>3</v>
      </c>
      <c r="AE195" s="95">
        <f>IF($C195 = "neg", (($D195+1) - VLOOKUP($B195,'Results-formatted 060121'!$A:$AJ,(AE$3+2),FALSE)), IF($C195 = "pos-neg", (3+VLOOKUP($B195,'Results-formatted 060121'!$A:$AJ,(AE$3+2),FALSE)), VLOOKUP($B195,'Results-formatted 060121'!$A:$AJ,(AE$3+2),FALSE)))</f>
        <v>4</v>
      </c>
      <c r="AF195" s="95">
        <f>IF($C195 = "neg", (($D195+1) - VLOOKUP($B195,'Results-formatted 060121'!$A:$AJ,(AF$3+2),FALSE)), IF($C195 = "pos-neg", (3+VLOOKUP($B195,'Results-formatted 060121'!$A:$AJ,(AF$3+2),FALSE)), VLOOKUP($B195,'Results-formatted 060121'!$A:$AJ,(AF$3+2),FALSE)))</f>
        <v>4</v>
      </c>
      <c r="AG195" s="95">
        <f>IF($C195 = "neg", (($D195+1) - VLOOKUP($B195,'Results-formatted 060121'!$A:$AJ,(AG$3+2),FALSE)), IF($C195 = "pos-neg", (3+VLOOKUP($B195,'Results-formatted 060121'!$A:$AJ,(AG$3+2),FALSE)), VLOOKUP($B195,'Results-formatted 060121'!$A:$AJ,(AG$3+2),FALSE)))</f>
        <v>4</v>
      </c>
      <c r="AH195" s="95">
        <f>IF($C195 = "neg", (($D195+1) - VLOOKUP($B195,'Results-formatted 060121'!$A:$AJ,(AH$3+2),FALSE)), IF($C195 = "pos-neg", (3+VLOOKUP($B195,'Results-formatted 060121'!$A:$AJ,(AH$3+2),FALSE)), VLOOKUP($B195,'Results-formatted 060121'!$A:$AJ,(AH$3+2),FALSE)))</f>
        <v>4</v>
      </c>
      <c r="AI195" s="95">
        <f>IF($C195 = "neg", (($D195+1) - VLOOKUP($B195,'Results-formatted 060121'!$A:$AJ,(AI$3+2),FALSE)), IF($C195 = "pos-neg", (3+VLOOKUP($B195,'Results-formatted 060121'!$A:$AJ,(AI$3+2),FALSE)), VLOOKUP($B195,'Results-formatted 060121'!$A:$AJ,(AI$3+2),FALSE)))</f>
        <v>4</v>
      </c>
      <c r="AJ195" s="95">
        <f>IF($C195 = "neg", (($D195+1) - VLOOKUP($B195,'Results-formatted 060121'!$A:$AJ,(AJ$3+2),FALSE)), IF($C195 = "pos-neg", (3+VLOOKUP($B195,'Results-formatted 060121'!$A:$AJ,(AJ$3+2),FALSE)), VLOOKUP($B195,'Results-formatted 060121'!$A:$AJ,(AJ$3+2),FALSE)))</f>
        <v>5</v>
      </c>
      <c r="AK195" s="95">
        <f>IF($C195 = "neg", (($D195+1) - VLOOKUP($B195,'Results-formatted 060121'!$A:$AJ,(AK$3+2),FALSE)), IF($C195 = "pos-neg", (3+VLOOKUP($B195,'Results-formatted 060121'!$A:$AJ,(AK$3+2),FALSE)), VLOOKUP($B195,'Results-formatted 060121'!$A:$AJ,(AK$3+2),FALSE)))</f>
        <v>4</v>
      </c>
      <c r="AL195" s="95">
        <f>IF($C195 = "neg", (($D195+1) - VLOOKUP($B195,'Results-formatted 060121'!$A:$AJ,(AL$3+2),FALSE)), IF($C195 = "pos-neg", (3+VLOOKUP($B195,'Results-formatted 060121'!$A:$AJ,(AL$3+2),FALSE)), VLOOKUP($B195,'Results-formatted 060121'!$A:$AJ,(AL$3+2),FALSE)))</f>
        <v>3</v>
      </c>
      <c r="AM195" s="95">
        <f>IF($C195 = "neg", (($D195+1) - VLOOKUP($B195,'Results-formatted 060121'!$A:AJ,(AM$3+2),FALSE)), IF($C195 = "pos-neg", (3+VLOOKUP($B195,'Results-formatted 060121'!$A:AJ,(AM$3+2),FALSE)), VLOOKUP($B195,'Results-formatted 060121'!$A:AJ,(AM$3+2),FALSE)))</f>
        <v>4</v>
      </c>
      <c r="AN195" s="95">
        <f>IF($C195 = "neg", (($D195+1) - VLOOKUP($B195,'Results-formatted 060121'!$A:AK,(AN$3+2),FALSE)), IF($C195 = "pos-neg", (3+VLOOKUP($B195,'Results-formatted 060121'!$A:AK,(AN$3+2),FALSE)), VLOOKUP($B195,'Results-formatted 060121'!$A:AK,(AN$3+2),FALSE)))</f>
        <v>3</v>
      </c>
      <c r="AO195" s="95">
        <f>IF($C195 = "neg", (($D195+1) - VLOOKUP($B195,'Results-formatted 060121'!$A:AL,(AO$3+2),FALSE)), IF($C195 = "pos-neg", (3+VLOOKUP($B195,'Results-formatted 060121'!$A:AL,(AO$3+2),FALSE)), VLOOKUP($B195,'Results-formatted 060121'!$A:AL,(AO$3+2),FALSE)))</f>
        <v>5</v>
      </c>
      <c r="AP195" s="95">
        <f>IF($C195 = "neg", (($D195+1) - VLOOKUP($B195,'Results-formatted 060121'!$A:AM,(AP$3+2),FALSE)), IF($C195 = "pos-neg", (3+VLOOKUP($B195,'Results-formatted 060121'!$A:AM,(AP$3+2),FALSE)), VLOOKUP($B195,'Results-formatted 060121'!$A:AM,(AP$3+2),FALSE)))</f>
        <v>4</v>
      </c>
      <c r="AQ195" s="95">
        <f>IF($C195 = "neg", (($D195+1) - VLOOKUP($B195,'Results-formatted 060121'!$A:AN,(AQ$3+2),FALSE)), IF($C195 = "pos-neg", (3+VLOOKUP($B195,'Results-formatted 060121'!$A:AN,(AQ$3+2),FALSE)), VLOOKUP($B195,'Results-formatted 060121'!$A:AN,(AQ$3+2),FALSE)))</f>
        <v>2</v>
      </c>
      <c r="AR195" s="95">
        <f>IF($C195 = "neg", (($D195+1) - VLOOKUP($B195,'Results-formatted 060121'!$A:AO,(AR$3+2),FALSE)), IF($C195 = "pos-neg", (3+VLOOKUP($B195,'Results-formatted 060121'!$A:AO,(AR$3+2),FALSE)), VLOOKUP($B195,'Results-formatted 060121'!$A:AO,(AR$3+2),FALSE)))</f>
        <v>2</v>
      </c>
      <c r="AS195" s="95">
        <f>IF($C195 = "neg", (($D195+1) - VLOOKUP($B195,'Results-formatted 060121'!$A:AP,(AS$3+2),FALSE)), IF($C195 = "pos-neg", (3+VLOOKUP($B195,'Results-formatted 060121'!$A:AP,(AS$3+2),FALSE)), VLOOKUP($B195,'Results-formatted 060121'!$A:AP,(AS$3+2),FALSE)))</f>
        <v>3</v>
      </c>
      <c r="AT195" s="95">
        <f>IF($C195 = "neg", (($D195+1) - VLOOKUP($B195,'Results-formatted 060121'!$A:AQ,(AT$3+2),FALSE)), IF($C195 = "pos-neg", (3+VLOOKUP($B195,'Results-formatted 060121'!$A:AQ,(AT$3+2),FALSE)), VLOOKUP($B195,'Results-formatted 060121'!$A:AQ,(AT$3+2),FALSE)))</f>
        <v>4</v>
      </c>
      <c r="AU195" s="95">
        <f>IF($C195 = "neg", (($D195+1) - VLOOKUP($B195,'Results-formatted 060121'!$A:AR,(AU$3+2),FALSE)), IF($C195 = "pos-neg", (3+VLOOKUP($B195,'Results-formatted 060121'!$A:AR,(AU$3+2),FALSE)), VLOOKUP($B195,'Results-formatted 060121'!$A:AR,(AU$3+2),FALSE)))</f>
        <v>4</v>
      </c>
      <c r="AV195" s="95">
        <f>IF($C195 = "neg", (($D195+1) - VLOOKUP($B195,'Results-formatted 060121'!$A:AS,(AV$3+2),FALSE)), IF($C195 = "pos-neg", (3+VLOOKUP($B195,'Results-formatted 060121'!$A:AS,(AV$3+2),FALSE)), VLOOKUP($B195,'Results-formatted 060121'!$A:AS,(AV$3+2),FALSE)))</f>
        <v>3</v>
      </c>
      <c r="AW195" s="95">
        <f>IF($C195 = "neg", (($D195+1) - VLOOKUP($B195,'Results-formatted 060121'!$A:AT,(AW$3+2),FALSE)), IF($C195 = "pos-neg", (3+VLOOKUP($B195,'Results-formatted 060121'!$A:AT,(AW$3+2),FALSE)), VLOOKUP($B195,'Results-formatted 060121'!$A:AT,(AW$3+2),FALSE)))</f>
        <v>3</v>
      </c>
      <c r="AX195" s="95">
        <f>IF($C195 = "neg", (($D195+1) - VLOOKUP($B195,'Results-formatted 060121'!$A:AU,(AX$3+2),FALSE)), IF($C195 = "pos-neg", (3+VLOOKUP($B195,'Results-formatted 060121'!$A:AU,(AX$3+2),FALSE)), VLOOKUP($B195,'Results-formatted 060121'!$A:AU,(AX$3+2),FALSE)))</f>
        <v>2</v>
      </c>
      <c r="AY195" s="95">
        <f>IF($C195 = "neg", (($D195+1) - VLOOKUP($B195,'Results-formatted 060121'!$A:AV,(AY$3+2),FALSE)), IF($C195 = "pos-neg", (3+VLOOKUP($B195,'Results-formatted 060121'!$A:AV,(AY$3+2),FALSE)), VLOOKUP($B195,'Results-formatted 060121'!$A:AV,(AY$3+2),FALSE)))</f>
        <v>4</v>
      </c>
      <c r="AZ195" s="95">
        <f>IF($C195 = "neg", (($D195+1) - VLOOKUP($B195,'Results-formatted 060121'!$A:AW,(AZ$3+2),FALSE)), IF($C195 = "pos-neg", (3+VLOOKUP($B195,'Results-formatted 060121'!$A:AW,(AZ$3+2),FALSE)), VLOOKUP($B195,'Results-formatted 060121'!$A:AW,(AZ$3+2),FALSE)))</f>
        <v>4</v>
      </c>
      <c r="BA195" s="95">
        <f>IF($C195 = "neg", (($D195+1) - VLOOKUP($B195,'Results-formatted 060121'!$A:AX,(BA$3+2),FALSE)), IF($C195 = "pos-neg", (3+VLOOKUP($B195,'Results-formatted 060121'!$A:AX,(BA$3+2),FALSE)), VLOOKUP($B195,'Results-formatted 060121'!$A:AX,(BA$3+2),FALSE)))</f>
        <v>4</v>
      </c>
      <c r="BB195" s="95">
        <f>IF($C195 = "neg", (($D195+1) - VLOOKUP($B195,'Results-formatted 060121'!$A:AY,(BB$3+2),FALSE)), IF($C195 = "pos-neg", (3+VLOOKUP($B195,'Results-formatted 060121'!$A:AY,(BB$3+2),FALSE)), VLOOKUP($B195,'Results-formatted 060121'!$A:AY,(BB$3+2),FALSE)))</f>
        <v>4</v>
      </c>
      <c r="BC195" s="95">
        <f>IF($C195 = "neg", (($D195+1) - VLOOKUP($B195,'Results-formatted 060121'!$A:AZ,(BC$3+2),FALSE)), IF($C195 = "pos-neg", (3+VLOOKUP($B195,'Results-formatted 060121'!$A:AZ,(BC$3+2),FALSE)), VLOOKUP($B195,'Results-formatted 060121'!$A:AZ,(BC$3+2),FALSE)))</f>
        <v>3</v>
      </c>
      <c r="BD195" s="95">
        <f>IF($C195 = "neg", (($D195+1) - VLOOKUP($B195,'Results-formatted 060121'!$A:BA,(BD$3+2),FALSE)), IF($C195 = "pos-neg", (3+VLOOKUP($B195,'Results-formatted 060121'!$A:BA,(BD$3+2),FALSE)), VLOOKUP($B195,'Results-formatted 060121'!$A:BA,(BD$3+2),FALSE)))</f>
        <v>4</v>
      </c>
      <c r="BE195" s="95">
        <f>IF($C195 = "neg", (($D195+1) - VLOOKUP($B195,'Results-formatted 060121'!$A:BB,(BE$3+2),FALSE)), IF($C195 = "pos-neg", (3+VLOOKUP($B195,'Results-formatted 060121'!$A:BB,(BE$3+2),FALSE)), VLOOKUP($B195,'Results-formatted 060121'!$A:BB,(BE$3+2),FALSE)))</f>
        <v>4</v>
      </c>
      <c r="BF195" s="95">
        <f>IF($C195 = "neg", (($D195+1) - VLOOKUP($B195,'Results-formatted 060121'!$A:BC,(BF$3+2),FALSE)), IF($C195 = "pos-neg", (3+VLOOKUP($B195,'Results-formatted 060121'!$A:BC,(BF$3+2),FALSE)), VLOOKUP($B195,'Results-formatted 060121'!$A:BC,(BF$3+2),FALSE)))</f>
        <v>4</v>
      </c>
      <c r="BG195" s="95">
        <f>IF($C195 = "neg", (($D195+1) - VLOOKUP($B195,'Results-formatted 060121'!$A:BD,(BG$3+2),FALSE)), IF($C195 = "pos-neg", (3+VLOOKUP($B195,'Results-formatted 060121'!$A:BD,(BG$3+2),FALSE)), VLOOKUP($B195,'Results-formatted 060121'!$A:BD,(BG$3+2),FALSE)))</f>
        <v>2</v>
      </c>
      <c r="BH195" s="95">
        <f>IF($C195 = "neg", (($D195+1) - VLOOKUP($B195,'Results-formatted 060121'!$A:BE,(BH$3+2),FALSE)), IF($C195 = "pos-neg", (3+VLOOKUP($B195,'Results-formatted 060121'!$A:BE,(BH$3+2),FALSE)), VLOOKUP($B195,'Results-formatted 060121'!$A:BE,(BH$3+2),FALSE)))</f>
        <v>3</v>
      </c>
      <c r="BI195" s="95">
        <f>IF($C195 = "neg", (($D195+1) - VLOOKUP($B195,'Results-formatted 060121'!$A:BF,(BI$3+2),FALSE)), IF($C195 = "pos-neg", (3+VLOOKUP($B195,'Results-formatted 060121'!$A:BF,(BI$3+2),FALSE)), VLOOKUP($B195,'Results-formatted 060121'!$A:BF,(BI$3+2),FALSE)))</f>
        <v>4</v>
      </c>
      <c r="BJ195" s="95">
        <f>IF($C195 = "neg", (($D195+1) - VLOOKUP($B195,'Results-formatted 060121'!$A:BG,(BJ$3+2),FALSE)), IF($C195 = "pos-neg", (3+VLOOKUP($B195,'Results-formatted 060121'!$A:BG,(BJ$3+2),FALSE)), VLOOKUP($B195,'Results-formatted 060121'!$A:BG,(BJ$3+2),FALSE)))</f>
        <v>2</v>
      </c>
      <c r="BK195" s="95">
        <f>IF($C195 = "neg", (($D195+1) - VLOOKUP($B195,'Results-formatted 060121'!$A:BH,(BK$3+2),FALSE)), IF($C195 = "pos-neg", (3+VLOOKUP($B195,'Results-formatted 060121'!$A:BH,(BK$3+2),FALSE)), VLOOKUP($B195,'Results-formatted 060121'!$A:BH,(BK$3+2),FALSE)))</f>
        <v>3</v>
      </c>
      <c r="BL195" s="95">
        <f>IF($C195 = "neg", (($D195+1) - VLOOKUP($B195,'Results-formatted 060121'!$A:BI,(BL$3+2),FALSE)), IF($C195 = "pos-neg", (3+VLOOKUP($B195,'Results-formatted 060121'!$A:BI,(BL$3+2),FALSE)), VLOOKUP($B195,'Results-formatted 060121'!$A:BI,(BL$3+2),FALSE)))</f>
        <v>4</v>
      </c>
      <c r="BM195" s="95">
        <f>IF($C195 = "neg", (($D195+1) - VLOOKUP($B195,'Results-formatted 060121'!$A:BJ,(BM$3+2),FALSE)), IF($C195 = "pos-neg", (3+VLOOKUP($B195,'Results-formatted 060121'!$A:BJ,(BM$3+2),FALSE)), VLOOKUP($B195,'Results-formatted 060121'!$A:BJ,(BM$3+2),FALSE)))</f>
        <v>3</v>
      </c>
      <c r="BN195" s="95"/>
      <c r="BO195" s="95"/>
      <c r="BP195" s="95"/>
      <c r="BQ195" s="95"/>
      <c r="BR195" s="95"/>
      <c r="BS195" s="95"/>
      <c r="BT195" s="95"/>
      <c r="BU195" s="95"/>
      <c r="BV195" s="95"/>
      <c r="BW195" s="95"/>
      <c r="BX195" s="95"/>
      <c r="BY195" s="95"/>
      <c r="BZ195" s="95"/>
      <c r="CA195" s="95"/>
      <c r="CB195" s="95"/>
      <c r="CC195" s="95"/>
      <c r="CD195" s="98"/>
      <c r="CE195" s="25">
        <f t="shared" si="250"/>
        <v>3.4666666666666668</v>
      </c>
      <c r="CF195" s="25">
        <f t="shared" si="258"/>
        <v>0.98232975696169789</v>
      </c>
    </row>
    <row r="196" spans="2:84" ht="42" x14ac:dyDescent="0.15">
      <c r="B196" s="84" t="s">
        <v>507</v>
      </c>
      <c r="C196" s="86" t="s">
        <v>224</v>
      </c>
      <c r="D196" s="2">
        <v>5</v>
      </c>
      <c r="E196" s="15" t="s">
        <v>986</v>
      </c>
      <c r="F196" s="95">
        <f>IF($C196 = "neg", (($D196+1) - VLOOKUP($B196,'Results-formatted 060121'!$A:$AJ,(F$3+2),FALSE)), IF($C196 = "pos-neg", (3+VLOOKUP($B196,'Results-formatted 060121'!$A:$AJ,(F$3+2),FALSE)), VLOOKUP($B196,'Results-formatted 060121'!$A:$AJ,(F$3+2),FALSE)))</f>
        <v>3</v>
      </c>
      <c r="G196" s="95">
        <f>IF($C196 = "neg", (($D196+1) - VLOOKUP($B196,'Results-formatted 060121'!$A:$AJ,(G$3+2),FALSE)), IF($C196 = "pos-neg", (3+VLOOKUP($B196,'Results-formatted 060121'!$A:$AJ,(G$3+2),FALSE)), VLOOKUP($B196,'Results-formatted 060121'!$A:$AJ,(G$3+2),FALSE)))</f>
        <v>5</v>
      </c>
      <c r="H196" s="95">
        <f>IF($C196 = "neg", (($D196+1) - VLOOKUP($B196,'Results-formatted 060121'!$A:$AJ,(H$3+2),FALSE)), IF($C196 = "pos-neg", (3+VLOOKUP($B196,'Results-formatted 060121'!$A:$AJ,(H$3+2),FALSE)), VLOOKUP($B196,'Results-formatted 060121'!$A:$AJ,(H$3+2),FALSE)))</f>
        <v>3</v>
      </c>
      <c r="I196" s="95">
        <f>IF($C196 = "neg", (($D196+1) - VLOOKUP($B196,'Results-formatted 060121'!$A:$AJ,(I$3+2),FALSE)), IF($C196 = "pos-neg", (3+VLOOKUP($B196,'Results-formatted 060121'!$A:$AJ,(I$3+2),FALSE)), VLOOKUP($B196,'Results-formatted 060121'!$A:$AJ,(I$3+2),FALSE)))</f>
        <v>4</v>
      </c>
      <c r="J196" s="95">
        <f>IF($C196 = "neg", (($D196+1) - VLOOKUP($B196,'Results-formatted 060121'!$A:$AJ,(J$3+2),FALSE)), IF($C196 = "pos-neg", (3+VLOOKUP($B196,'Results-formatted 060121'!$A:$AJ,(J$3+2),FALSE)), VLOOKUP($B196,'Results-formatted 060121'!$A:$AJ,(J$3+2),FALSE)))</f>
        <v>3</v>
      </c>
      <c r="K196" s="95">
        <f>IF($C196 = "neg", (($D196+1) - VLOOKUP($B196,'Results-formatted 060121'!$A:$AJ,(K$3+2),FALSE)), IF($C196 = "pos-neg", (3+VLOOKUP($B196,'Results-formatted 060121'!$A:$AJ,(K$3+2),FALSE)), VLOOKUP($B196,'Results-formatted 060121'!$A:$AJ,(K$3+2),FALSE)))</f>
        <v>4</v>
      </c>
      <c r="L196" s="95">
        <f>IF($C196 = "neg", (($D196+1) - VLOOKUP($B196,'Results-formatted 060121'!$A:$AJ,(L$3+2),FALSE)), IF($C196 = "pos-neg", (3+VLOOKUP($B196,'Results-formatted 060121'!$A:$AJ,(L$3+2),FALSE)), VLOOKUP($B196,'Results-formatted 060121'!$A:$AJ,(L$3+2),FALSE)))</f>
        <v>3</v>
      </c>
      <c r="M196" s="95">
        <f>IF($C196 = "neg", (($D196+1) - VLOOKUP($B196,'Results-formatted 060121'!$A:$AJ,(M$3+2),FALSE)), IF($C196 = "pos-neg", (3+VLOOKUP($B196,'Results-formatted 060121'!$A:$AJ,(M$3+2),FALSE)), VLOOKUP($B196,'Results-formatted 060121'!$A:$AJ,(M$3+2),FALSE)))</f>
        <v>3</v>
      </c>
      <c r="N196" s="95">
        <f>IF($C196 = "neg", (($D196+1) - VLOOKUP($B196,'Results-formatted 060121'!$A:$AJ,(N$3+2),FALSE)), IF($C196 = "pos-neg", (3+VLOOKUP($B196,'Results-formatted 060121'!$A:$AJ,(N$3+2),FALSE)), VLOOKUP($B196,'Results-formatted 060121'!$A:$AJ,(N$3+2),FALSE)))</f>
        <v>5</v>
      </c>
      <c r="O196" s="95">
        <f>IF($C196 = "neg", (($D196+1) - VLOOKUP($B196,'Results-formatted 060121'!$A:$AJ,(O$3+2),FALSE)), IF($C196 = "pos-neg", (3+VLOOKUP($B196,'Results-formatted 060121'!$A:$AJ,(O$3+2),FALSE)), VLOOKUP($B196,'Results-formatted 060121'!$A:$AJ,(O$3+2),FALSE)))</f>
        <v>4</v>
      </c>
      <c r="P196" s="95">
        <f>IF($C196 = "neg", (($D196+1) - VLOOKUP($B196,'Results-formatted 060121'!$A:$AJ,(P$3+2),FALSE)), IF($C196 = "pos-neg", (3+VLOOKUP($B196,'Results-formatted 060121'!$A:$AJ,(P$3+2),FALSE)), VLOOKUP($B196,'Results-formatted 060121'!$A:$AJ,(P$3+2),FALSE)))</f>
        <v>2</v>
      </c>
      <c r="Q196" s="95">
        <f>IF($C196 = "neg", (($D196+1) - VLOOKUP($B196,'Results-formatted 060121'!$A:$AJ,(Q$3+2),FALSE)), IF($C196 = "pos-neg", (3+VLOOKUP($B196,'Results-formatted 060121'!$A:$AJ,(Q$3+2),FALSE)), VLOOKUP($B196,'Results-formatted 060121'!$A:$AJ,(Q$3+2),FALSE)))</f>
        <v>5</v>
      </c>
      <c r="R196" s="95">
        <f>IF($C196 = "neg", (($D196+1) - VLOOKUP($B196,'Results-formatted 060121'!$A:$AJ,(R$3+2),FALSE)), IF($C196 = "pos-neg", (3+VLOOKUP($B196,'Results-formatted 060121'!$A:$AJ,(R$3+2),FALSE)), VLOOKUP($B196,'Results-formatted 060121'!$A:$AJ,(R$3+2),FALSE)))</f>
        <v>4</v>
      </c>
      <c r="S196" s="95">
        <f>IF($C196 = "neg", (($D196+1) - VLOOKUP($B196,'Results-formatted 060121'!$A:$AJ,(S$3+2),FALSE)), IF($C196 = "pos-neg", (3+VLOOKUP($B196,'Results-formatted 060121'!$A:$AJ,(S$3+2),FALSE)), VLOOKUP($B196,'Results-formatted 060121'!$A:$AJ,(S$3+2),FALSE)))</f>
        <v>4</v>
      </c>
      <c r="T196" s="95">
        <f>IF($C196 = "neg", (($D196+1) - VLOOKUP($B196,'Results-formatted 060121'!$A:$AJ,(T$3+2),FALSE)), IF($C196 = "pos-neg", (3+VLOOKUP($B196,'Results-formatted 060121'!$A:$AJ,(T$3+2),FALSE)), VLOOKUP($B196,'Results-formatted 060121'!$A:$AJ,(T$3+2),FALSE)))</f>
        <v>5</v>
      </c>
      <c r="U196" s="95">
        <f>IF($C196 = "neg", (($D196+1) - VLOOKUP($B196,'Results-formatted 060121'!$A:$AJ,(U$3+2),FALSE)), IF($C196 = "pos-neg", (3+VLOOKUP($B196,'Results-formatted 060121'!$A:$AJ,(U$3+2),FALSE)), VLOOKUP($B196,'Results-formatted 060121'!$A:$AJ,(U$3+2),FALSE)))</f>
        <v>5</v>
      </c>
      <c r="V196" s="95">
        <f>IF($C196 = "neg", (($D196+1) - VLOOKUP($B196,'Results-formatted 060121'!$A:$AJ,(V$3+2),FALSE)), IF($C196 = "pos-neg", (3+VLOOKUP($B196,'Results-formatted 060121'!$A:$AJ,(V$3+2),FALSE)), VLOOKUP($B196,'Results-formatted 060121'!$A:$AJ,(V$3+2),FALSE)))</f>
        <v>3</v>
      </c>
      <c r="W196" s="95">
        <f>IF($C196 = "neg", (($D196+1) - VLOOKUP($B196,'Results-formatted 060121'!$A:$AJ,(W$3+2),FALSE)), IF($C196 = "pos-neg", (3+VLOOKUP($B196,'Results-formatted 060121'!$A:$AJ,(W$3+2),FALSE)), VLOOKUP($B196,'Results-formatted 060121'!$A:$AJ,(W$3+2),FALSE)))</f>
        <v>3</v>
      </c>
      <c r="X196" s="95">
        <f>IF($C196 = "neg", (($D196+1) - VLOOKUP($B196,'Results-formatted 060121'!$A:$AJ,(X$3+2),FALSE)), IF($C196 = "pos-neg", (3+VLOOKUP($B196,'Results-formatted 060121'!$A:$AJ,(X$3+2),FALSE)), VLOOKUP($B196,'Results-formatted 060121'!$A:$AJ,(X$3+2),FALSE)))</f>
        <v>3</v>
      </c>
      <c r="Y196" s="95">
        <f>IF($C196 = "neg", (($D196+1) - VLOOKUP($B196,'Results-formatted 060121'!$A:$AJ,(Y$3+2),FALSE)), IF($C196 = "pos-neg", (3+VLOOKUP($B196,'Results-formatted 060121'!$A:$AJ,(Y$3+2),FALSE)), VLOOKUP($B196,'Results-formatted 060121'!$A:$AJ,(Y$3+2),FALSE)))</f>
        <v>4</v>
      </c>
      <c r="Z196" s="95">
        <f>IF($C196 = "neg", (($D196+1) - VLOOKUP($B196,'Results-formatted 060121'!$A:$AJ,(Z$3+2),FALSE)), IF($C196 = "pos-neg", (3+VLOOKUP($B196,'Results-formatted 060121'!$A:$AJ,(Z$3+2),FALSE)), VLOOKUP($B196,'Results-formatted 060121'!$A:$AJ,(Z$3+2),FALSE)))</f>
        <v>1</v>
      </c>
      <c r="AA196" s="95">
        <f>IF($C196 = "neg", (($D196+1) - VLOOKUP($B196,'Results-formatted 060121'!$A:$AJ,(AA$3+2),FALSE)), IF($C196 = "pos-neg", (3+VLOOKUP($B196,'Results-formatted 060121'!$A:$AJ,(AA$3+2),FALSE)), VLOOKUP($B196,'Results-formatted 060121'!$A:$AJ,(AA$3+2),FALSE)))</f>
        <v>5</v>
      </c>
      <c r="AB196" s="95">
        <f>IF($C196 = "neg", (($D196+1) - VLOOKUP($B196,'Results-formatted 060121'!$A:$AJ,(AB$3+2),FALSE)), IF($C196 = "pos-neg", (3+VLOOKUP($B196,'Results-formatted 060121'!$A:$AJ,(AB$3+2),FALSE)), VLOOKUP($B196,'Results-formatted 060121'!$A:$AJ,(AB$3+2),FALSE)))</f>
        <v>4</v>
      </c>
      <c r="AC196" s="95">
        <f>IF($C196 = "neg", (($D196+1) - VLOOKUP($B196,'Results-formatted 060121'!$A:$AJ,(AC$3+2),FALSE)), IF($C196 = "pos-neg", (3+VLOOKUP($B196,'Results-formatted 060121'!$A:$AJ,(AC$3+2),FALSE)), VLOOKUP($B196,'Results-formatted 060121'!$A:$AJ,(AC$3+2),FALSE)))</f>
        <v>2</v>
      </c>
      <c r="AD196" s="95">
        <f>IF($C196 = "neg", (($D196+1) - VLOOKUP($B196,'Results-formatted 060121'!$A:$AJ,(AD$3+2),FALSE)), IF($C196 = "pos-neg", (3+VLOOKUP($B196,'Results-formatted 060121'!$A:$AJ,(AD$3+2),FALSE)), VLOOKUP($B196,'Results-formatted 060121'!$A:$AJ,(AD$3+2),FALSE)))</f>
        <v>3</v>
      </c>
      <c r="AE196" s="95">
        <f>IF($C196 = "neg", (($D196+1) - VLOOKUP($B196,'Results-formatted 060121'!$A:$AJ,(AE$3+2),FALSE)), IF($C196 = "pos-neg", (3+VLOOKUP($B196,'Results-formatted 060121'!$A:$AJ,(AE$3+2),FALSE)), VLOOKUP($B196,'Results-formatted 060121'!$A:$AJ,(AE$3+2),FALSE)))</f>
        <v>4</v>
      </c>
      <c r="AF196" s="95">
        <f>IF($C196 = "neg", (($D196+1) - VLOOKUP($B196,'Results-formatted 060121'!$A:$AJ,(AF$3+2),FALSE)), IF($C196 = "pos-neg", (3+VLOOKUP($B196,'Results-formatted 060121'!$A:$AJ,(AF$3+2),FALSE)), VLOOKUP($B196,'Results-formatted 060121'!$A:$AJ,(AF$3+2),FALSE)))</f>
        <v>4</v>
      </c>
      <c r="AG196" s="95">
        <f>IF($C196 = "neg", (($D196+1) - VLOOKUP($B196,'Results-formatted 060121'!$A:$AJ,(AG$3+2),FALSE)), IF($C196 = "pos-neg", (3+VLOOKUP($B196,'Results-formatted 060121'!$A:$AJ,(AG$3+2),FALSE)), VLOOKUP($B196,'Results-formatted 060121'!$A:$AJ,(AG$3+2),FALSE)))</f>
        <v>4</v>
      </c>
      <c r="AH196" s="95">
        <f>IF($C196 = "neg", (($D196+1) - VLOOKUP($B196,'Results-formatted 060121'!$A:$AJ,(AH$3+2),FALSE)), IF($C196 = "pos-neg", (3+VLOOKUP($B196,'Results-formatted 060121'!$A:$AJ,(AH$3+2),FALSE)), VLOOKUP($B196,'Results-formatted 060121'!$A:$AJ,(AH$3+2),FALSE)))</f>
        <v>4</v>
      </c>
      <c r="AI196" s="95">
        <f>IF($C196 = "neg", (($D196+1) - VLOOKUP($B196,'Results-formatted 060121'!$A:$AJ,(AI$3+2),FALSE)), IF($C196 = "pos-neg", (3+VLOOKUP($B196,'Results-formatted 060121'!$A:$AJ,(AI$3+2),FALSE)), VLOOKUP($B196,'Results-formatted 060121'!$A:$AJ,(AI$3+2),FALSE)))</f>
        <v>4</v>
      </c>
      <c r="AJ196" s="95">
        <f>IF($C196 = "neg", (($D196+1) - VLOOKUP($B196,'Results-formatted 060121'!$A:$AJ,(AJ$3+2),FALSE)), IF($C196 = "pos-neg", (3+VLOOKUP($B196,'Results-formatted 060121'!$A:$AJ,(AJ$3+2),FALSE)), VLOOKUP($B196,'Results-formatted 060121'!$A:$AJ,(AJ$3+2),FALSE)))</f>
        <v>5</v>
      </c>
      <c r="AK196" s="95">
        <f>IF($C196 = "neg", (($D196+1) - VLOOKUP($B196,'Results-formatted 060121'!$A:$AJ,(AK$3+2),FALSE)), IF($C196 = "pos-neg", (3+VLOOKUP($B196,'Results-formatted 060121'!$A:$AJ,(AK$3+2),FALSE)), VLOOKUP($B196,'Results-formatted 060121'!$A:$AJ,(AK$3+2),FALSE)))</f>
        <v>4</v>
      </c>
      <c r="AL196" s="95">
        <f>IF($C196 = "neg", (($D196+1) - VLOOKUP($B196,'Results-formatted 060121'!$A:$AJ,(AL$3+2),FALSE)), IF($C196 = "pos-neg", (3+VLOOKUP($B196,'Results-formatted 060121'!$A:$AJ,(AL$3+2),FALSE)), VLOOKUP($B196,'Results-formatted 060121'!$A:$AJ,(AL$3+2),FALSE)))</f>
        <v>4</v>
      </c>
      <c r="AM196" s="95">
        <f>IF($C196 = "neg", (($D196+1) - VLOOKUP($B196,'Results-formatted 060121'!$A:AJ,(AM$3+2),FALSE)), IF($C196 = "pos-neg", (3+VLOOKUP($B196,'Results-formatted 060121'!$A:AJ,(AM$3+2),FALSE)), VLOOKUP($B196,'Results-formatted 060121'!$A:AJ,(AM$3+2),FALSE)))</f>
        <v>4</v>
      </c>
      <c r="AN196" s="95">
        <f>IF($C196 = "neg", (($D196+1) - VLOOKUP($B196,'Results-formatted 060121'!$A:AK,(AN$3+2),FALSE)), IF($C196 = "pos-neg", (3+VLOOKUP($B196,'Results-formatted 060121'!$A:AK,(AN$3+2),FALSE)), VLOOKUP($B196,'Results-formatted 060121'!$A:AK,(AN$3+2),FALSE)))</f>
        <v>4</v>
      </c>
      <c r="AO196" s="95">
        <f>IF($C196 = "neg", (($D196+1) - VLOOKUP($B196,'Results-formatted 060121'!$A:AL,(AO$3+2),FALSE)), IF($C196 = "pos-neg", (3+VLOOKUP($B196,'Results-formatted 060121'!$A:AL,(AO$3+2),FALSE)), VLOOKUP($B196,'Results-formatted 060121'!$A:AL,(AO$3+2),FALSE)))</f>
        <v>5</v>
      </c>
      <c r="AP196" s="95">
        <f>IF($C196 = "neg", (($D196+1) - VLOOKUP($B196,'Results-formatted 060121'!$A:AM,(AP$3+2),FALSE)), IF($C196 = "pos-neg", (3+VLOOKUP($B196,'Results-formatted 060121'!$A:AM,(AP$3+2),FALSE)), VLOOKUP($B196,'Results-formatted 060121'!$A:AM,(AP$3+2),FALSE)))</f>
        <v>4</v>
      </c>
      <c r="AQ196" s="95">
        <f>IF($C196 = "neg", (($D196+1) - VLOOKUP($B196,'Results-formatted 060121'!$A:AN,(AQ$3+2),FALSE)), IF($C196 = "pos-neg", (3+VLOOKUP($B196,'Results-formatted 060121'!$A:AN,(AQ$3+2),FALSE)), VLOOKUP($B196,'Results-formatted 060121'!$A:AN,(AQ$3+2),FALSE)))</f>
        <v>4</v>
      </c>
      <c r="AR196" s="95">
        <f>IF($C196 = "neg", (($D196+1) - VLOOKUP($B196,'Results-formatted 060121'!$A:AO,(AR$3+2),FALSE)), IF($C196 = "pos-neg", (3+VLOOKUP($B196,'Results-formatted 060121'!$A:AO,(AR$3+2),FALSE)), VLOOKUP($B196,'Results-formatted 060121'!$A:AO,(AR$3+2),FALSE)))</f>
        <v>4</v>
      </c>
      <c r="AS196" s="95">
        <f>IF($C196 = "neg", (($D196+1) - VLOOKUP($B196,'Results-formatted 060121'!$A:AP,(AS$3+2),FALSE)), IF($C196 = "pos-neg", (3+VLOOKUP($B196,'Results-formatted 060121'!$A:AP,(AS$3+2),FALSE)), VLOOKUP($B196,'Results-formatted 060121'!$A:AP,(AS$3+2),FALSE)))</f>
        <v>4</v>
      </c>
      <c r="AT196" s="95">
        <f>IF($C196 = "neg", (($D196+1) - VLOOKUP($B196,'Results-formatted 060121'!$A:AQ,(AT$3+2),FALSE)), IF($C196 = "pos-neg", (3+VLOOKUP($B196,'Results-formatted 060121'!$A:AQ,(AT$3+2),FALSE)), VLOOKUP($B196,'Results-formatted 060121'!$A:AQ,(AT$3+2),FALSE)))</f>
        <v>5</v>
      </c>
      <c r="AU196" s="95">
        <f>IF($C196 = "neg", (($D196+1) - VLOOKUP($B196,'Results-formatted 060121'!$A:AR,(AU$3+2),FALSE)), IF($C196 = "pos-neg", (3+VLOOKUP($B196,'Results-formatted 060121'!$A:AR,(AU$3+2),FALSE)), VLOOKUP($B196,'Results-formatted 060121'!$A:AR,(AU$3+2),FALSE)))</f>
        <v>4</v>
      </c>
      <c r="AV196" s="95">
        <f>IF($C196 = "neg", (($D196+1) - VLOOKUP($B196,'Results-formatted 060121'!$A:AS,(AV$3+2),FALSE)), IF($C196 = "pos-neg", (3+VLOOKUP($B196,'Results-formatted 060121'!$A:AS,(AV$3+2),FALSE)), VLOOKUP($B196,'Results-formatted 060121'!$A:AS,(AV$3+2),FALSE)))</f>
        <v>3</v>
      </c>
      <c r="AW196" s="95">
        <f>IF($C196 = "neg", (($D196+1) - VLOOKUP($B196,'Results-formatted 060121'!$A:AT,(AW$3+2),FALSE)), IF($C196 = "pos-neg", (3+VLOOKUP($B196,'Results-formatted 060121'!$A:AT,(AW$3+2),FALSE)), VLOOKUP($B196,'Results-formatted 060121'!$A:AT,(AW$3+2),FALSE)))</f>
        <v>4</v>
      </c>
      <c r="AX196" s="95">
        <f>IF($C196 = "neg", (($D196+1) - VLOOKUP($B196,'Results-formatted 060121'!$A:AU,(AX$3+2),FALSE)), IF($C196 = "pos-neg", (3+VLOOKUP($B196,'Results-formatted 060121'!$A:AU,(AX$3+2),FALSE)), VLOOKUP($B196,'Results-formatted 060121'!$A:AU,(AX$3+2),FALSE)))</f>
        <v>2</v>
      </c>
      <c r="AY196" s="95">
        <f>IF($C196 = "neg", (($D196+1) - VLOOKUP($B196,'Results-formatted 060121'!$A:AV,(AY$3+2),FALSE)), IF($C196 = "pos-neg", (3+VLOOKUP($B196,'Results-formatted 060121'!$A:AV,(AY$3+2),FALSE)), VLOOKUP($B196,'Results-formatted 060121'!$A:AV,(AY$3+2),FALSE)))</f>
        <v>4</v>
      </c>
      <c r="AZ196" s="95">
        <f>IF($C196 = "neg", (($D196+1) - VLOOKUP($B196,'Results-formatted 060121'!$A:AW,(AZ$3+2),FALSE)), IF($C196 = "pos-neg", (3+VLOOKUP($B196,'Results-formatted 060121'!$A:AW,(AZ$3+2),FALSE)), VLOOKUP($B196,'Results-formatted 060121'!$A:AW,(AZ$3+2),FALSE)))</f>
        <v>4</v>
      </c>
      <c r="BA196" s="95">
        <f>IF($C196 = "neg", (($D196+1) - VLOOKUP($B196,'Results-formatted 060121'!$A:AX,(BA$3+2),FALSE)), IF($C196 = "pos-neg", (3+VLOOKUP($B196,'Results-formatted 060121'!$A:AX,(BA$3+2),FALSE)), VLOOKUP($B196,'Results-formatted 060121'!$A:AX,(BA$3+2),FALSE)))</f>
        <v>4</v>
      </c>
      <c r="BB196" s="95">
        <f>IF($C196 = "neg", (($D196+1) - VLOOKUP($B196,'Results-formatted 060121'!$A:AY,(BB$3+2),FALSE)), IF($C196 = "pos-neg", (3+VLOOKUP($B196,'Results-formatted 060121'!$A:AY,(BB$3+2),FALSE)), VLOOKUP($B196,'Results-formatted 060121'!$A:AY,(BB$3+2),FALSE)))</f>
        <v>4</v>
      </c>
      <c r="BC196" s="95">
        <f>IF($C196 = "neg", (($D196+1) - VLOOKUP($B196,'Results-formatted 060121'!$A:AZ,(BC$3+2),FALSE)), IF($C196 = "pos-neg", (3+VLOOKUP($B196,'Results-formatted 060121'!$A:AZ,(BC$3+2),FALSE)), VLOOKUP($B196,'Results-formatted 060121'!$A:AZ,(BC$3+2),FALSE)))</f>
        <v>4</v>
      </c>
      <c r="BD196" s="95">
        <f>IF($C196 = "neg", (($D196+1) - VLOOKUP($B196,'Results-formatted 060121'!$A:BA,(BD$3+2),FALSE)), IF($C196 = "pos-neg", (3+VLOOKUP($B196,'Results-formatted 060121'!$A:BA,(BD$3+2),FALSE)), VLOOKUP($B196,'Results-formatted 060121'!$A:BA,(BD$3+2),FALSE)))</f>
        <v>4</v>
      </c>
      <c r="BE196" s="95">
        <f>IF($C196 = "neg", (($D196+1) - VLOOKUP($B196,'Results-formatted 060121'!$A:BB,(BE$3+2),FALSE)), IF($C196 = "pos-neg", (3+VLOOKUP($B196,'Results-formatted 060121'!$A:BB,(BE$3+2),FALSE)), VLOOKUP($B196,'Results-formatted 060121'!$A:BB,(BE$3+2),FALSE)))</f>
        <v>4</v>
      </c>
      <c r="BF196" s="95">
        <f>IF($C196 = "neg", (($D196+1) - VLOOKUP($B196,'Results-formatted 060121'!$A:BC,(BF$3+2),FALSE)), IF($C196 = "pos-neg", (3+VLOOKUP($B196,'Results-formatted 060121'!$A:BC,(BF$3+2),FALSE)), VLOOKUP($B196,'Results-formatted 060121'!$A:BC,(BF$3+2),FALSE)))</f>
        <v>4</v>
      </c>
      <c r="BG196" s="95">
        <f>IF($C196 = "neg", (($D196+1) - VLOOKUP($B196,'Results-formatted 060121'!$A:BD,(BG$3+2),FALSE)), IF($C196 = "pos-neg", (3+VLOOKUP($B196,'Results-formatted 060121'!$A:BD,(BG$3+2),FALSE)), VLOOKUP($B196,'Results-formatted 060121'!$A:BD,(BG$3+2),FALSE)))</f>
        <v>3</v>
      </c>
      <c r="BH196" s="95">
        <f>IF($C196 = "neg", (($D196+1) - VLOOKUP($B196,'Results-formatted 060121'!$A:BE,(BH$3+2),FALSE)), IF($C196 = "pos-neg", (3+VLOOKUP($B196,'Results-formatted 060121'!$A:BE,(BH$3+2),FALSE)), VLOOKUP($B196,'Results-formatted 060121'!$A:BE,(BH$3+2),FALSE)))</f>
        <v>3</v>
      </c>
      <c r="BI196" s="95">
        <f>IF($C196 = "neg", (($D196+1) - VLOOKUP($B196,'Results-formatted 060121'!$A:BF,(BI$3+2),FALSE)), IF($C196 = "pos-neg", (3+VLOOKUP($B196,'Results-formatted 060121'!$A:BF,(BI$3+2),FALSE)), VLOOKUP($B196,'Results-formatted 060121'!$A:BF,(BI$3+2),FALSE)))</f>
        <v>4</v>
      </c>
      <c r="BJ196" s="95">
        <f>IF($C196 = "neg", (($D196+1) - VLOOKUP($B196,'Results-formatted 060121'!$A:BG,(BJ$3+2),FALSE)), IF($C196 = "pos-neg", (3+VLOOKUP($B196,'Results-formatted 060121'!$A:BG,(BJ$3+2),FALSE)), VLOOKUP($B196,'Results-formatted 060121'!$A:BG,(BJ$3+2),FALSE)))</f>
        <v>4</v>
      </c>
      <c r="BK196" s="95">
        <f>IF($C196 = "neg", (($D196+1) - VLOOKUP($B196,'Results-formatted 060121'!$A:BH,(BK$3+2),FALSE)), IF($C196 = "pos-neg", (3+VLOOKUP($B196,'Results-formatted 060121'!$A:BH,(BK$3+2),FALSE)), VLOOKUP($B196,'Results-formatted 060121'!$A:BH,(BK$3+2),FALSE)))</f>
        <v>4</v>
      </c>
      <c r="BL196" s="95">
        <f>IF($C196 = "neg", (($D196+1) - VLOOKUP($B196,'Results-formatted 060121'!$A:BI,(BL$3+2),FALSE)), IF($C196 = "pos-neg", (3+VLOOKUP($B196,'Results-formatted 060121'!$A:BI,(BL$3+2),FALSE)), VLOOKUP($B196,'Results-formatted 060121'!$A:BI,(BL$3+2),FALSE)))</f>
        <v>4</v>
      </c>
      <c r="BM196" s="95">
        <f>IF($C196 = "neg", (($D196+1) - VLOOKUP($B196,'Results-formatted 060121'!$A:BJ,(BM$3+2),FALSE)), IF($C196 = "pos-neg", (3+VLOOKUP($B196,'Results-formatted 060121'!$A:BJ,(BM$3+2),FALSE)), VLOOKUP($B196,'Results-formatted 060121'!$A:BJ,(BM$3+2),FALSE)))</f>
        <v>3</v>
      </c>
      <c r="BN196" s="95"/>
      <c r="BO196" s="95"/>
      <c r="BP196" s="95"/>
      <c r="BQ196" s="95"/>
      <c r="BR196" s="95"/>
      <c r="BS196" s="95"/>
      <c r="BT196" s="95"/>
      <c r="BU196" s="95"/>
      <c r="BV196" s="95"/>
      <c r="BW196" s="95"/>
      <c r="BX196" s="95"/>
      <c r="BY196" s="95"/>
      <c r="BZ196" s="95"/>
      <c r="CA196" s="95"/>
      <c r="CB196" s="95"/>
      <c r="CC196" s="95"/>
      <c r="CD196" s="98"/>
      <c r="CE196" s="25">
        <f t="shared" si="250"/>
        <v>3.7833333333333332</v>
      </c>
      <c r="CF196" s="25">
        <f t="shared" si="258"/>
        <v>0.82527174089973709</v>
      </c>
    </row>
    <row r="197" spans="2:84" ht="42" x14ac:dyDescent="0.15">
      <c r="B197" s="84" t="s">
        <v>508</v>
      </c>
      <c r="C197" s="86" t="s">
        <v>224</v>
      </c>
      <c r="D197" s="2">
        <v>5</v>
      </c>
      <c r="E197" s="15" t="s">
        <v>987</v>
      </c>
      <c r="F197" s="95">
        <f>IF($C197 = "neg", (($D197+1) - VLOOKUP($B197,'Results-formatted 060121'!$A:$AJ,(F$3+2),FALSE)), IF($C197 = "pos-neg", (3+VLOOKUP($B197,'Results-formatted 060121'!$A:$AJ,(F$3+2),FALSE)), VLOOKUP($B197,'Results-formatted 060121'!$A:$AJ,(F$3+2),FALSE)))</f>
        <v>3</v>
      </c>
      <c r="G197" s="95">
        <f>IF($C197 = "neg", (($D197+1) - VLOOKUP($B197,'Results-formatted 060121'!$A:$AJ,(G$3+2),FALSE)), IF($C197 = "pos-neg", (3+VLOOKUP($B197,'Results-formatted 060121'!$A:$AJ,(G$3+2),FALSE)), VLOOKUP($B197,'Results-formatted 060121'!$A:$AJ,(G$3+2),FALSE)))</f>
        <v>5</v>
      </c>
      <c r="H197" s="95">
        <f>IF($C197 = "neg", (($D197+1) - VLOOKUP($B197,'Results-formatted 060121'!$A:$AJ,(H$3+2),FALSE)), IF($C197 = "pos-neg", (3+VLOOKUP($B197,'Results-formatted 060121'!$A:$AJ,(H$3+2),FALSE)), VLOOKUP($B197,'Results-formatted 060121'!$A:$AJ,(H$3+2),FALSE)))</f>
        <v>4</v>
      </c>
      <c r="I197" s="95">
        <f>IF($C197 = "neg", (($D197+1) - VLOOKUP($B197,'Results-formatted 060121'!$A:$AJ,(I$3+2),FALSE)), IF($C197 = "pos-neg", (3+VLOOKUP($B197,'Results-formatted 060121'!$A:$AJ,(I$3+2),FALSE)), VLOOKUP($B197,'Results-formatted 060121'!$A:$AJ,(I$3+2),FALSE)))</f>
        <v>3</v>
      </c>
      <c r="J197" s="95">
        <f>IF($C197 = "neg", (($D197+1) - VLOOKUP($B197,'Results-formatted 060121'!$A:$AJ,(J$3+2),FALSE)), IF($C197 = "pos-neg", (3+VLOOKUP($B197,'Results-formatted 060121'!$A:$AJ,(J$3+2),FALSE)), VLOOKUP($B197,'Results-formatted 060121'!$A:$AJ,(J$3+2),FALSE)))</f>
        <v>3</v>
      </c>
      <c r="K197" s="95">
        <f>IF($C197 = "neg", (($D197+1) - VLOOKUP($B197,'Results-formatted 060121'!$A:$AJ,(K$3+2),FALSE)), IF($C197 = "pos-neg", (3+VLOOKUP($B197,'Results-formatted 060121'!$A:$AJ,(K$3+2),FALSE)), VLOOKUP($B197,'Results-formatted 060121'!$A:$AJ,(K$3+2),FALSE)))</f>
        <v>3</v>
      </c>
      <c r="L197" s="95">
        <f>IF($C197 = "neg", (($D197+1) - VLOOKUP($B197,'Results-formatted 060121'!$A:$AJ,(L$3+2),FALSE)), IF($C197 = "pos-neg", (3+VLOOKUP($B197,'Results-formatted 060121'!$A:$AJ,(L$3+2),FALSE)), VLOOKUP($B197,'Results-formatted 060121'!$A:$AJ,(L$3+2),FALSE)))</f>
        <v>2</v>
      </c>
      <c r="M197" s="95">
        <f>IF($C197 = "neg", (($D197+1) - VLOOKUP($B197,'Results-formatted 060121'!$A:$AJ,(M$3+2),FALSE)), IF($C197 = "pos-neg", (3+VLOOKUP($B197,'Results-formatted 060121'!$A:$AJ,(M$3+2),FALSE)), VLOOKUP($B197,'Results-formatted 060121'!$A:$AJ,(M$3+2),FALSE)))</f>
        <v>3</v>
      </c>
      <c r="N197" s="95">
        <f>IF($C197 = "neg", (($D197+1) - VLOOKUP($B197,'Results-formatted 060121'!$A:$AJ,(N$3+2),FALSE)), IF($C197 = "pos-neg", (3+VLOOKUP($B197,'Results-formatted 060121'!$A:$AJ,(N$3+2),FALSE)), VLOOKUP($B197,'Results-formatted 060121'!$A:$AJ,(N$3+2),FALSE)))</f>
        <v>4</v>
      </c>
      <c r="O197" s="95">
        <f>IF($C197 = "neg", (($D197+1) - VLOOKUP($B197,'Results-formatted 060121'!$A:$AJ,(O$3+2),FALSE)), IF($C197 = "pos-neg", (3+VLOOKUP($B197,'Results-formatted 060121'!$A:$AJ,(O$3+2),FALSE)), VLOOKUP($B197,'Results-formatted 060121'!$A:$AJ,(O$3+2),FALSE)))</f>
        <v>3</v>
      </c>
      <c r="P197" s="95">
        <f>IF($C197 = "neg", (($D197+1) - VLOOKUP($B197,'Results-formatted 060121'!$A:$AJ,(P$3+2),FALSE)), IF($C197 = "pos-neg", (3+VLOOKUP($B197,'Results-formatted 060121'!$A:$AJ,(P$3+2),FALSE)), VLOOKUP($B197,'Results-formatted 060121'!$A:$AJ,(P$3+2),FALSE)))</f>
        <v>3</v>
      </c>
      <c r="Q197" s="95">
        <f>IF($C197 = "neg", (($D197+1) - VLOOKUP($B197,'Results-formatted 060121'!$A:$AJ,(Q$3+2),FALSE)), IF($C197 = "pos-neg", (3+VLOOKUP($B197,'Results-formatted 060121'!$A:$AJ,(Q$3+2),FALSE)), VLOOKUP($B197,'Results-formatted 060121'!$A:$AJ,(Q$3+2),FALSE)))</f>
        <v>5</v>
      </c>
      <c r="R197" s="95">
        <f>IF($C197 = "neg", (($D197+1) - VLOOKUP($B197,'Results-formatted 060121'!$A:$AJ,(R$3+2),FALSE)), IF($C197 = "pos-neg", (3+VLOOKUP($B197,'Results-formatted 060121'!$A:$AJ,(R$3+2),FALSE)), VLOOKUP($B197,'Results-formatted 060121'!$A:$AJ,(R$3+2),FALSE)))</f>
        <v>4</v>
      </c>
      <c r="S197" s="95">
        <f>IF($C197 = "neg", (($D197+1) - VLOOKUP($B197,'Results-formatted 060121'!$A:$AJ,(S$3+2),FALSE)), IF($C197 = "pos-neg", (3+VLOOKUP($B197,'Results-formatted 060121'!$A:$AJ,(S$3+2),FALSE)), VLOOKUP($B197,'Results-formatted 060121'!$A:$AJ,(S$3+2),FALSE)))</f>
        <v>4</v>
      </c>
      <c r="T197" s="95">
        <f>IF($C197 = "neg", (($D197+1) - VLOOKUP($B197,'Results-formatted 060121'!$A:$AJ,(T$3+2),FALSE)), IF($C197 = "pos-neg", (3+VLOOKUP($B197,'Results-formatted 060121'!$A:$AJ,(T$3+2),FALSE)), VLOOKUP($B197,'Results-formatted 060121'!$A:$AJ,(T$3+2),FALSE)))</f>
        <v>5</v>
      </c>
      <c r="U197" s="95">
        <f>IF($C197 = "neg", (($D197+1) - VLOOKUP($B197,'Results-formatted 060121'!$A:$AJ,(U$3+2),FALSE)), IF($C197 = "pos-neg", (3+VLOOKUP($B197,'Results-formatted 060121'!$A:$AJ,(U$3+2),FALSE)), VLOOKUP($B197,'Results-formatted 060121'!$A:$AJ,(U$3+2),FALSE)))</f>
        <v>5</v>
      </c>
      <c r="V197" s="95">
        <f>IF($C197 = "neg", (($D197+1) - VLOOKUP($B197,'Results-formatted 060121'!$A:$AJ,(V$3+2),FALSE)), IF($C197 = "pos-neg", (3+VLOOKUP($B197,'Results-formatted 060121'!$A:$AJ,(V$3+2),FALSE)), VLOOKUP($B197,'Results-formatted 060121'!$A:$AJ,(V$3+2),FALSE)))</f>
        <v>3</v>
      </c>
      <c r="W197" s="95">
        <f>IF($C197 = "neg", (($D197+1) - VLOOKUP($B197,'Results-formatted 060121'!$A:$AJ,(W$3+2),FALSE)), IF($C197 = "pos-neg", (3+VLOOKUP($B197,'Results-formatted 060121'!$A:$AJ,(W$3+2),FALSE)), VLOOKUP($B197,'Results-formatted 060121'!$A:$AJ,(W$3+2),FALSE)))</f>
        <v>3</v>
      </c>
      <c r="X197" s="95">
        <f>IF($C197 = "neg", (($D197+1) - VLOOKUP($B197,'Results-formatted 060121'!$A:$AJ,(X$3+2),FALSE)), IF($C197 = "pos-neg", (3+VLOOKUP($B197,'Results-formatted 060121'!$A:$AJ,(X$3+2),FALSE)), VLOOKUP($B197,'Results-formatted 060121'!$A:$AJ,(X$3+2),FALSE)))</f>
        <v>3</v>
      </c>
      <c r="Y197" s="95">
        <f>IF($C197 = "neg", (($D197+1) - VLOOKUP($B197,'Results-formatted 060121'!$A:$AJ,(Y$3+2),FALSE)), IF($C197 = "pos-neg", (3+VLOOKUP($B197,'Results-formatted 060121'!$A:$AJ,(Y$3+2),FALSE)), VLOOKUP($B197,'Results-formatted 060121'!$A:$AJ,(Y$3+2),FALSE)))</f>
        <v>2</v>
      </c>
      <c r="Z197" s="95">
        <f>IF($C197 = "neg", (($D197+1) - VLOOKUP($B197,'Results-formatted 060121'!$A:$AJ,(Z$3+2),FALSE)), IF($C197 = "pos-neg", (3+VLOOKUP($B197,'Results-formatted 060121'!$A:$AJ,(Z$3+2),FALSE)), VLOOKUP($B197,'Results-formatted 060121'!$A:$AJ,(Z$3+2),FALSE)))</f>
        <v>1</v>
      </c>
      <c r="AA197" s="95">
        <f>IF($C197 = "neg", (($D197+1) - VLOOKUP($B197,'Results-formatted 060121'!$A:$AJ,(AA$3+2),FALSE)), IF($C197 = "pos-neg", (3+VLOOKUP($B197,'Results-formatted 060121'!$A:$AJ,(AA$3+2),FALSE)), VLOOKUP($B197,'Results-formatted 060121'!$A:$AJ,(AA$3+2),FALSE)))</f>
        <v>5</v>
      </c>
      <c r="AB197" s="95">
        <f>IF($C197 = "neg", (($D197+1) - VLOOKUP($B197,'Results-formatted 060121'!$A:$AJ,(AB$3+2),FALSE)), IF($C197 = "pos-neg", (3+VLOOKUP($B197,'Results-formatted 060121'!$A:$AJ,(AB$3+2),FALSE)), VLOOKUP($B197,'Results-formatted 060121'!$A:$AJ,(AB$3+2),FALSE)))</f>
        <v>4</v>
      </c>
      <c r="AC197" s="95">
        <f>IF($C197 = "neg", (($D197+1) - VLOOKUP($B197,'Results-formatted 060121'!$A:$AJ,(AC$3+2),FALSE)), IF($C197 = "pos-neg", (3+VLOOKUP($B197,'Results-formatted 060121'!$A:$AJ,(AC$3+2),FALSE)), VLOOKUP($B197,'Results-formatted 060121'!$A:$AJ,(AC$3+2),FALSE)))</f>
        <v>1</v>
      </c>
      <c r="AD197" s="95">
        <f>IF($C197 = "neg", (($D197+1) - VLOOKUP($B197,'Results-formatted 060121'!$A:$AJ,(AD$3+2),FALSE)), IF($C197 = "pos-neg", (3+VLOOKUP($B197,'Results-formatted 060121'!$A:$AJ,(AD$3+2),FALSE)), VLOOKUP($B197,'Results-formatted 060121'!$A:$AJ,(AD$3+2),FALSE)))</f>
        <v>3</v>
      </c>
      <c r="AE197" s="95">
        <f>IF($C197 = "neg", (($D197+1) - VLOOKUP($B197,'Results-formatted 060121'!$A:$AJ,(AE$3+2),FALSE)), IF($C197 = "pos-neg", (3+VLOOKUP($B197,'Results-formatted 060121'!$A:$AJ,(AE$3+2),FALSE)), VLOOKUP($B197,'Results-formatted 060121'!$A:$AJ,(AE$3+2),FALSE)))</f>
        <v>4</v>
      </c>
      <c r="AF197" s="95">
        <f>IF($C197 = "neg", (($D197+1) - VLOOKUP($B197,'Results-formatted 060121'!$A:$AJ,(AF$3+2),FALSE)), IF($C197 = "pos-neg", (3+VLOOKUP($B197,'Results-formatted 060121'!$A:$AJ,(AF$3+2),FALSE)), VLOOKUP($B197,'Results-formatted 060121'!$A:$AJ,(AF$3+2),FALSE)))</f>
        <v>4</v>
      </c>
      <c r="AG197" s="95">
        <f>IF($C197 = "neg", (($D197+1) - VLOOKUP($B197,'Results-formatted 060121'!$A:$AJ,(AG$3+2),FALSE)), IF($C197 = "pos-neg", (3+VLOOKUP($B197,'Results-formatted 060121'!$A:$AJ,(AG$3+2),FALSE)), VLOOKUP($B197,'Results-formatted 060121'!$A:$AJ,(AG$3+2),FALSE)))</f>
        <v>4</v>
      </c>
      <c r="AH197" s="95">
        <f>IF($C197 = "neg", (($D197+1) - VLOOKUP($B197,'Results-formatted 060121'!$A:$AJ,(AH$3+2),FALSE)), IF($C197 = "pos-neg", (3+VLOOKUP($B197,'Results-formatted 060121'!$A:$AJ,(AH$3+2),FALSE)), VLOOKUP($B197,'Results-formatted 060121'!$A:$AJ,(AH$3+2),FALSE)))</f>
        <v>3</v>
      </c>
      <c r="AI197" s="95">
        <f>IF($C197 = "neg", (($D197+1) - VLOOKUP($B197,'Results-formatted 060121'!$A:$AJ,(AI$3+2),FALSE)), IF($C197 = "pos-neg", (3+VLOOKUP($B197,'Results-formatted 060121'!$A:$AJ,(AI$3+2),FALSE)), VLOOKUP($B197,'Results-formatted 060121'!$A:$AJ,(AI$3+2),FALSE)))</f>
        <v>4</v>
      </c>
      <c r="AJ197" s="95">
        <f>IF($C197 = "neg", (($D197+1) - VLOOKUP($B197,'Results-formatted 060121'!$A:$AJ,(AJ$3+2),FALSE)), IF($C197 = "pos-neg", (3+VLOOKUP($B197,'Results-formatted 060121'!$A:$AJ,(AJ$3+2),FALSE)), VLOOKUP($B197,'Results-formatted 060121'!$A:$AJ,(AJ$3+2),FALSE)))</f>
        <v>5</v>
      </c>
      <c r="AK197" s="95">
        <f>IF($C197 = "neg", (($D197+1) - VLOOKUP($B197,'Results-formatted 060121'!$A:$AJ,(AK$3+2),FALSE)), IF($C197 = "pos-neg", (3+VLOOKUP($B197,'Results-formatted 060121'!$A:$AJ,(AK$3+2),FALSE)), VLOOKUP($B197,'Results-formatted 060121'!$A:$AJ,(AK$3+2),FALSE)))</f>
        <v>3</v>
      </c>
      <c r="AL197" s="95">
        <f>IF($C197 = "neg", (($D197+1) - VLOOKUP($B197,'Results-formatted 060121'!$A:$AJ,(AL$3+2),FALSE)), IF($C197 = "pos-neg", (3+VLOOKUP($B197,'Results-formatted 060121'!$A:$AJ,(AL$3+2),FALSE)), VLOOKUP($B197,'Results-formatted 060121'!$A:$AJ,(AL$3+2),FALSE)))</f>
        <v>4</v>
      </c>
      <c r="AM197" s="95">
        <f>IF($C197 = "neg", (($D197+1) - VLOOKUP($B197,'Results-formatted 060121'!$A:AJ,(AM$3+2),FALSE)), IF($C197 = "pos-neg", (3+VLOOKUP($B197,'Results-formatted 060121'!$A:AJ,(AM$3+2),FALSE)), VLOOKUP($B197,'Results-formatted 060121'!$A:AJ,(AM$3+2),FALSE)))</f>
        <v>4</v>
      </c>
      <c r="AN197" s="95">
        <f>IF($C197 = "neg", (($D197+1) - VLOOKUP($B197,'Results-formatted 060121'!$A:AK,(AN$3+2),FALSE)), IF($C197 = "pos-neg", (3+VLOOKUP($B197,'Results-formatted 060121'!$A:AK,(AN$3+2),FALSE)), VLOOKUP($B197,'Results-formatted 060121'!$A:AK,(AN$3+2),FALSE)))</f>
        <v>3</v>
      </c>
      <c r="AO197" s="95">
        <f>IF($C197 = "neg", (($D197+1) - VLOOKUP($B197,'Results-formatted 060121'!$A:AL,(AO$3+2),FALSE)), IF($C197 = "pos-neg", (3+VLOOKUP($B197,'Results-formatted 060121'!$A:AL,(AO$3+2),FALSE)), VLOOKUP($B197,'Results-formatted 060121'!$A:AL,(AO$3+2),FALSE)))</f>
        <v>4</v>
      </c>
      <c r="AP197" s="95">
        <f>IF($C197 = "neg", (($D197+1) - VLOOKUP($B197,'Results-formatted 060121'!$A:AM,(AP$3+2),FALSE)), IF($C197 = "pos-neg", (3+VLOOKUP($B197,'Results-formatted 060121'!$A:AM,(AP$3+2),FALSE)), VLOOKUP($B197,'Results-formatted 060121'!$A:AM,(AP$3+2),FALSE)))</f>
        <v>4</v>
      </c>
      <c r="AQ197" s="95">
        <f>IF($C197 = "neg", (($D197+1) - VLOOKUP($B197,'Results-formatted 060121'!$A:AN,(AQ$3+2),FALSE)), IF($C197 = "pos-neg", (3+VLOOKUP($B197,'Results-formatted 060121'!$A:AN,(AQ$3+2),FALSE)), VLOOKUP($B197,'Results-formatted 060121'!$A:AN,(AQ$3+2),FALSE)))</f>
        <v>4</v>
      </c>
      <c r="AR197" s="95">
        <f>IF($C197 = "neg", (($D197+1) - VLOOKUP($B197,'Results-formatted 060121'!$A:AO,(AR$3+2),FALSE)), IF($C197 = "pos-neg", (3+VLOOKUP($B197,'Results-formatted 060121'!$A:AO,(AR$3+2),FALSE)), VLOOKUP($B197,'Results-formatted 060121'!$A:AO,(AR$3+2),FALSE)))</f>
        <v>2</v>
      </c>
      <c r="AS197" s="95">
        <f>IF($C197 = "neg", (($D197+1) - VLOOKUP($B197,'Results-formatted 060121'!$A:AP,(AS$3+2),FALSE)), IF($C197 = "pos-neg", (3+VLOOKUP($B197,'Results-formatted 060121'!$A:AP,(AS$3+2),FALSE)), VLOOKUP($B197,'Results-formatted 060121'!$A:AP,(AS$3+2),FALSE)))</f>
        <v>4</v>
      </c>
      <c r="AT197" s="95">
        <f>IF($C197 = "neg", (($D197+1) - VLOOKUP($B197,'Results-formatted 060121'!$A:AQ,(AT$3+2),FALSE)), IF($C197 = "pos-neg", (3+VLOOKUP($B197,'Results-formatted 060121'!$A:AQ,(AT$3+2),FALSE)), VLOOKUP($B197,'Results-formatted 060121'!$A:AQ,(AT$3+2),FALSE)))</f>
        <v>5</v>
      </c>
      <c r="AU197" s="95">
        <f>IF($C197 = "neg", (($D197+1) - VLOOKUP($B197,'Results-formatted 060121'!$A:AR,(AU$3+2),FALSE)), IF($C197 = "pos-neg", (3+VLOOKUP($B197,'Results-formatted 060121'!$A:AR,(AU$3+2),FALSE)), VLOOKUP($B197,'Results-formatted 060121'!$A:AR,(AU$3+2),FALSE)))</f>
        <v>5</v>
      </c>
      <c r="AV197" s="95">
        <f>IF($C197 = "neg", (($D197+1) - VLOOKUP($B197,'Results-formatted 060121'!$A:AS,(AV$3+2),FALSE)), IF($C197 = "pos-neg", (3+VLOOKUP($B197,'Results-formatted 060121'!$A:AS,(AV$3+2),FALSE)), VLOOKUP($B197,'Results-formatted 060121'!$A:AS,(AV$3+2),FALSE)))</f>
        <v>2</v>
      </c>
      <c r="AW197" s="95">
        <f>IF($C197 = "neg", (($D197+1) - VLOOKUP($B197,'Results-formatted 060121'!$A:AT,(AW$3+2),FALSE)), IF($C197 = "pos-neg", (3+VLOOKUP($B197,'Results-formatted 060121'!$A:AT,(AW$3+2),FALSE)), VLOOKUP($B197,'Results-formatted 060121'!$A:AT,(AW$3+2),FALSE)))</f>
        <v>2</v>
      </c>
      <c r="AX197" s="95">
        <f>IF($C197 = "neg", (($D197+1) - VLOOKUP($B197,'Results-formatted 060121'!$A:AU,(AX$3+2),FALSE)), IF($C197 = "pos-neg", (3+VLOOKUP($B197,'Results-formatted 060121'!$A:AU,(AX$3+2),FALSE)), VLOOKUP($B197,'Results-formatted 060121'!$A:AU,(AX$3+2),FALSE)))</f>
        <v>1</v>
      </c>
      <c r="AY197" s="95">
        <f>IF($C197 = "neg", (($D197+1) - VLOOKUP($B197,'Results-formatted 060121'!$A:AV,(AY$3+2),FALSE)), IF($C197 = "pos-neg", (3+VLOOKUP($B197,'Results-formatted 060121'!$A:AV,(AY$3+2),FALSE)), VLOOKUP($B197,'Results-formatted 060121'!$A:AV,(AY$3+2),FALSE)))</f>
        <v>4</v>
      </c>
      <c r="AZ197" s="95">
        <f>IF($C197 = "neg", (($D197+1) - VLOOKUP($B197,'Results-formatted 060121'!$A:AW,(AZ$3+2),FALSE)), IF($C197 = "pos-neg", (3+VLOOKUP($B197,'Results-formatted 060121'!$A:AW,(AZ$3+2),FALSE)), VLOOKUP($B197,'Results-formatted 060121'!$A:AW,(AZ$3+2),FALSE)))</f>
        <v>5</v>
      </c>
      <c r="BA197" s="95">
        <f>IF($C197 = "neg", (($D197+1) - VLOOKUP($B197,'Results-formatted 060121'!$A:AX,(BA$3+2),FALSE)), IF($C197 = "pos-neg", (3+VLOOKUP($B197,'Results-formatted 060121'!$A:AX,(BA$3+2),FALSE)), VLOOKUP($B197,'Results-formatted 060121'!$A:AX,(BA$3+2),FALSE)))</f>
        <v>4</v>
      </c>
      <c r="BB197" s="95">
        <f>IF($C197 = "neg", (($D197+1) - VLOOKUP($B197,'Results-formatted 060121'!$A:AY,(BB$3+2),FALSE)), IF($C197 = "pos-neg", (3+VLOOKUP($B197,'Results-formatted 060121'!$A:AY,(BB$3+2),FALSE)), VLOOKUP($B197,'Results-formatted 060121'!$A:AY,(BB$3+2),FALSE)))</f>
        <v>4</v>
      </c>
      <c r="BC197" s="95">
        <f>IF($C197 = "neg", (($D197+1) - VLOOKUP($B197,'Results-formatted 060121'!$A:AZ,(BC$3+2),FALSE)), IF($C197 = "pos-neg", (3+VLOOKUP($B197,'Results-formatted 060121'!$A:AZ,(BC$3+2),FALSE)), VLOOKUP($B197,'Results-formatted 060121'!$A:AZ,(BC$3+2),FALSE)))</f>
        <v>4</v>
      </c>
      <c r="BD197" s="95">
        <f>IF($C197 = "neg", (($D197+1) - VLOOKUP($B197,'Results-formatted 060121'!$A:BA,(BD$3+2),FALSE)), IF($C197 = "pos-neg", (3+VLOOKUP($B197,'Results-formatted 060121'!$A:BA,(BD$3+2),FALSE)), VLOOKUP($B197,'Results-formatted 060121'!$A:BA,(BD$3+2),FALSE)))</f>
        <v>4</v>
      </c>
      <c r="BE197" s="95">
        <f>IF($C197 = "neg", (($D197+1) - VLOOKUP($B197,'Results-formatted 060121'!$A:BB,(BE$3+2),FALSE)), IF($C197 = "pos-neg", (3+VLOOKUP($B197,'Results-formatted 060121'!$A:BB,(BE$3+2),FALSE)), VLOOKUP($B197,'Results-formatted 060121'!$A:BB,(BE$3+2),FALSE)))</f>
        <v>5</v>
      </c>
      <c r="BF197" s="95">
        <f>IF($C197 = "neg", (($D197+1) - VLOOKUP($B197,'Results-formatted 060121'!$A:BC,(BF$3+2),FALSE)), IF($C197 = "pos-neg", (3+VLOOKUP($B197,'Results-formatted 060121'!$A:BC,(BF$3+2),FALSE)), VLOOKUP($B197,'Results-formatted 060121'!$A:BC,(BF$3+2),FALSE)))</f>
        <v>4</v>
      </c>
      <c r="BG197" s="95">
        <f>IF($C197 = "neg", (($D197+1) - VLOOKUP($B197,'Results-formatted 060121'!$A:BD,(BG$3+2),FALSE)), IF($C197 = "pos-neg", (3+VLOOKUP($B197,'Results-formatted 060121'!$A:BD,(BG$3+2),FALSE)), VLOOKUP($B197,'Results-formatted 060121'!$A:BD,(BG$3+2),FALSE)))</f>
        <v>2</v>
      </c>
      <c r="BH197" s="95">
        <f>IF($C197 = "neg", (($D197+1) - VLOOKUP($B197,'Results-formatted 060121'!$A:BE,(BH$3+2),FALSE)), IF($C197 = "pos-neg", (3+VLOOKUP($B197,'Results-formatted 060121'!$A:BE,(BH$3+2),FALSE)), VLOOKUP($B197,'Results-formatted 060121'!$A:BE,(BH$3+2),FALSE)))</f>
        <v>2</v>
      </c>
      <c r="BI197" s="95">
        <f>IF($C197 = "neg", (($D197+1) - VLOOKUP($B197,'Results-formatted 060121'!$A:BF,(BI$3+2),FALSE)), IF($C197 = "pos-neg", (3+VLOOKUP($B197,'Results-formatted 060121'!$A:BF,(BI$3+2),FALSE)), VLOOKUP($B197,'Results-formatted 060121'!$A:BF,(BI$3+2),FALSE)))</f>
        <v>4</v>
      </c>
      <c r="BJ197" s="95">
        <f>IF($C197 = "neg", (($D197+1) - VLOOKUP($B197,'Results-formatted 060121'!$A:BG,(BJ$3+2),FALSE)), IF($C197 = "pos-neg", (3+VLOOKUP($B197,'Results-formatted 060121'!$A:BG,(BJ$3+2),FALSE)), VLOOKUP($B197,'Results-formatted 060121'!$A:BG,(BJ$3+2),FALSE)))</f>
        <v>2</v>
      </c>
      <c r="BK197" s="95">
        <f>IF($C197 = "neg", (($D197+1) - VLOOKUP($B197,'Results-formatted 060121'!$A:BH,(BK$3+2),FALSE)), IF($C197 = "pos-neg", (3+VLOOKUP($B197,'Results-formatted 060121'!$A:BH,(BK$3+2),FALSE)), VLOOKUP($B197,'Results-formatted 060121'!$A:BH,(BK$3+2),FALSE)))</f>
        <v>3</v>
      </c>
      <c r="BL197" s="95">
        <f>IF($C197 = "neg", (($D197+1) - VLOOKUP($B197,'Results-formatted 060121'!$A:BI,(BL$3+2),FALSE)), IF($C197 = "pos-neg", (3+VLOOKUP($B197,'Results-formatted 060121'!$A:BI,(BL$3+2),FALSE)), VLOOKUP($B197,'Results-formatted 060121'!$A:BI,(BL$3+2),FALSE)))</f>
        <v>4</v>
      </c>
      <c r="BM197" s="95">
        <f>IF($C197 = "neg", (($D197+1) - VLOOKUP($B197,'Results-formatted 060121'!$A:BJ,(BM$3+2),FALSE)), IF($C197 = "pos-neg", (3+VLOOKUP($B197,'Results-formatted 060121'!$A:BJ,(BM$3+2),FALSE)), VLOOKUP($B197,'Results-formatted 060121'!$A:BJ,(BM$3+2),FALSE)))</f>
        <v>4</v>
      </c>
      <c r="BN197" s="95"/>
      <c r="BO197" s="95"/>
      <c r="BP197" s="95"/>
      <c r="BQ197" s="95"/>
      <c r="BR197" s="95"/>
      <c r="BS197" s="95"/>
      <c r="BT197" s="95"/>
      <c r="BU197" s="95"/>
      <c r="BV197" s="95"/>
      <c r="BW197" s="95"/>
      <c r="BX197" s="95"/>
      <c r="BY197" s="95"/>
      <c r="BZ197" s="95"/>
      <c r="CA197" s="95"/>
      <c r="CB197" s="95"/>
      <c r="CC197" s="95"/>
      <c r="CD197" s="98"/>
      <c r="CE197" s="25">
        <f t="shared" si="250"/>
        <v>3.5</v>
      </c>
      <c r="CF197" s="25">
        <f t="shared" si="258"/>
        <v>1.0814303146406286</v>
      </c>
    </row>
    <row r="198" spans="2:84" ht="17" x14ac:dyDescent="0.15">
      <c r="B198" s="84"/>
      <c r="E198" s="18" t="s">
        <v>112</v>
      </c>
      <c r="F198" s="34"/>
      <c r="G198" s="34"/>
      <c r="H198" s="34">
        <f t="shared" ref="H198" si="289">IF(ISNUMBER(H199),AVERAGE(H199:H203),"")</f>
        <v>4</v>
      </c>
      <c r="I198" s="34">
        <f t="shared" ref="I198" si="290">IF(ISNUMBER(I199),AVERAGE(I199:I203),"")</f>
        <v>5</v>
      </c>
      <c r="J198" s="34"/>
      <c r="K198" s="34">
        <f t="shared" ref="K198" si="291">IF(ISNUMBER(K199),AVERAGE(K199:K203),"")</f>
        <v>4.5999999999999996</v>
      </c>
      <c r="L198" s="34">
        <f t="shared" ref="L198" si="292">IF(ISNUMBER(L199),AVERAGE(L199:L203),"")</f>
        <v>4</v>
      </c>
      <c r="M198" s="34">
        <f t="shared" ref="M198" si="293">IF(ISNUMBER(M199),AVERAGE(M199:M203),"")</f>
        <v>5</v>
      </c>
      <c r="N198" s="34"/>
      <c r="O198" s="34">
        <f t="shared" ref="O198" si="294">IF(ISNUMBER(O199),AVERAGE(O199:O203),"")</f>
        <v>4.8</v>
      </c>
      <c r="P198" s="34">
        <f t="shared" ref="P198" si="295">IF(ISNUMBER(P199),AVERAGE(P199:P203),"")</f>
        <v>5</v>
      </c>
      <c r="Q198" s="34">
        <f t="shared" ref="Q198" si="296">IF(ISNUMBER(Q199),AVERAGE(Q199:Q203),"")</f>
        <v>5</v>
      </c>
      <c r="R198" s="34">
        <f t="shared" ref="R198" si="297">IF(ISNUMBER(R199),AVERAGE(R199:R203),"")</f>
        <v>3</v>
      </c>
      <c r="S198" s="34">
        <f t="shared" ref="S198" si="298">IF(ISNUMBER(S199),AVERAGE(S199:S203),"")</f>
        <v>3.6</v>
      </c>
      <c r="T198" s="34">
        <f t="shared" ref="T198" si="299">IF(ISNUMBER(T199),AVERAGE(T199:T203),"")</f>
        <v>4</v>
      </c>
      <c r="U198" s="34">
        <f t="shared" ref="U198" si="300">IF(ISNUMBER(U199),AVERAGE(U199:U203),"")</f>
        <v>5</v>
      </c>
      <c r="V198" s="34">
        <f t="shared" ref="V198" si="301">IF(ISNUMBER(V199),AVERAGE(V199:V203),"")</f>
        <v>3.8</v>
      </c>
      <c r="W198" s="34">
        <f t="shared" ref="W198" si="302">IF(ISNUMBER(W199),AVERAGE(W199:W203),"")</f>
        <v>4</v>
      </c>
      <c r="X198" s="34">
        <f t="shared" ref="X198" si="303">IF(ISNUMBER(X199),AVERAGE(X199:X203),"")</f>
        <v>4.8</v>
      </c>
      <c r="Y198" s="34">
        <f t="shared" ref="Y198" si="304">IF(ISNUMBER(Y199),AVERAGE(Y199:Y203),"")</f>
        <v>3.8</v>
      </c>
      <c r="Z198" s="34">
        <f t="shared" ref="Z198" si="305">IF(ISNUMBER(Z199),AVERAGE(Z199:Z203),"")</f>
        <v>4.2</v>
      </c>
      <c r="AA198" s="34">
        <f t="shared" ref="AA198" si="306">IF(ISNUMBER(AA199),AVERAGE(AA199:AA203),"")</f>
        <v>3.4</v>
      </c>
      <c r="AB198" s="34">
        <f t="shared" ref="AB198" si="307">IF(ISNUMBER(AB199),AVERAGE(AB199:AB203),"")</f>
        <v>4</v>
      </c>
      <c r="AC198" s="34">
        <f t="shared" ref="AC198" si="308">IF(ISNUMBER(AC199),AVERAGE(AC199:AC203),"")</f>
        <v>3.2</v>
      </c>
      <c r="AD198" s="34">
        <f t="shared" ref="AD198" si="309">IF(ISNUMBER(AD199),AVERAGE(AD199:AD203),"")</f>
        <v>4</v>
      </c>
      <c r="AE198" s="34">
        <f t="shared" ref="AE198" si="310">IF(ISNUMBER(AE199),AVERAGE(AE199:AE203),"")</f>
        <v>5</v>
      </c>
      <c r="AF198" s="34">
        <f t="shared" ref="AF198" si="311">IF(ISNUMBER(AF199),AVERAGE(AF199:AF203),"")</f>
        <v>4</v>
      </c>
      <c r="AG198" s="34">
        <f t="shared" ref="AG198" si="312">IF(ISNUMBER(AG199),AVERAGE(AG199:AG203),"")</f>
        <v>4.8</v>
      </c>
      <c r="AH198" s="34">
        <f t="shared" ref="AH198" si="313">IF(ISNUMBER(AH199),AVERAGE(AH199:AH203),"")</f>
        <v>3.4</v>
      </c>
      <c r="AI198" s="34">
        <f t="shared" ref="AI198" si="314">IF(ISNUMBER(AI199),AVERAGE(AI199:AI203),"")</f>
        <v>4.8</v>
      </c>
      <c r="AJ198" s="34">
        <f t="shared" ref="AJ198" si="315">IF(ISNUMBER(AJ199),AVERAGE(AJ199:AJ203),"")</f>
        <v>5</v>
      </c>
      <c r="AK198" s="34"/>
      <c r="AL198" s="34">
        <f t="shared" ref="AL198" si="316">IF(ISNUMBER(AL199),AVERAGE(AL199:AL203),"")</f>
        <v>3.8</v>
      </c>
      <c r="AM198" s="34">
        <f t="shared" ref="AM198:BM198" si="317">IF(ISNUMBER(AM199),AVERAGE(AM199:AM203),"")</f>
        <v>5</v>
      </c>
      <c r="AN198" s="34">
        <f t="shared" si="317"/>
        <v>3.4</v>
      </c>
      <c r="AO198" s="34">
        <f t="shared" si="317"/>
        <v>4.8</v>
      </c>
      <c r="AP198" s="34">
        <f t="shared" si="317"/>
        <v>4.5999999999999996</v>
      </c>
      <c r="AQ198" s="34">
        <f t="shared" si="317"/>
        <v>5</v>
      </c>
      <c r="AR198" s="34">
        <f t="shared" si="317"/>
        <v>5</v>
      </c>
      <c r="AS198" s="34">
        <f t="shared" si="317"/>
        <v>5</v>
      </c>
      <c r="AT198" s="34">
        <f t="shared" si="317"/>
        <v>5</v>
      </c>
      <c r="AU198" s="34">
        <f t="shared" si="317"/>
        <v>4</v>
      </c>
      <c r="AV198" s="34">
        <f t="shared" si="317"/>
        <v>4.8</v>
      </c>
      <c r="AW198" s="34">
        <f t="shared" si="317"/>
        <v>4.5999999999999996</v>
      </c>
      <c r="AX198" s="34">
        <f t="shared" si="317"/>
        <v>3.6</v>
      </c>
      <c r="AY198" s="34">
        <f t="shared" si="317"/>
        <v>4.4000000000000004</v>
      </c>
      <c r="AZ198" s="34">
        <f t="shared" si="317"/>
        <v>5</v>
      </c>
      <c r="BA198" s="34">
        <f t="shared" si="317"/>
        <v>5</v>
      </c>
      <c r="BB198" s="34">
        <f t="shared" si="317"/>
        <v>4</v>
      </c>
      <c r="BC198" s="34">
        <f t="shared" si="317"/>
        <v>3.6</v>
      </c>
      <c r="BD198" s="34">
        <f t="shared" si="317"/>
        <v>4.4000000000000004</v>
      </c>
      <c r="BE198" s="34">
        <f t="shared" si="317"/>
        <v>4.4000000000000004</v>
      </c>
      <c r="BF198" s="34">
        <f t="shared" si="317"/>
        <v>3</v>
      </c>
      <c r="BG198" s="34">
        <f t="shared" si="317"/>
        <v>3.8</v>
      </c>
      <c r="BH198" s="34">
        <f t="shared" si="317"/>
        <v>3.6</v>
      </c>
      <c r="BI198" s="34">
        <f t="shared" si="317"/>
        <v>4.8</v>
      </c>
      <c r="BJ198" s="34">
        <f t="shared" si="317"/>
        <v>4.2</v>
      </c>
      <c r="BK198" s="34">
        <f t="shared" si="317"/>
        <v>4.4000000000000004</v>
      </c>
      <c r="BL198" s="34">
        <f t="shared" si="317"/>
        <v>4</v>
      </c>
      <c r="BM198" s="34">
        <f t="shared" si="317"/>
        <v>4</v>
      </c>
      <c r="BN198" s="34"/>
      <c r="BO198" s="34"/>
      <c r="BP198" s="34"/>
      <c r="BQ198" s="34"/>
      <c r="BR198" s="34"/>
      <c r="BS198" s="34"/>
      <c r="BT198" s="34"/>
      <c r="BU198" s="34"/>
      <c r="BV198" s="34"/>
      <c r="BW198" s="34"/>
      <c r="BX198" s="34"/>
      <c r="BY198" s="34"/>
      <c r="BZ198" s="34"/>
      <c r="CA198" s="34"/>
      <c r="CB198" s="34"/>
      <c r="CC198" s="34"/>
      <c r="CD198" s="34" t="str">
        <f t="shared" ref="CD198" si="318">IF(ISNUMBER(CD199),AVERAGE(CD199:CD203),"")</f>
        <v/>
      </c>
      <c r="CE198" s="34">
        <f t="shared" si="250"/>
        <v>4.2981818181818188</v>
      </c>
      <c r="CF198" s="34">
        <f t="shared" si="258"/>
        <v>0.60720699658381139</v>
      </c>
    </row>
    <row r="199" spans="2:84" ht="42" x14ac:dyDescent="0.15">
      <c r="B199" s="84" t="s">
        <v>509</v>
      </c>
      <c r="C199" s="86" t="s">
        <v>224</v>
      </c>
      <c r="D199" s="2">
        <v>5</v>
      </c>
      <c r="E199" s="15" t="s">
        <v>988</v>
      </c>
      <c r="F199" s="95">
        <f>IF($C199 = "neg", (($D199+1) - VLOOKUP($B199,'Results-formatted 060121'!$A:$AJ,(F$3+2),FALSE)), IF($C199 = "pos-neg", (3+VLOOKUP($B199,'Results-formatted 060121'!$A:$AJ,(F$3+2),FALSE)), VLOOKUP($B199,'Results-formatted 060121'!$A:$AJ,(F$3+2),FALSE)))</f>
        <v>3</v>
      </c>
      <c r="G199" s="95">
        <f>IF($C199 = "neg", (($D199+1) - VLOOKUP($B199,'Results-formatted 060121'!$A:$AJ,(G$3+2),FALSE)), IF($C199 = "pos-neg", (3+VLOOKUP($B199,'Results-formatted 060121'!$A:$AJ,(G$3+2),FALSE)), VLOOKUP($B199,'Results-formatted 060121'!$A:$AJ,(G$3+2),FALSE)))</f>
        <v>5</v>
      </c>
      <c r="H199" s="95">
        <f>IF($C199 = "neg", (($D199+1) - VLOOKUP($B199,'Results-formatted 060121'!$A:$AJ,(H$3+2),FALSE)), IF($C199 = "pos-neg", (3+VLOOKUP($B199,'Results-formatted 060121'!$A:$AJ,(H$3+2),FALSE)), VLOOKUP($B199,'Results-formatted 060121'!$A:$AJ,(H$3+2),FALSE)))</f>
        <v>4</v>
      </c>
      <c r="I199" s="95">
        <f>IF($C199 = "neg", (($D199+1) - VLOOKUP($B199,'Results-formatted 060121'!$A:$AJ,(I$3+2),FALSE)), IF($C199 = "pos-neg", (3+VLOOKUP($B199,'Results-formatted 060121'!$A:$AJ,(I$3+2),FALSE)), VLOOKUP($B199,'Results-formatted 060121'!$A:$AJ,(I$3+2),FALSE)))</f>
        <v>5</v>
      </c>
      <c r="J199" s="95">
        <f>IF($C199 = "neg", (($D199+1) - VLOOKUP($B199,'Results-formatted 060121'!$A:$AJ,(J$3+2),FALSE)), IF($C199 = "pos-neg", (3+VLOOKUP($B199,'Results-formatted 060121'!$A:$AJ,(J$3+2),FALSE)), VLOOKUP($B199,'Results-formatted 060121'!$A:$AJ,(J$3+2),FALSE)))</f>
        <v>2</v>
      </c>
      <c r="K199" s="95">
        <f>IF($C199 = "neg", (($D199+1) - VLOOKUP($B199,'Results-formatted 060121'!$A:$AJ,(K$3+2),FALSE)), IF($C199 = "pos-neg", (3+VLOOKUP($B199,'Results-formatted 060121'!$A:$AJ,(K$3+2),FALSE)), VLOOKUP($B199,'Results-formatted 060121'!$A:$AJ,(K$3+2),FALSE)))</f>
        <v>4</v>
      </c>
      <c r="L199" s="95">
        <f>IF($C199 = "neg", (($D199+1) - VLOOKUP($B199,'Results-formatted 060121'!$A:$AJ,(L$3+2),FALSE)), IF($C199 = "pos-neg", (3+VLOOKUP($B199,'Results-formatted 060121'!$A:$AJ,(L$3+2),FALSE)), VLOOKUP($B199,'Results-formatted 060121'!$A:$AJ,(L$3+2),FALSE)))</f>
        <v>4</v>
      </c>
      <c r="M199" s="95">
        <f>IF($C199 = "neg", (($D199+1) - VLOOKUP($B199,'Results-formatted 060121'!$A:$AJ,(M$3+2),FALSE)), IF($C199 = "pos-neg", (3+VLOOKUP($B199,'Results-formatted 060121'!$A:$AJ,(M$3+2),FALSE)), VLOOKUP($B199,'Results-formatted 060121'!$A:$AJ,(M$3+2),FALSE)))</f>
        <v>5</v>
      </c>
      <c r="N199" s="95">
        <f>IF($C199 = "neg", (($D199+1) - VLOOKUP($B199,'Results-formatted 060121'!$A:$AJ,(N$3+2),FALSE)), IF($C199 = "pos-neg", (3+VLOOKUP($B199,'Results-formatted 060121'!$A:$AJ,(N$3+2),FALSE)), VLOOKUP($B199,'Results-formatted 060121'!$A:$AJ,(N$3+2),FALSE)))</f>
        <v>3</v>
      </c>
      <c r="O199" s="95">
        <f>IF($C199 = "neg", (($D199+1) - VLOOKUP($B199,'Results-formatted 060121'!$A:$AJ,(O$3+2),FALSE)), IF($C199 = "pos-neg", (3+VLOOKUP($B199,'Results-formatted 060121'!$A:$AJ,(O$3+2),FALSE)), VLOOKUP($B199,'Results-formatted 060121'!$A:$AJ,(O$3+2),FALSE)))</f>
        <v>5</v>
      </c>
      <c r="P199" s="95">
        <f>IF($C199 = "neg", (($D199+1) - VLOOKUP($B199,'Results-formatted 060121'!$A:$AJ,(P$3+2),FALSE)), IF($C199 = "pos-neg", (3+VLOOKUP($B199,'Results-formatted 060121'!$A:$AJ,(P$3+2),FALSE)), VLOOKUP($B199,'Results-formatted 060121'!$A:$AJ,(P$3+2),FALSE)))</f>
        <v>5</v>
      </c>
      <c r="Q199" s="95">
        <f>IF($C199 = "neg", (($D199+1) - VLOOKUP($B199,'Results-formatted 060121'!$A:$AJ,(Q$3+2),FALSE)), IF($C199 = "pos-neg", (3+VLOOKUP($B199,'Results-formatted 060121'!$A:$AJ,(Q$3+2),FALSE)), VLOOKUP($B199,'Results-formatted 060121'!$A:$AJ,(Q$3+2),FALSE)))</f>
        <v>5</v>
      </c>
      <c r="R199" s="95">
        <f>IF($C199 = "neg", (($D199+1) - VLOOKUP($B199,'Results-formatted 060121'!$A:$AJ,(R$3+2),FALSE)), IF($C199 = "pos-neg", (3+VLOOKUP($B199,'Results-formatted 060121'!$A:$AJ,(R$3+2),FALSE)), VLOOKUP($B199,'Results-formatted 060121'!$A:$AJ,(R$3+2),FALSE)))</f>
        <v>5</v>
      </c>
      <c r="S199" s="95">
        <f>IF($C199 = "neg", (($D199+1) - VLOOKUP($B199,'Results-formatted 060121'!$A:$AJ,(S$3+2),FALSE)), IF($C199 = "pos-neg", (3+VLOOKUP($B199,'Results-formatted 060121'!$A:$AJ,(S$3+2),FALSE)), VLOOKUP($B199,'Results-formatted 060121'!$A:$AJ,(S$3+2),FALSE)))</f>
        <v>4</v>
      </c>
      <c r="T199" s="95">
        <f>IF($C199 = "neg", (($D199+1) - VLOOKUP($B199,'Results-formatted 060121'!$A:$AJ,(T$3+2),FALSE)), IF($C199 = "pos-neg", (3+VLOOKUP($B199,'Results-formatted 060121'!$A:$AJ,(T$3+2),FALSE)), VLOOKUP($B199,'Results-formatted 060121'!$A:$AJ,(T$3+2),FALSE)))</f>
        <v>4</v>
      </c>
      <c r="U199" s="95">
        <f>IF($C199 = "neg", (($D199+1) - VLOOKUP($B199,'Results-formatted 060121'!$A:$AJ,(U$3+2),FALSE)), IF($C199 = "pos-neg", (3+VLOOKUP($B199,'Results-formatted 060121'!$A:$AJ,(U$3+2),FALSE)), VLOOKUP($B199,'Results-formatted 060121'!$A:$AJ,(U$3+2),FALSE)))</f>
        <v>5</v>
      </c>
      <c r="V199" s="95">
        <f>IF($C199 = "neg", (($D199+1) - VLOOKUP($B199,'Results-formatted 060121'!$A:$AJ,(V$3+2),FALSE)), IF($C199 = "pos-neg", (3+VLOOKUP($B199,'Results-formatted 060121'!$A:$AJ,(V$3+2),FALSE)), VLOOKUP($B199,'Results-formatted 060121'!$A:$AJ,(V$3+2),FALSE)))</f>
        <v>4</v>
      </c>
      <c r="W199" s="95">
        <f>IF($C199 = "neg", (($D199+1) - VLOOKUP($B199,'Results-formatted 060121'!$A:$AJ,(W$3+2),FALSE)), IF($C199 = "pos-neg", (3+VLOOKUP($B199,'Results-formatted 060121'!$A:$AJ,(W$3+2),FALSE)), VLOOKUP($B199,'Results-formatted 060121'!$A:$AJ,(W$3+2),FALSE)))</f>
        <v>4</v>
      </c>
      <c r="X199" s="95">
        <f>IF($C199 = "neg", (($D199+1) - VLOOKUP($B199,'Results-formatted 060121'!$A:$AJ,(X$3+2),FALSE)), IF($C199 = "pos-neg", (3+VLOOKUP($B199,'Results-formatted 060121'!$A:$AJ,(X$3+2),FALSE)), VLOOKUP($B199,'Results-formatted 060121'!$A:$AJ,(X$3+2),FALSE)))</f>
        <v>5</v>
      </c>
      <c r="Y199" s="95">
        <f>IF($C199 = "neg", (($D199+1) - VLOOKUP($B199,'Results-formatted 060121'!$A:$AJ,(Y$3+2),FALSE)), IF($C199 = "pos-neg", (3+VLOOKUP($B199,'Results-formatted 060121'!$A:$AJ,(Y$3+2),FALSE)), VLOOKUP($B199,'Results-formatted 060121'!$A:$AJ,(Y$3+2),FALSE)))</f>
        <v>4</v>
      </c>
      <c r="Z199" s="95">
        <f>IF($C199 = "neg", (($D199+1) - VLOOKUP($B199,'Results-formatted 060121'!$A:$AJ,(Z$3+2),FALSE)), IF($C199 = "pos-neg", (3+VLOOKUP($B199,'Results-formatted 060121'!$A:$AJ,(Z$3+2),FALSE)), VLOOKUP($B199,'Results-formatted 060121'!$A:$AJ,(Z$3+2),FALSE)))</f>
        <v>3</v>
      </c>
      <c r="AA199" s="95">
        <f>IF($C199 = "neg", (($D199+1) - VLOOKUP($B199,'Results-formatted 060121'!$A:$AJ,(AA$3+2),FALSE)), IF($C199 = "pos-neg", (3+VLOOKUP($B199,'Results-formatted 060121'!$A:$AJ,(AA$3+2),FALSE)), VLOOKUP($B199,'Results-formatted 060121'!$A:$AJ,(AA$3+2),FALSE)))</f>
        <v>5</v>
      </c>
      <c r="AB199" s="95">
        <f>IF($C199 = "neg", (($D199+1) - VLOOKUP($B199,'Results-formatted 060121'!$A:$AJ,(AB$3+2),FALSE)), IF($C199 = "pos-neg", (3+VLOOKUP($B199,'Results-formatted 060121'!$A:$AJ,(AB$3+2),FALSE)), VLOOKUP($B199,'Results-formatted 060121'!$A:$AJ,(AB$3+2),FALSE)))</f>
        <v>4</v>
      </c>
      <c r="AC199" s="95">
        <f>IF($C199 = "neg", (($D199+1) - VLOOKUP($B199,'Results-formatted 060121'!$A:$AJ,(AC$3+2),FALSE)), IF($C199 = "pos-neg", (3+VLOOKUP($B199,'Results-formatted 060121'!$A:$AJ,(AC$3+2),FALSE)), VLOOKUP($B199,'Results-formatted 060121'!$A:$AJ,(AC$3+2),FALSE)))</f>
        <v>3</v>
      </c>
      <c r="AD199" s="95">
        <f>IF($C199 = "neg", (($D199+1) - VLOOKUP($B199,'Results-formatted 060121'!$A:$AJ,(AD$3+2),FALSE)), IF($C199 = "pos-neg", (3+VLOOKUP($B199,'Results-formatted 060121'!$A:$AJ,(AD$3+2),FALSE)), VLOOKUP($B199,'Results-formatted 060121'!$A:$AJ,(AD$3+2),FALSE)))</f>
        <v>4</v>
      </c>
      <c r="AE199" s="95">
        <f>IF($C199 = "neg", (($D199+1) - VLOOKUP($B199,'Results-formatted 060121'!$A:$AJ,(AE$3+2),FALSE)), IF($C199 = "pos-neg", (3+VLOOKUP($B199,'Results-formatted 060121'!$A:$AJ,(AE$3+2),FALSE)), VLOOKUP($B199,'Results-formatted 060121'!$A:$AJ,(AE$3+2),FALSE)))</f>
        <v>5</v>
      </c>
      <c r="AF199" s="95">
        <f>IF($C199 = "neg", (($D199+1) - VLOOKUP($B199,'Results-formatted 060121'!$A:$AJ,(AF$3+2),FALSE)), IF($C199 = "pos-neg", (3+VLOOKUP($B199,'Results-formatted 060121'!$A:$AJ,(AF$3+2),FALSE)), VLOOKUP($B199,'Results-formatted 060121'!$A:$AJ,(AF$3+2),FALSE)))</f>
        <v>4</v>
      </c>
      <c r="AG199" s="95">
        <f>IF($C199 = "neg", (($D199+1) - VLOOKUP($B199,'Results-formatted 060121'!$A:$AJ,(AG$3+2),FALSE)), IF($C199 = "pos-neg", (3+VLOOKUP($B199,'Results-formatted 060121'!$A:$AJ,(AG$3+2),FALSE)), VLOOKUP($B199,'Results-formatted 060121'!$A:$AJ,(AG$3+2),FALSE)))</f>
        <v>5</v>
      </c>
      <c r="AH199" s="95">
        <f>IF($C199 = "neg", (($D199+1) - VLOOKUP($B199,'Results-formatted 060121'!$A:$AJ,(AH$3+2),FALSE)), IF($C199 = "pos-neg", (3+VLOOKUP($B199,'Results-formatted 060121'!$A:$AJ,(AH$3+2),FALSE)), VLOOKUP($B199,'Results-formatted 060121'!$A:$AJ,(AH$3+2),FALSE)))</f>
        <v>3</v>
      </c>
      <c r="AI199" s="95">
        <f>IF($C199 = "neg", (($D199+1) - VLOOKUP($B199,'Results-formatted 060121'!$A:$AJ,(AI$3+2),FALSE)), IF($C199 = "pos-neg", (3+VLOOKUP($B199,'Results-formatted 060121'!$A:$AJ,(AI$3+2),FALSE)), VLOOKUP($B199,'Results-formatted 060121'!$A:$AJ,(AI$3+2),FALSE)))</f>
        <v>5</v>
      </c>
      <c r="AJ199" s="95">
        <f>IF($C199 = "neg", (($D199+1) - VLOOKUP($B199,'Results-formatted 060121'!$A:$AJ,(AJ$3+2),FALSE)), IF($C199 = "pos-neg", (3+VLOOKUP($B199,'Results-formatted 060121'!$A:$AJ,(AJ$3+2),FALSE)), VLOOKUP($B199,'Results-formatted 060121'!$A:$AJ,(AJ$3+2),FALSE)))</f>
        <v>5</v>
      </c>
      <c r="AK199" s="95">
        <f>IF($C199 = "neg", (($D199+1) - VLOOKUP($B199,'Results-formatted 060121'!$A:$AJ,(AK$3+2),FALSE)), IF($C199 = "pos-neg", (3+VLOOKUP($B199,'Results-formatted 060121'!$A:$AJ,(AK$3+2),FALSE)), VLOOKUP($B199,'Results-formatted 060121'!$A:$AJ,(AK$3+2),FALSE)))</f>
        <v>5</v>
      </c>
      <c r="AL199" s="95">
        <f>IF($C199 = "neg", (($D199+1) - VLOOKUP($B199,'Results-formatted 060121'!$A:$AJ,(AL$3+2),FALSE)), IF($C199 = "pos-neg", (3+VLOOKUP($B199,'Results-formatted 060121'!$A:$AJ,(AL$3+2),FALSE)), VLOOKUP($B199,'Results-formatted 060121'!$A:$AJ,(AL$3+2),FALSE)))</f>
        <v>4</v>
      </c>
      <c r="AM199" s="95">
        <f>IF($C199 = "neg", (($D199+1) - VLOOKUP($B199,'Results-formatted 060121'!$A:AJ,(AM$3+2),FALSE)), IF($C199 = "pos-neg", (3+VLOOKUP($B199,'Results-formatted 060121'!$A:AJ,(AM$3+2),FALSE)), VLOOKUP($B199,'Results-formatted 060121'!$A:AJ,(AM$3+2),FALSE)))</f>
        <v>5</v>
      </c>
      <c r="AN199" s="95">
        <f>IF($C199 = "neg", (($D199+1) - VLOOKUP($B199,'Results-formatted 060121'!$A:AK,(AN$3+2),FALSE)), IF($C199 = "pos-neg", (3+VLOOKUP($B199,'Results-formatted 060121'!$A:AK,(AN$3+2),FALSE)), VLOOKUP($B199,'Results-formatted 060121'!$A:AK,(AN$3+2),FALSE)))</f>
        <v>3</v>
      </c>
      <c r="AO199" s="95">
        <f>IF($C199 = "neg", (($D199+1) - VLOOKUP($B199,'Results-formatted 060121'!$A:AL,(AO$3+2),FALSE)), IF($C199 = "pos-neg", (3+VLOOKUP($B199,'Results-formatted 060121'!$A:AL,(AO$3+2),FALSE)), VLOOKUP($B199,'Results-formatted 060121'!$A:AL,(AO$3+2),FALSE)))</f>
        <v>5</v>
      </c>
      <c r="AP199" s="95">
        <f>IF($C199 = "neg", (($D199+1) - VLOOKUP($B199,'Results-formatted 060121'!$A:AM,(AP$3+2),FALSE)), IF($C199 = "pos-neg", (3+VLOOKUP($B199,'Results-formatted 060121'!$A:AM,(AP$3+2),FALSE)), VLOOKUP($B199,'Results-formatted 060121'!$A:AM,(AP$3+2),FALSE)))</f>
        <v>5</v>
      </c>
      <c r="AQ199" s="95">
        <f>IF($C199 = "neg", (($D199+1) - VLOOKUP($B199,'Results-formatted 060121'!$A:AN,(AQ$3+2),FALSE)), IF($C199 = "pos-neg", (3+VLOOKUP($B199,'Results-formatted 060121'!$A:AN,(AQ$3+2),FALSE)), VLOOKUP($B199,'Results-formatted 060121'!$A:AN,(AQ$3+2),FALSE)))</f>
        <v>5</v>
      </c>
      <c r="AR199" s="95">
        <f>IF($C199 = "neg", (($D199+1) - VLOOKUP($B199,'Results-formatted 060121'!$A:AO,(AR$3+2),FALSE)), IF($C199 = "pos-neg", (3+VLOOKUP($B199,'Results-formatted 060121'!$A:AO,(AR$3+2),FALSE)), VLOOKUP($B199,'Results-formatted 060121'!$A:AO,(AR$3+2),FALSE)))</f>
        <v>5</v>
      </c>
      <c r="AS199" s="95">
        <f>IF($C199 = "neg", (($D199+1) - VLOOKUP($B199,'Results-formatted 060121'!$A:AP,(AS$3+2),FALSE)), IF($C199 = "pos-neg", (3+VLOOKUP($B199,'Results-formatted 060121'!$A:AP,(AS$3+2),FALSE)), VLOOKUP($B199,'Results-formatted 060121'!$A:AP,(AS$3+2),FALSE)))</f>
        <v>5</v>
      </c>
      <c r="AT199" s="95">
        <f>IF($C199 = "neg", (($D199+1) - VLOOKUP($B199,'Results-formatted 060121'!$A:AQ,(AT$3+2),FALSE)), IF($C199 = "pos-neg", (3+VLOOKUP($B199,'Results-formatted 060121'!$A:AQ,(AT$3+2),FALSE)), VLOOKUP($B199,'Results-formatted 060121'!$A:AQ,(AT$3+2),FALSE)))</f>
        <v>5</v>
      </c>
      <c r="AU199" s="95">
        <f>IF($C199 = "neg", (($D199+1) - VLOOKUP($B199,'Results-formatted 060121'!$A:AR,(AU$3+2),FALSE)), IF($C199 = "pos-neg", (3+VLOOKUP($B199,'Results-formatted 060121'!$A:AR,(AU$3+2),FALSE)), VLOOKUP($B199,'Results-formatted 060121'!$A:AR,(AU$3+2),FALSE)))</f>
        <v>4</v>
      </c>
      <c r="AV199" s="95">
        <f>IF($C199 = "neg", (($D199+1) - VLOOKUP($B199,'Results-formatted 060121'!$A:AS,(AV$3+2),FALSE)), IF($C199 = "pos-neg", (3+VLOOKUP($B199,'Results-formatted 060121'!$A:AS,(AV$3+2),FALSE)), VLOOKUP($B199,'Results-formatted 060121'!$A:AS,(AV$3+2),FALSE)))</f>
        <v>5</v>
      </c>
      <c r="AW199" s="95">
        <f>IF($C199 = "neg", (($D199+1) - VLOOKUP($B199,'Results-formatted 060121'!$A:AT,(AW$3+2),FALSE)), IF($C199 = "pos-neg", (3+VLOOKUP($B199,'Results-formatted 060121'!$A:AT,(AW$3+2),FALSE)), VLOOKUP($B199,'Results-formatted 060121'!$A:AT,(AW$3+2),FALSE)))</f>
        <v>5</v>
      </c>
      <c r="AX199" s="95">
        <f>IF($C199 = "neg", (($D199+1) - VLOOKUP($B199,'Results-formatted 060121'!$A:AU,(AX$3+2),FALSE)), IF($C199 = "pos-neg", (3+VLOOKUP($B199,'Results-formatted 060121'!$A:AU,(AX$3+2),FALSE)), VLOOKUP($B199,'Results-formatted 060121'!$A:AU,(AX$3+2),FALSE)))</f>
        <v>3</v>
      </c>
      <c r="AY199" s="95">
        <f>IF($C199 = "neg", (($D199+1) - VLOOKUP($B199,'Results-formatted 060121'!$A:AV,(AY$3+2),FALSE)), IF($C199 = "pos-neg", (3+VLOOKUP($B199,'Results-formatted 060121'!$A:AV,(AY$3+2),FALSE)), VLOOKUP($B199,'Results-formatted 060121'!$A:AV,(AY$3+2),FALSE)))</f>
        <v>4</v>
      </c>
      <c r="AZ199" s="95">
        <f>IF($C199 = "neg", (($D199+1) - VLOOKUP($B199,'Results-formatted 060121'!$A:AW,(AZ$3+2),FALSE)), IF($C199 = "pos-neg", (3+VLOOKUP($B199,'Results-formatted 060121'!$A:AW,(AZ$3+2),FALSE)), VLOOKUP($B199,'Results-formatted 060121'!$A:AW,(AZ$3+2),FALSE)))</f>
        <v>5</v>
      </c>
      <c r="BA199" s="95">
        <f>IF($C199 = "neg", (($D199+1) - VLOOKUP($B199,'Results-formatted 060121'!$A:AX,(BA$3+2),FALSE)), IF($C199 = "pos-neg", (3+VLOOKUP($B199,'Results-formatted 060121'!$A:AX,(BA$3+2),FALSE)), VLOOKUP($B199,'Results-formatted 060121'!$A:AX,(BA$3+2),FALSE)))</f>
        <v>5</v>
      </c>
      <c r="BB199" s="95">
        <f>IF($C199 = "neg", (($D199+1) - VLOOKUP($B199,'Results-formatted 060121'!$A:AY,(BB$3+2),FALSE)), IF($C199 = "pos-neg", (3+VLOOKUP($B199,'Results-formatted 060121'!$A:AY,(BB$3+2),FALSE)), VLOOKUP($B199,'Results-formatted 060121'!$A:AY,(BB$3+2),FALSE)))</f>
        <v>4</v>
      </c>
      <c r="BC199" s="95">
        <f>IF($C199 = "neg", (($D199+1) - VLOOKUP($B199,'Results-formatted 060121'!$A:AZ,(BC$3+2),FALSE)), IF($C199 = "pos-neg", (3+VLOOKUP($B199,'Results-formatted 060121'!$A:AZ,(BC$3+2),FALSE)), VLOOKUP($B199,'Results-formatted 060121'!$A:AZ,(BC$3+2),FALSE)))</f>
        <v>4</v>
      </c>
      <c r="BD199" s="95">
        <f>IF($C199 = "neg", (($D199+1) - VLOOKUP($B199,'Results-formatted 060121'!$A:BA,(BD$3+2),FALSE)), IF($C199 = "pos-neg", (3+VLOOKUP($B199,'Results-formatted 060121'!$A:BA,(BD$3+2),FALSE)), VLOOKUP($B199,'Results-formatted 060121'!$A:BA,(BD$3+2),FALSE)))</f>
        <v>4</v>
      </c>
      <c r="BE199" s="95">
        <f>IF($C199 = "neg", (($D199+1) - VLOOKUP($B199,'Results-formatted 060121'!$A:BB,(BE$3+2),FALSE)), IF($C199 = "pos-neg", (3+VLOOKUP($B199,'Results-formatted 060121'!$A:BB,(BE$3+2),FALSE)), VLOOKUP($B199,'Results-formatted 060121'!$A:BB,(BE$3+2),FALSE)))</f>
        <v>4</v>
      </c>
      <c r="BF199" s="95">
        <f>IF($C199 = "neg", (($D199+1) - VLOOKUP($B199,'Results-formatted 060121'!$A:BC,(BF$3+2),FALSE)), IF($C199 = "pos-neg", (3+VLOOKUP($B199,'Results-formatted 060121'!$A:BC,(BF$3+2),FALSE)), VLOOKUP($B199,'Results-formatted 060121'!$A:BC,(BF$3+2),FALSE)))</f>
        <v>3</v>
      </c>
      <c r="BG199" s="95">
        <f>IF($C199 = "neg", (($D199+1) - VLOOKUP($B199,'Results-formatted 060121'!$A:BD,(BG$3+2),FALSE)), IF($C199 = "pos-neg", (3+VLOOKUP($B199,'Results-formatted 060121'!$A:BD,(BG$3+2),FALSE)), VLOOKUP($B199,'Results-formatted 060121'!$A:BD,(BG$3+2),FALSE)))</f>
        <v>3</v>
      </c>
      <c r="BH199" s="95">
        <f>IF($C199 = "neg", (($D199+1) - VLOOKUP($B199,'Results-formatted 060121'!$A:BE,(BH$3+2),FALSE)), IF($C199 = "pos-neg", (3+VLOOKUP($B199,'Results-formatted 060121'!$A:BE,(BH$3+2),FALSE)), VLOOKUP($B199,'Results-formatted 060121'!$A:BE,(BH$3+2),FALSE)))</f>
        <v>4</v>
      </c>
      <c r="BI199" s="95">
        <f>IF($C199 = "neg", (($D199+1) - VLOOKUP($B199,'Results-formatted 060121'!$A:BF,(BI$3+2),FALSE)), IF($C199 = "pos-neg", (3+VLOOKUP($B199,'Results-formatted 060121'!$A:BF,(BI$3+2),FALSE)), VLOOKUP($B199,'Results-formatted 060121'!$A:BF,(BI$3+2),FALSE)))</f>
        <v>5</v>
      </c>
      <c r="BJ199" s="95">
        <f>IF($C199 = "neg", (($D199+1) - VLOOKUP($B199,'Results-formatted 060121'!$A:BG,(BJ$3+2),FALSE)), IF($C199 = "pos-neg", (3+VLOOKUP($B199,'Results-formatted 060121'!$A:BG,(BJ$3+2),FALSE)), VLOOKUP($B199,'Results-formatted 060121'!$A:BG,(BJ$3+2),FALSE)))</f>
        <v>4</v>
      </c>
      <c r="BK199" s="95">
        <f>IF($C199 = "neg", (($D199+1) - VLOOKUP($B199,'Results-formatted 060121'!$A:BH,(BK$3+2),FALSE)), IF($C199 = "pos-neg", (3+VLOOKUP($B199,'Results-formatted 060121'!$A:BH,(BK$3+2),FALSE)), VLOOKUP($B199,'Results-formatted 060121'!$A:BH,(BK$3+2),FALSE)))</f>
        <v>4</v>
      </c>
      <c r="BL199" s="95">
        <f>IF($C199 = "neg", (($D199+1) - VLOOKUP($B199,'Results-formatted 060121'!$A:BI,(BL$3+2),FALSE)), IF($C199 = "pos-neg", (3+VLOOKUP($B199,'Results-formatted 060121'!$A:BI,(BL$3+2),FALSE)), VLOOKUP($B199,'Results-formatted 060121'!$A:BI,(BL$3+2),FALSE)))</f>
        <v>4</v>
      </c>
      <c r="BM199" s="95">
        <f>IF($C199 = "neg", (($D199+1) - VLOOKUP($B199,'Results-formatted 060121'!$A:BJ,(BM$3+2),FALSE)), IF($C199 = "pos-neg", (3+VLOOKUP($B199,'Results-formatted 060121'!$A:BJ,(BM$3+2),FALSE)), VLOOKUP($B199,'Results-formatted 060121'!$A:BJ,(BM$3+2),FALSE)))</f>
        <v>4</v>
      </c>
      <c r="BN199" s="95"/>
      <c r="BO199" s="95"/>
      <c r="BP199" s="95"/>
      <c r="BQ199" s="95"/>
      <c r="BR199" s="95"/>
      <c r="BS199" s="95"/>
      <c r="BT199" s="95"/>
      <c r="BU199" s="95"/>
      <c r="BV199" s="95"/>
      <c r="BW199" s="95"/>
      <c r="BX199" s="95"/>
      <c r="BY199" s="95"/>
      <c r="BZ199" s="95"/>
      <c r="CA199" s="95"/>
      <c r="CB199" s="95"/>
      <c r="CC199" s="95"/>
      <c r="CD199" s="98"/>
      <c r="CE199" s="25">
        <f t="shared" si="250"/>
        <v>4.2666666666666666</v>
      </c>
      <c r="CF199" s="25">
        <f t="shared" si="258"/>
        <v>0.77823500147071545</v>
      </c>
    </row>
    <row r="200" spans="2:84" ht="42" x14ac:dyDescent="0.15">
      <c r="B200" s="84" t="s">
        <v>510</v>
      </c>
      <c r="C200" s="86" t="s">
        <v>224</v>
      </c>
      <c r="D200" s="2">
        <v>5</v>
      </c>
      <c r="E200" s="15" t="s">
        <v>989</v>
      </c>
      <c r="F200" s="95">
        <f>IF($C200 = "neg", (($D200+1) - VLOOKUP($B200,'Results-formatted 060121'!$A:$AJ,(F$3+2),FALSE)), IF($C200 = "pos-neg", (3+VLOOKUP($B200,'Results-formatted 060121'!$A:$AJ,(F$3+2),FALSE)), VLOOKUP($B200,'Results-formatted 060121'!$A:$AJ,(F$3+2),FALSE)))</f>
        <v>3</v>
      </c>
      <c r="G200" s="95">
        <f>IF($C200 = "neg", (($D200+1) - VLOOKUP($B200,'Results-formatted 060121'!$A:$AJ,(G$3+2),FALSE)), IF($C200 = "pos-neg", (3+VLOOKUP($B200,'Results-formatted 060121'!$A:$AJ,(G$3+2),FALSE)), VLOOKUP($B200,'Results-formatted 060121'!$A:$AJ,(G$3+2),FALSE)))</f>
        <v>4</v>
      </c>
      <c r="H200" s="95">
        <f>IF($C200 = "neg", (($D200+1) - VLOOKUP($B200,'Results-formatted 060121'!$A:$AJ,(H$3+2),FALSE)), IF($C200 = "pos-neg", (3+VLOOKUP($B200,'Results-formatted 060121'!$A:$AJ,(H$3+2),FALSE)), VLOOKUP($B200,'Results-formatted 060121'!$A:$AJ,(H$3+2),FALSE)))</f>
        <v>4</v>
      </c>
      <c r="I200" s="95">
        <f>IF($C200 = "neg", (($D200+1) - VLOOKUP($B200,'Results-formatted 060121'!$A:$AJ,(I$3+2),FALSE)), IF($C200 = "pos-neg", (3+VLOOKUP($B200,'Results-formatted 060121'!$A:$AJ,(I$3+2),FALSE)), VLOOKUP($B200,'Results-formatted 060121'!$A:$AJ,(I$3+2),FALSE)))</f>
        <v>5</v>
      </c>
      <c r="J200" s="95">
        <f>IF($C200 = "neg", (($D200+1) - VLOOKUP($B200,'Results-formatted 060121'!$A:$AJ,(J$3+2),FALSE)), IF($C200 = "pos-neg", (3+VLOOKUP($B200,'Results-formatted 060121'!$A:$AJ,(J$3+2),FALSE)), VLOOKUP($B200,'Results-formatted 060121'!$A:$AJ,(J$3+2),FALSE)))</f>
        <v>3</v>
      </c>
      <c r="K200" s="95">
        <f>IF($C200 = "neg", (($D200+1) - VLOOKUP($B200,'Results-formatted 060121'!$A:$AJ,(K$3+2),FALSE)), IF($C200 = "pos-neg", (3+VLOOKUP($B200,'Results-formatted 060121'!$A:$AJ,(K$3+2),FALSE)), VLOOKUP($B200,'Results-formatted 060121'!$A:$AJ,(K$3+2),FALSE)))</f>
        <v>5</v>
      </c>
      <c r="L200" s="95">
        <f>IF($C200 = "neg", (($D200+1) - VLOOKUP($B200,'Results-formatted 060121'!$A:$AJ,(L$3+2),FALSE)), IF($C200 = "pos-neg", (3+VLOOKUP($B200,'Results-formatted 060121'!$A:$AJ,(L$3+2),FALSE)), VLOOKUP($B200,'Results-formatted 060121'!$A:$AJ,(L$3+2),FALSE)))</f>
        <v>4</v>
      </c>
      <c r="M200" s="95">
        <f>IF($C200 = "neg", (($D200+1) - VLOOKUP($B200,'Results-formatted 060121'!$A:$AJ,(M$3+2),FALSE)), IF($C200 = "pos-neg", (3+VLOOKUP($B200,'Results-formatted 060121'!$A:$AJ,(M$3+2),FALSE)), VLOOKUP($B200,'Results-formatted 060121'!$A:$AJ,(M$3+2),FALSE)))</f>
        <v>5</v>
      </c>
      <c r="N200" s="95">
        <f>IF($C200 = "neg", (($D200+1) - VLOOKUP($B200,'Results-formatted 060121'!$A:$AJ,(N$3+2),FALSE)), IF($C200 = "pos-neg", (3+VLOOKUP($B200,'Results-formatted 060121'!$A:$AJ,(N$3+2),FALSE)), VLOOKUP($B200,'Results-formatted 060121'!$A:$AJ,(N$3+2),FALSE)))</f>
        <v>4</v>
      </c>
      <c r="O200" s="95">
        <f>IF($C200 = "neg", (($D200+1) - VLOOKUP($B200,'Results-formatted 060121'!$A:$AJ,(O$3+2),FALSE)), IF($C200 = "pos-neg", (3+VLOOKUP($B200,'Results-formatted 060121'!$A:$AJ,(O$3+2),FALSE)), VLOOKUP($B200,'Results-formatted 060121'!$A:$AJ,(O$3+2),FALSE)))</f>
        <v>5</v>
      </c>
      <c r="P200" s="95">
        <f>IF($C200 = "neg", (($D200+1) - VLOOKUP($B200,'Results-formatted 060121'!$A:$AJ,(P$3+2),FALSE)), IF($C200 = "pos-neg", (3+VLOOKUP($B200,'Results-formatted 060121'!$A:$AJ,(P$3+2),FALSE)), VLOOKUP($B200,'Results-formatted 060121'!$A:$AJ,(P$3+2),FALSE)))</f>
        <v>5</v>
      </c>
      <c r="Q200" s="95">
        <f>IF($C200 = "neg", (($D200+1) - VLOOKUP($B200,'Results-formatted 060121'!$A:$AJ,(Q$3+2),FALSE)), IF($C200 = "pos-neg", (3+VLOOKUP($B200,'Results-formatted 060121'!$A:$AJ,(Q$3+2),FALSE)), VLOOKUP($B200,'Results-formatted 060121'!$A:$AJ,(Q$3+2),FALSE)))</f>
        <v>5</v>
      </c>
      <c r="R200" s="95">
        <f>IF($C200 = "neg", (($D200+1) - VLOOKUP($B200,'Results-formatted 060121'!$A:$AJ,(R$3+2),FALSE)), IF($C200 = "pos-neg", (3+VLOOKUP($B200,'Results-formatted 060121'!$A:$AJ,(R$3+2),FALSE)), VLOOKUP($B200,'Results-formatted 060121'!$A:$AJ,(R$3+2),FALSE)))</f>
        <v>1</v>
      </c>
      <c r="S200" s="95">
        <f>IF($C200 = "neg", (($D200+1) - VLOOKUP($B200,'Results-formatted 060121'!$A:$AJ,(S$3+2),FALSE)), IF($C200 = "pos-neg", (3+VLOOKUP($B200,'Results-formatted 060121'!$A:$AJ,(S$3+2),FALSE)), VLOOKUP($B200,'Results-formatted 060121'!$A:$AJ,(S$3+2),FALSE)))</f>
        <v>4</v>
      </c>
      <c r="T200" s="95">
        <f>IF($C200 = "neg", (($D200+1) - VLOOKUP($B200,'Results-formatted 060121'!$A:$AJ,(T$3+2),FALSE)), IF($C200 = "pos-neg", (3+VLOOKUP($B200,'Results-formatted 060121'!$A:$AJ,(T$3+2),FALSE)), VLOOKUP($B200,'Results-formatted 060121'!$A:$AJ,(T$3+2),FALSE)))</f>
        <v>4</v>
      </c>
      <c r="U200" s="95">
        <f>IF($C200 = "neg", (($D200+1) - VLOOKUP($B200,'Results-formatted 060121'!$A:$AJ,(U$3+2),FALSE)), IF($C200 = "pos-neg", (3+VLOOKUP($B200,'Results-formatted 060121'!$A:$AJ,(U$3+2),FALSE)), VLOOKUP($B200,'Results-formatted 060121'!$A:$AJ,(U$3+2),FALSE)))</f>
        <v>5</v>
      </c>
      <c r="V200" s="95">
        <f>IF($C200 = "neg", (($D200+1) - VLOOKUP($B200,'Results-formatted 060121'!$A:$AJ,(V$3+2),FALSE)), IF($C200 = "pos-neg", (3+VLOOKUP($B200,'Results-formatted 060121'!$A:$AJ,(V$3+2),FALSE)), VLOOKUP($B200,'Results-formatted 060121'!$A:$AJ,(V$3+2),FALSE)))</f>
        <v>4</v>
      </c>
      <c r="W200" s="95">
        <f>IF($C200 = "neg", (($D200+1) - VLOOKUP($B200,'Results-formatted 060121'!$A:$AJ,(W$3+2),FALSE)), IF($C200 = "pos-neg", (3+VLOOKUP($B200,'Results-formatted 060121'!$A:$AJ,(W$3+2),FALSE)), VLOOKUP($B200,'Results-formatted 060121'!$A:$AJ,(W$3+2),FALSE)))</f>
        <v>4</v>
      </c>
      <c r="X200" s="95">
        <f>IF($C200 = "neg", (($D200+1) - VLOOKUP($B200,'Results-formatted 060121'!$A:$AJ,(X$3+2),FALSE)), IF($C200 = "pos-neg", (3+VLOOKUP($B200,'Results-formatted 060121'!$A:$AJ,(X$3+2),FALSE)), VLOOKUP($B200,'Results-formatted 060121'!$A:$AJ,(X$3+2),FALSE)))</f>
        <v>5</v>
      </c>
      <c r="Y200" s="95">
        <f>IF($C200 = "neg", (($D200+1) - VLOOKUP($B200,'Results-formatted 060121'!$A:$AJ,(Y$3+2),FALSE)), IF($C200 = "pos-neg", (3+VLOOKUP($B200,'Results-formatted 060121'!$A:$AJ,(Y$3+2),FALSE)), VLOOKUP($B200,'Results-formatted 060121'!$A:$AJ,(Y$3+2),FALSE)))</f>
        <v>4</v>
      </c>
      <c r="Z200" s="95">
        <f>IF($C200 = "neg", (($D200+1) - VLOOKUP($B200,'Results-formatted 060121'!$A:$AJ,(Z$3+2),FALSE)), IF($C200 = "pos-neg", (3+VLOOKUP($B200,'Results-formatted 060121'!$A:$AJ,(Z$3+2),FALSE)), VLOOKUP($B200,'Results-formatted 060121'!$A:$AJ,(Z$3+2),FALSE)))</f>
        <v>3</v>
      </c>
      <c r="AA200" s="95">
        <f>IF($C200 = "neg", (($D200+1) - VLOOKUP($B200,'Results-formatted 060121'!$A:$AJ,(AA$3+2),FALSE)), IF($C200 = "pos-neg", (3+VLOOKUP($B200,'Results-formatted 060121'!$A:$AJ,(AA$3+2),FALSE)), VLOOKUP($B200,'Results-formatted 060121'!$A:$AJ,(AA$3+2),FALSE)))</f>
        <v>2</v>
      </c>
      <c r="AB200" s="95">
        <f>IF($C200 = "neg", (($D200+1) - VLOOKUP($B200,'Results-formatted 060121'!$A:$AJ,(AB$3+2),FALSE)), IF($C200 = "pos-neg", (3+VLOOKUP($B200,'Results-formatted 060121'!$A:$AJ,(AB$3+2),FALSE)), VLOOKUP($B200,'Results-formatted 060121'!$A:$AJ,(AB$3+2),FALSE)))</f>
        <v>4</v>
      </c>
      <c r="AC200" s="95">
        <f>IF($C200 = "neg", (($D200+1) - VLOOKUP($B200,'Results-formatted 060121'!$A:$AJ,(AC$3+2),FALSE)), IF($C200 = "pos-neg", (3+VLOOKUP($B200,'Results-formatted 060121'!$A:$AJ,(AC$3+2),FALSE)), VLOOKUP($B200,'Results-formatted 060121'!$A:$AJ,(AC$3+2),FALSE)))</f>
        <v>3</v>
      </c>
      <c r="AD200" s="95">
        <f>IF($C200 = "neg", (($D200+1) - VLOOKUP($B200,'Results-formatted 060121'!$A:$AJ,(AD$3+2),FALSE)), IF($C200 = "pos-neg", (3+VLOOKUP($B200,'Results-formatted 060121'!$A:$AJ,(AD$3+2),FALSE)), VLOOKUP($B200,'Results-formatted 060121'!$A:$AJ,(AD$3+2),FALSE)))</f>
        <v>4</v>
      </c>
      <c r="AE200" s="95">
        <f>IF($C200 = "neg", (($D200+1) - VLOOKUP($B200,'Results-formatted 060121'!$A:$AJ,(AE$3+2),FALSE)), IF($C200 = "pos-neg", (3+VLOOKUP($B200,'Results-formatted 060121'!$A:$AJ,(AE$3+2),FALSE)), VLOOKUP($B200,'Results-formatted 060121'!$A:$AJ,(AE$3+2),FALSE)))</f>
        <v>5</v>
      </c>
      <c r="AF200" s="95">
        <f>IF($C200 = "neg", (($D200+1) - VLOOKUP($B200,'Results-formatted 060121'!$A:$AJ,(AF$3+2),FALSE)), IF($C200 = "pos-neg", (3+VLOOKUP($B200,'Results-formatted 060121'!$A:$AJ,(AF$3+2),FALSE)), VLOOKUP($B200,'Results-formatted 060121'!$A:$AJ,(AF$3+2),FALSE)))</f>
        <v>4</v>
      </c>
      <c r="AG200" s="95">
        <f>IF($C200 = "neg", (($D200+1) - VLOOKUP($B200,'Results-formatted 060121'!$A:$AJ,(AG$3+2),FALSE)), IF($C200 = "pos-neg", (3+VLOOKUP($B200,'Results-formatted 060121'!$A:$AJ,(AG$3+2),FALSE)), VLOOKUP($B200,'Results-formatted 060121'!$A:$AJ,(AG$3+2),FALSE)))</f>
        <v>4</v>
      </c>
      <c r="AH200" s="95">
        <f>IF($C200 = "neg", (($D200+1) - VLOOKUP($B200,'Results-formatted 060121'!$A:$AJ,(AH$3+2),FALSE)), IF($C200 = "pos-neg", (3+VLOOKUP($B200,'Results-formatted 060121'!$A:$AJ,(AH$3+2),FALSE)), VLOOKUP($B200,'Results-formatted 060121'!$A:$AJ,(AH$3+2),FALSE)))</f>
        <v>4</v>
      </c>
      <c r="AI200" s="95">
        <f>IF($C200 = "neg", (($D200+1) - VLOOKUP($B200,'Results-formatted 060121'!$A:$AJ,(AI$3+2),FALSE)), IF($C200 = "pos-neg", (3+VLOOKUP($B200,'Results-formatted 060121'!$A:$AJ,(AI$3+2),FALSE)), VLOOKUP($B200,'Results-formatted 060121'!$A:$AJ,(AI$3+2),FALSE)))</f>
        <v>5</v>
      </c>
      <c r="AJ200" s="95">
        <f>IF($C200 = "neg", (($D200+1) - VLOOKUP($B200,'Results-formatted 060121'!$A:$AJ,(AJ$3+2),FALSE)), IF($C200 = "pos-neg", (3+VLOOKUP($B200,'Results-formatted 060121'!$A:$AJ,(AJ$3+2),FALSE)), VLOOKUP($B200,'Results-formatted 060121'!$A:$AJ,(AJ$3+2),FALSE)))</f>
        <v>5</v>
      </c>
      <c r="AK200" s="95">
        <f>IF($C200 = "neg", (($D200+1) - VLOOKUP($B200,'Results-formatted 060121'!$A:$AJ,(AK$3+2),FALSE)), IF($C200 = "pos-neg", (3+VLOOKUP($B200,'Results-formatted 060121'!$A:$AJ,(AK$3+2),FALSE)), VLOOKUP($B200,'Results-formatted 060121'!$A:$AJ,(AK$3+2),FALSE)))</f>
        <v>4</v>
      </c>
      <c r="AL200" s="95">
        <f>IF($C200 = "neg", (($D200+1) - VLOOKUP($B200,'Results-formatted 060121'!$A:$AJ,(AL$3+2),FALSE)), IF($C200 = "pos-neg", (3+VLOOKUP($B200,'Results-formatted 060121'!$A:$AJ,(AL$3+2),FALSE)), VLOOKUP($B200,'Results-formatted 060121'!$A:$AJ,(AL$3+2),FALSE)))</f>
        <v>4</v>
      </c>
      <c r="AM200" s="95">
        <f>IF($C200 = "neg", (($D200+1) - VLOOKUP($B200,'Results-formatted 060121'!$A:AJ,(AM$3+2),FALSE)), IF($C200 = "pos-neg", (3+VLOOKUP($B200,'Results-formatted 060121'!$A:AJ,(AM$3+2),FALSE)), VLOOKUP($B200,'Results-formatted 060121'!$A:AJ,(AM$3+2),FALSE)))</f>
        <v>5</v>
      </c>
      <c r="AN200" s="95">
        <f>IF($C200 = "neg", (($D200+1) - VLOOKUP($B200,'Results-formatted 060121'!$A:AK,(AN$3+2),FALSE)), IF($C200 = "pos-neg", (3+VLOOKUP($B200,'Results-formatted 060121'!$A:AK,(AN$3+2),FALSE)), VLOOKUP($B200,'Results-formatted 060121'!$A:AK,(AN$3+2),FALSE)))</f>
        <v>3</v>
      </c>
      <c r="AO200" s="95">
        <f>IF($C200 = "neg", (($D200+1) - VLOOKUP($B200,'Results-formatted 060121'!$A:AL,(AO$3+2),FALSE)), IF($C200 = "pos-neg", (3+VLOOKUP($B200,'Results-formatted 060121'!$A:AL,(AO$3+2),FALSE)), VLOOKUP($B200,'Results-formatted 060121'!$A:AL,(AO$3+2),FALSE)))</f>
        <v>5</v>
      </c>
      <c r="AP200" s="95">
        <f>IF($C200 = "neg", (($D200+1) - VLOOKUP($B200,'Results-formatted 060121'!$A:AM,(AP$3+2),FALSE)), IF($C200 = "pos-neg", (3+VLOOKUP($B200,'Results-formatted 060121'!$A:AM,(AP$3+2),FALSE)), VLOOKUP($B200,'Results-formatted 060121'!$A:AM,(AP$3+2),FALSE)))</f>
        <v>5</v>
      </c>
      <c r="AQ200" s="95">
        <f>IF($C200 = "neg", (($D200+1) - VLOOKUP($B200,'Results-formatted 060121'!$A:AN,(AQ$3+2),FALSE)), IF($C200 = "pos-neg", (3+VLOOKUP($B200,'Results-formatted 060121'!$A:AN,(AQ$3+2),FALSE)), VLOOKUP($B200,'Results-formatted 060121'!$A:AN,(AQ$3+2),FALSE)))</f>
        <v>5</v>
      </c>
      <c r="AR200" s="95">
        <f>IF($C200 = "neg", (($D200+1) - VLOOKUP($B200,'Results-formatted 060121'!$A:AO,(AR$3+2),FALSE)), IF($C200 = "pos-neg", (3+VLOOKUP($B200,'Results-formatted 060121'!$A:AO,(AR$3+2),FALSE)), VLOOKUP($B200,'Results-formatted 060121'!$A:AO,(AR$3+2),FALSE)))</f>
        <v>5</v>
      </c>
      <c r="AS200" s="95">
        <f>IF($C200 = "neg", (($D200+1) - VLOOKUP($B200,'Results-formatted 060121'!$A:AP,(AS$3+2),FALSE)), IF($C200 = "pos-neg", (3+VLOOKUP($B200,'Results-formatted 060121'!$A:AP,(AS$3+2),FALSE)), VLOOKUP($B200,'Results-formatted 060121'!$A:AP,(AS$3+2),FALSE)))</f>
        <v>5</v>
      </c>
      <c r="AT200" s="95">
        <f>IF($C200 = "neg", (($D200+1) - VLOOKUP($B200,'Results-formatted 060121'!$A:AQ,(AT$3+2),FALSE)), IF($C200 = "pos-neg", (3+VLOOKUP($B200,'Results-formatted 060121'!$A:AQ,(AT$3+2),FALSE)), VLOOKUP($B200,'Results-formatted 060121'!$A:AQ,(AT$3+2),FALSE)))</f>
        <v>5</v>
      </c>
      <c r="AU200" s="95">
        <f>IF($C200 = "neg", (($D200+1) - VLOOKUP($B200,'Results-formatted 060121'!$A:AR,(AU$3+2),FALSE)), IF($C200 = "pos-neg", (3+VLOOKUP($B200,'Results-formatted 060121'!$A:AR,(AU$3+2),FALSE)), VLOOKUP($B200,'Results-formatted 060121'!$A:AR,(AU$3+2),FALSE)))</f>
        <v>4</v>
      </c>
      <c r="AV200" s="95">
        <f>IF($C200 = "neg", (($D200+1) - VLOOKUP($B200,'Results-formatted 060121'!$A:AS,(AV$3+2),FALSE)), IF($C200 = "pos-neg", (3+VLOOKUP($B200,'Results-formatted 060121'!$A:AS,(AV$3+2),FALSE)), VLOOKUP($B200,'Results-formatted 060121'!$A:AS,(AV$3+2),FALSE)))</f>
        <v>5</v>
      </c>
      <c r="AW200" s="95">
        <f>IF($C200 = "neg", (($D200+1) - VLOOKUP($B200,'Results-formatted 060121'!$A:AT,(AW$3+2),FALSE)), IF($C200 = "pos-neg", (3+VLOOKUP($B200,'Results-formatted 060121'!$A:AT,(AW$3+2),FALSE)), VLOOKUP($B200,'Results-formatted 060121'!$A:AT,(AW$3+2),FALSE)))</f>
        <v>5</v>
      </c>
      <c r="AX200" s="95">
        <f>IF($C200 = "neg", (($D200+1) - VLOOKUP($B200,'Results-formatted 060121'!$A:AU,(AX$3+2),FALSE)), IF($C200 = "pos-neg", (3+VLOOKUP($B200,'Results-formatted 060121'!$A:AU,(AX$3+2),FALSE)), VLOOKUP($B200,'Results-formatted 060121'!$A:AU,(AX$3+2),FALSE)))</f>
        <v>3</v>
      </c>
      <c r="AY200" s="95">
        <f>IF($C200 = "neg", (($D200+1) - VLOOKUP($B200,'Results-formatted 060121'!$A:AV,(AY$3+2),FALSE)), IF($C200 = "pos-neg", (3+VLOOKUP($B200,'Results-formatted 060121'!$A:AV,(AY$3+2),FALSE)), VLOOKUP($B200,'Results-formatted 060121'!$A:AV,(AY$3+2),FALSE)))</f>
        <v>5</v>
      </c>
      <c r="AZ200" s="95">
        <f>IF($C200 = "neg", (($D200+1) - VLOOKUP($B200,'Results-formatted 060121'!$A:AW,(AZ$3+2),FALSE)), IF($C200 = "pos-neg", (3+VLOOKUP($B200,'Results-formatted 060121'!$A:AW,(AZ$3+2),FALSE)), VLOOKUP($B200,'Results-formatted 060121'!$A:AW,(AZ$3+2),FALSE)))</f>
        <v>5</v>
      </c>
      <c r="BA200" s="95">
        <f>IF($C200 = "neg", (($D200+1) - VLOOKUP($B200,'Results-formatted 060121'!$A:AX,(BA$3+2),FALSE)), IF($C200 = "pos-neg", (3+VLOOKUP($B200,'Results-formatted 060121'!$A:AX,(BA$3+2),FALSE)), VLOOKUP($B200,'Results-formatted 060121'!$A:AX,(BA$3+2),FALSE)))</f>
        <v>5</v>
      </c>
      <c r="BB200" s="95">
        <f>IF($C200 = "neg", (($D200+1) - VLOOKUP($B200,'Results-formatted 060121'!$A:AY,(BB$3+2),FALSE)), IF($C200 = "pos-neg", (3+VLOOKUP($B200,'Results-formatted 060121'!$A:AY,(BB$3+2),FALSE)), VLOOKUP($B200,'Results-formatted 060121'!$A:AY,(BB$3+2),FALSE)))</f>
        <v>4</v>
      </c>
      <c r="BC200" s="95">
        <f>IF($C200 = "neg", (($D200+1) - VLOOKUP($B200,'Results-formatted 060121'!$A:AZ,(BC$3+2),FALSE)), IF($C200 = "pos-neg", (3+VLOOKUP($B200,'Results-formatted 060121'!$A:AZ,(BC$3+2),FALSE)), VLOOKUP($B200,'Results-formatted 060121'!$A:AZ,(BC$3+2),FALSE)))</f>
        <v>4</v>
      </c>
      <c r="BD200" s="95">
        <f>IF($C200 = "neg", (($D200+1) - VLOOKUP($B200,'Results-formatted 060121'!$A:BA,(BD$3+2),FALSE)), IF($C200 = "pos-neg", (3+VLOOKUP($B200,'Results-formatted 060121'!$A:BA,(BD$3+2),FALSE)), VLOOKUP($B200,'Results-formatted 060121'!$A:BA,(BD$3+2),FALSE)))</f>
        <v>5</v>
      </c>
      <c r="BE200" s="95">
        <f>IF($C200 = "neg", (($D200+1) - VLOOKUP($B200,'Results-formatted 060121'!$A:BB,(BE$3+2),FALSE)), IF($C200 = "pos-neg", (3+VLOOKUP($B200,'Results-formatted 060121'!$A:BB,(BE$3+2),FALSE)), VLOOKUP($B200,'Results-formatted 060121'!$A:BB,(BE$3+2),FALSE)))</f>
        <v>5</v>
      </c>
      <c r="BF200" s="95">
        <f>IF($C200 = "neg", (($D200+1) - VLOOKUP($B200,'Results-formatted 060121'!$A:BC,(BF$3+2),FALSE)), IF($C200 = "pos-neg", (3+VLOOKUP($B200,'Results-formatted 060121'!$A:BC,(BF$3+2),FALSE)), VLOOKUP($B200,'Results-formatted 060121'!$A:BC,(BF$3+2),FALSE)))</f>
        <v>3</v>
      </c>
      <c r="BG200" s="95">
        <f>IF($C200 = "neg", (($D200+1) - VLOOKUP($B200,'Results-formatted 060121'!$A:BD,(BG$3+2),FALSE)), IF($C200 = "pos-neg", (3+VLOOKUP($B200,'Results-formatted 060121'!$A:BD,(BG$3+2),FALSE)), VLOOKUP($B200,'Results-formatted 060121'!$A:BD,(BG$3+2),FALSE)))</f>
        <v>4</v>
      </c>
      <c r="BH200" s="95">
        <f>IF($C200 = "neg", (($D200+1) - VLOOKUP($B200,'Results-formatted 060121'!$A:BE,(BH$3+2),FALSE)), IF($C200 = "pos-neg", (3+VLOOKUP($B200,'Results-formatted 060121'!$A:BE,(BH$3+2),FALSE)), VLOOKUP($B200,'Results-formatted 060121'!$A:BE,(BH$3+2),FALSE)))</f>
        <v>4</v>
      </c>
      <c r="BI200" s="95">
        <f>IF($C200 = "neg", (($D200+1) - VLOOKUP($B200,'Results-formatted 060121'!$A:BF,(BI$3+2),FALSE)), IF($C200 = "pos-neg", (3+VLOOKUP($B200,'Results-formatted 060121'!$A:BF,(BI$3+2),FALSE)), VLOOKUP($B200,'Results-formatted 060121'!$A:BF,(BI$3+2),FALSE)))</f>
        <v>5</v>
      </c>
      <c r="BJ200" s="95">
        <f>IF($C200 = "neg", (($D200+1) - VLOOKUP($B200,'Results-formatted 060121'!$A:BG,(BJ$3+2),FALSE)), IF($C200 = "pos-neg", (3+VLOOKUP($B200,'Results-formatted 060121'!$A:BG,(BJ$3+2),FALSE)), VLOOKUP($B200,'Results-formatted 060121'!$A:BG,(BJ$3+2),FALSE)))</f>
        <v>4</v>
      </c>
      <c r="BK200" s="95">
        <f>IF($C200 = "neg", (($D200+1) - VLOOKUP($B200,'Results-formatted 060121'!$A:BH,(BK$3+2),FALSE)), IF($C200 = "pos-neg", (3+VLOOKUP($B200,'Results-formatted 060121'!$A:BH,(BK$3+2),FALSE)), VLOOKUP($B200,'Results-formatted 060121'!$A:BH,(BK$3+2),FALSE)))</f>
        <v>4</v>
      </c>
      <c r="BL200" s="95">
        <f>IF($C200 = "neg", (($D200+1) - VLOOKUP($B200,'Results-formatted 060121'!$A:BI,(BL$3+2),FALSE)), IF($C200 = "pos-neg", (3+VLOOKUP($B200,'Results-formatted 060121'!$A:BI,(BL$3+2),FALSE)), VLOOKUP($B200,'Results-formatted 060121'!$A:BI,(BL$3+2),FALSE)))</f>
        <v>4</v>
      </c>
      <c r="BM200" s="95">
        <f>IF($C200 = "neg", (($D200+1) - VLOOKUP($B200,'Results-formatted 060121'!$A:BJ,(BM$3+2),FALSE)), IF($C200 = "pos-neg", (3+VLOOKUP($B200,'Results-formatted 060121'!$A:BJ,(BM$3+2),FALSE)), VLOOKUP($B200,'Results-formatted 060121'!$A:BJ,(BM$3+2),FALSE)))</f>
        <v>4</v>
      </c>
      <c r="BN200" s="95"/>
      <c r="BO200" s="95"/>
      <c r="BP200" s="95"/>
      <c r="BQ200" s="95"/>
      <c r="BR200" s="95"/>
      <c r="BS200" s="95"/>
      <c r="BT200" s="95"/>
      <c r="BU200" s="95"/>
      <c r="BV200" s="95"/>
      <c r="BW200" s="95"/>
      <c r="BX200" s="95"/>
      <c r="BY200" s="95"/>
      <c r="BZ200" s="95"/>
      <c r="CA200" s="95"/>
      <c r="CB200" s="95"/>
      <c r="CC200" s="95"/>
      <c r="CD200" s="98"/>
      <c r="CE200" s="25">
        <f t="shared" si="250"/>
        <v>4.2333333333333334</v>
      </c>
      <c r="CF200" s="25">
        <f t="shared" si="258"/>
        <v>0.85105451371268503</v>
      </c>
    </row>
    <row r="201" spans="2:84" ht="42" x14ac:dyDescent="0.15">
      <c r="B201" s="84" t="s">
        <v>511</v>
      </c>
      <c r="C201" s="86" t="s">
        <v>224</v>
      </c>
      <c r="D201" s="2">
        <v>5</v>
      </c>
      <c r="E201" s="15" t="s">
        <v>990</v>
      </c>
      <c r="F201" s="95">
        <f>IF($C201 = "neg", (($D201+1) - VLOOKUP($B201,'Results-formatted 060121'!$A:$AJ,(F$3+2),FALSE)), IF($C201 = "pos-neg", (3+VLOOKUP($B201,'Results-formatted 060121'!$A:$AJ,(F$3+2),FALSE)), VLOOKUP($B201,'Results-formatted 060121'!$A:$AJ,(F$3+2),FALSE)))</f>
        <v>3</v>
      </c>
      <c r="G201" s="95">
        <f>IF($C201 = "neg", (($D201+1) - VLOOKUP($B201,'Results-formatted 060121'!$A:$AJ,(G$3+2),FALSE)), IF($C201 = "pos-neg", (3+VLOOKUP($B201,'Results-formatted 060121'!$A:$AJ,(G$3+2),FALSE)), VLOOKUP($B201,'Results-formatted 060121'!$A:$AJ,(G$3+2),FALSE)))</f>
        <v>4</v>
      </c>
      <c r="H201" s="95">
        <f>IF($C201 = "neg", (($D201+1) - VLOOKUP($B201,'Results-formatted 060121'!$A:$AJ,(H$3+2),FALSE)), IF($C201 = "pos-neg", (3+VLOOKUP($B201,'Results-formatted 060121'!$A:$AJ,(H$3+2),FALSE)), VLOOKUP($B201,'Results-formatted 060121'!$A:$AJ,(H$3+2),FALSE)))</f>
        <v>4</v>
      </c>
      <c r="I201" s="95">
        <f>IF($C201 = "neg", (($D201+1) - VLOOKUP($B201,'Results-formatted 060121'!$A:$AJ,(I$3+2),FALSE)), IF($C201 = "pos-neg", (3+VLOOKUP($B201,'Results-formatted 060121'!$A:$AJ,(I$3+2),FALSE)), VLOOKUP($B201,'Results-formatted 060121'!$A:$AJ,(I$3+2),FALSE)))</f>
        <v>5</v>
      </c>
      <c r="J201" s="95">
        <f>IF($C201 = "neg", (($D201+1) - VLOOKUP($B201,'Results-formatted 060121'!$A:$AJ,(J$3+2),FALSE)), IF($C201 = "pos-neg", (3+VLOOKUP($B201,'Results-formatted 060121'!$A:$AJ,(J$3+2),FALSE)), VLOOKUP($B201,'Results-formatted 060121'!$A:$AJ,(J$3+2),FALSE)))</f>
        <v>3</v>
      </c>
      <c r="K201" s="95">
        <f>IF($C201 = "neg", (($D201+1) - VLOOKUP($B201,'Results-formatted 060121'!$A:$AJ,(K$3+2),FALSE)), IF($C201 = "pos-neg", (3+VLOOKUP($B201,'Results-formatted 060121'!$A:$AJ,(K$3+2),FALSE)), VLOOKUP($B201,'Results-formatted 060121'!$A:$AJ,(K$3+2),FALSE)))</f>
        <v>4</v>
      </c>
      <c r="L201" s="95">
        <f>IF($C201 = "neg", (($D201+1) - VLOOKUP($B201,'Results-formatted 060121'!$A:$AJ,(L$3+2),FALSE)), IF($C201 = "pos-neg", (3+VLOOKUP($B201,'Results-formatted 060121'!$A:$AJ,(L$3+2),FALSE)), VLOOKUP($B201,'Results-formatted 060121'!$A:$AJ,(L$3+2),FALSE)))</f>
        <v>4</v>
      </c>
      <c r="M201" s="95">
        <f>IF($C201 = "neg", (($D201+1) - VLOOKUP($B201,'Results-formatted 060121'!$A:$AJ,(M$3+2),FALSE)), IF($C201 = "pos-neg", (3+VLOOKUP($B201,'Results-formatted 060121'!$A:$AJ,(M$3+2),FALSE)), VLOOKUP($B201,'Results-formatted 060121'!$A:$AJ,(M$3+2),FALSE)))</f>
        <v>5</v>
      </c>
      <c r="N201" s="95">
        <f>IF($C201 = "neg", (($D201+1) - VLOOKUP($B201,'Results-formatted 060121'!$A:$AJ,(N$3+2),FALSE)), IF($C201 = "pos-neg", (3+VLOOKUP($B201,'Results-formatted 060121'!$A:$AJ,(N$3+2),FALSE)), VLOOKUP($B201,'Results-formatted 060121'!$A:$AJ,(N$3+2),FALSE)))</f>
        <v>3</v>
      </c>
      <c r="O201" s="95">
        <f>IF($C201 = "neg", (($D201+1) - VLOOKUP($B201,'Results-formatted 060121'!$A:$AJ,(O$3+2),FALSE)), IF($C201 = "pos-neg", (3+VLOOKUP($B201,'Results-formatted 060121'!$A:$AJ,(O$3+2),FALSE)), VLOOKUP($B201,'Results-formatted 060121'!$A:$AJ,(O$3+2),FALSE)))</f>
        <v>5</v>
      </c>
      <c r="P201" s="95">
        <f>IF($C201 = "neg", (($D201+1) - VLOOKUP($B201,'Results-formatted 060121'!$A:$AJ,(P$3+2),FALSE)), IF($C201 = "pos-neg", (3+VLOOKUP($B201,'Results-formatted 060121'!$A:$AJ,(P$3+2),FALSE)), VLOOKUP($B201,'Results-formatted 060121'!$A:$AJ,(P$3+2),FALSE)))</f>
        <v>5</v>
      </c>
      <c r="Q201" s="95">
        <f>IF($C201 = "neg", (($D201+1) - VLOOKUP($B201,'Results-formatted 060121'!$A:$AJ,(Q$3+2),FALSE)), IF($C201 = "pos-neg", (3+VLOOKUP($B201,'Results-formatted 060121'!$A:$AJ,(Q$3+2),FALSE)), VLOOKUP($B201,'Results-formatted 060121'!$A:$AJ,(Q$3+2),FALSE)))</f>
        <v>5</v>
      </c>
      <c r="R201" s="95">
        <f>IF($C201 = "neg", (($D201+1) - VLOOKUP($B201,'Results-formatted 060121'!$A:$AJ,(R$3+2),FALSE)), IF($C201 = "pos-neg", (3+VLOOKUP($B201,'Results-formatted 060121'!$A:$AJ,(R$3+2),FALSE)), VLOOKUP($B201,'Results-formatted 060121'!$A:$AJ,(R$3+2),FALSE)))</f>
        <v>5</v>
      </c>
      <c r="S201" s="95">
        <f>IF($C201 = "neg", (($D201+1) - VLOOKUP($B201,'Results-formatted 060121'!$A:$AJ,(S$3+2),FALSE)), IF($C201 = "pos-neg", (3+VLOOKUP($B201,'Results-formatted 060121'!$A:$AJ,(S$3+2),FALSE)), VLOOKUP($B201,'Results-formatted 060121'!$A:$AJ,(S$3+2),FALSE)))</f>
        <v>4</v>
      </c>
      <c r="T201" s="95">
        <f>IF($C201 = "neg", (($D201+1) - VLOOKUP($B201,'Results-formatted 060121'!$A:$AJ,(T$3+2),FALSE)), IF($C201 = "pos-neg", (3+VLOOKUP($B201,'Results-formatted 060121'!$A:$AJ,(T$3+2),FALSE)), VLOOKUP($B201,'Results-formatted 060121'!$A:$AJ,(T$3+2),FALSE)))</f>
        <v>4</v>
      </c>
      <c r="U201" s="95">
        <f>IF($C201 = "neg", (($D201+1) - VLOOKUP($B201,'Results-formatted 060121'!$A:$AJ,(U$3+2),FALSE)), IF($C201 = "pos-neg", (3+VLOOKUP($B201,'Results-formatted 060121'!$A:$AJ,(U$3+2),FALSE)), VLOOKUP($B201,'Results-formatted 060121'!$A:$AJ,(U$3+2),FALSE)))</f>
        <v>5</v>
      </c>
      <c r="V201" s="95">
        <f>IF($C201 = "neg", (($D201+1) - VLOOKUP($B201,'Results-formatted 060121'!$A:$AJ,(V$3+2),FALSE)), IF($C201 = "pos-neg", (3+VLOOKUP($B201,'Results-formatted 060121'!$A:$AJ,(V$3+2),FALSE)), VLOOKUP($B201,'Results-formatted 060121'!$A:$AJ,(V$3+2),FALSE)))</f>
        <v>4</v>
      </c>
      <c r="W201" s="95">
        <f>IF($C201 = "neg", (($D201+1) - VLOOKUP($B201,'Results-formatted 060121'!$A:$AJ,(W$3+2),FALSE)), IF($C201 = "pos-neg", (3+VLOOKUP($B201,'Results-formatted 060121'!$A:$AJ,(W$3+2),FALSE)), VLOOKUP($B201,'Results-formatted 060121'!$A:$AJ,(W$3+2),FALSE)))</f>
        <v>4</v>
      </c>
      <c r="X201" s="95">
        <f>IF($C201 = "neg", (($D201+1) - VLOOKUP($B201,'Results-formatted 060121'!$A:$AJ,(X$3+2),FALSE)), IF($C201 = "pos-neg", (3+VLOOKUP($B201,'Results-formatted 060121'!$A:$AJ,(X$3+2),FALSE)), VLOOKUP($B201,'Results-formatted 060121'!$A:$AJ,(X$3+2),FALSE)))</f>
        <v>5</v>
      </c>
      <c r="Y201" s="95">
        <f>IF($C201 = "neg", (($D201+1) - VLOOKUP($B201,'Results-formatted 060121'!$A:$AJ,(Y$3+2),FALSE)), IF($C201 = "pos-neg", (3+VLOOKUP($B201,'Results-formatted 060121'!$A:$AJ,(Y$3+2),FALSE)), VLOOKUP($B201,'Results-formatted 060121'!$A:$AJ,(Y$3+2),FALSE)))</f>
        <v>4</v>
      </c>
      <c r="Z201" s="95">
        <f>IF($C201 = "neg", (($D201+1) - VLOOKUP($B201,'Results-formatted 060121'!$A:$AJ,(Z$3+2),FALSE)), IF($C201 = "pos-neg", (3+VLOOKUP($B201,'Results-formatted 060121'!$A:$AJ,(Z$3+2),FALSE)), VLOOKUP($B201,'Results-formatted 060121'!$A:$AJ,(Z$3+2),FALSE)))</f>
        <v>5</v>
      </c>
      <c r="AA201" s="95">
        <f>IF($C201 = "neg", (($D201+1) - VLOOKUP($B201,'Results-formatted 060121'!$A:$AJ,(AA$3+2),FALSE)), IF($C201 = "pos-neg", (3+VLOOKUP($B201,'Results-formatted 060121'!$A:$AJ,(AA$3+2),FALSE)), VLOOKUP($B201,'Results-formatted 060121'!$A:$AJ,(AA$3+2),FALSE)))</f>
        <v>4</v>
      </c>
      <c r="AB201" s="95">
        <f>IF($C201 = "neg", (($D201+1) - VLOOKUP($B201,'Results-formatted 060121'!$A:$AJ,(AB$3+2),FALSE)), IF($C201 = "pos-neg", (3+VLOOKUP($B201,'Results-formatted 060121'!$A:$AJ,(AB$3+2),FALSE)), VLOOKUP($B201,'Results-formatted 060121'!$A:$AJ,(AB$3+2),FALSE)))</f>
        <v>4</v>
      </c>
      <c r="AC201" s="95">
        <f>IF($C201 = "neg", (($D201+1) - VLOOKUP($B201,'Results-formatted 060121'!$A:$AJ,(AC$3+2),FALSE)), IF($C201 = "pos-neg", (3+VLOOKUP($B201,'Results-formatted 060121'!$A:$AJ,(AC$3+2),FALSE)), VLOOKUP($B201,'Results-formatted 060121'!$A:$AJ,(AC$3+2),FALSE)))</f>
        <v>3</v>
      </c>
      <c r="AD201" s="95">
        <f>IF($C201 = "neg", (($D201+1) - VLOOKUP($B201,'Results-formatted 060121'!$A:$AJ,(AD$3+2),FALSE)), IF($C201 = "pos-neg", (3+VLOOKUP($B201,'Results-formatted 060121'!$A:$AJ,(AD$3+2),FALSE)), VLOOKUP($B201,'Results-formatted 060121'!$A:$AJ,(AD$3+2),FALSE)))</f>
        <v>4</v>
      </c>
      <c r="AE201" s="95">
        <f>IF($C201 = "neg", (($D201+1) - VLOOKUP($B201,'Results-formatted 060121'!$A:$AJ,(AE$3+2),FALSE)), IF($C201 = "pos-neg", (3+VLOOKUP($B201,'Results-formatted 060121'!$A:$AJ,(AE$3+2),FALSE)), VLOOKUP($B201,'Results-formatted 060121'!$A:$AJ,(AE$3+2),FALSE)))</f>
        <v>5</v>
      </c>
      <c r="AF201" s="95">
        <f>IF($C201 = "neg", (($D201+1) - VLOOKUP($B201,'Results-formatted 060121'!$A:$AJ,(AF$3+2),FALSE)), IF($C201 = "pos-neg", (3+VLOOKUP($B201,'Results-formatted 060121'!$A:$AJ,(AF$3+2),FALSE)), VLOOKUP($B201,'Results-formatted 060121'!$A:$AJ,(AF$3+2),FALSE)))</f>
        <v>4</v>
      </c>
      <c r="AG201" s="95">
        <f>IF($C201 = "neg", (($D201+1) - VLOOKUP($B201,'Results-formatted 060121'!$A:$AJ,(AG$3+2),FALSE)), IF($C201 = "pos-neg", (3+VLOOKUP($B201,'Results-formatted 060121'!$A:$AJ,(AG$3+2),FALSE)), VLOOKUP($B201,'Results-formatted 060121'!$A:$AJ,(AG$3+2),FALSE)))</f>
        <v>5</v>
      </c>
      <c r="AH201" s="95">
        <f>IF($C201 = "neg", (($D201+1) - VLOOKUP($B201,'Results-formatted 060121'!$A:$AJ,(AH$3+2),FALSE)), IF($C201 = "pos-neg", (3+VLOOKUP($B201,'Results-formatted 060121'!$A:$AJ,(AH$3+2),FALSE)), VLOOKUP($B201,'Results-formatted 060121'!$A:$AJ,(AH$3+2),FALSE)))</f>
        <v>4</v>
      </c>
      <c r="AI201" s="95">
        <f>IF($C201 = "neg", (($D201+1) - VLOOKUP($B201,'Results-formatted 060121'!$A:$AJ,(AI$3+2),FALSE)), IF($C201 = "pos-neg", (3+VLOOKUP($B201,'Results-formatted 060121'!$A:$AJ,(AI$3+2),FALSE)), VLOOKUP($B201,'Results-formatted 060121'!$A:$AJ,(AI$3+2),FALSE)))</f>
        <v>5</v>
      </c>
      <c r="AJ201" s="95">
        <f>IF($C201 = "neg", (($D201+1) - VLOOKUP($B201,'Results-formatted 060121'!$A:$AJ,(AJ$3+2),FALSE)), IF($C201 = "pos-neg", (3+VLOOKUP($B201,'Results-formatted 060121'!$A:$AJ,(AJ$3+2),FALSE)), VLOOKUP($B201,'Results-formatted 060121'!$A:$AJ,(AJ$3+2),FALSE)))</f>
        <v>5</v>
      </c>
      <c r="AK201" s="95">
        <f>IF($C201 = "neg", (($D201+1) - VLOOKUP($B201,'Results-formatted 060121'!$A:$AJ,(AK$3+2),FALSE)), IF($C201 = "pos-neg", (3+VLOOKUP($B201,'Results-formatted 060121'!$A:$AJ,(AK$3+2),FALSE)), VLOOKUP($B201,'Results-formatted 060121'!$A:$AJ,(AK$3+2),FALSE)))</f>
        <v>4</v>
      </c>
      <c r="AL201" s="95">
        <f>IF($C201 = "neg", (($D201+1) - VLOOKUP($B201,'Results-formatted 060121'!$A:$AJ,(AL$3+2),FALSE)), IF($C201 = "pos-neg", (3+VLOOKUP($B201,'Results-formatted 060121'!$A:$AJ,(AL$3+2),FALSE)), VLOOKUP($B201,'Results-formatted 060121'!$A:$AJ,(AL$3+2),FALSE)))</f>
        <v>3</v>
      </c>
      <c r="AM201" s="95">
        <f>IF($C201 = "neg", (($D201+1) - VLOOKUP($B201,'Results-formatted 060121'!$A:AJ,(AM$3+2),FALSE)), IF($C201 = "pos-neg", (3+VLOOKUP($B201,'Results-formatted 060121'!$A:AJ,(AM$3+2),FALSE)), VLOOKUP($B201,'Results-formatted 060121'!$A:AJ,(AM$3+2),FALSE)))</f>
        <v>5</v>
      </c>
      <c r="AN201" s="95">
        <f>IF($C201 = "neg", (($D201+1) - VLOOKUP($B201,'Results-formatted 060121'!$A:AK,(AN$3+2),FALSE)), IF($C201 = "pos-neg", (3+VLOOKUP($B201,'Results-formatted 060121'!$A:AK,(AN$3+2),FALSE)), VLOOKUP($B201,'Results-formatted 060121'!$A:AK,(AN$3+2),FALSE)))</f>
        <v>4</v>
      </c>
      <c r="AO201" s="95">
        <f>IF($C201 = "neg", (($D201+1) - VLOOKUP($B201,'Results-formatted 060121'!$A:AL,(AO$3+2),FALSE)), IF($C201 = "pos-neg", (3+VLOOKUP($B201,'Results-formatted 060121'!$A:AL,(AO$3+2),FALSE)), VLOOKUP($B201,'Results-formatted 060121'!$A:AL,(AO$3+2),FALSE)))</f>
        <v>5</v>
      </c>
      <c r="AP201" s="95">
        <f>IF($C201 = "neg", (($D201+1) - VLOOKUP($B201,'Results-formatted 060121'!$A:AM,(AP$3+2),FALSE)), IF($C201 = "pos-neg", (3+VLOOKUP($B201,'Results-formatted 060121'!$A:AM,(AP$3+2),FALSE)), VLOOKUP($B201,'Results-formatted 060121'!$A:AM,(AP$3+2),FALSE)))</f>
        <v>5</v>
      </c>
      <c r="AQ201" s="95">
        <f>IF($C201 = "neg", (($D201+1) - VLOOKUP($B201,'Results-formatted 060121'!$A:AN,(AQ$3+2),FALSE)), IF($C201 = "pos-neg", (3+VLOOKUP($B201,'Results-formatted 060121'!$A:AN,(AQ$3+2),FALSE)), VLOOKUP($B201,'Results-formatted 060121'!$A:AN,(AQ$3+2),FALSE)))</f>
        <v>5</v>
      </c>
      <c r="AR201" s="95">
        <f>IF($C201 = "neg", (($D201+1) - VLOOKUP($B201,'Results-formatted 060121'!$A:AO,(AR$3+2),FALSE)), IF($C201 = "pos-neg", (3+VLOOKUP($B201,'Results-formatted 060121'!$A:AO,(AR$3+2),FALSE)), VLOOKUP($B201,'Results-formatted 060121'!$A:AO,(AR$3+2),FALSE)))</f>
        <v>5</v>
      </c>
      <c r="AS201" s="95">
        <f>IF($C201 = "neg", (($D201+1) - VLOOKUP($B201,'Results-formatted 060121'!$A:AP,(AS$3+2),FALSE)), IF($C201 = "pos-neg", (3+VLOOKUP($B201,'Results-formatted 060121'!$A:AP,(AS$3+2),FALSE)), VLOOKUP($B201,'Results-formatted 060121'!$A:AP,(AS$3+2),FALSE)))</f>
        <v>5</v>
      </c>
      <c r="AT201" s="95">
        <f>IF($C201 = "neg", (($D201+1) - VLOOKUP($B201,'Results-formatted 060121'!$A:AQ,(AT$3+2),FALSE)), IF($C201 = "pos-neg", (3+VLOOKUP($B201,'Results-formatted 060121'!$A:AQ,(AT$3+2),FALSE)), VLOOKUP($B201,'Results-formatted 060121'!$A:AQ,(AT$3+2),FALSE)))</f>
        <v>5</v>
      </c>
      <c r="AU201" s="95">
        <f>IF($C201 = "neg", (($D201+1) - VLOOKUP($B201,'Results-formatted 060121'!$A:AR,(AU$3+2),FALSE)), IF($C201 = "pos-neg", (3+VLOOKUP($B201,'Results-formatted 060121'!$A:AR,(AU$3+2),FALSE)), VLOOKUP($B201,'Results-formatted 060121'!$A:AR,(AU$3+2),FALSE)))</f>
        <v>4</v>
      </c>
      <c r="AV201" s="95">
        <f>IF($C201 = "neg", (($D201+1) - VLOOKUP($B201,'Results-formatted 060121'!$A:AS,(AV$3+2),FALSE)), IF($C201 = "pos-neg", (3+VLOOKUP($B201,'Results-formatted 060121'!$A:AS,(AV$3+2),FALSE)), VLOOKUP($B201,'Results-formatted 060121'!$A:AS,(AV$3+2),FALSE)))</f>
        <v>5</v>
      </c>
      <c r="AW201" s="95">
        <f>IF($C201 = "neg", (($D201+1) - VLOOKUP($B201,'Results-formatted 060121'!$A:AT,(AW$3+2),FALSE)), IF($C201 = "pos-neg", (3+VLOOKUP($B201,'Results-formatted 060121'!$A:AT,(AW$3+2),FALSE)), VLOOKUP($B201,'Results-formatted 060121'!$A:AT,(AW$3+2),FALSE)))</f>
        <v>5</v>
      </c>
      <c r="AX201" s="95">
        <f>IF($C201 = "neg", (($D201+1) - VLOOKUP($B201,'Results-formatted 060121'!$A:AU,(AX$3+2),FALSE)), IF($C201 = "pos-neg", (3+VLOOKUP($B201,'Results-formatted 060121'!$A:AU,(AX$3+2),FALSE)), VLOOKUP($B201,'Results-formatted 060121'!$A:AU,(AX$3+2),FALSE)))</f>
        <v>4</v>
      </c>
      <c r="AY201" s="95">
        <f>IF($C201 = "neg", (($D201+1) - VLOOKUP($B201,'Results-formatted 060121'!$A:AV,(AY$3+2),FALSE)), IF($C201 = "pos-neg", (3+VLOOKUP($B201,'Results-formatted 060121'!$A:AV,(AY$3+2),FALSE)), VLOOKUP($B201,'Results-formatted 060121'!$A:AV,(AY$3+2),FALSE)))</f>
        <v>5</v>
      </c>
      <c r="AZ201" s="95">
        <f>IF($C201 = "neg", (($D201+1) - VLOOKUP($B201,'Results-formatted 060121'!$A:AW,(AZ$3+2),FALSE)), IF($C201 = "pos-neg", (3+VLOOKUP($B201,'Results-formatted 060121'!$A:AW,(AZ$3+2),FALSE)), VLOOKUP($B201,'Results-formatted 060121'!$A:AW,(AZ$3+2),FALSE)))</f>
        <v>5</v>
      </c>
      <c r="BA201" s="95">
        <f>IF($C201 = "neg", (($D201+1) - VLOOKUP($B201,'Results-formatted 060121'!$A:AX,(BA$3+2),FALSE)), IF($C201 = "pos-neg", (3+VLOOKUP($B201,'Results-formatted 060121'!$A:AX,(BA$3+2),FALSE)), VLOOKUP($B201,'Results-formatted 060121'!$A:AX,(BA$3+2),FALSE)))</f>
        <v>5</v>
      </c>
      <c r="BB201" s="95">
        <f>IF($C201 = "neg", (($D201+1) - VLOOKUP($B201,'Results-formatted 060121'!$A:AY,(BB$3+2),FALSE)), IF($C201 = "pos-neg", (3+VLOOKUP($B201,'Results-formatted 060121'!$A:AY,(BB$3+2),FALSE)), VLOOKUP($B201,'Results-formatted 060121'!$A:AY,(BB$3+2),FALSE)))</f>
        <v>4</v>
      </c>
      <c r="BC201" s="95">
        <f>IF($C201 = "neg", (($D201+1) - VLOOKUP($B201,'Results-formatted 060121'!$A:AZ,(BC$3+2),FALSE)), IF($C201 = "pos-neg", (3+VLOOKUP($B201,'Results-formatted 060121'!$A:AZ,(BC$3+2),FALSE)), VLOOKUP($B201,'Results-formatted 060121'!$A:AZ,(BC$3+2),FALSE)))</f>
        <v>4</v>
      </c>
      <c r="BD201" s="95">
        <f>IF($C201 = "neg", (($D201+1) - VLOOKUP($B201,'Results-formatted 060121'!$A:BA,(BD$3+2),FALSE)), IF($C201 = "pos-neg", (3+VLOOKUP($B201,'Results-formatted 060121'!$A:BA,(BD$3+2),FALSE)), VLOOKUP($B201,'Results-formatted 060121'!$A:BA,(BD$3+2),FALSE)))</f>
        <v>5</v>
      </c>
      <c r="BE201" s="95">
        <f>IF($C201 = "neg", (($D201+1) - VLOOKUP($B201,'Results-formatted 060121'!$A:BB,(BE$3+2),FALSE)), IF($C201 = "pos-neg", (3+VLOOKUP($B201,'Results-formatted 060121'!$A:BB,(BE$3+2),FALSE)), VLOOKUP($B201,'Results-formatted 060121'!$A:BB,(BE$3+2),FALSE)))</f>
        <v>5</v>
      </c>
      <c r="BF201" s="95">
        <f>IF($C201 = "neg", (($D201+1) - VLOOKUP($B201,'Results-formatted 060121'!$A:BC,(BF$3+2),FALSE)), IF($C201 = "pos-neg", (3+VLOOKUP($B201,'Results-formatted 060121'!$A:BC,(BF$3+2),FALSE)), VLOOKUP($B201,'Results-formatted 060121'!$A:BC,(BF$3+2),FALSE)))</f>
        <v>2</v>
      </c>
      <c r="BG201" s="95">
        <f>IF($C201 = "neg", (($D201+1) - VLOOKUP($B201,'Results-formatted 060121'!$A:BD,(BG$3+2),FALSE)), IF($C201 = "pos-neg", (3+VLOOKUP($B201,'Results-formatted 060121'!$A:BD,(BG$3+2),FALSE)), VLOOKUP($B201,'Results-formatted 060121'!$A:BD,(BG$3+2),FALSE)))</f>
        <v>4</v>
      </c>
      <c r="BH201" s="95">
        <f>IF($C201 = "neg", (($D201+1) - VLOOKUP($B201,'Results-formatted 060121'!$A:BE,(BH$3+2),FALSE)), IF($C201 = "pos-neg", (3+VLOOKUP($B201,'Results-formatted 060121'!$A:BE,(BH$3+2),FALSE)), VLOOKUP($B201,'Results-formatted 060121'!$A:BE,(BH$3+2),FALSE)))</f>
        <v>4</v>
      </c>
      <c r="BI201" s="95">
        <f>IF($C201 = "neg", (($D201+1) - VLOOKUP($B201,'Results-formatted 060121'!$A:BF,(BI$3+2),FALSE)), IF($C201 = "pos-neg", (3+VLOOKUP($B201,'Results-formatted 060121'!$A:BF,(BI$3+2),FALSE)), VLOOKUP($B201,'Results-formatted 060121'!$A:BF,(BI$3+2),FALSE)))</f>
        <v>5</v>
      </c>
      <c r="BJ201" s="95">
        <f>IF($C201 = "neg", (($D201+1) - VLOOKUP($B201,'Results-formatted 060121'!$A:BG,(BJ$3+2),FALSE)), IF($C201 = "pos-neg", (3+VLOOKUP($B201,'Results-formatted 060121'!$A:BG,(BJ$3+2),FALSE)), VLOOKUP($B201,'Results-formatted 060121'!$A:BG,(BJ$3+2),FALSE)))</f>
        <v>4</v>
      </c>
      <c r="BK201" s="95">
        <f>IF($C201 = "neg", (($D201+1) - VLOOKUP($B201,'Results-formatted 060121'!$A:BH,(BK$3+2),FALSE)), IF($C201 = "pos-neg", (3+VLOOKUP($B201,'Results-formatted 060121'!$A:BH,(BK$3+2),FALSE)), VLOOKUP($B201,'Results-formatted 060121'!$A:BH,(BK$3+2),FALSE)))</f>
        <v>4</v>
      </c>
      <c r="BL201" s="95">
        <f>IF($C201 = "neg", (($D201+1) - VLOOKUP($B201,'Results-formatted 060121'!$A:BI,(BL$3+2),FALSE)), IF($C201 = "pos-neg", (3+VLOOKUP($B201,'Results-formatted 060121'!$A:BI,(BL$3+2),FALSE)), VLOOKUP($B201,'Results-formatted 060121'!$A:BI,(BL$3+2),FALSE)))</f>
        <v>4</v>
      </c>
      <c r="BM201" s="95">
        <f>IF($C201 = "neg", (($D201+1) - VLOOKUP($B201,'Results-formatted 060121'!$A:BJ,(BM$3+2),FALSE)), IF($C201 = "pos-neg", (3+VLOOKUP($B201,'Results-formatted 060121'!$A:BJ,(BM$3+2),FALSE)), VLOOKUP($B201,'Results-formatted 060121'!$A:BJ,(BM$3+2),FALSE)))</f>
        <v>4</v>
      </c>
      <c r="BN201" s="95"/>
      <c r="BO201" s="95"/>
      <c r="BP201" s="95"/>
      <c r="BQ201" s="95"/>
      <c r="BR201" s="95"/>
      <c r="BS201" s="95"/>
      <c r="BT201" s="95"/>
      <c r="BU201" s="95"/>
      <c r="BV201" s="95"/>
      <c r="BW201" s="95"/>
      <c r="BX201" s="95"/>
      <c r="BY201" s="95"/>
      <c r="BZ201" s="95"/>
      <c r="CA201" s="95"/>
      <c r="CB201" s="95"/>
      <c r="CC201" s="95"/>
      <c r="CD201" s="98"/>
      <c r="CE201" s="25">
        <f t="shared" si="250"/>
        <v>4.3499999999999996</v>
      </c>
      <c r="CF201" s="25">
        <f t="shared" si="258"/>
        <v>0.70890223083395465</v>
      </c>
    </row>
    <row r="202" spans="2:84" ht="42" x14ac:dyDescent="0.15">
      <c r="B202" s="84" t="s">
        <v>512</v>
      </c>
      <c r="C202" s="86" t="s">
        <v>224</v>
      </c>
      <c r="D202" s="2">
        <v>5</v>
      </c>
      <c r="E202" s="15" t="s">
        <v>991</v>
      </c>
      <c r="F202" s="95">
        <f>IF($C202 = "neg", (($D202+1) - VLOOKUP($B202,'Results-formatted 060121'!$A:$AJ,(F$3+2),FALSE)), IF($C202 = "pos-neg", (3+VLOOKUP($B202,'Results-formatted 060121'!$A:$AJ,(F$3+2),FALSE)), VLOOKUP($B202,'Results-formatted 060121'!$A:$AJ,(F$3+2),FALSE)))</f>
        <v>3</v>
      </c>
      <c r="G202" s="95">
        <f>IF($C202 = "neg", (($D202+1) - VLOOKUP($B202,'Results-formatted 060121'!$A:$AJ,(G$3+2),FALSE)), IF($C202 = "pos-neg", (3+VLOOKUP($B202,'Results-formatted 060121'!$A:$AJ,(G$3+2),FALSE)), VLOOKUP($B202,'Results-formatted 060121'!$A:$AJ,(G$3+2),FALSE)))</f>
        <v>4</v>
      </c>
      <c r="H202" s="95">
        <f>IF($C202 = "neg", (($D202+1) - VLOOKUP($B202,'Results-formatted 060121'!$A:$AJ,(H$3+2),FALSE)), IF($C202 = "pos-neg", (3+VLOOKUP($B202,'Results-formatted 060121'!$A:$AJ,(H$3+2),FALSE)), VLOOKUP($B202,'Results-formatted 060121'!$A:$AJ,(H$3+2),FALSE)))</f>
        <v>4</v>
      </c>
      <c r="I202" s="95">
        <f>IF($C202 = "neg", (($D202+1) - VLOOKUP($B202,'Results-formatted 060121'!$A:$AJ,(I$3+2),FALSE)), IF($C202 = "pos-neg", (3+VLOOKUP($B202,'Results-formatted 060121'!$A:$AJ,(I$3+2),FALSE)), VLOOKUP($B202,'Results-formatted 060121'!$A:$AJ,(I$3+2),FALSE)))</f>
        <v>5</v>
      </c>
      <c r="J202" s="95">
        <f>IF($C202 = "neg", (($D202+1) - VLOOKUP($B202,'Results-formatted 060121'!$A:$AJ,(J$3+2),FALSE)), IF($C202 = "pos-neg", (3+VLOOKUP($B202,'Results-formatted 060121'!$A:$AJ,(J$3+2),FALSE)), VLOOKUP($B202,'Results-formatted 060121'!$A:$AJ,(J$3+2),FALSE)))</f>
        <v>3</v>
      </c>
      <c r="K202" s="95">
        <f>IF($C202 = "neg", (($D202+1) - VLOOKUP($B202,'Results-formatted 060121'!$A:$AJ,(K$3+2),FALSE)), IF($C202 = "pos-neg", (3+VLOOKUP($B202,'Results-formatted 060121'!$A:$AJ,(K$3+2),FALSE)), VLOOKUP($B202,'Results-formatted 060121'!$A:$AJ,(K$3+2),FALSE)))</f>
        <v>5</v>
      </c>
      <c r="L202" s="95">
        <f>IF($C202 = "neg", (($D202+1) - VLOOKUP($B202,'Results-formatted 060121'!$A:$AJ,(L$3+2),FALSE)), IF($C202 = "pos-neg", (3+VLOOKUP($B202,'Results-formatted 060121'!$A:$AJ,(L$3+2),FALSE)), VLOOKUP($B202,'Results-formatted 060121'!$A:$AJ,(L$3+2),FALSE)))</f>
        <v>4</v>
      </c>
      <c r="M202" s="95">
        <f>IF($C202 = "neg", (($D202+1) - VLOOKUP($B202,'Results-formatted 060121'!$A:$AJ,(M$3+2),FALSE)), IF($C202 = "pos-neg", (3+VLOOKUP($B202,'Results-formatted 060121'!$A:$AJ,(M$3+2),FALSE)), VLOOKUP($B202,'Results-formatted 060121'!$A:$AJ,(M$3+2),FALSE)))</f>
        <v>5</v>
      </c>
      <c r="N202" s="95">
        <f>IF($C202 = "neg", (($D202+1) - VLOOKUP($B202,'Results-formatted 060121'!$A:$AJ,(N$3+2),FALSE)), IF($C202 = "pos-neg", (3+VLOOKUP($B202,'Results-formatted 060121'!$A:$AJ,(N$3+2),FALSE)), VLOOKUP($B202,'Results-formatted 060121'!$A:$AJ,(N$3+2),FALSE)))</f>
        <v>3</v>
      </c>
      <c r="O202" s="95">
        <f>IF($C202 = "neg", (($D202+1) - VLOOKUP($B202,'Results-formatted 060121'!$A:$AJ,(O$3+2),FALSE)), IF($C202 = "pos-neg", (3+VLOOKUP($B202,'Results-formatted 060121'!$A:$AJ,(O$3+2),FALSE)), VLOOKUP($B202,'Results-formatted 060121'!$A:$AJ,(O$3+2),FALSE)))</f>
        <v>5</v>
      </c>
      <c r="P202" s="95">
        <f>IF($C202 = "neg", (($D202+1) - VLOOKUP($B202,'Results-formatted 060121'!$A:$AJ,(P$3+2),FALSE)), IF($C202 = "pos-neg", (3+VLOOKUP($B202,'Results-formatted 060121'!$A:$AJ,(P$3+2),FALSE)), VLOOKUP($B202,'Results-formatted 060121'!$A:$AJ,(P$3+2),FALSE)))</f>
        <v>5</v>
      </c>
      <c r="Q202" s="95">
        <f>IF($C202 = "neg", (($D202+1) - VLOOKUP($B202,'Results-formatted 060121'!$A:$AJ,(Q$3+2),FALSE)), IF($C202 = "pos-neg", (3+VLOOKUP($B202,'Results-formatted 060121'!$A:$AJ,(Q$3+2),FALSE)), VLOOKUP($B202,'Results-formatted 060121'!$A:$AJ,(Q$3+2),FALSE)))</f>
        <v>5</v>
      </c>
      <c r="R202" s="95">
        <f>IF($C202 = "neg", (($D202+1) - VLOOKUP($B202,'Results-formatted 060121'!$A:$AJ,(R$3+2),FALSE)), IF($C202 = "pos-neg", (3+VLOOKUP($B202,'Results-formatted 060121'!$A:$AJ,(R$3+2),FALSE)), VLOOKUP($B202,'Results-formatted 060121'!$A:$AJ,(R$3+2),FALSE)))</f>
        <v>3</v>
      </c>
      <c r="S202" s="95">
        <f>IF($C202 = "neg", (($D202+1) - VLOOKUP($B202,'Results-formatted 060121'!$A:$AJ,(S$3+2),FALSE)), IF($C202 = "pos-neg", (3+VLOOKUP($B202,'Results-formatted 060121'!$A:$AJ,(S$3+2),FALSE)), VLOOKUP($B202,'Results-formatted 060121'!$A:$AJ,(S$3+2),FALSE)))</f>
        <v>3</v>
      </c>
      <c r="T202" s="95">
        <f>IF($C202 = "neg", (($D202+1) - VLOOKUP($B202,'Results-formatted 060121'!$A:$AJ,(T$3+2),FALSE)), IF($C202 = "pos-neg", (3+VLOOKUP($B202,'Results-formatted 060121'!$A:$AJ,(T$3+2),FALSE)), VLOOKUP($B202,'Results-formatted 060121'!$A:$AJ,(T$3+2),FALSE)))</f>
        <v>4</v>
      </c>
      <c r="U202" s="95">
        <f>IF($C202 = "neg", (($D202+1) - VLOOKUP($B202,'Results-formatted 060121'!$A:$AJ,(U$3+2),FALSE)), IF($C202 = "pos-neg", (3+VLOOKUP($B202,'Results-formatted 060121'!$A:$AJ,(U$3+2),FALSE)), VLOOKUP($B202,'Results-formatted 060121'!$A:$AJ,(U$3+2),FALSE)))</f>
        <v>5</v>
      </c>
      <c r="V202" s="95">
        <f>IF($C202 = "neg", (($D202+1) - VLOOKUP($B202,'Results-formatted 060121'!$A:$AJ,(V$3+2),FALSE)), IF($C202 = "pos-neg", (3+VLOOKUP($B202,'Results-formatted 060121'!$A:$AJ,(V$3+2),FALSE)), VLOOKUP($B202,'Results-formatted 060121'!$A:$AJ,(V$3+2),FALSE)))</f>
        <v>3</v>
      </c>
      <c r="W202" s="95">
        <f>IF($C202 = "neg", (($D202+1) - VLOOKUP($B202,'Results-formatted 060121'!$A:$AJ,(W$3+2),FALSE)), IF($C202 = "pos-neg", (3+VLOOKUP($B202,'Results-formatted 060121'!$A:$AJ,(W$3+2),FALSE)), VLOOKUP($B202,'Results-formatted 060121'!$A:$AJ,(W$3+2),FALSE)))</f>
        <v>4</v>
      </c>
      <c r="X202" s="95">
        <f>IF($C202 = "neg", (($D202+1) - VLOOKUP($B202,'Results-formatted 060121'!$A:$AJ,(X$3+2),FALSE)), IF($C202 = "pos-neg", (3+VLOOKUP($B202,'Results-formatted 060121'!$A:$AJ,(X$3+2),FALSE)), VLOOKUP($B202,'Results-formatted 060121'!$A:$AJ,(X$3+2),FALSE)))</f>
        <v>5</v>
      </c>
      <c r="Y202" s="95">
        <f>IF($C202 = "neg", (($D202+1) - VLOOKUP($B202,'Results-formatted 060121'!$A:$AJ,(Y$3+2),FALSE)), IF($C202 = "pos-neg", (3+VLOOKUP($B202,'Results-formatted 060121'!$A:$AJ,(Y$3+2),FALSE)), VLOOKUP($B202,'Results-formatted 060121'!$A:$AJ,(Y$3+2),FALSE)))</f>
        <v>4</v>
      </c>
      <c r="Z202" s="95">
        <f>IF($C202 = "neg", (($D202+1) - VLOOKUP($B202,'Results-formatted 060121'!$A:$AJ,(Z$3+2),FALSE)), IF($C202 = "pos-neg", (3+VLOOKUP($B202,'Results-formatted 060121'!$A:$AJ,(Z$3+2),FALSE)), VLOOKUP($B202,'Results-formatted 060121'!$A:$AJ,(Z$3+2),FALSE)))</f>
        <v>5</v>
      </c>
      <c r="AA202" s="95">
        <f>IF($C202 = "neg", (($D202+1) - VLOOKUP($B202,'Results-formatted 060121'!$A:$AJ,(AA$3+2),FALSE)), IF($C202 = "pos-neg", (3+VLOOKUP($B202,'Results-formatted 060121'!$A:$AJ,(AA$3+2),FALSE)), VLOOKUP($B202,'Results-formatted 060121'!$A:$AJ,(AA$3+2),FALSE)))</f>
        <v>2</v>
      </c>
      <c r="AB202" s="95">
        <f>IF($C202 = "neg", (($D202+1) - VLOOKUP($B202,'Results-formatted 060121'!$A:$AJ,(AB$3+2),FALSE)), IF($C202 = "pos-neg", (3+VLOOKUP($B202,'Results-formatted 060121'!$A:$AJ,(AB$3+2),FALSE)), VLOOKUP($B202,'Results-formatted 060121'!$A:$AJ,(AB$3+2),FALSE)))</f>
        <v>4</v>
      </c>
      <c r="AC202" s="95">
        <f>IF($C202 = "neg", (($D202+1) - VLOOKUP($B202,'Results-formatted 060121'!$A:$AJ,(AC$3+2),FALSE)), IF($C202 = "pos-neg", (3+VLOOKUP($B202,'Results-formatted 060121'!$A:$AJ,(AC$3+2),FALSE)), VLOOKUP($B202,'Results-formatted 060121'!$A:$AJ,(AC$3+2),FALSE)))</f>
        <v>5</v>
      </c>
      <c r="AD202" s="95">
        <f>IF($C202 = "neg", (($D202+1) - VLOOKUP($B202,'Results-formatted 060121'!$A:$AJ,(AD$3+2),FALSE)), IF($C202 = "pos-neg", (3+VLOOKUP($B202,'Results-formatted 060121'!$A:$AJ,(AD$3+2),FALSE)), VLOOKUP($B202,'Results-formatted 060121'!$A:$AJ,(AD$3+2),FALSE)))</f>
        <v>4</v>
      </c>
      <c r="AE202" s="95">
        <f>IF($C202 = "neg", (($D202+1) - VLOOKUP($B202,'Results-formatted 060121'!$A:$AJ,(AE$3+2),FALSE)), IF($C202 = "pos-neg", (3+VLOOKUP($B202,'Results-formatted 060121'!$A:$AJ,(AE$3+2),FALSE)), VLOOKUP($B202,'Results-formatted 060121'!$A:$AJ,(AE$3+2),FALSE)))</f>
        <v>5</v>
      </c>
      <c r="AF202" s="95">
        <f>IF($C202 = "neg", (($D202+1) - VLOOKUP($B202,'Results-formatted 060121'!$A:$AJ,(AF$3+2),FALSE)), IF($C202 = "pos-neg", (3+VLOOKUP($B202,'Results-formatted 060121'!$A:$AJ,(AF$3+2),FALSE)), VLOOKUP($B202,'Results-formatted 060121'!$A:$AJ,(AF$3+2),FALSE)))</f>
        <v>4</v>
      </c>
      <c r="AG202" s="95">
        <f>IF($C202 = "neg", (($D202+1) - VLOOKUP($B202,'Results-formatted 060121'!$A:$AJ,(AG$3+2),FALSE)), IF($C202 = "pos-neg", (3+VLOOKUP($B202,'Results-formatted 060121'!$A:$AJ,(AG$3+2),FALSE)), VLOOKUP($B202,'Results-formatted 060121'!$A:$AJ,(AG$3+2),FALSE)))</f>
        <v>5</v>
      </c>
      <c r="AH202" s="95">
        <f>IF($C202 = "neg", (($D202+1) - VLOOKUP($B202,'Results-formatted 060121'!$A:$AJ,(AH$3+2),FALSE)), IF($C202 = "pos-neg", (3+VLOOKUP($B202,'Results-formatted 060121'!$A:$AJ,(AH$3+2),FALSE)), VLOOKUP($B202,'Results-formatted 060121'!$A:$AJ,(AH$3+2),FALSE)))</f>
        <v>3</v>
      </c>
      <c r="AI202" s="95">
        <f>IF($C202 = "neg", (($D202+1) - VLOOKUP($B202,'Results-formatted 060121'!$A:$AJ,(AI$3+2),FALSE)), IF($C202 = "pos-neg", (3+VLOOKUP($B202,'Results-formatted 060121'!$A:$AJ,(AI$3+2),FALSE)), VLOOKUP($B202,'Results-formatted 060121'!$A:$AJ,(AI$3+2),FALSE)))</f>
        <v>5</v>
      </c>
      <c r="AJ202" s="95">
        <f>IF($C202 = "neg", (($D202+1) - VLOOKUP($B202,'Results-formatted 060121'!$A:$AJ,(AJ$3+2),FALSE)), IF($C202 = "pos-neg", (3+VLOOKUP($B202,'Results-formatted 060121'!$A:$AJ,(AJ$3+2),FALSE)), VLOOKUP($B202,'Results-formatted 060121'!$A:$AJ,(AJ$3+2),FALSE)))</f>
        <v>5</v>
      </c>
      <c r="AK202" s="95">
        <f>IF($C202 = "neg", (($D202+1) - VLOOKUP($B202,'Results-formatted 060121'!$A:$AJ,(AK$3+2),FALSE)), IF($C202 = "pos-neg", (3+VLOOKUP($B202,'Results-formatted 060121'!$A:$AJ,(AK$3+2),FALSE)), VLOOKUP($B202,'Results-formatted 060121'!$A:$AJ,(AK$3+2),FALSE)))</f>
        <v>5</v>
      </c>
      <c r="AL202" s="95">
        <f>IF($C202 = "neg", (($D202+1) - VLOOKUP($B202,'Results-formatted 060121'!$A:$AJ,(AL$3+2),FALSE)), IF($C202 = "pos-neg", (3+VLOOKUP($B202,'Results-formatted 060121'!$A:$AJ,(AL$3+2),FALSE)), VLOOKUP($B202,'Results-formatted 060121'!$A:$AJ,(AL$3+2),FALSE)))</f>
        <v>4</v>
      </c>
      <c r="AM202" s="95">
        <f>IF($C202 = "neg", (($D202+1) - VLOOKUP($B202,'Results-formatted 060121'!$A:AJ,(AM$3+2),FALSE)), IF($C202 = "pos-neg", (3+VLOOKUP($B202,'Results-formatted 060121'!$A:AJ,(AM$3+2),FALSE)), VLOOKUP($B202,'Results-formatted 060121'!$A:AJ,(AM$3+2),FALSE)))</f>
        <v>5</v>
      </c>
      <c r="AN202" s="95">
        <f>IF($C202 = "neg", (($D202+1) - VLOOKUP($B202,'Results-formatted 060121'!$A:AK,(AN$3+2),FALSE)), IF($C202 = "pos-neg", (3+VLOOKUP($B202,'Results-formatted 060121'!$A:AK,(AN$3+2),FALSE)), VLOOKUP($B202,'Results-formatted 060121'!$A:AK,(AN$3+2),FALSE)))</f>
        <v>4</v>
      </c>
      <c r="AO202" s="95">
        <f>IF($C202 = "neg", (($D202+1) - VLOOKUP($B202,'Results-formatted 060121'!$A:AL,(AO$3+2),FALSE)), IF($C202 = "pos-neg", (3+VLOOKUP($B202,'Results-formatted 060121'!$A:AL,(AO$3+2),FALSE)), VLOOKUP($B202,'Results-formatted 060121'!$A:AL,(AO$3+2),FALSE)))</f>
        <v>5</v>
      </c>
      <c r="AP202" s="95">
        <f>IF($C202 = "neg", (($D202+1) - VLOOKUP($B202,'Results-formatted 060121'!$A:AM,(AP$3+2),FALSE)), IF($C202 = "pos-neg", (3+VLOOKUP($B202,'Results-formatted 060121'!$A:AM,(AP$3+2),FALSE)), VLOOKUP($B202,'Results-formatted 060121'!$A:AM,(AP$3+2),FALSE)))</f>
        <v>4</v>
      </c>
      <c r="AQ202" s="95">
        <f>IF($C202 = "neg", (($D202+1) - VLOOKUP($B202,'Results-formatted 060121'!$A:AN,(AQ$3+2),FALSE)), IF($C202 = "pos-neg", (3+VLOOKUP($B202,'Results-formatted 060121'!$A:AN,(AQ$3+2),FALSE)), VLOOKUP($B202,'Results-formatted 060121'!$A:AN,(AQ$3+2),FALSE)))</f>
        <v>5</v>
      </c>
      <c r="AR202" s="95">
        <f>IF($C202 = "neg", (($D202+1) - VLOOKUP($B202,'Results-formatted 060121'!$A:AO,(AR$3+2),FALSE)), IF($C202 = "pos-neg", (3+VLOOKUP($B202,'Results-formatted 060121'!$A:AO,(AR$3+2),FALSE)), VLOOKUP($B202,'Results-formatted 060121'!$A:AO,(AR$3+2),FALSE)))</f>
        <v>5</v>
      </c>
      <c r="AS202" s="95">
        <f>IF($C202 = "neg", (($D202+1) - VLOOKUP($B202,'Results-formatted 060121'!$A:AP,(AS$3+2),FALSE)), IF($C202 = "pos-neg", (3+VLOOKUP($B202,'Results-formatted 060121'!$A:AP,(AS$3+2),FALSE)), VLOOKUP($B202,'Results-formatted 060121'!$A:AP,(AS$3+2),FALSE)))</f>
        <v>5</v>
      </c>
      <c r="AT202" s="95">
        <f>IF($C202 = "neg", (($D202+1) - VLOOKUP($B202,'Results-formatted 060121'!$A:AQ,(AT$3+2),FALSE)), IF($C202 = "pos-neg", (3+VLOOKUP($B202,'Results-formatted 060121'!$A:AQ,(AT$3+2),FALSE)), VLOOKUP($B202,'Results-formatted 060121'!$A:AQ,(AT$3+2),FALSE)))</f>
        <v>5</v>
      </c>
      <c r="AU202" s="95">
        <f>IF($C202 = "neg", (($D202+1) - VLOOKUP($B202,'Results-formatted 060121'!$A:AR,(AU$3+2),FALSE)), IF($C202 = "pos-neg", (3+VLOOKUP($B202,'Results-formatted 060121'!$A:AR,(AU$3+2),FALSE)), VLOOKUP($B202,'Results-formatted 060121'!$A:AR,(AU$3+2),FALSE)))</f>
        <v>4</v>
      </c>
      <c r="AV202" s="95">
        <f>IF($C202 = "neg", (($D202+1) - VLOOKUP($B202,'Results-formatted 060121'!$A:AS,(AV$3+2),FALSE)), IF($C202 = "pos-neg", (3+VLOOKUP($B202,'Results-formatted 060121'!$A:AS,(AV$3+2),FALSE)), VLOOKUP($B202,'Results-formatted 060121'!$A:AS,(AV$3+2),FALSE)))</f>
        <v>5</v>
      </c>
      <c r="AW202" s="95">
        <f>IF($C202 = "neg", (($D202+1) - VLOOKUP($B202,'Results-formatted 060121'!$A:AT,(AW$3+2),FALSE)), IF($C202 = "pos-neg", (3+VLOOKUP($B202,'Results-formatted 060121'!$A:AT,(AW$3+2),FALSE)), VLOOKUP($B202,'Results-formatted 060121'!$A:AT,(AW$3+2),FALSE)))</f>
        <v>4</v>
      </c>
      <c r="AX202" s="95">
        <f>IF($C202 = "neg", (($D202+1) - VLOOKUP($B202,'Results-formatted 060121'!$A:AU,(AX$3+2),FALSE)), IF($C202 = "pos-neg", (3+VLOOKUP($B202,'Results-formatted 060121'!$A:AU,(AX$3+2),FALSE)), VLOOKUP($B202,'Results-formatted 060121'!$A:AU,(AX$3+2),FALSE)))</f>
        <v>4</v>
      </c>
      <c r="AY202" s="95">
        <f>IF($C202 = "neg", (($D202+1) - VLOOKUP($B202,'Results-formatted 060121'!$A:AV,(AY$3+2),FALSE)), IF($C202 = "pos-neg", (3+VLOOKUP($B202,'Results-formatted 060121'!$A:AV,(AY$3+2),FALSE)), VLOOKUP($B202,'Results-formatted 060121'!$A:AV,(AY$3+2),FALSE)))</f>
        <v>5</v>
      </c>
      <c r="AZ202" s="95">
        <f>IF($C202 = "neg", (($D202+1) - VLOOKUP($B202,'Results-formatted 060121'!$A:AW,(AZ$3+2),FALSE)), IF($C202 = "pos-neg", (3+VLOOKUP($B202,'Results-formatted 060121'!$A:AW,(AZ$3+2),FALSE)), VLOOKUP($B202,'Results-formatted 060121'!$A:AW,(AZ$3+2),FALSE)))</f>
        <v>5</v>
      </c>
      <c r="BA202" s="95">
        <f>IF($C202 = "neg", (($D202+1) - VLOOKUP($B202,'Results-formatted 060121'!$A:AX,(BA$3+2),FALSE)), IF($C202 = "pos-neg", (3+VLOOKUP($B202,'Results-formatted 060121'!$A:AX,(BA$3+2),FALSE)), VLOOKUP($B202,'Results-formatted 060121'!$A:AX,(BA$3+2),FALSE)))</f>
        <v>5</v>
      </c>
      <c r="BB202" s="95">
        <f>IF($C202 = "neg", (($D202+1) - VLOOKUP($B202,'Results-formatted 060121'!$A:AY,(BB$3+2),FALSE)), IF($C202 = "pos-neg", (3+VLOOKUP($B202,'Results-formatted 060121'!$A:AY,(BB$3+2),FALSE)), VLOOKUP($B202,'Results-formatted 060121'!$A:AY,(BB$3+2),FALSE)))</f>
        <v>4</v>
      </c>
      <c r="BC202" s="95">
        <f>IF($C202 = "neg", (($D202+1) - VLOOKUP($B202,'Results-formatted 060121'!$A:AZ,(BC$3+2),FALSE)), IF($C202 = "pos-neg", (3+VLOOKUP($B202,'Results-formatted 060121'!$A:AZ,(BC$3+2),FALSE)), VLOOKUP($B202,'Results-formatted 060121'!$A:AZ,(BC$3+2),FALSE)))</f>
        <v>3</v>
      </c>
      <c r="BD202" s="95">
        <f>IF($C202 = "neg", (($D202+1) - VLOOKUP($B202,'Results-formatted 060121'!$A:BA,(BD$3+2),FALSE)), IF($C202 = "pos-neg", (3+VLOOKUP($B202,'Results-formatted 060121'!$A:BA,(BD$3+2),FALSE)), VLOOKUP($B202,'Results-formatted 060121'!$A:BA,(BD$3+2),FALSE)))</f>
        <v>4</v>
      </c>
      <c r="BE202" s="95">
        <f>IF($C202 = "neg", (($D202+1) - VLOOKUP($B202,'Results-formatted 060121'!$A:BB,(BE$3+2),FALSE)), IF($C202 = "pos-neg", (3+VLOOKUP($B202,'Results-formatted 060121'!$A:BB,(BE$3+2),FALSE)), VLOOKUP($B202,'Results-formatted 060121'!$A:BB,(BE$3+2),FALSE)))</f>
        <v>4</v>
      </c>
      <c r="BF202" s="95">
        <f>IF($C202 = "neg", (($D202+1) - VLOOKUP($B202,'Results-formatted 060121'!$A:BC,(BF$3+2),FALSE)), IF($C202 = "pos-neg", (3+VLOOKUP($B202,'Results-formatted 060121'!$A:BC,(BF$3+2),FALSE)), VLOOKUP($B202,'Results-formatted 060121'!$A:BC,(BF$3+2),FALSE)))</f>
        <v>3</v>
      </c>
      <c r="BG202" s="95">
        <f>IF($C202 = "neg", (($D202+1) - VLOOKUP($B202,'Results-formatted 060121'!$A:BD,(BG$3+2),FALSE)), IF($C202 = "pos-neg", (3+VLOOKUP($B202,'Results-formatted 060121'!$A:BD,(BG$3+2),FALSE)), VLOOKUP($B202,'Results-formatted 060121'!$A:BD,(BG$3+2),FALSE)))</f>
        <v>4</v>
      </c>
      <c r="BH202" s="95">
        <f>IF($C202 = "neg", (($D202+1) - VLOOKUP($B202,'Results-formatted 060121'!$A:BE,(BH$3+2),FALSE)), IF($C202 = "pos-neg", (3+VLOOKUP($B202,'Results-formatted 060121'!$A:BE,(BH$3+2),FALSE)), VLOOKUP($B202,'Results-formatted 060121'!$A:BE,(BH$3+2),FALSE)))</f>
        <v>4</v>
      </c>
      <c r="BI202" s="95">
        <f>IF($C202 = "neg", (($D202+1) - VLOOKUP($B202,'Results-formatted 060121'!$A:BF,(BI$3+2),FALSE)), IF($C202 = "pos-neg", (3+VLOOKUP($B202,'Results-formatted 060121'!$A:BF,(BI$3+2),FALSE)), VLOOKUP($B202,'Results-formatted 060121'!$A:BF,(BI$3+2),FALSE)))</f>
        <v>5</v>
      </c>
      <c r="BJ202" s="95">
        <f>IF($C202 = "neg", (($D202+1) - VLOOKUP($B202,'Results-formatted 060121'!$A:BG,(BJ$3+2),FALSE)), IF($C202 = "pos-neg", (3+VLOOKUP($B202,'Results-formatted 060121'!$A:BG,(BJ$3+2),FALSE)), VLOOKUP($B202,'Results-formatted 060121'!$A:BG,(BJ$3+2),FALSE)))</f>
        <v>5</v>
      </c>
      <c r="BK202" s="95">
        <f>IF($C202 = "neg", (($D202+1) - VLOOKUP($B202,'Results-formatted 060121'!$A:BH,(BK$3+2),FALSE)), IF($C202 = "pos-neg", (3+VLOOKUP($B202,'Results-formatted 060121'!$A:BH,(BK$3+2),FALSE)), VLOOKUP($B202,'Results-formatted 060121'!$A:BH,(BK$3+2),FALSE)))</f>
        <v>5</v>
      </c>
      <c r="BL202" s="95">
        <f>IF($C202 = "neg", (($D202+1) - VLOOKUP($B202,'Results-formatted 060121'!$A:BI,(BL$3+2),FALSE)), IF($C202 = "pos-neg", (3+VLOOKUP($B202,'Results-formatted 060121'!$A:BI,(BL$3+2),FALSE)), VLOOKUP($B202,'Results-formatted 060121'!$A:BI,(BL$3+2),FALSE)))</f>
        <v>4</v>
      </c>
      <c r="BM202" s="95">
        <f>IF($C202 = "neg", (($D202+1) - VLOOKUP($B202,'Results-formatted 060121'!$A:BJ,(BM$3+2),FALSE)), IF($C202 = "pos-neg", (3+VLOOKUP($B202,'Results-formatted 060121'!$A:BJ,(BM$3+2),FALSE)), VLOOKUP($B202,'Results-formatted 060121'!$A:BJ,(BM$3+2),FALSE)))</f>
        <v>4</v>
      </c>
      <c r="BN202" s="95"/>
      <c r="BO202" s="95"/>
      <c r="BP202" s="95"/>
      <c r="BQ202" s="95"/>
      <c r="BR202" s="95"/>
      <c r="BS202" s="95"/>
      <c r="BT202" s="95"/>
      <c r="BU202" s="95"/>
      <c r="BV202" s="95"/>
      <c r="BW202" s="95"/>
      <c r="BX202" s="95"/>
      <c r="BY202" s="95"/>
      <c r="BZ202" s="95"/>
      <c r="CA202" s="95"/>
      <c r="CB202" s="95"/>
      <c r="CC202" s="95"/>
      <c r="CD202" s="98"/>
      <c r="CE202" s="25">
        <f t="shared" si="250"/>
        <v>4.2833333333333332</v>
      </c>
      <c r="CF202" s="25">
        <f t="shared" si="258"/>
        <v>0.78311993727537876</v>
      </c>
    </row>
    <row r="203" spans="2:84" ht="42" x14ac:dyDescent="0.15">
      <c r="B203" s="84" t="s">
        <v>513</v>
      </c>
      <c r="C203" s="86" t="s">
        <v>224</v>
      </c>
      <c r="D203" s="2">
        <v>5</v>
      </c>
      <c r="E203" s="15" t="s">
        <v>992</v>
      </c>
      <c r="F203" s="95">
        <f>IF($C203 = "neg", (($D203+1) - VLOOKUP($B203,'Results-formatted 060121'!$A:$AJ,(F$3+2),FALSE)), IF($C203 = "pos-neg", (3+VLOOKUP($B203,'Results-formatted 060121'!$A:$AJ,(F$3+2),FALSE)), VLOOKUP($B203,'Results-formatted 060121'!$A:$AJ,(F$3+2),FALSE)))</f>
        <v>3</v>
      </c>
      <c r="G203" s="95">
        <f>IF($C203 = "neg", (($D203+1) - VLOOKUP($B203,'Results-formatted 060121'!$A:$AJ,(G$3+2),FALSE)), IF($C203 = "pos-neg", (3+VLOOKUP($B203,'Results-formatted 060121'!$A:$AJ,(G$3+2),FALSE)), VLOOKUP($B203,'Results-formatted 060121'!$A:$AJ,(G$3+2),FALSE)))</f>
        <v>4</v>
      </c>
      <c r="H203" s="95">
        <f>IF($C203 = "neg", (($D203+1) - VLOOKUP($B203,'Results-formatted 060121'!$A:$AJ,(H$3+2),FALSE)), IF($C203 = "pos-neg", (3+VLOOKUP($B203,'Results-formatted 060121'!$A:$AJ,(H$3+2),FALSE)), VLOOKUP($B203,'Results-formatted 060121'!$A:$AJ,(H$3+2),FALSE)))</f>
        <v>4</v>
      </c>
      <c r="I203" s="95">
        <f>IF($C203 = "neg", (($D203+1) - VLOOKUP($B203,'Results-formatted 060121'!$A:$AJ,(I$3+2),FALSE)), IF($C203 = "pos-neg", (3+VLOOKUP($B203,'Results-formatted 060121'!$A:$AJ,(I$3+2),FALSE)), VLOOKUP($B203,'Results-formatted 060121'!$A:$AJ,(I$3+2),FALSE)))</f>
        <v>5</v>
      </c>
      <c r="J203" s="95">
        <f>IF($C203 = "neg", (($D203+1) - VLOOKUP($B203,'Results-formatted 060121'!$A:$AJ,(J$3+2),FALSE)), IF($C203 = "pos-neg", (3+VLOOKUP($B203,'Results-formatted 060121'!$A:$AJ,(J$3+2),FALSE)), VLOOKUP($B203,'Results-formatted 060121'!$A:$AJ,(J$3+2),FALSE)))</f>
        <v>3</v>
      </c>
      <c r="K203" s="95">
        <f>IF($C203 = "neg", (($D203+1) - VLOOKUP($B203,'Results-formatted 060121'!$A:$AJ,(K$3+2),FALSE)), IF($C203 = "pos-neg", (3+VLOOKUP($B203,'Results-formatted 060121'!$A:$AJ,(K$3+2),FALSE)), VLOOKUP($B203,'Results-formatted 060121'!$A:$AJ,(K$3+2),FALSE)))</f>
        <v>5</v>
      </c>
      <c r="L203" s="95">
        <f>IF($C203 = "neg", (($D203+1) - VLOOKUP($B203,'Results-formatted 060121'!$A:$AJ,(L$3+2),FALSE)), IF($C203 = "pos-neg", (3+VLOOKUP($B203,'Results-formatted 060121'!$A:$AJ,(L$3+2),FALSE)), VLOOKUP($B203,'Results-formatted 060121'!$A:$AJ,(L$3+2),FALSE)))</f>
        <v>4</v>
      </c>
      <c r="M203" s="95">
        <f>IF($C203 = "neg", (($D203+1) - VLOOKUP($B203,'Results-formatted 060121'!$A:$AJ,(M$3+2),FALSE)), IF($C203 = "pos-neg", (3+VLOOKUP($B203,'Results-formatted 060121'!$A:$AJ,(M$3+2),FALSE)), VLOOKUP($B203,'Results-formatted 060121'!$A:$AJ,(M$3+2),FALSE)))</f>
        <v>5</v>
      </c>
      <c r="N203" s="95">
        <f>IF($C203 = "neg", (($D203+1) - VLOOKUP($B203,'Results-formatted 060121'!$A:$AJ,(N$3+2),FALSE)), IF($C203 = "pos-neg", (3+VLOOKUP($B203,'Results-formatted 060121'!$A:$AJ,(N$3+2),FALSE)), VLOOKUP($B203,'Results-formatted 060121'!$A:$AJ,(N$3+2),FALSE)))</f>
        <v>4</v>
      </c>
      <c r="O203" s="95">
        <f>IF($C203 = "neg", (($D203+1) - VLOOKUP($B203,'Results-formatted 060121'!$A:$AJ,(O$3+2),FALSE)), IF($C203 = "pos-neg", (3+VLOOKUP($B203,'Results-formatted 060121'!$A:$AJ,(O$3+2),FALSE)), VLOOKUP($B203,'Results-formatted 060121'!$A:$AJ,(O$3+2),FALSE)))</f>
        <v>4</v>
      </c>
      <c r="P203" s="95">
        <f>IF($C203 = "neg", (($D203+1) - VLOOKUP($B203,'Results-formatted 060121'!$A:$AJ,(P$3+2),FALSE)), IF($C203 = "pos-neg", (3+VLOOKUP($B203,'Results-formatted 060121'!$A:$AJ,(P$3+2),FALSE)), VLOOKUP($B203,'Results-formatted 060121'!$A:$AJ,(P$3+2),FALSE)))</f>
        <v>5</v>
      </c>
      <c r="Q203" s="95">
        <f>IF($C203 = "neg", (($D203+1) - VLOOKUP($B203,'Results-formatted 060121'!$A:$AJ,(Q$3+2),FALSE)), IF($C203 = "pos-neg", (3+VLOOKUP($B203,'Results-formatted 060121'!$A:$AJ,(Q$3+2),FALSE)), VLOOKUP($B203,'Results-formatted 060121'!$A:$AJ,(Q$3+2),FALSE)))</f>
        <v>5</v>
      </c>
      <c r="R203" s="95">
        <f>IF($C203 = "neg", (($D203+1) - VLOOKUP($B203,'Results-formatted 060121'!$A:$AJ,(R$3+2),FALSE)), IF($C203 = "pos-neg", (3+VLOOKUP($B203,'Results-formatted 060121'!$A:$AJ,(R$3+2),FALSE)), VLOOKUP($B203,'Results-formatted 060121'!$A:$AJ,(R$3+2),FALSE)))</f>
        <v>1</v>
      </c>
      <c r="S203" s="95">
        <f>IF($C203 = "neg", (($D203+1) - VLOOKUP($B203,'Results-formatted 060121'!$A:$AJ,(S$3+2),FALSE)), IF($C203 = "pos-neg", (3+VLOOKUP($B203,'Results-formatted 060121'!$A:$AJ,(S$3+2),FALSE)), VLOOKUP($B203,'Results-formatted 060121'!$A:$AJ,(S$3+2),FALSE)))</f>
        <v>3</v>
      </c>
      <c r="T203" s="95">
        <f>IF($C203 = "neg", (($D203+1) - VLOOKUP($B203,'Results-formatted 060121'!$A:$AJ,(T$3+2),FALSE)), IF($C203 = "pos-neg", (3+VLOOKUP($B203,'Results-formatted 060121'!$A:$AJ,(T$3+2),FALSE)), VLOOKUP($B203,'Results-formatted 060121'!$A:$AJ,(T$3+2),FALSE)))</f>
        <v>4</v>
      </c>
      <c r="U203" s="95">
        <f>IF($C203 = "neg", (($D203+1) - VLOOKUP($B203,'Results-formatted 060121'!$A:$AJ,(U$3+2),FALSE)), IF($C203 = "pos-neg", (3+VLOOKUP($B203,'Results-formatted 060121'!$A:$AJ,(U$3+2),FALSE)), VLOOKUP($B203,'Results-formatted 060121'!$A:$AJ,(U$3+2),FALSE)))</f>
        <v>5</v>
      </c>
      <c r="V203" s="95">
        <f>IF($C203 = "neg", (($D203+1) - VLOOKUP($B203,'Results-formatted 060121'!$A:$AJ,(V$3+2),FALSE)), IF($C203 = "pos-neg", (3+VLOOKUP($B203,'Results-formatted 060121'!$A:$AJ,(V$3+2),FALSE)), VLOOKUP($B203,'Results-formatted 060121'!$A:$AJ,(V$3+2),FALSE)))</f>
        <v>4</v>
      </c>
      <c r="W203" s="95">
        <f>IF($C203 = "neg", (($D203+1) - VLOOKUP($B203,'Results-formatted 060121'!$A:$AJ,(W$3+2),FALSE)), IF($C203 = "pos-neg", (3+VLOOKUP($B203,'Results-formatted 060121'!$A:$AJ,(W$3+2),FALSE)), VLOOKUP($B203,'Results-formatted 060121'!$A:$AJ,(W$3+2),FALSE)))</f>
        <v>4</v>
      </c>
      <c r="X203" s="95">
        <f>IF($C203 = "neg", (($D203+1) - VLOOKUP($B203,'Results-formatted 060121'!$A:$AJ,(X$3+2),FALSE)), IF($C203 = "pos-neg", (3+VLOOKUP($B203,'Results-formatted 060121'!$A:$AJ,(X$3+2),FALSE)), VLOOKUP($B203,'Results-formatted 060121'!$A:$AJ,(X$3+2),FALSE)))</f>
        <v>4</v>
      </c>
      <c r="Y203" s="95">
        <f>IF($C203 = "neg", (($D203+1) - VLOOKUP($B203,'Results-formatted 060121'!$A:$AJ,(Y$3+2),FALSE)), IF($C203 = "pos-neg", (3+VLOOKUP($B203,'Results-formatted 060121'!$A:$AJ,(Y$3+2),FALSE)), VLOOKUP($B203,'Results-formatted 060121'!$A:$AJ,(Y$3+2),FALSE)))</f>
        <v>3</v>
      </c>
      <c r="Z203" s="95">
        <f>IF($C203 = "neg", (($D203+1) - VLOOKUP($B203,'Results-formatted 060121'!$A:$AJ,(Z$3+2),FALSE)), IF($C203 = "pos-neg", (3+VLOOKUP($B203,'Results-formatted 060121'!$A:$AJ,(Z$3+2),FALSE)), VLOOKUP($B203,'Results-formatted 060121'!$A:$AJ,(Z$3+2),FALSE)))</f>
        <v>5</v>
      </c>
      <c r="AA203" s="95">
        <f>IF($C203 = "neg", (($D203+1) - VLOOKUP($B203,'Results-formatted 060121'!$A:$AJ,(AA$3+2),FALSE)), IF($C203 = "pos-neg", (3+VLOOKUP($B203,'Results-formatted 060121'!$A:$AJ,(AA$3+2),FALSE)), VLOOKUP($B203,'Results-formatted 060121'!$A:$AJ,(AA$3+2),FALSE)))</f>
        <v>4</v>
      </c>
      <c r="AB203" s="95">
        <f>IF($C203 = "neg", (($D203+1) - VLOOKUP($B203,'Results-formatted 060121'!$A:$AJ,(AB$3+2),FALSE)), IF($C203 = "pos-neg", (3+VLOOKUP($B203,'Results-formatted 060121'!$A:$AJ,(AB$3+2),FALSE)), VLOOKUP($B203,'Results-formatted 060121'!$A:$AJ,(AB$3+2),FALSE)))</f>
        <v>4</v>
      </c>
      <c r="AC203" s="95">
        <f>IF($C203 = "neg", (($D203+1) - VLOOKUP($B203,'Results-formatted 060121'!$A:$AJ,(AC$3+2),FALSE)), IF($C203 = "pos-neg", (3+VLOOKUP($B203,'Results-formatted 060121'!$A:$AJ,(AC$3+2),FALSE)), VLOOKUP($B203,'Results-formatted 060121'!$A:$AJ,(AC$3+2),FALSE)))</f>
        <v>2</v>
      </c>
      <c r="AD203" s="95">
        <f>IF($C203 = "neg", (($D203+1) - VLOOKUP($B203,'Results-formatted 060121'!$A:$AJ,(AD$3+2),FALSE)), IF($C203 = "pos-neg", (3+VLOOKUP($B203,'Results-formatted 060121'!$A:$AJ,(AD$3+2),FALSE)), VLOOKUP($B203,'Results-formatted 060121'!$A:$AJ,(AD$3+2),FALSE)))</f>
        <v>4</v>
      </c>
      <c r="AE203" s="95">
        <f>IF($C203 = "neg", (($D203+1) - VLOOKUP($B203,'Results-formatted 060121'!$A:$AJ,(AE$3+2),FALSE)), IF($C203 = "pos-neg", (3+VLOOKUP($B203,'Results-formatted 060121'!$A:$AJ,(AE$3+2),FALSE)), VLOOKUP($B203,'Results-formatted 060121'!$A:$AJ,(AE$3+2),FALSE)))</f>
        <v>5</v>
      </c>
      <c r="AF203" s="95">
        <f>IF($C203 = "neg", (($D203+1) - VLOOKUP($B203,'Results-formatted 060121'!$A:$AJ,(AF$3+2),FALSE)), IF($C203 = "pos-neg", (3+VLOOKUP($B203,'Results-formatted 060121'!$A:$AJ,(AF$3+2),FALSE)), VLOOKUP($B203,'Results-formatted 060121'!$A:$AJ,(AF$3+2),FALSE)))</f>
        <v>4</v>
      </c>
      <c r="AG203" s="95">
        <f>IF($C203 = "neg", (($D203+1) - VLOOKUP($B203,'Results-formatted 060121'!$A:$AJ,(AG$3+2),FALSE)), IF($C203 = "pos-neg", (3+VLOOKUP($B203,'Results-formatted 060121'!$A:$AJ,(AG$3+2),FALSE)), VLOOKUP($B203,'Results-formatted 060121'!$A:$AJ,(AG$3+2),FALSE)))</f>
        <v>5</v>
      </c>
      <c r="AH203" s="95">
        <f>IF($C203 = "neg", (($D203+1) - VLOOKUP($B203,'Results-formatted 060121'!$A:$AJ,(AH$3+2),FALSE)), IF($C203 = "pos-neg", (3+VLOOKUP($B203,'Results-formatted 060121'!$A:$AJ,(AH$3+2),FALSE)), VLOOKUP($B203,'Results-formatted 060121'!$A:$AJ,(AH$3+2),FALSE)))</f>
        <v>3</v>
      </c>
      <c r="AI203" s="95">
        <f>IF($C203 = "neg", (($D203+1) - VLOOKUP($B203,'Results-formatted 060121'!$A:$AJ,(AI$3+2),FALSE)), IF($C203 = "pos-neg", (3+VLOOKUP($B203,'Results-formatted 060121'!$A:$AJ,(AI$3+2),FALSE)), VLOOKUP($B203,'Results-formatted 060121'!$A:$AJ,(AI$3+2),FALSE)))</f>
        <v>4</v>
      </c>
      <c r="AJ203" s="95">
        <f>IF($C203 = "neg", (($D203+1) - VLOOKUP($B203,'Results-formatted 060121'!$A:$AJ,(AJ$3+2),FALSE)), IF($C203 = "pos-neg", (3+VLOOKUP($B203,'Results-formatted 060121'!$A:$AJ,(AJ$3+2),FALSE)), VLOOKUP($B203,'Results-formatted 060121'!$A:$AJ,(AJ$3+2),FALSE)))</f>
        <v>5</v>
      </c>
      <c r="AK203" s="95">
        <f>IF($C203 = "neg", (($D203+1) - VLOOKUP($B203,'Results-formatted 060121'!$A:$AJ,(AK$3+2),FALSE)), IF($C203 = "pos-neg", (3+VLOOKUP($B203,'Results-formatted 060121'!$A:$AJ,(AK$3+2),FALSE)), VLOOKUP($B203,'Results-formatted 060121'!$A:$AJ,(AK$3+2),FALSE)))</f>
        <v>4</v>
      </c>
      <c r="AL203" s="95">
        <f>IF($C203 = "neg", (($D203+1) - VLOOKUP($B203,'Results-formatted 060121'!$A:$AJ,(AL$3+2),FALSE)), IF($C203 = "pos-neg", (3+VLOOKUP($B203,'Results-formatted 060121'!$A:$AJ,(AL$3+2),FALSE)), VLOOKUP($B203,'Results-formatted 060121'!$A:$AJ,(AL$3+2),FALSE)))</f>
        <v>4</v>
      </c>
      <c r="AM203" s="95">
        <f>IF($C203 = "neg", (($D203+1) - VLOOKUP($B203,'Results-formatted 060121'!$A:AJ,(AM$3+2),FALSE)), IF($C203 = "pos-neg", (3+VLOOKUP($B203,'Results-formatted 060121'!$A:AJ,(AM$3+2),FALSE)), VLOOKUP($B203,'Results-formatted 060121'!$A:AJ,(AM$3+2),FALSE)))</f>
        <v>5</v>
      </c>
      <c r="AN203" s="95">
        <f>IF($C203 = "neg", (($D203+1) - VLOOKUP($B203,'Results-formatted 060121'!$A:AK,(AN$3+2),FALSE)), IF($C203 = "pos-neg", (3+VLOOKUP($B203,'Results-formatted 060121'!$A:AK,(AN$3+2),FALSE)), VLOOKUP($B203,'Results-formatted 060121'!$A:AK,(AN$3+2),FALSE)))</f>
        <v>3</v>
      </c>
      <c r="AO203" s="95">
        <f>IF($C203 = "neg", (($D203+1) - VLOOKUP($B203,'Results-formatted 060121'!$A:AL,(AO$3+2),FALSE)), IF($C203 = "pos-neg", (3+VLOOKUP($B203,'Results-formatted 060121'!$A:AL,(AO$3+2),FALSE)), VLOOKUP($B203,'Results-formatted 060121'!$A:AL,(AO$3+2),FALSE)))</f>
        <v>4</v>
      </c>
      <c r="AP203" s="95">
        <f>IF($C203 = "neg", (($D203+1) - VLOOKUP($B203,'Results-formatted 060121'!$A:AM,(AP$3+2),FALSE)), IF($C203 = "pos-neg", (3+VLOOKUP($B203,'Results-formatted 060121'!$A:AM,(AP$3+2),FALSE)), VLOOKUP($B203,'Results-formatted 060121'!$A:AM,(AP$3+2),FALSE)))</f>
        <v>4</v>
      </c>
      <c r="AQ203" s="95">
        <f>IF($C203 = "neg", (($D203+1) - VLOOKUP($B203,'Results-formatted 060121'!$A:AN,(AQ$3+2),FALSE)), IF($C203 = "pos-neg", (3+VLOOKUP($B203,'Results-formatted 060121'!$A:AN,(AQ$3+2),FALSE)), VLOOKUP($B203,'Results-formatted 060121'!$A:AN,(AQ$3+2),FALSE)))</f>
        <v>5</v>
      </c>
      <c r="AR203" s="95">
        <f>IF($C203 = "neg", (($D203+1) - VLOOKUP($B203,'Results-formatted 060121'!$A:AO,(AR$3+2),FALSE)), IF($C203 = "pos-neg", (3+VLOOKUP($B203,'Results-formatted 060121'!$A:AO,(AR$3+2),FALSE)), VLOOKUP($B203,'Results-formatted 060121'!$A:AO,(AR$3+2),FALSE)))</f>
        <v>5</v>
      </c>
      <c r="AS203" s="95">
        <f>IF($C203 = "neg", (($D203+1) - VLOOKUP($B203,'Results-formatted 060121'!$A:AP,(AS$3+2),FALSE)), IF($C203 = "pos-neg", (3+VLOOKUP($B203,'Results-formatted 060121'!$A:AP,(AS$3+2),FALSE)), VLOOKUP($B203,'Results-formatted 060121'!$A:AP,(AS$3+2),FALSE)))</f>
        <v>5</v>
      </c>
      <c r="AT203" s="95">
        <f>IF($C203 = "neg", (($D203+1) - VLOOKUP($B203,'Results-formatted 060121'!$A:AQ,(AT$3+2),FALSE)), IF($C203 = "pos-neg", (3+VLOOKUP($B203,'Results-formatted 060121'!$A:AQ,(AT$3+2),FALSE)), VLOOKUP($B203,'Results-formatted 060121'!$A:AQ,(AT$3+2),FALSE)))</f>
        <v>5</v>
      </c>
      <c r="AU203" s="95">
        <f>IF($C203 = "neg", (($D203+1) - VLOOKUP($B203,'Results-formatted 060121'!$A:AR,(AU$3+2),FALSE)), IF($C203 = "pos-neg", (3+VLOOKUP($B203,'Results-formatted 060121'!$A:AR,(AU$3+2),FALSE)), VLOOKUP($B203,'Results-formatted 060121'!$A:AR,(AU$3+2),FALSE)))</f>
        <v>4</v>
      </c>
      <c r="AV203" s="95">
        <f>IF($C203 = "neg", (($D203+1) - VLOOKUP($B203,'Results-formatted 060121'!$A:AS,(AV$3+2),FALSE)), IF($C203 = "pos-neg", (3+VLOOKUP($B203,'Results-formatted 060121'!$A:AS,(AV$3+2),FALSE)), VLOOKUP($B203,'Results-formatted 060121'!$A:AS,(AV$3+2),FALSE)))</f>
        <v>4</v>
      </c>
      <c r="AW203" s="95">
        <f>IF($C203 = "neg", (($D203+1) - VLOOKUP($B203,'Results-formatted 060121'!$A:AT,(AW$3+2),FALSE)), IF($C203 = "pos-neg", (3+VLOOKUP($B203,'Results-formatted 060121'!$A:AT,(AW$3+2),FALSE)), VLOOKUP($B203,'Results-formatted 060121'!$A:AT,(AW$3+2),FALSE)))</f>
        <v>4</v>
      </c>
      <c r="AX203" s="95">
        <f>IF($C203 = "neg", (($D203+1) - VLOOKUP($B203,'Results-formatted 060121'!$A:AU,(AX$3+2),FALSE)), IF($C203 = "pos-neg", (3+VLOOKUP($B203,'Results-formatted 060121'!$A:AU,(AX$3+2),FALSE)), VLOOKUP($B203,'Results-formatted 060121'!$A:AU,(AX$3+2),FALSE)))</f>
        <v>4</v>
      </c>
      <c r="AY203" s="95">
        <f>IF($C203 = "neg", (($D203+1) - VLOOKUP($B203,'Results-formatted 060121'!$A:AV,(AY$3+2),FALSE)), IF($C203 = "pos-neg", (3+VLOOKUP($B203,'Results-formatted 060121'!$A:AV,(AY$3+2),FALSE)), VLOOKUP($B203,'Results-formatted 060121'!$A:AV,(AY$3+2),FALSE)))</f>
        <v>3</v>
      </c>
      <c r="AZ203" s="95">
        <f>IF($C203 = "neg", (($D203+1) - VLOOKUP($B203,'Results-formatted 060121'!$A:AW,(AZ$3+2),FALSE)), IF($C203 = "pos-neg", (3+VLOOKUP($B203,'Results-formatted 060121'!$A:AW,(AZ$3+2),FALSE)), VLOOKUP($B203,'Results-formatted 060121'!$A:AW,(AZ$3+2),FALSE)))</f>
        <v>5</v>
      </c>
      <c r="BA203" s="95">
        <f>IF($C203 = "neg", (($D203+1) - VLOOKUP($B203,'Results-formatted 060121'!$A:AX,(BA$3+2),FALSE)), IF($C203 = "pos-neg", (3+VLOOKUP($B203,'Results-formatted 060121'!$A:AX,(BA$3+2),FALSE)), VLOOKUP($B203,'Results-formatted 060121'!$A:AX,(BA$3+2),FALSE)))</f>
        <v>5</v>
      </c>
      <c r="BB203" s="95">
        <f>IF($C203 = "neg", (($D203+1) - VLOOKUP($B203,'Results-formatted 060121'!$A:AY,(BB$3+2),FALSE)), IF($C203 = "pos-neg", (3+VLOOKUP($B203,'Results-formatted 060121'!$A:AY,(BB$3+2),FALSE)), VLOOKUP($B203,'Results-formatted 060121'!$A:AY,(BB$3+2),FALSE)))</f>
        <v>4</v>
      </c>
      <c r="BC203" s="95">
        <f>IF($C203 = "neg", (($D203+1) - VLOOKUP($B203,'Results-formatted 060121'!$A:AZ,(BC$3+2),FALSE)), IF($C203 = "pos-neg", (3+VLOOKUP($B203,'Results-formatted 060121'!$A:AZ,(BC$3+2),FALSE)), VLOOKUP($B203,'Results-formatted 060121'!$A:AZ,(BC$3+2),FALSE)))</f>
        <v>3</v>
      </c>
      <c r="BD203" s="95">
        <f>IF($C203 = "neg", (($D203+1) - VLOOKUP($B203,'Results-formatted 060121'!$A:BA,(BD$3+2),FALSE)), IF($C203 = "pos-neg", (3+VLOOKUP($B203,'Results-formatted 060121'!$A:BA,(BD$3+2),FALSE)), VLOOKUP($B203,'Results-formatted 060121'!$A:BA,(BD$3+2),FALSE)))</f>
        <v>4</v>
      </c>
      <c r="BE203" s="95">
        <f>IF($C203 = "neg", (($D203+1) - VLOOKUP($B203,'Results-formatted 060121'!$A:BB,(BE$3+2),FALSE)), IF($C203 = "pos-neg", (3+VLOOKUP($B203,'Results-formatted 060121'!$A:BB,(BE$3+2),FALSE)), VLOOKUP($B203,'Results-formatted 060121'!$A:BB,(BE$3+2),FALSE)))</f>
        <v>4</v>
      </c>
      <c r="BF203" s="95">
        <f>IF($C203 = "neg", (($D203+1) - VLOOKUP($B203,'Results-formatted 060121'!$A:BC,(BF$3+2),FALSE)), IF($C203 = "pos-neg", (3+VLOOKUP($B203,'Results-formatted 060121'!$A:BC,(BF$3+2),FALSE)), VLOOKUP($B203,'Results-formatted 060121'!$A:BC,(BF$3+2),FALSE)))</f>
        <v>4</v>
      </c>
      <c r="BG203" s="95">
        <f>IF($C203 = "neg", (($D203+1) - VLOOKUP($B203,'Results-formatted 060121'!$A:BD,(BG$3+2),FALSE)), IF($C203 = "pos-neg", (3+VLOOKUP($B203,'Results-formatted 060121'!$A:BD,(BG$3+2),FALSE)), VLOOKUP($B203,'Results-formatted 060121'!$A:BD,(BG$3+2),FALSE)))</f>
        <v>4</v>
      </c>
      <c r="BH203" s="95">
        <f>IF($C203 = "neg", (($D203+1) - VLOOKUP($B203,'Results-formatted 060121'!$A:BE,(BH$3+2),FALSE)), IF($C203 = "pos-neg", (3+VLOOKUP($B203,'Results-formatted 060121'!$A:BE,(BH$3+2),FALSE)), VLOOKUP($B203,'Results-formatted 060121'!$A:BE,(BH$3+2),FALSE)))</f>
        <v>2</v>
      </c>
      <c r="BI203" s="95">
        <f>IF($C203 = "neg", (($D203+1) - VLOOKUP($B203,'Results-formatted 060121'!$A:BF,(BI$3+2),FALSE)), IF($C203 = "pos-neg", (3+VLOOKUP($B203,'Results-formatted 060121'!$A:BF,(BI$3+2),FALSE)), VLOOKUP($B203,'Results-formatted 060121'!$A:BF,(BI$3+2),FALSE)))</f>
        <v>4</v>
      </c>
      <c r="BJ203" s="95">
        <f>IF($C203 = "neg", (($D203+1) - VLOOKUP($B203,'Results-formatted 060121'!$A:BG,(BJ$3+2),FALSE)), IF($C203 = "pos-neg", (3+VLOOKUP($B203,'Results-formatted 060121'!$A:BG,(BJ$3+2),FALSE)), VLOOKUP($B203,'Results-formatted 060121'!$A:BG,(BJ$3+2),FALSE)))</f>
        <v>4</v>
      </c>
      <c r="BK203" s="95">
        <f>IF($C203 = "neg", (($D203+1) - VLOOKUP($B203,'Results-formatted 060121'!$A:BH,(BK$3+2),FALSE)), IF($C203 = "pos-neg", (3+VLOOKUP($B203,'Results-formatted 060121'!$A:BH,(BK$3+2),FALSE)), VLOOKUP($B203,'Results-formatted 060121'!$A:BH,(BK$3+2),FALSE)))</f>
        <v>5</v>
      </c>
      <c r="BL203" s="95">
        <f>IF($C203 = "neg", (($D203+1) - VLOOKUP($B203,'Results-formatted 060121'!$A:BI,(BL$3+2),FALSE)), IF($C203 = "pos-neg", (3+VLOOKUP($B203,'Results-formatted 060121'!$A:BI,(BL$3+2),FALSE)), VLOOKUP($B203,'Results-formatted 060121'!$A:BI,(BL$3+2),FALSE)))</f>
        <v>4</v>
      </c>
      <c r="BM203" s="95">
        <f>IF($C203 = "neg", (($D203+1) - VLOOKUP($B203,'Results-formatted 060121'!$A:BJ,(BM$3+2),FALSE)), IF($C203 = "pos-neg", (3+VLOOKUP($B203,'Results-formatted 060121'!$A:BJ,(BM$3+2),FALSE)), VLOOKUP($B203,'Results-formatted 060121'!$A:BJ,(BM$3+2),FALSE)))</f>
        <v>4</v>
      </c>
      <c r="BN203" s="95"/>
      <c r="BO203" s="95"/>
      <c r="BP203" s="95"/>
      <c r="BQ203" s="95"/>
      <c r="BR203" s="95"/>
      <c r="BS203" s="95"/>
      <c r="BT203" s="95"/>
      <c r="BU203" s="95"/>
      <c r="BV203" s="95"/>
      <c r="BW203" s="95"/>
      <c r="BX203" s="95"/>
      <c r="BY203" s="95"/>
      <c r="BZ203" s="95"/>
      <c r="CA203" s="95"/>
      <c r="CB203" s="95"/>
      <c r="CC203" s="95"/>
      <c r="CD203" s="98"/>
      <c r="CE203" s="25">
        <f t="shared" si="250"/>
        <v>4.05</v>
      </c>
      <c r="CF203" s="25">
        <f t="shared" si="258"/>
        <v>0.85221545775741381</v>
      </c>
    </row>
    <row r="204" spans="2:84" ht="17" x14ac:dyDescent="0.15">
      <c r="B204" s="84"/>
      <c r="E204" s="18" t="s">
        <v>113</v>
      </c>
      <c r="F204" s="34"/>
      <c r="G204" s="34"/>
      <c r="H204" s="34">
        <f t="shared" ref="H204" si="319">IF(ISNUMBER(H205),AVERAGE(H205:H219),"")</f>
        <v>3.9333333333333331</v>
      </c>
      <c r="I204" s="34">
        <f t="shared" ref="I204" si="320">IF(ISNUMBER(I205),AVERAGE(I205:I219),"")</f>
        <v>4.0666666666666664</v>
      </c>
      <c r="J204" s="34"/>
      <c r="K204" s="34">
        <f t="shared" ref="K204" si="321">IF(ISNUMBER(K205),AVERAGE(K205:K219),"")</f>
        <v>4.8666666666666663</v>
      </c>
      <c r="L204" s="34">
        <f t="shared" ref="L204" si="322">IF(ISNUMBER(L205),AVERAGE(L205:L219),"")</f>
        <v>3.5333333333333332</v>
      </c>
      <c r="M204" s="34">
        <f t="shared" ref="M204" si="323">IF(ISNUMBER(M205),AVERAGE(M205:M219),"")</f>
        <v>3.8666666666666667</v>
      </c>
      <c r="N204" s="34"/>
      <c r="O204" s="34">
        <f t="shared" ref="O204" si="324">IF(ISNUMBER(O205),AVERAGE(O205:O219),"")</f>
        <v>4.666666666666667</v>
      </c>
      <c r="P204" s="34">
        <f t="shared" ref="P204" si="325">IF(ISNUMBER(P205),AVERAGE(P205:P219),"")</f>
        <v>3.3333333333333335</v>
      </c>
      <c r="Q204" s="34">
        <f t="shared" ref="Q204" si="326">IF(ISNUMBER(Q205),AVERAGE(Q205:Q219),"")</f>
        <v>5</v>
      </c>
      <c r="R204" s="34">
        <f t="shared" ref="R204" si="327">IF(ISNUMBER(R205),AVERAGE(R205:R219),"")</f>
        <v>4.333333333333333</v>
      </c>
      <c r="S204" s="34">
        <f t="shared" ref="S204" si="328">IF(ISNUMBER(S205),AVERAGE(S205:S219),"")</f>
        <v>4.0666666666666664</v>
      </c>
      <c r="T204" s="34">
        <f t="shared" ref="T204" si="329">IF(ISNUMBER(T205),AVERAGE(T205:T219),"")</f>
        <v>4.5999999999999996</v>
      </c>
      <c r="U204" s="34">
        <f t="shared" ref="U204" si="330">IF(ISNUMBER(U205),AVERAGE(U205:U219),"")</f>
        <v>5</v>
      </c>
      <c r="V204" s="34">
        <f t="shared" ref="V204" si="331">IF(ISNUMBER(V205),AVERAGE(V205:V219),"")</f>
        <v>3.3333333333333335</v>
      </c>
      <c r="W204" s="34">
        <f t="shared" ref="W204" si="332">IF(ISNUMBER(W205),AVERAGE(W205:W219),"")</f>
        <v>3.5333333333333332</v>
      </c>
      <c r="X204" s="34">
        <f t="shared" ref="X204" si="333">IF(ISNUMBER(X205),AVERAGE(X205:X219),"")</f>
        <v>3.8</v>
      </c>
      <c r="Y204" s="34">
        <f t="shared" ref="Y204" si="334">IF(ISNUMBER(Y205),AVERAGE(Y205:Y219),"")</f>
        <v>4.1333333333333337</v>
      </c>
      <c r="Z204" s="34">
        <f t="shared" ref="Z204" si="335">IF(ISNUMBER(Z205),AVERAGE(Z205:Z219),"")</f>
        <v>3.0666666666666669</v>
      </c>
      <c r="AA204" s="34">
        <f t="shared" ref="AA204" si="336">IF(ISNUMBER(AA205),AVERAGE(AA205:AA219),"")</f>
        <v>4</v>
      </c>
      <c r="AB204" s="34">
        <f t="shared" ref="AB204" si="337">IF(ISNUMBER(AB205),AVERAGE(AB205:AB219),"")</f>
        <v>2.0666666666666669</v>
      </c>
      <c r="AC204" s="34">
        <f t="shared" ref="AC204" si="338">IF(ISNUMBER(AC205),AVERAGE(AC205:AC219),"")</f>
        <v>2.5333333333333332</v>
      </c>
      <c r="AD204" s="34">
        <f t="shared" ref="AD204" si="339">IF(ISNUMBER(AD205),AVERAGE(AD205:AD219),"")</f>
        <v>3.7333333333333334</v>
      </c>
      <c r="AE204" s="34">
        <f t="shared" ref="AE204" si="340">IF(ISNUMBER(AE205),AVERAGE(AE205:AE219),"")</f>
        <v>4.5333333333333332</v>
      </c>
      <c r="AF204" s="34">
        <f t="shared" ref="AF204" si="341">IF(ISNUMBER(AF205),AVERAGE(AF205:AF219),"")</f>
        <v>3.8</v>
      </c>
      <c r="AG204" s="34">
        <f t="shared" ref="AG204" si="342">IF(ISNUMBER(AG205),AVERAGE(AG205:AG219),"")</f>
        <v>4.666666666666667</v>
      </c>
      <c r="AH204" s="34">
        <f t="shared" ref="AH204" si="343">IF(ISNUMBER(AH205),AVERAGE(AH205:AH219),"")</f>
        <v>3.8</v>
      </c>
      <c r="AI204" s="34">
        <f t="shared" ref="AI204" si="344">IF(ISNUMBER(AI205),AVERAGE(AI205:AI219),"")</f>
        <v>4.0666666666666664</v>
      </c>
      <c r="AJ204" s="34">
        <f t="shared" ref="AJ204" si="345">IF(ISNUMBER(AJ205),AVERAGE(AJ205:AJ219),"")</f>
        <v>5</v>
      </c>
      <c r="AK204" s="34"/>
      <c r="AL204" s="34">
        <f t="shared" ref="AL204" si="346">IF(ISNUMBER(AL205),AVERAGE(AL205:AL219),"")</f>
        <v>3.6666666666666665</v>
      </c>
      <c r="AM204" s="34">
        <f t="shared" ref="AM204:BM204" si="347">IF(ISNUMBER(AM205),AVERAGE(AM205:AM219),"")</f>
        <v>4.7333333333333334</v>
      </c>
      <c r="AN204" s="34">
        <f t="shared" si="347"/>
        <v>3.7333333333333334</v>
      </c>
      <c r="AO204" s="34">
        <f t="shared" si="347"/>
        <v>4.5333333333333332</v>
      </c>
      <c r="AP204" s="34">
        <f t="shared" si="347"/>
        <v>4.2666666666666666</v>
      </c>
      <c r="AQ204" s="34">
        <f t="shared" si="347"/>
        <v>3.7333333333333334</v>
      </c>
      <c r="AR204" s="34">
        <f t="shared" si="347"/>
        <v>4.8</v>
      </c>
      <c r="AS204" s="34">
        <f t="shared" si="347"/>
        <v>3.7333333333333334</v>
      </c>
      <c r="AT204" s="34">
        <f t="shared" si="347"/>
        <v>4.8666666666666663</v>
      </c>
      <c r="AU204" s="34">
        <f t="shared" si="347"/>
        <v>4.2</v>
      </c>
      <c r="AV204" s="34">
        <f t="shared" si="347"/>
        <v>3.9333333333333331</v>
      </c>
      <c r="AW204" s="34">
        <f t="shared" si="347"/>
        <v>2.8</v>
      </c>
      <c r="AX204" s="34">
        <f t="shared" si="347"/>
        <v>1.8</v>
      </c>
      <c r="AY204" s="34">
        <f t="shared" si="347"/>
        <v>4</v>
      </c>
      <c r="AZ204" s="34">
        <f t="shared" si="347"/>
        <v>4.8666666666666663</v>
      </c>
      <c r="BA204" s="34">
        <f t="shared" si="347"/>
        <v>3.8666666666666667</v>
      </c>
      <c r="BB204" s="34">
        <f t="shared" si="347"/>
        <v>4.9333333333333336</v>
      </c>
      <c r="BC204" s="34">
        <f t="shared" si="347"/>
        <v>3.6</v>
      </c>
      <c r="BD204" s="34">
        <f t="shared" si="347"/>
        <v>3.8</v>
      </c>
      <c r="BE204" s="34">
        <f t="shared" si="347"/>
        <v>4.0666666666666664</v>
      </c>
      <c r="BF204" s="34">
        <f t="shared" si="347"/>
        <v>3.6666666666666665</v>
      </c>
      <c r="BG204" s="34">
        <f t="shared" si="347"/>
        <v>2.8666666666666667</v>
      </c>
      <c r="BH204" s="34">
        <f t="shared" si="347"/>
        <v>3.3333333333333335</v>
      </c>
      <c r="BI204" s="34">
        <f t="shared" si="347"/>
        <v>4.333333333333333</v>
      </c>
      <c r="BJ204" s="34">
        <f t="shared" si="347"/>
        <v>3.5333333333333332</v>
      </c>
      <c r="BK204" s="34">
        <f t="shared" si="347"/>
        <v>3.3333333333333335</v>
      </c>
      <c r="BL204" s="34">
        <f t="shared" si="347"/>
        <v>3.8</v>
      </c>
      <c r="BM204" s="34">
        <f t="shared" si="347"/>
        <v>3.7333333333333334</v>
      </c>
      <c r="BN204" s="34"/>
      <c r="BO204" s="34"/>
      <c r="BP204" s="34"/>
      <c r="BQ204" s="34"/>
      <c r="BR204" s="34"/>
      <c r="BS204" s="34"/>
      <c r="BT204" s="34"/>
      <c r="BU204" s="34"/>
      <c r="BV204" s="34"/>
      <c r="BW204" s="34"/>
      <c r="BX204" s="34"/>
      <c r="BY204" s="34"/>
      <c r="BZ204" s="34"/>
      <c r="CA204" s="34"/>
      <c r="CB204" s="34"/>
      <c r="CC204" s="34"/>
      <c r="CD204" s="34" t="str">
        <f t="shared" ref="CD204" si="348">IF(ISNUMBER(CD205),AVERAGE(CD205:CD219),"")</f>
        <v/>
      </c>
      <c r="CE204" s="34">
        <f t="shared" si="250"/>
        <v>3.9248484848484861</v>
      </c>
      <c r="CF204" s="34">
        <f t="shared" si="258"/>
        <v>0.70600651035766648</v>
      </c>
    </row>
    <row r="205" spans="2:84" ht="42" x14ac:dyDescent="0.15">
      <c r="B205" s="84" t="s">
        <v>514</v>
      </c>
      <c r="C205" s="86" t="s">
        <v>224</v>
      </c>
      <c r="D205" s="2">
        <v>5</v>
      </c>
      <c r="E205" s="15" t="s">
        <v>993</v>
      </c>
      <c r="F205" s="95">
        <f>IF($C205 = "neg", (($D205+1) - VLOOKUP($B205,'Results-formatted 060121'!$A:$AJ,(F$3+2),FALSE)), IF($C205 = "pos-neg", (3+VLOOKUP($B205,'Results-formatted 060121'!$A:$AJ,(F$3+2),FALSE)), VLOOKUP($B205,'Results-formatted 060121'!$A:$AJ,(F$3+2),FALSE)))</f>
        <v>3</v>
      </c>
      <c r="G205" s="95">
        <f>IF($C205 = "neg", (($D205+1) - VLOOKUP($B205,'Results-formatted 060121'!$A:$AJ,(G$3+2),FALSE)), IF($C205 = "pos-neg", (3+VLOOKUP($B205,'Results-formatted 060121'!$A:$AJ,(G$3+2),FALSE)), VLOOKUP($B205,'Results-formatted 060121'!$A:$AJ,(G$3+2),FALSE)))</f>
        <v>4</v>
      </c>
      <c r="H205" s="95">
        <f>IF($C205 = "neg", (($D205+1) - VLOOKUP($B205,'Results-formatted 060121'!$A:$AJ,(H$3+2),FALSE)), IF($C205 = "pos-neg", (3+VLOOKUP($B205,'Results-formatted 060121'!$A:$AJ,(H$3+2),FALSE)), VLOOKUP($B205,'Results-formatted 060121'!$A:$AJ,(H$3+2),FALSE)))</f>
        <v>5</v>
      </c>
      <c r="I205" s="95">
        <f>IF($C205 = "neg", (($D205+1) - VLOOKUP($B205,'Results-formatted 060121'!$A:$AJ,(I$3+2),FALSE)), IF($C205 = "pos-neg", (3+VLOOKUP($B205,'Results-formatted 060121'!$A:$AJ,(I$3+2),FALSE)), VLOOKUP($B205,'Results-formatted 060121'!$A:$AJ,(I$3+2),FALSE)))</f>
        <v>5</v>
      </c>
      <c r="J205" s="95">
        <f>IF($C205 = "neg", (($D205+1) - VLOOKUP($B205,'Results-formatted 060121'!$A:$AJ,(J$3+2),FALSE)), IF($C205 = "pos-neg", (3+VLOOKUP($B205,'Results-formatted 060121'!$A:$AJ,(J$3+2),FALSE)), VLOOKUP($B205,'Results-formatted 060121'!$A:$AJ,(J$3+2),FALSE)))</f>
        <v>3</v>
      </c>
      <c r="K205" s="95">
        <f>IF($C205 = "neg", (($D205+1) - VLOOKUP($B205,'Results-formatted 060121'!$A:$AJ,(K$3+2),FALSE)), IF($C205 = "pos-neg", (3+VLOOKUP($B205,'Results-formatted 060121'!$A:$AJ,(K$3+2),FALSE)), VLOOKUP($B205,'Results-formatted 060121'!$A:$AJ,(K$3+2),FALSE)))</f>
        <v>5</v>
      </c>
      <c r="L205" s="95">
        <f>IF($C205 = "neg", (($D205+1) - VLOOKUP($B205,'Results-formatted 060121'!$A:$AJ,(L$3+2),FALSE)), IF($C205 = "pos-neg", (3+VLOOKUP($B205,'Results-formatted 060121'!$A:$AJ,(L$3+2),FALSE)), VLOOKUP($B205,'Results-formatted 060121'!$A:$AJ,(L$3+2),FALSE)))</f>
        <v>3</v>
      </c>
      <c r="M205" s="95">
        <f>IF($C205 = "neg", (($D205+1) - VLOOKUP($B205,'Results-formatted 060121'!$A:$AJ,(M$3+2),FALSE)), IF($C205 = "pos-neg", (3+VLOOKUP($B205,'Results-formatted 060121'!$A:$AJ,(M$3+2),FALSE)), VLOOKUP($B205,'Results-formatted 060121'!$A:$AJ,(M$3+2),FALSE)))</f>
        <v>4</v>
      </c>
      <c r="N205" s="95">
        <f>IF($C205 = "neg", (($D205+1) - VLOOKUP($B205,'Results-formatted 060121'!$A:$AJ,(N$3+2),FALSE)), IF($C205 = "pos-neg", (3+VLOOKUP($B205,'Results-formatted 060121'!$A:$AJ,(N$3+2),FALSE)), VLOOKUP($B205,'Results-formatted 060121'!$A:$AJ,(N$3+2),FALSE)))</f>
        <v>4</v>
      </c>
      <c r="O205" s="95">
        <f>IF($C205 = "neg", (($D205+1) - VLOOKUP($B205,'Results-formatted 060121'!$A:$AJ,(O$3+2),FALSE)), IF($C205 = "pos-neg", (3+VLOOKUP($B205,'Results-formatted 060121'!$A:$AJ,(O$3+2),FALSE)), VLOOKUP($B205,'Results-formatted 060121'!$A:$AJ,(O$3+2),FALSE)))</f>
        <v>4</v>
      </c>
      <c r="P205" s="95">
        <f>IF($C205 = "neg", (($D205+1) - VLOOKUP($B205,'Results-formatted 060121'!$A:$AJ,(P$3+2),FALSE)), IF($C205 = "pos-neg", (3+VLOOKUP($B205,'Results-formatted 060121'!$A:$AJ,(P$3+2),FALSE)), VLOOKUP($B205,'Results-formatted 060121'!$A:$AJ,(P$3+2),FALSE)))</f>
        <v>3</v>
      </c>
      <c r="Q205" s="95">
        <f>IF($C205 = "neg", (($D205+1) - VLOOKUP($B205,'Results-formatted 060121'!$A:$AJ,(Q$3+2),FALSE)), IF($C205 = "pos-neg", (3+VLOOKUP($B205,'Results-formatted 060121'!$A:$AJ,(Q$3+2),FALSE)), VLOOKUP($B205,'Results-formatted 060121'!$A:$AJ,(Q$3+2),FALSE)))</f>
        <v>5</v>
      </c>
      <c r="R205" s="95">
        <f>IF($C205 = "neg", (($D205+1) - VLOOKUP($B205,'Results-formatted 060121'!$A:$AJ,(R$3+2),FALSE)), IF($C205 = "pos-neg", (3+VLOOKUP($B205,'Results-formatted 060121'!$A:$AJ,(R$3+2),FALSE)), VLOOKUP($B205,'Results-formatted 060121'!$A:$AJ,(R$3+2),FALSE)))</f>
        <v>5</v>
      </c>
      <c r="S205" s="95">
        <f>IF($C205 = "neg", (($D205+1) - VLOOKUP($B205,'Results-formatted 060121'!$A:$AJ,(S$3+2),FALSE)), IF($C205 = "pos-neg", (3+VLOOKUP($B205,'Results-formatted 060121'!$A:$AJ,(S$3+2),FALSE)), VLOOKUP($B205,'Results-formatted 060121'!$A:$AJ,(S$3+2),FALSE)))</f>
        <v>4</v>
      </c>
      <c r="T205" s="95">
        <f>IF($C205 = "neg", (($D205+1) - VLOOKUP($B205,'Results-formatted 060121'!$A:$AJ,(T$3+2),FALSE)), IF($C205 = "pos-neg", (3+VLOOKUP($B205,'Results-formatted 060121'!$A:$AJ,(T$3+2),FALSE)), VLOOKUP($B205,'Results-formatted 060121'!$A:$AJ,(T$3+2),FALSE)))</f>
        <v>5</v>
      </c>
      <c r="U205" s="95">
        <f>IF($C205 = "neg", (($D205+1) - VLOOKUP($B205,'Results-formatted 060121'!$A:$AJ,(U$3+2),FALSE)), IF($C205 = "pos-neg", (3+VLOOKUP($B205,'Results-formatted 060121'!$A:$AJ,(U$3+2),FALSE)), VLOOKUP($B205,'Results-formatted 060121'!$A:$AJ,(U$3+2),FALSE)))</f>
        <v>5</v>
      </c>
      <c r="V205" s="95">
        <f>IF($C205 = "neg", (($D205+1) - VLOOKUP($B205,'Results-formatted 060121'!$A:$AJ,(V$3+2),FALSE)), IF($C205 = "pos-neg", (3+VLOOKUP($B205,'Results-formatted 060121'!$A:$AJ,(V$3+2),FALSE)), VLOOKUP($B205,'Results-formatted 060121'!$A:$AJ,(V$3+2),FALSE)))</f>
        <v>3</v>
      </c>
      <c r="W205" s="95">
        <f>IF($C205 = "neg", (($D205+1) - VLOOKUP($B205,'Results-formatted 060121'!$A:$AJ,(W$3+2),FALSE)), IF($C205 = "pos-neg", (3+VLOOKUP($B205,'Results-formatted 060121'!$A:$AJ,(W$3+2),FALSE)), VLOOKUP($B205,'Results-formatted 060121'!$A:$AJ,(W$3+2),FALSE)))</f>
        <v>4</v>
      </c>
      <c r="X205" s="95">
        <f>IF($C205 = "neg", (($D205+1) - VLOOKUP($B205,'Results-formatted 060121'!$A:$AJ,(X$3+2),FALSE)), IF($C205 = "pos-neg", (3+VLOOKUP($B205,'Results-formatted 060121'!$A:$AJ,(X$3+2),FALSE)), VLOOKUP($B205,'Results-formatted 060121'!$A:$AJ,(X$3+2),FALSE)))</f>
        <v>4</v>
      </c>
      <c r="Y205" s="95">
        <f>IF($C205 = "neg", (($D205+1) - VLOOKUP($B205,'Results-formatted 060121'!$A:$AJ,(Y$3+2),FALSE)), IF($C205 = "pos-neg", (3+VLOOKUP($B205,'Results-formatted 060121'!$A:$AJ,(Y$3+2),FALSE)), VLOOKUP($B205,'Results-formatted 060121'!$A:$AJ,(Y$3+2),FALSE)))</f>
        <v>4</v>
      </c>
      <c r="Z205" s="95">
        <f>IF($C205 = "neg", (($D205+1) - VLOOKUP($B205,'Results-formatted 060121'!$A:$AJ,(Z$3+2),FALSE)), IF($C205 = "pos-neg", (3+VLOOKUP($B205,'Results-formatted 060121'!$A:$AJ,(Z$3+2),FALSE)), VLOOKUP($B205,'Results-formatted 060121'!$A:$AJ,(Z$3+2),FALSE)))</f>
        <v>3</v>
      </c>
      <c r="AA205" s="95">
        <f>IF($C205 = "neg", (($D205+1) - VLOOKUP($B205,'Results-formatted 060121'!$A:$AJ,(AA$3+2),FALSE)), IF($C205 = "pos-neg", (3+VLOOKUP($B205,'Results-formatted 060121'!$A:$AJ,(AA$3+2),FALSE)), VLOOKUP($B205,'Results-formatted 060121'!$A:$AJ,(AA$3+2),FALSE)))</f>
        <v>4</v>
      </c>
      <c r="AB205" s="95">
        <f>IF($C205 = "neg", (($D205+1) - VLOOKUP($B205,'Results-formatted 060121'!$A:$AJ,(AB$3+2),FALSE)), IF($C205 = "pos-neg", (3+VLOOKUP($B205,'Results-formatted 060121'!$A:$AJ,(AB$3+2),FALSE)), VLOOKUP($B205,'Results-formatted 060121'!$A:$AJ,(AB$3+2),FALSE)))</f>
        <v>2</v>
      </c>
      <c r="AC205" s="95">
        <f>IF($C205 = "neg", (($D205+1) - VLOOKUP($B205,'Results-formatted 060121'!$A:$AJ,(AC$3+2),FALSE)), IF($C205 = "pos-neg", (3+VLOOKUP($B205,'Results-formatted 060121'!$A:$AJ,(AC$3+2),FALSE)), VLOOKUP($B205,'Results-formatted 060121'!$A:$AJ,(AC$3+2),FALSE)))</f>
        <v>2</v>
      </c>
      <c r="AD205" s="95">
        <f>IF($C205 = "neg", (($D205+1) - VLOOKUP($B205,'Results-formatted 060121'!$A:$AJ,(AD$3+2),FALSE)), IF($C205 = "pos-neg", (3+VLOOKUP($B205,'Results-formatted 060121'!$A:$AJ,(AD$3+2),FALSE)), VLOOKUP($B205,'Results-formatted 060121'!$A:$AJ,(AD$3+2),FALSE)))</f>
        <v>3</v>
      </c>
      <c r="AE205" s="95">
        <f>IF($C205 = "neg", (($D205+1) - VLOOKUP($B205,'Results-formatted 060121'!$A:$AJ,(AE$3+2),FALSE)), IF($C205 = "pos-neg", (3+VLOOKUP($B205,'Results-formatted 060121'!$A:$AJ,(AE$3+2),FALSE)), VLOOKUP($B205,'Results-formatted 060121'!$A:$AJ,(AE$3+2),FALSE)))</f>
        <v>4</v>
      </c>
      <c r="AF205" s="95">
        <f>IF($C205 = "neg", (($D205+1) - VLOOKUP($B205,'Results-formatted 060121'!$A:$AJ,(AF$3+2),FALSE)), IF($C205 = "pos-neg", (3+VLOOKUP($B205,'Results-formatted 060121'!$A:$AJ,(AF$3+2),FALSE)), VLOOKUP($B205,'Results-formatted 060121'!$A:$AJ,(AF$3+2),FALSE)))</f>
        <v>3</v>
      </c>
      <c r="AG205" s="95">
        <f>IF($C205 = "neg", (($D205+1) - VLOOKUP($B205,'Results-formatted 060121'!$A:$AJ,(AG$3+2),FALSE)), IF($C205 = "pos-neg", (3+VLOOKUP($B205,'Results-formatted 060121'!$A:$AJ,(AG$3+2),FALSE)), VLOOKUP($B205,'Results-formatted 060121'!$A:$AJ,(AG$3+2),FALSE)))</f>
        <v>5</v>
      </c>
      <c r="AH205" s="95">
        <f>IF($C205 = "neg", (($D205+1) - VLOOKUP($B205,'Results-formatted 060121'!$A:$AJ,(AH$3+2),FALSE)), IF($C205 = "pos-neg", (3+VLOOKUP($B205,'Results-formatted 060121'!$A:$AJ,(AH$3+2),FALSE)), VLOOKUP($B205,'Results-formatted 060121'!$A:$AJ,(AH$3+2),FALSE)))</f>
        <v>4</v>
      </c>
      <c r="AI205" s="95">
        <f>IF($C205 = "neg", (($D205+1) - VLOOKUP($B205,'Results-formatted 060121'!$A:$AJ,(AI$3+2),FALSE)), IF($C205 = "pos-neg", (3+VLOOKUP($B205,'Results-formatted 060121'!$A:$AJ,(AI$3+2),FALSE)), VLOOKUP($B205,'Results-formatted 060121'!$A:$AJ,(AI$3+2),FALSE)))</f>
        <v>4</v>
      </c>
      <c r="AJ205" s="95">
        <f>IF($C205 = "neg", (($D205+1) - VLOOKUP($B205,'Results-formatted 060121'!$A:$AJ,(AJ$3+2),FALSE)), IF($C205 = "pos-neg", (3+VLOOKUP($B205,'Results-formatted 060121'!$A:$AJ,(AJ$3+2),FALSE)), VLOOKUP($B205,'Results-formatted 060121'!$A:$AJ,(AJ$3+2),FALSE)))</f>
        <v>5</v>
      </c>
      <c r="AK205" s="95">
        <f>IF($C205 = "neg", (($D205+1) - VLOOKUP($B205,'Results-formatted 060121'!$A:$AJ,(AK$3+2),FALSE)), IF($C205 = "pos-neg", (3+VLOOKUP($B205,'Results-formatted 060121'!$A:$AJ,(AK$3+2),FALSE)), VLOOKUP($B205,'Results-formatted 060121'!$A:$AJ,(AK$3+2),FALSE)))</f>
        <v>4</v>
      </c>
      <c r="AL205" s="95">
        <f>IF($C205 = "neg", (($D205+1) - VLOOKUP($B205,'Results-formatted 060121'!$A:$AJ,(AL$3+2),FALSE)), IF($C205 = "pos-neg", (3+VLOOKUP($B205,'Results-formatted 060121'!$A:$AJ,(AL$3+2),FALSE)), VLOOKUP($B205,'Results-formatted 060121'!$A:$AJ,(AL$3+2),FALSE)))</f>
        <v>4</v>
      </c>
      <c r="AM205" s="95">
        <f>IF($C205 = "neg", (($D205+1) - VLOOKUP($B205,'Results-formatted 060121'!$A:AJ,(AM$3+2),FALSE)), IF($C205 = "pos-neg", (3+VLOOKUP($B205,'Results-formatted 060121'!$A:AJ,(AM$3+2),FALSE)), VLOOKUP($B205,'Results-formatted 060121'!$A:AJ,(AM$3+2),FALSE)))</f>
        <v>5</v>
      </c>
      <c r="AN205" s="95">
        <f>IF($C205 = "neg", (($D205+1) - VLOOKUP($B205,'Results-formatted 060121'!$A:AK,(AN$3+2),FALSE)), IF($C205 = "pos-neg", (3+VLOOKUP($B205,'Results-formatted 060121'!$A:AK,(AN$3+2),FALSE)), VLOOKUP($B205,'Results-formatted 060121'!$A:AK,(AN$3+2),FALSE)))</f>
        <v>3</v>
      </c>
      <c r="AO205" s="95">
        <f>IF($C205 = "neg", (($D205+1) - VLOOKUP($B205,'Results-formatted 060121'!$A:AL,(AO$3+2),FALSE)), IF($C205 = "pos-neg", (3+VLOOKUP($B205,'Results-formatted 060121'!$A:AL,(AO$3+2),FALSE)), VLOOKUP($B205,'Results-formatted 060121'!$A:AL,(AO$3+2),FALSE)))</f>
        <v>4</v>
      </c>
      <c r="AP205" s="95">
        <f>IF($C205 = "neg", (($D205+1) - VLOOKUP($B205,'Results-formatted 060121'!$A:AM,(AP$3+2),FALSE)), IF($C205 = "pos-neg", (3+VLOOKUP($B205,'Results-formatted 060121'!$A:AM,(AP$3+2),FALSE)), VLOOKUP($B205,'Results-formatted 060121'!$A:AM,(AP$3+2),FALSE)))</f>
        <v>3</v>
      </c>
      <c r="AQ205" s="95">
        <f>IF($C205 = "neg", (($D205+1) - VLOOKUP($B205,'Results-formatted 060121'!$A:AN,(AQ$3+2),FALSE)), IF($C205 = "pos-neg", (3+VLOOKUP($B205,'Results-formatted 060121'!$A:AN,(AQ$3+2),FALSE)), VLOOKUP($B205,'Results-formatted 060121'!$A:AN,(AQ$3+2),FALSE)))</f>
        <v>4</v>
      </c>
      <c r="AR205" s="95">
        <f>IF($C205 = "neg", (($D205+1) - VLOOKUP($B205,'Results-formatted 060121'!$A:AO,(AR$3+2),FALSE)), IF($C205 = "pos-neg", (3+VLOOKUP($B205,'Results-formatted 060121'!$A:AO,(AR$3+2),FALSE)), VLOOKUP($B205,'Results-formatted 060121'!$A:AO,(AR$3+2),FALSE)))</f>
        <v>5</v>
      </c>
      <c r="AS205" s="95">
        <f>IF($C205 = "neg", (($D205+1) - VLOOKUP($B205,'Results-formatted 060121'!$A:AP,(AS$3+2),FALSE)), IF($C205 = "pos-neg", (3+VLOOKUP($B205,'Results-formatted 060121'!$A:AP,(AS$3+2),FALSE)), VLOOKUP($B205,'Results-formatted 060121'!$A:AP,(AS$3+2),FALSE)))</f>
        <v>4</v>
      </c>
      <c r="AT205" s="95">
        <f>IF($C205 = "neg", (($D205+1) - VLOOKUP($B205,'Results-formatted 060121'!$A:AQ,(AT$3+2),FALSE)), IF($C205 = "pos-neg", (3+VLOOKUP($B205,'Results-formatted 060121'!$A:AQ,(AT$3+2),FALSE)), VLOOKUP($B205,'Results-formatted 060121'!$A:AQ,(AT$3+2),FALSE)))</f>
        <v>5</v>
      </c>
      <c r="AU205" s="95">
        <f>IF($C205 = "neg", (($D205+1) - VLOOKUP($B205,'Results-formatted 060121'!$A:AR,(AU$3+2),FALSE)), IF($C205 = "pos-neg", (3+VLOOKUP($B205,'Results-formatted 060121'!$A:AR,(AU$3+2),FALSE)), VLOOKUP($B205,'Results-formatted 060121'!$A:AR,(AU$3+2),FALSE)))</f>
        <v>4</v>
      </c>
      <c r="AV205" s="95">
        <f>IF($C205 = "neg", (($D205+1) - VLOOKUP($B205,'Results-formatted 060121'!$A:AS,(AV$3+2),FALSE)), IF($C205 = "pos-neg", (3+VLOOKUP($B205,'Results-formatted 060121'!$A:AS,(AV$3+2),FALSE)), VLOOKUP($B205,'Results-formatted 060121'!$A:AS,(AV$3+2),FALSE)))</f>
        <v>4</v>
      </c>
      <c r="AW205" s="95">
        <f>IF($C205 = "neg", (($D205+1) - VLOOKUP($B205,'Results-formatted 060121'!$A:AT,(AW$3+2),FALSE)), IF($C205 = "pos-neg", (3+VLOOKUP($B205,'Results-formatted 060121'!$A:AT,(AW$3+2),FALSE)), VLOOKUP($B205,'Results-formatted 060121'!$A:AT,(AW$3+2),FALSE)))</f>
        <v>3</v>
      </c>
      <c r="AX205" s="95">
        <f>IF($C205 = "neg", (($D205+1) - VLOOKUP($B205,'Results-formatted 060121'!$A:AU,(AX$3+2),FALSE)), IF($C205 = "pos-neg", (3+VLOOKUP($B205,'Results-formatted 060121'!$A:AU,(AX$3+2),FALSE)), VLOOKUP($B205,'Results-formatted 060121'!$A:AU,(AX$3+2),FALSE)))</f>
        <v>2</v>
      </c>
      <c r="AY205" s="95">
        <f>IF($C205 = "neg", (($D205+1) - VLOOKUP($B205,'Results-formatted 060121'!$A:AV,(AY$3+2),FALSE)), IF($C205 = "pos-neg", (3+VLOOKUP($B205,'Results-formatted 060121'!$A:AV,(AY$3+2),FALSE)), VLOOKUP($B205,'Results-formatted 060121'!$A:AV,(AY$3+2),FALSE)))</f>
        <v>4</v>
      </c>
      <c r="AZ205" s="95">
        <f>IF($C205 = "neg", (($D205+1) - VLOOKUP($B205,'Results-formatted 060121'!$A:AW,(AZ$3+2),FALSE)), IF($C205 = "pos-neg", (3+VLOOKUP($B205,'Results-formatted 060121'!$A:AW,(AZ$3+2),FALSE)), VLOOKUP($B205,'Results-formatted 060121'!$A:AW,(AZ$3+2),FALSE)))</f>
        <v>5</v>
      </c>
      <c r="BA205" s="95">
        <f>IF($C205 = "neg", (($D205+1) - VLOOKUP($B205,'Results-formatted 060121'!$A:AX,(BA$3+2),FALSE)), IF($C205 = "pos-neg", (3+VLOOKUP($B205,'Results-formatted 060121'!$A:AX,(BA$3+2),FALSE)), VLOOKUP($B205,'Results-formatted 060121'!$A:AX,(BA$3+2),FALSE)))</f>
        <v>4</v>
      </c>
      <c r="BB205" s="95">
        <f>IF($C205 = "neg", (($D205+1) - VLOOKUP($B205,'Results-formatted 060121'!$A:AY,(BB$3+2),FALSE)), IF($C205 = "pos-neg", (3+VLOOKUP($B205,'Results-formatted 060121'!$A:AY,(BB$3+2),FALSE)), VLOOKUP($B205,'Results-formatted 060121'!$A:AY,(BB$3+2),FALSE)))</f>
        <v>4</v>
      </c>
      <c r="BC205" s="95">
        <f>IF($C205 = "neg", (($D205+1) - VLOOKUP($B205,'Results-formatted 060121'!$A:AZ,(BC$3+2),FALSE)), IF($C205 = "pos-neg", (3+VLOOKUP($B205,'Results-formatted 060121'!$A:AZ,(BC$3+2),FALSE)), VLOOKUP($B205,'Results-formatted 060121'!$A:AZ,(BC$3+2),FALSE)))</f>
        <v>4</v>
      </c>
      <c r="BD205" s="95">
        <f>IF($C205 = "neg", (($D205+1) - VLOOKUP($B205,'Results-formatted 060121'!$A:BA,(BD$3+2),FALSE)), IF($C205 = "pos-neg", (3+VLOOKUP($B205,'Results-formatted 060121'!$A:BA,(BD$3+2),FALSE)), VLOOKUP($B205,'Results-formatted 060121'!$A:BA,(BD$3+2),FALSE)))</f>
        <v>4</v>
      </c>
      <c r="BE205" s="95">
        <f>IF($C205 = "neg", (($D205+1) - VLOOKUP($B205,'Results-formatted 060121'!$A:BB,(BE$3+2),FALSE)), IF($C205 = "pos-neg", (3+VLOOKUP($B205,'Results-formatted 060121'!$A:BB,(BE$3+2),FALSE)), VLOOKUP($B205,'Results-formatted 060121'!$A:BB,(BE$3+2),FALSE)))</f>
        <v>4</v>
      </c>
      <c r="BF205" s="95">
        <f>IF($C205 = "neg", (($D205+1) - VLOOKUP($B205,'Results-formatted 060121'!$A:BC,(BF$3+2),FALSE)), IF($C205 = "pos-neg", (3+VLOOKUP($B205,'Results-formatted 060121'!$A:BC,(BF$3+2),FALSE)), VLOOKUP($B205,'Results-formatted 060121'!$A:BC,(BF$3+2),FALSE)))</f>
        <v>3</v>
      </c>
      <c r="BG205" s="95">
        <f>IF($C205 = "neg", (($D205+1) - VLOOKUP($B205,'Results-formatted 060121'!$A:BD,(BG$3+2),FALSE)), IF($C205 = "pos-neg", (3+VLOOKUP($B205,'Results-formatted 060121'!$A:BD,(BG$3+2),FALSE)), VLOOKUP($B205,'Results-formatted 060121'!$A:BD,(BG$3+2),FALSE)))</f>
        <v>2</v>
      </c>
      <c r="BH205" s="95">
        <f>IF($C205 = "neg", (($D205+1) - VLOOKUP($B205,'Results-formatted 060121'!$A:BE,(BH$3+2),FALSE)), IF($C205 = "pos-neg", (3+VLOOKUP($B205,'Results-formatted 060121'!$A:BE,(BH$3+2),FALSE)), VLOOKUP($B205,'Results-formatted 060121'!$A:BE,(BH$3+2),FALSE)))</f>
        <v>4</v>
      </c>
      <c r="BI205" s="95">
        <f>IF($C205 = "neg", (($D205+1) - VLOOKUP($B205,'Results-formatted 060121'!$A:BF,(BI$3+2),FALSE)), IF($C205 = "pos-neg", (3+VLOOKUP($B205,'Results-formatted 060121'!$A:BF,(BI$3+2),FALSE)), VLOOKUP($B205,'Results-formatted 060121'!$A:BF,(BI$3+2),FALSE)))</f>
        <v>5</v>
      </c>
      <c r="BJ205" s="95">
        <f>IF($C205 = "neg", (($D205+1) - VLOOKUP($B205,'Results-formatted 060121'!$A:BG,(BJ$3+2),FALSE)), IF($C205 = "pos-neg", (3+VLOOKUP($B205,'Results-formatted 060121'!$A:BG,(BJ$3+2),FALSE)), VLOOKUP($B205,'Results-formatted 060121'!$A:BG,(BJ$3+2),FALSE)))</f>
        <v>2</v>
      </c>
      <c r="BK205" s="95">
        <f>IF($C205 = "neg", (($D205+1) - VLOOKUP($B205,'Results-formatted 060121'!$A:BH,(BK$3+2),FALSE)), IF($C205 = "pos-neg", (3+VLOOKUP($B205,'Results-formatted 060121'!$A:BH,(BK$3+2),FALSE)), VLOOKUP($B205,'Results-formatted 060121'!$A:BH,(BK$3+2),FALSE)))</f>
        <v>3</v>
      </c>
      <c r="BL205" s="95">
        <f>IF($C205 = "neg", (($D205+1) - VLOOKUP($B205,'Results-formatted 060121'!$A:BI,(BL$3+2),FALSE)), IF($C205 = "pos-neg", (3+VLOOKUP($B205,'Results-formatted 060121'!$A:BI,(BL$3+2),FALSE)), VLOOKUP($B205,'Results-formatted 060121'!$A:BI,(BL$3+2),FALSE)))</f>
        <v>4</v>
      </c>
      <c r="BM205" s="95">
        <f>IF($C205 = "neg", (($D205+1) - VLOOKUP($B205,'Results-formatted 060121'!$A:BJ,(BM$3+2),FALSE)), IF($C205 = "pos-neg", (3+VLOOKUP($B205,'Results-formatted 060121'!$A:BJ,(BM$3+2),FALSE)), VLOOKUP($B205,'Results-formatted 060121'!$A:BJ,(BM$3+2),FALSE)))</f>
        <v>4</v>
      </c>
      <c r="BN205" s="95"/>
      <c r="BO205" s="95"/>
      <c r="BP205" s="95"/>
      <c r="BQ205" s="95"/>
      <c r="BR205" s="95"/>
      <c r="BS205" s="95"/>
      <c r="BT205" s="95"/>
      <c r="BU205" s="95"/>
      <c r="BV205" s="95"/>
      <c r="BW205" s="95"/>
      <c r="BX205" s="95"/>
      <c r="BY205" s="95"/>
      <c r="BZ205" s="95"/>
      <c r="CA205" s="95"/>
      <c r="CB205" s="95"/>
      <c r="CC205" s="95"/>
      <c r="CD205" s="98"/>
      <c r="CE205" s="25">
        <f t="shared" si="250"/>
        <v>3.85</v>
      </c>
      <c r="CF205" s="25">
        <f t="shared" si="258"/>
        <v>0.87961856139995231</v>
      </c>
    </row>
    <row r="206" spans="2:84" ht="42" x14ac:dyDescent="0.15">
      <c r="B206" s="84" t="s">
        <v>515</v>
      </c>
      <c r="C206" s="86" t="s">
        <v>224</v>
      </c>
      <c r="D206" s="2">
        <v>5</v>
      </c>
      <c r="E206" s="15" t="s">
        <v>994</v>
      </c>
      <c r="F206" s="95">
        <f>IF($C206 = "neg", (($D206+1) - VLOOKUP($B206,'Results-formatted 060121'!$A:$AJ,(F$3+2),FALSE)), IF($C206 = "pos-neg", (3+VLOOKUP($B206,'Results-formatted 060121'!$A:$AJ,(F$3+2),FALSE)), VLOOKUP($B206,'Results-formatted 060121'!$A:$AJ,(F$3+2),FALSE)))</f>
        <v>3</v>
      </c>
      <c r="G206" s="95">
        <f>IF($C206 = "neg", (($D206+1) - VLOOKUP($B206,'Results-formatted 060121'!$A:$AJ,(G$3+2),FALSE)), IF($C206 = "pos-neg", (3+VLOOKUP($B206,'Results-formatted 060121'!$A:$AJ,(G$3+2),FALSE)), VLOOKUP($B206,'Results-formatted 060121'!$A:$AJ,(G$3+2),FALSE)))</f>
        <v>4</v>
      </c>
      <c r="H206" s="95">
        <f>IF($C206 = "neg", (($D206+1) - VLOOKUP($B206,'Results-formatted 060121'!$A:$AJ,(H$3+2),FALSE)), IF($C206 = "pos-neg", (3+VLOOKUP($B206,'Results-formatted 060121'!$A:$AJ,(H$3+2),FALSE)), VLOOKUP($B206,'Results-formatted 060121'!$A:$AJ,(H$3+2),FALSE)))</f>
        <v>4</v>
      </c>
      <c r="I206" s="95">
        <f>IF($C206 = "neg", (($D206+1) - VLOOKUP($B206,'Results-formatted 060121'!$A:$AJ,(I$3+2),FALSE)), IF($C206 = "pos-neg", (3+VLOOKUP($B206,'Results-formatted 060121'!$A:$AJ,(I$3+2),FALSE)), VLOOKUP($B206,'Results-formatted 060121'!$A:$AJ,(I$3+2),FALSE)))</f>
        <v>5</v>
      </c>
      <c r="J206" s="95">
        <f>IF($C206 = "neg", (($D206+1) - VLOOKUP($B206,'Results-formatted 060121'!$A:$AJ,(J$3+2),FALSE)), IF($C206 = "pos-neg", (3+VLOOKUP($B206,'Results-formatted 060121'!$A:$AJ,(J$3+2),FALSE)), VLOOKUP($B206,'Results-formatted 060121'!$A:$AJ,(J$3+2),FALSE)))</f>
        <v>4</v>
      </c>
      <c r="K206" s="95">
        <f>IF($C206 = "neg", (($D206+1) - VLOOKUP($B206,'Results-formatted 060121'!$A:$AJ,(K$3+2),FALSE)), IF($C206 = "pos-neg", (3+VLOOKUP($B206,'Results-formatted 060121'!$A:$AJ,(K$3+2),FALSE)), VLOOKUP($B206,'Results-formatted 060121'!$A:$AJ,(K$3+2),FALSE)))</f>
        <v>5</v>
      </c>
      <c r="L206" s="95">
        <f>IF($C206 = "neg", (($D206+1) - VLOOKUP($B206,'Results-formatted 060121'!$A:$AJ,(L$3+2),FALSE)), IF($C206 = "pos-neg", (3+VLOOKUP($B206,'Results-formatted 060121'!$A:$AJ,(L$3+2),FALSE)), VLOOKUP($B206,'Results-formatted 060121'!$A:$AJ,(L$3+2),FALSE)))</f>
        <v>4</v>
      </c>
      <c r="M206" s="95">
        <f>IF($C206 = "neg", (($D206+1) - VLOOKUP($B206,'Results-formatted 060121'!$A:$AJ,(M$3+2),FALSE)), IF($C206 = "pos-neg", (3+VLOOKUP($B206,'Results-formatted 060121'!$A:$AJ,(M$3+2),FALSE)), VLOOKUP($B206,'Results-formatted 060121'!$A:$AJ,(M$3+2),FALSE)))</f>
        <v>4</v>
      </c>
      <c r="N206" s="95">
        <f>IF($C206 = "neg", (($D206+1) - VLOOKUP($B206,'Results-formatted 060121'!$A:$AJ,(N$3+2),FALSE)), IF($C206 = "pos-neg", (3+VLOOKUP($B206,'Results-formatted 060121'!$A:$AJ,(N$3+2),FALSE)), VLOOKUP($B206,'Results-formatted 060121'!$A:$AJ,(N$3+2),FALSE)))</f>
        <v>4</v>
      </c>
      <c r="O206" s="95">
        <f>IF($C206 = "neg", (($D206+1) - VLOOKUP($B206,'Results-formatted 060121'!$A:$AJ,(O$3+2),FALSE)), IF($C206 = "pos-neg", (3+VLOOKUP($B206,'Results-formatted 060121'!$A:$AJ,(O$3+2),FALSE)), VLOOKUP($B206,'Results-formatted 060121'!$A:$AJ,(O$3+2),FALSE)))</f>
        <v>5</v>
      </c>
      <c r="P206" s="95">
        <f>IF($C206 = "neg", (($D206+1) - VLOOKUP($B206,'Results-formatted 060121'!$A:$AJ,(P$3+2),FALSE)), IF($C206 = "pos-neg", (3+VLOOKUP($B206,'Results-formatted 060121'!$A:$AJ,(P$3+2),FALSE)), VLOOKUP($B206,'Results-formatted 060121'!$A:$AJ,(P$3+2),FALSE)))</f>
        <v>4</v>
      </c>
      <c r="Q206" s="95">
        <f>IF($C206 = "neg", (($D206+1) - VLOOKUP($B206,'Results-formatted 060121'!$A:$AJ,(Q$3+2),FALSE)), IF($C206 = "pos-neg", (3+VLOOKUP($B206,'Results-formatted 060121'!$A:$AJ,(Q$3+2),FALSE)), VLOOKUP($B206,'Results-formatted 060121'!$A:$AJ,(Q$3+2),FALSE)))</f>
        <v>5</v>
      </c>
      <c r="R206" s="95">
        <f>IF($C206 = "neg", (($D206+1) - VLOOKUP($B206,'Results-formatted 060121'!$A:$AJ,(R$3+2),FALSE)), IF($C206 = "pos-neg", (3+VLOOKUP($B206,'Results-formatted 060121'!$A:$AJ,(R$3+2),FALSE)), VLOOKUP($B206,'Results-formatted 060121'!$A:$AJ,(R$3+2),FALSE)))</f>
        <v>4</v>
      </c>
      <c r="S206" s="95">
        <f>IF($C206 = "neg", (($D206+1) - VLOOKUP($B206,'Results-formatted 060121'!$A:$AJ,(S$3+2),FALSE)), IF($C206 = "pos-neg", (3+VLOOKUP($B206,'Results-formatted 060121'!$A:$AJ,(S$3+2),FALSE)), VLOOKUP($B206,'Results-formatted 060121'!$A:$AJ,(S$3+2),FALSE)))</f>
        <v>4</v>
      </c>
      <c r="T206" s="95">
        <f>IF($C206 = "neg", (($D206+1) - VLOOKUP($B206,'Results-formatted 060121'!$A:$AJ,(T$3+2),FALSE)), IF($C206 = "pos-neg", (3+VLOOKUP($B206,'Results-formatted 060121'!$A:$AJ,(T$3+2),FALSE)), VLOOKUP($B206,'Results-formatted 060121'!$A:$AJ,(T$3+2),FALSE)))</f>
        <v>5</v>
      </c>
      <c r="U206" s="95">
        <f>IF($C206 = "neg", (($D206+1) - VLOOKUP($B206,'Results-formatted 060121'!$A:$AJ,(U$3+2),FALSE)), IF($C206 = "pos-neg", (3+VLOOKUP($B206,'Results-formatted 060121'!$A:$AJ,(U$3+2),FALSE)), VLOOKUP($B206,'Results-formatted 060121'!$A:$AJ,(U$3+2),FALSE)))</f>
        <v>5</v>
      </c>
      <c r="V206" s="95">
        <f>IF($C206 = "neg", (($D206+1) - VLOOKUP($B206,'Results-formatted 060121'!$A:$AJ,(V$3+2),FALSE)), IF($C206 = "pos-neg", (3+VLOOKUP($B206,'Results-formatted 060121'!$A:$AJ,(V$3+2),FALSE)), VLOOKUP($B206,'Results-formatted 060121'!$A:$AJ,(V$3+2),FALSE)))</f>
        <v>4</v>
      </c>
      <c r="W206" s="95">
        <f>IF($C206 = "neg", (($D206+1) - VLOOKUP($B206,'Results-formatted 060121'!$A:$AJ,(W$3+2),FALSE)), IF($C206 = "pos-neg", (3+VLOOKUP($B206,'Results-formatted 060121'!$A:$AJ,(W$3+2),FALSE)), VLOOKUP($B206,'Results-formatted 060121'!$A:$AJ,(W$3+2),FALSE)))</f>
        <v>4</v>
      </c>
      <c r="X206" s="95">
        <f>IF($C206 = "neg", (($D206+1) - VLOOKUP($B206,'Results-formatted 060121'!$A:$AJ,(X$3+2),FALSE)), IF($C206 = "pos-neg", (3+VLOOKUP($B206,'Results-formatted 060121'!$A:$AJ,(X$3+2),FALSE)), VLOOKUP($B206,'Results-formatted 060121'!$A:$AJ,(X$3+2),FALSE)))</f>
        <v>3</v>
      </c>
      <c r="Y206" s="95">
        <f>IF($C206 = "neg", (($D206+1) - VLOOKUP($B206,'Results-formatted 060121'!$A:$AJ,(Y$3+2),FALSE)), IF($C206 = "pos-neg", (3+VLOOKUP($B206,'Results-formatted 060121'!$A:$AJ,(Y$3+2),FALSE)), VLOOKUP($B206,'Results-formatted 060121'!$A:$AJ,(Y$3+2),FALSE)))</f>
        <v>4</v>
      </c>
      <c r="Z206" s="95">
        <f>IF($C206 = "neg", (($D206+1) - VLOOKUP($B206,'Results-formatted 060121'!$A:$AJ,(Z$3+2),FALSE)), IF($C206 = "pos-neg", (3+VLOOKUP($B206,'Results-formatted 060121'!$A:$AJ,(Z$3+2),FALSE)), VLOOKUP($B206,'Results-formatted 060121'!$A:$AJ,(Z$3+2),FALSE)))</f>
        <v>3</v>
      </c>
      <c r="AA206" s="95">
        <f>IF($C206 = "neg", (($D206+1) - VLOOKUP($B206,'Results-formatted 060121'!$A:$AJ,(AA$3+2),FALSE)), IF($C206 = "pos-neg", (3+VLOOKUP($B206,'Results-formatted 060121'!$A:$AJ,(AA$3+2),FALSE)), VLOOKUP($B206,'Results-formatted 060121'!$A:$AJ,(AA$3+2),FALSE)))</f>
        <v>4</v>
      </c>
      <c r="AB206" s="95">
        <f>IF($C206 = "neg", (($D206+1) - VLOOKUP($B206,'Results-formatted 060121'!$A:$AJ,(AB$3+2),FALSE)), IF($C206 = "pos-neg", (3+VLOOKUP($B206,'Results-formatted 060121'!$A:$AJ,(AB$3+2),FALSE)), VLOOKUP($B206,'Results-formatted 060121'!$A:$AJ,(AB$3+2),FALSE)))</f>
        <v>2</v>
      </c>
      <c r="AC206" s="95">
        <f>IF($C206 = "neg", (($D206+1) - VLOOKUP($B206,'Results-formatted 060121'!$A:$AJ,(AC$3+2),FALSE)), IF($C206 = "pos-neg", (3+VLOOKUP($B206,'Results-formatted 060121'!$A:$AJ,(AC$3+2),FALSE)), VLOOKUP($B206,'Results-formatted 060121'!$A:$AJ,(AC$3+2),FALSE)))</f>
        <v>3</v>
      </c>
      <c r="AD206" s="95">
        <f>IF($C206 = "neg", (($D206+1) - VLOOKUP($B206,'Results-formatted 060121'!$A:$AJ,(AD$3+2),FALSE)), IF($C206 = "pos-neg", (3+VLOOKUP($B206,'Results-formatted 060121'!$A:$AJ,(AD$3+2),FALSE)), VLOOKUP($B206,'Results-formatted 060121'!$A:$AJ,(AD$3+2),FALSE)))</f>
        <v>4</v>
      </c>
      <c r="AE206" s="95">
        <f>IF($C206 = "neg", (($D206+1) - VLOOKUP($B206,'Results-formatted 060121'!$A:$AJ,(AE$3+2),FALSE)), IF($C206 = "pos-neg", (3+VLOOKUP($B206,'Results-formatted 060121'!$A:$AJ,(AE$3+2),FALSE)), VLOOKUP($B206,'Results-formatted 060121'!$A:$AJ,(AE$3+2),FALSE)))</f>
        <v>4</v>
      </c>
      <c r="AF206" s="95">
        <f>IF($C206 = "neg", (($D206+1) - VLOOKUP($B206,'Results-formatted 060121'!$A:$AJ,(AF$3+2),FALSE)), IF($C206 = "pos-neg", (3+VLOOKUP($B206,'Results-formatted 060121'!$A:$AJ,(AF$3+2),FALSE)), VLOOKUP($B206,'Results-formatted 060121'!$A:$AJ,(AF$3+2),FALSE)))</f>
        <v>4</v>
      </c>
      <c r="AG206" s="95">
        <f>IF($C206 = "neg", (($D206+1) - VLOOKUP($B206,'Results-formatted 060121'!$A:$AJ,(AG$3+2),FALSE)), IF($C206 = "pos-neg", (3+VLOOKUP($B206,'Results-formatted 060121'!$A:$AJ,(AG$3+2),FALSE)), VLOOKUP($B206,'Results-formatted 060121'!$A:$AJ,(AG$3+2),FALSE)))</f>
        <v>5</v>
      </c>
      <c r="AH206" s="95">
        <f>IF($C206 = "neg", (($D206+1) - VLOOKUP($B206,'Results-formatted 060121'!$A:$AJ,(AH$3+2),FALSE)), IF($C206 = "pos-neg", (3+VLOOKUP($B206,'Results-formatted 060121'!$A:$AJ,(AH$3+2),FALSE)), VLOOKUP($B206,'Results-formatted 060121'!$A:$AJ,(AH$3+2),FALSE)))</f>
        <v>4</v>
      </c>
      <c r="AI206" s="95">
        <f>IF($C206 = "neg", (($D206+1) - VLOOKUP($B206,'Results-formatted 060121'!$A:$AJ,(AI$3+2),FALSE)), IF($C206 = "pos-neg", (3+VLOOKUP($B206,'Results-formatted 060121'!$A:$AJ,(AI$3+2),FALSE)), VLOOKUP($B206,'Results-formatted 060121'!$A:$AJ,(AI$3+2),FALSE)))</f>
        <v>4</v>
      </c>
      <c r="AJ206" s="95">
        <f>IF($C206 = "neg", (($D206+1) - VLOOKUP($B206,'Results-formatted 060121'!$A:$AJ,(AJ$3+2),FALSE)), IF($C206 = "pos-neg", (3+VLOOKUP($B206,'Results-formatted 060121'!$A:$AJ,(AJ$3+2),FALSE)), VLOOKUP($B206,'Results-formatted 060121'!$A:$AJ,(AJ$3+2),FALSE)))</f>
        <v>5</v>
      </c>
      <c r="AK206" s="95">
        <f>IF($C206 = "neg", (($D206+1) - VLOOKUP($B206,'Results-formatted 060121'!$A:$AJ,(AK$3+2),FALSE)), IF($C206 = "pos-neg", (3+VLOOKUP($B206,'Results-formatted 060121'!$A:$AJ,(AK$3+2),FALSE)), VLOOKUP($B206,'Results-formatted 060121'!$A:$AJ,(AK$3+2),FALSE)))</f>
        <v>4</v>
      </c>
      <c r="AL206" s="95">
        <f>IF($C206 = "neg", (($D206+1) - VLOOKUP($B206,'Results-formatted 060121'!$A:$AJ,(AL$3+2),FALSE)), IF($C206 = "pos-neg", (3+VLOOKUP($B206,'Results-formatted 060121'!$A:$AJ,(AL$3+2),FALSE)), VLOOKUP($B206,'Results-formatted 060121'!$A:$AJ,(AL$3+2),FALSE)))</f>
        <v>4</v>
      </c>
      <c r="AM206" s="95">
        <f>IF($C206 = "neg", (($D206+1) - VLOOKUP($B206,'Results-formatted 060121'!$A:AJ,(AM$3+2),FALSE)), IF($C206 = "pos-neg", (3+VLOOKUP($B206,'Results-formatted 060121'!$A:AJ,(AM$3+2),FALSE)), VLOOKUP($B206,'Results-formatted 060121'!$A:AJ,(AM$3+2),FALSE)))</f>
        <v>5</v>
      </c>
      <c r="AN206" s="95">
        <f>IF($C206 = "neg", (($D206+1) - VLOOKUP($B206,'Results-formatted 060121'!$A:AK,(AN$3+2),FALSE)), IF($C206 = "pos-neg", (3+VLOOKUP($B206,'Results-formatted 060121'!$A:AK,(AN$3+2),FALSE)), VLOOKUP($B206,'Results-formatted 060121'!$A:AK,(AN$3+2),FALSE)))</f>
        <v>4</v>
      </c>
      <c r="AO206" s="95">
        <f>IF($C206 = "neg", (($D206+1) - VLOOKUP($B206,'Results-formatted 060121'!$A:AL,(AO$3+2),FALSE)), IF($C206 = "pos-neg", (3+VLOOKUP($B206,'Results-formatted 060121'!$A:AL,(AO$3+2),FALSE)), VLOOKUP($B206,'Results-formatted 060121'!$A:AL,(AO$3+2),FALSE)))</f>
        <v>5</v>
      </c>
      <c r="AP206" s="95">
        <f>IF($C206 = "neg", (($D206+1) - VLOOKUP($B206,'Results-formatted 060121'!$A:AM,(AP$3+2),FALSE)), IF($C206 = "pos-neg", (3+VLOOKUP($B206,'Results-formatted 060121'!$A:AM,(AP$3+2),FALSE)), VLOOKUP($B206,'Results-formatted 060121'!$A:AM,(AP$3+2),FALSE)))</f>
        <v>4</v>
      </c>
      <c r="AQ206" s="95">
        <f>IF($C206 = "neg", (($D206+1) - VLOOKUP($B206,'Results-formatted 060121'!$A:AN,(AQ$3+2),FALSE)), IF($C206 = "pos-neg", (3+VLOOKUP($B206,'Results-formatted 060121'!$A:AN,(AQ$3+2),FALSE)), VLOOKUP($B206,'Results-formatted 060121'!$A:AN,(AQ$3+2),FALSE)))</f>
        <v>5</v>
      </c>
      <c r="AR206" s="95">
        <f>IF($C206 = "neg", (($D206+1) - VLOOKUP($B206,'Results-formatted 060121'!$A:AO,(AR$3+2),FALSE)), IF($C206 = "pos-neg", (3+VLOOKUP($B206,'Results-formatted 060121'!$A:AO,(AR$3+2),FALSE)), VLOOKUP($B206,'Results-formatted 060121'!$A:AO,(AR$3+2),FALSE)))</f>
        <v>4</v>
      </c>
      <c r="AS206" s="95">
        <f>IF($C206 = "neg", (($D206+1) - VLOOKUP($B206,'Results-formatted 060121'!$A:AP,(AS$3+2),FALSE)), IF($C206 = "pos-neg", (3+VLOOKUP($B206,'Results-formatted 060121'!$A:AP,(AS$3+2),FALSE)), VLOOKUP($B206,'Results-formatted 060121'!$A:AP,(AS$3+2),FALSE)))</f>
        <v>4</v>
      </c>
      <c r="AT206" s="95">
        <f>IF($C206 = "neg", (($D206+1) - VLOOKUP($B206,'Results-formatted 060121'!$A:AQ,(AT$3+2),FALSE)), IF($C206 = "pos-neg", (3+VLOOKUP($B206,'Results-formatted 060121'!$A:AQ,(AT$3+2),FALSE)), VLOOKUP($B206,'Results-formatted 060121'!$A:AQ,(AT$3+2),FALSE)))</f>
        <v>5</v>
      </c>
      <c r="AU206" s="95">
        <f>IF($C206 = "neg", (($D206+1) - VLOOKUP($B206,'Results-formatted 060121'!$A:AR,(AU$3+2),FALSE)), IF($C206 = "pos-neg", (3+VLOOKUP($B206,'Results-formatted 060121'!$A:AR,(AU$3+2),FALSE)), VLOOKUP($B206,'Results-formatted 060121'!$A:AR,(AU$3+2),FALSE)))</f>
        <v>4</v>
      </c>
      <c r="AV206" s="95">
        <f>IF($C206 = "neg", (($D206+1) - VLOOKUP($B206,'Results-formatted 060121'!$A:AS,(AV$3+2),FALSE)), IF($C206 = "pos-neg", (3+VLOOKUP($B206,'Results-formatted 060121'!$A:AS,(AV$3+2),FALSE)), VLOOKUP($B206,'Results-formatted 060121'!$A:AS,(AV$3+2),FALSE)))</f>
        <v>4</v>
      </c>
      <c r="AW206" s="95">
        <f>IF($C206 = "neg", (($D206+1) - VLOOKUP($B206,'Results-formatted 060121'!$A:AT,(AW$3+2),FALSE)), IF($C206 = "pos-neg", (3+VLOOKUP($B206,'Results-formatted 060121'!$A:AT,(AW$3+2),FALSE)), VLOOKUP($B206,'Results-formatted 060121'!$A:AT,(AW$3+2),FALSE)))</f>
        <v>2</v>
      </c>
      <c r="AX206" s="95">
        <f>IF($C206 = "neg", (($D206+1) - VLOOKUP($B206,'Results-formatted 060121'!$A:AU,(AX$3+2),FALSE)), IF($C206 = "pos-neg", (3+VLOOKUP($B206,'Results-formatted 060121'!$A:AU,(AX$3+2),FALSE)), VLOOKUP($B206,'Results-formatted 060121'!$A:AU,(AX$3+2),FALSE)))</f>
        <v>2</v>
      </c>
      <c r="AY206" s="95">
        <f>IF($C206 = "neg", (($D206+1) - VLOOKUP($B206,'Results-formatted 060121'!$A:AV,(AY$3+2),FALSE)), IF($C206 = "pos-neg", (3+VLOOKUP($B206,'Results-formatted 060121'!$A:AV,(AY$3+2),FALSE)), VLOOKUP($B206,'Results-formatted 060121'!$A:AV,(AY$3+2),FALSE)))</f>
        <v>5</v>
      </c>
      <c r="AZ206" s="95">
        <f>IF($C206 = "neg", (($D206+1) - VLOOKUP($B206,'Results-formatted 060121'!$A:AW,(AZ$3+2),FALSE)), IF($C206 = "pos-neg", (3+VLOOKUP($B206,'Results-formatted 060121'!$A:AW,(AZ$3+2),FALSE)), VLOOKUP($B206,'Results-formatted 060121'!$A:AW,(AZ$3+2),FALSE)))</f>
        <v>5</v>
      </c>
      <c r="BA206" s="95">
        <f>IF($C206 = "neg", (($D206+1) - VLOOKUP($B206,'Results-formatted 060121'!$A:AX,(BA$3+2),FALSE)), IF($C206 = "pos-neg", (3+VLOOKUP($B206,'Results-formatted 060121'!$A:AX,(BA$3+2),FALSE)), VLOOKUP($B206,'Results-formatted 060121'!$A:AX,(BA$3+2),FALSE)))</f>
        <v>4</v>
      </c>
      <c r="BB206" s="95">
        <f>IF($C206 = "neg", (($D206+1) - VLOOKUP($B206,'Results-formatted 060121'!$A:AY,(BB$3+2),FALSE)), IF($C206 = "pos-neg", (3+VLOOKUP($B206,'Results-formatted 060121'!$A:AY,(BB$3+2),FALSE)), VLOOKUP($B206,'Results-formatted 060121'!$A:AY,(BB$3+2),FALSE)))</f>
        <v>5</v>
      </c>
      <c r="BC206" s="95">
        <f>IF($C206 = "neg", (($D206+1) - VLOOKUP($B206,'Results-formatted 060121'!$A:AZ,(BC$3+2),FALSE)), IF($C206 = "pos-neg", (3+VLOOKUP($B206,'Results-formatted 060121'!$A:AZ,(BC$3+2),FALSE)), VLOOKUP($B206,'Results-formatted 060121'!$A:AZ,(BC$3+2),FALSE)))</f>
        <v>4</v>
      </c>
      <c r="BD206" s="95">
        <f>IF($C206 = "neg", (($D206+1) - VLOOKUP($B206,'Results-formatted 060121'!$A:BA,(BD$3+2),FALSE)), IF($C206 = "pos-neg", (3+VLOOKUP($B206,'Results-formatted 060121'!$A:BA,(BD$3+2),FALSE)), VLOOKUP($B206,'Results-formatted 060121'!$A:BA,(BD$3+2),FALSE)))</f>
        <v>3</v>
      </c>
      <c r="BE206" s="95">
        <f>IF($C206 = "neg", (($D206+1) - VLOOKUP($B206,'Results-formatted 060121'!$A:BB,(BE$3+2),FALSE)), IF($C206 = "pos-neg", (3+VLOOKUP($B206,'Results-formatted 060121'!$A:BB,(BE$3+2),FALSE)), VLOOKUP($B206,'Results-formatted 060121'!$A:BB,(BE$3+2),FALSE)))</f>
        <v>4</v>
      </c>
      <c r="BF206" s="95">
        <f>IF($C206 = "neg", (($D206+1) - VLOOKUP($B206,'Results-formatted 060121'!$A:BC,(BF$3+2),FALSE)), IF($C206 = "pos-neg", (3+VLOOKUP($B206,'Results-formatted 060121'!$A:BC,(BF$3+2),FALSE)), VLOOKUP($B206,'Results-formatted 060121'!$A:BC,(BF$3+2),FALSE)))</f>
        <v>4</v>
      </c>
      <c r="BG206" s="95">
        <f>IF($C206 = "neg", (($D206+1) - VLOOKUP($B206,'Results-formatted 060121'!$A:BD,(BG$3+2),FALSE)), IF($C206 = "pos-neg", (3+VLOOKUP($B206,'Results-formatted 060121'!$A:BD,(BG$3+2),FALSE)), VLOOKUP($B206,'Results-formatted 060121'!$A:BD,(BG$3+2),FALSE)))</f>
        <v>4</v>
      </c>
      <c r="BH206" s="95">
        <f>IF($C206 = "neg", (($D206+1) - VLOOKUP($B206,'Results-formatted 060121'!$A:BE,(BH$3+2),FALSE)), IF($C206 = "pos-neg", (3+VLOOKUP($B206,'Results-formatted 060121'!$A:BE,(BH$3+2),FALSE)), VLOOKUP($B206,'Results-formatted 060121'!$A:BE,(BH$3+2),FALSE)))</f>
        <v>4</v>
      </c>
      <c r="BI206" s="95">
        <f>IF($C206 = "neg", (($D206+1) - VLOOKUP($B206,'Results-formatted 060121'!$A:BF,(BI$3+2),FALSE)), IF($C206 = "pos-neg", (3+VLOOKUP($B206,'Results-formatted 060121'!$A:BF,(BI$3+2),FALSE)), VLOOKUP($B206,'Results-formatted 060121'!$A:BF,(BI$3+2),FALSE)))</f>
        <v>5</v>
      </c>
      <c r="BJ206" s="95">
        <f>IF($C206 = "neg", (($D206+1) - VLOOKUP($B206,'Results-formatted 060121'!$A:BG,(BJ$3+2),FALSE)), IF($C206 = "pos-neg", (3+VLOOKUP($B206,'Results-formatted 060121'!$A:BG,(BJ$3+2),FALSE)), VLOOKUP($B206,'Results-formatted 060121'!$A:BG,(BJ$3+2),FALSE)))</f>
        <v>4</v>
      </c>
      <c r="BK206" s="95">
        <f>IF($C206 = "neg", (($D206+1) - VLOOKUP($B206,'Results-formatted 060121'!$A:BH,(BK$3+2),FALSE)), IF($C206 = "pos-neg", (3+VLOOKUP($B206,'Results-formatted 060121'!$A:BH,(BK$3+2),FALSE)), VLOOKUP($B206,'Results-formatted 060121'!$A:BH,(BK$3+2),FALSE)))</f>
        <v>3</v>
      </c>
      <c r="BL206" s="95">
        <f>IF($C206 = "neg", (($D206+1) - VLOOKUP($B206,'Results-formatted 060121'!$A:BI,(BL$3+2),FALSE)), IF($C206 = "pos-neg", (3+VLOOKUP($B206,'Results-formatted 060121'!$A:BI,(BL$3+2),FALSE)), VLOOKUP($B206,'Results-formatted 060121'!$A:BI,(BL$3+2),FALSE)))</f>
        <v>4</v>
      </c>
      <c r="BM206" s="95">
        <f>IF($C206 = "neg", (($D206+1) - VLOOKUP($B206,'Results-formatted 060121'!$A:BJ,(BM$3+2),FALSE)), IF($C206 = "pos-neg", (3+VLOOKUP($B206,'Results-formatted 060121'!$A:BJ,(BM$3+2),FALSE)), VLOOKUP($B206,'Results-formatted 060121'!$A:BJ,(BM$3+2),FALSE)))</f>
        <v>4</v>
      </c>
      <c r="BN206" s="95"/>
      <c r="BO206" s="95"/>
      <c r="BP206" s="95"/>
      <c r="BQ206" s="95"/>
      <c r="BR206" s="95"/>
      <c r="BS206" s="95"/>
      <c r="BT206" s="95"/>
      <c r="BU206" s="95"/>
      <c r="BV206" s="95"/>
      <c r="BW206" s="95"/>
      <c r="BX206" s="95"/>
      <c r="BY206" s="95"/>
      <c r="BZ206" s="95"/>
      <c r="CA206" s="95"/>
      <c r="CB206" s="95"/>
      <c r="CC206" s="95"/>
      <c r="CD206" s="98"/>
      <c r="CE206" s="25">
        <f t="shared" ref="CE206:CE237" si="349">AVERAGE(F206:CD206)</f>
        <v>4.0666666666666664</v>
      </c>
      <c r="CF206" s="25">
        <f t="shared" si="258"/>
        <v>0.75614245511634826</v>
      </c>
    </row>
    <row r="207" spans="2:84" ht="42" x14ac:dyDescent="0.15">
      <c r="B207" s="84" t="s">
        <v>516</v>
      </c>
      <c r="C207" s="86" t="s">
        <v>224</v>
      </c>
      <c r="D207" s="2">
        <v>5</v>
      </c>
      <c r="E207" s="15" t="s">
        <v>995</v>
      </c>
      <c r="F207" s="95">
        <f>IF($C207 = "neg", (($D207+1) - VLOOKUP($B207,'Results-formatted 060121'!$A:$AJ,(F$3+2),FALSE)), IF($C207 = "pos-neg", (3+VLOOKUP($B207,'Results-formatted 060121'!$A:$AJ,(F$3+2),FALSE)), VLOOKUP($B207,'Results-formatted 060121'!$A:$AJ,(F$3+2),FALSE)))</f>
        <v>3</v>
      </c>
      <c r="G207" s="95">
        <f>IF($C207 = "neg", (($D207+1) - VLOOKUP($B207,'Results-formatted 060121'!$A:$AJ,(G$3+2),FALSE)), IF($C207 = "pos-neg", (3+VLOOKUP($B207,'Results-formatted 060121'!$A:$AJ,(G$3+2),FALSE)), VLOOKUP($B207,'Results-formatted 060121'!$A:$AJ,(G$3+2),FALSE)))</f>
        <v>4</v>
      </c>
      <c r="H207" s="95">
        <f>IF($C207 = "neg", (($D207+1) - VLOOKUP($B207,'Results-formatted 060121'!$A:$AJ,(H$3+2),FALSE)), IF($C207 = "pos-neg", (3+VLOOKUP($B207,'Results-formatted 060121'!$A:$AJ,(H$3+2),FALSE)), VLOOKUP($B207,'Results-formatted 060121'!$A:$AJ,(H$3+2),FALSE)))</f>
        <v>4</v>
      </c>
      <c r="I207" s="95">
        <f>IF($C207 = "neg", (($D207+1) - VLOOKUP($B207,'Results-formatted 060121'!$A:$AJ,(I$3+2),FALSE)), IF($C207 = "pos-neg", (3+VLOOKUP($B207,'Results-formatted 060121'!$A:$AJ,(I$3+2),FALSE)), VLOOKUP($B207,'Results-formatted 060121'!$A:$AJ,(I$3+2),FALSE)))</f>
        <v>4</v>
      </c>
      <c r="J207" s="95">
        <f>IF($C207 = "neg", (($D207+1) - VLOOKUP($B207,'Results-formatted 060121'!$A:$AJ,(J$3+2),FALSE)), IF($C207 = "pos-neg", (3+VLOOKUP($B207,'Results-formatted 060121'!$A:$AJ,(J$3+2),FALSE)), VLOOKUP($B207,'Results-formatted 060121'!$A:$AJ,(J$3+2),FALSE)))</f>
        <v>3</v>
      </c>
      <c r="K207" s="95">
        <f>IF($C207 = "neg", (($D207+1) - VLOOKUP($B207,'Results-formatted 060121'!$A:$AJ,(K$3+2),FALSE)), IF($C207 = "pos-neg", (3+VLOOKUP($B207,'Results-formatted 060121'!$A:$AJ,(K$3+2),FALSE)), VLOOKUP($B207,'Results-formatted 060121'!$A:$AJ,(K$3+2),FALSE)))</f>
        <v>4</v>
      </c>
      <c r="L207" s="95">
        <f>IF($C207 = "neg", (($D207+1) - VLOOKUP($B207,'Results-formatted 060121'!$A:$AJ,(L$3+2),FALSE)), IF($C207 = "pos-neg", (3+VLOOKUP($B207,'Results-formatted 060121'!$A:$AJ,(L$3+2),FALSE)), VLOOKUP($B207,'Results-formatted 060121'!$A:$AJ,(L$3+2),FALSE)))</f>
        <v>2</v>
      </c>
      <c r="M207" s="95">
        <f>IF($C207 = "neg", (($D207+1) - VLOOKUP($B207,'Results-formatted 060121'!$A:$AJ,(M$3+2),FALSE)), IF($C207 = "pos-neg", (3+VLOOKUP($B207,'Results-formatted 060121'!$A:$AJ,(M$3+2),FALSE)), VLOOKUP($B207,'Results-formatted 060121'!$A:$AJ,(M$3+2),FALSE)))</f>
        <v>4</v>
      </c>
      <c r="N207" s="95">
        <f>IF($C207 = "neg", (($D207+1) - VLOOKUP($B207,'Results-formatted 060121'!$A:$AJ,(N$3+2),FALSE)), IF($C207 = "pos-neg", (3+VLOOKUP($B207,'Results-formatted 060121'!$A:$AJ,(N$3+2),FALSE)), VLOOKUP($B207,'Results-formatted 060121'!$A:$AJ,(N$3+2),FALSE)))</f>
        <v>3</v>
      </c>
      <c r="O207" s="95">
        <f>IF($C207 = "neg", (($D207+1) - VLOOKUP($B207,'Results-formatted 060121'!$A:$AJ,(O$3+2),FALSE)), IF($C207 = "pos-neg", (3+VLOOKUP($B207,'Results-formatted 060121'!$A:$AJ,(O$3+2),FALSE)), VLOOKUP($B207,'Results-formatted 060121'!$A:$AJ,(O$3+2),FALSE)))</f>
        <v>3</v>
      </c>
      <c r="P207" s="95">
        <f>IF($C207 = "neg", (($D207+1) - VLOOKUP($B207,'Results-formatted 060121'!$A:$AJ,(P$3+2),FALSE)), IF($C207 = "pos-neg", (3+VLOOKUP($B207,'Results-formatted 060121'!$A:$AJ,(P$3+2),FALSE)), VLOOKUP($B207,'Results-formatted 060121'!$A:$AJ,(P$3+2),FALSE)))</f>
        <v>4</v>
      </c>
      <c r="Q207" s="95">
        <f>IF($C207 = "neg", (($D207+1) - VLOOKUP($B207,'Results-formatted 060121'!$A:$AJ,(Q$3+2),FALSE)), IF($C207 = "pos-neg", (3+VLOOKUP($B207,'Results-formatted 060121'!$A:$AJ,(Q$3+2),FALSE)), VLOOKUP($B207,'Results-formatted 060121'!$A:$AJ,(Q$3+2),FALSE)))</f>
        <v>5</v>
      </c>
      <c r="R207" s="95">
        <f>IF($C207 = "neg", (($D207+1) - VLOOKUP($B207,'Results-formatted 060121'!$A:$AJ,(R$3+2),FALSE)), IF($C207 = "pos-neg", (3+VLOOKUP($B207,'Results-formatted 060121'!$A:$AJ,(R$3+2),FALSE)), VLOOKUP($B207,'Results-formatted 060121'!$A:$AJ,(R$3+2),FALSE)))</f>
        <v>3</v>
      </c>
      <c r="S207" s="95">
        <f>IF($C207 = "neg", (($D207+1) - VLOOKUP($B207,'Results-formatted 060121'!$A:$AJ,(S$3+2),FALSE)), IF($C207 = "pos-neg", (3+VLOOKUP($B207,'Results-formatted 060121'!$A:$AJ,(S$3+2),FALSE)), VLOOKUP($B207,'Results-formatted 060121'!$A:$AJ,(S$3+2),FALSE)))</f>
        <v>4</v>
      </c>
      <c r="T207" s="95">
        <f>IF($C207 = "neg", (($D207+1) - VLOOKUP($B207,'Results-formatted 060121'!$A:$AJ,(T$3+2),FALSE)), IF($C207 = "pos-neg", (3+VLOOKUP($B207,'Results-formatted 060121'!$A:$AJ,(T$3+2),FALSE)), VLOOKUP($B207,'Results-formatted 060121'!$A:$AJ,(T$3+2),FALSE)))</f>
        <v>4</v>
      </c>
      <c r="U207" s="95">
        <f>IF($C207 = "neg", (($D207+1) - VLOOKUP($B207,'Results-formatted 060121'!$A:$AJ,(U$3+2),FALSE)), IF($C207 = "pos-neg", (3+VLOOKUP($B207,'Results-formatted 060121'!$A:$AJ,(U$3+2),FALSE)), VLOOKUP($B207,'Results-formatted 060121'!$A:$AJ,(U$3+2),FALSE)))</f>
        <v>5</v>
      </c>
      <c r="V207" s="95">
        <f>IF($C207 = "neg", (($D207+1) - VLOOKUP($B207,'Results-formatted 060121'!$A:$AJ,(V$3+2),FALSE)), IF($C207 = "pos-neg", (3+VLOOKUP($B207,'Results-formatted 060121'!$A:$AJ,(V$3+2),FALSE)), VLOOKUP($B207,'Results-formatted 060121'!$A:$AJ,(V$3+2),FALSE)))</f>
        <v>3</v>
      </c>
      <c r="W207" s="95">
        <f>IF($C207 = "neg", (($D207+1) - VLOOKUP($B207,'Results-formatted 060121'!$A:$AJ,(W$3+2),FALSE)), IF($C207 = "pos-neg", (3+VLOOKUP($B207,'Results-formatted 060121'!$A:$AJ,(W$3+2),FALSE)), VLOOKUP($B207,'Results-formatted 060121'!$A:$AJ,(W$3+2),FALSE)))</f>
        <v>4</v>
      </c>
      <c r="X207" s="95">
        <f>IF($C207 = "neg", (($D207+1) - VLOOKUP($B207,'Results-formatted 060121'!$A:$AJ,(X$3+2),FALSE)), IF($C207 = "pos-neg", (3+VLOOKUP($B207,'Results-formatted 060121'!$A:$AJ,(X$3+2),FALSE)), VLOOKUP($B207,'Results-formatted 060121'!$A:$AJ,(X$3+2),FALSE)))</f>
        <v>4</v>
      </c>
      <c r="Y207" s="95">
        <f>IF($C207 = "neg", (($D207+1) - VLOOKUP($B207,'Results-formatted 060121'!$A:$AJ,(Y$3+2),FALSE)), IF($C207 = "pos-neg", (3+VLOOKUP($B207,'Results-formatted 060121'!$A:$AJ,(Y$3+2),FALSE)), VLOOKUP($B207,'Results-formatted 060121'!$A:$AJ,(Y$3+2),FALSE)))</f>
        <v>4</v>
      </c>
      <c r="Z207" s="95">
        <f>IF($C207 = "neg", (($D207+1) - VLOOKUP($B207,'Results-formatted 060121'!$A:$AJ,(Z$3+2),FALSE)), IF($C207 = "pos-neg", (3+VLOOKUP($B207,'Results-formatted 060121'!$A:$AJ,(Z$3+2),FALSE)), VLOOKUP($B207,'Results-formatted 060121'!$A:$AJ,(Z$3+2),FALSE)))</f>
        <v>3</v>
      </c>
      <c r="AA207" s="95">
        <f>IF($C207 = "neg", (($D207+1) - VLOOKUP($B207,'Results-formatted 060121'!$A:$AJ,(AA$3+2),FALSE)), IF($C207 = "pos-neg", (3+VLOOKUP($B207,'Results-formatted 060121'!$A:$AJ,(AA$3+2),FALSE)), VLOOKUP($B207,'Results-formatted 060121'!$A:$AJ,(AA$3+2),FALSE)))</f>
        <v>4</v>
      </c>
      <c r="AB207" s="95">
        <f>IF($C207 = "neg", (($D207+1) - VLOOKUP($B207,'Results-formatted 060121'!$A:$AJ,(AB$3+2),FALSE)), IF($C207 = "pos-neg", (3+VLOOKUP($B207,'Results-formatted 060121'!$A:$AJ,(AB$3+2),FALSE)), VLOOKUP($B207,'Results-formatted 060121'!$A:$AJ,(AB$3+2),FALSE)))</f>
        <v>3</v>
      </c>
      <c r="AC207" s="95">
        <f>IF($C207 = "neg", (($D207+1) - VLOOKUP($B207,'Results-formatted 060121'!$A:$AJ,(AC$3+2),FALSE)), IF($C207 = "pos-neg", (3+VLOOKUP($B207,'Results-formatted 060121'!$A:$AJ,(AC$3+2),FALSE)), VLOOKUP($B207,'Results-formatted 060121'!$A:$AJ,(AC$3+2),FALSE)))</f>
        <v>3</v>
      </c>
      <c r="AD207" s="95">
        <f>IF($C207 = "neg", (($D207+1) - VLOOKUP($B207,'Results-formatted 060121'!$A:$AJ,(AD$3+2),FALSE)), IF($C207 = "pos-neg", (3+VLOOKUP($B207,'Results-formatted 060121'!$A:$AJ,(AD$3+2),FALSE)), VLOOKUP($B207,'Results-formatted 060121'!$A:$AJ,(AD$3+2),FALSE)))</f>
        <v>3</v>
      </c>
      <c r="AE207" s="95">
        <f>IF($C207 = "neg", (($D207+1) - VLOOKUP($B207,'Results-formatted 060121'!$A:$AJ,(AE$3+2),FALSE)), IF($C207 = "pos-neg", (3+VLOOKUP($B207,'Results-formatted 060121'!$A:$AJ,(AE$3+2),FALSE)), VLOOKUP($B207,'Results-formatted 060121'!$A:$AJ,(AE$3+2),FALSE)))</f>
        <v>4</v>
      </c>
      <c r="AF207" s="95">
        <f>IF($C207 = "neg", (($D207+1) - VLOOKUP($B207,'Results-formatted 060121'!$A:$AJ,(AF$3+2),FALSE)), IF($C207 = "pos-neg", (3+VLOOKUP($B207,'Results-formatted 060121'!$A:$AJ,(AF$3+2),FALSE)), VLOOKUP($B207,'Results-formatted 060121'!$A:$AJ,(AF$3+2),FALSE)))</f>
        <v>2</v>
      </c>
      <c r="AG207" s="95">
        <f>IF($C207 = "neg", (($D207+1) - VLOOKUP($B207,'Results-formatted 060121'!$A:$AJ,(AG$3+2),FALSE)), IF($C207 = "pos-neg", (3+VLOOKUP($B207,'Results-formatted 060121'!$A:$AJ,(AG$3+2),FALSE)), VLOOKUP($B207,'Results-formatted 060121'!$A:$AJ,(AG$3+2),FALSE)))</f>
        <v>4</v>
      </c>
      <c r="AH207" s="95">
        <f>IF($C207 = "neg", (($D207+1) - VLOOKUP($B207,'Results-formatted 060121'!$A:$AJ,(AH$3+2),FALSE)), IF($C207 = "pos-neg", (3+VLOOKUP($B207,'Results-formatted 060121'!$A:$AJ,(AH$3+2),FALSE)), VLOOKUP($B207,'Results-formatted 060121'!$A:$AJ,(AH$3+2),FALSE)))</f>
        <v>3</v>
      </c>
      <c r="AI207" s="95">
        <f>IF($C207 = "neg", (($D207+1) - VLOOKUP($B207,'Results-formatted 060121'!$A:$AJ,(AI$3+2),FALSE)), IF($C207 = "pos-neg", (3+VLOOKUP($B207,'Results-formatted 060121'!$A:$AJ,(AI$3+2),FALSE)), VLOOKUP($B207,'Results-formatted 060121'!$A:$AJ,(AI$3+2),FALSE)))</f>
        <v>4</v>
      </c>
      <c r="AJ207" s="95">
        <f>IF($C207 = "neg", (($D207+1) - VLOOKUP($B207,'Results-formatted 060121'!$A:$AJ,(AJ$3+2),FALSE)), IF($C207 = "pos-neg", (3+VLOOKUP($B207,'Results-formatted 060121'!$A:$AJ,(AJ$3+2),FALSE)), VLOOKUP($B207,'Results-formatted 060121'!$A:$AJ,(AJ$3+2),FALSE)))</f>
        <v>5</v>
      </c>
      <c r="AK207" s="95">
        <f>IF($C207 = "neg", (($D207+1) - VLOOKUP($B207,'Results-formatted 060121'!$A:$AJ,(AK$3+2),FALSE)), IF($C207 = "pos-neg", (3+VLOOKUP($B207,'Results-formatted 060121'!$A:$AJ,(AK$3+2),FALSE)), VLOOKUP($B207,'Results-formatted 060121'!$A:$AJ,(AK$3+2),FALSE)))</f>
        <v>4</v>
      </c>
      <c r="AL207" s="95">
        <f>IF($C207 = "neg", (($D207+1) - VLOOKUP($B207,'Results-formatted 060121'!$A:$AJ,(AL$3+2),FALSE)), IF($C207 = "pos-neg", (3+VLOOKUP($B207,'Results-formatted 060121'!$A:$AJ,(AL$3+2),FALSE)), VLOOKUP($B207,'Results-formatted 060121'!$A:$AJ,(AL$3+2),FALSE)))</f>
        <v>2</v>
      </c>
      <c r="AM207" s="95">
        <f>IF($C207 = "neg", (($D207+1) - VLOOKUP($B207,'Results-formatted 060121'!$A:AJ,(AM$3+2),FALSE)), IF($C207 = "pos-neg", (3+VLOOKUP($B207,'Results-formatted 060121'!$A:AJ,(AM$3+2),FALSE)), VLOOKUP($B207,'Results-formatted 060121'!$A:AJ,(AM$3+2),FALSE)))</f>
        <v>4</v>
      </c>
      <c r="AN207" s="95">
        <f>IF($C207 = "neg", (($D207+1) - VLOOKUP($B207,'Results-formatted 060121'!$A:AK,(AN$3+2),FALSE)), IF($C207 = "pos-neg", (3+VLOOKUP($B207,'Results-formatted 060121'!$A:AK,(AN$3+2),FALSE)), VLOOKUP($B207,'Results-formatted 060121'!$A:AK,(AN$3+2),FALSE)))</f>
        <v>4</v>
      </c>
      <c r="AO207" s="95">
        <f>IF($C207 = "neg", (($D207+1) - VLOOKUP($B207,'Results-formatted 060121'!$A:AL,(AO$3+2),FALSE)), IF($C207 = "pos-neg", (3+VLOOKUP($B207,'Results-formatted 060121'!$A:AL,(AO$3+2),FALSE)), VLOOKUP($B207,'Results-formatted 060121'!$A:AL,(AO$3+2),FALSE)))</f>
        <v>4</v>
      </c>
      <c r="AP207" s="95">
        <f>IF($C207 = "neg", (($D207+1) - VLOOKUP($B207,'Results-formatted 060121'!$A:AM,(AP$3+2),FALSE)), IF($C207 = "pos-neg", (3+VLOOKUP($B207,'Results-formatted 060121'!$A:AM,(AP$3+2),FALSE)), VLOOKUP($B207,'Results-formatted 060121'!$A:AM,(AP$3+2),FALSE)))</f>
        <v>4</v>
      </c>
      <c r="AQ207" s="95">
        <f>IF($C207 = "neg", (($D207+1) - VLOOKUP($B207,'Results-formatted 060121'!$A:AN,(AQ$3+2),FALSE)), IF($C207 = "pos-neg", (3+VLOOKUP($B207,'Results-formatted 060121'!$A:AN,(AQ$3+2),FALSE)), VLOOKUP($B207,'Results-formatted 060121'!$A:AN,(AQ$3+2),FALSE)))</f>
        <v>4</v>
      </c>
      <c r="AR207" s="95">
        <f>IF($C207 = "neg", (($D207+1) - VLOOKUP($B207,'Results-formatted 060121'!$A:AO,(AR$3+2),FALSE)), IF($C207 = "pos-neg", (3+VLOOKUP($B207,'Results-formatted 060121'!$A:AO,(AR$3+2),FALSE)), VLOOKUP($B207,'Results-formatted 060121'!$A:AO,(AR$3+2),FALSE)))</f>
        <v>5</v>
      </c>
      <c r="AS207" s="95">
        <f>IF($C207 = "neg", (($D207+1) - VLOOKUP($B207,'Results-formatted 060121'!$A:AP,(AS$3+2),FALSE)), IF($C207 = "pos-neg", (3+VLOOKUP($B207,'Results-formatted 060121'!$A:AP,(AS$3+2),FALSE)), VLOOKUP($B207,'Results-formatted 060121'!$A:AP,(AS$3+2),FALSE)))</f>
        <v>3</v>
      </c>
      <c r="AT207" s="95">
        <f>IF($C207 = "neg", (($D207+1) - VLOOKUP($B207,'Results-formatted 060121'!$A:AQ,(AT$3+2),FALSE)), IF($C207 = "pos-neg", (3+VLOOKUP($B207,'Results-formatted 060121'!$A:AQ,(AT$3+2),FALSE)), VLOOKUP($B207,'Results-formatted 060121'!$A:AQ,(AT$3+2),FALSE)))</f>
        <v>4</v>
      </c>
      <c r="AU207" s="95">
        <f>IF($C207 = "neg", (($D207+1) - VLOOKUP($B207,'Results-formatted 060121'!$A:AR,(AU$3+2),FALSE)), IF($C207 = "pos-neg", (3+VLOOKUP($B207,'Results-formatted 060121'!$A:AR,(AU$3+2),FALSE)), VLOOKUP($B207,'Results-formatted 060121'!$A:AR,(AU$3+2),FALSE)))</f>
        <v>3</v>
      </c>
      <c r="AV207" s="95">
        <f>IF($C207 = "neg", (($D207+1) - VLOOKUP($B207,'Results-formatted 060121'!$A:AS,(AV$3+2),FALSE)), IF($C207 = "pos-neg", (3+VLOOKUP($B207,'Results-formatted 060121'!$A:AS,(AV$3+2),FALSE)), VLOOKUP($B207,'Results-formatted 060121'!$A:AS,(AV$3+2),FALSE)))</f>
        <v>4</v>
      </c>
      <c r="AW207" s="95">
        <f>IF($C207 = "neg", (($D207+1) - VLOOKUP($B207,'Results-formatted 060121'!$A:AT,(AW$3+2),FALSE)), IF($C207 = "pos-neg", (3+VLOOKUP($B207,'Results-formatted 060121'!$A:AT,(AW$3+2),FALSE)), VLOOKUP($B207,'Results-formatted 060121'!$A:AT,(AW$3+2),FALSE)))</f>
        <v>2</v>
      </c>
      <c r="AX207" s="95">
        <f>IF($C207 = "neg", (($D207+1) - VLOOKUP($B207,'Results-formatted 060121'!$A:AU,(AX$3+2),FALSE)), IF($C207 = "pos-neg", (3+VLOOKUP($B207,'Results-formatted 060121'!$A:AU,(AX$3+2),FALSE)), VLOOKUP($B207,'Results-formatted 060121'!$A:AU,(AX$3+2),FALSE)))</f>
        <v>1</v>
      </c>
      <c r="AY207" s="95">
        <f>IF($C207 = "neg", (($D207+1) - VLOOKUP($B207,'Results-formatted 060121'!$A:AV,(AY$3+2),FALSE)), IF($C207 = "pos-neg", (3+VLOOKUP($B207,'Results-formatted 060121'!$A:AV,(AY$3+2),FALSE)), VLOOKUP($B207,'Results-formatted 060121'!$A:AV,(AY$3+2),FALSE)))</f>
        <v>4</v>
      </c>
      <c r="AZ207" s="95">
        <f>IF($C207 = "neg", (($D207+1) - VLOOKUP($B207,'Results-formatted 060121'!$A:AW,(AZ$3+2),FALSE)), IF($C207 = "pos-neg", (3+VLOOKUP($B207,'Results-formatted 060121'!$A:AW,(AZ$3+2),FALSE)), VLOOKUP($B207,'Results-formatted 060121'!$A:AW,(AZ$3+2),FALSE)))</f>
        <v>5</v>
      </c>
      <c r="BA207" s="95">
        <f>IF($C207 = "neg", (($D207+1) - VLOOKUP($B207,'Results-formatted 060121'!$A:AX,(BA$3+2),FALSE)), IF($C207 = "pos-neg", (3+VLOOKUP($B207,'Results-formatted 060121'!$A:AX,(BA$3+2),FALSE)), VLOOKUP($B207,'Results-formatted 060121'!$A:AX,(BA$3+2),FALSE)))</f>
        <v>3</v>
      </c>
      <c r="BB207" s="95">
        <f>IF($C207 = "neg", (($D207+1) - VLOOKUP($B207,'Results-formatted 060121'!$A:AY,(BB$3+2),FALSE)), IF($C207 = "pos-neg", (3+VLOOKUP($B207,'Results-formatted 060121'!$A:AY,(BB$3+2),FALSE)), VLOOKUP($B207,'Results-formatted 060121'!$A:AY,(BB$3+2),FALSE)))</f>
        <v>5</v>
      </c>
      <c r="BC207" s="95">
        <f>IF($C207 = "neg", (($D207+1) - VLOOKUP($B207,'Results-formatted 060121'!$A:AZ,(BC$3+2),FALSE)), IF($C207 = "pos-neg", (3+VLOOKUP($B207,'Results-formatted 060121'!$A:AZ,(BC$3+2),FALSE)), VLOOKUP($B207,'Results-formatted 060121'!$A:AZ,(BC$3+2),FALSE)))</f>
        <v>4</v>
      </c>
      <c r="BD207" s="95">
        <f>IF($C207 = "neg", (($D207+1) - VLOOKUP($B207,'Results-formatted 060121'!$A:BA,(BD$3+2),FALSE)), IF($C207 = "pos-neg", (3+VLOOKUP($B207,'Results-formatted 060121'!$A:BA,(BD$3+2),FALSE)), VLOOKUP($B207,'Results-formatted 060121'!$A:BA,(BD$3+2),FALSE)))</f>
        <v>4</v>
      </c>
      <c r="BE207" s="95">
        <f>IF($C207 = "neg", (($D207+1) - VLOOKUP($B207,'Results-formatted 060121'!$A:BB,(BE$3+2),FALSE)), IF($C207 = "pos-neg", (3+VLOOKUP($B207,'Results-formatted 060121'!$A:BB,(BE$3+2),FALSE)), VLOOKUP($B207,'Results-formatted 060121'!$A:BB,(BE$3+2),FALSE)))</f>
        <v>4</v>
      </c>
      <c r="BF207" s="95">
        <f>IF($C207 = "neg", (($D207+1) - VLOOKUP($B207,'Results-formatted 060121'!$A:BC,(BF$3+2),FALSE)), IF($C207 = "pos-neg", (3+VLOOKUP($B207,'Results-formatted 060121'!$A:BC,(BF$3+2),FALSE)), VLOOKUP($B207,'Results-formatted 060121'!$A:BC,(BF$3+2),FALSE)))</f>
        <v>3</v>
      </c>
      <c r="BG207" s="95">
        <f>IF($C207 = "neg", (($D207+1) - VLOOKUP($B207,'Results-formatted 060121'!$A:BD,(BG$3+2),FALSE)), IF($C207 = "pos-neg", (3+VLOOKUP($B207,'Results-formatted 060121'!$A:BD,(BG$3+2),FALSE)), VLOOKUP($B207,'Results-formatted 060121'!$A:BD,(BG$3+2),FALSE)))</f>
        <v>2</v>
      </c>
      <c r="BH207" s="95">
        <f>IF($C207 = "neg", (($D207+1) - VLOOKUP($B207,'Results-formatted 060121'!$A:BE,(BH$3+2),FALSE)), IF($C207 = "pos-neg", (3+VLOOKUP($B207,'Results-formatted 060121'!$A:BE,(BH$3+2),FALSE)), VLOOKUP($B207,'Results-formatted 060121'!$A:BE,(BH$3+2),FALSE)))</f>
        <v>4</v>
      </c>
      <c r="BI207" s="95">
        <f>IF($C207 = "neg", (($D207+1) - VLOOKUP($B207,'Results-formatted 060121'!$A:BF,(BI$3+2),FALSE)), IF($C207 = "pos-neg", (3+VLOOKUP($B207,'Results-formatted 060121'!$A:BF,(BI$3+2),FALSE)), VLOOKUP($B207,'Results-formatted 060121'!$A:BF,(BI$3+2),FALSE)))</f>
        <v>4</v>
      </c>
      <c r="BJ207" s="95">
        <f>IF($C207 = "neg", (($D207+1) - VLOOKUP($B207,'Results-formatted 060121'!$A:BG,(BJ$3+2),FALSE)), IF($C207 = "pos-neg", (3+VLOOKUP($B207,'Results-formatted 060121'!$A:BG,(BJ$3+2),FALSE)), VLOOKUP($B207,'Results-formatted 060121'!$A:BG,(BJ$3+2),FALSE)))</f>
        <v>4</v>
      </c>
      <c r="BK207" s="95">
        <f>IF($C207 = "neg", (($D207+1) - VLOOKUP($B207,'Results-formatted 060121'!$A:BH,(BK$3+2),FALSE)), IF($C207 = "pos-neg", (3+VLOOKUP($B207,'Results-formatted 060121'!$A:BH,(BK$3+2),FALSE)), VLOOKUP($B207,'Results-formatted 060121'!$A:BH,(BK$3+2),FALSE)))</f>
        <v>2</v>
      </c>
      <c r="BL207" s="95">
        <f>IF($C207 = "neg", (($D207+1) - VLOOKUP($B207,'Results-formatted 060121'!$A:BI,(BL$3+2),FALSE)), IF($C207 = "pos-neg", (3+VLOOKUP($B207,'Results-formatted 060121'!$A:BI,(BL$3+2),FALSE)), VLOOKUP($B207,'Results-formatted 060121'!$A:BI,(BL$3+2),FALSE)))</f>
        <v>4</v>
      </c>
      <c r="BM207" s="95">
        <f>IF($C207 = "neg", (($D207+1) - VLOOKUP($B207,'Results-formatted 060121'!$A:BJ,(BM$3+2),FALSE)), IF($C207 = "pos-neg", (3+VLOOKUP($B207,'Results-formatted 060121'!$A:BJ,(BM$3+2),FALSE)), VLOOKUP($B207,'Results-formatted 060121'!$A:BJ,(BM$3+2),FALSE)))</f>
        <v>4</v>
      </c>
      <c r="BN207" s="95"/>
      <c r="BO207" s="95"/>
      <c r="BP207" s="95"/>
      <c r="BQ207" s="95"/>
      <c r="BR207" s="95"/>
      <c r="BS207" s="95"/>
      <c r="BT207" s="95"/>
      <c r="BU207" s="95"/>
      <c r="BV207" s="95"/>
      <c r="BW207" s="95"/>
      <c r="BX207" s="95"/>
      <c r="BY207" s="95"/>
      <c r="BZ207" s="95"/>
      <c r="CA207" s="95"/>
      <c r="CB207" s="95"/>
      <c r="CC207" s="95"/>
      <c r="CD207" s="98"/>
      <c r="CE207" s="25">
        <f t="shared" si="349"/>
        <v>3.6</v>
      </c>
      <c r="CF207" s="25">
        <f t="shared" si="258"/>
        <v>0.86749200162385098</v>
      </c>
    </row>
    <row r="208" spans="2:84" ht="42" x14ac:dyDescent="0.15">
      <c r="B208" s="84" t="s">
        <v>517</v>
      </c>
      <c r="C208" s="86" t="s">
        <v>224</v>
      </c>
      <c r="D208" s="2">
        <v>5</v>
      </c>
      <c r="E208" s="15" t="s">
        <v>996</v>
      </c>
      <c r="F208" s="95">
        <f>IF($C208 = "neg", (($D208+1) - VLOOKUP($B208,'Results-formatted 060121'!$A:$AJ,(F$3+2),FALSE)), IF($C208 = "pos-neg", (3+VLOOKUP($B208,'Results-formatted 060121'!$A:$AJ,(F$3+2),FALSE)), VLOOKUP($B208,'Results-formatted 060121'!$A:$AJ,(F$3+2),FALSE)))</f>
        <v>3</v>
      </c>
      <c r="G208" s="95">
        <f>IF($C208 = "neg", (($D208+1) - VLOOKUP($B208,'Results-formatted 060121'!$A:$AJ,(G$3+2),FALSE)), IF($C208 = "pos-neg", (3+VLOOKUP($B208,'Results-formatted 060121'!$A:$AJ,(G$3+2),FALSE)), VLOOKUP($B208,'Results-formatted 060121'!$A:$AJ,(G$3+2),FALSE)))</f>
        <v>4</v>
      </c>
      <c r="H208" s="95">
        <f>IF($C208 = "neg", (($D208+1) - VLOOKUP($B208,'Results-formatted 060121'!$A:$AJ,(H$3+2),FALSE)), IF($C208 = "pos-neg", (3+VLOOKUP($B208,'Results-formatted 060121'!$A:$AJ,(H$3+2),FALSE)), VLOOKUP($B208,'Results-formatted 060121'!$A:$AJ,(H$3+2),FALSE)))</f>
        <v>4</v>
      </c>
      <c r="I208" s="95">
        <f>IF($C208 = "neg", (($D208+1) - VLOOKUP($B208,'Results-formatted 060121'!$A:$AJ,(I$3+2),FALSE)), IF($C208 = "pos-neg", (3+VLOOKUP($B208,'Results-formatted 060121'!$A:$AJ,(I$3+2),FALSE)), VLOOKUP($B208,'Results-formatted 060121'!$A:$AJ,(I$3+2),FALSE)))</f>
        <v>4</v>
      </c>
      <c r="J208" s="95">
        <f>IF($C208 = "neg", (($D208+1) - VLOOKUP($B208,'Results-formatted 060121'!$A:$AJ,(J$3+2),FALSE)), IF($C208 = "pos-neg", (3+VLOOKUP($B208,'Results-formatted 060121'!$A:$AJ,(J$3+2),FALSE)), VLOOKUP($B208,'Results-formatted 060121'!$A:$AJ,(J$3+2),FALSE)))</f>
        <v>3</v>
      </c>
      <c r="K208" s="95">
        <f>IF($C208 = "neg", (($D208+1) - VLOOKUP($B208,'Results-formatted 060121'!$A:$AJ,(K$3+2),FALSE)), IF($C208 = "pos-neg", (3+VLOOKUP($B208,'Results-formatted 060121'!$A:$AJ,(K$3+2),FALSE)), VLOOKUP($B208,'Results-formatted 060121'!$A:$AJ,(K$3+2),FALSE)))</f>
        <v>4</v>
      </c>
      <c r="L208" s="95">
        <f>IF($C208 = "neg", (($D208+1) - VLOOKUP($B208,'Results-formatted 060121'!$A:$AJ,(L$3+2),FALSE)), IF($C208 = "pos-neg", (3+VLOOKUP($B208,'Results-formatted 060121'!$A:$AJ,(L$3+2),FALSE)), VLOOKUP($B208,'Results-formatted 060121'!$A:$AJ,(L$3+2),FALSE)))</f>
        <v>4</v>
      </c>
      <c r="M208" s="95">
        <f>IF($C208 = "neg", (($D208+1) - VLOOKUP($B208,'Results-formatted 060121'!$A:$AJ,(M$3+2),FALSE)), IF($C208 = "pos-neg", (3+VLOOKUP($B208,'Results-formatted 060121'!$A:$AJ,(M$3+2),FALSE)), VLOOKUP($B208,'Results-formatted 060121'!$A:$AJ,(M$3+2),FALSE)))</f>
        <v>4</v>
      </c>
      <c r="N208" s="95">
        <f>IF($C208 = "neg", (($D208+1) - VLOOKUP($B208,'Results-formatted 060121'!$A:$AJ,(N$3+2),FALSE)), IF($C208 = "pos-neg", (3+VLOOKUP($B208,'Results-formatted 060121'!$A:$AJ,(N$3+2),FALSE)), VLOOKUP($B208,'Results-formatted 060121'!$A:$AJ,(N$3+2),FALSE)))</f>
        <v>4</v>
      </c>
      <c r="O208" s="95">
        <f>IF($C208 = "neg", (($D208+1) - VLOOKUP($B208,'Results-formatted 060121'!$A:$AJ,(O$3+2),FALSE)), IF($C208 = "pos-neg", (3+VLOOKUP($B208,'Results-formatted 060121'!$A:$AJ,(O$3+2),FALSE)), VLOOKUP($B208,'Results-formatted 060121'!$A:$AJ,(O$3+2),FALSE)))</f>
        <v>5</v>
      </c>
      <c r="P208" s="95">
        <f>IF($C208 = "neg", (($D208+1) - VLOOKUP($B208,'Results-formatted 060121'!$A:$AJ,(P$3+2),FALSE)), IF($C208 = "pos-neg", (3+VLOOKUP($B208,'Results-formatted 060121'!$A:$AJ,(P$3+2),FALSE)), VLOOKUP($B208,'Results-formatted 060121'!$A:$AJ,(P$3+2),FALSE)))</f>
        <v>3</v>
      </c>
      <c r="Q208" s="95">
        <f>IF($C208 = "neg", (($D208+1) - VLOOKUP($B208,'Results-formatted 060121'!$A:$AJ,(Q$3+2),FALSE)), IF($C208 = "pos-neg", (3+VLOOKUP($B208,'Results-formatted 060121'!$A:$AJ,(Q$3+2),FALSE)), VLOOKUP($B208,'Results-formatted 060121'!$A:$AJ,(Q$3+2),FALSE)))</f>
        <v>5</v>
      </c>
      <c r="R208" s="95">
        <f>IF($C208 = "neg", (($D208+1) - VLOOKUP($B208,'Results-formatted 060121'!$A:$AJ,(R$3+2),FALSE)), IF($C208 = "pos-neg", (3+VLOOKUP($B208,'Results-formatted 060121'!$A:$AJ,(R$3+2),FALSE)), VLOOKUP($B208,'Results-formatted 060121'!$A:$AJ,(R$3+2),FALSE)))</f>
        <v>4</v>
      </c>
      <c r="S208" s="95">
        <f>IF($C208 = "neg", (($D208+1) - VLOOKUP($B208,'Results-formatted 060121'!$A:$AJ,(S$3+2),FALSE)), IF($C208 = "pos-neg", (3+VLOOKUP($B208,'Results-formatted 060121'!$A:$AJ,(S$3+2),FALSE)), VLOOKUP($B208,'Results-formatted 060121'!$A:$AJ,(S$3+2),FALSE)))</f>
        <v>5</v>
      </c>
      <c r="T208" s="95">
        <f>IF($C208 = "neg", (($D208+1) - VLOOKUP($B208,'Results-formatted 060121'!$A:$AJ,(T$3+2),FALSE)), IF($C208 = "pos-neg", (3+VLOOKUP($B208,'Results-formatted 060121'!$A:$AJ,(T$3+2),FALSE)), VLOOKUP($B208,'Results-formatted 060121'!$A:$AJ,(T$3+2),FALSE)))</f>
        <v>4</v>
      </c>
      <c r="U208" s="95">
        <f>IF($C208 = "neg", (($D208+1) - VLOOKUP($B208,'Results-formatted 060121'!$A:$AJ,(U$3+2),FALSE)), IF($C208 = "pos-neg", (3+VLOOKUP($B208,'Results-formatted 060121'!$A:$AJ,(U$3+2),FALSE)), VLOOKUP($B208,'Results-formatted 060121'!$A:$AJ,(U$3+2),FALSE)))</f>
        <v>5</v>
      </c>
      <c r="V208" s="95">
        <f>IF($C208 = "neg", (($D208+1) - VLOOKUP($B208,'Results-formatted 060121'!$A:$AJ,(V$3+2),FALSE)), IF($C208 = "pos-neg", (3+VLOOKUP($B208,'Results-formatted 060121'!$A:$AJ,(V$3+2),FALSE)), VLOOKUP($B208,'Results-formatted 060121'!$A:$AJ,(V$3+2),FALSE)))</f>
        <v>4</v>
      </c>
      <c r="W208" s="95">
        <f>IF($C208 = "neg", (($D208+1) - VLOOKUP($B208,'Results-formatted 060121'!$A:$AJ,(W$3+2),FALSE)), IF($C208 = "pos-neg", (3+VLOOKUP($B208,'Results-formatted 060121'!$A:$AJ,(W$3+2),FALSE)), VLOOKUP($B208,'Results-formatted 060121'!$A:$AJ,(W$3+2),FALSE)))</f>
        <v>3</v>
      </c>
      <c r="X208" s="95">
        <f>IF($C208 = "neg", (($D208+1) - VLOOKUP($B208,'Results-formatted 060121'!$A:$AJ,(X$3+2),FALSE)), IF($C208 = "pos-neg", (3+VLOOKUP($B208,'Results-formatted 060121'!$A:$AJ,(X$3+2),FALSE)), VLOOKUP($B208,'Results-formatted 060121'!$A:$AJ,(X$3+2),FALSE)))</f>
        <v>4</v>
      </c>
      <c r="Y208" s="95">
        <f>IF($C208 = "neg", (($D208+1) - VLOOKUP($B208,'Results-formatted 060121'!$A:$AJ,(Y$3+2),FALSE)), IF($C208 = "pos-neg", (3+VLOOKUP($B208,'Results-formatted 060121'!$A:$AJ,(Y$3+2),FALSE)), VLOOKUP($B208,'Results-formatted 060121'!$A:$AJ,(Y$3+2),FALSE)))</f>
        <v>3</v>
      </c>
      <c r="Z208" s="95">
        <f>IF($C208 = "neg", (($D208+1) - VLOOKUP($B208,'Results-formatted 060121'!$A:$AJ,(Z$3+2),FALSE)), IF($C208 = "pos-neg", (3+VLOOKUP($B208,'Results-formatted 060121'!$A:$AJ,(Z$3+2),FALSE)), VLOOKUP($B208,'Results-formatted 060121'!$A:$AJ,(Z$3+2),FALSE)))</f>
        <v>3</v>
      </c>
      <c r="AA208" s="95">
        <f>IF($C208 = "neg", (($D208+1) - VLOOKUP($B208,'Results-formatted 060121'!$A:$AJ,(AA$3+2),FALSE)), IF($C208 = "pos-neg", (3+VLOOKUP($B208,'Results-formatted 060121'!$A:$AJ,(AA$3+2),FALSE)), VLOOKUP($B208,'Results-formatted 060121'!$A:$AJ,(AA$3+2),FALSE)))</f>
        <v>4</v>
      </c>
      <c r="AB208" s="95">
        <f>IF($C208 = "neg", (($D208+1) - VLOOKUP($B208,'Results-formatted 060121'!$A:$AJ,(AB$3+2),FALSE)), IF($C208 = "pos-neg", (3+VLOOKUP($B208,'Results-formatted 060121'!$A:$AJ,(AB$3+2),FALSE)), VLOOKUP($B208,'Results-formatted 060121'!$A:$AJ,(AB$3+2),FALSE)))</f>
        <v>2</v>
      </c>
      <c r="AC208" s="95">
        <f>IF($C208 = "neg", (($D208+1) - VLOOKUP($B208,'Results-formatted 060121'!$A:$AJ,(AC$3+2),FALSE)), IF($C208 = "pos-neg", (3+VLOOKUP($B208,'Results-formatted 060121'!$A:$AJ,(AC$3+2),FALSE)), VLOOKUP($B208,'Results-formatted 060121'!$A:$AJ,(AC$3+2),FALSE)))</f>
        <v>3</v>
      </c>
      <c r="AD208" s="95">
        <f>IF($C208 = "neg", (($D208+1) - VLOOKUP($B208,'Results-formatted 060121'!$A:$AJ,(AD$3+2),FALSE)), IF($C208 = "pos-neg", (3+VLOOKUP($B208,'Results-formatted 060121'!$A:$AJ,(AD$3+2),FALSE)), VLOOKUP($B208,'Results-formatted 060121'!$A:$AJ,(AD$3+2),FALSE)))</f>
        <v>4</v>
      </c>
      <c r="AE208" s="95">
        <f>IF($C208 = "neg", (($D208+1) - VLOOKUP($B208,'Results-formatted 060121'!$A:$AJ,(AE$3+2),FALSE)), IF($C208 = "pos-neg", (3+VLOOKUP($B208,'Results-formatted 060121'!$A:$AJ,(AE$3+2),FALSE)), VLOOKUP($B208,'Results-formatted 060121'!$A:$AJ,(AE$3+2),FALSE)))</f>
        <v>5</v>
      </c>
      <c r="AF208" s="95">
        <f>IF($C208 = "neg", (($D208+1) - VLOOKUP($B208,'Results-formatted 060121'!$A:$AJ,(AF$3+2),FALSE)), IF($C208 = "pos-neg", (3+VLOOKUP($B208,'Results-formatted 060121'!$A:$AJ,(AF$3+2),FALSE)), VLOOKUP($B208,'Results-formatted 060121'!$A:$AJ,(AF$3+2),FALSE)))</f>
        <v>4</v>
      </c>
      <c r="AG208" s="95">
        <f>IF($C208 = "neg", (($D208+1) - VLOOKUP($B208,'Results-formatted 060121'!$A:$AJ,(AG$3+2),FALSE)), IF($C208 = "pos-neg", (3+VLOOKUP($B208,'Results-formatted 060121'!$A:$AJ,(AG$3+2),FALSE)), VLOOKUP($B208,'Results-formatted 060121'!$A:$AJ,(AG$3+2),FALSE)))</f>
        <v>4</v>
      </c>
      <c r="AH208" s="95">
        <f>IF($C208 = "neg", (($D208+1) - VLOOKUP($B208,'Results-formatted 060121'!$A:$AJ,(AH$3+2),FALSE)), IF($C208 = "pos-neg", (3+VLOOKUP($B208,'Results-formatted 060121'!$A:$AJ,(AH$3+2),FALSE)), VLOOKUP($B208,'Results-formatted 060121'!$A:$AJ,(AH$3+2),FALSE)))</f>
        <v>4</v>
      </c>
      <c r="AI208" s="95">
        <f>IF($C208 = "neg", (($D208+1) - VLOOKUP($B208,'Results-formatted 060121'!$A:$AJ,(AI$3+2),FALSE)), IF($C208 = "pos-neg", (3+VLOOKUP($B208,'Results-formatted 060121'!$A:$AJ,(AI$3+2),FALSE)), VLOOKUP($B208,'Results-formatted 060121'!$A:$AJ,(AI$3+2),FALSE)))</f>
        <v>4</v>
      </c>
      <c r="AJ208" s="95">
        <f>IF($C208 = "neg", (($D208+1) - VLOOKUP($B208,'Results-formatted 060121'!$A:$AJ,(AJ$3+2),FALSE)), IF($C208 = "pos-neg", (3+VLOOKUP($B208,'Results-formatted 060121'!$A:$AJ,(AJ$3+2),FALSE)), VLOOKUP($B208,'Results-formatted 060121'!$A:$AJ,(AJ$3+2),FALSE)))</f>
        <v>5</v>
      </c>
      <c r="AK208" s="95">
        <f>IF($C208 = "neg", (($D208+1) - VLOOKUP($B208,'Results-formatted 060121'!$A:$AJ,(AK$3+2),FALSE)), IF($C208 = "pos-neg", (3+VLOOKUP($B208,'Results-formatted 060121'!$A:$AJ,(AK$3+2),FALSE)), VLOOKUP($B208,'Results-formatted 060121'!$A:$AJ,(AK$3+2),FALSE)))</f>
        <v>3</v>
      </c>
      <c r="AL208" s="95">
        <f>IF($C208 = "neg", (($D208+1) - VLOOKUP($B208,'Results-formatted 060121'!$A:$AJ,(AL$3+2),FALSE)), IF($C208 = "pos-neg", (3+VLOOKUP($B208,'Results-formatted 060121'!$A:$AJ,(AL$3+2),FALSE)), VLOOKUP($B208,'Results-formatted 060121'!$A:$AJ,(AL$3+2),FALSE)))</f>
        <v>3</v>
      </c>
      <c r="AM208" s="95">
        <f>IF($C208 = "neg", (($D208+1) - VLOOKUP($B208,'Results-formatted 060121'!$A:AJ,(AM$3+2),FALSE)), IF($C208 = "pos-neg", (3+VLOOKUP($B208,'Results-formatted 060121'!$A:AJ,(AM$3+2),FALSE)), VLOOKUP($B208,'Results-formatted 060121'!$A:AJ,(AM$3+2),FALSE)))</f>
        <v>5</v>
      </c>
      <c r="AN208" s="95">
        <f>IF($C208 = "neg", (($D208+1) - VLOOKUP($B208,'Results-formatted 060121'!$A:AK,(AN$3+2),FALSE)), IF($C208 = "pos-neg", (3+VLOOKUP($B208,'Results-formatted 060121'!$A:AK,(AN$3+2),FALSE)), VLOOKUP($B208,'Results-formatted 060121'!$A:AK,(AN$3+2),FALSE)))</f>
        <v>4</v>
      </c>
      <c r="AO208" s="95">
        <f>IF($C208 = "neg", (($D208+1) - VLOOKUP($B208,'Results-formatted 060121'!$A:AL,(AO$3+2),FALSE)), IF($C208 = "pos-neg", (3+VLOOKUP($B208,'Results-formatted 060121'!$A:AL,(AO$3+2),FALSE)), VLOOKUP($B208,'Results-formatted 060121'!$A:AL,(AO$3+2),FALSE)))</f>
        <v>5</v>
      </c>
      <c r="AP208" s="95">
        <f>IF($C208 = "neg", (($D208+1) - VLOOKUP($B208,'Results-formatted 060121'!$A:AM,(AP$3+2),FALSE)), IF($C208 = "pos-neg", (3+VLOOKUP($B208,'Results-formatted 060121'!$A:AM,(AP$3+2),FALSE)), VLOOKUP($B208,'Results-formatted 060121'!$A:AM,(AP$3+2),FALSE)))</f>
        <v>4</v>
      </c>
      <c r="AQ208" s="95">
        <f>IF($C208 = "neg", (($D208+1) - VLOOKUP($B208,'Results-formatted 060121'!$A:AN,(AQ$3+2),FALSE)), IF($C208 = "pos-neg", (3+VLOOKUP($B208,'Results-formatted 060121'!$A:AN,(AQ$3+2),FALSE)), VLOOKUP($B208,'Results-formatted 060121'!$A:AN,(AQ$3+2),FALSE)))</f>
        <v>4</v>
      </c>
      <c r="AR208" s="95">
        <f>IF($C208 = "neg", (($D208+1) - VLOOKUP($B208,'Results-formatted 060121'!$A:AO,(AR$3+2),FALSE)), IF($C208 = "pos-neg", (3+VLOOKUP($B208,'Results-formatted 060121'!$A:AO,(AR$3+2),FALSE)), VLOOKUP($B208,'Results-formatted 060121'!$A:AO,(AR$3+2),FALSE)))</f>
        <v>4</v>
      </c>
      <c r="AS208" s="95">
        <f>IF($C208 = "neg", (($D208+1) - VLOOKUP($B208,'Results-formatted 060121'!$A:AP,(AS$3+2),FALSE)), IF($C208 = "pos-neg", (3+VLOOKUP($B208,'Results-formatted 060121'!$A:AP,(AS$3+2),FALSE)), VLOOKUP($B208,'Results-formatted 060121'!$A:AP,(AS$3+2),FALSE)))</f>
        <v>4</v>
      </c>
      <c r="AT208" s="95">
        <f>IF($C208 = "neg", (($D208+1) - VLOOKUP($B208,'Results-formatted 060121'!$A:AQ,(AT$3+2),FALSE)), IF($C208 = "pos-neg", (3+VLOOKUP($B208,'Results-formatted 060121'!$A:AQ,(AT$3+2),FALSE)), VLOOKUP($B208,'Results-formatted 060121'!$A:AQ,(AT$3+2),FALSE)))</f>
        <v>4</v>
      </c>
      <c r="AU208" s="95">
        <f>IF($C208 = "neg", (($D208+1) - VLOOKUP($B208,'Results-formatted 060121'!$A:AR,(AU$3+2),FALSE)), IF($C208 = "pos-neg", (3+VLOOKUP($B208,'Results-formatted 060121'!$A:AR,(AU$3+2),FALSE)), VLOOKUP($B208,'Results-formatted 060121'!$A:AR,(AU$3+2),FALSE)))</f>
        <v>4</v>
      </c>
      <c r="AV208" s="95">
        <f>IF($C208 = "neg", (($D208+1) - VLOOKUP($B208,'Results-formatted 060121'!$A:AS,(AV$3+2),FALSE)), IF($C208 = "pos-neg", (3+VLOOKUP($B208,'Results-formatted 060121'!$A:AS,(AV$3+2),FALSE)), VLOOKUP($B208,'Results-formatted 060121'!$A:AS,(AV$3+2),FALSE)))</f>
        <v>4</v>
      </c>
      <c r="AW208" s="95">
        <f>IF($C208 = "neg", (($D208+1) - VLOOKUP($B208,'Results-formatted 060121'!$A:AT,(AW$3+2),FALSE)), IF($C208 = "pos-neg", (3+VLOOKUP($B208,'Results-formatted 060121'!$A:AT,(AW$3+2),FALSE)), VLOOKUP($B208,'Results-formatted 060121'!$A:AT,(AW$3+2),FALSE)))</f>
        <v>2</v>
      </c>
      <c r="AX208" s="95">
        <f>IF($C208 = "neg", (($D208+1) - VLOOKUP($B208,'Results-formatted 060121'!$A:AU,(AX$3+2),FALSE)), IF($C208 = "pos-neg", (3+VLOOKUP($B208,'Results-formatted 060121'!$A:AU,(AX$3+2),FALSE)), VLOOKUP($B208,'Results-formatted 060121'!$A:AU,(AX$3+2),FALSE)))</f>
        <v>2</v>
      </c>
      <c r="AY208" s="95">
        <f>IF($C208 = "neg", (($D208+1) - VLOOKUP($B208,'Results-formatted 060121'!$A:AV,(AY$3+2),FALSE)), IF($C208 = "pos-neg", (3+VLOOKUP($B208,'Results-formatted 060121'!$A:AV,(AY$3+2),FALSE)), VLOOKUP($B208,'Results-formatted 060121'!$A:AV,(AY$3+2),FALSE)))</f>
        <v>4</v>
      </c>
      <c r="AZ208" s="95">
        <f>IF($C208 = "neg", (($D208+1) - VLOOKUP($B208,'Results-formatted 060121'!$A:AW,(AZ$3+2),FALSE)), IF($C208 = "pos-neg", (3+VLOOKUP($B208,'Results-formatted 060121'!$A:AW,(AZ$3+2),FALSE)), VLOOKUP($B208,'Results-formatted 060121'!$A:AW,(AZ$3+2),FALSE)))</f>
        <v>5</v>
      </c>
      <c r="BA208" s="95">
        <f>IF($C208 = "neg", (($D208+1) - VLOOKUP($B208,'Results-formatted 060121'!$A:AX,(BA$3+2),FALSE)), IF($C208 = "pos-neg", (3+VLOOKUP($B208,'Results-formatted 060121'!$A:AX,(BA$3+2),FALSE)), VLOOKUP($B208,'Results-formatted 060121'!$A:AX,(BA$3+2),FALSE)))</f>
        <v>4</v>
      </c>
      <c r="BB208" s="95">
        <f>IF($C208 = "neg", (($D208+1) - VLOOKUP($B208,'Results-formatted 060121'!$A:AY,(BB$3+2),FALSE)), IF($C208 = "pos-neg", (3+VLOOKUP($B208,'Results-formatted 060121'!$A:AY,(BB$3+2),FALSE)), VLOOKUP($B208,'Results-formatted 060121'!$A:AY,(BB$3+2),FALSE)))</f>
        <v>5</v>
      </c>
      <c r="BC208" s="95">
        <f>IF($C208 = "neg", (($D208+1) - VLOOKUP($B208,'Results-formatted 060121'!$A:AZ,(BC$3+2),FALSE)), IF($C208 = "pos-neg", (3+VLOOKUP($B208,'Results-formatted 060121'!$A:AZ,(BC$3+2),FALSE)), VLOOKUP($B208,'Results-formatted 060121'!$A:AZ,(BC$3+2),FALSE)))</f>
        <v>4</v>
      </c>
      <c r="BD208" s="95">
        <f>IF($C208 = "neg", (($D208+1) - VLOOKUP($B208,'Results-formatted 060121'!$A:BA,(BD$3+2),FALSE)), IF($C208 = "pos-neg", (3+VLOOKUP($B208,'Results-formatted 060121'!$A:BA,(BD$3+2),FALSE)), VLOOKUP($B208,'Results-formatted 060121'!$A:BA,(BD$3+2),FALSE)))</f>
        <v>3</v>
      </c>
      <c r="BE208" s="95">
        <f>IF($C208 = "neg", (($D208+1) - VLOOKUP($B208,'Results-formatted 060121'!$A:BB,(BE$3+2),FALSE)), IF($C208 = "pos-neg", (3+VLOOKUP($B208,'Results-formatted 060121'!$A:BB,(BE$3+2),FALSE)), VLOOKUP($B208,'Results-formatted 060121'!$A:BB,(BE$3+2),FALSE)))</f>
        <v>3</v>
      </c>
      <c r="BF208" s="95">
        <f>IF($C208 = "neg", (($D208+1) - VLOOKUP($B208,'Results-formatted 060121'!$A:BC,(BF$3+2),FALSE)), IF($C208 = "pos-neg", (3+VLOOKUP($B208,'Results-formatted 060121'!$A:BC,(BF$3+2),FALSE)), VLOOKUP($B208,'Results-formatted 060121'!$A:BC,(BF$3+2),FALSE)))</f>
        <v>4</v>
      </c>
      <c r="BG208" s="95">
        <f>IF($C208 = "neg", (($D208+1) - VLOOKUP($B208,'Results-formatted 060121'!$A:BD,(BG$3+2),FALSE)), IF($C208 = "pos-neg", (3+VLOOKUP($B208,'Results-formatted 060121'!$A:BD,(BG$3+2),FALSE)), VLOOKUP($B208,'Results-formatted 060121'!$A:BD,(BG$3+2),FALSE)))</f>
        <v>3</v>
      </c>
      <c r="BH208" s="95">
        <f>IF($C208 = "neg", (($D208+1) - VLOOKUP($B208,'Results-formatted 060121'!$A:BE,(BH$3+2),FALSE)), IF($C208 = "pos-neg", (3+VLOOKUP($B208,'Results-formatted 060121'!$A:BE,(BH$3+2),FALSE)), VLOOKUP($B208,'Results-formatted 060121'!$A:BE,(BH$3+2),FALSE)))</f>
        <v>4</v>
      </c>
      <c r="BI208" s="95">
        <f>IF($C208 = "neg", (($D208+1) - VLOOKUP($B208,'Results-formatted 060121'!$A:BF,(BI$3+2),FALSE)), IF($C208 = "pos-neg", (3+VLOOKUP($B208,'Results-formatted 060121'!$A:BF,(BI$3+2),FALSE)), VLOOKUP($B208,'Results-formatted 060121'!$A:BF,(BI$3+2),FALSE)))</f>
        <v>4</v>
      </c>
      <c r="BJ208" s="95">
        <f>IF($C208 = "neg", (($D208+1) - VLOOKUP($B208,'Results-formatted 060121'!$A:BG,(BJ$3+2),FALSE)), IF($C208 = "pos-neg", (3+VLOOKUP($B208,'Results-formatted 060121'!$A:BG,(BJ$3+2),FALSE)), VLOOKUP($B208,'Results-formatted 060121'!$A:BG,(BJ$3+2),FALSE)))</f>
        <v>4</v>
      </c>
      <c r="BK208" s="95">
        <f>IF($C208 = "neg", (($D208+1) - VLOOKUP($B208,'Results-formatted 060121'!$A:BH,(BK$3+2),FALSE)), IF($C208 = "pos-neg", (3+VLOOKUP($B208,'Results-formatted 060121'!$A:BH,(BK$3+2),FALSE)), VLOOKUP($B208,'Results-formatted 060121'!$A:BH,(BK$3+2),FALSE)))</f>
        <v>3</v>
      </c>
      <c r="BL208" s="95">
        <f>IF($C208 = "neg", (($D208+1) - VLOOKUP($B208,'Results-formatted 060121'!$A:BI,(BL$3+2),FALSE)), IF($C208 = "pos-neg", (3+VLOOKUP($B208,'Results-formatted 060121'!$A:BI,(BL$3+2),FALSE)), VLOOKUP($B208,'Results-formatted 060121'!$A:BI,(BL$3+2),FALSE)))</f>
        <v>3</v>
      </c>
      <c r="BM208" s="95">
        <f>IF($C208 = "neg", (($D208+1) - VLOOKUP($B208,'Results-formatted 060121'!$A:BJ,(BM$3+2),FALSE)), IF($C208 = "pos-neg", (3+VLOOKUP($B208,'Results-formatted 060121'!$A:BJ,(BM$3+2),FALSE)), VLOOKUP($B208,'Results-formatted 060121'!$A:BJ,(BM$3+2),FALSE)))</f>
        <v>3</v>
      </c>
      <c r="BN208" s="95"/>
      <c r="BO208" s="95"/>
      <c r="BP208" s="95"/>
      <c r="BQ208" s="95"/>
      <c r="BR208" s="95"/>
      <c r="BS208" s="95"/>
      <c r="BT208" s="95"/>
      <c r="BU208" s="95"/>
      <c r="BV208" s="95"/>
      <c r="BW208" s="95"/>
      <c r="BX208" s="95"/>
      <c r="BY208" s="95"/>
      <c r="BZ208" s="95"/>
      <c r="CA208" s="95"/>
      <c r="CB208" s="95"/>
      <c r="CC208" s="95"/>
      <c r="CD208" s="98"/>
      <c r="CE208" s="25">
        <f t="shared" si="349"/>
        <v>3.8166666666666669</v>
      </c>
      <c r="CF208" s="25">
        <f t="shared" si="258"/>
        <v>0.77002457954752646</v>
      </c>
    </row>
    <row r="209" spans="2:84" ht="42" x14ac:dyDescent="0.15">
      <c r="B209" s="84" t="s">
        <v>518</v>
      </c>
      <c r="C209" s="86" t="s">
        <v>224</v>
      </c>
      <c r="D209" s="2">
        <v>5</v>
      </c>
      <c r="E209" s="15" t="s">
        <v>997</v>
      </c>
      <c r="F209" s="95">
        <f>IF($C209 = "neg", (($D209+1) - VLOOKUP($B209,'Results-formatted 060121'!$A:$AJ,(F$3+2),FALSE)), IF($C209 = "pos-neg", (3+VLOOKUP($B209,'Results-formatted 060121'!$A:$AJ,(F$3+2),FALSE)), VLOOKUP($B209,'Results-formatted 060121'!$A:$AJ,(F$3+2),FALSE)))</f>
        <v>3</v>
      </c>
      <c r="G209" s="95">
        <f>IF($C209 = "neg", (($D209+1) - VLOOKUP($B209,'Results-formatted 060121'!$A:$AJ,(G$3+2),FALSE)), IF($C209 = "pos-neg", (3+VLOOKUP($B209,'Results-formatted 060121'!$A:$AJ,(G$3+2),FALSE)), VLOOKUP($B209,'Results-formatted 060121'!$A:$AJ,(G$3+2),FALSE)))</f>
        <v>4</v>
      </c>
      <c r="H209" s="95">
        <f>IF($C209 = "neg", (($D209+1) - VLOOKUP($B209,'Results-formatted 060121'!$A:$AJ,(H$3+2),FALSE)), IF($C209 = "pos-neg", (3+VLOOKUP($B209,'Results-formatted 060121'!$A:$AJ,(H$3+2),FALSE)), VLOOKUP($B209,'Results-formatted 060121'!$A:$AJ,(H$3+2),FALSE)))</f>
        <v>3</v>
      </c>
      <c r="I209" s="95">
        <f>IF($C209 = "neg", (($D209+1) - VLOOKUP($B209,'Results-formatted 060121'!$A:$AJ,(I$3+2),FALSE)), IF($C209 = "pos-neg", (3+VLOOKUP($B209,'Results-formatted 060121'!$A:$AJ,(I$3+2),FALSE)), VLOOKUP($B209,'Results-formatted 060121'!$A:$AJ,(I$3+2),FALSE)))</f>
        <v>4</v>
      </c>
      <c r="J209" s="95">
        <f>IF($C209 = "neg", (($D209+1) - VLOOKUP($B209,'Results-formatted 060121'!$A:$AJ,(J$3+2),FALSE)), IF($C209 = "pos-neg", (3+VLOOKUP($B209,'Results-formatted 060121'!$A:$AJ,(J$3+2),FALSE)), VLOOKUP($B209,'Results-formatted 060121'!$A:$AJ,(J$3+2),FALSE)))</f>
        <v>3</v>
      </c>
      <c r="K209" s="95">
        <f>IF($C209 = "neg", (($D209+1) - VLOOKUP($B209,'Results-formatted 060121'!$A:$AJ,(K$3+2),FALSE)), IF($C209 = "pos-neg", (3+VLOOKUP($B209,'Results-formatted 060121'!$A:$AJ,(K$3+2),FALSE)), VLOOKUP($B209,'Results-formatted 060121'!$A:$AJ,(K$3+2),FALSE)))</f>
        <v>5</v>
      </c>
      <c r="L209" s="95">
        <f>IF($C209 = "neg", (($D209+1) - VLOOKUP($B209,'Results-formatted 060121'!$A:$AJ,(L$3+2),FALSE)), IF($C209 = "pos-neg", (3+VLOOKUP($B209,'Results-formatted 060121'!$A:$AJ,(L$3+2),FALSE)), VLOOKUP($B209,'Results-formatted 060121'!$A:$AJ,(L$3+2),FALSE)))</f>
        <v>3</v>
      </c>
      <c r="M209" s="95">
        <f>IF($C209 = "neg", (($D209+1) - VLOOKUP($B209,'Results-formatted 060121'!$A:$AJ,(M$3+2),FALSE)), IF($C209 = "pos-neg", (3+VLOOKUP($B209,'Results-formatted 060121'!$A:$AJ,(M$3+2),FALSE)), VLOOKUP($B209,'Results-formatted 060121'!$A:$AJ,(M$3+2),FALSE)))</f>
        <v>4</v>
      </c>
      <c r="N209" s="95">
        <f>IF($C209 = "neg", (($D209+1) - VLOOKUP($B209,'Results-formatted 060121'!$A:$AJ,(N$3+2),FALSE)), IF($C209 = "pos-neg", (3+VLOOKUP($B209,'Results-formatted 060121'!$A:$AJ,(N$3+2),FALSE)), VLOOKUP($B209,'Results-formatted 060121'!$A:$AJ,(N$3+2),FALSE)))</f>
        <v>4</v>
      </c>
      <c r="O209" s="95">
        <f>IF($C209 = "neg", (($D209+1) - VLOOKUP($B209,'Results-formatted 060121'!$A:$AJ,(O$3+2),FALSE)), IF($C209 = "pos-neg", (3+VLOOKUP($B209,'Results-formatted 060121'!$A:$AJ,(O$3+2),FALSE)), VLOOKUP($B209,'Results-formatted 060121'!$A:$AJ,(O$3+2),FALSE)))</f>
        <v>5</v>
      </c>
      <c r="P209" s="95">
        <f>IF($C209 = "neg", (($D209+1) - VLOOKUP($B209,'Results-formatted 060121'!$A:$AJ,(P$3+2),FALSE)), IF($C209 = "pos-neg", (3+VLOOKUP($B209,'Results-formatted 060121'!$A:$AJ,(P$3+2),FALSE)), VLOOKUP($B209,'Results-formatted 060121'!$A:$AJ,(P$3+2),FALSE)))</f>
        <v>2</v>
      </c>
      <c r="Q209" s="95">
        <f>IF($C209 = "neg", (($D209+1) - VLOOKUP($B209,'Results-formatted 060121'!$A:$AJ,(Q$3+2),FALSE)), IF($C209 = "pos-neg", (3+VLOOKUP($B209,'Results-formatted 060121'!$A:$AJ,(Q$3+2),FALSE)), VLOOKUP($B209,'Results-formatted 060121'!$A:$AJ,(Q$3+2),FALSE)))</f>
        <v>5</v>
      </c>
      <c r="R209" s="95">
        <f>IF($C209 = "neg", (($D209+1) - VLOOKUP($B209,'Results-formatted 060121'!$A:$AJ,(R$3+2),FALSE)), IF($C209 = "pos-neg", (3+VLOOKUP($B209,'Results-formatted 060121'!$A:$AJ,(R$3+2),FALSE)), VLOOKUP($B209,'Results-formatted 060121'!$A:$AJ,(R$3+2),FALSE)))</f>
        <v>5</v>
      </c>
      <c r="S209" s="95">
        <f>IF($C209 = "neg", (($D209+1) - VLOOKUP($B209,'Results-formatted 060121'!$A:$AJ,(S$3+2),FALSE)), IF($C209 = "pos-neg", (3+VLOOKUP($B209,'Results-formatted 060121'!$A:$AJ,(S$3+2),FALSE)), VLOOKUP($B209,'Results-formatted 060121'!$A:$AJ,(S$3+2),FALSE)))</f>
        <v>4</v>
      </c>
      <c r="T209" s="95">
        <f>IF($C209 = "neg", (($D209+1) - VLOOKUP($B209,'Results-formatted 060121'!$A:$AJ,(T$3+2),FALSE)), IF($C209 = "pos-neg", (3+VLOOKUP($B209,'Results-formatted 060121'!$A:$AJ,(T$3+2),FALSE)), VLOOKUP($B209,'Results-formatted 060121'!$A:$AJ,(T$3+2),FALSE)))</f>
        <v>4</v>
      </c>
      <c r="U209" s="95">
        <f>IF($C209 = "neg", (($D209+1) - VLOOKUP($B209,'Results-formatted 060121'!$A:$AJ,(U$3+2),FALSE)), IF($C209 = "pos-neg", (3+VLOOKUP($B209,'Results-formatted 060121'!$A:$AJ,(U$3+2),FALSE)), VLOOKUP($B209,'Results-formatted 060121'!$A:$AJ,(U$3+2),FALSE)))</f>
        <v>5</v>
      </c>
      <c r="V209" s="95">
        <f>IF($C209 = "neg", (($D209+1) - VLOOKUP($B209,'Results-formatted 060121'!$A:$AJ,(V$3+2),FALSE)), IF($C209 = "pos-neg", (3+VLOOKUP($B209,'Results-formatted 060121'!$A:$AJ,(V$3+2),FALSE)), VLOOKUP($B209,'Results-formatted 060121'!$A:$AJ,(V$3+2),FALSE)))</f>
        <v>4</v>
      </c>
      <c r="W209" s="95">
        <f>IF($C209 = "neg", (($D209+1) - VLOOKUP($B209,'Results-formatted 060121'!$A:$AJ,(W$3+2),FALSE)), IF($C209 = "pos-neg", (3+VLOOKUP($B209,'Results-formatted 060121'!$A:$AJ,(W$3+2),FALSE)), VLOOKUP($B209,'Results-formatted 060121'!$A:$AJ,(W$3+2),FALSE)))</f>
        <v>4</v>
      </c>
      <c r="X209" s="95">
        <f>IF($C209 = "neg", (($D209+1) - VLOOKUP($B209,'Results-formatted 060121'!$A:$AJ,(X$3+2),FALSE)), IF($C209 = "pos-neg", (3+VLOOKUP($B209,'Results-formatted 060121'!$A:$AJ,(X$3+2),FALSE)), VLOOKUP($B209,'Results-formatted 060121'!$A:$AJ,(X$3+2),FALSE)))</f>
        <v>3</v>
      </c>
      <c r="Y209" s="95">
        <f>IF($C209 = "neg", (($D209+1) - VLOOKUP($B209,'Results-formatted 060121'!$A:$AJ,(Y$3+2),FALSE)), IF($C209 = "pos-neg", (3+VLOOKUP($B209,'Results-formatted 060121'!$A:$AJ,(Y$3+2),FALSE)), VLOOKUP($B209,'Results-formatted 060121'!$A:$AJ,(Y$3+2),FALSE)))</f>
        <v>5</v>
      </c>
      <c r="Z209" s="95">
        <f>IF($C209 = "neg", (($D209+1) - VLOOKUP($B209,'Results-formatted 060121'!$A:$AJ,(Z$3+2),FALSE)), IF($C209 = "pos-neg", (3+VLOOKUP($B209,'Results-formatted 060121'!$A:$AJ,(Z$3+2),FALSE)), VLOOKUP($B209,'Results-formatted 060121'!$A:$AJ,(Z$3+2),FALSE)))</f>
        <v>3</v>
      </c>
      <c r="AA209" s="95">
        <f>IF($C209 = "neg", (($D209+1) - VLOOKUP($B209,'Results-formatted 060121'!$A:$AJ,(AA$3+2),FALSE)), IF($C209 = "pos-neg", (3+VLOOKUP($B209,'Results-formatted 060121'!$A:$AJ,(AA$3+2),FALSE)), VLOOKUP($B209,'Results-formatted 060121'!$A:$AJ,(AA$3+2),FALSE)))</f>
        <v>4</v>
      </c>
      <c r="AB209" s="95">
        <f>IF($C209 = "neg", (($D209+1) - VLOOKUP($B209,'Results-formatted 060121'!$A:$AJ,(AB$3+2),FALSE)), IF($C209 = "pos-neg", (3+VLOOKUP($B209,'Results-formatted 060121'!$A:$AJ,(AB$3+2),FALSE)), VLOOKUP($B209,'Results-formatted 060121'!$A:$AJ,(AB$3+2),FALSE)))</f>
        <v>2</v>
      </c>
      <c r="AC209" s="95">
        <f>IF($C209 = "neg", (($D209+1) - VLOOKUP($B209,'Results-formatted 060121'!$A:$AJ,(AC$3+2),FALSE)), IF($C209 = "pos-neg", (3+VLOOKUP($B209,'Results-formatted 060121'!$A:$AJ,(AC$3+2),FALSE)), VLOOKUP($B209,'Results-formatted 060121'!$A:$AJ,(AC$3+2),FALSE)))</f>
        <v>4</v>
      </c>
      <c r="AD209" s="95">
        <f>IF($C209 = "neg", (($D209+1) - VLOOKUP($B209,'Results-formatted 060121'!$A:$AJ,(AD$3+2),FALSE)), IF($C209 = "pos-neg", (3+VLOOKUP($B209,'Results-formatted 060121'!$A:$AJ,(AD$3+2),FALSE)), VLOOKUP($B209,'Results-formatted 060121'!$A:$AJ,(AD$3+2),FALSE)))</f>
        <v>4</v>
      </c>
      <c r="AE209" s="95">
        <f>IF($C209 = "neg", (($D209+1) - VLOOKUP($B209,'Results-formatted 060121'!$A:$AJ,(AE$3+2),FALSE)), IF($C209 = "pos-neg", (3+VLOOKUP($B209,'Results-formatted 060121'!$A:$AJ,(AE$3+2),FALSE)), VLOOKUP($B209,'Results-formatted 060121'!$A:$AJ,(AE$3+2),FALSE)))</f>
        <v>4</v>
      </c>
      <c r="AF209" s="95">
        <f>IF($C209 = "neg", (($D209+1) - VLOOKUP($B209,'Results-formatted 060121'!$A:$AJ,(AF$3+2),FALSE)), IF($C209 = "pos-neg", (3+VLOOKUP($B209,'Results-formatted 060121'!$A:$AJ,(AF$3+2),FALSE)), VLOOKUP($B209,'Results-formatted 060121'!$A:$AJ,(AF$3+2),FALSE)))</f>
        <v>4</v>
      </c>
      <c r="AG209" s="95">
        <f>IF($C209 = "neg", (($D209+1) - VLOOKUP($B209,'Results-formatted 060121'!$A:$AJ,(AG$3+2),FALSE)), IF($C209 = "pos-neg", (3+VLOOKUP($B209,'Results-formatted 060121'!$A:$AJ,(AG$3+2),FALSE)), VLOOKUP($B209,'Results-formatted 060121'!$A:$AJ,(AG$3+2),FALSE)))</f>
        <v>4</v>
      </c>
      <c r="AH209" s="95">
        <f>IF($C209 = "neg", (($D209+1) - VLOOKUP($B209,'Results-formatted 060121'!$A:$AJ,(AH$3+2),FALSE)), IF($C209 = "pos-neg", (3+VLOOKUP($B209,'Results-formatted 060121'!$A:$AJ,(AH$3+2),FALSE)), VLOOKUP($B209,'Results-formatted 060121'!$A:$AJ,(AH$3+2),FALSE)))</f>
        <v>4</v>
      </c>
      <c r="AI209" s="95">
        <f>IF($C209 = "neg", (($D209+1) - VLOOKUP($B209,'Results-formatted 060121'!$A:$AJ,(AI$3+2),FALSE)), IF($C209 = "pos-neg", (3+VLOOKUP($B209,'Results-formatted 060121'!$A:$AJ,(AI$3+2),FALSE)), VLOOKUP($B209,'Results-formatted 060121'!$A:$AJ,(AI$3+2),FALSE)))</f>
        <v>4</v>
      </c>
      <c r="AJ209" s="95">
        <f>IF($C209 = "neg", (($D209+1) - VLOOKUP($B209,'Results-formatted 060121'!$A:$AJ,(AJ$3+2),FALSE)), IF($C209 = "pos-neg", (3+VLOOKUP($B209,'Results-formatted 060121'!$A:$AJ,(AJ$3+2),FALSE)), VLOOKUP($B209,'Results-formatted 060121'!$A:$AJ,(AJ$3+2),FALSE)))</f>
        <v>5</v>
      </c>
      <c r="AK209" s="95">
        <f>IF($C209 = "neg", (($D209+1) - VLOOKUP($B209,'Results-formatted 060121'!$A:$AJ,(AK$3+2),FALSE)), IF($C209 = "pos-neg", (3+VLOOKUP($B209,'Results-formatted 060121'!$A:$AJ,(AK$3+2),FALSE)), VLOOKUP($B209,'Results-formatted 060121'!$A:$AJ,(AK$3+2),FALSE)))</f>
        <v>4</v>
      </c>
      <c r="AL209" s="95">
        <f>IF($C209 = "neg", (($D209+1) - VLOOKUP($B209,'Results-formatted 060121'!$A:$AJ,(AL$3+2),FALSE)), IF($C209 = "pos-neg", (3+VLOOKUP($B209,'Results-formatted 060121'!$A:$AJ,(AL$3+2),FALSE)), VLOOKUP($B209,'Results-formatted 060121'!$A:$AJ,(AL$3+2),FALSE)))</f>
        <v>4</v>
      </c>
      <c r="AM209" s="95">
        <f>IF($C209 = "neg", (($D209+1) - VLOOKUP($B209,'Results-formatted 060121'!$A:AJ,(AM$3+2),FALSE)), IF($C209 = "pos-neg", (3+VLOOKUP($B209,'Results-formatted 060121'!$A:AJ,(AM$3+2),FALSE)), VLOOKUP($B209,'Results-formatted 060121'!$A:AJ,(AM$3+2),FALSE)))</f>
        <v>5</v>
      </c>
      <c r="AN209" s="95">
        <f>IF($C209 = "neg", (($D209+1) - VLOOKUP($B209,'Results-formatted 060121'!$A:AK,(AN$3+2),FALSE)), IF($C209 = "pos-neg", (3+VLOOKUP($B209,'Results-formatted 060121'!$A:AK,(AN$3+2),FALSE)), VLOOKUP($B209,'Results-formatted 060121'!$A:AK,(AN$3+2),FALSE)))</f>
        <v>4</v>
      </c>
      <c r="AO209" s="95">
        <f>IF($C209 = "neg", (($D209+1) - VLOOKUP($B209,'Results-formatted 060121'!$A:AL,(AO$3+2),FALSE)), IF($C209 = "pos-neg", (3+VLOOKUP($B209,'Results-formatted 060121'!$A:AL,(AO$3+2),FALSE)), VLOOKUP($B209,'Results-formatted 060121'!$A:AL,(AO$3+2),FALSE)))</f>
        <v>5</v>
      </c>
      <c r="AP209" s="95">
        <f>IF($C209 = "neg", (($D209+1) - VLOOKUP($B209,'Results-formatted 060121'!$A:AM,(AP$3+2),FALSE)), IF($C209 = "pos-neg", (3+VLOOKUP($B209,'Results-formatted 060121'!$A:AM,(AP$3+2),FALSE)), VLOOKUP($B209,'Results-formatted 060121'!$A:AM,(AP$3+2),FALSE)))</f>
        <v>4</v>
      </c>
      <c r="AQ209" s="95">
        <f>IF($C209 = "neg", (($D209+1) - VLOOKUP($B209,'Results-formatted 060121'!$A:AN,(AQ$3+2),FALSE)), IF($C209 = "pos-neg", (3+VLOOKUP($B209,'Results-formatted 060121'!$A:AN,(AQ$3+2),FALSE)), VLOOKUP($B209,'Results-formatted 060121'!$A:AN,(AQ$3+2),FALSE)))</f>
        <v>3</v>
      </c>
      <c r="AR209" s="95">
        <f>IF($C209 = "neg", (($D209+1) - VLOOKUP($B209,'Results-formatted 060121'!$A:AO,(AR$3+2),FALSE)), IF($C209 = "pos-neg", (3+VLOOKUP($B209,'Results-formatted 060121'!$A:AO,(AR$3+2),FALSE)), VLOOKUP($B209,'Results-formatted 060121'!$A:AO,(AR$3+2),FALSE)))</f>
        <v>5</v>
      </c>
      <c r="AS209" s="95">
        <f>IF($C209 = "neg", (($D209+1) - VLOOKUP($B209,'Results-formatted 060121'!$A:AP,(AS$3+2),FALSE)), IF($C209 = "pos-neg", (3+VLOOKUP($B209,'Results-formatted 060121'!$A:AP,(AS$3+2),FALSE)), VLOOKUP($B209,'Results-formatted 060121'!$A:AP,(AS$3+2),FALSE)))</f>
        <v>4</v>
      </c>
      <c r="AT209" s="95">
        <f>IF($C209 = "neg", (($D209+1) - VLOOKUP($B209,'Results-formatted 060121'!$A:AQ,(AT$3+2),FALSE)), IF($C209 = "pos-neg", (3+VLOOKUP($B209,'Results-formatted 060121'!$A:AQ,(AT$3+2),FALSE)), VLOOKUP($B209,'Results-formatted 060121'!$A:AQ,(AT$3+2),FALSE)))</f>
        <v>5</v>
      </c>
      <c r="AU209" s="95">
        <f>IF($C209 = "neg", (($D209+1) - VLOOKUP($B209,'Results-formatted 060121'!$A:AR,(AU$3+2),FALSE)), IF($C209 = "pos-neg", (3+VLOOKUP($B209,'Results-formatted 060121'!$A:AR,(AU$3+2),FALSE)), VLOOKUP($B209,'Results-formatted 060121'!$A:AR,(AU$3+2),FALSE)))</f>
        <v>5</v>
      </c>
      <c r="AV209" s="95">
        <f>IF($C209 = "neg", (($D209+1) - VLOOKUP($B209,'Results-formatted 060121'!$A:AS,(AV$3+2),FALSE)), IF($C209 = "pos-neg", (3+VLOOKUP($B209,'Results-formatted 060121'!$A:AS,(AV$3+2),FALSE)), VLOOKUP($B209,'Results-formatted 060121'!$A:AS,(AV$3+2),FALSE)))</f>
        <v>4</v>
      </c>
      <c r="AW209" s="95">
        <f>IF($C209 = "neg", (($D209+1) - VLOOKUP($B209,'Results-formatted 060121'!$A:AT,(AW$3+2),FALSE)), IF($C209 = "pos-neg", (3+VLOOKUP($B209,'Results-formatted 060121'!$A:AT,(AW$3+2),FALSE)), VLOOKUP($B209,'Results-formatted 060121'!$A:AT,(AW$3+2),FALSE)))</f>
        <v>1</v>
      </c>
      <c r="AX209" s="95">
        <f>IF($C209 = "neg", (($D209+1) - VLOOKUP($B209,'Results-formatted 060121'!$A:AU,(AX$3+2),FALSE)), IF($C209 = "pos-neg", (3+VLOOKUP($B209,'Results-formatted 060121'!$A:AU,(AX$3+2),FALSE)), VLOOKUP($B209,'Results-formatted 060121'!$A:AU,(AX$3+2),FALSE)))</f>
        <v>2</v>
      </c>
      <c r="AY209" s="95">
        <f>IF($C209 = "neg", (($D209+1) - VLOOKUP($B209,'Results-formatted 060121'!$A:AV,(AY$3+2),FALSE)), IF($C209 = "pos-neg", (3+VLOOKUP($B209,'Results-formatted 060121'!$A:AV,(AY$3+2),FALSE)), VLOOKUP($B209,'Results-formatted 060121'!$A:AV,(AY$3+2),FALSE)))</f>
        <v>5</v>
      </c>
      <c r="AZ209" s="95">
        <f>IF($C209 = "neg", (($D209+1) - VLOOKUP($B209,'Results-formatted 060121'!$A:AW,(AZ$3+2),FALSE)), IF($C209 = "pos-neg", (3+VLOOKUP($B209,'Results-formatted 060121'!$A:AW,(AZ$3+2),FALSE)), VLOOKUP($B209,'Results-formatted 060121'!$A:AW,(AZ$3+2),FALSE)))</f>
        <v>5</v>
      </c>
      <c r="BA209" s="95">
        <f>IF($C209 = "neg", (($D209+1) - VLOOKUP($B209,'Results-formatted 060121'!$A:AX,(BA$3+2),FALSE)), IF($C209 = "pos-neg", (3+VLOOKUP($B209,'Results-formatted 060121'!$A:AX,(BA$3+2),FALSE)), VLOOKUP($B209,'Results-formatted 060121'!$A:AX,(BA$3+2),FALSE)))</f>
        <v>4</v>
      </c>
      <c r="BB209" s="95">
        <f>IF($C209 = "neg", (($D209+1) - VLOOKUP($B209,'Results-formatted 060121'!$A:AY,(BB$3+2),FALSE)), IF($C209 = "pos-neg", (3+VLOOKUP($B209,'Results-formatted 060121'!$A:AY,(BB$3+2),FALSE)), VLOOKUP($B209,'Results-formatted 060121'!$A:AY,(BB$3+2),FALSE)))</f>
        <v>5</v>
      </c>
      <c r="BC209" s="95">
        <f>IF($C209 = "neg", (($D209+1) - VLOOKUP($B209,'Results-formatted 060121'!$A:AZ,(BC$3+2),FALSE)), IF($C209 = "pos-neg", (3+VLOOKUP($B209,'Results-formatted 060121'!$A:AZ,(BC$3+2),FALSE)), VLOOKUP($B209,'Results-formatted 060121'!$A:AZ,(BC$3+2),FALSE)))</f>
        <v>4</v>
      </c>
      <c r="BD209" s="95">
        <f>IF($C209 = "neg", (($D209+1) - VLOOKUP($B209,'Results-formatted 060121'!$A:BA,(BD$3+2),FALSE)), IF($C209 = "pos-neg", (3+VLOOKUP($B209,'Results-formatted 060121'!$A:BA,(BD$3+2),FALSE)), VLOOKUP($B209,'Results-formatted 060121'!$A:BA,(BD$3+2),FALSE)))</f>
        <v>3</v>
      </c>
      <c r="BE209" s="95">
        <f>IF($C209 = "neg", (($D209+1) - VLOOKUP($B209,'Results-formatted 060121'!$A:BB,(BE$3+2),FALSE)), IF($C209 = "pos-neg", (3+VLOOKUP($B209,'Results-formatted 060121'!$A:BB,(BE$3+2),FALSE)), VLOOKUP($B209,'Results-formatted 060121'!$A:BB,(BE$3+2),FALSE)))</f>
        <v>4</v>
      </c>
      <c r="BF209" s="95">
        <f>IF($C209 = "neg", (($D209+1) - VLOOKUP($B209,'Results-formatted 060121'!$A:BC,(BF$3+2),FALSE)), IF($C209 = "pos-neg", (3+VLOOKUP($B209,'Results-formatted 060121'!$A:BC,(BF$3+2),FALSE)), VLOOKUP($B209,'Results-formatted 060121'!$A:BC,(BF$3+2),FALSE)))</f>
        <v>4</v>
      </c>
      <c r="BG209" s="95">
        <f>IF($C209 = "neg", (($D209+1) - VLOOKUP($B209,'Results-formatted 060121'!$A:BD,(BG$3+2),FALSE)), IF($C209 = "pos-neg", (3+VLOOKUP($B209,'Results-formatted 060121'!$A:BD,(BG$3+2),FALSE)), VLOOKUP($B209,'Results-formatted 060121'!$A:BD,(BG$3+2),FALSE)))</f>
        <v>3</v>
      </c>
      <c r="BH209" s="95">
        <f>IF($C209 = "neg", (($D209+1) - VLOOKUP($B209,'Results-formatted 060121'!$A:BE,(BH$3+2),FALSE)), IF($C209 = "pos-neg", (3+VLOOKUP($B209,'Results-formatted 060121'!$A:BE,(BH$3+2),FALSE)), VLOOKUP($B209,'Results-formatted 060121'!$A:BE,(BH$3+2),FALSE)))</f>
        <v>3</v>
      </c>
      <c r="BI209" s="95">
        <f>IF($C209 = "neg", (($D209+1) - VLOOKUP($B209,'Results-formatted 060121'!$A:BF,(BI$3+2),FALSE)), IF($C209 = "pos-neg", (3+VLOOKUP($B209,'Results-formatted 060121'!$A:BF,(BI$3+2),FALSE)), VLOOKUP($B209,'Results-formatted 060121'!$A:BF,(BI$3+2),FALSE)))</f>
        <v>5</v>
      </c>
      <c r="BJ209" s="95">
        <f>IF($C209 = "neg", (($D209+1) - VLOOKUP($B209,'Results-formatted 060121'!$A:BG,(BJ$3+2),FALSE)), IF($C209 = "pos-neg", (3+VLOOKUP($B209,'Results-formatted 060121'!$A:BG,(BJ$3+2),FALSE)), VLOOKUP($B209,'Results-formatted 060121'!$A:BG,(BJ$3+2),FALSE)))</f>
        <v>4</v>
      </c>
      <c r="BK209" s="95">
        <f>IF($C209 = "neg", (($D209+1) - VLOOKUP($B209,'Results-formatted 060121'!$A:BH,(BK$3+2),FALSE)), IF($C209 = "pos-neg", (3+VLOOKUP($B209,'Results-formatted 060121'!$A:BH,(BK$3+2),FALSE)), VLOOKUP($B209,'Results-formatted 060121'!$A:BH,(BK$3+2),FALSE)))</f>
        <v>2</v>
      </c>
      <c r="BL209" s="95">
        <f>IF($C209 = "neg", (($D209+1) - VLOOKUP($B209,'Results-formatted 060121'!$A:BI,(BL$3+2),FALSE)), IF($C209 = "pos-neg", (3+VLOOKUP($B209,'Results-formatted 060121'!$A:BI,(BL$3+2),FALSE)), VLOOKUP($B209,'Results-formatted 060121'!$A:BI,(BL$3+2),FALSE)))</f>
        <v>3</v>
      </c>
      <c r="BM209" s="95">
        <f>IF($C209 = "neg", (($D209+1) - VLOOKUP($B209,'Results-formatted 060121'!$A:BJ,(BM$3+2),FALSE)), IF($C209 = "pos-neg", (3+VLOOKUP($B209,'Results-formatted 060121'!$A:BJ,(BM$3+2),FALSE)), VLOOKUP($B209,'Results-formatted 060121'!$A:BJ,(BM$3+2),FALSE)))</f>
        <v>4</v>
      </c>
      <c r="BN209" s="95"/>
      <c r="BO209" s="95"/>
      <c r="BP209" s="95"/>
      <c r="BQ209" s="95"/>
      <c r="BR209" s="95"/>
      <c r="BS209" s="95"/>
      <c r="BT209" s="95"/>
      <c r="BU209" s="95"/>
      <c r="BV209" s="95"/>
      <c r="BW209" s="95"/>
      <c r="BX209" s="95"/>
      <c r="BY209" s="95"/>
      <c r="BZ209" s="95"/>
      <c r="CA209" s="95"/>
      <c r="CB209" s="95"/>
      <c r="CC209" s="95"/>
      <c r="CD209" s="98"/>
      <c r="CE209" s="25">
        <f t="shared" si="349"/>
        <v>3.9</v>
      </c>
      <c r="CF209" s="25">
        <f t="shared" si="258"/>
        <v>0.93337368758604167</v>
      </c>
    </row>
    <row r="210" spans="2:84" ht="42" x14ac:dyDescent="0.15">
      <c r="B210" s="84" t="s">
        <v>519</v>
      </c>
      <c r="C210" s="86" t="s">
        <v>224</v>
      </c>
      <c r="D210" s="2">
        <v>5</v>
      </c>
      <c r="E210" s="15" t="s">
        <v>998</v>
      </c>
      <c r="F210" s="95">
        <f>IF($C210 = "neg", (($D210+1) - VLOOKUP($B210,'Results-formatted 060121'!$A:$AJ,(F$3+2),FALSE)), IF($C210 = "pos-neg", (3+VLOOKUP($B210,'Results-formatted 060121'!$A:$AJ,(F$3+2),FALSE)), VLOOKUP($B210,'Results-formatted 060121'!$A:$AJ,(F$3+2),FALSE)))</f>
        <v>3</v>
      </c>
      <c r="G210" s="95">
        <f>IF($C210 = "neg", (($D210+1) - VLOOKUP($B210,'Results-formatted 060121'!$A:$AJ,(G$3+2),FALSE)), IF($C210 = "pos-neg", (3+VLOOKUP($B210,'Results-formatted 060121'!$A:$AJ,(G$3+2),FALSE)), VLOOKUP($B210,'Results-formatted 060121'!$A:$AJ,(G$3+2),FALSE)))</f>
        <v>4</v>
      </c>
      <c r="H210" s="95">
        <f>IF($C210 = "neg", (($D210+1) - VLOOKUP($B210,'Results-formatted 060121'!$A:$AJ,(H$3+2),FALSE)), IF($C210 = "pos-neg", (3+VLOOKUP($B210,'Results-formatted 060121'!$A:$AJ,(H$3+2),FALSE)), VLOOKUP($B210,'Results-formatted 060121'!$A:$AJ,(H$3+2),FALSE)))</f>
        <v>4</v>
      </c>
      <c r="I210" s="95">
        <f>IF($C210 = "neg", (($D210+1) - VLOOKUP($B210,'Results-formatted 060121'!$A:$AJ,(I$3+2),FALSE)), IF($C210 = "pos-neg", (3+VLOOKUP($B210,'Results-formatted 060121'!$A:$AJ,(I$3+2),FALSE)), VLOOKUP($B210,'Results-formatted 060121'!$A:$AJ,(I$3+2),FALSE)))</f>
        <v>3</v>
      </c>
      <c r="J210" s="95">
        <f>IF($C210 = "neg", (($D210+1) - VLOOKUP($B210,'Results-formatted 060121'!$A:$AJ,(J$3+2),FALSE)), IF($C210 = "pos-neg", (3+VLOOKUP($B210,'Results-formatted 060121'!$A:$AJ,(J$3+2),FALSE)), VLOOKUP($B210,'Results-formatted 060121'!$A:$AJ,(J$3+2),FALSE)))</f>
        <v>3</v>
      </c>
      <c r="K210" s="95">
        <f>IF($C210 = "neg", (($D210+1) - VLOOKUP($B210,'Results-formatted 060121'!$A:$AJ,(K$3+2),FALSE)), IF($C210 = "pos-neg", (3+VLOOKUP($B210,'Results-formatted 060121'!$A:$AJ,(K$3+2),FALSE)), VLOOKUP($B210,'Results-formatted 060121'!$A:$AJ,(K$3+2),FALSE)))</f>
        <v>5</v>
      </c>
      <c r="L210" s="95">
        <f>IF($C210 = "neg", (($D210+1) - VLOOKUP($B210,'Results-formatted 060121'!$A:$AJ,(L$3+2),FALSE)), IF($C210 = "pos-neg", (3+VLOOKUP($B210,'Results-formatted 060121'!$A:$AJ,(L$3+2),FALSE)), VLOOKUP($B210,'Results-formatted 060121'!$A:$AJ,(L$3+2),FALSE)))</f>
        <v>3</v>
      </c>
      <c r="M210" s="95">
        <f>IF($C210 = "neg", (($D210+1) - VLOOKUP($B210,'Results-formatted 060121'!$A:$AJ,(M$3+2),FALSE)), IF($C210 = "pos-neg", (3+VLOOKUP($B210,'Results-formatted 060121'!$A:$AJ,(M$3+2),FALSE)), VLOOKUP($B210,'Results-formatted 060121'!$A:$AJ,(M$3+2),FALSE)))</f>
        <v>4</v>
      </c>
      <c r="N210" s="95">
        <f>IF($C210 = "neg", (($D210+1) - VLOOKUP($B210,'Results-formatted 060121'!$A:$AJ,(N$3+2),FALSE)), IF($C210 = "pos-neg", (3+VLOOKUP($B210,'Results-formatted 060121'!$A:$AJ,(N$3+2),FALSE)), VLOOKUP($B210,'Results-formatted 060121'!$A:$AJ,(N$3+2),FALSE)))</f>
        <v>4</v>
      </c>
      <c r="O210" s="95">
        <f>IF($C210 = "neg", (($D210+1) - VLOOKUP($B210,'Results-formatted 060121'!$A:$AJ,(O$3+2),FALSE)), IF($C210 = "pos-neg", (3+VLOOKUP($B210,'Results-formatted 060121'!$A:$AJ,(O$3+2),FALSE)), VLOOKUP($B210,'Results-formatted 060121'!$A:$AJ,(O$3+2),FALSE)))</f>
        <v>3</v>
      </c>
      <c r="P210" s="95">
        <f>IF($C210 = "neg", (($D210+1) - VLOOKUP($B210,'Results-formatted 060121'!$A:$AJ,(P$3+2),FALSE)), IF($C210 = "pos-neg", (3+VLOOKUP($B210,'Results-formatted 060121'!$A:$AJ,(P$3+2),FALSE)), VLOOKUP($B210,'Results-formatted 060121'!$A:$AJ,(P$3+2),FALSE)))</f>
        <v>3</v>
      </c>
      <c r="Q210" s="95">
        <f>IF($C210 = "neg", (($D210+1) - VLOOKUP($B210,'Results-formatted 060121'!$A:$AJ,(Q$3+2),FALSE)), IF($C210 = "pos-neg", (3+VLOOKUP($B210,'Results-formatted 060121'!$A:$AJ,(Q$3+2),FALSE)), VLOOKUP($B210,'Results-formatted 060121'!$A:$AJ,(Q$3+2),FALSE)))</f>
        <v>5</v>
      </c>
      <c r="R210" s="95">
        <f>IF($C210 = "neg", (($D210+1) - VLOOKUP($B210,'Results-formatted 060121'!$A:$AJ,(R$3+2),FALSE)), IF($C210 = "pos-neg", (3+VLOOKUP($B210,'Results-formatted 060121'!$A:$AJ,(R$3+2),FALSE)), VLOOKUP($B210,'Results-formatted 060121'!$A:$AJ,(R$3+2),FALSE)))</f>
        <v>3</v>
      </c>
      <c r="S210" s="95">
        <f>IF($C210 = "neg", (($D210+1) - VLOOKUP($B210,'Results-formatted 060121'!$A:$AJ,(S$3+2),FALSE)), IF($C210 = "pos-neg", (3+VLOOKUP($B210,'Results-formatted 060121'!$A:$AJ,(S$3+2),FALSE)), VLOOKUP($B210,'Results-formatted 060121'!$A:$AJ,(S$3+2),FALSE)))</f>
        <v>4</v>
      </c>
      <c r="T210" s="95">
        <f>IF($C210 = "neg", (($D210+1) - VLOOKUP($B210,'Results-formatted 060121'!$A:$AJ,(T$3+2),FALSE)), IF($C210 = "pos-neg", (3+VLOOKUP($B210,'Results-formatted 060121'!$A:$AJ,(T$3+2),FALSE)), VLOOKUP($B210,'Results-formatted 060121'!$A:$AJ,(T$3+2),FALSE)))</f>
        <v>5</v>
      </c>
      <c r="U210" s="95">
        <f>IF($C210 = "neg", (($D210+1) - VLOOKUP($B210,'Results-formatted 060121'!$A:$AJ,(U$3+2),FALSE)), IF($C210 = "pos-neg", (3+VLOOKUP($B210,'Results-formatted 060121'!$A:$AJ,(U$3+2),FALSE)), VLOOKUP($B210,'Results-formatted 060121'!$A:$AJ,(U$3+2),FALSE)))</f>
        <v>5</v>
      </c>
      <c r="V210" s="95">
        <f>IF($C210 = "neg", (($D210+1) - VLOOKUP($B210,'Results-formatted 060121'!$A:$AJ,(V$3+2),FALSE)), IF($C210 = "pos-neg", (3+VLOOKUP($B210,'Results-formatted 060121'!$A:$AJ,(V$3+2),FALSE)), VLOOKUP($B210,'Results-formatted 060121'!$A:$AJ,(V$3+2),FALSE)))</f>
        <v>4</v>
      </c>
      <c r="W210" s="95">
        <f>IF($C210 = "neg", (($D210+1) - VLOOKUP($B210,'Results-formatted 060121'!$A:$AJ,(W$3+2),FALSE)), IF($C210 = "pos-neg", (3+VLOOKUP($B210,'Results-formatted 060121'!$A:$AJ,(W$3+2),FALSE)), VLOOKUP($B210,'Results-formatted 060121'!$A:$AJ,(W$3+2),FALSE)))</f>
        <v>4</v>
      </c>
      <c r="X210" s="95">
        <f>IF($C210 = "neg", (($D210+1) - VLOOKUP($B210,'Results-formatted 060121'!$A:$AJ,(X$3+2),FALSE)), IF($C210 = "pos-neg", (3+VLOOKUP($B210,'Results-formatted 060121'!$A:$AJ,(X$3+2),FALSE)), VLOOKUP($B210,'Results-formatted 060121'!$A:$AJ,(X$3+2),FALSE)))</f>
        <v>4</v>
      </c>
      <c r="Y210" s="95">
        <f>IF($C210 = "neg", (($D210+1) - VLOOKUP($B210,'Results-formatted 060121'!$A:$AJ,(Y$3+2),FALSE)), IF($C210 = "pos-neg", (3+VLOOKUP($B210,'Results-formatted 060121'!$A:$AJ,(Y$3+2),FALSE)), VLOOKUP($B210,'Results-formatted 060121'!$A:$AJ,(Y$3+2),FALSE)))</f>
        <v>4</v>
      </c>
      <c r="Z210" s="95">
        <f>IF($C210 = "neg", (($D210+1) - VLOOKUP($B210,'Results-formatted 060121'!$A:$AJ,(Z$3+2),FALSE)), IF($C210 = "pos-neg", (3+VLOOKUP($B210,'Results-formatted 060121'!$A:$AJ,(Z$3+2),FALSE)), VLOOKUP($B210,'Results-formatted 060121'!$A:$AJ,(Z$3+2),FALSE)))</f>
        <v>3</v>
      </c>
      <c r="AA210" s="95">
        <f>IF($C210 = "neg", (($D210+1) - VLOOKUP($B210,'Results-formatted 060121'!$A:$AJ,(AA$3+2),FALSE)), IF($C210 = "pos-neg", (3+VLOOKUP($B210,'Results-formatted 060121'!$A:$AJ,(AA$3+2),FALSE)), VLOOKUP($B210,'Results-formatted 060121'!$A:$AJ,(AA$3+2),FALSE)))</f>
        <v>4</v>
      </c>
      <c r="AB210" s="95">
        <f>IF($C210 = "neg", (($D210+1) - VLOOKUP($B210,'Results-formatted 060121'!$A:$AJ,(AB$3+2),FALSE)), IF($C210 = "pos-neg", (3+VLOOKUP($B210,'Results-formatted 060121'!$A:$AJ,(AB$3+2),FALSE)), VLOOKUP($B210,'Results-formatted 060121'!$A:$AJ,(AB$3+2),FALSE)))</f>
        <v>2</v>
      </c>
      <c r="AC210" s="95">
        <f>IF($C210 = "neg", (($D210+1) - VLOOKUP($B210,'Results-formatted 060121'!$A:$AJ,(AC$3+2),FALSE)), IF($C210 = "pos-neg", (3+VLOOKUP($B210,'Results-formatted 060121'!$A:$AJ,(AC$3+2),FALSE)), VLOOKUP($B210,'Results-formatted 060121'!$A:$AJ,(AC$3+2),FALSE)))</f>
        <v>2</v>
      </c>
      <c r="AD210" s="95">
        <f>IF($C210 = "neg", (($D210+1) - VLOOKUP($B210,'Results-formatted 060121'!$A:$AJ,(AD$3+2),FALSE)), IF($C210 = "pos-neg", (3+VLOOKUP($B210,'Results-formatted 060121'!$A:$AJ,(AD$3+2),FALSE)), VLOOKUP($B210,'Results-formatted 060121'!$A:$AJ,(AD$3+2),FALSE)))</f>
        <v>4</v>
      </c>
      <c r="AE210" s="95">
        <f>IF($C210 = "neg", (($D210+1) - VLOOKUP($B210,'Results-formatted 060121'!$A:$AJ,(AE$3+2),FALSE)), IF($C210 = "pos-neg", (3+VLOOKUP($B210,'Results-formatted 060121'!$A:$AJ,(AE$3+2),FALSE)), VLOOKUP($B210,'Results-formatted 060121'!$A:$AJ,(AE$3+2),FALSE)))</f>
        <v>5</v>
      </c>
      <c r="AF210" s="95">
        <f>IF($C210 = "neg", (($D210+1) - VLOOKUP($B210,'Results-formatted 060121'!$A:$AJ,(AF$3+2),FALSE)), IF($C210 = "pos-neg", (3+VLOOKUP($B210,'Results-formatted 060121'!$A:$AJ,(AF$3+2),FALSE)), VLOOKUP($B210,'Results-formatted 060121'!$A:$AJ,(AF$3+2),FALSE)))</f>
        <v>3</v>
      </c>
      <c r="AG210" s="95">
        <f>IF($C210 = "neg", (($D210+1) - VLOOKUP($B210,'Results-formatted 060121'!$A:$AJ,(AG$3+2),FALSE)), IF($C210 = "pos-neg", (3+VLOOKUP($B210,'Results-formatted 060121'!$A:$AJ,(AG$3+2),FALSE)), VLOOKUP($B210,'Results-formatted 060121'!$A:$AJ,(AG$3+2),FALSE)))</f>
        <v>5</v>
      </c>
      <c r="AH210" s="95">
        <f>IF($C210 = "neg", (($D210+1) - VLOOKUP($B210,'Results-formatted 060121'!$A:$AJ,(AH$3+2),FALSE)), IF($C210 = "pos-neg", (3+VLOOKUP($B210,'Results-formatted 060121'!$A:$AJ,(AH$3+2),FALSE)), VLOOKUP($B210,'Results-formatted 060121'!$A:$AJ,(AH$3+2),FALSE)))</f>
        <v>4</v>
      </c>
      <c r="AI210" s="95">
        <f>IF($C210 = "neg", (($D210+1) - VLOOKUP($B210,'Results-formatted 060121'!$A:$AJ,(AI$3+2),FALSE)), IF($C210 = "pos-neg", (3+VLOOKUP($B210,'Results-formatted 060121'!$A:$AJ,(AI$3+2),FALSE)), VLOOKUP($B210,'Results-formatted 060121'!$A:$AJ,(AI$3+2),FALSE)))</f>
        <v>4</v>
      </c>
      <c r="AJ210" s="95">
        <f>IF($C210 = "neg", (($D210+1) - VLOOKUP($B210,'Results-formatted 060121'!$A:$AJ,(AJ$3+2),FALSE)), IF($C210 = "pos-neg", (3+VLOOKUP($B210,'Results-formatted 060121'!$A:$AJ,(AJ$3+2),FALSE)), VLOOKUP($B210,'Results-formatted 060121'!$A:$AJ,(AJ$3+2),FALSE)))</f>
        <v>5</v>
      </c>
      <c r="AK210" s="95">
        <f>IF($C210 = "neg", (($D210+1) - VLOOKUP($B210,'Results-formatted 060121'!$A:$AJ,(AK$3+2),FALSE)), IF($C210 = "pos-neg", (3+VLOOKUP($B210,'Results-formatted 060121'!$A:$AJ,(AK$3+2),FALSE)), VLOOKUP($B210,'Results-formatted 060121'!$A:$AJ,(AK$3+2),FALSE)))</f>
        <v>4</v>
      </c>
      <c r="AL210" s="95">
        <f>IF($C210 = "neg", (($D210+1) - VLOOKUP($B210,'Results-formatted 060121'!$A:$AJ,(AL$3+2),FALSE)), IF($C210 = "pos-neg", (3+VLOOKUP($B210,'Results-formatted 060121'!$A:$AJ,(AL$3+2),FALSE)), VLOOKUP($B210,'Results-formatted 060121'!$A:$AJ,(AL$3+2),FALSE)))</f>
        <v>3</v>
      </c>
      <c r="AM210" s="95">
        <f>IF($C210 = "neg", (($D210+1) - VLOOKUP($B210,'Results-formatted 060121'!$A:AJ,(AM$3+2),FALSE)), IF($C210 = "pos-neg", (3+VLOOKUP($B210,'Results-formatted 060121'!$A:AJ,(AM$3+2),FALSE)), VLOOKUP($B210,'Results-formatted 060121'!$A:AJ,(AM$3+2),FALSE)))</f>
        <v>5</v>
      </c>
      <c r="AN210" s="95">
        <f>IF($C210 = "neg", (($D210+1) - VLOOKUP($B210,'Results-formatted 060121'!$A:AK,(AN$3+2),FALSE)), IF($C210 = "pos-neg", (3+VLOOKUP($B210,'Results-formatted 060121'!$A:AK,(AN$3+2),FALSE)), VLOOKUP($B210,'Results-formatted 060121'!$A:AK,(AN$3+2),FALSE)))</f>
        <v>3</v>
      </c>
      <c r="AO210" s="95">
        <f>IF($C210 = "neg", (($D210+1) - VLOOKUP($B210,'Results-formatted 060121'!$A:AL,(AO$3+2),FALSE)), IF($C210 = "pos-neg", (3+VLOOKUP($B210,'Results-formatted 060121'!$A:AL,(AO$3+2),FALSE)), VLOOKUP($B210,'Results-formatted 060121'!$A:AL,(AO$3+2),FALSE)))</f>
        <v>4</v>
      </c>
      <c r="AP210" s="95">
        <f>IF($C210 = "neg", (($D210+1) - VLOOKUP($B210,'Results-formatted 060121'!$A:AM,(AP$3+2),FALSE)), IF($C210 = "pos-neg", (3+VLOOKUP($B210,'Results-formatted 060121'!$A:AM,(AP$3+2),FALSE)), VLOOKUP($B210,'Results-formatted 060121'!$A:AM,(AP$3+2),FALSE)))</f>
        <v>5</v>
      </c>
      <c r="AQ210" s="95">
        <f>IF($C210 = "neg", (($D210+1) - VLOOKUP($B210,'Results-formatted 060121'!$A:AN,(AQ$3+2),FALSE)), IF($C210 = "pos-neg", (3+VLOOKUP($B210,'Results-formatted 060121'!$A:AN,(AQ$3+2),FALSE)), VLOOKUP($B210,'Results-formatted 060121'!$A:AN,(AQ$3+2),FALSE)))</f>
        <v>4</v>
      </c>
      <c r="AR210" s="95">
        <f>IF($C210 = "neg", (($D210+1) - VLOOKUP($B210,'Results-formatted 060121'!$A:AO,(AR$3+2),FALSE)), IF($C210 = "pos-neg", (3+VLOOKUP($B210,'Results-formatted 060121'!$A:AO,(AR$3+2),FALSE)), VLOOKUP($B210,'Results-formatted 060121'!$A:AO,(AR$3+2),FALSE)))</f>
        <v>5</v>
      </c>
      <c r="AS210" s="95">
        <f>IF($C210 = "neg", (($D210+1) - VLOOKUP($B210,'Results-formatted 060121'!$A:AP,(AS$3+2),FALSE)), IF($C210 = "pos-neg", (3+VLOOKUP($B210,'Results-formatted 060121'!$A:AP,(AS$3+2),FALSE)), VLOOKUP($B210,'Results-formatted 060121'!$A:AP,(AS$3+2),FALSE)))</f>
        <v>3</v>
      </c>
      <c r="AT210" s="95">
        <f>IF($C210 = "neg", (($D210+1) - VLOOKUP($B210,'Results-formatted 060121'!$A:AQ,(AT$3+2),FALSE)), IF($C210 = "pos-neg", (3+VLOOKUP($B210,'Results-formatted 060121'!$A:AQ,(AT$3+2),FALSE)), VLOOKUP($B210,'Results-formatted 060121'!$A:AQ,(AT$3+2),FALSE)))</f>
        <v>5</v>
      </c>
      <c r="AU210" s="95">
        <f>IF($C210 = "neg", (($D210+1) - VLOOKUP($B210,'Results-formatted 060121'!$A:AR,(AU$3+2),FALSE)), IF($C210 = "pos-neg", (3+VLOOKUP($B210,'Results-formatted 060121'!$A:AR,(AU$3+2),FALSE)), VLOOKUP($B210,'Results-formatted 060121'!$A:AR,(AU$3+2),FALSE)))</f>
        <v>4</v>
      </c>
      <c r="AV210" s="95">
        <f>IF($C210 = "neg", (($D210+1) - VLOOKUP($B210,'Results-formatted 060121'!$A:AS,(AV$3+2),FALSE)), IF($C210 = "pos-neg", (3+VLOOKUP($B210,'Results-formatted 060121'!$A:AS,(AV$3+2),FALSE)), VLOOKUP($B210,'Results-formatted 060121'!$A:AS,(AV$3+2),FALSE)))</f>
        <v>4</v>
      </c>
      <c r="AW210" s="95">
        <f>IF($C210 = "neg", (($D210+1) - VLOOKUP($B210,'Results-formatted 060121'!$A:AT,(AW$3+2),FALSE)), IF($C210 = "pos-neg", (3+VLOOKUP($B210,'Results-formatted 060121'!$A:AT,(AW$3+2),FALSE)), VLOOKUP($B210,'Results-formatted 060121'!$A:AT,(AW$3+2),FALSE)))</f>
        <v>2</v>
      </c>
      <c r="AX210" s="95">
        <f>IF($C210 = "neg", (($D210+1) - VLOOKUP($B210,'Results-formatted 060121'!$A:AU,(AX$3+2),FALSE)), IF($C210 = "pos-neg", (3+VLOOKUP($B210,'Results-formatted 060121'!$A:AU,(AX$3+2),FALSE)), VLOOKUP($B210,'Results-formatted 060121'!$A:AU,(AX$3+2),FALSE)))</f>
        <v>1</v>
      </c>
      <c r="AY210" s="95">
        <f>IF($C210 = "neg", (($D210+1) - VLOOKUP($B210,'Results-formatted 060121'!$A:AV,(AY$3+2),FALSE)), IF($C210 = "pos-neg", (3+VLOOKUP($B210,'Results-formatted 060121'!$A:AV,(AY$3+2),FALSE)), VLOOKUP($B210,'Results-formatted 060121'!$A:AV,(AY$3+2),FALSE)))</f>
        <v>4</v>
      </c>
      <c r="AZ210" s="95">
        <f>IF($C210 = "neg", (($D210+1) - VLOOKUP($B210,'Results-formatted 060121'!$A:AW,(AZ$3+2),FALSE)), IF($C210 = "pos-neg", (3+VLOOKUP($B210,'Results-formatted 060121'!$A:AW,(AZ$3+2),FALSE)), VLOOKUP($B210,'Results-formatted 060121'!$A:AW,(AZ$3+2),FALSE)))</f>
        <v>5</v>
      </c>
      <c r="BA210" s="95">
        <f>IF($C210 = "neg", (($D210+1) - VLOOKUP($B210,'Results-formatted 060121'!$A:AX,(BA$3+2),FALSE)), IF($C210 = "pos-neg", (3+VLOOKUP($B210,'Results-formatted 060121'!$A:AX,(BA$3+2),FALSE)), VLOOKUP($B210,'Results-formatted 060121'!$A:AX,(BA$3+2),FALSE)))</f>
        <v>3</v>
      </c>
      <c r="BB210" s="95">
        <f>IF($C210 = "neg", (($D210+1) - VLOOKUP($B210,'Results-formatted 060121'!$A:AY,(BB$3+2),FALSE)), IF($C210 = "pos-neg", (3+VLOOKUP($B210,'Results-formatted 060121'!$A:AY,(BB$3+2),FALSE)), VLOOKUP($B210,'Results-formatted 060121'!$A:AY,(BB$3+2),FALSE)))</f>
        <v>5</v>
      </c>
      <c r="BC210" s="95">
        <f>IF($C210 = "neg", (($D210+1) - VLOOKUP($B210,'Results-formatted 060121'!$A:AZ,(BC$3+2),FALSE)), IF($C210 = "pos-neg", (3+VLOOKUP($B210,'Results-formatted 060121'!$A:AZ,(BC$3+2),FALSE)), VLOOKUP($B210,'Results-formatted 060121'!$A:AZ,(BC$3+2),FALSE)))</f>
        <v>4</v>
      </c>
      <c r="BD210" s="95">
        <f>IF($C210 = "neg", (($D210+1) - VLOOKUP($B210,'Results-formatted 060121'!$A:BA,(BD$3+2),FALSE)), IF($C210 = "pos-neg", (3+VLOOKUP($B210,'Results-formatted 060121'!$A:BA,(BD$3+2),FALSE)), VLOOKUP($B210,'Results-formatted 060121'!$A:BA,(BD$3+2),FALSE)))</f>
        <v>4</v>
      </c>
      <c r="BE210" s="95">
        <f>IF($C210 = "neg", (($D210+1) - VLOOKUP($B210,'Results-formatted 060121'!$A:BB,(BE$3+2),FALSE)), IF($C210 = "pos-neg", (3+VLOOKUP($B210,'Results-formatted 060121'!$A:BB,(BE$3+2),FALSE)), VLOOKUP($B210,'Results-formatted 060121'!$A:BB,(BE$3+2),FALSE)))</f>
        <v>4</v>
      </c>
      <c r="BF210" s="95">
        <f>IF($C210 = "neg", (($D210+1) - VLOOKUP($B210,'Results-formatted 060121'!$A:BC,(BF$3+2),FALSE)), IF($C210 = "pos-neg", (3+VLOOKUP($B210,'Results-formatted 060121'!$A:BC,(BF$3+2),FALSE)), VLOOKUP($B210,'Results-formatted 060121'!$A:BC,(BF$3+2),FALSE)))</f>
        <v>4</v>
      </c>
      <c r="BG210" s="95">
        <f>IF($C210 = "neg", (($D210+1) - VLOOKUP($B210,'Results-formatted 060121'!$A:BD,(BG$3+2),FALSE)), IF($C210 = "pos-neg", (3+VLOOKUP($B210,'Results-formatted 060121'!$A:BD,(BG$3+2),FALSE)), VLOOKUP($B210,'Results-formatted 060121'!$A:BD,(BG$3+2),FALSE)))</f>
        <v>3</v>
      </c>
      <c r="BH210" s="95">
        <f>IF($C210 = "neg", (($D210+1) - VLOOKUP($B210,'Results-formatted 060121'!$A:BE,(BH$3+2),FALSE)), IF($C210 = "pos-neg", (3+VLOOKUP($B210,'Results-formatted 060121'!$A:BE,(BH$3+2),FALSE)), VLOOKUP($B210,'Results-formatted 060121'!$A:BE,(BH$3+2),FALSE)))</f>
        <v>3</v>
      </c>
      <c r="BI210" s="95">
        <f>IF($C210 = "neg", (($D210+1) - VLOOKUP($B210,'Results-formatted 060121'!$A:BF,(BI$3+2),FALSE)), IF($C210 = "pos-neg", (3+VLOOKUP($B210,'Results-formatted 060121'!$A:BF,(BI$3+2),FALSE)), VLOOKUP($B210,'Results-formatted 060121'!$A:BF,(BI$3+2),FALSE)))</f>
        <v>4</v>
      </c>
      <c r="BJ210" s="95">
        <f>IF($C210 = "neg", (($D210+1) - VLOOKUP($B210,'Results-formatted 060121'!$A:BG,(BJ$3+2),FALSE)), IF($C210 = "pos-neg", (3+VLOOKUP($B210,'Results-formatted 060121'!$A:BG,(BJ$3+2),FALSE)), VLOOKUP($B210,'Results-formatted 060121'!$A:BG,(BJ$3+2),FALSE)))</f>
        <v>2</v>
      </c>
      <c r="BK210" s="95">
        <f>IF($C210 = "neg", (($D210+1) - VLOOKUP($B210,'Results-formatted 060121'!$A:BH,(BK$3+2),FALSE)), IF($C210 = "pos-neg", (3+VLOOKUP($B210,'Results-formatted 060121'!$A:BH,(BK$3+2),FALSE)), VLOOKUP($B210,'Results-formatted 060121'!$A:BH,(BK$3+2),FALSE)))</f>
        <v>3</v>
      </c>
      <c r="BL210" s="95">
        <f>IF($C210 = "neg", (($D210+1) - VLOOKUP($B210,'Results-formatted 060121'!$A:BI,(BL$3+2),FALSE)), IF($C210 = "pos-neg", (3+VLOOKUP($B210,'Results-formatted 060121'!$A:BI,(BL$3+2),FALSE)), VLOOKUP($B210,'Results-formatted 060121'!$A:BI,(BL$3+2),FALSE)))</f>
        <v>3</v>
      </c>
      <c r="BM210" s="95">
        <f>IF($C210 = "neg", (($D210+1) - VLOOKUP($B210,'Results-formatted 060121'!$A:BJ,(BM$3+2),FALSE)), IF($C210 = "pos-neg", (3+VLOOKUP($B210,'Results-formatted 060121'!$A:BJ,(BM$3+2),FALSE)), VLOOKUP($B210,'Results-formatted 060121'!$A:BJ,(BM$3+2),FALSE)))</f>
        <v>4</v>
      </c>
      <c r="BN210" s="95"/>
      <c r="BO210" s="95"/>
      <c r="BP210" s="95"/>
      <c r="BQ210" s="95"/>
      <c r="BR210" s="95"/>
      <c r="BS210" s="95"/>
      <c r="BT210" s="95"/>
      <c r="BU210" s="95"/>
      <c r="BV210" s="95"/>
      <c r="BW210" s="95"/>
      <c r="BX210" s="95"/>
      <c r="BY210" s="95"/>
      <c r="BZ210" s="95"/>
      <c r="CA210" s="95"/>
      <c r="CB210" s="95"/>
      <c r="CC210" s="95"/>
      <c r="CD210" s="98"/>
      <c r="CE210" s="25">
        <f t="shared" si="349"/>
        <v>3.75</v>
      </c>
      <c r="CF210" s="25">
        <f t="shared" si="258"/>
        <v>0.93201076592312504</v>
      </c>
    </row>
    <row r="211" spans="2:84" ht="42" x14ac:dyDescent="0.15">
      <c r="B211" s="84" t="s">
        <v>520</v>
      </c>
      <c r="C211" s="86" t="s">
        <v>224</v>
      </c>
      <c r="D211" s="2">
        <v>5</v>
      </c>
      <c r="E211" s="15" t="s">
        <v>999</v>
      </c>
      <c r="F211" s="95">
        <f>IF($C211 = "neg", (($D211+1) - VLOOKUP($B211,'Results-formatted 060121'!$A:$AJ,(F$3+2),FALSE)), IF($C211 = "pos-neg", (3+VLOOKUP($B211,'Results-formatted 060121'!$A:$AJ,(F$3+2),FALSE)), VLOOKUP($B211,'Results-formatted 060121'!$A:$AJ,(F$3+2),FALSE)))</f>
        <v>3</v>
      </c>
      <c r="G211" s="95">
        <f>IF($C211 = "neg", (($D211+1) - VLOOKUP($B211,'Results-formatted 060121'!$A:$AJ,(G$3+2),FALSE)), IF($C211 = "pos-neg", (3+VLOOKUP($B211,'Results-formatted 060121'!$A:$AJ,(G$3+2),FALSE)), VLOOKUP($B211,'Results-formatted 060121'!$A:$AJ,(G$3+2),FALSE)))</f>
        <v>4</v>
      </c>
      <c r="H211" s="95">
        <f>IF($C211 = "neg", (($D211+1) - VLOOKUP($B211,'Results-formatted 060121'!$A:$AJ,(H$3+2),FALSE)), IF($C211 = "pos-neg", (3+VLOOKUP($B211,'Results-formatted 060121'!$A:$AJ,(H$3+2),FALSE)), VLOOKUP($B211,'Results-formatted 060121'!$A:$AJ,(H$3+2),FALSE)))</f>
        <v>4</v>
      </c>
      <c r="I211" s="95">
        <f>IF($C211 = "neg", (($D211+1) - VLOOKUP($B211,'Results-formatted 060121'!$A:$AJ,(I$3+2),FALSE)), IF($C211 = "pos-neg", (3+VLOOKUP($B211,'Results-formatted 060121'!$A:$AJ,(I$3+2),FALSE)), VLOOKUP($B211,'Results-formatted 060121'!$A:$AJ,(I$3+2),FALSE)))</f>
        <v>3</v>
      </c>
      <c r="J211" s="95">
        <f>IF($C211 = "neg", (($D211+1) - VLOOKUP($B211,'Results-formatted 060121'!$A:$AJ,(J$3+2),FALSE)), IF($C211 = "pos-neg", (3+VLOOKUP($B211,'Results-formatted 060121'!$A:$AJ,(J$3+2),FALSE)), VLOOKUP($B211,'Results-formatted 060121'!$A:$AJ,(J$3+2),FALSE)))</f>
        <v>3</v>
      </c>
      <c r="K211" s="95">
        <f>IF($C211 = "neg", (($D211+1) - VLOOKUP($B211,'Results-formatted 060121'!$A:$AJ,(K$3+2),FALSE)), IF($C211 = "pos-neg", (3+VLOOKUP($B211,'Results-formatted 060121'!$A:$AJ,(K$3+2),FALSE)), VLOOKUP($B211,'Results-formatted 060121'!$A:$AJ,(K$3+2),FALSE)))</f>
        <v>5</v>
      </c>
      <c r="L211" s="95">
        <f>IF($C211 = "neg", (($D211+1) - VLOOKUP($B211,'Results-formatted 060121'!$A:$AJ,(L$3+2),FALSE)), IF($C211 = "pos-neg", (3+VLOOKUP($B211,'Results-formatted 060121'!$A:$AJ,(L$3+2),FALSE)), VLOOKUP($B211,'Results-formatted 060121'!$A:$AJ,(L$3+2),FALSE)))</f>
        <v>3</v>
      </c>
      <c r="M211" s="95">
        <f>IF($C211 = "neg", (($D211+1) - VLOOKUP($B211,'Results-formatted 060121'!$A:$AJ,(M$3+2),FALSE)), IF($C211 = "pos-neg", (3+VLOOKUP($B211,'Results-formatted 060121'!$A:$AJ,(M$3+2),FALSE)), VLOOKUP($B211,'Results-formatted 060121'!$A:$AJ,(M$3+2),FALSE)))</f>
        <v>4</v>
      </c>
      <c r="N211" s="95">
        <f>IF($C211 = "neg", (($D211+1) - VLOOKUP($B211,'Results-formatted 060121'!$A:$AJ,(N$3+2),FALSE)), IF($C211 = "pos-neg", (3+VLOOKUP($B211,'Results-formatted 060121'!$A:$AJ,(N$3+2),FALSE)), VLOOKUP($B211,'Results-formatted 060121'!$A:$AJ,(N$3+2),FALSE)))</f>
        <v>4</v>
      </c>
      <c r="O211" s="95">
        <f>IF($C211 = "neg", (($D211+1) - VLOOKUP($B211,'Results-formatted 060121'!$A:$AJ,(O$3+2),FALSE)), IF($C211 = "pos-neg", (3+VLOOKUP($B211,'Results-formatted 060121'!$A:$AJ,(O$3+2),FALSE)), VLOOKUP($B211,'Results-formatted 060121'!$A:$AJ,(O$3+2),FALSE)))</f>
        <v>5</v>
      </c>
      <c r="P211" s="95">
        <f>IF($C211 = "neg", (($D211+1) - VLOOKUP($B211,'Results-formatted 060121'!$A:$AJ,(P$3+2),FALSE)), IF($C211 = "pos-neg", (3+VLOOKUP($B211,'Results-formatted 060121'!$A:$AJ,(P$3+2),FALSE)), VLOOKUP($B211,'Results-formatted 060121'!$A:$AJ,(P$3+2),FALSE)))</f>
        <v>4</v>
      </c>
      <c r="Q211" s="95">
        <f>IF($C211 = "neg", (($D211+1) - VLOOKUP($B211,'Results-formatted 060121'!$A:$AJ,(Q$3+2),FALSE)), IF($C211 = "pos-neg", (3+VLOOKUP($B211,'Results-formatted 060121'!$A:$AJ,(Q$3+2),FALSE)), VLOOKUP($B211,'Results-formatted 060121'!$A:$AJ,(Q$3+2),FALSE)))</f>
        <v>5</v>
      </c>
      <c r="R211" s="95">
        <f>IF($C211 = "neg", (($D211+1) - VLOOKUP($B211,'Results-formatted 060121'!$A:$AJ,(R$3+2),FALSE)), IF($C211 = "pos-neg", (3+VLOOKUP($B211,'Results-formatted 060121'!$A:$AJ,(R$3+2),FALSE)), VLOOKUP($B211,'Results-formatted 060121'!$A:$AJ,(R$3+2),FALSE)))</f>
        <v>4</v>
      </c>
      <c r="S211" s="95">
        <f>IF($C211 = "neg", (($D211+1) - VLOOKUP($B211,'Results-formatted 060121'!$A:$AJ,(S$3+2),FALSE)), IF($C211 = "pos-neg", (3+VLOOKUP($B211,'Results-formatted 060121'!$A:$AJ,(S$3+2),FALSE)), VLOOKUP($B211,'Results-formatted 060121'!$A:$AJ,(S$3+2),FALSE)))</f>
        <v>5</v>
      </c>
      <c r="T211" s="95">
        <f>IF($C211 = "neg", (($D211+1) - VLOOKUP($B211,'Results-formatted 060121'!$A:$AJ,(T$3+2),FALSE)), IF($C211 = "pos-neg", (3+VLOOKUP($B211,'Results-formatted 060121'!$A:$AJ,(T$3+2),FALSE)), VLOOKUP($B211,'Results-formatted 060121'!$A:$AJ,(T$3+2),FALSE)))</f>
        <v>5</v>
      </c>
      <c r="U211" s="95">
        <f>IF($C211 = "neg", (($D211+1) - VLOOKUP($B211,'Results-formatted 060121'!$A:$AJ,(U$3+2),FALSE)), IF($C211 = "pos-neg", (3+VLOOKUP($B211,'Results-formatted 060121'!$A:$AJ,(U$3+2),FALSE)), VLOOKUP($B211,'Results-formatted 060121'!$A:$AJ,(U$3+2),FALSE)))</f>
        <v>5</v>
      </c>
      <c r="V211" s="95">
        <f>IF($C211 = "neg", (($D211+1) - VLOOKUP($B211,'Results-formatted 060121'!$A:$AJ,(V$3+2),FALSE)), IF($C211 = "pos-neg", (3+VLOOKUP($B211,'Results-formatted 060121'!$A:$AJ,(V$3+2),FALSE)), VLOOKUP($B211,'Results-formatted 060121'!$A:$AJ,(V$3+2),FALSE)))</f>
        <v>4</v>
      </c>
      <c r="W211" s="95">
        <f>IF($C211 = "neg", (($D211+1) - VLOOKUP($B211,'Results-formatted 060121'!$A:$AJ,(W$3+2),FALSE)), IF($C211 = "pos-neg", (3+VLOOKUP($B211,'Results-formatted 060121'!$A:$AJ,(W$3+2),FALSE)), VLOOKUP($B211,'Results-formatted 060121'!$A:$AJ,(W$3+2),FALSE)))</f>
        <v>3</v>
      </c>
      <c r="X211" s="95">
        <f>IF($C211 = "neg", (($D211+1) - VLOOKUP($B211,'Results-formatted 060121'!$A:$AJ,(X$3+2),FALSE)), IF($C211 = "pos-neg", (3+VLOOKUP($B211,'Results-formatted 060121'!$A:$AJ,(X$3+2),FALSE)), VLOOKUP($B211,'Results-formatted 060121'!$A:$AJ,(X$3+2),FALSE)))</f>
        <v>3</v>
      </c>
      <c r="Y211" s="95">
        <f>IF($C211 = "neg", (($D211+1) - VLOOKUP($B211,'Results-formatted 060121'!$A:$AJ,(Y$3+2),FALSE)), IF($C211 = "pos-neg", (3+VLOOKUP($B211,'Results-formatted 060121'!$A:$AJ,(Y$3+2),FALSE)), VLOOKUP($B211,'Results-formatted 060121'!$A:$AJ,(Y$3+2),FALSE)))</f>
        <v>5</v>
      </c>
      <c r="Z211" s="95">
        <f>IF($C211 = "neg", (($D211+1) - VLOOKUP($B211,'Results-formatted 060121'!$A:$AJ,(Z$3+2),FALSE)), IF($C211 = "pos-neg", (3+VLOOKUP($B211,'Results-formatted 060121'!$A:$AJ,(Z$3+2),FALSE)), VLOOKUP($B211,'Results-formatted 060121'!$A:$AJ,(Z$3+2),FALSE)))</f>
        <v>4</v>
      </c>
      <c r="AA211" s="95">
        <f>IF($C211 = "neg", (($D211+1) - VLOOKUP($B211,'Results-formatted 060121'!$A:$AJ,(AA$3+2),FALSE)), IF($C211 = "pos-neg", (3+VLOOKUP($B211,'Results-formatted 060121'!$A:$AJ,(AA$3+2),FALSE)), VLOOKUP($B211,'Results-formatted 060121'!$A:$AJ,(AA$3+2),FALSE)))</f>
        <v>4</v>
      </c>
      <c r="AB211" s="95">
        <f>IF($C211 = "neg", (($D211+1) - VLOOKUP($B211,'Results-formatted 060121'!$A:$AJ,(AB$3+2),FALSE)), IF($C211 = "pos-neg", (3+VLOOKUP($B211,'Results-formatted 060121'!$A:$AJ,(AB$3+2),FALSE)), VLOOKUP($B211,'Results-formatted 060121'!$A:$AJ,(AB$3+2),FALSE)))</f>
        <v>2</v>
      </c>
      <c r="AC211" s="95">
        <f>IF($C211 = "neg", (($D211+1) - VLOOKUP($B211,'Results-formatted 060121'!$A:$AJ,(AC$3+2),FALSE)), IF($C211 = "pos-neg", (3+VLOOKUP($B211,'Results-formatted 060121'!$A:$AJ,(AC$3+2),FALSE)), VLOOKUP($B211,'Results-formatted 060121'!$A:$AJ,(AC$3+2),FALSE)))</f>
        <v>1</v>
      </c>
      <c r="AD211" s="95">
        <f>IF($C211 = "neg", (($D211+1) - VLOOKUP($B211,'Results-formatted 060121'!$A:$AJ,(AD$3+2),FALSE)), IF($C211 = "pos-neg", (3+VLOOKUP($B211,'Results-formatted 060121'!$A:$AJ,(AD$3+2),FALSE)), VLOOKUP($B211,'Results-formatted 060121'!$A:$AJ,(AD$3+2),FALSE)))</f>
        <v>4</v>
      </c>
      <c r="AE211" s="95">
        <f>IF($C211 = "neg", (($D211+1) - VLOOKUP($B211,'Results-formatted 060121'!$A:$AJ,(AE$3+2),FALSE)), IF($C211 = "pos-neg", (3+VLOOKUP($B211,'Results-formatted 060121'!$A:$AJ,(AE$3+2),FALSE)), VLOOKUP($B211,'Results-formatted 060121'!$A:$AJ,(AE$3+2),FALSE)))</f>
        <v>4</v>
      </c>
      <c r="AF211" s="95">
        <f>IF($C211 = "neg", (($D211+1) - VLOOKUP($B211,'Results-formatted 060121'!$A:$AJ,(AF$3+2),FALSE)), IF($C211 = "pos-neg", (3+VLOOKUP($B211,'Results-formatted 060121'!$A:$AJ,(AF$3+2),FALSE)), VLOOKUP($B211,'Results-formatted 060121'!$A:$AJ,(AF$3+2),FALSE)))</f>
        <v>4</v>
      </c>
      <c r="AG211" s="95">
        <f>IF($C211 = "neg", (($D211+1) - VLOOKUP($B211,'Results-formatted 060121'!$A:$AJ,(AG$3+2),FALSE)), IF($C211 = "pos-neg", (3+VLOOKUP($B211,'Results-formatted 060121'!$A:$AJ,(AG$3+2),FALSE)), VLOOKUP($B211,'Results-formatted 060121'!$A:$AJ,(AG$3+2),FALSE)))</f>
        <v>4</v>
      </c>
      <c r="AH211" s="95">
        <f>IF($C211 = "neg", (($D211+1) - VLOOKUP($B211,'Results-formatted 060121'!$A:$AJ,(AH$3+2),FALSE)), IF($C211 = "pos-neg", (3+VLOOKUP($B211,'Results-formatted 060121'!$A:$AJ,(AH$3+2),FALSE)), VLOOKUP($B211,'Results-formatted 060121'!$A:$AJ,(AH$3+2),FALSE)))</f>
        <v>4</v>
      </c>
      <c r="AI211" s="95">
        <f>IF($C211 = "neg", (($D211+1) - VLOOKUP($B211,'Results-formatted 060121'!$A:$AJ,(AI$3+2),FALSE)), IF($C211 = "pos-neg", (3+VLOOKUP($B211,'Results-formatted 060121'!$A:$AJ,(AI$3+2),FALSE)), VLOOKUP($B211,'Results-formatted 060121'!$A:$AJ,(AI$3+2),FALSE)))</f>
        <v>4</v>
      </c>
      <c r="AJ211" s="95">
        <f>IF($C211 = "neg", (($D211+1) - VLOOKUP($B211,'Results-formatted 060121'!$A:$AJ,(AJ$3+2),FALSE)), IF($C211 = "pos-neg", (3+VLOOKUP($B211,'Results-formatted 060121'!$A:$AJ,(AJ$3+2),FALSE)), VLOOKUP($B211,'Results-formatted 060121'!$A:$AJ,(AJ$3+2),FALSE)))</f>
        <v>5</v>
      </c>
      <c r="AK211" s="95">
        <f>IF($C211 = "neg", (($D211+1) - VLOOKUP($B211,'Results-formatted 060121'!$A:$AJ,(AK$3+2),FALSE)), IF($C211 = "pos-neg", (3+VLOOKUP($B211,'Results-formatted 060121'!$A:$AJ,(AK$3+2),FALSE)), VLOOKUP($B211,'Results-formatted 060121'!$A:$AJ,(AK$3+2),FALSE)))</f>
        <v>4</v>
      </c>
      <c r="AL211" s="95">
        <f>IF($C211 = "neg", (($D211+1) - VLOOKUP($B211,'Results-formatted 060121'!$A:$AJ,(AL$3+2),FALSE)), IF($C211 = "pos-neg", (3+VLOOKUP($B211,'Results-formatted 060121'!$A:$AJ,(AL$3+2),FALSE)), VLOOKUP($B211,'Results-formatted 060121'!$A:$AJ,(AL$3+2),FALSE)))</f>
        <v>4</v>
      </c>
      <c r="AM211" s="95">
        <f>IF($C211 = "neg", (($D211+1) - VLOOKUP($B211,'Results-formatted 060121'!$A:AJ,(AM$3+2),FALSE)), IF($C211 = "pos-neg", (3+VLOOKUP($B211,'Results-formatted 060121'!$A:AJ,(AM$3+2),FALSE)), VLOOKUP($B211,'Results-formatted 060121'!$A:AJ,(AM$3+2),FALSE)))</f>
        <v>5</v>
      </c>
      <c r="AN211" s="95">
        <f>IF($C211 = "neg", (($D211+1) - VLOOKUP($B211,'Results-formatted 060121'!$A:AK,(AN$3+2),FALSE)), IF($C211 = "pos-neg", (3+VLOOKUP($B211,'Results-formatted 060121'!$A:AK,(AN$3+2),FALSE)), VLOOKUP($B211,'Results-formatted 060121'!$A:AK,(AN$3+2),FALSE)))</f>
        <v>4</v>
      </c>
      <c r="AO211" s="95">
        <f>IF($C211 = "neg", (($D211+1) - VLOOKUP($B211,'Results-formatted 060121'!$A:AL,(AO$3+2),FALSE)), IF($C211 = "pos-neg", (3+VLOOKUP($B211,'Results-formatted 060121'!$A:AL,(AO$3+2),FALSE)), VLOOKUP($B211,'Results-formatted 060121'!$A:AL,(AO$3+2),FALSE)))</f>
        <v>5</v>
      </c>
      <c r="AP211" s="95">
        <f>IF($C211 = "neg", (($D211+1) - VLOOKUP($B211,'Results-formatted 060121'!$A:AM,(AP$3+2),FALSE)), IF($C211 = "pos-neg", (3+VLOOKUP($B211,'Results-formatted 060121'!$A:AM,(AP$3+2),FALSE)), VLOOKUP($B211,'Results-formatted 060121'!$A:AM,(AP$3+2),FALSE)))</f>
        <v>4</v>
      </c>
      <c r="AQ211" s="95">
        <f>IF($C211 = "neg", (($D211+1) - VLOOKUP($B211,'Results-formatted 060121'!$A:AN,(AQ$3+2),FALSE)), IF($C211 = "pos-neg", (3+VLOOKUP($B211,'Results-formatted 060121'!$A:AN,(AQ$3+2),FALSE)), VLOOKUP($B211,'Results-formatted 060121'!$A:AN,(AQ$3+2),FALSE)))</f>
        <v>4</v>
      </c>
      <c r="AR211" s="95">
        <f>IF($C211 = "neg", (($D211+1) - VLOOKUP($B211,'Results-formatted 060121'!$A:AO,(AR$3+2),FALSE)), IF($C211 = "pos-neg", (3+VLOOKUP($B211,'Results-formatted 060121'!$A:AO,(AR$3+2),FALSE)), VLOOKUP($B211,'Results-formatted 060121'!$A:AO,(AR$3+2),FALSE)))</f>
        <v>5</v>
      </c>
      <c r="AS211" s="95">
        <f>IF($C211 = "neg", (($D211+1) - VLOOKUP($B211,'Results-formatted 060121'!$A:AP,(AS$3+2),FALSE)), IF($C211 = "pos-neg", (3+VLOOKUP($B211,'Results-formatted 060121'!$A:AP,(AS$3+2),FALSE)), VLOOKUP($B211,'Results-formatted 060121'!$A:AP,(AS$3+2),FALSE)))</f>
        <v>4</v>
      </c>
      <c r="AT211" s="95">
        <f>IF($C211 = "neg", (($D211+1) - VLOOKUP($B211,'Results-formatted 060121'!$A:AQ,(AT$3+2),FALSE)), IF($C211 = "pos-neg", (3+VLOOKUP($B211,'Results-formatted 060121'!$A:AQ,(AT$3+2),FALSE)), VLOOKUP($B211,'Results-formatted 060121'!$A:AQ,(AT$3+2),FALSE)))</f>
        <v>5</v>
      </c>
      <c r="AU211" s="95">
        <f>IF($C211 = "neg", (($D211+1) - VLOOKUP($B211,'Results-formatted 060121'!$A:AR,(AU$3+2),FALSE)), IF($C211 = "pos-neg", (3+VLOOKUP($B211,'Results-formatted 060121'!$A:AR,(AU$3+2),FALSE)), VLOOKUP($B211,'Results-formatted 060121'!$A:AR,(AU$3+2),FALSE)))</f>
        <v>5</v>
      </c>
      <c r="AV211" s="95">
        <f>IF($C211 = "neg", (($D211+1) - VLOOKUP($B211,'Results-formatted 060121'!$A:AS,(AV$3+2),FALSE)), IF($C211 = "pos-neg", (3+VLOOKUP($B211,'Results-formatted 060121'!$A:AS,(AV$3+2),FALSE)), VLOOKUP($B211,'Results-formatted 060121'!$A:AS,(AV$3+2),FALSE)))</f>
        <v>4</v>
      </c>
      <c r="AW211" s="95">
        <f>IF($C211 = "neg", (($D211+1) - VLOOKUP($B211,'Results-formatted 060121'!$A:AT,(AW$3+2),FALSE)), IF($C211 = "pos-neg", (3+VLOOKUP($B211,'Results-formatted 060121'!$A:AT,(AW$3+2),FALSE)), VLOOKUP($B211,'Results-formatted 060121'!$A:AT,(AW$3+2),FALSE)))</f>
        <v>2</v>
      </c>
      <c r="AX211" s="95">
        <f>IF($C211 = "neg", (($D211+1) - VLOOKUP($B211,'Results-formatted 060121'!$A:AU,(AX$3+2),FALSE)), IF($C211 = "pos-neg", (3+VLOOKUP($B211,'Results-formatted 060121'!$A:AU,(AX$3+2),FALSE)), VLOOKUP($B211,'Results-formatted 060121'!$A:AU,(AX$3+2),FALSE)))</f>
        <v>2</v>
      </c>
      <c r="AY211" s="95">
        <f>IF($C211 = "neg", (($D211+1) - VLOOKUP($B211,'Results-formatted 060121'!$A:AV,(AY$3+2),FALSE)), IF($C211 = "pos-neg", (3+VLOOKUP($B211,'Results-formatted 060121'!$A:AV,(AY$3+2),FALSE)), VLOOKUP($B211,'Results-formatted 060121'!$A:AV,(AY$3+2),FALSE)))</f>
        <v>5</v>
      </c>
      <c r="AZ211" s="95">
        <f>IF($C211 = "neg", (($D211+1) - VLOOKUP($B211,'Results-formatted 060121'!$A:AW,(AZ$3+2),FALSE)), IF($C211 = "pos-neg", (3+VLOOKUP($B211,'Results-formatted 060121'!$A:AW,(AZ$3+2),FALSE)), VLOOKUP($B211,'Results-formatted 060121'!$A:AW,(AZ$3+2),FALSE)))</f>
        <v>4</v>
      </c>
      <c r="BA211" s="95">
        <f>IF($C211 = "neg", (($D211+1) - VLOOKUP($B211,'Results-formatted 060121'!$A:AX,(BA$3+2),FALSE)), IF($C211 = "pos-neg", (3+VLOOKUP($B211,'Results-formatted 060121'!$A:AX,(BA$3+2),FALSE)), VLOOKUP($B211,'Results-formatted 060121'!$A:AX,(BA$3+2),FALSE)))</f>
        <v>4</v>
      </c>
      <c r="BB211" s="95">
        <f>IF($C211 = "neg", (($D211+1) - VLOOKUP($B211,'Results-formatted 060121'!$A:AY,(BB$3+2),FALSE)), IF($C211 = "pos-neg", (3+VLOOKUP($B211,'Results-formatted 060121'!$A:AY,(BB$3+2),FALSE)), VLOOKUP($B211,'Results-formatted 060121'!$A:AY,(BB$3+2),FALSE)))</f>
        <v>5</v>
      </c>
      <c r="BC211" s="95">
        <f>IF($C211 = "neg", (($D211+1) - VLOOKUP($B211,'Results-formatted 060121'!$A:AZ,(BC$3+2),FALSE)), IF($C211 = "pos-neg", (3+VLOOKUP($B211,'Results-formatted 060121'!$A:AZ,(BC$3+2),FALSE)), VLOOKUP($B211,'Results-formatted 060121'!$A:AZ,(BC$3+2),FALSE)))</f>
        <v>4</v>
      </c>
      <c r="BD211" s="95">
        <f>IF($C211 = "neg", (($D211+1) - VLOOKUP($B211,'Results-formatted 060121'!$A:BA,(BD$3+2),FALSE)), IF($C211 = "pos-neg", (3+VLOOKUP($B211,'Results-formatted 060121'!$A:BA,(BD$3+2),FALSE)), VLOOKUP($B211,'Results-formatted 060121'!$A:BA,(BD$3+2),FALSE)))</f>
        <v>3</v>
      </c>
      <c r="BE211" s="95">
        <f>IF($C211 = "neg", (($D211+1) - VLOOKUP($B211,'Results-formatted 060121'!$A:BB,(BE$3+2),FALSE)), IF($C211 = "pos-neg", (3+VLOOKUP($B211,'Results-formatted 060121'!$A:BB,(BE$3+2),FALSE)), VLOOKUP($B211,'Results-formatted 060121'!$A:BB,(BE$3+2),FALSE)))</f>
        <v>4</v>
      </c>
      <c r="BF211" s="95">
        <f>IF($C211 = "neg", (($D211+1) - VLOOKUP($B211,'Results-formatted 060121'!$A:BC,(BF$3+2),FALSE)), IF($C211 = "pos-neg", (3+VLOOKUP($B211,'Results-formatted 060121'!$A:BC,(BF$3+2),FALSE)), VLOOKUP($B211,'Results-formatted 060121'!$A:BC,(BF$3+2),FALSE)))</f>
        <v>4</v>
      </c>
      <c r="BG211" s="95">
        <f>IF($C211 = "neg", (($D211+1) - VLOOKUP($B211,'Results-formatted 060121'!$A:BD,(BG$3+2),FALSE)), IF($C211 = "pos-neg", (3+VLOOKUP($B211,'Results-formatted 060121'!$A:BD,(BG$3+2),FALSE)), VLOOKUP($B211,'Results-formatted 060121'!$A:BD,(BG$3+2),FALSE)))</f>
        <v>3</v>
      </c>
      <c r="BH211" s="95">
        <f>IF($C211 = "neg", (($D211+1) - VLOOKUP($B211,'Results-formatted 060121'!$A:BE,(BH$3+2),FALSE)), IF($C211 = "pos-neg", (3+VLOOKUP($B211,'Results-formatted 060121'!$A:BE,(BH$3+2),FALSE)), VLOOKUP($B211,'Results-formatted 060121'!$A:BE,(BH$3+2),FALSE)))</f>
        <v>3</v>
      </c>
      <c r="BI211" s="95">
        <f>IF($C211 = "neg", (($D211+1) - VLOOKUP($B211,'Results-formatted 060121'!$A:BF,(BI$3+2),FALSE)), IF($C211 = "pos-neg", (3+VLOOKUP($B211,'Results-formatted 060121'!$A:BF,(BI$3+2),FALSE)), VLOOKUP($B211,'Results-formatted 060121'!$A:BF,(BI$3+2),FALSE)))</f>
        <v>5</v>
      </c>
      <c r="BJ211" s="95">
        <f>IF($C211 = "neg", (($D211+1) - VLOOKUP($B211,'Results-formatted 060121'!$A:BG,(BJ$3+2),FALSE)), IF($C211 = "pos-neg", (3+VLOOKUP($B211,'Results-formatted 060121'!$A:BG,(BJ$3+2),FALSE)), VLOOKUP($B211,'Results-formatted 060121'!$A:BG,(BJ$3+2),FALSE)))</f>
        <v>2</v>
      </c>
      <c r="BK211" s="95">
        <f>IF($C211 = "neg", (($D211+1) - VLOOKUP($B211,'Results-formatted 060121'!$A:BH,(BK$3+2),FALSE)), IF($C211 = "pos-neg", (3+VLOOKUP($B211,'Results-formatted 060121'!$A:BH,(BK$3+2),FALSE)), VLOOKUP($B211,'Results-formatted 060121'!$A:BH,(BK$3+2),FALSE)))</f>
        <v>2</v>
      </c>
      <c r="BL211" s="95">
        <f>IF($C211 = "neg", (($D211+1) - VLOOKUP($B211,'Results-formatted 060121'!$A:BI,(BL$3+2),FALSE)), IF($C211 = "pos-neg", (3+VLOOKUP($B211,'Results-formatted 060121'!$A:BI,(BL$3+2),FALSE)), VLOOKUP($B211,'Results-formatted 060121'!$A:BI,(BL$3+2),FALSE)))</f>
        <v>4</v>
      </c>
      <c r="BM211" s="95">
        <f>IF($C211 = "neg", (($D211+1) - VLOOKUP($B211,'Results-formatted 060121'!$A:BJ,(BM$3+2),FALSE)), IF($C211 = "pos-neg", (3+VLOOKUP($B211,'Results-formatted 060121'!$A:BJ,(BM$3+2),FALSE)), VLOOKUP($B211,'Results-formatted 060121'!$A:BJ,(BM$3+2),FALSE)))</f>
        <v>4</v>
      </c>
      <c r="BN211" s="95"/>
      <c r="BO211" s="95"/>
      <c r="BP211" s="95"/>
      <c r="BQ211" s="95"/>
      <c r="BR211" s="95"/>
      <c r="BS211" s="95"/>
      <c r="BT211" s="95"/>
      <c r="BU211" s="95"/>
      <c r="BV211" s="95"/>
      <c r="BW211" s="95"/>
      <c r="BX211" s="95"/>
      <c r="BY211" s="95"/>
      <c r="BZ211" s="95"/>
      <c r="CA211" s="95"/>
      <c r="CB211" s="95"/>
      <c r="CC211" s="95"/>
      <c r="CD211" s="98"/>
      <c r="CE211" s="25">
        <f t="shared" si="349"/>
        <v>3.9</v>
      </c>
      <c r="CF211" s="25">
        <f t="shared" si="258"/>
        <v>0.95135941986334038</v>
      </c>
    </row>
    <row r="212" spans="2:84" ht="42" x14ac:dyDescent="0.15">
      <c r="B212" s="84" t="s">
        <v>521</v>
      </c>
      <c r="C212" s="86" t="s">
        <v>224</v>
      </c>
      <c r="D212" s="2">
        <v>5</v>
      </c>
      <c r="E212" s="15" t="s">
        <v>1000</v>
      </c>
      <c r="F212" s="95">
        <f>IF($C212 = "neg", (($D212+1) - VLOOKUP($B212,'Results-formatted 060121'!$A:$AJ,(F$3+2),FALSE)), IF($C212 = "pos-neg", (3+VLOOKUP($B212,'Results-formatted 060121'!$A:$AJ,(F$3+2),FALSE)), VLOOKUP($B212,'Results-formatted 060121'!$A:$AJ,(F$3+2),FALSE)))</f>
        <v>3</v>
      </c>
      <c r="G212" s="95">
        <f>IF($C212 = "neg", (($D212+1) - VLOOKUP($B212,'Results-formatted 060121'!$A:$AJ,(G$3+2),FALSE)), IF($C212 = "pos-neg", (3+VLOOKUP($B212,'Results-formatted 060121'!$A:$AJ,(G$3+2),FALSE)), VLOOKUP($B212,'Results-formatted 060121'!$A:$AJ,(G$3+2),FALSE)))</f>
        <v>4</v>
      </c>
      <c r="H212" s="95">
        <f>IF($C212 = "neg", (($D212+1) - VLOOKUP($B212,'Results-formatted 060121'!$A:$AJ,(H$3+2),FALSE)), IF($C212 = "pos-neg", (3+VLOOKUP($B212,'Results-formatted 060121'!$A:$AJ,(H$3+2),FALSE)), VLOOKUP($B212,'Results-formatted 060121'!$A:$AJ,(H$3+2),FALSE)))</f>
        <v>4</v>
      </c>
      <c r="I212" s="95">
        <f>IF($C212 = "neg", (($D212+1) - VLOOKUP($B212,'Results-formatted 060121'!$A:$AJ,(I$3+2),FALSE)), IF($C212 = "pos-neg", (3+VLOOKUP($B212,'Results-formatted 060121'!$A:$AJ,(I$3+2),FALSE)), VLOOKUP($B212,'Results-formatted 060121'!$A:$AJ,(I$3+2),FALSE)))</f>
        <v>4</v>
      </c>
      <c r="J212" s="95">
        <f>IF($C212 = "neg", (($D212+1) - VLOOKUP($B212,'Results-formatted 060121'!$A:$AJ,(J$3+2),FALSE)), IF($C212 = "pos-neg", (3+VLOOKUP($B212,'Results-formatted 060121'!$A:$AJ,(J$3+2),FALSE)), VLOOKUP($B212,'Results-formatted 060121'!$A:$AJ,(J$3+2),FALSE)))</f>
        <v>3</v>
      </c>
      <c r="K212" s="95">
        <f>IF($C212 = "neg", (($D212+1) - VLOOKUP($B212,'Results-formatted 060121'!$A:$AJ,(K$3+2),FALSE)), IF($C212 = "pos-neg", (3+VLOOKUP($B212,'Results-formatted 060121'!$A:$AJ,(K$3+2),FALSE)), VLOOKUP($B212,'Results-formatted 060121'!$A:$AJ,(K$3+2),FALSE)))</f>
        <v>5</v>
      </c>
      <c r="L212" s="95">
        <f>IF($C212 = "neg", (($D212+1) - VLOOKUP($B212,'Results-formatted 060121'!$A:$AJ,(L$3+2),FALSE)), IF($C212 = "pos-neg", (3+VLOOKUP($B212,'Results-formatted 060121'!$A:$AJ,(L$3+2),FALSE)), VLOOKUP($B212,'Results-formatted 060121'!$A:$AJ,(L$3+2),FALSE)))</f>
        <v>3</v>
      </c>
      <c r="M212" s="95">
        <f>IF($C212 = "neg", (($D212+1) - VLOOKUP($B212,'Results-formatted 060121'!$A:$AJ,(M$3+2),FALSE)), IF($C212 = "pos-neg", (3+VLOOKUP($B212,'Results-formatted 060121'!$A:$AJ,(M$3+2),FALSE)), VLOOKUP($B212,'Results-formatted 060121'!$A:$AJ,(M$3+2),FALSE)))</f>
        <v>4</v>
      </c>
      <c r="N212" s="95">
        <f>IF($C212 = "neg", (($D212+1) - VLOOKUP($B212,'Results-formatted 060121'!$A:$AJ,(N$3+2),FALSE)), IF($C212 = "pos-neg", (3+VLOOKUP($B212,'Results-formatted 060121'!$A:$AJ,(N$3+2),FALSE)), VLOOKUP($B212,'Results-formatted 060121'!$A:$AJ,(N$3+2),FALSE)))</f>
        <v>4</v>
      </c>
      <c r="O212" s="95">
        <f>IF($C212 = "neg", (($D212+1) - VLOOKUP($B212,'Results-formatted 060121'!$A:$AJ,(O$3+2),FALSE)), IF($C212 = "pos-neg", (3+VLOOKUP($B212,'Results-formatted 060121'!$A:$AJ,(O$3+2),FALSE)), VLOOKUP($B212,'Results-formatted 060121'!$A:$AJ,(O$3+2),FALSE)))</f>
        <v>5</v>
      </c>
      <c r="P212" s="95">
        <f>IF($C212 = "neg", (($D212+1) - VLOOKUP($B212,'Results-formatted 060121'!$A:$AJ,(P$3+2),FALSE)), IF($C212 = "pos-neg", (3+VLOOKUP($B212,'Results-formatted 060121'!$A:$AJ,(P$3+2),FALSE)), VLOOKUP($B212,'Results-formatted 060121'!$A:$AJ,(P$3+2),FALSE)))</f>
        <v>4</v>
      </c>
      <c r="Q212" s="95">
        <f>IF($C212 = "neg", (($D212+1) - VLOOKUP($B212,'Results-formatted 060121'!$A:$AJ,(Q$3+2),FALSE)), IF($C212 = "pos-neg", (3+VLOOKUP($B212,'Results-formatted 060121'!$A:$AJ,(Q$3+2),FALSE)), VLOOKUP($B212,'Results-formatted 060121'!$A:$AJ,(Q$3+2),FALSE)))</f>
        <v>5</v>
      </c>
      <c r="R212" s="95">
        <f>IF($C212 = "neg", (($D212+1) - VLOOKUP($B212,'Results-formatted 060121'!$A:$AJ,(R$3+2),FALSE)), IF($C212 = "pos-neg", (3+VLOOKUP($B212,'Results-formatted 060121'!$A:$AJ,(R$3+2),FALSE)), VLOOKUP($B212,'Results-formatted 060121'!$A:$AJ,(R$3+2),FALSE)))</f>
        <v>4</v>
      </c>
      <c r="S212" s="95">
        <f>IF($C212 = "neg", (($D212+1) - VLOOKUP($B212,'Results-formatted 060121'!$A:$AJ,(S$3+2),FALSE)), IF($C212 = "pos-neg", (3+VLOOKUP($B212,'Results-formatted 060121'!$A:$AJ,(S$3+2),FALSE)), VLOOKUP($B212,'Results-formatted 060121'!$A:$AJ,(S$3+2),FALSE)))</f>
        <v>5</v>
      </c>
      <c r="T212" s="95">
        <f>IF($C212 = "neg", (($D212+1) - VLOOKUP($B212,'Results-formatted 060121'!$A:$AJ,(T$3+2),FALSE)), IF($C212 = "pos-neg", (3+VLOOKUP($B212,'Results-formatted 060121'!$A:$AJ,(T$3+2),FALSE)), VLOOKUP($B212,'Results-formatted 060121'!$A:$AJ,(T$3+2),FALSE)))</f>
        <v>5</v>
      </c>
      <c r="U212" s="95">
        <f>IF($C212 = "neg", (($D212+1) - VLOOKUP($B212,'Results-formatted 060121'!$A:$AJ,(U$3+2),FALSE)), IF($C212 = "pos-neg", (3+VLOOKUP($B212,'Results-formatted 060121'!$A:$AJ,(U$3+2),FALSE)), VLOOKUP($B212,'Results-formatted 060121'!$A:$AJ,(U$3+2),FALSE)))</f>
        <v>5</v>
      </c>
      <c r="V212" s="95">
        <f>IF($C212 = "neg", (($D212+1) - VLOOKUP($B212,'Results-formatted 060121'!$A:$AJ,(V$3+2),FALSE)), IF($C212 = "pos-neg", (3+VLOOKUP($B212,'Results-formatted 060121'!$A:$AJ,(V$3+2),FALSE)), VLOOKUP($B212,'Results-formatted 060121'!$A:$AJ,(V$3+2),FALSE)))</f>
        <v>3</v>
      </c>
      <c r="W212" s="95">
        <f>IF($C212 = "neg", (($D212+1) - VLOOKUP($B212,'Results-formatted 060121'!$A:$AJ,(W$3+2),FALSE)), IF($C212 = "pos-neg", (3+VLOOKUP($B212,'Results-formatted 060121'!$A:$AJ,(W$3+2),FALSE)), VLOOKUP($B212,'Results-formatted 060121'!$A:$AJ,(W$3+2),FALSE)))</f>
        <v>3</v>
      </c>
      <c r="X212" s="95">
        <f>IF($C212 = "neg", (($D212+1) - VLOOKUP($B212,'Results-formatted 060121'!$A:$AJ,(X$3+2),FALSE)), IF($C212 = "pos-neg", (3+VLOOKUP($B212,'Results-formatted 060121'!$A:$AJ,(X$3+2),FALSE)), VLOOKUP($B212,'Results-formatted 060121'!$A:$AJ,(X$3+2),FALSE)))</f>
        <v>4</v>
      </c>
      <c r="Y212" s="95">
        <f>IF($C212 = "neg", (($D212+1) - VLOOKUP($B212,'Results-formatted 060121'!$A:$AJ,(Y$3+2),FALSE)), IF($C212 = "pos-neg", (3+VLOOKUP($B212,'Results-formatted 060121'!$A:$AJ,(Y$3+2),FALSE)), VLOOKUP($B212,'Results-formatted 060121'!$A:$AJ,(Y$3+2),FALSE)))</f>
        <v>4</v>
      </c>
      <c r="Z212" s="95">
        <f>IF($C212 = "neg", (($D212+1) - VLOOKUP($B212,'Results-formatted 060121'!$A:$AJ,(Z$3+2),FALSE)), IF($C212 = "pos-neg", (3+VLOOKUP($B212,'Results-formatted 060121'!$A:$AJ,(Z$3+2),FALSE)), VLOOKUP($B212,'Results-formatted 060121'!$A:$AJ,(Z$3+2),FALSE)))</f>
        <v>3</v>
      </c>
      <c r="AA212" s="95">
        <f>IF($C212 = "neg", (($D212+1) - VLOOKUP($B212,'Results-formatted 060121'!$A:$AJ,(AA$3+2),FALSE)), IF($C212 = "pos-neg", (3+VLOOKUP($B212,'Results-formatted 060121'!$A:$AJ,(AA$3+2),FALSE)), VLOOKUP($B212,'Results-formatted 060121'!$A:$AJ,(AA$3+2),FALSE)))</f>
        <v>4</v>
      </c>
      <c r="AB212" s="95">
        <f>IF($C212 = "neg", (($D212+1) - VLOOKUP($B212,'Results-formatted 060121'!$A:$AJ,(AB$3+2),FALSE)), IF($C212 = "pos-neg", (3+VLOOKUP($B212,'Results-formatted 060121'!$A:$AJ,(AB$3+2),FALSE)), VLOOKUP($B212,'Results-formatted 060121'!$A:$AJ,(AB$3+2),FALSE)))</f>
        <v>2</v>
      </c>
      <c r="AC212" s="95">
        <f>IF($C212 = "neg", (($D212+1) - VLOOKUP($B212,'Results-formatted 060121'!$A:$AJ,(AC$3+2),FALSE)), IF($C212 = "pos-neg", (3+VLOOKUP($B212,'Results-formatted 060121'!$A:$AJ,(AC$3+2),FALSE)), VLOOKUP($B212,'Results-formatted 060121'!$A:$AJ,(AC$3+2),FALSE)))</f>
        <v>4</v>
      </c>
      <c r="AD212" s="95">
        <f>IF($C212 = "neg", (($D212+1) - VLOOKUP($B212,'Results-formatted 060121'!$A:$AJ,(AD$3+2),FALSE)), IF($C212 = "pos-neg", (3+VLOOKUP($B212,'Results-formatted 060121'!$A:$AJ,(AD$3+2),FALSE)), VLOOKUP($B212,'Results-formatted 060121'!$A:$AJ,(AD$3+2),FALSE)))</f>
        <v>4</v>
      </c>
      <c r="AE212" s="95">
        <f>IF($C212 = "neg", (($D212+1) - VLOOKUP($B212,'Results-formatted 060121'!$A:$AJ,(AE$3+2),FALSE)), IF($C212 = "pos-neg", (3+VLOOKUP($B212,'Results-formatted 060121'!$A:$AJ,(AE$3+2),FALSE)), VLOOKUP($B212,'Results-formatted 060121'!$A:$AJ,(AE$3+2),FALSE)))</f>
        <v>4</v>
      </c>
      <c r="AF212" s="95">
        <f>IF($C212 = "neg", (($D212+1) - VLOOKUP($B212,'Results-formatted 060121'!$A:$AJ,(AF$3+2),FALSE)), IF($C212 = "pos-neg", (3+VLOOKUP($B212,'Results-formatted 060121'!$A:$AJ,(AF$3+2),FALSE)), VLOOKUP($B212,'Results-formatted 060121'!$A:$AJ,(AF$3+2),FALSE)))</f>
        <v>3</v>
      </c>
      <c r="AG212" s="95">
        <f>IF($C212 = "neg", (($D212+1) - VLOOKUP($B212,'Results-formatted 060121'!$A:$AJ,(AG$3+2),FALSE)), IF($C212 = "pos-neg", (3+VLOOKUP($B212,'Results-formatted 060121'!$A:$AJ,(AG$3+2),FALSE)), VLOOKUP($B212,'Results-formatted 060121'!$A:$AJ,(AG$3+2),FALSE)))</f>
        <v>4</v>
      </c>
      <c r="AH212" s="95">
        <f>IF($C212 = "neg", (($D212+1) - VLOOKUP($B212,'Results-formatted 060121'!$A:$AJ,(AH$3+2),FALSE)), IF($C212 = "pos-neg", (3+VLOOKUP($B212,'Results-formatted 060121'!$A:$AJ,(AH$3+2),FALSE)), VLOOKUP($B212,'Results-formatted 060121'!$A:$AJ,(AH$3+2),FALSE)))</f>
        <v>4</v>
      </c>
      <c r="AI212" s="95">
        <f>IF($C212 = "neg", (($D212+1) - VLOOKUP($B212,'Results-formatted 060121'!$A:$AJ,(AI$3+2),FALSE)), IF($C212 = "pos-neg", (3+VLOOKUP($B212,'Results-formatted 060121'!$A:$AJ,(AI$3+2),FALSE)), VLOOKUP($B212,'Results-formatted 060121'!$A:$AJ,(AI$3+2),FALSE)))</f>
        <v>5</v>
      </c>
      <c r="AJ212" s="95">
        <f>IF($C212 = "neg", (($D212+1) - VLOOKUP($B212,'Results-formatted 060121'!$A:$AJ,(AJ$3+2),FALSE)), IF($C212 = "pos-neg", (3+VLOOKUP($B212,'Results-formatted 060121'!$A:$AJ,(AJ$3+2),FALSE)), VLOOKUP($B212,'Results-formatted 060121'!$A:$AJ,(AJ$3+2),FALSE)))</f>
        <v>5</v>
      </c>
      <c r="AK212" s="95">
        <f>IF($C212 = "neg", (($D212+1) - VLOOKUP($B212,'Results-formatted 060121'!$A:$AJ,(AK$3+2),FALSE)), IF($C212 = "pos-neg", (3+VLOOKUP($B212,'Results-formatted 060121'!$A:$AJ,(AK$3+2),FALSE)), VLOOKUP($B212,'Results-formatted 060121'!$A:$AJ,(AK$3+2),FALSE)))</f>
        <v>4</v>
      </c>
      <c r="AL212" s="95">
        <f>IF($C212 = "neg", (($D212+1) - VLOOKUP($B212,'Results-formatted 060121'!$A:$AJ,(AL$3+2),FALSE)), IF($C212 = "pos-neg", (3+VLOOKUP($B212,'Results-formatted 060121'!$A:$AJ,(AL$3+2),FALSE)), VLOOKUP($B212,'Results-formatted 060121'!$A:$AJ,(AL$3+2),FALSE)))</f>
        <v>3</v>
      </c>
      <c r="AM212" s="95">
        <f>IF($C212 = "neg", (($D212+1) - VLOOKUP($B212,'Results-formatted 060121'!$A:AJ,(AM$3+2),FALSE)), IF($C212 = "pos-neg", (3+VLOOKUP($B212,'Results-formatted 060121'!$A:AJ,(AM$3+2),FALSE)), VLOOKUP($B212,'Results-formatted 060121'!$A:AJ,(AM$3+2),FALSE)))</f>
        <v>5</v>
      </c>
      <c r="AN212" s="95">
        <f>IF($C212 = "neg", (($D212+1) - VLOOKUP($B212,'Results-formatted 060121'!$A:AK,(AN$3+2),FALSE)), IF($C212 = "pos-neg", (3+VLOOKUP($B212,'Results-formatted 060121'!$A:AK,(AN$3+2),FALSE)), VLOOKUP($B212,'Results-formatted 060121'!$A:AK,(AN$3+2),FALSE)))</f>
        <v>4</v>
      </c>
      <c r="AO212" s="95">
        <f>IF($C212 = "neg", (($D212+1) - VLOOKUP($B212,'Results-formatted 060121'!$A:AL,(AO$3+2),FALSE)), IF($C212 = "pos-neg", (3+VLOOKUP($B212,'Results-formatted 060121'!$A:AL,(AO$3+2),FALSE)), VLOOKUP($B212,'Results-formatted 060121'!$A:AL,(AO$3+2),FALSE)))</f>
        <v>5</v>
      </c>
      <c r="AP212" s="95">
        <f>IF($C212 = "neg", (($D212+1) - VLOOKUP($B212,'Results-formatted 060121'!$A:AM,(AP$3+2),FALSE)), IF($C212 = "pos-neg", (3+VLOOKUP($B212,'Results-formatted 060121'!$A:AM,(AP$3+2),FALSE)), VLOOKUP($B212,'Results-formatted 060121'!$A:AM,(AP$3+2),FALSE)))</f>
        <v>5</v>
      </c>
      <c r="AQ212" s="95">
        <f>IF($C212 = "neg", (($D212+1) - VLOOKUP($B212,'Results-formatted 060121'!$A:AN,(AQ$3+2),FALSE)), IF($C212 = "pos-neg", (3+VLOOKUP($B212,'Results-formatted 060121'!$A:AN,(AQ$3+2),FALSE)), VLOOKUP($B212,'Results-formatted 060121'!$A:AN,(AQ$3+2),FALSE)))</f>
        <v>4</v>
      </c>
      <c r="AR212" s="95">
        <f>IF($C212 = "neg", (($D212+1) - VLOOKUP($B212,'Results-formatted 060121'!$A:AO,(AR$3+2),FALSE)), IF($C212 = "pos-neg", (3+VLOOKUP($B212,'Results-formatted 060121'!$A:AO,(AR$3+2),FALSE)), VLOOKUP($B212,'Results-formatted 060121'!$A:AO,(AR$3+2),FALSE)))</f>
        <v>5</v>
      </c>
      <c r="AS212" s="95">
        <f>IF($C212 = "neg", (($D212+1) - VLOOKUP($B212,'Results-formatted 060121'!$A:AP,(AS$3+2),FALSE)), IF($C212 = "pos-neg", (3+VLOOKUP($B212,'Results-formatted 060121'!$A:AP,(AS$3+2),FALSE)), VLOOKUP($B212,'Results-formatted 060121'!$A:AP,(AS$3+2),FALSE)))</f>
        <v>4</v>
      </c>
      <c r="AT212" s="95">
        <f>IF($C212 = "neg", (($D212+1) - VLOOKUP($B212,'Results-formatted 060121'!$A:AQ,(AT$3+2),FALSE)), IF($C212 = "pos-neg", (3+VLOOKUP($B212,'Results-formatted 060121'!$A:AQ,(AT$3+2),FALSE)), VLOOKUP($B212,'Results-formatted 060121'!$A:AQ,(AT$3+2),FALSE)))</f>
        <v>5</v>
      </c>
      <c r="AU212" s="95">
        <f>IF($C212 = "neg", (($D212+1) - VLOOKUP($B212,'Results-formatted 060121'!$A:AR,(AU$3+2),FALSE)), IF($C212 = "pos-neg", (3+VLOOKUP($B212,'Results-formatted 060121'!$A:AR,(AU$3+2),FALSE)), VLOOKUP($B212,'Results-formatted 060121'!$A:AR,(AU$3+2),FALSE)))</f>
        <v>4</v>
      </c>
      <c r="AV212" s="95">
        <f>IF($C212 = "neg", (($D212+1) - VLOOKUP($B212,'Results-formatted 060121'!$A:AS,(AV$3+2),FALSE)), IF($C212 = "pos-neg", (3+VLOOKUP($B212,'Results-formatted 060121'!$A:AS,(AV$3+2),FALSE)), VLOOKUP($B212,'Results-formatted 060121'!$A:AS,(AV$3+2),FALSE)))</f>
        <v>4</v>
      </c>
      <c r="AW212" s="95">
        <f>IF($C212 = "neg", (($D212+1) - VLOOKUP($B212,'Results-formatted 060121'!$A:AT,(AW$3+2),FALSE)), IF($C212 = "pos-neg", (3+VLOOKUP($B212,'Results-formatted 060121'!$A:AT,(AW$3+2),FALSE)), VLOOKUP($B212,'Results-formatted 060121'!$A:AT,(AW$3+2),FALSE)))</f>
        <v>3</v>
      </c>
      <c r="AX212" s="95">
        <f>IF($C212 = "neg", (($D212+1) - VLOOKUP($B212,'Results-formatted 060121'!$A:AU,(AX$3+2),FALSE)), IF($C212 = "pos-neg", (3+VLOOKUP($B212,'Results-formatted 060121'!$A:AU,(AX$3+2),FALSE)), VLOOKUP($B212,'Results-formatted 060121'!$A:AU,(AX$3+2),FALSE)))</f>
        <v>2</v>
      </c>
      <c r="AY212" s="95">
        <f>IF($C212 = "neg", (($D212+1) - VLOOKUP($B212,'Results-formatted 060121'!$A:AV,(AY$3+2),FALSE)), IF($C212 = "pos-neg", (3+VLOOKUP($B212,'Results-formatted 060121'!$A:AV,(AY$3+2),FALSE)), VLOOKUP($B212,'Results-formatted 060121'!$A:AV,(AY$3+2),FALSE)))</f>
        <v>3</v>
      </c>
      <c r="AZ212" s="95">
        <f>IF($C212 = "neg", (($D212+1) - VLOOKUP($B212,'Results-formatted 060121'!$A:AW,(AZ$3+2),FALSE)), IF($C212 = "pos-neg", (3+VLOOKUP($B212,'Results-formatted 060121'!$A:AW,(AZ$3+2),FALSE)), VLOOKUP($B212,'Results-formatted 060121'!$A:AW,(AZ$3+2),FALSE)))</f>
        <v>4</v>
      </c>
      <c r="BA212" s="95">
        <f>IF($C212 = "neg", (($D212+1) - VLOOKUP($B212,'Results-formatted 060121'!$A:AX,(BA$3+2),FALSE)), IF($C212 = "pos-neg", (3+VLOOKUP($B212,'Results-formatted 060121'!$A:AX,(BA$3+2),FALSE)), VLOOKUP($B212,'Results-formatted 060121'!$A:AX,(BA$3+2),FALSE)))</f>
        <v>4</v>
      </c>
      <c r="BB212" s="95">
        <f>IF($C212 = "neg", (($D212+1) - VLOOKUP($B212,'Results-formatted 060121'!$A:AY,(BB$3+2),FALSE)), IF($C212 = "pos-neg", (3+VLOOKUP($B212,'Results-formatted 060121'!$A:AY,(BB$3+2),FALSE)), VLOOKUP($B212,'Results-formatted 060121'!$A:AY,(BB$3+2),FALSE)))</f>
        <v>5</v>
      </c>
      <c r="BC212" s="95">
        <f>IF($C212 = "neg", (($D212+1) - VLOOKUP($B212,'Results-formatted 060121'!$A:AZ,(BC$3+2),FALSE)), IF($C212 = "pos-neg", (3+VLOOKUP($B212,'Results-formatted 060121'!$A:AZ,(BC$3+2),FALSE)), VLOOKUP($B212,'Results-formatted 060121'!$A:AZ,(BC$3+2),FALSE)))</f>
        <v>4</v>
      </c>
      <c r="BD212" s="95">
        <f>IF($C212 = "neg", (($D212+1) - VLOOKUP($B212,'Results-formatted 060121'!$A:BA,(BD$3+2),FALSE)), IF($C212 = "pos-neg", (3+VLOOKUP($B212,'Results-formatted 060121'!$A:BA,(BD$3+2),FALSE)), VLOOKUP($B212,'Results-formatted 060121'!$A:BA,(BD$3+2),FALSE)))</f>
        <v>4</v>
      </c>
      <c r="BE212" s="95">
        <f>IF($C212 = "neg", (($D212+1) - VLOOKUP($B212,'Results-formatted 060121'!$A:BB,(BE$3+2),FALSE)), IF($C212 = "pos-neg", (3+VLOOKUP($B212,'Results-formatted 060121'!$A:BB,(BE$3+2),FALSE)), VLOOKUP($B212,'Results-formatted 060121'!$A:BB,(BE$3+2),FALSE)))</f>
        <v>4</v>
      </c>
      <c r="BF212" s="95">
        <f>IF($C212 = "neg", (($D212+1) - VLOOKUP($B212,'Results-formatted 060121'!$A:BC,(BF$3+2),FALSE)), IF($C212 = "pos-neg", (3+VLOOKUP($B212,'Results-formatted 060121'!$A:BC,(BF$3+2),FALSE)), VLOOKUP($B212,'Results-formatted 060121'!$A:BC,(BF$3+2),FALSE)))</f>
        <v>4</v>
      </c>
      <c r="BG212" s="95">
        <f>IF($C212 = "neg", (($D212+1) - VLOOKUP($B212,'Results-formatted 060121'!$A:BD,(BG$3+2),FALSE)), IF($C212 = "pos-neg", (3+VLOOKUP($B212,'Results-formatted 060121'!$A:BD,(BG$3+2),FALSE)), VLOOKUP($B212,'Results-formatted 060121'!$A:BD,(BG$3+2),FALSE)))</f>
        <v>4</v>
      </c>
      <c r="BH212" s="95">
        <f>IF($C212 = "neg", (($D212+1) - VLOOKUP($B212,'Results-formatted 060121'!$A:BE,(BH$3+2),FALSE)), IF($C212 = "pos-neg", (3+VLOOKUP($B212,'Results-formatted 060121'!$A:BE,(BH$3+2),FALSE)), VLOOKUP($B212,'Results-formatted 060121'!$A:BE,(BH$3+2),FALSE)))</f>
        <v>3</v>
      </c>
      <c r="BI212" s="95">
        <f>IF($C212 = "neg", (($D212+1) - VLOOKUP($B212,'Results-formatted 060121'!$A:BF,(BI$3+2),FALSE)), IF($C212 = "pos-neg", (3+VLOOKUP($B212,'Results-formatted 060121'!$A:BF,(BI$3+2),FALSE)), VLOOKUP($B212,'Results-formatted 060121'!$A:BF,(BI$3+2),FALSE)))</f>
        <v>5</v>
      </c>
      <c r="BJ212" s="95">
        <f>IF($C212 = "neg", (($D212+1) - VLOOKUP($B212,'Results-formatted 060121'!$A:BG,(BJ$3+2),FALSE)), IF($C212 = "pos-neg", (3+VLOOKUP($B212,'Results-formatted 060121'!$A:BG,(BJ$3+2),FALSE)), VLOOKUP($B212,'Results-formatted 060121'!$A:BG,(BJ$3+2),FALSE)))</f>
        <v>2</v>
      </c>
      <c r="BK212" s="95">
        <f>IF($C212 = "neg", (($D212+1) - VLOOKUP($B212,'Results-formatted 060121'!$A:BH,(BK$3+2),FALSE)), IF($C212 = "pos-neg", (3+VLOOKUP($B212,'Results-formatted 060121'!$A:BH,(BK$3+2),FALSE)), VLOOKUP($B212,'Results-formatted 060121'!$A:BH,(BK$3+2),FALSE)))</f>
        <v>3</v>
      </c>
      <c r="BL212" s="95">
        <f>IF($C212 = "neg", (($D212+1) - VLOOKUP($B212,'Results-formatted 060121'!$A:BI,(BL$3+2),FALSE)), IF($C212 = "pos-neg", (3+VLOOKUP($B212,'Results-formatted 060121'!$A:BI,(BL$3+2),FALSE)), VLOOKUP($B212,'Results-formatted 060121'!$A:BI,(BL$3+2),FALSE)))</f>
        <v>4</v>
      </c>
      <c r="BM212" s="95">
        <f>IF($C212 = "neg", (($D212+1) - VLOOKUP($B212,'Results-formatted 060121'!$A:BJ,(BM$3+2),FALSE)), IF($C212 = "pos-neg", (3+VLOOKUP($B212,'Results-formatted 060121'!$A:BJ,(BM$3+2),FALSE)), VLOOKUP($B212,'Results-formatted 060121'!$A:BJ,(BM$3+2),FALSE)))</f>
        <v>3</v>
      </c>
      <c r="BN212" s="95"/>
      <c r="BO212" s="95"/>
      <c r="BP212" s="95"/>
      <c r="BQ212" s="95"/>
      <c r="BR212" s="95"/>
      <c r="BS212" s="95"/>
      <c r="BT212" s="95"/>
      <c r="BU212" s="95"/>
      <c r="BV212" s="95"/>
      <c r="BW212" s="95"/>
      <c r="BX212" s="95"/>
      <c r="BY212" s="95"/>
      <c r="BZ212" s="95"/>
      <c r="CA212" s="95"/>
      <c r="CB212" s="95"/>
      <c r="CC212" s="95"/>
      <c r="CD212" s="98"/>
      <c r="CE212" s="25">
        <f t="shared" si="349"/>
        <v>3.9333333333333331</v>
      </c>
      <c r="CF212" s="25">
        <f t="shared" si="258"/>
        <v>0.82063775667685201</v>
      </c>
    </row>
    <row r="213" spans="2:84" ht="42" x14ac:dyDescent="0.15">
      <c r="B213" s="84" t="s">
        <v>522</v>
      </c>
      <c r="C213" s="86" t="s">
        <v>224</v>
      </c>
      <c r="D213" s="2">
        <v>5</v>
      </c>
      <c r="E213" s="15" t="s">
        <v>1001</v>
      </c>
      <c r="F213" s="95">
        <f>IF($C213 = "neg", (($D213+1) - VLOOKUP($B213,'Results-formatted 060121'!$A:$AJ,(F$3+2),FALSE)), IF($C213 = "pos-neg", (3+VLOOKUP($B213,'Results-formatted 060121'!$A:$AJ,(F$3+2),FALSE)), VLOOKUP($B213,'Results-formatted 060121'!$A:$AJ,(F$3+2),FALSE)))</f>
        <v>3</v>
      </c>
      <c r="G213" s="95">
        <f>IF($C213 = "neg", (($D213+1) - VLOOKUP($B213,'Results-formatted 060121'!$A:$AJ,(G$3+2),FALSE)), IF($C213 = "pos-neg", (3+VLOOKUP($B213,'Results-formatted 060121'!$A:$AJ,(G$3+2),FALSE)), VLOOKUP($B213,'Results-formatted 060121'!$A:$AJ,(G$3+2),FALSE)))</f>
        <v>4</v>
      </c>
      <c r="H213" s="95">
        <f>IF($C213 = "neg", (($D213+1) - VLOOKUP($B213,'Results-formatted 060121'!$A:$AJ,(H$3+2),FALSE)), IF($C213 = "pos-neg", (3+VLOOKUP($B213,'Results-formatted 060121'!$A:$AJ,(H$3+2),FALSE)), VLOOKUP($B213,'Results-formatted 060121'!$A:$AJ,(H$3+2),FALSE)))</f>
        <v>4</v>
      </c>
      <c r="I213" s="95">
        <f>IF($C213 = "neg", (($D213+1) - VLOOKUP($B213,'Results-formatted 060121'!$A:$AJ,(I$3+2),FALSE)), IF($C213 = "pos-neg", (3+VLOOKUP($B213,'Results-formatted 060121'!$A:$AJ,(I$3+2),FALSE)), VLOOKUP($B213,'Results-formatted 060121'!$A:$AJ,(I$3+2),FALSE)))</f>
        <v>4</v>
      </c>
      <c r="J213" s="95">
        <f>IF($C213 = "neg", (($D213+1) - VLOOKUP($B213,'Results-formatted 060121'!$A:$AJ,(J$3+2),FALSE)), IF($C213 = "pos-neg", (3+VLOOKUP($B213,'Results-formatted 060121'!$A:$AJ,(J$3+2),FALSE)), VLOOKUP($B213,'Results-formatted 060121'!$A:$AJ,(J$3+2),FALSE)))</f>
        <v>3</v>
      </c>
      <c r="K213" s="95">
        <f>IF($C213 = "neg", (($D213+1) - VLOOKUP($B213,'Results-formatted 060121'!$A:$AJ,(K$3+2),FALSE)), IF($C213 = "pos-neg", (3+VLOOKUP($B213,'Results-formatted 060121'!$A:$AJ,(K$3+2),FALSE)), VLOOKUP($B213,'Results-formatted 060121'!$A:$AJ,(K$3+2),FALSE)))</f>
        <v>5</v>
      </c>
      <c r="L213" s="95">
        <f>IF($C213 = "neg", (($D213+1) - VLOOKUP($B213,'Results-formatted 060121'!$A:$AJ,(L$3+2),FALSE)), IF($C213 = "pos-neg", (3+VLOOKUP($B213,'Results-formatted 060121'!$A:$AJ,(L$3+2),FALSE)), VLOOKUP($B213,'Results-formatted 060121'!$A:$AJ,(L$3+2),FALSE)))</f>
        <v>4</v>
      </c>
      <c r="M213" s="95">
        <f>IF($C213 = "neg", (($D213+1) - VLOOKUP($B213,'Results-formatted 060121'!$A:$AJ,(M$3+2),FALSE)), IF($C213 = "pos-neg", (3+VLOOKUP($B213,'Results-formatted 060121'!$A:$AJ,(M$3+2),FALSE)), VLOOKUP($B213,'Results-formatted 060121'!$A:$AJ,(M$3+2),FALSE)))</f>
        <v>4</v>
      </c>
      <c r="N213" s="95">
        <f>IF($C213 = "neg", (($D213+1) - VLOOKUP($B213,'Results-formatted 060121'!$A:$AJ,(N$3+2),FALSE)), IF($C213 = "pos-neg", (3+VLOOKUP($B213,'Results-formatted 060121'!$A:$AJ,(N$3+2),FALSE)), VLOOKUP($B213,'Results-formatted 060121'!$A:$AJ,(N$3+2),FALSE)))</f>
        <v>4</v>
      </c>
      <c r="O213" s="95">
        <f>IF($C213 = "neg", (($D213+1) - VLOOKUP($B213,'Results-formatted 060121'!$A:$AJ,(O$3+2),FALSE)), IF($C213 = "pos-neg", (3+VLOOKUP($B213,'Results-formatted 060121'!$A:$AJ,(O$3+2),FALSE)), VLOOKUP($B213,'Results-formatted 060121'!$A:$AJ,(O$3+2),FALSE)))</f>
        <v>5</v>
      </c>
      <c r="P213" s="95">
        <f>IF($C213 = "neg", (($D213+1) - VLOOKUP($B213,'Results-formatted 060121'!$A:$AJ,(P$3+2),FALSE)), IF($C213 = "pos-neg", (3+VLOOKUP($B213,'Results-formatted 060121'!$A:$AJ,(P$3+2),FALSE)), VLOOKUP($B213,'Results-formatted 060121'!$A:$AJ,(P$3+2),FALSE)))</f>
        <v>3</v>
      </c>
      <c r="Q213" s="95">
        <f>IF($C213 = "neg", (($D213+1) - VLOOKUP($B213,'Results-formatted 060121'!$A:$AJ,(Q$3+2),FALSE)), IF($C213 = "pos-neg", (3+VLOOKUP($B213,'Results-formatted 060121'!$A:$AJ,(Q$3+2),FALSE)), VLOOKUP($B213,'Results-formatted 060121'!$A:$AJ,(Q$3+2),FALSE)))</f>
        <v>5</v>
      </c>
      <c r="R213" s="95">
        <f>IF($C213 = "neg", (($D213+1) - VLOOKUP($B213,'Results-formatted 060121'!$A:$AJ,(R$3+2),FALSE)), IF($C213 = "pos-neg", (3+VLOOKUP($B213,'Results-formatted 060121'!$A:$AJ,(R$3+2),FALSE)), VLOOKUP($B213,'Results-formatted 060121'!$A:$AJ,(R$3+2),FALSE)))</f>
        <v>5</v>
      </c>
      <c r="S213" s="95">
        <f>IF($C213 = "neg", (($D213+1) - VLOOKUP($B213,'Results-formatted 060121'!$A:$AJ,(S$3+2),FALSE)), IF($C213 = "pos-neg", (3+VLOOKUP($B213,'Results-formatted 060121'!$A:$AJ,(S$3+2),FALSE)), VLOOKUP($B213,'Results-formatted 060121'!$A:$AJ,(S$3+2),FALSE)))</f>
        <v>4</v>
      </c>
      <c r="T213" s="95">
        <f>IF($C213 = "neg", (($D213+1) - VLOOKUP($B213,'Results-formatted 060121'!$A:$AJ,(T$3+2),FALSE)), IF($C213 = "pos-neg", (3+VLOOKUP($B213,'Results-formatted 060121'!$A:$AJ,(T$3+2),FALSE)), VLOOKUP($B213,'Results-formatted 060121'!$A:$AJ,(T$3+2),FALSE)))</f>
        <v>5</v>
      </c>
      <c r="U213" s="95">
        <f>IF($C213 = "neg", (($D213+1) - VLOOKUP($B213,'Results-formatted 060121'!$A:$AJ,(U$3+2),FALSE)), IF($C213 = "pos-neg", (3+VLOOKUP($B213,'Results-formatted 060121'!$A:$AJ,(U$3+2),FALSE)), VLOOKUP($B213,'Results-formatted 060121'!$A:$AJ,(U$3+2),FALSE)))</f>
        <v>5</v>
      </c>
      <c r="V213" s="95">
        <f>IF($C213 = "neg", (($D213+1) - VLOOKUP($B213,'Results-formatted 060121'!$A:$AJ,(V$3+2),FALSE)), IF($C213 = "pos-neg", (3+VLOOKUP($B213,'Results-formatted 060121'!$A:$AJ,(V$3+2),FALSE)), VLOOKUP($B213,'Results-formatted 060121'!$A:$AJ,(V$3+2),FALSE)))</f>
        <v>4</v>
      </c>
      <c r="W213" s="95">
        <f>IF($C213 = "neg", (($D213+1) - VLOOKUP($B213,'Results-formatted 060121'!$A:$AJ,(W$3+2),FALSE)), IF($C213 = "pos-neg", (3+VLOOKUP($B213,'Results-formatted 060121'!$A:$AJ,(W$3+2),FALSE)), VLOOKUP($B213,'Results-formatted 060121'!$A:$AJ,(W$3+2),FALSE)))</f>
        <v>4</v>
      </c>
      <c r="X213" s="95">
        <f>IF($C213 = "neg", (($D213+1) - VLOOKUP($B213,'Results-formatted 060121'!$A:$AJ,(X$3+2),FALSE)), IF($C213 = "pos-neg", (3+VLOOKUP($B213,'Results-formatted 060121'!$A:$AJ,(X$3+2),FALSE)), VLOOKUP($B213,'Results-formatted 060121'!$A:$AJ,(X$3+2),FALSE)))</f>
        <v>4</v>
      </c>
      <c r="Y213" s="95">
        <f>IF($C213 = "neg", (($D213+1) - VLOOKUP($B213,'Results-formatted 060121'!$A:$AJ,(Y$3+2),FALSE)), IF($C213 = "pos-neg", (3+VLOOKUP($B213,'Results-formatted 060121'!$A:$AJ,(Y$3+2),FALSE)), VLOOKUP($B213,'Results-formatted 060121'!$A:$AJ,(Y$3+2),FALSE)))</f>
        <v>4</v>
      </c>
      <c r="Z213" s="95">
        <f>IF($C213 = "neg", (($D213+1) - VLOOKUP($B213,'Results-formatted 060121'!$A:$AJ,(Z$3+2),FALSE)), IF($C213 = "pos-neg", (3+VLOOKUP($B213,'Results-formatted 060121'!$A:$AJ,(Z$3+2),FALSE)), VLOOKUP($B213,'Results-formatted 060121'!$A:$AJ,(Z$3+2),FALSE)))</f>
        <v>3</v>
      </c>
      <c r="AA213" s="95">
        <f>IF($C213 = "neg", (($D213+1) - VLOOKUP($B213,'Results-formatted 060121'!$A:$AJ,(AA$3+2),FALSE)), IF($C213 = "pos-neg", (3+VLOOKUP($B213,'Results-formatted 060121'!$A:$AJ,(AA$3+2),FALSE)), VLOOKUP($B213,'Results-formatted 060121'!$A:$AJ,(AA$3+2),FALSE)))</f>
        <v>4</v>
      </c>
      <c r="AB213" s="95">
        <f>IF($C213 = "neg", (($D213+1) - VLOOKUP($B213,'Results-formatted 060121'!$A:$AJ,(AB$3+2),FALSE)), IF($C213 = "pos-neg", (3+VLOOKUP($B213,'Results-formatted 060121'!$A:$AJ,(AB$3+2),FALSE)), VLOOKUP($B213,'Results-formatted 060121'!$A:$AJ,(AB$3+2),FALSE)))</f>
        <v>2</v>
      </c>
      <c r="AC213" s="95">
        <f>IF($C213 = "neg", (($D213+1) - VLOOKUP($B213,'Results-formatted 060121'!$A:$AJ,(AC$3+2),FALSE)), IF($C213 = "pos-neg", (3+VLOOKUP($B213,'Results-formatted 060121'!$A:$AJ,(AC$3+2),FALSE)), VLOOKUP($B213,'Results-formatted 060121'!$A:$AJ,(AC$3+2),FALSE)))</f>
        <v>2</v>
      </c>
      <c r="AD213" s="95">
        <f>IF($C213 = "neg", (($D213+1) - VLOOKUP($B213,'Results-formatted 060121'!$A:$AJ,(AD$3+2),FALSE)), IF($C213 = "pos-neg", (3+VLOOKUP($B213,'Results-formatted 060121'!$A:$AJ,(AD$3+2),FALSE)), VLOOKUP($B213,'Results-formatted 060121'!$A:$AJ,(AD$3+2),FALSE)))</f>
        <v>4</v>
      </c>
      <c r="AE213" s="95">
        <f>IF($C213 = "neg", (($D213+1) - VLOOKUP($B213,'Results-formatted 060121'!$A:$AJ,(AE$3+2),FALSE)), IF($C213 = "pos-neg", (3+VLOOKUP($B213,'Results-formatted 060121'!$A:$AJ,(AE$3+2),FALSE)), VLOOKUP($B213,'Results-formatted 060121'!$A:$AJ,(AE$3+2),FALSE)))</f>
        <v>5</v>
      </c>
      <c r="AF213" s="95">
        <f>IF($C213 = "neg", (($D213+1) - VLOOKUP($B213,'Results-formatted 060121'!$A:$AJ,(AF$3+2),FALSE)), IF($C213 = "pos-neg", (3+VLOOKUP($B213,'Results-formatted 060121'!$A:$AJ,(AF$3+2),FALSE)), VLOOKUP($B213,'Results-formatted 060121'!$A:$AJ,(AF$3+2),FALSE)))</f>
        <v>4</v>
      </c>
      <c r="AG213" s="95">
        <f>IF($C213 = "neg", (($D213+1) - VLOOKUP($B213,'Results-formatted 060121'!$A:$AJ,(AG$3+2),FALSE)), IF($C213 = "pos-neg", (3+VLOOKUP($B213,'Results-formatted 060121'!$A:$AJ,(AG$3+2),FALSE)), VLOOKUP($B213,'Results-formatted 060121'!$A:$AJ,(AG$3+2),FALSE)))</f>
        <v>5</v>
      </c>
      <c r="AH213" s="95">
        <f>IF($C213 = "neg", (($D213+1) - VLOOKUP($B213,'Results-formatted 060121'!$A:$AJ,(AH$3+2),FALSE)), IF($C213 = "pos-neg", (3+VLOOKUP($B213,'Results-formatted 060121'!$A:$AJ,(AH$3+2),FALSE)), VLOOKUP($B213,'Results-formatted 060121'!$A:$AJ,(AH$3+2),FALSE)))</f>
        <v>4</v>
      </c>
      <c r="AI213" s="95">
        <f>IF($C213 = "neg", (($D213+1) - VLOOKUP($B213,'Results-formatted 060121'!$A:$AJ,(AI$3+2),FALSE)), IF($C213 = "pos-neg", (3+VLOOKUP($B213,'Results-formatted 060121'!$A:$AJ,(AI$3+2),FALSE)), VLOOKUP($B213,'Results-formatted 060121'!$A:$AJ,(AI$3+2),FALSE)))</f>
        <v>4</v>
      </c>
      <c r="AJ213" s="95">
        <f>IF($C213 = "neg", (($D213+1) - VLOOKUP($B213,'Results-formatted 060121'!$A:$AJ,(AJ$3+2),FALSE)), IF($C213 = "pos-neg", (3+VLOOKUP($B213,'Results-formatted 060121'!$A:$AJ,(AJ$3+2),FALSE)), VLOOKUP($B213,'Results-formatted 060121'!$A:$AJ,(AJ$3+2),FALSE)))</f>
        <v>5</v>
      </c>
      <c r="AK213" s="95">
        <f>IF($C213 = "neg", (($D213+1) - VLOOKUP($B213,'Results-formatted 060121'!$A:$AJ,(AK$3+2),FALSE)), IF($C213 = "pos-neg", (3+VLOOKUP($B213,'Results-formatted 060121'!$A:$AJ,(AK$3+2),FALSE)), VLOOKUP($B213,'Results-formatted 060121'!$A:$AJ,(AK$3+2),FALSE)))</f>
        <v>3</v>
      </c>
      <c r="AL213" s="95">
        <f>IF($C213 = "neg", (($D213+1) - VLOOKUP($B213,'Results-formatted 060121'!$A:$AJ,(AL$3+2),FALSE)), IF($C213 = "pos-neg", (3+VLOOKUP($B213,'Results-formatted 060121'!$A:$AJ,(AL$3+2),FALSE)), VLOOKUP($B213,'Results-formatted 060121'!$A:$AJ,(AL$3+2),FALSE)))</f>
        <v>4</v>
      </c>
      <c r="AM213" s="95">
        <f>IF($C213 = "neg", (($D213+1) - VLOOKUP($B213,'Results-formatted 060121'!$A:AJ,(AM$3+2),FALSE)), IF($C213 = "pos-neg", (3+VLOOKUP($B213,'Results-formatted 060121'!$A:AJ,(AM$3+2),FALSE)), VLOOKUP($B213,'Results-formatted 060121'!$A:AJ,(AM$3+2),FALSE)))</f>
        <v>5</v>
      </c>
      <c r="AN213" s="95">
        <f>IF($C213 = "neg", (($D213+1) - VLOOKUP($B213,'Results-formatted 060121'!$A:AK,(AN$3+2),FALSE)), IF($C213 = "pos-neg", (3+VLOOKUP($B213,'Results-formatted 060121'!$A:AK,(AN$3+2),FALSE)), VLOOKUP($B213,'Results-formatted 060121'!$A:AK,(AN$3+2),FALSE)))</f>
        <v>3</v>
      </c>
      <c r="AO213" s="95">
        <f>IF($C213 = "neg", (($D213+1) - VLOOKUP($B213,'Results-formatted 060121'!$A:AL,(AO$3+2),FALSE)), IF($C213 = "pos-neg", (3+VLOOKUP($B213,'Results-formatted 060121'!$A:AL,(AO$3+2),FALSE)), VLOOKUP($B213,'Results-formatted 060121'!$A:AL,(AO$3+2),FALSE)))</f>
        <v>4</v>
      </c>
      <c r="AP213" s="95">
        <f>IF($C213 = "neg", (($D213+1) - VLOOKUP($B213,'Results-formatted 060121'!$A:AM,(AP$3+2),FALSE)), IF($C213 = "pos-neg", (3+VLOOKUP($B213,'Results-formatted 060121'!$A:AM,(AP$3+2),FALSE)), VLOOKUP($B213,'Results-formatted 060121'!$A:AM,(AP$3+2),FALSE)))</f>
        <v>4</v>
      </c>
      <c r="AQ213" s="95">
        <f>IF($C213 = "neg", (($D213+1) - VLOOKUP($B213,'Results-formatted 060121'!$A:AN,(AQ$3+2),FALSE)), IF($C213 = "pos-neg", (3+VLOOKUP($B213,'Results-formatted 060121'!$A:AN,(AQ$3+2),FALSE)), VLOOKUP($B213,'Results-formatted 060121'!$A:AN,(AQ$3+2),FALSE)))</f>
        <v>3</v>
      </c>
      <c r="AR213" s="95">
        <f>IF($C213 = "neg", (($D213+1) - VLOOKUP($B213,'Results-formatted 060121'!$A:AO,(AR$3+2),FALSE)), IF($C213 = "pos-neg", (3+VLOOKUP($B213,'Results-formatted 060121'!$A:AO,(AR$3+2),FALSE)), VLOOKUP($B213,'Results-formatted 060121'!$A:AO,(AR$3+2),FALSE)))</f>
        <v>5</v>
      </c>
      <c r="AS213" s="95">
        <f>IF($C213 = "neg", (($D213+1) - VLOOKUP($B213,'Results-formatted 060121'!$A:AP,(AS$3+2),FALSE)), IF($C213 = "pos-neg", (3+VLOOKUP($B213,'Results-formatted 060121'!$A:AP,(AS$3+2),FALSE)), VLOOKUP($B213,'Results-formatted 060121'!$A:AP,(AS$3+2),FALSE)))</f>
        <v>4</v>
      </c>
      <c r="AT213" s="95">
        <f>IF($C213 = "neg", (($D213+1) - VLOOKUP($B213,'Results-formatted 060121'!$A:AQ,(AT$3+2),FALSE)), IF($C213 = "pos-neg", (3+VLOOKUP($B213,'Results-formatted 060121'!$A:AQ,(AT$3+2),FALSE)), VLOOKUP($B213,'Results-formatted 060121'!$A:AQ,(AT$3+2),FALSE)))</f>
        <v>5</v>
      </c>
      <c r="AU213" s="95">
        <f>IF($C213 = "neg", (($D213+1) - VLOOKUP($B213,'Results-formatted 060121'!$A:AR,(AU$3+2),FALSE)), IF($C213 = "pos-neg", (3+VLOOKUP($B213,'Results-formatted 060121'!$A:AR,(AU$3+2),FALSE)), VLOOKUP($B213,'Results-formatted 060121'!$A:AR,(AU$3+2),FALSE)))</f>
        <v>5</v>
      </c>
      <c r="AV213" s="95">
        <f>IF($C213 = "neg", (($D213+1) - VLOOKUP($B213,'Results-formatted 060121'!$A:AS,(AV$3+2),FALSE)), IF($C213 = "pos-neg", (3+VLOOKUP($B213,'Results-formatted 060121'!$A:AS,(AV$3+2),FALSE)), VLOOKUP($B213,'Results-formatted 060121'!$A:AS,(AV$3+2),FALSE)))</f>
        <v>4</v>
      </c>
      <c r="AW213" s="95">
        <f>IF($C213 = "neg", (($D213+1) - VLOOKUP($B213,'Results-formatted 060121'!$A:AT,(AW$3+2),FALSE)), IF($C213 = "pos-neg", (3+VLOOKUP($B213,'Results-formatted 060121'!$A:AT,(AW$3+2),FALSE)), VLOOKUP($B213,'Results-formatted 060121'!$A:AT,(AW$3+2),FALSE)))</f>
        <v>2</v>
      </c>
      <c r="AX213" s="95">
        <f>IF($C213 = "neg", (($D213+1) - VLOOKUP($B213,'Results-formatted 060121'!$A:AU,(AX$3+2),FALSE)), IF($C213 = "pos-neg", (3+VLOOKUP($B213,'Results-formatted 060121'!$A:AU,(AX$3+2),FALSE)), VLOOKUP($B213,'Results-formatted 060121'!$A:AU,(AX$3+2),FALSE)))</f>
        <v>1</v>
      </c>
      <c r="AY213" s="95">
        <f>IF($C213 = "neg", (($D213+1) - VLOOKUP($B213,'Results-formatted 060121'!$A:AV,(AY$3+2),FALSE)), IF($C213 = "pos-neg", (3+VLOOKUP($B213,'Results-formatted 060121'!$A:AV,(AY$3+2),FALSE)), VLOOKUP($B213,'Results-formatted 060121'!$A:AV,(AY$3+2),FALSE)))</f>
        <v>4</v>
      </c>
      <c r="AZ213" s="95">
        <f>IF($C213 = "neg", (($D213+1) - VLOOKUP($B213,'Results-formatted 060121'!$A:AW,(AZ$3+2),FALSE)), IF($C213 = "pos-neg", (3+VLOOKUP($B213,'Results-formatted 060121'!$A:AW,(AZ$3+2),FALSE)), VLOOKUP($B213,'Results-formatted 060121'!$A:AW,(AZ$3+2),FALSE)))</f>
        <v>5</v>
      </c>
      <c r="BA213" s="95">
        <f>IF($C213 = "neg", (($D213+1) - VLOOKUP($B213,'Results-formatted 060121'!$A:AX,(BA$3+2),FALSE)), IF($C213 = "pos-neg", (3+VLOOKUP($B213,'Results-formatted 060121'!$A:AX,(BA$3+2),FALSE)), VLOOKUP($B213,'Results-formatted 060121'!$A:AX,(BA$3+2),FALSE)))</f>
        <v>4</v>
      </c>
      <c r="BB213" s="95">
        <f>IF($C213 = "neg", (($D213+1) - VLOOKUP($B213,'Results-formatted 060121'!$A:AY,(BB$3+2),FALSE)), IF($C213 = "pos-neg", (3+VLOOKUP($B213,'Results-formatted 060121'!$A:AY,(BB$3+2),FALSE)), VLOOKUP($B213,'Results-formatted 060121'!$A:AY,(BB$3+2),FALSE)))</f>
        <v>5</v>
      </c>
      <c r="BC213" s="95">
        <f>IF($C213 = "neg", (($D213+1) - VLOOKUP($B213,'Results-formatted 060121'!$A:AZ,(BC$3+2),FALSE)), IF($C213 = "pos-neg", (3+VLOOKUP($B213,'Results-formatted 060121'!$A:AZ,(BC$3+2),FALSE)), VLOOKUP($B213,'Results-formatted 060121'!$A:AZ,(BC$3+2),FALSE)))</f>
        <v>4</v>
      </c>
      <c r="BD213" s="95">
        <f>IF($C213 = "neg", (($D213+1) - VLOOKUP($B213,'Results-formatted 060121'!$A:BA,(BD$3+2),FALSE)), IF($C213 = "pos-neg", (3+VLOOKUP($B213,'Results-formatted 060121'!$A:BA,(BD$3+2),FALSE)), VLOOKUP($B213,'Results-formatted 060121'!$A:BA,(BD$3+2),FALSE)))</f>
        <v>4</v>
      </c>
      <c r="BE213" s="95">
        <f>IF($C213 = "neg", (($D213+1) - VLOOKUP($B213,'Results-formatted 060121'!$A:BB,(BE$3+2),FALSE)), IF($C213 = "pos-neg", (3+VLOOKUP($B213,'Results-formatted 060121'!$A:BB,(BE$3+2),FALSE)), VLOOKUP($B213,'Results-formatted 060121'!$A:BB,(BE$3+2),FALSE)))</f>
        <v>4</v>
      </c>
      <c r="BF213" s="95">
        <f>IF($C213 = "neg", (($D213+1) - VLOOKUP($B213,'Results-formatted 060121'!$A:BC,(BF$3+2),FALSE)), IF($C213 = "pos-neg", (3+VLOOKUP($B213,'Results-formatted 060121'!$A:BC,(BF$3+2),FALSE)), VLOOKUP($B213,'Results-formatted 060121'!$A:BC,(BF$3+2),FALSE)))</f>
        <v>4</v>
      </c>
      <c r="BG213" s="95">
        <f>IF($C213 = "neg", (($D213+1) - VLOOKUP($B213,'Results-formatted 060121'!$A:BD,(BG$3+2),FALSE)), IF($C213 = "pos-neg", (3+VLOOKUP($B213,'Results-formatted 060121'!$A:BD,(BG$3+2),FALSE)), VLOOKUP($B213,'Results-formatted 060121'!$A:BD,(BG$3+2),FALSE)))</f>
        <v>3</v>
      </c>
      <c r="BH213" s="95">
        <f>IF($C213 = "neg", (($D213+1) - VLOOKUP($B213,'Results-formatted 060121'!$A:BE,(BH$3+2),FALSE)), IF($C213 = "pos-neg", (3+VLOOKUP($B213,'Results-formatted 060121'!$A:BE,(BH$3+2),FALSE)), VLOOKUP($B213,'Results-formatted 060121'!$A:BE,(BH$3+2),FALSE)))</f>
        <v>3</v>
      </c>
      <c r="BI213" s="95">
        <f>IF($C213 = "neg", (($D213+1) - VLOOKUP($B213,'Results-formatted 060121'!$A:BF,(BI$3+2),FALSE)), IF($C213 = "pos-neg", (3+VLOOKUP($B213,'Results-formatted 060121'!$A:BF,(BI$3+2),FALSE)), VLOOKUP($B213,'Results-formatted 060121'!$A:BF,(BI$3+2),FALSE)))</f>
        <v>4</v>
      </c>
      <c r="BJ213" s="95">
        <f>IF($C213 = "neg", (($D213+1) - VLOOKUP($B213,'Results-formatted 060121'!$A:BG,(BJ$3+2),FALSE)), IF($C213 = "pos-neg", (3+VLOOKUP($B213,'Results-formatted 060121'!$A:BG,(BJ$3+2),FALSE)), VLOOKUP($B213,'Results-formatted 060121'!$A:BG,(BJ$3+2),FALSE)))</f>
        <v>2</v>
      </c>
      <c r="BK213" s="95">
        <f>IF($C213 = "neg", (($D213+1) - VLOOKUP($B213,'Results-formatted 060121'!$A:BH,(BK$3+2),FALSE)), IF($C213 = "pos-neg", (3+VLOOKUP($B213,'Results-formatted 060121'!$A:BH,(BK$3+2),FALSE)), VLOOKUP($B213,'Results-formatted 060121'!$A:BH,(BK$3+2),FALSE)))</f>
        <v>4</v>
      </c>
      <c r="BL213" s="95">
        <f>IF($C213 = "neg", (($D213+1) - VLOOKUP($B213,'Results-formatted 060121'!$A:BI,(BL$3+2),FALSE)), IF($C213 = "pos-neg", (3+VLOOKUP($B213,'Results-formatted 060121'!$A:BI,(BL$3+2),FALSE)), VLOOKUP($B213,'Results-formatted 060121'!$A:BI,(BL$3+2),FALSE)))</f>
        <v>4</v>
      </c>
      <c r="BM213" s="95">
        <f>IF($C213 = "neg", (($D213+1) - VLOOKUP($B213,'Results-formatted 060121'!$A:BJ,(BM$3+2),FALSE)), IF($C213 = "pos-neg", (3+VLOOKUP($B213,'Results-formatted 060121'!$A:BJ,(BM$3+2),FALSE)), VLOOKUP($B213,'Results-formatted 060121'!$A:BJ,(BM$3+2),FALSE)))</f>
        <v>4</v>
      </c>
      <c r="BN213" s="95"/>
      <c r="BO213" s="95"/>
      <c r="BP213" s="95"/>
      <c r="BQ213" s="95"/>
      <c r="BR213" s="95"/>
      <c r="BS213" s="95"/>
      <c r="BT213" s="95"/>
      <c r="BU213" s="95"/>
      <c r="BV213" s="95"/>
      <c r="BW213" s="95"/>
      <c r="BX213" s="95"/>
      <c r="BY213" s="95"/>
      <c r="BZ213" s="95"/>
      <c r="CA213" s="95"/>
      <c r="CB213" s="95"/>
      <c r="CC213" s="95"/>
      <c r="CD213" s="98"/>
      <c r="CE213" s="25">
        <f t="shared" si="349"/>
        <v>3.9166666666666665</v>
      </c>
      <c r="CF213" s="25">
        <f t="shared" si="258"/>
        <v>0.90743943471926347</v>
      </c>
    </row>
    <row r="214" spans="2:84" ht="42" x14ac:dyDescent="0.15">
      <c r="B214" s="84" t="s">
        <v>523</v>
      </c>
      <c r="C214" s="86" t="s">
        <v>224</v>
      </c>
      <c r="D214" s="2">
        <v>5</v>
      </c>
      <c r="E214" s="15" t="s">
        <v>1002</v>
      </c>
      <c r="F214" s="95">
        <f>IF($C214 = "neg", (($D214+1) - VLOOKUP($B214,'Results-formatted 060121'!$A:$AJ,(F$3+2),FALSE)), IF($C214 = "pos-neg", (3+VLOOKUP($B214,'Results-formatted 060121'!$A:$AJ,(F$3+2),FALSE)), VLOOKUP($B214,'Results-formatted 060121'!$A:$AJ,(F$3+2),FALSE)))</f>
        <v>3</v>
      </c>
      <c r="G214" s="95">
        <f>IF($C214 = "neg", (($D214+1) - VLOOKUP($B214,'Results-formatted 060121'!$A:$AJ,(G$3+2),FALSE)), IF($C214 = "pos-neg", (3+VLOOKUP($B214,'Results-formatted 060121'!$A:$AJ,(G$3+2),FALSE)), VLOOKUP($B214,'Results-formatted 060121'!$A:$AJ,(G$3+2),FALSE)))</f>
        <v>4</v>
      </c>
      <c r="H214" s="95">
        <f>IF($C214 = "neg", (($D214+1) - VLOOKUP($B214,'Results-formatted 060121'!$A:$AJ,(H$3+2),FALSE)), IF($C214 = "pos-neg", (3+VLOOKUP($B214,'Results-formatted 060121'!$A:$AJ,(H$3+2),FALSE)), VLOOKUP($B214,'Results-formatted 060121'!$A:$AJ,(H$3+2),FALSE)))</f>
        <v>4</v>
      </c>
      <c r="I214" s="95">
        <f>IF($C214 = "neg", (($D214+1) - VLOOKUP($B214,'Results-formatted 060121'!$A:$AJ,(I$3+2),FALSE)), IF($C214 = "pos-neg", (3+VLOOKUP($B214,'Results-formatted 060121'!$A:$AJ,(I$3+2),FALSE)), VLOOKUP($B214,'Results-formatted 060121'!$A:$AJ,(I$3+2),FALSE)))</f>
        <v>5</v>
      </c>
      <c r="J214" s="95">
        <f>IF($C214 = "neg", (($D214+1) - VLOOKUP($B214,'Results-formatted 060121'!$A:$AJ,(J$3+2),FALSE)), IF($C214 = "pos-neg", (3+VLOOKUP($B214,'Results-formatted 060121'!$A:$AJ,(J$3+2),FALSE)), VLOOKUP($B214,'Results-formatted 060121'!$A:$AJ,(J$3+2),FALSE)))</f>
        <v>3</v>
      </c>
      <c r="K214" s="95">
        <f>IF($C214 = "neg", (($D214+1) - VLOOKUP($B214,'Results-formatted 060121'!$A:$AJ,(K$3+2),FALSE)), IF($C214 = "pos-neg", (3+VLOOKUP($B214,'Results-formatted 060121'!$A:$AJ,(K$3+2),FALSE)), VLOOKUP($B214,'Results-formatted 060121'!$A:$AJ,(K$3+2),FALSE)))</f>
        <v>5</v>
      </c>
      <c r="L214" s="95">
        <f>IF($C214 = "neg", (($D214+1) - VLOOKUP($B214,'Results-formatted 060121'!$A:$AJ,(L$3+2),FALSE)), IF($C214 = "pos-neg", (3+VLOOKUP($B214,'Results-formatted 060121'!$A:$AJ,(L$3+2),FALSE)), VLOOKUP($B214,'Results-formatted 060121'!$A:$AJ,(L$3+2),FALSE)))</f>
        <v>4</v>
      </c>
      <c r="M214" s="95">
        <f>IF($C214 = "neg", (($D214+1) - VLOOKUP($B214,'Results-formatted 060121'!$A:$AJ,(M$3+2),FALSE)), IF($C214 = "pos-neg", (3+VLOOKUP($B214,'Results-formatted 060121'!$A:$AJ,(M$3+2),FALSE)), VLOOKUP($B214,'Results-formatted 060121'!$A:$AJ,(M$3+2),FALSE)))</f>
        <v>4</v>
      </c>
      <c r="N214" s="95">
        <f>IF($C214 = "neg", (($D214+1) - VLOOKUP($B214,'Results-formatted 060121'!$A:$AJ,(N$3+2),FALSE)), IF($C214 = "pos-neg", (3+VLOOKUP($B214,'Results-formatted 060121'!$A:$AJ,(N$3+2),FALSE)), VLOOKUP($B214,'Results-formatted 060121'!$A:$AJ,(N$3+2),FALSE)))</f>
        <v>4</v>
      </c>
      <c r="O214" s="95">
        <f>IF($C214 = "neg", (($D214+1) - VLOOKUP($B214,'Results-formatted 060121'!$A:$AJ,(O$3+2),FALSE)), IF($C214 = "pos-neg", (3+VLOOKUP($B214,'Results-formatted 060121'!$A:$AJ,(O$3+2),FALSE)), VLOOKUP($B214,'Results-formatted 060121'!$A:$AJ,(O$3+2),FALSE)))</f>
        <v>5</v>
      </c>
      <c r="P214" s="95">
        <f>IF($C214 = "neg", (($D214+1) - VLOOKUP($B214,'Results-formatted 060121'!$A:$AJ,(P$3+2),FALSE)), IF($C214 = "pos-neg", (3+VLOOKUP($B214,'Results-formatted 060121'!$A:$AJ,(P$3+2),FALSE)), VLOOKUP($B214,'Results-formatted 060121'!$A:$AJ,(P$3+2),FALSE)))</f>
        <v>3</v>
      </c>
      <c r="Q214" s="95">
        <f>IF($C214 = "neg", (($D214+1) - VLOOKUP($B214,'Results-formatted 060121'!$A:$AJ,(Q$3+2),FALSE)), IF($C214 = "pos-neg", (3+VLOOKUP($B214,'Results-formatted 060121'!$A:$AJ,(Q$3+2),FALSE)), VLOOKUP($B214,'Results-formatted 060121'!$A:$AJ,(Q$3+2),FALSE)))</f>
        <v>5</v>
      </c>
      <c r="R214" s="95">
        <f>IF($C214 = "neg", (($D214+1) - VLOOKUP($B214,'Results-formatted 060121'!$A:$AJ,(R$3+2),FALSE)), IF($C214 = "pos-neg", (3+VLOOKUP($B214,'Results-formatted 060121'!$A:$AJ,(R$3+2),FALSE)), VLOOKUP($B214,'Results-formatted 060121'!$A:$AJ,(R$3+2),FALSE)))</f>
        <v>5</v>
      </c>
      <c r="S214" s="95">
        <f>IF($C214 = "neg", (($D214+1) - VLOOKUP($B214,'Results-formatted 060121'!$A:$AJ,(S$3+2),FALSE)), IF($C214 = "pos-neg", (3+VLOOKUP($B214,'Results-formatted 060121'!$A:$AJ,(S$3+2),FALSE)), VLOOKUP($B214,'Results-formatted 060121'!$A:$AJ,(S$3+2),FALSE)))</f>
        <v>4</v>
      </c>
      <c r="T214" s="95">
        <f>IF($C214 = "neg", (($D214+1) - VLOOKUP($B214,'Results-formatted 060121'!$A:$AJ,(T$3+2),FALSE)), IF($C214 = "pos-neg", (3+VLOOKUP($B214,'Results-formatted 060121'!$A:$AJ,(T$3+2),FALSE)), VLOOKUP($B214,'Results-formatted 060121'!$A:$AJ,(T$3+2),FALSE)))</f>
        <v>5</v>
      </c>
      <c r="U214" s="95">
        <f>IF($C214 = "neg", (($D214+1) - VLOOKUP($B214,'Results-formatted 060121'!$A:$AJ,(U$3+2),FALSE)), IF($C214 = "pos-neg", (3+VLOOKUP($B214,'Results-formatted 060121'!$A:$AJ,(U$3+2),FALSE)), VLOOKUP($B214,'Results-formatted 060121'!$A:$AJ,(U$3+2),FALSE)))</f>
        <v>5</v>
      </c>
      <c r="V214" s="95">
        <f>IF($C214 = "neg", (($D214+1) - VLOOKUP($B214,'Results-formatted 060121'!$A:$AJ,(V$3+2),FALSE)), IF($C214 = "pos-neg", (3+VLOOKUP($B214,'Results-formatted 060121'!$A:$AJ,(V$3+2),FALSE)), VLOOKUP($B214,'Results-formatted 060121'!$A:$AJ,(V$3+2),FALSE)))</f>
        <v>3</v>
      </c>
      <c r="W214" s="95">
        <f>IF($C214 = "neg", (($D214+1) - VLOOKUP($B214,'Results-formatted 060121'!$A:$AJ,(W$3+2),FALSE)), IF($C214 = "pos-neg", (3+VLOOKUP($B214,'Results-formatted 060121'!$A:$AJ,(W$3+2),FALSE)), VLOOKUP($B214,'Results-formatted 060121'!$A:$AJ,(W$3+2),FALSE)))</f>
        <v>4</v>
      </c>
      <c r="X214" s="95">
        <f>IF($C214 = "neg", (($D214+1) - VLOOKUP($B214,'Results-formatted 060121'!$A:$AJ,(X$3+2),FALSE)), IF($C214 = "pos-neg", (3+VLOOKUP($B214,'Results-formatted 060121'!$A:$AJ,(X$3+2),FALSE)), VLOOKUP($B214,'Results-formatted 060121'!$A:$AJ,(X$3+2),FALSE)))</f>
        <v>4</v>
      </c>
      <c r="Y214" s="95">
        <f>IF($C214 = "neg", (($D214+1) - VLOOKUP($B214,'Results-formatted 060121'!$A:$AJ,(Y$3+2),FALSE)), IF($C214 = "pos-neg", (3+VLOOKUP($B214,'Results-formatted 060121'!$A:$AJ,(Y$3+2),FALSE)), VLOOKUP($B214,'Results-formatted 060121'!$A:$AJ,(Y$3+2),FALSE)))</f>
        <v>5</v>
      </c>
      <c r="Z214" s="95">
        <f>IF($C214 = "neg", (($D214+1) - VLOOKUP($B214,'Results-formatted 060121'!$A:$AJ,(Z$3+2),FALSE)), IF($C214 = "pos-neg", (3+VLOOKUP($B214,'Results-formatted 060121'!$A:$AJ,(Z$3+2),FALSE)), VLOOKUP($B214,'Results-formatted 060121'!$A:$AJ,(Z$3+2),FALSE)))</f>
        <v>3</v>
      </c>
      <c r="AA214" s="95">
        <f>IF($C214 = "neg", (($D214+1) - VLOOKUP($B214,'Results-formatted 060121'!$A:$AJ,(AA$3+2),FALSE)), IF($C214 = "pos-neg", (3+VLOOKUP($B214,'Results-formatted 060121'!$A:$AJ,(AA$3+2),FALSE)), VLOOKUP($B214,'Results-formatted 060121'!$A:$AJ,(AA$3+2),FALSE)))</f>
        <v>4</v>
      </c>
      <c r="AB214" s="95">
        <f>IF($C214 = "neg", (($D214+1) - VLOOKUP($B214,'Results-formatted 060121'!$A:$AJ,(AB$3+2),FALSE)), IF($C214 = "pos-neg", (3+VLOOKUP($B214,'Results-formatted 060121'!$A:$AJ,(AB$3+2),FALSE)), VLOOKUP($B214,'Results-formatted 060121'!$A:$AJ,(AB$3+2),FALSE)))</f>
        <v>2</v>
      </c>
      <c r="AC214" s="95">
        <f>IF($C214 = "neg", (($D214+1) - VLOOKUP($B214,'Results-formatted 060121'!$A:$AJ,(AC$3+2),FALSE)), IF($C214 = "pos-neg", (3+VLOOKUP($B214,'Results-formatted 060121'!$A:$AJ,(AC$3+2),FALSE)), VLOOKUP($B214,'Results-formatted 060121'!$A:$AJ,(AC$3+2),FALSE)))</f>
        <v>3</v>
      </c>
      <c r="AD214" s="95">
        <f>IF($C214 = "neg", (($D214+1) - VLOOKUP($B214,'Results-formatted 060121'!$A:$AJ,(AD$3+2),FALSE)), IF($C214 = "pos-neg", (3+VLOOKUP($B214,'Results-formatted 060121'!$A:$AJ,(AD$3+2),FALSE)), VLOOKUP($B214,'Results-formatted 060121'!$A:$AJ,(AD$3+2),FALSE)))</f>
        <v>4</v>
      </c>
      <c r="AE214" s="95">
        <f>IF($C214 = "neg", (($D214+1) - VLOOKUP($B214,'Results-formatted 060121'!$A:$AJ,(AE$3+2),FALSE)), IF($C214 = "pos-neg", (3+VLOOKUP($B214,'Results-formatted 060121'!$A:$AJ,(AE$3+2),FALSE)), VLOOKUP($B214,'Results-formatted 060121'!$A:$AJ,(AE$3+2),FALSE)))</f>
        <v>5</v>
      </c>
      <c r="AF214" s="95">
        <f>IF($C214 = "neg", (($D214+1) - VLOOKUP($B214,'Results-formatted 060121'!$A:$AJ,(AF$3+2),FALSE)), IF($C214 = "pos-neg", (3+VLOOKUP($B214,'Results-formatted 060121'!$A:$AJ,(AF$3+2),FALSE)), VLOOKUP($B214,'Results-formatted 060121'!$A:$AJ,(AF$3+2),FALSE)))</f>
        <v>4</v>
      </c>
      <c r="AG214" s="95">
        <f>IF($C214 = "neg", (($D214+1) - VLOOKUP($B214,'Results-formatted 060121'!$A:$AJ,(AG$3+2),FALSE)), IF($C214 = "pos-neg", (3+VLOOKUP($B214,'Results-formatted 060121'!$A:$AJ,(AG$3+2),FALSE)), VLOOKUP($B214,'Results-formatted 060121'!$A:$AJ,(AG$3+2),FALSE)))</f>
        <v>5</v>
      </c>
      <c r="AH214" s="95">
        <f>IF($C214 = "neg", (($D214+1) - VLOOKUP($B214,'Results-formatted 060121'!$A:$AJ,(AH$3+2),FALSE)), IF($C214 = "pos-neg", (3+VLOOKUP($B214,'Results-formatted 060121'!$A:$AJ,(AH$3+2),FALSE)), VLOOKUP($B214,'Results-formatted 060121'!$A:$AJ,(AH$3+2),FALSE)))</f>
        <v>4</v>
      </c>
      <c r="AI214" s="95">
        <f>IF($C214 = "neg", (($D214+1) - VLOOKUP($B214,'Results-formatted 060121'!$A:$AJ,(AI$3+2),FALSE)), IF($C214 = "pos-neg", (3+VLOOKUP($B214,'Results-formatted 060121'!$A:$AJ,(AI$3+2),FALSE)), VLOOKUP($B214,'Results-formatted 060121'!$A:$AJ,(AI$3+2),FALSE)))</f>
        <v>4</v>
      </c>
      <c r="AJ214" s="95">
        <f>IF($C214 = "neg", (($D214+1) - VLOOKUP($B214,'Results-formatted 060121'!$A:$AJ,(AJ$3+2),FALSE)), IF($C214 = "pos-neg", (3+VLOOKUP($B214,'Results-formatted 060121'!$A:$AJ,(AJ$3+2),FALSE)), VLOOKUP($B214,'Results-formatted 060121'!$A:$AJ,(AJ$3+2),FALSE)))</f>
        <v>5</v>
      </c>
      <c r="AK214" s="95">
        <f>IF($C214 = "neg", (($D214+1) - VLOOKUP($B214,'Results-formatted 060121'!$A:$AJ,(AK$3+2),FALSE)), IF($C214 = "pos-neg", (3+VLOOKUP($B214,'Results-formatted 060121'!$A:$AJ,(AK$3+2),FALSE)), VLOOKUP($B214,'Results-formatted 060121'!$A:$AJ,(AK$3+2),FALSE)))</f>
        <v>3</v>
      </c>
      <c r="AL214" s="95">
        <f>IF($C214 = "neg", (($D214+1) - VLOOKUP($B214,'Results-formatted 060121'!$A:$AJ,(AL$3+2),FALSE)), IF($C214 = "pos-neg", (3+VLOOKUP($B214,'Results-formatted 060121'!$A:$AJ,(AL$3+2),FALSE)), VLOOKUP($B214,'Results-formatted 060121'!$A:$AJ,(AL$3+2),FALSE)))</f>
        <v>5</v>
      </c>
      <c r="AM214" s="95">
        <f>IF($C214 = "neg", (($D214+1) - VLOOKUP($B214,'Results-formatted 060121'!$A:AJ,(AM$3+2),FALSE)), IF($C214 = "pos-neg", (3+VLOOKUP($B214,'Results-formatted 060121'!$A:AJ,(AM$3+2),FALSE)), VLOOKUP($B214,'Results-formatted 060121'!$A:AJ,(AM$3+2),FALSE)))</f>
        <v>5</v>
      </c>
      <c r="AN214" s="95">
        <f>IF($C214 = "neg", (($D214+1) - VLOOKUP($B214,'Results-formatted 060121'!$A:AK,(AN$3+2),FALSE)), IF($C214 = "pos-neg", (3+VLOOKUP($B214,'Results-formatted 060121'!$A:AK,(AN$3+2),FALSE)), VLOOKUP($B214,'Results-formatted 060121'!$A:AK,(AN$3+2),FALSE)))</f>
        <v>4</v>
      </c>
      <c r="AO214" s="95">
        <f>IF($C214 = "neg", (($D214+1) - VLOOKUP($B214,'Results-formatted 060121'!$A:AL,(AO$3+2),FALSE)), IF($C214 = "pos-neg", (3+VLOOKUP($B214,'Results-formatted 060121'!$A:AL,(AO$3+2),FALSE)), VLOOKUP($B214,'Results-formatted 060121'!$A:AL,(AO$3+2),FALSE)))</f>
        <v>5</v>
      </c>
      <c r="AP214" s="95">
        <f>IF($C214 = "neg", (($D214+1) - VLOOKUP($B214,'Results-formatted 060121'!$A:AM,(AP$3+2),FALSE)), IF($C214 = "pos-neg", (3+VLOOKUP($B214,'Results-formatted 060121'!$A:AM,(AP$3+2),FALSE)), VLOOKUP($B214,'Results-formatted 060121'!$A:AM,(AP$3+2),FALSE)))</f>
        <v>5</v>
      </c>
      <c r="AQ214" s="95">
        <f>IF($C214 = "neg", (($D214+1) - VLOOKUP($B214,'Results-formatted 060121'!$A:AN,(AQ$3+2),FALSE)), IF($C214 = "pos-neg", (3+VLOOKUP($B214,'Results-formatted 060121'!$A:AN,(AQ$3+2),FALSE)), VLOOKUP($B214,'Results-formatted 060121'!$A:AN,(AQ$3+2),FALSE)))</f>
        <v>4</v>
      </c>
      <c r="AR214" s="95">
        <f>IF($C214 = "neg", (($D214+1) - VLOOKUP($B214,'Results-formatted 060121'!$A:AO,(AR$3+2),FALSE)), IF($C214 = "pos-neg", (3+VLOOKUP($B214,'Results-formatted 060121'!$A:AO,(AR$3+2),FALSE)), VLOOKUP($B214,'Results-formatted 060121'!$A:AO,(AR$3+2),FALSE)))</f>
        <v>4</v>
      </c>
      <c r="AS214" s="95">
        <f>IF($C214 = "neg", (($D214+1) - VLOOKUP($B214,'Results-formatted 060121'!$A:AP,(AS$3+2),FALSE)), IF($C214 = "pos-neg", (3+VLOOKUP($B214,'Results-formatted 060121'!$A:AP,(AS$3+2),FALSE)), VLOOKUP($B214,'Results-formatted 060121'!$A:AP,(AS$3+2),FALSE)))</f>
        <v>5</v>
      </c>
      <c r="AT214" s="95">
        <f>IF($C214 = "neg", (($D214+1) - VLOOKUP($B214,'Results-formatted 060121'!$A:AQ,(AT$3+2),FALSE)), IF($C214 = "pos-neg", (3+VLOOKUP($B214,'Results-formatted 060121'!$A:AQ,(AT$3+2),FALSE)), VLOOKUP($B214,'Results-formatted 060121'!$A:AQ,(AT$3+2),FALSE)))</f>
        <v>5</v>
      </c>
      <c r="AU214" s="95">
        <f>IF($C214 = "neg", (($D214+1) - VLOOKUP($B214,'Results-formatted 060121'!$A:AR,(AU$3+2),FALSE)), IF($C214 = "pos-neg", (3+VLOOKUP($B214,'Results-formatted 060121'!$A:AR,(AU$3+2),FALSE)), VLOOKUP($B214,'Results-formatted 060121'!$A:AR,(AU$3+2),FALSE)))</f>
        <v>5</v>
      </c>
      <c r="AV214" s="95">
        <f>IF($C214 = "neg", (($D214+1) - VLOOKUP($B214,'Results-formatted 060121'!$A:AS,(AV$3+2),FALSE)), IF($C214 = "pos-neg", (3+VLOOKUP($B214,'Results-formatted 060121'!$A:AS,(AV$3+2),FALSE)), VLOOKUP($B214,'Results-formatted 060121'!$A:AS,(AV$3+2),FALSE)))</f>
        <v>4</v>
      </c>
      <c r="AW214" s="95">
        <f>IF($C214 = "neg", (($D214+1) - VLOOKUP($B214,'Results-formatted 060121'!$A:AT,(AW$3+2),FALSE)), IF($C214 = "pos-neg", (3+VLOOKUP($B214,'Results-formatted 060121'!$A:AT,(AW$3+2),FALSE)), VLOOKUP($B214,'Results-formatted 060121'!$A:AT,(AW$3+2),FALSE)))</f>
        <v>4</v>
      </c>
      <c r="AX214" s="95">
        <f>IF($C214 = "neg", (($D214+1) - VLOOKUP($B214,'Results-formatted 060121'!$A:AU,(AX$3+2),FALSE)), IF($C214 = "pos-neg", (3+VLOOKUP($B214,'Results-formatted 060121'!$A:AU,(AX$3+2),FALSE)), VLOOKUP($B214,'Results-formatted 060121'!$A:AU,(AX$3+2),FALSE)))</f>
        <v>2</v>
      </c>
      <c r="AY214" s="95">
        <f>IF($C214 = "neg", (($D214+1) - VLOOKUP($B214,'Results-formatted 060121'!$A:AV,(AY$3+2),FALSE)), IF($C214 = "pos-neg", (3+VLOOKUP($B214,'Results-formatted 060121'!$A:AV,(AY$3+2),FALSE)), VLOOKUP($B214,'Results-formatted 060121'!$A:AV,(AY$3+2),FALSE)))</f>
        <v>4</v>
      </c>
      <c r="AZ214" s="95">
        <f>IF($C214 = "neg", (($D214+1) - VLOOKUP($B214,'Results-formatted 060121'!$A:AW,(AZ$3+2),FALSE)), IF($C214 = "pos-neg", (3+VLOOKUP($B214,'Results-formatted 060121'!$A:AW,(AZ$3+2),FALSE)), VLOOKUP($B214,'Results-formatted 060121'!$A:AW,(AZ$3+2),FALSE)))</f>
        <v>5</v>
      </c>
      <c r="BA214" s="95">
        <f>IF($C214 = "neg", (($D214+1) - VLOOKUP($B214,'Results-formatted 060121'!$A:AX,(BA$3+2),FALSE)), IF($C214 = "pos-neg", (3+VLOOKUP($B214,'Results-formatted 060121'!$A:AX,(BA$3+2),FALSE)), VLOOKUP($B214,'Results-formatted 060121'!$A:AX,(BA$3+2),FALSE)))</f>
        <v>4</v>
      </c>
      <c r="BB214" s="95">
        <f>IF($C214 = "neg", (($D214+1) - VLOOKUP($B214,'Results-formatted 060121'!$A:AY,(BB$3+2),FALSE)), IF($C214 = "pos-neg", (3+VLOOKUP($B214,'Results-formatted 060121'!$A:AY,(BB$3+2),FALSE)), VLOOKUP($B214,'Results-formatted 060121'!$A:AY,(BB$3+2),FALSE)))</f>
        <v>5</v>
      </c>
      <c r="BC214" s="95">
        <f>IF($C214 = "neg", (($D214+1) - VLOOKUP($B214,'Results-formatted 060121'!$A:AZ,(BC$3+2),FALSE)), IF($C214 = "pos-neg", (3+VLOOKUP($B214,'Results-formatted 060121'!$A:AZ,(BC$3+2),FALSE)), VLOOKUP($B214,'Results-formatted 060121'!$A:AZ,(BC$3+2),FALSE)))</f>
        <v>3</v>
      </c>
      <c r="BD214" s="95">
        <f>IF($C214 = "neg", (($D214+1) - VLOOKUP($B214,'Results-formatted 060121'!$A:BA,(BD$3+2),FALSE)), IF($C214 = "pos-neg", (3+VLOOKUP($B214,'Results-formatted 060121'!$A:BA,(BD$3+2),FALSE)), VLOOKUP($B214,'Results-formatted 060121'!$A:BA,(BD$3+2),FALSE)))</f>
        <v>5</v>
      </c>
      <c r="BE214" s="95">
        <f>IF($C214 = "neg", (($D214+1) - VLOOKUP($B214,'Results-formatted 060121'!$A:BB,(BE$3+2),FALSE)), IF($C214 = "pos-neg", (3+VLOOKUP($B214,'Results-formatted 060121'!$A:BB,(BE$3+2),FALSE)), VLOOKUP($B214,'Results-formatted 060121'!$A:BB,(BE$3+2),FALSE)))</f>
        <v>5</v>
      </c>
      <c r="BF214" s="95">
        <f>IF($C214 = "neg", (($D214+1) - VLOOKUP($B214,'Results-formatted 060121'!$A:BC,(BF$3+2),FALSE)), IF($C214 = "pos-neg", (3+VLOOKUP($B214,'Results-formatted 060121'!$A:BC,(BF$3+2),FALSE)), VLOOKUP($B214,'Results-formatted 060121'!$A:BC,(BF$3+2),FALSE)))</f>
        <v>4</v>
      </c>
      <c r="BG214" s="95">
        <f>IF($C214 = "neg", (($D214+1) - VLOOKUP($B214,'Results-formatted 060121'!$A:BD,(BG$3+2),FALSE)), IF($C214 = "pos-neg", (3+VLOOKUP($B214,'Results-formatted 060121'!$A:BD,(BG$3+2),FALSE)), VLOOKUP($B214,'Results-formatted 060121'!$A:BD,(BG$3+2),FALSE)))</f>
        <v>5</v>
      </c>
      <c r="BH214" s="95">
        <f>IF($C214 = "neg", (($D214+1) - VLOOKUP($B214,'Results-formatted 060121'!$A:BE,(BH$3+2),FALSE)), IF($C214 = "pos-neg", (3+VLOOKUP($B214,'Results-formatted 060121'!$A:BE,(BH$3+2),FALSE)), VLOOKUP($B214,'Results-formatted 060121'!$A:BE,(BH$3+2),FALSE)))</f>
        <v>3</v>
      </c>
      <c r="BI214" s="95">
        <f>IF($C214 = "neg", (($D214+1) - VLOOKUP($B214,'Results-formatted 060121'!$A:BF,(BI$3+2),FALSE)), IF($C214 = "pos-neg", (3+VLOOKUP($B214,'Results-formatted 060121'!$A:BF,(BI$3+2),FALSE)), VLOOKUP($B214,'Results-formatted 060121'!$A:BF,(BI$3+2),FALSE)))</f>
        <v>4</v>
      </c>
      <c r="BJ214" s="95">
        <f>IF($C214 = "neg", (($D214+1) - VLOOKUP($B214,'Results-formatted 060121'!$A:BG,(BJ$3+2),FALSE)), IF($C214 = "pos-neg", (3+VLOOKUP($B214,'Results-formatted 060121'!$A:BG,(BJ$3+2),FALSE)), VLOOKUP($B214,'Results-formatted 060121'!$A:BG,(BJ$3+2),FALSE)))</f>
        <v>4</v>
      </c>
      <c r="BK214" s="95">
        <f>IF($C214 = "neg", (($D214+1) - VLOOKUP($B214,'Results-formatted 060121'!$A:BH,(BK$3+2),FALSE)), IF($C214 = "pos-neg", (3+VLOOKUP($B214,'Results-formatted 060121'!$A:BH,(BK$3+2),FALSE)), VLOOKUP($B214,'Results-formatted 060121'!$A:BH,(BK$3+2),FALSE)))</f>
        <v>4</v>
      </c>
      <c r="BL214" s="95">
        <f>IF($C214 = "neg", (($D214+1) - VLOOKUP($B214,'Results-formatted 060121'!$A:BI,(BL$3+2),FALSE)), IF($C214 = "pos-neg", (3+VLOOKUP($B214,'Results-formatted 060121'!$A:BI,(BL$3+2),FALSE)), VLOOKUP($B214,'Results-formatted 060121'!$A:BI,(BL$3+2),FALSE)))</f>
        <v>4</v>
      </c>
      <c r="BM214" s="95">
        <f>IF($C214 = "neg", (($D214+1) - VLOOKUP($B214,'Results-formatted 060121'!$A:BJ,(BM$3+2),FALSE)), IF($C214 = "pos-neg", (3+VLOOKUP($B214,'Results-formatted 060121'!$A:BJ,(BM$3+2),FALSE)), VLOOKUP($B214,'Results-formatted 060121'!$A:BJ,(BM$3+2),FALSE)))</f>
        <v>4</v>
      </c>
      <c r="BN214" s="95"/>
      <c r="BO214" s="95"/>
      <c r="BP214" s="95"/>
      <c r="BQ214" s="95"/>
      <c r="BR214" s="95"/>
      <c r="BS214" s="95"/>
      <c r="BT214" s="95"/>
      <c r="BU214" s="95"/>
      <c r="BV214" s="95"/>
      <c r="BW214" s="95"/>
      <c r="BX214" s="95"/>
      <c r="BY214" s="95"/>
      <c r="BZ214" s="95"/>
      <c r="CA214" s="95"/>
      <c r="CB214" s="95"/>
      <c r="CC214" s="95"/>
      <c r="CD214" s="98"/>
      <c r="CE214" s="25">
        <f t="shared" si="349"/>
        <v>4.166666666666667</v>
      </c>
      <c r="CF214" s="25">
        <f t="shared" si="258"/>
        <v>0.80605056548847631</v>
      </c>
    </row>
    <row r="215" spans="2:84" ht="42" x14ac:dyDescent="0.15">
      <c r="B215" s="84" t="s">
        <v>524</v>
      </c>
      <c r="C215" s="86" t="s">
        <v>224</v>
      </c>
      <c r="D215" s="2">
        <v>5</v>
      </c>
      <c r="E215" s="15" t="s">
        <v>1003</v>
      </c>
      <c r="F215" s="95">
        <f>IF($C215 = "neg", (($D215+1) - VLOOKUP($B215,'Results-formatted 060121'!$A:$AJ,(F$3+2),FALSE)), IF($C215 = "pos-neg", (3+VLOOKUP($B215,'Results-formatted 060121'!$A:$AJ,(F$3+2),FALSE)), VLOOKUP($B215,'Results-formatted 060121'!$A:$AJ,(F$3+2),FALSE)))</f>
        <v>3</v>
      </c>
      <c r="G215" s="95">
        <f>IF($C215 = "neg", (($D215+1) - VLOOKUP($B215,'Results-formatted 060121'!$A:$AJ,(G$3+2),FALSE)), IF($C215 = "pos-neg", (3+VLOOKUP($B215,'Results-formatted 060121'!$A:$AJ,(G$3+2),FALSE)), VLOOKUP($B215,'Results-formatted 060121'!$A:$AJ,(G$3+2),FALSE)))</f>
        <v>4</v>
      </c>
      <c r="H215" s="95">
        <f>IF($C215 = "neg", (($D215+1) - VLOOKUP($B215,'Results-formatted 060121'!$A:$AJ,(H$3+2),FALSE)), IF($C215 = "pos-neg", (3+VLOOKUP($B215,'Results-formatted 060121'!$A:$AJ,(H$3+2),FALSE)), VLOOKUP($B215,'Results-formatted 060121'!$A:$AJ,(H$3+2),FALSE)))</f>
        <v>4</v>
      </c>
      <c r="I215" s="95">
        <f>IF($C215 = "neg", (($D215+1) - VLOOKUP($B215,'Results-formatted 060121'!$A:$AJ,(I$3+2),FALSE)), IF($C215 = "pos-neg", (3+VLOOKUP($B215,'Results-formatted 060121'!$A:$AJ,(I$3+2),FALSE)), VLOOKUP($B215,'Results-formatted 060121'!$A:$AJ,(I$3+2),FALSE)))</f>
        <v>4</v>
      </c>
      <c r="J215" s="95">
        <f>IF($C215 = "neg", (($D215+1) - VLOOKUP($B215,'Results-formatted 060121'!$A:$AJ,(J$3+2),FALSE)), IF($C215 = "pos-neg", (3+VLOOKUP($B215,'Results-formatted 060121'!$A:$AJ,(J$3+2),FALSE)), VLOOKUP($B215,'Results-formatted 060121'!$A:$AJ,(J$3+2),FALSE)))</f>
        <v>3</v>
      </c>
      <c r="K215" s="95">
        <f>IF($C215 = "neg", (($D215+1) - VLOOKUP($B215,'Results-formatted 060121'!$A:$AJ,(K$3+2),FALSE)), IF($C215 = "pos-neg", (3+VLOOKUP($B215,'Results-formatted 060121'!$A:$AJ,(K$3+2),FALSE)), VLOOKUP($B215,'Results-formatted 060121'!$A:$AJ,(K$3+2),FALSE)))</f>
        <v>5</v>
      </c>
      <c r="L215" s="95">
        <f>IF($C215 = "neg", (($D215+1) - VLOOKUP($B215,'Results-formatted 060121'!$A:$AJ,(L$3+2),FALSE)), IF($C215 = "pos-neg", (3+VLOOKUP($B215,'Results-formatted 060121'!$A:$AJ,(L$3+2),FALSE)), VLOOKUP($B215,'Results-formatted 060121'!$A:$AJ,(L$3+2),FALSE)))</f>
        <v>4</v>
      </c>
      <c r="M215" s="95">
        <f>IF($C215 = "neg", (($D215+1) - VLOOKUP($B215,'Results-formatted 060121'!$A:$AJ,(M$3+2),FALSE)), IF($C215 = "pos-neg", (3+VLOOKUP($B215,'Results-formatted 060121'!$A:$AJ,(M$3+2),FALSE)), VLOOKUP($B215,'Results-formatted 060121'!$A:$AJ,(M$3+2),FALSE)))</f>
        <v>4</v>
      </c>
      <c r="N215" s="95">
        <f>IF($C215 = "neg", (($D215+1) - VLOOKUP($B215,'Results-formatted 060121'!$A:$AJ,(N$3+2),FALSE)), IF($C215 = "pos-neg", (3+VLOOKUP($B215,'Results-formatted 060121'!$A:$AJ,(N$3+2),FALSE)), VLOOKUP($B215,'Results-formatted 060121'!$A:$AJ,(N$3+2),FALSE)))</f>
        <v>3</v>
      </c>
      <c r="O215" s="95">
        <f>IF($C215 = "neg", (($D215+1) - VLOOKUP($B215,'Results-formatted 060121'!$A:$AJ,(O$3+2),FALSE)), IF($C215 = "pos-neg", (3+VLOOKUP($B215,'Results-formatted 060121'!$A:$AJ,(O$3+2),FALSE)), VLOOKUP($B215,'Results-formatted 060121'!$A:$AJ,(O$3+2),FALSE)))</f>
        <v>5</v>
      </c>
      <c r="P215" s="95">
        <f>IF($C215 = "neg", (($D215+1) - VLOOKUP($B215,'Results-formatted 060121'!$A:$AJ,(P$3+2),FALSE)), IF($C215 = "pos-neg", (3+VLOOKUP($B215,'Results-formatted 060121'!$A:$AJ,(P$3+2),FALSE)), VLOOKUP($B215,'Results-formatted 060121'!$A:$AJ,(P$3+2),FALSE)))</f>
        <v>3</v>
      </c>
      <c r="Q215" s="95">
        <f>IF($C215 = "neg", (($D215+1) - VLOOKUP($B215,'Results-formatted 060121'!$A:$AJ,(Q$3+2),FALSE)), IF($C215 = "pos-neg", (3+VLOOKUP($B215,'Results-formatted 060121'!$A:$AJ,(Q$3+2),FALSE)), VLOOKUP($B215,'Results-formatted 060121'!$A:$AJ,(Q$3+2),FALSE)))</f>
        <v>5</v>
      </c>
      <c r="R215" s="95">
        <f>IF($C215 = "neg", (($D215+1) - VLOOKUP($B215,'Results-formatted 060121'!$A:$AJ,(R$3+2),FALSE)), IF($C215 = "pos-neg", (3+VLOOKUP($B215,'Results-formatted 060121'!$A:$AJ,(R$3+2),FALSE)), VLOOKUP($B215,'Results-formatted 060121'!$A:$AJ,(R$3+2),FALSE)))</f>
        <v>5</v>
      </c>
      <c r="S215" s="95">
        <f>IF($C215 = "neg", (($D215+1) - VLOOKUP($B215,'Results-formatted 060121'!$A:$AJ,(S$3+2),FALSE)), IF($C215 = "pos-neg", (3+VLOOKUP($B215,'Results-formatted 060121'!$A:$AJ,(S$3+2),FALSE)), VLOOKUP($B215,'Results-formatted 060121'!$A:$AJ,(S$3+2),FALSE)))</f>
        <v>3</v>
      </c>
      <c r="T215" s="95">
        <f>IF($C215 = "neg", (($D215+1) - VLOOKUP($B215,'Results-formatted 060121'!$A:$AJ,(T$3+2),FALSE)), IF($C215 = "pos-neg", (3+VLOOKUP($B215,'Results-formatted 060121'!$A:$AJ,(T$3+2),FALSE)), VLOOKUP($B215,'Results-formatted 060121'!$A:$AJ,(T$3+2),FALSE)))</f>
        <v>4</v>
      </c>
      <c r="U215" s="95">
        <f>IF($C215 = "neg", (($D215+1) - VLOOKUP($B215,'Results-formatted 060121'!$A:$AJ,(U$3+2),FALSE)), IF($C215 = "pos-neg", (3+VLOOKUP($B215,'Results-formatted 060121'!$A:$AJ,(U$3+2),FALSE)), VLOOKUP($B215,'Results-formatted 060121'!$A:$AJ,(U$3+2),FALSE)))</f>
        <v>5</v>
      </c>
      <c r="V215" s="95">
        <f>IF($C215 = "neg", (($D215+1) - VLOOKUP($B215,'Results-formatted 060121'!$A:$AJ,(V$3+2),FALSE)), IF($C215 = "pos-neg", (3+VLOOKUP($B215,'Results-formatted 060121'!$A:$AJ,(V$3+2),FALSE)), VLOOKUP($B215,'Results-formatted 060121'!$A:$AJ,(V$3+2),FALSE)))</f>
        <v>3</v>
      </c>
      <c r="W215" s="95">
        <f>IF($C215 = "neg", (($D215+1) - VLOOKUP($B215,'Results-formatted 060121'!$A:$AJ,(W$3+2),FALSE)), IF($C215 = "pos-neg", (3+VLOOKUP($B215,'Results-formatted 060121'!$A:$AJ,(W$3+2),FALSE)), VLOOKUP($B215,'Results-formatted 060121'!$A:$AJ,(W$3+2),FALSE)))</f>
        <v>4</v>
      </c>
      <c r="X215" s="95">
        <f>IF($C215 = "neg", (($D215+1) - VLOOKUP($B215,'Results-formatted 060121'!$A:$AJ,(X$3+2),FALSE)), IF($C215 = "pos-neg", (3+VLOOKUP($B215,'Results-formatted 060121'!$A:$AJ,(X$3+2),FALSE)), VLOOKUP($B215,'Results-formatted 060121'!$A:$AJ,(X$3+2),FALSE)))</f>
        <v>4</v>
      </c>
      <c r="Y215" s="95">
        <f>IF($C215 = "neg", (($D215+1) - VLOOKUP($B215,'Results-formatted 060121'!$A:$AJ,(Y$3+2),FALSE)), IF($C215 = "pos-neg", (3+VLOOKUP($B215,'Results-formatted 060121'!$A:$AJ,(Y$3+2),FALSE)), VLOOKUP($B215,'Results-formatted 060121'!$A:$AJ,(Y$3+2),FALSE)))</f>
        <v>4</v>
      </c>
      <c r="Z215" s="95">
        <f>IF($C215 = "neg", (($D215+1) - VLOOKUP($B215,'Results-formatted 060121'!$A:$AJ,(Z$3+2),FALSE)), IF($C215 = "pos-neg", (3+VLOOKUP($B215,'Results-formatted 060121'!$A:$AJ,(Z$3+2),FALSE)), VLOOKUP($B215,'Results-formatted 060121'!$A:$AJ,(Z$3+2),FALSE)))</f>
        <v>3</v>
      </c>
      <c r="AA215" s="95">
        <f>IF($C215 = "neg", (($D215+1) - VLOOKUP($B215,'Results-formatted 060121'!$A:$AJ,(AA$3+2),FALSE)), IF($C215 = "pos-neg", (3+VLOOKUP($B215,'Results-formatted 060121'!$A:$AJ,(AA$3+2),FALSE)), VLOOKUP($B215,'Results-formatted 060121'!$A:$AJ,(AA$3+2),FALSE)))</f>
        <v>4</v>
      </c>
      <c r="AB215" s="95">
        <f>IF($C215 = "neg", (($D215+1) - VLOOKUP($B215,'Results-formatted 060121'!$A:$AJ,(AB$3+2),FALSE)), IF($C215 = "pos-neg", (3+VLOOKUP($B215,'Results-formatted 060121'!$A:$AJ,(AB$3+2),FALSE)), VLOOKUP($B215,'Results-formatted 060121'!$A:$AJ,(AB$3+2),FALSE)))</f>
        <v>2</v>
      </c>
      <c r="AC215" s="95">
        <f>IF($C215 = "neg", (($D215+1) - VLOOKUP($B215,'Results-formatted 060121'!$A:$AJ,(AC$3+2),FALSE)), IF($C215 = "pos-neg", (3+VLOOKUP($B215,'Results-formatted 060121'!$A:$AJ,(AC$3+2),FALSE)), VLOOKUP($B215,'Results-formatted 060121'!$A:$AJ,(AC$3+2),FALSE)))</f>
        <v>1</v>
      </c>
      <c r="AD215" s="95">
        <f>IF($C215 = "neg", (($D215+1) - VLOOKUP($B215,'Results-formatted 060121'!$A:$AJ,(AD$3+2),FALSE)), IF($C215 = "pos-neg", (3+VLOOKUP($B215,'Results-formatted 060121'!$A:$AJ,(AD$3+2),FALSE)), VLOOKUP($B215,'Results-formatted 060121'!$A:$AJ,(AD$3+2),FALSE)))</f>
        <v>3</v>
      </c>
      <c r="AE215" s="95">
        <f>IF($C215 = "neg", (($D215+1) - VLOOKUP($B215,'Results-formatted 060121'!$A:$AJ,(AE$3+2),FALSE)), IF($C215 = "pos-neg", (3+VLOOKUP($B215,'Results-formatted 060121'!$A:$AJ,(AE$3+2),FALSE)), VLOOKUP($B215,'Results-formatted 060121'!$A:$AJ,(AE$3+2),FALSE)))</f>
        <v>4</v>
      </c>
      <c r="AF215" s="95">
        <f>IF($C215 = "neg", (($D215+1) - VLOOKUP($B215,'Results-formatted 060121'!$A:$AJ,(AF$3+2),FALSE)), IF($C215 = "pos-neg", (3+VLOOKUP($B215,'Results-formatted 060121'!$A:$AJ,(AF$3+2),FALSE)), VLOOKUP($B215,'Results-formatted 060121'!$A:$AJ,(AF$3+2),FALSE)))</f>
        <v>5</v>
      </c>
      <c r="AG215" s="95">
        <f>IF($C215 = "neg", (($D215+1) - VLOOKUP($B215,'Results-formatted 060121'!$A:$AJ,(AG$3+2),FALSE)), IF($C215 = "pos-neg", (3+VLOOKUP($B215,'Results-formatted 060121'!$A:$AJ,(AG$3+2),FALSE)), VLOOKUP($B215,'Results-formatted 060121'!$A:$AJ,(AG$3+2),FALSE)))</f>
        <v>5</v>
      </c>
      <c r="AH215" s="95">
        <f>IF($C215 = "neg", (($D215+1) - VLOOKUP($B215,'Results-formatted 060121'!$A:$AJ,(AH$3+2),FALSE)), IF($C215 = "pos-neg", (3+VLOOKUP($B215,'Results-formatted 060121'!$A:$AJ,(AH$3+2),FALSE)), VLOOKUP($B215,'Results-formatted 060121'!$A:$AJ,(AH$3+2),FALSE)))</f>
        <v>4</v>
      </c>
      <c r="AI215" s="95">
        <f>IF($C215 = "neg", (($D215+1) - VLOOKUP($B215,'Results-formatted 060121'!$A:$AJ,(AI$3+2),FALSE)), IF($C215 = "pos-neg", (3+VLOOKUP($B215,'Results-formatted 060121'!$A:$AJ,(AI$3+2),FALSE)), VLOOKUP($B215,'Results-formatted 060121'!$A:$AJ,(AI$3+2),FALSE)))</f>
        <v>4</v>
      </c>
      <c r="AJ215" s="95">
        <f>IF($C215 = "neg", (($D215+1) - VLOOKUP($B215,'Results-formatted 060121'!$A:$AJ,(AJ$3+2),FALSE)), IF($C215 = "pos-neg", (3+VLOOKUP($B215,'Results-formatted 060121'!$A:$AJ,(AJ$3+2),FALSE)), VLOOKUP($B215,'Results-formatted 060121'!$A:$AJ,(AJ$3+2),FALSE)))</f>
        <v>5</v>
      </c>
      <c r="AK215" s="95">
        <f>IF($C215 = "neg", (($D215+1) - VLOOKUP($B215,'Results-formatted 060121'!$A:$AJ,(AK$3+2),FALSE)), IF($C215 = "pos-neg", (3+VLOOKUP($B215,'Results-formatted 060121'!$A:$AJ,(AK$3+2),FALSE)), VLOOKUP($B215,'Results-formatted 060121'!$A:$AJ,(AK$3+2),FALSE)))</f>
        <v>3</v>
      </c>
      <c r="AL215" s="95">
        <f>IF($C215 = "neg", (($D215+1) - VLOOKUP($B215,'Results-formatted 060121'!$A:$AJ,(AL$3+2),FALSE)), IF($C215 = "pos-neg", (3+VLOOKUP($B215,'Results-formatted 060121'!$A:$AJ,(AL$3+2),FALSE)), VLOOKUP($B215,'Results-formatted 060121'!$A:$AJ,(AL$3+2),FALSE)))</f>
        <v>4</v>
      </c>
      <c r="AM215" s="95">
        <f>IF($C215 = "neg", (($D215+1) - VLOOKUP($B215,'Results-formatted 060121'!$A:AJ,(AM$3+2),FALSE)), IF($C215 = "pos-neg", (3+VLOOKUP($B215,'Results-formatted 060121'!$A:AJ,(AM$3+2),FALSE)), VLOOKUP($B215,'Results-formatted 060121'!$A:AJ,(AM$3+2),FALSE)))</f>
        <v>5</v>
      </c>
      <c r="AN215" s="95">
        <f>IF($C215 = "neg", (($D215+1) - VLOOKUP($B215,'Results-formatted 060121'!$A:AK,(AN$3+2),FALSE)), IF($C215 = "pos-neg", (3+VLOOKUP($B215,'Results-formatted 060121'!$A:AK,(AN$3+2),FALSE)), VLOOKUP($B215,'Results-formatted 060121'!$A:AK,(AN$3+2),FALSE)))</f>
        <v>4</v>
      </c>
      <c r="AO215" s="95">
        <f>IF($C215 = "neg", (($D215+1) - VLOOKUP($B215,'Results-formatted 060121'!$A:AL,(AO$3+2),FALSE)), IF($C215 = "pos-neg", (3+VLOOKUP($B215,'Results-formatted 060121'!$A:AL,(AO$3+2),FALSE)), VLOOKUP($B215,'Results-formatted 060121'!$A:AL,(AO$3+2),FALSE)))</f>
        <v>5</v>
      </c>
      <c r="AP215" s="95">
        <f>IF($C215 = "neg", (($D215+1) - VLOOKUP($B215,'Results-formatted 060121'!$A:AM,(AP$3+2),FALSE)), IF($C215 = "pos-neg", (3+VLOOKUP($B215,'Results-formatted 060121'!$A:AM,(AP$3+2),FALSE)), VLOOKUP($B215,'Results-formatted 060121'!$A:AM,(AP$3+2),FALSE)))</f>
        <v>5</v>
      </c>
      <c r="AQ215" s="95">
        <f>IF($C215 = "neg", (($D215+1) - VLOOKUP($B215,'Results-formatted 060121'!$A:AN,(AQ$3+2),FALSE)), IF($C215 = "pos-neg", (3+VLOOKUP($B215,'Results-formatted 060121'!$A:AN,(AQ$3+2),FALSE)), VLOOKUP($B215,'Results-formatted 060121'!$A:AN,(AQ$3+2),FALSE)))</f>
        <v>4</v>
      </c>
      <c r="AR215" s="95">
        <f>IF($C215 = "neg", (($D215+1) - VLOOKUP($B215,'Results-formatted 060121'!$A:AO,(AR$3+2),FALSE)), IF($C215 = "pos-neg", (3+VLOOKUP($B215,'Results-formatted 060121'!$A:AO,(AR$3+2),FALSE)), VLOOKUP($B215,'Results-formatted 060121'!$A:AO,(AR$3+2),FALSE)))</f>
        <v>5</v>
      </c>
      <c r="AS215" s="95">
        <f>IF($C215 = "neg", (($D215+1) - VLOOKUP($B215,'Results-formatted 060121'!$A:AP,(AS$3+2),FALSE)), IF($C215 = "pos-neg", (3+VLOOKUP($B215,'Results-formatted 060121'!$A:AP,(AS$3+2),FALSE)), VLOOKUP($B215,'Results-formatted 060121'!$A:AP,(AS$3+2),FALSE)))</f>
        <v>4</v>
      </c>
      <c r="AT215" s="95">
        <f>IF($C215 = "neg", (($D215+1) - VLOOKUP($B215,'Results-formatted 060121'!$A:AQ,(AT$3+2),FALSE)), IF($C215 = "pos-neg", (3+VLOOKUP($B215,'Results-formatted 060121'!$A:AQ,(AT$3+2),FALSE)), VLOOKUP($B215,'Results-formatted 060121'!$A:AQ,(AT$3+2),FALSE)))</f>
        <v>5</v>
      </c>
      <c r="AU215" s="95">
        <f>IF($C215 = "neg", (($D215+1) - VLOOKUP($B215,'Results-formatted 060121'!$A:AR,(AU$3+2),FALSE)), IF($C215 = "pos-neg", (3+VLOOKUP($B215,'Results-formatted 060121'!$A:AR,(AU$3+2),FALSE)), VLOOKUP($B215,'Results-formatted 060121'!$A:AR,(AU$3+2),FALSE)))</f>
        <v>5</v>
      </c>
      <c r="AV215" s="95">
        <f>IF($C215 = "neg", (($D215+1) - VLOOKUP($B215,'Results-formatted 060121'!$A:AS,(AV$3+2),FALSE)), IF($C215 = "pos-neg", (3+VLOOKUP($B215,'Results-formatted 060121'!$A:AS,(AV$3+2),FALSE)), VLOOKUP($B215,'Results-formatted 060121'!$A:AS,(AV$3+2),FALSE)))</f>
        <v>4</v>
      </c>
      <c r="AW215" s="95">
        <f>IF($C215 = "neg", (($D215+1) - VLOOKUP($B215,'Results-formatted 060121'!$A:AT,(AW$3+2),FALSE)), IF($C215 = "pos-neg", (3+VLOOKUP($B215,'Results-formatted 060121'!$A:AT,(AW$3+2),FALSE)), VLOOKUP($B215,'Results-formatted 060121'!$A:AT,(AW$3+2),FALSE)))</f>
        <v>4</v>
      </c>
      <c r="AX215" s="95">
        <f>IF($C215 = "neg", (($D215+1) - VLOOKUP($B215,'Results-formatted 060121'!$A:AU,(AX$3+2),FALSE)), IF($C215 = "pos-neg", (3+VLOOKUP($B215,'Results-formatted 060121'!$A:AU,(AX$3+2),FALSE)), VLOOKUP($B215,'Results-formatted 060121'!$A:AU,(AX$3+2),FALSE)))</f>
        <v>2</v>
      </c>
      <c r="AY215" s="95">
        <f>IF($C215 = "neg", (($D215+1) - VLOOKUP($B215,'Results-formatted 060121'!$A:AV,(AY$3+2),FALSE)), IF($C215 = "pos-neg", (3+VLOOKUP($B215,'Results-formatted 060121'!$A:AV,(AY$3+2),FALSE)), VLOOKUP($B215,'Results-formatted 060121'!$A:AV,(AY$3+2),FALSE)))</f>
        <v>3</v>
      </c>
      <c r="AZ215" s="95">
        <f>IF($C215 = "neg", (($D215+1) - VLOOKUP($B215,'Results-formatted 060121'!$A:AW,(AZ$3+2),FALSE)), IF($C215 = "pos-neg", (3+VLOOKUP($B215,'Results-formatted 060121'!$A:AW,(AZ$3+2),FALSE)), VLOOKUP($B215,'Results-formatted 060121'!$A:AW,(AZ$3+2),FALSE)))</f>
        <v>5</v>
      </c>
      <c r="BA215" s="95">
        <f>IF($C215 = "neg", (($D215+1) - VLOOKUP($B215,'Results-formatted 060121'!$A:AX,(BA$3+2),FALSE)), IF($C215 = "pos-neg", (3+VLOOKUP($B215,'Results-formatted 060121'!$A:AX,(BA$3+2),FALSE)), VLOOKUP($B215,'Results-formatted 060121'!$A:AX,(BA$3+2),FALSE)))</f>
        <v>4</v>
      </c>
      <c r="BB215" s="95">
        <f>IF($C215 = "neg", (($D215+1) - VLOOKUP($B215,'Results-formatted 060121'!$A:AY,(BB$3+2),FALSE)), IF($C215 = "pos-neg", (3+VLOOKUP($B215,'Results-formatted 060121'!$A:AY,(BB$3+2),FALSE)), VLOOKUP($B215,'Results-formatted 060121'!$A:AY,(BB$3+2),FALSE)))</f>
        <v>5</v>
      </c>
      <c r="BC215" s="95">
        <f>IF($C215 = "neg", (($D215+1) - VLOOKUP($B215,'Results-formatted 060121'!$A:AZ,(BC$3+2),FALSE)), IF($C215 = "pos-neg", (3+VLOOKUP($B215,'Results-formatted 060121'!$A:AZ,(BC$3+2),FALSE)), VLOOKUP($B215,'Results-formatted 060121'!$A:AZ,(BC$3+2),FALSE)))</f>
        <v>3</v>
      </c>
      <c r="BD215" s="95">
        <f>IF($C215 = "neg", (($D215+1) - VLOOKUP($B215,'Results-formatted 060121'!$A:BA,(BD$3+2),FALSE)), IF($C215 = "pos-neg", (3+VLOOKUP($B215,'Results-formatted 060121'!$A:BA,(BD$3+2),FALSE)), VLOOKUP($B215,'Results-formatted 060121'!$A:BA,(BD$3+2),FALSE)))</f>
        <v>4</v>
      </c>
      <c r="BE215" s="95">
        <f>IF($C215 = "neg", (($D215+1) - VLOOKUP($B215,'Results-formatted 060121'!$A:BB,(BE$3+2),FALSE)), IF($C215 = "pos-neg", (3+VLOOKUP($B215,'Results-formatted 060121'!$A:BB,(BE$3+2),FALSE)), VLOOKUP($B215,'Results-formatted 060121'!$A:BB,(BE$3+2),FALSE)))</f>
        <v>5</v>
      </c>
      <c r="BF215" s="95">
        <f>IF($C215 = "neg", (($D215+1) - VLOOKUP($B215,'Results-formatted 060121'!$A:BC,(BF$3+2),FALSE)), IF($C215 = "pos-neg", (3+VLOOKUP($B215,'Results-formatted 060121'!$A:BC,(BF$3+2),FALSE)), VLOOKUP($B215,'Results-formatted 060121'!$A:BC,(BF$3+2),FALSE)))</f>
        <v>4</v>
      </c>
      <c r="BG215" s="95">
        <f>IF($C215 = "neg", (($D215+1) - VLOOKUP($B215,'Results-formatted 060121'!$A:BD,(BG$3+2),FALSE)), IF($C215 = "pos-neg", (3+VLOOKUP($B215,'Results-formatted 060121'!$A:BD,(BG$3+2),FALSE)), VLOOKUP($B215,'Results-formatted 060121'!$A:BD,(BG$3+2),FALSE)))</f>
        <v>4</v>
      </c>
      <c r="BH215" s="95">
        <f>IF($C215 = "neg", (($D215+1) - VLOOKUP($B215,'Results-formatted 060121'!$A:BE,(BH$3+2),FALSE)), IF($C215 = "pos-neg", (3+VLOOKUP($B215,'Results-formatted 060121'!$A:BE,(BH$3+2),FALSE)), VLOOKUP($B215,'Results-formatted 060121'!$A:BE,(BH$3+2),FALSE)))</f>
        <v>3</v>
      </c>
      <c r="BI215" s="95">
        <f>IF($C215 = "neg", (($D215+1) - VLOOKUP($B215,'Results-formatted 060121'!$A:BF,(BI$3+2),FALSE)), IF($C215 = "pos-neg", (3+VLOOKUP($B215,'Results-formatted 060121'!$A:BF,(BI$3+2),FALSE)), VLOOKUP($B215,'Results-formatted 060121'!$A:BF,(BI$3+2),FALSE)))</f>
        <v>4</v>
      </c>
      <c r="BJ215" s="95">
        <f>IF($C215 = "neg", (($D215+1) - VLOOKUP($B215,'Results-formatted 060121'!$A:BG,(BJ$3+2),FALSE)), IF($C215 = "pos-neg", (3+VLOOKUP($B215,'Results-formatted 060121'!$A:BG,(BJ$3+2),FALSE)), VLOOKUP($B215,'Results-formatted 060121'!$A:BG,(BJ$3+2),FALSE)))</f>
        <v>4</v>
      </c>
      <c r="BK215" s="95">
        <f>IF($C215 = "neg", (($D215+1) - VLOOKUP($B215,'Results-formatted 060121'!$A:BH,(BK$3+2),FALSE)), IF($C215 = "pos-neg", (3+VLOOKUP($B215,'Results-formatted 060121'!$A:BH,(BK$3+2),FALSE)), VLOOKUP($B215,'Results-formatted 060121'!$A:BH,(BK$3+2),FALSE)))</f>
        <v>5</v>
      </c>
      <c r="BL215" s="95">
        <f>IF($C215 = "neg", (($D215+1) - VLOOKUP($B215,'Results-formatted 060121'!$A:BI,(BL$3+2),FALSE)), IF($C215 = "pos-neg", (3+VLOOKUP($B215,'Results-formatted 060121'!$A:BI,(BL$3+2),FALSE)), VLOOKUP($B215,'Results-formatted 060121'!$A:BI,(BL$3+2),FALSE)))</f>
        <v>4</v>
      </c>
      <c r="BM215" s="95">
        <f>IF($C215 = "neg", (($D215+1) - VLOOKUP($B215,'Results-formatted 060121'!$A:BJ,(BM$3+2),FALSE)), IF($C215 = "pos-neg", (3+VLOOKUP($B215,'Results-formatted 060121'!$A:BJ,(BM$3+2),FALSE)), VLOOKUP($B215,'Results-formatted 060121'!$A:BJ,(BM$3+2),FALSE)))</f>
        <v>3</v>
      </c>
      <c r="BN215" s="95"/>
      <c r="BO215" s="95"/>
      <c r="BP215" s="95"/>
      <c r="BQ215" s="95"/>
      <c r="BR215" s="95"/>
      <c r="BS215" s="95"/>
      <c r="BT215" s="95"/>
      <c r="BU215" s="95"/>
      <c r="BV215" s="95"/>
      <c r="BW215" s="95"/>
      <c r="BX215" s="95"/>
      <c r="BY215" s="95"/>
      <c r="BZ215" s="95"/>
      <c r="CA215" s="95"/>
      <c r="CB215" s="95"/>
      <c r="CC215" s="95"/>
      <c r="CD215" s="98"/>
      <c r="CE215" s="25">
        <f t="shared" si="349"/>
        <v>3.9666666666666668</v>
      </c>
      <c r="CF215" s="25">
        <f t="shared" si="258"/>
        <v>0.90134864427205552</v>
      </c>
    </row>
    <row r="216" spans="2:84" ht="42" x14ac:dyDescent="0.15">
      <c r="B216" s="84" t="s">
        <v>525</v>
      </c>
      <c r="C216" s="86" t="s">
        <v>224</v>
      </c>
      <c r="D216" s="2">
        <v>5</v>
      </c>
      <c r="E216" s="15" t="s">
        <v>1004</v>
      </c>
      <c r="F216" s="95">
        <f>IF($C216 = "neg", (($D216+1) - VLOOKUP($B216,'Results-formatted 060121'!$A:$AJ,(F$3+2),FALSE)), IF($C216 = "pos-neg", (3+VLOOKUP($B216,'Results-formatted 060121'!$A:$AJ,(F$3+2),FALSE)), VLOOKUP($B216,'Results-formatted 060121'!$A:$AJ,(F$3+2),FALSE)))</f>
        <v>3</v>
      </c>
      <c r="G216" s="95">
        <f>IF($C216 = "neg", (($D216+1) - VLOOKUP($B216,'Results-formatted 060121'!$A:$AJ,(G$3+2),FALSE)), IF($C216 = "pos-neg", (3+VLOOKUP($B216,'Results-formatted 060121'!$A:$AJ,(G$3+2),FALSE)), VLOOKUP($B216,'Results-formatted 060121'!$A:$AJ,(G$3+2),FALSE)))</f>
        <v>4</v>
      </c>
      <c r="H216" s="95">
        <f>IF($C216 = "neg", (($D216+1) - VLOOKUP($B216,'Results-formatted 060121'!$A:$AJ,(H$3+2),FALSE)), IF($C216 = "pos-neg", (3+VLOOKUP($B216,'Results-formatted 060121'!$A:$AJ,(H$3+2),FALSE)), VLOOKUP($B216,'Results-formatted 060121'!$A:$AJ,(H$3+2),FALSE)))</f>
        <v>4</v>
      </c>
      <c r="I216" s="95">
        <f>IF($C216 = "neg", (($D216+1) - VLOOKUP($B216,'Results-formatted 060121'!$A:$AJ,(I$3+2),FALSE)), IF($C216 = "pos-neg", (3+VLOOKUP($B216,'Results-formatted 060121'!$A:$AJ,(I$3+2),FALSE)), VLOOKUP($B216,'Results-formatted 060121'!$A:$AJ,(I$3+2),FALSE)))</f>
        <v>4</v>
      </c>
      <c r="J216" s="95">
        <f>IF($C216 = "neg", (($D216+1) - VLOOKUP($B216,'Results-formatted 060121'!$A:$AJ,(J$3+2),FALSE)), IF($C216 = "pos-neg", (3+VLOOKUP($B216,'Results-formatted 060121'!$A:$AJ,(J$3+2),FALSE)), VLOOKUP($B216,'Results-formatted 060121'!$A:$AJ,(J$3+2),FALSE)))</f>
        <v>3</v>
      </c>
      <c r="K216" s="95">
        <f>IF($C216 = "neg", (($D216+1) - VLOOKUP($B216,'Results-formatted 060121'!$A:$AJ,(K$3+2),FALSE)), IF($C216 = "pos-neg", (3+VLOOKUP($B216,'Results-formatted 060121'!$A:$AJ,(K$3+2),FALSE)), VLOOKUP($B216,'Results-formatted 060121'!$A:$AJ,(K$3+2),FALSE)))</f>
        <v>5</v>
      </c>
      <c r="L216" s="95">
        <f>IF($C216 = "neg", (($D216+1) - VLOOKUP($B216,'Results-formatted 060121'!$A:$AJ,(L$3+2),FALSE)), IF($C216 = "pos-neg", (3+VLOOKUP($B216,'Results-formatted 060121'!$A:$AJ,(L$3+2),FALSE)), VLOOKUP($B216,'Results-formatted 060121'!$A:$AJ,(L$3+2),FALSE)))</f>
        <v>4</v>
      </c>
      <c r="M216" s="95">
        <f>IF($C216 = "neg", (($D216+1) - VLOOKUP($B216,'Results-formatted 060121'!$A:$AJ,(M$3+2),FALSE)), IF($C216 = "pos-neg", (3+VLOOKUP($B216,'Results-formatted 060121'!$A:$AJ,(M$3+2),FALSE)), VLOOKUP($B216,'Results-formatted 060121'!$A:$AJ,(M$3+2),FALSE)))</f>
        <v>3</v>
      </c>
      <c r="N216" s="95">
        <f>IF($C216 = "neg", (($D216+1) - VLOOKUP($B216,'Results-formatted 060121'!$A:$AJ,(N$3+2),FALSE)), IF($C216 = "pos-neg", (3+VLOOKUP($B216,'Results-formatted 060121'!$A:$AJ,(N$3+2),FALSE)), VLOOKUP($B216,'Results-formatted 060121'!$A:$AJ,(N$3+2),FALSE)))</f>
        <v>4</v>
      </c>
      <c r="O216" s="95">
        <f>IF($C216 = "neg", (($D216+1) - VLOOKUP($B216,'Results-formatted 060121'!$A:$AJ,(O$3+2),FALSE)), IF($C216 = "pos-neg", (3+VLOOKUP($B216,'Results-formatted 060121'!$A:$AJ,(O$3+2),FALSE)), VLOOKUP($B216,'Results-formatted 060121'!$A:$AJ,(O$3+2),FALSE)))</f>
        <v>5</v>
      </c>
      <c r="P216" s="95">
        <f>IF($C216 = "neg", (($D216+1) - VLOOKUP($B216,'Results-formatted 060121'!$A:$AJ,(P$3+2),FALSE)), IF($C216 = "pos-neg", (3+VLOOKUP($B216,'Results-formatted 060121'!$A:$AJ,(P$3+2),FALSE)), VLOOKUP($B216,'Results-formatted 060121'!$A:$AJ,(P$3+2),FALSE)))</f>
        <v>3</v>
      </c>
      <c r="Q216" s="95">
        <f>IF($C216 = "neg", (($D216+1) - VLOOKUP($B216,'Results-formatted 060121'!$A:$AJ,(Q$3+2),FALSE)), IF($C216 = "pos-neg", (3+VLOOKUP($B216,'Results-formatted 060121'!$A:$AJ,(Q$3+2),FALSE)), VLOOKUP($B216,'Results-formatted 060121'!$A:$AJ,(Q$3+2),FALSE)))</f>
        <v>5</v>
      </c>
      <c r="R216" s="95">
        <f>IF($C216 = "neg", (($D216+1) - VLOOKUP($B216,'Results-formatted 060121'!$A:$AJ,(R$3+2),FALSE)), IF($C216 = "pos-neg", (3+VLOOKUP($B216,'Results-formatted 060121'!$A:$AJ,(R$3+2),FALSE)), VLOOKUP($B216,'Results-formatted 060121'!$A:$AJ,(R$3+2),FALSE)))</f>
        <v>5</v>
      </c>
      <c r="S216" s="95">
        <f>IF($C216 = "neg", (($D216+1) - VLOOKUP($B216,'Results-formatted 060121'!$A:$AJ,(S$3+2),FALSE)), IF($C216 = "pos-neg", (3+VLOOKUP($B216,'Results-formatted 060121'!$A:$AJ,(S$3+2),FALSE)), VLOOKUP($B216,'Results-formatted 060121'!$A:$AJ,(S$3+2),FALSE)))</f>
        <v>3</v>
      </c>
      <c r="T216" s="95">
        <f>IF($C216 = "neg", (($D216+1) - VLOOKUP($B216,'Results-formatted 060121'!$A:$AJ,(T$3+2),FALSE)), IF($C216 = "pos-neg", (3+VLOOKUP($B216,'Results-formatted 060121'!$A:$AJ,(T$3+2),FALSE)), VLOOKUP($B216,'Results-formatted 060121'!$A:$AJ,(T$3+2),FALSE)))</f>
        <v>4</v>
      </c>
      <c r="U216" s="95">
        <f>IF($C216 = "neg", (($D216+1) - VLOOKUP($B216,'Results-formatted 060121'!$A:$AJ,(U$3+2),FALSE)), IF($C216 = "pos-neg", (3+VLOOKUP($B216,'Results-formatted 060121'!$A:$AJ,(U$3+2),FALSE)), VLOOKUP($B216,'Results-formatted 060121'!$A:$AJ,(U$3+2),FALSE)))</f>
        <v>5</v>
      </c>
      <c r="V216" s="95">
        <f>IF($C216 = "neg", (($D216+1) - VLOOKUP($B216,'Results-formatted 060121'!$A:$AJ,(V$3+2),FALSE)), IF($C216 = "pos-neg", (3+VLOOKUP($B216,'Results-formatted 060121'!$A:$AJ,(V$3+2),FALSE)), VLOOKUP($B216,'Results-formatted 060121'!$A:$AJ,(V$3+2),FALSE)))</f>
        <v>3</v>
      </c>
      <c r="W216" s="95">
        <f>IF($C216 = "neg", (($D216+1) - VLOOKUP($B216,'Results-formatted 060121'!$A:$AJ,(W$3+2),FALSE)), IF($C216 = "pos-neg", (3+VLOOKUP($B216,'Results-formatted 060121'!$A:$AJ,(W$3+2),FALSE)), VLOOKUP($B216,'Results-formatted 060121'!$A:$AJ,(W$3+2),FALSE)))</f>
        <v>3</v>
      </c>
      <c r="X216" s="95">
        <f>IF($C216 = "neg", (($D216+1) - VLOOKUP($B216,'Results-formatted 060121'!$A:$AJ,(X$3+2),FALSE)), IF($C216 = "pos-neg", (3+VLOOKUP($B216,'Results-formatted 060121'!$A:$AJ,(X$3+2),FALSE)), VLOOKUP($B216,'Results-formatted 060121'!$A:$AJ,(X$3+2),FALSE)))</f>
        <v>4</v>
      </c>
      <c r="Y216" s="95">
        <f>IF($C216 = "neg", (($D216+1) - VLOOKUP($B216,'Results-formatted 060121'!$A:$AJ,(Y$3+2),FALSE)), IF($C216 = "pos-neg", (3+VLOOKUP($B216,'Results-formatted 060121'!$A:$AJ,(Y$3+2),FALSE)), VLOOKUP($B216,'Results-formatted 060121'!$A:$AJ,(Y$3+2),FALSE)))</f>
        <v>4</v>
      </c>
      <c r="Z216" s="95">
        <f>IF($C216 = "neg", (($D216+1) - VLOOKUP($B216,'Results-formatted 060121'!$A:$AJ,(Z$3+2),FALSE)), IF($C216 = "pos-neg", (3+VLOOKUP($B216,'Results-formatted 060121'!$A:$AJ,(Z$3+2),FALSE)), VLOOKUP($B216,'Results-formatted 060121'!$A:$AJ,(Z$3+2),FALSE)))</f>
        <v>3</v>
      </c>
      <c r="AA216" s="95">
        <f>IF($C216 = "neg", (($D216+1) - VLOOKUP($B216,'Results-formatted 060121'!$A:$AJ,(AA$3+2),FALSE)), IF($C216 = "pos-neg", (3+VLOOKUP($B216,'Results-formatted 060121'!$A:$AJ,(AA$3+2),FALSE)), VLOOKUP($B216,'Results-formatted 060121'!$A:$AJ,(AA$3+2),FALSE)))</f>
        <v>4</v>
      </c>
      <c r="AB216" s="95">
        <f>IF($C216 = "neg", (($D216+1) - VLOOKUP($B216,'Results-formatted 060121'!$A:$AJ,(AB$3+2),FALSE)), IF($C216 = "pos-neg", (3+VLOOKUP($B216,'Results-formatted 060121'!$A:$AJ,(AB$3+2),FALSE)), VLOOKUP($B216,'Results-formatted 060121'!$A:$AJ,(AB$3+2),FALSE)))</f>
        <v>2</v>
      </c>
      <c r="AC216" s="95">
        <f>IF($C216 = "neg", (($D216+1) - VLOOKUP($B216,'Results-formatted 060121'!$A:$AJ,(AC$3+2),FALSE)), IF($C216 = "pos-neg", (3+VLOOKUP($B216,'Results-formatted 060121'!$A:$AJ,(AC$3+2),FALSE)), VLOOKUP($B216,'Results-formatted 060121'!$A:$AJ,(AC$3+2),FALSE)))</f>
        <v>5</v>
      </c>
      <c r="AD216" s="95">
        <f>IF($C216 = "neg", (($D216+1) - VLOOKUP($B216,'Results-formatted 060121'!$A:$AJ,(AD$3+2),FALSE)), IF($C216 = "pos-neg", (3+VLOOKUP($B216,'Results-formatted 060121'!$A:$AJ,(AD$3+2),FALSE)), VLOOKUP($B216,'Results-formatted 060121'!$A:$AJ,(AD$3+2),FALSE)))</f>
        <v>3</v>
      </c>
      <c r="AE216" s="95">
        <f>IF($C216 = "neg", (($D216+1) - VLOOKUP($B216,'Results-formatted 060121'!$A:$AJ,(AE$3+2),FALSE)), IF($C216 = "pos-neg", (3+VLOOKUP($B216,'Results-formatted 060121'!$A:$AJ,(AE$3+2),FALSE)), VLOOKUP($B216,'Results-formatted 060121'!$A:$AJ,(AE$3+2),FALSE)))</f>
        <v>5</v>
      </c>
      <c r="AF216" s="95">
        <f>IF($C216 = "neg", (($D216+1) - VLOOKUP($B216,'Results-formatted 060121'!$A:$AJ,(AF$3+2),FALSE)), IF($C216 = "pos-neg", (3+VLOOKUP($B216,'Results-formatted 060121'!$A:$AJ,(AF$3+2),FALSE)), VLOOKUP($B216,'Results-formatted 060121'!$A:$AJ,(AF$3+2),FALSE)))</f>
        <v>5</v>
      </c>
      <c r="AG216" s="95">
        <f>IF($C216 = "neg", (($D216+1) - VLOOKUP($B216,'Results-formatted 060121'!$A:$AJ,(AG$3+2),FALSE)), IF($C216 = "pos-neg", (3+VLOOKUP($B216,'Results-formatted 060121'!$A:$AJ,(AG$3+2),FALSE)), VLOOKUP($B216,'Results-formatted 060121'!$A:$AJ,(AG$3+2),FALSE)))</f>
        <v>5</v>
      </c>
      <c r="AH216" s="95">
        <f>IF($C216 = "neg", (($D216+1) - VLOOKUP($B216,'Results-formatted 060121'!$A:$AJ,(AH$3+2),FALSE)), IF($C216 = "pos-neg", (3+VLOOKUP($B216,'Results-formatted 060121'!$A:$AJ,(AH$3+2),FALSE)), VLOOKUP($B216,'Results-formatted 060121'!$A:$AJ,(AH$3+2),FALSE)))</f>
        <v>4</v>
      </c>
      <c r="AI216" s="95">
        <f>IF($C216 = "neg", (($D216+1) - VLOOKUP($B216,'Results-formatted 060121'!$A:$AJ,(AI$3+2),FALSE)), IF($C216 = "pos-neg", (3+VLOOKUP($B216,'Results-formatted 060121'!$A:$AJ,(AI$3+2),FALSE)), VLOOKUP($B216,'Results-formatted 060121'!$A:$AJ,(AI$3+2),FALSE)))</f>
        <v>4</v>
      </c>
      <c r="AJ216" s="95">
        <f>IF($C216 = "neg", (($D216+1) - VLOOKUP($B216,'Results-formatted 060121'!$A:$AJ,(AJ$3+2),FALSE)), IF($C216 = "pos-neg", (3+VLOOKUP($B216,'Results-formatted 060121'!$A:$AJ,(AJ$3+2),FALSE)), VLOOKUP($B216,'Results-formatted 060121'!$A:$AJ,(AJ$3+2),FALSE)))</f>
        <v>5</v>
      </c>
      <c r="AK216" s="95">
        <f>IF($C216 = "neg", (($D216+1) - VLOOKUP($B216,'Results-formatted 060121'!$A:$AJ,(AK$3+2),FALSE)), IF($C216 = "pos-neg", (3+VLOOKUP($B216,'Results-formatted 060121'!$A:$AJ,(AK$3+2),FALSE)), VLOOKUP($B216,'Results-formatted 060121'!$A:$AJ,(AK$3+2),FALSE)))</f>
        <v>3</v>
      </c>
      <c r="AL216" s="95">
        <f>IF($C216 = "neg", (($D216+1) - VLOOKUP($B216,'Results-formatted 060121'!$A:$AJ,(AL$3+2),FALSE)), IF($C216 = "pos-neg", (3+VLOOKUP($B216,'Results-formatted 060121'!$A:$AJ,(AL$3+2),FALSE)), VLOOKUP($B216,'Results-formatted 060121'!$A:$AJ,(AL$3+2),FALSE)))</f>
        <v>3</v>
      </c>
      <c r="AM216" s="95">
        <f>IF($C216 = "neg", (($D216+1) - VLOOKUP($B216,'Results-formatted 060121'!$A:AJ,(AM$3+2),FALSE)), IF($C216 = "pos-neg", (3+VLOOKUP($B216,'Results-formatted 060121'!$A:AJ,(AM$3+2),FALSE)), VLOOKUP($B216,'Results-formatted 060121'!$A:AJ,(AM$3+2),FALSE)))</f>
        <v>4</v>
      </c>
      <c r="AN216" s="95">
        <f>IF($C216 = "neg", (($D216+1) - VLOOKUP($B216,'Results-formatted 060121'!$A:AK,(AN$3+2),FALSE)), IF($C216 = "pos-neg", (3+VLOOKUP($B216,'Results-formatted 060121'!$A:AK,(AN$3+2),FALSE)), VLOOKUP($B216,'Results-formatted 060121'!$A:AK,(AN$3+2),FALSE)))</f>
        <v>4</v>
      </c>
      <c r="AO216" s="95">
        <f>IF($C216 = "neg", (($D216+1) - VLOOKUP($B216,'Results-formatted 060121'!$A:AL,(AO$3+2),FALSE)), IF($C216 = "pos-neg", (3+VLOOKUP($B216,'Results-formatted 060121'!$A:AL,(AO$3+2),FALSE)), VLOOKUP($B216,'Results-formatted 060121'!$A:AL,(AO$3+2),FALSE)))</f>
        <v>4</v>
      </c>
      <c r="AP216" s="95">
        <f>IF($C216 = "neg", (($D216+1) - VLOOKUP($B216,'Results-formatted 060121'!$A:AM,(AP$3+2),FALSE)), IF($C216 = "pos-neg", (3+VLOOKUP($B216,'Results-formatted 060121'!$A:AM,(AP$3+2),FALSE)), VLOOKUP($B216,'Results-formatted 060121'!$A:AM,(AP$3+2),FALSE)))</f>
        <v>4</v>
      </c>
      <c r="AQ216" s="95">
        <f>IF($C216 = "neg", (($D216+1) - VLOOKUP($B216,'Results-formatted 060121'!$A:AN,(AQ$3+2),FALSE)), IF($C216 = "pos-neg", (3+VLOOKUP($B216,'Results-formatted 060121'!$A:AN,(AQ$3+2),FALSE)), VLOOKUP($B216,'Results-formatted 060121'!$A:AN,(AQ$3+2),FALSE)))</f>
        <v>3</v>
      </c>
      <c r="AR216" s="95">
        <f>IF($C216 = "neg", (($D216+1) - VLOOKUP($B216,'Results-formatted 060121'!$A:AO,(AR$3+2),FALSE)), IF($C216 = "pos-neg", (3+VLOOKUP($B216,'Results-formatted 060121'!$A:AO,(AR$3+2),FALSE)), VLOOKUP($B216,'Results-formatted 060121'!$A:AO,(AR$3+2),FALSE)))</f>
        <v>5</v>
      </c>
      <c r="AS216" s="95">
        <f>IF($C216 = "neg", (($D216+1) - VLOOKUP($B216,'Results-formatted 060121'!$A:AP,(AS$3+2),FALSE)), IF($C216 = "pos-neg", (3+VLOOKUP($B216,'Results-formatted 060121'!$A:AP,(AS$3+2),FALSE)), VLOOKUP($B216,'Results-formatted 060121'!$A:AP,(AS$3+2),FALSE)))</f>
        <v>3</v>
      </c>
      <c r="AT216" s="95">
        <f>IF($C216 = "neg", (($D216+1) - VLOOKUP($B216,'Results-formatted 060121'!$A:AQ,(AT$3+2),FALSE)), IF($C216 = "pos-neg", (3+VLOOKUP($B216,'Results-formatted 060121'!$A:AQ,(AT$3+2),FALSE)), VLOOKUP($B216,'Results-formatted 060121'!$A:AQ,(AT$3+2),FALSE)))</f>
        <v>5</v>
      </c>
      <c r="AU216" s="95">
        <f>IF($C216 = "neg", (($D216+1) - VLOOKUP($B216,'Results-formatted 060121'!$A:AR,(AU$3+2),FALSE)), IF($C216 = "pos-neg", (3+VLOOKUP($B216,'Results-formatted 060121'!$A:AR,(AU$3+2),FALSE)), VLOOKUP($B216,'Results-formatted 060121'!$A:AR,(AU$3+2),FALSE)))</f>
        <v>4</v>
      </c>
      <c r="AV216" s="95">
        <f>IF($C216 = "neg", (($D216+1) - VLOOKUP($B216,'Results-formatted 060121'!$A:AS,(AV$3+2),FALSE)), IF($C216 = "pos-neg", (3+VLOOKUP($B216,'Results-formatted 060121'!$A:AS,(AV$3+2),FALSE)), VLOOKUP($B216,'Results-formatted 060121'!$A:AS,(AV$3+2),FALSE)))</f>
        <v>4</v>
      </c>
      <c r="AW216" s="95">
        <f>IF($C216 = "neg", (($D216+1) - VLOOKUP($B216,'Results-formatted 060121'!$A:AT,(AW$3+2),FALSE)), IF($C216 = "pos-neg", (3+VLOOKUP($B216,'Results-formatted 060121'!$A:AT,(AW$3+2),FALSE)), VLOOKUP($B216,'Results-formatted 060121'!$A:AT,(AW$3+2),FALSE)))</f>
        <v>4</v>
      </c>
      <c r="AX216" s="95">
        <f>IF($C216 = "neg", (($D216+1) - VLOOKUP($B216,'Results-formatted 060121'!$A:AU,(AX$3+2),FALSE)), IF($C216 = "pos-neg", (3+VLOOKUP($B216,'Results-formatted 060121'!$A:AU,(AX$3+2),FALSE)), VLOOKUP($B216,'Results-formatted 060121'!$A:AU,(AX$3+2),FALSE)))</f>
        <v>2</v>
      </c>
      <c r="AY216" s="95">
        <f>IF($C216 = "neg", (($D216+1) - VLOOKUP($B216,'Results-formatted 060121'!$A:AV,(AY$3+2),FALSE)), IF($C216 = "pos-neg", (3+VLOOKUP($B216,'Results-formatted 060121'!$A:AV,(AY$3+2),FALSE)), VLOOKUP($B216,'Results-formatted 060121'!$A:AV,(AY$3+2),FALSE)))</f>
        <v>4</v>
      </c>
      <c r="AZ216" s="95">
        <f>IF($C216 = "neg", (($D216+1) - VLOOKUP($B216,'Results-formatted 060121'!$A:AW,(AZ$3+2),FALSE)), IF($C216 = "pos-neg", (3+VLOOKUP($B216,'Results-formatted 060121'!$A:AW,(AZ$3+2),FALSE)), VLOOKUP($B216,'Results-formatted 060121'!$A:AW,(AZ$3+2),FALSE)))</f>
        <v>5</v>
      </c>
      <c r="BA216" s="95">
        <f>IF($C216 = "neg", (($D216+1) - VLOOKUP($B216,'Results-formatted 060121'!$A:AX,(BA$3+2),FALSE)), IF($C216 = "pos-neg", (3+VLOOKUP($B216,'Results-formatted 060121'!$A:AX,(BA$3+2),FALSE)), VLOOKUP($B216,'Results-formatted 060121'!$A:AX,(BA$3+2),FALSE)))</f>
        <v>4</v>
      </c>
      <c r="BB216" s="95">
        <f>IF($C216 = "neg", (($D216+1) - VLOOKUP($B216,'Results-formatted 060121'!$A:AY,(BB$3+2),FALSE)), IF($C216 = "pos-neg", (3+VLOOKUP($B216,'Results-formatted 060121'!$A:AY,(BB$3+2),FALSE)), VLOOKUP($B216,'Results-formatted 060121'!$A:AY,(BB$3+2),FALSE)))</f>
        <v>5</v>
      </c>
      <c r="BC216" s="95">
        <f>IF($C216 = "neg", (($D216+1) - VLOOKUP($B216,'Results-formatted 060121'!$A:AZ,(BC$3+2),FALSE)), IF($C216 = "pos-neg", (3+VLOOKUP($B216,'Results-formatted 060121'!$A:AZ,(BC$3+2),FALSE)), VLOOKUP($B216,'Results-formatted 060121'!$A:AZ,(BC$3+2),FALSE)))</f>
        <v>3</v>
      </c>
      <c r="BD216" s="95">
        <f>IF($C216 = "neg", (($D216+1) - VLOOKUP($B216,'Results-formatted 060121'!$A:BA,(BD$3+2),FALSE)), IF($C216 = "pos-neg", (3+VLOOKUP($B216,'Results-formatted 060121'!$A:BA,(BD$3+2),FALSE)), VLOOKUP($B216,'Results-formatted 060121'!$A:BA,(BD$3+2),FALSE)))</f>
        <v>4</v>
      </c>
      <c r="BE216" s="95">
        <f>IF($C216 = "neg", (($D216+1) - VLOOKUP($B216,'Results-formatted 060121'!$A:BB,(BE$3+2),FALSE)), IF($C216 = "pos-neg", (3+VLOOKUP($B216,'Results-formatted 060121'!$A:BB,(BE$3+2),FALSE)), VLOOKUP($B216,'Results-formatted 060121'!$A:BB,(BE$3+2),FALSE)))</f>
        <v>4</v>
      </c>
      <c r="BF216" s="95">
        <f>IF($C216 = "neg", (($D216+1) - VLOOKUP($B216,'Results-formatted 060121'!$A:BC,(BF$3+2),FALSE)), IF($C216 = "pos-neg", (3+VLOOKUP($B216,'Results-formatted 060121'!$A:BC,(BF$3+2),FALSE)), VLOOKUP($B216,'Results-formatted 060121'!$A:BC,(BF$3+2),FALSE)))</f>
        <v>3</v>
      </c>
      <c r="BG216" s="95">
        <f>IF($C216 = "neg", (($D216+1) - VLOOKUP($B216,'Results-formatted 060121'!$A:BD,(BG$3+2),FALSE)), IF($C216 = "pos-neg", (3+VLOOKUP($B216,'Results-formatted 060121'!$A:BD,(BG$3+2),FALSE)), VLOOKUP($B216,'Results-formatted 060121'!$A:BD,(BG$3+2),FALSE)))</f>
        <v>2</v>
      </c>
      <c r="BH216" s="95">
        <f>IF($C216 = "neg", (($D216+1) - VLOOKUP($B216,'Results-formatted 060121'!$A:BE,(BH$3+2),FALSE)), IF($C216 = "pos-neg", (3+VLOOKUP($B216,'Results-formatted 060121'!$A:BE,(BH$3+2),FALSE)), VLOOKUP($B216,'Results-formatted 060121'!$A:BE,(BH$3+2),FALSE)))</f>
        <v>4</v>
      </c>
      <c r="BI216" s="95">
        <f>IF($C216 = "neg", (($D216+1) - VLOOKUP($B216,'Results-formatted 060121'!$A:BF,(BI$3+2),FALSE)), IF($C216 = "pos-neg", (3+VLOOKUP($B216,'Results-formatted 060121'!$A:BF,(BI$3+2),FALSE)), VLOOKUP($B216,'Results-formatted 060121'!$A:BF,(BI$3+2),FALSE)))</f>
        <v>4</v>
      </c>
      <c r="BJ216" s="95">
        <f>IF($C216 = "neg", (($D216+1) - VLOOKUP($B216,'Results-formatted 060121'!$A:BG,(BJ$3+2),FALSE)), IF($C216 = "pos-neg", (3+VLOOKUP($B216,'Results-formatted 060121'!$A:BG,(BJ$3+2),FALSE)), VLOOKUP($B216,'Results-formatted 060121'!$A:BG,(BJ$3+2),FALSE)))</f>
        <v>4</v>
      </c>
      <c r="BK216" s="95">
        <f>IF($C216 = "neg", (($D216+1) - VLOOKUP($B216,'Results-formatted 060121'!$A:BH,(BK$3+2),FALSE)), IF($C216 = "pos-neg", (3+VLOOKUP($B216,'Results-formatted 060121'!$A:BH,(BK$3+2),FALSE)), VLOOKUP($B216,'Results-formatted 060121'!$A:BH,(BK$3+2),FALSE)))</f>
        <v>4</v>
      </c>
      <c r="BL216" s="95">
        <f>IF($C216 = "neg", (($D216+1) - VLOOKUP($B216,'Results-formatted 060121'!$A:BI,(BL$3+2),FALSE)), IF($C216 = "pos-neg", (3+VLOOKUP($B216,'Results-formatted 060121'!$A:BI,(BL$3+2),FALSE)), VLOOKUP($B216,'Results-formatted 060121'!$A:BI,(BL$3+2),FALSE)))</f>
        <v>4</v>
      </c>
      <c r="BM216" s="95">
        <f>IF($C216 = "neg", (($D216+1) - VLOOKUP($B216,'Results-formatted 060121'!$A:BJ,(BM$3+2),FALSE)), IF($C216 = "pos-neg", (3+VLOOKUP($B216,'Results-formatted 060121'!$A:BJ,(BM$3+2),FALSE)), VLOOKUP($B216,'Results-formatted 060121'!$A:BJ,(BM$3+2),FALSE)))</f>
        <v>3</v>
      </c>
      <c r="BN216" s="95"/>
      <c r="BO216" s="95"/>
      <c r="BP216" s="95"/>
      <c r="BQ216" s="95"/>
      <c r="BR216" s="95"/>
      <c r="BS216" s="95"/>
      <c r="BT216" s="95"/>
      <c r="BU216" s="95"/>
      <c r="BV216" s="95"/>
      <c r="BW216" s="95"/>
      <c r="BX216" s="95"/>
      <c r="BY216" s="95"/>
      <c r="BZ216" s="95"/>
      <c r="CA216" s="95"/>
      <c r="CB216" s="95"/>
      <c r="CC216" s="95"/>
      <c r="CD216" s="98"/>
      <c r="CE216" s="25">
        <f t="shared" si="349"/>
        <v>3.8666666666666667</v>
      </c>
      <c r="CF216" s="25">
        <f t="shared" si="258"/>
        <v>0.83293775922001656</v>
      </c>
    </row>
    <row r="217" spans="2:84" ht="42" x14ac:dyDescent="0.15">
      <c r="B217" s="84" t="s">
        <v>526</v>
      </c>
      <c r="C217" s="86" t="s">
        <v>224</v>
      </c>
      <c r="D217" s="2">
        <v>5</v>
      </c>
      <c r="E217" s="15" t="s">
        <v>1005</v>
      </c>
      <c r="F217" s="95">
        <f>IF($C217 = "neg", (($D217+1) - VLOOKUP($B217,'Results-formatted 060121'!$A:$AJ,(F$3+2),FALSE)), IF($C217 = "pos-neg", (3+VLOOKUP($B217,'Results-formatted 060121'!$A:$AJ,(F$3+2),FALSE)), VLOOKUP($B217,'Results-formatted 060121'!$A:$AJ,(F$3+2),FALSE)))</f>
        <v>3</v>
      </c>
      <c r="G217" s="95">
        <f>IF($C217 = "neg", (($D217+1) - VLOOKUP($B217,'Results-formatted 060121'!$A:$AJ,(G$3+2),FALSE)), IF($C217 = "pos-neg", (3+VLOOKUP($B217,'Results-formatted 060121'!$A:$AJ,(G$3+2),FALSE)), VLOOKUP($B217,'Results-formatted 060121'!$A:$AJ,(G$3+2),FALSE)))</f>
        <v>4</v>
      </c>
      <c r="H217" s="95">
        <f>IF($C217 = "neg", (($D217+1) - VLOOKUP($B217,'Results-formatted 060121'!$A:$AJ,(H$3+2),FALSE)), IF($C217 = "pos-neg", (3+VLOOKUP($B217,'Results-formatted 060121'!$A:$AJ,(H$3+2),FALSE)), VLOOKUP($B217,'Results-formatted 060121'!$A:$AJ,(H$3+2),FALSE)))</f>
        <v>4</v>
      </c>
      <c r="I217" s="95">
        <f>IF($C217 = "neg", (($D217+1) - VLOOKUP($B217,'Results-formatted 060121'!$A:$AJ,(I$3+2),FALSE)), IF($C217 = "pos-neg", (3+VLOOKUP($B217,'Results-formatted 060121'!$A:$AJ,(I$3+2),FALSE)), VLOOKUP($B217,'Results-formatted 060121'!$A:$AJ,(I$3+2),FALSE)))</f>
        <v>4</v>
      </c>
      <c r="J217" s="95">
        <f>IF($C217 = "neg", (($D217+1) - VLOOKUP($B217,'Results-formatted 060121'!$A:$AJ,(J$3+2),FALSE)), IF($C217 = "pos-neg", (3+VLOOKUP($B217,'Results-formatted 060121'!$A:$AJ,(J$3+2),FALSE)), VLOOKUP($B217,'Results-formatted 060121'!$A:$AJ,(J$3+2),FALSE)))</f>
        <v>3</v>
      </c>
      <c r="K217" s="95">
        <f>IF($C217 = "neg", (($D217+1) - VLOOKUP($B217,'Results-formatted 060121'!$A:$AJ,(K$3+2),FALSE)), IF($C217 = "pos-neg", (3+VLOOKUP($B217,'Results-formatted 060121'!$A:$AJ,(K$3+2),FALSE)), VLOOKUP($B217,'Results-formatted 060121'!$A:$AJ,(K$3+2),FALSE)))</f>
        <v>5</v>
      </c>
      <c r="L217" s="95">
        <f>IF($C217 = "neg", (($D217+1) - VLOOKUP($B217,'Results-formatted 060121'!$A:$AJ,(L$3+2),FALSE)), IF($C217 = "pos-neg", (3+VLOOKUP($B217,'Results-formatted 060121'!$A:$AJ,(L$3+2),FALSE)), VLOOKUP($B217,'Results-formatted 060121'!$A:$AJ,(L$3+2),FALSE)))</f>
        <v>4</v>
      </c>
      <c r="M217" s="95">
        <f>IF($C217 = "neg", (($D217+1) - VLOOKUP($B217,'Results-formatted 060121'!$A:$AJ,(M$3+2),FALSE)), IF($C217 = "pos-neg", (3+VLOOKUP($B217,'Results-formatted 060121'!$A:$AJ,(M$3+2),FALSE)), VLOOKUP($B217,'Results-formatted 060121'!$A:$AJ,(M$3+2),FALSE)))</f>
        <v>3</v>
      </c>
      <c r="N217" s="95">
        <f>IF($C217 = "neg", (($D217+1) - VLOOKUP($B217,'Results-formatted 060121'!$A:$AJ,(N$3+2),FALSE)), IF($C217 = "pos-neg", (3+VLOOKUP($B217,'Results-formatted 060121'!$A:$AJ,(N$3+2),FALSE)), VLOOKUP($B217,'Results-formatted 060121'!$A:$AJ,(N$3+2),FALSE)))</f>
        <v>3</v>
      </c>
      <c r="O217" s="95">
        <f>IF($C217 = "neg", (($D217+1) - VLOOKUP($B217,'Results-formatted 060121'!$A:$AJ,(O$3+2),FALSE)), IF($C217 = "pos-neg", (3+VLOOKUP($B217,'Results-formatted 060121'!$A:$AJ,(O$3+2),FALSE)), VLOOKUP($B217,'Results-formatted 060121'!$A:$AJ,(O$3+2),FALSE)))</f>
        <v>5</v>
      </c>
      <c r="P217" s="95">
        <f>IF($C217 = "neg", (($D217+1) - VLOOKUP($B217,'Results-formatted 060121'!$A:$AJ,(P$3+2),FALSE)), IF($C217 = "pos-neg", (3+VLOOKUP($B217,'Results-formatted 060121'!$A:$AJ,(P$3+2),FALSE)), VLOOKUP($B217,'Results-formatted 060121'!$A:$AJ,(P$3+2),FALSE)))</f>
        <v>4</v>
      </c>
      <c r="Q217" s="95">
        <f>IF($C217 = "neg", (($D217+1) - VLOOKUP($B217,'Results-formatted 060121'!$A:$AJ,(Q$3+2),FALSE)), IF($C217 = "pos-neg", (3+VLOOKUP($B217,'Results-formatted 060121'!$A:$AJ,(Q$3+2),FALSE)), VLOOKUP($B217,'Results-formatted 060121'!$A:$AJ,(Q$3+2),FALSE)))</f>
        <v>5</v>
      </c>
      <c r="R217" s="95">
        <f>IF($C217 = "neg", (($D217+1) - VLOOKUP($B217,'Results-formatted 060121'!$A:$AJ,(R$3+2),FALSE)), IF($C217 = "pos-neg", (3+VLOOKUP($B217,'Results-formatted 060121'!$A:$AJ,(R$3+2),FALSE)), VLOOKUP($B217,'Results-formatted 060121'!$A:$AJ,(R$3+2),FALSE)))</f>
        <v>5</v>
      </c>
      <c r="S217" s="95">
        <f>IF($C217 = "neg", (($D217+1) - VLOOKUP($B217,'Results-formatted 060121'!$A:$AJ,(S$3+2),FALSE)), IF($C217 = "pos-neg", (3+VLOOKUP($B217,'Results-formatted 060121'!$A:$AJ,(S$3+2),FALSE)), VLOOKUP($B217,'Results-formatted 060121'!$A:$AJ,(S$3+2),FALSE)))</f>
        <v>4</v>
      </c>
      <c r="T217" s="95">
        <f>IF($C217 = "neg", (($D217+1) - VLOOKUP($B217,'Results-formatted 060121'!$A:$AJ,(T$3+2),FALSE)), IF($C217 = "pos-neg", (3+VLOOKUP($B217,'Results-formatted 060121'!$A:$AJ,(T$3+2),FALSE)), VLOOKUP($B217,'Results-formatted 060121'!$A:$AJ,(T$3+2),FALSE)))</f>
        <v>4</v>
      </c>
      <c r="U217" s="95">
        <f>IF($C217 = "neg", (($D217+1) - VLOOKUP($B217,'Results-formatted 060121'!$A:$AJ,(U$3+2),FALSE)), IF($C217 = "pos-neg", (3+VLOOKUP($B217,'Results-formatted 060121'!$A:$AJ,(U$3+2),FALSE)), VLOOKUP($B217,'Results-formatted 060121'!$A:$AJ,(U$3+2),FALSE)))</f>
        <v>5</v>
      </c>
      <c r="V217" s="95">
        <f>IF($C217 = "neg", (($D217+1) - VLOOKUP($B217,'Results-formatted 060121'!$A:$AJ,(V$3+2),FALSE)), IF($C217 = "pos-neg", (3+VLOOKUP($B217,'Results-formatted 060121'!$A:$AJ,(V$3+2),FALSE)), VLOOKUP($B217,'Results-formatted 060121'!$A:$AJ,(V$3+2),FALSE)))</f>
        <v>2</v>
      </c>
      <c r="W217" s="95">
        <f>IF($C217 = "neg", (($D217+1) - VLOOKUP($B217,'Results-formatted 060121'!$A:$AJ,(W$3+2),FALSE)), IF($C217 = "pos-neg", (3+VLOOKUP($B217,'Results-formatted 060121'!$A:$AJ,(W$3+2),FALSE)), VLOOKUP($B217,'Results-formatted 060121'!$A:$AJ,(W$3+2),FALSE)))</f>
        <v>3</v>
      </c>
      <c r="X217" s="95">
        <f>IF($C217 = "neg", (($D217+1) - VLOOKUP($B217,'Results-formatted 060121'!$A:$AJ,(X$3+2),FALSE)), IF($C217 = "pos-neg", (3+VLOOKUP($B217,'Results-formatted 060121'!$A:$AJ,(X$3+2),FALSE)), VLOOKUP($B217,'Results-formatted 060121'!$A:$AJ,(X$3+2),FALSE)))</f>
        <v>4</v>
      </c>
      <c r="Y217" s="95">
        <f>IF($C217 = "neg", (($D217+1) - VLOOKUP($B217,'Results-formatted 060121'!$A:$AJ,(Y$3+2),FALSE)), IF($C217 = "pos-neg", (3+VLOOKUP($B217,'Results-formatted 060121'!$A:$AJ,(Y$3+2),FALSE)), VLOOKUP($B217,'Results-formatted 060121'!$A:$AJ,(Y$3+2),FALSE)))</f>
        <v>4</v>
      </c>
      <c r="Z217" s="95">
        <f>IF($C217 = "neg", (($D217+1) - VLOOKUP($B217,'Results-formatted 060121'!$A:$AJ,(Z$3+2),FALSE)), IF($C217 = "pos-neg", (3+VLOOKUP($B217,'Results-formatted 060121'!$A:$AJ,(Z$3+2),FALSE)), VLOOKUP($B217,'Results-formatted 060121'!$A:$AJ,(Z$3+2),FALSE)))</f>
        <v>3</v>
      </c>
      <c r="AA217" s="95">
        <f>IF($C217 = "neg", (($D217+1) - VLOOKUP($B217,'Results-formatted 060121'!$A:$AJ,(AA$3+2),FALSE)), IF($C217 = "pos-neg", (3+VLOOKUP($B217,'Results-formatted 060121'!$A:$AJ,(AA$3+2),FALSE)), VLOOKUP($B217,'Results-formatted 060121'!$A:$AJ,(AA$3+2),FALSE)))</f>
        <v>4</v>
      </c>
      <c r="AB217" s="95">
        <f>IF($C217 = "neg", (($D217+1) - VLOOKUP($B217,'Results-formatted 060121'!$A:$AJ,(AB$3+2),FALSE)), IF($C217 = "pos-neg", (3+VLOOKUP($B217,'Results-formatted 060121'!$A:$AJ,(AB$3+2),FALSE)), VLOOKUP($B217,'Results-formatted 060121'!$A:$AJ,(AB$3+2),FALSE)))</f>
        <v>2</v>
      </c>
      <c r="AC217" s="95">
        <f>IF($C217 = "neg", (($D217+1) - VLOOKUP($B217,'Results-formatted 060121'!$A:$AJ,(AC$3+2),FALSE)), IF($C217 = "pos-neg", (3+VLOOKUP($B217,'Results-formatted 060121'!$A:$AJ,(AC$3+2),FALSE)), VLOOKUP($B217,'Results-formatted 060121'!$A:$AJ,(AC$3+2),FALSE)))</f>
        <v>1</v>
      </c>
      <c r="AD217" s="95">
        <f>IF($C217 = "neg", (($D217+1) - VLOOKUP($B217,'Results-formatted 060121'!$A:$AJ,(AD$3+2),FALSE)), IF($C217 = "pos-neg", (3+VLOOKUP($B217,'Results-formatted 060121'!$A:$AJ,(AD$3+2),FALSE)), VLOOKUP($B217,'Results-formatted 060121'!$A:$AJ,(AD$3+2),FALSE)))</f>
        <v>4</v>
      </c>
      <c r="AE217" s="95">
        <f>IF($C217 = "neg", (($D217+1) - VLOOKUP($B217,'Results-formatted 060121'!$A:$AJ,(AE$3+2),FALSE)), IF($C217 = "pos-neg", (3+VLOOKUP($B217,'Results-formatted 060121'!$A:$AJ,(AE$3+2),FALSE)), VLOOKUP($B217,'Results-formatted 060121'!$A:$AJ,(AE$3+2),FALSE)))</f>
        <v>5</v>
      </c>
      <c r="AF217" s="95">
        <f>IF($C217 = "neg", (($D217+1) - VLOOKUP($B217,'Results-formatted 060121'!$A:$AJ,(AF$3+2),FALSE)), IF($C217 = "pos-neg", (3+VLOOKUP($B217,'Results-formatted 060121'!$A:$AJ,(AF$3+2),FALSE)), VLOOKUP($B217,'Results-formatted 060121'!$A:$AJ,(AF$3+2),FALSE)))</f>
        <v>4</v>
      </c>
      <c r="AG217" s="95">
        <f>IF($C217 = "neg", (($D217+1) - VLOOKUP($B217,'Results-formatted 060121'!$A:$AJ,(AG$3+2),FALSE)), IF($C217 = "pos-neg", (3+VLOOKUP($B217,'Results-formatted 060121'!$A:$AJ,(AG$3+2),FALSE)), VLOOKUP($B217,'Results-formatted 060121'!$A:$AJ,(AG$3+2),FALSE)))</f>
        <v>5</v>
      </c>
      <c r="AH217" s="95">
        <f>IF($C217 = "neg", (($D217+1) - VLOOKUP($B217,'Results-formatted 060121'!$A:$AJ,(AH$3+2),FALSE)), IF($C217 = "pos-neg", (3+VLOOKUP($B217,'Results-formatted 060121'!$A:$AJ,(AH$3+2),FALSE)), VLOOKUP($B217,'Results-formatted 060121'!$A:$AJ,(AH$3+2),FALSE)))</f>
        <v>3</v>
      </c>
      <c r="AI217" s="95">
        <f>IF($C217 = "neg", (($D217+1) - VLOOKUP($B217,'Results-formatted 060121'!$A:$AJ,(AI$3+2),FALSE)), IF($C217 = "pos-neg", (3+VLOOKUP($B217,'Results-formatted 060121'!$A:$AJ,(AI$3+2),FALSE)), VLOOKUP($B217,'Results-formatted 060121'!$A:$AJ,(AI$3+2),FALSE)))</f>
        <v>4</v>
      </c>
      <c r="AJ217" s="95">
        <f>IF($C217 = "neg", (($D217+1) - VLOOKUP($B217,'Results-formatted 060121'!$A:$AJ,(AJ$3+2),FALSE)), IF($C217 = "pos-neg", (3+VLOOKUP($B217,'Results-formatted 060121'!$A:$AJ,(AJ$3+2),FALSE)), VLOOKUP($B217,'Results-formatted 060121'!$A:$AJ,(AJ$3+2),FALSE)))</f>
        <v>5</v>
      </c>
      <c r="AK217" s="95">
        <f>IF($C217 = "neg", (($D217+1) - VLOOKUP($B217,'Results-formatted 060121'!$A:$AJ,(AK$3+2),FALSE)), IF($C217 = "pos-neg", (3+VLOOKUP($B217,'Results-formatted 060121'!$A:$AJ,(AK$3+2),FALSE)), VLOOKUP($B217,'Results-formatted 060121'!$A:$AJ,(AK$3+2),FALSE)))</f>
        <v>4</v>
      </c>
      <c r="AL217" s="95">
        <f>IF($C217 = "neg", (($D217+1) - VLOOKUP($B217,'Results-formatted 060121'!$A:$AJ,(AL$3+2),FALSE)), IF($C217 = "pos-neg", (3+VLOOKUP($B217,'Results-formatted 060121'!$A:$AJ,(AL$3+2),FALSE)), VLOOKUP($B217,'Results-formatted 060121'!$A:$AJ,(AL$3+2),FALSE)))</f>
        <v>4</v>
      </c>
      <c r="AM217" s="95">
        <f>IF($C217 = "neg", (($D217+1) - VLOOKUP($B217,'Results-formatted 060121'!$A:AJ,(AM$3+2),FALSE)), IF($C217 = "pos-neg", (3+VLOOKUP($B217,'Results-formatted 060121'!$A:AJ,(AM$3+2),FALSE)), VLOOKUP($B217,'Results-formatted 060121'!$A:AJ,(AM$3+2),FALSE)))</f>
        <v>4</v>
      </c>
      <c r="AN217" s="95">
        <f>IF($C217 = "neg", (($D217+1) - VLOOKUP($B217,'Results-formatted 060121'!$A:AK,(AN$3+2),FALSE)), IF($C217 = "pos-neg", (3+VLOOKUP($B217,'Results-formatted 060121'!$A:AK,(AN$3+2),FALSE)), VLOOKUP($B217,'Results-formatted 060121'!$A:AK,(AN$3+2),FALSE)))</f>
        <v>3</v>
      </c>
      <c r="AO217" s="95">
        <f>IF($C217 = "neg", (($D217+1) - VLOOKUP($B217,'Results-formatted 060121'!$A:AL,(AO$3+2),FALSE)), IF($C217 = "pos-neg", (3+VLOOKUP($B217,'Results-formatted 060121'!$A:AL,(AO$3+2),FALSE)), VLOOKUP($B217,'Results-formatted 060121'!$A:AL,(AO$3+2),FALSE)))</f>
        <v>4</v>
      </c>
      <c r="AP217" s="95">
        <f>IF($C217 = "neg", (($D217+1) - VLOOKUP($B217,'Results-formatted 060121'!$A:AM,(AP$3+2),FALSE)), IF($C217 = "pos-neg", (3+VLOOKUP($B217,'Results-formatted 060121'!$A:AM,(AP$3+2),FALSE)), VLOOKUP($B217,'Results-formatted 060121'!$A:AM,(AP$3+2),FALSE)))</f>
        <v>5</v>
      </c>
      <c r="AQ217" s="95">
        <f>IF($C217 = "neg", (($D217+1) - VLOOKUP($B217,'Results-formatted 060121'!$A:AN,(AQ$3+2),FALSE)), IF($C217 = "pos-neg", (3+VLOOKUP($B217,'Results-formatted 060121'!$A:AN,(AQ$3+2),FALSE)), VLOOKUP($B217,'Results-formatted 060121'!$A:AN,(AQ$3+2),FALSE)))</f>
        <v>3</v>
      </c>
      <c r="AR217" s="95">
        <f>IF($C217 = "neg", (($D217+1) - VLOOKUP($B217,'Results-formatted 060121'!$A:AO,(AR$3+2),FALSE)), IF($C217 = "pos-neg", (3+VLOOKUP($B217,'Results-formatted 060121'!$A:AO,(AR$3+2),FALSE)), VLOOKUP($B217,'Results-formatted 060121'!$A:AO,(AR$3+2),FALSE)))</f>
        <v>5</v>
      </c>
      <c r="AS217" s="95">
        <f>IF($C217 = "neg", (($D217+1) - VLOOKUP($B217,'Results-formatted 060121'!$A:AP,(AS$3+2),FALSE)), IF($C217 = "pos-neg", (3+VLOOKUP($B217,'Results-formatted 060121'!$A:AP,(AS$3+2),FALSE)), VLOOKUP($B217,'Results-formatted 060121'!$A:AP,(AS$3+2),FALSE)))</f>
        <v>4</v>
      </c>
      <c r="AT217" s="95">
        <f>IF($C217 = "neg", (($D217+1) - VLOOKUP($B217,'Results-formatted 060121'!$A:AQ,(AT$3+2),FALSE)), IF($C217 = "pos-neg", (3+VLOOKUP($B217,'Results-formatted 060121'!$A:AQ,(AT$3+2),FALSE)), VLOOKUP($B217,'Results-formatted 060121'!$A:AQ,(AT$3+2),FALSE)))</f>
        <v>5</v>
      </c>
      <c r="AU217" s="95">
        <f>IF($C217 = "neg", (($D217+1) - VLOOKUP($B217,'Results-formatted 060121'!$A:AR,(AU$3+2),FALSE)), IF($C217 = "pos-neg", (3+VLOOKUP($B217,'Results-formatted 060121'!$A:AR,(AU$3+2),FALSE)), VLOOKUP($B217,'Results-formatted 060121'!$A:AR,(AU$3+2),FALSE)))</f>
        <v>3</v>
      </c>
      <c r="AV217" s="95">
        <f>IF($C217 = "neg", (($D217+1) - VLOOKUP($B217,'Results-formatted 060121'!$A:AS,(AV$3+2),FALSE)), IF($C217 = "pos-neg", (3+VLOOKUP($B217,'Results-formatted 060121'!$A:AS,(AV$3+2),FALSE)), VLOOKUP($B217,'Results-formatted 060121'!$A:AS,(AV$3+2),FALSE)))</f>
        <v>4</v>
      </c>
      <c r="AW217" s="95">
        <f>IF($C217 = "neg", (($D217+1) - VLOOKUP($B217,'Results-formatted 060121'!$A:AT,(AW$3+2),FALSE)), IF($C217 = "pos-neg", (3+VLOOKUP($B217,'Results-formatted 060121'!$A:AT,(AW$3+2),FALSE)), VLOOKUP($B217,'Results-formatted 060121'!$A:AT,(AW$3+2),FALSE)))</f>
        <v>4</v>
      </c>
      <c r="AX217" s="95">
        <f>IF($C217 = "neg", (($D217+1) - VLOOKUP($B217,'Results-formatted 060121'!$A:AU,(AX$3+2),FALSE)), IF($C217 = "pos-neg", (3+VLOOKUP($B217,'Results-formatted 060121'!$A:AU,(AX$3+2),FALSE)), VLOOKUP($B217,'Results-formatted 060121'!$A:AU,(AX$3+2),FALSE)))</f>
        <v>2</v>
      </c>
      <c r="AY217" s="95">
        <f>IF($C217 = "neg", (($D217+1) - VLOOKUP($B217,'Results-formatted 060121'!$A:AV,(AY$3+2),FALSE)), IF($C217 = "pos-neg", (3+VLOOKUP($B217,'Results-formatted 060121'!$A:AV,(AY$3+2),FALSE)), VLOOKUP($B217,'Results-formatted 060121'!$A:AV,(AY$3+2),FALSE)))</f>
        <v>4</v>
      </c>
      <c r="AZ217" s="95">
        <f>IF($C217 = "neg", (($D217+1) - VLOOKUP($B217,'Results-formatted 060121'!$A:AW,(AZ$3+2),FALSE)), IF($C217 = "pos-neg", (3+VLOOKUP($B217,'Results-formatted 060121'!$A:AW,(AZ$3+2),FALSE)), VLOOKUP($B217,'Results-formatted 060121'!$A:AW,(AZ$3+2),FALSE)))</f>
        <v>5</v>
      </c>
      <c r="BA217" s="95">
        <f>IF($C217 = "neg", (($D217+1) - VLOOKUP($B217,'Results-formatted 060121'!$A:AX,(BA$3+2),FALSE)), IF($C217 = "pos-neg", (3+VLOOKUP($B217,'Results-formatted 060121'!$A:AX,(BA$3+2),FALSE)), VLOOKUP($B217,'Results-formatted 060121'!$A:AX,(BA$3+2),FALSE)))</f>
        <v>4</v>
      </c>
      <c r="BB217" s="95">
        <f>IF($C217 = "neg", (($D217+1) - VLOOKUP($B217,'Results-formatted 060121'!$A:AY,(BB$3+2),FALSE)), IF($C217 = "pos-neg", (3+VLOOKUP($B217,'Results-formatted 060121'!$A:AY,(BB$3+2),FALSE)), VLOOKUP($B217,'Results-formatted 060121'!$A:AY,(BB$3+2),FALSE)))</f>
        <v>5</v>
      </c>
      <c r="BC217" s="95">
        <f>IF($C217 = "neg", (($D217+1) - VLOOKUP($B217,'Results-formatted 060121'!$A:AZ,(BC$3+2),FALSE)), IF($C217 = "pos-neg", (3+VLOOKUP($B217,'Results-formatted 060121'!$A:AZ,(BC$3+2),FALSE)), VLOOKUP($B217,'Results-formatted 060121'!$A:AZ,(BC$3+2),FALSE)))</f>
        <v>3</v>
      </c>
      <c r="BD217" s="95">
        <f>IF($C217 = "neg", (($D217+1) - VLOOKUP($B217,'Results-formatted 060121'!$A:BA,(BD$3+2),FALSE)), IF($C217 = "pos-neg", (3+VLOOKUP($B217,'Results-formatted 060121'!$A:BA,(BD$3+2),FALSE)), VLOOKUP($B217,'Results-formatted 060121'!$A:BA,(BD$3+2),FALSE)))</f>
        <v>4</v>
      </c>
      <c r="BE217" s="95">
        <f>IF($C217 = "neg", (($D217+1) - VLOOKUP($B217,'Results-formatted 060121'!$A:BB,(BE$3+2),FALSE)), IF($C217 = "pos-neg", (3+VLOOKUP($B217,'Results-formatted 060121'!$A:BB,(BE$3+2),FALSE)), VLOOKUP($B217,'Results-formatted 060121'!$A:BB,(BE$3+2),FALSE)))</f>
        <v>4</v>
      </c>
      <c r="BF217" s="95">
        <f>IF($C217 = "neg", (($D217+1) - VLOOKUP($B217,'Results-formatted 060121'!$A:BC,(BF$3+2),FALSE)), IF($C217 = "pos-neg", (3+VLOOKUP($B217,'Results-formatted 060121'!$A:BC,(BF$3+2),FALSE)), VLOOKUP($B217,'Results-formatted 060121'!$A:BC,(BF$3+2),FALSE)))</f>
        <v>3</v>
      </c>
      <c r="BG217" s="95">
        <f>IF($C217 = "neg", (($D217+1) - VLOOKUP($B217,'Results-formatted 060121'!$A:BD,(BG$3+2),FALSE)), IF($C217 = "pos-neg", (3+VLOOKUP($B217,'Results-formatted 060121'!$A:BD,(BG$3+2),FALSE)), VLOOKUP($B217,'Results-formatted 060121'!$A:BD,(BG$3+2),FALSE)))</f>
        <v>1</v>
      </c>
      <c r="BH217" s="95">
        <f>IF($C217 = "neg", (($D217+1) - VLOOKUP($B217,'Results-formatted 060121'!$A:BE,(BH$3+2),FALSE)), IF($C217 = "pos-neg", (3+VLOOKUP($B217,'Results-formatted 060121'!$A:BE,(BH$3+2),FALSE)), VLOOKUP($B217,'Results-formatted 060121'!$A:BE,(BH$3+2),FALSE)))</f>
        <v>3</v>
      </c>
      <c r="BI217" s="95">
        <f>IF($C217 = "neg", (($D217+1) - VLOOKUP($B217,'Results-formatted 060121'!$A:BF,(BI$3+2),FALSE)), IF($C217 = "pos-neg", (3+VLOOKUP($B217,'Results-formatted 060121'!$A:BF,(BI$3+2),FALSE)), VLOOKUP($B217,'Results-formatted 060121'!$A:BF,(BI$3+2),FALSE)))</f>
        <v>4</v>
      </c>
      <c r="BJ217" s="95">
        <f>IF($C217 = "neg", (($D217+1) - VLOOKUP($B217,'Results-formatted 060121'!$A:BG,(BJ$3+2),FALSE)), IF($C217 = "pos-neg", (3+VLOOKUP($B217,'Results-formatted 060121'!$A:BG,(BJ$3+2),FALSE)), VLOOKUP($B217,'Results-formatted 060121'!$A:BG,(BJ$3+2),FALSE)))</f>
        <v>5</v>
      </c>
      <c r="BK217" s="95">
        <f>IF($C217 = "neg", (($D217+1) - VLOOKUP($B217,'Results-formatted 060121'!$A:BH,(BK$3+2),FALSE)), IF($C217 = "pos-neg", (3+VLOOKUP($B217,'Results-formatted 060121'!$A:BH,(BK$3+2),FALSE)), VLOOKUP($B217,'Results-formatted 060121'!$A:BH,(BK$3+2),FALSE)))</f>
        <v>4</v>
      </c>
      <c r="BL217" s="95">
        <f>IF($C217 = "neg", (($D217+1) - VLOOKUP($B217,'Results-formatted 060121'!$A:BI,(BL$3+2),FALSE)), IF($C217 = "pos-neg", (3+VLOOKUP($B217,'Results-formatted 060121'!$A:BI,(BL$3+2),FALSE)), VLOOKUP($B217,'Results-formatted 060121'!$A:BI,(BL$3+2),FALSE)))</f>
        <v>4</v>
      </c>
      <c r="BM217" s="95">
        <f>IF($C217 = "neg", (($D217+1) - VLOOKUP($B217,'Results-formatted 060121'!$A:BJ,(BM$3+2),FALSE)), IF($C217 = "pos-neg", (3+VLOOKUP($B217,'Results-formatted 060121'!$A:BJ,(BM$3+2),FALSE)), VLOOKUP($B217,'Results-formatted 060121'!$A:BJ,(BM$3+2),FALSE)))</f>
        <v>4</v>
      </c>
      <c r="BN217" s="95"/>
      <c r="BO217" s="95"/>
      <c r="BP217" s="95"/>
      <c r="BQ217" s="95"/>
      <c r="BR217" s="95"/>
      <c r="BS217" s="95"/>
      <c r="BT217" s="95"/>
      <c r="BU217" s="95"/>
      <c r="BV217" s="95"/>
      <c r="BW217" s="95"/>
      <c r="BX217" s="95"/>
      <c r="BY217" s="95"/>
      <c r="BZ217" s="95"/>
      <c r="CA217" s="95"/>
      <c r="CB217" s="95"/>
      <c r="CC217" s="95"/>
      <c r="CD217" s="98"/>
      <c r="CE217" s="25">
        <f t="shared" si="349"/>
        <v>3.8166666666666669</v>
      </c>
      <c r="CF217" s="25">
        <f t="shared" ref="CF217:CF248" si="350">STDEV(F217:CD217)</f>
        <v>0.96536050465864953</v>
      </c>
    </row>
    <row r="218" spans="2:84" ht="42" x14ac:dyDescent="0.15">
      <c r="B218" s="84" t="s">
        <v>527</v>
      </c>
      <c r="C218" s="86" t="s">
        <v>224</v>
      </c>
      <c r="D218" s="2">
        <v>5</v>
      </c>
      <c r="E218" s="15" t="s">
        <v>1006</v>
      </c>
      <c r="F218" s="95">
        <f>IF($C218 = "neg", (($D218+1) - VLOOKUP($B218,'Results-formatted 060121'!$A:$AJ,(F$3+2),FALSE)), IF($C218 = "pos-neg", (3+VLOOKUP($B218,'Results-formatted 060121'!$A:$AJ,(F$3+2),FALSE)), VLOOKUP($B218,'Results-formatted 060121'!$A:$AJ,(F$3+2),FALSE)))</f>
        <v>3</v>
      </c>
      <c r="G218" s="95">
        <f>IF($C218 = "neg", (($D218+1) - VLOOKUP($B218,'Results-formatted 060121'!$A:$AJ,(G$3+2),FALSE)), IF($C218 = "pos-neg", (3+VLOOKUP($B218,'Results-formatted 060121'!$A:$AJ,(G$3+2),FALSE)), VLOOKUP($B218,'Results-formatted 060121'!$A:$AJ,(G$3+2),FALSE)))</f>
        <v>4</v>
      </c>
      <c r="H218" s="95">
        <f>IF($C218 = "neg", (($D218+1) - VLOOKUP($B218,'Results-formatted 060121'!$A:$AJ,(H$3+2),FALSE)), IF($C218 = "pos-neg", (3+VLOOKUP($B218,'Results-formatted 060121'!$A:$AJ,(H$3+2),FALSE)), VLOOKUP($B218,'Results-formatted 060121'!$A:$AJ,(H$3+2),FALSE)))</f>
        <v>4</v>
      </c>
      <c r="I218" s="95">
        <f>IF($C218 = "neg", (($D218+1) - VLOOKUP($B218,'Results-formatted 060121'!$A:$AJ,(I$3+2),FALSE)), IF($C218 = "pos-neg", (3+VLOOKUP($B218,'Results-formatted 060121'!$A:$AJ,(I$3+2),FALSE)), VLOOKUP($B218,'Results-formatted 060121'!$A:$AJ,(I$3+2),FALSE)))</f>
        <v>4</v>
      </c>
      <c r="J218" s="95">
        <f>IF($C218 = "neg", (($D218+1) - VLOOKUP($B218,'Results-formatted 060121'!$A:$AJ,(J$3+2),FALSE)), IF($C218 = "pos-neg", (3+VLOOKUP($B218,'Results-formatted 060121'!$A:$AJ,(J$3+2),FALSE)), VLOOKUP($B218,'Results-formatted 060121'!$A:$AJ,(J$3+2),FALSE)))</f>
        <v>3</v>
      </c>
      <c r="K218" s="95">
        <f>IF($C218 = "neg", (($D218+1) - VLOOKUP($B218,'Results-formatted 060121'!$A:$AJ,(K$3+2),FALSE)), IF($C218 = "pos-neg", (3+VLOOKUP($B218,'Results-formatted 060121'!$A:$AJ,(K$3+2),FALSE)), VLOOKUP($B218,'Results-formatted 060121'!$A:$AJ,(K$3+2),FALSE)))</f>
        <v>5</v>
      </c>
      <c r="L218" s="95">
        <f>IF($C218 = "neg", (($D218+1) - VLOOKUP($B218,'Results-formatted 060121'!$A:$AJ,(L$3+2),FALSE)), IF($C218 = "pos-neg", (3+VLOOKUP($B218,'Results-formatted 060121'!$A:$AJ,(L$3+2),FALSE)), VLOOKUP($B218,'Results-formatted 060121'!$A:$AJ,(L$3+2),FALSE)))</f>
        <v>4</v>
      </c>
      <c r="M218" s="95">
        <f>IF($C218 = "neg", (($D218+1) - VLOOKUP($B218,'Results-formatted 060121'!$A:$AJ,(M$3+2),FALSE)), IF($C218 = "pos-neg", (3+VLOOKUP($B218,'Results-formatted 060121'!$A:$AJ,(M$3+2),FALSE)), VLOOKUP($B218,'Results-formatted 060121'!$A:$AJ,(M$3+2),FALSE)))</f>
        <v>5</v>
      </c>
      <c r="N218" s="95">
        <f>IF($C218 = "neg", (($D218+1) - VLOOKUP($B218,'Results-formatted 060121'!$A:$AJ,(N$3+2),FALSE)), IF($C218 = "pos-neg", (3+VLOOKUP($B218,'Results-formatted 060121'!$A:$AJ,(N$3+2),FALSE)), VLOOKUP($B218,'Results-formatted 060121'!$A:$AJ,(N$3+2),FALSE)))</f>
        <v>4</v>
      </c>
      <c r="O218" s="95">
        <f>IF($C218 = "neg", (($D218+1) - VLOOKUP($B218,'Results-formatted 060121'!$A:$AJ,(O$3+2),FALSE)), IF($C218 = "pos-neg", (3+VLOOKUP($B218,'Results-formatted 060121'!$A:$AJ,(O$3+2),FALSE)), VLOOKUP($B218,'Results-formatted 060121'!$A:$AJ,(O$3+2),FALSE)))</f>
        <v>5</v>
      </c>
      <c r="P218" s="95">
        <f>IF($C218 = "neg", (($D218+1) - VLOOKUP($B218,'Results-formatted 060121'!$A:$AJ,(P$3+2),FALSE)), IF($C218 = "pos-neg", (3+VLOOKUP($B218,'Results-formatted 060121'!$A:$AJ,(P$3+2),FALSE)), VLOOKUP($B218,'Results-formatted 060121'!$A:$AJ,(P$3+2),FALSE)))</f>
        <v>4</v>
      </c>
      <c r="Q218" s="95">
        <f>IF($C218 = "neg", (($D218+1) - VLOOKUP($B218,'Results-formatted 060121'!$A:$AJ,(Q$3+2),FALSE)), IF($C218 = "pos-neg", (3+VLOOKUP($B218,'Results-formatted 060121'!$A:$AJ,(Q$3+2),FALSE)), VLOOKUP($B218,'Results-formatted 060121'!$A:$AJ,(Q$3+2),FALSE)))</f>
        <v>5</v>
      </c>
      <c r="R218" s="95">
        <f>IF($C218 = "neg", (($D218+1) - VLOOKUP($B218,'Results-formatted 060121'!$A:$AJ,(R$3+2),FALSE)), IF($C218 = "pos-neg", (3+VLOOKUP($B218,'Results-formatted 060121'!$A:$AJ,(R$3+2),FALSE)), VLOOKUP($B218,'Results-formatted 060121'!$A:$AJ,(R$3+2),FALSE)))</f>
        <v>4</v>
      </c>
      <c r="S218" s="95">
        <f>IF($C218 = "neg", (($D218+1) - VLOOKUP($B218,'Results-formatted 060121'!$A:$AJ,(S$3+2),FALSE)), IF($C218 = "pos-neg", (3+VLOOKUP($B218,'Results-formatted 060121'!$A:$AJ,(S$3+2),FALSE)), VLOOKUP($B218,'Results-formatted 060121'!$A:$AJ,(S$3+2),FALSE)))</f>
        <v>4</v>
      </c>
      <c r="T218" s="95">
        <f>IF($C218 = "neg", (($D218+1) - VLOOKUP($B218,'Results-formatted 060121'!$A:$AJ,(T$3+2),FALSE)), IF($C218 = "pos-neg", (3+VLOOKUP($B218,'Results-formatted 060121'!$A:$AJ,(T$3+2),FALSE)), VLOOKUP($B218,'Results-formatted 060121'!$A:$AJ,(T$3+2),FALSE)))</f>
        <v>5</v>
      </c>
      <c r="U218" s="95">
        <f>IF($C218 = "neg", (($D218+1) - VLOOKUP($B218,'Results-formatted 060121'!$A:$AJ,(U$3+2),FALSE)), IF($C218 = "pos-neg", (3+VLOOKUP($B218,'Results-formatted 060121'!$A:$AJ,(U$3+2),FALSE)), VLOOKUP($B218,'Results-formatted 060121'!$A:$AJ,(U$3+2),FALSE)))</f>
        <v>5</v>
      </c>
      <c r="V218" s="95">
        <f>IF($C218 = "neg", (($D218+1) - VLOOKUP($B218,'Results-formatted 060121'!$A:$AJ,(V$3+2),FALSE)), IF($C218 = "pos-neg", (3+VLOOKUP($B218,'Results-formatted 060121'!$A:$AJ,(V$3+2),FALSE)), VLOOKUP($B218,'Results-formatted 060121'!$A:$AJ,(V$3+2),FALSE)))</f>
        <v>3</v>
      </c>
      <c r="W218" s="95">
        <f>IF($C218 = "neg", (($D218+1) - VLOOKUP($B218,'Results-formatted 060121'!$A:$AJ,(W$3+2),FALSE)), IF($C218 = "pos-neg", (3+VLOOKUP($B218,'Results-formatted 060121'!$A:$AJ,(W$3+2),FALSE)), VLOOKUP($B218,'Results-formatted 060121'!$A:$AJ,(W$3+2),FALSE)))</f>
        <v>3</v>
      </c>
      <c r="X218" s="95">
        <f>IF($C218 = "neg", (($D218+1) - VLOOKUP($B218,'Results-formatted 060121'!$A:$AJ,(X$3+2),FALSE)), IF($C218 = "pos-neg", (3+VLOOKUP($B218,'Results-formatted 060121'!$A:$AJ,(X$3+2),FALSE)), VLOOKUP($B218,'Results-formatted 060121'!$A:$AJ,(X$3+2),FALSE)))</f>
        <v>4</v>
      </c>
      <c r="Y218" s="95">
        <f>IF($C218 = "neg", (($D218+1) - VLOOKUP($B218,'Results-formatted 060121'!$A:$AJ,(Y$3+2),FALSE)), IF($C218 = "pos-neg", (3+VLOOKUP($B218,'Results-formatted 060121'!$A:$AJ,(Y$3+2),FALSE)), VLOOKUP($B218,'Results-formatted 060121'!$A:$AJ,(Y$3+2),FALSE)))</f>
        <v>4</v>
      </c>
      <c r="Z218" s="95">
        <f>IF($C218 = "neg", (($D218+1) - VLOOKUP($B218,'Results-formatted 060121'!$A:$AJ,(Z$3+2),FALSE)), IF($C218 = "pos-neg", (3+VLOOKUP($B218,'Results-formatted 060121'!$A:$AJ,(Z$3+2),FALSE)), VLOOKUP($B218,'Results-formatted 060121'!$A:$AJ,(Z$3+2),FALSE)))</f>
        <v>3</v>
      </c>
      <c r="AA218" s="95">
        <f>IF($C218 = "neg", (($D218+1) - VLOOKUP($B218,'Results-formatted 060121'!$A:$AJ,(AA$3+2),FALSE)), IF($C218 = "pos-neg", (3+VLOOKUP($B218,'Results-formatted 060121'!$A:$AJ,(AA$3+2),FALSE)), VLOOKUP($B218,'Results-formatted 060121'!$A:$AJ,(AA$3+2),FALSE)))</f>
        <v>4</v>
      </c>
      <c r="AB218" s="95">
        <f>IF($C218 = "neg", (($D218+1) - VLOOKUP($B218,'Results-formatted 060121'!$A:$AJ,(AB$3+2),FALSE)), IF($C218 = "pos-neg", (3+VLOOKUP($B218,'Results-formatted 060121'!$A:$AJ,(AB$3+2),FALSE)), VLOOKUP($B218,'Results-formatted 060121'!$A:$AJ,(AB$3+2),FALSE)))</f>
        <v>2</v>
      </c>
      <c r="AC218" s="95">
        <f>IF($C218 = "neg", (($D218+1) - VLOOKUP($B218,'Results-formatted 060121'!$A:$AJ,(AC$3+2),FALSE)), IF($C218 = "pos-neg", (3+VLOOKUP($B218,'Results-formatted 060121'!$A:$AJ,(AC$3+2),FALSE)), VLOOKUP($B218,'Results-formatted 060121'!$A:$AJ,(AC$3+2),FALSE)))</f>
        <v>2</v>
      </c>
      <c r="AD218" s="95">
        <f>IF($C218 = "neg", (($D218+1) - VLOOKUP($B218,'Results-formatted 060121'!$A:$AJ,(AD$3+2),FALSE)), IF($C218 = "pos-neg", (3+VLOOKUP($B218,'Results-formatted 060121'!$A:$AJ,(AD$3+2),FALSE)), VLOOKUP($B218,'Results-formatted 060121'!$A:$AJ,(AD$3+2),FALSE)))</f>
        <v>4</v>
      </c>
      <c r="AE218" s="95">
        <f>IF($C218 = "neg", (($D218+1) - VLOOKUP($B218,'Results-formatted 060121'!$A:$AJ,(AE$3+2),FALSE)), IF($C218 = "pos-neg", (3+VLOOKUP($B218,'Results-formatted 060121'!$A:$AJ,(AE$3+2),FALSE)), VLOOKUP($B218,'Results-formatted 060121'!$A:$AJ,(AE$3+2),FALSE)))</f>
        <v>5</v>
      </c>
      <c r="AF218" s="95">
        <f>IF($C218 = "neg", (($D218+1) - VLOOKUP($B218,'Results-formatted 060121'!$A:$AJ,(AF$3+2),FALSE)), IF($C218 = "pos-neg", (3+VLOOKUP($B218,'Results-formatted 060121'!$A:$AJ,(AF$3+2),FALSE)), VLOOKUP($B218,'Results-formatted 060121'!$A:$AJ,(AF$3+2),FALSE)))</f>
        <v>4</v>
      </c>
      <c r="AG218" s="95">
        <f>IF($C218 = "neg", (($D218+1) - VLOOKUP($B218,'Results-formatted 060121'!$A:$AJ,(AG$3+2),FALSE)), IF($C218 = "pos-neg", (3+VLOOKUP($B218,'Results-formatted 060121'!$A:$AJ,(AG$3+2),FALSE)), VLOOKUP($B218,'Results-formatted 060121'!$A:$AJ,(AG$3+2),FALSE)))</f>
        <v>5</v>
      </c>
      <c r="AH218" s="95">
        <f>IF($C218 = "neg", (($D218+1) - VLOOKUP($B218,'Results-formatted 060121'!$A:$AJ,(AH$3+2),FALSE)), IF($C218 = "pos-neg", (3+VLOOKUP($B218,'Results-formatted 060121'!$A:$AJ,(AH$3+2),FALSE)), VLOOKUP($B218,'Results-formatted 060121'!$A:$AJ,(AH$3+2),FALSE)))</f>
        <v>4</v>
      </c>
      <c r="AI218" s="95">
        <f>IF($C218 = "neg", (($D218+1) - VLOOKUP($B218,'Results-formatted 060121'!$A:$AJ,(AI$3+2),FALSE)), IF($C218 = "pos-neg", (3+VLOOKUP($B218,'Results-formatted 060121'!$A:$AJ,(AI$3+2),FALSE)), VLOOKUP($B218,'Results-formatted 060121'!$A:$AJ,(AI$3+2),FALSE)))</f>
        <v>4</v>
      </c>
      <c r="AJ218" s="95">
        <f>IF($C218 = "neg", (($D218+1) - VLOOKUP($B218,'Results-formatted 060121'!$A:$AJ,(AJ$3+2),FALSE)), IF($C218 = "pos-neg", (3+VLOOKUP($B218,'Results-formatted 060121'!$A:$AJ,(AJ$3+2),FALSE)), VLOOKUP($B218,'Results-formatted 060121'!$A:$AJ,(AJ$3+2),FALSE)))</f>
        <v>5</v>
      </c>
      <c r="AK218" s="95">
        <f>IF($C218 = "neg", (($D218+1) - VLOOKUP($B218,'Results-formatted 060121'!$A:$AJ,(AK$3+2),FALSE)), IF($C218 = "pos-neg", (3+VLOOKUP($B218,'Results-formatted 060121'!$A:$AJ,(AK$3+2),FALSE)), VLOOKUP($B218,'Results-formatted 060121'!$A:$AJ,(AK$3+2),FALSE)))</f>
        <v>4</v>
      </c>
      <c r="AL218" s="95">
        <f>IF($C218 = "neg", (($D218+1) - VLOOKUP($B218,'Results-formatted 060121'!$A:$AJ,(AL$3+2),FALSE)), IF($C218 = "pos-neg", (3+VLOOKUP($B218,'Results-formatted 060121'!$A:$AJ,(AL$3+2),FALSE)), VLOOKUP($B218,'Results-formatted 060121'!$A:$AJ,(AL$3+2),FALSE)))</f>
        <v>4</v>
      </c>
      <c r="AM218" s="95">
        <f>IF($C218 = "neg", (($D218+1) - VLOOKUP($B218,'Results-formatted 060121'!$A:AJ,(AM$3+2),FALSE)), IF($C218 = "pos-neg", (3+VLOOKUP($B218,'Results-formatted 060121'!$A:AJ,(AM$3+2),FALSE)), VLOOKUP($B218,'Results-formatted 060121'!$A:AJ,(AM$3+2),FALSE)))</f>
        <v>5</v>
      </c>
      <c r="AN218" s="95">
        <f>IF($C218 = "neg", (($D218+1) - VLOOKUP($B218,'Results-formatted 060121'!$A:AK,(AN$3+2),FALSE)), IF($C218 = "pos-neg", (3+VLOOKUP($B218,'Results-formatted 060121'!$A:AK,(AN$3+2),FALSE)), VLOOKUP($B218,'Results-formatted 060121'!$A:AK,(AN$3+2),FALSE)))</f>
        <v>4</v>
      </c>
      <c r="AO218" s="95">
        <f>IF($C218 = "neg", (($D218+1) - VLOOKUP($B218,'Results-formatted 060121'!$A:AL,(AO$3+2),FALSE)), IF($C218 = "pos-neg", (3+VLOOKUP($B218,'Results-formatted 060121'!$A:AL,(AO$3+2),FALSE)), VLOOKUP($B218,'Results-formatted 060121'!$A:AL,(AO$3+2),FALSE)))</f>
        <v>4</v>
      </c>
      <c r="AP218" s="95">
        <f>IF($C218 = "neg", (($D218+1) - VLOOKUP($B218,'Results-formatted 060121'!$A:AM,(AP$3+2),FALSE)), IF($C218 = "pos-neg", (3+VLOOKUP($B218,'Results-formatted 060121'!$A:AM,(AP$3+2),FALSE)), VLOOKUP($B218,'Results-formatted 060121'!$A:AM,(AP$3+2),FALSE)))</f>
        <v>4</v>
      </c>
      <c r="AQ218" s="95">
        <f>IF($C218 = "neg", (($D218+1) - VLOOKUP($B218,'Results-formatted 060121'!$A:AN,(AQ$3+2),FALSE)), IF($C218 = "pos-neg", (3+VLOOKUP($B218,'Results-formatted 060121'!$A:AN,(AQ$3+2),FALSE)), VLOOKUP($B218,'Results-formatted 060121'!$A:AN,(AQ$3+2),FALSE)))</f>
        <v>4</v>
      </c>
      <c r="AR218" s="95">
        <f>IF($C218 = "neg", (($D218+1) - VLOOKUP($B218,'Results-formatted 060121'!$A:AO,(AR$3+2),FALSE)), IF($C218 = "pos-neg", (3+VLOOKUP($B218,'Results-formatted 060121'!$A:AO,(AR$3+2),FALSE)), VLOOKUP($B218,'Results-formatted 060121'!$A:AO,(AR$3+2),FALSE)))</f>
        <v>5</v>
      </c>
      <c r="AS218" s="95">
        <f>IF($C218 = "neg", (($D218+1) - VLOOKUP($B218,'Results-formatted 060121'!$A:AP,(AS$3+2),FALSE)), IF($C218 = "pos-neg", (3+VLOOKUP($B218,'Results-formatted 060121'!$A:AP,(AS$3+2),FALSE)), VLOOKUP($B218,'Results-formatted 060121'!$A:AP,(AS$3+2),FALSE)))</f>
        <v>4</v>
      </c>
      <c r="AT218" s="95">
        <f>IF($C218 = "neg", (($D218+1) - VLOOKUP($B218,'Results-formatted 060121'!$A:AQ,(AT$3+2),FALSE)), IF($C218 = "pos-neg", (3+VLOOKUP($B218,'Results-formatted 060121'!$A:AQ,(AT$3+2),FALSE)), VLOOKUP($B218,'Results-formatted 060121'!$A:AQ,(AT$3+2),FALSE)))</f>
        <v>5</v>
      </c>
      <c r="AU218" s="95">
        <f>IF($C218 = "neg", (($D218+1) - VLOOKUP($B218,'Results-formatted 060121'!$A:AR,(AU$3+2),FALSE)), IF($C218 = "pos-neg", (3+VLOOKUP($B218,'Results-formatted 060121'!$A:AR,(AU$3+2),FALSE)), VLOOKUP($B218,'Results-formatted 060121'!$A:AR,(AU$3+2),FALSE)))</f>
        <v>4</v>
      </c>
      <c r="AV218" s="95">
        <f>IF($C218 = "neg", (($D218+1) - VLOOKUP($B218,'Results-formatted 060121'!$A:AS,(AV$3+2),FALSE)), IF($C218 = "pos-neg", (3+VLOOKUP($B218,'Results-formatted 060121'!$A:AS,(AV$3+2),FALSE)), VLOOKUP($B218,'Results-formatted 060121'!$A:AS,(AV$3+2),FALSE)))</f>
        <v>4</v>
      </c>
      <c r="AW218" s="95">
        <f>IF($C218 = "neg", (($D218+1) - VLOOKUP($B218,'Results-formatted 060121'!$A:AT,(AW$3+2),FALSE)), IF($C218 = "pos-neg", (3+VLOOKUP($B218,'Results-formatted 060121'!$A:AT,(AW$3+2),FALSE)), VLOOKUP($B218,'Results-formatted 060121'!$A:AT,(AW$3+2),FALSE)))</f>
        <v>4</v>
      </c>
      <c r="AX218" s="95">
        <f>IF($C218 = "neg", (($D218+1) - VLOOKUP($B218,'Results-formatted 060121'!$A:AU,(AX$3+2),FALSE)), IF($C218 = "pos-neg", (3+VLOOKUP($B218,'Results-formatted 060121'!$A:AU,(AX$3+2),FALSE)), VLOOKUP($B218,'Results-formatted 060121'!$A:AU,(AX$3+2),FALSE)))</f>
        <v>2</v>
      </c>
      <c r="AY218" s="95">
        <f>IF($C218 = "neg", (($D218+1) - VLOOKUP($B218,'Results-formatted 060121'!$A:AV,(AY$3+2),FALSE)), IF($C218 = "pos-neg", (3+VLOOKUP($B218,'Results-formatted 060121'!$A:AV,(AY$3+2),FALSE)), VLOOKUP($B218,'Results-formatted 060121'!$A:AV,(AY$3+2),FALSE)))</f>
        <v>4</v>
      </c>
      <c r="AZ218" s="95">
        <f>IF($C218 = "neg", (($D218+1) - VLOOKUP($B218,'Results-formatted 060121'!$A:AW,(AZ$3+2),FALSE)), IF($C218 = "pos-neg", (3+VLOOKUP($B218,'Results-formatted 060121'!$A:AW,(AZ$3+2),FALSE)), VLOOKUP($B218,'Results-formatted 060121'!$A:AW,(AZ$3+2),FALSE)))</f>
        <v>5</v>
      </c>
      <c r="BA218" s="95">
        <f>IF($C218 = "neg", (($D218+1) - VLOOKUP($B218,'Results-formatted 060121'!$A:AX,(BA$3+2),FALSE)), IF($C218 = "pos-neg", (3+VLOOKUP($B218,'Results-formatted 060121'!$A:AX,(BA$3+2),FALSE)), VLOOKUP($B218,'Results-formatted 060121'!$A:AX,(BA$3+2),FALSE)))</f>
        <v>4</v>
      </c>
      <c r="BB218" s="95">
        <f>IF($C218 = "neg", (($D218+1) - VLOOKUP($B218,'Results-formatted 060121'!$A:AY,(BB$3+2),FALSE)), IF($C218 = "pos-neg", (3+VLOOKUP($B218,'Results-formatted 060121'!$A:AY,(BB$3+2),FALSE)), VLOOKUP($B218,'Results-formatted 060121'!$A:AY,(BB$3+2),FALSE)))</f>
        <v>5</v>
      </c>
      <c r="BC218" s="95">
        <f>IF($C218 = "neg", (($D218+1) - VLOOKUP($B218,'Results-formatted 060121'!$A:AZ,(BC$3+2),FALSE)), IF($C218 = "pos-neg", (3+VLOOKUP($B218,'Results-formatted 060121'!$A:AZ,(BC$3+2),FALSE)), VLOOKUP($B218,'Results-formatted 060121'!$A:AZ,(BC$3+2),FALSE)))</f>
        <v>3</v>
      </c>
      <c r="BD218" s="95">
        <f>IF($C218 = "neg", (($D218+1) - VLOOKUP($B218,'Results-formatted 060121'!$A:BA,(BD$3+2),FALSE)), IF($C218 = "pos-neg", (3+VLOOKUP($B218,'Results-formatted 060121'!$A:BA,(BD$3+2),FALSE)), VLOOKUP($B218,'Results-formatted 060121'!$A:BA,(BD$3+2),FALSE)))</f>
        <v>4</v>
      </c>
      <c r="BE218" s="95">
        <f>IF($C218 = "neg", (($D218+1) - VLOOKUP($B218,'Results-formatted 060121'!$A:BB,(BE$3+2),FALSE)), IF($C218 = "pos-neg", (3+VLOOKUP($B218,'Results-formatted 060121'!$A:BB,(BE$3+2),FALSE)), VLOOKUP($B218,'Results-formatted 060121'!$A:BB,(BE$3+2),FALSE)))</f>
        <v>4</v>
      </c>
      <c r="BF218" s="95">
        <f>IF($C218 = "neg", (($D218+1) - VLOOKUP($B218,'Results-formatted 060121'!$A:BC,(BF$3+2),FALSE)), IF($C218 = "pos-neg", (3+VLOOKUP($B218,'Results-formatted 060121'!$A:BC,(BF$3+2),FALSE)), VLOOKUP($B218,'Results-formatted 060121'!$A:BC,(BF$3+2),FALSE)))</f>
        <v>4</v>
      </c>
      <c r="BG218" s="95">
        <f>IF($C218 = "neg", (($D218+1) - VLOOKUP($B218,'Results-formatted 060121'!$A:BD,(BG$3+2),FALSE)), IF($C218 = "pos-neg", (3+VLOOKUP($B218,'Results-formatted 060121'!$A:BD,(BG$3+2),FALSE)), VLOOKUP($B218,'Results-formatted 060121'!$A:BD,(BG$3+2),FALSE)))</f>
        <v>3</v>
      </c>
      <c r="BH218" s="95">
        <f>IF($C218 = "neg", (($D218+1) - VLOOKUP($B218,'Results-formatted 060121'!$A:BE,(BH$3+2),FALSE)), IF($C218 = "pos-neg", (3+VLOOKUP($B218,'Results-formatted 060121'!$A:BE,(BH$3+2),FALSE)), VLOOKUP($B218,'Results-formatted 060121'!$A:BE,(BH$3+2),FALSE)))</f>
        <v>3</v>
      </c>
      <c r="BI218" s="95">
        <f>IF($C218 = "neg", (($D218+1) - VLOOKUP($B218,'Results-formatted 060121'!$A:BF,(BI$3+2),FALSE)), IF($C218 = "pos-neg", (3+VLOOKUP($B218,'Results-formatted 060121'!$A:BF,(BI$3+2),FALSE)), VLOOKUP($B218,'Results-formatted 060121'!$A:BF,(BI$3+2),FALSE)))</f>
        <v>4</v>
      </c>
      <c r="BJ218" s="95">
        <f>IF($C218 = "neg", (($D218+1) - VLOOKUP($B218,'Results-formatted 060121'!$A:BG,(BJ$3+2),FALSE)), IF($C218 = "pos-neg", (3+VLOOKUP($B218,'Results-formatted 060121'!$A:BG,(BJ$3+2),FALSE)), VLOOKUP($B218,'Results-formatted 060121'!$A:BG,(BJ$3+2),FALSE)))</f>
        <v>5</v>
      </c>
      <c r="BK218" s="95">
        <f>IF($C218 = "neg", (($D218+1) - VLOOKUP($B218,'Results-formatted 060121'!$A:BH,(BK$3+2),FALSE)), IF($C218 = "pos-neg", (3+VLOOKUP($B218,'Results-formatted 060121'!$A:BH,(BK$3+2),FALSE)), VLOOKUP($B218,'Results-formatted 060121'!$A:BH,(BK$3+2),FALSE)))</f>
        <v>4</v>
      </c>
      <c r="BL218" s="95">
        <f>IF($C218 = "neg", (($D218+1) - VLOOKUP($B218,'Results-formatted 060121'!$A:BI,(BL$3+2),FALSE)), IF($C218 = "pos-neg", (3+VLOOKUP($B218,'Results-formatted 060121'!$A:BI,(BL$3+2),FALSE)), VLOOKUP($B218,'Results-formatted 060121'!$A:BI,(BL$3+2),FALSE)))</f>
        <v>4</v>
      </c>
      <c r="BM218" s="95">
        <f>IF($C218 = "neg", (($D218+1) - VLOOKUP($B218,'Results-formatted 060121'!$A:BJ,(BM$3+2),FALSE)), IF($C218 = "pos-neg", (3+VLOOKUP($B218,'Results-formatted 060121'!$A:BJ,(BM$3+2),FALSE)), VLOOKUP($B218,'Results-formatted 060121'!$A:BJ,(BM$3+2),FALSE)))</f>
        <v>4</v>
      </c>
      <c r="BN218" s="95"/>
      <c r="BO218" s="95"/>
      <c r="BP218" s="95"/>
      <c r="BQ218" s="95"/>
      <c r="BR218" s="95"/>
      <c r="BS218" s="95"/>
      <c r="BT218" s="95"/>
      <c r="BU218" s="95"/>
      <c r="BV218" s="95"/>
      <c r="BW218" s="95"/>
      <c r="BX218" s="95"/>
      <c r="BY218" s="95"/>
      <c r="BZ218" s="95"/>
      <c r="CA218" s="95"/>
      <c r="CB218" s="95"/>
      <c r="CC218" s="95"/>
      <c r="CD218" s="98"/>
      <c r="CE218" s="25">
        <f t="shared" si="349"/>
        <v>4.0166666666666666</v>
      </c>
      <c r="CF218" s="25">
        <f t="shared" si="350"/>
        <v>0.77002457954752646</v>
      </c>
    </row>
    <row r="219" spans="2:84" ht="42" x14ac:dyDescent="0.15">
      <c r="B219" s="84" t="s">
        <v>528</v>
      </c>
      <c r="C219" s="86" t="s">
        <v>224</v>
      </c>
      <c r="D219" s="2">
        <v>5</v>
      </c>
      <c r="E219" s="15" t="s">
        <v>1007</v>
      </c>
      <c r="F219" s="95">
        <f>IF($C219 = "neg", (($D219+1) - VLOOKUP($B219,'Results-formatted 060121'!$A:$AJ,(F$3+2),FALSE)), IF($C219 = "pos-neg", (3+VLOOKUP($B219,'Results-formatted 060121'!$A:$AJ,(F$3+2),FALSE)), VLOOKUP($B219,'Results-formatted 060121'!$A:$AJ,(F$3+2),FALSE)))</f>
        <v>3</v>
      </c>
      <c r="G219" s="95">
        <f>IF($C219 = "neg", (($D219+1) - VLOOKUP($B219,'Results-formatted 060121'!$A:$AJ,(G$3+2),FALSE)), IF($C219 = "pos-neg", (3+VLOOKUP($B219,'Results-formatted 060121'!$A:$AJ,(G$3+2),FALSE)), VLOOKUP($B219,'Results-formatted 060121'!$A:$AJ,(G$3+2),FALSE)))</f>
        <v>4</v>
      </c>
      <c r="H219" s="95">
        <f>IF($C219 = "neg", (($D219+1) - VLOOKUP($B219,'Results-formatted 060121'!$A:$AJ,(H$3+2),FALSE)), IF($C219 = "pos-neg", (3+VLOOKUP($B219,'Results-formatted 060121'!$A:$AJ,(H$3+2),FALSE)), VLOOKUP($B219,'Results-formatted 060121'!$A:$AJ,(H$3+2),FALSE)))</f>
        <v>3</v>
      </c>
      <c r="I219" s="95">
        <f>IF($C219 = "neg", (($D219+1) - VLOOKUP($B219,'Results-formatted 060121'!$A:$AJ,(I$3+2),FALSE)), IF($C219 = "pos-neg", (3+VLOOKUP($B219,'Results-formatted 060121'!$A:$AJ,(I$3+2),FALSE)), VLOOKUP($B219,'Results-formatted 060121'!$A:$AJ,(I$3+2),FALSE)))</f>
        <v>4</v>
      </c>
      <c r="J219" s="95">
        <f>IF($C219 = "neg", (($D219+1) - VLOOKUP($B219,'Results-formatted 060121'!$A:$AJ,(J$3+2),FALSE)), IF($C219 = "pos-neg", (3+VLOOKUP($B219,'Results-formatted 060121'!$A:$AJ,(J$3+2),FALSE)), VLOOKUP($B219,'Results-formatted 060121'!$A:$AJ,(J$3+2),FALSE)))</f>
        <v>3</v>
      </c>
      <c r="K219" s="95">
        <f>IF($C219 = "neg", (($D219+1) - VLOOKUP($B219,'Results-formatted 060121'!$A:$AJ,(K$3+2),FALSE)), IF($C219 = "pos-neg", (3+VLOOKUP($B219,'Results-formatted 060121'!$A:$AJ,(K$3+2),FALSE)), VLOOKUP($B219,'Results-formatted 060121'!$A:$AJ,(K$3+2),FALSE)))</f>
        <v>5</v>
      </c>
      <c r="L219" s="95">
        <f>IF($C219 = "neg", (($D219+1) - VLOOKUP($B219,'Results-formatted 060121'!$A:$AJ,(L$3+2),FALSE)), IF($C219 = "pos-neg", (3+VLOOKUP($B219,'Results-formatted 060121'!$A:$AJ,(L$3+2),FALSE)), VLOOKUP($B219,'Results-formatted 060121'!$A:$AJ,(L$3+2),FALSE)))</f>
        <v>4</v>
      </c>
      <c r="M219" s="95">
        <f>IF($C219 = "neg", (($D219+1) - VLOOKUP($B219,'Results-formatted 060121'!$A:$AJ,(M$3+2),FALSE)), IF($C219 = "pos-neg", (3+VLOOKUP($B219,'Results-formatted 060121'!$A:$AJ,(M$3+2),FALSE)), VLOOKUP($B219,'Results-formatted 060121'!$A:$AJ,(M$3+2),FALSE)))</f>
        <v>3</v>
      </c>
      <c r="N219" s="95">
        <f>IF($C219 = "neg", (($D219+1) - VLOOKUP($B219,'Results-formatted 060121'!$A:$AJ,(N$3+2),FALSE)), IF($C219 = "pos-neg", (3+VLOOKUP($B219,'Results-formatted 060121'!$A:$AJ,(N$3+2),FALSE)), VLOOKUP($B219,'Results-formatted 060121'!$A:$AJ,(N$3+2),FALSE)))</f>
        <v>3</v>
      </c>
      <c r="O219" s="95">
        <f>IF($C219 = "neg", (($D219+1) - VLOOKUP($B219,'Results-formatted 060121'!$A:$AJ,(O$3+2),FALSE)), IF($C219 = "pos-neg", (3+VLOOKUP($B219,'Results-formatted 060121'!$A:$AJ,(O$3+2),FALSE)), VLOOKUP($B219,'Results-formatted 060121'!$A:$AJ,(O$3+2),FALSE)))</f>
        <v>5</v>
      </c>
      <c r="P219" s="95">
        <f>IF($C219 = "neg", (($D219+1) - VLOOKUP($B219,'Results-formatted 060121'!$A:$AJ,(P$3+2),FALSE)), IF($C219 = "pos-neg", (3+VLOOKUP($B219,'Results-formatted 060121'!$A:$AJ,(P$3+2),FALSE)), VLOOKUP($B219,'Results-formatted 060121'!$A:$AJ,(P$3+2),FALSE)))</f>
        <v>3</v>
      </c>
      <c r="Q219" s="95">
        <f>IF($C219 = "neg", (($D219+1) - VLOOKUP($B219,'Results-formatted 060121'!$A:$AJ,(Q$3+2),FALSE)), IF($C219 = "pos-neg", (3+VLOOKUP($B219,'Results-formatted 060121'!$A:$AJ,(Q$3+2),FALSE)), VLOOKUP($B219,'Results-formatted 060121'!$A:$AJ,(Q$3+2),FALSE)))</f>
        <v>5</v>
      </c>
      <c r="R219" s="95">
        <f>IF($C219 = "neg", (($D219+1) - VLOOKUP($B219,'Results-formatted 060121'!$A:$AJ,(R$3+2),FALSE)), IF($C219 = "pos-neg", (3+VLOOKUP($B219,'Results-formatted 060121'!$A:$AJ,(R$3+2),FALSE)), VLOOKUP($B219,'Results-formatted 060121'!$A:$AJ,(R$3+2),FALSE)))</f>
        <v>4</v>
      </c>
      <c r="S219" s="95">
        <f>IF($C219 = "neg", (($D219+1) - VLOOKUP($B219,'Results-formatted 060121'!$A:$AJ,(S$3+2),FALSE)), IF($C219 = "pos-neg", (3+VLOOKUP($B219,'Results-formatted 060121'!$A:$AJ,(S$3+2),FALSE)), VLOOKUP($B219,'Results-formatted 060121'!$A:$AJ,(S$3+2),FALSE)))</f>
        <v>4</v>
      </c>
      <c r="T219" s="95">
        <f>IF($C219 = "neg", (($D219+1) - VLOOKUP($B219,'Results-formatted 060121'!$A:$AJ,(T$3+2),FALSE)), IF($C219 = "pos-neg", (3+VLOOKUP($B219,'Results-formatted 060121'!$A:$AJ,(T$3+2),FALSE)), VLOOKUP($B219,'Results-formatted 060121'!$A:$AJ,(T$3+2),FALSE)))</f>
        <v>5</v>
      </c>
      <c r="U219" s="95">
        <f>IF($C219 = "neg", (($D219+1) - VLOOKUP($B219,'Results-formatted 060121'!$A:$AJ,(U$3+2),FALSE)), IF($C219 = "pos-neg", (3+VLOOKUP($B219,'Results-formatted 060121'!$A:$AJ,(U$3+2),FALSE)), VLOOKUP($B219,'Results-formatted 060121'!$A:$AJ,(U$3+2),FALSE)))</f>
        <v>5</v>
      </c>
      <c r="V219" s="95">
        <f>IF($C219 = "neg", (($D219+1) - VLOOKUP($B219,'Results-formatted 060121'!$A:$AJ,(V$3+2),FALSE)), IF($C219 = "pos-neg", (3+VLOOKUP($B219,'Results-formatted 060121'!$A:$AJ,(V$3+2),FALSE)), VLOOKUP($B219,'Results-formatted 060121'!$A:$AJ,(V$3+2),FALSE)))</f>
        <v>3</v>
      </c>
      <c r="W219" s="95">
        <f>IF($C219 = "neg", (($D219+1) - VLOOKUP($B219,'Results-formatted 060121'!$A:$AJ,(W$3+2),FALSE)), IF($C219 = "pos-neg", (3+VLOOKUP($B219,'Results-formatted 060121'!$A:$AJ,(W$3+2),FALSE)), VLOOKUP($B219,'Results-formatted 060121'!$A:$AJ,(W$3+2),FALSE)))</f>
        <v>3</v>
      </c>
      <c r="X219" s="95">
        <f>IF($C219 = "neg", (($D219+1) - VLOOKUP($B219,'Results-formatted 060121'!$A:$AJ,(X$3+2),FALSE)), IF($C219 = "pos-neg", (3+VLOOKUP($B219,'Results-formatted 060121'!$A:$AJ,(X$3+2),FALSE)), VLOOKUP($B219,'Results-formatted 060121'!$A:$AJ,(X$3+2),FALSE)))</f>
        <v>4</v>
      </c>
      <c r="Y219" s="95">
        <f>IF($C219 = "neg", (($D219+1) - VLOOKUP($B219,'Results-formatted 060121'!$A:$AJ,(Y$3+2),FALSE)), IF($C219 = "pos-neg", (3+VLOOKUP($B219,'Results-formatted 060121'!$A:$AJ,(Y$3+2),FALSE)), VLOOKUP($B219,'Results-formatted 060121'!$A:$AJ,(Y$3+2),FALSE)))</f>
        <v>4</v>
      </c>
      <c r="Z219" s="95">
        <f>IF($C219 = "neg", (($D219+1) - VLOOKUP($B219,'Results-formatted 060121'!$A:$AJ,(Z$3+2),FALSE)), IF($C219 = "pos-neg", (3+VLOOKUP($B219,'Results-formatted 060121'!$A:$AJ,(Z$3+2),FALSE)), VLOOKUP($B219,'Results-formatted 060121'!$A:$AJ,(Z$3+2),FALSE)))</f>
        <v>3</v>
      </c>
      <c r="AA219" s="95">
        <f>IF($C219 = "neg", (($D219+1) - VLOOKUP($B219,'Results-formatted 060121'!$A:$AJ,(AA$3+2),FALSE)), IF($C219 = "pos-neg", (3+VLOOKUP($B219,'Results-formatted 060121'!$A:$AJ,(AA$3+2),FALSE)), VLOOKUP($B219,'Results-formatted 060121'!$A:$AJ,(AA$3+2),FALSE)))</f>
        <v>4</v>
      </c>
      <c r="AB219" s="95">
        <f>IF($C219 = "neg", (($D219+1) - VLOOKUP($B219,'Results-formatted 060121'!$A:$AJ,(AB$3+2),FALSE)), IF($C219 = "pos-neg", (3+VLOOKUP($B219,'Results-formatted 060121'!$A:$AJ,(AB$3+2),FALSE)), VLOOKUP($B219,'Results-formatted 060121'!$A:$AJ,(AB$3+2),FALSE)))</f>
        <v>2</v>
      </c>
      <c r="AC219" s="95">
        <f>IF($C219 = "neg", (($D219+1) - VLOOKUP($B219,'Results-formatted 060121'!$A:$AJ,(AC$3+2),FALSE)), IF($C219 = "pos-neg", (3+VLOOKUP($B219,'Results-formatted 060121'!$A:$AJ,(AC$3+2),FALSE)), VLOOKUP($B219,'Results-formatted 060121'!$A:$AJ,(AC$3+2),FALSE)))</f>
        <v>2</v>
      </c>
      <c r="AD219" s="95">
        <f>IF($C219 = "neg", (($D219+1) - VLOOKUP($B219,'Results-formatted 060121'!$A:$AJ,(AD$3+2),FALSE)), IF($C219 = "pos-neg", (3+VLOOKUP($B219,'Results-formatted 060121'!$A:$AJ,(AD$3+2),FALSE)), VLOOKUP($B219,'Results-formatted 060121'!$A:$AJ,(AD$3+2),FALSE)))</f>
        <v>4</v>
      </c>
      <c r="AE219" s="95">
        <f>IF($C219 = "neg", (($D219+1) - VLOOKUP($B219,'Results-formatted 060121'!$A:$AJ,(AE$3+2),FALSE)), IF($C219 = "pos-neg", (3+VLOOKUP($B219,'Results-formatted 060121'!$A:$AJ,(AE$3+2),FALSE)), VLOOKUP($B219,'Results-formatted 060121'!$A:$AJ,(AE$3+2),FALSE)))</f>
        <v>5</v>
      </c>
      <c r="AF219" s="95">
        <f>IF($C219 = "neg", (($D219+1) - VLOOKUP($B219,'Results-formatted 060121'!$A:$AJ,(AF$3+2),FALSE)), IF($C219 = "pos-neg", (3+VLOOKUP($B219,'Results-formatted 060121'!$A:$AJ,(AF$3+2),FALSE)), VLOOKUP($B219,'Results-formatted 060121'!$A:$AJ,(AF$3+2),FALSE)))</f>
        <v>4</v>
      </c>
      <c r="AG219" s="95">
        <f>IF($C219 = "neg", (($D219+1) - VLOOKUP($B219,'Results-formatted 060121'!$A:$AJ,(AG$3+2),FALSE)), IF($C219 = "pos-neg", (3+VLOOKUP($B219,'Results-formatted 060121'!$A:$AJ,(AG$3+2),FALSE)), VLOOKUP($B219,'Results-formatted 060121'!$A:$AJ,(AG$3+2),FALSE)))</f>
        <v>5</v>
      </c>
      <c r="AH219" s="95">
        <f>IF($C219 = "neg", (($D219+1) - VLOOKUP($B219,'Results-formatted 060121'!$A:$AJ,(AH$3+2),FALSE)), IF($C219 = "pos-neg", (3+VLOOKUP($B219,'Results-formatted 060121'!$A:$AJ,(AH$3+2),FALSE)), VLOOKUP($B219,'Results-formatted 060121'!$A:$AJ,(AH$3+2),FALSE)))</f>
        <v>3</v>
      </c>
      <c r="AI219" s="95">
        <f>IF($C219 = "neg", (($D219+1) - VLOOKUP($B219,'Results-formatted 060121'!$A:$AJ,(AI$3+2),FALSE)), IF($C219 = "pos-neg", (3+VLOOKUP($B219,'Results-formatted 060121'!$A:$AJ,(AI$3+2),FALSE)), VLOOKUP($B219,'Results-formatted 060121'!$A:$AJ,(AI$3+2),FALSE)))</f>
        <v>4</v>
      </c>
      <c r="AJ219" s="95">
        <f>IF($C219 = "neg", (($D219+1) - VLOOKUP($B219,'Results-formatted 060121'!$A:$AJ,(AJ$3+2),FALSE)), IF($C219 = "pos-neg", (3+VLOOKUP($B219,'Results-formatted 060121'!$A:$AJ,(AJ$3+2),FALSE)), VLOOKUP($B219,'Results-formatted 060121'!$A:$AJ,(AJ$3+2),FALSE)))</f>
        <v>5</v>
      </c>
      <c r="AK219" s="95">
        <f>IF($C219 = "neg", (($D219+1) - VLOOKUP($B219,'Results-formatted 060121'!$A:$AJ,(AK$3+2),FALSE)), IF($C219 = "pos-neg", (3+VLOOKUP($B219,'Results-formatted 060121'!$A:$AJ,(AK$3+2),FALSE)), VLOOKUP($B219,'Results-formatted 060121'!$A:$AJ,(AK$3+2),FALSE)))</f>
        <v>4</v>
      </c>
      <c r="AL219" s="95">
        <f>IF($C219 = "neg", (($D219+1) - VLOOKUP($B219,'Results-formatted 060121'!$A:$AJ,(AL$3+2),FALSE)), IF($C219 = "pos-neg", (3+VLOOKUP($B219,'Results-formatted 060121'!$A:$AJ,(AL$3+2),FALSE)), VLOOKUP($B219,'Results-formatted 060121'!$A:$AJ,(AL$3+2),FALSE)))</f>
        <v>4</v>
      </c>
      <c r="AM219" s="95">
        <f>IF($C219 = "neg", (($D219+1) - VLOOKUP($B219,'Results-formatted 060121'!$A:AJ,(AM$3+2),FALSE)), IF($C219 = "pos-neg", (3+VLOOKUP($B219,'Results-formatted 060121'!$A:AJ,(AM$3+2),FALSE)), VLOOKUP($B219,'Results-formatted 060121'!$A:AJ,(AM$3+2),FALSE)))</f>
        <v>4</v>
      </c>
      <c r="AN219" s="95">
        <f>IF($C219 = "neg", (($D219+1) - VLOOKUP($B219,'Results-formatted 060121'!$A:AK,(AN$3+2),FALSE)), IF($C219 = "pos-neg", (3+VLOOKUP($B219,'Results-formatted 060121'!$A:AK,(AN$3+2),FALSE)), VLOOKUP($B219,'Results-formatted 060121'!$A:AK,(AN$3+2),FALSE)))</f>
        <v>4</v>
      </c>
      <c r="AO219" s="95">
        <f>IF($C219 = "neg", (($D219+1) - VLOOKUP($B219,'Results-formatted 060121'!$A:AL,(AO$3+2),FALSE)), IF($C219 = "pos-neg", (3+VLOOKUP($B219,'Results-formatted 060121'!$A:AL,(AO$3+2),FALSE)), VLOOKUP($B219,'Results-formatted 060121'!$A:AL,(AO$3+2),FALSE)))</f>
        <v>5</v>
      </c>
      <c r="AP219" s="95">
        <f>IF($C219 = "neg", (($D219+1) - VLOOKUP($B219,'Results-formatted 060121'!$A:AM,(AP$3+2),FALSE)), IF($C219 = "pos-neg", (3+VLOOKUP($B219,'Results-formatted 060121'!$A:AM,(AP$3+2),FALSE)), VLOOKUP($B219,'Results-formatted 060121'!$A:AM,(AP$3+2),FALSE)))</f>
        <v>4</v>
      </c>
      <c r="AQ219" s="95">
        <f>IF($C219 = "neg", (($D219+1) - VLOOKUP($B219,'Results-formatted 060121'!$A:AN,(AQ$3+2),FALSE)), IF($C219 = "pos-neg", (3+VLOOKUP($B219,'Results-formatted 060121'!$A:AN,(AQ$3+2),FALSE)), VLOOKUP($B219,'Results-formatted 060121'!$A:AN,(AQ$3+2),FALSE)))</f>
        <v>3</v>
      </c>
      <c r="AR219" s="95">
        <f>IF($C219 = "neg", (($D219+1) - VLOOKUP($B219,'Results-formatted 060121'!$A:AO,(AR$3+2),FALSE)), IF($C219 = "pos-neg", (3+VLOOKUP($B219,'Results-formatted 060121'!$A:AO,(AR$3+2),FALSE)), VLOOKUP($B219,'Results-formatted 060121'!$A:AO,(AR$3+2),FALSE)))</f>
        <v>5</v>
      </c>
      <c r="AS219" s="95">
        <f>IF($C219 = "neg", (($D219+1) - VLOOKUP($B219,'Results-formatted 060121'!$A:AP,(AS$3+2),FALSE)), IF($C219 = "pos-neg", (3+VLOOKUP($B219,'Results-formatted 060121'!$A:AP,(AS$3+2),FALSE)), VLOOKUP($B219,'Results-formatted 060121'!$A:AP,(AS$3+2),FALSE)))</f>
        <v>2</v>
      </c>
      <c r="AT219" s="95">
        <f>IF($C219 = "neg", (($D219+1) - VLOOKUP($B219,'Results-formatted 060121'!$A:AQ,(AT$3+2),FALSE)), IF($C219 = "pos-neg", (3+VLOOKUP($B219,'Results-formatted 060121'!$A:AQ,(AT$3+2),FALSE)), VLOOKUP($B219,'Results-formatted 060121'!$A:AQ,(AT$3+2),FALSE)))</f>
        <v>5</v>
      </c>
      <c r="AU219" s="95">
        <f>IF($C219 = "neg", (($D219+1) - VLOOKUP($B219,'Results-formatted 060121'!$A:AR,(AU$3+2),FALSE)), IF($C219 = "pos-neg", (3+VLOOKUP($B219,'Results-formatted 060121'!$A:AR,(AU$3+2),FALSE)), VLOOKUP($B219,'Results-formatted 060121'!$A:AR,(AU$3+2),FALSE)))</f>
        <v>4</v>
      </c>
      <c r="AV219" s="95">
        <f>IF($C219 = "neg", (($D219+1) - VLOOKUP($B219,'Results-formatted 060121'!$A:AS,(AV$3+2),FALSE)), IF($C219 = "pos-neg", (3+VLOOKUP($B219,'Results-formatted 060121'!$A:AS,(AV$3+2),FALSE)), VLOOKUP($B219,'Results-formatted 060121'!$A:AS,(AV$3+2),FALSE)))</f>
        <v>3</v>
      </c>
      <c r="AW219" s="95">
        <f>IF($C219 = "neg", (($D219+1) - VLOOKUP($B219,'Results-formatted 060121'!$A:AT,(AW$3+2),FALSE)), IF($C219 = "pos-neg", (3+VLOOKUP($B219,'Results-formatted 060121'!$A:AT,(AW$3+2),FALSE)), VLOOKUP($B219,'Results-formatted 060121'!$A:AT,(AW$3+2),FALSE)))</f>
        <v>3</v>
      </c>
      <c r="AX219" s="95">
        <f>IF($C219 = "neg", (($D219+1) - VLOOKUP($B219,'Results-formatted 060121'!$A:AU,(AX$3+2),FALSE)), IF($C219 = "pos-neg", (3+VLOOKUP($B219,'Results-formatted 060121'!$A:AU,(AX$3+2),FALSE)), VLOOKUP($B219,'Results-formatted 060121'!$A:AU,(AX$3+2),FALSE)))</f>
        <v>2</v>
      </c>
      <c r="AY219" s="95">
        <f>IF($C219 = "neg", (($D219+1) - VLOOKUP($B219,'Results-formatted 060121'!$A:AV,(AY$3+2),FALSE)), IF($C219 = "pos-neg", (3+VLOOKUP($B219,'Results-formatted 060121'!$A:AV,(AY$3+2),FALSE)), VLOOKUP($B219,'Results-formatted 060121'!$A:AV,(AY$3+2),FALSE)))</f>
        <v>3</v>
      </c>
      <c r="AZ219" s="95">
        <f>IF($C219 = "neg", (($D219+1) - VLOOKUP($B219,'Results-formatted 060121'!$A:AW,(AZ$3+2),FALSE)), IF($C219 = "pos-neg", (3+VLOOKUP($B219,'Results-formatted 060121'!$A:AW,(AZ$3+2),FALSE)), VLOOKUP($B219,'Results-formatted 060121'!$A:AW,(AZ$3+2),FALSE)))</f>
        <v>5</v>
      </c>
      <c r="BA219" s="95">
        <f>IF($C219 = "neg", (($D219+1) - VLOOKUP($B219,'Results-formatted 060121'!$A:AX,(BA$3+2),FALSE)), IF($C219 = "pos-neg", (3+VLOOKUP($B219,'Results-formatted 060121'!$A:AX,(BA$3+2),FALSE)), VLOOKUP($B219,'Results-formatted 060121'!$A:AX,(BA$3+2),FALSE)))</f>
        <v>4</v>
      </c>
      <c r="BB219" s="95">
        <f>IF($C219 = "neg", (($D219+1) - VLOOKUP($B219,'Results-formatted 060121'!$A:AY,(BB$3+2),FALSE)), IF($C219 = "pos-neg", (3+VLOOKUP($B219,'Results-formatted 060121'!$A:AY,(BB$3+2),FALSE)), VLOOKUP($B219,'Results-formatted 060121'!$A:AY,(BB$3+2),FALSE)))</f>
        <v>5</v>
      </c>
      <c r="BC219" s="95">
        <f>IF($C219 = "neg", (($D219+1) - VLOOKUP($B219,'Results-formatted 060121'!$A:AZ,(BC$3+2),FALSE)), IF($C219 = "pos-neg", (3+VLOOKUP($B219,'Results-formatted 060121'!$A:AZ,(BC$3+2),FALSE)), VLOOKUP($B219,'Results-formatted 060121'!$A:AZ,(BC$3+2),FALSE)))</f>
        <v>3</v>
      </c>
      <c r="BD219" s="95">
        <f>IF($C219 = "neg", (($D219+1) - VLOOKUP($B219,'Results-formatted 060121'!$A:BA,(BD$3+2),FALSE)), IF($C219 = "pos-neg", (3+VLOOKUP($B219,'Results-formatted 060121'!$A:BA,(BD$3+2),FALSE)), VLOOKUP($B219,'Results-formatted 060121'!$A:BA,(BD$3+2),FALSE)))</f>
        <v>4</v>
      </c>
      <c r="BE219" s="95">
        <f>IF($C219 = "neg", (($D219+1) - VLOOKUP($B219,'Results-formatted 060121'!$A:BB,(BE$3+2),FALSE)), IF($C219 = "pos-neg", (3+VLOOKUP($B219,'Results-formatted 060121'!$A:BB,(BE$3+2),FALSE)), VLOOKUP($B219,'Results-formatted 060121'!$A:BB,(BE$3+2),FALSE)))</f>
        <v>4</v>
      </c>
      <c r="BF219" s="95">
        <f>IF($C219 = "neg", (($D219+1) - VLOOKUP($B219,'Results-formatted 060121'!$A:BC,(BF$3+2),FALSE)), IF($C219 = "pos-neg", (3+VLOOKUP($B219,'Results-formatted 060121'!$A:BC,(BF$3+2),FALSE)), VLOOKUP($B219,'Results-formatted 060121'!$A:BC,(BF$3+2),FALSE)))</f>
        <v>3</v>
      </c>
      <c r="BG219" s="95">
        <f>IF($C219 = "neg", (($D219+1) - VLOOKUP($B219,'Results-formatted 060121'!$A:BD,(BG$3+2),FALSE)), IF($C219 = "pos-neg", (3+VLOOKUP($B219,'Results-formatted 060121'!$A:BD,(BG$3+2),FALSE)), VLOOKUP($B219,'Results-formatted 060121'!$A:BD,(BG$3+2),FALSE)))</f>
        <v>1</v>
      </c>
      <c r="BH219" s="95">
        <f>IF($C219 = "neg", (($D219+1) - VLOOKUP($B219,'Results-formatted 060121'!$A:BE,(BH$3+2),FALSE)), IF($C219 = "pos-neg", (3+VLOOKUP($B219,'Results-formatted 060121'!$A:BE,(BH$3+2),FALSE)), VLOOKUP($B219,'Results-formatted 060121'!$A:BE,(BH$3+2),FALSE)))</f>
        <v>3</v>
      </c>
      <c r="BI219" s="95">
        <f>IF($C219 = "neg", (($D219+1) - VLOOKUP($B219,'Results-formatted 060121'!$A:BF,(BI$3+2),FALSE)), IF($C219 = "pos-neg", (3+VLOOKUP($B219,'Results-formatted 060121'!$A:BF,(BI$3+2),FALSE)), VLOOKUP($B219,'Results-formatted 060121'!$A:BF,(BI$3+2),FALSE)))</f>
        <v>4</v>
      </c>
      <c r="BJ219" s="95">
        <f>IF($C219 = "neg", (($D219+1) - VLOOKUP($B219,'Results-formatted 060121'!$A:BG,(BJ$3+2),FALSE)), IF($C219 = "pos-neg", (3+VLOOKUP($B219,'Results-formatted 060121'!$A:BG,(BJ$3+2),FALSE)), VLOOKUP($B219,'Results-formatted 060121'!$A:BG,(BJ$3+2),FALSE)))</f>
        <v>5</v>
      </c>
      <c r="BK219" s="95">
        <f>IF($C219 = "neg", (($D219+1) - VLOOKUP($B219,'Results-formatted 060121'!$A:BH,(BK$3+2),FALSE)), IF($C219 = "pos-neg", (3+VLOOKUP($B219,'Results-formatted 060121'!$A:BH,(BK$3+2),FALSE)), VLOOKUP($B219,'Results-formatted 060121'!$A:BH,(BK$3+2),FALSE)))</f>
        <v>4</v>
      </c>
      <c r="BL219" s="95">
        <f>IF($C219 = "neg", (($D219+1) - VLOOKUP($B219,'Results-formatted 060121'!$A:BI,(BL$3+2),FALSE)), IF($C219 = "pos-neg", (3+VLOOKUP($B219,'Results-formatted 060121'!$A:BI,(BL$3+2),FALSE)), VLOOKUP($B219,'Results-formatted 060121'!$A:BI,(BL$3+2),FALSE)))</f>
        <v>4</v>
      </c>
      <c r="BM219" s="95">
        <f>IF($C219 = "neg", (($D219+1) - VLOOKUP($B219,'Results-formatted 060121'!$A:BJ,(BM$3+2),FALSE)), IF($C219 = "pos-neg", (3+VLOOKUP($B219,'Results-formatted 060121'!$A:BJ,(BM$3+2),FALSE)), VLOOKUP($B219,'Results-formatted 060121'!$A:BJ,(BM$3+2),FALSE)))</f>
        <v>4</v>
      </c>
      <c r="BN219" s="95"/>
      <c r="BO219" s="95"/>
      <c r="BP219" s="95"/>
      <c r="BQ219" s="95"/>
      <c r="BR219" s="95"/>
      <c r="BS219" s="95"/>
      <c r="BT219" s="95"/>
      <c r="BU219" s="95"/>
      <c r="BV219" s="95"/>
      <c r="BW219" s="95"/>
      <c r="BX219" s="95"/>
      <c r="BY219" s="95"/>
      <c r="BZ219" s="95"/>
      <c r="CA219" s="95"/>
      <c r="CB219" s="95"/>
      <c r="CC219" s="95"/>
      <c r="CD219" s="98"/>
      <c r="CE219" s="25">
        <f t="shared" si="349"/>
        <v>3.7666666666666666</v>
      </c>
      <c r="CF219" s="25">
        <f t="shared" si="350"/>
        <v>0.94540219522405566</v>
      </c>
    </row>
    <row r="220" spans="2:84" ht="17" x14ac:dyDescent="0.15">
      <c r="B220" s="84"/>
      <c r="E220" s="18" t="s">
        <v>114</v>
      </c>
      <c r="F220" s="34"/>
      <c r="G220" s="34"/>
      <c r="H220" s="34">
        <f t="shared" ref="H220" si="351">IF(ISNUMBER(H221),AVERAGE(H221:H225),"")</f>
        <v>3.8</v>
      </c>
      <c r="I220" s="34">
        <f t="shared" ref="I220" si="352">IF(ISNUMBER(I221),AVERAGE(I221:I225),"")</f>
        <v>3.6</v>
      </c>
      <c r="J220" s="34"/>
      <c r="K220" s="34">
        <f t="shared" ref="K220" si="353">IF(ISNUMBER(K221),AVERAGE(K221:K225),"")</f>
        <v>4.4000000000000004</v>
      </c>
      <c r="L220" s="34">
        <f t="shared" ref="L220" si="354">IF(ISNUMBER(L221),AVERAGE(L221:L225),"")</f>
        <v>2.2000000000000002</v>
      </c>
      <c r="M220" s="34">
        <f t="shared" ref="M220" si="355">IF(ISNUMBER(M221),AVERAGE(M221:M225),"")</f>
        <v>3.4</v>
      </c>
      <c r="N220" s="34"/>
      <c r="O220" s="34">
        <f t="shared" ref="O220" si="356">IF(ISNUMBER(O221),AVERAGE(O221:O225),"")</f>
        <v>3.4</v>
      </c>
      <c r="P220" s="34">
        <f t="shared" ref="P220" si="357">IF(ISNUMBER(P221),AVERAGE(P221:P225),"")</f>
        <v>3</v>
      </c>
      <c r="Q220" s="34">
        <f t="shared" ref="Q220" si="358">IF(ISNUMBER(Q221),AVERAGE(Q221:Q225),"")</f>
        <v>5</v>
      </c>
      <c r="R220" s="34">
        <f t="shared" ref="R220" si="359">IF(ISNUMBER(R221),AVERAGE(R221:R225),"")</f>
        <v>3.6</v>
      </c>
      <c r="S220" s="34">
        <f t="shared" ref="S220" si="360">IF(ISNUMBER(S221),AVERAGE(S221:S225),"")</f>
        <v>4.2</v>
      </c>
      <c r="T220" s="34">
        <f t="shared" ref="T220" si="361">IF(ISNUMBER(T221),AVERAGE(T221:T225),"")</f>
        <v>4.5999999999999996</v>
      </c>
      <c r="U220" s="34">
        <f t="shared" ref="U220" si="362">IF(ISNUMBER(U221),AVERAGE(U221:U225),"")</f>
        <v>4.5999999999999996</v>
      </c>
      <c r="V220" s="34">
        <f t="shared" ref="V220" si="363">IF(ISNUMBER(V221),AVERAGE(V221:V225),"")</f>
        <v>2</v>
      </c>
      <c r="W220" s="34">
        <f t="shared" ref="W220" si="364">IF(ISNUMBER(W221),AVERAGE(W221:W225),"")</f>
        <v>2.6</v>
      </c>
      <c r="X220" s="34">
        <f t="shared" ref="X220" si="365">IF(ISNUMBER(X221),AVERAGE(X221:X225),"")</f>
        <v>4</v>
      </c>
      <c r="Y220" s="34">
        <f t="shared" ref="Y220" si="366">IF(ISNUMBER(Y221),AVERAGE(Y221:Y225),"")</f>
        <v>4.2</v>
      </c>
      <c r="Z220" s="34">
        <f t="shared" ref="Z220" si="367">IF(ISNUMBER(Z221),AVERAGE(Z221:Z225),"")</f>
        <v>2.2000000000000002</v>
      </c>
      <c r="AA220" s="34">
        <f t="shared" ref="AA220" si="368">IF(ISNUMBER(AA221),AVERAGE(AA221:AA225),"")</f>
        <v>4.8</v>
      </c>
      <c r="AB220" s="34">
        <f t="shared" ref="AB220" si="369">IF(ISNUMBER(AB221),AVERAGE(AB221:AB225),"")</f>
        <v>3</v>
      </c>
      <c r="AC220" s="34">
        <f t="shared" ref="AC220" si="370">IF(ISNUMBER(AC221),AVERAGE(AC221:AC225),"")</f>
        <v>1.8</v>
      </c>
      <c r="AD220" s="34">
        <f t="shared" ref="AD220" si="371">IF(ISNUMBER(AD221),AVERAGE(AD221:AD225),"")</f>
        <v>3.6</v>
      </c>
      <c r="AE220" s="34">
        <f t="shared" ref="AE220" si="372">IF(ISNUMBER(AE221),AVERAGE(AE221:AE225),"")</f>
        <v>5</v>
      </c>
      <c r="AF220" s="34">
        <f t="shared" ref="AF220" si="373">IF(ISNUMBER(AF221),AVERAGE(AF221:AF225),"")</f>
        <v>3.2</v>
      </c>
      <c r="AG220" s="34">
        <f t="shared" ref="AG220" si="374">IF(ISNUMBER(AG221),AVERAGE(AG221:AG225),"")</f>
        <v>4.2</v>
      </c>
      <c r="AH220" s="34">
        <f t="shared" ref="AH220" si="375">IF(ISNUMBER(AH221),AVERAGE(AH221:AH225),"")</f>
        <v>3.2</v>
      </c>
      <c r="AI220" s="34">
        <f t="shared" ref="AI220" si="376">IF(ISNUMBER(AI221),AVERAGE(AI221:AI225),"")</f>
        <v>3.8</v>
      </c>
      <c r="AJ220" s="34">
        <f t="shared" ref="AJ220" si="377">IF(ISNUMBER(AJ221),AVERAGE(AJ221:AJ225),"")</f>
        <v>5</v>
      </c>
      <c r="AK220" s="34"/>
      <c r="AL220" s="34">
        <f t="shared" ref="AL220" si="378">IF(ISNUMBER(AL221),AVERAGE(AL221:AL225),"")</f>
        <v>3.8</v>
      </c>
      <c r="AM220" s="34">
        <f t="shared" ref="AM220:BM220" si="379">IF(ISNUMBER(AM221),AVERAGE(AM221:AM225),"")</f>
        <v>5</v>
      </c>
      <c r="AN220" s="34">
        <f t="shared" si="379"/>
        <v>3.2</v>
      </c>
      <c r="AO220" s="34">
        <f t="shared" si="379"/>
        <v>4</v>
      </c>
      <c r="AP220" s="34">
        <f t="shared" si="379"/>
        <v>4.5999999999999996</v>
      </c>
      <c r="AQ220" s="34">
        <f t="shared" si="379"/>
        <v>3.8</v>
      </c>
      <c r="AR220" s="34">
        <f t="shared" si="379"/>
        <v>4.2</v>
      </c>
      <c r="AS220" s="34">
        <f t="shared" si="379"/>
        <v>4.5999999999999996</v>
      </c>
      <c r="AT220" s="34">
        <f t="shared" si="379"/>
        <v>5</v>
      </c>
      <c r="AU220" s="34">
        <f t="shared" si="379"/>
        <v>4.4000000000000004</v>
      </c>
      <c r="AV220" s="34">
        <f t="shared" si="379"/>
        <v>3</v>
      </c>
      <c r="AW220" s="34">
        <f t="shared" si="379"/>
        <v>2.2000000000000002</v>
      </c>
      <c r="AX220" s="34">
        <f t="shared" si="379"/>
        <v>1</v>
      </c>
      <c r="AY220" s="34">
        <f t="shared" si="379"/>
        <v>3.8</v>
      </c>
      <c r="AZ220" s="34">
        <f t="shared" si="379"/>
        <v>4.5999999999999996</v>
      </c>
      <c r="BA220" s="34">
        <f t="shared" si="379"/>
        <v>4</v>
      </c>
      <c r="BB220" s="34">
        <f t="shared" si="379"/>
        <v>4</v>
      </c>
      <c r="BC220" s="34">
        <f t="shared" si="379"/>
        <v>4.2</v>
      </c>
      <c r="BD220" s="34">
        <f t="shared" si="379"/>
        <v>4</v>
      </c>
      <c r="BE220" s="34">
        <f t="shared" si="379"/>
        <v>4.4000000000000004</v>
      </c>
      <c r="BF220" s="34">
        <f t="shared" si="379"/>
        <v>3.6</v>
      </c>
      <c r="BG220" s="34">
        <f t="shared" si="379"/>
        <v>1.6</v>
      </c>
      <c r="BH220" s="34">
        <f t="shared" si="379"/>
        <v>3</v>
      </c>
      <c r="BI220" s="34">
        <f t="shared" si="379"/>
        <v>4.8</v>
      </c>
      <c r="BJ220" s="34">
        <f t="shared" si="379"/>
        <v>1.6</v>
      </c>
      <c r="BK220" s="34">
        <f t="shared" si="379"/>
        <v>2.4</v>
      </c>
      <c r="BL220" s="34">
        <f t="shared" si="379"/>
        <v>4</v>
      </c>
      <c r="BM220" s="34">
        <f t="shared" si="379"/>
        <v>4</v>
      </c>
      <c r="BN220" s="34"/>
      <c r="BO220" s="34"/>
      <c r="BP220" s="34"/>
      <c r="BQ220" s="34"/>
      <c r="BR220" s="34"/>
      <c r="BS220" s="34"/>
      <c r="BT220" s="34"/>
      <c r="BU220" s="34"/>
      <c r="BV220" s="34"/>
      <c r="BW220" s="34"/>
      <c r="BX220" s="34"/>
      <c r="BY220" s="34"/>
      <c r="BZ220" s="34"/>
      <c r="CA220" s="34"/>
      <c r="CB220" s="34"/>
      <c r="CC220" s="34"/>
      <c r="CD220" s="34" t="str">
        <f t="shared" ref="CD220" si="380">IF(ISNUMBER(CD221),AVERAGE(CD221:CD225),"")</f>
        <v/>
      </c>
      <c r="CE220" s="34">
        <f t="shared" si="349"/>
        <v>3.6581818181818178</v>
      </c>
      <c r="CF220" s="34">
        <f t="shared" si="350"/>
        <v>0.9945575806079715</v>
      </c>
    </row>
    <row r="221" spans="2:84" ht="42" x14ac:dyDescent="0.15">
      <c r="B221" s="84" t="s">
        <v>529</v>
      </c>
      <c r="C221" s="86" t="s">
        <v>224</v>
      </c>
      <c r="D221" s="2">
        <v>5</v>
      </c>
      <c r="E221" s="15" t="s">
        <v>1008</v>
      </c>
      <c r="F221" s="95">
        <f>IF($C221 = "neg", (($D221+1) - VLOOKUP($B221,'Results-formatted 060121'!$A:$AJ,(F$3+2),FALSE)), IF($C221 = "pos-neg", (3+VLOOKUP($B221,'Results-formatted 060121'!$A:$AJ,(F$3+2),FALSE)), VLOOKUP($B221,'Results-formatted 060121'!$A:$AJ,(F$3+2),FALSE)))</f>
        <v>3</v>
      </c>
      <c r="G221" s="95">
        <f>IF($C221 = "neg", (($D221+1) - VLOOKUP($B221,'Results-formatted 060121'!$A:$AJ,(G$3+2),FALSE)), IF($C221 = "pos-neg", (3+VLOOKUP($B221,'Results-formatted 060121'!$A:$AJ,(G$3+2),FALSE)), VLOOKUP($B221,'Results-formatted 060121'!$A:$AJ,(G$3+2),FALSE)))</f>
        <v>4</v>
      </c>
      <c r="H221" s="95">
        <f>IF($C221 = "neg", (($D221+1) - VLOOKUP($B221,'Results-formatted 060121'!$A:$AJ,(H$3+2),FALSE)), IF($C221 = "pos-neg", (3+VLOOKUP($B221,'Results-formatted 060121'!$A:$AJ,(H$3+2),FALSE)), VLOOKUP($B221,'Results-formatted 060121'!$A:$AJ,(H$3+2),FALSE)))</f>
        <v>4</v>
      </c>
      <c r="I221" s="95">
        <f>IF($C221 = "neg", (($D221+1) - VLOOKUP($B221,'Results-formatted 060121'!$A:$AJ,(I$3+2),FALSE)), IF($C221 = "pos-neg", (3+VLOOKUP($B221,'Results-formatted 060121'!$A:$AJ,(I$3+2),FALSE)), VLOOKUP($B221,'Results-formatted 060121'!$A:$AJ,(I$3+2),FALSE)))</f>
        <v>4</v>
      </c>
      <c r="J221" s="95">
        <f>IF($C221 = "neg", (($D221+1) - VLOOKUP($B221,'Results-formatted 060121'!$A:$AJ,(J$3+2),FALSE)), IF($C221 = "pos-neg", (3+VLOOKUP($B221,'Results-formatted 060121'!$A:$AJ,(J$3+2),FALSE)), VLOOKUP($B221,'Results-formatted 060121'!$A:$AJ,(J$3+2),FALSE)))</f>
        <v>2</v>
      </c>
      <c r="K221" s="95">
        <f>IF($C221 = "neg", (($D221+1) - VLOOKUP($B221,'Results-formatted 060121'!$A:$AJ,(K$3+2),FALSE)), IF($C221 = "pos-neg", (3+VLOOKUP($B221,'Results-formatted 060121'!$A:$AJ,(K$3+2),FALSE)), VLOOKUP($B221,'Results-formatted 060121'!$A:$AJ,(K$3+2),FALSE)))</f>
        <v>5</v>
      </c>
      <c r="L221" s="95">
        <f>IF($C221 = "neg", (($D221+1) - VLOOKUP($B221,'Results-formatted 060121'!$A:$AJ,(L$3+2),FALSE)), IF($C221 = "pos-neg", (3+VLOOKUP($B221,'Results-formatted 060121'!$A:$AJ,(L$3+2),FALSE)), VLOOKUP($B221,'Results-formatted 060121'!$A:$AJ,(L$3+2),FALSE)))</f>
        <v>3</v>
      </c>
      <c r="M221" s="95">
        <f>IF($C221 = "neg", (($D221+1) - VLOOKUP($B221,'Results-formatted 060121'!$A:$AJ,(M$3+2),FALSE)), IF($C221 = "pos-neg", (3+VLOOKUP($B221,'Results-formatted 060121'!$A:$AJ,(M$3+2),FALSE)), VLOOKUP($B221,'Results-formatted 060121'!$A:$AJ,(M$3+2),FALSE)))</f>
        <v>4</v>
      </c>
      <c r="N221" s="95">
        <f>IF($C221 = "neg", (($D221+1) - VLOOKUP($B221,'Results-formatted 060121'!$A:$AJ,(N$3+2),FALSE)), IF($C221 = "pos-neg", (3+VLOOKUP($B221,'Results-formatted 060121'!$A:$AJ,(N$3+2),FALSE)), VLOOKUP($B221,'Results-formatted 060121'!$A:$AJ,(N$3+2),FALSE)))</f>
        <v>4</v>
      </c>
      <c r="O221" s="95">
        <f>IF($C221 = "neg", (($D221+1) - VLOOKUP($B221,'Results-formatted 060121'!$A:$AJ,(O$3+2),FALSE)), IF($C221 = "pos-neg", (3+VLOOKUP($B221,'Results-formatted 060121'!$A:$AJ,(O$3+2),FALSE)), VLOOKUP($B221,'Results-formatted 060121'!$A:$AJ,(O$3+2),FALSE)))</f>
        <v>4</v>
      </c>
      <c r="P221" s="95">
        <f>IF($C221 = "neg", (($D221+1) - VLOOKUP($B221,'Results-formatted 060121'!$A:$AJ,(P$3+2),FALSE)), IF($C221 = "pos-neg", (3+VLOOKUP($B221,'Results-formatted 060121'!$A:$AJ,(P$3+2),FALSE)), VLOOKUP($B221,'Results-formatted 060121'!$A:$AJ,(P$3+2),FALSE)))</f>
        <v>3</v>
      </c>
      <c r="Q221" s="95">
        <f>IF($C221 = "neg", (($D221+1) - VLOOKUP($B221,'Results-formatted 060121'!$A:$AJ,(Q$3+2),FALSE)), IF($C221 = "pos-neg", (3+VLOOKUP($B221,'Results-formatted 060121'!$A:$AJ,(Q$3+2),FALSE)), VLOOKUP($B221,'Results-formatted 060121'!$A:$AJ,(Q$3+2),FALSE)))</f>
        <v>5</v>
      </c>
      <c r="R221" s="95">
        <f>IF($C221 = "neg", (($D221+1) - VLOOKUP($B221,'Results-formatted 060121'!$A:$AJ,(R$3+2),FALSE)), IF($C221 = "pos-neg", (3+VLOOKUP($B221,'Results-formatted 060121'!$A:$AJ,(R$3+2),FALSE)), VLOOKUP($B221,'Results-formatted 060121'!$A:$AJ,(R$3+2),FALSE)))</f>
        <v>4</v>
      </c>
      <c r="S221" s="95">
        <f>IF($C221 = "neg", (($D221+1) - VLOOKUP($B221,'Results-formatted 060121'!$A:$AJ,(S$3+2),FALSE)), IF($C221 = "pos-neg", (3+VLOOKUP($B221,'Results-formatted 060121'!$A:$AJ,(S$3+2),FALSE)), VLOOKUP($B221,'Results-formatted 060121'!$A:$AJ,(S$3+2),FALSE)))</f>
        <v>4</v>
      </c>
      <c r="T221" s="95">
        <f>IF($C221 = "neg", (($D221+1) - VLOOKUP($B221,'Results-formatted 060121'!$A:$AJ,(T$3+2),FALSE)), IF($C221 = "pos-neg", (3+VLOOKUP($B221,'Results-formatted 060121'!$A:$AJ,(T$3+2),FALSE)), VLOOKUP($B221,'Results-formatted 060121'!$A:$AJ,(T$3+2),FALSE)))</f>
        <v>5</v>
      </c>
      <c r="U221" s="95">
        <f>IF($C221 = "neg", (($D221+1) - VLOOKUP($B221,'Results-formatted 060121'!$A:$AJ,(U$3+2),FALSE)), IF($C221 = "pos-neg", (3+VLOOKUP($B221,'Results-formatted 060121'!$A:$AJ,(U$3+2),FALSE)), VLOOKUP($B221,'Results-formatted 060121'!$A:$AJ,(U$3+2),FALSE)))</f>
        <v>4</v>
      </c>
      <c r="V221" s="95">
        <f>IF($C221 = "neg", (($D221+1) - VLOOKUP($B221,'Results-formatted 060121'!$A:$AJ,(V$3+2),FALSE)), IF($C221 = "pos-neg", (3+VLOOKUP($B221,'Results-formatted 060121'!$A:$AJ,(V$3+2),FALSE)), VLOOKUP($B221,'Results-formatted 060121'!$A:$AJ,(V$3+2),FALSE)))</f>
        <v>2</v>
      </c>
      <c r="W221" s="95">
        <f>IF($C221 = "neg", (($D221+1) - VLOOKUP($B221,'Results-formatted 060121'!$A:$AJ,(W$3+2),FALSE)), IF($C221 = "pos-neg", (3+VLOOKUP($B221,'Results-formatted 060121'!$A:$AJ,(W$3+2),FALSE)), VLOOKUP($B221,'Results-formatted 060121'!$A:$AJ,(W$3+2),FALSE)))</f>
        <v>3</v>
      </c>
      <c r="X221" s="95">
        <f>IF($C221 = "neg", (($D221+1) - VLOOKUP($B221,'Results-formatted 060121'!$A:$AJ,(X$3+2),FALSE)), IF($C221 = "pos-neg", (3+VLOOKUP($B221,'Results-formatted 060121'!$A:$AJ,(X$3+2),FALSE)), VLOOKUP($B221,'Results-formatted 060121'!$A:$AJ,(X$3+2),FALSE)))</f>
        <v>4</v>
      </c>
      <c r="Y221" s="95">
        <f>IF($C221 = "neg", (($D221+1) - VLOOKUP($B221,'Results-formatted 060121'!$A:$AJ,(Y$3+2),FALSE)), IF($C221 = "pos-neg", (3+VLOOKUP($B221,'Results-formatted 060121'!$A:$AJ,(Y$3+2),FALSE)), VLOOKUP($B221,'Results-formatted 060121'!$A:$AJ,(Y$3+2),FALSE)))</f>
        <v>4</v>
      </c>
      <c r="Z221" s="95">
        <f>IF($C221 = "neg", (($D221+1) - VLOOKUP($B221,'Results-formatted 060121'!$A:$AJ,(Z$3+2),FALSE)), IF($C221 = "pos-neg", (3+VLOOKUP($B221,'Results-formatted 060121'!$A:$AJ,(Z$3+2),FALSE)), VLOOKUP($B221,'Results-formatted 060121'!$A:$AJ,(Z$3+2),FALSE)))</f>
        <v>2</v>
      </c>
      <c r="AA221" s="95">
        <f>IF($C221 = "neg", (($D221+1) - VLOOKUP($B221,'Results-formatted 060121'!$A:$AJ,(AA$3+2),FALSE)), IF($C221 = "pos-neg", (3+VLOOKUP($B221,'Results-formatted 060121'!$A:$AJ,(AA$3+2),FALSE)), VLOOKUP($B221,'Results-formatted 060121'!$A:$AJ,(AA$3+2),FALSE)))</f>
        <v>5</v>
      </c>
      <c r="AB221" s="95">
        <f>IF($C221 = "neg", (($D221+1) - VLOOKUP($B221,'Results-formatted 060121'!$A:$AJ,(AB$3+2),FALSE)), IF($C221 = "pos-neg", (3+VLOOKUP($B221,'Results-formatted 060121'!$A:$AJ,(AB$3+2),FALSE)), VLOOKUP($B221,'Results-formatted 060121'!$A:$AJ,(AB$3+2),FALSE)))</f>
        <v>3</v>
      </c>
      <c r="AC221" s="95">
        <f>IF($C221 = "neg", (($D221+1) - VLOOKUP($B221,'Results-formatted 060121'!$A:$AJ,(AC$3+2),FALSE)), IF($C221 = "pos-neg", (3+VLOOKUP($B221,'Results-formatted 060121'!$A:$AJ,(AC$3+2),FALSE)), VLOOKUP($B221,'Results-formatted 060121'!$A:$AJ,(AC$3+2),FALSE)))</f>
        <v>1</v>
      </c>
      <c r="AD221" s="95">
        <f>IF($C221 = "neg", (($D221+1) - VLOOKUP($B221,'Results-formatted 060121'!$A:$AJ,(AD$3+2),FALSE)), IF($C221 = "pos-neg", (3+VLOOKUP($B221,'Results-formatted 060121'!$A:$AJ,(AD$3+2),FALSE)), VLOOKUP($B221,'Results-formatted 060121'!$A:$AJ,(AD$3+2),FALSE)))</f>
        <v>4</v>
      </c>
      <c r="AE221" s="95">
        <f>IF($C221 = "neg", (($D221+1) - VLOOKUP($B221,'Results-formatted 060121'!$A:$AJ,(AE$3+2),FALSE)), IF($C221 = "pos-neg", (3+VLOOKUP($B221,'Results-formatted 060121'!$A:$AJ,(AE$3+2),FALSE)), VLOOKUP($B221,'Results-formatted 060121'!$A:$AJ,(AE$3+2),FALSE)))</f>
        <v>5</v>
      </c>
      <c r="AF221" s="95">
        <f>IF($C221 = "neg", (($D221+1) - VLOOKUP($B221,'Results-formatted 060121'!$A:$AJ,(AF$3+2),FALSE)), IF($C221 = "pos-neg", (3+VLOOKUP($B221,'Results-formatted 060121'!$A:$AJ,(AF$3+2),FALSE)), VLOOKUP($B221,'Results-formatted 060121'!$A:$AJ,(AF$3+2),FALSE)))</f>
        <v>3</v>
      </c>
      <c r="AG221" s="95">
        <f>IF($C221 = "neg", (($D221+1) - VLOOKUP($B221,'Results-formatted 060121'!$A:$AJ,(AG$3+2),FALSE)), IF($C221 = "pos-neg", (3+VLOOKUP($B221,'Results-formatted 060121'!$A:$AJ,(AG$3+2),FALSE)), VLOOKUP($B221,'Results-formatted 060121'!$A:$AJ,(AG$3+2),FALSE)))</f>
        <v>5</v>
      </c>
      <c r="AH221" s="95">
        <f>IF($C221 = "neg", (($D221+1) - VLOOKUP($B221,'Results-formatted 060121'!$A:$AJ,(AH$3+2),FALSE)), IF($C221 = "pos-neg", (3+VLOOKUP($B221,'Results-formatted 060121'!$A:$AJ,(AH$3+2),FALSE)), VLOOKUP($B221,'Results-formatted 060121'!$A:$AJ,(AH$3+2),FALSE)))</f>
        <v>3</v>
      </c>
      <c r="AI221" s="95">
        <f>IF($C221 = "neg", (($D221+1) - VLOOKUP($B221,'Results-formatted 060121'!$A:$AJ,(AI$3+2),FALSE)), IF($C221 = "pos-neg", (3+VLOOKUP($B221,'Results-formatted 060121'!$A:$AJ,(AI$3+2),FALSE)), VLOOKUP($B221,'Results-formatted 060121'!$A:$AJ,(AI$3+2),FALSE)))</f>
        <v>4</v>
      </c>
      <c r="AJ221" s="95">
        <f>IF($C221 = "neg", (($D221+1) - VLOOKUP($B221,'Results-formatted 060121'!$A:$AJ,(AJ$3+2),FALSE)), IF($C221 = "pos-neg", (3+VLOOKUP($B221,'Results-formatted 060121'!$A:$AJ,(AJ$3+2),FALSE)), VLOOKUP($B221,'Results-formatted 060121'!$A:$AJ,(AJ$3+2),FALSE)))</f>
        <v>5</v>
      </c>
      <c r="AK221" s="95">
        <f>IF($C221 = "neg", (($D221+1) - VLOOKUP($B221,'Results-formatted 060121'!$A:$AJ,(AK$3+2),FALSE)), IF($C221 = "pos-neg", (3+VLOOKUP($B221,'Results-formatted 060121'!$A:$AJ,(AK$3+2),FALSE)), VLOOKUP($B221,'Results-formatted 060121'!$A:$AJ,(AK$3+2),FALSE)))</f>
        <v>4</v>
      </c>
      <c r="AL221" s="95">
        <f>IF($C221 = "neg", (($D221+1) - VLOOKUP($B221,'Results-formatted 060121'!$A:$AJ,(AL$3+2),FALSE)), IF($C221 = "pos-neg", (3+VLOOKUP($B221,'Results-formatted 060121'!$A:$AJ,(AL$3+2),FALSE)), VLOOKUP($B221,'Results-formatted 060121'!$A:$AJ,(AL$3+2),FALSE)))</f>
        <v>3</v>
      </c>
      <c r="AM221" s="95">
        <f>IF($C221 = "neg", (($D221+1) - VLOOKUP($B221,'Results-formatted 060121'!$A:AJ,(AM$3+2),FALSE)), IF($C221 = "pos-neg", (3+VLOOKUP($B221,'Results-formatted 060121'!$A:AJ,(AM$3+2),FALSE)), VLOOKUP($B221,'Results-formatted 060121'!$A:AJ,(AM$3+2),FALSE)))</f>
        <v>5</v>
      </c>
      <c r="AN221" s="95">
        <f>IF($C221 = "neg", (($D221+1) - VLOOKUP($B221,'Results-formatted 060121'!$A:AK,(AN$3+2),FALSE)), IF($C221 = "pos-neg", (3+VLOOKUP($B221,'Results-formatted 060121'!$A:AK,(AN$3+2),FALSE)), VLOOKUP($B221,'Results-formatted 060121'!$A:AK,(AN$3+2),FALSE)))</f>
        <v>3</v>
      </c>
      <c r="AO221" s="95">
        <f>IF($C221 = "neg", (($D221+1) - VLOOKUP($B221,'Results-formatted 060121'!$A:AL,(AO$3+2),FALSE)), IF($C221 = "pos-neg", (3+VLOOKUP($B221,'Results-formatted 060121'!$A:AL,(AO$3+2),FALSE)), VLOOKUP($B221,'Results-formatted 060121'!$A:AL,(AO$3+2),FALSE)))</f>
        <v>4</v>
      </c>
      <c r="AP221" s="95">
        <f>IF($C221 = "neg", (($D221+1) - VLOOKUP($B221,'Results-formatted 060121'!$A:AM,(AP$3+2),FALSE)), IF($C221 = "pos-neg", (3+VLOOKUP($B221,'Results-formatted 060121'!$A:AM,(AP$3+2),FALSE)), VLOOKUP($B221,'Results-formatted 060121'!$A:AM,(AP$3+2),FALSE)))</f>
        <v>5</v>
      </c>
      <c r="AQ221" s="95">
        <f>IF($C221 = "neg", (($D221+1) - VLOOKUP($B221,'Results-formatted 060121'!$A:AN,(AQ$3+2),FALSE)), IF($C221 = "pos-neg", (3+VLOOKUP($B221,'Results-formatted 060121'!$A:AN,(AQ$3+2),FALSE)), VLOOKUP($B221,'Results-formatted 060121'!$A:AN,(AQ$3+2),FALSE)))</f>
        <v>4</v>
      </c>
      <c r="AR221" s="95">
        <f>IF($C221 = "neg", (($D221+1) - VLOOKUP($B221,'Results-formatted 060121'!$A:AO,(AR$3+2),FALSE)), IF($C221 = "pos-neg", (3+VLOOKUP($B221,'Results-formatted 060121'!$A:AO,(AR$3+2),FALSE)), VLOOKUP($B221,'Results-formatted 060121'!$A:AO,(AR$3+2),FALSE)))</f>
        <v>5</v>
      </c>
      <c r="AS221" s="95">
        <f>IF($C221 = "neg", (($D221+1) - VLOOKUP($B221,'Results-formatted 060121'!$A:AP,(AS$3+2),FALSE)), IF($C221 = "pos-neg", (3+VLOOKUP($B221,'Results-formatted 060121'!$A:AP,(AS$3+2),FALSE)), VLOOKUP($B221,'Results-formatted 060121'!$A:AP,(AS$3+2),FALSE)))</f>
        <v>4</v>
      </c>
      <c r="AT221" s="95">
        <f>IF($C221 = "neg", (($D221+1) - VLOOKUP($B221,'Results-formatted 060121'!$A:AQ,(AT$3+2),FALSE)), IF($C221 = "pos-neg", (3+VLOOKUP($B221,'Results-formatted 060121'!$A:AQ,(AT$3+2),FALSE)), VLOOKUP($B221,'Results-formatted 060121'!$A:AQ,(AT$3+2),FALSE)))</f>
        <v>5</v>
      </c>
      <c r="AU221" s="95">
        <f>IF($C221 = "neg", (($D221+1) - VLOOKUP($B221,'Results-formatted 060121'!$A:AR,(AU$3+2),FALSE)), IF($C221 = "pos-neg", (3+VLOOKUP($B221,'Results-formatted 060121'!$A:AR,(AU$3+2),FALSE)), VLOOKUP($B221,'Results-formatted 060121'!$A:AR,(AU$3+2),FALSE)))</f>
        <v>5</v>
      </c>
      <c r="AV221" s="95">
        <f>IF($C221 = "neg", (($D221+1) - VLOOKUP($B221,'Results-formatted 060121'!$A:AS,(AV$3+2),FALSE)), IF($C221 = "pos-neg", (3+VLOOKUP($B221,'Results-formatted 060121'!$A:AS,(AV$3+2),FALSE)), VLOOKUP($B221,'Results-formatted 060121'!$A:AS,(AV$3+2),FALSE)))</f>
        <v>4</v>
      </c>
      <c r="AW221" s="95">
        <f>IF($C221 = "neg", (($D221+1) - VLOOKUP($B221,'Results-formatted 060121'!$A:AT,(AW$3+2),FALSE)), IF($C221 = "pos-neg", (3+VLOOKUP($B221,'Results-formatted 060121'!$A:AT,(AW$3+2),FALSE)), VLOOKUP($B221,'Results-formatted 060121'!$A:AT,(AW$3+2),FALSE)))</f>
        <v>2</v>
      </c>
      <c r="AX221" s="95">
        <f>IF($C221 = "neg", (($D221+1) - VLOOKUP($B221,'Results-formatted 060121'!$A:AU,(AX$3+2),FALSE)), IF($C221 = "pos-neg", (3+VLOOKUP($B221,'Results-formatted 060121'!$A:AU,(AX$3+2),FALSE)), VLOOKUP($B221,'Results-formatted 060121'!$A:AU,(AX$3+2),FALSE)))</f>
        <v>1</v>
      </c>
      <c r="AY221" s="95">
        <f>IF($C221 = "neg", (($D221+1) - VLOOKUP($B221,'Results-formatted 060121'!$A:AV,(AY$3+2),FALSE)), IF($C221 = "pos-neg", (3+VLOOKUP($B221,'Results-formatted 060121'!$A:AV,(AY$3+2),FALSE)), VLOOKUP($B221,'Results-formatted 060121'!$A:AV,(AY$3+2),FALSE)))</f>
        <v>4</v>
      </c>
      <c r="AZ221" s="95">
        <f>IF($C221 = "neg", (($D221+1) - VLOOKUP($B221,'Results-formatted 060121'!$A:AW,(AZ$3+2),FALSE)), IF($C221 = "pos-neg", (3+VLOOKUP($B221,'Results-formatted 060121'!$A:AW,(AZ$3+2),FALSE)), VLOOKUP($B221,'Results-formatted 060121'!$A:AW,(AZ$3+2),FALSE)))</f>
        <v>5</v>
      </c>
      <c r="BA221" s="95">
        <f>IF($C221 = "neg", (($D221+1) - VLOOKUP($B221,'Results-formatted 060121'!$A:AX,(BA$3+2),FALSE)), IF($C221 = "pos-neg", (3+VLOOKUP($B221,'Results-formatted 060121'!$A:AX,(BA$3+2),FALSE)), VLOOKUP($B221,'Results-formatted 060121'!$A:AX,(BA$3+2),FALSE)))</f>
        <v>4</v>
      </c>
      <c r="BB221" s="95">
        <f>IF($C221 = "neg", (($D221+1) - VLOOKUP($B221,'Results-formatted 060121'!$A:AY,(BB$3+2),FALSE)), IF($C221 = "pos-neg", (3+VLOOKUP($B221,'Results-formatted 060121'!$A:AY,(BB$3+2),FALSE)), VLOOKUP($B221,'Results-formatted 060121'!$A:AY,(BB$3+2),FALSE)))</f>
        <v>4</v>
      </c>
      <c r="BC221" s="95">
        <f>IF($C221 = "neg", (($D221+1) - VLOOKUP($B221,'Results-formatted 060121'!$A:AZ,(BC$3+2),FALSE)), IF($C221 = "pos-neg", (3+VLOOKUP($B221,'Results-formatted 060121'!$A:AZ,(BC$3+2),FALSE)), VLOOKUP($B221,'Results-formatted 060121'!$A:AZ,(BC$3+2),FALSE)))</f>
        <v>4</v>
      </c>
      <c r="BD221" s="95">
        <f>IF($C221 = "neg", (($D221+1) - VLOOKUP($B221,'Results-formatted 060121'!$A:BA,(BD$3+2),FALSE)), IF($C221 = "pos-neg", (3+VLOOKUP($B221,'Results-formatted 060121'!$A:BA,(BD$3+2),FALSE)), VLOOKUP($B221,'Results-formatted 060121'!$A:BA,(BD$3+2),FALSE)))</f>
        <v>4</v>
      </c>
      <c r="BE221" s="95">
        <f>IF($C221 = "neg", (($D221+1) - VLOOKUP($B221,'Results-formatted 060121'!$A:BB,(BE$3+2),FALSE)), IF($C221 = "pos-neg", (3+VLOOKUP($B221,'Results-formatted 060121'!$A:BB,(BE$3+2),FALSE)), VLOOKUP($B221,'Results-formatted 060121'!$A:BB,(BE$3+2),FALSE)))</f>
        <v>5</v>
      </c>
      <c r="BF221" s="95">
        <f>IF($C221 = "neg", (($D221+1) - VLOOKUP($B221,'Results-formatted 060121'!$A:BC,(BF$3+2),FALSE)), IF($C221 = "pos-neg", (3+VLOOKUP($B221,'Results-formatted 060121'!$A:BC,(BF$3+2),FALSE)), VLOOKUP($B221,'Results-formatted 060121'!$A:BC,(BF$3+2),FALSE)))</f>
        <v>4</v>
      </c>
      <c r="BG221" s="95">
        <f>IF($C221 = "neg", (($D221+1) - VLOOKUP($B221,'Results-formatted 060121'!$A:BD,(BG$3+2),FALSE)), IF($C221 = "pos-neg", (3+VLOOKUP($B221,'Results-formatted 060121'!$A:BD,(BG$3+2),FALSE)), VLOOKUP($B221,'Results-formatted 060121'!$A:BD,(BG$3+2),FALSE)))</f>
        <v>2</v>
      </c>
      <c r="BH221" s="95">
        <f>IF($C221 = "neg", (($D221+1) - VLOOKUP($B221,'Results-formatted 060121'!$A:BE,(BH$3+2),FALSE)), IF($C221 = "pos-neg", (3+VLOOKUP($B221,'Results-formatted 060121'!$A:BE,(BH$3+2),FALSE)), VLOOKUP($B221,'Results-formatted 060121'!$A:BE,(BH$3+2),FALSE)))</f>
        <v>3</v>
      </c>
      <c r="BI221" s="95">
        <f>IF($C221 = "neg", (($D221+1) - VLOOKUP($B221,'Results-formatted 060121'!$A:BF,(BI$3+2),FALSE)), IF($C221 = "pos-neg", (3+VLOOKUP($B221,'Results-formatted 060121'!$A:BF,(BI$3+2),FALSE)), VLOOKUP($B221,'Results-formatted 060121'!$A:BF,(BI$3+2),FALSE)))</f>
        <v>5</v>
      </c>
      <c r="BJ221" s="95">
        <f>IF($C221 = "neg", (($D221+1) - VLOOKUP($B221,'Results-formatted 060121'!$A:BG,(BJ$3+2),FALSE)), IF($C221 = "pos-neg", (3+VLOOKUP($B221,'Results-formatted 060121'!$A:BG,(BJ$3+2),FALSE)), VLOOKUP($B221,'Results-formatted 060121'!$A:BG,(BJ$3+2),FALSE)))</f>
        <v>2</v>
      </c>
      <c r="BK221" s="95">
        <f>IF($C221 = "neg", (($D221+1) - VLOOKUP($B221,'Results-formatted 060121'!$A:BH,(BK$3+2),FALSE)), IF($C221 = "pos-neg", (3+VLOOKUP($B221,'Results-formatted 060121'!$A:BH,(BK$3+2),FALSE)), VLOOKUP($B221,'Results-formatted 060121'!$A:BH,(BK$3+2),FALSE)))</f>
        <v>2</v>
      </c>
      <c r="BL221" s="95">
        <f>IF($C221 = "neg", (($D221+1) - VLOOKUP($B221,'Results-formatted 060121'!$A:BI,(BL$3+2),FALSE)), IF($C221 = "pos-neg", (3+VLOOKUP($B221,'Results-formatted 060121'!$A:BI,(BL$3+2),FALSE)), VLOOKUP($B221,'Results-formatted 060121'!$A:BI,(BL$3+2),FALSE)))</f>
        <v>4</v>
      </c>
      <c r="BM221" s="95">
        <f>IF($C221 = "neg", (($D221+1) - VLOOKUP($B221,'Results-formatted 060121'!$A:BJ,(BM$3+2),FALSE)), IF($C221 = "pos-neg", (3+VLOOKUP($B221,'Results-formatted 060121'!$A:BJ,(BM$3+2),FALSE)), VLOOKUP($B221,'Results-formatted 060121'!$A:BJ,(BM$3+2),FALSE)))</f>
        <v>4</v>
      </c>
      <c r="BN221" s="95"/>
      <c r="BO221" s="95"/>
      <c r="BP221" s="95"/>
      <c r="BQ221" s="95"/>
      <c r="BR221" s="95"/>
      <c r="BS221" s="95"/>
      <c r="BT221" s="95"/>
      <c r="BU221" s="95"/>
      <c r="BV221" s="95"/>
      <c r="BW221" s="95"/>
      <c r="BX221" s="95"/>
      <c r="BY221" s="95"/>
      <c r="BZ221" s="95"/>
      <c r="CA221" s="95"/>
      <c r="CB221" s="95"/>
      <c r="CC221" s="95"/>
      <c r="CD221" s="96"/>
      <c r="CE221" s="25">
        <f t="shared" si="349"/>
        <v>3.75</v>
      </c>
      <c r="CF221" s="25">
        <f t="shared" si="350"/>
        <v>1.067628450573783</v>
      </c>
    </row>
    <row r="222" spans="2:84" ht="42" x14ac:dyDescent="0.15">
      <c r="B222" s="84" t="s">
        <v>530</v>
      </c>
      <c r="C222" s="86" t="s">
        <v>224</v>
      </c>
      <c r="D222" s="2">
        <v>5</v>
      </c>
      <c r="E222" s="15" t="s">
        <v>1009</v>
      </c>
      <c r="F222" s="95">
        <f>IF($C222 = "neg", (($D222+1) - VLOOKUP($B222,'Results-formatted 060121'!$A:$AJ,(F$3+2),FALSE)), IF($C222 = "pos-neg", (3+VLOOKUP($B222,'Results-formatted 060121'!$A:$AJ,(F$3+2),FALSE)), VLOOKUP($B222,'Results-formatted 060121'!$A:$AJ,(F$3+2),FALSE)))</f>
        <v>3</v>
      </c>
      <c r="G222" s="95">
        <f>IF($C222 = "neg", (($D222+1) - VLOOKUP($B222,'Results-formatted 060121'!$A:$AJ,(G$3+2),FALSE)), IF($C222 = "pos-neg", (3+VLOOKUP($B222,'Results-formatted 060121'!$A:$AJ,(G$3+2),FALSE)), VLOOKUP($B222,'Results-formatted 060121'!$A:$AJ,(G$3+2),FALSE)))</f>
        <v>4</v>
      </c>
      <c r="H222" s="95">
        <f>IF($C222 = "neg", (($D222+1) - VLOOKUP($B222,'Results-formatted 060121'!$A:$AJ,(H$3+2),FALSE)), IF($C222 = "pos-neg", (3+VLOOKUP($B222,'Results-formatted 060121'!$A:$AJ,(H$3+2),FALSE)), VLOOKUP($B222,'Results-formatted 060121'!$A:$AJ,(H$3+2),FALSE)))</f>
        <v>4</v>
      </c>
      <c r="I222" s="95">
        <f>IF($C222 = "neg", (($D222+1) - VLOOKUP($B222,'Results-formatted 060121'!$A:$AJ,(I$3+2),FALSE)), IF($C222 = "pos-neg", (3+VLOOKUP($B222,'Results-formatted 060121'!$A:$AJ,(I$3+2),FALSE)), VLOOKUP($B222,'Results-formatted 060121'!$A:$AJ,(I$3+2),FALSE)))</f>
        <v>4</v>
      </c>
      <c r="J222" s="95">
        <f>IF($C222 = "neg", (($D222+1) - VLOOKUP($B222,'Results-formatted 060121'!$A:$AJ,(J$3+2),FALSE)), IF($C222 = "pos-neg", (3+VLOOKUP($B222,'Results-formatted 060121'!$A:$AJ,(J$3+2),FALSE)), VLOOKUP($B222,'Results-formatted 060121'!$A:$AJ,(J$3+2),FALSE)))</f>
        <v>3</v>
      </c>
      <c r="K222" s="95">
        <f>IF($C222 = "neg", (($D222+1) - VLOOKUP($B222,'Results-formatted 060121'!$A:$AJ,(K$3+2),FALSE)), IF($C222 = "pos-neg", (3+VLOOKUP($B222,'Results-formatted 060121'!$A:$AJ,(K$3+2),FALSE)), VLOOKUP($B222,'Results-formatted 060121'!$A:$AJ,(K$3+2),FALSE)))</f>
        <v>5</v>
      </c>
      <c r="L222" s="95">
        <f>IF($C222 = "neg", (($D222+1) - VLOOKUP($B222,'Results-formatted 060121'!$A:$AJ,(L$3+2),FALSE)), IF($C222 = "pos-neg", (3+VLOOKUP($B222,'Results-formatted 060121'!$A:$AJ,(L$3+2),FALSE)), VLOOKUP($B222,'Results-formatted 060121'!$A:$AJ,(L$3+2),FALSE)))</f>
        <v>2</v>
      </c>
      <c r="M222" s="95">
        <f>IF($C222 = "neg", (($D222+1) - VLOOKUP($B222,'Results-formatted 060121'!$A:$AJ,(M$3+2),FALSE)), IF($C222 = "pos-neg", (3+VLOOKUP($B222,'Results-formatted 060121'!$A:$AJ,(M$3+2),FALSE)), VLOOKUP($B222,'Results-formatted 060121'!$A:$AJ,(M$3+2),FALSE)))</f>
        <v>3</v>
      </c>
      <c r="N222" s="95">
        <f>IF($C222 = "neg", (($D222+1) - VLOOKUP($B222,'Results-formatted 060121'!$A:$AJ,(N$3+2),FALSE)), IF($C222 = "pos-neg", (3+VLOOKUP($B222,'Results-formatted 060121'!$A:$AJ,(N$3+2),FALSE)), VLOOKUP($B222,'Results-formatted 060121'!$A:$AJ,(N$3+2),FALSE)))</f>
        <v>4</v>
      </c>
      <c r="O222" s="95">
        <f>IF($C222 = "neg", (($D222+1) - VLOOKUP($B222,'Results-formatted 060121'!$A:$AJ,(O$3+2),FALSE)), IF($C222 = "pos-neg", (3+VLOOKUP($B222,'Results-formatted 060121'!$A:$AJ,(O$3+2),FALSE)), VLOOKUP($B222,'Results-formatted 060121'!$A:$AJ,(O$3+2),FALSE)))</f>
        <v>4</v>
      </c>
      <c r="P222" s="95">
        <f>IF($C222 = "neg", (($D222+1) - VLOOKUP($B222,'Results-formatted 060121'!$A:$AJ,(P$3+2),FALSE)), IF($C222 = "pos-neg", (3+VLOOKUP($B222,'Results-formatted 060121'!$A:$AJ,(P$3+2),FALSE)), VLOOKUP($B222,'Results-formatted 060121'!$A:$AJ,(P$3+2),FALSE)))</f>
        <v>3</v>
      </c>
      <c r="Q222" s="95">
        <f>IF($C222 = "neg", (($D222+1) - VLOOKUP($B222,'Results-formatted 060121'!$A:$AJ,(Q$3+2),FALSE)), IF($C222 = "pos-neg", (3+VLOOKUP($B222,'Results-formatted 060121'!$A:$AJ,(Q$3+2),FALSE)), VLOOKUP($B222,'Results-formatted 060121'!$A:$AJ,(Q$3+2),FALSE)))</f>
        <v>5</v>
      </c>
      <c r="R222" s="95">
        <f>IF($C222 = "neg", (($D222+1) - VLOOKUP($B222,'Results-formatted 060121'!$A:$AJ,(R$3+2),FALSE)), IF($C222 = "pos-neg", (3+VLOOKUP($B222,'Results-formatted 060121'!$A:$AJ,(R$3+2),FALSE)), VLOOKUP($B222,'Results-formatted 060121'!$A:$AJ,(R$3+2),FALSE)))</f>
        <v>4</v>
      </c>
      <c r="S222" s="95">
        <f>IF($C222 = "neg", (($D222+1) - VLOOKUP($B222,'Results-formatted 060121'!$A:$AJ,(S$3+2),FALSE)), IF($C222 = "pos-neg", (3+VLOOKUP($B222,'Results-formatted 060121'!$A:$AJ,(S$3+2),FALSE)), VLOOKUP($B222,'Results-formatted 060121'!$A:$AJ,(S$3+2),FALSE)))</f>
        <v>5</v>
      </c>
      <c r="T222" s="95">
        <f>IF($C222 = "neg", (($D222+1) - VLOOKUP($B222,'Results-formatted 060121'!$A:$AJ,(T$3+2),FALSE)), IF($C222 = "pos-neg", (3+VLOOKUP($B222,'Results-formatted 060121'!$A:$AJ,(T$3+2),FALSE)), VLOOKUP($B222,'Results-formatted 060121'!$A:$AJ,(T$3+2),FALSE)))</f>
        <v>5</v>
      </c>
      <c r="U222" s="95">
        <f>IF($C222 = "neg", (($D222+1) - VLOOKUP($B222,'Results-formatted 060121'!$A:$AJ,(U$3+2),FALSE)), IF($C222 = "pos-neg", (3+VLOOKUP($B222,'Results-formatted 060121'!$A:$AJ,(U$3+2),FALSE)), VLOOKUP($B222,'Results-formatted 060121'!$A:$AJ,(U$3+2),FALSE)))</f>
        <v>5</v>
      </c>
      <c r="V222" s="95">
        <f>IF($C222 = "neg", (($D222+1) - VLOOKUP($B222,'Results-formatted 060121'!$A:$AJ,(V$3+2),FALSE)), IF($C222 = "pos-neg", (3+VLOOKUP($B222,'Results-formatted 060121'!$A:$AJ,(V$3+2),FALSE)), VLOOKUP($B222,'Results-formatted 060121'!$A:$AJ,(V$3+2),FALSE)))</f>
        <v>2</v>
      </c>
      <c r="W222" s="95">
        <f>IF($C222 = "neg", (($D222+1) - VLOOKUP($B222,'Results-formatted 060121'!$A:$AJ,(W$3+2),FALSE)), IF($C222 = "pos-neg", (3+VLOOKUP($B222,'Results-formatted 060121'!$A:$AJ,(W$3+2),FALSE)), VLOOKUP($B222,'Results-formatted 060121'!$A:$AJ,(W$3+2),FALSE)))</f>
        <v>3</v>
      </c>
      <c r="X222" s="95">
        <f>IF($C222 = "neg", (($D222+1) - VLOOKUP($B222,'Results-formatted 060121'!$A:$AJ,(X$3+2),FALSE)), IF($C222 = "pos-neg", (3+VLOOKUP($B222,'Results-formatted 060121'!$A:$AJ,(X$3+2),FALSE)), VLOOKUP($B222,'Results-formatted 060121'!$A:$AJ,(X$3+2),FALSE)))</f>
        <v>4</v>
      </c>
      <c r="Y222" s="95">
        <f>IF($C222 = "neg", (($D222+1) - VLOOKUP($B222,'Results-formatted 060121'!$A:$AJ,(Y$3+2),FALSE)), IF($C222 = "pos-neg", (3+VLOOKUP($B222,'Results-formatted 060121'!$A:$AJ,(Y$3+2),FALSE)), VLOOKUP($B222,'Results-formatted 060121'!$A:$AJ,(Y$3+2),FALSE)))</f>
        <v>5</v>
      </c>
      <c r="Z222" s="95">
        <f>IF($C222 = "neg", (($D222+1) - VLOOKUP($B222,'Results-formatted 060121'!$A:$AJ,(Z$3+2),FALSE)), IF($C222 = "pos-neg", (3+VLOOKUP($B222,'Results-formatted 060121'!$A:$AJ,(Z$3+2),FALSE)), VLOOKUP($B222,'Results-formatted 060121'!$A:$AJ,(Z$3+2),FALSE)))</f>
        <v>2</v>
      </c>
      <c r="AA222" s="95">
        <f>IF($C222 = "neg", (($D222+1) - VLOOKUP($B222,'Results-formatted 060121'!$A:$AJ,(AA$3+2),FALSE)), IF($C222 = "pos-neg", (3+VLOOKUP($B222,'Results-formatted 060121'!$A:$AJ,(AA$3+2),FALSE)), VLOOKUP($B222,'Results-formatted 060121'!$A:$AJ,(AA$3+2),FALSE)))</f>
        <v>4</v>
      </c>
      <c r="AB222" s="95">
        <f>IF($C222 = "neg", (($D222+1) - VLOOKUP($B222,'Results-formatted 060121'!$A:$AJ,(AB$3+2),FALSE)), IF($C222 = "pos-neg", (3+VLOOKUP($B222,'Results-formatted 060121'!$A:$AJ,(AB$3+2),FALSE)), VLOOKUP($B222,'Results-formatted 060121'!$A:$AJ,(AB$3+2),FALSE)))</f>
        <v>3</v>
      </c>
      <c r="AC222" s="95">
        <f>IF($C222 = "neg", (($D222+1) - VLOOKUP($B222,'Results-formatted 060121'!$A:$AJ,(AC$3+2),FALSE)), IF($C222 = "pos-neg", (3+VLOOKUP($B222,'Results-formatted 060121'!$A:$AJ,(AC$3+2),FALSE)), VLOOKUP($B222,'Results-formatted 060121'!$A:$AJ,(AC$3+2),FALSE)))</f>
        <v>2</v>
      </c>
      <c r="AD222" s="95">
        <f>IF($C222 = "neg", (($D222+1) - VLOOKUP($B222,'Results-formatted 060121'!$A:$AJ,(AD$3+2),FALSE)), IF($C222 = "pos-neg", (3+VLOOKUP($B222,'Results-formatted 060121'!$A:$AJ,(AD$3+2),FALSE)), VLOOKUP($B222,'Results-formatted 060121'!$A:$AJ,(AD$3+2),FALSE)))</f>
        <v>4</v>
      </c>
      <c r="AE222" s="95">
        <f>IF($C222 = "neg", (($D222+1) - VLOOKUP($B222,'Results-formatted 060121'!$A:$AJ,(AE$3+2),FALSE)), IF($C222 = "pos-neg", (3+VLOOKUP($B222,'Results-formatted 060121'!$A:$AJ,(AE$3+2),FALSE)), VLOOKUP($B222,'Results-formatted 060121'!$A:$AJ,(AE$3+2),FALSE)))</f>
        <v>5</v>
      </c>
      <c r="AF222" s="95">
        <f>IF($C222 = "neg", (($D222+1) - VLOOKUP($B222,'Results-formatted 060121'!$A:$AJ,(AF$3+2),FALSE)), IF($C222 = "pos-neg", (3+VLOOKUP($B222,'Results-formatted 060121'!$A:$AJ,(AF$3+2),FALSE)), VLOOKUP($B222,'Results-formatted 060121'!$A:$AJ,(AF$3+2),FALSE)))</f>
        <v>3</v>
      </c>
      <c r="AG222" s="95">
        <f>IF($C222 = "neg", (($D222+1) - VLOOKUP($B222,'Results-formatted 060121'!$A:$AJ,(AG$3+2),FALSE)), IF($C222 = "pos-neg", (3+VLOOKUP($B222,'Results-formatted 060121'!$A:$AJ,(AG$3+2),FALSE)), VLOOKUP($B222,'Results-formatted 060121'!$A:$AJ,(AG$3+2),FALSE)))</f>
        <v>5</v>
      </c>
      <c r="AH222" s="95">
        <f>IF($C222 = "neg", (($D222+1) - VLOOKUP($B222,'Results-formatted 060121'!$A:$AJ,(AH$3+2),FALSE)), IF($C222 = "pos-neg", (3+VLOOKUP($B222,'Results-formatted 060121'!$A:$AJ,(AH$3+2),FALSE)), VLOOKUP($B222,'Results-formatted 060121'!$A:$AJ,(AH$3+2),FALSE)))</f>
        <v>4</v>
      </c>
      <c r="AI222" s="95">
        <f>IF($C222 = "neg", (($D222+1) - VLOOKUP($B222,'Results-formatted 060121'!$A:$AJ,(AI$3+2),FALSE)), IF($C222 = "pos-neg", (3+VLOOKUP($B222,'Results-formatted 060121'!$A:$AJ,(AI$3+2),FALSE)), VLOOKUP($B222,'Results-formatted 060121'!$A:$AJ,(AI$3+2),FALSE)))</f>
        <v>4</v>
      </c>
      <c r="AJ222" s="95">
        <f>IF($C222 = "neg", (($D222+1) - VLOOKUP($B222,'Results-formatted 060121'!$A:$AJ,(AJ$3+2),FALSE)), IF($C222 = "pos-neg", (3+VLOOKUP($B222,'Results-formatted 060121'!$A:$AJ,(AJ$3+2),FALSE)), VLOOKUP($B222,'Results-formatted 060121'!$A:$AJ,(AJ$3+2),FALSE)))</f>
        <v>5</v>
      </c>
      <c r="AK222" s="95">
        <f>IF($C222 = "neg", (($D222+1) - VLOOKUP($B222,'Results-formatted 060121'!$A:$AJ,(AK$3+2),FALSE)), IF($C222 = "pos-neg", (3+VLOOKUP($B222,'Results-formatted 060121'!$A:$AJ,(AK$3+2),FALSE)), VLOOKUP($B222,'Results-formatted 060121'!$A:$AJ,(AK$3+2),FALSE)))</f>
        <v>4</v>
      </c>
      <c r="AL222" s="95">
        <f>IF($C222 = "neg", (($D222+1) - VLOOKUP($B222,'Results-formatted 060121'!$A:$AJ,(AL$3+2),FALSE)), IF($C222 = "pos-neg", (3+VLOOKUP($B222,'Results-formatted 060121'!$A:$AJ,(AL$3+2),FALSE)), VLOOKUP($B222,'Results-formatted 060121'!$A:$AJ,(AL$3+2),FALSE)))</f>
        <v>4</v>
      </c>
      <c r="AM222" s="95">
        <f>IF($C222 = "neg", (($D222+1) - VLOOKUP($B222,'Results-formatted 060121'!$A:AJ,(AM$3+2),FALSE)), IF($C222 = "pos-neg", (3+VLOOKUP($B222,'Results-formatted 060121'!$A:AJ,(AM$3+2),FALSE)), VLOOKUP($B222,'Results-formatted 060121'!$A:AJ,(AM$3+2),FALSE)))</f>
        <v>5</v>
      </c>
      <c r="AN222" s="95">
        <f>IF($C222 = "neg", (($D222+1) - VLOOKUP($B222,'Results-formatted 060121'!$A:AK,(AN$3+2),FALSE)), IF($C222 = "pos-neg", (3+VLOOKUP($B222,'Results-formatted 060121'!$A:AK,(AN$3+2),FALSE)), VLOOKUP($B222,'Results-formatted 060121'!$A:AK,(AN$3+2),FALSE)))</f>
        <v>4</v>
      </c>
      <c r="AO222" s="95">
        <f>IF($C222 = "neg", (($D222+1) - VLOOKUP($B222,'Results-formatted 060121'!$A:AL,(AO$3+2),FALSE)), IF($C222 = "pos-neg", (3+VLOOKUP($B222,'Results-formatted 060121'!$A:AL,(AO$3+2),FALSE)), VLOOKUP($B222,'Results-formatted 060121'!$A:AL,(AO$3+2),FALSE)))</f>
        <v>4</v>
      </c>
      <c r="AP222" s="95">
        <f>IF($C222 = "neg", (($D222+1) - VLOOKUP($B222,'Results-formatted 060121'!$A:AM,(AP$3+2),FALSE)), IF($C222 = "pos-neg", (3+VLOOKUP($B222,'Results-formatted 060121'!$A:AM,(AP$3+2),FALSE)), VLOOKUP($B222,'Results-formatted 060121'!$A:AM,(AP$3+2),FALSE)))</f>
        <v>4</v>
      </c>
      <c r="AQ222" s="95">
        <f>IF($C222 = "neg", (($D222+1) - VLOOKUP($B222,'Results-formatted 060121'!$A:AN,(AQ$3+2),FALSE)), IF($C222 = "pos-neg", (3+VLOOKUP($B222,'Results-formatted 060121'!$A:AN,(AQ$3+2),FALSE)), VLOOKUP($B222,'Results-formatted 060121'!$A:AN,(AQ$3+2),FALSE)))</f>
        <v>4</v>
      </c>
      <c r="AR222" s="95">
        <f>IF($C222 = "neg", (($D222+1) - VLOOKUP($B222,'Results-formatted 060121'!$A:AO,(AR$3+2),FALSE)), IF($C222 = "pos-neg", (3+VLOOKUP($B222,'Results-formatted 060121'!$A:AO,(AR$3+2),FALSE)), VLOOKUP($B222,'Results-formatted 060121'!$A:AO,(AR$3+2),FALSE)))</f>
        <v>5</v>
      </c>
      <c r="AS222" s="95">
        <f>IF($C222 = "neg", (($D222+1) - VLOOKUP($B222,'Results-formatted 060121'!$A:AP,(AS$3+2),FALSE)), IF($C222 = "pos-neg", (3+VLOOKUP($B222,'Results-formatted 060121'!$A:AP,(AS$3+2),FALSE)), VLOOKUP($B222,'Results-formatted 060121'!$A:AP,(AS$3+2),FALSE)))</f>
        <v>5</v>
      </c>
      <c r="AT222" s="95">
        <f>IF($C222 = "neg", (($D222+1) - VLOOKUP($B222,'Results-formatted 060121'!$A:AQ,(AT$3+2),FALSE)), IF($C222 = "pos-neg", (3+VLOOKUP($B222,'Results-formatted 060121'!$A:AQ,(AT$3+2),FALSE)), VLOOKUP($B222,'Results-formatted 060121'!$A:AQ,(AT$3+2),FALSE)))</f>
        <v>5</v>
      </c>
      <c r="AU222" s="95">
        <f>IF($C222 = "neg", (($D222+1) - VLOOKUP($B222,'Results-formatted 060121'!$A:AR,(AU$3+2),FALSE)), IF($C222 = "pos-neg", (3+VLOOKUP($B222,'Results-formatted 060121'!$A:AR,(AU$3+2),FALSE)), VLOOKUP($B222,'Results-formatted 060121'!$A:AR,(AU$3+2),FALSE)))</f>
        <v>5</v>
      </c>
      <c r="AV222" s="95">
        <f>IF($C222 = "neg", (($D222+1) - VLOOKUP($B222,'Results-formatted 060121'!$A:AS,(AV$3+2),FALSE)), IF($C222 = "pos-neg", (3+VLOOKUP($B222,'Results-formatted 060121'!$A:AS,(AV$3+2),FALSE)), VLOOKUP($B222,'Results-formatted 060121'!$A:AS,(AV$3+2),FALSE)))</f>
        <v>3</v>
      </c>
      <c r="AW222" s="95">
        <f>IF($C222 = "neg", (($D222+1) - VLOOKUP($B222,'Results-formatted 060121'!$A:AT,(AW$3+2),FALSE)), IF($C222 = "pos-neg", (3+VLOOKUP($B222,'Results-formatted 060121'!$A:AT,(AW$3+2),FALSE)), VLOOKUP($B222,'Results-formatted 060121'!$A:AT,(AW$3+2),FALSE)))</f>
        <v>3</v>
      </c>
      <c r="AX222" s="95">
        <f>IF($C222 = "neg", (($D222+1) - VLOOKUP($B222,'Results-formatted 060121'!$A:AU,(AX$3+2),FALSE)), IF($C222 = "pos-neg", (3+VLOOKUP($B222,'Results-formatted 060121'!$A:AU,(AX$3+2),FALSE)), VLOOKUP($B222,'Results-formatted 060121'!$A:AU,(AX$3+2),FALSE)))</f>
        <v>1</v>
      </c>
      <c r="AY222" s="95">
        <f>IF($C222 = "neg", (($D222+1) - VLOOKUP($B222,'Results-formatted 060121'!$A:AV,(AY$3+2),FALSE)), IF($C222 = "pos-neg", (3+VLOOKUP($B222,'Results-formatted 060121'!$A:AV,(AY$3+2),FALSE)), VLOOKUP($B222,'Results-formatted 060121'!$A:AV,(AY$3+2),FALSE)))</f>
        <v>4</v>
      </c>
      <c r="AZ222" s="95">
        <f>IF($C222 = "neg", (($D222+1) - VLOOKUP($B222,'Results-formatted 060121'!$A:AW,(AZ$3+2),FALSE)), IF($C222 = "pos-neg", (3+VLOOKUP($B222,'Results-formatted 060121'!$A:AW,(AZ$3+2),FALSE)), VLOOKUP($B222,'Results-formatted 060121'!$A:AW,(AZ$3+2),FALSE)))</f>
        <v>5</v>
      </c>
      <c r="BA222" s="95">
        <f>IF($C222 = "neg", (($D222+1) - VLOOKUP($B222,'Results-formatted 060121'!$A:AX,(BA$3+2),FALSE)), IF($C222 = "pos-neg", (3+VLOOKUP($B222,'Results-formatted 060121'!$A:AX,(BA$3+2),FALSE)), VLOOKUP($B222,'Results-formatted 060121'!$A:AX,(BA$3+2),FALSE)))</f>
        <v>4</v>
      </c>
      <c r="BB222" s="95">
        <f>IF($C222 = "neg", (($D222+1) - VLOOKUP($B222,'Results-formatted 060121'!$A:AY,(BB$3+2),FALSE)), IF($C222 = "pos-neg", (3+VLOOKUP($B222,'Results-formatted 060121'!$A:AY,(BB$3+2),FALSE)), VLOOKUP($B222,'Results-formatted 060121'!$A:AY,(BB$3+2),FALSE)))</f>
        <v>4</v>
      </c>
      <c r="BC222" s="95">
        <f>IF($C222 = "neg", (($D222+1) - VLOOKUP($B222,'Results-formatted 060121'!$A:AZ,(BC$3+2),FALSE)), IF($C222 = "pos-neg", (3+VLOOKUP($B222,'Results-formatted 060121'!$A:AZ,(BC$3+2),FALSE)), VLOOKUP($B222,'Results-formatted 060121'!$A:AZ,(BC$3+2),FALSE)))</f>
        <v>5</v>
      </c>
      <c r="BD222" s="95">
        <f>IF($C222 = "neg", (($D222+1) - VLOOKUP($B222,'Results-formatted 060121'!$A:BA,(BD$3+2),FALSE)), IF($C222 = "pos-neg", (3+VLOOKUP($B222,'Results-formatted 060121'!$A:BA,(BD$3+2),FALSE)), VLOOKUP($B222,'Results-formatted 060121'!$A:BA,(BD$3+2),FALSE)))</f>
        <v>4</v>
      </c>
      <c r="BE222" s="95">
        <f>IF($C222 = "neg", (($D222+1) - VLOOKUP($B222,'Results-formatted 060121'!$A:BB,(BE$3+2),FALSE)), IF($C222 = "pos-neg", (3+VLOOKUP($B222,'Results-formatted 060121'!$A:BB,(BE$3+2),FALSE)), VLOOKUP($B222,'Results-formatted 060121'!$A:BB,(BE$3+2),FALSE)))</f>
        <v>5</v>
      </c>
      <c r="BF222" s="95">
        <f>IF($C222 = "neg", (($D222+1) - VLOOKUP($B222,'Results-formatted 060121'!$A:BC,(BF$3+2),FALSE)), IF($C222 = "pos-neg", (3+VLOOKUP($B222,'Results-formatted 060121'!$A:BC,(BF$3+2),FALSE)), VLOOKUP($B222,'Results-formatted 060121'!$A:BC,(BF$3+2),FALSE)))</f>
        <v>4</v>
      </c>
      <c r="BG222" s="95">
        <f>IF($C222 = "neg", (($D222+1) - VLOOKUP($B222,'Results-formatted 060121'!$A:BD,(BG$3+2),FALSE)), IF($C222 = "pos-neg", (3+VLOOKUP($B222,'Results-formatted 060121'!$A:BD,(BG$3+2),FALSE)), VLOOKUP($B222,'Results-formatted 060121'!$A:BD,(BG$3+2),FALSE)))</f>
        <v>2</v>
      </c>
      <c r="BH222" s="95">
        <f>IF($C222 = "neg", (($D222+1) - VLOOKUP($B222,'Results-formatted 060121'!$A:BE,(BH$3+2),FALSE)), IF($C222 = "pos-neg", (3+VLOOKUP($B222,'Results-formatted 060121'!$A:BE,(BH$3+2),FALSE)), VLOOKUP($B222,'Results-formatted 060121'!$A:BE,(BH$3+2),FALSE)))</f>
        <v>3</v>
      </c>
      <c r="BI222" s="95">
        <f>IF($C222 = "neg", (($D222+1) - VLOOKUP($B222,'Results-formatted 060121'!$A:BF,(BI$3+2),FALSE)), IF($C222 = "pos-neg", (3+VLOOKUP($B222,'Results-formatted 060121'!$A:BF,(BI$3+2),FALSE)), VLOOKUP($B222,'Results-formatted 060121'!$A:BF,(BI$3+2),FALSE)))</f>
        <v>5</v>
      </c>
      <c r="BJ222" s="95">
        <f>IF($C222 = "neg", (($D222+1) - VLOOKUP($B222,'Results-formatted 060121'!$A:BG,(BJ$3+2),FALSE)), IF($C222 = "pos-neg", (3+VLOOKUP($B222,'Results-formatted 060121'!$A:BG,(BJ$3+2),FALSE)), VLOOKUP($B222,'Results-formatted 060121'!$A:BG,(BJ$3+2),FALSE)))</f>
        <v>2</v>
      </c>
      <c r="BK222" s="95">
        <f>IF($C222 = "neg", (($D222+1) - VLOOKUP($B222,'Results-formatted 060121'!$A:BH,(BK$3+2),FALSE)), IF($C222 = "pos-neg", (3+VLOOKUP($B222,'Results-formatted 060121'!$A:BH,(BK$3+2),FALSE)), VLOOKUP($B222,'Results-formatted 060121'!$A:BH,(BK$3+2),FALSE)))</f>
        <v>3</v>
      </c>
      <c r="BL222" s="95">
        <f>IF($C222 = "neg", (($D222+1) - VLOOKUP($B222,'Results-formatted 060121'!$A:BI,(BL$3+2),FALSE)), IF($C222 = "pos-neg", (3+VLOOKUP($B222,'Results-formatted 060121'!$A:BI,(BL$3+2),FALSE)), VLOOKUP($B222,'Results-formatted 060121'!$A:BI,(BL$3+2),FALSE)))</f>
        <v>4</v>
      </c>
      <c r="BM222" s="95">
        <f>IF($C222 = "neg", (($D222+1) - VLOOKUP($B222,'Results-formatted 060121'!$A:BJ,(BM$3+2),FALSE)), IF($C222 = "pos-neg", (3+VLOOKUP($B222,'Results-formatted 060121'!$A:BJ,(BM$3+2),FALSE)), VLOOKUP($B222,'Results-formatted 060121'!$A:BJ,(BM$3+2),FALSE)))</f>
        <v>4</v>
      </c>
      <c r="BN222" s="95"/>
      <c r="BO222" s="95"/>
      <c r="BP222" s="95"/>
      <c r="BQ222" s="95"/>
      <c r="BR222" s="95"/>
      <c r="BS222" s="95"/>
      <c r="BT222" s="95"/>
      <c r="BU222" s="95"/>
      <c r="BV222" s="95"/>
      <c r="BW222" s="95"/>
      <c r="BX222" s="95"/>
      <c r="BY222" s="95"/>
      <c r="BZ222" s="95"/>
      <c r="CA222" s="95"/>
      <c r="CB222" s="95"/>
      <c r="CC222" s="95"/>
      <c r="CD222" s="96"/>
      <c r="CE222" s="25">
        <f t="shared" si="349"/>
        <v>3.8666666666666667</v>
      </c>
      <c r="CF222" s="25">
        <f t="shared" si="350"/>
        <v>1.0162521151672552</v>
      </c>
    </row>
    <row r="223" spans="2:84" ht="56" x14ac:dyDescent="0.15">
      <c r="B223" s="84" t="s">
        <v>531</v>
      </c>
      <c r="C223" s="86" t="s">
        <v>224</v>
      </c>
      <c r="D223" s="2">
        <v>5</v>
      </c>
      <c r="E223" s="15" t="s">
        <v>1010</v>
      </c>
      <c r="F223" s="95">
        <f>IF($C223 = "neg", (($D223+1) - VLOOKUP($B223,'Results-formatted 060121'!$A:$AJ,(F$3+2),FALSE)), IF($C223 = "pos-neg", (3+VLOOKUP($B223,'Results-formatted 060121'!$A:$AJ,(F$3+2),FALSE)), VLOOKUP($B223,'Results-formatted 060121'!$A:$AJ,(F$3+2),FALSE)))</f>
        <v>3</v>
      </c>
      <c r="G223" s="95">
        <f>IF($C223 = "neg", (($D223+1) - VLOOKUP($B223,'Results-formatted 060121'!$A:$AJ,(G$3+2),FALSE)), IF($C223 = "pos-neg", (3+VLOOKUP($B223,'Results-formatted 060121'!$A:$AJ,(G$3+2),FALSE)), VLOOKUP($B223,'Results-formatted 060121'!$A:$AJ,(G$3+2),FALSE)))</f>
        <v>4</v>
      </c>
      <c r="H223" s="95">
        <f>IF($C223 = "neg", (($D223+1) - VLOOKUP($B223,'Results-formatted 060121'!$A:$AJ,(H$3+2),FALSE)), IF($C223 = "pos-neg", (3+VLOOKUP($B223,'Results-formatted 060121'!$A:$AJ,(H$3+2),FALSE)), VLOOKUP($B223,'Results-formatted 060121'!$A:$AJ,(H$3+2),FALSE)))</f>
        <v>4</v>
      </c>
      <c r="I223" s="95">
        <f>IF($C223 = "neg", (($D223+1) - VLOOKUP($B223,'Results-formatted 060121'!$A:$AJ,(I$3+2),FALSE)), IF($C223 = "pos-neg", (3+VLOOKUP($B223,'Results-formatted 060121'!$A:$AJ,(I$3+2),FALSE)), VLOOKUP($B223,'Results-formatted 060121'!$A:$AJ,(I$3+2),FALSE)))</f>
        <v>4</v>
      </c>
      <c r="J223" s="95">
        <f>IF($C223 = "neg", (($D223+1) - VLOOKUP($B223,'Results-formatted 060121'!$A:$AJ,(J$3+2),FALSE)), IF($C223 = "pos-neg", (3+VLOOKUP($B223,'Results-formatted 060121'!$A:$AJ,(J$3+2),FALSE)), VLOOKUP($B223,'Results-formatted 060121'!$A:$AJ,(J$3+2),FALSE)))</f>
        <v>4</v>
      </c>
      <c r="K223" s="95">
        <f>IF($C223 = "neg", (($D223+1) - VLOOKUP($B223,'Results-formatted 060121'!$A:$AJ,(K$3+2),FALSE)), IF($C223 = "pos-neg", (3+VLOOKUP($B223,'Results-formatted 060121'!$A:$AJ,(K$3+2),FALSE)), VLOOKUP($B223,'Results-formatted 060121'!$A:$AJ,(K$3+2),FALSE)))</f>
        <v>4</v>
      </c>
      <c r="L223" s="95">
        <f>IF($C223 = "neg", (($D223+1) - VLOOKUP($B223,'Results-formatted 060121'!$A:$AJ,(L$3+2),FALSE)), IF($C223 = "pos-neg", (3+VLOOKUP($B223,'Results-formatted 060121'!$A:$AJ,(L$3+2),FALSE)), VLOOKUP($B223,'Results-formatted 060121'!$A:$AJ,(L$3+2),FALSE)))</f>
        <v>2</v>
      </c>
      <c r="M223" s="95">
        <f>IF($C223 = "neg", (($D223+1) - VLOOKUP($B223,'Results-formatted 060121'!$A:$AJ,(M$3+2),FALSE)), IF($C223 = "pos-neg", (3+VLOOKUP($B223,'Results-formatted 060121'!$A:$AJ,(M$3+2),FALSE)), VLOOKUP($B223,'Results-formatted 060121'!$A:$AJ,(M$3+2),FALSE)))</f>
        <v>3</v>
      </c>
      <c r="N223" s="95">
        <f>IF($C223 = "neg", (($D223+1) - VLOOKUP($B223,'Results-formatted 060121'!$A:$AJ,(N$3+2),FALSE)), IF($C223 = "pos-neg", (3+VLOOKUP($B223,'Results-formatted 060121'!$A:$AJ,(N$3+2),FALSE)), VLOOKUP($B223,'Results-formatted 060121'!$A:$AJ,(N$3+2),FALSE)))</f>
        <v>4</v>
      </c>
      <c r="O223" s="95">
        <f>IF($C223 = "neg", (($D223+1) - VLOOKUP($B223,'Results-formatted 060121'!$A:$AJ,(O$3+2),FALSE)), IF($C223 = "pos-neg", (3+VLOOKUP($B223,'Results-formatted 060121'!$A:$AJ,(O$3+2),FALSE)), VLOOKUP($B223,'Results-formatted 060121'!$A:$AJ,(O$3+2),FALSE)))</f>
        <v>3</v>
      </c>
      <c r="P223" s="95">
        <f>IF($C223 = "neg", (($D223+1) - VLOOKUP($B223,'Results-formatted 060121'!$A:$AJ,(P$3+2),FALSE)), IF($C223 = "pos-neg", (3+VLOOKUP($B223,'Results-formatted 060121'!$A:$AJ,(P$3+2),FALSE)), VLOOKUP($B223,'Results-formatted 060121'!$A:$AJ,(P$3+2),FALSE)))</f>
        <v>3</v>
      </c>
      <c r="Q223" s="95">
        <f>IF($C223 = "neg", (($D223+1) - VLOOKUP($B223,'Results-formatted 060121'!$A:$AJ,(Q$3+2),FALSE)), IF($C223 = "pos-neg", (3+VLOOKUP($B223,'Results-formatted 060121'!$A:$AJ,(Q$3+2),FALSE)), VLOOKUP($B223,'Results-formatted 060121'!$A:$AJ,(Q$3+2),FALSE)))</f>
        <v>5</v>
      </c>
      <c r="R223" s="95">
        <f>IF($C223 = "neg", (($D223+1) - VLOOKUP($B223,'Results-formatted 060121'!$A:$AJ,(R$3+2),FALSE)), IF($C223 = "pos-neg", (3+VLOOKUP($B223,'Results-formatted 060121'!$A:$AJ,(R$3+2),FALSE)), VLOOKUP($B223,'Results-formatted 060121'!$A:$AJ,(R$3+2),FALSE)))</f>
        <v>3</v>
      </c>
      <c r="S223" s="95">
        <f>IF($C223 = "neg", (($D223+1) - VLOOKUP($B223,'Results-formatted 060121'!$A:$AJ,(S$3+2),FALSE)), IF($C223 = "pos-neg", (3+VLOOKUP($B223,'Results-formatted 060121'!$A:$AJ,(S$3+2),FALSE)), VLOOKUP($B223,'Results-formatted 060121'!$A:$AJ,(S$3+2),FALSE)))</f>
        <v>4</v>
      </c>
      <c r="T223" s="95">
        <f>IF($C223 = "neg", (($D223+1) - VLOOKUP($B223,'Results-formatted 060121'!$A:$AJ,(T$3+2),FALSE)), IF($C223 = "pos-neg", (3+VLOOKUP($B223,'Results-formatted 060121'!$A:$AJ,(T$3+2),FALSE)), VLOOKUP($B223,'Results-formatted 060121'!$A:$AJ,(T$3+2),FALSE)))</f>
        <v>4</v>
      </c>
      <c r="U223" s="95">
        <f>IF($C223 = "neg", (($D223+1) - VLOOKUP($B223,'Results-formatted 060121'!$A:$AJ,(U$3+2),FALSE)), IF($C223 = "pos-neg", (3+VLOOKUP($B223,'Results-formatted 060121'!$A:$AJ,(U$3+2),FALSE)), VLOOKUP($B223,'Results-formatted 060121'!$A:$AJ,(U$3+2),FALSE)))</f>
        <v>5</v>
      </c>
      <c r="V223" s="95">
        <f>IF($C223 = "neg", (($D223+1) - VLOOKUP($B223,'Results-formatted 060121'!$A:$AJ,(V$3+2),FALSE)), IF($C223 = "pos-neg", (3+VLOOKUP($B223,'Results-formatted 060121'!$A:$AJ,(V$3+2),FALSE)), VLOOKUP($B223,'Results-formatted 060121'!$A:$AJ,(V$3+2),FALSE)))</f>
        <v>2</v>
      </c>
      <c r="W223" s="95">
        <f>IF($C223 = "neg", (($D223+1) - VLOOKUP($B223,'Results-formatted 060121'!$A:$AJ,(W$3+2),FALSE)), IF($C223 = "pos-neg", (3+VLOOKUP($B223,'Results-formatted 060121'!$A:$AJ,(W$3+2),FALSE)), VLOOKUP($B223,'Results-formatted 060121'!$A:$AJ,(W$3+2),FALSE)))</f>
        <v>2</v>
      </c>
      <c r="X223" s="95">
        <f>IF($C223 = "neg", (($D223+1) - VLOOKUP($B223,'Results-formatted 060121'!$A:$AJ,(X$3+2),FALSE)), IF($C223 = "pos-neg", (3+VLOOKUP($B223,'Results-formatted 060121'!$A:$AJ,(X$3+2),FALSE)), VLOOKUP($B223,'Results-formatted 060121'!$A:$AJ,(X$3+2),FALSE)))</f>
        <v>4</v>
      </c>
      <c r="Y223" s="95">
        <f>IF($C223 = "neg", (($D223+1) - VLOOKUP($B223,'Results-formatted 060121'!$A:$AJ,(Y$3+2),FALSE)), IF($C223 = "pos-neg", (3+VLOOKUP($B223,'Results-formatted 060121'!$A:$AJ,(Y$3+2),FALSE)), VLOOKUP($B223,'Results-formatted 060121'!$A:$AJ,(Y$3+2),FALSE)))</f>
        <v>4</v>
      </c>
      <c r="Z223" s="95">
        <f>IF($C223 = "neg", (($D223+1) - VLOOKUP($B223,'Results-formatted 060121'!$A:$AJ,(Z$3+2),FALSE)), IF($C223 = "pos-neg", (3+VLOOKUP($B223,'Results-formatted 060121'!$A:$AJ,(Z$3+2),FALSE)), VLOOKUP($B223,'Results-formatted 060121'!$A:$AJ,(Z$3+2),FALSE)))</f>
        <v>3</v>
      </c>
      <c r="AA223" s="95">
        <f>IF($C223 = "neg", (($D223+1) - VLOOKUP($B223,'Results-formatted 060121'!$A:$AJ,(AA$3+2),FALSE)), IF($C223 = "pos-neg", (3+VLOOKUP($B223,'Results-formatted 060121'!$A:$AJ,(AA$3+2),FALSE)), VLOOKUP($B223,'Results-formatted 060121'!$A:$AJ,(AA$3+2),FALSE)))</f>
        <v>5</v>
      </c>
      <c r="AB223" s="95">
        <f>IF($C223 = "neg", (($D223+1) - VLOOKUP($B223,'Results-formatted 060121'!$A:$AJ,(AB$3+2),FALSE)), IF($C223 = "pos-neg", (3+VLOOKUP($B223,'Results-formatted 060121'!$A:$AJ,(AB$3+2),FALSE)), VLOOKUP($B223,'Results-formatted 060121'!$A:$AJ,(AB$3+2),FALSE)))</f>
        <v>3</v>
      </c>
      <c r="AC223" s="95">
        <f>IF($C223 = "neg", (($D223+1) - VLOOKUP($B223,'Results-formatted 060121'!$A:$AJ,(AC$3+2),FALSE)), IF($C223 = "pos-neg", (3+VLOOKUP($B223,'Results-formatted 060121'!$A:$AJ,(AC$3+2),FALSE)), VLOOKUP($B223,'Results-formatted 060121'!$A:$AJ,(AC$3+2),FALSE)))</f>
        <v>3</v>
      </c>
      <c r="AD223" s="95">
        <f>IF($C223 = "neg", (($D223+1) - VLOOKUP($B223,'Results-formatted 060121'!$A:$AJ,(AD$3+2),FALSE)), IF($C223 = "pos-neg", (3+VLOOKUP($B223,'Results-formatted 060121'!$A:$AJ,(AD$3+2),FALSE)), VLOOKUP($B223,'Results-formatted 060121'!$A:$AJ,(AD$3+2),FALSE)))</f>
        <v>3</v>
      </c>
      <c r="AE223" s="95">
        <f>IF($C223 = "neg", (($D223+1) - VLOOKUP($B223,'Results-formatted 060121'!$A:$AJ,(AE$3+2),FALSE)), IF($C223 = "pos-neg", (3+VLOOKUP($B223,'Results-formatted 060121'!$A:$AJ,(AE$3+2),FALSE)), VLOOKUP($B223,'Results-formatted 060121'!$A:$AJ,(AE$3+2),FALSE)))</f>
        <v>5</v>
      </c>
      <c r="AF223" s="95">
        <f>IF($C223 = "neg", (($D223+1) - VLOOKUP($B223,'Results-formatted 060121'!$A:$AJ,(AF$3+2),FALSE)), IF($C223 = "pos-neg", (3+VLOOKUP($B223,'Results-formatted 060121'!$A:$AJ,(AF$3+2),FALSE)), VLOOKUP($B223,'Results-formatted 060121'!$A:$AJ,(AF$3+2),FALSE)))</f>
        <v>2</v>
      </c>
      <c r="AG223" s="95">
        <f>IF($C223 = "neg", (($D223+1) - VLOOKUP($B223,'Results-formatted 060121'!$A:$AJ,(AG$3+2),FALSE)), IF($C223 = "pos-neg", (3+VLOOKUP($B223,'Results-formatted 060121'!$A:$AJ,(AG$3+2),FALSE)), VLOOKUP($B223,'Results-formatted 060121'!$A:$AJ,(AG$3+2),FALSE)))</f>
        <v>4</v>
      </c>
      <c r="AH223" s="95">
        <f>IF($C223 = "neg", (($D223+1) - VLOOKUP($B223,'Results-formatted 060121'!$A:$AJ,(AH$3+2),FALSE)), IF($C223 = "pos-neg", (3+VLOOKUP($B223,'Results-formatted 060121'!$A:$AJ,(AH$3+2),FALSE)), VLOOKUP($B223,'Results-formatted 060121'!$A:$AJ,(AH$3+2),FALSE)))</f>
        <v>3</v>
      </c>
      <c r="AI223" s="95">
        <f>IF($C223 = "neg", (($D223+1) - VLOOKUP($B223,'Results-formatted 060121'!$A:$AJ,(AI$3+2),FALSE)), IF($C223 = "pos-neg", (3+VLOOKUP($B223,'Results-formatted 060121'!$A:$AJ,(AI$3+2),FALSE)), VLOOKUP($B223,'Results-formatted 060121'!$A:$AJ,(AI$3+2),FALSE)))</f>
        <v>4</v>
      </c>
      <c r="AJ223" s="95">
        <f>IF($C223 = "neg", (($D223+1) - VLOOKUP($B223,'Results-formatted 060121'!$A:$AJ,(AJ$3+2),FALSE)), IF($C223 = "pos-neg", (3+VLOOKUP($B223,'Results-formatted 060121'!$A:$AJ,(AJ$3+2),FALSE)), VLOOKUP($B223,'Results-formatted 060121'!$A:$AJ,(AJ$3+2),FALSE)))</f>
        <v>5</v>
      </c>
      <c r="AK223" s="95">
        <f>IF($C223 = "neg", (($D223+1) - VLOOKUP($B223,'Results-formatted 060121'!$A:$AJ,(AK$3+2),FALSE)), IF($C223 = "pos-neg", (3+VLOOKUP($B223,'Results-formatted 060121'!$A:$AJ,(AK$3+2),FALSE)), VLOOKUP($B223,'Results-formatted 060121'!$A:$AJ,(AK$3+2),FALSE)))</f>
        <v>4</v>
      </c>
      <c r="AL223" s="95">
        <f>IF($C223 = "neg", (($D223+1) - VLOOKUP($B223,'Results-formatted 060121'!$A:$AJ,(AL$3+2),FALSE)), IF($C223 = "pos-neg", (3+VLOOKUP($B223,'Results-formatted 060121'!$A:$AJ,(AL$3+2),FALSE)), VLOOKUP($B223,'Results-formatted 060121'!$A:$AJ,(AL$3+2),FALSE)))</f>
        <v>4</v>
      </c>
      <c r="AM223" s="95">
        <f>IF($C223 = "neg", (($D223+1) - VLOOKUP($B223,'Results-formatted 060121'!$A:AJ,(AM$3+2),FALSE)), IF($C223 = "pos-neg", (3+VLOOKUP($B223,'Results-formatted 060121'!$A:AJ,(AM$3+2),FALSE)), VLOOKUP($B223,'Results-formatted 060121'!$A:AJ,(AM$3+2),FALSE)))</f>
        <v>5</v>
      </c>
      <c r="AN223" s="95">
        <f>IF($C223 = "neg", (($D223+1) - VLOOKUP($B223,'Results-formatted 060121'!$A:AK,(AN$3+2),FALSE)), IF($C223 = "pos-neg", (3+VLOOKUP($B223,'Results-formatted 060121'!$A:AK,(AN$3+2),FALSE)), VLOOKUP($B223,'Results-formatted 060121'!$A:AK,(AN$3+2),FALSE)))</f>
        <v>3</v>
      </c>
      <c r="AO223" s="95">
        <f>IF($C223 = "neg", (($D223+1) - VLOOKUP($B223,'Results-formatted 060121'!$A:AL,(AO$3+2),FALSE)), IF($C223 = "pos-neg", (3+VLOOKUP($B223,'Results-formatted 060121'!$A:AL,(AO$3+2),FALSE)), VLOOKUP($B223,'Results-formatted 060121'!$A:AL,(AO$3+2),FALSE)))</f>
        <v>4</v>
      </c>
      <c r="AP223" s="95">
        <f>IF($C223 = "neg", (($D223+1) - VLOOKUP($B223,'Results-formatted 060121'!$A:AM,(AP$3+2),FALSE)), IF($C223 = "pos-neg", (3+VLOOKUP($B223,'Results-formatted 060121'!$A:AM,(AP$3+2),FALSE)), VLOOKUP($B223,'Results-formatted 060121'!$A:AM,(AP$3+2),FALSE)))</f>
        <v>5</v>
      </c>
      <c r="AQ223" s="95">
        <f>IF($C223 = "neg", (($D223+1) - VLOOKUP($B223,'Results-formatted 060121'!$A:AN,(AQ$3+2),FALSE)), IF($C223 = "pos-neg", (3+VLOOKUP($B223,'Results-formatted 060121'!$A:AN,(AQ$3+2),FALSE)), VLOOKUP($B223,'Results-formatted 060121'!$A:AN,(AQ$3+2),FALSE)))</f>
        <v>4</v>
      </c>
      <c r="AR223" s="95">
        <f>IF($C223 = "neg", (($D223+1) - VLOOKUP($B223,'Results-formatted 060121'!$A:AO,(AR$3+2),FALSE)), IF($C223 = "pos-neg", (3+VLOOKUP($B223,'Results-formatted 060121'!$A:AO,(AR$3+2),FALSE)), VLOOKUP($B223,'Results-formatted 060121'!$A:AO,(AR$3+2),FALSE)))</f>
        <v>4</v>
      </c>
      <c r="AS223" s="95">
        <f>IF($C223 = "neg", (($D223+1) - VLOOKUP($B223,'Results-formatted 060121'!$A:AP,(AS$3+2),FALSE)), IF($C223 = "pos-neg", (3+VLOOKUP($B223,'Results-formatted 060121'!$A:AP,(AS$3+2),FALSE)), VLOOKUP($B223,'Results-formatted 060121'!$A:AP,(AS$3+2),FALSE)))</f>
        <v>5</v>
      </c>
      <c r="AT223" s="95">
        <f>IF($C223 = "neg", (($D223+1) - VLOOKUP($B223,'Results-formatted 060121'!$A:AQ,(AT$3+2),FALSE)), IF($C223 = "pos-neg", (3+VLOOKUP($B223,'Results-formatted 060121'!$A:AQ,(AT$3+2),FALSE)), VLOOKUP($B223,'Results-formatted 060121'!$A:AQ,(AT$3+2),FALSE)))</f>
        <v>5</v>
      </c>
      <c r="AU223" s="95">
        <f>IF($C223 = "neg", (($D223+1) - VLOOKUP($B223,'Results-formatted 060121'!$A:AR,(AU$3+2),FALSE)), IF($C223 = "pos-neg", (3+VLOOKUP($B223,'Results-formatted 060121'!$A:AR,(AU$3+2),FALSE)), VLOOKUP($B223,'Results-formatted 060121'!$A:AR,(AU$3+2),FALSE)))</f>
        <v>5</v>
      </c>
      <c r="AV223" s="95">
        <f>IF($C223 = "neg", (($D223+1) - VLOOKUP($B223,'Results-formatted 060121'!$A:AS,(AV$3+2),FALSE)), IF($C223 = "pos-neg", (3+VLOOKUP($B223,'Results-formatted 060121'!$A:AS,(AV$3+2),FALSE)), VLOOKUP($B223,'Results-formatted 060121'!$A:AS,(AV$3+2),FALSE)))</f>
        <v>2</v>
      </c>
      <c r="AW223" s="95">
        <f>IF($C223 = "neg", (($D223+1) - VLOOKUP($B223,'Results-formatted 060121'!$A:AT,(AW$3+2),FALSE)), IF($C223 = "pos-neg", (3+VLOOKUP($B223,'Results-formatted 060121'!$A:AT,(AW$3+2),FALSE)), VLOOKUP($B223,'Results-formatted 060121'!$A:AT,(AW$3+2),FALSE)))</f>
        <v>1</v>
      </c>
      <c r="AX223" s="95">
        <f>IF($C223 = "neg", (($D223+1) - VLOOKUP($B223,'Results-formatted 060121'!$A:AU,(AX$3+2),FALSE)), IF($C223 = "pos-neg", (3+VLOOKUP($B223,'Results-formatted 060121'!$A:AU,(AX$3+2),FALSE)), VLOOKUP($B223,'Results-formatted 060121'!$A:AU,(AX$3+2),FALSE)))</f>
        <v>1</v>
      </c>
      <c r="AY223" s="95">
        <f>IF($C223 = "neg", (($D223+1) - VLOOKUP($B223,'Results-formatted 060121'!$A:AV,(AY$3+2),FALSE)), IF($C223 = "pos-neg", (3+VLOOKUP($B223,'Results-formatted 060121'!$A:AV,(AY$3+2),FALSE)), VLOOKUP($B223,'Results-formatted 060121'!$A:AV,(AY$3+2),FALSE)))</f>
        <v>4</v>
      </c>
      <c r="AZ223" s="95">
        <f>IF($C223 = "neg", (($D223+1) - VLOOKUP($B223,'Results-formatted 060121'!$A:AW,(AZ$3+2),FALSE)), IF($C223 = "pos-neg", (3+VLOOKUP($B223,'Results-formatted 060121'!$A:AW,(AZ$3+2),FALSE)), VLOOKUP($B223,'Results-formatted 060121'!$A:AW,(AZ$3+2),FALSE)))</f>
        <v>4</v>
      </c>
      <c r="BA223" s="95">
        <f>IF($C223 = "neg", (($D223+1) - VLOOKUP($B223,'Results-formatted 060121'!$A:AX,(BA$3+2),FALSE)), IF($C223 = "pos-neg", (3+VLOOKUP($B223,'Results-formatted 060121'!$A:AX,(BA$3+2),FALSE)), VLOOKUP($B223,'Results-formatted 060121'!$A:AX,(BA$3+2),FALSE)))</f>
        <v>4</v>
      </c>
      <c r="BB223" s="95">
        <f>IF($C223 = "neg", (($D223+1) - VLOOKUP($B223,'Results-formatted 060121'!$A:AY,(BB$3+2),FALSE)), IF($C223 = "pos-neg", (3+VLOOKUP($B223,'Results-formatted 060121'!$A:AY,(BB$3+2),FALSE)), VLOOKUP($B223,'Results-formatted 060121'!$A:AY,(BB$3+2),FALSE)))</f>
        <v>4</v>
      </c>
      <c r="BC223" s="95">
        <f>IF($C223 = "neg", (($D223+1) - VLOOKUP($B223,'Results-formatted 060121'!$A:AZ,(BC$3+2),FALSE)), IF($C223 = "pos-neg", (3+VLOOKUP($B223,'Results-formatted 060121'!$A:AZ,(BC$3+2),FALSE)), VLOOKUP($B223,'Results-formatted 060121'!$A:AZ,(BC$3+2),FALSE)))</f>
        <v>4</v>
      </c>
      <c r="BD223" s="95">
        <f>IF($C223 = "neg", (($D223+1) - VLOOKUP($B223,'Results-formatted 060121'!$A:BA,(BD$3+2),FALSE)), IF($C223 = "pos-neg", (3+VLOOKUP($B223,'Results-formatted 060121'!$A:BA,(BD$3+2),FALSE)), VLOOKUP($B223,'Results-formatted 060121'!$A:BA,(BD$3+2),FALSE)))</f>
        <v>4</v>
      </c>
      <c r="BE223" s="95">
        <f>IF($C223 = "neg", (($D223+1) - VLOOKUP($B223,'Results-formatted 060121'!$A:BB,(BE$3+2),FALSE)), IF($C223 = "pos-neg", (3+VLOOKUP($B223,'Results-formatted 060121'!$A:BB,(BE$3+2),FALSE)), VLOOKUP($B223,'Results-formatted 060121'!$A:BB,(BE$3+2),FALSE)))</f>
        <v>4</v>
      </c>
      <c r="BF223" s="95">
        <f>IF($C223 = "neg", (($D223+1) - VLOOKUP($B223,'Results-formatted 060121'!$A:BC,(BF$3+2),FALSE)), IF($C223 = "pos-neg", (3+VLOOKUP($B223,'Results-formatted 060121'!$A:BC,(BF$3+2),FALSE)), VLOOKUP($B223,'Results-formatted 060121'!$A:BC,(BF$3+2),FALSE)))</f>
        <v>4</v>
      </c>
      <c r="BG223" s="95">
        <f>IF($C223 = "neg", (($D223+1) - VLOOKUP($B223,'Results-formatted 060121'!$A:BD,(BG$3+2),FALSE)), IF($C223 = "pos-neg", (3+VLOOKUP($B223,'Results-formatted 060121'!$A:BD,(BG$3+2),FALSE)), VLOOKUP($B223,'Results-formatted 060121'!$A:BD,(BG$3+2),FALSE)))</f>
        <v>1</v>
      </c>
      <c r="BH223" s="95">
        <f>IF($C223 = "neg", (($D223+1) - VLOOKUP($B223,'Results-formatted 060121'!$A:BE,(BH$3+2),FALSE)), IF($C223 = "pos-neg", (3+VLOOKUP($B223,'Results-formatted 060121'!$A:BE,(BH$3+2),FALSE)), VLOOKUP($B223,'Results-formatted 060121'!$A:BE,(BH$3+2),FALSE)))</f>
        <v>3</v>
      </c>
      <c r="BI223" s="95">
        <f>IF($C223 = "neg", (($D223+1) - VLOOKUP($B223,'Results-formatted 060121'!$A:BF,(BI$3+2),FALSE)), IF($C223 = "pos-neg", (3+VLOOKUP($B223,'Results-formatted 060121'!$A:BF,(BI$3+2),FALSE)), VLOOKUP($B223,'Results-formatted 060121'!$A:BF,(BI$3+2),FALSE)))</f>
        <v>5</v>
      </c>
      <c r="BJ223" s="95">
        <f>IF($C223 = "neg", (($D223+1) - VLOOKUP($B223,'Results-formatted 060121'!$A:BG,(BJ$3+2),FALSE)), IF($C223 = "pos-neg", (3+VLOOKUP($B223,'Results-formatted 060121'!$A:BG,(BJ$3+2),FALSE)), VLOOKUP($B223,'Results-formatted 060121'!$A:BG,(BJ$3+2),FALSE)))</f>
        <v>1</v>
      </c>
      <c r="BK223" s="95">
        <f>IF($C223 = "neg", (($D223+1) - VLOOKUP($B223,'Results-formatted 060121'!$A:BH,(BK$3+2),FALSE)), IF($C223 = "pos-neg", (3+VLOOKUP($B223,'Results-formatted 060121'!$A:BH,(BK$3+2),FALSE)), VLOOKUP($B223,'Results-formatted 060121'!$A:BH,(BK$3+2),FALSE)))</f>
        <v>2</v>
      </c>
      <c r="BL223" s="95">
        <f>IF($C223 = "neg", (($D223+1) - VLOOKUP($B223,'Results-formatted 060121'!$A:BI,(BL$3+2),FALSE)), IF($C223 = "pos-neg", (3+VLOOKUP($B223,'Results-formatted 060121'!$A:BI,(BL$3+2),FALSE)), VLOOKUP($B223,'Results-formatted 060121'!$A:BI,(BL$3+2),FALSE)))</f>
        <v>4</v>
      </c>
      <c r="BM223" s="95">
        <f>IF($C223 = "neg", (($D223+1) - VLOOKUP($B223,'Results-formatted 060121'!$A:BJ,(BM$3+2),FALSE)), IF($C223 = "pos-neg", (3+VLOOKUP($B223,'Results-formatted 060121'!$A:BJ,(BM$3+2),FALSE)), VLOOKUP($B223,'Results-formatted 060121'!$A:BJ,(BM$3+2),FALSE)))</f>
        <v>4</v>
      </c>
      <c r="BN223" s="95"/>
      <c r="BO223" s="95"/>
      <c r="BP223" s="95"/>
      <c r="BQ223" s="95"/>
      <c r="BR223" s="95"/>
      <c r="BS223" s="95"/>
      <c r="BT223" s="95"/>
      <c r="BU223" s="95"/>
      <c r="BV223" s="95"/>
      <c r="BW223" s="95"/>
      <c r="BX223" s="95"/>
      <c r="BY223" s="95"/>
      <c r="BZ223" s="95"/>
      <c r="CA223" s="95"/>
      <c r="CB223" s="95"/>
      <c r="CC223" s="95"/>
      <c r="CD223" s="96"/>
      <c r="CE223" s="25">
        <f t="shared" si="349"/>
        <v>3.5833333333333335</v>
      </c>
      <c r="CF223" s="25">
        <f t="shared" si="350"/>
        <v>1.1091555295361266</v>
      </c>
    </row>
    <row r="224" spans="2:84" ht="42" x14ac:dyDescent="0.15">
      <c r="B224" s="84" t="s">
        <v>532</v>
      </c>
      <c r="C224" s="86" t="s">
        <v>224</v>
      </c>
      <c r="D224" s="2">
        <v>5</v>
      </c>
      <c r="E224" s="15" t="s">
        <v>1011</v>
      </c>
      <c r="F224" s="95">
        <f>IF($C224 = "neg", (($D224+1) - VLOOKUP($B224,'Results-formatted 060121'!$A:$AJ,(F$3+2),FALSE)), IF($C224 = "pos-neg", (3+VLOOKUP($B224,'Results-formatted 060121'!$A:$AJ,(F$3+2),FALSE)), VLOOKUP($B224,'Results-formatted 060121'!$A:$AJ,(F$3+2),FALSE)))</f>
        <v>3</v>
      </c>
      <c r="G224" s="95">
        <f>IF($C224 = "neg", (($D224+1) - VLOOKUP($B224,'Results-formatted 060121'!$A:$AJ,(G$3+2),FALSE)), IF($C224 = "pos-neg", (3+VLOOKUP($B224,'Results-formatted 060121'!$A:$AJ,(G$3+2),FALSE)), VLOOKUP($B224,'Results-formatted 060121'!$A:$AJ,(G$3+2),FALSE)))</f>
        <v>4</v>
      </c>
      <c r="H224" s="95">
        <f>IF($C224 = "neg", (($D224+1) - VLOOKUP($B224,'Results-formatted 060121'!$A:$AJ,(H$3+2),FALSE)), IF($C224 = "pos-neg", (3+VLOOKUP($B224,'Results-formatted 060121'!$A:$AJ,(H$3+2),FALSE)), VLOOKUP($B224,'Results-formatted 060121'!$A:$AJ,(H$3+2),FALSE)))</f>
        <v>3</v>
      </c>
      <c r="I224" s="95">
        <f>IF($C224 = "neg", (($D224+1) - VLOOKUP($B224,'Results-formatted 060121'!$A:$AJ,(I$3+2),FALSE)), IF($C224 = "pos-neg", (3+VLOOKUP($B224,'Results-formatted 060121'!$A:$AJ,(I$3+2),FALSE)), VLOOKUP($B224,'Results-formatted 060121'!$A:$AJ,(I$3+2),FALSE)))</f>
        <v>2</v>
      </c>
      <c r="J224" s="95">
        <f>IF($C224 = "neg", (($D224+1) - VLOOKUP($B224,'Results-formatted 060121'!$A:$AJ,(J$3+2),FALSE)), IF($C224 = "pos-neg", (3+VLOOKUP($B224,'Results-formatted 060121'!$A:$AJ,(J$3+2),FALSE)), VLOOKUP($B224,'Results-formatted 060121'!$A:$AJ,(J$3+2),FALSE)))</f>
        <v>3</v>
      </c>
      <c r="K224" s="95">
        <f>IF($C224 = "neg", (($D224+1) - VLOOKUP($B224,'Results-formatted 060121'!$A:$AJ,(K$3+2),FALSE)), IF($C224 = "pos-neg", (3+VLOOKUP($B224,'Results-formatted 060121'!$A:$AJ,(K$3+2),FALSE)), VLOOKUP($B224,'Results-formatted 060121'!$A:$AJ,(K$3+2),FALSE)))</f>
        <v>4</v>
      </c>
      <c r="L224" s="95">
        <f>IF($C224 = "neg", (($D224+1) - VLOOKUP($B224,'Results-formatted 060121'!$A:$AJ,(L$3+2),FALSE)), IF($C224 = "pos-neg", (3+VLOOKUP($B224,'Results-formatted 060121'!$A:$AJ,(L$3+2),FALSE)), VLOOKUP($B224,'Results-formatted 060121'!$A:$AJ,(L$3+2),FALSE)))</f>
        <v>2</v>
      </c>
      <c r="M224" s="95">
        <f>IF($C224 = "neg", (($D224+1) - VLOOKUP($B224,'Results-formatted 060121'!$A:$AJ,(M$3+2),FALSE)), IF($C224 = "pos-neg", (3+VLOOKUP($B224,'Results-formatted 060121'!$A:$AJ,(M$3+2),FALSE)), VLOOKUP($B224,'Results-formatted 060121'!$A:$AJ,(M$3+2),FALSE)))</f>
        <v>3</v>
      </c>
      <c r="N224" s="95">
        <f>IF($C224 = "neg", (($D224+1) - VLOOKUP($B224,'Results-formatted 060121'!$A:$AJ,(N$3+2),FALSE)), IF($C224 = "pos-neg", (3+VLOOKUP($B224,'Results-formatted 060121'!$A:$AJ,(N$3+2),FALSE)), VLOOKUP($B224,'Results-formatted 060121'!$A:$AJ,(N$3+2),FALSE)))</f>
        <v>3</v>
      </c>
      <c r="O224" s="95">
        <f>IF($C224 = "neg", (($D224+1) - VLOOKUP($B224,'Results-formatted 060121'!$A:$AJ,(O$3+2),FALSE)), IF($C224 = "pos-neg", (3+VLOOKUP($B224,'Results-formatted 060121'!$A:$AJ,(O$3+2),FALSE)), VLOOKUP($B224,'Results-formatted 060121'!$A:$AJ,(O$3+2),FALSE)))</f>
        <v>3</v>
      </c>
      <c r="P224" s="95">
        <f>IF($C224 = "neg", (($D224+1) - VLOOKUP($B224,'Results-formatted 060121'!$A:$AJ,(P$3+2),FALSE)), IF($C224 = "pos-neg", (3+VLOOKUP($B224,'Results-formatted 060121'!$A:$AJ,(P$3+2),FALSE)), VLOOKUP($B224,'Results-formatted 060121'!$A:$AJ,(P$3+2),FALSE)))</f>
        <v>3</v>
      </c>
      <c r="Q224" s="95">
        <f>IF($C224 = "neg", (($D224+1) - VLOOKUP($B224,'Results-formatted 060121'!$A:$AJ,(Q$3+2),FALSE)), IF($C224 = "pos-neg", (3+VLOOKUP($B224,'Results-formatted 060121'!$A:$AJ,(Q$3+2),FALSE)), VLOOKUP($B224,'Results-formatted 060121'!$A:$AJ,(Q$3+2),FALSE)))</f>
        <v>5</v>
      </c>
      <c r="R224" s="95">
        <f>IF($C224 = "neg", (($D224+1) - VLOOKUP($B224,'Results-formatted 060121'!$A:$AJ,(R$3+2),FALSE)), IF($C224 = "pos-neg", (3+VLOOKUP($B224,'Results-formatted 060121'!$A:$AJ,(R$3+2),FALSE)), VLOOKUP($B224,'Results-formatted 060121'!$A:$AJ,(R$3+2),FALSE)))</f>
        <v>3</v>
      </c>
      <c r="S224" s="95">
        <f>IF($C224 = "neg", (($D224+1) - VLOOKUP($B224,'Results-formatted 060121'!$A:$AJ,(S$3+2),FALSE)), IF($C224 = "pos-neg", (3+VLOOKUP($B224,'Results-formatted 060121'!$A:$AJ,(S$3+2),FALSE)), VLOOKUP($B224,'Results-formatted 060121'!$A:$AJ,(S$3+2),FALSE)))</f>
        <v>4</v>
      </c>
      <c r="T224" s="95">
        <f>IF($C224 = "neg", (($D224+1) - VLOOKUP($B224,'Results-formatted 060121'!$A:$AJ,(T$3+2),FALSE)), IF($C224 = "pos-neg", (3+VLOOKUP($B224,'Results-formatted 060121'!$A:$AJ,(T$3+2),FALSE)), VLOOKUP($B224,'Results-formatted 060121'!$A:$AJ,(T$3+2),FALSE)))</f>
        <v>4</v>
      </c>
      <c r="U224" s="95">
        <f>IF($C224 = "neg", (($D224+1) - VLOOKUP($B224,'Results-formatted 060121'!$A:$AJ,(U$3+2),FALSE)), IF($C224 = "pos-neg", (3+VLOOKUP($B224,'Results-formatted 060121'!$A:$AJ,(U$3+2),FALSE)), VLOOKUP($B224,'Results-formatted 060121'!$A:$AJ,(U$3+2),FALSE)))</f>
        <v>4</v>
      </c>
      <c r="V224" s="95">
        <f>IF($C224 = "neg", (($D224+1) - VLOOKUP($B224,'Results-formatted 060121'!$A:$AJ,(V$3+2),FALSE)), IF($C224 = "pos-neg", (3+VLOOKUP($B224,'Results-formatted 060121'!$A:$AJ,(V$3+2),FALSE)), VLOOKUP($B224,'Results-formatted 060121'!$A:$AJ,(V$3+2),FALSE)))</f>
        <v>2</v>
      </c>
      <c r="W224" s="95">
        <f>IF($C224 = "neg", (($D224+1) - VLOOKUP($B224,'Results-formatted 060121'!$A:$AJ,(W$3+2),FALSE)), IF($C224 = "pos-neg", (3+VLOOKUP($B224,'Results-formatted 060121'!$A:$AJ,(W$3+2),FALSE)), VLOOKUP($B224,'Results-formatted 060121'!$A:$AJ,(W$3+2),FALSE)))</f>
        <v>2</v>
      </c>
      <c r="X224" s="95">
        <f>IF($C224 = "neg", (($D224+1) - VLOOKUP($B224,'Results-formatted 060121'!$A:$AJ,(X$3+2),FALSE)), IF($C224 = "pos-neg", (3+VLOOKUP($B224,'Results-formatted 060121'!$A:$AJ,(X$3+2),FALSE)), VLOOKUP($B224,'Results-formatted 060121'!$A:$AJ,(X$3+2),FALSE)))</f>
        <v>4</v>
      </c>
      <c r="Y224" s="95">
        <f>IF($C224 = "neg", (($D224+1) - VLOOKUP($B224,'Results-formatted 060121'!$A:$AJ,(Y$3+2),FALSE)), IF($C224 = "pos-neg", (3+VLOOKUP($B224,'Results-formatted 060121'!$A:$AJ,(Y$3+2),FALSE)), VLOOKUP($B224,'Results-formatted 060121'!$A:$AJ,(Y$3+2),FALSE)))</f>
        <v>4</v>
      </c>
      <c r="Z224" s="95">
        <f>IF($C224 = "neg", (($D224+1) - VLOOKUP($B224,'Results-formatted 060121'!$A:$AJ,(Z$3+2),FALSE)), IF($C224 = "pos-neg", (3+VLOOKUP($B224,'Results-formatted 060121'!$A:$AJ,(Z$3+2),FALSE)), VLOOKUP($B224,'Results-formatted 060121'!$A:$AJ,(Z$3+2),FALSE)))</f>
        <v>2</v>
      </c>
      <c r="AA224" s="95">
        <f>IF($C224 = "neg", (($D224+1) - VLOOKUP($B224,'Results-formatted 060121'!$A:$AJ,(AA$3+2),FALSE)), IF($C224 = "pos-neg", (3+VLOOKUP($B224,'Results-formatted 060121'!$A:$AJ,(AA$3+2),FALSE)), VLOOKUP($B224,'Results-formatted 060121'!$A:$AJ,(AA$3+2),FALSE)))</f>
        <v>5</v>
      </c>
      <c r="AB224" s="95">
        <f>IF($C224 = "neg", (($D224+1) - VLOOKUP($B224,'Results-formatted 060121'!$A:$AJ,(AB$3+2),FALSE)), IF($C224 = "pos-neg", (3+VLOOKUP($B224,'Results-formatted 060121'!$A:$AJ,(AB$3+2),FALSE)), VLOOKUP($B224,'Results-formatted 060121'!$A:$AJ,(AB$3+2),FALSE)))</f>
        <v>3</v>
      </c>
      <c r="AC224" s="95">
        <f>IF($C224 = "neg", (($D224+1) - VLOOKUP($B224,'Results-formatted 060121'!$A:$AJ,(AC$3+2),FALSE)), IF($C224 = "pos-neg", (3+VLOOKUP($B224,'Results-formatted 060121'!$A:$AJ,(AC$3+2),FALSE)), VLOOKUP($B224,'Results-formatted 060121'!$A:$AJ,(AC$3+2),FALSE)))</f>
        <v>2</v>
      </c>
      <c r="AD224" s="95">
        <f>IF($C224 = "neg", (($D224+1) - VLOOKUP($B224,'Results-formatted 060121'!$A:$AJ,(AD$3+2),FALSE)), IF($C224 = "pos-neg", (3+VLOOKUP($B224,'Results-formatted 060121'!$A:$AJ,(AD$3+2),FALSE)), VLOOKUP($B224,'Results-formatted 060121'!$A:$AJ,(AD$3+2),FALSE)))</f>
        <v>3</v>
      </c>
      <c r="AE224" s="95">
        <f>IF($C224 = "neg", (($D224+1) - VLOOKUP($B224,'Results-formatted 060121'!$A:$AJ,(AE$3+2),FALSE)), IF($C224 = "pos-neg", (3+VLOOKUP($B224,'Results-formatted 060121'!$A:$AJ,(AE$3+2),FALSE)), VLOOKUP($B224,'Results-formatted 060121'!$A:$AJ,(AE$3+2),FALSE)))</f>
        <v>5</v>
      </c>
      <c r="AF224" s="95">
        <f>IF($C224 = "neg", (($D224+1) - VLOOKUP($B224,'Results-formatted 060121'!$A:$AJ,(AF$3+2),FALSE)), IF($C224 = "pos-neg", (3+VLOOKUP($B224,'Results-formatted 060121'!$A:$AJ,(AF$3+2),FALSE)), VLOOKUP($B224,'Results-formatted 060121'!$A:$AJ,(AF$3+2),FALSE)))</f>
        <v>4</v>
      </c>
      <c r="AG224" s="95">
        <f>IF($C224 = "neg", (($D224+1) - VLOOKUP($B224,'Results-formatted 060121'!$A:$AJ,(AG$3+2),FALSE)), IF($C224 = "pos-neg", (3+VLOOKUP($B224,'Results-formatted 060121'!$A:$AJ,(AG$3+2),FALSE)), VLOOKUP($B224,'Results-formatted 060121'!$A:$AJ,(AG$3+2),FALSE)))</f>
        <v>3</v>
      </c>
      <c r="AH224" s="95">
        <f>IF($C224 = "neg", (($D224+1) - VLOOKUP($B224,'Results-formatted 060121'!$A:$AJ,(AH$3+2),FALSE)), IF($C224 = "pos-neg", (3+VLOOKUP($B224,'Results-formatted 060121'!$A:$AJ,(AH$3+2),FALSE)), VLOOKUP($B224,'Results-formatted 060121'!$A:$AJ,(AH$3+2),FALSE)))</f>
        <v>2</v>
      </c>
      <c r="AI224" s="95">
        <f>IF($C224 = "neg", (($D224+1) - VLOOKUP($B224,'Results-formatted 060121'!$A:$AJ,(AI$3+2),FALSE)), IF($C224 = "pos-neg", (3+VLOOKUP($B224,'Results-formatted 060121'!$A:$AJ,(AI$3+2),FALSE)), VLOOKUP($B224,'Results-formatted 060121'!$A:$AJ,(AI$3+2),FALSE)))</f>
        <v>3</v>
      </c>
      <c r="AJ224" s="95">
        <f>IF($C224 = "neg", (($D224+1) - VLOOKUP($B224,'Results-formatted 060121'!$A:$AJ,(AJ$3+2),FALSE)), IF($C224 = "pos-neg", (3+VLOOKUP($B224,'Results-formatted 060121'!$A:$AJ,(AJ$3+2),FALSE)), VLOOKUP($B224,'Results-formatted 060121'!$A:$AJ,(AJ$3+2),FALSE)))</f>
        <v>5</v>
      </c>
      <c r="AK224" s="95">
        <f>IF($C224 = "neg", (($D224+1) - VLOOKUP($B224,'Results-formatted 060121'!$A:$AJ,(AK$3+2),FALSE)), IF($C224 = "pos-neg", (3+VLOOKUP($B224,'Results-formatted 060121'!$A:$AJ,(AK$3+2),FALSE)), VLOOKUP($B224,'Results-formatted 060121'!$A:$AJ,(AK$3+2),FALSE)))</f>
        <v>3</v>
      </c>
      <c r="AL224" s="95">
        <f>IF($C224 = "neg", (($D224+1) - VLOOKUP($B224,'Results-formatted 060121'!$A:$AJ,(AL$3+2),FALSE)), IF($C224 = "pos-neg", (3+VLOOKUP($B224,'Results-formatted 060121'!$A:$AJ,(AL$3+2),FALSE)), VLOOKUP($B224,'Results-formatted 060121'!$A:$AJ,(AL$3+2),FALSE)))</f>
        <v>4</v>
      </c>
      <c r="AM224" s="95">
        <f>IF($C224 = "neg", (($D224+1) - VLOOKUP($B224,'Results-formatted 060121'!$A:AJ,(AM$3+2),FALSE)), IF($C224 = "pos-neg", (3+VLOOKUP($B224,'Results-formatted 060121'!$A:AJ,(AM$3+2),FALSE)), VLOOKUP($B224,'Results-formatted 060121'!$A:AJ,(AM$3+2),FALSE)))</f>
        <v>5</v>
      </c>
      <c r="AN224" s="95">
        <f>IF($C224 = "neg", (($D224+1) - VLOOKUP($B224,'Results-formatted 060121'!$A:AK,(AN$3+2),FALSE)), IF($C224 = "pos-neg", (3+VLOOKUP($B224,'Results-formatted 060121'!$A:AK,(AN$3+2),FALSE)), VLOOKUP($B224,'Results-formatted 060121'!$A:AK,(AN$3+2),FALSE)))</f>
        <v>3</v>
      </c>
      <c r="AO224" s="95">
        <f>IF($C224 = "neg", (($D224+1) - VLOOKUP($B224,'Results-formatted 060121'!$A:AL,(AO$3+2),FALSE)), IF($C224 = "pos-neg", (3+VLOOKUP($B224,'Results-formatted 060121'!$A:AL,(AO$3+2),FALSE)), VLOOKUP($B224,'Results-formatted 060121'!$A:AL,(AO$3+2),FALSE)))</f>
        <v>4</v>
      </c>
      <c r="AP224" s="95">
        <f>IF($C224 = "neg", (($D224+1) - VLOOKUP($B224,'Results-formatted 060121'!$A:AM,(AP$3+2),FALSE)), IF($C224 = "pos-neg", (3+VLOOKUP($B224,'Results-formatted 060121'!$A:AM,(AP$3+2),FALSE)), VLOOKUP($B224,'Results-formatted 060121'!$A:AM,(AP$3+2),FALSE)))</f>
        <v>4</v>
      </c>
      <c r="AQ224" s="95">
        <f>IF($C224 = "neg", (($D224+1) - VLOOKUP($B224,'Results-formatted 060121'!$A:AN,(AQ$3+2),FALSE)), IF($C224 = "pos-neg", (3+VLOOKUP($B224,'Results-formatted 060121'!$A:AN,(AQ$3+2),FALSE)), VLOOKUP($B224,'Results-formatted 060121'!$A:AN,(AQ$3+2),FALSE)))</f>
        <v>3</v>
      </c>
      <c r="AR224" s="95">
        <f>IF($C224 = "neg", (($D224+1) - VLOOKUP($B224,'Results-formatted 060121'!$A:AO,(AR$3+2),FALSE)), IF($C224 = "pos-neg", (3+VLOOKUP($B224,'Results-formatted 060121'!$A:AO,(AR$3+2),FALSE)), VLOOKUP($B224,'Results-formatted 060121'!$A:AO,(AR$3+2),FALSE)))</f>
        <v>3</v>
      </c>
      <c r="AS224" s="95">
        <f>IF($C224 = "neg", (($D224+1) - VLOOKUP($B224,'Results-formatted 060121'!$A:AP,(AS$3+2),FALSE)), IF($C224 = "pos-neg", (3+VLOOKUP($B224,'Results-formatted 060121'!$A:AP,(AS$3+2),FALSE)), VLOOKUP($B224,'Results-formatted 060121'!$A:AP,(AS$3+2),FALSE)))</f>
        <v>4</v>
      </c>
      <c r="AT224" s="95">
        <f>IF($C224 = "neg", (($D224+1) - VLOOKUP($B224,'Results-formatted 060121'!$A:AQ,(AT$3+2),FALSE)), IF($C224 = "pos-neg", (3+VLOOKUP($B224,'Results-formatted 060121'!$A:AQ,(AT$3+2),FALSE)), VLOOKUP($B224,'Results-formatted 060121'!$A:AQ,(AT$3+2),FALSE)))</f>
        <v>5</v>
      </c>
      <c r="AU224" s="95">
        <f>IF($C224 = "neg", (($D224+1) - VLOOKUP($B224,'Results-formatted 060121'!$A:AR,(AU$3+2),FALSE)), IF($C224 = "pos-neg", (3+VLOOKUP($B224,'Results-formatted 060121'!$A:AR,(AU$3+2),FALSE)), VLOOKUP($B224,'Results-formatted 060121'!$A:AR,(AU$3+2),FALSE)))</f>
        <v>3</v>
      </c>
      <c r="AV224" s="95">
        <f>IF($C224 = "neg", (($D224+1) - VLOOKUP($B224,'Results-formatted 060121'!$A:AS,(AV$3+2),FALSE)), IF($C224 = "pos-neg", (3+VLOOKUP($B224,'Results-formatted 060121'!$A:AS,(AV$3+2),FALSE)), VLOOKUP($B224,'Results-formatted 060121'!$A:AS,(AV$3+2),FALSE)))</f>
        <v>3</v>
      </c>
      <c r="AW224" s="95">
        <f>IF($C224 = "neg", (($D224+1) - VLOOKUP($B224,'Results-formatted 060121'!$A:AT,(AW$3+2),FALSE)), IF($C224 = "pos-neg", (3+VLOOKUP($B224,'Results-formatted 060121'!$A:AT,(AW$3+2),FALSE)), VLOOKUP($B224,'Results-formatted 060121'!$A:AT,(AW$3+2),FALSE)))</f>
        <v>2</v>
      </c>
      <c r="AX224" s="95">
        <f>IF($C224 = "neg", (($D224+1) - VLOOKUP($B224,'Results-formatted 060121'!$A:AU,(AX$3+2),FALSE)), IF($C224 = "pos-neg", (3+VLOOKUP($B224,'Results-formatted 060121'!$A:AU,(AX$3+2),FALSE)), VLOOKUP($B224,'Results-formatted 060121'!$A:AU,(AX$3+2),FALSE)))</f>
        <v>1</v>
      </c>
      <c r="AY224" s="95">
        <f>IF($C224 = "neg", (($D224+1) - VLOOKUP($B224,'Results-formatted 060121'!$A:AV,(AY$3+2),FALSE)), IF($C224 = "pos-neg", (3+VLOOKUP($B224,'Results-formatted 060121'!$A:AV,(AY$3+2),FALSE)), VLOOKUP($B224,'Results-formatted 060121'!$A:AV,(AY$3+2),FALSE)))</f>
        <v>3</v>
      </c>
      <c r="AZ224" s="95">
        <f>IF($C224 = "neg", (($D224+1) - VLOOKUP($B224,'Results-formatted 060121'!$A:AW,(AZ$3+2),FALSE)), IF($C224 = "pos-neg", (3+VLOOKUP($B224,'Results-formatted 060121'!$A:AW,(AZ$3+2),FALSE)), VLOOKUP($B224,'Results-formatted 060121'!$A:AW,(AZ$3+2),FALSE)))</f>
        <v>4</v>
      </c>
      <c r="BA224" s="95">
        <f>IF($C224 = "neg", (($D224+1) - VLOOKUP($B224,'Results-formatted 060121'!$A:AX,(BA$3+2),FALSE)), IF($C224 = "pos-neg", (3+VLOOKUP($B224,'Results-formatted 060121'!$A:AX,(BA$3+2),FALSE)), VLOOKUP($B224,'Results-formatted 060121'!$A:AX,(BA$3+2),FALSE)))</f>
        <v>4</v>
      </c>
      <c r="BB224" s="95">
        <f>IF($C224 = "neg", (($D224+1) - VLOOKUP($B224,'Results-formatted 060121'!$A:AY,(BB$3+2),FALSE)), IF($C224 = "pos-neg", (3+VLOOKUP($B224,'Results-formatted 060121'!$A:AY,(BB$3+2),FALSE)), VLOOKUP($B224,'Results-formatted 060121'!$A:AY,(BB$3+2),FALSE)))</f>
        <v>4</v>
      </c>
      <c r="BC224" s="95">
        <f>IF($C224 = "neg", (($D224+1) - VLOOKUP($B224,'Results-formatted 060121'!$A:AZ,(BC$3+2),FALSE)), IF($C224 = "pos-neg", (3+VLOOKUP($B224,'Results-formatted 060121'!$A:AZ,(BC$3+2),FALSE)), VLOOKUP($B224,'Results-formatted 060121'!$A:AZ,(BC$3+2),FALSE)))</f>
        <v>4</v>
      </c>
      <c r="BD224" s="95">
        <f>IF($C224 = "neg", (($D224+1) - VLOOKUP($B224,'Results-formatted 060121'!$A:BA,(BD$3+2),FALSE)), IF($C224 = "pos-neg", (3+VLOOKUP($B224,'Results-formatted 060121'!$A:BA,(BD$3+2),FALSE)), VLOOKUP($B224,'Results-formatted 060121'!$A:BA,(BD$3+2),FALSE)))</f>
        <v>4</v>
      </c>
      <c r="BE224" s="95">
        <f>IF($C224 = "neg", (($D224+1) - VLOOKUP($B224,'Results-formatted 060121'!$A:BB,(BE$3+2),FALSE)), IF($C224 = "pos-neg", (3+VLOOKUP($B224,'Results-formatted 060121'!$A:BB,(BE$3+2),FALSE)), VLOOKUP($B224,'Results-formatted 060121'!$A:BB,(BE$3+2),FALSE)))</f>
        <v>4</v>
      </c>
      <c r="BF224" s="95">
        <f>IF($C224 = "neg", (($D224+1) - VLOOKUP($B224,'Results-formatted 060121'!$A:BC,(BF$3+2),FALSE)), IF($C224 = "pos-neg", (3+VLOOKUP($B224,'Results-formatted 060121'!$A:BC,(BF$3+2),FALSE)), VLOOKUP($B224,'Results-formatted 060121'!$A:BC,(BF$3+2),FALSE)))</f>
        <v>2</v>
      </c>
      <c r="BG224" s="95">
        <f>IF($C224 = "neg", (($D224+1) - VLOOKUP($B224,'Results-formatted 060121'!$A:BD,(BG$3+2),FALSE)), IF($C224 = "pos-neg", (3+VLOOKUP($B224,'Results-formatted 060121'!$A:BD,(BG$3+2),FALSE)), VLOOKUP($B224,'Results-formatted 060121'!$A:BD,(BG$3+2),FALSE)))</f>
        <v>1</v>
      </c>
      <c r="BH224" s="95">
        <f>IF($C224 = "neg", (($D224+1) - VLOOKUP($B224,'Results-formatted 060121'!$A:BE,(BH$3+2),FALSE)), IF($C224 = "pos-neg", (3+VLOOKUP($B224,'Results-formatted 060121'!$A:BE,(BH$3+2),FALSE)), VLOOKUP($B224,'Results-formatted 060121'!$A:BE,(BH$3+2),FALSE)))</f>
        <v>3</v>
      </c>
      <c r="BI224" s="95">
        <f>IF($C224 = "neg", (($D224+1) - VLOOKUP($B224,'Results-formatted 060121'!$A:BF,(BI$3+2),FALSE)), IF($C224 = "pos-neg", (3+VLOOKUP($B224,'Results-formatted 060121'!$A:BF,(BI$3+2),FALSE)), VLOOKUP($B224,'Results-formatted 060121'!$A:BF,(BI$3+2),FALSE)))</f>
        <v>5</v>
      </c>
      <c r="BJ224" s="95">
        <f>IF($C224 = "neg", (($D224+1) - VLOOKUP($B224,'Results-formatted 060121'!$A:BG,(BJ$3+2),FALSE)), IF($C224 = "pos-neg", (3+VLOOKUP($B224,'Results-formatted 060121'!$A:BG,(BJ$3+2),FALSE)), VLOOKUP($B224,'Results-formatted 060121'!$A:BG,(BJ$3+2),FALSE)))</f>
        <v>1</v>
      </c>
      <c r="BK224" s="95">
        <f>IF($C224 = "neg", (($D224+1) - VLOOKUP($B224,'Results-formatted 060121'!$A:BH,(BK$3+2),FALSE)), IF($C224 = "pos-neg", (3+VLOOKUP($B224,'Results-formatted 060121'!$A:BH,(BK$3+2),FALSE)), VLOOKUP($B224,'Results-formatted 060121'!$A:BH,(BK$3+2),FALSE)))</f>
        <v>2</v>
      </c>
      <c r="BL224" s="95">
        <f>IF($C224 = "neg", (($D224+1) - VLOOKUP($B224,'Results-formatted 060121'!$A:BI,(BL$3+2),FALSE)), IF($C224 = "pos-neg", (3+VLOOKUP($B224,'Results-formatted 060121'!$A:BI,(BL$3+2),FALSE)), VLOOKUP($B224,'Results-formatted 060121'!$A:BI,(BL$3+2),FALSE)))</f>
        <v>4</v>
      </c>
      <c r="BM224" s="95">
        <f>IF($C224 = "neg", (($D224+1) - VLOOKUP($B224,'Results-formatted 060121'!$A:BJ,(BM$3+2),FALSE)), IF($C224 = "pos-neg", (3+VLOOKUP($B224,'Results-formatted 060121'!$A:BJ,(BM$3+2),FALSE)), VLOOKUP($B224,'Results-formatted 060121'!$A:BJ,(BM$3+2),FALSE)))</f>
        <v>4</v>
      </c>
      <c r="BN224" s="95"/>
      <c r="BO224" s="95"/>
      <c r="BP224" s="95"/>
      <c r="BQ224" s="95"/>
      <c r="BR224" s="95"/>
      <c r="BS224" s="95"/>
      <c r="BT224" s="95"/>
      <c r="BU224" s="95"/>
      <c r="BV224" s="95"/>
      <c r="BW224" s="95"/>
      <c r="BX224" s="95"/>
      <c r="BY224" s="95"/>
      <c r="BZ224" s="95"/>
      <c r="CA224" s="95"/>
      <c r="CB224" s="95"/>
      <c r="CC224" s="95"/>
      <c r="CD224" s="96"/>
      <c r="CE224" s="25">
        <f t="shared" si="349"/>
        <v>3.3</v>
      </c>
      <c r="CF224" s="25">
        <f t="shared" si="350"/>
        <v>1.0463819829475698</v>
      </c>
    </row>
    <row r="225" spans="2:84" ht="56" x14ac:dyDescent="0.15">
      <c r="B225" s="84" t="s">
        <v>533</v>
      </c>
      <c r="C225" s="86" t="s">
        <v>224</v>
      </c>
      <c r="D225" s="2">
        <v>5</v>
      </c>
      <c r="E225" s="15" t="s">
        <v>1012</v>
      </c>
      <c r="F225" s="95">
        <f>IF($C225 = "neg", (($D225+1) - VLOOKUP($B225,'Results-formatted 060121'!$A:$AJ,(F$3+2),FALSE)), IF($C225 = "pos-neg", (3+VLOOKUP($B225,'Results-formatted 060121'!$A:$AJ,(F$3+2),FALSE)), VLOOKUP($B225,'Results-formatted 060121'!$A:$AJ,(F$3+2),FALSE)))</f>
        <v>3</v>
      </c>
      <c r="G225" s="95">
        <f>IF($C225 = "neg", (($D225+1) - VLOOKUP($B225,'Results-formatted 060121'!$A:$AJ,(G$3+2),FALSE)), IF($C225 = "pos-neg", (3+VLOOKUP($B225,'Results-formatted 060121'!$A:$AJ,(G$3+2),FALSE)), VLOOKUP($B225,'Results-formatted 060121'!$A:$AJ,(G$3+2),FALSE)))</f>
        <v>4</v>
      </c>
      <c r="H225" s="95">
        <f>IF($C225 = "neg", (($D225+1) - VLOOKUP($B225,'Results-formatted 060121'!$A:$AJ,(H$3+2),FALSE)), IF($C225 = "pos-neg", (3+VLOOKUP($B225,'Results-formatted 060121'!$A:$AJ,(H$3+2),FALSE)), VLOOKUP($B225,'Results-formatted 060121'!$A:$AJ,(H$3+2),FALSE)))</f>
        <v>4</v>
      </c>
      <c r="I225" s="95">
        <f>IF($C225 = "neg", (($D225+1) - VLOOKUP($B225,'Results-formatted 060121'!$A:$AJ,(I$3+2),FALSE)), IF($C225 = "pos-neg", (3+VLOOKUP($B225,'Results-formatted 060121'!$A:$AJ,(I$3+2),FALSE)), VLOOKUP($B225,'Results-formatted 060121'!$A:$AJ,(I$3+2),FALSE)))</f>
        <v>4</v>
      </c>
      <c r="J225" s="95">
        <f>IF($C225 = "neg", (($D225+1) - VLOOKUP($B225,'Results-formatted 060121'!$A:$AJ,(J$3+2),FALSE)), IF($C225 = "pos-neg", (3+VLOOKUP($B225,'Results-formatted 060121'!$A:$AJ,(J$3+2),FALSE)), VLOOKUP($B225,'Results-formatted 060121'!$A:$AJ,(J$3+2),FALSE)))</f>
        <v>3</v>
      </c>
      <c r="K225" s="95">
        <f>IF($C225 = "neg", (($D225+1) - VLOOKUP($B225,'Results-formatted 060121'!$A:$AJ,(K$3+2),FALSE)), IF($C225 = "pos-neg", (3+VLOOKUP($B225,'Results-formatted 060121'!$A:$AJ,(K$3+2),FALSE)), VLOOKUP($B225,'Results-formatted 060121'!$A:$AJ,(K$3+2),FALSE)))</f>
        <v>4</v>
      </c>
      <c r="L225" s="95">
        <f>IF($C225 = "neg", (($D225+1) - VLOOKUP($B225,'Results-formatted 060121'!$A:$AJ,(L$3+2),FALSE)), IF($C225 = "pos-neg", (3+VLOOKUP($B225,'Results-formatted 060121'!$A:$AJ,(L$3+2),FALSE)), VLOOKUP($B225,'Results-formatted 060121'!$A:$AJ,(L$3+2),FALSE)))</f>
        <v>2</v>
      </c>
      <c r="M225" s="95">
        <f>IF($C225 = "neg", (($D225+1) - VLOOKUP($B225,'Results-formatted 060121'!$A:$AJ,(M$3+2),FALSE)), IF($C225 = "pos-neg", (3+VLOOKUP($B225,'Results-formatted 060121'!$A:$AJ,(M$3+2),FALSE)), VLOOKUP($B225,'Results-formatted 060121'!$A:$AJ,(M$3+2),FALSE)))</f>
        <v>4</v>
      </c>
      <c r="N225" s="95">
        <f>IF($C225 = "neg", (($D225+1) - VLOOKUP($B225,'Results-formatted 060121'!$A:$AJ,(N$3+2),FALSE)), IF($C225 = "pos-neg", (3+VLOOKUP($B225,'Results-formatted 060121'!$A:$AJ,(N$3+2),FALSE)), VLOOKUP($B225,'Results-formatted 060121'!$A:$AJ,(N$3+2),FALSE)))</f>
        <v>4</v>
      </c>
      <c r="O225" s="95">
        <f>IF($C225 = "neg", (($D225+1) - VLOOKUP($B225,'Results-formatted 060121'!$A:$AJ,(O$3+2),FALSE)), IF($C225 = "pos-neg", (3+VLOOKUP($B225,'Results-formatted 060121'!$A:$AJ,(O$3+2),FALSE)), VLOOKUP($B225,'Results-formatted 060121'!$A:$AJ,(O$3+2),FALSE)))</f>
        <v>3</v>
      </c>
      <c r="P225" s="95">
        <f>IF($C225 = "neg", (($D225+1) - VLOOKUP($B225,'Results-formatted 060121'!$A:$AJ,(P$3+2),FALSE)), IF($C225 = "pos-neg", (3+VLOOKUP($B225,'Results-formatted 060121'!$A:$AJ,(P$3+2),FALSE)), VLOOKUP($B225,'Results-formatted 060121'!$A:$AJ,(P$3+2),FALSE)))</f>
        <v>3</v>
      </c>
      <c r="Q225" s="95">
        <f>IF($C225 = "neg", (($D225+1) - VLOOKUP($B225,'Results-formatted 060121'!$A:$AJ,(Q$3+2),FALSE)), IF($C225 = "pos-neg", (3+VLOOKUP($B225,'Results-formatted 060121'!$A:$AJ,(Q$3+2),FALSE)), VLOOKUP($B225,'Results-formatted 060121'!$A:$AJ,(Q$3+2),FALSE)))</f>
        <v>5</v>
      </c>
      <c r="R225" s="95">
        <f>IF($C225 = "neg", (($D225+1) - VLOOKUP($B225,'Results-formatted 060121'!$A:$AJ,(R$3+2),FALSE)), IF($C225 = "pos-neg", (3+VLOOKUP($B225,'Results-formatted 060121'!$A:$AJ,(R$3+2),FALSE)), VLOOKUP($B225,'Results-formatted 060121'!$A:$AJ,(R$3+2),FALSE)))</f>
        <v>4</v>
      </c>
      <c r="S225" s="95">
        <f>IF($C225 = "neg", (($D225+1) - VLOOKUP($B225,'Results-formatted 060121'!$A:$AJ,(S$3+2),FALSE)), IF($C225 = "pos-neg", (3+VLOOKUP($B225,'Results-formatted 060121'!$A:$AJ,(S$3+2),FALSE)), VLOOKUP($B225,'Results-formatted 060121'!$A:$AJ,(S$3+2),FALSE)))</f>
        <v>4</v>
      </c>
      <c r="T225" s="95">
        <f>IF($C225 = "neg", (($D225+1) - VLOOKUP($B225,'Results-formatted 060121'!$A:$AJ,(T$3+2),FALSE)), IF($C225 = "pos-neg", (3+VLOOKUP($B225,'Results-formatted 060121'!$A:$AJ,(T$3+2),FALSE)), VLOOKUP($B225,'Results-formatted 060121'!$A:$AJ,(T$3+2),FALSE)))</f>
        <v>5</v>
      </c>
      <c r="U225" s="95">
        <f>IF($C225 = "neg", (($D225+1) - VLOOKUP($B225,'Results-formatted 060121'!$A:$AJ,(U$3+2),FALSE)), IF($C225 = "pos-neg", (3+VLOOKUP($B225,'Results-formatted 060121'!$A:$AJ,(U$3+2),FALSE)), VLOOKUP($B225,'Results-formatted 060121'!$A:$AJ,(U$3+2),FALSE)))</f>
        <v>5</v>
      </c>
      <c r="V225" s="95">
        <f>IF($C225 = "neg", (($D225+1) - VLOOKUP($B225,'Results-formatted 060121'!$A:$AJ,(V$3+2),FALSE)), IF($C225 = "pos-neg", (3+VLOOKUP($B225,'Results-formatted 060121'!$A:$AJ,(V$3+2),FALSE)), VLOOKUP($B225,'Results-formatted 060121'!$A:$AJ,(V$3+2),FALSE)))</f>
        <v>2</v>
      </c>
      <c r="W225" s="95">
        <f>IF($C225 = "neg", (($D225+1) - VLOOKUP($B225,'Results-formatted 060121'!$A:$AJ,(W$3+2),FALSE)), IF($C225 = "pos-neg", (3+VLOOKUP($B225,'Results-formatted 060121'!$A:$AJ,(W$3+2),FALSE)), VLOOKUP($B225,'Results-formatted 060121'!$A:$AJ,(W$3+2),FALSE)))</f>
        <v>3</v>
      </c>
      <c r="X225" s="95">
        <f>IF($C225 = "neg", (($D225+1) - VLOOKUP($B225,'Results-formatted 060121'!$A:$AJ,(X$3+2),FALSE)), IF($C225 = "pos-neg", (3+VLOOKUP($B225,'Results-formatted 060121'!$A:$AJ,(X$3+2),FALSE)), VLOOKUP($B225,'Results-formatted 060121'!$A:$AJ,(X$3+2),FALSE)))</f>
        <v>4</v>
      </c>
      <c r="Y225" s="95">
        <f>IF($C225 = "neg", (($D225+1) - VLOOKUP($B225,'Results-formatted 060121'!$A:$AJ,(Y$3+2),FALSE)), IF($C225 = "pos-neg", (3+VLOOKUP($B225,'Results-formatted 060121'!$A:$AJ,(Y$3+2),FALSE)), VLOOKUP($B225,'Results-formatted 060121'!$A:$AJ,(Y$3+2),FALSE)))</f>
        <v>4</v>
      </c>
      <c r="Z225" s="95">
        <f>IF($C225 = "neg", (($D225+1) - VLOOKUP($B225,'Results-formatted 060121'!$A:$AJ,(Z$3+2),FALSE)), IF($C225 = "pos-neg", (3+VLOOKUP($B225,'Results-formatted 060121'!$A:$AJ,(Z$3+2),FALSE)), VLOOKUP($B225,'Results-formatted 060121'!$A:$AJ,(Z$3+2),FALSE)))</f>
        <v>2</v>
      </c>
      <c r="AA225" s="95">
        <f>IF($C225 = "neg", (($D225+1) - VLOOKUP($B225,'Results-formatted 060121'!$A:$AJ,(AA$3+2),FALSE)), IF($C225 = "pos-neg", (3+VLOOKUP($B225,'Results-formatted 060121'!$A:$AJ,(AA$3+2),FALSE)), VLOOKUP($B225,'Results-formatted 060121'!$A:$AJ,(AA$3+2),FALSE)))</f>
        <v>5</v>
      </c>
      <c r="AB225" s="95">
        <f>IF($C225 = "neg", (($D225+1) - VLOOKUP($B225,'Results-formatted 060121'!$A:$AJ,(AB$3+2),FALSE)), IF($C225 = "pos-neg", (3+VLOOKUP($B225,'Results-formatted 060121'!$A:$AJ,(AB$3+2),FALSE)), VLOOKUP($B225,'Results-formatted 060121'!$A:$AJ,(AB$3+2),FALSE)))</f>
        <v>3</v>
      </c>
      <c r="AC225" s="95">
        <f>IF($C225 = "neg", (($D225+1) - VLOOKUP($B225,'Results-formatted 060121'!$A:$AJ,(AC$3+2),FALSE)), IF($C225 = "pos-neg", (3+VLOOKUP($B225,'Results-formatted 060121'!$A:$AJ,(AC$3+2),FALSE)), VLOOKUP($B225,'Results-formatted 060121'!$A:$AJ,(AC$3+2),FALSE)))</f>
        <v>1</v>
      </c>
      <c r="AD225" s="95">
        <f>IF($C225 = "neg", (($D225+1) - VLOOKUP($B225,'Results-formatted 060121'!$A:$AJ,(AD$3+2),FALSE)), IF($C225 = "pos-neg", (3+VLOOKUP($B225,'Results-formatted 060121'!$A:$AJ,(AD$3+2),FALSE)), VLOOKUP($B225,'Results-formatted 060121'!$A:$AJ,(AD$3+2),FALSE)))</f>
        <v>4</v>
      </c>
      <c r="AE225" s="95">
        <f>IF($C225 = "neg", (($D225+1) - VLOOKUP($B225,'Results-formatted 060121'!$A:$AJ,(AE$3+2),FALSE)), IF($C225 = "pos-neg", (3+VLOOKUP($B225,'Results-formatted 060121'!$A:$AJ,(AE$3+2),FALSE)), VLOOKUP($B225,'Results-formatted 060121'!$A:$AJ,(AE$3+2),FALSE)))</f>
        <v>5</v>
      </c>
      <c r="AF225" s="95">
        <f>IF($C225 = "neg", (($D225+1) - VLOOKUP($B225,'Results-formatted 060121'!$A:$AJ,(AF$3+2),FALSE)), IF($C225 = "pos-neg", (3+VLOOKUP($B225,'Results-formatted 060121'!$A:$AJ,(AF$3+2),FALSE)), VLOOKUP($B225,'Results-formatted 060121'!$A:$AJ,(AF$3+2),FALSE)))</f>
        <v>4</v>
      </c>
      <c r="AG225" s="95">
        <f>IF($C225 = "neg", (($D225+1) - VLOOKUP($B225,'Results-formatted 060121'!$A:$AJ,(AG$3+2),FALSE)), IF($C225 = "pos-neg", (3+VLOOKUP($B225,'Results-formatted 060121'!$A:$AJ,(AG$3+2),FALSE)), VLOOKUP($B225,'Results-formatted 060121'!$A:$AJ,(AG$3+2),FALSE)))</f>
        <v>4</v>
      </c>
      <c r="AH225" s="95">
        <f>IF($C225 = "neg", (($D225+1) - VLOOKUP($B225,'Results-formatted 060121'!$A:$AJ,(AH$3+2),FALSE)), IF($C225 = "pos-neg", (3+VLOOKUP($B225,'Results-formatted 060121'!$A:$AJ,(AH$3+2),FALSE)), VLOOKUP($B225,'Results-formatted 060121'!$A:$AJ,(AH$3+2),FALSE)))</f>
        <v>4</v>
      </c>
      <c r="AI225" s="95">
        <f>IF($C225 = "neg", (($D225+1) - VLOOKUP($B225,'Results-formatted 060121'!$A:$AJ,(AI$3+2),FALSE)), IF($C225 = "pos-neg", (3+VLOOKUP($B225,'Results-formatted 060121'!$A:$AJ,(AI$3+2),FALSE)), VLOOKUP($B225,'Results-formatted 060121'!$A:$AJ,(AI$3+2),FALSE)))</f>
        <v>4</v>
      </c>
      <c r="AJ225" s="95">
        <f>IF($C225 = "neg", (($D225+1) - VLOOKUP($B225,'Results-formatted 060121'!$A:$AJ,(AJ$3+2),FALSE)), IF($C225 = "pos-neg", (3+VLOOKUP($B225,'Results-formatted 060121'!$A:$AJ,(AJ$3+2),FALSE)), VLOOKUP($B225,'Results-formatted 060121'!$A:$AJ,(AJ$3+2),FALSE)))</f>
        <v>5</v>
      </c>
      <c r="AK225" s="95">
        <f>IF($C225 = "neg", (($D225+1) - VLOOKUP($B225,'Results-formatted 060121'!$A:$AJ,(AK$3+2),FALSE)), IF($C225 = "pos-neg", (3+VLOOKUP($B225,'Results-formatted 060121'!$A:$AJ,(AK$3+2),FALSE)), VLOOKUP($B225,'Results-formatted 060121'!$A:$AJ,(AK$3+2),FALSE)))</f>
        <v>5</v>
      </c>
      <c r="AL225" s="95">
        <f>IF($C225 = "neg", (($D225+1) - VLOOKUP($B225,'Results-formatted 060121'!$A:$AJ,(AL$3+2),FALSE)), IF($C225 = "pos-neg", (3+VLOOKUP($B225,'Results-formatted 060121'!$A:$AJ,(AL$3+2),FALSE)), VLOOKUP($B225,'Results-formatted 060121'!$A:$AJ,(AL$3+2),FALSE)))</f>
        <v>4</v>
      </c>
      <c r="AM225" s="95">
        <f>IF($C225 = "neg", (($D225+1) - VLOOKUP($B225,'Results-formatted 060121'!$A:AJ,(AM$3+2),FALSE)), IF($C225 = "pos-neg", (3+VLOOKUP($B225,'Results-formatted 060121'!$A:AJ,(AM$3+2),FALSE)), VLOOKUP($B225,'Results-formatted 060121'!$A:AJ,(AM$3+2),FALSE)))</f>
        <v>5</v>
      </c>
      <c r="AN225" s="95">
        <f>IF($C225 = "neg", (($D225+1) - VLOOKUP($B225,'Results-formatted 060121'!$A:AK,(AN$3+2),FALSE)), IF($C225 = "pos-neg", (3+VLOOKUP($B225,'Results-formatted 060121'!$A:AK,(AN$3+2),FALSE)), VLOOKUP($B225,'Results-formatted 060121'!$A:AK,(AN$3+2),FALSE)))</f>
        <v>3</v>
      </c>
      <c r="AO225" s="95">
        <f>IF($C225 = "neg", (($D225+1) - VLOOKUP($B225,'Results-formatted 060121'!$A:AL,(AO$3+2),FALSE)), IF($C225 = "pos-neg", (3+VLOOKUP($B225,'Results-formatted 060121'!$A:AL,(AO$3+2),FALSE)), VLOOKUP($B225,'Results-formatted 060121'!$A:AL,(AO$3+2),FALSE)))</f>
        <v>4</v>
      </c>
      <c r="AP225" s="95">
        <f>IF($C225 = "neg", (($D225+1) - VLOOKUP($B225,'Results-formatted 060121'!$A:AM,(AP$3+2),FALSE)), IF($C225 = "pos-neg", (3+VLOOKUP($B225,'Results-formatted 060121'!$A:AM,(AP$3+2),FALSE)), VLOOKUP($B225,'Results-formatted 060121'!$A:AM,(AP$3+2),FALSE)))</f>
        <v>5</v>
      </c>
      <c r="AQ225" s="95">
        <f>IF($C225 = "neg", (($D225+1) - VLOOKUP($B225,'Results-formatted 060121'!$A:AN,(AQ$3+2),FALSE)), IF($C225 = "pos-neg", (3+VLOOKUP($B225,'Results-formatted 060121'!$A:AN,(AQ$3+2),FALSE)), VLOOKUP($B225,'Results-formatted 060121'!$A:AN,(AQ$3+2),FALSE)))</f>
        <v>4</v>
      </c>
      <c r="AR225" s="95">
        <f>IF($C225 = "neg", (($D225+1) - VLOOKUP($B225,'Results-formatted 060121'!$A:AO,(AR$3+2),FALSE)), IF($C225 = "pos-neg", (3+VLOOKUP($B225,'Results-formatted 060121'!$A:AO,(AR$3+2),FALSE)), VLOOKUP($B225,'Results-formatted 060121'!$A:AO,(AR$3+2),FALSE)))</f>
        <v>4</v>
      </c>
      <c r="AS225" s="95">
        <f>IF($C225 = "neg", (($D225+1) - VLOOKUP($B225,'Results-formatted 060121'!$A:AP,(AS$3+2),FALSE)), IF($C225 = "pos-neg", (3+VLOOKUP($B225,'Results-formatted 060121'!$A:AP,(AS$3+2),FALSE)), VLOOKUP($B225,'Results-formatted 060121'!$A:AP,(AS$3+2),FALSE)))</f>
        <v>5</v>
      </c>
      <c r="AT225" s="95">
        <f>IF($C225 = "neg", (($D225+1) - VLOOKUP($B225,'Results-formatted 060121'!$A:AQ,(AT$3+2),FALSE)), IF($C225 = "pos-neg", (3+VLOOKUP($B225,'Results-formatted 060121'!$A:AQ,(AT$3+2),FALSE)), VLOOKUP($B225,'Results-formatted 060121'!$A:AQ,(AT$3+2),FALSE)))</f>
        <v>5</v>
      </c>
      <c r="AU225" s="95">
        <f>IF($C225 = "neg", (($D225+1) - VLOOKUP($B225,'Results-formatted 060121'!$A:AR,(AU$3+2),FALSE)), IF($C225 = "pos-neg", (3+VLOOKUP($B225,'Results-formatted 060121'!$A:AR,(AU$3+2),FALSE)), VLOOKUP($B225,'Results-formatted 060121'!$A:AR,(AU$3+2),FALSE)))</f>
        <v>4</v>
      </c>
      <c r="AV225" s="95">
        <f>IF($C225 = "neg", (($D225+1) - VLOOKUP($B225,'Results-formatted 060121'!$A:AS,(AV$3+2),FALSE)), IF($C225 = "pos-neg", (3+VLOOKUP($B225,'Results-formatted 060121'!$A:AS,(AV$3+2),FALSE)), VLOOKUP($B225,'Results-formatted 060121'!$A:AS,(AV$3+2),FALSE)))</f>
        <v>3</v>
      </c>
      <c r="AW225" s="95">
        <f>IF($C225 = "neg", (($D225+1) - VLOOKUP($B225,'Results-formatted 060121'!$A:AT,(AW$3+2),FALSE)), IF($C225 = "pos-neg", (3+VLOOKUP($B225,'Results-formatted 060121'!$A:AT,(AW$3+2),FALSE)), VLOOKUP($B225,'Results-formatted 060121'!$A:AT,(AW$3+2),FALSE)))</f>
        <v>3</v>
      </c>
      <c r="AX225" s="95">
        <f>IF($C225 = "neg", (($D225+1) - VLOOKUP($B225,'Results-formatted 060121'!$A:AU,(AX$3+2),FALSE)), IF($C225 = "pos-neg", (3+VLOOKUP($B225,'Results-formatted 060121'!$A:AU,(AX$3+2),FALSE)), VLOOKUP($B225,'Results-formatted 060121'!$A:AU,(AX$3+2),FALSE)))</f>
        <v>1</v>
      </c>
      <c r="AY225" s="95">
        <f>IF($C225 = "neg", (($D225+1) - VLOOKUP($B225,'Results-formatted 060121'!$A:AV,(AY$3+2),FALSE)), IF($C225 = "pos-neg", (3+VLOOKUP($B225,'Results-formatted 060121'!$A:AV,(AY$3+2),FALSE)), VLOOKUP($B225,'Results-formatted 060121'!$A:AV,(AY$3+2),FALSE)))</f>
        <v>4</v>
      </c>
      <c r="AZ225" s="95">
        <f>IF($C225 = "neg", (($D225+1) - VLOOKUP($B225,'Results-formatted 060121'!$A:AW,(AZ$3+2),FALSE)), IF($C225 = "pos-neg", (3+VLOOKUP($B225,'Results-formatted 060121'!$A:AW,(AZ$3+2),FALSE)), VLOOKUP($B225,'Results-formatted 060121'!$A:AW,(AZ$3+2),FALSE)))</f>
        <v>5</v>
      </c>
      <c r="BA225" s="95">
        <f>IF($C225 = "neg", (($D225+1) - VLOOKUP($B225,'Results-formatted 060121'!$A:AX,(BA$3+2),FALSE)), IF($C225 = "pos-neg", (3+VLOOKUP($B225,'Results-formatted 060121'!$A:AX,(BA$3+2),FALSE)), VLOOKUP($B225,'Results-formatted 060121'!$A:AX,(BA$3+2),FALSE)))</f>
        <v>4</v>
      </c>
      <c r="BB225" s="95">
        <f>IF($C225 = "neg", (($D225+1) - VLOOKUP($B225,'Results-formatted 060121'!$A:AY,(BB$3+2),FALSE)), IF($C225 = "pos-neg", (3+VLOOKUP($B225,'Results-formatted 060121'!$A:AY,(BB$3+2),FALSE)), VLOOKUP($B225,'Results-formatted 060121'!$A:AY,(BB$3+2),FALSE)))</f>
        <v>4</v>
      </c>
      <c r="BC225" s="95">
        <f>IF($C225 = "neg", (($D225+1) - VLOOKUP($B225,'Results-formatted 060121'!$A:AZ,(BC$3+2),FALSE)), IF($C225 = "pos-neg", (3+VLOOKUP($B225,'Results-formatted 060121'!$A:AZ,(BC$3+2),FALSE)), VLOOKUP($B225,'Results-formatted 060121'!$A:AZ,(BC$3+2),FALSE)))</f>
        <v>4</v>
      </c>
      <c r="BD225" s="95">
        <f>IF($C225 = "neg", (($D225+1) - VLOOKUP($B225,'Results-formatted 060121'!$A:BA,(BD$3+2),FALSE)), IF($C225 = "pos-neg", (3+VLOOKUP($B225,'Results-formatted 060121'!$A:BA,(BD$3+2),FALSE)), VLOOKUP($B225,'Results-formatted 060121'!$A:BA,(BD$3+2),FALSE)))</f>
        <v>4</v>
      </c>
      <c r="BE225" s="95">
        <f>IF($C225 = "neg", (($D225+1) - VLOOKUP($B225,'Results-formatted 060121'!$A:BB,(BE$3+2),FALSE)), IF($C225 = "pos-neg", (3+VLOOKUP($B225,'Results-formatted 060121'!$A:BB,(BE$3+2),FALSE)), VLOOKUP($B225,'Results-formatted 060121'!$A:BB,(BE$3+2),FALSE)))</f>
        <v>4</v>
      </c>
      <c r="BF225" s="95">
        <f>IF($C225 = "neg", (($D225+1) - VLOOKUP($B225,'Results-formatted 060121'!$A:BC,(BF$3+2),FALSE)), IF($C225 = "pos-neg", (3+VLOOKUP($B225,'Results-formatted 060121'!$A:BC,(BF$3+2),FALSE)), VLOOKUP($B225,'Results-formatted 060121'!$A:BC,(BF$3+2),FALSE)))</f>
        <v>4</v>
      </c>
      <c r="BG225" s="95">
        <f>IF($C225 = "neg", (($D225+1) - VLOOKUP($B225,'Results-formatted 060121'!$A:BD,(BG$3+2),FALSE)), IF($C225 = "pos-neg", (3+VLOOKUP($B225,'Results-formatted 060121'!$A:BD,(BG$3+2),FALSE)), VLOOKUP($B225,'Results-formatted 060121'!$A:BD,(BG$3+2),FALSE)))</f>
        <v>2</v>
      </c>
      <c r="BH225" s="95">
        <f>IF($C225 = "neg", (($D225+1) - VLOOKUP($B225,'Results-formatted 060121'!$A:BE,(BH$3+2),FALSE)), IF($C225 = "pos-neg", (3+VLOOKUP($B225,'Results-formatted 060121'!$A:BE,(BH$3+2),FALSE)), VLOOKUP($B225,'Results-formatted 060121'!$A:BE,(BH$3+2),FALSE)))</f>
        <v>3</v>
      </c>
      <c r="BI225" s="95">
        <f>IF($C225 = "neg", (($D225+1) - VLOOKUP($B225,'Results-formatted 060121'!$A:BF,(BI$3+2),FALSE)), IF($C225 = "pos-neg", (3+VLOOKUP($B225,'Results-formatted 060121'!$A:BF,(BI$3+2),FALSE)), VLOOKUP($B225,'Results-formatted 060121'!$A:BF,(BI$3+2),FALSE)))</f>
        <v>4</v>
      </c>
      <c r="BJ225" s="95">
        <f>IF($C225 = "neg", (($D225+1) - VLOOKUP($B225,'Results-formatted 060121'!$A:BG,(BJ$3+2),FALSE)), IF($C225 = "pos-neg", (3+VLOOKUP($B225,'Results-formatted 060121'!$A:BG,(BJ$3+2),FALSE)), VLOOKUP($B225,'Results-formatted 060121'!$A:BG,(BJ$3+2),FALSE)))</f>
        <v>2</v>
      </c>
      <c r="BK225" s="95">
        <f>IF($C225 = "neg", (($D225+1) - VLOOKUP($B225,'Results-formatted 060121'!$A:BH,(BK$3+2),FALSE)), IF($C225 = "pos-neg", (3+VLOOKUP($B225,'Results-formatted 060121'!$A:BH,(BK$3+2),FALSE)), VLOOKUP($B225,'Results-formatted 060121'!$A:BH,(BK$3+2),FALSE)))</f>
        <v>3</v>
      </c>
      <c r="BL225" s="95">
        <f>IF($C225 = "neg", (($D225+1) - VLOOKUP($B225,'Results-formatted 060121'!$A:BI,(BL$3+2),FALSE)), IF($C225 = "pos-neg", (3+VLOOKUP($B225,'Results-formatted 060121'!$A:BI,(BL$3+2),FALSE)), VLOOKUP($B225,'Results-formatted 060121'!$A:BI,(BL$3+2),FALSE)))</f>
        <v>4</v>
      </c>
      <c r="BM225" s="95">
        <f>IF($C225 = "neg", (($D225+1) - VLOOKUP($B225,'Results-formatted 060121'!$A:BJ,(BM$3+2),FALSE)), IF($C225 = "pos-neg", (3+VLOOKUP($B225,'Results-formatted 060121'!$A:BJ,(BM$3+2),FALSE)), VLOOKUP($B225,'Results-formatted 060121'!$A:BJ,(BM$3+2),FALSE)))</f>
        <v>4</v>
      </c>
      <c r="BN225" s="95"/>
      <c r="BO225" s="95"/>
      <c r="BP225" s="95"/>
      <c r="BQ225" s="95"/>
      <c r="BR225" s="95"/>
      <c r="BS225" s="95"/>
      <c r="BT225" s="95"/>
      <c r="BU225" s="95"/>
      <c r="BV225" s="95"/>
      <c r="BW225" s="95"/>
      <c r="BX225" s="95"/>
      <c r="BY225" s="95"/>
      <c r="BZ225" s="95"/>
      <c r="CA225" s="95"/>
      <c r="CB225" s="95"/>
      <c r="CC225" s="95"/>
      <c r="CD225" s="96"/>
      <c r="CE225" s="25">
        <f t="shared" si="349"/>
        <v>3.75</v>
      </c>
      <c r="CF225" s="25">
        <f t="shared" si="350"/>
        <v>0.98505785771742738</v>
      </c>
    </row>
    <row r="226" spans="2:84" ht="17" x14ac:dyDescent="0.15">
      <c r="B226" s="84"/>
      <c r="E226" s="18" t="s">
        <v>115</v>
      </c>
      <c r="F226" s="34"/>
      <c r="G226" s="34"/>
      <c r="H226" s="34">
        <f t="shared" ref="H226" si="381">IF(ISNUMBER(H227),AVERAGE(H227:H231),"")</f>
        <v>3.8</v>
      </c>
      <c r="I226" s="34">
        <f t="shared" ref="I226" si="382">IF(ISNUMBER(I227),AVERAGE(I227:I231),"")</f>
        <v>3.6</v>
      </c>
      <c r="J226" s="34"/>
      <c r="K226" s="34">
        <f t="shared" ref="K226" si="383">IF(ISNUMBER(K227),AVERAGE(K227:K231),"")</f>
        <v>4.5999999999999996</v>
      </c>
      <c r="L226" s="34">
        <f t="shared" ref="L226" si="384">IF(ISNUMBER(L227),AVERAGE(L227:L231),"")</f>
        <v>2.6</v>
      </c>
      <c r="M226" s="34">
        <f t="shared" ref="M226" si="385">IF(ISNUMBER(M227),AVERAGE(M227:M231),"")</f>
        <v>3.6</v>
      </c>
      <c r="N226" s="34"/>
      <c r="O226" s="34">
        <f t="shared" ref="O226" si="386">IF(ISNUMBER(O227),AVERAGE(O227:O231),"")</f>
        <v>3.2</v>
      </c>
      <c r="P226" s="34">
        <f t="shared" ref="P226" si="387">IF(ISNUMBER(P227),AVERAGE(P227:P231),"")</f>
        <v>3.2</v>
      </c>
      <c r="Q226" s="34">
        <f t="shared" ref="Q226" si="388">IF(ISNUMBER(Q227),AVERAGE(Q227:Q231),"")</f>
        <v>4.8</v>
      </c>
      <c r="R226" s="34">
        <f t="shared" ref="R226" si="389">IF(ISNUMBER(R227),AVERAGE(R227:R231),"")</f>
        <v>4</v>
      </c>
      <c r="S226" s="34">
        <f t="shared" ref="S226" si="390">IF(ISNUMBER(S227),AVERAGE(S227:S231),"")</f>
        <v>4</v>
      </c>
      <c r="T226" s="34">
        <f t="shared" ref="T226" si="391">IF(ISNUMBER(T227),AVERAGE(T227:T231),"")</f>
        <v>4.8</v>
      </c>
      <c r="U226" s="34">
        <f t="shared" ref="U226" si="392">IF(ISNUMBER(U227),AVERAGE(U227:U231),"")</f>
        <v>5</v>
      </c>
      <c r="V226" s="34">
        <f t="shared" ref="V226" si="393">IF(ISNUMBER(V227),AVERAGE(V227:V231),"")</f>
        <v>3.2</v>
      </c>
      <c r="W226" s="34">
        <f t="shared" ref="W226" si="394">IF(ISNUMBER(W227),AVERAGE(W227:W231),"")</f>
        <v>3.6</v>
      </c>
      <c r="X226" s="34">
        <f t="shared" ref="X226" si="395">IF(ISNUMBER(X227),AVERAGE(X227:X231),"")</f>
        <v>4.2</v>
      </c>
      <c r="Y226" s="34">
        <f t="shared" ref="Y226" si="396">IF(ISNUMBER(Y227),AVERAGE(Y227:Y231),"")</f>
        <v>4.4000000000000004</v>
      </c>
      <c r="Z226" s="34">
        <f t="shared" ref="Z226" si="397">IF(ISNUMBER(Z227),AVERAGE(Z227:Z231),"")</f>
        <v>3.4</v>
      </c>
      <c r="AA226" s="34">
        <f t="shared" ref="AA226" si="398">IF(ISNUMBER(AA227),AVERAGE(AA227:AA231),"")</f>
        <v>5</v>
      </c>
      <c r="AB226" s="34">
        <f t="shared" ref="AB226" si="399">IF(ISNUMBER(AB227),AVERAGE(AB227:AB231),"")</f>
        <v>4</v>
      </c>
      <c r="AC226" s="34">
        <f t="shared" ref="AC226" si="400">IF(ISNUMBER(AC227),AVERAGE(AC227:AC231),"")</f>
        <v>1.8</v>
      </c>
      <c r="AD226" s="34">
        <f t="shared" ref="AD226" si="401">IF(ISNUMBER(AD227),AVERAGE(AD227:AD231),"")</f>
        <v>3.4</v>
      </c>
      <c r="AE226" s="34">
        <f t="shared" ref="AE226" si="402">IF(ISNUMBER(AE227),AVERAGE(AE227:AE231),"")</f>
        <v>4.4000000000000004</v>
      </c>
      <c r="AF226" s="34">
        <f t="shared" ref="AF226" si="403">IF(ISNUMBER(AF227),AVERAGE(AF227:AF231),"")</f>
        <v>3.8</v>
      </c>
      <c r="AG226" s="34">
        <f t="shared" ref="AG226" si="404">IF(ISNUMBER(AG227),AVERAGE(AG227:AG231),"")</f>
        <v>4.4000000000000004</v>
      </c>
      <c r="AH226" s="34">
        <f t="shared" ref="AH226" si="405">IF(ISNUMBER(AH227),AVERAGE(AH227:AH231),"")</f>
        <v>3.8</v>
      </c>
      <c r="AI226" s="34">
        <f t="shared" ref="AI226" si="406">IF(ISNUMBER(AI227),AVERAGE(AI227:AI231),"")</f>
        <v>4.4000000000000004</v>
      </c>
      <c r="AJ226" s="34">
        <f t="shared" ref="AJ226" si="407">IF(ISNUMBER(AJ227),AVERAGE(AJ227:AJ231),"")</f>
        <v>5</v>
      </c>
      <c r="AK226" s="34"/>
      <c r="AL226" s="34">
        <f t="shared" ref="AL226" si="408">IF(ISNUMBER(AL227),AVERAGE(AL227:AL231),"")</f>
        <v>3.8</v>
      </c>
      <c r="AM226" s="34">
        <f t="shared" ref="AM226:BM226" si="409">IF(ISNUMBER(AM227),AVERAGE(AM227:AM231),"")</f>
        <v>4.5999999999999996</v>
      </c>
      <c r="AN226" s="34">
        <f t="shared" si="409"/>
        <v>3.4</v>
      </c>
      <c r="AO226" s="34">
        <f t="shared" si="409"/>
        <v>4.8</v>
      </c>
      <c r="AP226" s="34">
        <f t="shared" si="409"/>
        <v>4.2</v>
      </c>
      <c r="AQ226" s="34">
        <f t="shared" si="409"/>
        <v>3.6</v>
      </c>
      <c r="AR226" s="34">
        <f t="shared" si="409"/>
        <v>4.2</v>
      </c>
      <c r="AS226" s="34">
        <f t="shared" si="409"/>
        <v>4.4000000000000004</v>
      </c>
      <c r="AT226" s="34">
        <f t="shared" si="409"/>
        <v>4.5999999999999996</v>
      </c>
      <c r="AU226" s="34">
        <f t="shared" si="409"/>
        <v>5</v>
      </c>
      <c r="AV226" s="34">
        <f t="shared" si="409"/>
        <v>2.8</v>
      </c>
      <c r="AW226" s="34">
        <f t="shared" si="409"/>
        <v>3</v>
      </c>
      <c r="AX226" s="34">
        <f t="shared" si="409"/>
        <v>1.8</v>
      </c>
      <c r="AY226" s="34">
        <f t="shared" si="409"/>
        <v>3.6</v>
      </c>
      <c r="AZ226" s="34">
        <f t="shared" si="409"/>
        <v>5</v>
      </c>
      <c r="BA226" s="34">
        <f t="shared" si="409"/>
        <v>4</v>
      </c>
      <c r="BB226" s="34">
        <f t="shared" si="409"/>
        <v>4.2</v>
      </c>
      <c r="BC226" s="34">
        <f t="shared" si="409"/>
        <v>4</v>
      </c>
      <c r="BD226" s="34">
        <f t="shared" si="409"/>
        <v>4.4000000000000004</v>
      </c>
      <c r="BE226" s="34">
        <f t="shared" si="409"/>
        <v>4.5999999999999996</v>
      </c>
      <c r="BF226" s="34">
        <f t="shared" si="409"/>
        <v>4</v>
      </c>
      <c r="BG226" s="34">
        <f t="shared" si="409"/>
        <v>3.2</v>
      </c>
      <c r="BH226" s="34">
        <f t="shared" si="409"/>
        <v>3.4</v>
      </c>
      <c r="BI226" s="34">
        <f t="shared" si="409"/>
        <v>3.8</v>
      </c>
      <c r="BJ226" s="34">
        <f t="shared" si="409"/>
        <v>3.4</v>
      </c>
      <c r="BK226" s="34">
        <f t="shared" si="409"/>
        <v>3.6</v>
      </c>
      <c r="BL226" s="34">
        <f t="shared" si="409"/>
        <v>4</v>
      </c>
      <c r="BM226" s="34">
        <f t="shared" si="409"/>
        <v>3.8</v>
      </c>
      <c r="BN226" s="34"/>
      <c r="BO226" s="34"/>
      <c r="BP226" s="34"/>
      <c r="BQ226" s="34"/>
      <c r="BR226" s="34"/>
      <c r="BS226" s="34"/>
      <c r="BT226" s="34"/>
      <c r="BU226" s="34"/>
      <c r="BV226" s="34"/>
      <c r="BW226" s="34"/>
      <c r="BX226" s="34"/>
      <c r="BY226" s="34"/>
      <c r="BZ226" s="34"/>
      <c r="CA226" s="34"/>
      <c r="CB226" s="34"/>
      <c r="CC226" s="34"/>
      <c r="CD226" s="34" t="str">
        <f t="shared" ref="CD226" si="410">IF(ISNUMBER(CD227),AVERAGE(CD227:CD231),"")</f>
        <v/>
      </c>
      <c r="CE226" s="34">
        <f t="shared" si="349"/>
        <v>3.9127272727272731</v>
      </c>
      <c r="CF226" s="34">
        <f t="shared" si="350"/>
        <v>0.72904161986932092</v>
      </c>
    </row>
    <row r="227" spans="2:84" ht="42" x14ac:dyDescent="0.15">
      <c r="B227" s="84" t="s">
        <v>534</v>
      </c>
      <c r="C227" s="86" t="s">
        <v>224</v>
      </c>
      <c r="D227" s="2">
        <v>5</v>
      </c>
      <c r="E227" s="15" t="s">
        <v>1013</v>
      </c>
      <c r="F227" s="95">
        <f>IF($C227 = "neg", (($D227+1) - VLOOKUP($B227,'Results-formatted 060121'!$A:$AJ,(F$3+2),FALSE)), IF($C227 = "pos-neg", (3+VLOOKUP($B227,'Results-formatted 060121'!$A:$AJ,(F$3+2),FALSE)), VLOOKUP($B227,'Results-formatted 060121'!$A:$AJ,(F$3+2),FALSE)))</f>
        <v>3</v>
      </c>
      <c r="G227" s="95">
        <f>IF($C227 = "neg", (($D227+1) - VLOOKUP($B227,'Results-formatted 060121'!$A:$AJ,(G$3+2),FALSE)), IF($C227 = "pos-neg", (3+VLOOKUP($B227,'Results-formatted 060121'!$A:$AJ,(G$3+2),FALSE)), VLOOKUP($B227,'Results-formatted 060121'!$A:$AJ,(G$3+2),FALSE)))</f>
        <v>4</v>
      </c>
      <c r="H227" s="95">
        <f>IF($C227 = "neg", (($D227+1) - VLOOKUP($B227,'Results-formatted 060121'!$A:$AJ,(H$3+2),FALSE)), IF($C227 = "pos-neg", (3+VLOOKUP($B227,'Results-formatted 060121'!$A:$AJ,(H$3+2),FALSE)), VLOOKUP($B227,'Results-formatted 060121'!$A:$AJ,(H$3+2),FALSE)))</f>
        <v>4</v>
      </c>
      <c r="I227" s="95">
        <f>IF($C227 = "neg", (($D227+1) - VLOOKUP($B227,'Results-formatted 060121'!$A:$AJ,(I$3+2),FALSE)), IF($C227 = "pos-neg", (3+VLOOKUP($B227,'Results-formatted 060121'!$A:$AJ,(I$3+2),FALSE)), VLOOKUP($B227,'Results-formatted 060121'!$A:$AJ,(I$3+2),FALSE)))</f>
        <v>4</v>
      </c>
      <c r="J227" s="95">
        <f>IF($C227 = "neg", (($D227+1) - VLOOKUP($B227,'Results-formatted 060121'!$A:$AJ,(J$3+2),FALSE)), IF($C227 = "pos-neg", (3+VLOOKUP($B227,'Results-formatted 060121'!$A:$AJ,(J$3+2),FALSE)), VLOOKUP($B227,'Results-formatted 060121'!$A:$AJ,(J$3+2),FALSE)))</f>
        <v>3</v>
      </c>
      <c r="K227" s="95">
        <f>IF($C227 = "neg", (($D227+1) - VLOOKUP($B227,'Results-formatted 060121'!$A:$AJ,(K$3+2),FALSE)), IF($C227 = "pos-neg", (3+VLOOKUP($B227,'Results-formatted 060121'!$A:$AJ,(K$3+2),FALSE)), VLOOKUP($B227,'Results-formatted 060121'!$A:$AJ,(K$3+2),FALSE)))</f>
        <v>5</v>
      </c>
      <c r="L227" s="95">
        <f>IF($C227 = "neg", (($D227+1) - VLOOKUP($B227,'Results-formatted 060121'!$A:$AJ,(L$3+2),FALSE)), IF($C227 = "pos-neg", (3+VLOOKUP($B227,'Results-formatted 060121'!$A:$AJ,(L$3+2),FALSE)), VLOOKUP($B227,'Results-formatted 060121'!$A:$AJ,(L$3+2),FALSE)))</f>
        <v>2</v>
      </c>
      <c r="M227" s="95">
        <f>IF($C227 = "neg", (($D227+1) - VLOOKUP($B227,'Results-formatted 060121'!$A:$AJ,(M$3+2),FALSE)), IF($C227 = "pos-neg", (3+VLOOKUP($B227,'Results-formatted 060121'!$A:$AJ,(M$3+2),FALSE)), VLOOKUP($B227,'Results-formatted 060121'!$A:$AJ,(M$3+2),FALSE)))</f>
        <v>4</v>
      </c>
      <c r="N227" s="95">
        <f>IF($C227 = "neg", (($D227+1) - VLOOKUP($B227,'Results-formatted 060121'!$A:$AJ,(N$3+2),FALSE)), IF($C227 = "pos-neg", (3+VLOOKUP($B227,'Results-formatted 060121'!$A:$AJ,(N$3+2),FALSE)), VLOOKUP($B227,'Results-formatted 060121'!$A:$AJ,(N$3+2),FALSE)))</f>
        <v>5</v>
      </c>
      <c r="O227" s="95">
        <f>IF($C227 = "neg", (($D227+1) - VLOOKUP($B227,'Results-formatted 060121'!$A:$AJ,(O$3+2),FALSE)), IF($C227 = "pos-neg", (3+VLOOKUP($B227,'Results-formatted 060121'!$A:$AJ,(O$3+2),FALSE)), VLOOKUP($B227,'Results-formatted 060121'!$A:$AJ,(O$3+2),FALSE)))</f>
        <v>3</v>
      </c>
      <c r="P227" s="95">
        <f>IF($C227 = "neg", (($D227+1) - VLOOKUP($B227,'Results-formatted 060121'!$A:$AJ,(P$3+2),FALSE)), IF($C227 = "pos-neg", (3+VLOOKUP($B227,'Results-formatted 060121'!$A:$AJ,(P$3+2),FALSE)), VLOOKUP($B227,'Results-formatted 060121'!$A:$AJ,(P$3+2),FALSE)))</f>
        <v>3</v>
      </c>
      <c r="Q227" s="95">
        <f>IF($C227 = "neg", (($D227+1) - VLOOKUP($B227,'Results-formatted 060121'!$A:$AJ,(Q$3+2),FALSE)), IF($C227 = "pos-neg", (3+VLOOKUP($B227,'Results-formatted 060121'!$A:$AJ,(Q$3+2),FALSE)), VLOOKUP($B227,'Results-formatted 060121'!$A:$AJ,(Q$3+2),FALSE)))</f>
        <v>5</v>
      </c>
      <c r="R227" s="95">
        <f>IF($C227 = "neg", (($D227+1) - VLOOKUP($B227,'Results-formatted 060121'!$A:$AJ,(R$3+2),FALSE)), IF($C227 = "pos-neg", (3+VLOOKUP($B227,'Results-formatted 060121'!$A:$AJ,(R$3+2),FALSE)), VLOOKUP($B227,'Results-formatted 060121'!$A:$AJ,(R$3+2),FALSE)))</f>
        <v>4</v>
      </c>
      <c r="S227" s="95">
        <f>IF($C227 = "neg", (($D227+1) - VLOOKUP($B227,'Results-formatted 060121'!$A:$AJ,(S$3+2),FALSE)), IF($C227 = "pos-neg", (3+VLOOKUP($B227,'Results-formatted 060121'!$A:$AJ,(S$3+2),FALSE)), VLOOKUP($B227,'Results-formatted 060121'!$A:$AJ,(S$3+2),FALSE)))</f>
        <v>4</v>
      </c>
      <c r="T227" s="95">
        <f>IF($C227 = "neg", (($D227+1) - VLOOKUP($B227,'Results-formatted 060121'!$A:$AJ,(T$3+2),FALSE)), IF($C227 = "pos-neg", (3+VLOOKUP($B227,'Results-formatted 060121'!$A:$AJ,(T$3+2),FALSE)), VLOOKUP($B227,'Results-formatted 060121'!$A:$AJ,(T$3+2),FALSE)))</f>
        <v>5</v>
      </c>
      <c r="U227" s="95">
        <f>IF($C227 = "neg", (($D227+1) - VLOOKUP($B227,'Results-formatted 060121'!$A:$AJ,(U$3+2),FALSE)), IF($C227 = "pos-neg", (3+VLOOKUP($B227,'Results-formatted 060121'!$A:$AJ,(U$3+2),FALSE)), VLOOKUP($B227,'Results-formatted 060121'!$A:$AJ,(U$3+2),FALSE)))</f>
        <v>5</v>
      </c>
      <c r="V227" s="95">
        <f>IF($C227 = "neg", (($D227+1) - VLOOKUP($B227,'Results-formatted 060121'!$A:$AJ,(V$3+2),FALSE)), IF($C227 = "pos-neg", (3+VLOOKUP($B227,'Results-formatted 060121'!$A:$AJ,(V$3+2),FALSE)), VLOOKUP($B227,'Results-formatted 060121'!$A:$AJ,(V$3+2),FALSE)))</f>
        <v>3</v>
      </c>
      <c r="W227" s="95">
        <f>IF($C227 = "neg", (($D227+1) - VLOOKUP($B227,'Results-formatted 060121'!$A:$AJ,(W$3+2),FALSE)), IF($C227 = "pos-neg", (3+VLOOKUP($B227,'Results-formatted 060121'!$A:$AJ,(W$3+2),FALSE)), VLOOKUP($B227,'Results-formatted 060121'!$A:$AJ,(W$3+2),FALSE)))</f>
        <v>4</v>
      </c>
      <c r="X227" s="95">
        <f>IF($C227 = "neg", (($D227+1) - VLOOKUP($B227,'Results-formatted 060121'!$A:$AJ,(X$3+2),FALSE)), IF($C227 = "pos-neg", (3+VLOOKUP($B227,'Results-formatted 060121'!$A:$AJ,(X$3+2),FALSE)), VLOOKUP($B227,'Results-formatted 060121'!$A:$AJ,(X$3+2),FALSE)))</f>
        <v>4</v>
      </c>
      <c r="Y227" s="95">
        <f>IF($C227 = "neg", (($D227+1) - VLOOKUP($B227,'Results-formatted 060121'!$A:$AJ,(Y$3+2),FALSE)), IF($C227 = "pos-neg", (3+VLOOKUP($B227,'Results-formatted 060121'!$A:$AJ,(Y$3+2),FALSE)), VLOOKUP($B227,'Results-formatted 060121'!$A:$AJ,(Y$3+2),FALSE)))</f>
        <v>4</v>
      </c>
      <c r="Z227" s="95">
        <f>IF($C227 = "neg", (($D227+1) - VLOOKUP($B227,'Results-formatted 060121'!$A:$AJ,(Z$3+2),FALSE)), IF($C227 = "pos-neg", (3+VLOOKUP($B227,'Results-formatted 060121'!$A:$AJ,(Z$3+2),FALSE)), VLOOKUP($B227,'Results-formatted 060121'!$A:$AJ,(Z$3+2),FALSE)))</f>
        <v>3</v>
      </c>
      <c r="AA227" s="95">
        <f>IF($C227 = "neg", (($D227+1) - VLOOKUP($B227,'Results-formatted 060121'!$A:$AJ,(AA$3+2),FALSE)), IF($C227 = "pos-neg", (3+VLOOKUP($B227,'Results-formatted 060121'!$A:$AJ,(AA$3+2),FALSE)), VLOOKUP($B227,'Results-formatted 060121'!$A:$AJ,(AA$3+2),FALSE)))</f>
        <v>5</v>
      </c>
      <c r="AB227" s="95">
        <f>IF($C227 = "neg", (($D227+1) - VLOOKUP($B227,'Results-formatted 060121'!$A:$AJ,(AB$3+2),FALSE)), IF($C227 = "pos-neg", (3+VLOOKUP($B227,'Results-formatted 060121'!$A:$AJ,(AB$3+2),FALSE)), VLOOKUP($B227,'Results-formatted 060121'!$A:$AJ,(AB$3+2),FALSE)))</f>
        <v>4</v>
      </c>
      <c r="AC227" s="95">
        <f>IF($C227 = "neg", (($D227+1) - VLOOKUP($B227,'Results-formatted 060121'!$A:$AJ,(AC$3+2),FALSE)), IF($C227 = "pos-neg", (3+VLOOKUP($B227,'Results-formatted 060121'!$A:$AJ,(AC$3+2),FALSE)), VLOOKUP($B227,'Results-formatted 060121'!$A:$AJ,(AC$3+2),FALSE)))</f>
        <v>1</v>
      </c>
      <c r="AD227" s="95">
        <f>IF($C227 = "neg", (($D227+1) - VLOOKUP($B227,'Results-formatted 060121'!$A:$AJ,(AD$3+2),FALSE)), IF($C227 = "pos-neg", (3+VLOOKUP($B227,'Results-formatted 060121'!$A:$AJ,(AD$3+2),FALSE)), VLOOKUP($B227,'Results-formatted 060121'!$A:$AJ,(AD$3+2),FALSE)))</f>
        <v>4</v>
      </c>
      <c r="AE227" s="95">
        <f>IF($C227 = "neg", (($D227+1) - VLOOKUP($B227,'Results-formatted 060121'!$A:$AJ,(AE$3+2),FALSE)), IF($C227 = "pos-neg", (3+VLOOKUP($B227,'Results-formatted 060121'!$A:$AJ,(AE$3+2),FALSE)), VLOOKUP($B227,'Results-formatted 060121'!$A:$AJ,(AE$3+2),FALSE)))</f>
        <v>5</v>
      </c>
      <c r="AF227" s="95">
        <f>IF($C227 = "neg", (($D227+1) - VLOOKUP($B227,'Results-formatted 060121'!$A:$AJ,(AF$3+2),FALSE)), IF($C227 = "pos-neg", (3+VLOOKUP($B227,'Results-formatted 060121'!$A:$AJ,(AF$3+2),FALSE)), VLOOKUP($B227,'Results-formatted 060121'!$A:$AJ,(AF$3+2),FALSE)))</f>
        <v>3</v>
      </c>
      <c r="AG227" s="95">
        <f>IF($C227 = "neg", (($D227+1) - VLOOKUP($B227,'Results-formatted 060121'!$A:$AJ,(AG$3+2),FALSE)), IF($C227 = "pos-neg", (3+VLOOKUP($B227,'Results-formatted 060121'!$A:$AJ,(AG$3+2),FALSE)), VLOOKUP($B227,'Results-formatted 060121'!$A:$AJ,(AG$3+2),FALSE)))</f>
        <v>4</v>
      </c>
      <c r="AH227" s="95">
        <f>IF($C227 = "neg", (($D227+1) - VLOOKUP($B227,'Results-formatted 060121'!$A:$AJ,(AH$3+2),FALSE)), IF($C227 = "pos-neg", (3+VLOOKUP($B227,'Results-formatted 060121'!$A:$AJ,(AH$3+2),FALSE)), VLOOKUP($B227,'Results-formatted 060121'!$A:$AJ,(AH$3+2),FALSE)))</f>
        <v>4</v>
      </c>
      <c r="AI227" s="95">
        <f>IF($C227 = "neg", (($D227+1) - VLOOKUP($B227,'Results-formatted 060121'!$A:$AJ,(AI$3+2),FALSE)), IF($C227 = "pos-neg", (3+VLOOKUP($B227,'Results-formatted 060121'!$A:$AJ,(AI$3+2),FALSE)), VLOOKUP($B227,'Results-formatted 060121'!$A:$AJ,(AI$3+2),FALSE)))</f>
        <v>4</v>
      </c>
      <c r="AJ227" s="95">
        <f>IF($C227 = "neg", (($D227+1) - VLOOKUP($B227,'Results-formatted 060121'!$A:$AJ,(AJ$3+2),FALSE)), IF($C227 = "pos-neg", (3+VLOOKUP($B227,'Results-formatted 060121'!$A:$AJ,(AJ$3+2),FALSE)), VLOOKUP($B227,'Results-formatted 060121'!$A:$AJ,(AJ$3+2),FALSE)))</f>
        <v>5</v>
      </c>
      <c r="AK227" s="95">
        <f>IF($C227 = "neg", (($D227+1) - VLOOKUP($B227,'Results-formatted 060121'!$A:$AJ,(AK$3+2),FALSE)), IF($C227 = "pos-neg", (3+VLOOKUP($B227,'Results-formatted 060121'!$A:$AJ,(AK$3+2),FALSE)), VLOOKUP($B227,'Results-formatted 060121'!$A:$AJ,(AK$3+2),FALSE)))</f>
        <v>4</v>
      </c>
      <c r="AL227" s="95">
        <f>IF($C227 = "neg", (($D227+1) - VLOOKUP($B227,'Results-formatted 060121'!$A:$AJ,(AL$3+2),FALSE)), IF($C227 = "pos-neg", (3+VLOOKUP($B227,'Results-formatted 060121'!$A:$AJ,(AL$3+2),FALSE)), VLOOKUP($B227,'Results-formatted 060121'!$A:$AJ,(AL$3+2),FALSE)))</f>
        <v>4</v>
      </c>
      <c r="AM227" s="95">
        <f>IF($C227 = "neg", (($D227+1) - VLOOKUP($B227,'Results-formatted 060121'!$A:AJ,(AM$3+2),FALSE)), IF($C227 = "pos-neg", (3+VLOOKUP($B227,'Results-formatted 060121'!$A:AJ,(AM$3+2),FALSE)), VLOOKUP($B227,'Results-formatted 060121'!$A:AJ,(AM$3+2),FALSE)))</f>
        <v>5</v>
      </c>
      <c r="AN227" s="95">
        <f>IF($C227 = "neg", (($D227+1) - VLOOKUP($B227,'Results-formatted 060121'!$A:AK,(AN$3+2),FALSE)), IF($C227 = "pos-neg", (3+VLOOKUP($B227,'Results-formatted 060121'!$A:AK,(AN$3+2),FALSE)), VLOOKUP($B227,'Results-formatted 060121'!$A:AK,(AN$3+2),FALSE)))</f>
        <v>3</v>
      </c>
      <c r="AO227" s="95">
        <f>IF($C227 = "neg", (($D227+1) - VLOOKUP($B227,'Results-formatted 060121'!$A:AL,(AO$3+2),FALSE)), IF($C227 = "pos-neg", (3+VLOOKUP($B227,'Results-formatted 060121'!$A:AL,(AO$3+2),FALSE)), VLOOKUP($B227,'Results-formatted 060121'!$A:AL,(AO$3+2),FALSE)))</f>
        <v>5</v>
      </c>
      <c r="AP227" s="95">
        <f>IF($C227 = "neg", (($D227+1) - VLOOKUP($B227,'Results-formatted 060121'!$A:AM,(AP$3+2),FALSE)), IF($C227 = "pos-neg", (3+VLOOKUP($B227,'Results-formatted 060121'!$A:AM,(AP$3+2),FALSE)), VLOOKUP($B227,'Results-formatted 060121'!$A:AM,(AP$3+2),FALSE)))</f>
        <v>4</v>
      </c>
      <c r="AQ227" s="95">
        <f>IF($C227 = "neg", (($D227+1) - VLOOKUP($B227,'Results-formatted 060121'!$A:AN,(AQ$3+2),FALSE)), IF($C227 = "pos-neg", (3+VLOOKUP($B227,'Results-formatted 060121'!$A:AN,(AQ$3+2),FALSE)), VLOOKUP($B227,'Results-formatted 060121'!$A:AN,(AQ$3+2),FALSE)))</f>
        <v>4</v>
      </c>
      <c r="AR227" s="95">
        <f>IF($C227 = "neg", (($D227+1) - VLOOKUP($B227,'Results-formatted 060121'!$A:AO,(AR$3+2),FALSE)), IF($C227 = "pos-neg", (3+VLOOKUP($B227,'Results-formatted 060121'!$A:AO,(AR$3+2),FALSE)), VLOOKUP($B227,'Results-formatted 060121'!$A:AO,(AR$3+2),FALSE)))</f>
        <v>5</v>
      </c>
      <c r="AS227" s="95">
        <f>IF($C227 = "neg", (($D227+1) - VLOOKUP($B227,'Results-formatted 060121'!$A:AP,(AS$3+2),FALSE)), IF($C227 = "pos-neg", (3+VLOOKUP($B227,'Results-formatted 060121'!$A:AP,(AS$3+2),FALSE)), VLOOKUP($B227,'Results-formatted 060121'!$A:AP,(AS$3+2),FALSE)))</f>
        <v>4</v>
      </c>
      <c r="AT227" s="95">
        <f>IF($C227 = "neg", (($D227+1) - VLOOKUP($B227,'Results-formatted 060121'!$A:AQ,(AT$3+2),FALSE)), IF($C227 = "pos-neg", (3+VLOOKUP($B227,'Results-formatted 060121'!$A:AQ,(AT$3+2),FALSE)), VLOOKUP($B227,'Results-formatted 060121'!$A:AQ,(AT$3+2),FALSE)))</f>
        <v>5</v>
      </c>
      <c r="AU227" s="95">
        <f>IF($C227 = "neg", (($D227+1) - VLOOKUP($B227,'Results-formatted 060121'!$A:AR,(AU$3+2),FALSE)), IF($C227 = "pos-neg", (3+VLOOKUP($B227,'Results-formatted 060121'!$A:AR,(AU$3+2),FALSE)), VLOOKUP($B227,'Results-formatted 060121'!$A:AR,(AU$3+2),FALSE)))</f>
        <v>5</v>
      </c>
      <c r="AV227" s="95">
        <f>IF($C227 = "neg", (($D227+1) - VLOOKUP($B227,'Results-formatted 060121'!$A:AS,(AV$3+2),FALSE)), IF($C227 = "pos-neg", (3+VLOOKUP($B227,'Results-formatted 060121'!$A:AS,(AV$3+2),FALSE)), VLOOKUP($B227,'Results-formatted 060121'!$A:AS,(AV$3+2),FALSE)))</f>
        <v>3</v>
      </c>
      <c r="AW227" s="95">
        <f>IF($C227 = "neg", (($D227+1) - VLOOKUP($B227,'Results-formatted 060121'!$A:AT,(AW$3+2),FALSE)), IF($C227 = "pos-neg", (3+VLOOKUP($B227,'Results-formatted 060121'!$A:AT,(AW$3+2),FALSE)), VLOOKUP($B227,'Results-formatted 060121'!$A:AT,(AW$3+2),FALSE)))</f>
        <v>3</v>
      </c>
      <c r="AX227" s="95">
        <f>IF($C227 = "neg", (($D227+1) - VLOOKUP($B227,'Results-formatted 060121'!$A:AU,(AX$3+2),FALSE)), IF($C227 = "pos-neg", (3+VLOOKUP($B227,'Results-formatted 060121'!$A:AU,(AX$3+2),FALSE)), VLOOKUP($B227,'Results-formatted 060121'!$A:AU,(AX$3+2),FALSE)))</f>
        <v>1</v>
      </c>
      <c r="AY227" s="95">
        <f>IF($C227 = "neg", (($D227+1) - VLOOKUP($B227,'Results-formatted 060121'!$A:AV,(AY$3+2),FALSE)), IF($C227 = "pos-neg", (3+VLOOKUP($B227,'Results-formatted 060121'!$A:AV,(AY$3+2),FALSE)), VLOOKUP($B227,'Results-formatted 060121'!$A:AV,(AY$3+2),FALSE)))</f>
        <v>3</v>
      </c>
      <c r="AZ227" s="95">
        <f>IF($C227 = "neg", (($D227+1) - VLOOKUP($B227,'Results-formatted 060121'!$A:AW,(AZ$3+2),FALSE)), IF($C227 = "pos-neg", (3+VLOOKUP($B227,'Results-formatted 060121'!$A:AW,(AZ$3+2),FALSE)), VLOOKUP($B227,'Results-formatted 060121'!$A:AW,(AZ$3+2),FALSE)))</f>
        <v>5</v>
      </c>
      <c r="BA227" s="95">
        <f>IF($C227 = "neg", (($D227+1) - VLOOKUP($B227,'Results-formatted 060121'!$A:AX,(BA$3+2),FALSE)), IF($C227 = "pos-neg", (3+VLOOKUP($B227,'Results-formatted 060121'!$A:AX,(BA$3+2),FALSE)), VLOOKUP($B227,'Results-formatted 060121'!$A:AX,(BA$3+2),FALSE)))</f>
        <v>4</v>
      </c>
      <c r="BB227" s="95">
        <f>IF($C227 = "neg", (($D227+1) - VLOOKUP($B227,'Results-formatted 060121'!$A:AY,(BB$3+2),FALSE)), IF($C227 = "pos-neg", (3+VLOOKUP($B227,'Results-formatted 060121'!$A:AY,(BB$3+2),FALSE)), VLOOKUP($B227,'Results-formatted 060121'!$A:AY,(BB$3+2),FALSE)))</f>
        <v>4</v>
      </c>
      <c r="BC227" s="95">
        <f>IF($C227 = "neg", (($D227+1) - VLOOKUP($B227,'Results-formatted 060121'!$A:AZ,(BC$3+2),FALSE)), IF($C227 = "pos-neg", (3+VLOOKUP($B227,'Results-formatted 060121'!$A:AZ,(BC$3+2),FALSE)), VLOOKUP($B227,'Results-formatted 060121'!$A:AZ,(BC$3+2),FALSE)))</f>
        <v>4</v>
      </c>
      <c r="BD227" s="95">
        <f>IF($C227 = "neg", (($D227+1) - VLOOKUP($B227,'Results-formatted 060121'!$A:BA,(BD$3+2),FALSE)), IF($C227 = "pos-neg", (3+VLOOKUP($B227,'Results-formatted 060121'!$A:BA,(BD$3+2),FALSE)), VLOOKUP($B227,'Results-formatted 060121'!$A:BA,(BD$3+2),FALSE)))</f>
        <v>4</v>
      </c>
      <c r="BE227" s="95">
        <f>IF($C227 = "neg", (($D227+1) - VLOOKUP($B227,'Results-formatted 060121'!$A:BB,(BE$3+2),FALSE)), IF($C227 = "pos-neg", (3+VLOOKUP($B227,'Results-formatted 060121'!$A:BB,(BE$3+2),FALSE)), VLOOKUP($B227,'Results-formatted 060121'!$A:BB,(BE$3+2),FALSE)))</f>
        <v>5</v>
      </c>
      <c r="BF227" s="95">
        <f>IF($C227 = "neg", (($D227+1) - VLOOKUP($B227,'Results-formatted 060121'!$A:BC,(BF$3+2),FALSE)), IF($C227 = "pos-neg", (3+VLOOKUP($B227,'Results-formatted 060121'!$A:BC,(BF$3+2),FALSE)), VLOOKUP($B227,'Results-formatted 060121'!$A:BC,(BF$3+2),FALSE)))</f>
        <v>4</v>
      </c>
      <c r="BG227" s="95">
        <f>IF($C227 = "neg", (($D227+1) - VLOOKUP($B227,'Results-formatted 060121'!$A:BD,(BG$3+2),FALSE)), IF($C227 = "pos-neg", (3+VLOOKUP($B227,'Results-formatted 060121'!$A:BD,(BG$3+2),FALSE)), VLOOKUP($B227,'Results-formatted 060121'!$A:BD,(BG$3+2),FALSE)))</f>
        <v>2</v>
      </c>
      <c r="BH227" s="95">
        <f>IF($C227 = "neg", (($D227+1) - VLOOKUP($B227,'Results-formatted 060121'!$A:BE,(BH$3+2),FALSE)), IF($C227 = "pos-neg", (3+VLOOKUP($B227,'Results-formatted 060121'!$A:BE,(BH$3+2),FALSE)), VLOOKUP($B227,'Results-formatted 060121'!$A:BE,(BH$3+2),FALSE)))</f>
        <v>4</v>
      </c>
      <c r="BI227" s="95">
        <f>IF($C227 = "neg", (($D227+1) - VLOOKUP($B227,'Results-formatted 060121'!$A:BF,(BI$3+2),FALSE)), IF($C227 = "pos-neg", (3+VLOOKUP($B227,'Results-formatted 060121'!$A:BF,(BI$3+2),FALSE)), VLOOKUP($B227,'Results-formatted 060121'!$A:BF,(BI$3+2),FALSE)))</f>
        <v>4</v>
      </c>
      <c r="BJ227" s="95">
        <f>IF($C227 = "neg", (($D227+1) - VLOOKUP($B227,'Results-formatted 060121'!$A:BG,(BJ$3+2),FALSE)), IF($C227 = "pos-neg", (3+VLOOKUP($B227,'Results-formatted 060121'!$A:BG,(BJ$3+2),FALSE)), VLOOKUP($B227,'Results-formatted 060121'!$A:BG,(BJ$3+2),FALSE)))</f>
        <v>4</v>
      </c>
      <c r="BK227" s="95">
        <f>IF($C227 = "neg", (($D227+1) - VLOOKUP($B227,'Results-formatted 060121'!$A:BH,(BK$3+2),FALSE)), IF($C227 = "pos-neg", (3+VLOOKUP($B227,'Results-formatted 060121'!$A:BH,(BK$3+2),FALSE)), VLOOKUP($B227,'Results-formatted 060121'!$A:BH,(BK$3+2),FALSE)))</f>
        <v>3</v>
      </c>
      <c r="BL227" s="95">
        <f>IF($C227 = "neg", (($D227+1) - VLOOKUP($B227,'Results-formatted 060121'!$A:BI,(BL$3+2),FALSE)), IF($C227 = "pos-neg", (3+VLOOKUP($B227,'Results-formatted 060121'!$A:BI,(BL$3+2),FALSE)), VLOOKUP($B227,'Results-formatted 060121'!$A:BI,(BL$3+2),FALSE)))</f>
        <v>4</v>
      </c>
      <c r="BM227" s="95">
        <f>IF($C227 = "neg", (($D227+1) - VLOOKUP($B227,'Results-formatted 060121'!$A:BJ,(BM$3+2),FALSE)), IF($C227 = "pos-neg", (3+VLOOKUP($B227,'Results-formatted 060121'!$A:BJ,(BM$3+2),FALSE)), VLOOKUP($B227,'Results-formatted 060121'!$A:BJ,(BM$3+2),FALSE)))</f>
        <v>4</v>
      </c>
      <c r="BN227" s="95"/>
      <c r="BO227" s="95"/>
      <c r="BP227" s="95"/>
      <c r="BQ227" s="95"/>
      <c r="BR227" s="95"/>
      <c r="BS227" s="95"/>
      <c r="BT227" s="95"/>
      <c r="BU227" s="95"/>
      <c r="BV227" s="95"/>
      <c r="BW227" s="95"/>
      <c r="BX227" s="95"/>
      <c r="BY227" s="95"/>
      <c r="BZ227" s="95"/>
      <c r="CA227" s="95"/>
      <c r="CB227" s="95"/>
      <c r="CC227" s="95"/>
      <c r="CD227" s="98"/>
      <c r="CE227" s="25">
        <f t="shared" si="349"/>
        <v>3.8833333333333333</v>
      </c>
      <c r="CF227" s="25">
        <f t="shared" si="350"/>
        <v>0.94045907770415893</v>
      </c>
    </row>
    <row r="228" spans="2:84" ht="42" x14ac:dyDescent="0.15">
      <c r="B228" s="84" t="s">
        <v>535</v>
      </c>
      <c r="C228" s="86" t="s">
        <v>224</v>
      </c>
      <c r="D228" s="2">
        <v>5</v>
      </c>
      <c r="E228" s="15" t="s">
        <v>1014</v>
      </c>
      <c r="F228" s="95">
        <f>IF($C228 = "neg", (($D228+1) - VLOOKUP($B228,'Results-formatted 060121'!$A:$AJ,(F$3+2),FALSE)), IF($C228 = "pos-neg", (3+VLOOKUP($B228,'Results-formatted 060121'!$A:$AJ,(F$3+2),FALSE)), VLOOKUP($B228,'Results-formatted 060121'!$A:$AJ,(F$3+2),FALSE)))</f>
        <v>3</v>
      </c>
      <c r="G228" s="95">
        <f>IF($C228 = "neg", (($D228+1) - VLOOKUP($B228,'Results-formatted 060121'!$A:$AJ,(G$3+2),FALSE)), IF($C228 = "pos-neg", (3+VLOOKUP($B228,'Results-formatted 060121'!$A:$AJ,(G$3+2),FALSE)), VLOOKUP($B228,'Results-formatted 060121'!$A:$AJ,(G$3+2),FALSE)))</f>
        <v>4</v>
      </c>
      <c r="H228" s="95">
        <f>IF($C228 = "neg", (($D228+1) - VLOOKUP($B228,'Results-formatted 060121'!$A:$AJ,(H$3+2),FALSE)), IF($C228 = "pos-neg", (3+VLOOKUP($B228,'Results-formatted 060121'!$A:$AJ,(H$3+2),FALSE)), VLOOKUP($B228,'Results-formatted 060121'!$A:$AJ,(H$3+2),FALSE)))</f>
        <v>5</v>
      </c>
      <c r="I228" s="95">
        <f>IF($C228 = "neg", (($D228+1) - VLOOKUP($B228,'Results-formatted 060121'!$A:$AJ,(I$3+2),FALSE)), IF($C228 = "pos-neg", (3+VLOOKUP($B228,'Results-formatted 060121'!$A:$AJ,(I$3+2),FALSE)), VLOOKUP($B228,'Results-formatted 060121'!$A:$AJ,(I$3+2),FALSE)))</f>
        <v>4</v>
      </c>
      <c r="J228" s="95">
        <f>IF($C228 = "neg", (($D228+1) - VLOOKUP($B228,'Results-formatted 060121'!$A:$AJ,(J$3+2),FALSE)), IF($C228 = "pos-neg", (3+VLOOKUP($B228,'Results-formatted 060121'!$A:$AJ,(J$3+2),FALSE)), VLOOKUP($B228,'Results-formatted 060121'!$A:$AJ,(J$3+2),FALSE)))</f>
        <v>4</v>
      </c>
      <c r="K228" s="95">
        <f>IF($C228 = "neg", (($D228+1) - VLOOKUP($B228,'Results-formatted 060121'!$A:$AJ,(K$3+2),FALSE)), IF($C228 = "pos-neg", (3+VLOOKUP($B228,'Results-formatted 060121'!$A:$AJ,(K$3+2),FALSE)), VLOOKUP($B228,'Results-formatted 060121'!$A:$AJ,(K$3+2),FALSE)))</f>
        <v>5</v>
      </c>
      <c r="L228" s="95">
        <f>IF($C228 = "neg", (($D228+1) - VLOOKUP($B228,'Results-formatted 060121'!$A:$AJ,(L$3+2),FALSE)), IF($C228 = "pos-neg", (3+VLOOKUP($B228,'Results-formatted 060121'!$A:$AJ,(L$3+2),FALSE)), VLOOKUP($B228,'Results-formatted 060121'!$A:$AJ,(L$3+2),FALSE)))</f>
        <v>4</v>
      </c>
      <c r="M228" s="95">
        <f>IF($C228 = "neg", (($D228+1) - VLOOKUP($B228,'Results-formatted 060121'!$A:$AJ,(M$3+2),FALSE)), IF($C228 = "pos-neg", (3+VLOOKUP($B228,'Results-formatted 060121'!$A:$AJ,(M$3+2),FALSE)), VLOOKUP($B228,'Results-formatted 060121'!$A:$AJ,(M$3+2),FALSE)))</f>
        <v>4</v>
      </c>
      <c r="N228" s="95">
        <f>IF($C228 = "neg", (($D228+1) - VLOOKUP($B228,'Results-formatted 060121'!$A:$AJ,(N$3+2),FALSE)), IF($C228 = "pos-neg", (3+VLOOKUP($B228,'Results-formatted 060121'!$A:$AJ,(N$3+2),FALSE)), VLOOKUP($B228,'Results-formatted 060121'!$A:$AJ,(N$3+2),FALSE)))</f>
        <v>5</v>
      </c>
      <c r="O228" s="95">
        <f>IF($C228 = "neg", (($D228+1) - VLOOKUP($B228,'Results-formatted 060121'!$A:$AJ,(O$3+2),FALSE)), IF($C228 = "pos-neg", (3+VLOOKUP($B228,'Results-formatted 060121'!$A:$AJ,(O$3+2),FALSE)), VLOOKUP($B228,'Results-formatted 060121'!$A:$AJ,(O$3+2),FALSE)))</f>
        <v>5</v>
      </c>
      <c r="P228" s="95">
        <f>IF($C228 = "neg", (($D228+1) - VLOOKUP($B228,'Results-formatted 060121'!$A:$AJ,(P$3+2),FALSE)), IF($C228 = "pos-neg", (3+VLOOKUP($B228,'Results-formatted 060121'!$A:$AJ,(P$3+2),FALSE)), VLOOKUP($B228,'Results-formatted 060121'!$A:$AJ,(P$3+2),FALSE)))</f>
        <v>4</v>
      </c>
      <c r="Q228" s="95">
        <f>IF($C228 = "neg", (($D228+1) - VLOOKUP($B228,'Results-formatted 060121'!$A:$AJ,(Q$3+2),FALSE)), IF($C228 = "pos-neg", (3+VLOOKUP($B228,'Results-formatted 060121'!$A:$AJ,(Q$3+2),FALSE)), VLOOKUP($B228,'Results-formatted 060121'!$A:$AJ,(Q$3+2),FALSE)))</f>
        <v>5</v>
      </c>
      <c r="R228" s="95">
        <f>IF($C228 = "neg", (($D228+1) - VLOOKUP($B228,'Results-formatted 060121'!$A:$AJ,(R$3+2),FALSE)), IF($C228 = "pos-neg", (3+VLOOKUP($B228,'Results-formatted 060121'!$A:$AJ,(R$3+2),FALSE)), VLOOKUP($B228,'Results-formatted 060121'!$A:$AJ,(R$3+2),FALSE)))</f>
        <v>5</v>
      </c>
      <c r="S228" s="95">
        <f>IF($C228 = "neg", (($D228+1) - VLOOKUP($B228,'Results-formatted 060121'!$A:$AJ,(S$3+2),FALSE)), IF($C228 = "pos-neg", (3+VLOOKUP($B228,'Results-formatted 060121'!$A:$AJ,(S$3+2),FALSE)), VLOOKUP($B228,'Results-formatted 060121'!$A:$AJ,(S$3+2),FALSE)))</f>
        <v>4</v>
      </c>
      <c r="T228" s="95">
        <f>IF($C228 = "neg", (($D228+1) - VLOOKUP($B228,'Results-formatted 060121'!$A:$AJ,(T$3+2),FALSE)), IF($C228 = "pos-neg", (3+VLOOKUP($B228,'Results-formatted 060121'!$A:$AJ,(T$3+2),FALSE)), VLOOKUP($B228,'Results-formatted 060121'!$A:$AJ,(T$3+2),FALSE)))</f>
        <v>5</v>
      </c>
      <c r="U228" s="95">
        <f>IF($C228 = "neg", (($D228+1) - VLOOKUP($B228,'Results-formatted 060121'!$A:$AJ,(U$3+2),FALSE)), IF($C228 = "pos-neg", (3+VLOOKUP($B228,'Results-formatted 060121'!$A:$AJ,(U$3+2),FALSE)), VLOOKUP($B228,'Results-formatted 060121'!$A:$AJ,(U$3+2),FALSE)))</f>
        <v>5</v>
      </c>
      <c r="V228" s="95">
        <f>IF($C228 = "neg", (($D228+1) - VLOOKUP($B228,'Results-formatted 060121'!$A:$AJ,(V$3+2),FALSE)), IF($C228 = "pos-neg", (3+VLOOKUP($B228,'Results-formatted 060121'!$A:$AJ,(V$3+2),FALSE)), VLOOKUP($B228,'Results-formatted 060121'!$A:$AJ,(V$3+2),FALSE)))</f>
        <v>3</v>
      </c>
      <c r="W228" s="95">
        <f>IF($C228 = "neg", (($D228+1) - VLOOKUP($B228,'Results-formatted 060121'!$A:$AJ,(W$3+2),FALSE)), IF($C228 = "pos-neg", (3+VLOOKUP($B228,'Results-formatted 060121'!$A:$AJ,(W$3+2),FALSE)), VLOOKUP($B228,'Results-formatted 060121'!$A:$AJ,(W$3+2),FALSE)))</f>
        <v>4</v>
      </c>
      <c r="X228" s="95">
        <f>IF($C228 = "neg", (($D228+1) - VLOOKUP($B228,'Results-formatted 060121'!$A:$AJ,(X$3+2),FALSE)), IF($C228 = "pos-neg", (3+VLOOKUP($B228,'Results-formatted 060121'!$A:$AJ,(X$3+2),FALSE)), VLOOKUP($B228,'Results-formatted 060121'!$A:$AJ,(X$3+2),FALSE)))</f>
        <v>5</v>
      </c>
      <c r="Y228" s="95">
        <f>IF($C228 = "neg", (($D228+1) - VLOOKUP($B228,'Results-formatted 060121'!$A:$AJ,(Y$3+2),FALSE)), IF($C228 = "pos-neg", (3+VLOOKUP($B228,'Results-formatted 060121'!$A:$AJ,(Y$3+2),FALSE)), VLOOKUP($B228,'Results-formatted 060121'!$A:$AJ,(Y$3+2),FALSE)))</f>
        <v>5</v>
      </c>
      <c r="Z228" s="95">
        <f>IF($C228 = "neg", (($D228+1) - VLOOKUP($B228,'Results-formatted 060121'!$A:$AJ,(Z$3+2),FALSE)), IF($C228 = "pos-neg", (3+VLOOKUP($B228,'Results-formatted 060121'!$A:$AJ,(Z$3+2),FALSE)), VLOOKUP($B228,'Results-formatted 060121'!$A:$AJ,(Z$3+2),FALSE)))</f>
        <v>5</v>
      </c>
      <c r="AA228" s="95">
        <f>IF($C228 = "neg", (($D228+1) - VLOOKUP($B228,'Results-formatted 060121'!$A:$AJ,(AA$3+2),FALSE)), IF($C228 = "pos-neg", (3+VLOOKUP($B228,'Results-formatted 060121'!$A:$AJ,(AA$3+2),FALSE)), VLOOKUP($B228,'Results-formatted 060121'!$A:$AJ,(AA$3+2),FALSE)))</f>
        <v>5</v>
      </c>
      <c r="AB228" s="95">
        <f>IF($C228 = "neg", (($D228+1) - VLOOKUP($B228,'Results-formatted 060121'!$A:$AJ,(AB$3+2),FALSE)), IF($C228 = "pos-neg", (3+VLOOKUP($B228,'Results-formatted 060121'!$A:$AJ,(AB$3+2),FALSE)), VLOOKUP($B228,'Results-formatted 060121'!$A:$AJ,(AB$3+2),FALSE)))</f>
        <v>4</v>
      </c>
      <c r="AC228" s="95">
        <f>IF($C228 = "neg", (($D228+1) - VLOOKUP($B228,'Results-formatted 060121'!$A:$AJ,(AC$3+2),FALSE)), IF($C228 = "pos-neg", (3+VLOOKUP($B228,'Results-formatted 060121'!$A:$AJ,(AC$3+2),FALSE)), VLOOKUP($B228,'Results-formatted 060121'!$A:$AJ,(AC$3+2),FALSE)))</f>
        <v>2</v>
      </c>
      <c r="AD228" s="95">
        <f>IF($C228 = "neg", (($D228+1) - VLOOKUP($B228,'Results-formatted 060121'!$A:$AJ,(AD$3+2),FALSE)), IF($C228 = "pos-neg", (3+VLOOKUP($B228,'Results-formatted 060121'!$A:$AJ,(AD$3+2),FALSE)), VLOOKUP($B228,'Results-formatted 060121'!$A:$AJ,(AD$3+2),FALSE)))</f>
        <v>4</v>
      </c>
      <c r="AE228" s="95">
        <f>IF($C228 = "neg", (($D228+1) - VLOOKUP($B228,'Results-formatted 060121'!$A:$AJ,(AE$3+2),FALSE)), IF($C228 = "pos-neg", (3+VLOOKUP($B228,'Results-formatted 060121'!$A:$AJ,(AE$3+2),FALSE)), VLOOKUP($B228,'Results-formatted 060121'!$A:$AJ,(AE$3+2),FALSE)))</f>
        <v>5</v>
      </c>
      <c r="AF228" s="95">
        <f>IF($C228 = "neg", (($D228+1) - VLOOKUP($B228,'Results-formatted 060121'!$A:$AJ,(AF$3+2),FALSE)), IF($C228 = "pos-neg", (3+VLOOKUP($B228,'Results-formatted 060121'!$A:$AJ,(AF$3+2),FALSE)), VLOOKUP($B228,'Results-formatted 060121'!$A:$AJ,(AF$3+2),FALSE)))</f>
        <v>4</v>
      </c>
      <c r="AG228" s="95">
        <f>IF($C228 = "neg", (($D228+1) - VLOOKUP($B228,'Results-formatted 060121'!$A:$AJ,(AG$3+2),FALSE)), IF($C228 = "pos-neg", (3+VLOOKUP($B228,'Results-formatted 060121'!$A:$AJ,(AG$3+2),FALSE)), VLOOKUP($B228,'Results-formatted 060121'!$A:$AJ,(AG$3+2),FALSE)))</f>
        <v>5</v>
      </c>
      <c r="AH228" s="95">
        <f>IF($C228 = "neg", (($D228+1) - VLOOKUP($B228,'Results-formatted 060121'!$A:$AJ,(AH$3+2),FALSE)), IF($C228 = "pos-neg", (3+VLOOKUP($B228,'Results-formatted 060121'!$A:$AJ,(AH$3+2),FALSE)), VLOOKUP($B228,'Results-formatted 060121'!$A:$AJ,(AH$3+2),FALSE)))</f>
        <v>4</v>
      </c>
      <c r="AI228" s="95">
        <f>IF($C228 = "neg", (($D228+1) - VLOOKUP($B228,'Results-formatted 060121'!$A:$AJ,(AI$3+2),FALSE)), IF($C228 = "pos-neg", (3+VLOOKUP($B228,'Results-formatted 060121'!$A:$AJ,(AI$3+2),FALSE)), VLOOKUP($B228,'Results-formatted 060121'!$A:$AJ,(AI$3+2),FALSE)))</f>
        <v>4</v>
      </c>
      <c r="AJ228" s="95">
        <f>IF($C228 = "neg", (($D228+1) - VLOOKUP($B228,'Results-formatted 060121'!$A:$AJ,(AJ$3+2),FALSE)), IF($C228 = "pos-neg", (3+VLOOKUP($B228,'Results-formatted 060121'!$A:$AJ,(AJ$3+2),FALSE)), VLOOKUP($B228,'Results-formatted 060121'!$A:$AJ,(AJ$3+2),FALSE)))</f>
        <v>5</v>
      </c>
      <c r="AK228" s="95">
        <f>IF($C228 = "neg", (($D228+1) - VLOOKUP($B228,'Results-formatted 060121'!$A:$AJ,(AK$3+2),FALSE)), IF($C228 = "pos-neg", (3+VLOOKUP($B228,'Results-formatted 060121'!$A:$AJ,(AK$3+2),FALSE)), VLOOKUP($B228,'Results-formatted 060121'!$A:$AJ,(AK$3+2),FALSE)))</f>
        <v>5</v>
      </c>
      <c r="AL228" s="95">
        <f>IF($C228 = "neg", (($D228+1) - VLOOKUP($B228,'Results-formatted 060121'!$A:$AJ,(AL$3+2),FALSE)), IF($C228 = "pos-neg", (3+VLOOKUP($B228,'Results-formatted 060121'!$A:$AJ,(AL$3+2),FALSE)), VLOOKUP($B228,'Results-formatted 060121'!$A:$AJ,(AL$3+2),FALSE)))</f>
        <v>5</v>
      </c>
      <c r="AM228" s="95">
        <f>IF($C228 = "neg", (($D228+1) - VLOOKUP($B228,'Results-formatted 060121'!$A:AJ,(AM$3+2),FALSE)), IF($C228 = "pos-neg", (3+VLOOKUP($B228,'Results-formatted 060121'!$A:AJ,(AM$3+2),FALSE)), VLOOKUP($B228,'Results-formatted 060121'!$A:AJ,(AM$3+2),FALSE)))</f>
        <v>5</v>
      </c>
      <c r="AN228" s="95">
        <f>IF($C228 = "neg", (($D228+1) - VLOOKUP($B228,'Results-formatted 060121'!$A:AK,(AN$3+2),FALSE)), IF($C228 = "pos-neg", (3+VLOOKUP($B228,'Results-formatted 060121'!$A:AK,(AN$3+2),FALSE)), VLOOKUP($B228,'Results-formatted 060121'!$A:AK,(AN$3+2),FALSE)))</f>
        <v>4</v>
      </c>
      <c r="AO228" s="95">
        <f>IF($C228 = "neg", (($D228+1) - VLOOKUP($B228,'Results-formatted 060121'!$A:AL,(AO$3+2),FALSE)), IF($C228 = "pos-neg", (3+VLOOKUP($B228,'Results-formatted 060121'!$A:AL,(AO$3+2),FALSE)), VLOOKUP($B228,'Results-formatted 060121'!$A:AL,(AO$3+2),FALSE)))</f>
        <v>5</v>
      </c>
      <c r="AP228" s="95">
        <f>IF($C228 = "neg", (($D228+1) - VLOOKUP($B228,'Results-formatted 060121'!$A:AM,(AP$3+2),FALSE)), IF($C228 = "pos-neg", (3+VLOOKUP($B228,'Results-formatted 060121'!$A:AM,(AP$3+2),FALSE)), VLOOKUP($B228,'Results-formatted 060121'!$A:AM,(AP$3+2),FALSE)))</f>
        <v>5</v>
      </c>
      <c r="AQ228" s="95">
        <f>IF($C228 = "neg", (($D228+1) - VLOOKUP($B228,'Results-formatted 060121'!$A:AN,(AQ$3+2),FALSE)), IF($C228 = "pos-neg", (3+VLOOKUP($B228,'Results-formatted 060121'!$A:AN,(AQ$3+2),FALSE)), VLOOKUP($B228,'Results-formatted 060121'!$A:AN,(AQ$3+2),FALSE)))</f>
        <v>4</v>
      </c>
      <c r="AR228" s="95">
        <f>IF($C228 = "neg", (($D228+1) - VLOOKUP($B228,'Results-formatted 060121'!$A:AO,(AR$3+2),FALSE)), IF($C228 = "pos-neg", (3+VLOOKUP($B228,'Results-formatted 060121'!$A:AO,(AR$3+2),FALSE)), VLOOKUP($B228,'Results-formatted 060121'!$A:AO,(AR$3+2),FALSE)))</f>
        <v>5</v>
      </c>
      <c r="AS228" s="95">
        <f>IF($C228 = "neg", (($D228+1) - VLOOKUP($B228,'Results-formatted 060121'!$A:AP,(AS$3+2),FALSE)), IF($C228 = "pos-neg", (3+VLOOKUP($B228,'Results-formatted 060121'!$A:AP,(AS$3+2),FALSE)), VLOOKUP($B228,'Results-formatted 060121'!$A:AP,(AS$3+2),FALSE)))</f>
        <v>5</v>
      </c>
      <c r="AT228" s="95">
        <f>IF($C228 = "neg", (($D228+1) - VLOOKUP($B228,'Results-formatted 060121'!$A:AQ,(AT$3+2),FALSE)), IF($C228 = "pos-neg", (3+VLOOKUP($B228,'Results-formatted 060121'!$A:AQ,(AT$3+2),FALSE)), VLOOKUP($B228,'Results-formatted 060121'!$A:AQ,(AT$3+2),FALSE)))</f>
        <v>5</v>
      </c>
      <c r="AU228" s="95">
        <f>IF($C228 = "neg", (($D228+1) - VLOOKUP($B228,'Results-formatted 060121'!$A:AR,(AU$3+2),FALSE)), IF($C228 = "pos-neg", (3+VLOOKUP($B228,'Results-formatted 060121'!$A:AR,(AU$3+2),FALSE)), VLOOKUP($B228,'Results-formatted 060121'!$A:AR,(AU$3+2),FALSE)))</f>
        <v>5</v>
      </c>
      <c r="AV228" s="95">
        <f>IF($C228 = "neg", (($D228+1) - VLOOKUP($B228,'Results-formatted 060121'!$A:AS,(AV$3+2),FALSE)), IF($C228 = "pos-neg", (3+VLOOKUP($B228,'Results-formatted 060121'!$A:AS,(AV$3+2),FALSE)), VLOOKUP($B228,'Results-formatted 060121'!$A:AS,(AV$3+2),FALSE)))</f>
        <v>3</v>
      </c>
      <c r="AW228" s="95">
        <f>IF($C228 = "neg", (($D228+1) - VLOOKUP($B228,'Results-formatted 060121'!$A:AT,(AW$3+2),FALSE)), IF($C228 = "pos-neg", (3+VLOOKUP($B228,'Results-formatted 060121'!$A:AT,(AW$3+2),FALSE)), VLOOKUP($B228,'Results-formatted 060121'!$A:AT,(AW$3+2),FALSE)))</f>
        <v>4</v>
      </c>
      <c r="AX228" s="95">
        <f>IF($C228 = "neg", (($D228+1) - VLOOKUP($B228,'Results-formatted 060121'!$A:AU,(AX$3+2),FALSE)), IF($C228 = "pos-neg", (3+VLOOKUP($B228,'Results-formatted 060121'!$A:AU,(AX$3+2),FALSE)), VLOOKUP($B228,'Results-formatted 060121'!$A:AU,(AX$3+2),FALSE)))</f>
        <v>3</v>
      </c>
      <c r="AY228" s="95">
        <f>IF($C228 = "neg", (($D228+1) - VLOOKUP($B228,'Results-formatted 060121'!$A:AV,(AY$3+2),FALSE)), IF($C228 = "pos-neg", (3+VLOOKUP($B228,'Results-formatted 060121'!$A:AV,(AY$3+2),FALSE)), VLOOKUP($B228,'Results-formatted 060121'!$A:AV,(AY$3+2),FALSE)))</f>
        <v>4</v>
      </c>
      <c r="AZ228" s="95">
        <f>IF($C228 = "neg", (($D228+1) - VLOOKUP($B228,'Results-formatted 060121'!$A:AW,(AZ$3+2),FALSE)), IF($C228 = "pos-neg", (3+VLOOKUP($B228,'Results-formatted 060121'!$A:AW,(AZ$3+2),FALSE)), VLOOKUP($B228,'Results-formatted 060121'!$A:AW,(AZ$3+2),FALSE)))</f>
        <v>5</v>
      </c>
      <c r="BA228" s="95">
        <f>IF($C228 = "neg", (($D228+1) - VLOOKUP($B228,'Results-formatted 060121'!$A:AX,(BA$3+2),FALSE)), IF($C228 = "pos-neg", (3+VLOOKUP($B228,'Results-formatted 060121'!$A:AX,(BA$3+2),FALSE)), VLOOKUP($B228,'Results-formatted 060121'!$A:AX,(BA$3+2),FALSE)))</f>
        <v>4</v>
      </c>
      <c r="BB228" s="95">
        <f>IF($C228 = "neg", (($D228+1) - VLOOKUP($B228,'Results-formatted 060121'!$A:AY,(BB$3+2),FALSE)), IF($C228 = "pos-neg", (3+VLOOKUP($B228,'Results-formatted 060121'!$A:AY,(BB$3+2),FALSE)), VLOOKUP($B228,'Results-formatted 060121'!$A:AY,(BB$3+2),FALSE)))</f>
        <v>5</v>
      </c>
      <c r="BC228" s="95">
        <f>IF($C228 = "neg", (($D228+1) - VLOOKUP($B228,'Results-formatted 060121'!$A:AZ,(BC$3+2),FALSE)), IF($C228 = "pos-neg", (3+VLOOKUP($B228,'Results-formatted 060121'!$A:AZ,(BC$3+2),FALSE)), VLOOKUP($B228,'Results-formatted 060121'!$A:AZ,(BC$3+2),FALSE)))</f>
        <v>4</v>
      </c>
      <c r="BD228" s="95">
        <f>IF($C228 = "neg", (($D228+1) - VLOOKUP($B228,'Results-formatted 060121'!$A:BA,(BD$3+2),FALSE)), IF($C228 = "pos-neg", (3+VLOOKUP($B228,'Results-formatted 060121'!$A:BA,(BD$3+2),FALSE)), VLOOKUP($B228,'Results-formatted 060121'!$A:BA,(BD$3+2),FALSE)))</f>
        <v>5</v>
      </c>
      <c r="BE228" s="95">
        <f>IF($C228 = "neg", (($D228+1) - VLOOKUP($B228,'Results-formatted 060121'!$A:BB,(BE$3+2),FALSE)), IF($C228 = "pos-neg", (3+VLOOKUP($B228,'Results-formatted 060121'!$A:BB,(BE$3+2),FALSE)), VLOOKUP($B228,'Results-formatted 060121'!$A:BB,(BE$3+2),FALSE)))</f>
        <v>5</v>
      </c>
      <c r="BF228" s="95">
        <f>IF($C228 = "neg", (($D228+1) - VLOOKUP($B228,'Results-formatted 060121'!$A:BC,(BF$3+2),FALSE)), IF($C228 = "pos-neg", (3+VLOOKUP($B228,'Results-formatted 060121'!$A:BC,(BF$3+2),FALSE)), VLOOKUP($B228,'Results-formatted 060121'!$A:BC,(BF$3+2),FALSE)))</f>
        <v>4</v>
      </c>
      <c r="BG228" s="95">
        <f>IF($C228 = "neg", (($D228+1) - VLOOKUP($B228,'Results-formatted 060121'!$A:BD,(BG$3+2),FALSE)), IF($C228 = "pos-neg", (3+VLOOKUP($B228,'Results-formatted 060121'!$A:BD,(BG$3+2),FALSE)), VLOOKUP($B228,'Results-formatted 060121'!$A:BD,(BG$3+2),FALSE)))</f>
        <v>5</v>
      </c>
      <c r="BH228" s="95">
        <f>IF($C228 = "neg", (($D228+1) - VLOOKUP($B228,'Results-formatted 060121'!$A:BE,(BH$3+2),FALSE)), IF($C228 = "pos-neg", (3+VLOOKUP($B228,'Results-formatted 060121'!$A:BE,(BH$3+2),FALSE)), VLOOKUP($B228,'Results-formatted 060121'!$A:BE,(BH$3+2),FALSE)))</f>
        <v>4</v>
      </c>
      <c r="BI228" s="95">
        <f>IF($C228 = "neg", (($D228+1) - VLOOKUP($B228,'Results-formatted 060121'!$A:BF,(BI$3+2),FALSE)), IF($C228 = "pos-neg", (3+VLOOKUP($B228,'Results-formatted 060121'!$A:BF,(BI$3+2),FALSE)), VLOOKUP($B228,'Results-formatted 060121'!$A:BF,(BI$3+2),FALSE)))</f>
        <v>4</v>
      </c>
      <c r="BJ228" s="95">
        <f>IF($C228 = "neg", (($D228+1) - VLOOKUP($B228,'Results-formatted 060121'!$A:BG,(BJ$3+2),FALSE)), IF($C228 = "pos-neg", (3+VLOOKUP($B228,'Results-formatted 060121'!$A:BG,(BJ$3+2),FALSE)), VLOOKUP($B228,'Results-formatted 060121'!$A:BG,(BJ$3+2),FALSE)))</f>
        <v>4</v>
      </c>
      <c r="BK228" s="95">
        <f>IF($C228 = "neg", (($D228+1) - VLOOKUP($B228,'Results-formatted 060121'!$A:BH,(BK$3+2),FALSE)), IF($C228 = "pos-neg", (3+VLOOKUP($B228,'Results-formatted 060121'!$A:BH,(BK$3+2),FALSE)), VLOOKUP($B228,'Results-formatted 060121'!$A:BH,(BK$3+2),FALSE)))</f>
        <v>4</v>
      </c>
      <c r="BL228" s="95">
        <f>IF($C228 = "neg", (($D228+1) - VLOOKUP($B228,'Results-formatted 060121'!$A:BI,(BL$3+2),FALSE)), IF($C228 = "pos-neg", (3+VLOOKUP($B228,'Results-formatted 060121'!$A:BI,(BL$3+2),FALSE)), VLOOKUP($B228,'Results-formatted 060121'!$A:BI,(BL$3+2),FALSE)))</f>
        <v>4</v>
      </c>
      <c r="BM228" s="95">
        <f>IF($C228 = "neg", (($D228+1) - VLOOKUP($B228,'Results-formatted 060121'!$A:BJ,(BM$3+2),FALSE)), IF($C228 = "pos-neg", (3+VLOOKUP($B228,'Results-formatted 060121'!$A:BJ,(BM$3+2),FALSE)), VLOOKUP($B228,'Results-formatted 060121'!$A:BJ,(BM$3+2),FALSE)))</f>
        <v>4</v>
      </c>
      <c r="BN228" s="95"/>
      <c r="BO228" s="95"/>
      <c r="BP228" s="95"/>
      <c r="BQ228" s="95"/>
      <c r="BR228" s="95"/>
      <c r="BS228" s="95"/>
      <c r="BT228" s="95"/>
      <c r="BU228" s="95"/>
      <c r="BV228" s="95"/>
      <c r="BW228" s="95"/>
      <c r="BX228" s="95"/>
      <c r="BY228" s="95"/>
      <c r="BZ228" s="95"/>
      <c r="CA228" s="95"/>
      <c r="CB228" s="95"/>
      <c r="CC228" s="95"/>
      <c r="CD228" s="98"/>
      <c r="CE228" s="25">
        <f t="shared" si="349"/>
        <v>4.3833333333333337</v>
      </c>
      <c r="CF228" s="25">
        <f t="shared" si="350"/>
        <v>0.69114659502829801</v>
      </c>
    </row>
    <row r="229" spans="2:84" ht="42" x14ac:dyDescent="0.15">
      <c r="B229" s="84" t="s">
        <v>536</v>
      </c>
      <c r="C229" s="86" t="s">
        <v>224</v>
      </c>
      <c r="D229" s="2">
        <v>5</v>
      </c>
      <c r="E229" s="15" t="s">
        <v>1015</v>
      </c>
      <c r="F229" s="95">
        <f>IF($C229 = "neg", (($D229+1) - VLOOKUP($B229,'Results-formatted 060121'!$A:$AJ,(F$3+2),FALSE)), IF($C229 = "pos-neg", (3+VLOOKUP($B229,'Results-formatted 060121'!$A:$AJ,(F$3+2),FALSE)), VLOOKUP($B229,'Results-formatted 060121'!$A:$AJ,(F$3+2),FALSE)))</f>
        <v>3</v>
      </c>
      <c r="G229" s="95">
        <f>IF($C229 = "neg", (($D229+1) - VLOOKUP($B229,'Results-formatted 060121'!$A:$AJ,(G$3+2),FALSE)), IF($C229 = "pos-neg", (3+VLOOKUP($B229,'Results-formatted 060121'!$A:$AJ,(G$3+2),FALSE)), VLOOKUP($B229,'Results-formatted 060121'!$A:$AJ,(G$3+2),FALSE)))</f>
        <v>4</v>
      </c>
      <c r="H229" s="95">
        <f>IF($C229 = "neg", (($D229+1) - VLOOKUP($B229,'Results-formatted 060121'!$A:$AJ,(H$3+2),FALSE)), IF($C229 = "pos-neg", (3+VLOOKUP($B229,'Results-formatted 060121'!$A:$AJ,(H$3+2),FALSE)), VLOOKUP($B229,'Results-formatted 060121'!$A:$AJ,(H$3+2),FALSE)))</f>
        <v>4</v>
      </c>
      <c r="I229" s="95">
        <f>IF($C229 = "neg", (($D229+1) - VLOOKUP($B229,'Results-formatted 060121'!$A:$AJ,(I$3+2),FALSE)), IF($C229 = "pos-neg", (3+VLOOKUP($B229,'Results-formatted 060121'!$A:$AJ,(I$3+2),FALSE)), VLOOKUP($B229,'Results-formatted 060121'!$A:$AJ,(I$3+2),FALSE)))</f>
        <v>3</v>
      </c>
      <c r="J229" s="95">
        <f>IF($C229 = "neg", (($D229+1) - VLOOKUP($B229,'Results-formatted 060121'!$A:$AJ,(J$3+2),FALSE)), IF($C229 = "pos-neg", (3+VLOOKUP($B229,'Results-formatted 060121'!$A:$AJ,(J$3+2),FALSE)), VLOOKUP($B229,'Results-formatted 060121'!$A:$AJ,(J$3+2),FALSE)))</f>
        <v>3</v>
      </c>
      <c r="K229" s="95">
        <f>IF($C229 = "neg", (($D229+1) - VLOOKUP($B229,'Results-formatted 060121'!$A:$AJ,(K$3+2),FALSE)), IF($C229 = "pos-neg", (3+VLOOKUP($B229,'Results-formatted 060121'!$A:$AJ,(K$3+2),FALSE)), VLOOKUP($B229,'Results-formatted 060121'!$A:$AJ,(K$3+2),FALSE)))</f>
        <v>5</v>
      </c>
      <c r="L229" s="95">
        <f>IF($C229 = "neg", (($D229+1) - VLOOKUP($B229,'Results-formatted 060121'!$A:$AJ,(L$3+2),FALSE)), IF($C229 = "pos-neg", (3+VLOOKUP($B229,'Results-formatted 060121'!$A:$AJ,(L$3+2),FALSE)), VLOOKUP($B229,'Results-formatted 060121'!$A:$AJ,(L$3+2),FALSE)))</f>
        <v>3</v>
      </c>
      <c r="M229" s="95">
        <f>IF($C229 = "neg", (($D229+1) - VLOOKUP($B229,'Results-formatted 060121'!$A:$AJ,(M$3+2),FALSE)), IF($C229 = "pos-neg", (3+VLOOKUP($B229,'Results-formatted 060121'!$A:$AJ,(M$3+2),FALSE)), VLOOKUP($B229,'Results-formatted 060121'!$A:$AJ,(M$3+2),FALSE)))</f>
        <v>4</v>
      </c>
      <c r="N229" s="95">
        <f>IF($C229 = "neg", (($D229+1) - VLOOKUP($B229,'Results-formatted 060121'!$A:$AJ,(N$3+2),FALSE)), IF($C229 = "pos-neg", (3+VLOOKUP($B229,'Results-formatted 060121'!$A:$AJ,(N$3+2),FALSE)), VLOOKUP($B229,'Results-formatted 060121'!$A:$AJ,(N$3+2),FALSE)))</f>
        <v>4</v>
      </c>
      <c r="O229" s="95">
        <f>IF($C229 = "neg", (($D229+1) - VLOOKUP($B229,'Results-formatted 060121'!$A:$AJ,(O$3+2),FALSE)), IF($C229 = "pos-neg", (3+VLOOKUP($B229,'Results-formatted 060121'!$A:$AJ,(O$3+2),FALSE)), VLOOKUP($B229,'Results-formatted 060121'!$A:$AJ,(O$3+2),FALSE)))</f>
        <v>1</v>
      </c>
      <c r="P229" s="95">
        <f>IF($C229 = "neg", (($D229+1) - VLOOKUP($B229,'Results-formatted 060121'!$A:$AJ,(P$3+2),FALSE)), IF($C229 = "pos-neg", (3+VLOOKUP($B229,'Results-formatted 060121'!$A:$AJ,(P$3+2),FALSE)), VLOOKUP($B229,'Results-formatted 060121'!$A:$AJ,(P$3+2),FALSE)))</f>
        <v>4</v>
      </c>
      <c r="Q229" s="95">
        <f>IF($C229 = "neg", (($D229+1) - VLOOKUP($B229,'Results-formatted 060121'!$A:$AJ,(Q$3+2),FALSE)), IF($C229 = "pos-neg", (3+VLOOKUP($B229,'Results-formatted 060121'!$A:$AJ,(Q$3+2),FALSE)), VLOOKUP($B229,'Results-formatted 060121'!$A:$AJ,(Q$3+2),FALSE)))</f>
        <v>5</v>
      </c>
      <c r="R229" s="95">
        <f>IF($C229 = "neg", (($D229+1) - VLOOKUP($B229,'Results-formatted 060121'!$A:$AJ,(R$3+2),FALSE)), IF($C229 = "pos-neg", (3+VLOOKUP($B229,'Results-formatted 060121'!$A:$AJ,(R$3+2),FALSE)), VLOOKUP($B229,'Results-formatted 060121'!$A:$AJ,(R$3+2),FALSE)))</f>
        <v>4</v>
      </c>
      <c r="S229" s="95">
        <f>IF($C229 = "neg", (($D229+1) - VLOOKUP($B229,'Results-formatted 060121'!$A:$AJ,(S$3+2),FALSE)), IF($C229 = "pos-neg", (3+VLOOKUP($B229,'Results-formatted 060121'!$A:$AJ,(S$3+2),FALSE)), VLOOKUP($B229,'Results-formatted 060121'!$A:$AJ,(S$3+2),FALSE)))</f>
        <v>5</v>
      </c>
      <c r="T229" s="95">
        <f>IF($C229 = "neg", (($D229+1) - VLOOKUP($B229,'Results-formatted 060121'!$A:$AJ,(T$3+2),FALSE)), IF($C229 = "pos-neg", (3+VLOOKUP($B229,'Results-formatted 060121'!$A:$AJ,(T$3+2),FALSE)), VLOOKUP($B229,'Results-formatted 060121'!$A:$AJ,(T$3+2),FALSE)))</f>
        <v>5</v>
      </c>
      <c r="U229" s="95">
        <f>IF($C229 = "neg", (($D229+1) - VLOOKUP($B229,'Results-formatted 060121'!$A:$AJ,(U$3+2),FALSE)), IF($C229 = "pos-neg", (3+VLOOKUP($B229,'Results-formatted 060121'!$A:$AJ,(U$3+2),FALSE)), VLOOKUP($B229,'Results-formatted 060121'!$A:$AJ,(U$3+2),FALSE)))</f>
        <v>5</v>
      </c>
      <c r="V229" s="95">
        <f>IF($C229 = "neg", (($D229+1) - VLOOKUP($B229,'Results-formatted 060121'!$A:$AJ,(V$3+2),FALSE)), IF($C229 = "pos-neg", (3+VLOOKUP($B229,'Results-formatted 060121'!$A:$AJ,(V$3+2),FALSE)), VLOOKUP($B229,'Results-formatted 060121'!$A:$AJ,(V$3+2),FALSE)))</f>
        <v>4</v>
      </c>
      <c r="W229" s="95">
        <f>IF($C229 = "neg", (($D229+1) - VLOOKUP($B229,'Results-formatted 060121'!$A:$AJ,(W$3+2),FALSE)), IF($C229 = "pos-neg", (3+VLOOKUP($B229,'Results-formatted 060121'!$A:$AJ,(W$3+2),FALSE)), VLOOKUP($B229,'Results-formatted 060121'!$A:$AJ,(W$3+2),FALSE)))</f>
        <v>4</v>
      </c>
      <c r="X229" s="95">
        <f>IF($C229 = "neg", (($D229+1) - VLOOKUP($B229,'Results-formatted 060121'!$A:$AJ,(X$3+2),FALSE)), IF($C229 = "pos-neg", (3+VLOOKUP($B229,'Results-formatted 060121'!$A:$AJ,(X$3+2),FALSE)), VLOOKUP($B229,'Results-formatted 060121'!$A:$AJ,(X$3+2),FALSE)))</f>
        <v>5</v>
      </c>
      <c r="Y229" s="95">
        <f>IF($C229 = "neg", (($D229+1) - VLOOKUP($B229,'Results-formatted 060121'!$A:$AJ,(Y$3+2),FALSE)), IF($C229 = "pos-neg", (3+VLOOKUP($B229,'Results-formatted 060121'!$A:$AJ,(Y$3+2),FALSE)), VLOOKUP($B229,'Results-formatted 060121'!$A:$AJ,(Y$3+2),FALSE)))</f>
        <v>5</v>
      </c>
      <c r="Z229" s="95">
        <f>IF($C229 = "neg", (($D229+1) - VLOOKUP($B229,'Results-formatted 060121'!$A:$AJ,(Z$3+2),FALSE)), IF($C229 = "pos-neg", (3+VLOOKUP($B229,'Results-formatted 060121'!$A:$AJ,(Z$3+2),FALSE)), VLOOKUP($B229,'Results-formatted 060121'!$A:$AJ,(Z$3+2),FALSE)))</f>
        <v>5</v>
      </c>
      <c r="AA229" s="95">
        <f>IF($C229 = "neg", (($D229+1) - VLOOKUP($B229,'Results-formatted 060121'!$A:$AJ,(AA$3+2),FALSE)), IF($C229 = "pos-neg", (3+VLOOKUP($B229,'Results-formatted 060121'!$A:$AJ,(AA$3+2),FALSE)), VLOOKUP($B229,'Results-formatted 060121'!$A:$AJ,(AA$3+2),FALSE)))</f>
        <v>5</v>
      </c>
      <c r="AB229" s="95">
        <f>IF($C229 = "neg", (($D229+1) - VLOOKUP($B229,'Results-formatted 060121'!$A:$AJ,(AB$3+2),FALSE)), IF($C229 = "pos-neg", (3+VLOOKUP($B229,'Results-formatted 060121'!$A:$AJ,(AB$3+2),FALSE)), VLOOKUP($B229,'Results-formatted 060121'!$A:$AJ,(AB$3+2),FALSE)))</f>
        <v>4</v>
      </c>
      <c r="AC229" s="95">
        <f>IF($C229 = "neg", (($D229+1) - VLOOKUP($B229,'Results-formatted 060121'!$A:$AJ,(AC$3+2),FALSE)), IF($C229 = "pos-neg", (3+VLOOKUP($B229,'Results-formatted 060121'!$A:$AJ,(AC$3+2),FALSE)), VLOOKUP($B229,'Results-formatted 060121'!$A:$AJ,(AC$3+2),FALSE)))</f>
        <v>4</v>
      </c>
      <c r="AD229" s="95">
        <f>IF($C229 = "neg", (($D229+1) - VLOOKUP($B229,'Results-formatted 060121'!$A:$AJ,(AD$3+2),FALSE)), IF($C229 = "pos-neg", (3+VLOOKUP($B229,'Results-formatted 060121'!$A:$AJ,(AD$3+2),FALSE)), VLOOKUP($B229,'Results-formatted 060121'!$A:$AJ,(AD$3+2),FALSE)))</f>
        <v>4</v>
      </c>
      <c r="AE229" s="95">
        <f>IF($C229 = "neg", (($D229+1) - VLOOKUP($B229,'Results-formatted 060121'!$A:$AJ,(AE$3+2),FALSE)), IF($C229 = "pos-neg", (3+VLOOKUP($B229,'Results-formatted 060121'!$A:$AJ,(AE$3+2),FALSE)), VLOOKUP($B229,'Results-formatted 060121'!$A:$AJ,(AE$3+2),FALSE)))</f>
        <v>4</v>
      </c>
      <c r="AF229" s="95">
        <f>IF($C229 = "neg", (($D229+1) - VLOOKUP($B229,'Results-formatted 060121'!$A:$AJ,(AF$3+2),FALSE)), IF($C229 = "pos-neg", (3+VLOOKUP($B229,'Results-formatted 060121'!$A:$AJ,(AF$3+2),FALSE)), VLOOKUP($B229,'Results-formatted 060121'!$A:$AJ,(AF$3+2),FALSE)))</f>
        <v>4</v>
      </c>
      <c r="AG229" s="95">
        <f>IF($C229 = "neg", (($D229+1) - VLOOKUP($B229,'Results-formatted 060121'!$A:$AJ,(AG$3+2),FALSE)), IF($C229 = "pos-neg", (3+VLOOKUP($B229,'Results-formatted 060121'!$A:$AJ,(AG$3+2),FALSE)), VLOOKUP($B229,'Results-formatted 060121'!$A:$AJ,(AG$3+2),FALSE)))</f>
        <v>5</v>
      </c>
      <c r="AH229" s="95">
        <f>IF($C229 = "neg", (($D229+1) - VLOOKUP($B229,'Results-formatted 060121'!$A:$AJ,(AH$3+2),FALSE)), IF($C229 = "pos-neg", (3+VLOOKUP($B229,'Results-formatted 060121'!$A:$AJ,(AH$3+2),FALSE)), VLOOKUP($B229,'Results-formatted 060121'!$A:$AJ,(AH$3+2),FALSE)))</f>
        <v>4</v>
      </c>
      <c r="AI229" s="95">
        <f>IF($C229 = "neg", (($D229+1) - VLOOKUP($B229,'Results-formatted 060121'!$A:$AJ,(AI$3+2),FALSE)), IF($C229 = "pos-neg", (3+VLOOKUP($B229,'Results-formatted 060121'!$A:$AJ,(AI$3+2),FALSE)), VLOOKUP($B229,'Results-formatted 060121'!$A:$AJ,(AI$3+2),FALSE)))</f>
        <v>5</v>
      </c>
      <c r="AJ229" s="95">
        <f>IF($C229 = "neg", (($D229+1) - VLOOKUP($B229,'Results-formatted 060121'!$A:$AJ,(AJ$3+2),FALSE)), IF($C229 = "pos-neg", (3+VLOOKUP($B229,'Results-formatted 060121'!$A:$AJ,(AJ$3+2),FALSE)), VLOOKUP($B229,'Results-formatted 060121'!$A:$AJ,(AJ$3+2),FALSE)))</f>
        <v>5</v>
      </c>
      <c r="AK229" s="95">
        <f>IF($C229 = "neg", (($D229+1) - VLOOKUP($B229,'Results-formatted 060121'!$A:$AJ,(AK$3+2),FALSE)), IF($C229 = "pos-neg", (3+VLOOKUP($B229,'Results-formatted 060121'!$A:$AJ,(AK$3+2),FALSE)), VLOOKUP($B229,'Results-formatted 060121'!$A:$AJ,(AK$3+2),FALSE)))</f>
        <v>4</v>
      </c>
      <c r="AL229" s="95">
        <f>IF($C229 = "neg", (($D229+1) - VLOOKUP($B229,'Results-formatted 060121'!$A:$AJ,(AL$3+2),FALSE)), IF($C229 = "pos-neg", (3+VLOOKUP($B229,'Results-formatted 060121'!$A:$AJ,(AL$3+2),FALSE)), VLOOKUP($B229,'Results-formatted 060121'!$A:$AJ,(AL$3+2),FALSE)))</f>
        <v>4</v>
      </c>
      <c r="AM229" s="95">
        <f>IF($C229 = "neg", (($D229+1) - VLOOKUP($B229,'Results-formatted 060121'!$A:AJ,(AM$3+2),FALSE)), IF($C229 = "pos-neg", (3+VLOOKUP($B229,'Results-formatted 060121'!$A:AJ,(AM$3+2),FALSE)), VLOOKUP($B229,'Results-formatted 060121'!$A:AJ,(AM$3+2),FALSE)))</f>
        <v>5</v>
      </c>
      <c r="AN229" s="95">
        <f>IF($C229 = "neg", (($D229+1) - VLOOKUP($B229,'Results-formatted 060121'!$A:AK,(AN$3+2),FALSE)), IF($C229 = "pos-neg", (3+VLOOKUP($B229,'Results-formatted 060121'!$A:AK,(AN$3+2),FALSE)), VLOOKUP($B229,'Results-formatted 060121'!$A:AK,(AN$3+2),FALSE)))</f>
        <v>4</v>
      </c>
      <c r="AO229" s="95">
        <f>IF($C229 = "neg", (($D229+1) - VLOOKUP($B229,'Results-formatted 060121'!$A:AL,(AO$3+2),FALSE)), IF($C229 = "pos-neg", (3+VLOOKUP($B229,'Results-formatted 060121'!$A:AL,(AO$3+2),FALSE)), VLOOKUP($B229,'Results-formatted 060121'!$A:AL,(AO$3+2),FALSE)))</f>
        <v>5</v>
      </c>
      <c r="AP229" s="95">
        <f>IF($C229 = "neg", (($D229+1) - VLOOKUP($B229,'Results-formatted 060121'!$A:AM,(AP$3+2),FALSE)), IF($C229 = "pos-neg", (3+VLOOKUP($B229,'Results-formatted 060121'!$A:AM,(AP$3+2),FALSE)), VLOOKUP($B229,'Results-formatted 060121'!$A:AM,(AP$3+2),FALSE)))</f>
        <v>5</v>
      </c>
      <c r="AQ229" s="95">
        <f>IF($C229 = "neg", (($D229+1) - VLOOKUP($B229,'Results-formatted 060121'!$A:AN,(AQ$3+2),FALSE)), IF($C229 = "pos-neg", (3+VLOOKUP($B229,'Results-formatted 060121'!$A:AN,(AQ$3+2),FALSE)), VLOOKUP($B229,'Results-formatted 060121'!$A:AN,(AQ$3+2),FALSE)))</f>
        <v>4</v>
      </c>
      <c r="AR229" s="95">
        <f>IF($C229 = "neg", (($D229+1) - VLOOKUP($B229,'Results-formatted 060121'!$A:AO,(AR$3+2),FALSE)), IF($C229 = "pos-neg", (3+VLOOKUP($B229,'Results-formatted 060121'!$A:AO,(AR$3+2),FALSE)), VLOOKUP($B229,'Results-formatted 060121'!$A:AO,(AR$3+2),FALSE)))</f>
        <v>5</v>
      </c>
      <c r="AS229" s="95">
        <f>IF($C229 = "neg", (($D229+1) - VLOOKUP($B229,'Results-formatted 060121'!$A:AP,(AS$3+2),FALSE)), IF($C229 = "pos-neg", (3+VLOOKUP($B229,'Results-formatted 060121'!$A:AP,(AS$3+2),FALSE)), VLOOKUP($B229,'Results-formatted 060121'!$A:AP,(AS$3+2),FALSE)))</f>
        <v>5</v>
      </c>
      <c r="AT229" s="95">
        <f>IF($C229 = "neg", (($D229+1) - VLOOKUP($B229,'Results-formatted 060121'!$A:AQ,(AT$3+2),FALSE)), IF($C229 = "pos-neg", (3+VLOOKUP($B229,'Results-formatted 060121'!$A:AQ,(AT$3+2),FALSE)), VLOOKUP($B229,'Results-formatted 060121'!$A:AQ,(AT$3+2),FALSE)))</f>
        <v>5</v>
      </c>
      <c r="AU229" s="95">
        <f>IF($C229 = "neg", (($D229+1) - VLOOKUP($B229,'Results-formatted 060121'!$A:AR,(AU$3+2),FALSE)), IF($C229 = "pos-neg", (3+VLOOKUP($B229,'Results-formatted 060121'!$A:AR,(AU$3+2),FALSE)), VLOOKUP($B229,'Results-formatted 060121'!$A:AR,(AU$3+2),FALSE)))</f>
        <v>5</v>
      </c>
      <c r="AV229" s="95">
        <f>IF($C229 = "neg", (($D229+1) - VLOOKUP($B229,'Results-formatted 060121'!$A:AS,(AV$3+2),FALSE)), IF($C229 = "pos-neg", (3+VLOOKUP($B229,'Results-formatted 060121'!$A:AS,(AV$3+2),FALSE)), VLOOKUP($B229,'Results-formatted 060121'!$A:AS,(AV$3+2),FALSE)))</f>
        <v>3</v>
      </c>
      <c r="AW229" s="95">
        <f>IF($C229 = "neg", (($D229+1) - VLOOKUP($B229,'Results-formatted 060121'!$A:AT,(AW$3+2),FALSE)), IF($C229 = "pos-neg", (3+VLOOKUP($B229,'Results-formatted 060121'!$A:AT,(AW$3+2),FALSE)), VLOOKUP($B229,'Results-formatted 060121'!$A:AT,(AW$3+2),FALSE)))</f>
        <v>3</v>
      </c>
      <c r="AX229" s="95">
        <f>IF($C229 = "neg", (($D229+1) - VLOOKUP($B229,'Results-formatted 060121'!$A:AU,(AX$3+2),FALSE)), IF($C229 = "pos-neg", (3+VLOOKUP($B229,'Results-formatted 060121'!$A:AU,(AX$3+2),FALSE)), VLOOKUP($B229,'Results-formatted 060121'!$A:AU,(AX$3+2),FALSE)))</f>
        <v>2</v>
      </c>
      <c r="AY229" s="95">
        <f>IF($C229 = "neg", (($D229+1) - VLOOKUP($B229,'Results-formatted 060121'!$A:AV,(AY$3+2),FALSE)), IF($C229 = "pos-neg", (3+VLOOKUP($B229,'Results-formatted 060121'!$A:AV,(AY$3+2),FALSE)), VLOOKUP($B229,'Results-formatted 060121'!$A:AV,(AY$3+2),FALSE)))</f>
        <v>4</v>
      </c>
      <c r="AZ229" s="95">
        <f>IF($C229 = "neg", (($D229+1) - VLOOKUP($B229,'Results-formatted 060121'!$A:AW,(AZ$3+2),FALSE)), IF($C229 = "pos-neg", (3+VLOOKUP($B229,'Results-formatted 060121'!$A:AW,(AZ$3+2),FALSE)), VLOOKUP($B229,'Results-formatted 060121'!$A:AW,(AZ$3+2),FALSE)))</f>
        <v>5</v>
      </c>
      <c r="BA229" s="95">
        <f>IF($C229 = "neg", (($D229+1) - VLOOKUP($B229,'Results-formatted 060121'!$A:AX,(BA$3+2),FALSE)), IF($C229 = "pos-neg", (3+VLOOKUP($B229,'Results-formatted 060121'!$A:AX,(BA$3+2),FALSE)), VLOOKUP($B229,'Results-formatted 060121'!$A:AX,(BA$3+2),FALSE)))</f>
        <v>4</v>
      </c>
      <c r="BB229" s="95">
        <f>IF($C229 = "neg", (($D229+1) - VLOOKUP($B229,'Results-formatted 060121'!$A:AY,(BB$3+2),FALSE)), IF($C229 = "pos-neg", (3+VLOOKUP($B229,'Results-formatted 060121'!$A:AY,(BB$3+2),FALSE)), VLOOKUP($B229,'Results-formatted 060121'!$A:AY,(BB$3+2),FALSE)))</f>
        <v>4</v>
      </c>
      <c r="BC229" s="95">
        <f>IF($C229 = "neg", (($D229+1) - VLOOKUP($B229,'Results-formatted 060121'!$A:AZ,(BC$3+2),FALSE)), IF($C229 = "pos-neg", (3+VLOOKUP($B229,'Results-formatted 060121'!$A:AZ,(BC$3+2),FALSE)), VLOOKUP($B229,'Results-formatted 060121'!$A:AZ,(BC$3+2),FALSE)))</f>
        <v>4</v>
      </c>
      <c r="BD229" s="95">
        <f>IF($C229 = "neg", (($D229+1) - VLOOKUP($B229,'Results-formatted 060121'!$A:BA,(BD$3+2),FALSE)), IF($C229 = "pos-neg", (3+VLOOKUP($B229,'Results-formatted 060121'!$A:BA,(BD$3+2),FALSE)), VLOOKUP($B229,'Results-formatted 060121'!$A:BA,(BD$3+2),FALSE)))</f>
        <v>5</v>
      </c>
      <c r="BE229" s="95">
        <f>IF($C229 = "neg", (($D229+1) - VLOOKUP($B229,'Results-formatted 060121'!$A:BB,(BE$3+2),FALSE)), IF($C229 = "pos-neg", (3+VLOOKUP($B229,'Results-formatted 060121'!$A:BB,(BE$3+2),FALSE)), VLOOKUP($B229,'Results-formatted 060121'!$A:BB,(BE$3+2),FALSE)))</f>
        <v>4</v>
      </c>
      <c r="BF229" s="95">
        <f>IF($C229 = "neg", (($D229+1) - VLOOKUP($B229,'Results-formatted 060121'!$A:BC,(BF$3+2),FALSE)), IF($C229 = "pos-neg", (3+VLOOKUP($B229,'Results-formatted 060121'!$A:BC,(BF$3+2),FALSE)), VLOOKUP($B229,'Results-formatted 060121'!$A:BC,(BF$3+2),FALSE)))</f>
        <v>4</v>
      </c>
      <c r="BG229" s="95">
        <f>IF($C229 = "neg", (($D229+1) - VLOOKUP($B229,'Results-formatted 060121'!$A:BD,(BG$3+2),FALSE)), IF($C229 = "pos-neg", (3+VLOOKUP($B229,'Results-formatted 060121'!$A:BD,(BG$3+2),FALSE)), VLOOKUP($B229,'Results-formatted 060121'!$A:BD,(BG$3+2),FALSE)))</f>
        <v>4</v>
      </c>
      <c r="BH229" s="95">
        <f>IF($C229 = "neg", (($D229+1) - VLOOKUP($B229,'Results-formatted 060121'!$A:BE,(BH$3+2),FALSE)), IF($C229 = "pos-neg", (3+VLOOKUP($B229,'Results-formatted 060121'!$A:BE,(BH$3+2),FALSE)), VLOOKUP($B229,'Results-formatted 060121'!$A:BE,(BH$3+2),FALSE)))</f>
        <v>3</v>
      </c>
      <c r="BI229" s="95">
        <f>IF($C229 = "neg", (($D229+1) - VLOOKUP($B229,'Results-formatted 060121'!$A:BF,(BI$3+2),FALSE)), IF($C229 = "pos-neg", (3+VLOOKUP($B229,'Results-formatted 060121'!$A:BF,(BI$3+2),FALSE)), VLOOKUP($B229,'Results-formatted 060121'!$A:BF,(BI$3+2),FALSE)))</f>
        <v>4</v>
      </c>
      <c r="BJ229" s="95">
        <f>IF($C229 = "neg", (($D229+1) - VLOOKUP($B229,'Results-formatted 060121'!$A:BG,(BJ$3+2),FALSE)), IF($C229 = "pos-neg", (3+VLOOKUP($B229,'Results-formatted 060121'!$A:BG,(BJ$3+2),FALSE)), VLOOKUP($B229,'Results-formatted 060121'!$A:BG,(BJ$3+2),FALSE)))</f>
        <v>5</v>
      </c>
      <c r="BK229" s="95">
        <f>IF($C229 = "neg", (($D229+1) - VLOOKUP($B229,'Results-formatted 060121'!$A:BH,(BK$3+2),FALSE)), IF($C229 = "pos-neg", (3+VLOOKUP($B229,'Results-formatted 060121'!$A:BH,(BK$3+2),FALSE)), VLOOKUP($B229,'Results-formatted 060121'!$A:BH,(BK$3+2),FALSE)))</f>
        <v>3</v>
      </c>
      <c r="BL229" s="95">
        <f>IF($C229 = "neg", (($D229+1) - VLOOKUP($B229,'Results-formatted 060121'!$A:BI,(BL$3+2),FALSE)), IF($C229 = "pos-neg", (3+VLOOKUP($B229,'Results-formatted 060121'!$A:BI,(BL$3+2),FALSE)), VLOOKUP($B229,'Results-formatted 060121'!$A:BI,(BL$3+2),FALSE)))</f>
        <v>4</v>
      </c>
      <c r="BM229" s="95">
        <f>IF($C229 = "neg", (($D229+1) - VLOOKUP($B229,'Results-formatted 060121'!$A:BJ,(BM$3+2),FALSE)), IF($C229 = "pos-neg", (3+VLOOKUP($B229,'Results-formatted 060121'!$A:BJ,(BM$3+2),FALSE)), VLOOKUP($B229,'Results-formatted 060121'!$A:BJ,(BM$3+2),FALSE)))</f>
        <v>4</v>
      </c>
      <c r="BN229" s="95"/>
      <c r="BO229" s="95"/>
      <c r="BP229" s="95"/>
      <c r="BQ229" s="95"/>
      <c r="BR229" s="95"/>
      <c r="BS229" s="95"/>
      <c r="BT229" s="95"/>
      <c r="BU229" s="95"/>
      <c r="BV229" s="95"/>
      <c r="BW229" s="95"/>
      <c r="BX229" s="95"/>
      <c r="BY229" s="95"/>
      <c r="BZ229" s="95"/>
      <c r="CA229" s="95"/>
      <c r="CB229" s="95"/>
      <c r="CC229" s="95"/>
      <c r="CD229" s="98"/>
      <c r="CE229" s="25">
        <f t="shared" si="349"/>
        <v>4.1500000000000004</v>
      </c>
      <c r="CF229" s="25">
        <f t="shared" si="350"/>
        <v>0.84019771684397715</v>
      </c>
    </row>
    <row r="230" spans="2:84" ht="42" x14ac:dyDescent="0.15">
      <c r="B230" s="84" t="s">
        <v>537</v>
      </c>
      <c r="C230" s="86" t="s">
        <v>224</v>
      </c>
      <c r="D230" s="2">
        <v>5</v>
      </c>
      <c r="E230" s="15" t="s">
        <v>1016</v>
      </c>
      <c r="F230" s="95">
        <f>IF($C230 = "neg", (($D230+1) - VLOOKUP($B230,'Results-formatted 060121'!$A:$AJ,(F$3+2),FALSE)), IF($C230 = "pos-neg", (3+VLOOKUP($B230,'Results-formatted 060121'!$A:$AJ,(F$3+2),FALSE)), VLOOKUP($B230,'Results-formatted 060121'!$A:$AJ,(F$3+2),FALSE)))</f>
        <v>3</v>
      </c>
      <c r="G230" s="95">
        <f>IF($C230 = "neg", (($D230+1) - VLOOKUP($B230,'Results-formatted 060121'!$A:$AJ,(G$3+2),FALSE)), IF($C230 = "pos-neg", (3+VLOOKUP($B230,'Results-formatted 060121'!$A:$AJ,(G$3+2),FALSE)), VLOOKUP($B230,'Results-formatted 060121'!$A:$AJ,(G$3+2),FALSE)))</f>
        <v>4</v>
      </c>
      <c r="H230" s="95">
        <f>IF($C230 = "neg", (($D230+1) - VLOOKUP($B230,'Results-formatted 060121'!$A:$AJ,(H$3+2),FALSE)), IF($C230 = "pos-neg", (3+VLOOKUP($B230,'Results-formatted 060121'!$A:$AJ,(H$3+2),FALSE)), VLOOKUP($B230,'Results-formatted 060121'!$A:$AJ,(H$3+2),FALSE)))</f>
        <v>3</v>
      </c>
      <c r="I230" s="95">
        <f>IF($C230 = "neg", (($D230+1) - VLOOKUP($B230,'Results-formatted 060121'!$A:$AJ,(I$3+2),FALSE)), IF($C230 = "pos-neg", (3+VLOOKUP($B230,'Results-formatted 060121'!$A:$AJ,(I$3+2),FALSE)), VLOOKUP($B230,'Results-formatted 060121'!$A:$AJ,(I$3+2),FALSE)))</f>
        <v>2</v>
      </c>
      <c r="J230" s="95">
        <f>IF($C230 = "neg", (($D230+1) - VLOOKUP($B230,'Results-formatted 060121'!$A:$AJ,(J$3+2),FALSE)), IF($C230 = "pos-neg", (3+VLOOKUP($B230,'Results-formatted 060121'!$A:$AJ,(J$3+2),FALSE)), VLOOKUP($B230,'Results-formatted 060121'!$A:$AJ,(J$3+2),FALSE)))</f>
        <v>3</v>
      </c>
      <c r="K230" s="95">
        <f>IF($C230 = "neg", (($D230+1) - VLOOKUP($B230,'Results-formatted 060121'!$A:$AJ,(K$3+2),FALSE)), IF($C230 = "pos-neg", (3+VLOOKUP($B230,'Results-formatted 060121'!$A:$AJ,(K$3+2),FALSE)), VLOOKUP($B230,'Results-formatted 060121'!$A:$AJ,(K$3+2),FALSE)))</f>
        <v>4</v>
      </c>
      <c r="L230" s="95">
        <f>IF($C230 = "neg", (($D230+1) - VLOOKUP($B230,'Results-formatted 060121'!$A:$AJ,(L$3+2),FALSE)), IF($C230 = "pos-neg", (3+VLOOKUP($B230,'Results-formatted 060121'!$A:$AJ,(L$3+2),FALSE)), VLOOKUP($B230,'Results-formatted 060121'!$A:$AJ,(L$3+2),FALSE)))</f>
        <v>2</v>
      </c>
      <c r="M230" s="95">
        <f>IF($C230 = "neg", (($D230+1) - VLOOKUP($B230,'Results-formatted 060121'!$A:$AJ,(M$3+2),FALSE)), IF($C230 = "pos-neg", (3+VLOOKUP($B230,'Results-formatted 060121'!$A:$AJ,(M$3+2),FALSE)), VLOOKUP($B230,'Results-formatted 060121'!$A:$AJ,(M$3+2),FALSE)))</f>
        <v>2</v>
      </c>
      <c r="N230" s="95">
        <f>IF($C230 = "neg", (($D230+1) - VLOOKUP($B230,'Results-formatted 060121'!$A:$AJ,(N$3+2),FALSE)), IF($C230 = "pos-neg", (3+VLOOKUP($B230,'Results-formatted 060121'!$A:$AJ,(N$3+2),FALSE)), VLOOKUP($B230,'Results-formatted 060121'!$A:$AJ,(N$3+2),FALSE)))</f>
        <v>4</v>
      </c>
      <c r="O230" s="95">
        <f>IF($C230 = "neg", (($D230+1) - VLOOKUP($B230,'Results-formatted 060121'!$A:$AJ,(O$3+2),FALSE)), IF($C230 = "pos-neg", (3+VLOOKUP($B230,'Results-formatted 060121'!$A:$AJ,(O$3+2),FALSE)), VLOOKUP($B230,'Results-formatted 060121'!$A:$AJ,(O$3+2),FALSE)))</f>
        <v>3</v>
      </c>
      <c r="P230" s="95">
        <f>IF($C230 = "neg", (($D230+1) - VLOOKUP($B230,'Results-formatted 060121'!$A:$AJ,(P$3+2),FALSE)), IF($C230 = "pos-neg", (3+VLOOKUP($B230,'Results-formatted 060121'!$A:$AJ,(P$3+2),FALSE)), VLOOKUP($B230,'Results-formatted 060121'!$A:$AJ,(P$3+2),FALSE)))</f>
        <v>2</v>
      </c>
      <c r="Q230" s="95">
        <f>IF($C230 = "neg", (($D230+1) - VLOOKUP($B230,'Results-formatted 060121'!$A:$AJ,(Q$3+2),FALSE)), IF($C230 = "pos-neg", (3+VLOOKUP($B230,'Results-formatted 060121'!$A:$AJ,(Q$3+2),FALSE)), VLOOKUP($B230,'Results-formatted 060121'!$A:$AJ,(Q$3+2),FALSE)))</f>
        <v>4</v>
      </c>
      <c r="R230" s="95">
        <f>IF($C230 = "neg", (($D230+1) - VLOOKUP($B230,'Results-formatted 060121'!$A:$AJ,(R$3+2),FALSE)), IF($C230 = "pos-neg", (3+VLOOKUP($B230,'Results-formatted 060121'!$A:$AJ,(R$3+2),FALSE)), VLOOKUP($B230,'Results-formatted 060121'!$A:$AJ,(R$3+2),FALSE)))</f>
        <v>3</v>
      </c>
      <c r="S230" s="95">
        <f>IF($C230 = "neg", (($D230+1) - VLOOKUP($B230,'Results-formatted 060121'!$A:$AJ,(S$3+2),FALSE)), IF($C230 = "pos-neg", (3+VLOOKUP($B230,'Results-formatted 060121'!$A:$AJ,(S$3+2),FALSE)), VLOOKUP($B230,'Results-formatted 060121'!$A:$AJ,(S$3+2),FALSE)))</f>
        <v>3</v>
      </c>
      <c r="T230" s="95">
        <f>IF($C230 = "neg", (($D230+1) - VLOOKUP($B230,'Results-formatted 060121'!$A:$AJ,(T$3+2),FALSE)), IF($C230 = "pos-neg", (3+VLOOKUP($B230,'Results-formatted 060121'!$A:$AJ,(T$3+2),FALSE)), VLOOKUP($B230,'Results-formatted 060121'!$A:$AJ,(T$3+2),FALSE)))</f>
        <v>4</v>
      </c>
      <c r="U230" s="95">
        <f>IF($C230 = "neg", (($D230+1) - VLOOKUP($B230,'Results-formatted 060121'!$A:$AJ,(U$3+2),FALSE)), IF($C230 = "pos-neg", (3+VLOOKUP($B230,'Results-formatted 060121'!$A:$AJ,(U$3+2),FALSE)), VLOOKUP($B230,'Results-formatted 060121'!$A:$AJ,(U$3+2),FALSE)))</f>
        <v>5</v>
      </c>
      <c r="V230" s="95">
        <f>IF($C230 = "neg", (($D230+1) - VLOOKUP($B230,'Results-formatted 060121'!$A:$AJ,(V$3+2),FALSE)), IF($C230 = "pos-neg", (3+VLOOKUP($B230,'Results-formatted 060121'!$A:$AJ,(V$3+2),FALSE)), VLOOKUP($B230,'Results-formatted 060121'!$A:$AJ,(V$3+2),FALSE)))</f>
        <v>3</v>
      </c>
      <c r="W230" s="95">
        <f>IF($C230 = "neg", (($D230+1) - VLOOKUP($B230,'Results-formatted 060121'!$A:$AJ,(W$3+2),FALSE)), IF($C230 = "pos-neg", (3+VLOOKUP($B230,'Results-formatted 060121'!$A:$AJ,(W$3+2),FALSE)), VLOOKUP($B230,'Results-formatted 060121'!$A:$AJ,(W$3+2),FALSE)))</f>
        <v>3</v>
      </c>
      <c r="X230" s="95">
        <f>IF($C230 = "neg", (($D230+1) - VLOOKUP($B230,'Results-formatted 060121'!$A:$AJ,(X$3+2),FALSE)), IF($C230 = "pos-neg", (3+VLOOKUP($B230,'Results-formatted 060121'!$A:$AJ,(X$3+2),FALSE)), VLOOKUP($B230,'Results-formatted 060121'!$A:$AJ,(X$3+2),FALSE)))</f>
        <v>3</v>
      </c>
      <c r="Y230" s="95">
        <f>IF($C230 = "neg", (($D230+1) - VLOOKUP($B230,'Results-formatted 060121'!$A:$AJ,(Y$3+2),FALSE)), IF($C230 = "pos-neg", (3+VLOOKUP($B230,'Results-formatted 060121'!$A:$AJ,(Y$3+2),FALSE)), VLOOKUP($B230,'Results-formatted 060121'!$A:$AJ,(Y$3+2),FALSE)))</f>
        <v>4</v>
      </c>
      <c r="Z230" s="95">
        <f>IF($C230 = "neg", (($D230+1) - VLOOKUP($B230,'Results-formatted 060121'!$A:$AJ,(Z$3+2),FALSE)), IF($C230 = "pos-neg", (3+VLOOKUP($B230,'Results-formatted 060121'!$A:$AJ,(Z$3+2),FALSE)), VLOOKUP($B230,'Results-formatted 060121'!$A:$AJ,(Z$3+2),FALSE)))</f>
        <v>2</v>
      </c>
      <c r="AA230" s="95">
        <f>IF($C230 = "neg", (($D230+1) - VLOOKUP($B230,'Results-formatted 060121'!$A:$AJ,(AA$3+2),FALSE)), IF($C230 = "pos-neg", (3+VLOOKUP($B230,'Results-formatted 060121'!$A:$AJ,(AA$3+2),FALSE)), VLOOKUP($B230,'Results-formatted 060121'!$A:$AJ,(AA$3+2),FALSE)))</f>
        <v>5</v>
      </c>
      <c r="AB230" s="95">
        <f>IF($C230 = "neg", (($D230+1) - VLOOKUP($B230,'Results-formatted 060121'!$A:$AJ,(AB$3+2),FALSE)), IF($C230 = "pos-neg", (3+VLOOKUP($B230,'Results-formatted 060121'!$A:$AJ,(AB$3+2),FALSE)), VLOOKUP($B230,'Results-formatted 060121'!$A:$AJ,(AB$3+2),FALSE)))</f>
        <v>4</v>
      </c>
      <c r="AC230" s="95">
        <f>IF($C230 = "neg", (($D230+1) - VLOOKUP($B230,'Results-formatted 060121'!$A:$AJ,(AC$3+2),FALSE)), IF($C230 = "pos-neg", (3+VLOOKUP($B230,'Results-formatted 060121'!$A:$AJ,(AC$3+2),FALSE)), VLOOKUP($B230,'Results-formatted 060121'!$A:$AJ,(AC$3+2),FALSE)))</f>
        <v>1</v>
      </c>
      <c r="AD230" s="95">
        <f>IF($C230 = "neg", (($D230+1) - VLOOKUP($B230,'Results-formatted 060121'!$A:$AJ,(AD$3+2),FALSE)), IF($C230 = "pos-neg", (3+VLOOKUP($B230,'Results-formatted 060121'!$A:$AJ,(AD$3+2),FALSE)), VLOOKUP($B230,'Results-formatted 060121'!$A:$AJ,(AD$3+2),FALSE)))</f>
        <v>2</v>
      </c>
      <c r="AE230" s="95">
        <f>IF($C230 = "neg", (($D230+1) - VLOOKUP($B230,'Results-formatted 060121'!$A:$AJ,(AE$3+2),FALSE)), IF($C230 = "pos-neg", (3+VLOOKUP($B230,'Results-formatted 060121'!$A:$AJ,(AE$3+2),FALSE)), VLOOKUP($B230,'Results-formatted 060121'!$A:$AJ,(AE$3+2),FALSE)))</f>
        <v>4</v>
      </c>
      <c r="AF230" s="95">
        <f>IF($C230 = "neg", (($D230+1) - VLOOKUP($B230,'Results-formatted 060121'!$A:$AJ,(AF$3+2),FALSE)), IF($C230 = "pos-neg", (3+VLOOKUP($B230,'Results-formatted 060121'!$A:$AJ,(AF$3+2),FALSE)), VLOOKUP($B230,'Results-formatted 060121'!$A:$AJ,(AF$3+2),FALSE)))</f>
        <v>4</v>
      </c>
      <c r="AG230" s="95">
        <f>IF($C230 = "neg", (($D230+1) - VLOOKUP($B230,'Results-formatted 060121'!$A:$AJ,(AG$3+2),FALSE)), IF($C230 = "pos-neg", (3+VLOOKUP($B230,'Results-formatted 060121'!$A:$AJ,(AG$3+2),FALSE)), VLOOKUP($B230,'Results-formatted 060121'!$A:$AJ,(AG$3+2),FALSE)))</f>
        <v>4</v>
      </c>
      <c r="AH230" s="95">
        <f>IF($C230 = "neg", (($D230+1) - VLOOKUP($B230,'Results-formatted 060121'!$A:$AJ,(AH$3+2),FALSE)), IF($C230 = "pos-neg", (3+VLOOKUP($B230,'Results-formatted 060121'!$A:$AJ,(AH$3+2),FALSE)), VLOOKUP($B230,'Results-formatted 060121'!$A:$AJ,(AH$3+2),FALSE)))</f>
        <v>3</v>
      </c>
      <c r="AI230" s="95">
        <f>IF($C230 = "neg", (($D230+1) - VLOOKUP($B230,'Results-formatted 060121'!$A:$AJ,(AI$3+2),FALSE)), IF($C230 = "pos-neg", (3+VLOOKUP($B230,'Results-formatted 060121'!$A:$AJ,(AI$3+2),FALSE)), VLOOKUP($B230,'Results-formatted 060121'!$A:$AJ,(AI$3+2),FALSE)))</f>
        <v>4</v>
      </c>
      <c r="AJ230" s="95">
        <f>IF($C230 = "neg", (($D230+1) - VLOOKUP($B230,'Results-formatted 060121'!$A:$AJ,(AJ$3+2),FALSE)), IF($C230 = "pos-neg", (3+VLOOKUP($B230,'Results-formatted 060121'!$A:$AJ,(AJ$3+2),FALSE)), VLOOKUP($B230,'Results-formatted 060121'!$A:$AJ,(AJ$3+2),FALSE)))</f>
        <v>5</v>
      </c>
      <c r="AK230" s="95">
        <f>IF($C230 = "neg", (($D230+1) - VLOOKUP($B230,'Results-formatted 060121'!$A:$AJ,(AK$3+2),FALSE)), IF($C230 = "pos-neg", (3+VLOOKUP($B230,'Results-formatted 060121'!$A:$AJ,(AK$3+2),FALSE)), VLOOKUP($B230,'Results-formatted 060121'!$A:$AJ,(AK$3+2),FALSE)))</f>
        <v>4</v>
      </c>
      <c r="AL230" s="95">
        <f>IF($C230 = "neg", (($D230+1) - VLOOKUP($B230,'Results-formatted 060121'!$A:$AJ,(AL$3+2),FALSE)), IF($C230 = "pos-neg", (3+VLOOKUP($B230,'Results-formatted 060121'!$A:$AJ,(AL$3+2),FALSE)), VLOOKUP($B230,'Results-formatted 060121'!$A:$AJ,(AL$3+2),FALSE)))</f>
        <v>3</v>
      </c>
      <c r="AM230" s="95">
        <f>IF($C230 = "neg", (($D230+1) - VLOOKUP($B230,'Results-formatted 060121'!$A:AJ,(AM$3+2),FALSE)), IF($C230 = "pos-neg", (3+VLOOKUP($B230,'Results-formatted 060121'!$A:AJ,(AM$3+2),FALSE)), VLOOKUP($B230,'Results-formatted 060121'!$A:AJ,(AM$3+2),FALSE)))</f>
        <v>4</v>
      </c>
      <c r="AN230" s="95">
        <f>IF($C230 = "neg", (($D230+1) - VLOOKUP($B230,'Results-formatted 060121'!$A:AK,(AN$3+2),FALSE)), IF($C230 = "pos-neg", (3+VLOOKUP($B230,'Results-formatted 060121'!$A:AK,(AN$3+2),FALSE)), VLOOKUP($B230,'Results-formatted 060121'!$A:AK,(AN$3+2),FALSE)))</f>
        <v>3</v>
      </c>
      <c r="AO230" s="95">
        <f>IF($C230 = "neg", (($D230+1) - VLOOKUP($B230,'Results-formatted 060121'!$A:AL,(AO$3+2),FALSE)), IF($C230 = "pos-neg", (3+VLOOKUP($B230,'Results-formatted 060121'!$A:AL,(AO$3+2),FALSE)), VLOOKUP($B230,'Results-formatted 060121'!$A:AL,(AO$3+2),FALSE)))</f>
        <v>4</v>
      </c>
      <c r="AP230" s="95">
        <f>IF($C230 = "neg", (($D230+1) - VLOOKUP($B230,'Results-formatted 060121'!$A:AM,(AP$3+2),FALSE)), IF($C230 = "pos-neg", (3+VLOOKUP($B230,'Results-formatted 060121'!$A:AM,(AP$3+2),FALSE)), VLOOKUP($B230,'Results-formatted 060121'!$A:AM,(AP$3+2),FALSE)))</f>
        <v>3</v>
      </c>
      <c r="AQ230" s="95">
        <f>IF($C230 = "neg", (($D230+1) - VLOOKUP($B230,'Results-formatted 060121'!$A:AN,(AQ$3+2),FALSE)), IF($C230 = "pos-neg", (3+VLOOKUP($B230,'Results-formatted 060121'!$A:AN,(AQ$3+2),FALSE)), VLOOKUP($B230,'Results-formatted 060121'!$A:AN,(AQ$3+2),FALSE)))</f>
        <v>3</v>
      </c>
      <c r="AR230" s="95">
        <f>IF($C230 = "neg", (($D230+1) - VLOOKUP($B230,'Results-formatted 060121'!$A:AO,(AR$3+2),FALSE)), IF($C230 = "pos-neg", (3+VLOOKUP($B230,'Results-formatted 060121'!$A:AO,(AR$3+2),FALSE)), VLOOKUP($B230,'Results-formatted 060121'!$A:AO,(AR$3+2),FALSE)))</f>
        <v>2</v>
      </c>
      <c r="AS230" s="95">
        <f>IF($C230 = "neg", (($D230+1) - VLOOKUP($B230,'Results-formatted 060121'!$A:AP,(AS$3+2),FALSE)), IF($C230 = "pos-neg", (3+VLOOKUP($B230,'Results-formatted 060121'!$A:AP,(AS$3+2),FALSE)), VLOOKUP($B230,'Results-formatted 060121'!$A:AP,(AS$3+2),FALSE)))</f>
        <v>4</v>
      </c>
      <c r="AT230" s="95">
        <f>IF($C230 = "neg", (($D230+1) - VLOOKUP($B230,'Results-formatted 060121'!$A:AQ,(AT$3+2),FALSE)), IF($C230 = "pos-neg", (3+VLOOKUP($B230,'Results-formatted 060121'!$A:AQ,(AT$3+2),FALSE)), VLOOKUP($B230,'Results-formatted 060121'!$A:AQ,(AT$3+2),FALSE)))</f>
        <v>4</v>
      </c>
      <c r="AU230" s="95">
        <f>IF($C230 = "neg", (($D230+1) - VLOOKUP($B230,'Results-formatted 060121'!$A:AR,(AU$3+2),FALSE)), IF($C230 = "pos-neg", (3+VLOOKUP($B230,'Results-formatted 060121'!$A:AR,(AU$3+2),FALSE)), VLOOKUP($B230,'Results-formatted 060121'!$A:AR,(AU$3+2),FALSE)))</f>
        <v>5</v>
      </c>
      <c r="AV230" s="95">
        <f>IF($C230 = "neg", (($D230+1) - VLOOKUP($B230,'Results-formatted 060121'!$A:AS,(AV$3+2),FALSE)), IF($C230 = "pos-neg", (3+VLOOKUP($B230,'Results-formatted 060121'!$A:AS,(AV$3+2),FALSE)), VLOOKUP($B230,'Results-formatted 060121'!$A:AS,(AV$3+2),FALSE)))</f>
        <v>2</v>
      </c>
      <c r="AW230" s="95">
        <f>IF($C230 = "neg", (($D230+1) - VLOOKUP($B230,'Results-formatted 060121'!$A:AT,(AW$3+2),FALSE)), IF($C230 = "pos-neg", (3+VLOOKUP($B230,'Results-formatted 060121'!$A:AT,(AW$3+2),FALSE)), VLOOKUP($B230,'Results-formatted 060121'!$A:AT,(AW$3+2),FALSE)))</f>
        <v>2</v>
      </c>
      <c r="AX230" s="95">
        <f>IF($C230 = "neg", (($D230+1) - VLOOKUP($B230,'Results-formatted 060121'!$A:AU,(AX$3+2),FALSE)), IF($C230 = "pos-neg", (3+VLOOKUP($B230,'Results-formatted 060121'!$A:AU,(AX$3+2),FALSE)), VLOOKUP($B230,'Results-formatted 060121'!$A:AU,(AX$3+2),FALSE)))</f>
        <v>2</v>
      </c>
      <c r="AY230" s="95">
        <f>IF($C230 = "neg", (($D230+1) - VLOOKUP($B230,'Results-formatted 060121'!$A:AV,(AY$3+2),FALSE)), IF($C230 = "pos-neg", (3+VLOOKUP($B230,'Results-formatted 060121'!$A:AV,(AY$3+2),FALSE)), VLOOKUP($B230,'Results-formatted 060121'!$A:AV,(AY$3+2),FALSE)))</f>
        <v>3</v>
      </c>
      <c r="AZ230" s="95">
        <f>IF($C230 = "neg", (($D230+1) - VLOOKUP($B230,'Results-formatted 060121'!$A:AW,(AZ$3+2),FALSE)), IF($C230 = "pos-neg", (3+VLOOKUP($B230,'Results-formatted 060121'!$A:AW,(AZ$3+2),FALSE)), VLOOKUP($B230,'Results-formatted 060121'!$A:AW,(AZ$3+2),FALSE)))</f>
        <v>5</v>
      </c>
      <c r="BA230" s="95">
        <f>IF($C230 = "neg", (($D230+1) - VLOOKUP($B230,'Results-formatted 060121'!$A:AX,(BA$3+2),FALSE)), IF($C230 = "pos-neg", (3+VLOOKUP($B230,'Results-formatted 060121'!$A:AX,(BA$3+2),FALSE)), VLOOKUP($B230,'Results-formatted 060121'!$A:AX,(BA$3+2),FALSE)))</f>
        <v>4</v>
      </c>
      <c r="BB230" s="95">
        <f>IF($C230 = "neg", (($D230+1) - VLOOKUP($B230,'Results-formatted 060121'!$A:AY,(BB$3+2),FALSE)), IF($C230 = "pos-neg", (3+VLOOKUP($B230,'Results-formatted 060121'!$A:AY,(BB$3+2),FALSE)), VLOOKUP($B230,'Results-formatted 060121'!$A:AY,(BB$3+2),FALSE)))</f>
        <v>4</v>
      </c>
      <c r="BC230" s="95">
        <f>IF($C230 = "neg", (($D230+1) - VLOOKUP($B230,'Results-formatted 060121'!$A:AZ,(BC$3+2),FALSE)), IF($C230 = "pos-neg", (3+VLOOKUP($B230,'Results-formatted 060121'!$A:AZ,(BC$3+2),FALSE)), VLOOKUP($B230,'Results-formatted 060121'!$A:AZ,(BC$3+2),FALSE)))</f>
        <v>4</v>
      </c>
      <c r="BD230" s="95">
        <f>IF($C230 = "neg", (($D230+1) - VLOOKUP($B230,'Results-formatted 060121'!$A:BA,(BD$3+2),FALSE)), IF($C230 = "pos-neg", (3+VLOOKUP($B230,'Results-formatted 060121'!$A:BA,(BD$3+2),FALSE)), VLOOKUP($B230,'Results-formatted 060121'!$A:BA,(BD$3+2),FALSE)))</f>
        <v>4</v>
      </c>
      <c r="BE230" s="95">
        <f>IF($C230 = "neg", (($D230+1) - VLOOKUP($B230,'Results-formatted 060121'!$A:BB,(BE$3+2),FALSE)), IF($C230 = "pos-neg", (3+VLOOKUP($B230,'Results-formatted 060121'!$A:BB,(BE$3+2),FALSE)), VLOOKUP($B230,'Results-formatted 060121'!$A:BB,(BE$3+2),FALSE)))</f>
        <v>4</v>
      </c>
      <c r="BF230" s="95">
        <f>IF($C230 = "neg", (($D230+1) - VLOOKUP($B230,'Results-formatted 060121'!$A:BC,(BF$3+2),FALSE)), IF($C230 = "pos-neg", (3+VLOOKUP($B230,'Results-formatted 060121'!$A:BC,(BF$3+2),FALSE)), VLOOKUP($B230,'Results-formatted 060121'!$A:BC,(BF$3+2),FALSE)))</f>
        <v>4</v>
      </c>
      <c r="BG230" s="95">
        <f>IF($C230 = "neg", (($D230+1) - VLOOKUP($B230,'Results-formatted 060121'!$A:BD,(BG$3+2),FALSE)), IF($C230 = "pos-neg", (3+VLOOKUP($B230,'Results-formatted 060121'!$A:BD,(BG$3+2),FALSE)), VLOOKUP($B230,'Results-formatted 060121'!$A:BD,(BG$3+2),FALSE)))</f>
        <v>2</v>
      </c>
      <c r="BH230" s="95">
        <f>IF($C230 = "neg", (($D230+1) - VLOOKUP($B230,'Results-formatted 060121'!$A:BE,(BH$3+2),FALSE)), IF($C230 = "pos-neg", (3+VLOOKUP($B230,'Results-formatted 060121'!$A:BE,(BH$3+2),FALSE)), VLOOKUP($B230,'Results-formatted 060121'!$A:BE,(BH$3+2),FALSE)))</f>
        <v>3</v>
      </c>
      <c r="BI230" s="95">
        <f>IF($C230 = "neg", (($D230+1) - VLOOKUP($B230,'Results-formatted 060121'!$A:BF,(BI$3+2),FALSE)), IF($C230 = "pos-neg", (3+VLOOKUP($B230,'Results-formatted 060121'!$A:BF,(BI$3+2),FALSE)), VLOOKUP($B230,'Results-formatted 060121'!$A:BF,(BI$3+2),FALSE)))</f>
        <v>3</v>
      </c>
      <c r="BJ230" s="95">
        <f>IF($C230 = "neg", (($D230+1) - VLOOKUP($B230,'Results-formatted 060121'!$A:BG,(BJ$3+2),FALSE)), IF($C230 = "pos-neg", (3+VLOOKUP($B230,'Results-formatted 060121'!$A:BG,(BJ$3+2),FALSE)), VLOOKUP($B230,'Results-formatted 060121'!$A:BG,(BJ$3+2),FALSE)))</f>
        <v>2</v>
      </c>
      <c r="BK230" s="95">
        <f>IF($C230 = "neg", (($D230+1) - VLOOKUP($B230,'Results-formatted 060121'!$A:BH,(BK$3+2),FALSE)), IF($C230 = "pos-neg", (3+VLOOKUP($B230,'Results-formatted 060121'!$A:BH,(BK$3+2),FALSE)), VLOOKUP($B230,'Results-formatted 060121'!$A:BH,(BK$3+2),FALSE)))</f>
        <v>4</v>
      </c>
      <c r="BL230" s="95">
        <f>IF($C230 = "neg", (($D230+1) - VLOOKUP($B230,'Results-formatted 060121'!$A:BI,(BL$3+2),FALSE)), IF($C230 = "pos-neg", (3+VLOOKUP($B230,'Results-formatted 060121'!$A:BI,(BL$3+2),FALSE)), VLOOKUP($B230,'Results-formatted 060121'!$A:BI,(BL$3+2),FALSE)))</f>
        <v>4</v>
      </c>
      <c r="BM230" s="95">
        <f>IF($C230 = "neg", (($D230+1) - VLOOKUP($B230,'Results-formatted 060121'!$A:BJ,(BM$3+2),FALSE)), IF($C230 = "pos-neg", (3+VLOOKUP($B230,'Results-formatted 060121'!$A:BJ,(BM$3+2),FALSE)), VLOOKUP($B230,'Results-formatted 060121'!$A:BJ,(BM$3+2),FALSE)))</f>
        <v>3</v>
      </c>
      <c r="BN230" s="95"/>
      <c r="BO230" s="95"/>
      <c r="BP230" s="95"/>
      <c r="BQ230" s="95"/>
      <c r="BR230" s="95"/>
      <c r="BS230" s="95"/>
      <c r="BT230" s="95"/>
      <c r="BU230" s="95"/>
      <c r="BV230" s="95"/>
      <c r="BW230" s="95"/>
      <c r="BX230" s="95"/>
      <c r="BY230" s="95"/>
      <c r="BZ230" s="95"/>
      <c r="CA230" s="95"/>
      <c r="CB230" s="95"/>
      <c r="CC230" s="95"/>
      <c r="CD230" s="98"/>
      <c r="CE230" s="25">
        <f t="shared" si="349"/>
        <v>3.3333333333333335</v>
      </c>
      <c r="CF230" s="25">
        <f t="shared" si="350"/>
        <v>0.95076537708305708</v>
      </c>
    </row>
    <row r="231" spans="2:84" ht="42" x14ac:dyDescent="0.15">
      <c r="B231" s="84" t="s">
        <v>538</v>
      </c>
      <c r="C231" s="86" t="s">
        <v>224</v>
      </c>
      <c r="D231" s="2">
        <v>5</v>
      </c>
      <c r="E231" s="15" t="s">
        <v>1017</v>
      </c>
      <c r="F231" s="95">
        <f>IF($C231 = "neg", (($D231+1) - VLOOKUP($B231,'Results-formatted 060121'!$A:$AJ,(F$3+2),FALSE)), IF($C231 = "pos-neg", (3+VLOOKUP($B231,'Results-formatted 060121'!$A:$AJ,(F$3+2),FALSE)), VLOOKUP($B231,'Results-formatted 060121'!$A:$AJ,(F$3+2),FALSE)))</f>
        <v>3</v>
      </c>
      <c r="G231" s="95">
        <f>IF($C231 = "neg", (($D231+1) - VLOOKUP($B231,'Results-formatted 060121'!$A:$AJ,(G$3+2),FALSE)), IF($C231 = "pos-neg", (3+VLOOKUP($B231,'Results-formatted 060121'!$A:$AJ,(G$3+2),FALSE)), VLOOKUP($B231,'Results-formatted 060121'!$A:$AJ,(G$3+2),FALSE)))</f>
        <v>4</v>
      </c>
      <c r="H231" s="95">
        <f>IF($C231 = "neg", (($D231+1) - VLOOKUP($B231,'Results-formatted 060121'!$A:$AJ,(H$3+2),FALSE)), IF($C231 = "pos-neg", (3+VLOOKUP($B231,'Results-formatted 060121'!$A:$AJ,(H$3+2),FALSE)), VLOOKUP($B231,'Results-formatted 060121'!$A:$AJ,(H$3+2),FALSE)))</f>
        <v>3</v>
      </c>
      <c r="I231" s="95">
        <f>IF($C231 = "neg", (($D231+1) - VLOOKUP($B231,'Results-formatted 060121'!$A:$AJ,(I$3+2),FALSE)), IF($C231 = "pos-neg", (3+VLOOKUP($B231,'Results-formatted 060121'!$A:$AJ,(I$3+2),FALSE)), VLOOKUP($B231,'Results-formatted 060121'!$A:$AJ,(I$3+2),FALSE)))</f>
        <v>5</v>
      </c>
      <c r="J231" s="95">
        <f>IF($C231 = "neg", (($D231+1) - VLOOKUP($B231,'Results-formatted 060121'!$A:$AJ,(J$3+2),FALSE)), IF($C231 = "pos-neg", (3+VLOOKUP($B231,'Results-formatted 060121'!$A:$AJ,(J$3+2),FALSE)), VLOOKUP($B231,'Results-formatted 060121'!$A:$AJ,(J$3+2),FALSE)))</f>
        <v>3</v>
      </c>
      <c r="K231" s="95">
        <f>IF($C231 = "neg", (($D231+1) - VLOOKUP($B231,'Results-formatted 060121'!$A:$AJ,(K$3+2),FALSE)), IF($C231 = "pos-neg", (3+VLOOKUP($B231,'Results-formatted 060121'!$A:$AJ,(K$3+2),FALSE)), VLOOKUP($B231,'Results-formatted 060121'!$A:$AJ,(K$3+2),FALSE)))</f>
        <v>4</v>
      </c>
      <c r="L231" s="95">
        <f>IF($C231 = "neg", (($D231+1) - VLOOKUP($B231,'Results-formatted 060121'!$A:$AJ,(L$3+2),FALSE)), IF($C231 = "pos-neg", (3+VLOOKUP($B231,'Results-formatted 060121'!$A:$AJ,(L$3+2),FALSE)), VLOOKUP($B231,'Results-formatted 060121'!$A:$AJ,(L$3+2),FALSE)))</f>
        <v>2</v>
      </c>
      <c r="M231" s="95">
        <f>IF($C231 = "neg", (($D231+1) - VLOOKUP($B231,'Results-formatted 060121'!$A:$AJ,(M$3+2),FALSE)), IF($C231 = "pos-neg", (3+VLOOKUP($B231,'Results-formatted 060121'!$A:$AJ,(M$3+2),FALSE)), VLOOKUP($B231,'Results-formatted 060121'!$A:$AJ,(M$3+2),FALSE)))</f>
        <v>4</v>
      </c>
      <c r="N231" s="95">
        <f>IF($C231 = "neg", (($D231+1) - VLOOKUP($B231,'Results-formatted 060121'!$A:$AJ,(N$3+2),FALSE)), IF($C231 = "pos-neg", (3+VLOOKUP($B231,'Results-formatted 060121'!$A:$AJ,(N$3+2),FALSE)), VLOOKUP($B231,'Results-formatted 060121'!$A:$AJ,(N$3+2),FALSE)))</f>
        <v>2</v>
      </c>
      <c r="O231" s="95">
        <f>IF($C231 = "neg", (($D231+1) - VLOOKUP($B231,'Results-formatted 060121'!$A:$AJ,(O$3+2),FALSE)), IF($C231 = "pos-neg", (3+VLOOKUP($B231,'Results-formatted 060121'!$A:$AJ,(O$3+2),FALSE)), VLOOKUP($B231,'Results-formatted 060121'!$A:$AJ,(O$3+2),FALSE)))</f>
        <v>4</v>
      </c>
      <c r="P231" s="95">
        <f>IF($C231 = "neg", (($D231+1) - VLOOKUP($B231,'Results-formatted 060121'!$A:$AJ,(P$3+2),FALSE)), IF($C231 = "pos-neg", (3+VLOOKUP($B231,'Results-formatted 060121'!$A:$AJ,(P$3+2),FALSE)), VLOOKUP($B231,'Results-formatted 060121'!$A:$AJ,(P$3+2),FALSE)))</f>
        <v>3</v>
      </c>
      <c r="Q231" s="95">
        <f>IF($C231 = "neg", (($D231+1) - VLOOKUP($B231,'Results-formatted 060121'!$A:$AJ,(Q$3+2),FALSE)), IF($C231 = "pos-neg", (3+VLOOKUP($B231,'Results-formatted 060121'!$A:$AJ,(Q$3+2),FALSE)), VLOOKUP($B231,'Results-formatted 060121'!$A:$AJ,(Q$3+2),FALSE)))</f>
        <v>5</v>
      </c>
      <c r="R231" s="95">
        <f>IF($C231 = "neg", (($D231+1) - VLOOKUP($B231,'Results-formatted 060121'!$A:$AJ,(R$3+2),FALSE)), IF($C231 = "pos-neg", (3+VLOOKUP($B231,'Results-formatted 060121'!$A:$AJ,(R$3+2),FALSE)), VLOOKUP($B231,'Results-formatted 060121'!$A:$AJ,(R$3+2),FALSE)))</f>
        <v>4</v>
      </c>
      <c r="S231" s="95">
        <f>IF($C231 = "neg", (($D231+1) - VLOOKUP($B231,'Results-formatted 060121'!$A:$AJ,(S$3+2),FALSE)), IF($C231 = "pos-neg", (3+VLOOKUP($B231,'Results-formatted 060121'!$A:$AJ,(S$3+2),FALSE)), VLOOKUP($B231,'Results-formatted 060121'!$A:$AJ,(S$3+2),FALSE)))</f>
        <v>4</v>
      </c>
      <c r="T231" s="95">
        <f>IF($C231 = "neg", (($D231+1) - VLOOKUP($B231,'Results-formatted 060121'!$A:$AJ,(T$3+2),FALSE)), IF($C231 = "pos-neg", (3+VLOOKUP($B231,'Results-formatted 060121'!$A:$AJ,(T$3+2),FALSE)), VLOOKUP($B231,'Results-formatted 060121'!$A:$AJ,(T$3+2),FALSE)))</f>
        <v>5</v>
      </c>
      <c r="U231" s="95">
        <f>IF($C231 = "neg", (($D231+1) - VLOOKUP($B231,'Results-formatted 060121'!$A:$AJ,(U$3+2),FALSE)), IF($C231 = "pos-neg", (3+VLOOKUP($B231,'Results-formatted 060121'!$A:$AJ,(U$3+2),FALSE)), VLOOKUP($B231,'Results-formatted 060121'!$A:$AJ,(U$3+2),FALSE)))</f>
        <v>5</v>
      </c>
      <c r="V231" s="95">
        <f>IF($C231 = "neg", (($D231+1) - VLOOKUP($B231,'Results-formatted 060121'!$A:$AJ,(V$3+2),FALSE)), IF($C231 = "pos-neg", (3+VLOOKUP($B231,'Results-formatted 060121'!$A:$AJ,(V$3+2),FALSE)), VLOOKUP($B231,'Results-formatted 060121'!$A:$AJ,(V$3+2),FALSE)))</f>
        <v>3</v>
      </c>
      <c r="W231" s="95">
        <f>IF($C231 = "neg", (($D231+1) - VLOOKUP($B231,'Results-formatted 060121'!$A:$AJ,(W$3+2),FALSE)), IF($C231 = "pos-neg", (3+VLOOKUP($B231,'Results-formatted 060121'!$A:$AJ,(W$3+2),FALSE)), VLOOKUP($B231,'Results-formatted 060121'!$A:$AJ,(W$3+2),FALSE)))</f>
        <v>3</v>
      </c>
      <c r="X231" s="95">
        <f>IF($C231 = "neg", (($D231+1) - VLOOKUP($B231,'Results-formatted 060121'!$A:$AJ,(X$3+2),FALSE)), IF($C231 = "pos-neg", (3+VLOOKUP($B231,'Results-formatted 060121'!$A:$AJ,(X$3+2),FALSE)), VLOOKUP($B231,'Results-formatted 060121'!$A:$AJ,(X$3+2),FALSE)))</f>
        <v>4</v>
      </c>
      <c r="Y231" s="95">
        <f>IF($C231 = "neg", (($D231+1) - VLOOKUP($B231,'Results-formatted 060121'!$A:$AJ,(Y$3+2),FALSE)), IF($C231 = "pos-neg", (3+VLOOKUP($B231,'Results-formatted 060121'!$A:$AJ,(Y$3+2),FALSE)), VLOOKUP($B231,'Results-formatted 060121'!$A:$AJ,(Y$3+2),FALSE)))</f>
        <v>4</v>
      </c>
      <c r="Z231" s="95">
        <f>IF($C231 = "neg", (($D231+1) - VLOOKUP($B231,'Results-formatted 060121'!$A:$AJ,(Z$3+2),FALSE)), IF($C231 = "pos-neg", (3+VLOOKUP($B231,'Results-formatted 060121'!$A:$AJ,(Z$3+2),FALSE)), VLOOKUP($B231,'Results-formatted 060121'!$A:$AJ,(Z$3+2),FALSE)))</f>
        <v>2</v>
      </c>
      <c r="AA231" s="95">
        <f>IF($C231 = "neg", (($D231+1) - VLOOKUP($B231,'Results-formatted 060121'!$A:$AJ,(AA$3+2),FALSE)), IF($C231 = "pos-neg", (3+VLOOKUP($B231,'Results-formatted 060121'!$A:$AJ,(AA$3+2),FALSE)), VLOOKUP($B231,'Results-formatted 060121'!$A:$AJ,(AA$3+2),FALSE)))</f>
        <v>5</v>
      </c>
      <c r="AB231" s="95">
        <f>IF($C231 = "neg", (($D231+1) - VLOOKUP($B231,'Results-formatted 060121'!$A:$AJ,(AB$3+2),FALSE)), IF($C231 = "pos-neg", (3+VLOOKUP($B231,'Results-formatted 060121'!$A:$AJ,(AB$3+2),FALSE)), VLOOKUP($B231,'Results-formatted 060121'!$A:$AJ,(AB$3+2),FALSE)))</f>
        <v>4</v>
      </c>
      <c r="AC231" s="95">
        <f>IF($C231 = "neg", (($D231+1) - VLOOKUP($B231,'Results-formatted 060121'!$A:$AJ,(AC$3+2),FALSE)), IF($C231 = "pos-neg", (3+VLOOKUP($B231,'Results-formatted 060121'!$A:$AJ,(AC$3+2),FALSE)), VLOOKUP($B231,'Results-formatted 060121'!$A:$AJ,(AC$3+2),FALSE)))</f>
        <v>1</v>
      </c>
      <c r="AD231" s="95">
        <f>IF($C231 = "neg", (($D231+1) - VLOOKUP($B231,'Results-formatted 060121'!$A:$AJ,(AD$3+2),FALSE)), IF($C231 = "pos-neg", (3+VLOOKUP($B231,'Results-formatted 060121'!$A:$AJ,(AD$3+2),FALSE)), VLOOKUP($B231,'Results-formatted 060121'!$A:$AJ,(AD$3+2),FALSE)))</f>
        <v>3</v>
      </c>
      <c r="AE231" s="95">
        <f>IF($C231 = "neg", (($D231+1) - VLOOKUP($B231,'Results-formatted 060121'!$A:$AJ,(AE$3+2),FALSE)), IF($C231 = "pos-neg", (3+VLOOKUP($B231,'Results-formatted 060121'!$A:$AJ,(AE$3+2),FALSE)), VLOOKUP($B231,'Results-formatted 060121'!$A:$AJ,(AE$3+2),FALSE)))</f>
        <v>4</v>
      </c>
      <c r="AF231" s="95">
        <f>IF($C231 = "neg", (($D231+1) - VLOOKUP($B231,'Results-formatted 060121'!$A:$AJ,(AF$3+2),FALSE)), IF($C231 = "pos-neg", (3+VLOOKUP($B231,'Results-formatted 060121'!$A:$AJ,(AF$3+2),FALSE)), VLOOKUP($B231,'Results-formatted 060121'!$A:$AJ,(AF$3+2),FALSE)))</f>
        <v>4</v>
      </c>
      <c r="AG231" s="95">
        <f>IF($C231 = "neg", (($D231+1) - VLOOKUP($B231,'Results-formatted 060121'!$A:$AJ,(AG$3+2),FALSE)), IF($C231 = "pos-neg", (3+VLOOKUP($B231,'Results-formatted 060121'!$A:$AJ,(AG$3+2),FALSE)), VLOOKUP($B231,'Results-formatted 060121'!$A:$AJ,(AG$3+2),FALSE)))</f>
        <v>4</v>
      </c>
      <c r="AH231" s="95">
        <f>IF($C231 = "neg", (($D231+1) - VLOOKUP($B231,'Results-formatted 060121'!$A:$AJ,(AH$3+2),FALSE)), IF($C231 = "pos-neg", (3+VLOOKUP($B231,'Results-formatted 060121'!$A:$AJ,(AH$3+2),FALSE)), VLOOKUP($B231,'Results-formatted 060121'!$A:$AJ,(AH$3+2),FALSE)))</f>
        <v>4</v>
      </c>
      <c r="AI231" s="95">
        <f>IF($C231 = "neg", (($D231+1) - VLOOKUP($B231,'Results-formatted 060121'!$A:$AJ,(AI$3+2),FALSE)), IF($C231 = "pos-neg", (3+VLOOKUP($B231,'Results-formatted 060121'!$A:$AJ,(AI$3+2),FALSE)), VLOOKUP($B231,'Results-formatted 060121'!$A:$AJ,(AI$3+2),FALSE)))</f>
        <v>5</v>
      </c>
      <c r="AJ231" s="95">
        <f>IF($C231 = "neg", (($D231+1) - VLOOKUP($B231,'Results-formatted 060121'!$A:$AJ,(AJ$3+2),FALSE)), IF($C231 = "pos-neg", (3+VLOOKUP($B231,'Results-formatted 060121'!$A:$AJ,(AJ$3+2),FALSE)), VLOOKUP($B231,'Results-formatted 060121'!$A:$AJ,(AJ$3+2),FALSE)))</f>
        <v>5</v>
      </c>
      <c r="AK231" s="95">
        <f>IF($C231 = "neg", (($D231+1) - VLOOKUP($B231,'Results-formatted 060121'!$A:$AJ,(AK$3+2),FALSE)), IF($C231 = "pos-neg", (3+VLOOKUP($B231,'Results-formatted 060121'!$A:$AJ,(AK$3+2),FALSE)), VLOOKUP($B231,'Results-formatted 060121'!$A:$AJ,(AK$3+2),FALSE)))</f>
        <v>4</v>
      </c>
      <c r="AL231" s="95">
        <f>IF($C231 = "neg", (($D231+1) - VLOOKUP($B231,'Results-formatted 060121'!$A:$AJ,(AL$3+2),FALSE)), IF($C231 = "pos-neg", (3+VLOOKUP($B231,'Results-formatted 060121'!$A:$AJ,(AL$3+2),FALSE)), VLOOKUP($B231,'Results-formatted 060121'!$A:$AJ,(AL$3+2),FALSE)))</f>
        <v>3</v>
      </c>
      <c r="AM231" s="95">
        <f>IF($C231 = "neg", (($D231+1) - VLOOKUP($B231,'Results-formatted 060121'!$A:AJ,(AM$3+2),FALSE)), IF($C231 = "pos-neg", (3+VLOOKUP($B231,'Results-formatted 060121'!$A:AJ,(AM$3+2),FALSE)), VLOOKUP($B231,'Results-formatted 060121'!$A:AJ,(AM$3+2),FALSE)))</f>
        <v>4</v>
      </c>
      <c r="AN231" s="95">
        <f>IF($C231 = "neg", (($D231+1) - VLOOKUP($B231,'Results-formatted 060121'!$A:AK,(AN$3+2),FALSE)), IF($C231 = "pos-neg", (3+VLOOKUP($B231,'Results-formatted 060121'!$A:AK,(AN$3+2),FALSE)), VLOOKUP($B231,'Results-formatted 060121'!$A:AK,(AN$3+2),FALSE)))</f>
        <v>3</v>
      </c>
      <c r="AO231" s="95">
        <f>IF($C231 = "neg", (($D231+1) - VLOOKUP($B231,'Results-formatted 060121'!$A:AL,(AO$3+2),FALSE)), IF($C231 = "pos-neg", (3+VLOOKUP($B231,'Results-formatted 060121'!$A:AL,(AO$3+2),FALSE)), VLOOKUP($B231,'Results-formatted 060121'!$A:AL,(AO$3+2),FALSE)))</f>
        <v>5</v>
      </c>
      <c r="AP231" s="95">
        <f>IF($C231 = "neg", (($D231+1) - VLOOKUP($B231,'Results-formatted 060121'!$A:AM,(AP$3+2),FALSE)), IF($C231 = "pos-neg", (3+VLOOKUP($B231,'Results-formatted 060121'!$A:AM,(AP$3+2),FALSE)), VLOOKUP($B231,'Results-formatted 060121'!$A:AM,(AP$3+2),FALSE)))</f>
        <v>4</v>
      </c>
      <c r="AQ231" s="95">
        <f>IF($C231 = "neg", (($D231+1) - VLOOKUP($B231,'Results-formatted 060121'!$A:AN,(AQ$3+2),FALSE)), IF($C231 = "pos-neg", (3+VLOOKUP($B231,'Results-formatted 060121'!$A:AN,(AQ$3+2),FALSE)), VLOOKUP($B231,'Results-formatted 060121'!$A:AN,(AQ$3+2),FALSE)))</f>
        <v>3</v>
      </c>
      <c r="AR231" s="95">
        <f>IF($C231 = "neg", (($D231+1) - VLOOKUP($B231,'Results-formatted 060121'!$A:AO,(AR$3+2),FALSE)), IF($C231 = "pos-neg", (3+VLOOKUP($B231,'Results-formatted 060121'!$A:AO,(AR$3+2),FALSE)), VLOOKUP($B231,'Results-formatted 060121'!$A:AO,(AR$3+2),FALSE)))</f>
        <v>4</v>
      </c>
      <c r="AS231" s="95">
        <f>IF($C231 = "neg", (($D231+1) - VLOOKUP($B231,'Results-formatted 060121'!$A:AP,(AS$3+2),FALSE)), IF($C231 = "pos-neg", (3+VLOOKUP($B231,'Results-formatted 060121'!$A:AP,(AS$3+2),FALSE)), VLOOKUP($B231,'Results-formatted 060121'!$A:AP,(AS$3+2),FALSE)))</f>
        <v>4</v>
      </c>
      <c r="AT231" s="95">
        <f>IF($C231 = "neg", (($D231+1) - VLOOKUP($B231,'Results-formatted 060121'!$A:AQ,(AT$3+2),FALSE)), IF($C231 = "pos-neg", (3+VLOOKUP($B231,'Results-formatted 060121'!$A:AQ,(AT$3+2),FALSE)), VLOOKUP($B231,'Results-formatted 060121'!$A:AQ,(AT$3+2),FALSE)))</f>
        <v>4</v>
      </c>
      <c r="AU231" s="95">
        <f>IF($C231 = "neg", (($D231+1) - VLOOKUP($B231,'Results-formatted 060121'!$A:AR,(AU$3+2),FALSE)), IF($C231 = "pos-neg", (3+VLOOKUP($B231,'Results-formatted 060121'!$A:AR,(AU$3+2),FALSE)), VLOOKUP($B231,'Results-formatted 060121'!$A:AR,(AU$3+2),FALSE)))</f>
        <v>5</v>
      </c>
      <c r="AV231" s="95">
        <f>IF($C231 = "neg", (($D231+1) - VLOOKUP($B231,'Results-formatted 060121'!$A:AS,(AV$3+2),FALSE)), IF($C231 = "pos-neg", (3+VLOOKUP($B231,'Results-formatted 060121'!$A:AS,(AV$3+2),FALSE)), VLOOKUP($B231,'Results-formatted 060121'!$A:AS,(AV$3+2),FALSE)))</f>
        <v>3</v>
      </c>
      <c r="AW231" s="95">
        <f>IF($C231 = "neg", (($D231+1) - VLOOKUP($B231,'Results-formatted 060121'!$A:AT,(AW$3+2),FALSE)), IF($C231 = "pos-neg", (3+VLOOKUP($B231,'Results-formatted 060121'!$A:AT,(AW$3+2),FALSE)), VLOOKUP($B231,'Results-formatted 060121'!$A:AT,(AW$3+2),FALSE)))</f>
        <v>3</v>
      </c>
      <c r="AX231" s="95">
        <f>IF($C231 = "neg", (($D231+1) - VLOOKUP($B231,'Results-formatted 060121'!$A:AU,(AX$3+2),FALSE)), IF($C231 = "pos-neg", (3+VLOOKUP($B231,'Results-formatted 060121'!$A:AU,(AX$3+2),FALSE)), VLOOKUP($B231,'Results-formatted 060121'!$A:AU,(AX$3+2),FALSE)))</f>
        <v>1</v>
      </c>
      <c r="AY231" s="95">
        <f>IF($C231 = "neg", (($D231+1) - VLOOKUP($B231,'Results-formatted 060121'!$A:AV,(AY$3+2),FALSE)), IF($C231 = "pos-neg", (3+VLOOKUP($B231,'Results-formatted 060121'!$A:AV,(AY$3+2),FALSE)), VLOOKUP($B231,'Results-formatted 060121'!$A:AV,(AY$3+2),FALSE)))</f>
        <v>4</v>
      </c>
      <c r="AZ231" s="95">
        <f>IF($C231 = "neg", (($D231+1) - VLOOKUP($B231,'Results-formatted 060121'!$A:AW,(AZ$3+2),FALSE)), IF($C231 = "pos-neg", (3+VLOOKUP($B231,'Results-formatted 060121'!$A:AW,(AZ$3+2),FALSE)), VLOOKUP($B231,'Results-formatted 060121'!$A:AW,(AZ$3+2),FALSE)))</f>
        <v>5</v>
      </c>
      <c r="BA231" s="95">
        <f>IF($C231 = "neg", (($D231+1) - VLOOKUP($B231,'Results-formatted 060121'!$A:AX,(BA$3+2),FALSE)), IF($C231 = "pos-neg", (3+VLOOKUP($B231,'Results-formatted 060121'!$A:AX,(BA$3+2),FALSE)), VLOOKUP($B231,'Results-formatted 060121'!$A:AX,(BA$3+2),FALSE)))</f>
        <v>4</v>
      </c>
      <c r="BB231" s="95">
        <f>IF($C231 = "neg", (($D231+1) - VLOOKUP($B231,'Results-formatted 060121'!$A:AY,(BB$3+2),FALSE)), IF($C231 = "pos-neg", (3+VLOOKUP($B231,'Results-formatted 060121'!$A:AY,(BB$3+2),FALSE)), VLOOKUP($B231,'Results-formatted 060121'!$A:AY,(BB$3+2),FALSE)))</f>
        <v>4</v>
      </c>
      <c r="BC231" s="95">
        <f>IF($C231 = "neg", (($D231+1) - VLOOKUP($B231,'Results-formatted 060121'!$A:AZ,(BC$3+2),FALSE)), IF($C231 = "pos-neg", (3+VLOOKUP($B231,'Results-formatted 060121'!$A:AZ,(BC$3+2),FALSE)), VLOOKUP($B231,'Results-formatted 060121'!$A:AZ,(BC$3+2),FALSE)))</f>
        <v>4</v>
      </c>
      <c r="BD231" s="95">
        <f>IF($C231 = "neg", (($D231+1) - VLOOKUP($B231,'Results-formatted 060121'!$A:BA,(BD$3+2),FALSE)), IF($C231 = "pos-neg", (3+VLOOKUP($B231,'Results-formatted 060121'!$A:BA,(BD$3+2),FALSE)), VLOOKUP($B231,'Results-formatted 060121'!$A:BA,(BD$3+2),FALSE)))</f>
        <v>4</v>
      </c>
      <c r="BE231" s="95">
        <f>IF($C231 = "neg", (($D231+1) - VLOOKUP($B231,'Results-formatted 060121'!$A:BB,(BE$3+2),FALSE)), IF($C231 = "pos-neg", (3+VLOOKUP($B231,'Results-formatted 060121'!$A:BB,(BE$3+2),FALSE)), VLOOKUP($B231,'Results-formatted 060121'!$A:BB,(BE$3+2),FALSE)))</f>
        <v>5</v>
      </c>
      <c r="BF231" s="95">
        <f>IF($C231 = "neg", (($D231+1) - VLOOKUP($B231,'Results-formatted 060121'!$A:BC,(BF$3+2),FALSE)), IF($C231 = "pos-neg", (3+VLOOKUP($B231,'Results-formatted 060121'!$A:BC,(BF$3+2),FALSE)), VLOOKUP($B231,'Results-formatted 060121'!$A:BC,(BF$3+2),FALSE)))</f>
        <v>4</v>
      </c>
      <c r="BG231" s="95">
        <f>IF($C231 = "neg", (($D231+1) - VLOOKUP($B231,'Results-formatted 060121'!$A:BD,(BG$3+2),FALSE)), IF($C231 = "pos-neg", (3+VLOOKUP($B231,'Results-formatted 060121'!$A:BD,(BG$3+2),FALSE)), VLOOKUP($B231,'Results-formatted 060121'!$A:BD,(BG$3+2),FALSE)))</f>
        <v>3</v>
      </c>
      <c r="BH231" s="95">
        <f>IF($C231 = "neg", (($D231+1) - VLOOKUP($B231,'Results-formatted 060121'!$A:BE,(BH$3+2),FALSE)), IF($C231 = "pos-neg", (3+VLOOKUP($B231,'Results-formatted 060121'!$A:BE,(BH$3+2),FALSE)), VLOOKUP($B231,'Results-formatted 060121'!$A:BE,(BH$3+2),FALSE)))</f>
        <v>3</v>
      </c>
      <c r="BI231" s="95">
        <f>IF($C231 = "neg", (($D231+1) - VLOOKUP($B231,'Results-formatted 060121'!$A:BF,(BI$3+2),FALSE)), IF($C231 = "pos-neg", (3+VLOOKUP($B231,'Results-formatted 060121'!$A:BF,(BI$3+2),FALSE)), VLOOKUP($B231,'Results-formatted 060121'!$A:BF,(BI$3+2),FALSE)))</f>
        <v>4</v>
      </c>
      <c r="BJ231" s="95">
        <f>IF($C231 = "neg", (($D231+1) - VLOOKUP($B231,'Results-formatted 060121'!$A:BG,(BJ$3+2),FALSE)), IF($C231 = "pos-neg", (3+VLOOKUP($B231,'Results-formatted 060121'!$A:BG,(BJ$3+2),FALSE)), VLOOKUP($B231,'Results-formatted 060121'!$A:BG,(BJ$3+2),FALSE)))</f>
        <v>2</v>
      </c>
      <c r="BK231" s="95">
        <f>IF($C231 = "neg", (($D231+1) - VLOOKUP($B231,'Results-formatted 060121'!$A:BH,(BK$3+2),FALSE)), IF($C231 = "pos-neg", (3+VLOOKUP($B231,'Results-formatted 060121'!$A:BH,(BK$3+2),FALSE)), VLOOKUP($B231,'Results-formatted 060121'!$A:BH,(BK$3+2),FALSE)))</f>
        <v>4</v>
      </c>
      <c r="BL231" s="95">
        <f>IF($C231 = "neg", (($D231+1) - VLOOKUP($B231,'Results-formatted 060121'!$A:BI,(BL$3+2),FALSE)), IF($C231 = "pos-neg", (3+VLOOKUP($B231,'Results-formatted 060121'!$A:BI,(BL$3+2),FALSE)), VLOOKUP($B231,'Results-formatted 060121'!$A:BI,(BL$3+2),FALSE)))</f>
        <v>4</v>
      </c>
      <c r="BM231" s="95">
        <f>IF($C231 = "neg", (($D231+1) - VLOOKUP($B231,'Results-formatted 060121'!$A:BJ,(BM$3+2),FALSE)), IF($C231 = "pos-neg", (3+VLOOKUP($B231,'Results-formatted 060121'!$A:BJ,(BM$3+2),FALSE)), VLOOKUP($B231,'Results-formatted 060121'!$A:BJ,(BM$3+2),FALSE)))</f>
        <v>4</v>
      </c>
      <c r="BN231" s="95"/>
      <c r="BO231" s="95"/>
      <c r="BP231" s="95"/>
      <c r="BQ231" s="95"/>
      <c r="BR231" s="95"/>
      <c r="BS231" s="95"/>
      <c r="BT231" s="95"/>
      <c r="BU231" s="95"/>
      <c r="BV231" s="95"/>
      <c r="BW231" s="95"/>
      <c r="BX231" s="95"/>
      <c r="BY231" s="95"/>
      <c r="BZ231" s="95"/>
      <c r="CA231" s="95"/>
      <c r="CB231" s="95"/>
      <c r="CC231" s="95"/>
      <c r="CD231" s="98"/>
      <c r="CE231" s="25">
        <f t="shared" si="349"/>
        <v>3.7166666666666668</v>
      </c>
      <c r="CF231" s="25">
        <f t="shared" si="350"/>
        <v>0.9583118396017567</v>
      </c>
    </row>
    <row r="232" spans="2:84" ht="18" customHeight="1" x14ac:dyDescent="0.15">
      <c r="B232" s="84"/>
      <c r="E232" s="18" t="s">
        <v>116</v>
      </c>
      <c r="F232" s="34"/>
      <c r="G232" s="34"/>
      <c r="H232" s="34">
        <f t="shared" ref="H232" si="411">IF(ISNUMBER(H233),AVERAGE(H233:H238),"")</f>
        <v>3.8333333333333335</v>
      </c>
      <c r="I232" s="34">
        <f t="shared" ref="I232" si="412">IF(ISNUMBER(I233),AVERAGE(I233:I238),"")</f>
        <v>3.1666666666666665</v>
      </c>
      <c r="J232" s="34"/>
      <c r="K232" s="34">
        <f t="shared" ref="K232" si="413">IF(ISNUMBER(K233),AVERAGE(K233:K238),"")</f>
        <v>4.666666666666667</v>
      </c>
      <c r="L232" s="34">
        <f t="shared" ref="L232" si="414">IF(ISNUMBER(L233),AVERAGE(L233:L238),"")</f>
        <v>3.6666666666666665</v>
      </c>
      <c r="M232" s="34">
        <f t="shared" ref="M232" si="415">IF(ISNUMBER(M233),AVERAGE(M233:M238),"")</f>
        <v>3.5</v>
      </c>
      <c r="N232" s="34"/>
      <c r="O232" s="34">
        <f t="shared" ref="O232" si="416">IF(ISNUMBER(O233),AVERAGE(O233:O238),"")</f>
        <v>4.333333333333333</v>
      </c>
      <c r="P232" s="34">
        <f t="shared" ref="P232" si="417">IF(ISNUMBER(P233),AVERAGE(P233:P238),"")</f>
        <v>3.5</v>
      </c>
      <c r="Q232" s="34">
        <f t="shared" ref="Q232" si="418">IF(ISNUMBER(Q233),AVERAGE(Q233:Q238),"")</f>
        <v>5</v>
      </c>
      <c r="R232" s="34">
        <f t="shared" ref="R232" si="419">IF(ISNUMBER(R233),AVERAGE(R233:R238),"")</f>
        <v>4.5</v>
      </c>
      <c r="S232" s="34">
        <f t="shared" ref="S232" si="420">IF(ISNUMBER(S233),AVERAGE(S233:S238),"")</f>
        <v>3.6666666666666665</v>
      </c>
      <c r="T232" s="34">
        <f t="shared" ref="T232" si="421">IF(ISNUMBER(T233),AVERAGE(T233:T238),"")</f>
        <v>4.666666666666667</v>
      </c>
      <c r="U232" s="34">
        <f t="shared" ref="U232" si="422">IF(ISNUMBER(U233),AVERAGE(U233:U238),"")</f>
        <v>5</v>
      </c>
      <c r="V232" s="34">
        <f t="shared" ref="V232" si="423">IF(ISNUMBER(V233),AVERAGE(V233:V238),"")</f>
        <v>3.5</v>
      </c>
      <c r="W232" s="34">
        <f t="shared" ref="W232" si="424">IF(ISNUMBER(W233),AVERAGE(W233:W238),"")</f>
        <v>3.1666666666666665</v>
      </c>
      <c r="X232" s="34">
        <f t="shared" ref="X232" si="425">IF(ISNUMBER(X233),AVERAGE(X233:X238),"")</f>
        <v>3</v>
      </c>
      <c r="Y232" s="34">
        <f t="shared" ref="Y232" si="426">IF(ISNUMBER(Y233),AVERAGE(Y233:Y238),"")</f>
        <v>4.166666666666667</v>
      </c>
      <c r="Z232" s="34">
        <f t="shared" ref="Z232" si="427">IF(ISNUMBER(Z233),AVERAGE(Z233:Z238),"")</f>
        <v>2.3333333333333335</v>
      </c>
      <c r="AA232" s="34">
        <f t="shared" ref="AA232" si="428">IF(ISNUMBER(AA233),AVERAGE(AA233:AA238),"")</f>
        <v>4</v>
      </c>
      <c r="AB232" s="34">
        <f t="shared" ref="AB232" si="429">IF(ISNUMBER(AB233),AVERAGE(AB233:AB238),"")</f>
        <v>4</v>
      </c>
      <c r="AC232" s="34">
        <f t="shared" ref="AC232" si="430">IF(ISNUMBER(AC233),AVERAGE(AC233:AC238),"")</f>
        <v>1.6666666666666667</v>
      </c>
      <c r="AD232" s="34">
        <f t="shared" ref="AD232" si="431">IF(ISNUMBER(AD233),AVERAGE(AD233:AD238),"")</f>
        <v>3.8333333333333335</v>
      </c>
      <c r="AE232" s="34">
        <f t="shared" ref="AE232" si="432">IF(ISNUMBER(AE233),AVERAGE(AE233:AE238),"")</f>
        <v>4</v>
      </c>
      <c r="AF232" s="34">
        <f t="shared" ref="AF232" si="433">IF(ISNUMBER(AF233),AVERAGE(AF233:AF238),"")</f>
        <v>4.166666666666667</v>
      </c>
      <c r="AG232" s="34">
        <f t="shared" ref="AG232" si="434">IF(ISNUMBER(AG233),AVERAGE(AG233:AG238),"")</f>
        <v>4.333333333333333</v>
      </c>
      <c r="AH232" s="34">
        <f t="shared" ref="AH232" si="435">IF(ISNUMBER(AH233),AVERAGE(AH233:AH238),"")</f>
        <v>3.5</v>
      </c>
      <c r="AI232" s="34">
        <f t="shared" ref="AI232" si="436">IF(ISNUMBER(AI233),AVERAGE(AI233:AI238),"")</f>
        <v>4</v>
      </c>
      <c r="AJ232" s="34">
        <f t="shared" ref="AJ232" si="437">IF(ISNUMBER(AJ233),AVERAGE(AJ233:AJ238),"")</f>
        <v>5</v>
      </c>
      <c r="AK232" s="34"/>
      <c r="AL232" s="34">
        <f t="shared" ref="AL232" si="438">IF(ISNUMBER(AL233),AVERAGE(AL233:AL238),"")</f>
        <v>3.6666666666666665</v>
      </c>
      <c r="AM232" s="34">
        <f t="shared" ref="AM232:BM232" si="439">IF(ISNUMBER(AM233),AVERAGE(AM233:AM238),"")</f>
        <v>4.666666666666667</v>
      </c>
      <c r="AN232" s="34">
        <f t="shared" si="439"/>
        <v>4</v>
      </c>
      <c r="AO232" s="34">
        <f t="shared" si="439"/>
        <v>4.5</v>
      </c>
      <c r="AP232" s="34">
        <f t="shared" si="439"/>
        <v>3.8333333333333335</v>
      </c>
      <c r="AQ232" s="34">
        <f t="shared" si="439"/>
        <v>3.6666666666666665</v>
      </c>
      <c r="AR232" s="34">
        <f t="shared" si="439"/>
        <v>4.166666666666667</v>
      </c>
      <c r="AS232" s="34">
        <f t="shared" si="439"/>
        <v>3.6666666666666665</v>
      </c>
      <c r="AT232" s="34">
        <f t="shared" si="439"/>
        <v>4.833333333333333</v>
      </c>
      <c r="AU232" s="34">
        <f t="shared" si="439"/>
        <v>5</v>
      </c>
      <c r="AV232" s="34">
        <f t="shared" si="439"/>
        <v>2.8333333333333335</v>
      </c>
      <c r="AW232" s="34">
        <f t="shared" si="439"/>
        <v>2.1666666666666665</v>
      </c>
      <c r="AX232" s="34">
        <f t="shared" si="439"/>
        <v>1.1666666666666667</v>
      </c>
      <c r="AY232" s="34">
        <f t="shared" si="439"/>
        <v>3.8333333333333335</v>
      </c>
      <c r="AZ232" s="34">
        <f t="shared" si="439"/>
        <v>4.5</v>
      </c>
      <c r="BA232" s="34">
        <f t="shared" si="439"/>
        <v>4</v>
      </c>
      <c r="BB232" s="34">
        <f t="shared" si="439"/>
        <v>4.833333333333333</v>
      </c>
      <c r="BC232" s="34">
        <f t="shared" si="439"/>
        <v>3.1666666666666665</v>
      </c>
      <c r="BD232" s="34">
        <f t="shared" si="439"/>
        <v>3.3333333333333335</v>
      </c>
      <c r="BE232" s="34">
        <f t="shared" si="439"/>
        <v>4</v>
      </c>
      <c r="BF232" s="34">
        <f t="shared" si="439"/>
        <v>3.8333333333333335</v>
      </c>
      <c r="BG232" s="34">
        <f t="shared" si="439"/>
        <v>3</v>
      </c>
      <c r="BH232" s="34">
        <f t="shared" si="439"/>
        <v>3.3333333333333335</v>
      </c>
      <c r="BI232" s="34">
        <f t="shared" si="439"/>
        <v>4.666666666666667</v>
      </c>
      <c r="BJ232" s="34">
        <f t="shared" si="439"/>
        <v>3.5</v>
      </c>
      <c r="BK232" s="34">
        <f t="shared" si="439"/>
        <v>3.3333333333333335</v>
      </c>
      <c r="BL232" s="34">
        <f t="shared" si="439"/>
        <v>3.6666666666666665</v>
      </c>
      <c r="BM232" s="34">
        <f t="shared" si="439"/>
        <v>4</v>
      </c>
      <c r="BN232" s="34"/>
      <c r="BO232" s="34"/>
      <c r="BP232" s="34"/>
      <c r="BQ232" s="34"/>
      <c r="BR232" s="34"/>
      <c r="BS232" s="34"/>
      <c r="BT232" s="34"/>
      <c r="BU232" s="34"/>
      <c r="BV232" s="34"/>
      <c r="BW232" s="34"/>
      <c r="BX232" s="34"/>
      <c r="BY232" s="34"/>
      <c r="BZ232" s="34"/>
      <c r="CA232" s="34"/>
      <c r="CB232" s="34"/>
      <c r="CC232" s="34"/>
      <c r="CD232" s="34" t="str">
        <f t="shared" ref="CD232" si="440">IF(ISNUMBER(CD233),AVERAGE(CD233:CD238),"")</f>
        <v/>
      </c>
      <c r="CE232" s="34">
        <f t="shared" si="349"/>
        <v>3.8060606060606061</v>
      </c>
      <c r="CF232" s="34">
        <f t="shared" si="350"/>
        <v>0.80043946029179602</v>
      </c>
    </row>
    <row r="233" spans="2:84" ht="42" x14ac:dyDescent="0.15">
      <c r="B233" s="84" t="s">
        <v>539</v>
      </c>
      <c r="C233" s="86" t="s">
        <v>224</v>
      </c>
      <c r="D233" s="2">
        <v>5</v>
      </c>
      <c r="E233" s="15" t="s">
        <v>1018</v>
      </c>
      <c r="F233" s="95">
        <f>IF($C233 = "neg", (($D233+1) - VLOOKUP($B233,'Results-formatted 060121'!$A:$AJ,(F$3+2),FALSE)), IF($C233 = "pos-neg", (3+VLOOKUP($B233,'Results-formatted 060121'!$A:$AJ,(F$3+2),FALSE)), VLOOKUP($B233,'Results-formatted 060121'!$A:$AJ,(F$3+2),FALSE)))</f>
        <v>3</v>
      </c>
      <c r="G233" s="95">
        <f>IF($C233 = "neg", (($D233+1) - VLOOKUP($B233,'Results-formatted 060121'!$A:$AJ,(G$3+2),FALSE)), IF($C233 = "pos-neg", (3+VLOOKUP($B233,'Results-formatted 060121'!$A:$AJ,(G$3+2),FALSE)), VLOOKUP($B233,'Results-formatted 060121'!$A:$AJ,(G$3+2),FALSE)))</f>
        <v>4</v>
      </c>
      <c r="H233" s="95">
        <f>IF($C233 = "neg", (($D233+1) - VLOOKUP($B233,'Results-formatted 060121'!$A:$AJ,(H$3+2),FALSE)), IF($C233 = "pos-neg", (3+VLOOKUP($B233,'Results-formatted 060121'!$A:$AJ,(H$3+2),FALSE)), VLOOKUP($B233,'Results-formatted 060121'!$A:$AJ,(H$3+2),FALSE)))</f>
        <v>5</v>
      </c>
      <c r="I233" s="95">
        <f>IF($C233 = "neg", (($D233+1) - VLOOKUP($B233,'Results-formatted 060121'!$A:$AJ,(I$3+2),FALSE)), IF($C233 = "pos-neg", (3+VLOOKUP($B233,'Results-formatted 060121'!$A:$AJ,(I$3+2),FALSE)), VLOOKUP($B233,'Results-formatted 060121'!$A:$AJ,(I$3+2),FALSE)))</f>
        <v>4</v>
      </c>
      <c r="J233" s="95">
        <f>IF($C233 = "neg", (($D233+1) - VLOOKUP($B233,'Results-formatted 060121'!$A:$AJ,(J$3+2),FALSE)), IF($C233 = "pos-neg", (3+VLOOKUP($B233,'Results-formatted 060121'!$A:$AJ,(J$3+2),FALSE)), VLOOKUP($B233,'Results-formatted 060121'!$A:$AJ,(J$3+2),FALSE)))</f>
        <v>3</v>
      </c>
      <c r="K233" s="95">
        <f>IF($C233 = "neg", (($D233+1) - VLOOKUP($B233,'Results-formatted 060121'!$A:$AJ,(K$3+2),FALSE)), IF($C233 = "pos-neg", (3+VLOOKUP($B233,'Results-formatted 060121'!$A:$AJ,(K$3+2),FALSE)), VLOOKUP($B233,'Results-formatted 060121'!$A:$AJ,(K$3+2),FALSE)))</f>
        <v>5</v>
      </c>
      <c r="L233" s="95">
        <f>IF($C233 = "neg", (($D233+1) - VLOOKUP($B233,'Results-formatted 060121'!$A:$AJ,(L$3+2),FALSE)), IF($C233 = "pos-neg", (3+VLOOKUP($B233,'Results-formatted 060121'!$A:$AJ,(L$3+2),FALSE)), VLOOKUP($B233,'Results-formatted 060121'!$A:$AJ,(L$3+2),FALSE)))</f>
        <v>3</v>
      </c>
      <c r="M233" s="95">
        <f>IF($C233 = "neg", (($D233+1) - VLOOKUP($B233,'Results-formatted 060121'!$A:$AJ,(M$3+2),FALSE)), IF($C233 = "pos-neg", (3+VLOOKUP($B233,'Results-formatted 060121'!$A:$AJ,(M$3+2),FALSE)), VLOOKUP($B233,'Results-formatted 060121'!$A:$AJ,(M$3+2),FALSE)))</f>
        <v>4</v>
      </c>
      <c r="N233" s="95">
        <f>IF($C233 = "neg", (($D233+1) - VLOOKUP($B233,'Results-formatted 060121'!$A:$AJ,(N$3+2),FALSE)), IF($C233 = "pos-neg", (3+VLOOKUP($B233,'Results-formatted 060121'!$A:$AJ,(N$3+2),FALSE)), VLOOKUP($B233,'Results-formatted 060121'!$A:$AJ,(N$3+2),FALSE)))</f>
        <v>3</v>
      </c>
      <c r="O233" s="95">
        <f>IF($C233 = "neg", (($D233+1) - VLOOKUP($B233,'Results-formatted 060121'!$A:$AJ,(O$3+2),FALSE)), IF($C233 = "pos-neg", (3+VLOOKUP($B233,'Results-formatted 060121'!$A:$AJ,(O$3+2),FALSE)), VLOOKUP($B233,'Results-formatted 060121'!$A:$AJ,(O$3+2),FALSE)))</f>
        <v>3</v>
      </c>
      <c r="P233" s="95">
        <f>IF($C233 = "neg", (($D233+1) - VLOOKUP($B233,'Results-formatted 060121'!$A:$AJ,(P$3+2),FALSE)), IF($C233 = "pos-neg", (3+VLOOKUP($B233,'Results-formatted 060121'!$A:$AJ,(P$3+2),FALSE)), VLOOKUP($B233,'Results-formatted 060121'!$A:$AJ,(P$3+2),FALSE)))</f>
        <v>4</v>
      </c>
      <c r="Q233" s="95">
        <f>IF($C233 = "neg", (($D233+1) - VLOOKUP($B233,'Results-formatted 060121'!$A:$AJ,(Q$3+2),FALSE)), IF($C233 = "pos-neg", (3+VLOOKUP($B233,'Results-formatted 060121'!$A:$AJ,(Q$3+2),FALSE)), VLOOKUP($B233,'Results-formatted 060121'!$A:$AJ,(Q$3+2),FALSE)))</f>
        <v>5</v>
      </c>
      <c r="R233" s="95">
        <f>IF($C233 = "neg", (($D233+1) - VLOOKUP($B233,'Results-formatted 060121'!$A:$AJ,(R$3+2),FALSE)), IF($C233 = "pos-neg", (3+VLOOKUP($B233,'Results-formatted 060121'!$A:$AJ,(R$3+2),FALSE)), VLOOKUP($B233,'Results-formatted 060121'!$A:$AJ,(R$3+2),FALSE)))</f>
        <v>4</v>
      </c>
      <c r="S233" s="95">
        <f>IF($C233 = "neg", (($D233+1) - VLOOKUP($B233,'Results-formatted 060121'!$A:$AJ,(S$3+2),FALSE)), IF($C233 = "pos-neg", (3+VLOOKUP($B233,'Results-formatted 060121'!$A:$AJ,(S$3+2),FALSE)), VLOOKUP($B233,'Results-formatted 060121'!$A:$AJ,(S$3+2),FALSE)))</f>
        <v>4</v>
      </c>
      <c r="T233" s="95">
        <f>IF($C233 = "neg", (($D233+1) - VLOOKUP($B233,'Results-formatted 060121'!$A:$AJ,(T$3+2),FALSE)), IF($C233 = "pos-neg", (3+VLOOKUP($B233,'Results-formatted 060121'!$A:$AJ,(T$3+2),FALSE)), VLOOKUP($B233,'Results-formatted 060121'!$A:$AJ,(T$3+2),FALSE)))</f>
        <v>5</v>
      </c>
      <c r="U233" s="95">
        <f>IF($C233 = "neg", (($D233+1) - VLOOKUP($B233,'Results-formatted 060121'!$A:$AJ,(U$3+2),FALSE)), IF($C233 = "pos-neg", (3+VLOOKUP($B233,'Results-formatted 060121'!$A:$AJ,(U$3+2),FALSE)), VLOOKUP($B233,'Results-formatted 060121'!$A:$AJ,(U$3+2),FALSE)))</f>
        <v>5</v>
      </c>
      <c r="V233" s="95">
        <f>IF($C233 = "neg", (($D233+1) - VLOOKUP($B233,'Results-formatted 060121'!$A:$AJ,(V$3+2),FALSE)), IF($C233 = "pos-neg", (3+VLOOKUP($B233,'Results-formatted 060121'!$A:$AJ,(V$3+2),FALSE)), VLOOKUP($B233,'Results-formatted 060121'!$A:$AJ,(V$3+2),FALSE)))</f>
        <v>4</v>
      </c>
      <c r="W233" s="95">
        <f>IF($C233 = "neg", (($D233+1) - VLOOKUP($B233,'Results-formatted 060121'!$A:$AJ,(W$3+2),FALSE)), IF($C233 = "pos-neg", (3+VLOOKUP($B233,'Results-formatted 060121'!$A:$AJ,(W$3+2),FALSE)), VLOOKUP($B233,'Results-formatted 060121'!$A:$AJ,(W$3+2),FALSE)))</f>
        <v>3</v>
      </c>
      <c r="X233" s="95">
        <f>IF($C233 = "neg", (($D233+1) - VLOOKUP($B233,'Results-formatted 060121'!$A:$AJ,(X$3+2),FALSE)), IF($C233 = "pos-neg", (3+VLOOKUP($B233,'Results-formatted 060121'!$A:$AJ,(X$3+2),FALSE)), VLOOKUP($B233,'Results-formatted 060121'!$A:$AJ,(X$3+2),FALSE)))</f>
        <v>4</v>
      </c>
      <c r="Y233" s="95">
        <f>IF($C233 = "neg", (($D233+1) - VLOOKUP($B233,'Results-formatted 060121'!$A:$AJ,(Y$3+2),FALSE)), IF($C233 = "pos-neg", (3+VLOOKUP($B233,'Results-formatted 060121'!$A:$AJ,(Y$3+2),FALSE)), VLOOKUP($B233,'Results-formatted 060121'!$A:$AJ,(Y$3+2),FALSE)))</f>
        <v>4</v>
      </c>
      <c r="Z233" s="95">
        <f>IF($C233 = "neg", (($D233+1) - VLOOKUP($B233,'Results-formatted 060121'!$A:$AJ,(Z$3+2),FALSE)), IF($C233 = "pos-neg", (3+VLOOKUP($B233,'Results-formatted 060121'!$A:$AJ,(Z$3+2),FALSE)), VLOOKUP($B233,'Results-formatted 060121'!$A:$AJ,(Z$3+2),FALSE)))</f>
        <v>3</v>
      </c>
      <c r="AA233" s="95">
        <f>IF($C233 = "neg", (($D233+1) - VLOOKUP($B233,'Results-formatted 060121'!$A:$AJ,(AA$3+2),FALSE)), IF($C233 = "pos-neg", (3+VLOOKUP($B233,'Results-formatted 060121'!$A:$AJ,(AA$3+2),FALSE)), VLOOKUP($B233,'Results-formatted 060121'!$A:$AJ,(AA$3+2),FALSE)))</f>
        <v>4</v>
      </c>
      <c r="AB233" s="95">
        <f>IF($C233 = "neg", (($D233+1) - VLOOKUP($B233,'Results-formatted 060121'!$A:$AJ,(AB$3+2),FALSE)), IF($C233 = "pos-neg", (3+VLOOKUP($B233,'Results-formatted 060121'!$A:$AJ,(AB$3+2),FALSE)), VLOOKUP($B233,'Results-formatted 060121'!$A:$AJ,(AB$3+2),FALSE)))</f>
        <v>4</v>
      </c>
      <c r="AC233" s="95">
        <f>IF($C233 = "neg", (($D233+1) - VLOOKUP($B233,'Results-formatted 060121'!$A:$AJ,(AC$3+2),FALSE)), IF($C233 = "pos-neg", (3+VLOOKUP($B233,'Results-formatted 060121'!$A:$AJ,(AC$3+2),FALSE)), VLOOKUP($B233,'Results-formatted 060121'!$A:$AJ,(AC$3+2),FALSE)))</f>
        <v>1</v>
      </c>
      <c r="AD233" s="95">
        <f>IF($C233 = "neg", (($D233+1) - VLOOKUP($B233,'Results-formatted 060121'!$A:$AJ,(AD$3+2),FALSE)), IF($C233 = "pos-neg", (3+VLOOKUP($B233,'Results-formatted 060121'!$A:$AJ,(AD$3+2),FALSE)), VLOOKUP($B233,'Results-formatted 060121'!$A:$AJ,(AD$3+2),FALSE)))</f>
        <v>4</v>
      </c>
      <c r="AE233" s="95">
        <f>IF($C233 = "neg", (($D233+1) - VLOOKUP($B233,'Results-formatted 060121'!$A:$AJ,(AE$3+2),FALSE)), IF($C233 = "pos-neg", (3+VLOOKUP($B233,'Results-formatted 060121'!$A:$AJ,(AE$3+2),FALSE)), VLOOKUP($B233,'Results-formatted 060121'!$A:$AJ,(AE$3+2),FALSE)))</f>
        <v>4</v>
      </c>
      <c r="AF233" s="95">
        <f>IF($C233 = "neg", (($D233+1) - VLOOKUP($B233,'Results-formatted 060121'!$A:$AJ,(AF$3+2),FALSE)), IF($C233 = "pos-neg", (3+VLOOKUP($B233,'Results-formatted 060121'!$A:$AJ,(AF$3+2),FALSE)), VLOOKUP($B233,'Results-formatted 060121'!$A:$AJ,(AF$3+2),FALSE)))</f>
        <v>5</v>
      </c>
      <c r="AG233" s="95">
        <f>IF($C233 = "neg", (($D233+1) - VLOOKUP($B233,'Results-formatted 060121'!$A:$AJ,(AG$3+2),FALSE)), IF($C233 = "pos-neg", (3+VLOOKUP($B233,'Results-formatted 060121'!$A:$AJ,(AG$3+2),FALSE)), VLOOKUP($B233,'Results-formatted 060121'!$A:$AJ,(AG$3+2),FALSE)))</f>
        <v>5</v>
      </c>
      <c r="AH233" s="95">
        <f>IF($C233 = "neg", (($D233+1) - VLOOKUP($B233,'Results-formatted 060121'!$A:$AJ,(AH$3+2),FALSE)), IF($C233 = "pos-neg", (3+VLOOKUP($B233,'Results-formatted 060121'!$A:$AJ,(AH$3+2),FALSE)), VLOOKUP($B233,'Results-formatted 060121'!$A:$AJ,(AH$3+2),FALSE)))</f>
        <v>4</v>
      </c>
      <c r="AI233" s="95">
        <f>IF($C233 = "neg", (($D233+1) - VLOOKUP($B233,'Results-formatted 060121'!$A:$AJ,(AI$3+2),FALSE)), IF($C233 = "pos-neg", (3+VLOOKUP($B233,'Results-formatted 060121'!$A:$AJ,(AI$3+2),FALSE)), VLOOKUP($B233,'Results-formatted 060121'!$A:$AJ,(AI$3+2),FALSE)))</f>
        <v>4</v>
      </c>
      <c r="AJ233" s="95">
        <f>IF($C233 = "neg", (($D233+1) - VLOOKUP($B233,'Results-formatted 060121'!$A:$AJ,(AJ$3+2),FALSE)), IF($C233 = "pos-neg", (3+VLOOKUP($B233,'Results-formatted 060121'!$A:$AJ,(AJ$3+2),FALSE)), VLOOKUP($B233,'Results-formatted 060121'!$A:$AJ,(AJ$3+2),FALSE)))</f>
        <v>5</v>
      </c>
      <c r="AK233" s="95">
        <f>IF($C233 = "neg", (($D233+1) - VLOOKUP($B233,'Results-formatted 060121'!$A:$AJ,(AK$3+2),FALSE)), IF($C233 = "pos-neg", (3+VLOOKUP($B233,'Results-formatted 060121'!$A:$AJ,(AK$3+2),FALSE)), VLOOKUP($B233,'Results-formatted 060121'!$A:$AJ,(AK$3+2),FALSE)))</f>
        <v>4</v>
      </c>
      <c r="AL233" s="95">
        <f>IF($C233 = "neg", (($D233+1) - VLOOKUP($B233,'Results-formatted 060121'!$A:$AJ,(AL$3+2),FALSE)), IF($C233 = "pos-neg", (3+VLOOKUP($B233,'Results-formatted 060121'!$A:$AJ,(AL$3+2),FALSE)), VLOOKUP($B233,'Results-formatted 060121'!$A:$AJ,(AL$3+2),FALSE)))</f>
        <v>4</v>
      </c>
      <c r="AM233" s="95">
        <f>IF($C233 = "neg", (($D233+1) - VLOOKUP($B233,'Results-formatted 060121'!$A:AJ,(AM$3+2),FALSE)), IF($C233 = "pos-neg", (3+VLOOKUP($B233,'Results-formatted 060121'!$A:AJ,(AM$3+2),FALSE)), VLOOKUP($B233,'Results-formatted 060121'!$A:AJ,(AM$3+2),FALSE)))</f>
        <v>5</v>
      </c>
      <c r="AN233" s="95">
        <f>IF($C233 = "neg", (($D233+1) - VLOOKUP($B233,'Results-formatted 060121'!$A:AK,(AN$3+2),FALSE)), IF($C233 = "pos-neg", (3+VLOOKUP($B233,'Results-formatted 060121'!$A:AK,(AN$3+2),FALSE)), VLOOKUP($B233,'Results-formatted 060121'!$A:AK,(AN$3+2),FALSE)))</f>
        <v>4</v>
      </c>
      <c r="AO233" s="95">
        <f>IF($C233 = "neg", (($D233+1) - VLOOKUP($B233,'Results-formatted 060121'!$A:AL,(AO$3+2),FALSE)), IF($C233 = "pos-neg", (3+VLOOKUP($B233,'Results-formatted 060121'!$A:AL,(AO$3+2),FALSE)), VLOOKUP($B233,'Results-formatted 060121'!$A:AL,(AO$3+2),FALSE)))</f>
        <v>5</v>
      </c>
      <c r="AP233" s="95">
        <f>IF($C233 = "neg", (($D233+1) - VLOOKUP($B233,'Results-formatted 060121'!$A:AM,(AP$3+2),FALSE)), IF($C233 = "pos-neg", (3+VLOOKUP($B233,'Results-formatted 060121'!$A:AM,(AP$3+2),FALSE)), VLOOKUP($B233,'Results-formatted 060121'!$A:AM,(AP$3+2),FALSE)))</f>
        <v>4</v>
      </c>
      <c r="AQ233" s="95">
        <f>IF($C233 = "neg", (($D233+1) - VLOOKUP($B233,'Results-formatted 060121'!$A:AN,(AQ$3+2),FALSE)), IF($C233 = "pos-neg", (3+VLOOKUP($B233,'Results-formatted 060121'!$A:AN,(AQ$3+2),FALSE)), VLOOKUP($B233,'Results-formatted 060121'!$A:AN,(AQ$3+2),FALSE)))</f>
        <v>4</v>
      </c>
      <c r="AR233" s="95">
        <f>IF($C233 = "neg", (($D233+1) - VLOOKUP($B233,'Results-formatted 060121'!$A:AO,(AR$3+2),FALSE)), IF($C233 = "pos-neg", (3+VLOOKUP($B233,'Results-formatted 060121'!$A:AO,(AR$3+2),FALSE)), VLOOKUP($B233,'Results-formatted 060121'!$A:AO,(AR$3+2),FALSE)))</f>
        <v>4</v>
      </c>
      <c r="AS233" s="95">
        <f>IF($C233 = "neg", (($D233+1) - VLOOKUP($B233,'Results-formatted 060121'!$A:AP,(AS$3+2),FALSE)), IF($C233 = "pos-neg", (3+VLOOKUP($B233,'Results-formatted 060121'!$A:AP,(AS$3+2),FALSE)), VLOOKUP($B233,'Results-formatted 060121'!$A:AP,(AS$3+2),FALSE)))</f>
        <v>5</v>
      </c>
      <c r="AT233" s="95">
        <f>IF($C233 = "neg", (($D233+1) - VLOOKUP($B233,'Results-formatted 060121'!$A:AQ,(AT$3+2),FALSE)), IF($C233 = "pos-neg", (3+VLOOKUP($B233,'Results-formatted 060121'!$A:AQ,(AT$3+2),FALSE)), VLOOKUP($B233,'Results-formatted 060121'!$A:AQ,(AT$3+2),FALSE)))</f>
        <v>5</v>
      </c>
      <c r="AU233" s="95">
        <f>IF($C233 = "neg", (($D233+1) - VLOOKUP($B233,'Results-formatted 060121'!$A:AR,(AU$3+2),FALSE)), IF($C233 = "pos-neg", (3+VLOOKUP($B233,'Results-formatted 060121'!$A:AR,(AU$3+2),FALSE)), VLOOKUP($B233,'Results-formatted 060121'!$A:AR,(AU$3+2),FALSE)))</f>
        <v>5</v>
      </c>
      <c r="AV233" s="95">
        <f>IF($C233 = "neg", (($D233+1) - VLOOKUP($B233,'Results-formatted 060121'!$A:AS,(AV$3+2),FALSE)), IF($C233 = "pos-neg", (3+VLOOKUP($B233,'Results-formatted 060121'!$A:AS,(AV$3+2),FALSE)), VLOOKUP($B233,'Results-formatted 060121'!$A:AS,(AV$3+2),FALSE)))</f>
        <v>3</v>
      </c>
      <c r="AW233" s="95">
        <f>IF($C233 = "neg", (($D233+1) - VLOOKUP($B233,'Results-formatted 060121'!$A:AT,(AW$3+2),FALSE)), IF($C233 = "pos-neg", (3+VLOOKUP($B233,'Results-formatted 060121'!$A:AT,(AW$3+2),FALSE)), VLOOKUP($B233,'Results-formatted 060121'!$A:AT,(AW$3+2),FALSE)))</f>
        <v>4</v>
      </c>
      <c r="AX233" s="95">
        <f>IF($C233 = "neg", (($D233+1) - VLOOKUP($B233,'Results-formatted 060121'!$A:AU,(AX$3+2),FALSE)), IF($C233 = "pos-neg", (3+VLOOKUP($B233,'Results-formatted 060121'!$A:AU,(AX$3+2),FALSE)), VLOOKUP($B233,'Results-formatted 060121'!$A:AU,(AX$3+2),FALSE)))</f>
        <v>2</v>
      </c>
      <c r="AY233" s="95">
        <f>IF($C233 = "neg", (($D233+1) - VLOOKUP($B233,'Results-formatted 060121'!$A:AV,(AY$3+2),FALSE)), IF($C233 = "pos-neg", (3+VLOOKUP($B233,'Results-formatted 060121'!$A:AV,(AY$3+2),FALSE)), VLOOKUP($B233,'Results-formatted 060121'!$A:AV,(AY$3+2),FALSE)))</f>
        <v>4</v>
      </c>
      <c r="AZ233" s="95">
        <f>IF($C233 = "neg", (($D233+1) - VLOOKUP($B233,'Results-formatted 060121'!$A:AW,(AZ$3+2),FALSE)), IF($C233 = "pos-neg", (3+VLOOKUP($B233,'Results-formatted 060121'!$A:AW,(AZ$3+2),FALSE)), VLOOKUP($B233,'Results-formatted 060121'!$A:AW,(AZ$3+2),FALSE)))</f>
        <v>4</v>
      </c>
      <c r="BA233" s="95">
        <f>IF($C233 = "neg", (($D233+1) - VLOOKUP($B233,'Results-formatted 060121'!$A:AX,(BA$3+2),FALSE)), IF($C233 = "pos-neg", (3+VLOOKUP($B233,'Results-formatted 060121'!$A:AX,(BA$3+2),FALSE)), VLOOKUP($B233,'Results-formatted 060121'!$A:AX,(BA$3+2),FALSE)))</f>
        <v>4</v>
      </c>
      <c r="BB233" s="95">
        <f>IF($C233 = "neg", (($D233+1) - VLOOKUP($B233,'Results-formatted 060121'!$A:AY,(BB$3+2),FALSE)), IF($C233 = "pos-neg", (3+VLOOKUP($B233,'Results-formatted 060121'!$A:AY,(BB$3+2),FALSE)), VLOOKUP($B233,'Results-formatted 060121'!$A:AY,(BB$3+2),FALSE)))</f>
        <v>5</v>
      </c>
      <c r="BC233" s="95">
        <f>IF($C233 = "neg", (($D233+1) - VLOOKUP($B233,'Results-formatted 060121'!$A:AZ,(BC$3+2),FALSE)), IF($C233 = "pos-neg", (3+VLOOKUP($B233,'Results-formatted 060121'!$A:AZ,(BC$3+2),FALSE)), VLOOKUP($B233,'Results-formatted 060121'!$A:AZ,(BC$3+2),FALSE)))</f>
        <v>3</v>
      </c>
      <c r="BD233" s="95">
        <f>IF($C233 = "neg", (($D233+1) - VLOOKUP($B233,'Results-formatted 060121'!$A:BA,(BD$3+2),FALSE)), IF($C233 = "pos-neg", (3+VLOOKUP($B233,'Results-formatted 060121'!$A:BA,(BD$3+2),FALSE)), VLOOKUP($B233,'Results-formatted 060121'!$A:BA,(BD$3+2),FALSE)))</f>
        <v>3</v>
      </c>
      <c r="BE233" s="95">
        <f>IF($C233 = "neg", (($D233+1) - VLOOKUP($B233,'Results-formatted 060121'!$A:BB,(BE$3+2),FALSE)), IF($C233 = "pos-neg", (3+VLOOKUP($B233,'Results-formatted 060121'!$A:BB,(BE$3+2),FALSE)), VLOOKUP($B233,'Results-formatted 060121'!$A:BB,(BE$3+2),FALSE)))</f>
        <v>4</v>
      </c>
      <c r="BF233" s="95">
        <f>IF($C233 = "neg", (($D233+1) - VLOOKUP($B233,'Results-formatted 060121'!$A:BC,(BF$3+2),FALSE)), IF($C233 = "pos-neg", (3+VLOOKUP($B233,'Results-formatted 060121'!$A:BC,(BF$3+2),FALSE)), VLOOKUP($B233,'Results-formatted 060121'!$A:BC,(BF$3+2),FALSE)))</f>
        <v>4</v>
      </c>
      <c r="BG233" s="95">
        <f>IF($C233 = "neg", (($D233+1) - VLOOKUP($B233,'Results-formatted 060121'!$A:BD,(BG$3+2),FALSE)), IF($C233 = "pos-neg", (3+VLOOKUP($B233,'Results-formatted 060121'!$A:BD,(BG$3+2),FALSE)), VLOOKUP($B233,'Results-formatted 060121'!$A:BD,(BG$3+2),FALSE)))</f>
        <v>3</v>
      </c>
      <c r="BH233" s="95">
        <f>IF($C233 = "neg", (($D233+1) - VLOOKUP($B233,'Results-formatted 060121'!$A:BE,(BH$3+2),FALSE)), IF($C233 = "pos-neg", (3+VLOOKUP($B233,'Results-formatted 060121'!$A:BE,(BH$3+2),FALSE)), VLOOKUP($B233,'Results-formatted 060121'!$A:BE,(BH$3+2),FALSE)))</f>
        <v>4</v>
      </c>
      <c r="BI233" s="95">
        <f>IF($C233 = "neg", (($D233+1) - VLOOKUP($B233,'Results-formatted 060121'!$A:BF,(BI$3+2),FALSE)), IF($C233 = "pos-neg", (3+VLOOKUP($B233,'Results-formatted 060121'!$A:BF,(BI$3+2),FALSE)), VLOOKUP($B233,'Results-formatted 060121'!$A:BF,(BI$3+2),FALSE)))</f>
        <v>5</v>
      </c>
      <c r="BJ233" s="95">
        <f>IF($C233 = "neg", (($D233+1) - VLOOKUP($B233,'Results-formatted 060121'!$A:BG,(BJ$3+2),FALSE)), IF($C233 = "pos-neg", (3+VLOOKUP($B233,'Results-formatted 060121'!$A:BG,(BJ$3+2),FALSE)), VLOOKUP($B233,'Results-formatted 060121'!$A:BG,(BJ$3+2),FALSE)))</f>
        <v>4</v>
      </c>
      <c r="BK233" s="95">
        <f>IF($C233 = "neg", (($D233+1) - VLOOKUP($B233,'Results-formatted 060121'!$A:BH,(BK$3+2),FALSE)), IF($C233 = "pos-neg", (3+VLOOKUP($B233,'Results-formatted 060121'!$A:BH,(BK$3+2),FALSE)), VLOOKUP($B233,'Results-formatted 060121'!$A:BH,(BK$3+2),FALSE)))</f>
        <v>3</v>
      </c>
      <c r="BL233" s="95">
        <f>IF($C233 = "neg", (($D233+1) - VLOOKUP($B233,'Results-formatted 060121'!$A:BI,(BL$3+2),FALSE)), IF($C233 = "pos-neg", (3+VLOOKUP($B233,'Results-formatted 060121'!$A:BI,(BL$3+2),FALSE)), VLOOKUP($B233,'Results-formatted 060121'!$A:BI,(BL$3+2),FALSE)))</f>
        <v>4</v>
      </c>
      <c r="BM233" s="95">
        <f>IF($C233 = "neg", (($D233+1) - VLOOKUP($B233,'Results-formatted 060121'!$A:BJ,(BM$3+2),FALSE)), IF($C233 = "pos-neg", (3+VLOOKUP($B233,'Results-formatted 060121'!$A:BJ,(BM$3+2),FALSE)), VLOOKUP($B233,'Results-formatted 060121'!$A:BJ,(BM$3+2),FALSE)))</f>
        <v>4</v>
      </c>
      <c r="BN233" s="95"/>
      <c r="BO233" s="95"/>
      <c r="BP233" s="95"/>
      <c r="BQ233" s="95"/>
      <c r="BR233" s="95"/>
      <c r="BS233" s="95"/>
      <c r="BT233" s="95"/>
      <c r="BU233" s="95"/>
      <c r="BV233" s="95"/>
      <c r="BW233" s="95"/>
      <c r="BX233" s="95"/>
      <c r="BY233" s="95"/>
      <c r="BZ233" s="95"/>
      <c r="CA233" s="95"/>
      <c r="CB233" s="95"/>
      <c r="CC233" s="95"/>
      <c r="CD233" s="98"/>
      <c r="CE233" s="25">
        <f t="shared" si="349"/>
        <v>3.9666666666666668</v>
      </c>
      <c r="CF233" s="25">
        <f t="shared" si="350"/>
        <v>0.82270052764787349</v>
      </c>
    </row>
    <row r="234" spans="2:84" ht="42" x14ac:dyDescent="0.15">
      <c r="B234" s="84" t="s">
        <v>540</v>
      </c>
      <c r="C234" s="86" t="s">
        <v>224</v>
      </c>
      <c r="D234" s="2">
        <v>5</v>
      </c>
      <c r="E234" s="15" t="s">
        <v>1019</v>
      </c>
      <c r="F234" s="95">
        <f>IF($C234 = "neg", (($D234+1) - VLOOKUP($B234,'Results-formatted 060121'!$A:$AJ,(F$3+2),FALSE)), IF($C234 = "pos-neg", (3+VLOOKUP($B234,'Results-formatted 060121'!$A:$AJ,(F$3+2),FALSE)), VLOOKUP($B234,'Results-formatted 060121'!$A:$AJ,(F$3+2),FALSE)))</f>
        <v>3</v>
      </c>
      <c r="G234" s="95">
        <f>IF($C234 = "neg", (($D234+1) - VLOOKUP($B234,'Results-formatted 060121'!$A:$AJ,(G$3+2),FALSE)), IF($C234 = "pos-neg", (3+VLOOKUP($B234,'Results-formatted 060121'!$A:$AJ,(G$3+2),FALSE)), VLOOKUP($B234,'Results-formatted 060121'!$A:$AJ,(G$3+2),FALSE)))</f>
        <v>4</v>
      </c>
      <c r="H234" s="95">
        <f>IF($C234 = "neg", (($D234+1) - VLOOKUP($B234,'Results-formatted 060121'!$A:$AJ,(H$3+2),FALSE)), IF($C234 = "pos-neg", (3+VLOOKUP($B234,'Results-formatted 060121'!$A:$AJ,(H$3+2),FALSE)), VLOOKUP($B234,'Results-formatted 060121'!$A:$AJ,(H$3+2),FALSE)))</f>
        <v>3</v>
      </c>
      <c r="I234" s="95">
        <f>IF($C234 = "neg", (($D234+1) - VLOOKUP($B234,'Results-formatted 060121'!$A:$AJ,(I$3+2),FALSE)), IF($C234 = "pos-neg", (3+VLOOKUP($B234,'Results-formatted 060121'!$A:$AJ,(I$3+2),FALSE)), VLOOKUP($B234,'Results-formatted 060121'!$A:$AJ,(I$3+2),FALSE)))</f>
        <v>3</v>
      </c>
      <c r="J234" s="95">
        <f>IF($C234 = "neg", (($D234+1) - VLOOKUP($B234,'Results-formatted 060121'!$A:$AJ,(J$3+2),FALSE)), IF($C234 = "pos-neg", (3+VLOOKUP($B234,'Results-formatted 060121'!$A:$AJ,(J$3+2),FALSE)), VLOOKUP($B234,'Results-formatted 060121'!$A:$AJ,(J$3+2),FALSE)))</f>
        <v>3</v>
      </c>
      <c r="K234" s="95">
        <f>IF($C234 = "neg", (($D234+1) - VLOOKUP($B234,'Results-formatted 060121'!$A:$AJ,(K$3+2),FALSE)), IF($C234 = "pos-neg", (3+VLOOKUP($B234,'Results-formatted 060121'!$A:$AJ,(K$3+2),FALSE)), VLOOKUP($B234,'Results-formatted 060121'!$A:$AJ,(K$3+2),FALSE)))</f>
        <v>4</v>
      </c>
      <c r="L234" s="95">
        <f>IF($C234 = "neg", (($D234+1) - VLOOKUP($B234,'Results-formatted 060121'!$A:$AJ,(L$3+2),FALSE)), IF($C234 = "pos-neg", (3+VLOOKUP($B234,'Results-formatted 060121'!$A:$AJ,(L$3+2),FALSE)), VLOOKUP($B234,'Results-formatted 060121'!$A:$AJ,(L$3+2),FALSE)))</f>
        <v>3</v>
      </c>
      <c r="M234" s="95">
        <f>IF($C234 = "neg", (($D234+1) - VLOOKUP($B234,'Results-formatted 060121'!$A:$AJ,(M$3+2),FALSE)), IF($C234 = "pos-neg", (3+VLOOKUP($B234,'Results-formatted 060121'!$A:$AJ,(M$3+2),FALSE)), VLOOKUP($B234,'Results-formatted 060121'!$A:$AJ,(M$3+2),FALSE)))</f>
        <v>2</v>
      </c>
      <c r="N234" s="95">
        <f>IF($C234 = "neg", (($D234+1) - VLOOKUP($B234,'Results-formatted 060121'!$A:$AJ,(N$3+2),FALSE)), IF($C234 = "pos-neg", (3+VLOOKUP($B234,'Results-formatted 060121'!$A:$AJ,(N$3+2),FALSE)), VLOOKUP($B234,'Results-formatted 060121'!$A:$AJ,(N$3+2),FALSE)))</f>
        <v>4</v>
      </c>
      <c r="O234" s="95">
        <f>IF($C234 = "neg", (($D234+1) - VLOOKUP($B234,'Results-formatted 060121'!$A:$AJ,(O$3+2),FALSE)), IF($C234 = "pos-neg", (3+VLOOKUP($B234,'Results-formatted 060121'!$A:$AJ,(O$3+2),FALSE)), VLOOKUP($B234,'Results-formatted 060121'!$A:$AJ,(O$3+2),FALSE)))</f>
        <v>3</v>
      </c>
      <c r="P234" s="95">
        <f>IF($C234 = "neg", (($D234+1) - VLOOKUP($B234,'Results-formatted 060121'!$A:$AJ,(P$3+2),FALSE)), IF($C234 = "pos-neg", (3+VLOOKUP($B234,'Results-formatted 060121'!$A:$AJ,(P$3+2),FALSE)), VLOOKUP($B234,'Results-formatted 060121'!$A:$AJ,(P$3+2),FALSE)))</f>
        <v>2</v>
      </c>
      <c r="Q234" s="95">
        <f>IF($C234 = "neg", (($D234+1) - VLOOKUP($B234,'Results-formatted 060121'!$A:$AJ,(Q$3+2),FALSE)), IF($C234 = "pos-neg", (3+VLOOKUP($B234,'Results-formatted 060121'!$A:$AJ,(Q$3+2),FALSE)), VLOOKUP($B234,'Results-formatted 060121'!$A:$AJ,(Q$3+2),FALSE)))</f>
        <v>5</v>
      </c>
      <c r="R234" s="95">
        <f>IF($C234 = "neg", (($D234+1) - VLOOKUP($B234,'Results-formatted 060121'!$A:$AJ,(R$3+2),FALSE)), IF($C234 = "pos-neg", (3+VLOOKUP($B234,'Results-formatted 060121'!$A:$AJ,(R$3+2),FALSE)), VLOOKUP($B234,'Results-formatted 060121'!$A:$AJ,(R$3+2),FALSE)))</f>
        <v>4</v>
      </c>
      <c r="S234" s="95">
        <f>IF($C234 = "neg", (($D234+1) - VLOOKUP($B234,'Results-formatted 060121'!$A:$AJ,(S$3+2),FALSE)), IF($C234 = "pos-neg", (3+VLOOKUP($B234,'Results-formatted 060121'!$A:$AJ,(S$3+2),FALSE)), VLOOKUP($B234,'Results-formatted 060121'!$A:$AJ,(S$3+2),FALSE)))</f>
        <v>4</v>
      </c>
      <c r="T234" s="95">
        <f>IF($C234 = "neg", (($D234+1) - VLOOKUP($B234,'Results-formatted 060121'!$A:$AJ,(T$3+2),FALSE)), IF($C234 = "pos-neg", (3+VLOOKUP($B234,'Results-formatted 060121'!$A:$AJ,(T$3+2),FALSE)), VLOOKUP($B234,'Results-formatted 060121'!$A:$AJ,(T$3+2),FALSE)))</f>
        <v>4</v>
      </c>
      <c r="U234" s="95">
        <f>IF($C234 = "neg", (($D234+1) - VLOOKUP($B234,'Results-formatted 060121'!$A:$AJ,(U$3+2),FALSE)), IF($C234 = "pos-neg", (3+VLOOKUP($B234,'Results-formatted 060121'!$A:$AJ,(U$3+2),FALSE)), VLOOKUP($B234,'Results-formatted 060121'!$A:$AJ,(U$3+2),FALSE)))</f>
        <v>5</v>
      </c>
      <c r="V234" s="95">
        <f>IF($C234 = "neg", (($D234+1) - VLOOKUP($B234,'Results-formatted 060121'!$A:$AJ,(V$3+2),FALSE)), IF($C234 = "pos-neg", (3+VLOOKUP($B234,'Results-formatted 060121'!$A:$AJ,(V$3+2),FALSE)), VLOOKUP($B234,'Results-formatted 060121'!$A:$AJ,(V$3+2),FALSE)))</f>
        <v>3</v>
      </c>
      <c r="W234" s="95">
        <f>IF($C234 = "neg", (($D234+1) - VLOOKUP($B234,'Results-formatted 060121'!$A:$AJ,(W$3+2),FALSE)), IF($C234 = "pos-neg", (3+VLOOKUP($B234,'Results-formatted 060121'!$A:$AJ,(W$3+2),FALSE)), VLOOKUP($B234,'Results-formatted 060121'!$A:$AJ,(W$3+2),FALSE)))</f>
        <v>3</v>
      </c>
      <c r="X234" s="95">
        <f>IF($C234 = "neg", (($D234+1) - VLOOKUP($B234,'Results-formatted 060121'!$A:$AJ,(X$3+2),FALSE)), IF($C234 = "pos-neg", (3+VLOOKUP($B234,'Results-formatted 060121'!$A:$AJ,(X$3+2),FALSE)), VLOOKUP($B234,'Results-formatted 060121'!$A:$AJ,(X$3+2),FALSE)))</f>
        <v>3</v>
      </c>
      <c r="Y234" s="95">
        <f>IF($C234 = "neg", (($D234+1) - VLOOKUP($B234,'Results-formatted 060121'!$A:$AJ,(Y$3+2),FALSE)), IF($C234 = "pos-neg", (3+VLOOKUP($B234,'Results-formatted 060121'!$A:$AJ,(Y$3+2),FALSE)), VLOOKUP($B234,'Results-formatted 060121'!$A:$AJ,(Y$3+2),FALSE)))</f>
        <v>4</v>
      </c>
      <c r="Z234" s="95">
        <f>IF($C234 = "neg", (($D234+1) - VLOOKUP($B234,'Results-formatted 060121'!$A:$AJ,(Z$3+2),FALSE)), IF($C234 = "pos-neg", (3+VLOOKUP($B234,'Results-formatted 060121'!$A:$AJ,(Z$3+2),FALSE)), VLOOKUP($B234,'Results-formatted 060121'!$A:$AJ,(Z$3+2),FALSE)))</f>
        <v>2</v>
      </c>
      <c r="AA234" s="95">
        <f>IF($C234 = "neg", (($D234+1) - VLOOKUP($B234,'Results-formatted 060121'!$A:$AJ,(AA$3+2),FALSE)), IF($C234 = "pos-neg", (3+VLOOKUP($B234,'Results-formatted 060121'!$A:$AJ,(AA$3+2),FALSE)), VLOOKUP($B234,'Results-formatted 060121'!$A:$AJ,(AA$3+2),FALSE)))</f>
        <v>4</v>
      </c>
      <c r="AB234" s="95">
        <f>IF($C234 = "neg", (($D234+1) - VLOOKUP($B234,'Results-formatted 060121'!$A:$AJ,(AB$3+2),FALSE)), IF($C234 = "pos-neg", (3+VLOOKUP($B234,'Results-formatted 060121'!$A:$AJ,(AB$3+2),FALSE)), VLOOKUP($B234,'Results-formatted 060121'!$A:$AJ,(AB$3+2),FALSE)))</f>
        <v>4</v>
      </c>
      <c r="AC234" s="95">
        <f>IF($C234 = "neg", (($D234+1) - VLOOKUP($B234,'Results-formatted 060121'!$A:$AJ,(AC$3+2),FALSE)), IF($C234 = "pos-neg", (3+VLOOKUP($B234,'Results-formatted 060121'!$A:$AJ,(AC$3+2),FALSE)), VLOOKUP($B234,'Results-formatted 060121'!$A:$AJ,(AC$3+2),FALSE)))</f>
        <v>2</v>
      </c>
      <c r="AD234" s="95">
        <f>IF($C234 = "neg", (($D234+1) - VLOOKUP($B234,'Results-formatted 060121'!$A:$AJ,(AD$3+2),FALSE)), IF($C234 = "pos-neg", (3+VLOOKUP($B234,'Results-formatted 060121'!$A:$AJ,(AD$3+2),FALSE)), VLOOKUP($B234,'Results-formatted 060121'!$A:$AJ,(AD$3+2),FALSE)))</f>
        <v>3</v>
      </c>
      <c r="AE234" s="95">
        <f>IF($C234 = "neg", (($D234+1) - VLOOKUP($B234,'Results-formatted 060121'!$A:$AJ,(AE$3+2),FALSE)), IF($C234 = "pos-neg", (3+VLOOKUP($B234,'Results-formatted 060121'!$A:$AJ,(AE$3+2),FALSE)), VLOOKUP($B234,'Results-formatted 060121'!$A:$AJ,(AE$3+2),FALSE)))</f>
        <v>4</v>
      </c>
      <c r="AF234" s="95">
        <f>IF($C234 = "neg", (($D234+1) - VLOOKUP($B234,'Results-formatted 060121'!$A:$AJ,(AF$3+2),FALSE)), IF($C234 = "pos-neg", (3+VLOOKUP($B234,'Results-formatted 060121'!$A:$AJ,(AF$3+2),FALSE)), VLOOKUP($B234,'Results-formatted 060121'!$A:$AJ,(AF$3+2),FALSE)))</f>
        <v>5</v>
      </c>
      <c r="AG234" s="95">
        <f>IF($C234 = "neg", (($D234+1) - VLOOKUP($B234,'Results-formatted 060121'!$A:$AJ,(AG$3+2),FALSE)), IF($C234 = "pos-neg", (3+VLOOKUP($B234,'Results-formatted 060121'!$A:$AJ,(AG$3+2),FALSE)), VLOOKUP($B234,'Results-formatted 060121'!$A:$AJ,(AG$3+2),FALSE)))</f>
        <v>4</v>
      </c>
      <c r="AH234" s="95">
        <f>IF($C234 = "neg", (($D234+1) - VLOOKUP($B234,'Results-formatted 060121'!$A:$AJ,(AH$3+2),FALSE)), IF($C234 = "pos-neg", (3+VLOOKUP($B234,'Results-formatted 060121'!$A:$AJ,(AH$3+2),FALSE)), VLOOKUP($B234,'Results-formatted 060121'!$A:$AJ,(AH$3+2),FALSE)))</f>
        <v>3</v>
      </c>
      <c r="AI234" s="95">
        <f>IF($C234 = "neg", (($D234+1) - VLOOKUP($B234,'Results-formatted 060121'!$A:$AJ,(AI$3+2),FALSE)), IF($C234 = "pos-neg", (3+VLOOKUP($B234,'Results-formatted 060121'!$A:$AJ,(AI$3+2),FALSE)), VLOOKUP($B234,'Results-formatted 060121'!$A:$AJ,(AI$3+2),FALSE)))</f>
        <v>4</v>
      </c>
      <c r="AJ234" s="95">
        <f>IF($C234 = "neg", (($D234+1) - VLOOKUP($B234,'Results-formatted 060121'!$A:$AJ,(AJ$3+2),FALSE)), IF($C234 = "pos-neg", (3+VLOOKUP($B234,'Results-formatted 060121'!$A:$AJ,(AJ$3+2),FALSE)), VLOOKUP($B234,'Results-formatted 060121'!$A:$AJ,(AJ$3+2),FALSE)))</f>
        <v>5</v>
      </c>
      <c r="AK234" s="95">
        <f>IF($C234 = "neg", (($D234+1) - VLOOKUP($B234,'Results-formatted 060121'!$A:$AJ,(AK$3+2),FALSE)), IF($C234 = "pos-neg", (3+VLOOKUP($B234,'Results-formatted 060121'!$A:$AJ,(AK$3+2),FALSE)), VLOOKUP($B234,'Results-formatted 060121'!$A:$AJ,(AK$3+2),FALSE)))</f>
        <v>4</v>
      </c>
      <c r="AL234" s="95">
        <f>IF($C234 = "neg", (($D234+1) - VLOOKUP($B234,'Results-formatted 060121'!$A:$AJ,(AL$3+2),FALSE)), IF($C234 = "pos-neg", (3+VLOOKUP($B234,'Results-formatted 060121'!$A:$AJ,(AL$3+2),FALSE)), VLOOKUP($B234,'Results-formatted 060121'!$A:$AJ,(AL$3+2),FALSE)))</f>
        <v>3</v>
      </c>
      <c r="AM234" s="95">
        <f>IF($C234 = "neg", (($D234+1) - VLOOKUP($B234,'Results-formatted 060121'!$A:AJ,(AM$3+2),FALSE)), IF($C234 = "pos-neg", (3+VLOOKUP($B234,'Results-formatted 060121'!$A:AJ,(AM$3+2),FALSE)), VLOOKUP($B234,'Results-formatted 060121'!$A:AJ,(AM$3+2),FALSE)))</f>
        <v>4</v>
      </c>
      <c r="AN234" s="95">
        <f>IF($C234 = "neg", (($D234+1) - VLOOKUP($B234,'Results-formatted 060121'!$A:AK,(AN$3+2),FALSE)), IF($C234 = "pos-neg", (3+VLOOKUP($B234,'Results-formatted 060121'!$A:AK,(AN$3+2),FALSE)), VLOOKUP($B234,'Results-formatted 060121'!$A:AK,(AN$3+2),FALSE)))</f>
        <v>4</v>
      </c>
      <c r="AO234" s="95">
        <f>IF($C234 = "neg", (($D234+1) - VLOOKUP($B234,'Results-formatted 060121'!$A:AL,(AO$3+2),FALSE)), IF($C234 = "pos-neg", (3+VLOOKUP($B234,'Results-formatted 060121'!$A:AL,(AO$3+2),FALSE)), VLOOKUP($B234,'Results-formatted 060121'!$A:AL,(AO$3+2),FALSE)))</f>
        <v>5</v>
      </c>
      <c r="AP234" s="95">
        <f>IF($C234 = "neg", (($D234+1) - VLOOKUP($B234,'Results-formatted 060121'!$A:AM,(AP$3+2),FALSE)), IF($C234 = "pos-neg", (3+VLOOKUP($B234,'Results-formatted 060121'!$A:AM,(AP$3+2),FALSE)), VLOOKUP($B234,'Results-formatted 060121'!$A:AM,(AP$3+2),FALSE)))</f>
        <v>3</v>
      </c>
      <c r="AQ234" s="95">
        <f>IF($C234 = "neg", (($D234+1) - VLOOKUP($B234,'Results-formatted 060121'!$A:AN,(AQ$3+2),FALSE)), IF($C234 = "pos-neg", (3+VLOOKUP($B234,'Results-formatted 060121'!$A:AN,(AQ$3+2),FALSE)), VLOOKUP($B234,'Results-formatted 060121'!$A:AN,(AQ$3+2),FALSE)))</f>
        <v>2</v>
      </c>
      <c r="AR234" s="95">
        <f>IF($C234 = "neg", (($D234+1) - VLOOKUP($B234,'Results-formatted 060121'!$A:AO,(AR$3+2),FALSE)), IF($C234 = "pos-neg", (3+VLOOKUP($B234,'Results-formatted 060121'!$A:AO,(AR$3+2),FALSE)), VLOOKUP($B234,'Results-formatted 060121'!$A:AO,(AR$3+2),FALSE)))</f>
        <v>3</v>
      </c>
      <c r="AS234" s="95">
        <f>IF($C234 = "neg", (($D234+1) - VLOOKUP($B234,'Results-formatted 060121'!$A:AP,(AS$3+2),FALSE)), IF($C234 = "pos-neg", (3+VLOOKUP($B234,'Results-formatted 060121'!$A:AP,(AS$3+2),FALSE)), VLOOKUP($B234,'Results-formatted 060121'!$A:AP,(AS$3+2),FALSE)))</f>
        <v>3</v>
      </c>
      <c r="AT234" s="95">
        <f>IF($C234 = "neg", (($D234+1) - VLOOKUP($B234,'Results-formatted 060121'!$A:AQ,(AT$3+2),FALSE)), IF($C234 = "pos-neg", (3+VLOOKUP($B234,'Results-formatted 060121'!$A:AQ,(AT$3+2),FALSE)), VLOOKUP($B234,'Results-formatted 060121'!$A:AQ,(AT$3+2),FALSE)))</f>
        <v>4</v>
      </c>
      <c r="AU234" s="95">
        <f>IF($C234 = "neg", (($D234+1) - VLOOKUP($B234,'Results-formatted 060121'!$A:AR,(AU$3+2),FALSE)), IF($C234 = "pos-neg", (3+VLOOKUP($B234,'Results-formatted 060121'!$A:AR,(AU$3+2),FALSE)), VLOOKUP($B234,'Results-formatted 060121'!$A:AR,(AU$3+2),FALSE)))</f>
        <v>5</v>
      </c>
      <c r="AV234" s="95">
        <f>IF($C234 = "neg", (($D234+1) - VLOOKUP($B234,'Results-formatted 060121'!$A:AS,(AV$3+2),FALSE)), IF($C234 = "pos-neg", (3+VLOOKUP($B234,'Results-formatted 060121'!$A:AS,(AV$3+2),FALSE)), VLOOKUP($B234,'Results-formatted 060121'!$A:AS,(AV$3+2),FALSE)))</f>
        <v>2</v>
      </c>
      <c r="AW234" s="95">
        <f>IF($C234 = "neg", (($D234+1) - VLOOKUP($B234,'Results-formatted 060121'!$A:AT,(AW$3+2),FALSE)), IF($C234 = "pos-neg", (3+VLOOKUP($B234,'Results-formatted 060121'!$A:AT,(AW$3+2),FALSE)), VLOOKUP($B234,'Results-formatted 060121'!$A:AT,(AW$3+2),FALSE)))</f>
        <v>2</v>
      </c>
      <c r="AX234" s="95">
        <f>IF($C234 = "neg", (($D234+1) - VLOOKUP($B234,'Results-formatted 060121'!$A:AU,(AX$3+2),FALSE)), IF($C234 = "pos-neg", (3+VLOOKUP($B234,'Results-formatted 060121'!$A:AU,(AX$3+2),FALSE)), VLOOKUP($B234,'Results-formatted 060121'!$A:AU,(AX$3+2),FALSE)))</f>
        <v>1</v>
      </c>
      <c r="AY234" s="95">
        <f>IF($C234 = "neg", (($D234+1) - VLOOKUP($B234,'Results-formatted 060121'!$A:AV,(AY$3+2),FALSE)), IF($C234 = "pos-neg", (3+VLOOKUP($B234,'Results-formatted 060121'!$A:AV,(AY$3+2),FALSE)), VLOOKUP($B234,'Results-formatted 060121'!$A:AV,(AY$3+2),FALSE)))</f>
        <v>4</v>
      </c>
      <c r="AZ234" s="95">
        <f>IF($C234 = "neg", (($D234+1) - VLOOKUP($B234,'Results-formatted 060121'!$A:AW,(AZ$3+2),FALSE)), IF($C234 = "pos-neg", (3+VLOOKUP($B234,'Results-formatted 060121'!$A:AW,(AZ$3+2),FALSE)), VLOOKUP($B234,'Results-formatted 060121'!$A:AW,(AZ$3+2),FALSE)))</f>
        <v>4</v>
      </c>
      <c r="BA234" s="95">
        <f>IF($C234 = "neg", (($D234+1) - VLOOKUP($B234,'Results-formatted 060121'!$A:AX,(BA$3+2),FALSE)), IF($C234 = "pos-neg", (3+VLOOKUP($B234,'Results-formatted 060121'!$A:AX,(BA$3+2),FALSE)), VLOOKUP($B234,'Results-formatted 060121'!$A:AX,(BA$3+2),FALSE)))</f>
        <v>4</v>
      </c>
      <c r="BB234" s="95">
        <f>IF($C234 = "neg", (($D234+1) - VLOOKUP($B234,'Results-formatted 060121'!$A:AY,(BB$3+2),FALSE)), IF($C234 = "pos-neg", (3+VLOOKUP($B234,'Results-formatted 060121'!$A:AY,(BB$3+2),FALSE)), VLOOKUP($B234,'Results-formatted 060121'!$A:AY,(BB$3+2),FALSE)))</f>
        <v>4</v>
      </c>
      <c r="BC234" s="95">
        <f>IF($C234 = "neg", (($D234+1) - VLOOKUP($B234,'Results-formatted 060121'!$A:AZ,(BC$3+2),FALSE)), IF($C234 = "pos-neg", (3+VLOOKUP($B234,'Results-formatted 060121'!$A:AZ,(BC$3+2),FALSE)), VLOOKUP($B234,'Results-formatted 060121'!$A:AZ,(BC$3+2),FALSE)))</f>
        <v>3</v>
      </c>
      <c r="BD234" s="95">
        <f>IF($C234 = "neg", (($D234+1) - VLOOKUP($B234,'Results-formatted 060121'!$A:BA,(BD$3+2),FALSE)), IF($C234 = "pos-neg", (3+VLOOKUP($B234,'Results-formatted 060121'!$A:BA,(BD$3+2),FALSE)), VLOOKUP($B234,'Results-formatted 060121'!$A:BA,(BD$3+2),FALSE)))</f>
        <v>4</v>
      </c>
      <c r="BE234" s="95">
        <f>IF($C234 = "neg", (($D234+1) - VLOOKUP($B234,'Results-formatted 060121'!$A:BB,(BE$3+2),FALSE)), IF($C234 = "pos-neg", (3+VLOOKUP($B234,'Results-formatted 060121'!$A:BB,(BE$3+2),FALSE)), VLOOKUP($B234,'Results-formatted 060121'!$A:BB,(BE$3+2),FALSE)))</f>
        <v>4</v>
      </c>
      <c r="BF234" s="95">
        <f>IF($C234 = "neg", (($D234+1) - VLOOKUP($B234,'Results-formatted 060121'!$A:BC,(BF$3+2),FALSE)), IF($C234 = "pos-neg", (3+VLOOKUP($B234,'Results-formatted 060121'!$A:BC,(BF$3+2),FALSE)), VLOOKUP($B234,'Results-formatted 060121'!$A:BC,(BF$3+2),FALSE)))</f>
        <v>4</v>
      </c>
      <c r="BG234" s="95">
        <f>IF($C234 = "neg", (($D234+1) - VLOOKUP($B234,'Results-formatted 060121'!$A:BD,(BG$3+2),FALSE)), IF($C234 = "pos-neg", (3+VLOOKUP($B234,'Results-formatted 060121'!$A:BD,(BG$3+2),FALSE)), VLOOKUP($B234,'Results-formatted 060121'!$A:BD,(BG$3+2),FALSE)))</f>
        <v>3</v>
      </c>
      <c r="BH234" s="95">
        <f>IF($C234 = "neg", (($D234+1) - VLOOKUP($B234,'Results-formatted 060121'!$A:BE,(BH$3+2),FALSE)), IF($C234 = "pos-neg", (3+VLOOKUP($B234,'Results-formatted 060121'!$A:BE,(BH$3+2),FALSE)), VLOOKUP($B234,'Results-formatted 060121'!$A:BE,(BH$3+2),FALSE)))</f>
        <v>4</v>
      </c>
      <c r="BI234" s="95">
        <f>IF($C234 = "neg", (($D234+1) - VLOOKUP($B234,'Results-formatted 060121'!$A:BF,(BI$3+2),FALSE)), IF($C234 = "pos-neg", (3+VLOOKUP($B234,'Results-formatted 060121'!$A:BF,(BI$3+2),FALSE)), VLOOKUP($B234,'Results-formatted 060121'!$A:BF,(BI$3+2),FALSE)))</f>
        <v>4</v>
      </c>
      <c r="BJ234" s="95">
        <f>IF($C234 = "neg", (($D234+1) - VLOOKUP($B234,'Results-formatted 060121'!$A:BG,(BJ$3+2),FALSE)), IF($C234 = "pos-neg", (3+VLOOKUP($B234,'Results-formatted 060121'!$A:BG,(BJ$3+2),FALSE)), VLOOKUP($B234,'Results-formatted 060121'!$A:BG,(BJ$3+2),FALSE)))</f>
        <v>2</v>
      </c>
      <c r="BK234" s="95">
        <f>IF($C234 = "neg", (($D234+1) - VLOOKUP($B234,'Results-formatted 060121'!$A:BH,(BK$3+2),FALSE)), IF($C234 = "pos-neg", (3+VLOOKUP($B234,'Results-formatted 060121'!$A:BH,(BK$3+2),FALSE)), VLOOKUP($B234,'Results-formatted 060121'!$A:BH,(BK$3+2),FALSE)))</f>
        <v>4</v>
      </c>
      <c r="BL234" s="95">
        <f>IF($C234 = "neg", (($D234+1) - VLOOKUP($B234,'Results-formatted 060121'!$A:BI,(BL$3+2),FALSE)), IF($C234 = "pos-neg", (3+VLOOKUP($B234,'Results-formatted 060121'!$A:BI,(BL$3+2),FALSE)), VLOOKUP($B234,'Results-formatted 060121'!$A:BI,(BL$3+2),FALSE)))</f>
        <v>4</v>
      </c>
      <c r="BM234" s="95">
        <f>IF($C234 = "neg", (($D234+1) - VLOOKUP($B234,'Results-formatted 060121'!$A:BJ,(BM$3+2),FALSE)), IF($C234 = "pos-neg", (3+VLOOKUP($B234,'Results-formatted 060121'!$A:BJ,(BM$3+2),FALSE)), VLOOKUP($B234,'Results-formatted 060121'!$A:BJ,(BM$3+2),FALSE)))</f>
        <v>4</v>
      </c>
      <c r="BN234" s="95"/>
      <c r="BO234" s="95"/>
      <c r="BP234" s="95"/>
      <c r="BQ234" s="95"/>
      <c r="BR234" s="95"/>
      <c r="BS234" s="95"/>
      <c r="BT234" s="95"/>
      <c r="BU234" s="95"/>
      <c r="BV234" s="95"/>
      <c r="BW234" s="95"/>
      <c r="BX234" s="95"/>
      <c r="BY234" s="95"/>
      <c r="BZ234" s="95"/>
      <c r="CA234" s="95"/>
      <c r="CB234" s="95"/>
      <c r="CC234" s="95"/>
      <c r="CD234" s="98"/>
      <c r="CE234" s="25">
        <f t="shared" si="349"/>
        <v>3.5</v>
      </c>
      <c r="CF234" s="25">
        <f t="shared" si="350"/>
        <v>0.91132237686576711</v>
      </c>
    </row>
    <row r="235" spans="2:84" ht="56" x14ac:dyDescent="0.15">
      <c r="B235" s="84" t="s">
        <v>541</v>
      </c>
      <c r="C235" s="86" t="s">
        <v>224</v>
      </c>
      <c r="D235" s="2">
        <v>5</v>
      </c>
      <c r="E235" s="15" t="s">
        <v>1020</v>
      </c>
      <c r="F235" s="95">
        <f>IF($C235 = "neg", (($D235+1) - VLOOKUP($B235,'Results-formatted 060121'!$A:$AJ,(F$3+2),FALSE)), IF($C235 = "pos-neg", (3+VLOOKUP($B235,'Results-formatted 060121'!$A:$AJ,(F$3+2),FALSE)), VLOOKUP($B235,'Results-formatted 060121'!$A:$AJ,(F$3+2),FALSE)))</f>
        <v>3</v>
      </c>
      <c r="G235" s="95">
        <f>IF($C235 = "neg", (($D235+1) - VLOOKUP($B235,'Results-formatted 060121'!$A:$AJ,(G$3+2),FALSE)), IF($C235 = "pos-neg", (3+VLOOKUP($B235,'Results-formatted 060121'!$A:$AJ,(G$3+2),FALSE)), VLOOKUP($B235,'Results-formatted 060121'!$A:$AJ,(G$3+2),FALSE)))</f>
        <v>4</v>
      </c>
      <c r="H235" s="95">
        <f>IF($C235 = "neg", (($D235+1) - VLOOKUP($B235,'Results-formatted 060121'!$A:$AJ,(H$3+2),FALSE)), IF($C235 = "pos-neg", (3+VLOOKUP($B235,'Results-formatted 060121'!$A:$AJ,(H$3+2),FALSE)), VLOOKUP($B235,'Results-formatted 060121'!$A:$AJ,(H$3+2),FALSE)))</f>
        <v>4</v>
      </c>
      <c r="I235" s="95">
        <f>IF($C235 = "neg", (($D235+1) - VLOOKUP($B235,'Results-formatted 060121'!$A:$AJ,(I$3+2),FALSE)), IF($C235 = "pos-neg", (3+VLOOKUP($B235,'Results-formatted 060121'!$A:$AJ,(I$3+2),FALSE)), VLOOKUP($B235,'Results-formatted 060121'!$A:$AJ,(I$3+2),FALSE)))</f>
        <v>3</v>
      </c>
      <c r="J235" s="95">
        <f>IF($C235 = "neg", (($D235+1) - VLOOKUP($B235,'Results-formatted 060121'!$A:$AJ,(J$3+2),FALSE)), IF($C235 = "pos-neg", (3+VLOOKUP($B235,'Results-formatted 060121'!$A:$AJ,(J$3+2),FALSE)), VLOOKUP($B235,'Results-formatted 060121'!$A:$AJ,(J$3+2),FALSE)))</f>
        <v>3</v>
      </c>
      <c r="K235" s="95">
        <f>IF($C235 = "neg", (($D235+1) - VLOOKUP($B235,'Results-formatted 060121'!$A:$AJ,(K$3+2),FALSE)), IF($C235 = "pos-neg", (3+VLOOKUP($B235,'Results-formatted 060121'!$A:$AJ,(K$3+2),FALSE)), VLOOKUP($B235,'Results-formatted 060121'!$A:$AJ,(K$3+2),FALSE)))</f>
        <v>5</v>
      </c>
      <c r="L235" s="95">
        <f>IF($C235 = "neg", (($D235+1) - VLOOKUP($B235,'Results-formatted 060121'!$A:$AJ,(L$3+2),FALSE)), IF($C235 = "pos-neg", (3+VLOOKUP($B235,'Results-formatted 060121'!$A:$AJ,(L$3+2),FALSE)), VLOOKUP($B235,'Results-formatted 060121'!$A:$AJ,(L$3+2),FALSE)))</f>
        <v>4</v>
      </c>
      <c r="M235" s="95">
        <f>IF($C235 = "neg", (($D235+1) - VLOOKUP($B235,'Results-formatted 060121'!$A:$AJ,(M$3+2),FALSE)), IF($C235 = "pos-neg", (3+VLOOKUP($B235,'Results-formatted 060121'!$A:$AJ,(M$3+2),FALSE)), VLOOKUP($B235,'Results-formatted 060121'!$A:$AJ,(M$3+2),FALSE)))</f>
        <v>3</v>
      </c>
      <c r="N235" s="95">
        <f>IF($C235 = "neg", (($D235+1) - VLOOKUP($B235,'Results-formatted 060121'!$A:$AJ,(N$3+2),FALSE)), IF($C235 = "pos-neg", (3+VLOOKUP($B235,'Results-formatted 060121'!$A:$AJ,(N$3+2),FALSE)), VLOOKUP($B235,'Results-formatted 060121'!$A:$AJ,(N$3+2),FALSE)))</f>
        <v>4</v>
      </c>
      <c r="O235" s="95">
        <f>IF($C235 = "neg", (($D235+1) - VLOOKUP($B235,'Results-formatted 060121'!$A:$AJ,(O$3+2),FALSE)), IF($C235 = "pos-neg", (3+VLOOKUP($B235,'Results-formatted 060121'!$A:$AJ,(O$3+2),FALSE)), VLOOKUP($B235,'Results-formatted 060121'!$A:$AJ,(O$3+2),FALSE)))</f>
        <v>5</v>
      </c>
      <c r="P235" s="95">
        <f>IF($C235 = "neg", (($D235+1) - VLOOKUP($B235,'Results-formatted 060121'!$A:$AJ,(P$3+2),FALSE)), IF($C235 = "pos-neg", (3+VLOOKUP($B235,'Results-formatted 060121'!$A:$AJ,(P$3+2),FALSE)), VLOOKUP($B235,'Results-formatted 060121'!$A:$AJ,(P$3+2),FALSE)))</f>
        <v>4</v>
      </c>
      <c r="Q235" s="95">
        <f>IF($C235 = "neg", (($D235+1) - VLOOKUP($B235,'Results-formatted 060121'!$A:$AJ,(Q$3+2),FALSE)), IF($C235 = "pos-neg", (3+VLOOKUP($B235,'Results-formatted 060121'!$A:$AJ,(Q$3+2),FALSE)), VLOOKUP($B235,'Results-formatted 060121'!$A:$AJ,(Q$3+2),FALSE)))</f>
        <v>5</v>
      </c>
      <c r="R235" s="95">
        <f>IF($C235 = "neg", (($D235+1) - VLOOKUP($B235,'Results-formatted 060121'!$A:$AJ,(R$3+2),FALSE)), IF($C235 = "pos-neg", (3+VLOOKUP($B235,'Results-formatted 060121'!$A:$AJ,(R$3+2),FALSE)), VLOOKUP($B235,'Results-formatted 060121'!$A:$AJ,(R$3+2),FALSE)))</f>
        <v>5</v>
      </c>
      <c r="S235" s="95">
        <f>IF($C235 = "neg", (($D235+1) - VLOOKUP($B235,'Results-formatted 060121'!$A:$AJ,(S$3+2),FALSE)), IF($C235 = "pos-neg", (3+VLOOKUP($B235,'Results-formatted 060121'!$A:$AJ,(S$3+2),FALSE)), VLOOKUP($B235,'Results-formatted 060121'!$A:$AJ,(S$3+2),FALSE)))</f>
        <v>3</v>
      </c>
      <c r="T235" s="95">
        <f>IF($C235 = "neg", (($D235+1) - VLOOKUP($B235,'Results-formatted 060121'!$A:$AJ,(T$3+2),FALSE)), IF($C235 = "pos-neg", (3+VLOOKUP($B235,'Results-formatted 060121'!$A:$AJ,(T$3+2),FALSE)), VLOOKUP($B235,'Results-formatted 060121'!$A:$AJ,(T$3+2),FALSE)))</f>
        <v>5</v>
      </c>
      <c r="U235" s="95">
        <f>IF($C235 = "neg", (($D235+1) - VLOOKUP($B235,'Results-formatted 060121'!$A:$AJ,(U$3+2),FALSE)), IF($C235 = "pos-neg", (3+VLOOKUP($B235,'Results-formatted 060121'!$A:$AJ,(U$3+2),FALSE)), VLOOKUP($B235,'Results-formatted 060121'!$A:$AJ,(U$3+2),FALSE)))</f>
        <v>5</v>
      </c>
      <c r="V235" s="95">
        <f>IF($C235 = "neg", (($D235+1) - VLOOKUP($B235,'Results-formatted 060121'!$A:$AJ,(V$3+2),FALSE)), IF($C235 = "pos-neg", (3+VLOOKUP($B235,'Results-formatted 060121'!$A:$AJ,(V$3+2),FALSE)), VLOOKUP($B235,'Results-formatted 060121'!$A:$AJ,(V$3+2),FALSE)))</f>
        <v>3</v>
      </c>
      <c r="W235" s="95">
        <f>IF($C235 = "neg", (($D235+1) - VLOOKUP($B235,'Results-formatted 060121'!$A:$AJ,(W$3+2),FALSE)), IF($C235 = "pos-neg", (3+VLOOKUP($B235,'Results-formatted 060121'!$A:$AJ,(W$3+2),FALSE)), VLOOKUP($B235,'Results-formatted 060121'!$A:$AJ,(W$3+2),FALSE)))</f>
        <v>3</v>
      </c>
      <c r="X235" s="95">
        <f>IF($C235 = "neg", (($D235+1) - VLOOKUP($B235,'Results-formatted 060121'!$A:$AJ,(X$3+2),FALSE)), IF($C235 = "pos-neg", (3+VLOOKUP($B235,'Results-formatted 060121'!$A:$AJ,(X$3+2),FALSE)), VLOOKUP($B235,'Results-formatted 060121'!$A:$AJ,(X$3+2),FALSE)))</f>
        <v>3</v>
      </c>
      <c r="Y235" s="95">
        <f>IF($C235 = "neg", (($D235+1) - VLOOKUP($B235,'Results-formatted 060121'!$A:$AJ,(Y$3+2),FALSE)), IF($C235 = "pos-neg", (3+VLOOKUP($B235,'Results-formatted 060121'!$A:$AJ,(Y$3+2),FALSE)), VLOOKUP($B235,'Results-formatted 060121'!$A:$AJ,(Y$3+2),FALSE)))</f>
        <v>5</v>
      </c>
      <c r="Z235" s="95">
        <f>IF($C235 = "neg", (($D235+1) - VLOOKUP($B235,'Results-formatted 060121'!$A:$AJ,(Z$3+2),FALSE)), IF($C235 = "pos-neg", (3+VLOOKUP($B235,'Results-formatted 060121'!$A:$AJ,(Z$3+2),FALSE)), VLOOKUP($B235,'Results-formatted 060121'!$A:$AJ,(Z$3+2),FALSE)))</f>
        <v>3</v>
      </c>
      <c r="AA235" s="95">
        <f>IF($C235 = "neg", (($D235+1) - VLOOKUP($B235,'Results-formatted 060121'!$A:$AJ,(AA$3+2),FALSE)), IF($C235 = "pos-neg", (3+VLOOKUP($B235,'Results-formatted 060121'!$A:$AJ,(AA$3+2),FALSE)), VLOOKUP($B235,'Results-formatted 060121'!$A:$AJ,(AA$3+2),FALSE)))</f>
        <v>4</v>
      </c>
      <c r="AB235" s="95">
        <f>IF($C235 = "neg", (($D235+1) - VLOOKUP($B235,'Results-formatted 060121'!$A:$AJ,(AB$3+2),FALSE)), IF($C235 = "pos-neg", (3+VLOOKUP($B235,'Results-formatted 060121'!$A:$AJ,(AB$3+2),FALSE)), VLOOKUP($B235,'Results-formatted 060121'!$A:$AJ,(AB$3+2),FALSE)))</f>
        <v>4</v>
      </c>
      <c r="AC235" s="95">
        <f>IF($C235 = "neg", (($D235+1) - VLOOKUP($B235,'Results-formatted 060121'!$A:$AJ,(AC$3+2),FALSE)), IF($C235 = "pos-neg", (3+VLOOKUP($B235,'Results-formatted 060121'!$A:$AJ,(AC$3+2),FALSE)), VLOOKUP($B235,'Results-formatted 060121'!$A:$AJ,(AC$3+2),FALSE)))</f>
        <v>3</v>
      </c>
      <c r="AD235" s="95">
        <f>IF($C235 = "neg", (($D235+1) - VLOOKUP($B235,'Results-formatted 060121'!$A:$AJ,(AD$3+2),FALSE)), IF($C235 = "pos-neg", (3+VLOOKUP($B235,'Results-formatted 060121'!$A:$AJ,(AD$3+2),FALSE)), VLOOKUP($B235,'Results-formatted 060121'!$A:$AJ,(AD$3+2),FALSE)))</f>
        <v>4</v>
      </c>
      <c r="AE235" s="95">
        <f>IF($C235 = "neg", (($D235+1) - VLOOKUP($B235,'Results-formatted 060121'!$A:$AJ,(AE$3+2),FALSE)), IF($C235 = "pos-neg", (3+VLOOKUP($B235,'Results-formatted 060121'!$A:$AJ,(AE$3+2),FALSE)), VLOOKUP($B235,'Results-formatted 060121'!$A:$AJ,(AE$3+2),FALSE)))</f>
        <v>4</v>
      </c>
      <c r="AF235" s="95">
        <f>IF($C235 = "neg", (($D235+1) - VLOOKUP($B235,'Results-formatted 060121'!$A:$AJ,(AF$3+2),FALSE)), IF($C235 = "pos-neg", (3+VLOOKUP($B235,'Results-formatted 060121'!$A:$AJ,(AF$3+2),FALSE)), VLOOKUP($B235,'Results-formatted 060121'!$A:$AJ,(AF$3+2),FALSE)))</f>
        <v>4</v>
      </c>
      <c r="AG235" s="95">
        <f>IF($C235 = "neg", (($D235+1) - VLOOKUP($B235,'Results-formatted 060121'!$A:$AJ,(AG$3+2),FALSE)), IF($C235 = "pos-neg", (3+VLOOKUP($B235,'Results-formatted 060121'!$A:$AJ,(AG$3+2),FALSE)), VLOOKUP($B235,'Results-formatted 060121'!$A:$AJ,(AG$3+2),FALSE)))</f>
        <v>4</v>
      </c>
      <c r="AH235" s="95">
        <f>IF($C235 = "neg", (($D235+1) - VLOOKUP($B235,'Results-formatted 060121'!$A:$AJ,(AH$3+2),FALSE)), IF($C235 = "pos-neg", (3+VLOOKUP($B235,'Results-formatted 060121'!$A:$AJ,(AH$3+2),FALSE)), VLOOKUP($B235,'Results-formatted 060121'!$A:$AJ,(AH$3+2),FALSE)))</f>
        <v>3</v>
      </c>
      <c r="AI235" s="95">
        <f>IF($C235 = "neg", (($D235+1) - VLOOKUP($B235,'Results-formatted 060121'!$A:$AJ,(AI$3+2),FALSE)), IF($C235 = "pos-neg", (3+VLOOKUP($B235,'Results-formatted 060121'!$A:$AJ,(AI$3+2),FALSE)), VLOOKUP($B235,'Results-formatted 060121'!$A:$AJ,(AI$3+2),FALSE)))</f>
        <v>4</v>
      </c>
      <c r="AJ235" s="95">
        <f>IF($C235 = "neg", (($D235+1) - VLOOKUP($B235,'Results-formatted 060121'!$A:$AJ,(AJ$3+2),FALSE)), IF($C235 = "pos-neg", (3+VLOOKUP($B235,'Results-formatted 060121'!$A:$AJ,(AJ$3+2),FALSE)), VLOOKUP($B235,'Results-formatted 060121'!$A:$AJ,(AJ$3+2),FALSE)))</f>
        <v>5</v>
      </c>
      <c r="AK235" s="95">
        <f>IF($C235 = "neg", (($D235+1) - VLOOKUP($B235,'Results-formatted 060121'!$A:$AJ,(AK$3+2),FALSE)), IF($C235 = "pos-neg", (3+VLOOKUP($B235,'Results-formatted 060121'!$A:$AJ,(AK$3+2),FALSE)), VLOOKUP($B235,'Results-formatted 060121'!$A:$AJ,(AK$3+2),FALSE)))</f>
        <v>4</v>
      </c>
      <c r="AL235" s="95">
        <f>IF($C235 = "neg", (($D235+1) - VLOOKUP($B235,'Results-formatted 060121'!$A:$AJ,(AL$3+2),FALSE)), IF($C235 = "pos-neg", (3+VLOOKUP($B235,'Results-formatted 060121'!$A:$AJ,(AL$3+2),FALSE)), VLOOKUP($B235,'Results-formatted 060121'!$A:$AJ,(AL$3+2),FALSE)))</f>
        <v>4</v>
      </c>
      <c r="AM235" s="95">
        <f>IF($C235 = "neg", (($D235+1) - VLOOKUP($B235,'Results-formatted 060121'!$A:AJ,(AM$3+2),FALSE)), IF($C235 = "pos-neg", (3+VLOOKUP($B235,'Results-formatted 060121'!$A:AJ,(AM$3+2),FALSE)), VLOOKUP($B235,'Results-formatted 060121'!$A:AJ,(AM$3+2),FALSE)))</f>
        <v>5</v>
      </c>
      <c r="AN235" s="95">
        <f>IF($C235 = "neg", (($D235+1) - VLOOKUP($B235,'Results-formatted 060121'!$A:AK,(AN$3+2),FALSE)), IF($C235 = "pos-neg", (3+VLOOKUP($B235,'Results-formatted 060121'!$A:AK,(AN$3+2),FALSE)), VLOOKUP($B235,'Results-formatted 060121'!$A:AK,(AN$3+2),FALSE)))</f>
        <v>4</v>
      </c>
      <c r="AO235" s="95">
        <f>IF($C235 = "neg", (($D235+1) - VLOOKUP($B235,'Results-formatted 060121'!$A:AL,(AO$3+2),FALSE)), IF($C235 = "pos-neg", (3+VLOOKUP($B235,'Results-formatted 060121'!$A:AL,(AO$3+2),FALSE)), VLOOKUP($B235,'Results-formatted 060121'!$A:AL,(AO$3+2),FALSE)))</f>
        <v>4</v>
      </c>
      <c r="AP235" s="95">
        <f>IF($C235 = "neg", (($D235+1) - VLOOKUP($B235,'Results-formatted 060121'!$A:AM,(AP$3+2),FALSE)), IF($C235 = "pos-neg", (3+VLOOKUP($B235,'Results-formatted 060121'!$A:AM,(AP$3+2),FALSE)), VLOOKUP($B235,'Results-formatted 060121'!$A:AM,(AP$3+2),FALSE)))</f>
        <v>4</v>
      </c>
      <c r="AQ235" s="95">
        <f>IF($C235 = "neg", (($D235+1) - VLOOKUP($B235,'Results-formatted 060121'!$A:AN,(AQ$3+2),FALSE)), IF($C235 = "pos-neg", (3+VLOOKUP($B235,'Results-formatted 060121'!$A:AN,(AQ$3+2),FALSE)), VLOOKUP($B235,'Results-formatted 060121'!$A:AN,(AQ$3+2),FALSE)))</f>
        <v>4</v>
      </c>
      <c r="AR235" s="95">
        <f>IF($C235 = "neg", (($D235+1) - VLOOKUP($B235,'Results-formatted 060121'!$A:AO,(AR$3+2),FALSE)), IF($C235 = "pos-neg", (3+VLOOKUP($B235,'Results-formatted 060121'!$A:AO,(AR$3+2),FALSE)), VLOOKUP($B235,'Results-formatted 060121'!$A:AO,(AR$3+2),FALSE)))</f>
        <v>5</v>
      </c>
      <c r="AS235" s="95">
        <f>IF($C235 = "neg", (($D235+1) - VLOOKUP($B235,'Results-formatted 060121'!$A:AP,(AS$3+2),FALSE)), IF($C235 = "pos-neg", (3+VLOOKUP($B235,'Results-formatted 060121'!$A:AP,(AS$3+2),FALSE)), VLOOKUP($B235,'Results-formatted 060121'!$A:AP,(AS$3+2),FALSE)))</f>
        <v>4</v>
      </c>
      <c r="AT235" s="95">
        <f>IF($C235 = "neg", (($D235+1) - VLOOKUP($B235,'Results-formatted 060121'!$A:AQ,(AT$3+2),FALSE)), IF($C235 = "pos-neg", (3+VLOOKUP($B235,'Results-formatted 060121'!$A:AQ,(AT$3+2),FALSE)), VLOOKUP($B235,'Results-formatted 060121'!$A:AQ,(AT$3+2),FALSE)))</f>
        <v>5</v>
      </c>
      <c r="AU235" s="95">
        <f>IF($C235 = "neg", (($D235+1) - VLOOKUP($B235,'Results-formatted 060121'!$A:AR,(AU$3+2),FALSE)), IF($C235 = "pos-neg", (3+VLOOKUP($B235,'Results-formatted 060121'!$A:AR,(AU$3+2),FALSE)), VLOOKUP($B235,'Results-formatted 060121'!$A:AR,(AU$3+2),FALSE)))</f>
        <v>5</v>
      </c>
      <c r="AV235" s="95">
        <f>IF($C235 = "neg", (($D235+1) - VLOOKUP($B235,'Results-formatted 060121'!$A:AS,(AV$3+2),FALSE)), IF($C235 = "pos-neg", (3+VLOOKUP($B235,'Results-formatted 060121'!$A:AS,(AV$3+2),FALSE)), VLOOKUP($B235,'Results-formatted 060121'!$A:AS,(AV$3+2),FALSE)))</f>
        <v>3</v>
      </c>
      <c r="AW235" s="95">
        <f>IF($C235 = "neg", (($D235+1) - VLOOKUP($B235,'Results-formatted 060121'!$A:AT,(AW$3+2),FALSE)), IF($C235 = "pos-neg", (3+VLOOKUP($B235,'Results-formatted 060121'!$A:AT,(AW$3+2),FALSE)), VLOOKUP($B235,'Results-formatted 060121'!$A:AT,(AW$3+2),FALSE)))</f>
        <v>2</v>
      </c>
      <c r="AX235" s="95">
        <f>IF($C235 = "neg", (($D235+1) - VLOOKUP($B235,'Results-formatted 060121'!$A:AU,(AX$3+2),FALSE)), IF($C235 = "pos-neg", (3+VLOOKUP($B235,'Results-formatted 060121'!$A:AU,(AX$3+2),FALSE)), VLOOKUP($B235,'Results-formatted 060121'!$A:AU,(AX$3+2),FALSE)))</f>
        <v>1</v>
      </c>
      <c r="AY235" s="95">
        <f>IF($C235 = "neg", (($D235+1) - VLOOKUP($B235,'Results-formatted 060121'!$A:AV,(AY$3+2),FALSE)), IF($C235 = "pos-neg", (3+VLOOKUP($B235,'Results-formatted 060121'!$A:AV,(AY$3+2),FALSE)), VLOOKUP($B235,'Results-formatted 060121'!$A:AV,(AY$3+2),FALSE)))</f>
        <v>4</v>
      </c>
      <c r="AZ235" s="95">
        <f>IF($C235 = "neg", (($D235+1) - VLOOKUP($B235,'Results-formatted 060121'!$A:AW,(AZ$3+2),FALSE)), IF($C235 = "pos-neg", (3+VLOOKUP($B235,'Results-formatted 060121'!$A:AW,(AZ$3+2),FALSE)), VLOOKUP($B235,'Results-formatted 060121'!$A:AW,(AZ$3+2),FALSE)))</f>
        <v>5</v>
      </c>
      <c r="BA235" s="95">
        <f>IF($C235 = "neg", (($D235+1) - VLOOKUP($B235,'Results-formatted 060121'!$A:AX,(BA$3+2),FALSE)), IF($C235 = "pos-neg", (3+VLOOKUP($B235,'Results-formatted 060121'!$A:AX,(BA$3+2),FALSE)), VLOOKUP($B235,'Results-formatted 060121'!$A:AX,(BA$3+2),FALSE)))</f>
        <v>4</v>
      </c>
      <c r="BB235" s="95">
        <f>IF($C235 = "neg", (($D235+1) - VLOOKUP($B235,'Results-formatted 060121'!$A:AY,(BB$3+2),FALSE)), IF($C235 = "pos-neg", (3+VLOOKUP($B235,'Results-formatted 060121'!$A:AY,(BB$3+2),FALSE)), VLOOKUP($B235,'Results-formatted 060121'!$A:AY,(BB$3+2),FALSE)))</f>
        <v>5</v>
      </c>
      <c r="BC235" s="95">
        <f>IF($C235 = "neg", (($D235+1) - VLOOKUP($B235,'Results-formatted 060121'!$A:AZ,(BC$3+2),FALSE)), IF($C235 = "pos-neg", (3+VLOOKUP($B235,'Results-formatted 060121'!$A:AZ,(BC$3+2),FALSE)), VLOOKUP($B235,'Results-formatted 060121'!$A:AZ,(BC$3+2),FALSE)))</f>
        <v>3</v>
      </c>
      <c r="BD235" s="95">
        <f>IF($C235 = "neg", (($D235+1) - VLOOKUP($B235,'Results-formatted 060121'!$A:BA,(BD$3+2),FALSE)), IF($C235 = "pos-neg", (3+VLOOKUP($B235,'Results-formatted 060121'!$A:BA,(BD$3+2),FALSE)), VLOOKUP($B235,'Results-formatted 060121'!$A:BA,(BD$3+2),FALSE)))</f>
        <v>3</v>
      </c>
      <c r="BE235" s="95">
        <f>IF($C235 = "neg", (($D235+1) - VLOOKUP($B235,'Results-formatted 060121'!$A:BB,(BE$3+2),FALSE)), IF($C235 = "pos-neg", (3+VLOOKUP($B235,'Results-formatted 060121'!$A:BB,(BE$3+2),FALSE)), VLOOKUP($B235,'Results-formatted 060121'!$A:BB,(BE$3+2),FALSE)))</f>
        <v>4</v>
      </c>
      <c r="BF235" s="95">
        <f>IF($C235 = "neg", (($D235+1) - VLOOKUP($B235,'Results-formatted 060121'!$A:BC,(BF$3+2),FALSE)), IF($C235 = "pos-neg", (3+VLOOKUP($B235,'Results-formatted 060121'!$A:BC,(BF$3+2),FALSE)), VLOOKUP($B235,'Results-formatted 060121'!$A:BC,(BF$3+2),FALSE)))</f>
        <v>4</v>
      </c>
      <c r="BG235" s="95">
        <f>IF($C235 = "neg", (($D235+1) - VLOOKUP($B235,'Results-formatted 060121'!$A:BD,(BG$3+2),FALSE)), IF($C235 = "pos-neg", (3+VLOOKUP($B235,'Results-formatted 060121'!$A:BD,(BG$3+2),FALSE)), VLOOKUP($B235,'Results-formatted 060121'!$A:BD,(BG$3+2),FALSE)))</f>
        <v>3</v>
      </c>
      <c r="BH235" s="95">
        <f>IF($C235 = "neg", (($D235+1) - VLOOKUP($B235,'Results-formatted 060121'!$A:BE,(BH$3+2),FALSE)), IF($C235 = "pos-neg", (3+VLOOKUP($B235,'Results-formatted 060121'!$A:BE,(BH$3+2),FALSE)), VLOOKUP($B235,'Results-formatted 060121'!$A:BE,(BH$3+2),FALSE)))</f>
        <v>3</v>
      </c>
      <c r="BI235" s="95">
        <f>IF($C235 = "neg", (($D235+1) - VLOOKUP($B235,'Results-formatted 060121'!$A:BF,(BI$3+2),FALSE)), IF($C235 = "pos-neg", (3+VLOOKUP($B235,'Results-formatted 060121'!$A:BF,(BI$3+2),FALSE)), VLOOKUP($B235,'Results-formatted 060121'!$A:BF,(BI$3+2),FALSE)))</f>
        <v>5</v>
      </c>
      <c r="BJ235" s="95">
        <f>IF($C235 = "neg", (($D235+1) - VLOOKUP($B235,'Results-formatted 060121'!$A:BG,(BJ$3+2),FALSE)), IF($C235 = "pos-neg", (3+VLOOKUP($B235,'Results-formatted 060121'!$A:BG,(BJ$3+2),FALSE)), VLOOKUP($B235,'Results-formatted 060121'!$A:BG,(BJ$3+2),FALSE)))</f>
        <v>4</v>
      </c>
      <c r="BK235" s="95">
        <f>IF($C235 = "neg", (($D235+1) - VLOOKUP($B235,'Results-formatted 060121'!$A:BH,(BK$3+2),FALSE)), IF($C235 = "pos-neg", (3+VLOOKUP($B235,'Results-formatted 060121'!$A:BH,(BK$3+2),FALSE)), VLOOKUP($B235,'Results-formatted 060121'!$A:BH,(BK$3+2),FALSE)))</f>
        <v>3</v>
      </c>
      <c r="BL235" s="95">
        <f>IF($C235 = "neg", (($D235+1) - VLOOKUP($B235,'Results-formatted 060121'!$A:BI,(BL$3+2),FALSE)), IF($C235 = "pos-neg", (3+VLOOKUP($B235,'Results-formatted 060121'!$A:BI,(BL$3+2),FALSE)), VLOOKUP($B235,'Results-formatted 060121'!$A:BI,(BL$3+2),FALSE)))</f>
        <v>3</v>
      </c>
      <c r="BM235" s="95">
        <f>IF($C235 = "neg", (($D235+1) - VLOOKUP($B235,'Results-formatted 060121'!$A:BJ,(BM$3+2),FALSE)), IF($C235 = "pos-neg", (3+VLOOKUP($B235,'Results-formatted 060121'!$A:BJ,(BM$3+2),FALSE)), VLOOKUP($B235,'Results-formatted 060121'!$A:BJ,(BM$3+2),FALSE)))</f>
        <v>4</v>
      </c>
      <c r="BN235" s="95"/>
      <c r="BO235" s="95"/>
      <c r="BP235" s="95"/>
      <c r="BQ235" s="95"/>
      <c r="BR235" s="95"/>
      <c r="BS235" s="95"/>
      <c r="BT235" s="95"/>
      <c r="BU235" s="95"/>
      <c r="BV235" s="95"/>
      <c r="BW235" s="95"/>
      <c r="BX235" s="95"/>
      <c r="BY235" s="95"/>
      <c r="BZ235" s="95"/>
      <c r="CA235" s="95"/>
      <c r="CB235" s="95"/>
      <c r="CC235" s="95"/>
      <c r="CD235" s="98"/>
      <c r="CE235" s="25">
        <f t="shared" si="349"/>
        <v>3.8666666666666667</v>
      </c>
      <c r="CF235" s="25">
        <f t="shared" si="350"/>
        <v>0.87268661093427691</v>
      </c>
    </row>
    <row r="236" spans="2:84" ht="42" x14ac:dyDescent="0.15">
      <c r="B236" s="84" t="s">
        <v>542</v>
      </c>
      <c r="C236" s="86" t="s">
        <v>224</v>
      </c>
      <c r="D236" s="2">
        <v>5</v>
      </c>
      <c r="E236" s="15" t="s">
        <v>1021</v>
      </c>
      <c r="F236" s="95">
        <f>IF($C236 = "neg", (($D236+1) - VLOOKUP($B236,'Results-formatted 060121'!$A:$AJ,(F$3+2),FALSE)), IF($C236 = "pos-neg", (3+VLOOKUP($B236,'Results-formatted 060121'!$A:$AJ,(F$3+2),FALSE)), VLOOKUP($B236,'Results-formatted 060121'!$A:$AJ,(F$3+2),FALSE)))</f>
        <v>3</v>
      </c>
      <c r="G236" s="95">
        <f>IF($C236 = "neg", (($D236+1) - VLOOKUP($B236,'Results-formatted 060121'!$A:$AJ,(G$3+2),FALSE)), IF($C236 = "pos-neg", (3+VLOOKUP($B236,'Results-formatted 060121'!$A:$AJ,(G$3+2),FALSE)), VLOOKUP($B236,'Results-formatted 060121'!$A:$AJ,(G$3+2),FALSE)))</f>
        <v>4</v>
      </c>
      <c r="H236" s="95">
        <f>IF($C236 = "neg", (($D236+1) - VLOOKUP($B236,'Results-formatted 060121'!$A:$AJ,(H$3+2),FALSE)), IF($C236 = "pos-neg", (3+VLOOKUP($B236,'Results-formatted 060121'!$A:$AJ,(H$3+2),FALSE)), VLOOKUP($B236,'Results-formatted 060121'!$A:$AJ,(H$3+2),FALSE)))</f>
        <v>3</v>
      </c>
      <c r="I236" s="95">
        <f>IF($C236 = "neg", (($D236+1) - VLOOKUP($B236,'Results-formatted 060121'!$A:$AJ,(I$3+2),FALSE)), IF($C236 = "pos-neg", (3+VLOOKUP($B236,'Results-formatted 060121'!$A:$AJ,(I$3+2),FALSE)), VLOOKUP($B236,'Results-formatted 060121'!$A:$AJ,(I$3+2),FALSE)))</f>
        <v>3</v>
      </c>
      <c r="J236" s="95">
        <f>IF($C236 = "neg", (($D236+1) - VLOOKUP($B236,'Results-formatted 060121'!$A:$AJ,(J$3+2),FALSE)), IF($C236 = "pos-neg", (3+VLOOKUP($B236,'Results-formatted 060121'!$A:$AJ,(J$3+2),FALSE)), VLOOKUP($B236,'Results-formatted 060121'!$A:$AJ,(J$3+2),FALSE)))</f>
        <v>3</v>
      </c>
      <c r="K236" s="95">
        <f>IF($C236 = "neg", (($D236+1) - VLOOKUP($B236,'Results-formatted 060121'!$A:$AJ,(K$3+2),FALSE)), IF($C236 = "pos-neg", (3+VLOOKUP($B236,'Results-formatted 060121'!$A:$AJ,(K$3+2),FALSE)), VLOOKUP($B236,'Results-formatted 060121'!$A:$AJ,(K$3+2),FALSE)))</f>
        <v>4</v>
      </c>
      <c r="L236" s="95">
        <f>IF($C236 = "neg", (($D236+1) - VLOOKUP($B236,'Results-formatted 060121'!$A:$AJ,(L$3+2),FALSE)), IF($C236 = "pos-neg", (3+VLOOKUP($B236,'Results-formatted 060121'!$A:$AJ,(L$3+2),FALSE)), VLOOKUP($B236,'Results-formatted 060121'!$A:$AJ,(L$3+2),FALSE)))</f>
        <v>4</v>
      </c>
      <c r="M236" s="95">
        <f>IF($C236 = "neg", (($D236+1) - VLOOKUP($B236,'Results-formatted 060121'!$A:$AJ,(M$3+2),FALSE)), IF($C236 = "pos-neg", (3+VLOOKUP($B236,'Results-formatted 060121'!$A:$AJ,(M$3+2),FALSE)), VLOOKUP($B236,'Results-formatted 060121'!$A:$AJ,(M$3+2),FALSE)))</f>
        <v>4</v>
      </c>
      <c r="N236" s="95">
        <f>IF($C236 = "neg", (($D236+1) - VLOOKUP($B236,'Results-formatted 060121'!$A:$AJ,(N$3+2),FALSE)), IF($C236 = "pos-neg", (3+VLOOKUP($B236,'Results-formatted 060121'!$A:$AJ,(N$3+2),FALSE)), VLOOKUP($B236,'Results-formatted 060121'!$A:$AJ,(N$3+2),FALSE)))</f>
        <v>4</v>
      </c>
      <c r="O236" s="95">
        <f>IF($C236 = "neg", (($D236+1) - VLOOKUP($B236,'Results-formatted 060121'!$A:$AJ,(O$3+2),FALSE)), IF($C236 = "pos-neg", (3+VLOOKUP($B236,'Results-formatted 060121'!$A:$AJ,(O$3+2),FALSE)), VLOOKUP($B236,'Results-formatted 060121'!$A:$AJ,(O$3+2),FALSE)))</f>
        <v>5</v>
      </c>
      <c r="P236" s="95">
        <f>IF($C236 = "neg", (($D236+1) - VLOOKUP($B236,'Results-formatted 060121'!$A:$AJ,(P$3+2),FALSE)), IF($C236 = "pos-neg", (3+VLOOKUP($B236,'Results-formatted 060121'!$A:$AJ,(P$3+2),FALSE)), VLOOKUP($B236,'Results-formatted 060121'!$A:$AJ,(P$3+2),FALSE)))</f>
        <v>3</v>
      </c>
      <c r="Q236" s="95">
        <f>IF($C236 = "neg", (($D236+1) - VLOOKUP($B236,'Results-formatted 060121'!$A:$AJ,(Q$3+2),FALSE)), IF($C236 = "pos-neg", (3+VLOOKUP($B236,'Results-formatted 060121'!$A:$AJ,(Q$3+2),FALSE)), VLOOKUP($B236,'Results-formatted 060121'!$A:$AJ,(Q$3+2),FALSE)))</f>
        <v>5</v>
      </c>
      <c r="R236" s="95">
        <f>IF($C236 = "neg", (($D236+1) - VLOOKUP($B236,'Results-formatted 060121'!$A:$AJ,(R$3+2),FALSE)), IF($C236 = "pos-neg", (3+VLOOKUP($B236,'Results-formatted 060121'!$A:$AJ,(R$3+2),FALSE)), VLOOKUP($B236,'Results-formatted 060121'!$A:$AJ,(R$3+2),FALSE)))</f>
        <v>5</v>
      </c>
      <c r="S236" s="95">
        <f>IF($C236 = "neg", (($D236+1) - VLOOKUP($B236,'Results-formatted 060121'!$A:$AJ,(S$3+2),FALSE)), IF($C236 = "pos-neg", (3+VLOOKUP($B236,'Results-formatted 060121'!$A:$AJ,(S$3+2),FALSE)), VLOOKUP($B236,'Results-formatted 060121'!$A:$AJ,(S$3+2),FALSE)))</f>
        <v>3</v>
      </c>
      <c r="T236" s="95">
        <f>IF($C236 = "neg", (($D236+1) - VLOOKUP($B236,'Results-formatted 060121'!$A:$AJ,(T$3+2),FALSE)), IF($C236 = "pos-neg", (3+VLOOKUP($B236,'Results-formatted 060121'!$A:$AJ,(T$3+2),FALSE)), VLOOKUP($B236,'Results-formatted 060121'!$A:$AJ,(T$3+2),FALSE)))</f>
        <v>4</v>
      </c>
      <c r="U236" s="95">
        <f>IF($C236 = "neg", (($D236+1) - VLOOKUP($B236,'Results-formatted 060121'!$A:$AJ,(U$3+2),FALSE)), IF($C236 = "pos-neg", (3+VLOOKUP($B236,'Results-formatted 060121'!$A:$AJ,(U$3+2),FALSE)), VLOOKUP($B236,'Results-formatted 060121'!$A:$AJ,(U$3+2),FALSE)))</f>
        <v>5</v>
      </c>
      <c r="V236" s="95">
        <f>IF($C236 = "neg", (($D236+1) - VLOOKUP($B236,'Results-formatted 060121'!$A:$AJ,(V$3+2),FALSE)), IF($C236 = "pos-neg", (3+VLOOKUP($B236,'Results-formatted 060121'!$A:$AJ,(V$3+2),FALSE)), VLOOKUP($B236,'Results-formatted 060121'!$A:$AJ,(V$3+2),FALSE)))</f>
        <v>4</v>
      </c>
      <c r="W236" s="95">
        <f>IF($C236 = "neg", (($D236+1) - VLOOKUP($B236,'Results-formatted 060121'!$A:$AJ,(W$3+2),FALSE)), IF($C236 = "pos-neg", (3+VLOOKUP($B236,'Results-formatted 060121'!$A:$AJ,(W$3+2),FALSE)), VLOOKUP($B236,'Results-formatted 060121'!$A:$AJ,(W$3+2),FALSE)))</f>
        <v>4</v>
      </c>
      <c r="X236" s="95">
        <f>IF($C236 = "neg", (($D236+1) - VLOOKUP($B236,'Results-formatted 060121'!$A:$AJ,(X$3+2),FALSE)), IF($C236 = "pos-neg", (3+VLOOKUP($B236,'Results-formatted 060121'!$A:$AJ,(X$3+2),FALSE)), VLOOKUP($B236,'Results-formatted 060121'!$A:$AJ,(X$3+2),FALSE)))</f>
        <v>2</v>
      </c>
      <c r="Y236" s="95">
        <f>IF($C236 = "neg", (($D236+1) - VLOOKUP($B236,'Results-formatted 060121'!$A:$AJ,(Y$3+2),FALSE)), IF($C236 = "pos-neg", (3+VLOOKUP($B236,'Results-formatted 060121'!$A:$AJ,(Y$3+2),FALSE)), VLOOKUP($B236,'Results-formatted 060121'!$A:$AJ,(Y$3+2),FALSE)))</f>
        <v>4</v>
      </c>
      <c r="Z236" s="95">
        <f>IF($C236 = "neg", (($D236+1) - VLOOKUP($B236,'Results-formatted 060121'!$A:$AJ,(Z$3+2),FALSE)), IF($C236 = "pos-neg", (3+VLOOKUP($B236,'Results-formatted 060121'!$A:$AJ,(Z$3+2),FALSE)), VLOOKUP($B236,'Results-formatted 060121'!$A:$AJ,(Z$3+2),FALSE)))</f>
        <v>2</v>
      </c>
      <c r="AA236" s="95">
        <f>IF($C236 = "neg", (($D236+1) - VLOOKUP($B236,'Results-formatted 060121'!$A:$AJ,(AA$3+2),FALSE)), IF($C236 = "pos-neg", (3+VLOOKUP($B236,'Results-formatted 060121'!$A:$AJ,(AA$3+2),FALSE)), VLOOKUP($B236,'Results-formatted 060121'!$A:$AJ,(AA$3+2),FALSE)))</f>
        <v>4</v>
      </c>
      <c r="AB236" s="95">
        <f>IF($C236 = "neg", (($D236+1) - VLOOKUP($B236,'Results-formatted 060121'!$A:$AJ,(AB$3+2),FALSE)), IF($C236 = "pos-neg", (3+VLOOKUP($B236,'Results-formatted 060121'!$A:$AJ,(AB$3+2),FALSE)), VLOOKUP($B236,'Results-formatted 060121'!$A:$AJ,(AB$3+2),FALSE)))</f>
        <v>4</v>
      </c>
      <c r="AC236" s="95">
        <f>IF($C236 = "neg", (($D236+1) - VLOOKUP($B236,'Results-formatted 060121'!$A:$AJ,(AC$3+2),FALSE)), IF($C236 = "pos-neg", (3+VLOOKUP($B236,'Results-formatted 060121'!$A:$AJ,(AC$3+2),FALSE)), VLOOKUP($B236,'Results-formatted 060121'!$A:$AJ,(AC$3+2),FALSE)))</f>
        <v>2</v>
      </c>
      <c r="AD236" s="95">
        <f>IF($C236 = "neg", (($D236+1) - VLOOKUP($B236,'Results-formatted 060121'!$A:$AJ,(AD$3+2),FALSE)), IF($C236 = "pos-neg", (3+VLOOKUP($B236,'Results-formatted 060121'!$A:$AJ,(AD$3+2),FALSE)), VLOOKUP($B236,'Results-formatted 060121'!$A:$AJ,(AD$3+2),FALSE)))</f>
        <v>4</v>
      </c>
      <c r="AE236" s="95">
        <f>IF($C236 = "neg", (($D236+1) - VLOOKUP($B236,'Results-formatted 060121'!$A:$AJ,(AE$3+2),FALSE)), IF($C236 = "pos-neg", (3+VLOOKUP($B236,'Results-formatted 060121'!$A:$AJ,(AE$3+2),FALSE)), VLOOKUP($B236,'Results-formatted 060121'!$A:$AJ,(AE$3+2),FALSE)))</f>
        <v>4</v>
      </c>
      <c r="AF236" s="95">
        <f>IF($C236 = "neg", (($D236+1) - VLOOKUP($B236,'Results-formatted 060121'!$A:$AJ,(AF$3+2),FALSE)), IF($C236 = "pos-neg", (3+VLOOKUP($B236,'Results-formatted 060121'!$A:$AJ,(AF$3+2),FALSE)), VLOOKUP($B236,'Results-formatted 060121'!$A:$AJ,(AF$3+2),FALSE)))</f>
        <v>4</v>
      </c>
      <c r="AG236" s="95">
        <f>IF($C236 = "neg", (($D236+1) - VLOOKUP($B236,'Results-formatted 060121'!$A:$AJ,(AG$3+2),FALSE)), IF($C236 = "pos-neg", (3+VLOOKUP($B236,'Results-formatted 060121'!$A:$AJ,(AG$3+2),FALSE)), VLOOKUP($B236,'Results-formatted 060121'!$A:$AJ,(AG$3+2),FALSE)))</f>
        <v>4</v>
      </c>
      <c r="AH236" s="95">
        <f>IF($C236 = "neg", (($D236+1) - VLOOKUP($B236,'Results-formatted 060121'!$A:$AJ,(AH$3+2),FALSE)), IF($C236 = "pos-neg", (3+VLOOKUP($B236,'Results-formatted 060121'!$A:$AJ,(AH$3+2),FALSE)), VLOOKUP($B236,'Results-formatted 060121'!$A:$AJ,(AH$3+2),FALSE)))</f>
        <v>3</v>
      </c>
      <c r="AI236" s="95">
        <f>IF($C236 = "neg", (($D236+1) - VLOOKUP($B236,'Results-formatted 060121'!$A:$AJ,(AI$3+2),FALSE)), IF($C236 = "pos-neg", (3+VLOOKUP($B236,'Results-formatted 060121'!$A:$AJ,(AI$3+2),FALSE)), VLOOKUP($B236,'Results-formatted 060121'!$A:$AJ,(AI$3+2),FALSE)))</f>
        <v>4</v>
      </c>
      <c r="AJ236" s="95">
        <f>IF($C236 = "neg", (($D236+1) - VLOOKUP($B236,'Results-formatted 060121'!$A:$AJ,(AJ$3+2),FALSE)), IF($C236 = "pos-neg", (3+VLOOKUP($B236,'Results-formatted 060121'!$A:$AJ,(AJ$3+2),FALSE)), VLOOKUP($B236,'Results-formatted 060121'!$A:$AJ,(AJ$3+2),FALSE)))</f>
        <v>5</v>
      </c>
      <c r="AK236" s="95">
        <f>IF($C236 = "neg", (($D236+1) - VLOOKUP($B236,'Results-formatted 060121'!$A:$AJ,(AK$3+2),FALSE)), IF($C236 = "pos-neg", (3+VLOOKUP($B236,'Results-formatted 060121'!$A:$AJ,(AK$3+2),FALSE)), VLOOKUP($B236,'Results-formatted 060121'!$A:$AJ,(AK$3+2),FALSE)))</f>
        <v>4</v>
      </c>
      <c r="AL236" s="95">
        <f>IF($C236 = "neg", (($D236+1) - VLOOKUP($B236,'Results-formatted 060121'!$A:$AJ,(AL$3+2),FALSE)), IF($C236 = "pos-neg", (3+VLOOKUP($B236,'Results-formatted 060121'!$A:$AJ,(AL$3+2),FALSE)), VLOOKUP($B236,'Results-formatted 060121'!$A:$AJ,(AL$3+2),FALSE)))</f>
        <v>3</v>
      </c>
      <c r="AM236" s="95">
        <f>IF($C236 = "neg", (($D236+1) - VLOOKUP($B236,'Results-formatted 060121'!$A:AJ,(AM$3+2),FALSE)), IF($C236 = "pos-neg", (3+VLOOKUP($B236,'Results-formatted 060121'!$A:AJ,(AM$3+2),FALSE)), VLOOKUP($B236,'Results-formatted 060121'!$A:AJ,(AM$3+2),FALSE)))</f>
        <v>4</v>
      </c>
      <c r="AN236" s="95">
        <f>IF($C236 = "neg", (($D236+1) - VLOOKUP($B236,'Results-formatted 060121'!$A:AK,(AN$3+2),FALSE)), IF($C236 = "pos-neg", (3+VLOOKUP($B236,'Results-formatted 060121'!$A:AK,(AN$3+2),FALSE)), VLOOKUP($B236,'Results-formatted 060121'!$A:AK,(AN$3+2),FALSE)))</f>
        <v>4</v>
      </c>
      <c r="AO236" s="95">
        <f>IF($C236 = "neg", (($D236+1) - VLOOKUP($B236,'Results-formatted 060121'!$A:AL,(AO$3+2),FALSE)), IF($C236 = "pos-neg", (3+VLOOKUP($B236,'Results-formatted 060121'!$A:AL,(AO$3+2),FALSE)), VLOOKUP($B236,'Results-formatted 060121'!$A:AL,(AO$3+2),FALSE)))</f>
        <v>4</v>
      </c>
      <c r="AP236" s="95">
        <f>IF($C236 = "neg", (($D236+1) - VLOOKUP($B236,'Results-formatted 060121'!$A:AM,(AP$3+2),FALSE)), IF($C236 = "pos-neg", (3+VLOOKUP($B236,'Results-formatted 060121'!$A:AM,(AP$3+2),FALSE)), VLOOKUP($B236,'Results-formatted 060121'!$A:AM,(AP$3+2),FALSE)))</f>
        <v>4</v>
      </c>
      <c r="AQ236" s="95">
        <f>IF($C236 = "neg", (($D236+1) - VLOOKUP($B236,'Results-formatted 060121'!$A:AN,(AQ$3+2),FALSE)), IF($C236 = "pos-neg", (3+VLOOKUP($B236,'Results-formatted 060121'!$A:AN,(AQ$3+2),FALSE)), VLOOKUP($B236,'Results-formatted 060121'!$A:AN,(AQ$3+2),FALSE)))</f>
        <v>4</v>
      </c>
      <c r="AR236" s="95">
        <f>IF($C236 = "neg", (($D236+1) - VLOOKUP($B236,'Results-formatted 060121'!$A:AO,(AR$3+2),FALSE)), IF($C236 = "pos-neg", (3+VLOOKUP($B236,'Results-formatted 060121'!$A:AO,(AR$3+2),FALSE)), VLOOKUP($B236,'Results-formatted 060121'!$A:AO,(AR$3+2),FALSE)))</f>
        <v>4</v>
      </c>
      <c r="AS236" s="95">
        <f>IF($C236 = "neg", (($D236+1) - VLOOKUP($B236,'Results-formatted 060121'!$A:AP,(AS$3+2),FALSE)), IF($C236 = "pos-neg", (3+VLOOKUP($B236,'Results-formatted 060121'!$A:AP,(AS$3+2),FALSE)), VLOOKUP($B236,'Results-formatted 060121'!$A:AP,(AS$3+2),FALSE)))</f>
        <v>3</v>
      </c>
      <c r="AT236" s="95">
        <f>IF($C236 = "neg", (($D236+1) - VLOOKUP($B236,'Results-formatted 060121'!$A:AQ,(AT$3+2),FALSE)), IF($C236 = "pos-neg", (3+VLOOKUP($B236,'Results-formatted 060121'!$A:AQ,(AT$3+2),FALSE)), VLOOKUP($B236,'Results-formatted 060121'!$A:AQ,(AT$3+2),FALSE)))</f>
        <v>5</v>
      </c>
      <c r="AU236" s="95">
        <f>IF($C236 = "neg", (($D236+1) - VLOOKUP($B236,'Results-formatted 060121'!$A:AR,(AU$3+2),FALSE)), IF($C236 = "pos-neg", (3+VLOOKUP($B236,'Results-formatted 060121'!$A:AR,(AU$3+2),FALSE)), VLOOKUP($B236,'Results-formatted 060121'!$A:AR,(AU$3+2),FALSE)))</f>
        <v>5</v>
      </c>
      <c r="AV236" s="95">
        <f>IF($C236 = "neg", (($D236+1) - VLOOKUP($B236,'Results-formatted 060121'!$A:AS,(AV$3+2),FALSE)), IF($C236 = "pos-neg", (3+VLOOKUP($B236,'Results-formatted 060121'!$A:AS,(AV$3+2),FALSE)), VLOOKUP($B236,'Results-formatted 060121'!$A:AS,(AV$3+2),FALSE)))</f>
        <v>3</v>
      </c>
      <c r="AW236" s="95">
        <f>IF($C236 = "neg", (($D236+1) - VLOOKUP($B236,'Results-formatted 060121'!$A:AT,(AW$3+2),FALSE)), IF($C236 = "pos-neg", (3+VLOOKUP($B236,'Results-formatted 060121'!$A:AT,(AW$3+2),FALSE)), VLOOKUP($B236,'Results-formatted 060121'!$A:AT,(AW$3+2),FALSE)))</f>
        <v>1</v>
      </c>
      <c r="AX236" s="95">
        <f>IF($C236 = "neg", (($D236+1) - VLOOKUP($B236,'Results-formatted 060121'!$A:AU,(AX$3+2),FALSE)), IF($C236 = "pos-neg", (3+VLOOKUP($B236,'Results-formatted 060121'!$A:AU,(AX$3+2),FALSE)), VLOOKUP($B236,'Results-formatted 060121'!$A:AU,(AX$3+2),FALSE)))</f>
        <v>1</v>
      </c>
      <c r="AY236" s="95">
        <f>IF($C236 = "neg", (($D236+1) - VLOOKUP($B236,'Results-formatted 060121'!$A:AV,(AY$3+2),FALSE)), IF($C236 = "pos-neg", (3+VLOOKUP($B236,'Results-formatted 060121'!$A:AV,(AY$3+2),FALSE)), VLOOKUP($B236,'Results-formatted 060121'!$A:AV,(AY$3+2),FALSE)))</f>
        <v>3</v>
      </c>
      <c r="AZ236" s="95">
        <f>IF($C236 = "neg", (($D236+1) - VLOOKUP($B236,'Results-formatted 060121'!$A:AW,(AZ$3+2),FALSE)), IF($C236 = "pos-neg", (3+VLOOKUP($B236,'Results-formatted 060121'!$A:AW,(AZ$3+2),FALSE)), VLOOKUP($B236,'Results-formatted 060121'!$A:AW,(AZ$3+2),FALSE)))</f>
        <v>4</v>
      </c>
      <c r="BA236" s="95">
        <f>IF($C236 = "neg", (($D236+1) - VLOOKUP($B236,'Results-formatted 060121'!$A:AX,(BA$3+2),FALSE)), IF($C236 = "pos-neg", (3+VLOOKUP($B236,'Results-formatted 060121'!$A:AX,(BA$3+2),FALSE)), VLOOKUP($B236,'Results-formatted 060121'!$A:AX,(BA$3+2),FALSE)))</f>
        <v>4</v>
      </c>
      <c r="BB236" s="95">
        <f>IF($C236 = "neg", (($D236+1) - VLOOKUP($B236,'Results-formatted 060121'!$A:AY,(BB$3+2),FALSE)), IF($C236 = "pos-neg", (3+VLOOKUP($B236,'Results-formatted 060121'!$A:AY,(BB$3+2),FALSE)), VLOOKUP($B236,'Results-formatted 060121'!$A:AY,(BB$3+2),FALSE)))</f>
        <v>5</v>
      </c>
      <c r="BC236" s="95">
        <f>IF($C236 = "neg", (($D236+1) - VLOOKUP($B236,'Results-formatted 060121'!$A:AZ,(BC$3+2),FALSE)), IF($C236 = "pos-neg", (3+VLOOKUP($B236,'Results-formatted 060121'!$A:AZ,(BC$3+2),FALSE)), VLOOKUP($B236,'Results-formatted 060121'!$A:AZ,(BC$3+2),FALSE)))</f>
        <v>4</v>
      </c>
      <c r="BD236" s="95">
        <f>IF($C236 = "neg", (($D236+1) - VLOOKUP($B236,'Results-formatted 060121'!$A:BA,(BD$3+2),FALSE)), IF($C236 = "pos-neg", (3+VLOOKUP($B236,'Results-formatted 060121'!$A:BA,(BD$3+2),FALSE)), VLOOKUP($B236,'Results-formatted 060121'!$A:BA,(BD$3+2),FALSE)))</f>
        <v>4</v>
      </c>
      <c r="BE236" s="95">
        <f>IF($C236 = "neg", (($D236+1) - VLOOKUP($B236,'Results-formatted 060121'!$A:BB,(BE$3+2),FALSE)), IF($C236 = "pos-neg", (3+VLOOKUP($B236,'Results-formatted 060121'!$A:BB,(BE$3+2),FALSE)), VLOOKUP($B236,'Results-formatted 060121'!$A:BB,(BE$3+2),FALSE)))</f>
        <v>4</v>
      </c>
      <c r="BF236" s="95">
        <f>IF($C236 = "neg", (($D236+1) - VLOOKUP($B236,'Results-formatted 060121'!$A:BC,(BF$3+2),FALSE)), IF($C236 = "pos-neg", (3+VLOOKUP($B236,'Results-formatted 060121'!$A:BC,(BF$3+2),FALSE)), VLOOKUP($B236,'Results-formatted 060121'!$A:BC,(BF$3+2),FALSE)))</f>
        <v>3</v>
      </c>
      <c r="BG236" s="95">
        <f>IF($C236 = "neg", (($D236+1) - VLOOKUP($B236,'Results-formatted 060121'!$A:BD,(BG$3+2),FALSE)), IF($C236 = "pos-neg", (3+VLOOKUP($B236,'Results-formatted 060121'!$A:BD,(BG$3+2),FALSE)), VLOOKUP($B236,'Results-formatted 060121'!$A:BD,(BG$3+2),FALSE)))</f>
        <v>2</v>
      </c>
      <c r="BH236" s="95">
        <f>IF($C236 = "neg", (($D236+1) - VLOOKUP($B236,'Results-formatted 060121'!$A:BE,(BH$3+2),FALSE)), IF($C236 = "pos-neg", (3+VLOOKUP($B236,'Results-formatted 060121'!$A:BE,(BH$3+2),FALSE)), VLOOKUP($B236,'Results-formatted 060121'!$A:BE,(BH$3+2),FALSE)))</f>
        <v>3</v>
      </c>
      <c r="BI236" s="95">
        <f>IF($C236 = "neg", (($D236+1) - VLOOKUP($B236,'Results-formatted 060121'!$A:BF,(BI$3+2),FALSE)), IF($C236 = "pos-neg", (3+VLOOKUP($B236,'Results-formatted 060121'!$A:BF,(BI$3+2),FALSE)), VLOOKUP($B236,'Results-formatted 060121'!$A:BF,(BI$3+2),FALSE)))</f>
        <v>5</v>
      </c>
      <c r="BJ236" s="95">
        <f>IF($C236 = "neg", (($D236+1) - VLOOKUP($B236,'Results-formatted 060121'!$A:BG,(BJ$3+2),FALSE)), IF($C236 = "pos-neg", (3+VLOOKUP($B236,'Results-formatted 060121'!$A:BG,(BJ$3+2),FALSE)), VLOOKUP($B236,'Results-formatted 060121'!$A:BG,(BJ$3+2),FALSE)))</f>
        <v>4</v>
      </c>
      <c r="BK236" s="95">
        <f>IF($C236 = "neg", (($D236+1) - VLOOKUP($B236,'Results-formatted 060121'!$A:BH,(BK$3+2),FALSE)), IF($C236 = "pos-neg", (3+VLOOKUP($B236,'Results-formatted 060121'!$A:BH,(BK$3+2),FALSE)), VLOOKUP($B236,'Results-formatted 060121'!$A:BH,(BK$3+2),FALSE)))</f>
        <v>4</v>
      </c>
      <c r="BL236" s="95">
        <f>IF($C236 = "neg", (($D236+1) - VLOOKUP($B236,'Results-formatted 060121'!$A:BI,(BL$3+2),FALSE)), IF($C236 = "pos-neg", (3+VLOOKUP($B236,'Results-formatted 060121'!$A:BI,(BL$3+2),FALSE)), VLOOKUP($B236,'Results-formatted 060121'!$A:BI,(BL$3+2),FALSE)))</f>
        <v>3</v>
      </c>
      <c r="BM236" s="95">
        <f>IF($C236 = "neg", (($D236+1) - VLOOKUP($B236,'Results-formatted 060121'!$A:BJ,(BM$3+2),FALSE)), IF($C236 = "pos-neg", (3+VLOOKUP($B236,'Results-formatted 060121'!$A:BJ,(BM$3+2),FALSE)), VLOOKUP($B236,'Results-formatted 060121'!$A:BJ,(BM$3+2),FALSE)))</f>
        <v>4</v>
      </c>
      <c r="BN236" s="95"/>
      <c r="BO236" s="95"/>
      <c r="BP236" s="95"/>
      <c r="BQ236" s="95"/>
      <c r="BR236" s="95"/>
      <c r="BS236" s="95"/>
      <c r="BT236" s="95"/>
      <c r="BU236" s="95"/>
      <c r="BV236" s="95"/>
      <c r="BW236" s="95"/>
      <c r="BX236" s="95"/>
      <c r="BY236" s="95"/>
      <c r="BZ236" s="95"/>
      <c r="CA236" s="95"/>
      <c r="CB236" s="95"/>
      <c r="CC236" s="95"/>
      <c r="CD236" s="98"/>
      <c r="CE236" s="25">
        <f t="shared" si="349"/>
        <v>3.6833333333333331</v>
      </c>
      <c r="CF236" s="25">
        <f t="shared" si="350"/>
        <v>0.92958286009656554</v>
      </c>
    </row>
    <row r="237" spans="2:84" ht="56" x14ac:dyDescent="0.15">
      <c r="B237" s="84" t="s">
        <v>543</v>
      </c>
      <c r="C237" s="86" t="s">
        <v>224</v>
      </c>
      <c r="D237" s="2">
        <v>5</v>
      </c>
      <c r="E237" s="15" t="s">
        <v>1022</v>
      </c>
      <c r="F237" s="95">
        <f>IF($C237 = "neg", (($D237+1) - VLOOKUP($B237,'Results-formatted 060121'!$A:$AJ,(F$3+2),FALSE)), IF($C237 = "pos-neg", (3+VLOOKUP($B237,'Results-formatted 060121'!$A:$AJ,(F$3+2),FALSE)), VLOOKUP($B237,'Results-formatted 060121'!$A:$AJ,(F$3+2),FALSE)))</f>
        <v>3</v>
      </c>
      <c r="G237" s="95">
        <f>IF($C237 = "neg", (($D237+1) - VLOOKUP($B237,'Results-formatted 060121'!$A:$AJ,(G$3+2),FALSE)), IF($C237 = "pos-neg", (3+VLOOKUP($B237,'Results-formatted 060121'!$A:$AJ,(G$3+2),FALSE)), VLOOKUP($B237,'Results-formatted 060121'!$A:$AJ,(G$3+2),FALSE)))</f>
        <v>4</v>
      </c>
      <c r="H237" s="95">
        <f>IF($C237 = "neg", (($D237+1) - VLOOKUP($B237,'Results-formatted 060121'!$A:$AJ,(H$3+2),FALSE)), IF($C237 = "pos-neg", (3+VLOOKUP($B237,'Results-formatted 060121'!$A:$AJ,(H$3+2),FALSE)), VLOOKUP($B237,'Results-formatted 060121'!$A:$AJ,(H$3+2),FALSE)))</f>
        <v>4</v>
      </c>
      <c r="I237" s="95">
        <f>IF($C237 = "neg", (($D237+1) - VLOOKUP($B237,'Results-formatted 060121'!$A:$AJ,(I$3+2),FALSE)), IF($C237 = "pos-neg", (3+VLOOKUP($B237,'Results-formatted 060121'!$A:$AJ,(I$3+2),FALSE)), VLOOKUP($B237,'Results-formatted 060121'!$A:$AJ,(I$3+2),FALSE)))</f>
        <v>2</v>
      </c>
      <c r="J237" s="95">
        <f>IF($C237 = "neg", (($D237+1) - VLOOKUP($B237,'Results-formatted 060121'!$A:$AJ,(J$3+2),FALSE)), IF($C237 = "pos-neg", (3+VLOOKUP($B237,'Results-formatted 060121'!$A:$AJ,(J$3+2),FALSE)), VLOOKUP($B237,'Results-formatted 060121'!$A:$AJ,(J$3+2),FALSE)))</f>
        <v>3</v>
      </c>
      <c r="K237" s="95">
        <f>IF($C237 = "neg", (($D237+1) - VLOOKUP($B237,'Results-formatted 060121'!$A:$AJ,(K$3+2),FALSE)), IF($C237 = "pos-neg", (3+VLOOKUP($B237,'Results-formatted 060121'!$A:$AJ,(K$3+2),FALSE)), VLOOKUP($B237,'Results-formatted 060121'!$A:$AJ,(K$3+2),FALSE)))</f>
        <v>5</v>
      </c>
      <c r="L237" s="95">
        <f>IF($C237 = "neg", (($D237+1) - VLOOKUP($B237,'Results-formatted 060121'!$A:$AJ,(L$3+2),FALSE)), IF($C237 = "pos-neg", (3+VLOOKUP($B237,'Results-formatted 060121'!$A:$AJ,(L$3+2),FALSE)), VLOOKUP($B237,'Results-formatted 060121'!$A:$AJ,(L$3+2),FALSE)))</f>
        <v>4</v>
      </c>
      <c r="M237" s="95">
        <f>IF($C237 = "neg", (($D237+1) - VLOOKUP($B237,'Results-formatted 060121'!$A:$AJ,(M$3+2),FALSE)), IF($C237 = "pos-neg", (3+VLOOKUP($B237,'Results-formatted 060121'!$A:$AJ,(M$3+2),FALSE)), VLOOKUP($B237,'Results-formatted 060121'!$A:$AJ,(M$3+2),FALSE)))</f>
        <v>4</v>
      </c>
      <c r="N237" s="95">
        <f>IF($C237 = "neg", (($D237+1) - VLOOKUP($B237,'Results-formatted 060121'!$A:$AJ,(N$3+2),FALSE)), IF($C237 = "pos-neg", (3+VLOOKUP($B237,'Results-formatted 060121'!$A:$AJ,(N$3+2),FALSE)), VLOOKUP($B237,'Results-formatted 060121'!$A:$AJ,(N$3+2),FALSE)))</f>
        <v>4</v>
      </c>
      <c r="O237" s="95">
        <f>IF($C237 = "neg", (($D237+1) - VLOOKUP($B237,'Results-formatted 060121'!$A:$AJ,(O$3+2),FALSE)), IF($C237 = "pos-neg", (3+VLOOKUP($B237,'Results-formatted 060121'!$A:$AJ,(O$3+2),FALSE)), VLOOKUP($B237,'Results-formatted 060121'!$A:$AJ,(O$3+2),FALSE)))</f>
        <v>5</v>
      </c>
      <c r="P237" s="95">
        <f>IF($C237 = "neg", (($D237+1) - VLOOKUP($B237,'Results-formatted 060121'!$A:$AJ,(P$3+2),FALSE)), IF($C237 = "pos-neg", (3+VLOOKUP($B237,'Results-formatted 060121'!$A:$AJ,(P$3+2),FALSE)), VLOOKUP($B237,'Results-formatted 060121'!$A:$AJ,(P$3+2),FALSE)))</f>
        <v>4</v>
      </c>
      <c r="Q237" s="95">
        <f>IF($C237 = "neg", (($D237+1) - VLOOKUP($B237,'Results-formatted 060121'!$A:$AJ,(Q$3+2),FALSE)), IF($C237 = "pos-neg", (3+VLOOKUP($B237,'Results-formatted 060121'!$A:$AJ,(Q$3+2),FALSE)), VLOOKUP($B237,'Results-formatted 060121'!$A:$AJ,(Q$3+2),FALSE)))</f>
        <v>5</v>
      </c>
      <c r="R237" s="95">
        <f>IF($C237 = "neg", (($D237+1) - VLOOKUP($B237,'Results-formatted 060121'!$A:$AJ,(R$3+2),FALSE)), IF($C237 = "pos-neg", (3+VLOOKUP($B237,'Results-formatted 060121'!$A:$AJ,(R$3+2),FALSE)), VLOOKUP($B237,'Results-formatted 060121'!$A:$AJ,(R$3+2),FALSE)))</f>
        <v>5</v>
      </c>
      <c r="S237" s="95">
        <f>IF($C237 = "neg", (($D237+1) - VLOOKUP($B237,'Results-formatted 060121'!$A:$AJ,(S$3+2),FALSE)), IF($C237 = "pos-neg", (3+VLOOKUP($B237,'Results-formatted 060121'!$A:$AJ,(S$3+2),FALSE)), VLOOKUP($B237,'Results-formatted 060121'!$A:$AJ,(S$3+2),FALSE)))</f>
        <v>4</v>
      </c>
      <c r="T237" s="95">
        <f>IF($C237 = "neg", (($D237+1) - VLOOKUP($B237,'Results-formatted 060121'!$A:$AJ,(T$3+2),FALSE)), IF($C237 = "pos-neg", (3+VLOOKUP($B237,'Results-formatted 060121'!$A:$AJ,(T$3+2),FALSE)), VLOOKUP($B237,'Results-formatted 060121'!$A:$AJ,(T$3+2),FALSE)))</f>
        <v>5</v>
      </c>
      <c r="U237" s="95">
        <f>IF($C237 = "neg", (($D237+1) - VLOOKUP($B237,'Results-formatted 060121'!$A:$AJ,(U$3+2),FALSE)), IF($C237 = "pos-neg", (3+VLOOKUP($B237,'Results-formatted 060121'!$A:$AJ,(U$3+2),FALSE)), VLOOKUP($B237,'Results-formatted 060121'!$A:$AJ,(U$3+2),FALSE)))</f>
        <v>5</v>
      </c>
      <c r="V237" s="95">
        <f>IF($C237 = "neg", (($D237+1) - VLOOKUP($B237,'Results-formatted 060121'!$A:$AJ,(V$3+2),FALSE)), IF($C237 = "pos-neg", (3+VLOOKUP($B237,'Results-formatted 060121'!$A:$AJ,(V$3+2),FALSE)), VLOOKUP($B237,'Results-formatted 060121'!$A:$AJ,(V$3+2),FALSE)))</f>
        <v>4</v>
      </c>
      <c r="W237" s="95">
        <f>IF($C237 = "neg", (($D237+1) - VLOOKUP($B237,'Results-formatted 060121'!$A:$AJ,(W$3+2),FALSE)), IF($C237 = "pos-neg", (3+VLOOKUP($B237,'Results-formatted 060121'!$A:$AJ,(W$3+2),FALSE)), VLOOKUP($B237,'Results-formatted 060121'!$A:$AJ,(W$3+2),FALSE)))</f>
        <v>3</v>
      </c>
      <c r="X237" s="95">
        <f>IF($C237 = "neg", (($D237+1) - VLOOKUP($B237,'Results-formatted 060121'!$A:$AJ,(X$3+2),FALSE)), IF($C237 = "pos-neg", (3+VLOOKUP($B237,'Results-formatted 060121'!$A:$AJ,(X$3+2),FALSE)), VLOOKUP($B237,'Results-formatted 060121'!$A:$AJ,(X$3+2),FALSE)))</f>
        <v>3</v>
      </c>
      <c r="Y237" s="95">
        <f>IF($C237 = "neg", (($D237+1) - VLOOKUP($B237,'Results-formatted 060121'!$A:$AJ,(Y$3+2),FALSE)), IF($C237 = "pos-neg", (3+VLOOKUP($B237,'Results-formatted 060121'!$A:$AJ,(Y$3+2),FALSE)), VLOOKUP($B237,'Results-formatted 060121'!$A:$AJ,(Y$3+2),FALSE)))</f>
        <v>4</v>
      </c>
      <c r="Z237" s="95">
        <f>IF($C237 = "neg", (($D237+1) - VLOOKUP($B237,'Results-formatted 060121'!$A:$AJ,(Z$3+2),FALSE)), IF($C237 = "pos-neg", (3+VLOOKUP($B237,'Results-formatted 060121'!$A:$AJ,(Z$3+2),FALSE)), VLOOKUP($B237,'Results-formatted 060121'!$A:$AJ,(Z$3+2),FALSE)))</f>
        <v>2</v>
      </c>
      <c r="AA237" s="95">
        <f>IF($C237 = "neg", (($D237+1) - VLOOKUP($B237,'Results-formatted 060121'!$A:$AJ,(AA$3+2),FALSE)), IF($C237 = "pos-neg", (3+VLOOKUP($B237,'Results-formatted 060121'!$A:$AJ,(AA$3+2),FALSE)), VLOOKUP($B237,'Results-formatted 060121'!$A:$AJ,(AA$3+2),FALSE)))</f>
        <v>4</v>
      </c>
      <c r="AB237" s="95">
        <f>IF($C237 = "neg", (($D237+1) - VLOOKUP($B237,'Results-formatted 060121'!$A:$AJ,(AB$3+2),FALSE)), IF($C237 = "pos-neg", (3+VLOOKUP($B237,'Results-formatted 060121'!$A:$AJ,(AB$3+2),FALSE)), VLOOKUP($B237,'Results-formatted 060121'!$A:$AJ,(AB$3+2),FALSE)))</f>
        <v>4</v>
      </c>
      <c r="AC237" s="95">
        <f>IF($C237 = "neg", (($D237+1) - VLOOKUP($B237,'Results-formatted 060121'!$A:$AJ,(AC$3+2),FALSE)), IF($C237 = "pos-neg", (3+VLOOKUP($B237,'Results-formatted 060121'!$A:$AJ,(AC$3+2),FALSE)), VLOOKUP($B237,'Results-formatted 060121'!$A:$AJ,(AC$3+2),FALSE)))</f>
        <v>1</v>
      </c>
      <c r="AD237" s="95">
        <f>IF($C237 = "neg", (($D237+1) - VLOOKUP($B237,'Results-formatted 060121'!$A:$AJ,(AD$3+2),FALSE)), IF($C237 = "pos-neg", (3+VLOOKUP($B237,'Results-formatted 060121'!$A:$AJ,(AD$3+2),FALSE)), VLOOKUP($B237,'Results-formatted 060121'!$A:$AJ,(AD$3+2),FALSE)))</f>
        <v>4</v>
      </c>
      <c r="AE237" s="95">
        <f>IF($C237 = "neg", (($D237+1) - VLOOKUP($B237,'Results-formatted 060121'!$A:$AJ,(AE$3+2),FALSE)), IF($C237 = "pos-neg", (3+VLOOKUP($B237,'Results-formatted 060121'!$A:$AJ,(AE$3+2),FALSE)), VLOOKUP($B237,'Results-formatted 060121'!$A:$AJ,(AE$3+2),FALSE)))</f>
        <v>4</v>
      </c>
      <c r="AF237" s="95">
        <f>IF($C237 = "neg", (($D237+1) - VLOOKUP($B237,'Results-formatted 060121'!$A:$AJ,(AF$3+2),FALSE)), IF($C237 = "pos-neg", (3+VLOOKUP($B237,'Results-formatted 060121'!$A:$AJ,(AF$3+2),FALSE)), VLOOKUP($B237,'Results-formatted 060121'!$A:$AJ,(AF$3+2),FALSE)))</f>
        <v>4</v>
      </c>
      <c r="AG237" s="95">
        <f>IF($C237 = "neg", (($D237+1) - VLOOKUP($B237,'Results-formatted 060121'!$A:$AJ,(AG$3+2),FALSE)), IF($C237 = "pos-neg", (3+VLOOKUP($B237,'Results-formatted 060121'!$A:$AJ,(AG$3+2),FALSE)), VLOOKUP($B237,'Results-formatted 060121'!$A:$AJ,(AG$3+2),FALSE)))</f>
        <v>5</v>
      </c>
      <c r="AH237" s="95">
        <f>IF($C237 = "neg", (($D237+1) - VLOOKUP($B237,'Results-formatted 060121'!$A:$AJ,(AH$3+2),FALSE)), IF($C237 = "pos-neg", (3+VLOOKUP($B237,'Results-formatted 060121'!$A:$AJ,(AH$3+2),FALSE)), VLOOKUP($B237,'Results-formatted 060121'!$A:$AJ,(AH$3+2),FALSE)))</f>
        <v>4</v>
      </c>
      <c r="AI237" s="95">
        <f>IF($C237 = "neg", (($D237+1) - VLOOKUP($B237,'Results-formatted 060121'!$A:$AJ,(AI$3+2),FALSE)), IF($C237 = "pos-neg", (3+VLOOKUP($B237,'Results-formatted 060121'!$A:$AJ,(AI$3+2),FALSE)), VLOOKUP($B237,'Results-formatted 060121'!$A:$AJ,(AI$3+2),FALSE)))</f>
        <v>4</v>
      </c>
      <c r="AJ237" s="95">
        <f>IF($C237 = "neg", (($D237+1) - VLOOKUP($B237,'Results-formatted 060121'!$A:$AJ,(AJ$3+2),FALSE)), IF($C237 = "pos-neg", (3+VLOOKUP($B237,'Results-formatted 060121'!$A:$AJ,(AJ$3+2),FALSE)), VLOOKUP($B237,'Results-formatted 060121'!$A:$AJ,(AJ$3+2),FALSE)))</f>
        <v>5</v>
      </c>
      <c r="AK237" s="95">
        <f>IF($C237 = "neg", (($D237+1) - VLOOKUP($B237,'Results-formatted 060121'!$A:$AJ,(AK$3+2),FALSE)), IF($C237 = "pos-neg", (3+VLOOKUP($B237,'Results-formatted 060121'!$A:$AJ,(AK$3+2),FALSE)), VLOOKUP($B237,'Results-formatted 060121'!$A:$AJ,(AK$3+2),FALSE)))</f>
        <v>4</v>
      </c>
      <c r="AL237" s="95">
        <f>IF($C237 = "neg", (($D237+1) - VLOOKUP($B237,'Results-formatted 060121'!$A:$AJ,(AL$3+2),FALSE)), IF($C237 = "pos-neg", (3+VLOOKUP($B237,'Results-formatted 060121'!$A:$AJ,(AL$3+2),FALSE)), VLOOKUP($B237,'Results-formatted 060121'!$A:$AJ,(AL$3+2),FALSE)))</f>
        <v>4</v>
      </c>
      <c r="AM237" s="95">
        <f>IF($C237 = "neg", (($D237+1) - VLOOKUP($B237,'Results-formatted 060121'!$A:AJ,(AM$3+2),FALSE)), IF($C237 = "pos-neg", (3+VLOOKUP($B237,'Results-formatted 060121'!$A:AJ,(AM$3+2),FALSE)), VLOOKUP($B237,'Results-formatted 060121'!$A:AJ,(AM$3+2),FALSE)))</f>
        <v>5</v>
      </c>
      <c r="AN237" s="95">
        <f>IF($C237 = "neg", (($D237+1) - VLOOKUP($B237,'Results-formatted 060121'!$A:AK,(AN$3+2),FALSE)), IF($C237 = "pos-neg", (3+VLOOKUP($B237,'Results-formatted 060121'!$A:AK,(AN$3+2),FALSE)), VLOOKUP($B237,'Results-formatted 060121'!$A:AK,(AN$3+2),FALSE)))</f>
        <v>4</v>
      </c>
      <c r="AO237" s="95">
        <f>IF($C237 = "neg", (($D237+1) - VLOOKUP($B237,'Results-formatted 060121'!$A:AL,(AO$3+2),FALSE)), IF($C237 = "pos-neg", (3+VLOOKUP($B237,'Results-formatted 060121'!$A:AL,(AO$3+2),FALSE)), VLOOKUP($B237,'Results-formatted 060121'!$A:AL,(AO$3+2),FALSE)))</f>
        <v>5</v>
      </c>
      <c r="AP237" s="95">
        <f>IF($C237 = "neg", (($D237+1) - VLOOKUP($B237,'Results-formatted 060121'!$A:AM,(AP$3+2),FALSE)), IF($C237 = "pos-neg", (3+VLOOKUP($B237,'Results-formatted 060121'!$A:AM,(AP$3+2),FALSE)), VLOOKUP($B237,'Results-formatted 060121'!$A:AM,(AP$3+2),FALSE)))</f>
        <v>4</v>
      </c>
      <c r="AQ237" s="95">
        <f>IF($C237 = "neg", (($D237+1) - VLOOKUP($B237,'Results-formatted 060121'!$A:AN,(AQ$3+2),FALSE)), IF($C237 = "pos-neg", (3+VLOOKUP($B237,'Results-formatted 060121'!$A:AN,(AQ$3+2),FALSE)), VLOOKUP($B237,'Results-formatted 060121'!$A:AN,(AQ$3+2),FALSE)))</f>
        <v>4</v>
      </c>
      <c r="AR237" s="95">
        <f>IF($C237 = "neg", (($D237+1) - VLOOKUP($B237,'Results-formatted 060121'!$A:AO,(AR$3+2),FALSE)), IF($C237 = "pos-neg", (3+VLOOKUP($B237,'Results-formatted 060121'!$A:AO,(AR$3+2),FALSE)), VLOOKUP($B237,'Results-formatted 060121'!$A:AO,(AR$3+2),FALSE)))</f>
        <v>5</v>
      </c>
      <c r="AS237" s="95">
        <f>IF($C237 = "neg", (($D237+1) - VLOOKUP($B237,'Results-formatted 060121'!$A:AP,(AS$3+2),FALSE)), IF($C237 = "pos-neg", (3+VLOOKUP($B237,'Results-formatted 060121'!$A:AP,(AS$3+2),FALSE)), VLOOKUP($B237,'Results-formatted 060121'!$A:AP,(AS$3+2),FALSE)))</f>
        <v>3</v>
      </c>
      <c r="AT237" s="95">
        <f>IF($C237 = "neg", (($D237+1) - VLOOKUP($B237,'Results-formatted 060121'!$A:AQ,(AT$3+2),FALSE)), IF($C237 = "pos-neg", (3+VLOOKUP($B237,'Results-formatted 060121'!$A:AQ,(AT$3+2),FALSE)), VLOOKUP($B237,'Results-formatted 060121'!$A:AQ,(AT$3+2),FALSE)))</f>
        <v>5</v>
      </c>
      <c r="AU237" s="95">
        <f>IF($C237 = "neg", (($D237+1) - VLOOKUP($B237,'Results-formatted 060121'!$A:AR,(AU$3+2),FALSE)), IF($C237 = "pos-neg", (3+VLOOKUP($B237,'Results-formatted 060121'!$A:AR,(AU$3+2),FALSE)), VLOOKUP($B237,'Results-formatted 060121'!$A:AR,(AU$3+2),FALSE)))</f>
        <v>5</v>
      </c>
      <c r="AV237" s="95">
        <f>IF($C237 = "neg", (($D237+1) - VLOOKUP($B237,'Results-formatted 060121'!$A:AS,(AV$3+2),FALSE)), IF($C237 = "pos-neg", (3+VLOOKUP($B237,'Results-formatted 060121'!$A:AS,(AV$3+2),FALSE)), VLOOKUP($B237,'Results-formatted 060121'!$A:AS,(AV$3+2),FALSE)))</f>
        <v>3</v>
      </c>
      <c r="AW237" s="95">
        <f>IF($C237 = "neg", (($D237+1) - VLOOKUP($B237,'Results-formatted 060121'!$A:AT,(AW$3+2),FALSE)), IF($C237 = "pos-neg", (3+VLOOKUP($B237,'Results-formatted 060121'!$A:AT,(AW$3+2),FALSE)), VLOOKUP($B237,'Results-formatted 060121'!$A:AT,(AW$3+2),FALSE)))</f>
        <v>2</v>
      </c>
      <c r="AX237" s="95">
        <f>IF($C237 = "neg", (($D237+1) - VLOOKUP($B237,'Results-formatted 060121'!$A:AU,(AX$3+2),FALSE)), IF($C237 = "pos-neg", (3+VLOOKUP($B237,'Results-formatted 060121'!$A:AU,(AX$3+2),FALSE)), VLOOKUP($B237,'Results-formatted 060121'!$A:AU,(AX$3+2),FALSE)))</f>
        <v>1</v>
      </c>
      <c r="AY237" s="95">
        <f>IF($C237 = "neg", (($D237+1) - VLOOKUP($B237,'Results-formatted 060121'!$A:AV,(AY$3+2),FALSE)), IF($C237 = "pos-neg", (3+VLOOKUP($B237,'Results-formatted 060121'!$A:AV,(AY$3+2),FALSE)), VLOOKUP($B237,'Results-formatted 060121'!$A:AV,(AY$3+2),FALSE)))</f>
        <v>4</v>
      </c>
      <c r="AZ237" s="95">
        <f>IF($C237 = "neg", (($D237+1) - VLOOKUP($B237,'Results-formatted 060121'!$A:AW,(AZ$3+2),FALSE)), IF($C237 = "pos-neg", (3+VLOOKUP($B237,'Results-formatted 060121'!$A:AW,(AZ$3+2),FALSE)), VLOOKUP($B237,'Results-formatted 060121'!$A:AW,(AZ$3+2),FALSE)))</f>
        <v>5</v>
      </c>
      <c r="BA237" s="95">
        <f>IF($C237 = "neg", (($D237+1) - VLOOKUP($B237,'Results-formatted 060121'!$A:AX,(BA$3+2),FALSE)), IF($C237 = "pos-neg", (3+VLOOKUP($B237,'Results-formatted 060121'!$A:AX,(BA$3+2),FALSE)), VLOOKUP($B237,'Results-formatted 060121'!$A:AX,(BA$3+2),FALSE)))</f>
        <v>4</v>
      </c>
      <c r="BB237" s="95">
        <f>IF($C237 = "neg", (($D237+1) - VLOOKUP($B237,'Results-formatted 060121'!$A:AY,(BB$3+2),FALSE)), IF($C237 = "pos-neg", (3+VLOOKUP($B237,'Results-formatted 060121'!$A:AY,(BB$3+2),FALSE)), VLOOKUP($B237,'Results-formatted 060121'!$A:AY,(BB$3+2),FALSE)))</f>
        <v>5</v>
      </c>
      <c r="BC237" s="95">
        <f>IF($C237 = "neg", (($D237+1) - VLOOKUP($B237,'Results-formatted 060121'!$A:AZ,(BC$3+2),FALSE)), IF($C237 = "pos-neg", (3+VLOOKUP($B237,'Results-formatted 060121'!$A:AZ,(BC$3+2),FALSE)), VLOOKUP($B237,'Results-formatted 060121'!$A:AZ,(BC$3+2),FALSE)))</f>
        <v>3</v>
      </c>
      <c r="BD237" s="95">
        <f>IF($C237 = "neg", (($D237+1) - VLOOKUP($B237,'Results-formatted 060121'!$A:BA,(BD$3+2),FALSE)), IF($C237 = "pos-neg", (3+VLOOKUP($B237,'Results-formatted 060121'!$A:BA,(BD$3+2),FALSE)), VLOOKUP($B237,'Results-formatted 060121'!$A:BA,(BD$3+2),FALSE)))</f>
        <v>3</v>
      </c>
      <c r="BE237" s="95">
        <f>IF($C237 = "neg", (($D237+1) - VLOOKUP($B237,'Results-formatted 060121'!$A:BB,(BE$3+2),FALSE)), IF($C237 = "pos-neg", (3+VLOOKUP($B237,'Results-formatted 060121'!$A:BB,(BE$3+2),FALSE)), VLOOKUP($B237,'Results-formatted 060121'!$A:BB,(BE$3+2),FALSE)))</f>
        <v>4</v>
      </c>
      <c r="BF237" s="95">
        <f>IF($C237 = "neg", (($D237+1) - VLOOKUP($B237,'Results-formatted 060121'!$A:BC,(BF$3+2),FALSE)), IF($C237 = "pos-neg", (3+VLOOKUP($B237,'Results-formatted 060121'!$A:BC,(BF$3+2),FALSE)), VLOOKUP($B237,'Results-formatted 060121'!$A:BC,(BF$3+2),FALSE)))</f>
        <v>4</v>
      </c>
      <c r="BG237" s="95">
        <f>IF($C237 = "neg", (($D237+1) - VLOOKUP($B237,'Results-formatted 060121'!$A:BD,(BG$3+2),FALSE)), IF($C237 = "pos-neg", (3+VLOOKUP($B237,'Results-formatted 060121'!$A:BD,(BG$3+2),FALSE)), VLOOKUP($B237,'Results-formatted 060121'!$A:BD,(BG$3+2),FALSE)))</f>
        <v>3</v>
      </c>
      <c r="BH237" s="95">
        <f>IF($C237 = "neg", (($D237+1) - VLOOKUP($B237,'Results-formatted 060121'!$A:BE,(BH$3+2),FALSE)), IF($C237 = "pos-neg", (3+VLOOKUP($B237,'Results-formatted 060121'!$A:BE,(BH$3+2),FALSE)), VLOOKUP($B237,'Results-formatted 060121'!$A:BE,(BH$3+2),FALSE)))</f>
        <v>3</v>
      </c>
      <c r="BI237" s="95">
        <f>IF($C237 = "neg", (($D237+1) - VLOOKUP($B237,'Results-formatted 060121'!$A:BF,(BI$3+2),FALSE)), IF($C237 = "pos-neg", (3+VLOOKUP($B237,'Results-formatted 060121'!$A:BF,(BI$3+2),FALSE)), VLOOKUP($B237,'Results-formatted 060121'!$A:BF,(BI$3+2),FALSE)))</f>
        <v>5</v>
      </c>
      <c r="BJ237" s="95">
        <f>IF($C237 = "neg", (($D237+1) - VLOOKUP($B237,'Results-formatted 060121'!$A:BG,(BJ$3+2),FALSE)), IF($C237 = "pos-neg", (3+VLOOKUP($B237,'Results-formatted 060121'!$A:BG,(BJ$3+2),FALSE)), VLOOKUP($B237,'Results-formatted 060121'!$A:BG,(BJ$3+2),FALSE)))</f>
        <v>2</v>
      </c>
      <c r="BK237" s="95">
        <f>IF($C237 = "neg", (($D237+1) - VLOOKUP($B237,'Results-formatted 060121'!$A:BH,(BK$3+2),FALSE)), IF($C237 = "pos-neg", (3+VLOOKUP($B237,'Results-formatted 060121'!$A:BH,(BK$3+2),FALSE)), VLOOKUP($B237,'Results-formatted 060121'!$A:BH,(BK$3+2),FALSE)))</f>
        <v>3</v>
      </c>
      <c r="BL237" s="95">
        <f>IF($C237 = "neg", (($D237+1) - VLOOKUP($B237,'Results-formatted 060121'!$A:BI,(BL$3+2),FALSE)), IF($C237 = "pos-neg", (3+VLOOKUP($B237,'Results-formatted 060121'!$A:BI,(BL$3+2),FALSE)), VLOOKUP($B237,'Results-formatted 060121'!$A:BI,(BL$3+2),FALSE)))</f>
        <v>4</v>
      </c>
      <c r="BM237" s="95">
        <f>IF($C237 = "neg", (($D237+1) - VLOOKUP($B237,'Results-formatted 060121'!$A:BJ,(BM$3+2),FALSE)), IF($C237 = "pos-neg", (3+VLOOKUP($B237,'Results-formatted 060121'!$A:BJ,(BM$3+2),FALSE)), VLOOKUP($B237,'Results-formatted 060121'!$A:BJ,(BM$3+2),FALSE)))</f>
        <v>4</v>
      </c>
      <c r="BN237" s="95"/>
      <c r="BO237" s="95"/>
      <c r="BP237" s="95"/>
      <c r="BQ237" s="95"/>
      <c r="BR237" s="95"/>
      <c r="BS237" s="95"/>
      <c r="BT237" s="95"/>
      <c r="BU237" s="95"/>
      <c r="BV237" s="95"/>
      <c r="BW237" s="95"/>
      <c r="BX237" s="95"/>
      <c r="BY237" s="95"/>
      <c r="BZ237" s="95"/>
      <c r="CA237" s="95"/>
      <c r="CB237" s="95"/>
      <c r="CC237" s="95"/>
      <c r="CD237" s="98"/>
      <c r="CE237" s="25">
        <f t="shared" si="349"/>
        <v>3.85</v>
      </c>
      <c r="CF237" s="25">
        <f t="shared" si="350"/>
        <v>1.0054933859317734</v>
      </c>
    </row>
    <row r="238" spans="2:84" ht="56" x14ac:dyDescent="0.15">
      <c r="B238" s="84" t="s">
        <v>544</v>
      </c>
      <c r="C238" s="86" t="s">
        <v>224</v>
      </c>
      <c r="D238" s="2">
        <v>5</v>
      </c>
      <c r="E238" s="15" t="s">
        <v>1023</v>
      </c>
      <c r="F238" s="95">
        <f>IF($C238 = "neg", (($D238+1) - VLOOKUP($B238,'Results-formatted 060121'!$A:$AJ,(F$3+2),FALSE)), IF($C238 = "pos-neg", (3+VLOOKUP($B238,'Results-formatted 060121'!$A:$AJ,(F$3+2),FALSE)), VLOOKUP($B238,'Results-formatted 060121'!$A:$AJ,(F$3+2),FALSE)))</f>
        <v>3</v>
      </c>
      <c r="G238" s="95">
        <f>IF($C238 = "neg", (($D238+1) - VLOOKUP($B238,'Results-formatted 060121'!$A:$AJ,(G$3+2),FALSE)), IF($C238 = "pos-neg", (3+VLOOKUP($B238,'Results-formatted 060121'!$A:$AJ,(G$3+2),FALSE)), VLOOKUP($B238,'Results-formatted 060121'!$A:$AJ,(G$3+2),FALSE)))</f>
        <v>4</v>
      </c>
      <c r="H238" s="95">
        <f>IF($C238 = "neg", (($D238+1) - VLOOKUP($B238,'Results-formatted 060121'!$A:$AJ,(H$3+2),FALSE)), IF($C238 = "pos-neg", (3+VLOOKUP($B238,'Results-formatted 060121'!$A:$AJ,(H$3+2),FALSE)), VLOOKUP($B238,'Results-formatted 060121'!$A:$AJ,(H$3+2),FALSE)))</f>
        <v>4</v>
      </c>
      <c r="I238" s="95">
        <f>IF($C238 = "neg", (($D238+1) - VLOOKUP($B238,'Results-formatted 060121'!$A:$AJ,(I$3+2),FALSE)), IF($C238 = "pos-neg", (3+VLOOKUP($B238,'Results-formatted 060121'!$A:$AJ,(I$3+2),FALSE)), VLOOKUP($B238,'Results-formatted 060121'!$A:$AJ,(I$3+2),FALSE)))</f>
        <v>4</v>
      </c>
      <c r="J238" s="95">
        <f>IF($C238 = "neg", (($D238+1) - VLOOKUP($B238,'Results-formatted 060121'!$A:$AJ,(J$3+2),FALSE)), IF($C238 = "pos-neg", (3+VLOOKUP($B238,'Results-formatted 060121'!$A:$AJ,(J$3+2),FALSE)), VLOOKUP($B238,'Results-formatted 060121'!$A:$AJ,(J$3+2),FALSE)))</f>
        <v>3</v>
      </c>
      <c r="K238" s="95">
        <f>IF($C238 = "neg", (($D238+1) - VLOOKUP($B238,'Results-formatted 060121'!$A:$AJ,(K$3+2),FALSE)), IF($C238 = "pos-neg", (3+VLOOKUP($B238,'Results-formatted 060121'!$A:$AJ,(K$3+2),FALSE)), VLOOKUP($B238,'Results-formatted 060121'!$A:$AJ,(K$3+2),FALSE)))</f>
        <v>5</v>
      </c>
      <c r="L238" s="95">
        <f>IF($C238 = "neg", (($D238+1) - VLOOKUP($B238,'Results-formatted 060121'!$A:$AJ,(L$3+2),FALSE)), IF($C238 = "pos-neg", (3+VLOOKUP($B238,'Results-formatted 060121'!$A:$AJ,(L$3+2),FALSE)), VLOOKUP($B238,'Results-formatted 060121'!$A:$AJ,(L$3+2),FALSE)))</f>
        <v>4</v>
      </c>
      <c r="M238" s="95">
        <f>IF($C238 = "neg", (($D238+1) - VLOOKUP($B238,'Results-formatted 060121'!$A:$AJ,(M$3+2),FALSE)), IF($C238 = "pos-neg", (3+VLOOKUP($B238,'Results-formatted 060121'!$A:$AJ,(M$3+2),FALSE)), VLOOKUP($B238,'Results-formatted 060121'!$A:$AJ,(M$3+2),FALSE)))</f>
        <v>4</v>
      </c>
      <c r="N238" s="95">
        <f>IF($C238 = "neg", (($D238+1) - VLOOKUP($B238,'Results-formatted 060121'!$A:$AJ,(N$3+2),FALSE)), IF($C238 = "pos-neg", (3+VLOOKUP($B238,'Results-formatted 060121'!$A:$AJ,(N$3+2),FALSE)), VLOOKUP($B238,'Results-formatted 060121'!$A:$AJ,(N$3+2),FALSE)))</f>
        <v>4</v>
      </c>
      <c r="O238" s="95">
        <f>IF($C238 = "neg", (($D238+1) - VLOOKUP($B238,'Results-formatted 060121'!$A:$AJ,(O$3+2),FALSE)), IF($C238 = "pos-neg", (3+VLOOKUP($B238,'Results-formatted 060121'!$A:$AJ,(O$3+2),FALSE)), VLOOKUP($B238,'Results-formatted 060121'!$A:$AJ,(O$3+2),FALSE)))</f>
        <v>5</v>
      </c>
      <c r="P238" s="95">
        <f>IF($C238 = "neg", (($D238+1) - VLOOKUP($B238,'Results-formatted 060121'!$A:$AJ,(P$3+2),FALSE)), IF($C238 = "pos-neg", (3+VLOOKUP($B238,'Results-formatted 060121'!$A:$AJ,(P$3+2),FALSE)), VLOOKUP($B238,'Results-formatted 060121'!$A:$AJ,(P$3+2),FALSE)))</f>
        <v>4</v>
      </c>
      <c r="Q238" s="95">
        <f>IF($C238 = "neg", (($D238+1) - VLOOKUP($B238,'Results-formatted 060121'!$A:$AJ,(Q$3+2),FALSE)), IF($C238 = "pos-neg", (3+VLOOKUP($B238,'Results-formatted 060121'!$A:$AJ,(Q$3+2),FALSE)), VLOOKUP($B238,'Results-formatted 060121'!$A:$AJ,(Q$3+2),FALSE)))</f>
        <v>5</v>
      </c>
      <c r="R238" s="95">
        <f>IF($C238 = "neg", (($D238+1) - VLOOKUP($B238,'Results-formatted 060121'!$A:$AJ,(R$3+2),FALSE)), IF($C238 = "pos-neg", (3+VLOOKUP($B238,'Results-formatted 060121'!$A:$AJ,(R$3+2),FALSE)), VLOOKUP($B238,'Results-formatted 060121'!$A:$AJ,(R$3+2),FALSE)))</f>
        <v>4</v>
      </c>
      <c r="S238" s="95">
        <f>IF($C238 = "neg", (($D238+1) - VLOOKUP($B238,'Results-formatted 060121'!$A:$AJ,(S$3+2),FALSE)), IF($C238 = "pos-neg", (3+VLOOKUP($B238,'Results-formatted 060121'!$A:$AJ,(S$3+2),FALSE)), VLOOKUP($B238,'Results-formatted 060121'!$A:$AJ,(S$3+2),FALSE)))</f>
        <v>4</v>
      </c>
      <c r="T238" s="95">
        <f>IF($C238 = "neg", (($D238+1) - VLOOKUP($B238,'Results-formatted 060121'!$A:$AJ,(T$3+2),FALSE)), IF($C238 = "pos-neg", (3+VLOOKUP($B238,'Results-formatted 060121'!$A:$AJ,(T$3+2),FALSE)), VLOOKUP($B238,'Results-formatted 060121'!$A:$AJ,(T$3+2),FALSE)))</f>
        <v>5</v>
      </c>
      <c r="U238" s="95">
        <f>IF($C238 = "neg", (($D238+1) - VLOOKUP($B238,'Results-formatted 060121'!$A:$AJ,(U$3+2),FALSE)), IF($C238 = "pos-neg", (3+VLOOKUP($B238,'Results-formatted 060121'!$A:$AJ,(U$3+2),FALSE)), VLOOKUP($B238,'Results-formatted 060121'!$A:$AJ,(U$3+2),FALSE)))</f>
        <v>5</v>
      </c>
      <c r="V238" s="95">
        <f>IF($C238 = "neg", (($D238+1) - VLOOKUP($B238,'Results-formatted 060121'!$A:$AJ,(V$3+2),FALSE)), IF($C238 = "pos-neg", (3+VLOOKUP($B238,'Results-formatted 060121'!$A:$AJ,(V$3+2),FALSE)), VLOOKUP($B238,'Results-formatted 060121'!$A:$AJ,(V$3+2),FALSE)))</f>
        <v>3</v>
      </c>
      <c r="W238" s="95">
        <f>IF($C238 = "neg", (($D238+1) - VLOOKUP($B238,'Results-formatted 060121'!$A:$AJ,(W$3+2),FALSE)), IF($C238 = "pos-neg", (3+VLOOKUP($B238,'Results-formatted 060121'!$A:$AJ,(W$3+2),FALSE)), VLOOKUP($B238,'Results-formatted 060121'!$A:$AJ,(W$3+2),FALSE)))</f>
        <v>3</v>
      </c>
      <c r="X238" s="95">
        <f>IF($C238 = "neg", (($D238+1) - VLOOKUP($B238,'Results-formatted 060121'!$A:$AJ,(X$3+2),FALSE)), IF($C238 = "pos-neg", (3+VLOOKUP($B238,'Results-formatted 060121'!$A:$AJ,(X$3+2),FALSE)), VLOOKUP($B238,'Results-formatted 060121'!$A:$AJ,(X$3+2),FALSE)))</f>
        <v>3</v>
      </c>
      <c r="Y238" s="95">
        <f>IF($C238 = "neg", (($D238+1) - VLOOKUP($B238,'Results-formatted 060121'!$A:$AJ,(Y$3+2),FALSE)), IF($C238 = "pos-neg", (3+VLOOKUP($B238,'Results-formatted 060121'!$A:$AJ,(Y$3+2),FALSE)), VLOOKUP($B238,'Results-formatted 060121'!$A:$AJ,(Y$3+2),FALSE)))</f>
        <v>4</v>
      </c>
      <c r="Z238" s="95">
        <f>IF($C238 = "neg", (($D238+1) - VLOOKUP($B238,'Results-formatted 060121'!$A:$AJ,(Z$3+2),FALSE)), IF($C238 = "pos-neg", (3+VLOOKUP($B238,'Results-formatted 060121'!$A:$AJ,(Z$3+2),FALSE)), VLOOKUP($B238,'Results-formatted 060121'!$A:$AJ,(Z$3+2),FALSE)))</f>
        <v>2</v>
      </c>
      <c r="AA238" s="95">
        <f>IF($C238 = "neg", (($D238+1) - VLOOKUP($B238,'Results-formatted 060121'!$A:$AJ,(AA$3+2),FALSE)), IF($C238 = "pos-neg", (3+VLOOKUP($B238,'Results-formatted 060121'!$A:$AJ,(AA$3+2),FALSE)), VLOOKUP($B238,'Results-formatted 060121'!$A:$AJ,(AA$3+2),FALSE)))</f>
        <v>4</v>
      </c>
      <c r="AB238" s="95">
        <f>IF($C238 = "neg", (($D238+1) - VLOOKUP($B238,'Results-formatted 060121'!$A:$AJ,(AB$3+2),FALSE)), IF($C238 = "pos-neg", (3+VLOOKUP($B238,'Results-formatted 060121'!$A:$AJ,(AB$3+2),FALSE)), VLOOKUP($B238,'Results-formatted 060121'!$A:$AJ,(AB$3+2),FALSE)))</f>
        <v>4</v>
      </c>
      <c r="AC238" s="95">
        <f>IF($C238 = "neg", (($D238+1) - VLOOKUP($B238,'Results-formatted 060121'!$A:$AJ,(AC$3+2),FALSE)), IF($C238 = "pos-neg", (3+VLOOKUP($B238,'Results-formatted 060121'!$A:$AJ,(AC$3+2),FALSE)), VLOOKUP($B238,'Results-formatted 060121'!$A:$AJ,(AC$3+2),FALSE)))</f>
        <v>1</v>
      </c>
      <c r="AD238" s="95">
        <f>IF($C238 = "neg", (($D238+1) - VLOOKUP($B238,'Results-formatted 060121'!$A:$AJ,(AD$3+2),FALSE)), IF($C238 = "pos-neg", (3+VLOOKUP($B238,'Results-formatted 060121'!$A:$AJ,(AD$3+2),FALSE)), VLOOKUP($B238,'Results-formatted 060121'!$A:$AJ,(AD$3+2),FALSE)))</f>
        <v>4</v>
      </c>
      <c r="AE238" s="95">
        <f>IF($C238 = "neg", (($D238+1) - VLOOKUP($B238,'Results-formatted 060121'!$A:$AJ,(AE$3+2),FALSE)), IF($C238 = "pos-neg", (3+VLOOKUP($B238,'Results-formatted 060121'!$A:$AJ,(AE$3+2),FALSE)), VLOOKUP($B238,'Results-formatted 060121'!$A:$AJ,(AE$3+2),FALSE)))</f>
        <v>4</v>
      </c>
      <c r="AF238" s="95">
        <f>IF($C238 = "neg", (($D238+1) - VLOOKUP($B238,'Results-formatted 060121'!$A:$AJ,(AF$3+2),FALSE)), IF($C238 = "pos-neg", (3+VLOOKUP($B238,'Results-formatted 060121'!$A:$AJ,(AF$3+2),FALSE)), VLOOKUP($B238,'Results-formatted 060121'!$A:$AJ,(AF$3+2),FALSE)))</f>
        <v>3</v>
      </c>
      <c r="AG238" s="95">
        <f>IF($C238 = "neg", (($D238+1) - VLOOKUP($B238,'Results-formatted 060121'!$A:$AJ,(AG$3+2),FALSE)), IF($C238 = "pos-neg", (3+VLOOKUP($B238,'Results-formatted 060121'!$A:$AJ,(AG$3+2),FALSE)), VLOOKUP($B238,'Results-formatted 060121'!$A:$AJ,(AG$3+2),FALSE)))</f>
        <v>4</v>
      </c>
      <c r="AH238" s="95">
        <f>IF($C238 = "neg", (($D238+1) - VLOOKUP($B238,'Results-formatted 060121'!$A:$AJ,(AH$3+2),FALSE)), IF($C238 = "pos-neg", (3+VLOOKUP($B238,'Results-formatted 060121'!$A:$AJ,(AH$3+2),FALSE)), VLOOKUP($B238,'Results-formatted 060121'!$A:$AJ,(AH$3+2),FALSE)))</f>
        <v>4</v>
      </c>
      <c r="AI238" s="95">
        <f>IF($C238 = "neg", (($D238+1) - VLOOKUP($B238,'Results-formatted 060121'!$A:$AJ,(AI$3+2),FALSE)), IF($C238 = "pos-neg", (3+VLOOKUP($B238,'Results-formatted 060121'!$A:$AJ,(AI$3+2),FALSE)), VLOOKUP($B238,'Results-formatted 060121'!$A:$AJ,(AI$3+2),FALSE)))</f>
        <v>4</v>
      </c>
      <c r="AJ238" s="95">
        <f>IF($C238 = "neg", (($D238+1) - VLOOKUP($B238,'Results-formatted 060121'!$A:$AJ,(AJ$3+2),FALSE)), IF($C238 = "pos-neg", (3+VLOOKUP($B238,'Results-formatted 060121'!$A:$AJ,(AJ$3+2),FALSE)), VLOOKUP($B238,'Results-formatted 060121'!$A:$AJ,(AJ$3+2),FALSE)))</f>
        <v>5</v>
      </c>
      <c r="AK238" s="95">
        <f>IF($C238 = "neg", (($D238+1) - VLOOKUP($B238,'Results-formatted 060121'!$A:$AJ,(AK$3+2),FALSE)), IF($C238 = "pos-neg", (3+VLOOKUP($B238,'Results-formatted 060121'!$A:$AJ,(AK$3+2),FALSE)), VLOOKUP($B238,'Results-formatted 060121'!$A:$AJ,(AK$3+2),FALSE)))</f>
        <v>4</v>
      </c>
      <c r="AL238" s="95">
        <f>IF($C238 = "neg", (($D238+1) - VLOOKUP($B238,'Results-formatted 060121'!$A:$AJ,(AL$3+2),FALSE)), IF($C238 = "pos-neg", (3+VLOOKUP($B238,'Results-formatted 060121'!$A:$AJ,(AL$3+2),FALSE)), VLOOKUP($B238,'Results-formatted 060121'!$A:$AJ,(AL$3+2),FALSE)))</f>
        <v>4</v>
      </c>
      <c r="AM238" s="95">
        <f>IF($C238 = "neg", (($D238+1) - VLOOKUP($B238,'Results-formatted 060121'!$A:AJ,(AM$3+2),FALSE)), IF($C238 = "pos-neg", (3+VLOOKUP($B238,'Results-formatted 060121'!$A:AJ,(AM$3+2),FALSE)), VLOOKUP($B238,'Results-formatted 060121'!$A:AJ,(AM$3+2),FALSE)))</f>
        <v>5</v>
      </c>
      <c r="AN238" s="95">
        <f>IF($C238 = "neg", (($D238+1) - VLOOKUP($B238,'Results-formatted 060121'!$A:AK,(AN$3+2),FALSE)), IF($C238 = "pos-neg", (3+VLOOKUP($B238,'Results-formatted 060121'!$A:AK,(AN$3+2),FALSE)), VLOOKUP($B238,'Results-formatted 060121'!$A:AK,(AN$3+2),FALSE)))</f>
        <v>4</v>
      </c>
      <c r="AO238" s="95">
        <f>IF($C238 = "neg", (($D238+1) - VLOOKUP($B238,'Results-formatted 060121'!$A:AL,(AO$3+2),FALSE)), IF($C238 = "pos-neg", (3+VLOOKUP($B238,'Results-formatted 060121'!$A:AL,(AO$3+2),FALSE)), VLOOKUP($B238,'Results-formatted 060121'!$A:AL,(AO$3+2),FALSE)))</f>
        <v>4</v>
      </c>
      <c r="AP238" s="95">
        <f>IF($C238 = "neg", (($D238+1) - VLOOKUP($B238,'Results-formatted 060121'!$A:AM,(AP$3+2),FALSE)), IF($C238 = "pos-neg", (3+VLOOKUP($B238,'Results-formatted 060121'!$A:AM,(AP$3+2),FALSE)), VLOOKUP($B238,'Results-formatted 060121'!$A:AM,(AP$3+2),FALSE)))</f>
        <v>4</v>
      </c>
      <c r="AQ238" s="95">
        <f>IF($C238 = "neg", (($D238+1) - VLOOKUP($B238,'Results-formatted 060121'!$A:AN,(AQ$3+2),FALSE)), IF($C238 = "pos-neg", (3+VLOOKUP($B238,'Results-formatted 060121'!$A:AN,(AQ$3+2),FALSE)), VLOOKUP($B238,'Results-formatted 060121'!$A:AN,(AQ$3+2),FALSE)))</f>
        <v>4</v>
      </c>
      <c r="AR238" s="95">
        <f>IF($C238 = "neg", (($D238+1) - VLOOKUP($B238,'Results-formatted 060121'!$A:AO,(AR$3+2),FALSE)), IF($C238 = "pos-neg", (3+VLOOKUP($B238,'Results-formatted 060121'!$A:AO,(AR$3+2),FALSE)), VLOOKUP($B238,'Results-formatted 060121'!$A:AO,(AR$3+2),FALSE)))</f>
        <v>4</v>
      </c>
      <c r="AS238" s="95">
        <f>IF($C238 = "neg", (($D238+1) - VLOOKUP($B238,'Results-formatted 060121'!$A:AP,(AS$3+2),FALSE)), IF($C238 = "pos-neg", (3+VLOOKUP($B238,'Results-formatted 060121'!$A:AP,(AS$3+2),FALSE)), VLOOKUP($B238,'Results-formatted 060121'!$A:AP,(AS$3+2),FALSE)))</f>
        <v>4</v>
      </c>
      <c r="AT238" s="95">
        <f>IF($C238 = "neg", (($D238+1) - VLOOKUP($B238,'Results-formatted 060121'!$A:AQ,(AT$3+2),FALSE)), IF($C238 = "pos-neg", (3+VLOOKUP($B238,'Results-formatted 060121'!$A:AQ,(AT$3+2),FALSE)), VLOOKUP($B238,'Results-formatted 060121'!$A:AQ,(AT$3+2),FALSE)))</f>
        <v>5</v>
      </c>
      <c r="AU238" s="95">
        <f>IF($C238 = "neg", (($D238+1) - VLOOKUP($B238,'Results-formatted 060121'!$A:AR,(AU$3+2),FALSE)), IF($C238 = "pos-neg", (3+VLOOKUP($B238,'Results-formatted 060121'!$A:AR,(AU$3+2),FALSE)), VLOOKUP($B238,'Results-formatted 060121'!$A:AR,(AU$3+2),FALSE)))</f>
        <v>5</v>
      </c>
      <c r="AV238" s="95">
        <f>IF($C238 = "neg", (($D238+1) - VLOOKUP($B238,'Results-formatted 060121'!$A:AS,(AV$3+2),FALSE)), IF($C238 = "pos-neg", (3+VLOOKUP($B238,'Results-formatted 060121'!$A:AS,(AV$3+2),FALSE)), VLOOKUP($B238,'Results-formatted 060121'!$A:AS,(AV$3+2),FALSE)))</f>
        <v>3</v>
      </c>
      <c r="AW238" s="95">
        <f>IF($C238 = "neg", (($D238+1) - VLOOKUP($B238,'Results-formatted 060121'!$A:AT,(AW$3+2),FALSE)), IF($C238 = "pos-neg", (3+VLOOKUP($B238,'Results-formatted 060121'!$A:AT,(AW$3+2),FALSE)), VLOOKUP($B238,'Results-formatted 060121'!$A:AT,(AW$3+2),FALSE)))</f>
        <v>2</v>
      </c>
      <c r="AX238" s="95">
        <f>IF($C238 = "neg", (($D238+1) - VLOOKUP($B238,'Results-formatted 060121'!$A:AU,(AX$3+2),FALSE)), IF($C238 = "pos-neg", (3+VLOOKUP($B238,'Results-formatted 060121'!$A:AU,(AX$3+2),FALSE)), VLOOKUP($B238,'Results-formatted 060121'!$A:AU,(AX$3+2),FALSE)))</f>
        <v>1</v>
      </c>
      <c r="AY238" s="95">
        <f>IF($C238 = "neg", (($D238+1) - VLOOKUP($B238,'Results-formatted 060121'!$A:AV,(AY$3+2),FALSE)), IF($C238 = "pos-neg", (3+VLOOKUP($B238,'Results-formatted 060121'!$A:AV,(AY$3+2),FALSE)), VLOOKUP($B238,'Results-formatted 060121'!$A:AV,(AY$3+2),FALSE)))</f>
        <v>4</v>
      </c>
      <c r="AZ238" s="95">
        <f>IF($C238 = "neg", (($D238+1) - VLOOKUP($B238,'Results-formatted 060121'!$A:AW,(AZ$3+2),FALSE)), IF($C238 = "pos-neg", (3+VLOOKUP($B238,'Results-formatted 060121'!$A:AW,(AZ$3+2),FALSE)), VLOOKUP($B238,'Results-formatted 060121'!$A:AW,(AZ$3+2),FALSE)))</f>
        <v>5</v>
      </c>
      <c r="BA238" s="95">
        <f>IF($C238 = "neg", (($D238+1) - VLOOKUP($B238,'Results-formatted 060121'!$A:AX,(BA$3+2),FALSE)), IF($C238 = "pos-neg", (3+VLOOKUP($B238,'Results-formatted 060121'!$A:AX,(BA$3+2),FALSE)), VLOOKUP($B238,'Results-formatted 060121'!$A:AX,(BA$3+2),FALSE)))</f>
        <v>4</v>
      </c>
      <c r="BB238" s="95">
        <f>IF($C238 = "neg", (($D238+1) - VLOOKUP($B238,'Results-formatted 060121'!$A:AY,(BB$3+2),FALSE)), IF($C238 = "pos-neg", (3+VLOOKUP($B238,'Results-formatted 060121'!$A:AY,(BB$3+2),FALSE)), VLOOKUP($B238,'Results-formatted 060121'!$A:AY,(BB$3+2),FALSE)))</f>
        <v>5</v>
      </c>
      <c r="BC238" s="95">
        <f>IF($C238 = "neg", (($D238+1) - VLOOKUP($B238,'Results-formatted 060121'!$A:AZ,(BC$3+2),FALSE)), IF($C238 = "pos-neg", (3+VLOOKUP($B238,'Results-formatted 060121'!$A:AZ,(BC$3+2),FALSE)), VLOOKUP($B238,'Results-formatted 060121'!$A:AZ,(BC$3+2),FALSE)))</f>
        <v>3</v>
      </c>
      <c r="BD238" s="95">
        <f>IF($C238 = "neg", (($D238+1) - VLOOKUP($B238,'Results-formatted 060121'!$A:BA,(BD$3+2),FALSE)), IF($C238 = "pos-neg", (3+VLOOKUP($B238,'Results-formatted 060121'!$A:BA,(BD$3+2),FALSE)), VLOOKUP($B238,'Results-formatted 060121'!$A:BA,(BD$3+2),FALSE)))</f>
        <v>3</v>
      </c>
      <c r="BE238" s="95">
        <f>IF($C238 = "neg", (($D238+1) - VLOOKUP($B238,'Results-formatted 060121'!$A:BB,(BE$3+2),FALSE)), IF($C238 = "pos-neg", (3+VLOOKUP($B238,'Results-formatted 060121'!$A:BB,(BE$3+2),FALSE)), VLOOKUP($B238,'Results-formatted 060121'!$A:BB,(BE$3+2),FALSE)))</f>
        <v>4</v>
      </c>
      <c r="BF238" s="95">
        <f>IF($C238 = "neg", (($D238+1) - VLOOKUP($B238,'Results-formatted 060121'!$A:BC,(BF$3+2),FALSE)), IF($C238 = "pos-neg", (3+VLOOKUP($B238,'Results-formatted 060121'!$A:BC,(BF$3+2),FALSE)), VLOOKUP($B238,'Results-formatted 060121'!$A:BC,(BF$3+2),FALSE)))</f>
        <v>4</v>
      </c>
      <c r="BG238" s="95">
        <f>IF($C238 = "neg", (($D238+1) - VLOOKUP($B238,'Results-formatted 060121'!$A:BD,(BG$3+2),FALSE)), IF($C238 = "pos-neg", (3+VLOOKUP($B238,'Results-formatted 060121'!$A:BD,(BG$3+2),FALSE)), VLOOKUP($B238,'Results-formatted 060121'!$A:BD,(BG$3+2),FALSE)))</f>
        <v>4</v>
      </c>
      <c r="BH238" s="95">
        <f>IF($C238 = "neg", (($D238+1) - VLOOKUP($B238,'Results-formatted 060121'!$A:BE,(BH$3+2),FALSE)), IF($C238 = "pos-neg", (3+VLOOKUP($B238,'Results-formatted 060121'!$A:BE,(BH$3+2),FALSE)), VLOOKUP($B238,'Results-formatted 060121'!$A:BE,(BH$3+2),FALSE)))</f>
        <v>3</v>
      </c>
      <c r="BI238" s="95">
        <f>IF($C238 = "neg", (($D238+1) - VLOOKUP($B238,'Results-formatted 060121'!$A:BF,(BI$3+2),FALSE)), IF($C238 = "pos-neg", (3+VLOOKUP($B238,'Results-formatted 060121'!$A:BF,(BI$3+2),FALSE)), VLOOKUP($B238,'Results-formatted 060121'!$A:BF,(BI$3+2),FALSE)))</f>
        <v>4</v>
      </c>
      <c r="BJ238" s="95">
        <f>IF($C238 = "neg", (($D238+1) - VLOOKUP($B238,'Results-formatted 060121'!$A:BG,(BJ$3+2),FALSE)), IF($C238 = "pos-neg", (3+VLOOKUP($B238,'Results-formatted 060121'!$A:BG,(BJ$3+2),FALSE)), VLOOKUP($B238,'Results-formatted 060121'!$A:BG,(BJ$3+2),FALSE)))</f>
        <v>5</v>
      </c>
      <c r="BK238" s="95">
        <f>IF($C238 = "neg", (($D238+1) - VLOOKUP($B238,'Results-formatted 060121'!$A:BH,(BK$3+2),FALSE)), IF($C238 = "pos-neg", (3+VLOOKUP($B238,'Results-formatted 060121'!$A:BH,(BK$3+2),FALSE)), VLOOKUP($B238,'Results-formatted 060121'!$A:BH,(BK$3+2),FALSE)))</f>
        <v>3</v>
      </c>
      <c r="BL238" s="95">
        <f>IF($C238 = "neg", (($D238+1) - VLOOKUP($B238,'Results-formatted 060121'!$A:BI,(BL$3+2),FALSE)), IF($C238 = "pos-neg", (3+VLOOKUP($B238,'Results-formatted 060121'!$A:BI,(BL$3+2),FALSE)), VLOOKUP($B238,'Results-formatted 060121'!$A:BI,(BL$3+2),FALSE)))</f>
        <v>4</v>
      </c>
      <c r="BM238" s="95">
        <f>IF($C238 = "neg", (($D238+1) - VLOOKUP($B238,'Results-formatted 060121'!$A:BJ,(BM$3+2),FALSE)), IF($C238 = "pos-neg", (3+VLOOKUP($B238,'Results-formatted 060121'!$A:BJ,(BM$3+2),FALSE)), VLOOKUP($B238,'Results-formatted 060121'!$A:BJ,(BM$3+2),FALSE)))</f>
        <v>4</v>
      </c>
      <c r="BN238" s="95"/>
      <c r="BO238" s="95"/>
      <c r="BP238" s="95"/>
      <c r="BQ238" s="95"/>
      <c r="BR238" s="95"/>
      <c r="BS238" s="95"/>
      <c r="BT238" s="95"/>
      <c r="BU238" s="95"/>
      <c r="BV238" s="95"/>
      <c r="BW238" s="95"/>
      <c r="BX238" s="95"/>
      <c r="BY238" s="95"/>
      <c r="BZ238" s="95"/>
      <c r="CA238" s="95"/>
      <c r="CB238" s="95"/>
      <c r="CC238" s="95"/>
      <c r="CD238" s="98"/>
      <c r="CE238" s="25">
        <f t="shared" ref="CE238:CE269" si="441">AVERAGE(F238:CD238)</f>
        <v>3.85</v>
      </c>
      <c r="CF238" s="25">
        <f t="shared" si="350"/>
        <v>0.89868076570274247</v>
      </c>
    </row>
    <row r="239" spans="2:84" ht="18" customHeight="1" x14ac:dyDescent="0.15">
      <c r="B239" s="84"/>
      <c r="E239" s="18" t="s">
        <v>117</v>
      </c>
      <c r="F239" s="34"/>
      <c r="G239" s="34"/>
      <c r="H239" s="34">
        <f t="shared" ref="H239" si="442">IF(ISNUMBER(H240), AVERAGE(H241:H244,H246:H249,H251:H254), "")</f>
        <v>3.3333333333333335</v>
      </c>
      <c r="I239" s="34">
        <f t="shared" ref="I239" si="443">IF(ISNUMBER(I240), AVERAGE(I241:I244,I246:I249,I251:I254), "")</f>
        <v>3.6666666666666665</v>
      </c>
      <c r="J239" s="34"/>
      <c r="K239" s="34">
        <f t="shared" ref="K239" si="444">IF(ISNUMBER(K240), AVERAGE(K241:K244,K246:K249,K251:K254), "")</f>
        <v>3.5</v>
      </c>
      <c r="L239" s="34">
        <f t="shared" ref="L239" si="445">IF(ISNUMBER(L240), AVERAGE(L241:L244,L246:L249,L251:L254), "")</f>
        <v>3.1666666666666665</v>
      </c>
      <c r="M239" s="34">
        <f t="shared" ref="M239" si="446">IF(ISNUMBER(M240), AVERAGE(M241:M244,M246:M249,M251:M254), "")</f>
        <v>3.5</v>
      </c>
      <c r="N239" s="34"/>
      <c r="O239" s="34">
        <f t="shared" ref="O239" si="447">IF(ISNUMBER(O240), AVERAGE(O241:O244,O246:O249,O251:O254), "")</f>
        <v>3.25</v>
      </c>
      <c r="P239" s="34">
        <f t="shared" ref="P239" si="448">IF(ISNUMBER(P240), AVERAGE(P241:P244,P246:P249,P251:P254), "")</f>
        <v>3</v>
      </c>
      <c r="Q239" s="34">
        <f t="shared" ref="Q239" si="449">IF(ISNUMBER(Q240), AVERAGE(Q241:Q244,Q246:Q249,Q251:Q254), "")</f>
        <v>2.5833333333333335</v>
      </c>
      <c r="R239" s="34">
        <f t="shared" ref="R239" si="450">IF(ISNUMBER(R240), AVERAGE(R241:R244,R246:R249,R251:R254), "")</f>
        <v>3.8333333333333335</v>
      </c>
      <c r="S239" s="34">
        <f t="shared" ref="S239" si="451">IF(ISNUMBER(S240), AVERAGE(S241:S244,S246:S249,S251:S254), "")</f>
        <v>3.25</v>
      </c>
      <c r="T239" s="34">
        <f t="shared" ref="T239" si="452">IF(ISNUMBER(T240), AVERAGE(T241:T244,T246:T249,T251:T254), "")</f>
        <v>3.9166666666666665</v>
      </c>
      <c r="U239" s="34">
        <f t="shared" ref="U239" si="453">IF(ISNUMBER(U240), AVERAGE(U241:U244,U246:U249,U251:U254), "")</f>
        <v>2.8333333333333335</v>
      </c>
      <c r="V239" s="34">
        <f t="shared" ref="V239" si="454">IF(ISNUMBER(V240), AVERAGE(V241:V244,V246:V249,V251:V254), "")</f>
        <v>2.3333333333333335</v>
      </c>
      <c r="W239" s="34">
        <f t="shared" ref="W239" si="455">IF(ISNUMBER(W240), AVERAGE(W241:W244,W246:W249,W251:W254), "")</f>
        <v>2.4166666666666665</v>
      </c>
      <c r="X239" s="34">
        <f t="shared" ref="X239" si="456">IF(ISNUMBER(X240), AVERAGE(X241:X244,X246:X249,X251:X254), "")</f>
        <v>4.083333333333333</v>
      </c>
      <c r="Y239" s="34">
        <f t="shared" ref="Y239" si="457">IF(ISNUMBER(Y240), AVERAGE(Y241:Y244,Y246:Y249,Y251:Y254), "")</f>
        <v>3.5833333333333335</v>
      </c>
      <c r="Z239" s="34">
        <f t="shared" ref="Z239" si="458">IF(ISNUMBER(Z240), AVERAGE(Z241:Z244,Z246:Z249,Z251:Z254), "")</f>
        <v>3.25</v>
      </c>
      <c r="AA239" s="34">
        <f t="shared" ref="AA239" si="459">IF(ISNUMBER(AA240), AVERAGE(AA241:AA244,AA246:AA249,AA251:AA254), "")</f>
        <v>3.5</v>
      </c>
      <c r="AB239" s="34">
        <f t="shared" ref="AB239" si="460">IF(ISNUMBER(AB240), AVERAGE(AB241:AB244,AB246:AB249,AB251:AB254), "")</f>
        <v>3</v>
      </c>
      <c r="AC239" s="34">
        <f t="shared" ref="AC239" si="461">IF(ISNUMBER(AC240), AVERAGE(AC241:AC244,AC246:AC249,AC251:AC254), "")</f>
        <v>2.8333333333333335</v>
      </c>
      <c r="AD239" s="34">
        <f t="shared" ref="AD239" si="462">IF(ISNUMBER(AD240), AVERAGE(AD241:AD244,AD246:AD249,AD251:AD254), "")</f>
        <v>3.25</v>
      </c>
      <c r="AE239" s="34">
        <f t="shared" ref="AE239" si="463">IF(ISNUMBER(AE240), AVERAGE(AE241:AE244,AE246:AE249,AE251:AE254), "")</f>
        <v>3.1666666666666665</v>
      </c>
      <c r="AF239" s="34">
        <f t="shared" ref="AF239" si="464">IF(ISNUMBER(AF240), AVERAGE(AF241:AF244,AF246:AF249,AF251:AF254), "")</f>
        <v>2.8333333333333335</v>
      </c>
      <c r="AG239" s="34">
        <f t="shared" ref="AG239" si="465">IF(ISNUMBER(AG240), AVERAGE(AG241:AG244,AG246:AG249,AG251:AG254), "")</f>
        <v>3.9166666666666665</v>
      </c>
      <c r="AH239" s="34">
        <f t="shared" ref="AH239" si="466">IF(ISNUMBER(AH240), AVERAGE(AH241:AH244,AH246:AH249,AH251:AH254), "")</f>
        <v>3.25</v>
      </c>
      <c r="AI239" s="34">
        <f t="shared" ref="AI239" si="467">IF(ISNUMBER(AI240), AVERAGE(AI241:AI244,AI246:AI249,AI251:AI254), "")</f>
        <v>3.6666666666666665</v>
      </c>
      <c r="AJ239" s="34">
        <f t="shared" ref="AJ239" si="468">IF(ISNUMBER(AJ240), AVERAGE(AJ241:AJ244,AJ246:AJ249,AJ251:AJ254), "")</f>
        <v>4.25</v>
      </c>
      <c r="AK239" s="34"/>
      <c r="AL239" s="34">
        <f t="shared" ref="AL239" si="469">IF(ISNUMBER(AL240), AVERAGE(AL241:AL244,AL246:AL249,AL251:AL254), "")</f>
        <v>3.4166666666666665</v>
      </c>
      <c r="AM239" s="34">
        <f t="shared" ref="AM239:BM239" si="470">IF(ISNUMBER(AM240), AVERAGE(AM241:AM244,AM246:AM249,AM251:AM254), "")</f>
        <v>3.25</v>
      </c>
      <c r="AN239" s="34">
        <f t="shared" si="470"/>
        <v>3.4166666666666665</v>
      </c>
      <c r="AO239" s="34">
        <f t="shared" si="470"/>
        <v>3.4166666666666665</v>
      </c>
      <c r="AP239" s="34">
        <f t="shared" si="470"/>
        <v>2.75</v>
      </c>
      <c r="AQ239" s="34">
        <f t="shared" si="470"/>
        <v>3.0833333333333335</v>
      </c>
      <c r="AR239" s="34">
        <f t="shared" si="470"/>
        <v>3.5833333333333335</v>
      </c>
      <c r="AS239" s="34">
        <f t="shared" si="470"/>
        <v>4</v>
      </c>
      <c r="AT239" s="34">
        <f t="shared" si="470"/>
        <v>3.5</v>
      </c>
      <c r="AU239" s="34">
        <f t="shared" si="470"/>
        <v>3.3333333333333335</v>
      </c>
      <c r="AV239" s="34">
        <f t="shared" si="470"/>
        <v>3.1666666666666665</v>
      </c>
      <c r="AW239" s="34">
        <f t="shared" si="470"/>
        <v>3.8333333333333335</v>
      </c>
      <c r="AX239" s="34">
        <f t="shared" si="470"/>
        <v>2.0833333333333335</v>
      </c>
      <c r="AY239" s="34">
        <f t="shared" si="470"/>
        <v>3.0833333333333335</v>
      </c>
      <c r="AZ239" s="34">
        <f t="shared" si="470"/>
        <v>3.5833333333333335</v>
      </c>
      <c r="BA239" s="34">
        <f t="shared" si="470"/>
        <v>3.25</v>
      </c>
      <c r="BB239" s="34">
        <f t="shared" si="470"/>
        <v>3.75</v>
      </c>
      <c r="BC239" s="34">
        <f t="shared" si="470"/>
        <v>3</v>
      </c>
      <c r="BD239" s="34">
        <f t="shared" si="470"/>
        <v>3.3333333333333335</v>
      </c>
      <c r="BE239" s="34">
        <f t="shared" si="470"/>
        <v>3</v>
      </c>
      <c r="BF239" s="34">
        <f t="shared" si="470"/>
        <v>2.8333333333333335</v>
      </c>
      <c r="BG239" s="34">
        <f t="shared" si="470"/>
        <v>2.75</v>
      </c>
      <c r="BH239" s="34">
        <f t="shared" si="470"/>
        <v>2.5</v>
      </c>
      <c r="BI239" s="34">
        <f t="shared" si="470"/>
        <v>3</v>
      </c>
      <c r="BJ239" s="34">
        <f t="shared" si="470"/>
        <v>2.0833333333333335</v>
      </c>
      <c r="BK239" s="34">
        <f t="shared" si="470"/>
        <v>3</v>
      </c>
      <c r="BL239" s="34">
        <f t="shared" si="470"/>
        <v>3</v>
      </c>
      <c r="BM239" s="34">
        <f t="shared" si="470"/>
        <v>3.4166666666666665</v>
      </c>
      <c r="BN239" s="34"/>
      <c r="BO239" s="34"/>
      <c r="BP239" s="34"/>
      <c r="BQ239" s="34"/>
      <c r="BR239" s="34"/>
      <c r="BS239" s="34"/>
      <c r="BT239" s="34"/>
      <c r="BU239" s="34"/>
      <c r="BV239" s="34"/>
      <c r="BW239" s="34"/>
      <c r="BX239" s="34"/>
      <c r="BY239" s="34"/>
      <c r="BZ239" s="34"/>
      <c r="CA239" s="34"/>
      <c r="CB239" s="34"/>
      <c r="CC239" s="34"/>
      <c r="CD239" s="34" t="str">
        <f t="shared" ref="CD239" si="471">IF(ISNUMBER(CD240), AVERAGE(CD241:CD244,CD246:CD249,CD251:CD254), "")</f>
        <v/>
      </c>
      <c r="CE239" s="34">
        <f t="shared" si="441"/>
        <v>3.2287878787878799</v>
      </c>
      <c r="CF239" s="34">
        <f t="shared" si="350"/>
        <v>0.47309782161994895</v>
      </c>
    </row>
    <row r="240" spans="2:84" ht="17" x14ac:dyDescent="0.15">
      <c r="B240" s="84"/>
      <c r="E240" s="39" t="s">
        <v>189</v>
      </c>
      <c r="F240" s="40"/>
      <c r="G240" s="40"/>
      <c r="H240" s="40">
        <f t="shared" ref="H240" si="472">IF(ISNUMBER(H241),AVERAGE(H241:H244), "")</f>
        <v>4.25</v>
      </c>
      <c r="I240" s="40">
        <f t="shared" ref="I240" si="473">IF(ISNUMBER(I241),AVERAGE(I241:I244), "")</f>
        <v>5</v>
      </c>
      <c r="J240" s="40"/>
      <c r="K240" s="40">
        <f t="shared" ref="K240" si="474">IF(ISNUMBER(K241),AVERAGE(K241:K244), "")</f>
        <v>3.25</v>
      </c>
      <c r="L240" s="40">
        <f t="shared" ref="L240" si="475">IF(ISNUMBER(L241),AVERAGE(L241:L244), "")</f>
        <v>3.75</v>
      </c>
      <c r="M240" s="40">
        <f t="shared" ref="M240" si="476">IF(ISNUMBER(M241),AVERAGE(M241:M244), "")</f>
        <v>4.75</v>
      </c>
      <c r="N240" s="40"/>
      <c r="O240" s="40">
        <f t="shared" ref="O240" si="477">IF(ISNUMBER(O241),AVERAGE(O241:O244), "")</f>
        <v>3.75</v>
      </c>
      <c r="P240" s="40">
        <f t="shared" ref="P240" si="478">IF(ISNUMBER(P241),AVERAGE(P241:P244), "")</f>
        <v>2.75</v>
      </c>
      <c r="Q240" s="40">
        <f t="shared" ref="Q240" si="479">IF(ISNUMBER(Q241),AVERAGE(Q241:Q244), "")</f>
        <v>2.75</v>
      </c>
      <c r="R240" s="40">
        <f t="shared" ref="R240" si="480">IF(ISNUMBER(R241),AVERAGE(R241:R244), "")</f>
        <v>4.25</v>
      </c>
      <c r="S240" s="40">
        <f t="shared" ref="S240" si="481">IF(ISNUMBER(S241),AVERAGE(S241:S244), "")</f>
        <v>3.5</v>
      </c>
      <c r="T240" s="40">
        <f t="shared" ref="T240" si="482">IF(ISNUMBER(T241),AVERAGE(T241:T244), "")</f>
        <v>4.75</v>
      </c>
      <c r="U240" s="40">
        <f t="shared" ref="U240" si="483">IF(ISNUMBER(U241),AVERAGE(U241:U244), "")</f>
        <v>2.5</v>
      </c>
      <c r="V240" s="40">
        <f t="shared" ref="V240" si="484">IF(ISNUMBER(V241),AVERAGE(V241:V244), "")</f>
        <v>2.75</v>
      </c>
      <c r="W240" s="40">
        <f t="shared" ref="W240" si="485">IF(ISNUMBER(W241),AVERAGE(W241:W244), "")</f>
        <v>3.25</v>
      </c>
      <c r="X240" s="40">
        <f t="shared" ref="X240" si="486">IF(ISNUMBER(X241),AVERAGE(X241:X244), "")</f>
        <v>4.5</v>
      </c>
      <c r="Y240" s="40">
        <f t="shared" ref="Y240" si="487">IF(ISNUMBER(Y241),AVERAGE(Y241:Y244), "")</f>
        <v>4</v>
      </c>
      <c r="Z240" s="40">
        <f t="shared" ref="Z240" si="488">IF(ISNUMBER(Z241),AVERAGE(Z241:Z244), "")</f>
        <v>3</v>
      </c>
      <c r="AA240" s="40">
        <f t="shared" ref="AA240" si="489">IF(ISNUMBER(AA241),AVERAGE(AA241:AA244), "")</f>
        <v>4.25</v>
      </c>
      <c r="AB240" s="40">
        <f t="shared" ref="AB240" si="490">IF(ISNUMBER(AB241),AVERAGE(AB241:AB244), "")</f>
        <v>3</v>
      </c>
      <c r="AC240" s="40">
        <f t="shared" ref="AC240" si="491">IF(ISNUMBER(AC241),AVERAGE(AC241:AC244), "")</f>
        <v>3</v>
      </c>
      <c r="AD240" s="40">
        <f t="shared" ref="AD240" si="492">IF(ISNUMBER(AD241),AVERAGE(AD241:AD244), "")</f>
        <v>3</v>
      </c>
      <c r="AE240" s="40">
        <f t="shared" ref="AE240" si="493">IF(ISNUMBER(AE241),AVERAGE(AE241:AE244), "")</f>
        <v>3.75</v>
      </c>
      <c r="AF240" s="40">
        <f t="shared" ref="AF240" si="494">IF(ISNUMBER(AF241),AVERAGE(AF241:AF244), "")</f>
        <v>3</v>
      </c>
      <c r="AG240" s="40">
        <f t="shared" ref="AG240" si="495">IF(ISNUMBER(AG241),AVERAGE(AG241:AG244), "")</f>
        <v>5</v>
      </c>
      <c r="AH240" s="40">
        <f t="shared" ref="AH240" si="496">IF(ISNUMBER(AH241),AVERAGE(AH241:AH244), "")</f>
        <v>3.5</v>
      </c>
      <c r="AI240" s="40">
        <f t="shared" ref="AI240" si="497">IF(ISNUMBER(AI241),AVERAGE(AI241:AI244), "")</f>
        <v>4.5</v>
      </c>
      <c r="AJ240" s="40">
        <f t="shared" ref="AJ240" si="498">IF(ISNUMBER(AJ241),AVERAGE(AJ241:AJ244), "")</f>
        <v>4.5</v>
      </c>
      <c r="AK240" s="40"/>
      <c r="AL240" s="40">
        <f t="shared" ref="AL240" si="499">IF(ISNUMBER(AL241),AVERAGE(AL241:AL244), "")</f>
        <v>3.25</v>
      </c>
      <c r="AM240" s="40">
        <f t="shared" ref="AM240:BM240" si="500">IF(ISNUMBER(AM241),AVERAGE(AM241:AM244), "")</f>
        <v>4.75</v>
      </c>
      <c r="AN240" s="40">
        <f t="shared" si="500"/>
        <v>3.5</v>
      </c>
      <c r="AO240" s="40">
        <f t="shared" si="500"/>
        <v>4</v>
      </c>
      <c r="AP240" s="40">
        <f t="shared" si="500"/>
        <v>2.75</v>
      </c>
      <c r="AQ240" s="40">
        <f t="shared" si="500"/>
        <v>4</v>
      </c>
      <c r="AR240" s="40">
        <f t="shared" si="500"/>
        <v>4</v>
      </c>
      <c r="AS240" s="40">
        <f t="shared" si="500"/>
        <v>4.5</v>
      </c>
      <c r="AT240" s="40">
        <f t="shared" si="500"/>
        <v>4.5</v>
      </c>
      <c r="AU240" s="40">
        <f t="shared" si="500"/>
        <v>3.75</v>
      </c>
      <c r="AV240" s="40">
        <f t="shared" si="500"/>
        <v>3.25</v>
      </c>
      <c r="AW240" s="40">
        <f t="shared" si="500"/>
        <v>4.75</v>
      </c>
      <c r="AX240" s="40">
        <f t="shared" si="500"/>
        <v>2.75</v>
      </c>
      <c r="AY240" s="40">
        <f t="shared" si="500"/>
        <v>3.75</v>
      </c>
      <c r="AZ240" s="40">
        <f t="shared" si="500"/>
        <v>4.5</v>
      </c>
      <c r="BA240" s="40">
        <f t="shared" si="500"/>
        <v>3.75</v>
      </c>
      <c r="BB240" s="40">
        <f t="shared" si="500"/>
        <v>3.75</v>
      </c>
      <c r="BC240" s="40">
        <f t="shared" si="500"/>
        <v>3</v>
      </c>
      <c r="BD240" s="40">
        <f t="shared" si="500"/>
        <v>3</v>
      </c>
      <c r="BE240" s="40">
        <f t="shared" si="500"/>
        <v>4</v>
      </c>
      <c r="BF240" s="40">
        <f t="shared" si="500"/>
        <v>4</v>
      </c>
      <c r="BG240" s="40">
        <f t="shared" si="500"/>
        <v>3.25</v>
      </c>
      <c r="BH240" s="40">
        <f t="shared" si="500"/>
        <v>3</v>
      </c>
      <c r="BI240" s="40">
        <f t="shared" si="500"/>
        <v>3.5</v>
      </c>
      <c r="BJ240" s="40">
        <f t="shared" si="500"/>
        <v>2.75</v>
      </c>
      <c r="BK240" s="40">
        <f t="shared" si="500"/>
        <v>3.75</v>
      </c>
      <c r="BL240" s="40">
        <f t="shared" si="500"/>
        <v>3</v>
      </c>
      <c r="BM240" s="40">
        <f t="shared" si="500"/>
        <v>3.75</v>
      </c>
      <c r="BN240" s="40"/>
      <c r="BO240" s="40"/>
      <c r="BP240" s="40"/>
      <c r="BQ240" s="40"/>
      <c r="BR240" s="40"/>
      <c r="BS240" s="40"/>
      <c r="BT240" s="40"/>
      <c r="BU240" s="40"/>
      <c r="BV240" s="40"/>
      <c r="BW240" s="40"/>
      <c r="BX240" s="40"/>
      <c r="BY240" s="40"/>
      <c r="BZ240" s="40"/>
      <c r="CA240" s="40"/>
      <c r="CB240" s="40"/>
      <c r="CC240" s="40"/>
      <c r="CD240" s="40" t="str">
        <f t="shared" ref="CD240" si="501">IF(ISNUMBER(CD241),AVERAGE(CD241:CD244), "")</f>
        <v/>
      </c>
      <c r="CE240" s="40">
        <f t="shared" si="441"/>
        <v>3.6863636363636365</v>
      </c>
      <c r="CF240" s="40">
        <f t="shared" si="350"/>
        <v>0.68755165095232829</v>
      </c>
    </row>
    <row r="241" spans="2:84" ht="42" x14ac:dyDescent="0.15">
      <c r="B241" s="84" t="s">
        <v>545</v>
      </c>
      <c r="C241" s="86" t="s">
        <v>224</v>
      </c>
      <c r="D241" s="2">
        <v>5</v>
      </c>
      <c r="E241" s="15" t="s">
        <v>1024</v>
      </c>
      <c r="F241" s="95">
        <f>IF($C241 = "neg", (($D241+1) - VLOOKUP($B241,'Results-formatted 060121'!$A:$AJ,(F$3+2),FALSE)), IF($C241 = "pos-neg", (3+VLOOKUP($B241,'Results-formatted 060121'!$A:$AJ,(F$3+2),FALSE)), VLOOKUP($B241,'Results-formatted 060121'!$A:$AJ,(F$3+2),FALSE)))</f>
        <v>3</v>
      </c>
      <c r="G241" s="95">
        <f>IF($C241 = "neg", (($D241+1) - VLOOKUP($B241,'Results-formatted 060121'!$A:$AJ,(G$3+2),FALSE)), IF($C241 = "pos-neg", (3+VLOOKUP($B241,'Results-formatted 060121'!$A:$AJ,(G$3+2),FALSE)), VLOOKUP($B241,'Results-formatted 060121'!$A:$AJ,(G$3+2),FALSE)))</f>
        <v>4</v>
      </c>
      <c r="H241" s="95">
        <f>IF($C241 = "neg", (($D241+1) - VLOOKUP($B241,'Results-formatted 060121'!$A:$AJ,(H$3+2),FALSE)), IF($C241 = "pos-neg", (3+VLOOKUP($B241,'Results-formatted 060121'!$A:$AJ,(H$3+2),FALSE)), VLOOKUP($B241,'Results-formatted 060121'!$A:$AJ,(H$3+2),FALSE)))</f>
        <v>4</v>
      </c>
      <c r="I241" s="95">
        <f>IF($C241 = "neg", (($D241+1) - VLOOKUP($B241,'Results-formatted 060121'!$A:$AJ,(I$3+2),FALSE)), IF($C241 = "pos-neg", (3+VLOOKUP($B241,'Results-formatted 060121'!$A:$AJ,(I$3+2),FALSE)), VLOOKUP($B241,'Results-formatted 060121'!$A:$AJ,(I$3+2),FALSE)))</f>
        <v>5</v>
      </c>
      <c r="J241" s="95">
        <f>IF($C241 = "neg", (($D241+1) - VLOOKUP($B241,'Results-formatted 060121'!$A:$AJ,(J$3+2),FALSE)), IF($C241 = "pos-neg", (3+VLOOKUP($B241,'Results-formatted 060121'!$A:$AJ,(J$3+2),FALSE)), VLOOKUP($B241,'Results-formatted 060121'!$A:$AJ,(J$3+2),FALSE)))</f>
        <v>3</v>
      </c>
      <c r="K241" s="95">
        <f>IF($C241 = "neg", (($D241+1) - VLOOKUP($B241,'Results-formatted 060121'!$A:$AJ,(K$3+2),FALSE)), IF($C241 = "pos-neg", (3+VLOOKUP($B241,'Results-formatted 060121'!$A:$AJ,(K$3+2),FALSE)), VLOOKUP($B241,'Results-formatted 060121'!$A:$AJ,(K$3+2),FALSE)))</f>
        <v>3</v>
      </c>
      <c r="L241" s="95">
        <f>IF($C241 = "neg", (($D241+1) - VLOOKUP($B241,'Results-formatted 060121'!$A:$AJ,(L$3+2),FALSE)), IF($C241 = "pos-neg", (3+VLOOKUP($B241,'Results-formatted 060121'!$A:$AJ,(L$3+2),FALSE)), VLOOKUP($B241,'Results-formatted 060121'!$A:$AJ,(L$3+2),FALSE)))</f>
        <v>4</v>
      </c>
      <c r="M241" s="95">
        <f>IF($C241 = "neg", (($D241+1) - VLOOKUP($B241,'Results-formatted 060121'!$A:$AJ,(M$3+2),FALSE)), IF($C241 = "pos-neg", (3+VLOOKUP($B241,'Results-formatted 060121'!$A:$AJ,(M$3+2),FALSE)), VLOOKUP($B241,'Results-formatted 060121'!$A:$AJ,(M$3+2),FALSE)))</f>
        <v>5</v>
      </c>
      <c r="N241" s="95">
        <f>IF($C241 = "neg", (($D241+1) - VLOOKUP($B241,'Results-formatted 060121'!$A:$AJ,(N$3+2),FALSE)), IF($C241 = "pos-neg", (3+VLOOKUP($B241,'Results-formatted 060121'!$A:$AJ,(N$3+2),FALSE)), VLOOKUP($B241,'Results-formatted 060121'!$A:$AJ,(N$3+2),FALSE)))</f>
        <v>4</v>
      </c>
      <c r="O241" s="95">
        <f>IF($C241 = "neg", (($D241+1) - VLOOKUP($B241,'Results-formatted 060121'!$A:$AJ,(O$3+2),FALSE)), IF($C241 = "pos-neg", (3+VLOOKUP($B241,'Results-formatted 060121'!$A:$AJ,(O$3+2),FALSE)), VLOOKUP($B241,'Results-formatted 060121'!$A:$AJ,(O$3+2),FALSE)))</f>
        <v>1</v>
      </c>
      <c r="P241" s="95">
        <f>IF($C241 = "neg", (($D241+1) - VLOOKUP($B241,'Results-formatted 060121'!$A:$AJ,(P$3+2),FALSE)), IF($C241 = "pos-neg", (3+VLOOKUP($B241,'Results-formatted 060121'!$A:$AJ,(P$3+2),FALSE)), VLOOKUP($B241,'Results-formatted 060121'!$A:$AJ,(P$3+2),FALSE)))</f>
        <v>3</v>
      </c>
      <c r="Q241" s="95">
        <f>IF($C241 = "neg", (($D241+1) - VLOOKUP($B241,'Results-formatted 060121'!$A:$AJ,(Q$3+2),FALSE)), IF($C241 = "pos-neg", (3+VLOOKUP($B241,'Results-formatted 060121'!$A:$AJ,(Q$3+2),FALSE)), VLOOKUP($B241,'Results-formatted 060121'!$A:$AJ,(Q$3+2),FALSE)))</f>
        <v>3</v>
      </c>
      <c r="R241" s="95">
        <f>IF($C241 = "neg", (($D241+1) - VLOOKUP($B241,'Results-formatted 060121'!$A:$AJ,(R$3+2),FALSE)), IF($C241 = "pos-neg", (3+VLOOKUP($B241,'Results-formatted 060121'!$A:$AJ,(R$3+2),FALSE)), VLOOKUP($B241,'Results-formatted 060121'!$A:$AJ,(R$3+2),FALSE)))</f>
        <v>5</v>
      </c>
      <c r="S241" s="95">
        <f>IF($C241 = "neg", (($D241+1) - VLOOKUP($B241,'Results-formatted 060121'!$A:$AJ,(S$3+2),FALSE)), IF($C241 = "pos-neg", (3+VLOOKUP($B241,'Results-formatted 060121'!$A:$AJ,(S$3+2),FALSE)), VLOOKUP($B241,'Results-formatted 060121'!$A:$AJ,(S$3+2),FALSE)))</f>
        <v>4</v>
      </c>
      <c r="T241" s="95">
        <f>IF($C241 = "neg", (($D241+1) - VLOOKUP($B241,'Results-formatted 060121'!$A:$AJ,(T$3+2),FALSE)), IF($C241 = "pos-neg", (3+VLOOKUP($B241,'Results-formatted 060121'!$A:$AJ,(T$3+2),FALSE)), VLOOKUP($B241,'Results-formatted 060121'!$A:$AJ,(T$3+2),FALSE)))</f>
        <v>4</v>
      </c>
      <c r="U241" s="95">
        <f>IF($C241 = "neg", (($D241+1) - VLOOKUP($B241,'Results-formatted 060121'!$A:$AJ,(U$3+2),FALSE)), IF($C241 = "pos-neg", (3+VLOOKUP($B241,'Results-formatted 060121'!$A:$AJ,(U$3+2),FALSE)), VLOOKUP($B241,'Results-formatted 060121'!$A:$AJ,(U$3+2),FALSE)))</f>
        <v>2</v>
      </c>
      <c r="V241" s="95">
        <f>IF($C241 = "neg", (($D241+1) - VLOOKUP($B241,'Results-formatted 060121'!$A:$AJ,(V$3+2),FALSE)), IF($C241 = "pos-neg", (3+VLOOKUP($B241,'Results-formatted 060121'!$A:$AJ,(V$3+2),FALSE)), VLOOKUP($B241,'Results-formatted 060121'!$A:$AJ,(V$3+2),FALSE)))</f>
        <v>4</v>
      </c>
      <c r="W241" s="95">
        <f>IF($C241 = "neg", (($D241+1) - VLOOKUP($B241,'Results-formatted 060121'!$A:$AJ,(W$3+2),FALSE)), IF($C241 = "pos-neg", (3+VLOOKUP($B241,'Results-formatted 060121'!$A:$AJ,(W$3+2),FALSE)), VLOOKUP($B241,'Results-formatted 060121'!$A:$AJ,(W$3+2),FALSE)))</f>
        <v>2</v>
      </c>
      <c r="X241" s="95">
        <f>IF($C241 = "neg", (($D241+1) - VLOOKUP($B241,'Results-formatted 060121'!$A:$AJ,(X$3+2),FALSE)), IF($C241 = "pos-neg", (3+VLOOKUP($B241,'Results-formatted 060121'!$A:$AJ,(X$3+2),FALSE)), VLOOKUP($B241,'Results-formatted 060121'!$A:$AJ,(X$3+2),FALSE)))</f>
        <v>5</v>
      </c>
      <c r="Y241" s="95">
        <f>IF($C241 = "neg", (($D241+1) - VLOOKUP($B241,'Results-formatted 060121'!$A:$AJ,(Y$3+2),FALSE)), IF($C241 = "pos-neg", (3+VLOOKUP($B241,'Results-formatted 060121'!$A:$AJ,(Y$3+2),FALSE)), VLOOKUP($B241,'Results-formatted 060121'!$A:$AJ,(Y$3+2),FALSE)))</f>
        <v>3</v>
      </c>
      <c r="Z241" s="95">
        <f>IF($C241 = "neg", (($D241+1) - VLOOKUP($B241,'Results-formatted 060121'!$A:$AJ,(Z$3+2),FALSE)), IF($C241 = "pos-neg", (3+VLOOKUP($B241,'Results-formatted 060121'!$A:$AJ,(Z$3+2),FALSE)), VLOOKUP($B241,'Results-formatted 060121'!$A:$AJ,(Z$3+2),FALSE)))</f>
        <v>3</v>
      </c>
      <c r="AA241" s="95">
        <f>IF($C241 = "neg", (($D241+1) - VLOOKUP($B241,'Results-formatted 060121'!$A:$AJ,(AA$3+2),FALSE)), IF($C241 = "pos-neg", (3+VLOOKUP($B241,'Results-formatted 060121'!$A:$AJ,(AA$3+2),FALSE)), VLOOKUP($B241,'Results-formatted 060121'!$A:$AJ,(AA$3+2),FALSE)))</f>
        <v>5</v>
      </c>
      <c r="AB241" s="95">
        <f>IF($C241 = "neg", (($D241+1) - VLOOKUP($B241,'Results-formatted 060121'!$A:$AJ,(AB$3+2),FALSE)), IF($C241 = "pos-neg", (3+VLOOKUP($B241,'Results-formatted 060121'!$A:$AJ,(AB$3+2),FALSE)), VLOOKUP($B241,'Results-formatted 060121'!$A:$AJ,(AB$3+2),FALSE)))</f>
        <v>2</v>
      </c>
      <c r="AC241" s="95">
        <f>IF($C241 = "neg", (($D241+1) - VLOOKUP($B241,'Results-formatted 060121'!$A:$AJ,(AC$3+2),FALSE)), IF($C241 = "pos-neg", (3+VLOOKUP($B241,'Results-formatted 060121'!$A:$AJ,(AC$3+2),FALSE)), VLOOKUP($B241,'Results-formatted 060121'!$A:$AJ,(AC$3+2),FALSE)))</f>
        <v>2</v>
      </c>
      <c r="AD241" s="95">
        <f>IF($C241 = "neg", (($D241+1) - VLOOKUP($B241,'Results-formatted 060121'!$A:$AJ,(AD$3+2),FALSE)), IF($C241 = "pos-neg", (3+VLOOKUP($B241,'Results-formatted 060121'!$A:$AJ,(AD$3+2),FALSE)), VLOOKUP($B241,'Results-formatted 060121'!$A:$AJ,(AD$3+2),FALSE)))</f>
        <v>4</v>
      </c>
      <c r="AE241" s="95">
        <f>IF($C241 = "neg", (($D241+1) - VLOOKUP($B241,'Results-formatted 060121'!$A:$AJ,(AE$3+2),FALSE)), IF($C241 = "pos-neg", (3+VLOOKUP($B241,'Results-formatted 060121'!$A:$AJ,(AE$3+2),FALSE)), VLOOKUP($B241,'Results-formatted 060121'!$A:$AJ,(AE$3+2),FALSE)))</f>
        <v>4</v>
      </c>
      <c r="AF241" s="95">
        <f>IF($C241 = "neg", (($D241+1) - VLOOKUP($B241,'Results-formatted 060121'!$A:$AJ,(AF$3+2),FALSE)), IF($C241 = "pos-neg", (3+VLOOKUP($B241,'Results-formatted 060121'!$A:$AJ,(AF$3+2),FALSE)), VLOOKUP($B241,'Results-formatted 060121'!$A:$AJ,(AF$3+2),FALSE)))</f>
        <v>3</v>
      </c>
      <c r="AG241" s="95">
        <f>IF($C241 = "neg", (($D241+1) - VLOOKUP($B241,'Results-formatted 060121'!$A:$AJ,(AG$3+2),FALSE)), IF($C241 = "pos-neg", (3+VLOOKUP($B241,'Results-formatted 060121'!$A:$AJ,(AG$3+2),FALSE)), VLOOKUP($B241,'Results-formatted 060121'!$A:$AJ,(AG$3+2),FALSE)))</f>
        <v>5</v>
      </c>
      <c r="AH241" s="95">
        <f>IF($C241 = "neg", (($D241+1) - VLOOKUP($B241,'Results-formatted 060121'!$A:$AJ,(AH$3+2),FALSE)), IF($C241 = "pos-neg", (3+VLOOKUP($B241,'Results-formatted 060121'!$A:$AJ,(AH$3+2),FALSE)), VLOOKUP($B241,'Results-formatted 060121'!$A:$AJ,(AH$3+2),FALSE)))</f>
        <v>3</v>
      </c>
      <c r="AI241" s="95">
        <f>IF($C241 = "neg", (($D241+1) - VLOOKUP($B241,'Results-formatted 060121'!$A:$AJ,(AI$3+2),FALSE)), IF($C241 = "pos-neg", (3+VLOOKUP($B241,'Results-formatted 060121'!$A:$AJ,(AI$3+2),FALSE)), VLOOKUP($B241,'Results-formatted 060121'!$A:$AJ,(AI$3+2),FALSE)))</f>
        <v>4</v>
      </c>
      <c r="AJ241" s="95">
        <f>IF($C241 = "neg", (($D241+1) - VLOOKUP($B241,'Results-formatted 060121'!$A:$AJ,(AJ$3+2),FALSE)), IF($C241 = "pos-neg", (3+VLOOKUP($B241,'Results-formatted 060121'!$A:$AJ,(AJ$3+2),FALSE)), VLOOKUP($B241,'Results-formatted 060121'!$A:$AJ,(AJ$3+2),FALSE)))</f>
        <v>5</v>
      </c>
      <c r="AK241" s="95">
        <f>IF($C241 = "neg", (($D241+1) - VLOOKUP($B241,'Results-formatted 060121'!$A:$AJ,(AK$3+2),FALSE)), IF($C241 = "pos-neg", (3+VLOOKUP($B241,'Results-formatted 060121'!$A:$AJ,(AK$3+2),FALSE)), VLOOKUP($B241,'Results-formatted 060121'!$A:$AJ,(AK$3+2),FALSE)))</f>
        <v>4</v>
      </c>
      <c r="AL241" s="95">
        <f>IF($C241 = "neg", (($D241+1) - VLOOKUP($B241,'Results-formatted 060121'!$A:$AJ,(AL$3+2),FALSE)), IF($C241 = "pos-neg", (3+VLOOKUP($B241,'Results-formatted 060121'!$A:$AJ,(AL$3+2),FALSE)), VLOOKUP($B241,'Results-formatted 060121'!$A:$AJ,(AL$3+2),FALSE)))</f>
        <v>4</v>
      </c>
      <c r="AM241" s="95">
        <f>IF($C241 = "neg", (($D241+1) - VLOOKUP($B241,'Results-formatted 060121'!$A:AJ,(AM$3+2),FALSE)), IF($C241 = "pos-neg", (3+VLOOKUP($B241,'Results-formatted 060121'!$A:AJ,(AM$3+2),FALSE)), VLOOKUP($B241,'Results-formatted 060121'!$A:AJ,(AM$3+2),FALSE)))</f>
        <v>5</v>
      </c>
      <c r="AN241" s="95">
        <f>IF($C241 = "neg", (($D241+1) - VLOOKUP($B241,'Results-formatted 060121'!$A:AK,(AN$3+2),FALSE)), IF($C241 = "pos-neg", (3+VLOOKUP($B241,'Results-formatted 060121'!$A:AK,(AN$3+2),FALSE)), VLOOKUP($B241,'Results-formatted 060121'!$A:AK,(AN$3+2),FALSE)))</f>
        <v>3</v>
      </c>
      <c r="AO241" s="95">
        <f>IF($C241 = "neg", (($D241+1) - VLOOKUP($B241,'Results-formatted 060121'!$A:AL,(AO$3+2),FALSE)), IF($C241 = "pos-neg", (3+VLOOKUP($B241,'Results-formatted 060121'!$A:AL,(AO$3+2),FALSE)), VLOOKUP($B241,'Results-formatted 060121'!$A:AL,(AO$3+2),FALSE)))</f>
        <v>3</v>
      </c>
      <c r="AP241" s="95">
        <f>IF($C241 = "neg", (($D241+1) - VLOOKUP($B241,'Results-formatted 060121'!$A:AM,(AP$3+2),FALSE)), IF($C241 = "pos-neg", (3+VLOOKUP($B241,'Results-formatted 060121'!$A:AM,(AP$3+2),FALSE)), VLOOKUP($B241,'Results-formatted 060121'!$A:AM,(AP$3+2),FALSE)))</f>
        <v>2</v>
      </c>
      <c r="AQ241" s="95">
        <f>IF($C241 = "neg", (($D241+1) - VLOOKUP($B241,'Results-formatted 060121'!$A:AN,(AQ$3+2),FALSE)), IF($C241 = "pos-neg", (3+VLOOKUP($B241,'Results-formatted 060121'!$A:AN,(AQ$3+2),FALSE)), VLOOKUP($B241,'Results-formatted 060121'!$A:AN,(AQ$3+2),FALSE)))</f>
        <v>4</v>
      </c>
      <c r="AR241" s="95">
        <f>IF($C241 = "neg", (($D241+1) - VLOOKUP($B241,'Results-formatted 060121'!$A:AO,(AR$3+2),FALSE)), IF($C241 = "pos-neg", (3+VLOOKUP($B241,'Results-formatted 060121'!$A:AO,(AR$3+2),FALSE)), VLOOKUP($B241,'Results-formatted 060121'!$A:AO,(AR$3+2),FALSE)))</f>
        <v>5</v>
      </c>
      <c r="AS241" s="95">
        <f>IF($C241 = "neg", (($D241+1) - VLOOKUP($B241,'Results-formatted 060121'!$A:AP,(AS$3+2),FALSE)), IF($C241 = "pos-neg", (3+VLOOKUP($B241,'Results-formatted 060121'!$A:AP,(AS$3+2),FALSE)), VLOOKUP($B241,'Results-formatted 060121'!$A:AP,(AS$3+2),FALSE)))</f>
        <v>5</v>
      </c>
      <c r="AT241" s="95">
        <f>IF($C241 = "neg", (($D241+1) - VLOOKUP($B241,'Results-formatted 060121'!$A:AQ,(AT$3+2),FALSE)), IF($C241 = "pos-neg", (3+VLOOKUP($B241,'Results-formatted 060121'!$A:AQ,(AT$3+2),FALSE)), VLOOKUP($B241,'Results-formatted 060121'!$A:AQ,(AT$3+2),FALSE)))</f>
        <v>4</v>
      </c>
      <c r="AU241" s="95">
        <f>IF($C241 = "neg", (($D241+1) - VLOOKUP($B241,'Results-formatted 060121'!$A:AR,(AU$3+2),FALSE)), IF($C241 = "pos-neg", (3+VLOOKUP($B241,'Results-formatted 060121'!$A:AR,(AU$3+2),FALSE)), VLOOKUP($B241,'Results-formatted 060121'!$A:AR,(AU$3+2),FALSE)))</f>
        <v>2</v>
      </c>
      <c r="AV241" s="95">
        <f>IF($C241 = "neg", (($D241+1) - VLOOKUP($B241,'Results-formatted 060121'!$A:AS,(AV$3+2),FALSE)), IF($C241 = "pos-neg", (3+VLOOKUP($B241,'Results-formatted 060121'!$A:AS,(AV$3+2),FALSE)), VLOOKUP($B241,'Results-formatted 060121'!$A:AS,(AV$3+2),FALSE)))</f>
        <v>1</v>
      </c>
      <c r="AW241" s="95">
        <f>IF($C241 = "neg", (($D241+1) - VLOOKUP($B241,'Results-formatted 060121'!$A:AT,(AW$3+2),FALSE)), IF($C241 = "pos-neg", (3+VLOOKUP($B241,'Results-formatted 060121'!$A:AT,(AW$3+2),FALSE)), VLOOKUP($B241,'Results-formatted 060121'!$A:AT,(AW$3+2),FALSE)))</f>
        <v>4</v>
      </c>
      <c r="AX241" s="95">
        <f>IF($C241 = "neg", (($D241+1) - VLOOKUP($B241,'Results-formatted 060121'!$A:AU,(AX$3+2),FALSE)), IF($C241 = "pos-neg", (3+VLOOKUP($B241,'Results-formatted 060121'!$A:AU,(AX$3+2),FALSE)), VLOOKUP($B241,'Results-formatted 060121'!$A:AU,(AX$3+2),FALSE)))</f>
        <v>3</v>
      </c>
      <c r="AY241" s="95">
        <f>IF($C241 = "neg", (($D241+1) - VLOOKUP($B241,'Results-formatted 060121'!$A:AV,(AY$3+2),FALSE)), IF($C241 = "pos-neg", (3+VLOOKUP($B241,'Results-formatted 060121'!$A:AV,(AY$3+2),FALSE)), VLOOKUP($B241,'Results-formatted 060121'!$A:AV,(AY$3+2),FALSE)))</f>
        <v>4</v>
      </c>
      <c r="AZ241" s="95">
        <f>IF($C241 = "neg", (($D241+1) - VLOOKUP($B241,'Results-formatted 060121'!$A:AW,(AZ$3+2),FALSE)), IF($C241 = "pos-neg", (3+VLOOKUP($B241,'Results-formatted 060121'!$A:AW,(AZ$3+2),FALSE)), VLOOKUP($B241,'Results-formatted 060121'!$A:AW,(AZ$3+2),FALSE)))</f>
        <v>5</v>
      </c>
      <c r="BA241" s="95">
        <f>IF($C241 = "neg", (($D241+1) - VLOOKUP($B241,'Results-formatted 060121'!$A:AX,(BA$3+2),FALSE)), IF($C241 = "pos-neg", (3+VLOOKUP($B241,'Results-formatted 060121'!$A:AX,(BA$3+2),FALSE)), VLOOKUP($B241,'Results-formatted 060121'!$A:AX,(BA$3+2),FALSE)))</f>
        <v>3</v>
      </c>
      <c r="BB241" s="95">
        <f>IF($C241 = "neg", (($D241+1) - VLOOKUP($B241,'Results-formatted 060121'!$A:AY,(BB$3+2),FALSE)), IF($C241 = "pos-neg", (3+VLOOKUP($B241,'Results-formatted 060121'!$A:AY,(BB$3+2),FALSE)), VLOOKUP($B241,'Results-formatted 060121'!$A:AY,(BB$3+2),FALSE)))</f>
        <v>3</v>
      </c>
      <c r="BC241" s="95">
        <f>IF($C241 = "neg", (($D241+1) - VLOOKUP($B241,'Results-formatted 060121'!$A:AZ,(BC$3+2),FALSE)), IF($C241 = "pos-neg", (3+VLOOKUP($B241,'Results-formatted 060121'!$A:AZ,(BC$3+2),FALSE)), VLOOKUP($B241,'Results-formatted 060121'!$A:AZ,(BC$3+2),FALSE)))</f>
        <v>2</v>
      </c>
      <c r="BD241" s="95">
        <f>IF($C241 = "neg", (($D241+1) - VLOOKUP($B241,'Results-formatted 060121'!$A:BA,(BD$3+2),FALSE)), IF($C241 = "pos-neg", (3+VLOOKUP($B241,'Results-formatted 060121'!$A:BA,(BD$3+2),FALSE)), VLOOKUP($B241,'Results-formatted 060121'!$A:BA,(BD$3+2),FALSE)))</f>
        <v>3</v>
      </c>
      <c r="BE241" s="95">
        <f>IF($C241 = "neg", (($D241+1) - VLOOKUP($B241,'Results-formatted 060121'!$A:BB,(BE$3+2),FALSE)), IF($C241 = "pos-neg", (3+VLOOKUP($B241,'Results-formatted 060121'!$A:BB,(BE$3+2),FALSE)), VLOOKUP($B241,'Results-formatted 060121'!$A:BB,(BE$3+2),FALSE)))</f>
        <v>4</v>
      </c>
      <c r="BF241" s="95">
        <f>IF($C241 = "neg", (($D241+1) - VLOOKUP($B241,'Results-formatted 060121'!$A:BC,(BF$3+2),FALSE)), IF($C241 = "pos-neg", (3+VLOOKUP($B241,'Results-formatted 060121'!$A:BC,(BF$3+2),FALSE)), VLOOKUP($B241,'Results-formatted 060121'!$A:BC,(BF$3+2),FALSE)))</f>
        <v>4</v>
      </c>
      <c r="BG241" s="95">
        <f>IF($C241 = "neg", (($D241+1) - VLOOKUP($B241,'Results-formatted 060121'!$A:BD,(BG$3+2),FALSE)), IF($C241 = "pos-neg", (3+VLOOKUP($B241,'Results-formatted 060121'!$A:BD,(BG$3+2),FALSE)), VLOOKUP($B241,'Results-formatted 060121'!$A:BD,(BG$3+2),FALSE)))</f>
        <v>3</v>
      </c>
      <c r="BH241" s="95">
        <f>IF($C241 = "neg", (($D241+1) - VLOOKUP($B241,'Results-formatted 060121'!$A:BE,(BH$3+2),FALSE)), IF($C241 = "pos-neg", (3+VLOOKUP($B241,'Results-formatted 060121'!$A:BE,(BH$3+2),FALSE)), VLOOKUP($B241,'Results-formatted 060121'!$A:BE,(BH$3+2),FALSE)))</f>
        <v>2</v>
      </c>
      <c r="BI241" s="95">
        <f>IF($C241 = "neg", (($D241+1) - VLOOKUP($B241,'Results-formatted 060121'!$A:BF,(BI$3+2),FALSE)), IF($C241 = "pos-neg", (3+VLOOKUP($B241,'Results-formatted 060121'!$A:BF,(BI$3+2),FALSE)), VLOOKUP($B241,'Results-formatted 060121'!$A:BF,(BI$3+2),FALSE)))</f>
        <v>3</v>
      </c>
      <c r="BJ241" s="95">
        <f>IF($C241 = "neg", (($D241+1) - VLOOKUP($B241,'Results-formatted 060121'!$A:BG,(BJ$3+2),FALSE)), IF($C241 = "pos-neg", (3+VLOOKUP($B241,'Results-formatted 060121'!$A:BG,(BJ$3+2),FALSE)), VLOOKUP($B241,'Results-formatted 060121'!$A:BG,(BJ$3+2),FALSE)))</f>
        <v>2</v>
      </c>
      <c r="BK241" s="95">
        <f>IF($C241 = "neg", (($D241+1) - VLOOKUP($B241,'Results-formatted 060121'!$A:BH,(BK$3+2),FALSE)), IF($C241 = "pos-neg", (3+VLOOKUP($B241,'Results-formatted 060121'!$A:BH,(BK$3+2),FALSE)), VLOOKUP($B241,'Results-formatted 060121'!$A:BH,(BK$3+2),FALSE)))</f>
        <v>4</v>
      </c>
      <c r="BL241" s="95">
        <f>IF($C241 = "neg", (($D241+1) - VLOOKUP($B241,'Results-formatted 060121'!$A:BI,(BL$3+2),FALSE)), IF($C241 = "pos-neg", (3+VLOOKUP($B241,'Results-formatted 060121'!$A:BI,(BL$3+2),FALSE)), VLOOKUP($B241,'Results-formatted 060121'!$A:BI,(BL$3+2),FALSE)))</f>
        <v>1</v>
      </c>
      <c r="BM241" s="95">
        <f>IF($C241 = "neg", (($D241+1) - VLOOKUP($B241,'Results-formatted 060121'!$A:BJ,(BM$3+2),FALSE)), IF($C241 = "pos-neg", (3+VLOOKUP($B241,'Results-formatted 060121'!$A:BJ,(BM$3+2),FALSE)), VLOOKUP($B241,'Results-formatted 060121'!$A:BJ,(BM$3+2),FALSE)))</f>
        <v>3</v>
      </c>
      <c r="BN241" s="95"/>
      <c r="BO241" s="95"/>
      <c r="BP241" s="95"/>
      <c r="BQ241" s="95"/>
      <c r="BR241" s="95"/>
      <c r="BS241" s="95"/>
      <c r="BT241" s="95"/>
      <c r="BU241" s="95"/>
      <c r="BV241" s="95"/>
      <c r="BW241" s="95"/>
      <c r="BX241" s="95"/>
      <c r="BY241" s="95"/>
      <c r="BZ241" s="95"/>
      <c r="CA241" s="95"/>
      <c r="CB241" s="95"/>
      <c r="CC241" s="95"/>
      <c r="CD241" s="99"/>
      <c r="CE241" s="25">
        <f t="shared" si="441"/>
        <v>3.4333333333333331</v>
      </c>
      <c r="CF241" s="25">
        <f t="shared" si="350"/>
        <v>1.1103010229581531</v>
      </c>
    </row>
    <row r="242" spans="2:84" ht="42" x14ac:dyDescent="0.15">
      <c r="B242" s="84" t="s">
        <v>546</v>
      </c>
      <c r="C242" s="86" t="s">
        <v>224</v>
      </c>
      <c r="D242" s="2">
        <v>5</v>
      </c>
      <c r="E242" s="15" t="s">
        <v>1025</v>
      </c>
      <c r="F242" s="95">
        <f>IF($C242 = "neg", (($D242+1) - VLOOKUP($B242,'Results-formatted 060121'!$A:$AJ,(F$3+2),FALSE)), IF($C242 = "pos-neg", (3+VLOOKUP($B242,'Results-formatted 060121'!$A:$AJ,(F$3+2),FALSE)), VLOOKUP($B242,'Results-formatted 060121'!$A:$AJ,(F$3+2),FALSE)))</f>
        <v>3</v>
      </c>
      <c r="G242" s="95">
        <f>IF($C242 = "neg", (($D242+1) - VLOOKUP($B242,'Results-formatted 060121'!$A:$AJ,(G$3+2),FALSE)), IF($C242 = "pos-neg", (3+VLOOKUP($B242,'Results-formatted 060121'!$A:$AJ,(G$3+2),FALSE)), VLOOKUP($B242,'Results-formatted 060121'!$A:$AJ,(G$3+2),FALSE)))</f>
        <v>4</v>
      </c>
      <c r="H242" s="95">
        <f>IF($C242 = "neg", (($D242+1) - VLOOKUP($B242,'Results-formatted 060121'!$A:$AJ,(H$3+2),FALSE)), IF($C242 = "pos-neg", (3+VLOOKUP($B242,'Results-formatted 060121'!$A:$AJ,(H$3+2),FALSE)), VLOOKUP($B242,'Results-formatted 060121'!$A:$AJ,(H$3+2),FALSE)))</f>
        <v>5</v>
      </c>
      <c r="I242" s="95">
        <f>IF($C242 = "neg", (($D242+1) - VLOOKUP($B242,'Results-formatted 060121'!$A:$AJ,(I$3+2),FALSE)), IF($C242 = "pos-neg", (3+VLOOKUP($B242,'Results-formatted 060121'!$A:$AJ,(I$3+2),FALSE)), VLOOKUP($B242,'Results-formatted 060121'!$A:$AJ,(I$3+2),FALSE)))</f>
        <v>5</v>
      </c>
      <c r="J242" s="95">
        <f>IF($C242 = "neg", (($D242+1) - VLOOKUP($B242,'Results-formatted 060121'!$A:$AJ,(J$3+2),FALSE)), IF($C242 = "pos-neg", (3+VLOOKUP($B242,'Results-formatted 060121'!$A:$AJ,(J$3+2),FALSE)), VLOOKUP($B242,'Results-formatted 060121'!$A:$AJ,(J$3+2),FALSE)))</f>
        <v>3</v>
      </c>
      <c r="K242" s="95">
        <f>IF($C242 = "neg", (($D242+1) - VLOOKUP($B242,'Results-formatted 060121'!$A:$AJ,(K$3+2),FALSE)), IF($C242 = "pos-neg", (3+VLOOKUP($B242,'Results-formatted 060121'!$A:$AJ,(K$3+2),FALSE)), VLOOKUP($B242,'Results-formatted 060121'!$A:$AJ,(K$3+2),FALSE)))</f>
        <v>5</v>
      </c>
      <c r="L242" s="95">
        <f>IF($C242 = "neg", (($D242+1) - VLOOKUP($B242,'Results-formatted 060121'!$A:$AJ,(L$3+2),FALSE)), IF($C242 = "pos-neg", (3+VLOOKUP($B242,'Results-formatted 060121'!$A:$AJ,(L$3+2),FALSE)), VLOOKUP($B242,'Results-formatted 060121'!$A:$AJ,(L$3+2),FALSE)))</f>
        <v>4</v>
      </c>
      <c r="M242" s="95">
        <f>IF($C242 = "neg", (($D242+1) - VLOOKUP($B242,'Results-formatted 060121'!$A:$AJ,(M$3+2),FALSE)), IF($C242 = "pos-neg", (3+VLOOKUP($B242,'Results-formatted 060121'!$A:$AJ,(M$3+2),FALSE)), VLOOKUP($B242,'Results-formatted 060121'!$A:$AJ,(M$3+2),FALSE)))</f>
        <v>4</v>
      </c>
      <c r="N242" s="95">
        <f>IF($C242 = "neg", (($D242+1) - VLOOKUP($B242,'Results-formatted 060121'!$A:$AJ,(N$3+2),FALSE)), IF($C242 = "pos-neg", (3+VLOOKUP($B242,'Results-formatted 060121'!$A:$AJ,(N$3+2),FALSE)), VLOOKUP($B242,'Results-formatted 060121'!$A:$AJ,(N$3+2),FALSE)))</f>
        <v>3</v>
      </c>
      <c r="O242" s="95">
        <f>IF($C242 = "neg", (($D242+1) - VLOOKUP($B242,'Results-formatted 060121'!$A:$AJ,(O$3+2),FALSE)), IF($C242 = "pos-neg", (3+VLOOKUP($B242,'Results-formatted 060121'!$A:$AJ,(O$3+2),FALSE)), VLOOKUP($B242,'Results-formatted 060121'!$A:$AJ,(O$3+2),FALSE)))</f>
        <v>4</v>
      </c>
      <c r="P242" s="95">
        <f>IF($C242 = "neg", (($D242+1) - VLOOKUP($B242,'Results-formatted 060121'!$A:$AJ,(P$3+2),FALSE)), IF($C242 = "pos-neg", (3+VLOOKUP($B242,'Results-formatted 060121'!$A:$AJ,(P$3+2),FALSE)), VLOOKUP($B242,'Results-formatted 060121'!$A:$AJ,(P$3+2),FALSE)))</f>
        <v>2</v>
      </c>
      <c r="Q242" s="95">
        <f>IF($C242 = "neg", (($D242+1) - VLOOKUP($B242,'Results-formatted 060121'!$A:$AJ,(Q$3+2),FALSE)), IF($C242 = "pos-neg", (3+VLOOKUP($B242,'Results-formatted 060121'!$A:$AJ,(Q$3+2),FALSE)), VLOOKUP($B242,'Results-formatted 060121'!$A:$AJ,(Q$3+2),FALSE)))</f>
        <v>2</v>
      </c>
      <c r="R242" s="95">
        <f>IF($C242 = "neg", (($D242+1) - VLOOKUP($B242,'Results-formatted 060121'!$A:$AJ,(R$3+2),FALSE)), IF($C242 = "pos-neg", (3+VLOOKUP($B242,'Results-formatted 060121'!$A:$AJ,(R$3+2),FALSE)), VLOOKUP($B242,'Results-formatted 060121'!$A:$AJ,(R$3+2),FALSE)))</f>
        <v>5</v>
      </c>
      <c r="S242" s="95">
        <f>IF($C242 = "neg", (($D242+1) - VLOOKUP($B242,'Results-formatted 060121'!$A:$AJ,(S$3+2),FALSE)), IF($C242 = "pos-neg", (3+VLOOKUP($B242,'Results-formatted 060121'!$A:$AJ,(S$3+2),FALSE)), VLOOKUP($B242,'Results-formatted 060121'!$A:$AJ,(S$3+2),FALSE)))</f>
        <v>4</v>
      </c>
      <c r="T242" s="95">
        <f>IF($C242 = "neg", (($D242+1) - VLOOKUP($B242,'Results-formatted 060121'!$A:$AJ,(T$3+2),FALSE)), IF($C242 = "pos-neg", (3+VLOOKUP($B242,'Results-formatted 060121'!$A:$AJ,(T$3+2),FALSE)), VLOOKUP($B242,'Results-formatted 060121'!$A:$AJ,(T$3+2),FALSE)))</f>
        <v>5</v>
      </c>
      <c r="U242" s="95">
        <f>IF($C242 = "neg", (($D242+1) - VLOOKUP($B242,'Results-formatted 060121'!$A:$AJ,(U$3+2),FALSE)), IF($C242 = "pos-neg", (3+VLOOKUP($B242,'Results-formatted 060121'!$A:$AJ,(U$3+2),FALSE)), VLOOKUP($B242,'Results-formatted 060121'!$A:$AJ,(U$3+2),FALSE)))</f>
        <v>2</v>
      </c>
      <c r="V242" s="95">
        <f>IF($C242 = "neg", (($D242+1) - VLOOKUP($B242,'Results-formatted 060121'!$A:$AJ,(V$3+2),FALSE)), IF($C242 = "pos-neg", (3+VLOOKUP($B242,'Results-formatted 060121'!$A:$AJ,(V$3+2),FALSE)), VLOOKUP($B242,'Results-formatted 060121'!$A:$AJ,(V$3+2),FALSE)))</f>
        <v>3</v>
      </c>
      <c r="W242" s="95">
        <f>IF($C242 = "neg", (($D242+1) - VLOOKUP($B242,'Results-formatted 060121'!$A:$AJ,(W$3+2),FALSE)), IF($C242 = "pos-neg", (3+VLOOKUP($B242,'Results-formatted 060121'!$A:$AJ,(W$3+2),FALSE)), VLOOKUP($B242,'Results-formatted 060121'!$A:$AJ,(W$3+2),FALSE)))</f>
        <v>3</v>
      </c>
      <c r="X242" s="95">
        <f>IF($C242 = "neg", (($D242+1) - VLOOKUP($B242,'Results-formatted 060121'!$A:$AJ,(X$3+2),FALSE)), IF($C242 = "pos-neg", (3+VLOOKUP($B242,'Results-formatted 060121'!$A:$AJ,(X$3+2),FALSE)), VLOOKUP($B242,'Results-formatted 060121'!$A:$AJ,(X$3+2),FALSE)))</f>
        <v>5</v>
      </c>
      <c r="Y242" s="95">
        <f>IF($C242 = "neg", (($D242+1) - VLOOKUP($B242,'Results-formatted 060121'!$A:$AJ,(Y$3+2),FALSE)), IF($C242 = "pos-neg", (3+VLOOKUP($B242,'Results-formatted 060121'!$A:$AJ,(Y$3+2),FALSE)), VLOOKUP($B242,'Results-formatted 060121'!$A:$AJ,(Y$3+2),FALSE)))</f>
        <v>5</v>
      </c>
      <c r="Z242" s="95">
        <f>IF($C242 = "neg", (($D242+1) - VLOOKUP($B242,'Results-formatted 060121'!$A:$AJ,(Z$3+2),FALSE)), IF($C242 = "pos-neg", (3+VLOOKUP($B242,'Results-formatted 060121'!$A:$AJ,(Z$3+2),FALSE)), VLOOKUP($B242,'Results-formatted 060121'!$A:$AJ,(Z$3+2),FALSE)))</f>
        <v>3</v>
      </c>
      <c r="AA242" s="95">
        <f>IF($C242 = "neg", (($D242+1) - VLOOKUP($B242,'Results-formatted 060121'!$A:$AJ,(AA$3+2),FALSE)), IF($C242 = "pos-neg", (3+VLOOKUP($B242,'Results-formatted 060121'!$A:$AJ,(AA$3+2),FALSE)), VLOOKUP($B242,'Results-formatted 060121'!$A:$AJ,(AA$3+2),FALSE)))</f>
        <v>5</v>
      </c>
      <c r="AB242" s="95">
        <f>IF($C242 = "neg", (($D242+1) - VLOOKUP($B242,'Results-formatted 060121'!$A:$AJ,(AB$3+2),FALSE)), IF($C242 = "pos-neg", (3+VLOOKUP($B242,'Results-formatted 060121'!$A:$AJ,(AB$3+2),FALSE)), VLOOKUP($B242,'Results-formatted 060121'!$A:$AJ,(AB$3+2),FALSE)))</f>
        <v>2</v>
      </c>
      <c r="AC242" s="95">
        <f>IF($C242 = "neg", (($D242+1) - VLOOKUP($B242,'Results-formatted 060121'!$A:$AJ,(AC$3+2),FALSE)), IF($C242 = "pos-neg", (3+VLOOKUP($B242,'Results-formatted 060121'!$A:$AJ,(AC$3+2),FALSE)), VLOOKUP($B242,'Results-formatted 060121'!$A:$AJ,(AC$3+2),FALSE)))</f>
        <v>2</v>
      </c>
      <c r="AD242" s="95">
        <f>IF($C242 = "neg", (($D242+1) - VLOOKUP($B242,'Results-formatted 060121'!$A:$AJ,(AD$3+2),FALSE)), IF($C242 = "pos-neg", (3+VLOOKUP($B242,'Results-formatted 060121'!$A:$AJ,(AD$3+2),FALSE)), VLOOKUP($B242,'Results-formatted 060121'!$A:$AJ,(AD$3+2),FALSE)))</f>
        <v>4</v>
      </c>
      <c r="AE242" s="95">
        <f>IF($C242 = "neg", (($D242+1) - VLOOKUP($B242,'Results-formatted 060121'!$A:$AJ,(AE$3+2),FALSE)), IF($C242 = "pos-neg", (3+VLOOKUP($B242,'Results-formatted 060121'!$A:$AJ,(AE$3+2),FALSE)), VLOOKUP($B242,'Results-formatted 060121'!$A:$AJ,(AE$3+2),FALSE)))</f>
        <v>4</v>
      </c>
      <c r="AF242" s="95">
        <f>IF($C242 = "neg", (($D242+1) - VLOOKUP($B242,'Results-formatted 060121'!$A:$AJ,(AF$3+2),FALSE)), IF($C242 = "pos-neg", (3+VLOOKUP($B242,'Results-formatted 060121'!$A:$AJ,(AF$3+2),FALSE)), VLOOKUP($B242,'Results-formatted 060121'!$A:$AJ,(AF$3+2),FALSE)))</f>
        <v>4</v>
      </c>
      <c r="AG242" s="95">
        <f>IF($C242 = "neg", (($D242+1) - VLOOKUP($B242,'Results-formatted 060121'!$A:$AJ,(AG$3+2),FALSE)), IF($C242 = "pos-neg", (3+VLOOKUP($B242,'Results-formatted 060121'!$A:$AJ,(AG$3+2),FALSE)), VLOOKUP($B242,'Results-formatted 060121'!$A:$AJ,(AG$3+2),FALSE)))</f>
        <v>5</v>
      </c>
      <c r="AH242" s="95">
        <f>IF($C242 = "neg", (($D242+1) - VLOOKUP($B242,'Results-formatted 060121'!$A:$AJ,(AH$3+2),FALSE)), IF($C242 = "pos-neg", (3+VLOOKUP($B242,'Results-formatted 060121'!$A:$AJ,(AH$3+2),FALSE)), VLOOKUP($B242,'Results-formatted 060121'!$A:$AJ,(AH$3+2),FALSE)))</f>
        <v>3</v>
      </c>
      <c r="AI242" s="95">
        <f>IF($C242 = "neg", (($D242+1) - VLOOKUP($B242,'Results-formatted 060121'!$A:$AJ,(AI$3+2),FALSE)), IF($C242 = "pos-neg", (3+VLOOKUP($B242,'Results-formatted 060121'!$A:$AJ,(AI$3+2),FALSE)), VLOOKUP($B242,'Results-formatted 060121'!$A:$AJ,(AI$3+2),FALSE)))</f>
        <v>5</v>
      </c>
      <c r="AJ242" s="95">
        <f>IF($C242 = "neg", (($D242+1) - VLOOKUP($B242,'Results-formatted 060121'!$A:$AJ,(AJ$3+2),FALSE)), IF($C242 = "pos-neg", (3+VLOOKUP($B242,'Results-formatted 060121'!$A:$AJ,(AJ$3+2),FALSE)), VLOOKUP($B242,'Results-formatted 060121'!$A:$AJ,(AJ$3+2),FALSE)))</f>
        <v>3</v>
      </c>
      <c r="AK242" s="95">
        <f>IF($C242 = "neg", (($D242+1) - VLOOKUP($B242,'Results-formatted 060121'!$A:$AJ,(AK$3+2),FALSE)), IF($C242 = "pos-neg", (3+VLOOKUP($B242,'Results-formatted 060121'!$A:$AJ,(AK$3+2),FALSE)), VLOOKUP($B242,'Results-formatted 060121'!$A:$AJ,(AK$3+2),FALSE)))</f>
        <v>5</v>
      </c>
      <c r="AL242" s="95">
        <f>IF($C242 = "neg", (($D242+1) - VLOOKUP($B242,'Results-formatted 060121'!$A:$AJ,(AL$3+2),FALSE)), IF($C242 = "pos-neg", (3+VLOOKUP($B242,'Results-formatted 060121'!$A:$AJ,(AL$3+2),FALSE)), VLOOKUP($B242,'Results-formatted 060121'!$A:$AJ,(AL$3+2),FALSE)))</f>
        <v>3</v>
      </c>
      <c r="AM242" s="95">
        <f>IF($C242 = "neg", (($D242+1) - VLOOKUP($B242,'Results-formatted 060121'!$A:AJ,(AM$3+2),FALSE)), IF($C242 = "pos-neg", (3+VLOOKUP($B242,'Results-formatted 060121'!$A:AJ,(AM$3+2),FALSE)), VLOOKUP($B242,'Results-formatted 060121'!$A:AJ,(AM$3+2),FALSE)))</f>
        <v>5</v>
      </c>
      <c r="AN242" s="95">
        <f>IF($C242 = "neg", (($D242+1) - VLOOKUP($B242,'Results-formatted 060121'!$A:AK,(AN$3+2),FALSE)), IF($C242 = "pos-neg", (3+VLOOKUP($B242,'Results-formatted 060121'!$A:AK,(AN$3+2),FALSE)), VLOOKUP($B242,'Results-formatted 060121'!$A:AK,(AN$3+2),FALSE)))</f>
        <v>4</v>
      </c>
      <c r="AO242" s="95">
        <f>IF($C242 = "neg", (($D242+1) - VLOOKUP($B242,'Results-formatted 060121'!$A:AL,(AO$3+2),FALSE)), IF($C242 = "pos-neg", (3+VLOOKUP($B242,'Results-formatted 060121'!$A:AL,(AO$3+2),FALSE)), VLOOKUP($B242,'Results-formatted 060121'!$A:AL,(AO$3+2),FALSE)))</f>
        <v>4</v>
      </c>
      <c r="AP242" s="95">
        <f>IF($C242 = "neg", (($D242+1) - VLOOKUP($B242,'Results-formatted 060121'!$A:AM,(AP$3+2),FALSE)), IF($C242 = "pos-neg", (3+VLOOKUP($B242,'Results-formatted 060121'!$A:AM,(AP$3+2),FALSE)), VLOOKUP($B242,'Results-formatted 060121'!$A:AM,(AP$3+2),FALSE)))</f>
        <v>2</v>
      </c>
      <c r="AQ242" s="95">
        <f>IF($C242 = "neg", (($D242+1) - VLOOKUP($B242,'Results-formatted 060121'!$A:AN,(AQ$3+2),FALSE)), IF($C242 = "pos-neg", (3+VLOOKUP($B242,'Results-formatted 060121'!$A:AN,(AQ$3+2),FALSE)), VLOOKUP($B242,'Results-formatted 060121'!$A:AN,(AQ$3+2),FALSE)))</f>
        <v>4</v>
      </c>
      <c r="AR242" s="95">
        <f>IF($C242 = "neg", (($D242+1) - VLOOKUP($B242,'Results-formatted 060121'!$A:AO,(AR$3+2),FALSE)), IF($C242 = "pos-neg", (3+VLOOKUP($B242,'Results-formatted 060121'!$A:AO,(AR$3+2),FALSE)), VLOOKUP($B242,'Results-formatted 060121'!$A:AO,(AR$3+2),FALSE)))</f>
        <v>5</v>
      </c>
      <c r="AS242" s="95">
        <f>IF($C242 = "neg", (($D242+1) - VLOOKUP($B242,'Results-formatted 060121'!$A:AP,(AS$3+2),FALSE)), IF($C242 = "pos-neg", (3+VLOOKUP($B242,'Results-formatted 060121'!$A:AP,(AS$3+2),FALSE)), VLOOKUP($B242,'Results-formatted 060121'!$A:AP,(AS$3+2),FALSE)))</f>
        <v>5</v>
      </c>
      <c r="AT242" s="95">
        <f>IF($C242 = "neg", (($D242+1) - VLOOKUP($B242,'Results-formatted 060121'!$A:AQ,(AT$3+2),FALSE)), IF($C242 = "pos-neg", (3+VLOOKUP($B242,'Results-formatted 060121'!$A:AQ,(AT$3+2),FALSE)), VLOOKUP($B242,'Results-formatted 060121'!$A:AQ,(AT$3+2),FALSE)))</f>
        <v>4</v>
      </c>
      <c r="AU242" s="95">
        <f>IF($C242 = "neg", (($D242+1) - VLOOKUP($B242,'Results-formatted 060121'!$A:AR,(AU$3+2),FALSE)), IF($C242 = "pos-neg", (3+VLOOKUP($B242,'Results-formatted 060121'!$A:AR,(AU$3+2),FALSE)), VLOOKUP($B242,'Results-formatted 060121'!$A:AR,(AU$3+2),FALSE)))</f>
        <v>5</v>
      </c>
      <c r="AV242" s="95">
        <f>IF($C242 = "neg", (($D242+1) - VLOOKUP($B242,'Results-formatted 060121'!$A:AS,(AV$3+2),FALSE)), IF($C242 = "pos-neg", (3+VLOOKUP($B242,'Results-formatted 060121'!$A:AS,(AV$3+2),FALSE)), VLOOKUP($B242,'Results-formatted 060121'!$A:AS,(AV$3+2),FALSE)))</f>
        <v>3</v>
      </c>
      <c r="AW242" s="95">
        <f>IF($C242 = "neg", (($D242+1) - VLOOKUP($B242,'Results-formatted 060121'!$A:AT,(AW$3+2),FALSE)), IF($C242 = "pos-neg", (3+VLOOKUP($B242,'Results-formatted 060121'!$A:AT,(AW$3+2),FALSE)), VLOOKUP($B242,'Results-formatted 060121'!$A:AT,(AW$3+2),FALSE)))</f>
        <v>5</v>
      </c>
      <c r="AX242" s="95">
        <f>IF($C242 = "neg", (($D242+1) - VLOOKUP($B242,'Results-formatted 060121'!$A:AU,(AX$3+2),FALSE)), IF($C242 = "pos-neg", (3+VLOOKUP($B242,'Results-formatted 060121'!$A:AU,(AX$3+2),FALSE)), VLOOKUP($B242,'Results-formatted 060121'!$A:AU,(AX$3+2),FALSE)))</f>
        <v>2</v>
      </c>
      <c r="AY242" s="95">
        <f>IF($C242 = "neg", (($D242+1) - VLOOKUP($B242,'Results-formatted 060121'!$A:AV,(AY$3+2),FALSE)), IF($C242 = "pos-neg", (3+VLOOKUP($B242,'Results-formatted 060121'!$A:AV,(AY$3+2),FALSE)), VLOOKUP($B242,'Results-formatted 060121'!$A:AV,(AY$3+2),FALSE)))</f>
        <v>4</v>
      </c>
      <c r="AZ242" s="95">
        <f>IF($C242 = "neg", (($D242+1) - VLOOKUP($B242,'Results-formatted 060121'!$A:AW,(AZ$3+2),FALSE)), IF($C242 = "pos-neg", (3+VLOOKUP($B242,'Results-formatted 060121'!$A:AW,(AZ$3+2),FALSE)), VLOOKUP($B242,'Results-formatted 060121'!$A:AW,(AZ$3+2),FALSE)))</f>
        <v>5</v>
      </c>
      <c r="BA242" s="95">
        <f>IF($C242 = "neg", (($D242+1) - VLOOKUP($B242,'Results-formatted 060121'!$A:AX,(BA$3+2),FALSE)), IF($C242 = "pos-neg", (3+VLOOKUP($B242,'Results-formatted 060121'!$A:AX,(BA$3+2),FALSE)), VLOOKUP($B242,'Results-formatted 060121'!$A:AX,(BA$3+2),FALSE)))</f>
        <v>4</v>
      </c>
      <c r="BB242" s="95">
        <f>IF($C242 = "neg", (($D242+1) - VLOOKUP($B242,'Results-formatted 060121'!$A:AY,(BB$3+2),FALSE)), IF($C242 = "pos-neg", (3+VLOOKUP($B242,'Results-formatted 060121'!$A:AY,(BB$3+2),FALSE)), VLOOKUP($B242,'Results-formatted 060121'!$A:AY,(BB$3+2),FALSE)))</f>
        <v>4</v>
      </c>
      <c r="BC242" s="95">
        <f>IF($C242 = "neg", (($D242+1) - VLOOKUP($B242,'Results-formatted 060121'!$A:AZ,(BC$3+2),FALSE)), IF($C242 = "pos-neg", (3+VLOOKUP($B242,'Results-formatted 060121'!$A:AZ,(BC$3+2),FALSE)), VLOOKUP($B242,'Results-formatted 060121'!$A:AZ,(BC$3+2),FALSE)))</f>
        <v>5</v>
      </c>
      <c r="BD242" s="95">
        <f>IF($C242 = "neg", (($D242+1) - VLOOKUP($B242,'Results-formatted 060121'!$A:BA,(BD$3+2),FALSE)), IF($C242 = "pos-neg", (3+VLOOKUP($B242,'Results-formatted 060121'!$A:BA,(BD$3+2),FALSE)), VLOOKUP($B242,'Results-formatted 060121'!$A:BA,(BD$3+2),FALSE)))</f>
        <v>3</v>
      </c>
      <c r="BE242" s="95">
        <f>IF($C242 = "neg", (($D242+1) - VLOOKUP($B242,'Results-formatted 060121'!$A:BB,(BE$3+2),FALSE)), IF($C242 = "pos-neg", (3+VLOOKUP($B242,'Results-formatted 060121'!$A:BB,(BE$3+2),FALSE)), VLOOKUP($B242,'Results-formatted 060121'!$A:BB,(BE$3+2),FALSE)))</f>
        <v>2</v>
      </c>
      <c r="BF242" s="95">
        <f>IF($C242 = "neg", (($D242+1) - VLOOKUP($B242,'Results-formatted 060121'!$A:BC,(BF$3+2),FALSE)), IF($C242 = "pos-neg", (3+VLOOKUP($B242,'Results-formatted 060121'!$A:BC,(BF$3+2),FALSE)), VLOOKUP($B242,'Results-formatted 060121'!$A:BC,(BF$3+2),FALSE)))</f>
        <v>4</v>
      </c>
      <c r="BG242" s="95">
        <f>IF($C242 = "neg", (($D242+1) - VLOOKUP($B242,'Results-formatted 060121'!$A:BD,(BG$3+2),FALSE)), IF($C242 = "pos-neg", (3+VLOOKUP($B242,'Results-formatted 060121'!$A:BD,(BG$3+2),FALSE)), VLOOKUP($B242,'Results-formatted 060121'!$A:BD,(BG$3+2),FALSE)))</f>
        <v>2</v>
      </c>
      <c r="BH242" s="95">
        <f>IF($C242 = "neg", (($D242+1) - VLOOKUP($B242,'Results-formatted 060121'!$A:BE,(BH$3+2),FALSE)), IF($C242 = "pos-neg", (3+VLOOKUP($B242,'Results-formatted 060121'!$A:BE,(BH$3+2),FALSE)), VLOOKUP($B242,'Results-formatted 060121'!$A:BE,(BH$3+2),FALSE)))</f>
        <v>1</v>
      </c>
      <c r="BI242" s="95">
        <f>IF($C242 = "neg", (($D242+1) - VLOOKUP($B242,'Results-formatted 060121'!$A:BF,(BI$3+2),FALSE)), IF($C242 = "pos-neg", (3+VLOOKUP($B242,'Results-formatted 060121'!$A:BF,(BI$3+2),FALSE)), VLOOKUP($B242,'Results-formatted 060121'!$A:BF,(BI$3+2),FALSE)))</f>
        <v>3</v>
      </c>
      <c r="BJ242" s="95">
        <f>IF($C242 = "neg", (($D242+1) - VLOOKUP($B242,'Results-formatted 060121'!$A:BG,(BJ$3+2),FALSE)), IF($C242 = "pos-neg", (3+VLOOKUP($B242,'Results-formatted 060121'!$A:BG,(BJ$3+2),FALSE)), VLOOKUP($B242,'Results-formatted 060121'!$A:BG,(BJ$3+2),FALSE)))</f>
        <v>2</v>
      </c>
      <c r="BK242" s="95">
        <f>IF($C242 = "neg", (($D242+1) - VLOOKUP($B242,'Results-formatted 060121'!$A:BH,(BK$3+2),FALSE)), IF($C242 = "pos-neg", (3+VLOOKUP($B242,'Results-formatted 060121'!$A:BH,(BK$3+2),FALSE)), VLOOKUP($B242,'Results-formatted 060121'!$A:BH,(BK$3+2),FALSE)))</f>
        <v>4</v>
      </c>
      <c r="BL242" s="95">
        <f>IF($C242 = "neg", (($D242+1) - VLOOKUP($B242,'Results-formatted 060121'!$A:BI,(BL$3+2),FALSE)), IF($C242 = "pos-neg", (3+VLOOKUP($B242,'Results-formatted 060121'!$A:BI,(BL$3+2),FALSE)), VLOOKUP($B242,'Results-formatted 060121'!$A:BI,(BL$3+2),FALSE)))</f>
        <v>1</v>
      </c>
      <c r="BM242" s="95">
        <f>IF($C242 = "neg", (($D242+1) - VLOOKUP($B242,'Results-formatted 060121'!$A:BJ,(BM$3+2),FALSE)), IF($C242 = "pos-neg", (3+VLOOKUP($B242,'Results-formatted 060121'!$A:BJ,(BM$3+2),FALSE)), VLOOKUP($B242,'Results-formatted 060121'!$A:BJ,(BM$3+2),FALSE)))</f>
        <v>4</v>
      </c>
      <c r="BN242" s="95"/>
      <c r="BO242" s="95"/>
      <c r="BP242" s="95"/>
      <c r="BQ242" s="95"/>
      <c r="BR242" s="95"/>
      <c r="BS242" s="95"/>
      <c r="BT242" s="95"/>
      <c r="BU242" s="95"/>
      <c r="BV242" s="95"/>
      <c r="BW242" s="95"/>
      <c r="BX242" s="95"/>
      <c r="BY242" s="95"/>
      <c r="BZ242" s="95"/>
      <c r="CA242" s="95"/>
      <c r="CB242" s="95"/>
      <c r="CC242" s="95"/>
      <c r="CD242" s="99"/>
      <c r="CE242" s="25">
        <f t="shared" si="441"/>
        <v>3.6666666666666665</v>
      </c>
      <c r="CF242" s="25">
        <f t="shared" si="350"/>
        <v>1.1741086293211238</v>
      </c>
    </row>
    <row r="243" spans="2:84" ht="42" x14ac:dyDescent="0.15">
      <c r="B243" s="84" t="s">
        <v>547</v>
      </c>
      <c r="C243" s="86" t="s">
        <v>225</v>
      </c>
      <c r="D243" s="2">
        <v>5</v>
      </c>
      <c r="E243" s="15" t="s">
        <v>1026</v>
      </c>
      <c r="F243" s="95">
        <f>IF($C243 = "neg", (($D243+1) - VLOOKUP($B243,'Results-formatted 060121'!$A:$AJ,(F$3+2),FALSE)), IF($C243 = "pos-neg", (3+VLOOKUP($B243,'Results-formatted 060121'!$A:$AJ,(F$3+2),FALSE)), VLOOKUP($B243,'Results-formatted 060121'!$A:$AJ,(F$3+2),FALSE)))</f>
        <v>3</v>
      </c>
      <c r="G243" s="95">
        <f>IF($C243 = "neg", (($D243+1) - VLOOKUP($B243,'Results-formatted 060121'!$A:$AJ,(G$3+2),FALSE)), IF($C243 = "pos-neg", (3+VLOOKUP($B243,'Results-formatted 060121'!$A:$AJ,(G$3+2),FALSE)), VLOOKUP($B243,'Results-formatted 060121'!$A:$AJ,(G$3+2),FALSE)))</f>
        <v>2</v>
      </c>
      <c r="H243" s="95">
        <f>IF($C243 = "neg", (($D243+1) - VLOOKUP($B243,'Results-formatted 060121'!$A:$AJ,(H$3+2),FALSE)), IF($C243 = "pos-neg", (3+VLOOKUP($B243,'Results-formatted 060121'!$A:$AJ,(H$3+2),FALSE)), VLOOKUP($B243,'Results-formatted 060121'!$A:$AJ,(H$3+2),FALSE)))</f>
        <v>4</v>
      </c>
      <c r="I243" s="95">
        <f>IF($C243 = "neg", (($D243+1) - VLOOKUP($B243,'Results-formatted 060121'!$A:$AJ,(I$3+2),FALSE)), IF($C243 = "pos-neg", (3+VLOOKUP($B243,'Results-formatted 060121'!$A:$AJ,(I$3+2),FALSE)), VLOOKUP($B243,'Results-formatted 060121'!$A:$AJ,(I$3+2),FALSE)))</f>
        <v>5</v>
      </c>
      <c r="J243" s="95">
        <f>IF($C243 = "neg", (($D243+1) - VLOOKUP($B243,'Results-formatted 060121'!$A:$AJ,(J$3+2),FALSE)), IF($C243 = "pos-neg", (3+VLOOKUP($B243,'Results-formatted 060121'!$A:$AJ,(J$3+2),FALSE)), VLOOKUP($B243,'Results-formatted 060121'!$A:$AJ,(J$3+2),FALSE)))</f>
        <v>3</v>
      </c>
      <c r="K243" s="95">
        <f>IF($C243 = "neg", (($D243+1) - VLOOKUP($B243,'Results-formatted 060121'!$A:$AJ,(K$3+2),FALSE)), IF($C243 = "pos-neg", (3+VLOOKUP($B243,'Results-formatted 060121'!$A:$AJ,(K$3+2),FALSE)), VLOOKUP($B243,'Results-formatted 060121'!$A:$AJ,(K$3+2),FALSE)))</f>
        <v>3</v>
      </c>
      <c r="L243" s="95">
        <f>IF($C243 = "neg", (($D243+1) - VLOOKUP($B243,'Results-formatted 060121'!$A:$AJ,(L$3+2),FALSE)), IF($C243 = "pos-neg", (3+VLOOKUP($B243,'Results-formatted 060121'!$A:$AJ,(L$3+2),FALSE)), VLOOKUP($B243,'Results-formatted 060121'!$A:$AJ,(L$3+2),FALSE)))</f>
        <v>4</v>
      </c>
      <c r="M243" s="95">
        <f>IF($C243 = "neg", (($D243+1) - VLOOKUP($B243,'Results-formatted 060121'!$A:$AJ,(M$3+2),FALSE)), IF($C243 = "pos-neg", (3+VLOOKUP($B243,'Results-formatted 060121'!$A:$AJ,(M$3+2),FALSE)), VLOOKUP($B243,'Results-formatted 060121'!$A:$AJ,(M$3+2),FALSE)))</f>
        <v>5</v>
      </c>
      <c r="N243" s="95">
        <f>IF($C243 = "neg", (($D243+1) - VLOOKUP($B243,'Results-formatted 060121'!$A:$AJ,(N$3+2),FALSE)), IF($C243 = "pos-neg", (3+VLOOKUP($B243,'Results-formatted 060121'!$A:$AJ,(N$3+2),FALSE)), VLOOKUP($B243,'Results-formatted 060121'!$A:$AJ,(N$3+2),FALSE)))</f>
        <v>2</v>
      </c>
      <c r="O243" s="95">
        <f>IF($C243 = "neg", (($D243+1) - VLOOKUP($B243,'Results-formatted 060121'!$A:$AJ,(O$3+2),FALSE)), IF($C243 = "pos-neg", (3+VLOOKUP($B243,'Results-formatted 060121'!$A:$AJ,(O$3+2),FALSE)), VLOOKUP($B243,'Results-formatted 060121'!$A:$AJ,(O$3+2),FALSE)))</f>
        <v>5</v>
      </c>
      <c r="P243" s="95">
        <f>IF($C243 = "neg", (($D243+1) - VLOOKUP($B243,'Results-formatted 060121'!$A:$AJ,(P$3+2),FALSE)), IF($C243 = "pos-neg", (3+VLOOKUP($B243,'Results-formatted 060121'!$A:$AJ,(P$3+2),FALSE)), VLOOKUP($B243,'Results-formatted 060121'!$A:$AJ,(P$3+2),FALSE)))</f>
        <v>3</v>
      </c>
      <c r="Q243" s="95">
        <f>IF($C243 = "neg", (($D243+1) - VLOOKUP($B243,'Results-formatted 060121'!$A:$AJ,(Q$3+2),FALSE)), IF($C243 = "pos-neg", (3+VLOOKUP($B243,'Results-formatted 060121'!$A:$AJ,(Q$3+2),FALSE)), VLOOKUP($B243,'Results-formatted 060121'!$A:$AJ,(Q$3+2),FALSE)))</f>
        <v>3</v>
      </c>
      <c r="R243" s="95">
        <f>IF($C243 = "neg", (($D243+1) - VLOOKUP($B243,'Results-formatted 060121'!$A:$AJ,(R$3+2),FALSE)), IF($C243 = "pos-neg", (3+VLOOKUP($B243,'Results-formatted 060121'!$A:$AJ,(R$3+2),FALSE)), VLOOKUP($B243,'Results-formatted 060121'!$A:$AJ,(R$3+2),FALSE)))</f>
        <v>5</v>
      </c>
      <c r="S243" s="95">
        <f>IF($C243 = "neg", (($D243+1) - VLOOKUP($B243,'Results-formatted 060121'!$A:$AJ,(S$3+2),FALSE)), IF($C243 = "pos-neg", (3+VLOOKUP($B243,'Results-formatted 060121'!$A:$AJ,(S$3+2),FALSE)), VLOOKUP($B243,'Results-formatted 060121'!$A:$AJ,(S$3+2),FALSE)))</f>
        <v>4</v>
      </c>
      <c r="T243" s="95">
        <f>IF($C243 = "neg", (($D243+1) - VLOOKUP($B243,'Results-formatted 060121'!$A:$AJ,(T$3+2),FALSE)), IF($C243 = "pos-neg", (3+VLOOKUP($B243,'Results-formatted 060121'!$A:$AJ,(T$3+2),FALSE)), VLOOKUP($B243,'Results-formatted 060121'!$A:$AJ,(T$3+2),FALSE)))</f>
        <v>5</v>
      </c>
      <c r="U243" s="95">
        <f>IF($C243 = "neg", (($D243+1) - VLOOKUP($B243,'Results-formatted 060121'!$A:$AJ,(U$3+2),FALSE)), IF($C243 = "pos-neg", (3+VLOOKUP($B243,'Results-formatted 060121'!$A:$AJ,(U$3+2),FALSE)), VLOOKUP($B243,'Results-formatted 060121'!$A:$AJ,(U$3+2),FALSE)))</f>
        <v>4</v>
      </c>
      <c r="V243" s="95">
        <f>IF($C243 = "neg", (($D243+1) - VLOOKUP($B243,'Results-formatted 060121'!$A:$AJ,(V$3+2),FALSE)), IF($C243 = "pos-neg", (3+VLOOKUP($B243,'Results-formatted 060121'!$A:$AJ,(V$3+2),FALSE)), VLOOKUP($B243,'Results-formatted 060121'!$A:$AJ,(V$3+2),FALSE)))</f>
        <v>2</v>
      </c>
      <c r="W243" s="95">
        <f>IF($C243 = "neg", (($D243+1) - VLOOKUP($B243,'Results-formatted 060121'!$A:$AJ,(W$3+2),FALSE)), IF($C243 = "pos-neg", (3+VLOOKUP($B243,'Results-formatted 060121'!$A:$AJ,(W$3+2),FALSE)), VLOOKUP($B243,'Results-formatted 060121'!$A:$AJ,(W$3+2),FALSE)))</f>
        <v>4</v>
      </c>
      <c r="X243" s="95">
        <f>IF($C243 = "neg", (($D243+1) - VLOOKUP($B243,'Results-formatted 060121'!$A:$AJ,(X$3+2),FALSE)), IF($C243 = "pos-neg", (3+VLOOKUP($B243,'Results-formatted 060121'!$A:$AJ,(X$3+2),FALSE)), VLOOKUP($B243,'Results-formatted 060121'!$A:$AJ,(X$3+2),FALSE)))</f>
        <v>4</v>
      </c>
      <c r="Y243" s="95">
        <f>IF($C243 = "neg", (($D243+1) - VLOOKUP($B243,'Results-formatted 060121'!$A:$AJ,(Y$3+2),FALSE)), IF($C243 = "pos-neg", (3+VLOOKUP($B243,'Results-formatted 060121'!$A:$AJ,(Y$3+2),FALSE)), VLOOKUP($B243,'Results-formatted 060121'!$A:$AJ,(Y$3+2),FALSE)))</f>
        <v>4</v>
      </c>
      <c r="Z243" s="95">
        <f>IF($C243 = "neg", (($D243+1) - VLOOKUP($B243,'Results-formatted 060121'!$A:$AJ,(Z$3+2),FALSE)), IF($C243 = "pos-neg", (3+VLOOKUP($B243,'Results-formatted 060121'!$A:$AJ,(Z$3+2),FALSE)), VLOOKUP($B243,'Results-formatted 060121'!$A:$AJ,(Z$3+2),FALSE)))</f>
        <v>3</v>
      </c>
      <c r="AA243" s="95">
        <f>IF($C243 = "neg", (($D243+1) - VLOOKUP($B243,'Results-formatted 060121'!$A:$AJ,(AA$3+2),FALSE)), IF($C243 = "pos-neg", (3+VLOOKUP($B243,'Results-formatted 060121'!$A:$AJ,(AA$3+2),FALSE)), VLOOKUP($B243,'Results-formatted 060121'!$A:$AJ,(AA$3+2),FALSE)))</f>
        <v>5</v>
      </c>
      <c r="AB243" s="95">
        <f>IF($C243 = "neg", (($D243+1) - VLOOKUP($B243,'Results-formatted 060121'!$A:$AJ,(AB$3+2),FALSE)), IF($C243 = "pos-neg", (3+VLOOKUP($B243,'Results-formatted 060121'!$A:$AJ,(AB$3+2),FALSE)), VLOOKUP($B243,'Results-formatted 060121'!$A:$AJ,(AB$3+2),FALSE)))</f>
        <v>4</v>
      </c>
      <c r="AC243" s="95">
        <f>IF($C243 = "neg", (($D243+1) - VLOOKUP($B243,'Results-formatted 060121'!$A:$AJ,(AC$3+2),FALSE)), IF($C243 = "pos-neg", (3+VLOOKUP($B243,'Results-formatted 060121'!$A:$AJ,(AC$3+2),FALSE)), VLOOKUP($B243,'Results-formatted 060121'!$A:$AJ,(AC$3+2),FALSE)))</f>
        <v>3</v>
      </c>
      <c r="AD243" s="95">
        <f>IF($C243 = "neg", (($D243+1) - VLOOKUP($B243,'Results-formatted 060121'!$A:$AJ,(AD$3+2),FALSE)), IF($C243 = "pos-neg", (3+VLOOKUP($B243,'Results-formatted 060121'!$A:$AJ,(AD$3+2),FALSE)), VLOOKUP($B243,'Results-formatted 060121'!$A:$AJ,(AD$3+2),FALSE)))</f>
        <v>2</v>
      </c>
      <c r="AE243" s="95">
        <f>IF($C243 = "neg", (($D243+1) - VLOOKUP($B243,'Results-formatted 060121'!$A:$AJ,(AE$3+2),FALSE)), IF($C243 = "pos-neg", (3+VLOOKUP($B243,'Results-formatted 060121'!$A:$AJ,(AE$3+2),FALSE)), VLOOKUP($B243,'Results-formatted 060121'!$A:$AJ,(AE$3+2),FALSE)))</f>
        <v>4</v>
      </c>
      <c r="AF243" s="95">
        <f>IF($C243 = "neg", (($D243+1) - VLOOKUP($B243,'Results-formatted 060121'!$A:$AJ,(AF$3+2),FALSE)), IF($C243 = "pos-neg", (3+VLOOKUP($B243,'Results-formatted 060121'!$A:$AJ,(AF$3+2),FALSE)), VLOOKUP($B243,'Results-formatted 060121'!$A:$AJ,(AF$3+2),FALSE)))</f>
        <v>3</v>
      </c>
      <c r="AG243" s="95">
        <f>IF($C243 = "neg", (($D243+1) - VLOOKUP($B243,'Results-formatted 060121'!$A:$AJ,(AG$3+2),FALSE)), IF($C243 = "pos-neg", (3+VLOOKUP($B243,'Results-formatted 060121'!$A:$AJ,(AG$3+2),FALSE)), VLOOKUP($B243,'Results-formatted 060121'!$A:$AJ,(AG$3+2),FALSE)))</f>
        <v>5</v>
      </c>
      <c r="AH243" s="95">
        <f>IF($C243 = "neg", (($D243+1) - VLOOKUP($B243,'Results-formatted 060121'!$A:$AJ,(AH$3+2),FALSE)), IF($C243 = "pos-neg", (3+VLOOKUP($B243,'Results-formatted 060121'!$A:$AJ,(AH$3+2),FALSE)), VLOOKUP($B243,'Results-formatted 060121'!$A:$AJ,(AH$3+2),FALSE)))</f>
        <v>4</v>
      </c>
      <c r="AI243" s="95">
        <f>IF($C243 = "neg", (($D243+1) - VLOOKUP($B243,'Results-formatted 060121'!$A:$AJ,(AI$3+2),FALSE)), IF($C243 = "pos-neg", (3+VLOOKUP($B243,'Results-formatted 060121'!$A:$AJ,(AI$3+2),FALSE)), VLOOKUP($B243,'Results-formatted 060121'!$A:$AJ,(AI$3+2),FALSE)))</f>
        <v>5</v>
      </c>
      <c r="AJ243" s="95">
        <f>IF($C243 = "neg", (($D243+1) - VLOOKUP($B243,'Results-formatted 060121'!$A:$AJ,(AJ$3+2),FALSE)), IF($C243 = "pos-neg", (3+VLOOKUP($B243,'Results-formatted 060121'!$A:$AJ,(AJ$3+2),FALSE)), VLOOKUP($B243,'Results-formatted 060121'!$A:$AJ,(AJ$3+2),FALSE)))</f>
        <v>5</v>
      </c>
      <c r="AK243" s="95">
        <f>IF($C243 = "neg", (($D243+1) - VLOOKUP($B243,'Results-formatted 060121'!$A:$AJ,(AK$3+2),FALSE)), IF($C243 = "pos-neg", (3+VLOOKUP($B243,'Results-formatted 060121'!$A:$AJ,(AK$3+2),FALSE)), VLOOKUP($B243,'Results-formatted 060121'!$A:$AJ,(AK$3+2),FALSE)))</f>
        <v>3</v>
      </c>
      <c r="AL243" s="95">
        <f>IF($C243 = "neg", (($D243+1) - VLOOKUP($B243,'Results-formatted 060121'!$A:$AJ,(AL$3+2),FALSE)), IF($C243 = "pos-neg", (3+VLOOKUP($B243,'Results-formatted 060121'!$A:$AJ,(AL$3+2),FALSE)), VLOOKUP($B243,'Results-formatted 060121'!$A:$AJ,(AL$3+2),FALSE)))</f>
        <v>2</v>
      </c>
      <c r="AM243" s="95">
        <f>IF($C243 = "neg", (($D243+1) - VLOOKUP($B243,'Results-formatted 060121'!$A:AJ,(AM$3+2),FALSE)), IF($C243 = "pos-neg", (3+VLOOKUP($B243,'Results-formatted 060121'!$A:AJ,(AM$3+2),FALSE)), VLOOKUP($B243,'Results-formatted 060121'!$A:AJ,(AM$3+2),FALSE)))</f>
        <v>5</v>
      </c>
      <c r="AN243" s="95">
        <f>IF($C243 = "neg", (($D243+1) - VLOOKUP($B243,'Results-formatted 060121'!$A:AK,(AN$3+2),FALSE)), IF($C243 = "pos-neg", (3+VLOOKUP($B243,'Results-formatted 060121'!$A:AK,(AN$3+2),FALSE)), VLOOKUP($B243,'Results-formatted 060121'!$A:AK,(AN$3+2),FALSE)))</f>
        <v>4</v>
      </c>
      <c r="AO243" s="95">
        <f>IF($C243 = "neg", (($D243+1) - VLOOKUP($B243,'Results-formatted 060121'!$A:AL,(AO$3+2),FALSE)), IF($C243 = "pos-neg", (3+VLOOKUP($B243,'Results-formatted 060121'!$A:AL,(AO$3+2),FALSE)), VLOOKUP($B243,'Results-formatted 060121'!$A:AL,(AO$3+2),FALSE)))</f>
        <v>4</v>
      </c>
      <c r="AP243" s="95">
        <f>IF($C243 = "neg", (($D243+1) - VLOOKUP($B243,'Results-formatted 060121'!$A:AM,(AP$3+2),FALSE)), IF($C243 = "pos-neg", (3+VLOOKUP($B243,'Results-formatted 060121'!$A:AM,(AP$3+2),FALSE)), VLOOKUP($B243,'Results-formatted 060121'!$A:AM,(AP$3+2),FALSE)))</f>
        <v>3</v>
      </c>
      <c r="AQ243" s="95">
        <f>IF($C243 = "neg", (($D243+1) - VLOOKUP($B243,'Results-formatted 060121'!$A:AN,(AQ$3+2),FALSE)), IF($C243 = "pos-neg", (3+VLOOKUP($B243,'Results-formatted 060121'!$A:AN,(AQ$3+2),FALSE)), VLOOKUP($B243,'Results-formatted 060121'!$A:AN,(AQ$3+2),FALSE)))</f>
        <v>4</v>
      </c>
      <c r="AR243" s="95">
        <f>IF($C243 = "neg", (($D243+1) - VLOOKUP($B243,'Results-formatted 060121'!$A:AO,(AR$3+2),FALSE)), IF($C243 = "pos-neg", (3+VLOOKUP($B243,'Results-formatted 060121'!$A:AO,(AR$3+2),FALSE)), VLOOKUP($B243,'Results-formatted 060121'!$A:AO,(AR$3+2),FALSE)))</f>
        <v>1</v>
      </c>
      <c r="AS243" s="95">
        <f>IF($C243 = "neg", (($D243+1) - VLOOKUP($B243,'Results-formatted 060121'!$A:AP,(AS$3+2),FALSE)), IF($C243 = "pos-neg", (3+VLOOKUP($B243,'Results-formatted 060121'!$A:AP,(AS$3+2),FALSE)), VLOOKUP($B243,'Results-formatted 060121'!$A:AP,(AS$3+2),FALSE)))</f>
        <v>4</v>
      </c>
      <c r="AT243" s="95">
        <f>IF($C243 = "neg", (($D243+1) - VLOOKUP($B243,'Results-formatted 060121'!$A:AQ,(AT$3+2),FALSE)), IF($C243 = "pos-neg", (3+VLOOKUP($B243,'Results-formatted 060121'!$A:AQ,(AT$3+2),FALSE)), VLOOKUP($B243,'Results-formatted 060121'!$A:AQ,(AT$3+2),FALSE)))</f>
        <v>5</v>
      </c>
      <c r="AU243" s="95">
        <f>IF($C243 = "neg", (($D243+1) - VLOOKUP($B243,'Results-formatted 060121'!$A:AR,(AU$3+2),FALSE)), IF($C243 = "pos-neg", (3+VLOOKUP($B243,'Results-formatted 060121'!$A:AR,(AU$3+2),FALSE)), VLOOKUP($B243,'Results-formatted 060121'!$A:AR,(AU$3+2),FALSE)))</f>
        <v>4</v>
      </c>
      <c r="AV243" s="95">
        <f>IF($C243 = "neg", (($D243+1) - VLOOKUP($B243,'Results-formatted 060121'!$A:AS,(AV$3+2),FALSE)), IF($C243 = "pos-neg", (3+VLOOKUP($B243,'Results-formatted 060121'!$A:AS,(AV$3+2),FALSE)), VLOOKUP($B243,'Results-formatted 060121'!$A:AS,(AV$3+2),FALSE)))</f>
        <v>4</v>
      </c>
      <c r="AW243" s="95">
        <f>IF($C243 = "neg", (($D243+1) - VLOOKUP($B243,'Results-formatted 060121'!$A:AT,(AW$3+2),FALSE)), IF($C243 = "pos-neg", (3+VLOOKUP($B243,'Results-formatted 060121'!$A:AT,(AW$3+2),FALSE)), VLOOKUP($B243,'Results-formatted 060121'!$A:AT,(AW$3+2),FALSE)))</f>
        <v>5</v>
      </c>
      <c r="AX243" s="95">
        <f>IF($C243 = "neg", (($D243+1) - VLOOKUP($B243,'Results-formatted 060121'!$A:AU,(AX$3+2),FALSE)), IF($C243 = "pos-neg", (3+VLOOKUP($B243,'Results-formatted 060121'!$A:AU,(AX$3+2),FALSE)), VLOOKUP($B243,'Results-formatted 060121'!$A:AU,(AX$3+2),FALSE)))</f>
        <v>3</v>
      </c>
      <c r="AY243" s="95">
        <f>IF($C243 = "neg", (($D243+1) - VLOOKUP($B243,'Results-formatted 060121'!$A:AV,(AY$3+2),FALSE)), IF($C243 = "pos-neg", (3+VLOOKUP($B243,'Results-formatted 060121'!$A:AV,(AY$3+2),FALSE)), VLOOKUP($B243,'Results-formatted 060121'!$A:AV,(AY$3+2),FALSE)))</f>
        <v>3</v>
      </c>
      <c r="AZ243" s="95">
        <f>IF($C243 = "neg", (($D243+1) - VLOOKUP($B243,'Results-formatted 060121'!$A:AW,(AZ$3+2),FALSE)), IF($C243 = "pos-neg", (3+VLOOKUP($B243,'Results-formatted 060121'!$A:AW,(AZ$3+2),FALSE)), VLOOKUP($B243,'Results-formatted 060121'!$A:AW,(AZ$3+2),FALSE)))</f>
        <v>4</v>
      </c>
      <c r="BA243" s="95">
        <f>IF($C243 = "neg", (($D243+1) - VLOOKUP($B243,'Results-formatted 060121'!$A:AX,(BA$3+2),FALSE)), IF($C243 = "pos-neg", (3+VLOOKUP($B243,'Results-formatted 060121'!$A:AX,(BA$3+2),FALSE)), VLOOKUP($B243,'Results-formatted 060121'!$A:AX,(BA$3+2),FALSE)))</f>
        <v>4</v>
      </c>
      <c r="BB243" s="95">
        <f>IF($C243 = "neg", (($D243+1) - VLOOKUP($B243,'Results-formatted 060121'!$A:AY,(BB$3+2),FALSE)), IF($C243 = "pos-neg", (3+VLOOKUP($B243,'Results-formatted 060121'!$A:AY,(BB$3+2),FALSE)), VLOOKUP($B243,'Results-formatted 060121'!$A:AY,(BB$3+2),FALSE)))</f>
        <v>4</v>
      </c>
      <c r="BC243" s="95">
        <f>IF($C243 = "neg", (($D243+1) - VLOOKUP($B243,'Results-formatted 060121'!$A:AZ,(BC$3+2),FALSE)), IF($C243 = "pos-neg", (3+VLOOKUP($B243,'Results-formatted 060121'!$A:AZ,(BC$3+2),FALSE)), VLOOKUP($B243,'Results-formatted 060121'!$A:AZ,(BC$3+2),FALSE)))</f>
        <v>1</v>
      </c>
      <c r="BD243" s="95">
        <f>IF($C243 = "neg", (($D243+1) - VLOOKUP($B243,'Results-formatted 060121'!$A:BA,(BD$3+2),FALSE)), IF($C243 = "pos-neg", (3+VLOOKUP($B243,'Results-formatted 060121'!$A:BA,(BD$3+2),FALSE)), VLOOKUP($B243,'Results-formatted 060121'!$A:BA,(BD$3+2),FALSE)))</f>
        <v>3</v>
      </c>
      <c r="BE243" s="95">
        <f>IF($C243 = "neg", (($D243+1) - VLOOKUP($B243,'Results-formatted 060121'!$A:BB,(BE$3+2),FALSE)), IF($C243 = "pos-neg", (3+VLOOKUP($B243,'Results-formatted 060121'!$A:BB,(BE$3+2),FALSE)), VLOOKUP($B243,'Results-formatted 060121'!$A:BB,(BE$3+2),FALSE)))</f>
        <v>5</v>
      </c>
      <c r="BF243" s="95">
        <f>IF($C243 = "neg", (($D243+1) - VLOOKUP($B243,'Results-formatted 060121'!$A:BC,(BF$3+2),FALSE)), IF($C243 = "pos-neg", (3+VLOOKUP($B243,'Results-formatted 060121'!$A:BC,(BF$3+2),FALSE)), VLOOKUP($B243,'Results-formatted 060121'!$A:BC,(BF$3+2),FALSE)))</f>
        <v>4</v>
      </c>
      <c r="BG243" s="95">
        <f>IF($C243 = "neg", (($D243+1) - VLOOKUP($B243,'Results-formatted 060121'!$A:BD,(BG$3+2),FALSE)), IF($C243 = "pos-neg", (3+VLOOKUP($B243,'Results-formatted 060121'!$A:BD,(BG$3+2),FALSE)), VLOOKUP($B243,'Results-formatted 060121'!$A:BD,(BG$3+2),FALSE)))</f>
        <v>3</v>
      </c>
      <c r="BH243" s="95">
        <f>IF($C243 = "neg", (($D243+1) - VLOOKUP($B243,'Results-formatted 060121'!$A:BE,(BH$3+2),FALSE)), IF($C243 = "pos-neg", (3+VLOOKUP($B243,'Results-formatted 060121'!$A:BE,(BH$3+2),FALSE)), VLOOKUP($B243,'Results-formatted 060121'!$A:BE,(BH$3+2),FALSE)))</f>
        <v>5</v>
      </c>
      <c r="BI243" s="95">
        <f>IF($C243 = "neg", (($D243+1) - VLOOKUP($B243,'Results-formatted 060121'!$A:BF,(BI$3+2),FALSE)), IF($C243 = "pos-neg", (3+VLOOKUP($B243,'Results-formatted 060121'!$A:BF,(BI$3+2),FALSE)), VLOOKUP($B243,'Results-formatted 060121'!$A:BF,(BI$3+2),FALSE)))</f>
        <v>4</v>
      </c>
      <c r="BJ243" s="95">
        <f>IF($C243 = "neg", (($D243+1) - VLOOKUP($B243,'Results-formatted 060121'!$A:BG,(BJ$3+2),FALSE)), IF($C243 = "pos-neg", (3+VLOOKUP($B243,'Results-formatted 060121'!$A:BG,(BJ$3+2),FALSE)), VLOOKUP($B243,'Results-formatted 060121'!$A:BG,(BJ$3+2),FALSE)))</f>
        <v>3</v>
      </c>
      <c r="BK243" s="95">
        <f>IF($C243 = "neg", (($D243+1) - VLOOKUP($B243,'Results-formatted 060121'!$A:BH,(BK$3+2),FALSE)), IF($C243 = "pos-neg", (3+VLOOKUP($B243,'Results-formatted 060121'!$A:BH,(BK$3+2),FALSE)), VLOOKUP($B243,'Results-formatted 060121'!$A:BH,(BK$3+2),FALSE)))</f>
        <v>4</v>
      </c>
      <c r="BL243" s="95">
        <f>IF($C243 = "neg", (($D243+1) - VLOOKUP($B243,'Results-formatted 060121'!$A:BI,(BL$3+2),FALSE)), IF($C243 = "pos-neg", (3+VLOOKUP($B243,'Results-formatted 060121'!$A:BI,(BL$3+2),FALSE)), VLOOKUP($B243,'Results-formatted 060121'!$A:BI,(BL$3+2),FALSE)))</f>
        <v>5</v>
      </c>
      <c r="BM243" s="95">
        <f>IF($C243 = "neg", (($D243+1) - VLOOKUP($B243,'Results-formatted 060121'!$A:BJ,(BM$3+2),FALSE)), IF($C243 = "pos-neg", (3+VLOOKUP($B243,'Results-formatted 060121'!$A:BJ,(BM$3+2),FALSE)), VLOOKUP($B243,'Results-formatted 060121'!$A:BJ,(BM$3+2),FALSE)))</f>
        <v>4</v>
      </c>
      <c r="BN243" s="95"/>
      <c r="BO243" s="95"/>
      <c r="BP243" s="95"/>
      <c r="BQ243" s="95"/>
      <c r="BR243" s="95"/>
      <c r="BS243" s="95"/>
      <c r="BT243" s="95"/>
      <c r="BU243" s="95"/>
      <c r="BV243" s="95"/>
      <c r="BW243" s="95"/>
      <c r="BX243" s="95"/>
      <c r="BY243" s="95"/>
      <c r="BZ243" s="95"/>
      <c r="CA243" s="95"/>
      <c r="CB243" s="95"/>
      <c r="CC243" s="95"/>
      <c r="CD243" s="99"/>
      <c r="CE243" s="25">
        <f t="shared" si="441"/>
        <v>3.7333333333333334</v>
      </c>
      <c r="CF243" s="25">
        <f t="shared" si="350"/>
        <v>1.0393392077183297</v>
      </c>
    </row>
    <row r="244" spans="2:84" ht="42" x14ac:dyDescent="0.15">
      <c r="B244" s="84" t="s">
        <v>548</v>
      </c>
      <c r="C244" s="86" t="s">
        <v>225</v>
      </c>
      <c r="D244" s="2">
        <v>5</v>
      </c>
      <c r="E244" s="15" t="s">
        <v>1027</v>
      </c>
      <c r="F244" s="95">
        <f>IF($C244 = "neg", (($D244+1) - VLOOKUP($B244,'Results-formatted 060121'!$A:$AJ,(F$3+2),FALSE)), IF($C244 = "pos-neg", (3+VLOOKUP($B244,'Results-formatted 060121'!$A:$AJ,(F$3+2),FALSE)), VLOOKUP($B244,'Results-formatted 060121'!$A:$AJ,(F$3+2),FALSE)))</f>
        <v>3</v>
      </c>
      <c r="G244" s="95">
        <f>IF($C244 = "neg", (($D244+1) - VLOOKUP($B244,'Results-formatted 060121'!$A:$AJ,(G$3+2),FALSE)), IF($C244 = "pos-neg", (3+VLOOKUP($B244,'Results-formatted 060121'!$A:$AJ,(G$3+2),FALSE)), VLOOKUP($B244,'Results-formatted 060121'!$A:$AJ,(G$3+2),FALSE)))</f>
        <v>2</v>
      </c>
      <c r="H244" s="95">
        <f>IF($C244 = "neg", (($D244+1) - VLOOKUP($B244,'Results-formatted 060121'!$A:$AJ,(H$3+2),FALSE)), IF($C244 = "pos-neg", (3+VLOOKUP($B244,'Results-formatted 060121'!$A:$AJ,(H$3+2),FALSE)), VLOOKUP($B244,'Results-formatted 060121'!$A:$AJ,(H$3+2),FALSE)))</f>
        <v>4</v>
      </c>
      <c r="I244" s="95">
        <f>IF($C244 = "neg", (($D244+1) - VLOOKUP($B244,'Results-formatted 060121'!$A:$AJ,(I$3+2),FALSE)), IF($C244 = "pos-neg", (3+VLOOKUP($B244,'Results-formatted 060121'!$A:$AJ,(I$3+2),FALSE)), VLOOKUP($B244,'Results-formatted 060121'!$A:$AJ,(I$3+2),FALSE)))</f>
        <v>5</v>
      </c>
      <c r="J244" s="95">
        <f>IF($C244 = "neg", (($D244+1) - VLOOKUP($B244,'Results-formatted 060121'!$A:$AJ,(J$3+2),FALSE)), IF($C244 = "pos-neg", (3+VLOOKUP($B244,'Results-formatted 060121'!$A:$AJ,(J$3+2),FALSE)), VLOOKUP($B244,'Results-formatted 060121'!$A:$AJ,(J$3+2),FALSE)))</f>
        <v>4</v>
      </c>
      <c r="K244" s="95">
        <f>IF($C244 = "neg", (($D244+1) - VLOOKUP($B244,'Results-formatted 060121'!$A:$AJ,(K$3+2),FALSE)), IF($C244 = "pos-neg", (3+VLOOKUP($B244,'Results-formatted 060121'!$A:$AJ,(K$3+2),FALSE)), VLOOKUP($B244,'Results-formatted 060121'!$A:$AJ,(K$3+2),FALSE)))</f>
        <v>2</v>
      </c>
      <c r="L244" s="95">
        <f>IF($C244 = "neg", (($D244+1) - VLOOKUP($B244,'Results-formatted 060121'!$A:$AJ,(L$3+2),FALSE)), IF($C244 = "pos-neg", (3+VLOOKUP($B244,'Results-formatted 060121'!$A:$AJ,(L$3+2),FALSE)), VLOOKUP($B244,'Results-formatted 060121'!$A:$AJ,(L$3+2),FALSE)))</f>
        <v>3</v>
      </c>
      <c r="M244" s="95">
        <f>IF($C244 = "neg", (($D244+1) - VLOOKUP($B244,'Results-formatted 060121'!$A:$AJ,(M$3+2),FALSE)), IF($C244 = "pos-neg", (3+VLOOKUP($B244,'Results-formatted 060121'!$A:$AJ,(M$3+2),FALSE)), VLOOKUP($B244,'Results-formatted 060121'!$A:$AJ,(M$3+2),FALSE)))</f>
        <v>5</v>
      </c>
      <c r="N244" s="95">
        <f>IF($C244 = "neg", (($D244+1) - VLOOKUP($B244,'Results-formatted 060121'!$A:$AJ,(N$3+2),FALSE)), IF($C244 = "pos-neg", (3+VLOOKUP($B244,'Results-formatted 060121'!$A:$AJ,(N$3+2),FALSE)), VLOOKUP($B244,'Results-formatted 060121'!$A:$AJ,(N$3+2),FALSE)))</f>
        <v>2</v>
      </c>
      <c r="O244" s="95">
        <f>IF($C244 = "neg", (($D244+1) - VLOOKUP($B244,'Results-formatted 060121'!$A:$AJ,(O$3+2),FALSE)), IF($C244 = "pos-neg", (3+VLOOKUP($B244,'Results-formatted 060121'!$A:$AJ,(O$3+2),FALSE)), VLOOKUP($B244,'Results-formatted 060121'!$A:$AJ,(O$3+2),FALSE)))</f>
        <v>5</v>
      </c>
      <c r="P244" s="95">
        <f>IF($C244 = "neg", (($D244+1) - VLOOKUP($B244,'Results-formatted 060121'!$A:$AJ,(P$3+2),FALSE)), IF($C244 = "pos-neg", (3+VLOOKUP($B244,'Results-formatted 060121'!$A:$AJ,(P$3+2),FALSE)), VLOOKUP($B244,'Results-formatted 060121'!$A:$AJ,(P$3+2),FALSE)))</f>
        <v>3</v>
      </c>
      <c r="Q244" s="95">
        <f>IF($C244 = "neg", (($D244+1) - VLOOKUP($B244,'Results-formatted 060121'!$A:$AJ,(Q$3+2),FALSE)), IF($C244 = "pos-neg", (3+VLOOKUP($B244,'Results-formatted 060121'!$A:$AJ,(Q$3+2),FALSE)), VLOOKUP($B244,'Results-formatted 060121'!$A:$AJ,(Q$3+2),FALSE)))</f>
        <v>3</v>
      </c>
      <c r="R244" s="95">
        <f>IF($C244 = "neg", (($D244+1) - VLOOKUP($B244,'Results-formatted 060121'!$A:$AJ,(R$3+2),FALSE)), IF($C244 = "pos-neg", (3+VLOOKUP($B244,'Results-formatted 060121'!$A:$AJ,(R$3+2),FALSE)), VLOOKUP($B244,'Results-formatted 060121'!$A:$AJ,(R$3+2),FALSE)))</f>
        <v>2</v>
      </c>
      <c r="S244" s="95">
        <f>IF($C244 = "neg", (($D244+1) - VLOOKUP($B244,'Results-formatted 060121'!$A:$AJ,(S$3+2),FALSE)), IF($C244 = "pos-neg", (3+VLOOKUP($B244,'Results-formatted 060121'!$A:$AJ,(S$3+2),FALSE)), VLOOKUP($B244,'Results-formatted 060121'!$A:$AJ,(S$3+2),FALSE)))</f>
        <v>2</v>
      </c>
      <c r="T244" s="95">
        <f>IF($C244 = "neg", (($D244+1) - VLOOKUP($B244,'Results-formatted 060121'!$A:$AJ,(T$3+2),FALSE)), IF($C244 = "pos-neg", (3+VLOOKUP($B244,'Results-formatted 060121'!$A:$AJ,(T$3+2),FALSE)), VLOOKUP($B244,'Results-formatted 060121'!$A:$AJ,(T$3+2),FALSE)))</f>
        <v>5</v>
      </c>
      <c r="U244" s="95">
        <f>IF($C244 = "neg", (($D244+1) - VLOOKUP($B244,'Results-formatted 060121'!$A:$AJ,(U$3+2),FALSE)), IF($C244 = "pos-neg", (3+VLOOKUP($B244,'Results-formatted 060121'!$A:$AJ,(U$3+2),FALSE)), VLOOKUP($B244,'Results-formatted 060121'!$A:$AJ,(U$3+2),FALSE)))</f>
        <v>2</v>
      </c>
      <c r="V244" s="95">
        <f>IF($C244 = "neg", (($D244+1) - VLOOKUP($B244,'Results-formatted 060121'!$A:$AJ,(V$3+2),FALSE)), IF($C244 = "pos-neg", (3+VLOOKUP($B244,'Results-formatted 060121'!$A:$AJ,(V$3+2),FALSE)), VLOOKUP($B244,'Results-formatted 060121'!$A:$AJ,(V$3+2),FALSE)))</f>
        <v>2</v>
      </c>
      <c r="W244" s="95">
        <f>IF($C244 = "neg", (($D244+1) - VLOOKUP($B244,'Results-formatted 060121'!$A:$AJ,(W$3+2),FALSE)), IF($C244 = "pos-neg", (3+VLOOKUP($B244,'Results-formatted 060121'!$A:$AJ,(W$3+2),FALSE)), VLOOKUP($B244,'Results-formatted 060121'!$A:$AJ,(W$3+2),FALSE)))</f>
        <v>4</v>
      </c>
      <c r="X244" s="95">
        <f>IF($C244 = "neg", (($D244+1) - VLOOKUP($B244,'Results-formatted 060121'!$A:$AJ,(X$3+2),FALSE)), IF($C244 = "pos-neg", (3+VLOOKUP($B244,'Results-formatted 060121'!$A:$AJ,(X$3+2),FALSE)), VLOOKUP($B244,'Results-formatted 060121'!$A:$AJ,(X$3+2),FALSE)))</f>
        <v>4</v>
      </c>
      <c r="Y244" s="95">
        <f>IF($C244 = "neg", (($D244+1) - VLOOKUP($B244,'Results-formatted 060121'!$A:$AJ,(Y$3+2),FALSE)), IF($C244 = "pos-neg", (3+VLOOKUP($B244,'Results-formatted 060121'!$A:$AJ,(Y$3+2),FALSE)), VLOOKUP($B244,'Results-formatted 060121'!$A:$AJ,(Y$3+2),FALSE)))</f>
        <v>4</v>
      </c>
      <c r="Z244" s="95">
        <f>IF($C244 = "neg", (($D244+1) - VLOOKUP($B244,'Results-formatted 060121'!$A:$AJ,(Z$3+2),FALSE)), IF($C244 = "pos-neg", (3+VLOOKUP($B244,'Results-formatted 060121'!$A:$AJ,(Z$3+2),FALSE)), VLOOKUP($B244,'Results-formatted 060121'!$A:$AJ,(Z$3+2),FALSE)))</f>
        <v>3</v>
      </c>
      <c r="AA244" s="95">
        <f>IF($C244 = "neg", (($D244+1) - VLOOKUP($B244,'Results-formatted 060121'!$A:$AJ,(AA$3+2),FALSE)), IF($C244 = "pos-neg", (3+VLOOKUP($B244,'Results-formatted 060121'!$A:$AJ,(AA$3+2),FALSE)), VLOOKUP($B244,'Results-formatted 060121'!$A:$AJ,(AA$3+2),FALSE)))</f>
        <v>2</v>
      </c>
      <c r="AB244" s="95">
        <f>IF($C244 = "neg", (($D244+1) - VLOOKUP($B244,'Results-formatted 060121'!$A:$AJ,(AB$3+2),FALSE)), IF($C244 = "pos-neg", (3+VLOOKUP($B244,'Results-formatted 060121'!$A:$AJ,(AB$3+2),FALSE)), VLOOKUP($B244,'Results-formatted 060121'!$A:$AJ,(AB$3+2),FALSE)))</f>
        <v>4</v>
      </c>
      <c r="AC244" s="95">
        <f>IF($C244 = "neg", (($D244+1) - VLOOKUP($B244,'Results-formatted 060121'!$A:$AJ,(AC$3+2),FALSE)), IF($C244 = "pos-neg", (3+VLOOKUP($B244,'Results-formatted 060121'!$A:$AJ,(AC$3+2),FALSE)), VLOOKUP($B244,'Results-formatted 060121'!$A:$AJ,(AC$3+2),FALSE)))</f>
        <v>5</v>
      </c>
      <c r="AD244" s="95">
        <f>IF($C244 = "neg", (($D244+1) - VLOOKUP($B244,'Results-formatted 060121'!$A:$AJ,(AD$3+2),FALSE)), IF($C244 = "pos-neg", (3+VLOOKUP($B244,'Results-formatted 060121'!$A:$AJ,(AD$3+2),FALSE)), VLOOKUP($B244,'Results-formatted 060121'!$A:$AJ,(AD$3+2),FALSE)))</f>
        <v>2</v>
      </c>
      <c r="AE244" s="95">
        <f>IF($C244 = "neg", (($D244+1) - VLOOKUP($B244,'Results-formatted 060121'!$A:$AJ,(AE$3+2),FALSE)), IF($C244 = "pos-neg", (3+VLOOKUP($B244,'Results-formatted 060121'!$A:$AJ,(AE$3+2),FALSE)), VLOOKUP($B244,'Results-formatted 060121'!$A:$AJ,(AE$3+2),FALSE)))</f>
        <v>3</v>
      </c>
      <c r="AF244" s="95">
        <f>IF($C244 = "neg", (($D244+1) - VLOOKUP($B244,'Results-formatted 060121'!$A:$AJ,(AF$3+2),FALSE)), IF($C244 = "pos-neg", (3+VLOOKUP($B244,'Results-formatted 060121'!$A:$AJ,(AF$3+2),FALSE)), VLOOKUP($B244,'Results-formatted 060121'!$A:$AJ,(AF$3+2),FALSE)))</f>
        <v>2</v>
      </c>
      <c r="AG244" s="95">
        <f>IF($C244 = "neg", (($D244+1) - VLOOKUP($B244,'Results-formatted 060121'!$A:$AJ,(AG$3+2),FALSE)), IF($C244 = "pos-neg", (3+VLOOKUP($B244,'Results-formatted 060121'!$A:$AJ,(AG$3+2),FALSE)), VLOOKUP($B244,'Results-formatted 060121'!$A:$AJ,(AG$3+2),FALSE)))</f>
        <v>5</v>
      </c>
      <c r="AH244" s="95">
        <f>IF($C244 = "neg", (($D244+1) - VLOOKUP($B244,'Results-formatted 060121'!$A:$AJ,(AH$3+2),FALSE)), IF($C244 = "pos-neg", (3+VLOOKUP($B244,'Results-formatted 060121'!$A:$AJ,(AH$3+2),FALSE)), VLOOKUP($B244,'Results-formatted 060121'!$A:$AJ,(AH$3+2),FALSE)))</f>
        <v>4</v>
      </c>
      <c r="AI244" s="95">
        <f>IF($C244 = "neg", (($D244+1) - VLOOKUP($B244,'Results-formatted 060121'!$A:$AJ,(AI$3+2),FALSE)), IF($C244 = "pos-neg", (3+VLOOKUP($B244,'Results-formatted 060121'!$A:$AJ,(AI$3+2),FALSE)), VLOOKUP($B244,'Results-formatted 060121'!$A:$AJ,(AI$3+2),FALSE)))</f>
        <v>4</v>
      </c>
      <c r="AJ244" s="95">
        <f>IF($C244 = "neg", (($D244+1) - VLOOKUP($B244,'Results-formatted 060121'!$A:$AJ,(AJ$3+2),FALSE)), IF($C244 = "pos-neg", (3+VLOOKUP($B244,'Results-formatted 060121'!$A:$AJ,(AJ$3+2),FALSE)), VLOOKUP($B244,'Results-formatted 060121'!$A:$AJ,(AJ$3+2),FALSE)))</f>
        <v>5</v>
      </c>
      <c r="AK244" s="95">
        <f>IF($C244 = "neg", (($D244+1) - VLOOKUP($B244,'Results-formatted 060121'!$A:$AJ,(AK$3+2),FALSE)), IF($C244 = "pos-neg", (3+VLOOKUP($B244,'Results-formatted 060121'!$A:$AJ,(AK$3+2),FALSE)), VLOOKUP($B244,'Results-formatted 060121'!$A:$AJ,(AK$3+2),FALSE)))</f>
        <v>2</v>
      </c>
      <c r="AL244" s="95">
        <f>IF($C244 = "neg", (($D244+1) - VLOOKUP($B244,'Results-formatted 060121'!$A:$AJ,(AL$3+2),FALSE)), IF($C244 = "pos-neg", (3+VLOOKUP($B244,'Results-formatted 060121'!$A:$AJ,(AL$3+2),FALSE)), VLOOKUP($B244,'Results-formatted 060121'!$A:$AJ,(AL$3+2),FALSE)))</f>
        <v>4</v>
      </c>
      <c r="AM244" s="95">
        <f>IF($C244 = "neg", (($D244+1) - VLOOKUP($B244,'Results-formatted 060121'!$A:AJ,(AM$3+2),FALSE)), IF($C244 = "pos-neg", (3+VLOOKUP($B244,'Results-formatted 060121'!$A:AJ,(AM$3+2),FALSE)), VLOOKUP($B244,'Results-formatted 060121'!$A:AJ,(AM$3+2),FALSE)))</f>
        <v>4</v>
      </c>
      <c r="AN244" s="95">
        <f>IF($C244 = "neg", (($D244+1) - VLOOKUP($B244,'Results-formatted 060121'!$A:AK,(AN$3+2),FALSE)), IF($C244 = "pos-neg", (3+VLOOKUP($B244,'Results-formatted 060121'!$A:AK,(AN$3+2),FALSE)), VLOOKUP($B244,'Results-formatted 060121'!$A:AK,(AN$3+2),FALSE)))</f>
        <v>3</v>
      </c>
      <c r="AO244" s="95">
        <f>IF($C244 = "neg", (($D244+1) - VLOOKUP($B244,'Results-formatted 060121'!$A:AL,(AO$3+2),FALSE)), IF($C244 = "pos-neg", (3+VLOOKUP($B244,'Results-formatted 060121'!$A:AL,(AO$3+2),FALSE)), VLOOKUP($B244,'Results-formatted 060121'!$A:AL,(AO$3+2),FALSE)))</f>
        <v>5</v>
      </c>
      <c r="AP244" s="95">
        <f>IF($C244 = "neg", (($D244+1) - VLOOKUP($B244,'Results-formatted 060121'!$A:AM,(AP$3+2),FALSE)), IF($C244 = "pos-neg", (3+VLOOKUP($B244,'Results-formatted 060121'!$A:AM,(AP$3+2),FALSE)), VLOOKUP($B244,'Results-formatted 060121'!$A:AM,(AP$3+2),FALSE)))</f>
        <v>4</v>
      </c>
      <c r="AQ244" s="95">
        <f>IF($C244 = "neg", (($D244+1) - VLOOKUP($B244,'Results-formatted 060121'!$A:AN,(AQ$3+2),FALSE)), IF($C244 = "pos-neg", (3+VLOOKUP($B244,'Results-formatted 060121'!$A:AN,(AQ$3+2),FALSE)), VLOOKUP($B244,'Results-formatted 060121'!$A:AN,(AQ$3+2),FALSE)))</f>
        <v>4</v>
      </c>
      <c r="AR244" s="95">
        <f>IF($C244 = "neg", (($D244+1) - VLOOKUP($B244,'Results-formatted 060121'!$A:AO,(AR$3+2),FALSE)), IF($C244 = "pos-neg", (3+VLOOKUP($B244,'Results-formatted 060121'!$A:AO,(AR$3+2),FALSE)), VLOOKUP($B244,'Results-formatted 060121'!$A:AO,(AR$3+2),FALSE)))</f>
        <v>5</v>
      </c>
      <c r="AS244" s="95">
        <f>IF($C244 = "neg", (($D244+1) - VLOOKUP($B244,'Results-formatted 060121'!$A:AP,(AS$3+2),FALSE)), IF($C244 = "pos-neg", (3+VLOOKUP($B244,'Results-formatted 060121'!$A:AP,(AS$3+2),FALSE)), VLOOKUP($B244,'Results-formatted 060121'!$A:AP,(AS$3+2),FALSE)))</f>
        <v>4</v>
      </c>
      <c r="AT244" s="95">
        <f>IF($C244 = "neg", (($D244+1) - VLOOKUP($B244,'Results-formatted 060121'!$A:AQ,(AT$3+2),FALSE)), IF($C244 = "pos-neg", (3+VLOOKUP($B244,'Results-formatted 060121'!$A:AQ,(AT$3+2),FALSE)), VLOOKUP($B244,'Results-formatted 060121'!$A:AQ,(AT$3+2),FALSE)))</f>
        <v>5</v>
      </c>
      <c r="AU244" s="95">
        <f>IF($C244 = "neg", (($D244+1) - VLOOKUP($B244,'Results-formatted 060121'!$A:AR,(AU$3+2),FALSE)), IF($C244 = "pos-neg", (3+VLOOKUP($B244,'Results-formatted 060121'!$A:AR,(AU$3+2),FALSE)), VLOOKUP($B244,'Results-formatted 060121'!$A:AR,(AU$3+2),FALSE)))</f>
        <v>4</v>
      </c>
      <c r="AV244" s="95">
        <f>IF($C244 = "neg", (($D244+1) - VLOOKUP($B244,'Results-formatted 060121'!$A:AS,(AV$3+2),FALSE)), IF($C244 = "pos-neg", (3+VLOOKUP($B244,'Results-formatted 060121'!$A:AS,(AV$3+2),FALSE)), VLOOKUP($B244,'Results-formatted 060121'!$A:AS,(AV$3+2),FALSE)))</f>
        <v>5</v>
      </c>
      <c r="AW244" s="95">
        <f>IF($C244 = "neg", (($D244+1) - VLOOKUP($B244,'Results-formatted 060121'!$A:AT,(AW$3+2),FALSE)), IF($C244 = "pos-neg", (3+VLOOKUP($B244,'Results-formatted 060121'!$A:AT,(AW$3+2),FALSE)), VLOOKUP($B244,'Results-formatted 060121'!$A:AT,(AW$3+2),FALSE)))</f>
        <v>5</v>
      </c>
      <c r="AX244" s="95">
        <f>IF($C244 = "neg", (($D244+1) - VLOOKUP($B244,'Results-formatted 060121'!$A:AU,(AX$3+2),FALSE)), IF($C244 = "pos-neg", (3+VLOOKUP($B244,'Results-formatted 060121'!$A:AU,(AX$3+2),FALSE)), VLOOKUP($B244,'Results-formatted 060121'!$A:AU,(AX$3+2),FALSE)))</f>
        <v>3</v>
      </c>
      <c r="AY244" s="95">
        <f>IF($C244 = "neg", (($D244+1) - VLOOKUP($B244,'Results-formatted 060121'!$A:AV,(AY$3+2),FALSE)), IF($C244 = "pos-neg", (3+VLOOKUP($B244,'Results-formatted 060121'!$A:AV,(AY$3+2),FALSE)), VLOOKUP($B244,'Results-formatted 060121'!$A:AV,(AY$3+2),FALSE)))</f>
        <v>4</v>
      </c>
      <c r="AZ244" s="95">
        <f>IF($C244 = "neg", (($D244+1) - VLOOKUP($B244,'Results-formatted 060121'!$A:AW,(AZ$3+2),FALSE)), IF($C244 = "pos-neg", (3+VLOOKUP($B244,'Results-formatted 060121'!$A:AW,(AZ$3+2),FALSE)), VLOOKUP($B244,'Results-formatted 060121'!$A:AW,(AZ$3+2),FALSE)))</f>
        <v>4</v>
      </c>
      <c r="BA244" s="95">
        <f>IF($C244 = "neg", (($D244+1) - VLOOKUP($B244,'Results-formatted 060121'!$A:AX,(BA$3+2),FALSE)), IF($C244 = "pos-neg", (3+VLOOKUP($B244,'Results-formatted 060121'!$A:AX,(BA$3+2),FALSE)), VLOOKUP($B244,'Results-formatted 060121'!$A:AX,(BA$3+2),FALSE)))</f>
        <v>4</v>
      </c>
      <c r="BB244" s="95">
        <f>IF($C244 = "neg", (($D244+1) - VLOOKUP($B244,'Results-formatted 060121'!$A:AY,(BB$3+2),FALSE)), IF($C244 = "pos-neg", (3+VLOOKUP($B244,'Results-formatted 060121'!$A:AY,(BB$3+2),FALSE)), VLOOKUP($B244,'Results-formatted 060121'!$A:AY,(BB$3+2),FALSE)))</f>
        <v>4</v>
      </c>
      <c r="BC244" s="95">
        <f>IF($C244 = "neg", (($D244+1) - VLOOKUP($B244,'Results-formatted 060121'!$A:AZ,(BC$3+2),FALSE)), IF($C244 = "pos-neg", (3+VLOOKUP($B244,'Results-formatted 060121'!$A:AZ,(BC$3+2),FALSE)), VLOOKUP($B244,'Results-formatted 060121'!$A:AZ,(BC$3+2),FALSE)))</f>
        <v>4</v>
      </c>
      <c r="BD244" s="95">
        <f>IF($C244 = "neg", (($D244+1) - VLOOKUP($B244,'Results-formatted 060121'!$A:BA,(BD$3+2),FALSE)), IF($C244 = "pos-neg", (3+VLOOKUP($B244,'Results-formatted 060121'!$A:BA,(BD$3+2),FALSE)), VLOOKUP($B244,'Results-formatted 060121'!$A:BA,(BD$3+2),FALSE)))</f>
        <v>3</v>
      </c>
      <c r="BE244" s="95">
        <f>IF($C244 = "neg", (($D244+1) - VLOOKUP($B244,'Results-formatted 060121'!$A:BB,(BE$3+2),FALSE)), IF($C244 = "pos-neg", (3+VLOOKUP($B244,'Results-formatted 060121'!$A:BB,(BE$3+2),FALSE)), VLOOKUP($B244,'Results-formatted 060121'!$A:BB,(BE$3+2),FALSE)))</f>
        <v>5</v>
      </c>
      <c r="BF244" s="95">
        <f>IF($C244 = "neg", (($D244+1) - VLOOKUP($B244,'Results-formatted 060121'!$A:BC,(BF$3+2),FALSE)), IF($C244 = "pos-neg", (3+VLOOKUP($B244,'Results-formatted 060121'!$A:BC,(BF$3+2),FALSE)), VLOOKUP($B244,'Results-formatted 060121'!$A:BC,(BF$3+2),FALSE)))</f>
        <v>4</v>
      </c>
      <c r="BG244" s="95">
        <f>IF($C244 = "neg", (($D244+1) - VLOOKUP($B244,'Results-formatted 060121'!$A:BD,(BG$3+2),FALSE)), IF($C244 = "pos-neg", (3+VLOOKUP($B244,'Results-formatted 060121'!$A:BD,(BG$3+2),FALSE)), VLOOKUP($B244,'Results-formatted 060121'!$A:BD,(BG$3+2),FALSE)))</f>
        <v>5</v>
      </c>
      <c r="BH244" s="95">
        <f>IF($C244 = "neg", (($D244+1) - VLOOKUP($B244,'Results-formatted 060121'!$A:BE,(BH$3+2),FALSE)), IF($C244 = "pos-neg", (3+VLOOKUP($B244,'Results-formatted 060121'!$A:BE,(BH$3+2),FALSE)), VLOOKUP($B244,'Results-formatted 060121'!$A:BE,(BH$3+2),FALSE)))</f>
        <v>4</v>
      </c>
      <c r="BI244" s="95">
        <f>IF($C244 = "neg", (($D244+1) - VLOOKUP($B244,'Results-formatted 060121'!$A:BF,(BI$3+2),FALSE)), IF($C244 = "pos-neg", (3+VLOOKUP($B244,'Results-formatted 060121'!$A:BF,(BI$3+2),FALSE)), VLOOKUP($B244,'Results-formatted 060121'!$A:BF,(BI$3+2),FALSE)))</f>
        <v>4</v>
      </c>
      <c r="BJ244" s="95">
        <f>IF($C244 = "neg", (($D244+1) - VLOOKUP($B244,'Results-formatted 060121'!$A:BG,(BJ$3+2),FALSE)), IF($C244 = "pos-neg", (3+VLOOKUP($B244,'Results-formatted 060121'!$A:BG,(BJ$3+2),FALSE)), VLOOKUP($B244,'Results-formatted 060121'!$A:BG,(BJ$3+2),FALSE)))</f>
        <v>4</v>
      </c>
      <c r="BK244" s="95">
        <f>IF($C244 = "neg", (($D244+1) - VLOOKUP($B244,'Results-formatted 060121'!$A:BH,(BK$3+2),FALSE)), IF($C244 = "pos-neg", (3+VLOOKUP($B244,'Results-formatted 060121'!$A:BH,(BK$3+2),FALSE)), VLOOKUP($B244,'Results-formatted 060121'!$A:BH,(BK$3+2),FALSE)))</f>
        <v>3</v>
      </c>
      <c r="BL244" s="95">
        <f>IF($C244 = "neg", (($D244+1) - VLOOKUP($B244,'Results-formatted 060121'!$A:BI,(BL$3+2),FALSE)), IF($C244 = "pos-neg", (3+VLOOKUP($B244,'Results-formatted 060121'!$A:BI,(BL$3+2),FALSE)), VLOOKUP($B244,'Results-formatted 060121'!$A:BI,(BL$3+2),FALSE)))</f>
        <v>5</v>
      </c>
      <c r="BM244" s="95">
        <f>IF($C244 = "neg", (($D244+1) - VLOOKUP($B244,'Results-formatted 060121'!$A:BJ,(BM$3+2),FALSE)), IF($C244 = "pos-neg", (3+VLOOKUP($B244,'Results-formatted 060121'!$A:BJ,(BM$3+2),FALSE)), VLOOKUP($B244,'Results-formatted 060121'!$A:BJ,(BM$3+2),FALSE)))</f>
        <v>4</v>
      </c>
      <c r="BN244" s="95"/>
      <c r="BO244" s="95"/>
      <c r="BP244" s="95"/>
      <c r="BQ244" s="95"/>
      <c r="BR244" s="95"/>
      <c r="BS244" s="95"/>
      <c r="BT244" s="95"/>
      <c r="BU244" s="95"/>
      <c r="BV244" s="95"/>
      <c r="BW244" s="95"/>
      <c r="BX244" s="95"/>
      <c r="BY244" s="95"/>
      <c r="BZ244" s="95"/>
      <c r="CA244" s="95"/>
      <c r="CB244" s="95"/>
      <c r="CC244" s="95"/>
      <c r="CD244" s="99"/>
      <c r="CE244" s="25">
        <f t="shared" si="441"/>
        <v>3.7166666666666668</v>
      </c>
      <c r="CF244" s="25">
        <f t="shared" si="350"/>
        <v>1.0430019690032382</v>
      </c>
    </row>
    <row r="245" spans="2:84" ht="17" x14ac:dyDescent="0.15">
      <c r="B245" s="84"/>
      <c r="E245" s="39" t="s">
        <v>190</v>
      </c>
      <c r="F245" s="40"/>
      <c r="G245" s="40"/>
      <c r="H245" s="40">
        <f t="shared" ref="H245" si="502">IF(ISNUMBER(H246),AVERAGE(H246:H249), "")</f>
        <v>2.25</v>
      </c>
      <c r="I245" s="40">
        <f t="shared" ref="I245" si="503">IF(ISNUMBER(I246),AVERAGE(I246:I249), "")</f>
        <v>4.25</v>
      </c>
      <c r="J245" s="40"/>
      <c r="K245" s="40">
        <f t="shared" ref="K245" si="504">IF(ISNUMBER(K246),AVERAGE(K246:K249), "")</f>
        <v>4</v>
      </c>
      <c r="L245" s="40">
        <f t="shared" ref="L245" si="505">IF(ISNUMBER(L246),AVERAGE(L246:L249), "")</f>
        <v>3.25</v>
      </c>
      <c r="M245" s="40">
        <f t="shared" ref="M245" si="506">IF(ISNUMBER(M246),AVERAGE(M246:M249), "")</f>
        <v>3</v>
      </c>
      <c r="N245" s="40"/>
      <c r="O245" s="40">
        <f t="shared" ref="O245" si="507">IF(ISNUMBER(O246),AVERAGE(O246:O249), "")</f>
        <v>2.5</v>
      </c>
      <c r="P245" s="40">
        <f t="shared" ref="P245" si="508">IF(ISNUMBER(P246),AVERAGE(P246:P249), "")</f>
        <v>3.25</v>
      </c>
      <c r="Q245" s="40">
        <f t="shared" ref="Q245" si="509">IF(ISNUMBER(Q246),AVERAGE(Q246:Q249), "")</f>
        <v>3.25</v>
      </c>
      <c r="R245" s="40">
        <f t="shared" ref="R245" si="510">IF(ISNUMBER(R246),AVERAGE(R246:R249), "")</f>
        <v>4</v>
      </c>
      <c r="S245" s="40">
        <f t="shared" ref="S245" si="511">IF(ISNUMBER(S246),AVERAGE(S246:S249), "")</f>
        <v>4</v>
      </c>
      <c r="T245" s="40">
        <f t="shared" ref="T245" si="512">IF(ISNUMBER(T246),AVERAGE(T246:T249), "")</f>
        <v>4</v>
      </c>
      <c r="U245" s="40">
        <f t="shared" ref="U245" si="513">IF(ISNUMBER(U246),AVERAGE(U246:U249), "")</f>
        <v>3.75</v>
      </c>
      <c r="V245" s="40">
        <f t="shared" ref="V245" si="514">IF(ISNUMBER(V246),AVERAGE(V246:V249), "")</f>
        <v>3</v>
      </c>
      <c r="W245" s="40">
        <f t="shared" ref="W245" si="515">IF(ISNUMBER(W246),AVERAGE(W246:W249), "")</f>
        <v>2.25</v>
      </c>
      <c r="X245" s="40">
        <f t="shared" ref="X245" si="516">IF(ISNUMBER(X246),AVERAGE(X246:X249), "")</f>
        <v>3.5</v>
      </c>
      <c r="Y245" s="40">
        <f t="shared" ref="Y245" si="517">IF(ISNUMBER(Y246),AVERAGE(Y246:Y249), "")</f>
        <v>3</v>
      </c>
      <c r="Z245" s="40">
        <f t="shared" ref="Z245" si="518">IF(ISNUMBER(Z246),AVERAGE(Z246:Z249), "")</f>
        <v>3.25</v>
      </c>
      <c r="AA245" s="40">
        <f t="shared" ref="AA245" si="519">IF(ISNUMBER(AA246),AVERAGE(AA246:AA249), "")</f>
        <v>2.25</v>
      </c>
      <c r="AB245" s="40">
        <f t="shared" ref="AB245" si="520">IF(ISNUMBER(AB246),AVERAGE(AB246:AB249), "")</f>
        <v>3</v>
      </c>
      <c r="AC245" s="40">
        <f t="shared" ref="AC245" si="521">IF(ISNUMBER(AC246),AVERAGE(AC246:AC249), "")</f>
        <v>2.75</v>
      </c>
      <c r="AD245" s="40">
        <f t="shared" ref="AD245" si="522">IF(ISNUMBER(AD246),AVERAGE(AD246:AD249), "")</f>
        <v>2.5</v>
      </c>
      <c r="AE245" s="40">
        <f t="shared" ref="AE245" si="523">IF(ISNUMBER(AE246),AVERAGE(AE246:AE249), "")</f>
        <v>3.25</v>
      </c>
      <c r="AF245" s="40">
        <f t="shared" ref="AF245" si="524">IF(ISNUMBER(AF246),AVERAGE(AF246:AF249), "")</f>
        <v>2.5</v>
      </c>
      <c r="AG245" s="40">
        <f t="shared" ref="AG245" si="525">IF(ISNUMBER(AG246),AVERAGE(AG246:AG249), "")</f>
        <v>4</v>
      </c>
      <c r="AH245" s="40">
        <f t="shared" ref="AH245" si="526">IF(ISNUMBER(AH246),AVERAGE(AH246:AH249), "")</f>
        <v>3.75</v>
      </c>
      <c r="AI245" s="40">
        <f t="shared" ref="AI245" si="527">IF(ISNUMBER(AI246),AVERAGE(AI246:AI249), "")</f>
        <v>3</v>
      </c>
      <c r="AJ245" s="40">
        <f t="shared" ref="AJ245" si="528">IF(ISNUMBER(AJ246),AVERAGE(AJ246:AJ249), "")</f>
        <v>4.75</v>
      </c>
      <c r="AK245" s="40"/>
      <c r="AL245" s="40">
        <f t="shared" ref="AL245" si="529">IF(ISNUMBER(AL246),AVERAGE(AL246:AL249), "")</f>
        <v>3</v>
      </c>
      <c r="AM245" s="40">
        <f t="shared" ref="AM245:BM245" si="530">IF(ISNUMBER(AM246),AVERAGE(AM246:AM249), "")</f>
        <v>2.75</v>
      </c>
      <c r="AN245" s="40">
        <f t="shared" si="530"/>
        <v>3.25</v>
      </c>
      <c r="AO245" s="40">
        <f t="shared" si="530"/>
        <v>4</v>
      </c>
      <c r="AP245" s="40">
        <f t="shared" si="530"/>
        <v>2.75</v>
      </c>
      <c r="AQ245" s="40">
        <f t="shared" si="530"/>
        <v>2.75</v>
      </c>
      <c r="AR245" s="40">
        <f t="shared" si="530"/>
        <v>4.25</v>
      </c>
      <c r="AS245" s="40">
        <f t="shared" si="530"/>
        <v>3.25</v>
      </c>
      <c r="AT245" s="40">
        <f t="shared" si="530"/>
        <v>3.5</v>
      </c>
      <c r="AU245" s="40">
        <f t="shared" si="530"/>
        <v>3</v>
      </c>
      <c r="AV245" s="40">
        <f t="shared" si="530"/>
        <v>2.75</v>
      </c>
      <c r="AW245" s="40">
        <f t="shared" si="530"/>
        <v>3.75</v>
      </c>
      <c r="AX245" s="40">
        <f t="shared" si="530"/>
        <v>2</v>
      </c>
      <c r="AY245" s="40">
        <f t="shared" si="530"/>
        <v>2.75</v>
      </c>
      <c r="AZ245" s="40">
        <f t="shared" si="530"/>
        <v>2.75</v>
      </c>
      <c r="BA245" s="40">
        <f t="shared" si="530"/>
        <v>3</v>
      </c>
      <c r="BB245" s="40">
        <f t="shared" si="530"/>
        <v>4</v>
      </c>
      <c r="BC245" s="40">
        <f t="shared" si="530"/>
        <v>3</v>
      </c>
      <c r="BD245" s="40">
        <f t="shared" si="530"/>
        <v>3.25</v>
      </c>
      <c r="BE245" s="40">
        <f t="shared" si="530"/>
        <v>3.25</v>
      </c>
      <c r="BF245" s="40">
        <f t="shared" si="530"/>
        <v>2</v>
      </c>
      <c r="BG245" s="40">
        <f t="shared" si="530"/>
        <v>2.5</v>
      </c>
      <c r="BH245" s="40">
        <f t="shared" si="530"/>
        <v>3</v>
      </c>
      <c r="BI245" s="40">
        <f t="shared" si="530"/>
        <v>3.5</v>
      </c>
      <c r="BJ245" s="40">
        <f t="shared" si="530"/>
        <v>1.5</v>
      </c>
      <c r="BK245" s="40">
        <f t="shared" si="530"/>
        <v>2.75</v>
      </c>
      <c r="BL245" s="40">
        <f t="shared" si="530"/>
        <v>3</v>
      </c>
      <c r="BM245" s="40">
        <f t="shared" si="530"/>
        <v>3.25</v>
      </c>
      <c r="BN245" s="40"/>
      <c r="BO245" s="40"/>
      <c r="BP245" s="40"/>
      <c r="BQ245" s="40"/>
      <c r="BR245" s="40"/>
      <c r="BS245" s="40"/>
      <c r="BT245" s="40"/>
      <c r="BU245" s="40"/>
      <c r="BV245" s="40"/>
      <c r="BW245" s="40"/>
      <c r="BX245" s="40"/>
      <c r="BY245" s="40"/>
      <c r="BZ245" s="40"/>
      <c r="CA245" s="40"/>
      <c r="CB245" s="40"/>
      <c r="CC245" s="40"/>
      <c r="CD245" s="40" t="str">
        <f t="shared" ref="CD245" si="531">IF(ISNUMBER(CD246),AVERAGE(CD246:CD249), "")</f>
        <v/>
      </c>
      <c r="CE245" s="40">
        <f t="shared" si="441"/>
        <v>3.1409090909090911</v>
      </c>
      <c r="CF245" s="40">
        <f t="shared" si="350"/>
        <v>0.64686501175619626</v>
      </c>
    </row>
    <row r="246" spans="2:84" ht="42" x14ac:dyDescent="0.15">
      <c r="B246" s="84" t="s">
        <v>549</v>
      </c>
      <c r="C246" s="86" t="s">
        <v>224</v>
      </c>
      <c r="D246" s="2">
        <v>5</v>
      </c>
      <c r="E246" s="15" t="s">
        <v>1028</v>
      </c>
      <c r="F246" s="95">
        <f>IF($C246 = "neg", (($D246+1) - VLOOKUP($B246,'Results-formatted 060121'!$A:$AJ,(F$3+2),FALSE)), IF($C246 = "pos-neg", (3+VLOOKUP($B246,'Results-formatted 060121'!$A:$AJ,(F$3+2),FALSE)), VLOOKUP($B246,'Results-formatted 060121'!$A:$AJ,(F$3+2),FALSE)))</f>
        <v>3</v>
      </c>
      <c r="G246" s="95">
        <f>IF($C246 = "neg", (($D246+1) - VLOOKUP($B246,'Results-formatted 060121'!$A:$AJ,(G$3+2),FALSE)), IF($C246 = "pos-neg", (3+VLOOKUP($B246,'Results-formatted 060121'!$A:$AJ,(G$3+2),FALSE)), VLOOKUP($B246,'Results-formatted 060121'!$A:$AJ,(G$3+2),FALSE)))</f>
        <v>4</v>
      </c>
      <c r="H246" s="95">
        <f>IF($C246 = "neg", (($D246+1) - VLOOKUP($B246,'Results-formatted 060121'!$A:$AJ,(H$3+2),FALSE)), IF($C246 = "pos-neg", (3+VLOOKUP($B246,'Results-formatted 060121'!$A:$AJ,(H$3+2),FALSE)), VLOOKUP($B246,'Results-formatted 060121'!$A:$AJ,(H$3+2),FALSE)))</f>
        <v>4</v>
      </c>
      <c r="I246" s="95">
        <f>IF($C246 = "neg", (($D246+1) - VLOOKUP($B246,'Results-formatted 060121'!$A:$AJ,(I$3+2),FALSE)), IF($C246 = "pos-neg", (3+VLOOKUP($B246,'Results-formatted 060121'!$A:$AJ,(I$3+2),FALSE)), VLOOKUP($B246,'Results-formatted 060121'!$A:$AJ,(I$3+2),FALSE)))</f>
        <v>5</v>
      </c>
      <c r="J246" s="95">
        <f>IF($C246 = "neg", (($D246+1) - VLOOKUP($B246,'Results-formatted 060121'!$A:$AJ,(J$3+2),FALSE)), IF($C246 = "pos-neg", (3+VLOOKUP($B246,'Results-formatted 060121'!$A:$AJ,(J$3+2),FALSE)), VLOOKUP($B246,'Results-formatted 060121'!$A:$AJ,(J$3+2),FALSE)))</f>
        <v>3</v>
      </c>
      <c r="K246" s="95">
        <f>IF($C246 = "neg", (($D246+1) - VLOOKUP($B246,'Results-formatted 060121'!$A:$AJ,(K$3+2),FALSE)), IF($C246 = "pos-neg", (3+VLOOKUP($B246,'Results-formatted 060121'!$A:$AJ,(K$3+2),FALSE)), VLOOKUP($B246,'Results-formatted 060121'!$A:$AJ,(K$3+2),FALSE)))</f>
        <v>4</v>
      </c>
      <c r="L246" s="95">
        <f>IF($C246 = "neg", (($D246+1) - VLOOKUP($B246,'Results-formatted 060121'!$A:$AJ,(L$3+2),FALSE)), IF($C246 = "pos-neg", (3+VLOOKUP($B246,'Results-formatted 060121'!$A:$AJ,(L$3+2),FALSE)), VLOOKUP($B246,'Results-formatted 060121'!$A:$AJ,(L$3+2),FALSE)))</f>
        <v>4</v>
      </c>
      <c r="M246" s="95">
        <f>IF($C246 = "neg", (($D246+1) - VLOOKUP($B246,'Results-formatted 060121'!$A:$AJ,(M$3+2),FALSE)), IF($C246 = "pos-neg", (3+VLOOKUP($B246,'Results-formatted 060121'!$A:$AJ,(M$3+2),FALSE)), VLOOKUP($B246,'Results-formatted 060121'!$A:$AJ,(M$3+2),FALSE)))</f>
        <v>5</v>
      </c>
      <c r="N246" s="95">
        <f>IF($C246 = "neg", (($D246+1) - VLOOKUP($B246,'Results-formatted 060121'!$A:$AJ,(N$3+2),FALSE)), IF($C246 = "pos-neg", (3+VLOOKUP($B246,'Results-formatted 060121'!$A:$AJ,(N$3+2),FALSE)), VLOOKUP($B246,'Results-formatted 060121'!$A:$AJ,(N$3+2),FALSE)))</f>
        <v>5</v>
      </c>
      <c r="O246" s="95">
        <f>IF($C246 = "neg", (($D246+1) - VLOOKUP($B246,'Results-formatted 060121'!$A:$AJ,(O$3+2),FALSE)), IF($C246 = "pos-neg", (3+VLOOKUP($B246,'Results-formatted 060121'!$A:$AJ,(O$3+2),FALSE)), VLOOKUP($B246,'Results-formatted 060121'!$A:$AJ,(O$3+2),FALSE)))</f>
        <v>1</v>
      </c>
      <c r="P246" s="95">
        <f>IF($C246 = "neg", (($D246+1) - VLOOKUP($B246,'Results-formatted 060121'!$A:$AJ,(P$3+2),FALSE)), IF($C246 = "pos-neg", (3+VLOOKUP($B246,'Results-formatted 060121'!$A:$AJ,(P$3+2),FALSE)), VLOOKUP($B246,'Results-formatted 060121'!$A:$AJ,(P$3+2),FALSE)))</f>
        <v>3</v>
      </c>
      <c r="Q246" s="95">
        <f>IF($C246 = "neg", (($D246+1) - VLOOKUP($B246,'Results-formatted 060121'!$A:$AJ,(Q$3+2),FALSE)), IF($C246 = "pos-neg", (3+VLOOKUP($B246,'Results-formatted 060121'!$A:$AJ,(Q$3+2),FALSE)), VLOOKUP($B246,'Results-formatted 060121'!$A:$AJ,(Q$3+2),FALSE)))</f>
        <v>3</v>
      </c>
      <c r="R246" s="95">
        <f>IF($C246 = "neg", (($D246+1) - VLOOKUP($B246,'Results-formatted 060121'!$A:$AJ,(R$3+2),FALSE)), IF($C246 = "pos-neg", (3+VLOOKUP($B246,'Results-formatted 060121'!$A:$AJ,(R$3+2),FALSE)), VLOOKUP($B246,'Results-formatted 060121'!$A:$AJ,(R$3+2),FALSE)))</f>
        <v>1</v>
      </c>
      <c r="S246" s="95">
        <f>IF($C246 = "neg", (($D246+1) - VLOOKUP($B246,'Results-formatted 060121'!$A:$AJ,(S$3+2),FALSE)), IF($C246 = "pos-neg", (3+VLOOKUP($B246,'Results-formatted 060121'!$A:$AJ,(S$3+2),FALSE)), VLOOKUP($B246,'Results-formatted 060121'!$A:$AJ,(S$3+2),FALSE)))</f>
        <v>3</v>
      </c>
      <c r="T246" s="95">
        <f>IF($C246 = "neg", (($D246+1) - VLOOKUP($B246,'Results-formatted 060121'!$A:$AJ,(T$3+2),FALSE)), IF($C246 = "pos-neg", (3+VLOOKUP($B246,'Results-formatted 060121'!$A:$AJ,(T$3+2),FALSE)), VLOOKUP($B246,'Results-formatted 060121'!$A:$AJ,(T$3+2),FALSE)))</f>
        <v>5</v>
      </c>
      <c r="U246" s="95">
        <f>IF($C246 = "neg", (($D246+1) - VLOOKUP($B246,'Results-formatted 060121'!$A:$AJ,(U$3+2),FALSE)), IF($C246 = "pos-neg", (3+VLOOKUP($B246,'Results-formatted 060121'!$A:$AJ,(U$3+2),FALSE)), VLOOKUP($B246,'Results-formatted 060121'!$A:$AJ,(U$3+2),FALSE)))</f>
        <v>4</v>
      </c>
      <c r="V246" s="95">
        <f>IF($C246 = "neg", (($D246+1) - VLOOKUP($B246,'Results-formatted 060121'!$A:$AJ,(V$3+2),FALSE)), IF($C246 = "pos-neg", (3+VLOOKUP($B246,'Results-formatted 060121'!$A:$AJ,(V$3+2),FALSE)), VLOOKUP($B246,'Results-formatted 060121'!$A:$AJ,(V$3+2),FALSE)))</f>
        <v>4</v>
      </c>
      <c r="W246" s="95">
        <f>IF($C246 = "neg", (($D246+1) - VLOOKUP($B246,'Results-formatted 060121'!$A:$AJ,(W$3+2),FALSE)), IF($C246 = "pos-neg", (3+VLOOKUP($B246,'Results-formatted 060121'!$A:$AJ,(W$3+2),FALSE)), VLOOKUP($B246,'Results-formatted 060121'!$A:$AJ,(W$3+2),FALSE)))</f>
        <v>2</v>
      </c>
      <c r="X246" s="95">
        <f>IF($C246 = "neg", (($D246+1) - VLOOKUP($B246,'Results-formatted 060121'!$A:$AJ,(X$3+2),FALSE)), IF($C246 = "pos-neg", (3+VLOOKUP($B246,'Results-formatted 060121'!$A:$AJ,(X$3+2),FALSE)), VLOOKUP($B246,'Results-formatted 060121'!$A:$AJ,(X$3+2),FALSE)))</f>
        <v>4</v>
      </c>
      <c r="Y246" s="95">
        <f>IF($C246 = "neg", (($D246+1) - VLOOKUP($B246,'Results-formatted 060121'!$A:$AJ,(Y$3+2),FALSE)), IF($C246 = "pos-neg", (3+VLOOKUP($B246,'Results-formatted 060121'!$A:$AJ,(Y$3+2),FALSE)), VLOOKUP($B246,'Results-formatted 060121'!$A:$AJ,(Y$3+2),FALSE)))</f>
        <v>2</v>
      </c>
      <c r="Z246" s="95">
        <f>IF($C246 = "neg", (($D246+1) - VLOOKUP($B246,'Results-formatted 060121'!$A:$AJ,(Z$3+2),FALSE)), IF($C246 = "pos-neg", (3+VLOOKUP($B246,'Results-formatted 060121'!$A:$AJ,(Z$3+2),FALSE)), VLOOKUP($B246,'Results-formatted 060121'!$A:$AJ,(Z$3+2),FALSE)))</f>
        <v>3</v>
      </c>
      <c r="AA246" s="95">
        <f>IF($C246 = "neg", (($D246+1) - VLOOKUP($B246,'Results-formatted 060121'!$A:$AJ,(AA$3+2),FALSE)), IF($C246 = "pos-neg", (3+VLOOKUP($B246,'Results-formatted 060121'!$A:$AJ,(AA$3+2),FALSE)), VLOOKUP($B246,'Results-formatted 060121'!$A:$AJ,(AA$3+2),FALSE)))</f>
        <v>1</v>
      </c>
      <c r="AB246" s="95">
        <f>IF($C246 = "neg", (($D246+1) - VLOOKUP($B246,'Results-formatted 060121'!$A:$AJ,(AB$3+2),FALSE)), IF($C246 = "pos-neg", (3+VLOOKUP($B246,'Results-formatted 060121'!$A:$AJ,(AB$3+2),FALSE)), VLOOKUP($B246,'Results-formatted 060121'!$A:$AJ,(AB$3+2),FALSE)))</f>
        <v>2</v>
      </c>
      <c r="AC246" s="95">
        <f>IF($C246 = "neg", (($D246+1) - VLOOKUP($B246,'Results-formatted 060121'!$A:$AJ,(AC$3+2),FALSE)), IF($C246 = "pos-neg", (3+VLOOKUP($B246,'Results-formatted 060121'!$A:$AJ,(AC$3+2),FALSE)), VLOOKUP($B246,'Results-formatted 060121'!$A:$AJ,(AC$3+2),FALSE)))</f>
        <v>2</v>
      </c>
      <c r="AD246" s="95">
        <f>IF($C246 = "neg", (($D246+1) - VLOOKUP($B246,'Results-formatted 060121'!$A:$AJ,(AD$3+2),FALSE)), IF($C246 = "pos-neg", (3+VLOOKUP($B246,'Results-formatted 060121'!$A:$AJ,(AD$3+2),FALSE)), VLOOKUP($B246,'Results-formatted 060121'!$A:$AJ,(AD$3+2),FALSE)))</f>
        <v>4</v>
      </c>
      <c r="AE246" s="95">
        <f>IF($C246 = "neg", (($D246+1) - VLOOKUP($B246,'Results-formatted 060121'!$A:$AJ,(AE$3+2),FALSE)), IF($C246 = "pos-neg", (3+VLOOKUP($B246,'Results-formatted 060121'!$A:$AJ,(AE$3+2),FALSE)), VLOOKUP($B246,'Results-formatted 060121'!$A:$AJ,(AE$3+2),FALSE)))</f>
        <v>2</v>
      </c>
      <c r="AF246" s="95">
        <f>IF($C246 = "neg", (($D246+1) - VLOOKUP($B246,'Results-formatted 060121'!$A:$AJ,(AF$3+2),FALSE)), IF($C246 = "pos-neg", (3+VLOOKUP($B246,'Results-formatted 060121'!$A:$AJ,(AF$3+2),FALSE)), VLOOKUP($B246,'Results-formatted 060121'!$A:$AJ,(AF$3+2),FALSE)))</f>
        <v>2</v>
      </c>
      <c r="AG246" s="95">
        <f>IF($C246 = "neg", (($D246+1) - VLOOKUP($B246,'Results-formatted 060121'!$A:$AJ,(AG$3+2),FALSE)), IF($C246 = "pos-neg", (3+VLOOKUP($B246,'Results-formatted 060121'!$A:$AJ,(AG$3+2),FALSE)), VLOOKUP($B246,'Results-formatted 060121'!$A:$AJ,(AG$3+2),FALSE)))</f>
        <v>5</v>
      </c>
      <c r="AH246" s="95">
        <f>IF($C246 = "neg", (($D246+1) - VLOOKUP($B246,'Results-formatted 060121'!$A:$AJ,(AH$3+2),FALSE)), IF($C246 = "pos-neg", (3+VLOOKUP($B246,'Results-formatted 060121'!$A:$AJ,(AH$3+2),FALSE)), VLOOKUP($B246,'Results-formatted 060121'!$A:$AJ,(AH$3+2),FALSE)))</f>
        <v>4</v>
      </c>
      <c r="AI246" s="95">
        <f>IF($C246 = "neg", (($D246+1) - VLOOKUP($B246,'Results-formatted 060121'!$A:$AJ,(AI$3+2),FALSE)), IF($C246 = "pos-neg", (3+VLOOKUP($B246,'Results-formatted 060121'!$A:$AJ,(AI$3+2),FALSE)), VLOOKUP($B246,'Results-formatted 060121'!$A:$AJ,(AI$3+2),FALSE)))</f>
        <v>4</v>
      </c>
      <c r="AJ246" s="95">
        <f>IF($C246 = "neg", (($D246+1) - VLOOKUP($B246,'Results-formatted 060121'!$A:$AJ,(AJ$3+2),FALSE)), IF($C246 = "pos-neg", (3+VLOOKUP($B246,'Results-formatted 060121'!$A:$AJ,(AJ$3+2),FALSE)), VLOOKUP($B246,'Results-formatted 060121'!$A:$AJ,(AJ$3+2),FALSE)))</f>
        <v>5</v>
      </c>
      <c r="AK246" s="95">
        <f>IF($C246 = "neg", (($D246+1) - VLOOKUP($B246,'Results-formatted 060121'!$A:$AJ,(AK$3+2),FALSE)), IF($C246 = "pos-neg", (3+VLOOKUP($B246,'Results-formatted 060121'!$A:$AJ,(AK$3+2),FALSE)), VLOOKUP($B246,'Results-formatted 060121'!$A:$AJ,(AK$3+2),FALSE)))</f>
        <v>3</v>
      </c>
      <c r="AL246" s="95">
        <f>IF($C246 = "neg", (($D246+1) - VLOOKUP($B246,'Results-formatted 060121'!$A:$AJ,(AL$3+2),FALSE)), IF($C246 = "pos-neg", (3+VLOOKUP($B246,'Results-formatted 060121'!$A:$AJ,(AL$3+2),FALSE)), VLOOKUP($B246,'Results-formatted 060121'!$A:$AJ,(AL$3+2),FALSE)))</f>
        <v>4</v>
      </c>
      <c r="AM246" s="95">
        <f>IF($C246 = "neg", (($D246+1) - VLOOKUP($B246,'Results-formatted 060121'!$A:AJ,(AM$3+2),FALSE)), IF($C246 = "pos-neg", (3+VLOOKUP($B246,'Results-formatted 060121'!$A:AJ,(AM$3+2),FALSE)), VLOOKUP($B246,'Results-formatted 060121'!$A:AJ,(AM$3+2),FALSE)))</f>
        <v>1</v>
      </c>
      <c r="AN246" s="95">
        <f>IF($C246 = "neg", (($D246+1) - VLOOKUP($B246,'Results-formatted 060121'!$A:AK,(AN$3+2),FALSE)), IF($C246 = "pos-neg", (3+VLOOKUP($B246,'Results-formatted 060121'!$A:AK,(AN$3+2),FALSE)), VLOOKUP($B246,'Results-formatted 060121'!$A:AK,(AN$3+2),FALSE)))</f>
        <v>4</v>
      </c>
      <c r="AO246" s="95">
        <f>IF($C246 = "neg", (($D246+1) - VLOOKUP($B246,'Results-formatted 060121'!$A:AL,(AO$3+2),FALSE)), IF($C246 = "pos-neg", (3+VLOOKUP($B246,'Results-formatted 060121'!$A:AL,(AO$3+2),FALSE)), VLOOKUP($B246,'Results-formatted 060121'!$A:AL,(AO$3+2),FALSE)))</f>
        <v>5</v>
      </c>
      <c r="AP246" s="95">
        <f>IF($C246 = "neg", (($D246+1) - VLOOKUP($B246,'Results-formatted 060121'!$A:AM,(AP$3+2),FALSE)), IF($C246 = "pos-neg", (3+VLOOKUP($B246,'Results-formatted 060121'!$A:AM,(AP$3+2),FALSE)), VLOOKUP($B246,'Results-formatted 060121'!$A:AM,(AP$3+2),FALSE)))</f>
        <v>3</v>
      </c>
      <c r="AQ246" s="95">
        <f>IF($C246 = "neg", (($D246+1) - VLOOKUP($B246,'Results-formatted 060121'!$A:AN,(AQ$3+2),FALSE)), IF($C246 = "pos-neg", (3+VLOOKUP($B246,'Results-formatted 060121'!$A:AN,(AQ$3+2),FALSE)), VLOOKUP($B246,'Results-formatted 060121'!$A:AN,(AQ$3+2),FALSE)))</f>
        <v>1</v>
      </c>
      <c r="AR246" s="95">
        <f>IF($C246 = "neg", (($D246+1) - VLOOKUP($B246,'Results-formatted 060121'!$A:AO,(AR$3+2),FALSE)), IF($C246 = "pos-neg", (3+VLOOKUP($B246,'Results-formatted 060121'!$A:AO,(AR$3+2),FALSE)), VLOOKUP($B246,'Results-formatted 060121'!$A:AO,(AR$3+2),FALSE)))</f>
        <v>5</v>
      </c>
      <c r="AS246" s="95">
        <f>IF($C246 = "neg", (($D246+1) - VLOOKUP($B246,'Results-formatted 060121'!$A:AP,(AS$3+2),FALSE)), IF($C246 = "pos-neg", (3+VLOOKUP($B246,'Results-formatted 060121'!$A:AP,(AS$3+2),FALSE)), VLOOKUP($B246,'Results-formatted 060121'!$A:AP,(AS$3+2),FALSE)))</f>
        <v>4</v>
      </c>
      <c r="AT246" s="95">
        <f>IF($C246 = "neg", (($D246+1) - VLOOKUP($B246,'Results-formatted 060121'!$A:AQ,(AT$3+2),FALSE)), IF($C246 = "pos-neg", (3+VLOOKUP($B246,'Results-formatted 060121'!$A:AQ,(AT$3+2),FALSE)), VLOOKUP($B246,'Results-formatted 060121'!$A:AQ,(AT$3+2),FALSE)))</f>
        <v>3</v>
      </c>
      <c r="AU246" s="95">
        <f>IF($C246 = "neg", (($D246+1) - VLOOKUP($B246,'Results-formatted 060121'!$A:AR,(AU$3+2),FALSE)), IF($C246 = "pos-neg", (3+VLOOKUP($B246,'Results-formatted 060121'!$A:AR,(AU$3+2),FALSE)), VLOOKUP($B246,'Results-formatted 060121'!$A:AR,(AU$3+2),FALSE)))</f>
        <v>2</v>
      </c>
      <c r="AV246" s="95">
        <f>IF($C246 = "neg", (($D246+1) - VLOOKUP($B246,'Results-formatted 060121'!$A:AS,(AV$3+2),FALSE)), IF($C246 = "pos-neg", (3+VLOOKUP($B246,'Results-formatted 060121'!$A:AS,(AV$3+2),FALSE)), VLOOKUP($B246,'Results-formatted 060121'!$A:AS,(AV$3+2),FALSE)))</f>
        <v>4</v>
      </c>
      <c r="AW246" s="95">
        <f>IF($C246 = "neg", (($D246+1) - VLOOKUP($B246,'Results-formatted 060121'!$A:AT,(AW$3+2),FALSE)), IF($C246 = "pos-neg", (3+VLOOKUP($B246,'Results-formatted 060121'!$A:AT,(AW$3+2),FALSE)), VLOOKUP($B246,'Results-formatted 060121'!$A:AT,(AW$3+2),FALSE)))</f>
        <v>4</v>
      </c>
      <c r="AX246" s="95">
        <f>IF($C246 = "neg", (($D246+1) - VLOOKUP($B246,'Results-formatted 060121'!$A:AU,(AX$3+2),FALSE)), IF($C246 = "pos-neg", (3+VLOOKUP($B246,'Results-formatted 060121'!$A:AU,(AX$3+2),FALSE)), VLOOKUP($B246,'Results-formatted 060121'!$A:AU,(AX$3+2),FALSE)))</f>
        <v>3</v>
      </c>
      <c r="AY246" s="95">
        <f>IF($C246 = "neg", (($D246+1) - VLOOKUP($B246,'Results-formatted 060121'!$A:AV,(AY$3+2),FALSE)), IF($C246 = "pos-neg", (3+VLOOKUP($B246,'Results-formatted 060121'!$A:AV,(AY$3+2),FALSE)), VLOOKUP($B246,'Results-formatted 060121'!$A:AV,(AY$3+2),FALSE)))</f>
        <v>2</v>
      </c>
      <c r="AZ246" s="95">
        <f>IF($C246 = "neg", (($D246+1) - VLOOKUP($B246,'Results-formatted 060121'!$A:AW,(AZ$3+2),FALSE)), IF($C246 = "pos-neg", (3+VLOOKUP($B246,'Results-formatted 060121'!$A:AW,(AZ$3+2),FALSE)), VLOOKUP($B246,'Results-formatted 060121'!$A:AW,(AZ$3+2),FALSE)))</f>
        <v>3</v>
      </c>
      <c r="BA246" s="95">
        <f>IF($C246 = "neg", (($D246+1) - VLOOKUP($B246,'Results-formatted 060121'!$A:AX,(BA$3+2),FALSE)), IF($C246 = "pos-neg", (3+VLOOKUP($B246,'Results-formatted 060121'!$A:AX,(BA$3+2),FALSE)), VLOOKUP($B246,'Results-formatted 060121'!$A:AX,(BA$3+2),FALSE)))</f>
        <v>1</v>
      </c>
      <c r="BB246" s="95">
        <f>IF($C246 = "neg", (($D246+1) - VLOOKUP($B246,'Results-formatted 060121'!$A:AY,(BB$3+2),FALSE)), IF($C246 = "pos-neg", (3+VLOOKUP($B246,'Results-formatted 060121'!$A:AY,(BB$3+2),FALSE)), VLOOKUP($B246,'Results-formatted 060121'!$A:AY,(BB$3+2),FALSE)))</f>
        <v>4</v>
      </c>
      <c r="BC246" s="95">
        <f>IF($C246 = "neg", (($D246+1) - VLOOKUP($B246,'Results-formatted 060121'!$A:AZ,(BC$3+2),FALSE)), IF($C246 = "pos-neg", (3+VLOOKUP($B246,'Results-formatted 060121'!$A:AZ,(BC$3+2),FALSE)), VLOOKUP($B246,'Results-formatted 060121'!$A:AZ,(BC$3+2),FALSE)))</f>
        <v>2</v>
      </c>
      <c r="BD246" s="95">
        <f>IF($C246 = "neg", (($D246+1) - VLOOKUP($B246,'Results-formatted 060121'!$A:BA,(BD$3+2),FALSE)), IF($C246 = "pos-neg", (3+VLOOKUP($B246,'Results-formatted 060121'!$A:BA,(BD$3+2),FALSE)), VLOOKUP($B246,'Results-formatted 060121'!$A:BA,(BD$3+2),FALSE)))</f>
        <v>4</v>
      </c>
      <c r="BE246" s="95">
        <f>IF($C246 = "neg", (($D246+1) - VLOOKUP($B246,'Results-formatted 060121'!$A:BB,(BE$3+2),FALSE)), IF($C246 = "pos-neg", (3+VLOOKUP($B246,'Results-formatted 060121'!$A:BB,(BE$3+2),FALSE)), VLOOKUP($B246,'Results-formatted 060121'!$A:BB,(BE$3+2),FALSE)))</f>
        <v>3</v>
      </c>
      <c r="BF246" s="95">
        <f>IF($C246 = "neg", (($D246+1) - VLOOKUP($B246,'Results-formatted 060121'!$A:BC,(BF$3+2),FALSE)), IF($C246 = "pos-neg", (3+VLOOKUP($B246,'Results-formatted 060121'!$A:BC,(BF$3+2),FALSE)), VLOOKUP($B246,'Results-formatted 060121'!$A:BC,(BF$3+2),FALSE)))</f>
        <v>1</v>
      </c>
      <c r="BG246" s="95">
        <f>IF($C246 = "neg", (($D246+1) - VLOOKUP($B246,'Results-formatted 060121'!$A:BD,(BG$3+2),FALSE)), IF($C246 = "pos-neg", (3+VLOOKUP($B246,'Results-formatted 060121'!$A:BD,(BG$3+2),FALSE)), VLOOKUP($B246,'Results-formatted 060121'!$A:BD,(BG$3+2),FALSE)))</f>
        <v>3</v>
      </c>
      <c r="BH246" s="95">
        <f>IF($C246 = "neg", (($D246+1) - VLOOKUP($B246,'Results-formatted 060121'!$A:BE,(BH$3+2),FALSE)), IF($C246 = "pos-neg", (3+VLOOKUP($B246,'Results-formatted 060121'!$A:BE,(BH$3+2),FALSE)), VLOOKUP($B246,'Results-formatted 060121'!$A:BE,(BH$3+2),FALSE)))</f>
        <v>3</v>
      </c>
      <c r="BI246" s="95">
        <f>IF($C246 = "neg", (($D246+1) - VLOOKUP($B246,'Results-formatted 060121'!$A:BF,(BI$3+2),FALSE)), IF($C246 = "pos-neg", (3+VLOOKUP($B246,'Results-formatted 060121'!$A:BF,(BI$3+2),FALSE)), VLOOKUP($B246,'Results-formatted 060121'!$A:BF,(BI$3+2),FALSE)))</f>
        <v>3</v>
      </c>
      <c r="BJ246" s="95">
        <f>IF($C246 = "neg", (($D246+1) - VLOOKUP($B246,'Results-formatted 060121'!$A:BG,(BJ$3+2),FALSE)), IF($C246 = "pos-neg", (3+VLOOKUP($B246,'Results-formatted 060121'!$A:BG,(BJ$3+2),FALSE)), VLOOKUP($B246,'Results-formatted 060121'!$A:BG,(BJ$3+2),FALSE)))</f>
        <v>2</v>
      </c>
      <c r="BK246" s="95">
        <f>IF($C246 = "neg", (($D246+1) - VLOOKUP($B246,'Results-formatted 060121'!$A:BH,(BK$3+2),FALSE)), IF($C246 = "pos-neg", (3+VLOOKUP($B246,'Results-formatted 060121'!$A:BH,(BK$3+2),FALSE)), VLOOKUP($B246,'Results-formatted 060121'!$A:BH,(BK$3+2),FALSE)))</f>
        <v>3</v>
      </c>
      <c r="BL246" s="95">
        <f>IF($C246 = "neg", (($D246+1) - VLOOKUP($B246,'Results-formatted 060121'!$A:BI,(BL$3+2),FALSE)), IF($C246 = "pos-neg", (3+VLOOKUP($B246,'Results-formatted 060121'!$A:BI,(BL$3+2),FALSE)), VLOOKUP($B246,'Results-formatted 060121'!$A:BI,(BL$3+2),FALSE)))</f>
        <v>1</v>
      </c>
      <c r="BM246" s="95">
        <f>IF($C246 = "neg", (($D246+1) - VLOOKUP($B246,'Results-formatted 060121'!$A:BJ,(BM$3+2),FALSE)), IF($C246 = "pos-neg", (3+VLOOKUP($B246,'Results-formatted 060121'!$A:BJ,(BM$3+2),FALSE)), VLOOKUP($B246,'Results-formatted 060121'!$A:BJ,(BM$3+2),FALSE)))</f>
        <v>2</v>
      </c>
      <c r="BN246" s="95"/>
      <c r="BO246" s="95"/>
      <c r="BP246" s="95"/>
      <c r="BQ246" s="95"/>
      <c r="BR246" s="95"/>
      <c r="BS246" s="95"/>
      <c r="BT246" s="95"/>
      <c r="BU246" s="95"/>
      <c r="BV246" s="95"/>
      <c r="BW246" s="95"/>
      <c r="BX246" s="95"/>
      <c r="BY246" s="95"/>
      <c r="BZ246" s="95"/>
      <c r="CA246" s="95"/>
      <c r="CB246" s="95"/>
      <c r="CC246" s="95"/>
      <c r="CD246" s="99"/>
      <c r="CE246" s="25">
        <f t="shared" si="441"/>
        <v>3.1</v>
      </c>
      <c r="CF246" s="25">
        <f t="shared" si="350"/>
        <v>1.2446495660919505</v>
      </c>
    </row>
    <row r="247" spans="2:84" ht="42" x14ac:dyDescent="0.15">
      <c r="B247" s="84" t="s">
        <v>550</v>
      </c>
      <c r="C247" s="86" t="s">
        <v>224</v>
      </c>
      <c r="D247" s="2">
        <v>5</v>
      </c>
      <c r="E247" s="15" t="s">
        <v>1029</v>
      </c>
      <c r="F247" s="95">
        <f>IF($C247 = "neg", (($D247+1) - VLOOKUP($B247,'Results-formatted 060121'!$A:$AJ,(F$3+2),FALSE)), IF($C247 = "pos-neg", (3+VLOOKUP($B247,'Results-formatted 060121'!$A:$AJ,(F$3+2),FALSE)), VLOOKUP($B247,'Results-formatted 060121'!$A:$AJ,(F$3+2),FALSE)))</f>
        <v>3</v>
      </c>
      <c r="G247" s="95">
        <f>IF($C247 = "neg", (($D247+1) - VLOOKUP($B247,'Results-formatted 060121'!$A:$AJ,(G$3+2),FALSE)), IF($C247 = "pos-neg", (3+VLOOKUP($B247,'Results-formatted 060121'!$A:$AJ,(G$3+2),FALSE)), VLOOKUP($B247,'Results-formatted 060121'!$A:$AJ,(G$3+2),FALSE)))</f>
        <v>4</v>
      </c>
      <c r="H247" s="95">
        <f>IF($C247 = "neg", (($D247+1) - VLOOKUP($B247,'Results-formatted 060121'!$A:$AJ,(H$3+2),FALSE)), IF($C247 = "pos-neg", (3+VLOOKUP($B247,'Results-formatted 060121'!$A:$AJ,(H$3+2),FALSE)), VLOOKUP($B247,'Results-formatted 060121'!$A:$AJ,(H$3+2),FALSE)))</f>
        <v>1</v>
      </c>
      <c r="I247" s="95">
        <f>IF($C247 = "neg", (($D247+1) - VLOOKUP($B247,'Results-formatted 060121'!$A:$AJ,(I$3+2),FALSE)), IF($C247 = "pos-neg", (3+VLOOKUP($B247,'Results-formatted 060121'!$A:$AJ,(I$3+2),FALSE)), VLOOKUP($B247,'Results-formatted 060121'!$A:$AJ,(I$3+2),FALSE)))</f>
        <v>3</v>
      </c>
      <c r="J247" s="95">
        <f>IF($C247 = "neg", (($D247+1) - VLOOKUP($B247,'Results-formatted 060121'!$A:$AJ,(J$3+2),FALSE)), IF($C247 = "pos-neg", (3+VLOOKUP($B247,'Results-formatted 060121'!$A:$AJ,(J$3+2),FALSE)), VLOOKUP($B247,'Results-formatted 060121'!$A:$AJ,(J$3+2),FALSE)))</f>
        <v>3</v>
      </c>
      <c r="K247" s="95">
        <f>IF($C247 = "neg", (($D247+1) - VLOOKUP($B247,'Results-formatted 060121'!$A:$AJ,(K$3+2),FALSE)), IF($C247 = "pos-neg", (3+VLOOKUP($B247,'Results-formatted 060121'!$A:$AJ,(K$3+2),FALSE)), VLOOKUP($B247,'Results-formatted 060121'!$A:$AJ,(K$3+2),FALSE)))</f>
        <v>3</v>
      </c>
      <c r="L247" s="95">
        <f>IF($C247 = "neg", (($D247+1) - VLOOKUP($B247,'Results-formatted 060121'!$A:$AJ,(L$3+2),FALSE)), IF($C247 = "pos-neg", (3+VLOOKUP($B247,'Results-formatted 060121'!$A:$AJ,(L$3+2),FALSE)), VLOOKUP($B247,'Results-formatted 060121'!$A:$AJ,(L$3+2),FALSE)))</f>
        <v>1</v>
      </c>
      <c r="M247" s="95">
        <f>IF($C247 = "neg", (($D247+1) - VLOOKUP($B247,'Results-formatted 060121'!$A:$AJ,(M$3+2),FALSE)), IF($C247 = "pos-neg", (3+VLOOKUP($B247,'Results-formatted 060121'!$A:$AJ,(M$3+2),FALSE)), VLOOKUP($B247,'Results-formatted 060121'!$A:$AJ,(M$3+2),FALSE)))</f>
        <v>1</v>
      </c>
      <c r="N247" s="95">
        <f>IF($C247 = "neg", (($D247+1) - VLOOKUP($B247,'Results-formatted 060121'!$A:$AJ,(N$3+2),FALSE)), IF($C247 = "pos-neg", (3+VLOOKUP($B247,'Results-formatted 060121'!$A:$AJ,(N$3+2),FALSE)), VLOOKUP($B247,'Results-formatted 060121'!$A:$AJ,(N$3+2),FALSE)))</f>
        <v>4</v>
      </c>
      <c r="O247" s="95">
        <f>IF($C247 = "neg", (($D247+1) - VLOOKUP($B247,'Results-formatted 060121'!$A:$AJ,(O$3+2),FALSE)), IF($C247 = "pos-neg", (3+VLOOKUP($B247,'Results-formatted 060121'!$A:$AJ,(O$3+2),FALSE)), VLOOKUP($B247,'Results-formatted 060121'!$A:$AJ,(O$3+2),FALSE)))</f>
        <v>1</v>
      </c>
      <c r="P247" s="95">
        <f>IF($C247 = "neg", (($D247+1) - VLOOKUP($B247,'Results-formatted 060121'!$A:$AJ,(P$3+2),FALSE)), IF($C247 = "pos-neg", (3+VLOOKUP($B247,'Results-formatted 060121'!$A:$AJ,(P$3+2),FALSE)), VLOOKUP($B247,'Results-formatted 060121'!$A:$AJ,(P$3+2),FALSE)))</f>
        <v>2</v>
      </c>
      <c r="Q247" s="95">
        <f>IF($C247 = "neg", (($D247+1) - VLOOKUP($B247,'Results-formatted 060121'!$A:$AJ,(Q$3+2),FALSE)), IF($C247 = "pos-neg", (3+VLOOKUP($B247,'Results-formatted 060121'!$A:$AJ,(Q$3+2),FALSE)), VLOOKUP($B247,'Results-formatted 060121'!$A:$AJ,(Q$3+2),FALSE)))</f>
        <v>3</v>
      </c>
      <c r="R247" s="95">
        <f>IF($C247 = "neg", (($D247+1) - VLOOKUP($B247,'Results-formatted 060121'!$A:$AJ,(R$3+2),FALSE)), IF($C247 = "pos-neg", (3+VLOOKUP($B247,'Results-formatted 060121'!$A:$AJ,(R$3+2),FALSE)), VLOOKUP($B247,'Results-formatted 060121'!$A:$AJ,(R$3+2),FALSE)))</f>
        <v>5</v>
      </c>
      <c r="S247" s="95">
        <f>IF($C247 = "neg", (($D247+1) - VLOOKUP($B247,'Results-formatted 060121'!$A:$AJ,(S$3+2),FALSE)), IF($C247 = "pos-neg", (3+VLOOKUP($B247,'Results-formatted 060121'!$A:$AJ,(S$3+2),FALSE)), VLOOKUP($B247,'Results-formatted 060121'!$A:$AJ,(S$3+2),FALSE)))</f>
        <v>4</v>
      </c>
      <c r="T247" s="95">
        <f>IF($C247 = "neg", (($D247+1) - VLOOKUP($B247,'Results-formatted 060121'!$A:$AJ,(T$3+2),FALSE)), IF($C247 = "pos-neg", (3+VLOOKUP($B247,'Results-formatted 060121'!$A:$AJ,(T$3+2),FALSE)), VLOOKUP($B247,'Results-formatted 060121'!$A:$AJ,(T$3+2),FALSE)))</f>
        <v>1</v>
      </c>
      <c r="U247" s="95">
        <f>IF($C247 = "neg", (($D247+1) - VLOOKUP($B247,'Results-formatted 060121'!$A:$AJ,(U$3+2),FALSE)), IF($C247 = "pos-neg", (3+VLOOKUP($B247,'Results-formatted 060121'!$A:$AJ,(U$3+2),FALSE)), VLOOKUP($B247,'Results-formatted 060121'!$A:$AJ,(U$3+2),FALSE)))</f>
        <v>1</v>
      </c>
      <c r="V247" s="95">
        <f>IF($C247 = "neg", (($D247+1) - VLOOKUP($B247,'Results-formatted 060121'!$A:$AJ,(V$3+2),FALSE)), IF($C247 = "pos-neg", (3+VLOOKUP($B247,'Results-formatted 060121'!$A:$AJ,(V$3+2),FALSE)), VLOOKUP($B247,'Results-formatted 060121'!$A:$AJ,(V$3+2),FALSE)))</f>
        <v>3</v>
      </c>
      <c r="W247" s="95">
        <f>IF($C247 = "neg", (($D247+1) - VLOOKUP($B247,'Results-formatted 060121'!$A:$AJ,(W$3+2),FALSE)), IF($C247 = "pos-neg", (3+VLOOKUP($B247,'Results-formatted 060121'!$A:$AJ,(W$3+2),FALSE)), VLOOKUP($B247,'Results-formatted 060121'!$A:$AJ,(W$3+2),FALSE)))</f>
        <v>1</v>
      </c>
      <c r="X247" s="95">
        <f>IF($C247 = "neg", (($D247+1) - VLOOKUP($B247,'Results-formatted 060121'!$A:$AJ,(X$3+2),FALSE)), IF($C247 = "pos-neg", (3+VLOOKUP($B247,'Results-formatted 060121'!$A:$AJ,(X$3+2),FALSE)), VLOOKUP($B247,'Results-formatted 060121'!$A:$AJ,(X$3+2),FALSE)))</f>
        <v>4</v>
      </c>
      <c r="Y247" s="95">
        <f>IF($C247 = "neg", (($D247+1) - VLOOKUP($B247,'Results-formatted 060121'!$A:$AJ,(Y$3+2),FALSE)), IF($C247 = "pos-neg", (3+VLOOKUP($B247,'Results-formatted 060121'!$A:$AJ,(Y$3+2),FALSE)), VLOOKUP($B247,'Results-formatted 060121'!$A:$AJ,(Y$3+2),FALSE)))</f>
        <v>2</v>
      </c>
      <c r="Z247" s="95">
        <f>IF($C247 = "neg", (($D247+1) - VLOOKUP($B247,'Results-formatted 060121'!$A:$AJ,(Z$3+2),FALSE)), IF($C247 = "pos-neg", (3+VLOOKUP($B247,'Results-formatted 060121'!$A:$AJ,(Z$3+2),FALSE)), VLOOKUP($B247,'Results-formatted 060121'!$A:$AJ,(Z$3+2),FALSE)))</f>
        <v>1</v>
      </c>
      <c r="AA247" s="95">
        <f>IF($C247 = "neg", (($D247+1) - VLOOKUP($B247,'Results-formatted 060121'!$A:$AJ,(AA$3+2),FALSE)), IF($C247 = "pos-neg", (3+VLOOKUP($B247,'Results-formatted 060121'!$A:$AJ,(AA$3+2),FALSE)), VLOOKUP($B247,'Results-formatted 060121'!$A:$AJ,(AA$3+2),FALSE)))</f>
        <v>1</v>
      </c>
      <c r="AB247" s="95">
        <f>IF($C247 = "neg", (($D247+1) - VLOOKUP($B247,'Results-formatted 060121'!$A:$AJ,(AB$3+2),FALSE)), IF($C247 = "pos-neg", (3+VLOOKUP($B247,'Results-formatted 060121'!$A:$AJ,(AB$3+2),FALSE)), VLOOKUP($B247,'Results-formatted 060121'!$A:$AJ,(AB$3+2),FALSE)))</f>
        <v>2</v>
      </c>
      <c r="AC247" s="95">
        <f>IF($C247 = "neg", (($D247+1) - VLOOKUP($B247,'Results-formatted 060121'!$A:$AJ,(AC$3+2),FALSE)), IF($C247 = "pos-neg", (3+VLOOKUP($B247,'Results-formatted 060121'!$A:$AJ,(AC$3+2),FALSE)), VLOOKUP($B247,'Results-formatted 060121'!$A:$AJ,(AC$3+2),FALSE)))</f>
        <v>3</v>
      </c>
      <c r="AD247" s="95">
        <f>IF($C247 = "neg", (($D247+1) - VLOOKUP($B247,'Results-formatted 060121'!$A:$AJ,(AD$3+2),FALSE)), IF($C247 = "pos-neg", (3+VLOOKUP($B247,'Results-formatted 060121'!$A:$AJ,(AD$3+2),FALSE)), VLOOKUP($B247,'Results-formatted 060121'!$A:$AJ,(AD$3+2),FALSE)))</f>
        <v>1</v>
      </c>
      <c r="AE247" s="95">
        <f>IF($C247 = "neg", (($D247+1) - VLOOKUP($B247,'Results-formatted 060121'!$A:$AJ,(AE$3+2),FALSE)), IF($C247 = "pos-neg", (3+VLOOKUP($B247,'Results-formatted 060121'!$A:$AJ,(AE$3+2),FALSE)), VLOOKUP($B247,'Results-formatted 060121'!$A:$AJ,(AE$3+2),FALSE)))</f>
        <v>3</v>
      </c>
      <c r="AF247" s="95">
        <f>IF($C247 = "neg", (($D247+1) - VLOOKUP($B247,'Results-formatted 060121'!$A:$AJ,(AF$3+2),FALSE)), IF($C247 = "pos-neg", (3+VLOOKUP($B247,'Results-formatted 060121'!$A:$AJ,(AF$3+2),FALSE)), VLOOKUP($B247,'Results-formatted 060121'!$A:$AJ,(AF$3+2),FALSE)))</f>
        <v>2</v>
      </c>
      <c r="AG247" s="95">
        <f>IF($C247 = "neg", (($D247+1) - VLOOKUP($B247,'Results-formatted 060121'!$A:$AJ,(AG$3+2),FALSE)), IF($C247 = "pos-neg", (3+VLOOKUP($B247,'Results-formatted 060121'!$A:$AJ,(AG$3+2),FALSE)), VLOOKUP($B247,'Results-formatted 060121'!$A:$AJ,(AG$3+2),FALSE)))</f>
        <v>3</v>
      </c>
      <c r="AH247" s="95">
        <f>IF($C247 = "neg", (($D247+1) - VLOOKUP($B247,'Results-formatted 060121'!$A:$AJ,(AH$3+2),FALSE)), IF($C247 = "pos-neg", (3+VLOOKUP($B247,'Results-formatted 060121'!$A:$AJ,(AH$3+2),FALSE)), VLOOKUP($B247,'Results-formatted 060121'!$A:$AJ,(AH$3+2),FALSE)))</f>
        <v>1</v>
      </c>
      <c r="AI247" s="95">
        <f>IF($C247 = "neg", (($D247+1) - VLOOKUP($B247,'Results-formatted 060121'!$A:$AJ,(AI$3+2),FALSE)), IF($C247 = "pos-neg", (3+VLOOKUP($B247,'Results-formatted 060121'!$A:$AJ,(AI$3+2),FALSE)), VLOOKUP($B247,'Results-formatted 060121'!$A:$AJ,(AI$3+2),FALSE)))</f>
        <v>1</v>
      </c>
      <c r="AJ247" s="95">
        <f>IF($C247 = "neg", (($D247+1) - VLOOKUP($B247,'Results-formatted 060121'!$A:$AJ,(AJ$3+2),FALSE)), IF($C247 = "pos-neg", (3+VLOOKUP($B247,'Results-formatted 060121'!$A:$AJ,(AJ$3+2),FALSE)), VLOOKUP($B247,'Results-formatted 060121'!$A:$AJ,(AJ$3+2),FALSE)))</f>
        <v>4</v>
      </c>
      <c r="AK247" s="95">
        <f>IF($C247 = "neg", (($D247+1) - VLOOKUP($B247,'Results-formatted 060121'!$A:$AJ,(AK$3+2),FALSE)), IF($C247 = "pos-neg", (3+VLOOKUP($B247,'Results-formatted 060121'!$A:$AJ,(AK$3+2),FALSE)), VLOOKUP($B247,'Results-formatted 060121'!$A:$AJ,(AK$3+2),FALSE)))</f>
        <v>2</v>
      </c>
      <c r="AL247" s="95">
        <f>IF($C247 = "neg", (($D247+1) - VLOOKUP($B247,'Results-formatted 060121'!$A:$AJ,(AL$3+2),FALSE)), IF($C247 = "pos-neg", (3+VLOOKUP($B247,'Results-formatted 060121'!$A:$AJ,(AL$3+2),FALSE)), VLOOKUP($B247,'Results-formatted 060121'!$A:$AJ,(AL$3+2),FALSE)))</f>
        <v>1</v>
      </c>
      <c r="AM247" s="95">
        <f>IF($C247 = "neg", (($D247+1) - VLOOKUP($B247,'Results-formatted 060121'!$A:AJ,(AM$3+2),FALSE)), IF($C247 = "pos-neg", (3+VLOOKUP($B247,'Results-formatted 060121'!$A:AJ,(AM$3+2),FALSE)), VLOOKUP($B247,'Results-formatted 060121'!$A:AJ,(AM$3+2),FALSE)))</f>
        <v>2</v>
      </c>
      <c r="AN247" s="95">
        <f>IF($C247 = "neg", (($D247+1) - VLOOKUP($B247,'Results-formatted 060121'!$A:AK,(AN$3+2),FALSE)), IF($C247 = "pos-neg", (3+VLOOKUP($B247,'Results-formatted 060121'!$A:AK,(AN$3+2),FALSE)), VLOOKUP($B247,'Results-formatted 060121'!$A:AK,(AN$3+2),FALSE)))</f>
        <v>2</v>
      </c>
      <c r="AO247" s="95">
        <f>IF($C247 = "neg", (($D247+1) - VLOOKUP($B247,'Results-formatted 060121'!$A:AL,(AO$3+2),FALSE)), IF($C247 = "pos-neg", (3+VLOOKUP($B247,'Results-formatted 060121'!$A:AL,(AO$3+2),FALSE)), VLOOKUP($B247,'Results-formatted 060121'!$A:AL,(AO$3+2),FALSE)))</f>
        <v>4</v>
      </c>
      <c r="AP247" s="95">
        <f>IF($C247 = "neg", (($D247+1) - VLOOKUP($B247,'Results-formatted 060121'!$A:AM,(AP$3+2),FALSE)), IF($C247 = "pos-neg", (3+VLOOKUP($B247,'Results-formatted 060121'!$A:AM,(AP$3+2),FALSE)), VLOOKUP($B247,'Results-formatted 060121'!$A:AM,(AP$3+2),FALSE)))</f>
        <v>1</v>
      </c>
      <c r="AQ247" s="95">
        <f>IF($C247 = "neg", (($D247+1) - VLOOKUP($B247,'Results-formatted 060121'!$A:AN,(AQ$3+2),FALSE)), IF($C247 = "pos-neg", (3+VLOOKUP($B247,'Results-formatted 060121'!$A:AN,(AQ$3+2),FALSE)), VLOOKUP($B247,'Results-formatted 060121'!$A:AN,(AQ$3+2),FALSE)))</f>
        <v>2</v>
      </c>
      <c r="AR247" s="95">
        <f>IF($C247 = "neg", (($D247+1) - VLOOKUP($B247,'Results-formatted 060121'!$A:AO,(AR$3+2),FALSE)), IF($C247 = "pos-neg", (3+VLOOKUP($B247,'Results-formatted 060121'!$A:AO,(AR$3+2),FALSE)), VLOOKUP($B247,'Results-formatted 060121'!$A:AO,(AR$3+2),FALSE)))</f>
        <v>4</v>
      </c>
      <c r="AS247" s="95">
        <f>IF($C247 = "neg", (($D247+1) - VLOOKUP($B247,'Results-formatted 060121'!$A:AP,(AS$3+2),FALSE)), IF($C247 = "pos-neg", (3+VLOOKUP($B247,'Results-formatted 060121'!$A:AP,(AS$3+2),FALSE)), VLOOKUP($B247,'Results-formatted 060121'!$A:AP,(AS$3+2),FALSE)))</f>
        <v>3</v>
      </c>
      <c r="AT247" s="95">
        <f>IF($C247 = "neg", (($D247+1) - VLOOKUP($B247,'Results-formatted 060121'!$A:AQ,(AT$3+2),FALSE)), IF($C247 = "pos-neg", (3+VLOOKUP($B247,'Results-formatted 060121'!$A:AQ,(AT$3+2),FALSE)), VLOOKUP($B247,'Results-formatted 060121'!$A:AQ,(AT$3+2),FALSE)))</f>
        <v>3</v>
      </c>
      <c r="AU247" s="95">
        <f>IF($C247 = "neg", (($D247+1) - VLOOKUP($B247,'Results-formatted 060121'!$A:AR,(AU$3+2),FALSE)), IF($C247 = "pos-neg", (3+VLOOKUP($B247,'Results-formatted 060121'!$A:AR,(AU$3+2),FALSE)), VLOOKUP($B247,'Results-formatted 060121'!$A:AR,(AU$3+2),FALSE)))</f>
        <v>3</v>
      </c>
      <c r="AV247" s="95">
        <f>IF($C247 = "neg", (($D247+1) - VLOOKUP($B247,'Results-formatted 060121'!$A:AS,(AV$3+2),FALSE)), IF($C247 = "pos-neg", (3+VLOOKUP($B247,'Results-formatted 060121'!$A:AS,(AV$3+2),FALSE)), VLOOKUP($B247,'Results-formatted 060121'!$A:AS,(AV$3+2),FALSE)))</f>
        <v>1</v>
      </c>
      <c r="AW247" s="95">
        <f>IF($C247 = "neg", (($D247+1) - VLOOKUP($B247,'Results-formatted 060121'!$A:AT,(AW$3+2),FALSE)), IF($C247 = "pos-neg", (3+VLOOKUP($B247,'Results-formatted 060121'!$A:AT,(AW$3+2),FALSE)), VLOOKUP($B247,'Results-formatted 060121'!$A:AT,(AW$3+2),FALSE)))</f>
        <v>1</v>
      </c>
      <c r="AX247" s="95">
        <f>IF($C247 = "neg", (($D247+1) - VLOOKUP($B247,'Results-formatted 060121'!$A:AU,(AX$3+2),FALSE)), IF($C247 = "pos-neg", (3+VLOOKUP($B247,'Results-formatted 060121'!$A:AU,(AX$3+2),FALSE)), VLOOKUP($B247,'Results-formatted 060121'!$A:AU,(AX$3+2),FALSE)))</f>
        <v>1</v>
      </c>
      <c r="AY247" s="95">
        <f>IF($C247 = "neg", (($D247+1) - VLOOKUP($B247,'Results-formatted 060121'!$A:AV,(AY$3+2),FALSE)), IF($C247 = "pos-neg", (3+VLOOKUP($B247,'Results-formatted 060121'!$A:AV,(AY$3+2),FALSE)), VLOOKUP($B247,'Results-formatted 060121'!$A:AV,(AY$3+2),FALSE)))</f>
        <v>3</v>
      </c>
      <c r="AZ247" s="95">
        <f>IF($C247 = "neg", (($D247+1) - VLOOKUP($B247,'Results-formatted 060121'!$A:AW,(AZ$3+2),FALSE)), IF($C247 = "pos-neg", (3+VLOOKUP($B247,'Results-formatted 060121'!$A:AW,(AZ$3+2),FALSE)), VLOOKUP($B247,'Results-formatted 060121'!$A:AW,(AZ$3+2),FALSE)))</f>
        <v>3</v>
      </c>
      <c r="BA247" s="95">
        <f>IF($C247 = "neg", (($D247+1) - VLOOKUP($B247,'Results-formatted 060121'!$A:AX,(BA$3+2),FALSE)), IF($C247 = "pos-neg", (3+VLOOKUP($B247,'Results-formatted 060121'!$A:AX,(BA$3+2),FALSE)), VLOOKUP($B247,'Results-formatted 060121'!$A:AX,(BA$3+2),FALSE)))</f>
        <v>3</v>
      </c>
      <c r="BB247" s="95">
        <f>IF($C247 = "neg", (($D247+1) - VLOOKUP($B247,'Results-formatted 060121'!$A:AY,(BB$3+2),FALSE)), IF($C247 = "pos-neg", (3+VLOOKUP($B247,'Results-formatted 060121'!$A:AY,(BB$3+2),FALSE)), VLOOKUP($B247,'Results-formatted 060121'!$A:AY,(BB$3+2),FALSE)))</f>
        <v>3</v>
      </c>
      <c r="BC247" s="95">
        <f>IF($C247 = "neg", (($D247+1) - VLOOKUP($B247,'Results-formatted 060121'!$A:AZ,(BC$3+2),FALSE)), IF($C247 = "pos-neg", (3+VLOOKUP($B247,'Results-formatted 060121'!$A:AZ,(BC$3+2),FALSE)), VLOOKUP($B247,'Results-formatted 060121'!$A:AZ,(BC$3+2),FALSE)))</f>
        <v>3</v>
      </c>
      <c r="BD247" s="95">
        <f>IF($C247 = "neg", (($D247+1) - VLOOKUP($B247,'Results-formatted 060121'!$A:BA,(BD$3+2),FALSE)), IF($C247 = "pos-neg", (3+VLOOKUP($B247,'Results-formatted 060121'!$A:BA,(BD$3+2),FALSE)), VLOOKUP($B247,'Results-formatted 060121'!$A:BA,(BD$3+2),FALSE)))</f>
        <v>3</v>
      </c>
      <c r="BE247" s="95">
        <f>IF($C247 = "neg", (($D247+1) - VLOOKUP($B247,'Results-formatted 060121'!$A:BB,(BE$3+2),FALSE)), IF($C247 = "pos-neg", (3+VLOOKUP($B247,'Results-formatted 060121'!$A:BB,(BE$3+2),FALSE)), VLOOKUP($B247,'Results-formatted 060121'!$A:BB,(BE$3+2),FALSE)))</f>
        <v>2</v>
      </c>
      <c r="BF247" s="95">
        <f>IF($C247 = "neg", (($D247+1) - VLOOKUP($B247,'Results-formatted 060121'!$A:BC,(BF$3+2),FALSE)), IF($C247 = "pos-neg", (3+VLOOKUP($B247,'Results-formatted 060121'!$A:BC,(BF$3+2),FALSE)), VLOOKUP($B247,'Results-formatted 060121'!$A:BC,(BF$3+2),FALSE)))</f>
        <v>1</v>
      </c>
      <c r="BG247" s="95">
        <f>IF($C247 = "neg", (($D247+1) - VLOOKUP($B247,'Results-formatted 060121'!$A:BD,(BG$3+2),FALSE)), IF($C247 = "pos-neg", (3+VLOOKUP($B247,'Results-formatted 060121'!$A:BD,(BG$3+2),FALSE)), VLOOKUP($B247,'Results-formatted 060121'!$A:BD,(BG$3+2),FALSE)))</f>
        <v>1</v>
      </c>
      <c r="BH247" s="95">
        <f>IF($C247 = "neg", (($D247+1) - VLOOKUP($B247,'Results-formatted 060121'!$A:BE,(BH$3+2),FALSE)), IF($C247 = "pos-neg", (3+VLOOKUP($B247,'Results-formatted 060121'!$A:BE,(BH$3+2),FALSE)), VLOOKUP($B247,'Results-formatted 060121'!$A:BE,(BH$3+2),FALSE)))</f>
        <v>1</v>
      </c>
      <c r="BI247" s="95">
        <f>IF($C247 = "neg", (($D247+1) - VLOOKUP($B247,'Results-formatted 060121'!$A:BF,(BI$3+2),FALSE)), IF($C247 = "pos-neg", (3+VLOOKUP($B247,'Results-formatted 060121'!$A:BF,(BI$3+2),FALSE)), VLOOKUP($B247,'Results-formatted 060121'!$A:BF,(BI$3+2),FALSE)))</f>
        <v>1</v>
      </c>
      <c r="BJ247" s="95">
        <f>IF($C247 = "neg", (($D247+1) - VLOOKUP($B247,'Results-formatted 060121'!$A:BG,(BJ$3+2),FALSE)), IF($C247 = "pos-neg", (3+VLOOKUP($B247,'Results-formatted 060121'!$A:BG,(BJ$3+2),FALSE)), VLOOKUP($B247,'Results-formatted 060121'!$A:BG,(BJ$3+2),FALSE)))</f>
        <v>1</v>
      </c>
      <c r="BK247" s="95">
        <f>IF($C247 = "neg", (($D247+1) - VLOOKUP($B247,'Results-formatted 060121'!$A:BH,(BK$3+2),FALSE)), IF($C247 = "pos-neg", (3+VLOOKUP($B247,'Results-formatted 060121'!$A:BH,(BK$3+2),FALSE)), VLOOKUP($B247,'Results-formatted 060121'!$A:BH,(BK$3+2),FALSE)))</f>
        <v>2</v>
      </c>
      <c r="BL247" s="95">
        <f>IF($C247 = "neg", (($D247+1) - VLOOKUP($B247,'Results-formatted 060121'!$A:BI,(BL$3+2),FALSE)), IF($C247 = "pos-neg", (3+VLOOKUP($B247,'Results-formatted 060121'!$A:BI,(BL$3+2),FALSE)), VLOOKUP($B247,'Results-formatted 060121'!$A:BI,(BL$3+2),FALSE)))</f>
        <v>1</v>
      </c>
      <c r="BM247" s="95">
        <f>IF($C247 = "neg", (($D247+1) - VLOOKUP($B247,'Results-formatted 060121'!$A:BJ,(BM$3+2),FALSE)), IF($C247 = "pos-neg", (3+VLOOKUP($B247,'Results-formatted 060121'!$A:BJ,(BM$3+2),FALSE)), VLOOKUP($B247,'Results-formatted 060121'!$A:BJ,(BM$3+2),FALSE)))</f>
        <v>3</v>
      </c>
      <c r="BN247" s="95"/>
      <c r="BO247" s="95"/>
      <c r="BP247" s="95"/>
      <c r="BQ247" s="95"/>
      <c r="BR247" s="95"/>
      <c r="BS247" s="95"/>
      <c r="BT247" s="95"/>
      <c r="BU247" s="95"/>
      <c r="BV247" s="95"/>
      <c r="BW247" s="95"/>
      <c r="BX247" s="95"/>
      <c r="BY247" s="95"/>
      <c r="BZ247" s="95"/>
      <c r="CA247" s="95"/>
      <c r="CB247" s="95"/>
      <c r="CC247" s="95"/>
      <c r="CD247" s="99"/>
      <c r="CE247" s="25">
        <f t="shared" si="441"/>
        <v>2.2166666666666668</v>
      </c>
      <c r="CF247" s="25">
        <f t="shared" si="350"/>
        <v>1.1363287103004602</v>
      </c>
    </row>
    <row r="248" spans="2:84" ht="56" x14ac:dyDescent="0.15">
      <c r="B248" s="84" t="s">
        <v>551</v>
      </c>
      <c r="C248" s="86" t="s">
        <v>225</v>
      </c>
      <c r="D248" s="2">
        <v>5</v>
      </c>
      <c r="E248" s="15" t="s">
        <v>1030</v>
      </c>
      <c r="F248" s="95">
        <f>IF($C248 = "neg", (($D248+1) - VLOOKUP($B248,'Results-formatted 060121'!$A:$AJ,(F$3+2),FALSE)), IF($C248 = "pos-neg", (3+VLOOKUP($B248,'Results-formatted 060121'!$A:$AJ,(F$3+2),FALSE)), VLOOKUP($B248,'Results-formatted 060121'!$A:$AJ,(F$3+2),FALSE)))</f>
        <v>3</v>
      </c>
      <c r="G248" s="95">
        <f>IF($C248 = "neg", (($D248+1) - VLOOKUP($B248,'Results-formatted 060121'!$A:$AJ,(G$3+2),FALSE)), IF($C248 = "pos-neg", (3+VLOOKUP($B248,'Results-formatted 060121'!$A:$AJ,(G$3+2),FALSE)), VLOOKUP($B248,'Results-formatted 060121'!$A:$AJ,(G$3+2),FALSE)))</f>
        <v>2</v>
      </c>
      <c r="H248" s="95">
        <f>IF($C248 = "neg", (($D248+1) - VLOOKUP($B248,'Results-formatted 060121'!$A:$AJ,(H$3+2),FALSE)), IF($C248 = "pos-neg", (3+VLOOKUP($B248,'Results-formatted 060121'!$A:$AJ,(H$3+2),FALSE)), VLOOKUP($B248,'Results-formatted 060121'!$A:$AJ,(H$3+2),FALSE)))</f>
        <v>2</v>
      </c>
      <c r="I248" s="95">
        <f>IF($C248 = "neg", (($D248+1) - VLOOKUP($B248,'Results-formatted 060121'!$A:$AJ,(I$3+2),FALSE)), IF($C248 = "pos-neg", (3+VLOOKUP($B248,'Results-formatted 060121'!$A:$AJ,(I$3+2),FALSE)), VLOOKUP($B248,'Results-formatted 060121'!$A:$AJ,(I$3+2),FALSE)))</f>
        <v>4</v>
      </c>
      <c r="J248" s="95">
        <f>IF($C248 = "neg", (($D248+1) - VLOOKUP($B248,'Results-formatted 060121'!$A:$AJ,(J$3+2),FALSE)), IF($C248 = "pos-neg", (3+VLOOKUP($B248,'Results-formatted 060121'!$A:$AJ,(J$3+2),FALSE)), VLOOKUP($B248,'Results-formatted 060121'!$A:$AJ,(J$3+2),FALSE)))</f>
        <v>3</v>
      </c>
      <c r="K248" s="95">
        <f>IF($C248 = "neg", (($D248+1) - VLOOKUP($B248,'Results-formatted 060121'!$A:$AJ,(K$3+2),FALSE)), IF($C248 = "pos-neg", (3+VLOOKUP($B248,'Results-formatted 060121'!$A:$AJ,(K$3+2),FALSE)), VLOOKUP($B248,'Results-formatted 060121'!$A:$AJ,(K$3+2),FALSE)))</f>
        <v>4</v>
      </c>
      <c r="L248" s="95">
        <f>IF($C248 = "neg", (($D248+1) - VLOOKUP($B248,'Results-formatted 060121'!$A:$AJ,(L$3+2),FALSE)), IF($C248 = "pos-neg", (3+VLOOKUP($B248,'Results-formatted 060121'!$A:$AJ,(L$3+2),FALSE)), VLOOKUP($B248,'Results-formatted 060121'!$A:$AJ,(L$3+2),FALSE)))</f>
        <v>4</v>
      </c>
      <c r="M248" s="95">
        <f>IF($C248 = "neg", (($D248+1) - VLOOKUP($B248,'Results-formatted 060121'!$A:$AJ,(M$3+2),FALSE)), IF($C248 = "pos-neg", (3+VLOOKUP($B248,'Results-formatted 060121'!$A:$AJ,(M$3+2),FALSE)), VLOOKUP($B248,'Results-formatted 060121'!$A:$AJ,(M$3+2),FALSE)))</f>
        <v>3</v>
      </c>
      <c r="N248" s="95">
        <f>IF($C248 = "neg", (($D248+1) - VLOOKUP($B248,'Results-formatted 060121'!$A:$AJ,(N$3+2),FALSE)), IF($C248 = "pos-neg", (3+VLOOKUP($B248,'Results-formatted 060121'!$A:$AJ,(N$3+2),FALSE)), VLOOKUP($B248,'Results-formatted 060121'!$A:$AJ,(N$3+2),FALSE)))</f>
        <v>2</v>
      </c>
      <c r="O248" s="95">
        <f>IF($C248 = "neg", (($D248+1) - VLOOKUP($B248,'Results-formatted 060121'!$A:$AJ,(O$3+2),FALSE)), IF($C248 = "pos-neg", (3+VLOOKUP($B248,'Results-formatted 060121'!$A:$AJ,(O$3+2),FALSE)), VLOOKUP($B248,'Results-formatted 060121'!$A:$AJ,(O$3+2),FALSE)))</f>
        <v>5</v>
      </c>
      <c r="P248" s="95">
        <f>IF($C248 = "neg", (($D248+1) - VLOOKUP($B248,'Results-formatted 060121'!$A:$AJ,(P$3+2),FALSE)), IF($C248 = "pos-neg", (3+VLOOKUP($B248,'Results-formatted 060121'!$A:$AJ,(P$3+2),FALSE)), VLOOKUP($B248,'Results-formatted 060121'!$A:$AJ,(P$3+2),FALSE)))</f>
        <v>4</v>
      </c>
      <c r="Q248" s="95">
        <f>IF($C248 = "neg", (($D248+1) - VLOOKUP($B248,'Results-formatted 060121'!$A:$AJ,(Q$3+2),FALSE)), IF($C248 = "pos-neg", (3+VLOOKUP($B248,'Results-formatted 060121'!$A:$AJ,(Q$3+2),FALSE)), VLOOKUP($B248,'Results-formatted 060121'!$A:$AJ,(Q$3+2),FALSE)))</f>
        <v>4</v>
      </c>
      <c r="R248" s="95">
        <f>IF($C248 = "neg", (($D248+1) - VLOOKUP($B248,'Results-formatted 060121'!$A:$AJ,(R$3+2),FALSE)), IF($C248 = "pos-neg", (3+VLOOKUP($B248,'Results-formatted 060121'!$A:$AJ,(R$3+2),FALSE)), VLOOKUP($B248,'Results-formatted 060121'!$A:$AJ,(R$3+2),FALSE)))</f>
        <v>5</v>
      </c>
      <c r="S248" s="95">
        <f>IF($C248 = "neg", (($D248+1) - VLOOKUP($B248,'Results-formatted 060121'!$A:$AJ,(S$3+2),FALSE)), IF($C248 = "pos-neg", (3+VLOOKUP($B248,'Results-formatted 060121'!$A:$AJ,(S$3+2),FALSE)), VLOOKUP($B248,'Results-formatted 060121'!$A:$AJ,(S$3+2),FALSE)))</f>
        <v>4</v>
      </c>
      <c r="T248" s="95">
        <f>IF($C248 = "neg", (($D248+1) - VLOOKUP($B248,'Results-formatted 060121'!$A:$AJ,(T$3+2),FALSE)), IF($C248 = "pos-neg", (3+VLOOKUP($B248,'Results-formatted 060121'!$A:$AJ,(T$3+2),FALSE)), VLOOKUP($B248,'Results-formatted 060121'!$A:$AJ,(T$3+2),FALSE)))</f>
        <v>5</v>
      </c>
      <c r="U248" s="95">
        <f>IF($C248 = "neg", (($D248+1) - VLOOKUP($B248,'Results-formatted 060121'!$A:$AJ,(U$3+2),FALSE)), IF($C248 = "pos-neg", (3+VLOOKUP($B248,'Results-formatted 060121'!$A:$AJ,(U$3+2),FALSE)), VLOOKUP($B248,'Results-formatted 060121'!$A:$AJ,(U$3+2),FALSE)))</f>
        <v>5</v>
      </c>
      <c r="V248" s="95">
        <f>IF($C248 = "neg", (($D248+1) - VLOOKUP($B248,'Results-formatted 060121'!$A:$AJ,(V$3+2),FALSE)), IF($C248 = "pos-neg", (3+VLOOKUP($B248,'Results-formatted 060121'!$A:$AJ,(V$3+2),FALSE)), VLOOKUP($B248,'Results-formatted 060121'!$A:$AJ,(V$3+2),FALSE)))</f>
        <v>2</v>
      </c>
      <c r="W248" s="95">
        <f>IF($C248 = "neg", (($D248+1) - VLOOKUP($B248,'Results-formatted 060121'!$A:$AJ,(W$3+2),FALSE)), IF($C248 = "pos-neg", (3+VLOOKUP($B248,'Results-formatted 060121'!$A:$AJ,(W$3+2),FALSE)), VLOOKUP($B248,'Results-formatted 060121'!$A:$AJ,(W$3+2),FALSE)))</f>
        <v>3</v>
      </c>
      <c r="X248" s="95">
        <f>IF($C248 = "neg", (($D248+1) - VLOOKUP($B248,'Results-formatted 060121'!$A:$AJ,(X$3+2),FALSE)), IF($C248 = "pos-neg", (3+VLOOKUP($B248,'Results-formatted 060121'!$A:$AJ,(X$3+2),FALSE)), VLOOKUP($B248,'Results-formatted 060121'!$A:$AJ,(X$3+2),FALSE)))</f>
        <v>3</v>
      </c>
      <c r="Y248" s="95">
        <f>IF($C248 = "neg", (($D248+1) - VLOOKUP($B248,'Results-formatted 060121'!$A:$AJ,(Y$3+2),FALSE)), IF($C248 = "pos-neg", (3+VLOOKUP($B248,'Results-formatted 060121'!$A:$AJ,(Y$3+2),FALSE)), VLOOKUP($B248,'Results-formatted 060121'!$A:$AJ,(Y$3+2),FALSE)))</f>
        <v>4</v>
      </c>
      <c r="Z248" s="95">
        <f>IF($C248 = "neg", (($D248+1) - VLOOKUP($B248,'Results-formatted 060121'!$A:$AJ,(Z$3+2),FALSE)), IF($C248 = "pos-neg", (3+VLOOKUP($B248,'Results-formatted 060121'!$A:$AJ,(Z$3+2),FALSE)), VLOOKUP($B248,'Results-formatted 060121'!$A:$AJ,(Z$3+2),FALSE)))</f>
        <v>5</v>
      </c>
      <c r="AA248" s="95">
        <f>IF($C248 = "neg", (($D248+1) - VLOOKUP($B248,'Results-formatted 060121'!$A:$AJ,(AA$3+2),FALSE)), IF($C248 = "pos-neg", (3+VLOOKUP($B248,'Results-formatted 060121'!$A:$AJ,(AA$3+2),FALSE)), VLOOKUP($B248,'Results-formatted 060121'!$A:$AJ,(AA$3+2),FALSE)))</f>
        <v>5</v>
      </c>
      <c r="AB248" s="95">
        <f>IF($C248 = "neg", (($D248+1) - VLOOKUP($B248,'Results-formatted 060121'!$A:$AJ,(AB$3+2),FALSE)), IF($C248 = "pos-neg", (3+VLOOKUP($B248,'Results-formatted 060121'!$A:$AJ,(AB$3+2),FALSE)), VLOOKUP($B248,'Results-formatted 060121'!$A:$AJ,(AB$3+2),FALSE)))</f>
        <v>4</v>
      </c>
      <c r="AC248" s="95">
        <f>IF($C248 = "neg", (($D248+1) - VLOOKUP($B248,'Results-formatted 060121'!$A:$AJ,(AC$3+2),FALSE)), IF($C248 = "pos-neg", (3+VLOOKUP($B248,'Results-formatted 060121'!$A:$AJ,(AC$3+2),FALSE)), VLOOKUP($B248,'Results-formatted 060121'!$A:$AJ,(AC$3+2),FALSE)))</f>
        <v>3</v>
      </c>
      <c r="AD248" s="95">
        <f>IF($C248 = "neg", (($D248+1) - VLOOKUP($B248,'Results-formatted 060121'!$A:$AJ,(AD$3+2),FALSE)), IF($C248 = "pos-neg", (3+VLOOKUP($B248,'Results-formatted 060121'!$A:$AJ,(AD$3+2),FALSE)), VLOOKUP($B248,'Results-formatted 060121'!$A:$AJ,(AD$3+2),FALSE)))</f>
        <v>2</v>
      </c>
      <c r="AE248" s="95">
        <f>IF($C248 = "neg", (($D248+1) - VLOOKUP($B248,'Results-formatted 060121'!$A:$AJ,(AE$3+2),FALSE)), IF($C248 = "pos-neg", (3+VLOOKUP($B248,'Results-formatted 060121'!$A:$AJ,(AE$3+2),FALSE)), VLOOKUP($B248,'Results-formatted 060121'!$A:$AJ,(AE$3+2),FALSE)))</f>
        <v>4</v>
      </c>
      <c r="AF248" s="95">
        <f>IF($C248 = "neg", (($D248+1) - VLOOKUP($B248,'Results-formatted 060121'!$A:$AJ,(AF$3+2),FALSE)), IF($C248 = "pos-neg", (3+VLOOKUP($B248,'Results-formatted 060121'!$A:$AJ,(AF$3+2),FALSE)), VLOOKUP($B248,'Results-formatted 060121'!$A:$AJ,(AF$3+2),FALSE)))</f>
        <v>4</v>
      </c>
      <c r="AG248" s="95">
        <f>IF($C248 = "neg", (($D248+1) - VLOOKUP($B248,'Results-formatted 060121'!$A:$AJ,(AG$3+2),FALSE)), IF($C248 = "pos-neg", (3+VLOOKUP($B248,'Results-formatted 060121'!$A:$AJ,(AG$3+2),FALSE)), VLOOKUP($B248,'Results-formatted 060121'!$A:$AJ,(AG$3+2),FALSE)))</f>
        <v>4</v>
      </c>
      <c r="AH248" s="95">
        <f>IF($C248 = "neg", (($D248+1) - VLOOKUP($B248,'Results-formatted 060121'!$A:$AJ,(AH$3+2),FALSE)), IF($C248 = "pos-neg", (3+VLOOKUP($B248,'Results-formatted 060121'!$A:$AJ,(AH$3+2),FALSE)), VLOOKUP($B248,'Results-formatted 060121'!$A:$AJ,(AH$3+2),FALSE)))</f>
        <v>5</v>
      </c>
      <c r="AI248" s="95">
        <f>IF($C248 = "neg", (($D248+1) - VLOOKUP($B248,'Results-formatted 060121'!$A:$AJ,(AI$3+2),FALSE)), IF($C248 = "pos-neg", (3+VLOOKUP($B248,'Results-formatted 060121'!$A:$AJ,(AI$3+2),FALSE)), VLOOKUP($B248,'Results-formatted 060121'!$A:$AJ,(AI$3+2),FALSE)))</f>
        <v>4</v>
      </c>
      <c r="AJ248" s="95">
        <f>IF($C248 = "neg", (($D248+1) - VLOOKUP($B248,'Results-formatted 060121'!$A:$AJ,(AJ$3+2),FALSE)), IF($C248 = "pos-neg", (3+VLOOKUP($B248,'Results-formatted 060121'!$A:$AJ,(AJ$3+2),FALSE)), VLOOKUP($B248,'Results-formatted 060121'!$A:$AJ,(AJ$3+2),FALSE)))</f>
        <v>5</v>
      </c>
      <c r="AK248" s="95">
        <f>IF($C248 = "neg", (($D248+1) - VLOOKUP($B248,'Results-formatted 060121'!$A:$AJ,(AK$3+2),FALSE)), IF($C248 = "pos-neg", (3+VLOOKUP($B248,'Results-formatted 060121'!$A:$AJ,(AK$3+2),FALSE)), VLOOKUP($B248,'Results-formatted 060121'!$A:$AJ,(AK$3+2),FALSE)))</f>
        <v>4</v>
      </c>
      <c r="AL248" s="95">
        <f>IF($C248 = "neg", (($D248+1) - VLOOKUP($B248,'Results-formatted 060121'!$A:$AJ,(AL$3+2),FALSE)), IF($C248 = "pos-neg", (3+VLOOKUP($B248,'Results-formatted 060121'!$A:$AJ,(AL$3+2),FALSE)), VLOOKUP($B248,'Results-formatted 060121'!$A:$AJ,(AL$3+2),FALSE)))</f>
        <v>4</v>
      </c>
      <c r="AM248" s="95">
        <f>IF($C248 = "neg", (($D248+1) - VLOOKUP($B248,'Results-formatted 060121'!$A:AJ,(AM$3+2),FALSE)), IF($C248 = "pos-neg", (3+VLOOKUP($B248,'Results-formatted 060121'!$A:AJ,(AM$3+2),FALSE)), VLOOKUP($B248,'Results-formatted 060121'!$A:AJ,(AM$3+2),FALSE)))</f>
        <v>4</v>
      </c>
      <c r="AN248" s="95">
        <f>IF($C248 = "neg", (($D248+1) - VLOOKUP($B248,'Results-formatted 060121'!$A:AK,(AN$3+2),FALSE)), IF($C248 = "pos-neg", (3+VLOOKUP($B248,'Results-formatted 060121'!$A:AK,(AN$3+2),FALSE)), VLOOKUP($B248,'Results-formatted 060121'!$A:AK,(AN$3+2),FALSE)))</f>
        <v>3</v>
      </c>
      <c r="AO248" s="95">
        <f>IF($C248 = "neg", (($D248+1) - VLOOKUP($B248,'Results-formatted 060121'!$A:AL,(AO$3+2),FALSE)), IF($C248 = "pos-neg", (3+VLOOKUP($B248,'Results-formatted 060121'!$A:AL,(AO$3+2),FALSE)), VLOOKUP($B248,'Results-formatted 060121'!$A:AL,(AO$3+2),FALSE)))</f>
        <v>5</v>
      </c>
      <c r="AP248" s="95">
        <f>IF($C248 = "neg", (($D248+1) - VLOOKUP($B248,'Results-formatted 060121'!$A:AM,(AP$3+2),FALSE)), IF($C248 = "pos-neg", (3+VLOOKUP($B248,'Results-formatted 060121'!$A:AM,(AP$3+2),FALSE)), VLOOKUP($B248,'Results-formatted 060121'!$A:AM,(AP$3+2),FALSE)))</f>
        <v>4</v>
      </c>
      <c r="AQ248" s="95">
        <f>IF($C248 = "neg", (($D248+1) - VLOOKUP($B248,'Results-formatted 060121'!$A:AN,(AQ$3+2),FALSE)), IF($C248 = "pos-neg", (3+VLOOKUP($B248,'Results-formatted 060121'!$A:AN,(AQ$3+2),FALSE)), VLOOKUP($B248,'Results-formatted 060121'!$A:AN,(AQ$3+2),FALSE)))</f>
        <v>4</v>
      </c>
      <c r="AR248" s="95">
        <f>IF($C248 = "neg", (($D248+1) - VLOOKUP($B248,'Results-formatted 060121'!$A:AO,(AR$3+2),FALSE)), IF($C248 = "pos-neg", (3+VLOOKUP($B248,'Results-formatted 060121'!$A:AO,(AR$3+2),FALSE)), VLOOKUP($B248,'Results-formatted 060121'!$A:AO,(AR$3+2),FALSE)))</f>
        <v>3</v>
      </c>
      <c r="AS248" s="95">
        <f>IF($C248 = "neg", (($D248+1) - VLOOKUP($B248,'Results-formatted 060121'!$A:AP,(AS$3+2),FALSE)), IF($C248 = "pos-neg", (3+VLOOKUP($B248,'Results-formatted 060121'!$A:AP,(AS$3+2),FALSE)), VLOOKUP($B248,'Results-formatted 060121'!$A:AP,(AS$3+2),FALSE)))</f>
        <v>3</v>
      </c>
      <c r="AT248" s="95">
        <f>IF($C248 = "neg", (($D248+1) - VLOOKUP($B248,'Results-formatted 060121'!$A:AQ,(AT$3+2),FALSE)), IF($C248 = "pos-neg", (3+VLOOKUP($B248,'Results-formatted 060121'!$A:AQ,(AT$3+2),FALSE)), VLOOKUP($B248,'Results-formatted 060121'!$A:AQ,(AT$3+2),FALSE)))</f>
        <v>4</v>
      </c>
      <c r="AU248" s="95">
        <f>IF($C248 = "neg", (($D248+1) - VLOOKUP($B248,'Results-formatted 060121'!$A:AR,(AU$3+2),FALSE)), IF($C248 = "pos-neg", (3+VLOOKUP($B248,'Results-formatted 060121'!$A:AR,(AU$3+2),FALSE)), VLOOKUP($B248,'Results-formatted 060121'!$A:AR,(AU$3+2),FALSE)))</f>
        <v>3</v>
      </c>
      <c r="AV248" s="95">
        <f>IF($C248 = "neg", (($D248+1) - VLOOKUP($B248,'Results-formatted 060121'!$A:AS,(AV$3+2),FALSE)), IF($C248 = "pos-neg", (3+VLOOKUP($B248,'Results-formatted 060121'!$A:AS,(AV$3+2),FALSE)), VLOOKUP($B248,'Results-formatted 060121'!$A:AS,(AV$3+2),FALSE)))</f>
        <v>3</v>
      </c>
      <c r="AW248" s="95">
        <f>IF($C248 = "neg", (($D248+1) - VLOOKUP($B248,'Results-formatted 060121'!$A:AT,(AW$3+2),FALSE)), IF($C248 = "pos-neg", (3+VLOOKUP($B248,'Results-formatted 060121'!$A:AT,(AW$3+2),FALSE)), VLOOKUP($B248,'Results-formatted 060121'!$A:AT,(AW$3+2),FALSE)))</f>
        <v>5</v>
      </c>
      <c r="AX248" s="95">
        <f>IF($C248 = "neg", (($D248+1) - VLOOKUP($B248,'Results-formatted 060121'!$A:AU,(AX$3+2),FALSE)), IF($C248 = "pos-neg", (3+VLOOKUP($B248,'Results-formatted 060121'!$A:AU,(AX$3+2),FALSE)), VLOOKUP($B248,'Results-formatted 060121'!$A:AU,(AX$3+2),FALSE)))</f>
        <v>2</v>
      </c>
      <c r="AY248" s="95">
        <f>IF($C248 = "neg", (($D248+1) - VLOOKUP($B248,'Results-formatted 060121'!$A:AV,(AY$3+2),FALSE)), IF($C248 = "pos-neg", (3+VLOOKUP($B248,'Results-formatted 060121'!$A:AV,(AY$3+2),FALSE)), VLOOKUP($B248,'Results-formatted 060121'!$A:AV,(AY$3+2),FALSE)))</f>
        <v>3</v>
      </c>
      <c r="AZ248" s="95">
        <f>IF($C248 = "neg", (($D248+1) - VLOOKUP($B248,'Results-formatted 060121'!$A:AW,(AZ$3+2),FALSE)), IF($C248 = "pos-neg", (3+VLOOKUP($B248,'Results-formatted 060121'!$A:AW,(AZ$3+2),FALSE)), VLOOKUP($B248,'Results-formatted 060121'!$A:AW,(AZ$3+2),FALSE)))</f>
        <v>2</v>
      </c>
      <c r="BA248" s="95">
        <f>IF($C248 = "neg", (($D248+1) - VLOOKUP($B248,'Results-formatted 060121'!$A:AX,(BA$3+2),FALSE)), IF($C248 = "pos-neg", (3+VLOOKUP($B248,'Results-formatted 060121'!$A:AX,(BA$3+2),FALSE)), VLOOKUP($B248,'Results-formatted 060121'!$A:AX,(BA$3+2),FALSE)))</f>
        <v>3</v>
      </c>
      <c r="BB248" s="95">
        <f>IF($C248 = "neg", (($D248+1) - VLOOKUP($B248,'Results-formatted 060121'!$A:AY,(BB$3+2),FALSE)), IF($C248 = "pos-neg", (3+VLOOKUP($B248,'Results-formatted 060121'!$A:AY,(BB$3+2),FALSE)), VLOOKUP($B248,'Results-formatted 060121'!$A:AY,(BB$3+2),FALSE)))</f>
        <v>5</v>
      </c>
      <c r="BC248" s="95">
        <f>IF($C248 = "neg", (($D248+1) - VLOOKUP($B248,'Results-formatted 060121'!$A:AZ,(BC$3+2),FALSE)), IF($C248 = "pos-neg", (3+VLOOKUP($B248,'Results-formatted 060121'!$A:AZ,(BC$3+2),FALSE)), VLOOKUP($B248,'Results-formatted 060121'!$A:AZ,(BC$3+2),FALSE)))</f>
        <v>3</v>
      </c>
      <c r="BD248" s="95">
        <f>IF($C248 = "neg", (($D248+1) - VLOOKUP($B248,'Results-formatted 060121'!$A:BA,(BD$3+2),FALSE)), IF($C248 = "pos-neg", (3+VLOOKUP($B248,'Results-formatted 060121'!$A:BA,(BD$3+2),FALSE)), VLOOKUP($B248,'Results-formatted 060121'!$A:BA,(BD$3+2),FALSE)))</f>
        <v>3</v>
      </c>
      <c r="BE248" s="95">
        <f>IF($C248 = "neg", (($D248+1) - VLOOKUP($B248,'Results-formatted 060121'!$A:BB,(BE$3+2),FALSE)), IF($C248 = "pos-neg", (3+VLOOKUP($B248,'Results-formatted 060121'!$A:BB,(BE$3+2),FALSE)), VLOOKUP($B248,'Results-formatted 060121'!$A:BB,(BE$3+2),FALSE)))</f>
        <v>4</v>
      </c>
      <c r="BF248" s="95">
        <f>IF($C248 = "neg", (($D248+1) - VLOOKUP($B248,'Results-formatted 060121'!$A:BC,(BF$3+2),FALSE)), IF($C248 = "pos-neg", (3+VLOOKUP($B248,'Results-formatted 060121'!$A:BC,(BF$3+2),FALSE)), VLOOKUP($B248,'Results-formatted 060121'!$A:BC,(BF$3+2),FALSE)))</f>
        <v>3</v>
      </c>
      <c r="BG248" s="95">
        <f>IF($C248 = "neg", (($D248+1) - VLOOKUP($B248,'Results-formatted 060121'!$A:BD,(BG$3+2),FALSE)), IF($C248 = "pos-neg", (3+VLOOKUP($B248,'Results-formatted 060121'!$A:BD,(BG$3+2),FALSE)), VLOOKUP($B248,'Results-formatted 060121'!$A:BD,(BG$3+2),FALSE)))</f>
        <v>3</v>
      </c>
      <c r="BH248" s="95">
        <f>IF($C248 = "neg", (($D248+1) - VLOOKUP($B248,'Results-formatted 060121'!$A:BE,(BH$3+2),FALSE)), IF($C248 = "pos-neg", (3+VLOOKUP($B248,'Results-formatted 060121'!$A:BE,(BH$3+2),FALSE)), VLOOKUP($B248,'Results-formatted 060121'!$A:BE,(BH$3+2),FALSE)))</f>
        <v>4</v>
      </c>
      <c r="BI248" s="95">
        <f>IF($C248 = "neg", (($D248+1) - VLOOKUP($B248,'Results-formatted 060121'!$A:BF,(BI$3+2),FALSE)), IF($C248 = "pos-neg", (3+VLOOKUP($B248,'Results-formatted 060121'!$A:BF,(BI$3+2),FALSE)), VLOOKUP($B248,'Results-formatted 060121'!$A:BF,(BI$3+2),FALSE)))</f>
        <v>5</v>
      </c>
      <c r="BJ248" s="95">
        <f>IF($C248 = "neg", (($D248+1) - VLOOKUP($B248,'Results-formatted 060121'!$A:BG,(BJ$3+2),FALSE)), IF($C248 = "pos-neg", (3+VLOOKUP($B248,'Results-formatted 060121'!$A:BG,(BJ$3+2),FALSE)), VLOOKUP($B248,'Results-formatted 060121'!$A:BG,(BJ$3+2),FALSE)))</f>
        <v>1</v>
      </c>
      <c r="BK248" s="95">
        <f>IF($C248 = "neg", (($D248+1) - VLOOKUP($B248,'Results-formatted 060121'!$A:BH,(BK$3+2),FALSE)), IF($C248 = "pos-neg", (3+VLOOKUP($B248,'Results-formatted 060121'!$A:BH,(BK$3+2),FALSE)), VLOOKUP($B248,'Results-formatted 060121'!$A:BH,(BK$3+2),FALSE)))</f>
        <v>2</v>
      </c>
      <c r="BL248" s="95">
        <f>IF($C248 = "neg", (($D248+1) - VLOOKUP($B248,'Results-formatted 060121'!$A:BI,(BL$3+2),FALSE)), IF($C248 = "pos-neg", (3+VLOOKUP($B248,'Results-formatted 060121'!$A:BI,(BL$3+2),FALSE)), VLOOKUP($B248,'Results-formatted 060121'!$A:BI,(BL$3+2),FALSE)))</f>
        <v>5</v>
      </c>
      <c r="BM248" s="95">
        <f>IF($C248 = "neg", (($D248+1) - VLOOKUP($B248,'Results-formatted 060121'!$A:BJ,(BM$3+2),FALSE)), IF($C248 = "pos-neg", (3+VLOOKUP($B248,'Results-formatted 060121'!$A:BJ,(BM$3+2),FALSE)), VLOOKUP($B248,'Results-formatted 060121'!$A:BJ,(BM$3+2),FALSE)))</f>
        <v>4</v>
      </c>
      <c r="BN248" s="95"/>
      <c r="BO248" s="95"/>
      <c r="BP248" s="95"/>
      <c r="BQ248" s="95"/>
      <c r="BR248" s="95"/>
      <c r="BS248" s="95"/>
      <c r="BT248" s="95"/>
      <c r="BU248" s="95"/>
      <c r="BV248" s="95"/>
      <c r="BW248" s="95"/>
      <c r="BX248" s="95"/>
      <c r="BY248" s="95"/>
      <c r="BZ248" s="95"/>
      <c r="CA248" s="95"/>
      <c r="CB248" s="95"/>
      <c r="CC248" s="95"/>
      <c r="CD248" s="99"/>
      <c r="CE248" s="25">
        <f t="shared" si="441"/>
        <v>3.6166666666666667</v>
      </c>
      <c r="CF248" s="25">
        <f t="shared" si="350"/>
        <v>1.0266230088303525</v>
      </c>
    </row>
    <row r="249" spans="2:84" ht="42" x14ac:dyDescent="0.15">
      <c r="B249" s="84" t="s">
        <v>552</v>
      </c>
      <c r="C249" s="86" t="s">
        <v>225</v>
      </c>
      <c r="D249" s="2">
        <v>5</v>
      </c>
      <c r="E249" s="15" t="s">
        <v>1031</v>
      </c>
      <c r="F249" s="95">
        <f>IF($C249 = "neg", (($D249+1) - VLOOKUP($B249,'Results-formatted 060121'!$A:$AJ,(F$3+2),FALSE)), IF($C249 = "pos-neg", (3+VLOOKUP($B249,'Results-formatted 060121'!$A:$AJ,(F$3+2),FALSE)), VLOOKUP($B249,'Results-formatted 060121'!$A:$AJ,(F$3+2),FALSE)))</f>
        <v>3</v>
      </c>
      <c r="G249" s="95">
        <f>IF($C249 = "neg", (($D249+1) - VLOOKUP($B249,'Results-formatted 060121'!$A:$AJ,(G$3+2),FALSE)), IF($C249 = "pos-neg", (3+VLOOKUP($B249,'Results-formatted 060121'!$A:$AJ,(G$3+2),FALSE)), VLOOKUP($B249,'Results-formatted 060121'!$A:$AJ,(G$3+2),FALSE)))</f>
        <v>1</v>
      </c>
      <c r="H249" s="95">
        <f>IF($C249 = "neg", (($D249+1) - VLOOKUP($B249,'Results-formatted 060121'!$A:$AJ,(H$3+2),FALSE)), IF($C249 = "pos-neg", (3+VLOOKUP($B249,'Results-formatted 060121'!$A:$AJ,(H$3+2),FALSE)), VLOOKUP($B249,'Results-formatted 060121'!$A:$AJ,(H$3+2),FALSE)))</f>
        <v>2</v>
      </c>
      <c r="I249" s="95">
        <f>IF($C249 = "neg", (($D249+1) - VLOOKUP($B249,'Results-formatted 060121'!$A:$AJ,(I$3+2),FALSE)), IF($C249 = "pos-neg", (3+VLOOKUP($B249,'Results-formatted 060121'!$A:$AJ,(I$3+2),FALSE)), VLOOKUP($B249,'Results-formatted 060121'!$A:$AJ,(I$3+2),FALSE)))</f>
        <v>5</v>
      </c>
      <c r="J249" s="95">
        <f>IF($C249 = "neg", (($D249+1) - VLOOKUP($B249,'Results-formatted 060121'!$A:$AJ,(J$3+2),FALSE)), IF($C249 = "pos-neg", (3+VLOOKUP($B249,'Results-formatted 060121'!$A:$AJ,(J$3+2),FALSE)), VLOOKUP($B249,'Results-formatted 060121'!$A:$AJ,(J$3+2),FALSE)))</f>
        <v>3</v>
      </c>
      <c r="K249" s="95">
        <f>IF($C249 = "neg", (($D249+1) - VLOOKUP($B249,'Results-formatted 060121'!$A:$AJ,(K$3+2),FALSE)), IF($C249 = "pos-neg", (3+VLOOKUP($B249,'Results-formatted 060121'!$A:$AJ,(K$3+2),FALSE)), VLOOKUP($B249,'Results-formatted 060121'!$A:$AJ,(K$3+2),FALSE)))</f>
        <v>5</v>
      </c>
      <c r="L249" s="95">
        <f>IF($C249 = "neg", (($D249+1) - VLOOKUP($B249,'Results-formatted 060121'!$A:$AJ,(L$3+2),FALSE)), IF($C249 = "pos-neg", (3+VLOOKUP($B249,'Results-formatted 060121'!$A:$AJ,(L$3+2),FALSE)), VLOOKUP($B249,'Results-formatted 060121'!$A:$AJ,(L$3+2),FALSE)))</f>
        <v>4</v>
      </c>
      <c r="M249" s="95">
        <f>IF($C249 = "neg", (($D249+1) - VLOOKUP($B249,'Results-formatted 060121'!$A:$AJ,(M$3+2),FALSE)), IF($C249 = "pos-neg", (3+VLOOKUP($B249,'Results-formatted 060121'!$A:$AJ,(M$3+2),FALSE)), VLOOKUP($B249,'Results-formatted 060121'!$A:$AJ,(M$3+2),FALSE)))</f>
        <v>3</v>
      </c>
      <c r="N249" s="95">
        <f>IF($C249 = "neg", (($D249+1) - VLOOKUP($B249,'Results-formatted 060121'!$A:$AJ,(N$3+2),FALSE)), IF($C249 = "pos-neg", (3+VLOOKUP($B249,'Results-formatted 060121'!$A:$AJ,(N$3+2),FALSE)), VLOOKUP($B249,'Results-formatted 060121'!$A:$AJ,(N$3+2),FALSE)))</f>
        <v>2</v>
      </c>
      <c r="O249" s="95">
        <f>IF($C249 = "neg", (($D249+1) - VLOOKUP($B249,'Results-formatted 060121'!$A:$AJ,(O$3+2),FALSE)), IF($C249 = "pos-neg", (3+VLOOKUP($B249,'Results-formatted 060121'!$A:$AJ,(O$3+2),FALSE)), VLOOKUP($B249,'Results-formatted 060121'!$A:$AJ,(O$3+2),FALSE)))</f>
        <v>3</v>
      </c>
      <c r="P249" s="95">
        <f>IF($C249 = "neg", (($D249+1) - VLOOKUP($B249,'Results-formatted 060121'!$A:$AJ,(P$3+2),FALSE)), IF($C249 = "pos-neg", (3+VLOOKUP($B249,'Results-formatted 060121'!$A:$AJ,(P$3+2),FALSE)), VLOOKUP($B249,'Results-formatted 060121'!$A:$AJ,(P$3+2),FALSE)))</f>
        <v>4</v>
      </c>
      <c r="Q249" s="95">
        <f>IF($C249 = "neg", (($D249+1) - VLOOKUP($B249,'Results-formatted 060121'!$A:$AJ,(Q$3+2),FALSE)), IF($C249 = "pos-neg", (3+VLOOKUP($B249,'Results-formatted 060121'!$A:$AJ,(Q$3+2),FALSE)), VLOOKUP($B249,'Results-formatted 060121'!$A:$AJ,(Q$3+2),FALSE)))</f>
        <v>3</v>
      </c>
      <c r="R249" s="95">
        <f>IF($C249 = "neg", (($D249+1) - VLOOKUP($B249,'Results-formatted 060121'!$A:$AJ,(R$3+2),FALSE)), IF($C249 = "pos-neg", (3+VLOOKUP($B249,'Results-formatted 060121'!$A:$AJ,(R$3+2),FALSE)), VLOOKUP($B249,'Results-formatted 060121'!$A:$AJ,(R$3+2),FALSE)))</f>
        <v>5</v>
      </c>
      <c r="S249" s="95">
        <f>IF($C249 = "neg", (($D249+1) - VLOOKUP($B249,'Results-formatted 060121'!$A:$AJ,(S$3+2),FALSE)), IF($C249 = "pos-neg", (3+VLOOKUP($B249,'Results-formatted 060121'!$A:$AJ,(S$3+2),FALSE)), VLOOKUP($B249,'Results-formatted 060121'!$A:$AJ,(S$3+2),FALSE)))</f>
        <v>5</v>
      </c>
      <c r="T249" s="95">
        <f>IF($C249 = "neg", (($D249+1) - VLOOKUP($B249,'Results-formatted 060121'!$A:$AJ,(T$3+2),FALSE)), IF($C249 = "pos-neg", (3+VLOOKUP($B249,'Results-formatted 060121'!$A:$AJ,(T$3+2),FALSE)), VLOOKUP($B249,'Results-formatted 060121'!$A:$AJ,(T$3+2),FALSE)))</f>
        <v>5</v>
      </c>
      <c r="U249" s="95">
        <f>IF($C249 = "neg", (($D249+1) - VLOOKUP($B249,'Results-formatted 060121'!$A:$AJ,(U$3+2),FALSE)), IF($C249 = "pos-neg", (3+VLOOKUP($B249,'Results-formatted 060121'!$A:$AJ,(U$3+2),FALSE)), VLOOKUP($B249,'Results-formatted 060121'!$A:$AJ,(U$3+2),FALSE)))</f>
        <v>5</v>
      </c>
      <c r="V249" s="95">
        <f>IF($C249 = "neg", (($D249+1) - VLOOKUP($B249,'Results-formatted 060121'!$A:$AJ,(V$3+2),FALSE)), IF($C249 = "pos-neg", (3+VLOOKUP($B249,'Results-formatted 060121'!$A:$AJ,(V$3+2),FALSE)), VLOOKUP($B249,'Results-formatted 060121'!$A:$AJ,(V$3+2),FALSE)))</f>
        <v>3</v>
      </c>
      <c r="W249" s="95">
        <f>IF($C249 = "neg", (($D249+1) - VLOOKUP($B249,'Results-formatted 060121'!$A:$AJ,(W$3+2),FALSE)), IF($C249 = "pos-neg", (3+VLOOKUP($B249,'Results-formatted 060121'!$A:$AJ,(W$3+2),FALSE)), VLOOKUP($B249,'Results-formatted 060121'!$A:$AJ,(W$3+2),FALSE)))</f>
        <v>3</v>
      </c>
      <c r="X249" s="95">
        <f>IF($C249 = "neg", (($D249+1) - VLOOKUP($B249,'Results-formatted 060121'!$A:$AJ,(X$3+2),FALSE)), IF($C249 = "pos-neg", (3+VLOOKUP($B249,'Results-formatted 060121'!$A:$AJ,(X$3+2),FALSE)), VLOOKUP($B249,'Results-formatted 060121'!$A:$AJ,(X$3+2),FALSE)))</f>
        <v>3</v>
      </c>
      <c r="Y249" s="95">
        <f>IF($C249 = "neg", (($D249+1) - VLOOKUP($B249,'Results-formatted 060121'!$A:$AJ,(Y$3+2),FALSE)), IF($C249 = "pos-neg", (3+VLOOKUP($B249,'Results-formatted 060121'!$A:$AJ,(Y$3+2),FALSE)), VLOOKUP($B249,'Results-formatted 060121'!$A:$AJ,(Y$3+2),FALSE)))</f>
        <v>4</v>
      </c>
      <c r="Z249" s="95">
        <f>IF($C249 = "neg", (($D249+1) - VLOOKUP($B249,'Results-formatted 060121'!$A:$AJ,(Z$3+2),FALSE)), IF($C249 = "pos-neg", (3+VLOOKUP($B249,'Results-formatted 060121'!$A:$AJ,(Z$3+2),FALSE)), VLOOKUP($B249,'Results-formatted 060121'!$A:$AJ,(Z$3+2),FALSE)))</f>
        <v>4</v>
      </c>
      <c r="AA249" s="95">
        <f>IF($C249 = "neg", (($D249+1) - VLOOKUP($B249,'Results-formatted 060121'!$A:$AJ,(AA$3+2),FALSE)), IF($C249 = "pos-neg", (3+VLOOKUP($B249,'Results-formatted 060121'!$A:$AJ,(AA$3+2),FALSE)), VLOOKUP($B249,'Results-formatted 060121'!$A:$AJ,(AA$3+2),FALSE)))</f>
        <v>2</v>
      </c>
      <c r="AB249" s="95">
        <f>IF($C249 = "neg", (($D249+1) - VLOOKUP($B249,'Results-formatted 060121'!$A:$AJ,(AB$3+2),FALSE)), IF($C249 = "pos-neg", (3+VLOOKUP($B249,'Results-formatted 060121'!$A:$AJ,(AB$3+2),FALSE)), VLOOKUP($B249,'Results-formatted 060121'!$A:$AJ,(AB$3+2),FALSE)))</f>
        <v>4</v>
      </c>
      <c r="AC249" s="95">
        <f>IF($C249 = "neg", (($D249+1) - VLOOKUP($B249,'Results-formatted 060121'!$A:$AJ,(AC$3+2),FALSE)), IF($C249 = "pos-neg", (3+VLOOKUP($B249,'Results-formatted 060121'!$A:$AJ,(AC$3+2),FALSE)), VLOOKUP($B249,'Results-formatted 060121'!$A:$AJ,(AC$3+2),FALSE)))</f>
        <v>3</v>
      </c>
      <c r="AD249" s="95">
        <f>IF($C249 = "neg", (($D249+1) - VLOOKUP($B249,'Results-formatted 060121'!$A:$AJ,(AD$3+2),FALSE)), IF($C249 = "pos-neg", (3+VLOOKUP($B249,'Results-formatted 060121'!$A:$AJ,(AD$3+2),FALSE)), VLOOKUP($B249,'Results-formatted 060121'!$A:$AJ,(AD$3+2),FALSE)))</f>
        <v>3</v>
      </c>
      <c r="AE249" s="95">
        <f>IF($C249 = "neg", (($D249+1) - VLOOKUP($B249,'Results-formatted 060121'!$A:$AJ,(AE$3+2),FALSE)), IF($C249 = "pos-neg", (3+VLOOKUP($B249,'Results-formatted 060121'!$A:$AJ,(AE$3+2),FALSE)), VLOOKUP($B249,'Results-formatted 060121'!$A:$AJ,(AE$3+2),FALSE)))</f>
        <v>4</v>
      </c>
      <c r="AF249" s="95">
        <f>IF($C249 = "neg", (($D249+1) - VLOOKUP($B249,'Results-formatted 060121'!$A:$AJ,(AF$3+2),FALSE)), IF($C249 = "pos-neg", (3+VLOOKUP($B249,'Results-formatted 060121'!$A:$AJ,(AF$3+2),FALSE)), VLOOKUP($B249,'Results-formatted 060121'!$A:$AJ,(AF$3+2),FALSE)))</f>
        <v>2</v>
      </c>
      <c r="AG249" s="95">
        <f>IF($C249 = "neg", (($D249+1) - VLOOKUP($B249,'Results-formatted 060121'!$A:$AJ,(AG$3+2),FALSE)), IF($C249 = "pos-neg", (3+VLOOKUP($B249,'Results-formatted 060121'!$A:$AJ,(AG$3+2),FALSE)), VLOOKUP($B249,'Results-formatted 060121'!$A:$AJ,(AG$3+2),FALSE)))</f>
        <v>4</v>
      </c>
      <c r="AH249" s="95">
        <f>IF($C249 = "neg", (($D249+1) - VLOOKUP($B249,'Results-formatted 060121'!$A:$AJ,(AH$3+2),FALSE)), IF($C249 = "pos-neg", (3+VLOOKUP($B249,'Results-formatted 060121'!$A:$AJ,(AH$3+2),FALSE)), VLOOKUP($B249,'Results-formatted 060121'!$A:$AJ,(AH$3+2),FALSE)))</f>
        <v>5</v>
      </c>
      <c r="AI249" s="95">
        <f>IF($C249 = "neg", (($D249+1) - VLOOKUP($B249,'Results-formatted 060121'!$A:$AJ,(AI$3+2),FALSE)), IF($C249 = "pos-neg", (3+VLOOKUP($B249,'Results-formatted 060121'!$A:$AJ,(AI$3+2),FALSE)), VLOOKUP($B249,'Results-formatted 060121'!$A:$AJ,(AI$3+2),FALSE)))</f>
        <v>3</v>
      </c>
      <c r="AJ249" s="95">
        <f>IF($C249 = "neg", (($D249+1) - VLOOKUP($B249,'Results-formatted 060121'!$A:$AJ,(AJ$3+2),FALSE)), IF($C249 = "pos-neg", (3+VLOOKUP($B249,'Results-formatted 060121'!$A:$AJ,(AJ$3+2),FALSE)), VLOOKUP($B249,'Results-formatted 060121'!$A:$AJ,(AJ$3+2),FALSE)))</f>
        <v>5</v>
      </c>
      <c r="AK249" s="95">
        <f>IF($C249 = "neg", (($D249+1) - VLOOKUP($B249,'Results-formatted 060121'!$A:$AJ,(AK$3+2),FALSE)), IF($C249 = "pos-neg", (3+VLOOKUP($B249,'Results-formatted 060121'!$A:$AJ,(AK$3+2),FALSE)), VLOOKUP($B249,'Results-formatted 060121'!$A:$AJ,(AK$3+2),FALSE)))</f>
        <v>3</v>
      </c>
      <c r="AL249" s="95">
        <f>IF($C249 = "neg", (($D249+1) - VLOOKUP($B249,'Results-formatted 060121'!$A:$AJ,(AL$3+2),FALSE)), IF($C249 = "pos-neg", (3+VLOOKUP($B249,'Results-formatted 060121'!$A:$AJ,(AL$3+2),FALSE)), VLOOKUP($B249,'Results-formatted 060121'!$A:$AJ,(AL$3+2),FALSE)))</f>
        <v>3</v>
      </c>
      <c r="AM249" s="95">
        <f>IF($C249 = "neg", (($D249+1) - VLOOKUP($B249,'Results-formatted 060121'!$A:AJ,(AM$3+2),FALSE)), IF($C249 = "pos-neg", (3+VLOOKUP($B249,'Results-formatted 060121'!$A:AJ,(AM$3+2),FALSE)), VLOOKUP($B249,'Results-formatted 060121'!$A:AJ,(AM$3+2),FALSE)))</f>
        <v>4</v>
      </c>
      <c r="AN249" s="95">
        <f>IF($C249 = "neg", (($D249+1) - VLOOKUP($B249,'Results-formatted 060121'!$A:AK,(AN$3+2),FALSE)), IF($C249 = "pos-neg", (3+VLOOKUP($B249,'Results-formatted 060121'!$A:AK,(AN$3+2),FALSE)), VLOOKUP($B249,'Results-formatted 060121'!$A:AK,(AN$3+2),FALSE)))</f>
        <v>4</v>
      </c>
      <c r="AO249" s="95">
        <f>IF($C249 = "neg", (($D249+1) - VLOOKUP($B249,'Results-formatted 060121'!$A:AL,(AO$3+2),FALSE)), IF($C249 = "pos-neg", (3+VLOOKUP($B249,'Results-formatted 060121'!$A:AL,(AO$3+2),FALSE)), VLOOKUP($B249,'Results-formatted 060121'!$A:AL,(AO$3+2),FALSE)))</f>
        <v>2</v>
      </c>
      <c r="AP249" s="95">
        <f>IF($C249 = "neg", (($D249+1) - VLOOKUP($B249,'Results-formatted 060121'!$A:AM,(AP$3+2),FALSE)), IF($C249 = "pos-neg", (3+VLOOKUP($B249,'Results-formatted 060121'!$A:AM,(AP$3+2),FALSE)), VLOOKUP($B249,'Results-formatted 060121'!$A:AM,(AP$3+2),FALSE)))</f>
        <v>3</v>
      </c>
      <c r="AQ249" s="95">
        <f>IF($C249 = "neg", (($D249+1) - VLOOKUP($B249,'Results-formatted 060121'!$A:AN,(AQ$3+2),FALSE)), IF($C249 = "pos-neg", (3+VLOOKUP($B249,'Results-formatted 060121'!$A:AN,(AQ$3+2),FALSE)), VLOOKUP($B249,'Results-formatted 060121'!$A:AN,(AQ$3+2),FALSE)))</f>
        <v>4</v>
      </c>
      <c r="AR249" s="95">
        <f>IF($C249 = "neg", (($D249+1) - VLOOKUP($B249,'Results-formatted 060121'!$A:AO,(AR$3+2),FALSE)), IF($C249 = "pos-neg", (3+VLOOKUP($B249,'Results-formatted 060121'!$A:AO,(AR$3+2),FALSE)), VLOOKUP($B249,'Results-formatted 060121'!$A:AO,(AR$3+2),FALSE)))</f>
        <v>5</v>
      </c>
      <c r="AS249" s="95">
        <f>IF($C249 = "neg", (($D249+1) - VLOOKUP($B249,'Results-formatted 060121'!$A:AP,(AS$3+2),FALSE)), IF($C249 = "pos-neg", (3+VLOOKUP($B249,'Results-formatted 060121'!$A:AP,(AS$3+2),FALSE)), VLOOKUP($B249,'Results-formatted 060121'!$A:AP,(AS$3+2),FALSE)))</f>
        <v>3</v>
      </c>
      <c r="AT249" s="95">
        <f>IF($C249 = "neg", (($D249+1) - VLOOKUP($B249,'Results-formatted 060121'!$A:AQ,(AT$3+2),FALSE)), IF($C249 = "pos-neg", (3+VLOOKUP($B249,'Results-formatted 060121'!$A:AQ,(AT$3+2),FALSE)), VLOOKUP($B249,'Results-formatted 060121'!$A:AQ,(AT$3+2),FALSE)))</f>
        <v>4</v>
      </c>
      <c r="AU249" s="95">
        <f>IF($C249 = "neg", (($D249+1) - VLOOKUP($B249,'Results-formatted 060121'!$A:AR,(AU$3+2),FALSE)), IF($C249 = "pos-neg", (3+VLOOKUP($B249,'Results-formatted 060121'!$A:AR,(AU$3+2),FALSE)), VLOOKUP($B249,'Results-formatted 060121'!$A:AR,(AU$3+2),FALSE)))</f>
        <v>4</v>
      </c>
      <c r="AV249" s="95">
        <f>IF($C249 = "neg", (($D249+1) - VLOOKUP($B249,'Results-formatted 060121'!$A:AS,(AV$3+2),FALSE)), IF($C249 = "pos-neg", (3+VLOOKUP($B249,'Results-formatted 060121'!$A:AS,(AV$3+2),FALSE)), VLOOKUP($B249,'Results-formatted 060121'!$A:AS,(AV$3+2),FALSE)))</f>
        <v>3</v>
      </c>
      <c r="AW249" s="95">
        <f>IF($C249 = "neg", (($D249+1) - VLOOKUP($B249,'Results-formatted 060121'!$A:AT,(AW$3+2),FALSE)), IF($C249 = "pos-neg", (3+VLOOKUP($B249,'Results-formatted 060121'!$A:AT,(AW$3+2),FALSE)), VLOOKUP($B249,'Results-formatted 060121'!$A:AT,(AW$3+2),FALSE)))</f>
        <v>5</v>
      </c>
      <c r="AX249" s="95">
        <f>IF($C249 = "neg", (($D249+1) - VLOOKUP($B249,'Results-formatted 060121'!$A:AU,(AX$3+2),FALSE)), IF($C249 = "pos-neg", (3+VLOOKUP($B249,'Results-formatted 060121'!$A:AU,(AX$3+2),FALSE)), VLOOKUP($B249,'Results-formatted 060121'!$A:AU,(AX$3+2),FALSE)))</f>
        <v>2</v>
      </c>
      <c r="AY249" s="95">
        <f>IF($C249 = "neg", (($D249+1) - VLOOKUP($B249,'Results-formatted 060121'!$A:AV,(AY$3+2),FALSE)), IF($C249 = "pos-neg", (3+VLOOKUP($B249,'Results-formatted 060121'!$A:AV,(AY$3+2),FALSE)), VLOOKUP($B249,'Results-formatted 060121'!$A:AV,(AY$3+2),FALSE)))</f>
        <v>3</v>
      </c>
      <c r="AZ249" s="95">
        <f>IF($C249 = "neg", (($D249+1) - VLOOKUP($B249,'Results-formatted 060121'!$A:AW,(AZ$3+2),FALSE)), IF($C249 = "pos-neg", (3+VLOOKUP($B249,'Results-formatted 060121'!$A:AW,(AZ$3+2),FALSE)), VLOOKUP($B249,'Results-formatted 060121'!$A:AW,(AZ$3+2),FALSE)))</f>
        <v>3</v>
      </c>
      <c r="BA249" s="95">
        <f>IF($C249 = "neg", (($D249+1) - VLOOKUP($B249,'Results-formatted 060121'!$A:AX,(BA$3+2),FALSE)), IF($C249 = "pos-neg", (3+VLOOKUP($B249,'Results-formatted 060121'!$A:AX,(BA$3+2),FALSE)), VLOOKUP($B249,'Results-formatted 060121'!$A:AX,(BA$3+2),FALSE)))</f>
        <v>5</v>
      </c>
      <c r="BB249" s="95">
        <f>IF($C249 = "neg", (($D249+1) - VLOOKUP($B249,'Results-formatted 060121'!$A:AY,(BB$3+2),FALSE)), IF($C249 = "pos-neg", (3+VLOOKUP($B249,'Results-formatted 060121'!$A:AY,(BB$3+2),FALSE)), VLOOKUP($B249,'Results-formatted 060121'!$A:AY,(BB$3+2),FALSE)))</f>
        <v>4</v>
      </c>
      <c r="BC249" s="95">
        <f>IF($C249 = "neg", (($D249+1) - VLOOKUP($B249,'Results-formatted 060121'!$A:AZ,(BC$3+2),FALSE)), IF($C249 = "pos-neg", (3+VLOOKUP($B249,'Results-formatted 060121'!$A:AZ,(BC$3+2),FALSE)), VLOOKUP($B249,'Results-formatted 060121'!$A:AZ,(BC$3+2),FALSE)))</f>
        <v>4</v>
      </c>
      <c r="BD249" s="95">
        <f>IF($C249 = "neg", (($D249+1) - VLOOKUP($B249,'Results-formatted 060121'!$A:BA,(BD$3+2),FALSE)), IF($C249 = "pos-neg", (3+VLOOKUP($B249,'Results-formatted 060121'!$A:BA,(BD$3+2),FALSE)), VLOOKUP($B249,'Results-formatted 060121'!$A:BA,(BD$3+2),FALSE)))</f>
        <v>3</v>
      </c>
      <c r="BE249" s="95">
        <f>IF($C249 = "neg", (($D249+1) - VLOOKUP($B249,'Results-formatted 060121'!$A:BB,(BE$3+2),FALSE)), IF($C249 = "pos-neg", (3+VLOOKUP($B249,'Results-formatted 060121'!$A:BB,(BE$3+2),FALSE)), VLOOKUP($B249,'Results-formatted 060121'!$A:BB,(BE$3+2),FALSE)))</f>
        <v>4</v>
      </c>
      <c r="BF249" s="95">
        <f>IF($C249 = "neg", (($D249+1) - VLOOKUP($B249,'Results-formatted 060121'!$A:BC,(BF$3+2),FALSE)), IF($C249 = "pos-neg", (3+VLOOKUP($B249,'Results-formatted 060121'!$A:BC,(BF$3+2),FALSE)), VLOOKUP($B249,'Results-formatted 060121'!$A:BC,(BF$3+2),FALSE)))</f>
        <v>3</v>
      </c>
      <c r="BG249" s="95">
        <f>IF($C249 = "neg", (($D249+1) - VLOOKUP($B249,'Results-formatted 060121'!$A:BD,(BG$3+2),FALSE)), IF($C249 = "pos-neg", (3+VLOOKUP($B249,'Results-formatted 060121'!$A:BD,(BG$3+2),FALSE)), VLOOKUP($B249,'Results-formatted 060121'!$A:BD,(BG$3+2),FALSE)))</f>
        <v>3</v>
      </c>
      <c r="BH249" s="95">
        <f>IF($C249 = "neg", (($D249+1) - VLOOKUP($B249,'Results-formatted 060121'!$A:BE,(BH$3+2),FALSE)), IF($C249 = "pos-neg", (3+VLOOKUP($B249,'Results-formatted 060121'!$A:BE,(BH$3+2),FALSE)), VLOOKUP($B249,'Results-formatted 060121'!$A:BE,(BH$3+2),FALSE)))</f>
        <v>4</v>
      </c>
      <c r="BI249" s="95">
        <f>IF($C249 = "neg", (($D249+1) - VLOOKUP($B249,'Results-formatted 060121'!$A:BF,(BI$3+2),FALSE)), IF($C249 = "pos-neg", (3+VLOOKUP($B249,'Results-formatted 060121'!$A:BF,(BI$3+2),FALSE)), VLOOKUP($B249,'Results-formatted 060121'!$A:BF,(BI$3+2),FALSE)))</f>
        <v>5</v>
      </c>
      <c r="BJ249" s="95">
        <f>IF($C249 = "neg", (($D249+1) - VLOOKUP($B249,'Results-formatted 060121'!$A:BG,(BJ$3+2),FALSE)), IF($C249 = "pos-neg", (3+VLOOKUP($B249,'Results-formatted 060121'!$A:BG,(BJ$3+2),FALSE)), VLOOKUP($B249,'Results-formatted 060121'!$A:BG,(BJ$3+2),FALSE)))</f>
        <v>2</v>
      </c>
      <c r="BK249" s="95">
        <f>IF($C249 = "neg", (($D249+1) - VLOOKUP($B249,'Results-formatted 060121'!$A:BH,(BK$3+2),FALSE)), IF($C249 = "pos-neg", (3+VLOOKUP($B249,'Results-formatted 060121'!$A:BH,(BK$3+2),FALSE)), VLOOKUP($B249,'Results-formatted 060121'!$A:BH,(BK$3+2),FALSE)))</f>
        <v>4</v>
      </c>
      <c r="BL249" s="95">
        <f>IF($C249 = "neg", (($D249+1) - VLOOKUP($B249,'Results-formatted 060121'!$A:BI,(BL$3+2),FALSE)), IF($C249 = "pos-neg", (3+VLOOKUP($B249,'Results-formatted 060121'!$A:BI,(BL$3+2),FALSE)), VLOOKUP($B249,'Results-formatted 060121'!$A:BI,(BL$3+2),FALSE)))</f>
        <v>5</v>
      </c>
      <c r="BM249" s="95">
        <f>IF($C249 = "neg", (($D249+1) - VLOOKUP($B249,'Results-formatted 060121'!$A:BJ,(BM$3+2),FALSE)), IF($C249 = "pos-neg", (3+VLOOKUP($B249,'Results-formatted 060121'!$A:BJ,(BM$3+2),FALSE)), VLOOKUP($B249,'Results-formatted 060121'!$A:BJ,(BM$3+2),FALSE)))</f>
        <v>4</v>
      </c>
      <c r="BN249" s="95"/>
      <c r="BO249" s="95"/>
      <c r="BP249" s="95"/>
      <c r="BQ249" s="95"/>
      <c r="BR249" s="95"/>
      <c r="BS249" s="95"/>
      <c r="BT249" s="95"/>
      <c r="BU249" s="95"/>
      <c r="BV249" s="95"/>
      <c r="BW249" s="95"/>
      <c r="BX249" s="95"/>
      <c r="BY249" s="95"/>
      <c r="BZ249" s="95"/>
      <c r="CA249" s="95"/>
      <c r="CB249" s="95"/>
      <c r="CC249" s="95"/>
      <c r="CD249" s="99"/>
      <c r="CE249" s="25">
        <f t="shared" si="441"/>
        <v>3.5833333333333335</v>
      </c>
      <c r="CF249" s="25">
        <f t="shared" ref="CF249:CF283" si="532">STDEV(F249:CD249)</f>
        <v>1.0133292447137263</v>
      </c>
    </row>
    <row r="250" spans="2:84" ht="17" x14ac:dyDescent="0.15">
      <c r="B250" s="84"/>
      <c r="E250" s="41" t="s">
        <v>191</v>
      </c>
      <c r="F250" s="40"/>
      <c r="G250" s="40"/>
      <c r="H250" s="40">
        <f t="shared" ref="H250" si="533">IF(ISNUMBER(H251),AVERAGE(H251:H254), "")</f>
        <v>3.5</v>
      </c>
      <c r="I250" s="40">
        <f t="shared" ref="I250" si="534">IF(ISNUMBER(I251),AVERAGE(I251:I254), "")</f>
        <v>1.75</v>
      </c>
      <c r="J250" s="40"/>
      <c r="K250" s="40">
        <f t="shared" ref="K250" si="535">IF(ISNUMBER(K251),AVERAGE(K251:K254), "")</f>
        <v>3.25</v>
      </c>
      <c r="L250" s="40">
        <f t="shared" ref="L250" si="536">IF(ISNUMBER(L251),AVERAGE(L251:L254), "")</f>
        <v>2.5</v>
      </c>
      <c r="M250" s="40">
        <f t="shared" ref="M250" si="537">IF(ISNUMBER(M251),AVERAGE(M251:M254), "")</f>
        <v>2.75</v>
      </c>
      <c r="N250" s="40"/>
      <c r="O250" s="40">
        <f t="shared" ref="O250" si="538">IF(ISNUMBER(O251),AVERAGE(O251:O254), "")</f>
        <v>3.5</v>
      </c>
      <c r="P250" s="40">
        <f t="shared" ref="P250" si="539">IF(ISNUMBER(P251),AVERAGE(P251:P254), "")</f>
        <v>3</v>
      </c>
      <c r="Q250" s="40">
        <f t="shared" ref="Q250" si="540">IF(ISNUMBER(Q251),AVERAGE(Q251:Q254), "")</f>
        <v>1.75</v>
      </c>
      <c r="R250" s="40">
        <f t="shared" ref="R250" si="541">IF(ISNUMBER(R251),AVERAGE(R251:R254), "")</f>
        <v>3.25</v>
      </c>
      <c r="S250" s="40">
        <f t="shared" ref="S250" si="542">IF(ISNUMBER(S251),AVERAGE(S251:S254), "")</f>
        <v>2.25</v>
      </c>
      <c r="T250" s="40">
        <f t="shared" ref="T250" si="543">IF(ISNUMBER(T251),AVERAGE(T251:T254), "")</f>
        <v>3</v>
      </c>
      <c r="U250" s="40">
        <f t="shared" ref="U250" si="544">IF(ISNUMBER(U251),AVERAGE(U251:U254), "")</f>
        <v>2.25</v>
      </c>
      <c r="V250" s="40">
        <f t="shared" ref="V250" si="545">IF(ISNUMBER(V251),AVERAGE(V251:V254), "")</f>
        <v>1.25</v>
      </c>
      <c r="W250" s="40">
        <f t="shared" ref="W250" si="546">IF(ISNUMBER(W251),AVERAGE(W251:W254), "")</f>
        <v>1.75</v>
      </c>
      <c r="X250" s="40">
        <f t="shared" ref="X250" si="547">IF(ISNUMBER(X251),AVERAGE(X251:X254), "")</f>
        <v>4.25</v>
      </c>
      <c r="Y250" s="40">
        <f t="shared" ref="Y250" si="548">IF(ISNUMBER(Y251),AVERAGE(Y251:Y254), "")</f>
        <v>3.75</v>
      </c>
      <c r="Z250" s="40">
        <f t="shared" ref="Z250" si="549">IF(ISNUMBER(Z251),AVERAGE(Z251:Z254), "")</f>
        <v>3.5</v>
      </c>
      <c r="AA250" s="40">
        <f t="shared" ref="AA250" si="550">IF(ISNUMBER(AA251),AVERAGE(AA251:AA254), "")</f>
        <v>4</v>
      </c>
      <c r="AB250" s="40">
        <f t="shared" ref="AB250" si="551">IF(ISNUMBER(AB251),AVERAGE(AB251:AB254), "")</f>
        <v>3</v>
      </c>
      <c r="AC250" s="40">
        <f t="shared" ref="AC250" si="552">IF(ISNUMBER(AC251),AVERAGE(AC251:AC254), "")</f>
        <v>2.75</v>
      </c>
      <c r="AD250" s="40">
        <f t="shared" ref="AD250" si="553">IF(ISNUMBER(AD251),AVERAGE(AD251:AD254), "")</f>
        <v>4.25</v>
      </c>
      <c r="AE250" s="40">
        <f t="shared" ref="AE250" si="554">IF(ISNUMBER(AE251),AVERAGE(AE251:AE254), "")</f>
        <v>2.5</v>
      </c>
      <c r="AF250" s="40">
        <f t="shared" ref="AF250" si="555">IF(ISNUMBER(AF251),AVERAGE(AF251:AF254), "")</f>
        <v>3</v>
      </c>
      <c r="AG250" s="40">
        <f t="shared" ref="AG250" si="556">IF(ISNUMBER(AG251),AVERAGE(AG251:AG254), "")</f>
        <v>2.75</v>
      </c>
      <c r="AH250" s="40">
        <f t="shared" ref="AH250" si="557">IF(ISNUMBER(AH251),AVERAGE(AH251:AH254), "")</f>
        <v>2.5</v>
      </c>
      <c r="AI250" s="40">
        <f t="shared" ref="AI250" si="558">IF(ISNUMBER(AI251),AVERAGE(AI251:AI254), "")</f>
        <v>3.5</v>
      </c>
      <c r="AJ250" s="40">
        <f t="shared" ref="AJ250" si="559">IF(ISNUMBER(AJ251),AVERAGE(AJ251:AJ254), "")</f>
        <v>3.5</v>
      </c>
      <c r="AK250" s="40"/>
      <c r="AL250" s="40">
        <f t="shared" ref="AL250" si="560">IF(ISNUMBER(AL251),AVERAGE(AL251:AL254), "")</f>
        <v>4</v>
      </c>
      <c r="AM250" s="40">
        <f t="shared" ref="AM250:BM250" si="561">IF(ISNUMBER(AM251),AVERAGE(AM251:AM254), "")</f>
        <v>2.25</v>
      </c>
      <c r="AN250" s="40">
        <f t="shared" si="561"/>
        <v>3.5</v>
      </c>
      <c r="AO250" s="40">
        <f t="shared" si="561"/>
        <v>2.25</v>
      </c>
      <c r="AP250" s="40">
        <f t="shared" si="561"/>
        <v>2.75</v>
      </c>
      <c r="AQ250" s="40">
        <f t="shared" si="561"/>
        <v>2.5</v>
      </c>
      <c r="AR250" s="40">
        <f t="shared" si="561"/>
        <v>2.5</v>
      </c>
      <c r="AS250" s="40">
        <f t="shared" si="561"/>
        <v>4.25</v>
      </c>
      <c r="AT250" s="40">
        <f t="shared" si="561"/>
        <v>2.5</v>
      </c>
      <c r="AU250" s="40">
        <f t="shared" si="561"/>
        <v>3.25</v>
      </c>
      <c r="AV250" s="40">
        <f t="shared" si="561"/>
        <v>3.5</v>
      </c>
      <c r="AW250" s="40">
        <f t="shared" si="561"/>
        <v>3</v>
      </c>
      <c r="AX250" s="40">
        <f t="shared" si="561"/>
        <v>1.5</v>
      </c>
      <c r="AY250" s="40">
        <f t="shared" si="561"/>
        <v>2.75</v>
      </c>
      <c r="AZ250" s="40">
        <f t="shared" si="561"/>
        <v>3.5</v>
      </c>
      <c r="BA250" s="40">
        <f t="shared" si="561"/>
        <v>3</v>
      </c>
      <c r="BB250" s="40">
        <f t="shared" si="561"/>
        <v>3.5</v>
      </c>
      <c r="BC250" s="40">
        <f t="shared" si="561"/>
        <v>3</v>
      </c>
      <c r="BD250" s="40">
        <f t="shared" si="561"/>
        <v>3.75</v>
      </c>
      <c r="BE250" s="40">
        <f t="shared" si="561"/>
        <v>1.75</v>
      </c>
      <c r="BF250" s="40">
        <f t="shared" si="561"/>
        <v>2.5</v>
      </c>
      <c r="BG250" s="40">
        <f t="shared" si="561"/>
        <v>2.5</v>
      </c>
      <c r="BH250" s="40">
        <f t="shared" si="561"/>
        <v>1.5</v>
      </c>
      <c r="BI250" s="40">
        <f t="shared" si="561"/>
        <v>2</v>
      </c>
      <c r="BJ250" s="40">
        <f t="shared" si="561"/>
        <v>2</v>
      </c>
      <c r="BK250" s="40">
        <f t="shared" si="561"/>
        <v>2.5</v>
      </c>
      <c r="BL250" s="40">
        <f t="shared" si="561"/>
        <v>3</v>
      </c>
      <c r="BM250" s="40">
        <f t="shared" si="561"/>
        <v>3.25</v>
      </c>
      <c r="BN250" s="40"/>
      <c r="BO250" s="40"/>
      <c r="BP250" s="40"/>
      <c r="BQ250" s="40"/>
      <c r="BR250" s="40"/>
      <c r="BS250" s="40"/>
      <c r="BT250" s="40"/>
      <c r="BU250" s="40"/>
      <c r="BV250" s="40"/>
      <c r="BW250" s="40"/>
      <c r="BX250" s="40"/>
      <c r="BY250" s="40"/>
      <c r="BZ250" s="40"/>
      <c r="CA250" s="40"/>
      <c r="CB250" s="40"/>
      <c r="CC250" s="40"/>
      <c r="CD250" s="40" t="str">
        <f t="shared" ref="CD250" si="562">IF(ISNUMBER(CD251),AVERAGE(CD251:CD254), "")</f>
        <v/>
      </c>
      <c r="CE250" s="40">
        <f t="shared" si="441"/>
        <v>2.8590909090909089</v>
      </c>
      <c r="CF250" s="40">
        <f t="shared" si="532"/>
        <v>0.74343365722410182</v>
      </c>
    </row>
    <row r="251" spans="2:84" ht="42" x14ac:dyDescent="0.15">
      <c r="B251" s="84" t="s">
        <v>553</v>
      </c>
      <c r="C251" s="86" t="s">
        <v>224</v>
      </c>
      <c r="D251" s="2">
        <v>5</v>
      </c>
      <c r="E251" s="15" t="s">
        <v>1032</v>
      </c>
      <c r="F251" s="95">
        <f>IF($C251 = "neg", (($D251+1) - VLOOKUP($B251,'Results-formatted 060121'!$A:$AJ,(F$3+2),FALSE)), IF($C251 = "pos-neg", (3+VLOOKUP($B251,'Results-formatted 060121'!$A:$AJ,(F$3+2),FALSE)), VLOOKUP($B251,'Results-formatted 060121'!$A:$AJ,(F$3+2),FALSE)))</f>
        <v>3</v>
      </c>
      <c r="G251" s="95">
        <f>IF($C251 = "neg", (($D251+1) - VLOOKUP($B251,'Results-formatted 060121'!$A:$AJ,(G$3+2),FALSE)), IF($C251 = "pos-neg", (3+VLOOKUP($B251,'Results-formatted 060121'!$A:$AJ,(G$3+2),FALSE)), VLOOKUP($B251,'Results-formatted 060121'!$A:$AJ,(G$3+2),FALSE)))</f>
        <v>5</v>
      </c>
      <c r="H251" s="95">
        <f>IF($C251 = "neg", (($D251+1) - VLOOKUP($B251,'Results-formatted 060121'!$A:$AJ,(H$3+2),FALSE)), IF($C251 = "pos-neg", (3+VLOOKUP($B251,'Results-formatted 060121'!$A:$AJ,(H$3+2),FALSE)), VLOOKUP($B251,'Results-formatted 060121'!$A:$AJ,(H$3+2),FALSE)))</f>
        <v>4</v>
      </c>
      <c r="I251" s="95">
        <f>IF($C251 = "neg", (($D251+1) - VLOOKUP($B251,'Results-formatted 060121'!$A:$AJ,(I$3+2),FALSE)), IF($C251 = "pos-neg", (3+VLOOKUP($B251,'Results-formatted 060121'!$A:$AJ,(I$3+2),FALSE)), VLOOKUP($B251,'Results-formatted 060121'!$A:$AJ,(I$3+2),FALSE)))</f>
        <v>2</v>
      </c>
      <c r="J251" s="95">
        <f>IF($C251 = "neg", (($D251+1) - VLOOKUP($B251,'Results-formatted 060121'!$A:$AJ,(J$3+2),FALSE)), IF($C251 = "pos-neg", (3+VLOOKUP($B251,'Results-formatted 060121'!$A:$AJ,(J$3+2),FALSE)), VLOOKUP($B251,'Results-formatted 060121'!$A:$AJ,(J$3+2),FALSE)))</f>
        <v>3</v>
      </c>
      <c r="K251" s="95">
        <f>IF($C251 = "neg", (($D251+1) - VLOOKUP($B251,'Results-formatted 060121'!$A:$AJ,(K$3+2),FALSE)), IF($C251 = "pos-neg", (3+VLOOKUP($B251,'Results-formatted 060121'!$A:$AJ,(K$3+2),FALSE)), VLOOKUP($B251,'Results-formatted 060121'!$A:$AJ,(K$3+2),FALSE)))</f>
        <v>4</v>
      </c>
      <c r="L251" s="95">
        <f>IF($C251 = "neg", (($D251+1) - VLOOKUP($B251,'Results-formatted 060121'!$A:$AJ,(L$3+2),FALSE)), IF($C251 = "pos-neg", (3+VLOOKUP($B251,'Results-formatted 060121'!$A:$AJ,(L$3+2),FALSE)), VLOOKUP($B251,'Results-formatted 060121'!$A:$AJ,(L$3+2),FALSE)))</f>
        <v>1</v>
      </c>
      <c r="M251" s="95">
        <f>IF($C251 = "neg", (($D251+1) - VLOOKUP($B251,'Results-formatted 060121'!$A:$AJ,(M$3+2),FALSE)), IF($C251 = "pos-neg", (3+VLOOKUP($B251,'Results-formatted 060121'!$A:$AJ,(M$3+2),FALSE)), VLOOKUP($B251,'Results-formatted 060121'!$A:$AJ,(M$3+2),FALSE)))</f>
        <v>1</v>
      </c>
      <c r="N251" s="95">
        <f>IF($C251 = "neg", (($D251+1) - VLOOKUP($B251,'Results-formatted 060121'!$A:$AJ,(N$3+2),FALSE)), IF($C251 = "pos-neg", (3+VLOOKUP($B251,'Results-formatted 060121'!$A:$AJ,(N$3+2),FALSE)), VLOOKUP($B251,'Results-formatted 060121'!$A:$AJ,(N$3+2),FALSE)))</f>
        <v>5</v>
      </c>
      <c r="O251" s="95">
        <f>IF($C251 = "neg", (($D251+1) - VLOOKUP($B251,'Results-formatted 060121'!$A:$AJ,(O$3+2),FALSE)), IF($C251 = "pos-neg", (3+VLOOKUP($B251,'Results-formatted 060121'!$A:$AJ,(O$3+2),FALSE)), VLOOKUP($B251,'Results-formatted 060121'!$A:$AJ,(O$3+2),FALSE)))</f>
        <v>1</v>
      </c>
      <c r="P251" s="95">
        <f>IF($C251 = "neg", (($D251+1) - VLOOKUP($B251,'Results-formatted 060121'!$A:$AJ,(P$3+2),FALSE)), IF($C251 = "pos-neg", (3+VLOOKUP($B251,'Results-formatted 060121'!$A:$AJ,(P$3+2),FALSE)), VLOOKUP($B251,'Results-formatted 060121'!$A:$AJ,(P$3+2),FALSE)))</f>
        <v>3</v>
      </c>
      <c r="Q251" s="95">
        <f>IF($C251 = "neg", (($D251+1) - VLOOKUP($B251,'Results-formatted 060121'!$A:$AJ,(Q$3+2),FALSE)), IF($C251 = "pos-neg", (3+VLOOKUP($B251,'Results-formatted 060121'!$A:$AJ,(Q$3+2),FALSE)), VLOOKUP($B251,'Results-formatted 060121'!$A:$AJ,(Q$3+2),FALSE)))</f>
        <v>2</v>
      </c>
      <c r="R251" s="95">
        <f>IF($C251 = "neg", (($D251+1) - VLOOKUP($B251,'Results-formatted 060121'!$A:$AJ,(R$3+2),FALSE)), IF($C251 = "pos-neg", (3+VLOOKUP($B251,'Results-formatted 060121'!$A:$AJ,(R$3+2),FALSE)), VLOOKUP($B251,'Results-formatted 060121'!$A:$AJ,(R$3+2),FALSE)))</f>
        <v>3</v>
      </c>
      <c r="S251" s="95">
        <f>IF($C251 = "neg", (($D251+1) - VLOOKUP($B251,'Results-formatted 060121'!$A:$AJ,(S$3+2),FALSE)), IF($C251 = "pos-neg", (3+VLOOKUP($B251,'Results-formatted 060121'!$A:$AJ,(S$3+2),FALSE)), VLOOKUP($B251,'Results-formatted 060121'!$A:$AJ,(S$3+2),FALSE)))</f>
        <v>1</v>
      </c>
      <c r="T251" s="95">
        <f>IF($C251 = "neg", (($D251+1) - VLOOKUP($B251,'Results-formatted 060121'!$A:$AJ,(T$3+2),FALSE)), IF($C251 = "pos-neg", (3+VLOOKUP($B251,'Results-formatted 060121'!$A:$AJ,(T$3+2),FALSE)), VLOOKUP($B251,'Results-formatted 060121'!$A:$AJ,(T$3+2),FALSE)))</f>
        <v>1</v>
      </c>
      <c r="U251" s="95">
        <f>IF($C251 = "neg", (($D251+1) - VLOOKUP($B251,'Results-formatted 060121'!$A:$AJ,(U$3+2),FALSE)), IF($C251 = "pos-neg", (3+VLOOKUP($B251,'Results-formatted 060121'!$A:$AJ,(U$3+2),FALSE)), VLOOKUP($B251,'Results-formatted 060121'!$A:$AJ,(U$3+2),FALSE)))</f>
        <v>2</v>
      </c>
      <c r="V251" s="95">
        <f>IF($C251 = "neg", (($D251+1) - VLOOKUP($B251,'Results-formatted 060121'!$A:$AJ,(V$3+2),FALSE)), IF($C251 = "pos-neg", (3+VLOOKUP($B251,'Results-formatted 060121'!$A:$AJ,(V$3+2),FALSE)), VLOOKUP($B251,'Results-formatted 060121'!$A:$AJ,(V$3+2),FALSE)))</f>
        <v>1</v>
      </c>
      <c r="W251" s="95">
        <f>IF($C251 = "neg", (($D251+1) - VLOOKUP($B251,'Results-formatted 060121'!$A:$AJ,(W$3+2),FALSE)), IF($C251 = "pos-neg", (3+VLOOKUP($B251,'Results-formatted 060121'!$A:$AJ,(W$3+2),FALSE)), VLOOKUP($B251,'Results-formatted 060121'!$A:$AJ,(W$3+2),FALSE)))</f>
        <v>1</v>
      </c>
      <c r="X251" s="95">
        <f>IF($C251 = "neg", (($D251+1) - VLOOKUP($B251,'Results-formatted 060121'!$A:$AJ,(X$3+2),FALSE)), IF($C251 = "pos-neg", (3+VLOOKUP($B251,'Results-formatted 060121'!$A:$AJ,(X$3+2),FALSE)), VLOOKUP($B251,'Results-formatted 060121'!$A:$AJ,(X$3+2),FALSE)))</f>
        <v>5</v>
      </c>
      <c r="Y251" s="95">
        <f>IF($C251 = "neg", (($D251+1) - VLOOKUP($B251,'Results-formatted 060121'!$A:$AJ,(Y$3+2),FALSE)), IF($C251 = "pos-neg", (3+VLOOKUP($B251,'Results-formatted 060121'!$A:$AJ,(Y$3+2),FALSE)), VLOOKUP($B251,'Results-formatted 060121'!$A:$AJ,(Y$3+2),FALSE)))</f>
        <v>4</v>
      </c>
      <c r="Z251" s="95">
        <f>IF($C251 = "neg", (($D251+1) - VLOOKUP($B251,'Results-formatted 060121'!$A:$AJ,(Z$3+2),FALSE)), IF($C251 = "pos-neg", (3+VLOOKUP($B251,'Results-formatted 060121'!$A:$AJ,(Z$3+2),FALSE)), VLOOKUP($B251,'Results-formatted 060121'!$A:$AJ,(Z$3+2),FALSE)))</f>
        <v>3</v>
      </c>
      <c r="AA251" s="95">
        <f>IF($C251 = "neg", (($D251+1) - VLOOKUP($B251,'Results-formatted 060121'!$A:$AJ,(AA$3+2),FALSE)), IF($C251 = "pos-neg", (3+VLOOKUP($B251,'Results-formatted 060121'!$A:$AJ,(AA$3+2),FALSE)), VLOOKUP($B251,'Results-formatted 060121'!$A:$AJ,(AA$3+2),FALSE)))</f>
        <v>1</v>
      </c>
      <c r="AB251" s="95">
        <f>IF($C251 = "neg", (($D251+1) - VLOOKUP($B251,'Results-formatted 060121'!$A:$AJ,(AB$3+2),FALSE)), IF($C251 = "pos-neg", (3+VLOOKUP($B251,'Results-formatted 060121'!$A:$AJ,(AB$3+2),FALSE)), VLOOKUP($B251,'Results-formatted 060121'!$A:$AJ,(AB$3+2),FALSE)))</f>
        <v>2</v>
      </c>
      <c r="AC251" s="95">
        <f>IF($C251 = "neg", (($D251+1) - VLOOKUP($B251,'Results-formatted 060121'!$A:$AJ,(AC$3+2),FALSE)), IF($C251 = "pos-neg", (3+VLOOKUP($B251,'Results-formatted 060121'!$A:$AJ,(AC$3+2),FALSE)), VLOOKUP($B251,'Results-formatted 060121'!$A:$AJ,(AC$3+2),FALSE)))</f>
        <v>4</v>
      </c>
      <c r="AD251" s="95">
        <f>IF($C251 = "neg", (($D251+1) - VLOOKUP($B251,'Results-formatted 060121'!$A:$AJ,(AD$3+2),FALSE)), IF($C251 = "pos-neg", (3+VLOOKUP($B251,'Results-formatted 060121'!$A:$AJ,(AD$3+2),FALSE)), VLOOKUP($B251,'Results-formatted 060121'!$A:$AJ,(AD$3+2),FALSE)))</f>
        <v>4</v>
      </c>
      <c r="AE251" s="95">
        <f>IF($C251 = "neg", (($D251+1) - VLOOKUP($B251,'Results-formatted 060121'!$A:$AJ,(AE$3+2),FALSE)), IF($C251 = "pos-neg", (3+VLOOKUP($B251,'Results-formatted 060121'!$A:$AJ,(AE$3+2),FALSE)), VLOOKUP($B251,'Results-formatted 060121'!$A:$AJ,(AE$3+2),FALSE)))</f>
        <v>1</v>
      </c>
      <c r="AF251" s="95">
        <f>IF($C251 = "neg", (($D251+1) - VLOOKUP($B251,'Results-formatted 060121'!$A:$AJ,(AF$3+2),FALSE)), IF($C251 = "pos-neg", (3+VLOOKUP($B251,'Results-formatted 060121'!$A:$AJ,(AF$3+2),FALSE)), VLOOKUP($B251,'Results-formatted 060121'!$A:$AJ,(AF$3+2),FALSE)))</f>
        <v>2</v>
      </c>
      <c r="AG251" s="95">
        <f>IF($C251 = "neg", (($D251+1) - VLOOKUP($B251,'Results-formatted 060121'!$A:$AJ,(AG$3+2),FALSE)), IF($C251 = "pos-neg", (3+VLOOKUP($B251,'Results-formatted 060121'!$A:$AJ,(AG$3+2),FALSE)), VLOOKUP($B251,'Results-formatted 060121'!$A:$AJ,(AG$3+2),FALSE)))</f>
        <v>1</v>
      </c>
      <c r="AH251" s="95">
        <f>IF($C251 = "neg", (($D251+1) - VLOOKUP($B251,'Results-formatted 060121'!$A:$AJ,(AH$3+2),FALSE)), IF($C251 = "pos-neg", (3+VLOOKUP($B251,'Results-formatted 060121'!$A:$AJ,(AH$3+2),FALSE)), VLOOKUP($B251,'Results-formatted 060121'!$A:$AJ,(AH$3+2),FALSE)))</f>
        <v>1</v>
      </c>
      <c r="AI251" s="95">
        <f>IF($C251 = "neg", (($D251+1) - VLOOKUP($B251,'Results-formatted 060121'!$A:$AJ,(AI$3+2),FALSE)), IF($C251 = "pos-neg", (3+VLOOKUP($B251,'Results-formatted 060121'!$A:$AJ,(AI$3+2),FALSE)), VLOOKUP($B251,'Results-formatted 060121'!$A:$AJ,(AI$3+2),FALSE)))</f>
        <v>3</v>
      </c>
      <c r="AJ251" s="95">
        <f>IF($C251 = "neg", (($D251+1) - VLOOKUP($B251,'Results-formatted 060121'!$A:$AJ,(AJ$3+2),FALSE)), IF($C251 = "pos-neg", (3+VLOOKUP($B251,'Results-formatted 060121'!$A:$AJ,(AJ$3+2),FALSE)), VLOOKUP($B251,'Results-formatted 060121'!$A:$AJ,(AJ$3+2),FALSE)))</f>
        <v>3</v>
      </c>
      <c r="AK251" s="95">
        <f>IF($C251 = "neg", (($D251+1) - VLOOKUP($B251,'Results-formatted 060121'!$A:$AJ,(AK$3+2),FALSE)), IF($C251 = "pos-neg", (3+VLOOKUP($B251,'Results-formatted 060121'!$A:$AJ,(AK$3+2),FALSE)), VLOOKUP($B251,'Results-formatted 060121'!$A:$AJ,(AK$3+2),FALSE)))</f>
        <v>4</v>
      </c>
      <c r="AL251" s="95">
        <f>IF($C251 = "neg", (($D251+1) - VLOOKUP($B251,'Results-formatted 060121'!$A:$AJ,(AL$3+2),FALSE)), IF($C251 = "pos-neg", (3+VLOOKUP($B251,'Results-formatted 060121'!$A:$AJ,(AL$3+2),FALSE)), VLOOKUP($B251,'Results-formatted 060121'!$A:$AJ,(AL$3+2),FALSE)))</f>
        <v>4</v>
      </c>
      <c r="AM251" s="95">
        <f>IF($C251 = "neg", (($D251+1) - VLOOKUP($B251,'Results-formatted 060121'!$A:AJ,(AM$3+2),FALSE)), IF($C251 = "pos-neg", (3+VLOOKUP($B251,'Results-formatted 060121'!$A:AJ,(AM$3+2),FALSE)), VLOOKUP($B251,'Results-formatted 060121'!$A:AJ,(AM$3+2),FALSE)))</f>
        <v>1</v>
      </c>
      <c r="AN251" s="95">
        <f>IF($C251 = "neg", (($D251+1) - VLOOKUP($B251,'Results-formatted 060121'!$A:AK,(AN$3+2),FALSE)), IF($C251 = "pos-neg", (3+VLOOKUP($B251,'Results-formatted 060121'!$A:AK,(AN$3+2),FALSE)), VLOOKUP($B251,'Results-formatted 060121'!$A:AK,(AN$3+2),FALSE)))</f>
        <v>4</v>
      </c>
      <c r="AO251" s="95">
        <f>IF($C251 = "neg", (($D251+1) - VLOOKUP($B251,'Results-formatted 060121'!$A:AL,(AO$3+2),FALSE)), IF($C251 = "pos-neg", (3+VLOOKUP($B251,'Results-formatted 060121'!$A:AL,(AO$3+2),FALSE)), VLOOKUP($B251,'Results-formatted 060121'!$A:AL,(AO$3+2),FALSE)))</f>
        <v>3</v>
      </c>
      <c r="AP251" s="95">
        <f>IF($C251 = "neg", (($D251+1) - VLOOKUP($B251,'Results-formatted 060121'!$A:AM,(AP$3+2),FALSE)), IF($C251 = "pos-neg", (3+VLOOKUP($B251,'Results-formatted 060121'!$A:AM,(AP$3+2),FALSE)), VLOOKUP($B251,'Results-formatted 060121'!$A:AM,(AP$3+2),FALSE)))</f>
        <v>2</v>
      </c>
      <c r="AQ251" s="95">
        <f>IF($C251 = "neg", (($D251+1) - VLOOKUP($B251,'Results-formatted 060121'!$A:AN,(AQ$3+2),FALSE)), IF($C251 = "pos-neg", (3+VLOOKUP($B251,'Results-formatted 060121'!$A:AN,(AQ$3+2),FALSE)), VLOOKUP($B251,'Results-formatted 060121'!$A:AN,(AQ$3+2),FALSE)))</f>
        <v>2</v>
      </c>
      <c r="AR251" s="95">
        <f>IF($C251 = "neg", (($D251+1) - VLOOKUP($B251,'Results-formatted 060121'!$A:AO,(AR$3+2),FALSE)), IF($C251 = "pos-neg", (3+VLOOKUP($B251,'Results-formatted 060121'!$A:AO,(AR$3+2),FALSE)), VLOOKUP($B251,'Results-formatted 060121'!$A:AO,(AR$3+2),FALSE)))</f>
        <v>5</v>
      </c>
      <c r="AS251" s="95">
        <f>IF($C251 = "neg", (($D251+1) - VLOOKUP($B251,'Results-formatted 060121'!$A:AP,(AS$3+2),FALSE)), IF($C251 = "pos-neg", (3+VLOOKUP($B251,'Results-formatted 060121'!$A:AP,(AS$3+2),FALSE)), VLOOKUP($B251,'Results-formatted 060121'!$A:AP,(AS$3+2),FALSE)))</f>
        <v>4</v>
      </c>
      <c r="AT251" s="95">
        <f>IF($C251 = "neg", (($D251+1) - VLOOKUP($B251,'Results-formatted 060121'!$A:AQ,(AT$3+2),FALSE)), IF($C251 = "pos-neg", (3+VLOOKUP($B251,'Results-formatted 060121'!$A:AQ,(AT$3+2),FALSE)), VLOOKUP($B251,'Results-formatted 060121'!$A:AQ,(AT$3+2),FALSE)))</f>
        <v>1</v>
      </c>
      <c r="AU251" s="95">
        <f>IF($C251 = "neg", (($D251+1) - VLOOKUP($B251,'Results-formatted 060121'!$A:AR,(AU$3+2),FALSE)), IF($C251 = "pos-neg", (3+VLOOKUP($B251,'Results-formatted 060121'!$A:AR,(AU$3+2),FALSE)), VLOOKUP($B251,'Results-formatted 060121'!$A:AR,(AU$3+2),FALSE)))</f>
        <v>2</v>
      </c>
      <c r="AV251" s="95">
        <f>IF($C251 = "neg", (($D251+1) - VLOOKUP($B251,'Results-formatted 060121'!$A:AS,(AV$3+2),FALSE)), IF($C251 = "pos-neg", (3+VLOOKUP($B251,'Results-formatted 060121'!$A:AS,(AV$3+2),FALSE)), VLOOKUP($B251,'Results-formatted 060121'!$A:AS,(AV$3+2),FALSE)))</f>
        <v>1</v>
      </c>
      <c r="AW251" s="95">
        <f>IF($C251 = "neg", (($D251+1) - VLOOKUP($B251,'Results-formatted 060121'!$A:AT,(AW$3+2),FALSE)), IF($C251 = "pos-neg", (3+VLOOKUP($B251,'Results-formatted 060121'!$A:AT,(AW$3+2),FALSE)), VLOOKUP($B251,'Results-formatted 060121'!$A:AT,(AW$3+2),FALSE)))</f>
        <v>1</v>
      </c>
      <c r="AX251" s="95">
        <f>IF($C251 = "neg", (($D251+1) - VLOOKUP($B251,'Results-formatted 060121'!$A:AU,(AX$3+2),FALSE)), IF($C251 = "pos-neg", (3+VLOOKUP($B251,'Results-formatted 060121'!$A:AU,(AX$3+2),FALSE)), VLOOKUP($B251,'Results-formatted 060121'!$A:AU,(AX$3+2),FALSE)))</f>
        <v>1</v>
      </c>
      <c r="AY251" s="95">
        <f>IF($C251 = "neg", (($D251+1) - VLOOKUP($B251,'Results-formatted 060121'!$A:AV,(AY$3+2),FALSE)), IF($C251 = "pos-neg", (3+VLOOKUP($B251,'Results-formatted 060121'!$A:AV,(AY$3+2),FALSE)), VLOOKUP($B251,'Results-formatted 060121'!$A:AV,(AY$3+2),FALSE)))</f>
        <v>1</v>
      </c>
      <c r="AZ251" s="95">
        <f>IF($C251 = "neg", (($D251+1) - VLOOKUP($B251,'Results-formatted 060121'!$A:AW,(AZ$3+2),FALSE)), IF($C251 = "pos-neg", (3+VLOOKUP($B251,'Results-formatted 060121'!$A:AW,(AZ$3+2),FALSE)), VLOOKUP($B251,'Results-formatted 060121'!$A:AW,(AZ$3+2),FALSE)))</f>
        <v>2</v>
      </c>
      <c r="BA251" s="95">
        <f>IF($C251 = "neg", (($D251+1) - VLOOKUP($B251,'Results-formatted 060121'!$A:AX,(BA$3+2),FALSE)), IF($C251 = "pos-neg", (3+VLOOKUP($B251,'Results-formatted 060121'!$A:AX,(BA$3+2),FALSE)), VLOOKUP($B251,'Results-formatted 060121'!$A:AX,(BA$3+2),FALSE)))</f>
        <v>3</v>
      </c>
      <c r="BB251" s="95">
        <f>IF($C251 = "neg", (($D251+1) - VLOOKUP($B251,'Results-formatted 060121'!$A:AY,(BB$3+2),FALSE)), IF($C251 = "pos-neg", (3+VLOOKUP($B251,'Results-formatted 060121'!$A:AY,(BB$3+2),FALSE)), VLOOKUP($B251,'Results-formatted 060121'!$A:AY,(BB$3+2),FALSE)))</f>
        <v>4</v>
      </c>
      <c r="BC251" s="95">
        <f>IF($C251 = "neg", (($D251+1) - VLOOKUP($B251,'Results-formatted 060121'!$A:AZ,(BC$3+2),FALSE)), IF($C251 = "pos-neg", (3+VLOOKUP($B251,'Results-formatted 060121'!$A:AZ,(BC$3+2),FALSE)), VLOOKUP($B251,'Results-formatted 060121'!$A:AZ,(BC$3+2),FALSE)))</f>
        <v>3</v>
      </c>
      <c r="BD251" s="95">
        <f>IF($C251 = "neg", (($D251+1) - VLOOKUP($B251,'Results-formatted 060121'!$A:BA,(BD$3+2),FALSE)), IF($C251 = "pos-neg", (3+VLOOKUP($B251,'Results-formatted 060121'!$A:BA,(BD$3+2),FALSE)), VLOOKUP($B251,'Results-formatted 060121'!$A:BA,(BD$3+2),FALSE)))</f>
        <v>3</v>
      </c>
      <c r="BE251" s="95">
        <f>IF($C251 = "neg", (($D251+1) - VLOOKUP($B251,'Results-formatted 060121'!$A:BB,(BE$3+2),FALSE)), IF($C251 = "pos-neg", (3+VLOOKUP($B251,'Results-formatted 060121'!$A:BB,(BE$3+2),FALSE)), VLOOKUP($B251,'Results-formatted 060121'!$A:BB,(BE$3+2),FALSE)))</f>
        <v>1</v>
      </c>
      <c r="BF251" s="95">
        <f>IF($C251 = "neg", (($D251+1) - VLOOKUP($B251,'Results-formatted 060121'!$A:BC,(BF$3+2),FALSE)), IF($C251 = "pos-neg", (3+VLOOKUP($B251,'Results-formatted 060121'!$A:BC,(BF$3+2),FALSE)), VLOOKUP($B251,'Results-formatted 060121'!$A:BC,(BF$3+2),FALSE)))</f>
        <v>1</v>
      </c>
      <c r="BG251" s="95">
        <f>IF($C251 = "neg", (($D251+1) - VLOOKUP($B251,'Results-formatted 060121'!$A:BD,(BG$3+2),FALSE)), IF($C251 = "pos-neg", (3+VLOOKUP($B251,'Results-formatted 060121'!$A:BD,(BG$3+2),FALSE)), VLOOKUP($B251,'Results-formatted 060121'!$A:BD,(BG$3+2),FALSE)))</f>
        <v>1</v>
      </c>
      <c r="BH251" s="95">
        <f>IF($C251 = "neg", (($D251+1) - VLOOKUP($B251,'Results-formatted 060121'!$A:BE,(BH$3+2),FALSE)), IF($C251 = "pos-neg", (3+VLOOKUP($B251,'Results-formatted 060121'!$A:BE,(BH$3+2),FALSE)), VLOOKUP($B251,'Results-formatted 060121'!$A:BE,(BH$3+2),FALSE)))</f>
        <v>1</v>
      </c>
      <c r="BI251" s="95">
        <f>IF($C251 = "neg", (($D251+1) - VLOOKUP($B251,'Results-formatted 060121'!$A:BF,(BI$3+2),FALSE)), IF($C251 = "pos-neg", (3+VLOOKUP($B251,'Results-formatted 060121'!$A:BF,(BI$3+2),FALSE)), VLOOKUP($B251,'Results-formatted 060121'!$A:BF,(BI$3+2),FALSE)))</f>
        <v>1</v>
      </c>
      <c r="BJ251" s="95">
        <f>IF($C251 = "neg", (($D251+1) - VLOOKUP($B251,'Results-formatted 060121'!$A:BG,(BJ$3+2),FALSE)), IF($C251 = "pos-neg", (3+VLOOKUP($B251,'Results-formatted 060121'!$A:BG,(BJ$3+2),FALSE)), VLOOKUP($B251,'Results-formatted 060121'!$A:BG,(BJ$3+2),FALSE)))</f>
        <v>1</v>
      </c>
      <c r="BK251" s="95">
        <f>IF($C251 = "neg", (($D251+1) - VLOOKUP($B251,'Results-formatted 060121'!$A:BH,(BK$3+2),FALSE)), IF($C251 = "pos-neg", (3+VLOOKUP($B251,'Results-formatted 060121'!$A:BH,(BK$3+2),FALSE)), VLOOKUP($B251,'Results-formatted 060121'!$A:BH,(BK$3+2),FALSE)))</f>
        <v>2</v>
      </c>
      <c r="BL251" s="95">
        <f>IF($C251 = "neg", (($D251+1) - VLOOKUP($B251,'Results-formatted 060121'!$A:BI,(BL$3+2),FALSE)), IF($C251 = "pos-neg", (3+VLOOKUP($B251,'Results-formatted 060121'!$A:BI,(BL$3+2),FALSE)), VLOOKUP($B251,'Results-formatted 060121'!$A:BI,(BL$3+2),FALSE)))</f>
        <v>1</v>
      </c>
      <c r="BM251" s="95">
        <f>IF($C251 = "neg", (($D251+1) - VLOOKUP($B251,'Results-formatted 060121'!$A:BJ,(BM$3+2),FALSE)), IF($C251 = "pos-neg", (3+VLOOKUP($B251,'Results-formatted 060121'!$A:BJ,(BM$3+2),FALSE)), VLOOKUP($B251,'Results-formatted 060121'!$A:BJ,(BM$3+2),FALSE)))</f>
        <v>3</v>
      </c>
      <c r="BN251" s="95"/>
      <c r="BO251" s="95"/>
      <c r="BP251" s="95"/>
      <c r="BQ251" s="95"/>
      <c r="BR251" s="95"/>
      <c r="BS251" s="95"/>
      <c r="BT251" s="95"/>
      <c r="BU251" s="95"/>
      <c r="BV251" s="95"/>
      <c r="BW251" s="95"/>
      <c r="BX251" s="95"/>
      <c r="BY251" s="95"/>
      <c r="BZ251" s="95"/>
      <c r="CA251" s="95"/>
      <c r="CB251" s="95"/>
      <c r="CC251" s="95"/>
      <c r="CD251" s="99"/>
      <c r="CE251" s="25">
        <f t="shared" si="441"/>
        <v>2.3333333333333335</v>
      </c>
      <c r="CF251" s="25">
        <f t="shared" si="532"/>
        <v>1.3361552059784358</v>
      </c>
    </row>
    <row r="252" spans="2:84" ht="42" x14ac:dyDescent="0.15">
      <c r="B252" s="84" t="s">
        <v>554</v>
      </c>
      <c r="C252" s="86" t="s">
        <v>224</v>
      </c>
      <c r="D252" s="2">
        <v>5</v>
      </c>
      <c r="E252" s="15" t="s">
        <v>1033</v>
      </c>
      <c r="F252" s="95">
        <f>IF($C252 = "neg", (($D252+1) - VLOOKUP($B252,'Results-formatted 060121'!$A:$AJ,(F$3+2),FALSE)), IF($C252 = "pos-neg", (3+VLOOKUP($B252,'Results-formatted 060121'!$A:$AJ,(F$3+2),FALSE)), VLOOKUP($B252,'Results-formatted 060121'!$A:$AJ,(F$3+2),FALSE)))</f>
        <v>3</v>
      </c>
      <c r="G252" s="95">
        <f>IF($C252 = "neg", (($D252+1) - VLOOKUP($B252,'Results-formatted 060121'!$A:$AJ,(G$3+2),FALSE)), IF($C252 = "pos-neg", (3+VLOOKUP($B252,'Results-formatted 060121'!$A:$AJ,(G$3+2),FALSE)), VLOOKUP($B252,'Results-formatted 060121'!$A:$AJ,(G$3+2),FALSE)))</f>
        <v>5</v>
      </c>
      <c r="H252" s="95">
        <f>IF($C252 = "neg", (($D252+1) - VLOOKUP($B252,'Results-formatted 060121'!$A:$AJ,(H$3+2),FALSE)), IF($C252 = "pos-neg", (3+VLOOKUP($B252,'Results-formatted 060121'!$A:$AJ,(H$3+2),FALSE)), VLOOKUP($B252,'Results-formatted 060121'!$A:$AJ,(H$3+2),FALSE)))</f>
        <v>4</v>
      </c>
      <c r="I252" s="95">
        <f>IF($C252 = "neg", (($D252+1) - VLOOKUP($B252,'Results-formatted 060121'!$A:$AJ,(I$3+2),FALSE)), IF($C252 = "pos-neg", (3+VLOOKUP($B252,'Results-formatted 060121'!$A:$AJ,(I$3+2),FALSE)), VLOOKUP($B252,'Results-formatted 060121'!$A:$AJ,(I$3+2),FALSE)))</f>
        <v>1</v>
      </c>
      <c r="J252" s="95">
        <f>IF($C252 = "neg", (($D252+1) - VLOOKUP($B252,'Results-formatted 060121'!$A:$AJ,(J$3+2),FALSE)), IF($C252 = "pos-neg", (3+VLOOKUP($B252,'Results-formatted 060121'!$A:$AJ,(J$3+2),FALSE)), VLOOKUP($B252,'Results-formatted 060121'!$A:$AJ,(J$3+2),FALSE)))</f>
        <v>3</v>
      </c>
      <c r="K252" s="95">
        <f>IF($C252 = "neg", (($D252+1) - VLOOKUP($B252,'Results-formatted 060121'!$A:$AJ,(K$3+2),FALSE)), IF($C252 = "pos-neg", (3+VLOOKUP($B252,'Results-formatted 060121'!$A:$AJ,(K$3+2),FALSE)), VLOOKUP($B252,'Results-formatted 060121'!$A:$AJ,(K$3+2),FALSE)))</f>
        <v>3</v>
      </c>
      <c r="L252" s="95">
        <f>IF($C252 = "neg", (($D252+1) - VLOOKUP($B252,'Results-formatted 060121'!$A:$AJ,(L$3+2),FALSE)), IF($C252 = "pos-neg", (3+VLOOKUP($B252,'Results-formatted 060121'!$A:$AJ,(L$3+2),FALSE)), VLOOKUP($B252,'Results-formatted 060121'!$A:$AJ,(L$3+2),FALSE)))</f>
        <v>1</v>
      </c>
      <c r="M252" s="95">
        <f>IF($C252 = "neg", (($D252+1) - VLOOKUP($B252,'Results-formatted 060121'!$A:$AJ,(M$3+2),FALSE)), IF($C252 = "pos-neg", (3+VLOOKUP($B252,'Results-formatted 060121'!$A:$AJ,(M$3+2),FALSE)), VLOOKUP($B252,'Results-formatted 060121'!$A:$AJ,(M$3+2),FALSE)))</f>
        <v>3</v>
      </c>
      <c r="N252" s="95">
        <f>IF($C252 = "neg", (($D252+1) - VLOOKUP($B252,'Results-formatted 060121'!$A:$AJ,(N$3+2),FALSE)), IF($C252 = "pos-neg", (3+VLOOKUP($B252,'Results-formatted 060121'!$A:$AJ,(N$3+2),FALSE)), VLOOKUP($B252,'Results-formatted 060121'!$A:$AJ,(N$3+2),FALSE)))</f>
        <v>4</v>
      </c>
      <c r="O252" s="95">
        <f>IF($C252 = "neg", (($D252+1) - VLOOKUP($B252,'Results-formatted 060121'!$A:$AJ,(O$3+2),FALSE)), IF($C252 = "pos-neg", (3+VLOOKUP($B252,'Results-formatted 060121'!$A:$AJ,(O$3+2),FALSE)), VLOOKUP($B252,'Results-formatted 060121'!$A:$AJ,(O$3+2),FALSE)))</f>
        <v>5</v>
      </c>
      <c r="P252" s="95">
        <f>IF($C252 = "neg", (($D252+1) - VLOOKUP($B252,'Results-formatted 060121'!$A:$AJ,(P$3+2),FALSE)), IF($C252 = "pos-neg", (3+VLOOKUP($B252,'Results-formatted 060121'!$A:$AJ,(P$3+2),FALSE)), VLOOKUP($B252,'Results-formatted 060121'!$A:$AJ,(P$3+2),FALSE)))</f>
        <v>3</v>
      </c>
      <c r="Q252" s="95">
        <f>IF($C252 = "neg", (($D252+1) - VLOOKUP($B252,'Results-formatted 060121'!$A:$AJ,(Q$3+2),FALSE)), IF($C252 = "pos-neg", (3+VLOOKUP($B252,'Results-formatted 060121'!$A:$AJ,(Q$3+2),FALSE)), VLOOKUP($B252,'Results-formatted 060121'!$A:$AJ,(Q$3+2),FALSE)))</f>
        <v>2</v>
      </c>
      <c r="R252" s="95">
        <f>IF($C252 = "neg", (($D252+1) - VLOOKUP($B252,'Results-formatted 060121'!$A:$AJ,(R$3+2),FALSE)), IF($C252 = "pos-neg", (3+VLOOKUP($B252,'Results-formatted 060121'!$A:$AJ,(R$3+2),FALSE)), VLOOKUP($B252,'Results-formatted 060121'!$A:$AJ,(R$3+2),FALSE)))</f>
        <v>3</v>
      </c>
      <c r="S252" s="95">
        <f>IF($C252 = "neg", (($D252+1) - VLOOKUP($B252,'Results-formatted 060121'!$A:$AJ,(S$3+2),FALSE)), IF($C252 = "pos-neg", (3+VLOOKUP($B252,'Results-formatted 060121'!$A:$AJ,(S$3+2),FALSE)), VLOOKUP($B252,'Results-formatted 060121'!$A:$AJ,(S$3+2),FALSE)))</f>
        <v>3</v>
      </c>
      <c r="T252" s="95">
        <f>IF($C252 = "neg", (($D252+1) - VLOOKUP($B252,'Results-formatted 060121'!$A:$AJ,(T$3+2),FALSE)), IF($C252 = "pos-neg", (3+VLOOKUP($B252,'Results-formatted 060121'!$A:$AJ,(T$3+2),FALSE)), VLOOKUP($B252,'Results-formatted 060121'!$A:$AJ,(T$3+2),FALSE)))</f>
        <v>1</v>
      </c>
      <c r="U252" s="95">
        <f>IF($C252 = "neg", (($D252+1) - VLOOKUP($B252,'Results-formatted 060121'!$A:$AJ,(U$3+2),FALSE)), IF($C252 = "pos-neg", (3+VLOOKUP($B252,'Results-formatted 060121'!$A:$AJ,(U$3+2),FALSE)), VLOOKUP($B252,'Results-formatted 060121'!$A:$AJ,(U$3+2),FALSE)))</f>
        <v>3</v>
      </c>
      <c r="V252" s="95">
        <f>IF($C252 = "neg", (($D252+1) - VLOOKUP($B252,'Results-formatted 060121'!$A:$AJ,(V$3+2),FALSE)), IF($C252 = "pos-neg", (3+VLOOKUP($B252,'Results-formatted 060121'!$A:$AJ,(V$3+2),FALSE)), VLOOKUP($B252,'Results-formatted 060121'!$A:$AJ,(V$3+2),FALSE)))</f>
        <v>2</v>
      </c>
      <c r="W252" s="95">
        <f>IF($C252 = "neg", (($D252+1) - VLOOKUP($B252,'Results-formatted 060121'!$A:$AJ,(W$3+2),FALSE)), IF($C252 = "pos-neg", (3+VLOOKUP($B252,'Results-formatted 060121'!$A:$AJ,(W$3+2),FALSE)), VLOOKUP($B252,'Results-formatted 060121'!$A:$AJ,(W$3+2),FALSE)))</f>
        <v>2</v>
      </c>
      <c r="X252" s="95">
        <f>IF($C252 = "neg", (($D252+1) - VLOOKUP($B252,'Results-formatted 060121'!$A:$AJ,(X$3+2),FALSE)), IF($C252 = "pos-neg", (3+VLOOKUP($B252,'Results-formatted 060121'!$A:$AJ,(X$3+2),FALSE)), VLOOKUP($B252,'Results-formatted 060121'!$A:$AJ,(X$3+2),FALSE)))</f>
        <v>3</v>
      </c>
      <c r="Y252" s="95">
        <f>IF($C252 = "neg", (($D252+1) - VLOOKUP($B252,'Results-formatted 060121'!$A:$AJ,(Y$3+2),FALSE)), IF($C252 = "pos-neg", (3+VLOOKUP($B252,'Results-formatted 060121'!$A:$AJ,(Y$3+2),FALSE)), VLOOKUP($B252,'Results-formatted 060121'!$A:$AJ,(Y$3+2),FALSE)))</f>
        <v>4</v>
      </c>
      <c r="Z252" s="95">
        <f>IF($C252 = "neg", (($D252+1) - VLOOKUP($B252,'Results-formatted 060121'!$A:$AJ,(Z$3+2),FALSE)), IF($C252 = "pos-neg", (3+VLOOKUP($B252,'Results-formatted 060121'!$A:$AJ,(Z$3+2),FALSE)), VLOOKUP($B252,'Results-formatted 060121'!$A:$AJ,(Z$3+2),FALSE)))</f>
        <v>3</v>
      </c>
      <c r="AA252" s="95">
        <f>IF($C252 = "neg", (($D252+1) - VLOOKUP($B252,'Results-formatted 060121'!$A:$AJ,(AA$3+2),FALSE)), IF($C252 = "pos-neg", (3+VLOOKUP($B252,'Results-formatted 060121'!$A:$AJ,(AA$3+2),FALSE)), VLOOKUP($B252,'Results-formatted 060121'!$A:$AJ,(AA$3+2),FALSE)))</f>
        <v>5</v>
      </c>
      <c r="AB252" s="95">
        <f>IF($C252 = "neg", (($D252+1) - VLOOKUP($B252,'Results-formatted 060121'!$A:$AJ,(AB$3+2),FALSE)), IF($C252 = "pos-neg", (3+VLOOKUP($B252,'Results-formatted 060121'!$A:$AJ,(AB$3+2),FALSE)), VLOOKUP($B252,'Results-formatted 060121'!$A:$AJ,(AB$3+2),FALSE)))</f>
        <v>2</v>
      </c>
      <c r="AC252" s="95">
        <f>IF($C252 = "neg", (($D252+1) - VLOOKUP($B252,'Results-formatted 060121'!$A:$AJ,(AC$3+2),FALSE)), IF($C252 = "pos-neg", (3+VLOOKUP($B252,'Results-formatted 060121'!$A:$AJ,(AC$3+2),FALSE)), VLOOKUP($B252,'Results-formatted 060121'!$A:$AJ,(AC$3+2),FALSE)))</f>
        <v>2</v>
      </c>
      <c r="AD252" s="95">
        <f>IF($C252 = "neg", (($D252+1) - VLOOKUP($B252,'Results-formatted 060121'!$A:$AJ,(AD$3+2),FALSE)), IF($C252 = "pos-neg", (3+VLOOKUP($B252,'Results-formatted 060121'!$A:$AJ,(AD$3+2),FALSE)), VLOOKUP($B252,'Results-formatted 060121'!$A:$AJ,(AD$3+2),FALSE)))</f>
        <v>3</v>
      </c>
      <c r="AE252" s="95">
        <f>IF($C252 = "neg", (($D252+1) - VLOOKUP($B252,'Results-formatted 060121'!$A:$AJ,(AE$3+2),FALSE)), IF($C252 = "pos-neg", (3+VLOOKUP($B252,'Results-formatted 060121'!$A:$AJ,(AE$3+2),FALSE)), VLOOKUP($B252,'Results-formatted 060121'!$A:$AJ,(AE$3+2),FALSE)))</f>
        <v>2</v>
      </c>
      <c r="AF252" s="95">
        <f>IF($C252 = "neg", (($D252+1) - VLOOKUP($B252,'Results-formatted 060121'!$A:$AJ,(AF$3+2),FALSE)), IF($C252 = "pos-neg", (3+VLOOKUP($B252,'Results-formatted 060121'!$A:$AJ,(AF$3+2),FALSE)), VLOOKUP($B252,'Results-formatted 060121'!$A:$AJ,(AF$3+2),FALSE)))</f>
        <v>4</v>
      </c>
      <c r="AG252" s="95">
        <f>IF($C252 = "neg", (($D252+1) - VLOOKUP($B252,'Results-formatted 060121'!$A:$AJ,(AG$3+2),FALSE)), IF($C252 = "pos-neg", (3+VLOOKUP($B252,'Results-formatted 060121'!$A:$AJ,(AG$3+2),FALSE)), VLOOKUP($B252,'Results-formatted 060121'!$A:$AJ,(AG$3+2),FALSE)))</f>
        <v>3</v>
      </c>
      <c r="AH252" s="95">
        <f>IF($C252 = "neg", (($D252+1) - VLOOKUP($B252,'Results-formatted 060121'!$A:$AJ,(AH$3+2),FALSE)), IF($C252 = "pos-neg", (3+VLOOKUP($B252,'Results-formatted 060121'!$A:$AJ,(AH$3+2),FALSE)), VLOOKUP($B252,'Results-formatted 060121'!$A:$AJ,(AH$3+2),FALSE)))</f>
        <v>3</v>
      </c>
      <c r="AI252" s="95">
        <f>IF($C252 = "neg", (($D252+1) - VLOOKUP($B252,'Results-formatted 060121'!$A:$AJ,(AI$3+2),FALSE)), IF($C252 = "pos-neg", (3+VLOOKUP($B252,'Results-formatted 060121'!$A:$AJ,(AI$3+2),FALSE)), VLOOKUP($B252,'Results-formatted 060121'!$A:$AJ,(AI$3+2),FALSE)))</f>
        <v>4</v>
      </c>
      <c r="AJ252" s="95">
        <f>IF($C252 = "neg", (($D252+1) - VLOOKUP($B252,'Results-formatted 060121'!$A:$AJ,(AJ$3+2),FALSE)), IF($C252 = "pos-neg", (3+VLOOKUP($B252,'Results-formatted 060121'!$A:$AJ,(AJ$3+2),FALSE)), VLOOKUP($B252,'Results-formatted 060121'!$A:$AJ,(AJ$3+2),FALSE)))</f>
        <v>5</v>
      </c>
      <c r="AK252" s="95">
        <f>IF($C252 = "neg", (($D252+1) - VLOOKUP($B252,'Results-formatted 060121'!$A:$AJ,(AK$3+2),FALSE)), IF($C252 = "pos-neg", (3+VLOOKUP($B252,'Results-formatted 060121'!$A:$AJ,(AK$3+2),FALSE)), VLOOKUP($B252,'Results-formatted 060121'!$A:$AJ,(AK$3+2),FALSE)))</f>
        <v>4</v>
      </c>
      <c r="AL252" s="95">
        <f>IF($C252 = "neg", (($D252+1) - VLOOKUP($B252,'Results-formatted 060121'!$A:$AJ,(AL$3+2),FALSE)), IF($C252 = "pos-neg", (3+VLOOKUP($B252,'Results-formatted 060121'!$A:$AJ,(AL$3+2),FALSE)), VLOOKUP($B252,'Results-formatted 060121'!$A:$AJ,(AL$3+2),FALSE)))</f>
        <v>5</v>
      </c>
      <c r="AM252" s="95">
        <f>IF($C252 = "neg", (($D252+1) - VLOOKUP($B252,'Results-formatted 060121'!$A:AJ,(AM$3+2),FALSE)), IF($C252 = "pos-neg", (3+VLOOKUP($B252,'Results-formatted 060121'!$A:AJ,(AM$3+2),FALSE)), VLOOKUP($B252,'Results-formatted 060121'!$A:AJ,(AM$3+2),FALSE)))</f>
        <v>1</v>
      </c>
      <c r="AN252" s="95">
        <f>IF($C252 = "neg", (($D252+1) - VLOOKUP($B252,'Results-formatted 060121'!$A:AK,(AN$3+2),FALSE)), IF($C252 = "pos-neg", (3+VLOOKUP($B252,'Results-formatted 060121'!$A:AK,(AN$3+2),FALSE)), VLOOKUP($B252,'Results-formatted 060121'!$A:AK,(AN$3+2),FALSE)))</f>
        <v>4</v>
      </c>
      <c r="AO252" s="95">
        <f>IF($C252 = "neg", (($D252+1) - VLOOKUP($B252,'Results-formatted 060121'!$A:AL,(AO$3+2),FALSE)), IF($C252 = "pos-neg", (3+VLOOKUP($B252,'Results-formatted 060121'!$A:AL,(AO$3+2),FALSE)), VLOOKUP($B252,'Results-formatted 060121'!$A:AL,(AO$3+2),FALSE)))</f>
        <v>3</v>
      </c>
      <c r="AP252" s="95">
        <f>IF($C252 = "neg", (($D252+1) - VLOOKUP($B252,'Results-formatted 060121'!$A:AM,(AP$3+2),FALSE)), IF($C252 = "pos-neg", (3+VLOOKUP($B252,'Results-formatted 060121'!$A:AM,(AP$3+2),FALSE)), VLOOKUP($B252,'Results-formatted 060121'!$A:AM,(AP$3+2),FALSE)))</f>
        <v>3</v>
      </c>
      <c r="AQ252" s="95">
        <f>IF($C252 = "neg", (($D252+1) - VLOOKUP($B252,'Results-formatted 060121'!$A:AN,(AQ$3+2),FALSE)), IF($C252 = "pos-neg", (3+VLOOKUP($B252,'Results-formatted 060121'!$A:AN,(AQ$3+2),FALSE)), VLOOKUP($B252,'Results-formatted 060121'!$A:AN,(AQ$3+2),FALSE)))</f>
        <v>1</v>
      </c>
      <c r="AR252" s="95">
        <f>IF($C252 = "neg", (($D252+1) - VLOOKUP($B252,'Results-formatted 060121'!$A:AO,(AR$3+2),FALSE)), IF($C252 = "pos-neg", (3+VLOOKUP($B252,'Results-formatted 060121'!$A:AO,(AR$3+2),FALSE)), VLOOKUP($B252,'Results-formatted 060121'!$A:AO,(AR$3+2),FALSE)))</f>
        <v>1</v>
      </c>
      <c r="AS252" s="95">
        <f>IF($C252 = "neg", (($D252+1) - VLOOKUP($B252,'Results-formatted 060121'!$A:AP,(AS$3+2),FALSE)), IF($C252 = "pos-neg", (3+VLOOKUP($B252,'Results-formatted 060121'!$A:AP,(AS$3+2),FALSE)), VLOOKUP($B252,'Results-formatted 060121'!$A:AP,(AS$3+2),FALSE)))</f>
        <v>5</v>
      </c>
      <c r="AT252" s="95">
        <f>IF($C252 = "neg", (($D252+1) - VLOOKUP($B252,'Results-formatted 060121'!$A:AQ,(AT$3+2),FALSE)), IF($C252 = "pos-neg", (3+VLOOKUP($B252,'Results-formatted 060121'!$A:AQ,(AT$3+2),FALSE)), VLOOKUP($B252,'Results-formatted 060121'!$A:AQ,(AT$3+2),FALSE)))</f>
        <v>3</v>
      </c>
      <c r="AU252" s="95">
        <f>IF($C252 = "neg", (($D252+1) - VLOOKUP($B252,'Results-formatted 060121'!$A:AR,(AU$3+2),FALSE)), IF($C252 = "pos-neg", (3+VLOOKUP($B252,'Results-formatted 060121'!$A:AR,(AU$3+2),FALSE)), VLOOKUP($B252,'Results-formatted 060121'!$A:AR,(AU$3+2),FALSE)))</f>
        <v>1</v>
      </c>
      <c r="AV252" s="95">
        <f>IF($C252 = "neg", (($D252+1) - VLOOKUP($B252,'Results-formatted 060121'!$A:AS,(AV$3+2),FALSE)), IF($C252 = "pos-neg", (3+VLOOKUP($B252,'Results-formatted 060121'!$A:AS,(AV$3+2),FALSE)), VLOOKUP($B252,'Results-formatted 060121'!$A:AS,(AV$3+2),FALSE)))</f>
        <v>3</v>
      </c>
      <c r="AW252" s="95">
        <f>IF($C252 = "neg", (($D252+1) - VLOOKUP($B252,'Results-formatted 060121'!$A:AT,(AW$3+2),FALSE)), IF($C252 = "pos-neg", (3+VLOOKUP($B252,'Results-formatted 060121'!$A:AT,(AW$3+2),FALSE)), VLOOKUP($B252,'Results-formatted 060121'!$A:AT,(AW$3+2),FALSE)))</f>
        <v>1</v>
      </c>
      <c r="AX252" s="95">
        <f>IF($C252 = "neg", (($D252+1) - VLOOKUP($B252,'Results-formatted 060121'!$A:AU,(AX$3+2),FALSE)), IF($C252 = "pos-neg", (3+VLOOKUP($B252,'Results-formatted 060121'!$A:AU,(AX$3+2),FALSE)), VLOOKUP($B252,'Results-formatted 060121'!$A:AU,(AX$3+2),FALSE)))</f>
        <v>1</v>
      </c>
      <c r="AY252" s="95">
        <f>IF($C252 = "neg", (($D252+1) - VLOOKUP($B252,'Results-formatted 060121'!$A:AV,(AY$3+2),FALSE)), IF($C252 = "pos-neg", (3+VLOOKUP($B252,'Results-formatted 060121'!$A:AV,(AY$3+2),FALSE)), VLOOKUP($B252,'Results-formatted 060121'!$A:AV,(AY$3+2),FALSE)))</f>
        <v>4</v>
      </c>
      <c r="AZ252" s="95">
        <f>IF($C252 = "neg", (($D252+1) - VLOOKUP($B252,'Results-formatted 060121'!$A:AW,(AZ$3+2),FALSE)), IF($C252 = "pos-neg", (3+VLOOKUP($B252,'Results-formatted 060121'!$A:AW,(AZ$3+2),FALSE)), VLOOKUP($B252,'Results-formatted 060121'!$A:AW,(AZ$3+2),FALSE)))</f>
        <v>5</v>
      </c>
      <c r="BA252" s="95">
        <f>IF($C252 = "neg", (($D252+1) - VLOOKUP($B252,'Results-formatted 060121'!$A:AX,(BA$3+2),FALSE)), IF($C252 = "pos-neg", (3+VLOOKUP($B252,'Results-formatted 060121'!$A:AX,(BA$3+2),FALSE)), VLOOKUP($B252,'Results-formatted 060121'!$A:AX,(BA$3+2),FALSE)))</f>
        <v>3</v>
      </c>
      <c r="BB252" s="95">
        <f>IF($C252 = "neg", (($D252+1) - VLOOKUP($B252,'Results-formatted 060121'!$A:AY,(BB$3+2),FALSE)), IF($C252 = "pos-neg", (3+VLOOKUP($B252,'Results-formatted 060121'!$A:AY,(BB$3+2),FALSE)), VLOOKUP($B252,'Results-formatted 060121'!$A:AY,(BB$3+2),FALSE)))</f>
        <v>2</v>
      </c>
      <c r="BC252" s="95">
        <f>IF($C252 = "neg", (($D252+1) - VLOOKUP($B252,'Results-formatted 060121'!$A:AZ,(BC$3+2),FALSE)), IF($C252 = "pos-neg", (3+VLOOKUP($B252,'Results-formatted 060121'!$A:AZ,(BC$3+2),FALSE)), VLOOKUP($B252,'Results-formatted 060121'!$A:AZ,(BC$3+2),FALSE)))</f>
        <v>3</v>
      </c>
      <c r="BD252" s="95">
        <f>IF($C252 = "neg", (($D252+1) - VLOOKUP($B252,'Results-formatted 060121'!$A:BA,(BD$3+2),FALSE)), IF($C252 = "pos-neg", (3+VLOOKUP($B252,'Results-formatted 060121'!$A:BA,(BD$3+2),FALSE)), VLOOKUP($B252,'Results-formatted 060121'!$A:BA,(BD$3+2),FALSE)))</f>
        <v>4</v>
      </c>
      <c r="BE252" s="95">
        <f>IF($C252 = "neg", (($D252+1) - VLOOKUP($B252,'Results-formatted 060121'!$A:BB,(BE$3+2),FALSE)), IF($C252 = "pos-neg", (3+VLOOKUP($B252,'Results-formatted 060121'!$A:BB,(BE$3+2),FALSE)), VLOOKUP($B252,'Results-formatted 060121'!$A:BB,(BE$3+2),FALSE)))</f>
        <v>1</v>
      </c>
      <c r="BF252" s="95">
        <f>IF($C252 = "neg", (($D252+1) - VLOOKUP($B252,'Results-formatted 060121'!$A:BC,(BF$3+2),FALSE)), IF($C252 = "pos-neg", (3+VLOOKUP($B252,'Results-formatted 060121'!$A:BC,(BF$3+2),FALSE)), VLOOKUP($B252,'Results-formatted 060121'!$A:BC,(BF$3+2),FALSE)))</f>
        <v>1</v>
      </c>
      <c r="BG252" s="95">
        <f>IF($C252 = "neg", (($D252+1) - VLOOKUP($B252,'Results-formatted 060121'!$A:BD,(BG$3+2),FALSE)), IF($C252 = "pos-neg", (3+VLOOKUP($B252,'Results-formatted 060121'!$A:BD,(BG$3+2),FALSE)), VLOOKUP($B252,'Results-formatted 060121'!$A:BD,(BG$3+2),FALSE)))</f>
        <v>3</v>
      </c>
      <c r="BH252" s="95">
        <f>IF($C252 = "neg", (($D252+1) - VLOOKUP($B252,'Results-formatted 060121'!$A:BE,(BH$3+2),FALSE)), IF($C252 = "pos-neg", (3+VLOOKUP($B252,'Results-formatted 060121'!$A:BE,(BH$3+2),FALSE)), VLOOKUP($B252,'Results-formatted 060121'!$A:BE,(BH$3+2),FALSE)))</f>
        <v>1</v>
      </c>
      <c r="BI252" s="95">
        <f>IF($C252 = "neg", (($D252+1) - VLOOKUP($B252,'Results-formatted 060121'!$A:BF,(BI$3+2),FALSE)), IF($C252 = "pos-neg", (3+VLOOKUP($B252,'Results-formatted 060121'!$A:BF,(BI$3+2),FALSE)), VLOOKUP($B252,'Results-formatted 060121'!$A:BF,(BI$3+2),FALSE)))</f>
        <v>1</v>
      </c>
      <c r="BJ252" s="95">
        <f>IF($C252 = "neg", (($D252+1) - VLOOKUP($B252,'Results-formatted 060121'!$A:BG,(BJ$3+2),FALSE)), IF($C252 = "pos-neg", (3+VLOOKUP($B252,'Results-formatted 060121'!$A:BG,(BJ$3+2),FALSE)), VLOOKUP($B252,'Results-formatted 060121'!$A:BG,(BJ$3+2),FALSE)))</f>
        <v>1</v>
      </c>
      <c r="BK252" s="95">
        <f>IF($C252 = "neg", (($D252+1) - VLOOKUP($B252,'Results-formatted 060121'!$A:BH,(BK$3+2),FALSE)), IF($C252 = "pos-neg", (3+VLOOKUP($B252,'Results-formatted 060121'!$A:BH,(BK$3+2),FALSE)), VLOOKUP($B252,'Results-formatted 060121'!$A:BH,(BK$3+2),FALSE)))</f>
        <v>2</v>
      </c>
      <c r="BL252" s="95">
        <f>IF($C252 = "neg", (($D252+1) - VLOOKUP($B252,'Results-formatted 060121'!$A:BI,(BL$3+2),FALSE)), IF($C252 = "pos-neg", (3+VLOOKUP($B252,'Results-formatted 060121'!$A:BI,(BL$3+2),FALSE)), VLOOKUP($B252,'Results-formatted 060121'!$A:BI,(BL$3+2),FALSE)))</f>
        <v>1</v>
      </c>
      <c r="BM252" s="95">
        <f>IF($C252 = "neg", (($D252+1) - VLOOKUP($B252,'Results-formatted 060121'!$A:BJ,(BM$3+2),FALSE)), IF($C252 = "pos-neg", (3+VLOOKUP($B252,'Results-formatted 060121'!$A:BJ,(BM$3+2),FALSE)), VLOOKUP($B252,'Results-formatted 060121'!$A:BJ,(BM$3+2),FALSE)))</f>
        <v>4</v>
      </c>
      <c r="BN252" s="95"/>
      <c r="BO252" s="95"/>
      <c r="BP252" s="95"/>
      <c r="BQ252" s="95"/>
      <c r="BR252" s="95"/>
      <c r="BS252" s="95"/>
      <c r="BT252" s="95"/>
      <c r="BU252" s="95"/>
      <c r="BV252" s="95"/>
      <c r="BW252" s="95"/>
      <c r="BX252" s="95"/>
      <c r="BY252" s="95"/>
      <c r="BZ252" s="95"/>
      <c r="CA252" s="95"/>
      <c r="CB252" s="95"/>
      <c r="CC252" s="95"/>
      <c r="CD252" s="99"/>
      <c r="CE252" s="25">
        <f t="shared" si="441"/>
        <v>2.7666666666666666</v>
      </c>
      <c r="CF252" s="25">
        <f t="shared" si="532"/>
        <v>1.3195616460980926</v>
      </c>
    </row>
    <row r="253" spans="2:84" ht="42" x14ac:dyDescent="0.15">
      <c r="B253" s="84" t="s">
        <v>555</v>
      </c>
      <c r="C253" s="86" t="s">
        <v>225</v>
      </c>
      <c r="D253" s="2">
        <v>5</v>
      </c>
      <c r="E253" s="15" t="s">
        <v>1034</v>
      </c>
      <c r="F253" s="95">
        <f>IF($C253 = "neg", (($D253+1) - VLOOKUP($B253,'Results-formatted 060121'!$A:$AJ,(F$3+2),FALSE)), IF($C253 = "pos-neg", (3+VLOOKUP($B253,'Results-formatted 060121'!$A:$AJ,(F$3+2),FALSE)), VLOOKUP($B253,'Results-formatted 060121'!$A:$AJ,(F$3+2),FALSE)))</f>
        <v>3</v>
      </c>
      <c r="G253" s="95">
        <f>IF($C253 = "neg", (($D253+1) - VLOOKUP($B253,'Results-formatted 060121'!$A:$AJ,(G$3+2),FALSE)), IF($C253 = "pos-neg", (3+VLOOKUP($B253,'Results-formatted 060121'!$A:$AJ,(G$3+2),FALSE)), VLOOKUP($B253,'Results-formatted 060121'!$A:$AJ,(G$3+2),FALSE)))</f>
        <v>1</v>
      </c>
      <c r="H253" s="95">
        <f>IF($C253 = "neg", (($D253+1) - VLOOKUP($B253,'Results-formatted 060121'!$A:$AJ,(H$3+2),FALSE)), IF($C253 = "pos-neg", (3+VLOOKUP($B253,'Results-formatted 060121'!$A:$AJ,(H$3+2),FALSE)), VLOOKUP($B253,'Results-formatted 060121'!$A:$AJ,(H$3+2),FALSE)))</f>
        <v>4</v>
      </c>
      <c r="I253" s="95">
        <f>IF($C253 = "neg", (($D253+1) - VLOOKUP($B253,'Results-formatted 060121'!$A:$AJ,(I$3+2),FALSE)), IF($C253 = "pos-neg", (3+VLOOKUP($B253,'Results-formatted 060121'!$A:$AJ,(I$3+2),FALSE)), VLOOKUP($B253,'Results-formatted 060121'!$A:$AJ,(I$3+2),FALSE)))</f>
        <v>3</v>
      </c>
      <c r="J253" s="95">
        <f>IF($C253 = "neg", (($D253+1) - VLOOKUP($B253,'Results-formatted 060121'!$A:$AJ,(J$3+2),FALSE)), IF($C253 = "pos-neg", (3+VLOOKUP($B253,'Results-formatted 060121'!$A:$AJ,(J$3+2),FALSE)), VLOOKUP($B253,'Results-formatted 060121'!$A:$AJ,(J$3+2),FALSE)))</f>
        <v>3</v>
      </c>
      <c r="K253" s="95">
        <f>IF($C253 = "neg", (($D253+1) - VLOOKUP($B253,'Results-formatted 060121'!$A:$AJ,(K$3+2),FALSE)), IF($C253 = "pos-neg", (3+VLOOKUP($B253,'Results-formatted 060121'!$A:$AJ,(K$3+2),FALSE)), VLOOKUP($B253,'Results-formatted 060121'!$A:$AJ,(K$3+2),FALSE)))</f>
        <v>3</v>
      </c>
      <c r="L253" s="95">
        <f>IF($C253 = "neg", (($D253+1) - VLOOKUP($B253,'Results-formatted 060121'!$A:$AJ,(L$3+2),FALSE)), IF($C253 = "pos-neg", (3+VLOOKUP($B253,'Results-formatted 060121'!$A:$AJ,(L$3+2),FALSE)), VLOOKUP($B253,'Results-formatted 060121'!$A:$AJ,(L$3+2),FALSE)))</f>
        <v>3</v>
      </c>
      <c r="M253" s="95">
        <f>IF($C253 = "neg", (($D253+1) - VLOOKUP($B253,'Results-formatted 060121'!$A:$AJ,(M$3+2),FALSE)), IF($C253 = "pos-neg", (3+VLOOKUP($B253,'Results-formatted 060121'!$A:$AJ,(M$3+2),FALSE)), VLOOKUP($B253,'Results-formatted 060121'!$A:$AJ,(M$3+2),FALSE)))</f>
        <v>4</v>
      </c>
      <c r="N253" s="95">
        <f>IF($C253 = "neg", (($D253+1) - VLOOKUP($B253,'Results-formatted 060121'!$A:$AJ,(N$3+2),FALSE)), IF($C253 = "pos-neg", (3+VLOOKUP($B253,'Results-formatted 060121'!$A:$AJ,(N$3+2),FALSE)), VLOOKUP($B253,'Results-formatted 060121'!$A:$AJ,(N$3+2),FALSE)))</f>
        <v>1</v>
      </c>
      <c r="O253" s="95">
        <f>IF($C253 = "neg", (($D253+1) - VLOOKUP($B253,'Results-formatted 060121'!$A:$AJ,(O$3+2),FALSE)), IF($C253 = "pos-neg", (3+VLOOKUP($B253,'Results-formatted 060121'!$A:$AJ,(O$3+2),FALSE)), VLOOKUP($B253,'Results-formatted 060121'!$A:$AJ,(O$3+2),FALSE)))</f>
        <v>3</v>
      </c>
      <c r="P253" s="95">
        <f>IF($C253 = "neg", (($D253+1) - VLOOKUP($B253,'Results-formatted 060121'!$A:$AJ,(P$3+2),FALSE)), IF($C253 = "pos-neg", (3+VLOOKUP($B253,'Results-formatted 060121'!$A:$AJ,(P$3+2),FALSE)), VLOOKUP($B253,'Results-formatted 060121'!$A:$AJ,(P$3+2),FALSE)))</f>
        <v>3</v>
      </c>
      <c r="Q253" s="95">
        <f>IF($C253 = "neg", (($D253+1) - VLOOKUP($B253,'Results-formatted 060121'!$A:$AJ,(Q$3+2),FALSE)), IF($C253 = "pos-neg", (3+VLOOKUP($B253,'Results-formatted 060121'!$A:$AJ,(Q$3+2),FALSE)), VLOOKUP($B253,'Results-formatted 060121'!$A:$AJ,(Q$3+2),FALSE)))</f>
        <v>2</v>
      </c>
      <c r="R253" s="95">
        <f>IF($C253 = "neg", (($D253+1) - VLOOKUP($B253,'Results-formatted 060121'!$A:$AJ,(R$3+2),FALSE)), IF($C253 = "pos-neg", (3+VLOOKUP($B253,'Results-formatted 060121'!$A:$AJ,(R$3+2),FALSE)), VLOOKUP($B253,'Results-formatted 060121'!$A:$AJ,(R$3+2),FALSE)))</f>
        <v>4</v>
      </c>
      <c r="S253" s="95">
        <f>IF($C253 = "neg", (($D253+1) - VLOOKUP($B253,'Results-formatted 060121'!$A:$AJ,(S$3+2),FALSE)), IF($C253 = "pos-neg", (3+VLOOKUP($B253,'Results-formatted 060121'!$A:$AJ,(S$3+2),FALSE)), VLOOKUP($B253,'Results-formatted 060121'!$A:$AJ,(S$3+2),FALSE)))</f>
        <v>3</v>
      </c>
      <c r="T253" s="95">
        <f>IF($C253 = "neg", (($D253+1) - VLOOKUP($B253,'Results-formatted 060121'!$A:$AJ,(T$3+2),FALSE)), IF($C253 = "pos-neg", (3+VLOOKUP($B253,'Results-formatted 060121'!$A:$AJ,(T$3+2),FALSE)), VLOOKUP($B253,'Results-formatted 060121'!$A:$AJ,(T$3+2),FALSE)))</f>
        <v>5</v>
      </c>
      <c r="U253" s="95">
        <f>IF($C253 = "neg", (($D253+1) - VLOOKUP($B253,'Results-formatted 060121'!$A:$AJ,(U$3+2),FALSE)), IF($C253 = "pos-neg", (3+VLOOKUP($B253,'Results-formatted 060121'!$A:$AJ,(U$3+2),FALSE)), VLOOKUP($B253,'Results-formatted 060121'!$A:$AJ,(U$3+2),FALSE)))</f>
        <v>2</v>
      </c>
      <c r="V253" s="95">
        <f>IF($C253 = "neg", (($D253+1) - VLOOKUP($B253,'Results-formatted 060121'!$A:$AJ,(V$3+2),FALSE)), IF($C253 = "pos-neg", (3+VLOOKUP($B253,'Results-formatted 060121'!$A:$AJ,(V$3+2),FALSE)), VLOOKUP($B253,'Results-formatted 060121'!$A:$AJ,(V$3+2),FALSE)))</f>
        <v>1</v>
      </c>
      <c r="W253" s="95">
        <f>IF($C253 = "neg", (($D253+1) - VLOOKUP($B253,'Results-formatted 060121'!$A:$AJ,(W$3+2),FALSE)), IF($C253 = "pos-neg", (3+VLOOKUP($B253,'Results-formatted 060121'!$A:$AJ,(W$3+2),FALSE)), VLOOKUP($B253,'Results-formatted 060121'!$A:$AJ,(W$3+2),FALSE)))</f>
        <v>2</v>
      </c>
      <c r="X253" s="95">
        <f>IF($C253 = "neg", (($D253+1) - VLOOKUP($B253,'Results-formatted 060121'!$A:$AJ,(X$3+2),FALSE)), IF($C253 = "pos-neg", (3+VLOOKUP($B253,'Results-formatted 060121'!$A:$AJ,(X$3+2),FALSE)), VLOOKUP($B253,'Results-formatted 060121'!$A:$AJ,(X$3+2),FALSE)))</f>
        <v>5</v>
      </c>
      <c r="Y253" s="95">
        <f>IF($C253 = "neg", (($D253+1) - VLOOKUP($B253,'Results-formatted 060121'!$A:$AJ,(Y$3+2),FALSE)), IF($C253 = "pos-neg", (3+VLOOKUP($B253,'Results-formatted 060121'!$A:$AJ,(Y$3+2),FALSE)), VLOOKUP($B253,'Results-formatted 060121'!$A:$AJ,(Y$3+2),FALSE)))</f>
        <v>3</v>
      </c>
      <c r="Z253" s="95">
        <f>IF($C253 = "neg", (($D253+1) - VLOOKUP($B253,'Results-formatted 060121'!$A:$AJ,(Z$3+2),FALSE)), IF($C253 = "pos-neg", (3+VLOOKUP($B253,'Results-formatted 060121'!$A:$AJ,(Z$3+2),FALSE)), VLOOKUP($B253,'Results-formatted 060121'!$A:$AJ,(Z$3+2),FALSE)))</f>
        <v>4</v>
      </c>
      <c r="AA253" s="95">
        <f>IF($C253 = "neg", (($D253+1) - VLOOKUP($B253,'Results-formatted 060121'!$A:$AJ,(AA$3+2),FALSE)), IF($C253 = "pos-neg", (3+VLOOKUP($B253,'Results-formatted 060121'!$A:$AJ,(AA$3+2),FALSE)), VLOOKUP($B253,'Results-formatted 060121'!$A:$AJ,(AA$3+2),FALSE)))</f>
        <v>5</v>
      </c>
      <c r="AB253" s="95">
        <f>IF($C253 = "neg", (($D253+1) - VLOOKUP($B253,'Results-formatted 060121'!$A:$AJ,(AB$3+2),FALSE)), IF($C253 = "pos-neg", (3+VLOOKUP($B253,'Results-formatted 060121'!$A:$AJ,(AB$3+2),FALSE)), VLOOKUP($B253,'Results-formatted 060121'!$A:$AJ,(AB$3+2),FALSE)))</f>
        <v>4</v>
      </c>
      <c r="AC253" s="95">
        <f>IF($C253 = "neg", (($D253+1) - VLOOKUP($B253,'Results-formatted 060121'!$A:$AJ,(AC$3+2),FALSE)), IF($C253 = "pos-neg", (3+VLOOKUP($B253,'Results-formatted 060121'!$A:$AJ,(AC$3+2),FALSE)), VLOOKUP($B253,'Results-formatted 060121'!$A:$AJ,(AC$3+2),FALSE)))</f>
        <v>2</v>
      </c>
      <c r="AD253" s="95">
        <f>IF($C253 = "neg", (($D253+1) - VLOOKUP($B253,'Results-formatted 060121'!$A:$AJ,(AD$3+2),FALSE)), IF($C253 = "pos-neg", (3+VLOOKUP($B253,'Results-formatted 060121'!$A:$AJ,(AD$3+2),FALSE)), VLOOKUP($B253,'Results-formatted 060121'!$A:$AJ,(AD$3+2),FALSE)))</f>
        <v>5</v>
      </c>
      <c r="AE253" s="95">
        <f>IF($C253 = "neg", (($D253+1) - VLOOKUP($B253,'Results-formatted 060121'!$A:$AJ,(AE$3+2),FALSE)), IF($C253 = "pos-neg", (3+VLOOKUP($B253,'Results-formatted 060121'!$A:$AJ,(AE$3+2),FALSE)), VLOOKUP($B253,'Results-formatted 060121'!$A:$AJ,(AE$3+2),FALSE)))</f>
        <v>4</v>
      </c>
      <c r="AF253" s="95">
        <f>IF($C253 = "neg", (($D253+1) - VLOOKUP($B253,'Results-formatted 060121'!$A:$AJ,(AF$3+2),FALSE)), IF($C253 = "pos-neg", (3+VLOOKUP($B253,'Results-formatted 060121'!$A:$AJ,(AF$3+2),FALSE)), VLOOKUP($B253,'Results-formatted 060121'!$A:$AJ,(AF$3+2),FALSE)))</f>
        <v>3</v>
      </c>
      <c r="AG253" s="95">
        <f>IF($C253 = "neg", (($D253+1) - VLOOKUP($B253,'Results-formatted 060121'!$A:$AJ,(AG$3+2),FALSE)), IF($C253 = "pos-neg", (3+VLOOKUP($B253,'Results-formatted 060121'!$A:$AJ,(AG$3+2),FALSE)), VLOOKUP($B253,'Results-formatted 060121'!$A:$AJ,(AG$3+2),FALSE)))</f>
        <v>4</v>
      </c>
      <c r="AH253" s="95">
        <f>IF($C253 = "neg", (($D253+1) - VLOOKUP($B253,'Results-formatted 060121'!$A:$AJ,(AH$3+2),FALSE)), IF($C253 = "pos-neg", (3+VLOOKUP($B253,'Results-formatted 060121'!$A:$AJ,(AH$3+2),FALSE)), VLOOKUP($B253,'Results-formatted 060121'!$A:$AJ,(AH$3+2),FALSE)))</f>
        <v>5</v>
      </c>
      <c r="AI253" s="95">
        <f>IF($C253 = "neg", (($D253+1) - VLOOKUP($B253,'Results-formatted 060121'!$A:$AJ,(AI$3+2),FALSE)), IF($C253 = "pos-neg", (3+VLOOKUP($B253,'Results-formatted 060121'!$A:$AJ,(AI$3+2),FALSE)), VLOOKUP($B253,'Results-formatted 060121'!$A:$AJ,(AI$3+2),FALSE)))</f>
        <v>4</v>
      </c>
      <c r="AJ253" s="95">
        <f>IF($C253 = "neg", (($D253+1) - VLOOKUP($B253,'Results-formatted 060121'!$A:$AJ,(AJ$3+2),FALSE)), IF($C253 = "pos-neg", (3+VLOOKUP($B253,'Results-formatted 060121'!$A:$AJ,(AJ$3+2),FALSE)), VLOOKUP($B253,'Results-formatted 060121'!$A:$AJ,(AJ$3+2),FALSE)))</f>
        <v>4</v>
      </c>
      <c r="AK253" s="95">
        <f>IF($C253 = "neg", (($D253+1) - VLOOKUP($B253,'Results-formatted 060121'!$A:$AJ,(AK$3+2),FALSE)), IF($C253 = "pos-neg", (3+VLOOKUP($B253,'Results-formatted 060121'!$A:$AJ,(AK$3+2),FALSE)), VLOOKUP($B253,'Results-formatted 060121'!$A:$AJ,(AK$3+2),FALSE)))</f>
        <v>3</v>
      </c>
      <c r="AL253" s="95">
        <f>IF($C253 = "neg", (($D253+1) - VLOOKUP($B253,'Results-formatted 060121'!$A:$AJ,(AL$3+2),FALSE)), IF($C253 = "pos-neg", (3+VLOOKUP($B253,'Results-formatted 060121'!$A:$AJ,(AL$3+2),FALSE)), VLOOKUP($B253,'Results-formatted 060121'!$A:$AJ,(AL$3+2),FALSE)))</f>
        <v>4</v>
      </c>
      <c r="AM253" s="95">
        <f>IF($C253 = "neg", (($D253+1) - VLOOKUP($B253,'Results-formatted 060121'!$A:AJ,(AM$3+2),FALSE)), IF($C253 = "pos-neg", (3+VLOOKUP($B253,'Results-formatted 060121'!$A:AJ,(AM$3+2),FALSE)), VLOOKUP($B253,'Results-formatted 060121'!$A:AJ,(AM$3+2),FALSE)))</f>
        <v>5</v>
      </c>
      <c r="AN253" s="95">
        <f>IF($C253 = "neg", (($D253+1) - VLOOKUP($B253,'Results-formatted 060121'!$A:AK,(AN$3+2),FALSE)), IF($C253 = "pos-neg", (3+VLOOKUP($B253,'Results-formatted 060121'!$A:AK,(AN$3+2),FALSE)), VLOOKUP($B253,'Results-formatted 060121'!$A:AK,(AN$3+2),FALSE)))</f>
        <v>3</v>
      </c>
      <c r="AO253" s="95">
        <f>IF($C253 = "neg", (($D253+1) - VLOOKUP($B253,'Results-formatted 060121'!$A:AL,(AO$3+2),FALSE)), IF($C253 = "pos-neg", (3+VLOOKUP($B253,'Results-formatted 060121'!$A:AL,(AO$3+2),FALSE)), VLOOKUP($B253,'Results-formatted 060121'!$A:AL,(AO$3+2),FALSE)))</f>
        <v>2</v>
      </c>
      <c r="AP253" s="95">
        <f>IF($C253 = "neg", (($D253+1) - VLOOKUP($B253,'Results-formatted 060121'!$A:AM,(AP$3+2),FALSE)), IF($C253 = "pos-neg", (3+VLOOKUP($B253,'Results-formatted 060121'!$A:AM,(AP$3+2),FALSE)), VLOOKUP($B253,'Results-formatted 060121'!$A:AM,(AP$3+2),FALSE)))</f>
        <v>3</v>
      </c>
      <c r="AQ253" s="95">
        <f>IF($C253 = "neg", (($D253+1) - VLOOKUP($B253,'Results-formatted 060121'!$A:AN,(AQ$3+2),FALSE)), IF($C253 = "pos-neg", (3+VLOOKUP($B253,'Results-formatted 060121'!$A:AN,(AQ$3+2),FALSE)), VLOOKUP($B253,'Results-formatted 060121'!$A:AN,(AQ$3+2),FALSE)))</f>
        <v>5</v>
      </c>
      <c r="AR253" s="95">
        <f>IF($C253 = "neg", (($D253+1) - VLOOKUP($B253,'Results-formatted 060121'!$A:AO,(AR$3+2),FALSE)), IF($C253 = "pos-neg", (3+VLOOKUP($B253,'Results-formatted 060121'!$A:AO,(AR$3+2),FALSE)), VLOOKUP($B253,'Results-formatted 060121'!$A:AO,(AR$3+2),FALSE)))</f>
        <v>3</v>
      </c>
      <c r="AS253" s="95">
        <f>IF($C253 = "neg", (($D253+1) - VLOOKUP($B253,'Results-formatted 060121'!$A:AP,(AS$3+2),FALSE)), IF($C253 = "pos-neg", (3+VLOOKUP($B253,'Results-formatted 060121'!$A:AP,(AS$3+2),FALSE)), VLOOKUP($B253,'Results-formatted 060121'!$A:AP,(AS$3+2),FALSE)))</f>
        <v>4</v>
      </c>
      <c r="AT253" s="95">
        <f>IF($C253 = "neg", (($D253+1) - VLOOKUP($B253,'Results-formatted 060121'!$A:AQ,(AT$3+2),FALSE)), IF($C253 = "pos-neg", (3+VLOOKUP($B253,'Results-formatted 060121'!$A:AQ,(AT$3+2),FALSE)), VLOOKUP($B253,'Results-formatted 060121'!$A:AQ,(AT$3+2),FALSE)))</f>
        <v>3</v>
      </c>
      <c r="AU253" s="95">
        <f>IF($C253 = "neg", (($D253+1) - VLOOKUP($B253,'Results-formatted 060121'!$A:AR,(AU$3+2),FALSE)), IF($C253 = "pos-neg", (3+VLOOKUP($B253,'Results-formatted 060121'!$A:AR,(AU$3+2),FALSE)), VLOOKUP($B253,'Results-formatted 060121'!$A:AR,(AU$3+2),FALSE)))</f>
        <v>5</v>
      </c>
      <c r="AV253" s="95">
        <f>IF($C253 = "neg", (($D253+1) - VLOOKUP($B253,'Results-formatted 060121'!$A:AS,(AV$3+2),FALSE)), IF($C253 = "pos-neg", (3+VLOOKUP($B253,'Results-formatted 060121'!$A:AS,(AV$3+2),FALSE)), VLOOKUP($B253,'Results-formatted 060121'!$A:AS,(AV$3+2),FALSE)))</f>
        <v>5</v>
      </c>
      <c r="AW253" s="95">
        <f>IF($C253 = "neg", (($D253+1) - VLOOKUP($B253,'Results-formatted 060121'!$A:AT,(AW$3+2),FALSE)), IF($C253 = "pos-neg", (3+VLOOKUP($B253,'Results-formatted 060121'!$A:AT,(AW$3+2),FALSE)), VLOOKUP($B253,'Results-formatted 060121'!$A:AT,(AW$3+2),FALSE)))</f>
        <v>5</v>
      </c>
      <c r="AX253" s="95">
        <f>IF($C253 = "neg", (($D253+1) - VLOOKUP($B253,'Results-formatted 060121'!$A:AU,(AX$3+2),FALSE)), IF($C253 = "pos-neg", (3+VLOOKUP($B253,'Results-formatted 060121'!$A:AU,(AX$3+2),FALSE)), VLOOKUP($B253,'Results-formatted 060121'!$A:AU,(AX$3+2),FALSE)))</f>
        <v>1</v>
      </c>
      <c r="AY253" s="95">
        <f>IF($C253 = "neg", (($D253+1) - VLOOKUP($B253,'Results-formatted 060121'!$A:AV,(AY$3+2),FALSE)), IF($C253 = "pos-neg", (3+VLOOKUP($B253,'Results-formatted 060121'!$A:AV,(AY$3+2),FALSE)), VLOOKUP($B253,'Results-formatted 060121'!$A:AV,(AY$3+2),FALSE)))</f>
        <v>3</v>
      </c>
      <c r="AZ253" s="95">
        <f>IF($C253 = "neg", (($D253+1) - VLOOKUP($B253,'Results-formatted 060121'!$A:AW,(AZ$3+2),FALSE)), IF($C253 = "pos-neg", (3+VLOOKUP($B253,'Results-formatted 060121'!$A:AW,(AZ$3+2),FALSE)), VLOOKUP($B253,'Results-formatted 060121'!$A:AW,(AZ$3+2),FALSE)))</f>
        <v>5</v>
      </c>
      <c r="BA253" s="95">
        <f>IF($C253 = "neg", (($D253+1) - VLOOKUP($B253,'Results-formatted 060121'!$A:AX,(BA$3+2),FALSE)), IF($C253 = "pos-neg", (3+VLOOKUP($B253,'Results-formatted 060121'!$A:AX,(BA$3+2),FALSE)), VLOOKUP($B253,'Results-formatted 060121'!$A:AX,(BA$3+2),FALSE)))</f>
        <v>3</v>
      </c>
      <c r="BB253" s="95">
        <f>IF($C253 = "neg", (($D253+1) - VLOOKUP($B253,'Results-formatted 060121'!$A:AY,(BB$3+2),FALSE)), IF($C253 = "pos-neg", (3+VLOOKUP($B253,'Results-formatted 060121'!$A:AY,(BB$3+2),FALSE)), VLOOKUP($B253,'Results-formatted 060121'!$A:AY,(BB$3+2),FALSE)))</f>
        <v>4</v>
      </c>
      <c r="BC253" s="95">
        <f>IF($C253 = "neg", (($D253+1) - VLOOKUP($B253,'Results-formatted 060121'!$A:AZ,(BC$3+2),FALSE)), IF($C253 = "pos-neg", (3+VLOOKUP($B253,'Results-formatted 060121'!$A:AZ,(BC$3+2),FALSE)), VLOOKUP($B253,'Results-formatted 060121'!$A:AZ,(BC$3+2),FALSE)))</f>
        <v>3</v>
      </c>
      <c r="BD253" s="95">
        <f>IF($C253 = "neg", (($D253+1) - VLOOKUP($B253,'Results-formatted 060121'!$A:BA,(BD$3+2),FALSE)), IF($C253 = "pos-neg", (3+VLOOKUP($B253,'Results-formatted 060121'!$A:BA,(BD$3+2),FALSE)), VLOOKUP($B253,'Results-formatted 060121'!$A:BA,(BD$3+2),FALSE)))</f>
        <v>4</v>
      </c>
      <c r="BE253" s="95">
        <f>IF($C253 = "neg", (($D253+1) - VLOOKUP($B253,'Results-formatted 060121'!$A:BB,(BE$3+2),FALSE)), IF($C253 = "pos-neg", (3+VLOOKUP($B253,'Results-formatted 060121'!$A:BB,(BE$3+2),FALSE)), VLOOKUP($B253,'Results-formatted 060121'!$A:BB,(BE$3+2),FALSE)))</f>
        <v>3</v>
      </c>
      <c r="BF253" s="95">
        <f>IF($C253 = "neg", (($D253+1) - VLOOKUP($B253,'Results-formatted 060121'!$A:BC,(BF$3+2),FALSE)), IF($C253 = "pos-neg", (3+VLOOKUP($B253,'Results-formatted 060121'!$A:BC,(BF$3+2),FALSE)), VLOOKUP($B253,'Results-formatted 060121'!$A:BC,(BF$3+2),FALSE)))</f>
        <v>5</v>
      </c>
      <c r="BG253" s="95">
        <f>IF($C253 = "neg", (($D253+1) - VLOOKUP($B253,'Results-formatted 060121'!$A:BD,(BG$3+2),FALSE)), IF($C253 = "pos-neg", (3+VLOOKUP($B253,'Results-formatted 060121'!$A:BD,(BG$3+2),FALSE)), VLOOKUP($B253,'Results-formatted 060121'!$A:BD,(BG$3+2),FALSE)))</f>
        <v>3</v>
      </c>
      <c r="BH253" s="95">
        <f>IF($C253 = "neg", (($D253+1) - VLOOKUP($B253,'Results-formatted 060121'!$A:BE,(BH$3+2),FALSE)), IF($C253 = "pos-neg", (3+VLOOKUP($B253,'Results-formatted 060121'!$A:BE,(BH$3+2),FALSE)), VLOOKUP($B253,'Results-formatted 060121'!$A:BE,(BH$3+2),FALSE)))</f>
        <v>2</v>
      </c>
      <c r="BI253" s="95">
        <f>IF($C253 = "neg", (($D253+1) - VLOOKUP($B253,'Results-formatted 060121'!$A:BF,(BI$3+2),FALSE)), IF($C253 = "pos-neg", (3+VLOOKUP($B253,'Results-formatted 060121'!$A:BF,(BI$3+2),FALSE)), VLOOKUP($B253,'Results-formatted 060121'!$A:BF,(BI$3+2),FALSE)))</f>
        <v>5</v>
      </c>
      <c r="BJ253" s="95">
        <f>IF($C253 = "neg", (($D253+1) - VLOOKUP($B253,'Results-formatted 060121'!$A:BG,(BJ$3+2),FALSE)), IF($C253 = "pos-neg", (3+VLOOKUP($B253,'Results-formatted 060121'!$A:BG,(BJ$3+2),FALSE)), VLOOKUP($B253,'Results-formatted 060121'!$A:BG,(BJ$3+2),FALSE)))</f>
        <v>5</v>
      </c>
      <c r="BK253" s="95">
        <f>IF($C253 = "neg", (($D253+1) - VLOOKUP($B253,'Results-formatted 060121'!$A:BH,(BK$3+2),FALSE)), IF($C253 = "pos-neg", (3+VLOOKUP($B253,'Results-formatted 060121'!$A:BH,(BK$3+2),FALSE)), VLOOKUP($B253,'Results-formatted 060121'!$A:BH,(BK$3+2),FALSE)))</f>
        <v>3</v>
      </c>
      <c r="BL253" s="95">
        <f>IF($C253 = "neg", (($D253+1) - VLOOKUP($B253,'Results-formatted 060121'!$A:BI,(BL$3+2),FALSE)), IF($C253 = "pos-neg", (3+VLOOKUP($B253,'Results-formatted 060121'!$A:BI,(BL$3+2),FALSE)), VLOOKUP($B253,'Results-formatted 060121'!$A:BI,(BL$3+2),FALSE)))</f>
        <v>5</v>
      </c>
      <c r="BM253" s="95">
        <f>IF($C253 = "neg", (($D253+1) - VLOOKUP($B253,'Results-formatted 060121'!$A:BJ,(BM$3+2),FALSE)), IF($C253 = "pos-neg", (3+VLOOKUP($B253,'Results-formatted 060121'!$A:BJ,(BM$3+2),FALSE)), VLOOKUP($B253,'Results-formatted 060121'!$A:BJ,(BM$3+2),FALSE)))</f>
        <v>2</v>
      </c>
      <c r="BN253" s="95"/>
      <c r="BO253" s="95"/>
      <c r="BP253" s="95"/>
      <c r="BQ253" s="95"/>
      <c r="BR253" s="95"/>
      <c r="BS253" s="95"/>
      <c r="BT253" s="95"/>
      <c r="BU253" s="95"/>
      <c r="BV253" s="95"/>
      <c r="BW253" s="95"/>
      <c r="BX253" s="95"/>
      <c r="BY253" s="95"/>
      <c r="BZ253" s="95"/>
      <c r="CA253" s="95"/>
      <c r="CB253" s="95"/>
      <c r="CC253" s="95"/>
      <c r="CD253" s="99"/>
      <c r="CE253" s="25">
        <f t="shared" si="441"/>
        <v>3.4666666666666668</v>
      </c>
      <c r="CF253" s="25">
        <f t="shared" si="532"/>
        <v>1.185600994227874</v>
      </c>
    </row>
    <row r="254" spans="2:84" ht="42" x14ac:dyDescent="0.15">
      <c r="B254" s="84" t="s">
        <v>556</v>
      </c>
      <c r="C254" s="86" t="s">
        <v>225</v>
      </c>
      <c r="D254" s="2">
        <v>5</v>
      </c>
      <c r="E254" s="15" t="s">
        <v>1035</v>
      </c>
      <c r="F254" s="95">
        <f>IF($C254 = "neg", (($D254+1) - VLOOKUP($B254,'Results-formatted 060121'!$A:$AJ,(F$3+2),FALSE)), IF($C254 = "pos-neg", (3+VLOOKUP($B254,'Results-formatted 060121'!$A:$AJ,(F$3+2),FALSE)), VLOOKUP($B254,'Results-formatted 060121'!$A:$AJ,(F$3+2),FALSE)))</f>
        <v>3</v>
      </c>
      <c r="G254" s="95">
        <f>IF($C254 = "neg", (($D254+1) - VLOOKUP($B254,'Results-formatted 060121'!$A:$AJ,(G$3+2),FALSE)), IF($C254 = "pos-neg", (3+VLOOKUP($B254,'Results-formatted 060121'!$A:$AJ,(G$3+2),FALSE)), VLOOKUP($B254,'Results-formatted 060121'!$A:$AJ,(G$3+2),FALSE)))</f>
        <v>1</v>
      </c>
      <c r="H254" s="95">
        <f>IF($C254 = "neg", (($D254+1) - VLOOKUP($B254,'Results-formatted 060121'!$A:$AJ,(H$3+2),FALSE)), IF($C254 = "pos-neg", (3+VLOOKUP($B254,'Results-formatted 060121'!$A:$AJ,(H$3+2),FALSE)), VLOOKUP($B254,'Results-formatted 060121'!$A:$AJ,(H$3+2),FALSE)))</f>
        <v>2</v>
      </c>
      <c r="I254" s="95">
        <f>IF($C254 = "neg", (($D254+1) - VLOOKUP($B254,'Results-formatted 060121'!$A:$AJ,(I$3+2),FALSE)), IF($C254 = "pos-neg", (3+VLOOKUP($B254,'Results-formatted 060121'!$A:$AJ,(I$3+2),FALSE)), VLOOKUP($B254,'Results-formatted 060121'!$A:$AJ,(I$3+2),FALSE)))</f>
        <v>1</v>
      </c>
      <c r="J254" s="95">
        <f>IF($C254 = "neg", (($D254+1) - VLOOKUP($B254,'Results-formatted 060121'!$A:$AJ,(J$3+2),FALSE)), IF($C254 = "pos-neg", (3+VLOOKUP($B254,'Results-formatted 060121'!$A:$AJ,(J$3+2),FALSE)), VLOOKUP($B254,'Results-formatted 060121'!$A:$AJ,(J$3+2),FALSE)))</f>
        <v>3</v>
      </c>
      <c r="K254" s="95">
        <f>IF($C254 = "neg", (($D254+1) - VLOOKUP($B254,'Results-formatted 060121'!$A:$AJ,(K$3+2),FALSE)), IF($C254 = "pos-neg", (3+VLOOKUP($B254,'Results-formatted 060121'!$A:$AJ,(K$3+2),FALSE)), VLOOKUP($B254,'Results-formatted 060121'!$A:$AJ,(K$3+2),FALSE)))</f>
        <v>3</v>
      </c>
      <c r="L254" s="95">
        <f>IF($C254 = "neg", (($D254+1) - VLOOKUP($B254,'Results-formatted 060121'!$A:$AJ,(L$3+2),FALSE)), IF($C254 = "pos-neg", (3+VLOOKUP($B254,'Results-formatted 060121'!$A:$AJ,(L$3+2),FALSE)), VLOOKUP($B254,'Results-formatted 060121'!$A:$AJ,(L$3+2),FALSE)))</f>
        <v>5</v>
      </c>
      <c r="M254" s="95">
        <f>IF($C254 = "neg", (($D254+1) - VLOOKUP($B254,'Results-formatted 060121'!$A:$AJ,(M$3+2),FALSE)), IF($C254 = "pos-neg", (3+VLOOKUP($B254,'Results-formatted 060121'!$A:$AJ,(M$3+2),FALSE)), VLOOKUP($B254,'Results-formatted 060121'!$A:$AJ,(M$3+2),FALSE)))</f>
        <v>3</v>
      </c>
      <c r="N254" s="95">
        <f>IF($C254 = "neg", (($D254+1) - VLOOKUP($B254,'Results-formatted 060121'!$A:$AJ,(N$3+2),FALSE)), IF($C254 = "pos-neg", (3+VLOOKUP($B254,'Results-formatted 060121'!$A:$AJ,(N$3+2),FALSE)), VLOOKUP($B254,'Results-formatted 060121'!$A:$AJ,(N$3+2),FALSE)))</f>
        <v>2</v>
      </c>
      <c r="O254" s="95">
        <f>IF($C254 = "neg", (($D254+1) - VLOOKUP($B254,'Results-formatted 060121'!$A:$AJ,(O$3+2),FALSE)), IF($C254 = "pos-neg", (3+VLOOKUP($B254,'Results-formatted 060121'!$A:$AJ,(O$3+2),FALSE)), VLOOKUP($B254,'Results-formatted 060121'!$A:$AJ,(O$3+2),FALSE)))</f>
        <v>5</v>
      </c>
      <c r="P254" s="95">
        <f>IF($C254 = "neg", (($D254+1) - VLOOKUP($B254,'Results-formatted 060121'!$A:$AJ,(P$3+2),FALSE)), IF($C254 = "pos-neg", (3+VLOOKUP($B254,'Results-formatted 060121'!$A:$AJ,(P$3+2),FALSE)), VLOOKUP($B254,'Results-formatted 060121'!$A:$AJ,(P$3+2),FALSE)))</f>
        <v>3</v>
      </c>
      <c r="Q254" s="95">
        <f>IF($C254 = "neg", (($D254+1) - VLOOKUP($B254,'Results-formatted 060121'!$A:$AJ,(Q$3+2),FALSE)), IF($C254 = "pos-neg", (3+VLOOKUP($B254,'Results-formatted 060121'!$A:$AJ,(Q$3+2),FALSE)), VLOOKUP($B254,'Results-formatted 060121'!$A:$AJ,(Q$3+2),FALSE)))</f>
        <v>1</v>
      </c>
      <c r="R254" s="95">
        <f>IF($C254 = "neg", (($D254+1) - VLOOKUP($B254,'Results-formatted 060121'!$A:$AJ,(R$3+2),FALSE)), IF($C254 = "pos-neg", (3+VLOOKUP($B254,'Results-formatted 060121'!$A:$AJ,(R$3+2),FALSE)), VLOOKUP($B254,'Results-formatted 060121'!$A:$AJ,(R$3+2),FALSE)))</f>
        <v>3</v>
      </c>
      <c r="S254" s="95">
        <f>IF($C254 = "neg", (($D254+1) - VLOOKUP($B254,'Results-formatted 060121'!$A:$AJ,(S$3+2),FALSE)), IF($C254 = "pos-neg", (3+VLOOKUP($B254,'Results-formatted 060121'!$A:$AJ,(S$3+2),FALSE)), VLOOKUP($B254,'Results-formatted 060121'!$A:$AJ,(S$3+2),FALSE)))</f>
        <v>2</v>
      </c>
      <c r="T254" s="95">
        <f>IF($C254 = "neg", (($D254+1) - VLOOKUP($B254,'Results-formatted 060121'!$A:$AJ,(T$3+2),FALSE)), IF($C254 = "pos-neg", (3+VLOOKUP($B254,'Results-formatted 060121'!$A:$AJ,(T$3+2),FALSE)), VLOOKUP($B254,'Results-formatted 060121'!$A:$AJ,(T$3+2),FALSE)))</f>
        <v>5</v>
      </c>
      <c r="U254" s="95">
        <f>IF($C254 = "neg", (($D254+1) - VLOOKUP($B254,'Results-formatted 060121'!$A:$AJ,(U$3+2),FALSE)), IF($C254 = "pos-neg", (3+VLOOKUP($B254,'Results-formatted 060121'!$A:$AJ,(U$3+2),FALSE)), VLOOKUP($B254,'Results-formatted 060121'!$A:$AJ,(U$3+2),FALSE)))</f>
        <v>2</v>
      </c>
      <c r="V254" s="95">
        <f>IF($C254 = "neg", (($D254+1) - VLOOKUP($B254,'Results-formatted 060121'!$A:$AJ,(V$3+2),FALSE)), IF($C254 = "pos-neg", (3+VLOOKUP($B254,'Results-formatted 060121'!$A:$AJ,(V$3+2),FALSE)), VLOOKUP($B254,'Results-formatted 060121'!$A:$AJ,(V$3+2),FALSE)))</f>
        <v>1</v>
      </c>
      <c r="W254" s="95">
        <f>IF($C254 = "neg", (($D254+1) - VLOOKUP($B254,'Results-formatted 060121'!$A:$AJ,(W$3+2),FALSE)), IF($C254 = "pos-neg", (3+VLOOKUP($B254,'Results-formatted 060121'!$A:$AJ,(W$3+2),FALSE)), VLOOKUP($B254,'Results-formatted 060121'!$A:$AJ,(W$3+2),FALSE)))</f>
        <v>2</v>
      </c>
      <c r="X254" s="95">
        <f>IF($C254 = "neg", (($D254+1) - VLOOKUP($B254,'Results-formatted 060121'!$A:$AJ,(X$3+2),FALSE)), IF($C254 = "pos-neg", (3+VLOOKUP($B254,'Results-formatted 060121'!$A:$AJ,(X$3+2),FALSE)), VLOOKUP($B254,'Results-formatted 060121'!$A:$AJ,(X$3+2),FALSE)))</f>
        <v>4</v>
      </c>
      <c r="Y254" s="95">
        <f>IF($C254 = "neg", (($D254+1) - VLOOKUP($B254,'Results-formatted 060121'!$A:$AJ,(Y$3+2),FALSE)), IF($C254 = "pos-neg", (3+VLOOKUP($B254,'Results-formatted 060121'!$A:$AJ,(Y$3+2),FALSE)), VLOOKUP($B254,'Results-formatted 060121'!$A:$AJ,(Y$3+2),FALSE)))</f>
        <v>4</v>
      </c>
      <c r="Z254" s="95">
        <f>IF($C254 = "neg", (($D254+1) - VLOOKUP($B254,'Results-formatted 060121'!$A:$AJ,(Z$3+2),FALSE)), IF($C254 = "pos-neg", (3+VLOOKUP($B254,'Results-formatted 060121'!$A:$AJ,(Z$3+2),FALSE)), VLOOKUP($B254,'Results-formatted 060121'!$A:$AJ,(Z$3+2),FALSE)))</f>
        <v>4</v>
      </c>
      <c r="AA254" s="95">
        <f>IF($C254 = "neg", (($D254+1) - VLOOKUP($B254,'Results-formatted 060121'!$A:$AJ,(AA$3+2),FALSE)), IF($C254 = "pos-neg", (3+VLOOKUP($B254,'Results-formatted 060121'!$A:$AJ,(AA$3+2),FALSE)), VLOOKUP($B254,'Results-formatted 060121'!$A:$AJ,(AA$3+2),FALSE)))</f>
        <v>5</v>
      </c>
      <c r="AB254" s="95">
        <f>IF($C254 = "neg", (($D254+1) - VLOOKUP($B254,'Results-formatted 060121'!$A:$AJ,(AB$3+2),FALSE)), IF($C254 = "pos-neg", (3+VLOOKUP($B254,'Results-formatted 060121'!$A:$AJ,(AB$3+2),FALSE)), VLOOKUP($B254,'Results-formatted 060121'!$A:$AJ,(AB$3+2),FALSE)))</f>
        <v>4</v>
      </c>
      <c r="AC254" s="95">
        <f>IF($C254 = "neg", (($D254+1) - VLOOKUP($B254,'Results-formatted 060121'!$A:$AJ,(AC$3+2),FALSE)), IF($C254 = "pos-neg", (3+VLOOKUP($B254,'Results-formatted 060121'!$A:$AJ,(AC$3+2),FALSE)), VLOOKUP($B254,'Results-formatted 060121'!$A:$AJ,(AC$3+2),FALSE)))</f>
        <v>3</v>
      </c>
      <c r="AD254" s="95">
        <f>IF($C254 = "neg", (($D254+1) - VLOOKUP($B254,'Results-formatted 060121'!$A:$AJ,(AD$3+2),FALSE)), IF($C254 = "pos-neg", (3+VLOOKUP($B254,'Results-formatted 060121'!$A:$AJ,(AD$3+2),FALSE)), VLOOKUP($B254,'Results-formatted 060121'!$A:$AJ,(AD$3+2),FALSE)))</f>
        <v>5</v>
      </c>
      <c r="AE254" s="95">
        <f>IF($C254 = "neg", (($D254+1) - VLOOKUP($B254,'Results-formatted 060121'!$A:$AJ,(AE$3+2),FALSE)), IF($C254 = "pos-neg", (3+VLOOKUP($B254,'Results-formatted 060121'!$A:$AJ,(AE$3+2),FALSE)), VLOOKUP($B254,'Results-formatted 060121'!$A:$AJ,(AE$3+2),FALSE)))</f>
        <v>3</v>
      </c>
      <c r="AF254" s="95">
        <f>IF($C254 = "neg", (($D254+1) - VLOOKUP($B254,'Results-formatted 060121'!$A:$AJ,(AF$3+2),FALSE)), IF($C254 = "pos-neg", (3+VLOOKUP($B254,'Results-formatted 060121'!$A:$AJ,(AF$3+2),FALSE)), VLOOKUP($B254,'Results-formatted 060121'!$A:$AJ,(AF$3+2),FALSE)))</f>
        <v>3</v>
      </c>
      <c r="AG254" s="95">
        <f>IF($C254 = "neg", (($D254+1) - VLOOKUP($B254,'Results-formatted 060121'!$A:$AJ,(AG$3+2),FALSE)), IF($C254 = "pos-neg", (3+VLOOKUP($B254,'Results-formatted 060121'!$A:$AJ,(AG$3+2),FALSE)), VLOOKUP($B254,'Results-formatted 060121'!$A:$AJ,(AG$3+2),FALSE)))</f>
        <v>3</v>
      </c>
      <c r="AH254" s="95">
        <f>IF($C254 = "neg", (($D254+1) - VLOOKUP($B254,'Results-formatted 060121'!$A:$AJ,(AH$3+2),FALSE)), IF($C254 = "pos-neg", (3+VLOOKUP($B254,'Results-formatted 060121'!$A:$AJ,(AH$3+2),FALSE)), VLOOKUP($B254,'Results-formatted 060121'!$A:$AJ,(AH$3+2),FALSE)))</f>
        <v>1</v>
      </c>
      <c r="AI254" s="95">
        <f>IF($C254 = "neg", (($D254+1) - VLOOKUP($B254,'Results-formatted 060121'!$A:$AJ,(AI$3+2),FALSE)), IF($C254 = "pos-neg", (3+VLOOKUP($B254,'Results-formatted 060121'!$A:$AJ,(AI$3+2),FALSE)), VLOOKUP($B254,'Results-formatted 060121'!$A:$AJ,(AI$3+2),FALSE)))</f>
        <v>3</v>
      </c>
      <c r="AJ254" s="95">
        <f>IF($C254 = "neg", (($D254+1) - VLOOKUP($B254,'Results-formatted 060121'!$A:$AJ,(AJ$3+2),FALSE)), IF($C254 = "pos-neg", (3+VLOOKUP($B254,'Results-formatted 060121'!$A:$AJ,(AJ$3+2),FALSE)), VLOOKUP($B254,'Results-formatted 060121'!$A:$AJ,(AJ$3+2),FALSE)))</f>
        <v>2</v>
      </c>
      <c r="AK254" s="95">
        <f>IF($C254 = "neg", (($D254+1) - VLOOKUP($B254,'Results-formatted 060121'!$A:$AJ,(AK$3+2),FALSE)), IF($C254 = "pos-neg", (3+VLOOKUP($B254,'Results-formatted 060121'!$A:$AJ,(AK$3+2),FALSE)), VLOOKUP($B254,'Results-formatted 060121'!$A:$AJ,(AK$3+2),FALSE)))</f>
        <v>3</v>
      </c>
      <c r="AL254" s="95">
        <f>IF($C254 = "neg", (($D254+1) - VLOOKUP($B254,'Results-formatted 060121'!$A:$AJ,(AL$3+2),FALSE)), IF($C254 = "pos-neg", (3+VLOOKUP($B254,'Results-formatted 060121'!$A:$AJ,(AL$3+2),FALSE)), VLOOKUP($B254,'Results-formatted 060121'!$A:$AJ,(AL$3+2),FALSE)))</f>
        <v>3</v>
      </c>
      <c r="AM254" s="95">
        <f>IF($C254 = "neg", (($D254+1) - VLOOKUP($B254,'Results-formatted 060121'!$A:AJ,(AM$3+2),FALSE)), IF($C254 = "pos-neg", (3+VLOOKUP($B254,'Results-formatted 060121'!$A:AJ,(AM$3+2),FALSE)), VLOOKUP($B254,'Results-formatted 060121'!$A:AJ,(AM$3+2),FALSE)))</f>
        <v>2</v>
      </c>
      <c r="AN254" s="95">
        <f>IF($C254 = "neg", (($D254+1) - VLOOKUP($B254,'Results-formatted 060121'!$A:AK,(AN$3+2),FALSE)), IF($C254 = "pos-neg", (3+VLOOKUP($B254,'Results-formatted 060121'!$A:AK,(AN$3+2),FALSE)), VLOOKUP($B254,'Results-formatted 060121'!$A:AK,(AN$3+2),FALSE)))</f>
        <v>3</v>
      </c>
      <c r="AO254" s="95">
        <f>IF($C254 = "neg", (($D254+1) - VLOOKUP($B254,'Results-formatted 060121'!$A:AL,(AO$3+2),FALSE)), IF($C254 = "pos-neg", (3+VLOOKUP($B254,'Results-formatted 060121'!$A:AL,(AO$3+2),FALSE)), VLOOKUP($B254,'Results-formatted 060121'!$A:AL,(AO$3+2),FALSE)))</f>
        <v>1</v>
      </c>
      <c r="AP254" s="95">
        <f>IF($C254 = "neg", (($D254+1) - VLOOKUP($B254,'Results-formatted 060121'!$A:AM,(AP$3+2),FALSE)), IF($C254 = "pos-neg", (3+VLOOKUP($B254,'Results-formatted 060121'!$A:AM,(AP$3+2),FALSE)), VLOOKUP($B254,'Results-formatted 060121'!$A:AM,(AP$3+2),FALSE)))</f>
        <v>3</v>
      </c>
      <c r="AQ254" s="95">
        <f>IF($C254 = "neg", (($D254+1) - VLOOKUP($B254,'Results-formatted 060121'!$A:AN,(AQ$3+2),FALSE)), IF($C254 = "pos-neg", (3+VLOOKUP($B254,'Results-formatted 060121'!$A:AN,(AQ$3+2),FALSE)), VLOOKUP($B254,'Results-formatted 060121'!$A:AN,(AQ$3+2),FALSE)))</f>
        <v>2</v>
      </c>
      <c r="AR254" s="95">
        <f>IF($C254 = "neg", (($D254+1) - VLOOKUP($B254,'Results-formatted 060121'!$A:AO,(AR$3+2),FALSE)), IF($C254 = "pos-neg", (3+VLOOKUP($B254,'Results-formatted 060121'!$A:AO,(AR$3+2),FALSE)), VLOOKUP($B254,'Results-formatted 060121'!$A:AO,(AR$3+2),FALSE)))</f>
        <v>1</v>
      </c>
      <c r="AS254" s="95">
        <f>IF($C254 = "neg", (($D254+1) - VLOOKUP($B254,'Results-formatted 060121'!$A:AP,(AS$3+2),FALSE)), IF($C254 = "pos-neg", (3+VLOOKUP($B254,'Results-formatted 060121'!$A:AP,(AS$3+2),FALSE)), VLOOKUP($B254,'Results-formatted 060121'!$A:AP,(AS$3+2),FALSE)))</f>
        <v>4</v>
      </c>
      <c r="AT254" s="95">
        <f>IF($C254 = "neg", (($D254+1) - VLOOKUP($B254,'Results-formatted 060121'!$A:AQ,(AT$3+2),FALSE)), IF($C254 = "pos-neg", (3+VLOOKUP($B254,'Results-formatted 060121'!$A:AQ,(AT$3+2),FALSE)), VLOOKUP($B254,'Results-formatted 060121'!$A:AQ,(AT$3+2),FALSE)))</f>
        <v>3</v>
      </c>
      <c r="AU254" s="95">
        <f>IF($C254 = "neg", (($D254+1) - VLOOKUP($B254,'Results-formatted 060121'!$A:AR,(AU$3+2),FALSE)), IF($C254 = "pos-neg", (3+VLOOKUP($B254,'Results-formatted 060121'!$A:AR,(AU$3+2),FALSE)), VLOOKUP($B254,'Results-formatted 060121'!$A:AR,(AU$3+2),FALSE)))</f>
        <v>5</v>
      </c>
      <c r="AV254" s="95">
        <f>IF($C254 = "neg", (($D254+1) - VLOOKUP($B254,'Results-formatted 060121'!$A:AS,(AV$3+2),FALSE)), IF($C254 = "pos-neg", (3+VLOOKUP($B254,'Results-formatted 060121'!$A:AS,(AV$3+2),FALSE)), VLOOKUP($B254,'Results-formatted 060121'!$A:AS,(AV$3+2),FALSE)))</f>
        <v>5</v>
      </c>
      <c r="AW254" s="95">
        <f>IF($C254 = "neg", (($D254+1) - VLOOKUP($B254,'Results-formatted 060121'!$A:AT,(AW$3+2),FALSE)), IF($C254 = "pos-neg", (3+VLOOKUP($B254,'Results-formatted 060121'!$A:AT,(AW$3+2),FALSE)), VLOOKUP($B254,'Results-formatted 060121'!$A:AT,(AW$3+2),FALSE)))</f>
        <v>5</v>
      </c>
      <c r="AX254" s="95">
        <f>IF($C254 = "neg", (($D254+1) - VLOOKUP($B254,'Results-formatted 060121'!$A:AU,(AX$3+2),FALSE)), IF($C254 = "pos-neg", (3+VLOOKUP($B254,'Results-formatted 060121'!$A:AU,(AX$3+2),FALSE)), VLOOKUP($B254,'Results-formatted 060121'!$A:AU,(AX$3+2),FALSE)))</f>
        <v>3</v>
      </c>
      <c r="AY254" s="95">
        <f>IF($C254 = "neg", (($D254+1) - VLOOKUP($B254,'Results-formatted 060121'!$A:AV,(AY$3+2),FALSE)), IF($C254 = "pos-neg", (3+VLOOKUP($B254,'Results-formatted 060121'!$A:AV,(AY$3+2),FALSE)), VLOOKUP($B254,'Results-formatted 060121'!$A:AV,(AY$3+2),FALSE)))</f>
        <v>3</v>
      </c>
      <c r="AZ254" s="95">
        <f>IF($C254 = "neg", (($D254+1) - VLOOKUP($B254,'Results-formatted 060121'!$A:AW,(AZ$3+2),FALSE)), IF($C254 = "pos-neg", (3+VLOOKUP($B254,'Results-formatted 060121'!$A:AW,(AZ$3+2),FALSE)), VLOOKUP($B254,'Results-formatted 060121'!$A:AW,(AZ$3+2),FALSE)))</f>
        <v>2</v>
      </c>
      <c r="BA254" s="95">
        <f>IF($C254 = "neg", (($D254+1) - VLOOKUP($B254,'Results-formatted 060121'!$A:AX,(BA$3+2),FALSE)), IF($C254 = "pos-neg", (3+VLOOKUP($B254,'Results-formatted 060121'!$A:AX,(BA$3+2),FALSE)), VLOOKUP($B254,'Results-formatted 060121'!$A:AX,(BA$3+2),FALSE)))</f>
        <v>3</v>
      </c>
      <c r="BB254" s="95">
        <f>IF($C254 = "neg", (($D254+1) - VLOOKUP($B254,'Results-formatted 060121'!$A:AY,(BB$3+2),FALSE)), IF($C254 = "pos-neg", (3+VLOOKUP($B254,'Results-formatted 060121'!$A:AY,(BB$3+2),FALSE)), VLOOKUP($B254,'Results-formatted 060121'!$A:AY,(BB$3+2),FALSE)))</f>
        <v>4</v>
      </c>
      <c r="BC254" s="95">
        <f>IF($C254 = "neg", (($D254+1) - VLOOKUP($B254,'Results-formatted 060121'!$A:AZ,(BC$3+2),FALSE)), IF($C254 = "pos-neg", (3+VLOOKUP($B254,'Results-formatted 060121'!$A:AZ,(BC$3+2),FALSE)), VLOOKUP($B254,'Results-formatted 060121'!$A:AZ,(BC$3+2),FALSE)))</f>
        <v>3</v>
      </c>
      <c r="BD254" s="95">
        <f>IF($C254 = "neg", (($D254+1) - VLOOKUP($B254,'Results-formatted 060121'!$A:BA,(BD$3+2),FALSE)), IF($C254 = "pos-neg", (3+VLOOKUP($B254,'Results-formatted 060121'!$A:BA,(BD$3+2),FALSE)), VLOOKUP($B254,'Results-formatted 060121'!$A:BA,(BD$3+2),FALSE)))</f>
        <v>4</v>
      </c>
      <c r="BE254" s="95">
        <f>IF($C254 = "neg", (($D254+1) - VLOOKUP($B254,'Results-formatted 060121'!$A:BB,(BE$3+2),FALSE)), IF($C254 = "pos-neg", (3+VLOOKUP($B254,'Results-formatted 060121'!$A:BB,(BE$3+2),FALSE)), VLOOKUP($B254,'Results-formatted 060121'!$A:BB,(BE$3+2),FALSE)))</f>
        <v>2</v>
      </c>
      <c r="BF254" s="95">
        <f>IF($C254 = "neg", (($D254+1) - VLOOKUP($B254,'Results-formatted 060121'!$A:BC,(BF$3+2),FALSE)), IF($C254 = "pos-neg", (3+VLOOKUP($B254,'Results-formatted 060121'!$A:BC,(BF$3+2),FALSE)), VLOOKUP($B254,'Results-formatted 060121'!$A:BC,(BF$3+2),FALSE)))</f>
        <v>3</v>
      </c>
      <c r="BG254" s="95">
        <f>IF($C254 = "neg", (($D254+1) - VLOOKUP($B254,'Results-formatted 060121'!$A:BD,(BG$3+2),FALSE)), IF($C254 = "pos-neg", (3+VLOOKUP($B254,'Results-formatted 060121'!$A:BD,(BG$3+2),FALSE)), VLOOKUP($B254,'Results-formatted 060121'!$A:BD,(BG$3+2),FALSE)))</f>
        <v>3</v>
      </c>
      <c r="BH254" s="95">
        <f>IF($C254 = "neg", (($D254+1) - VLOOKUP($B254,'Results-formatted 060121'!$A:BE,(BH$3+2),FALSE)), IF($C254 = "pos-neg", (3+VLOOKUP($B254,'Results-formatted 060121'!$A:BE,(BH$3+2),FALSE)), VLOOKUP($B254,'Results-formatted 060121'!$A:BE,(BH$3+2),FALSE)))</f>
        <v>2</v>
      </c>
      <c r="BI254" s="95">
        <f>IF($C254 = "neg", (($D254+1) - VLOOKUP($B254,'Results-formatted 060121'!$A:BF,(BI$3+2),FALSE)), IF($C254 = "pos-neg", (3+VLOOKUP($B254,'Results-formatted 060121'!$A:BF,(BI$3+2),FALSE)), VLOOKUP($B254,'Results-formatted 060121'!$A:BF,(BI$3+2),FALSE)))</f>
        <v>1</v>
      </c>
      <c r="BJ254" s="95">
        <f>IF($C254 = "neg", (($D254+1) - VLOOKUP($B254,'Results-formatted 060121'!$A:BG,(BJ$3+2),FALSE)), IF($C254 = "pos-neg", (3+VLOOKUP($B254,'Results-formatted 060121'!$A:BG,(BJ$3+2),FALSE)), VLOOKUP($B254,'Results-formatted 060121'!$A:BG,(BJ$3+2),FALSE)))</f>
        <v>1</v>
      </c>
      <c r="BK254" s="95">
        <f>IF($C254 = "neg", (($D254+1) - VLOOKUP($B254,'Results-formatted 060121'!$A:BH,(BK$3+2),FALSE)), IF($C254 = "pos-neg", (3+VLOOKUP($B254,'Results-formatted 060121'!$A:BH,(BK$3+2),FALSE)), VLOOKUP($B254,'Results-formatted 060121'!$A:BH,(BK$3+2),FALSE)))</f>
        <v>3</v>
      </c>
      <c r="BL254" s="95">
        <f>IF($C254 = "neg", (($D254+1) - VLOOKUP($B254,'Results-formatted 060121'!$A:BI,(BL$3+2),FALSE)), IF($C254 = "pos-neg", (3+VLOOKUP($B254,'Results-formatted 060121'!$A:BI,(BL$3+2),FALSE)), VLOOKUP($B254,'Results-formatted 060121'!$A:BI,(BL$3+2),FALSE)))</f>
        <v>5</v>
      </c>
      <c r="BM254" s="95">
        <f>IF($C254 = "neg", (($D254+1) - VLOOKUP($B254,'Results-formatted 060121'!$A:BJ,(BM$3+2),FALSE)), IF($C254 = "pos-neg", (3+VLOOKUP($B254,'Results-formatted 060121'!$A:BJ,(BM$3+2),FALSE)), VLOOKUP($B254,'Results-formatted 060121'!$A:BJ,(BM$3+2),FALSE)))</f>
        <v>4</v>
      </c>
      <c r="BN254" s="95"/>
      <c r="BO254" s="95"/>
      <c r="BP254" s="95"/>
      <c r="BQ254" s="95"/>
      <c r="BR254" s="95"/>
      <c r="BS254" s="95"/>
      <c r="BT254" s="95"/>
      <c r="BU254" s="95"/>
      <c r="BV254" s="95"/>
      <c r="BW254" s="95"/>
      <c r="BX254" s="95"/>
      <c r="BY254" s="95"/>
      <c r="BZ254" s="95"/>
      <c r="CA254" s="95"/>
      <c r="CB254" s="95"/>
      <c r="CC254" s="95"/>
      <c r="CD254" s="99"/>
      <c r="CE254" s="25">
        <f t="shared" si="441"/>
        <v>2.95</v>
      </c>
      <c r="CF254" s="25">
        <f t="shared" si="532"/>
        <v>1.2408990726382934</v>
      </c>
    </row>
    <row r="255" spans="2:84" ht="18" customHeight="1" x14ac:dyDescent="0.15">
      <c r="B255" s="84"/>
      <c r="E255" s="18" t="s">
        <v>226</v>
      </c>
      <c r="F255" s="34"/>
      <c r="G255" s="34"/>
      <c r="H255" s="34">
        <f t="shared" ref="H255" si="563">IF(ISNUMBER(H256), AVERAGE(H257:H260,H262:H265,H267:H270), "")</f>
        <v>3.5</v>
      </c>
      <c r="I255" s="34">
        <f t="shared" ref="I255" si="564">IF(ISNUMBER(I256), AVERAGE(I257:I260,I262:I265,I267:I270), "")</f>
        <v>2.9166666666666665</v>
      </c>
      <c r="J255" s="34"/>
      <c r="K255" s="34">
        <f t="shared" ref="K255" si="565">IF(ISNUMBER(K256), AVERAGE(K257:K260,K262:K265,K267:K270), "")</f>
        <v>3.75</v>
      </c>
      <c r="L255" s="34">
        <f t="shared" ref="L255" si="566">IF(ISNUMBER(L256), AVERAGE(L257:L260,L262:L265,L267:L270), "")</f>
        <v>2.5833333333333335</v>
      </c>
      <c r="M255" s="34">
        <f t="shared" ref="M255" si="567">IF(ISNUMBER(M256), AVERAGE(M257:M260,M262:M265,M267:M270), "")</f>
        <v>3.25</v>
      </c>
      <c r="N255" s="34"/>
      <c r="O255" s="34">
        <f t="shared" ref="O255" si="568">IF(ISNUMBER(O256), AVERAGE(O257:O260,O262:O265,O267:O270), "")</f>
        <v>3.5</v>
      </c>
      <c r="P255" s="34">
        <f t="shared" ref="P255" si="569">IF(ISNUMBER(P256), AVERAGE(P257:P260,P262:P265,P267:P270), "")</f>
        <v>2.75</v>
      </c>
      <c r="Q255" s="34">
        <f t="shared" ref="Q255" si="570">IF(ISNUMBER(Q256), AVERAGE(Q257:Q260,Q262:Q265,Q267:Q270), "")</f>
        <v>4</v>
      </c>
      <c r="R255" s="34">
        <f t="shared" ref="R255" si="571">IF(ISNUMBER(R256), AVERAGE(R257:R260,R262:R265,R267:R270), "")</f>
        <v>3.5833333333333335</v>
      </c>
      <c r="S255" s="34">
        <f t="shared" ref="S255" si="572">IF(ISNUMBER(S256), AVERAGE(S257:S260,S262:S265,S267:S270), "")</f>
        <v>2.6666666666666665</v>
      </c>
      <c r="T255" s="34">
        <f t="shared" ref="T255" si="573">IF(ISNUMBER(T256), AVERAGE(T257:T260,T262:T265,T267:T270), "")</f>
        <v>4.25</v>
      </c>
      <c r="U255" s="34">
        <f t="shared" ref="U255" si="574">IF(ISNUMBER(U256), AVERAGE(U257:U260,U262:U265,U267:U270), "")</f>
        <v>4.75</v>
      </c>
      <c r="V255" s="34">
        <f t="shared" ref="V255" si="575">IF(ISNUMBER(V256), AVERAGE(V257:V260,V262:V265,V267:V270), "")</f>
        <v>2.6666666666666665</v>
      </c>
      <c r="W255" s="34">
        <f t="shared" ref="W255" si="576">IF(ISNUMBER(W256), AVERAGE(W257:W260,W262:W265,W267:W270), "")</f>
        <v>3.5</v>
      </c>
      <c r="X255" s="34">
        <f t="shared" ref="X255" si="577">IF(ISNUMBER(X256), AVERAGE(X257:X260,X262:X265,X267:X270), "")</f>
        <v>3.1666666666666665</v>
      </c>
      <c r="Y255" s="34">
        <f t="shared" ref="Y255" si="578">IF(ISNUMBER(Y256), AVERAGE(Y257:Y260,Y262:Y265,Y267:Y270), "")</f>
        <v>4</v>
      </c>
      <c r="Z255" s="34">
        <f t="shared" ref="Z255" si="579">IF(ISNUMBER(Z256), AVERAGE(Z257:Z260,Z262:Z265,Z267:Z270), "")</f>
        <v>3</v>
      </c>
      <c r="AA255" s="34">
        <f t="shared" ref="AA255" si="580">IF(ISNUMBER(AA256), AVERAGE(AA257:AA260,AA262:AA265,AA267:AA270), "")</f>
        <v>3.8333333333333335</v>
      </c>
      <c r="AB255" s="34">
        <f t="shared" ref="AB255" si="581">IF(ISNUMBER(AB256), AVERAGE(AB257:AB260,AB262:AB265,AB267:AB270), "")</f>
        <v>3</v>
      </c>
      <c r="AC255" s="34">
        <f t="shared" ref="AC255" si="582">IF(ISNUMBER(AC256), AVERAGE(AC257:AC260,AC262:AC265,AC267:AC270), "")</f>
        <v>2.8333333333333335</v>
      </c>
      <c r="AD255" s="34">
        <f t="shared" ref="AD255" si="583">IF(ISNUMBER(AD256), AVERAGE(AD257:AD260,AD262:AD265,AD267:AD270), "")</f>
        <v>3.1666666666666665</v>
      </c>
      <c r="AE255" s="34">
        <f t="shared" ref="AE255" si="584">IF(ISNUMBER(AE256), AVERAGE(AE257:AE260,AE262:AE265,AE267:AE270), "")</f>
        <v>3.5833333333333335</v>
      </c>
      <c r="AF255" s="34">
        <f t="shared" ref="AF255" si="585">IF(ISNUMBER(AF256), AVERAGE(AF257:AF260,AF262:AF265,AF267:AF270), "")</f>
        <v>3.4166666666666665</v>
      </c>
      <c r="AG255" s="34">
        <f t="shared" ref="AG255" si="586">IF(ISNUMBER(AG256), AVERAGE(AG257:AG260,AG262:AG265,AG267:AG270), "")</f>
        <v>3.9166666666666665</v>
      </c>
      <c r="AH255" s="34">
        <f t="shared" ref="AH255" si="587">IF(ISNUMBER(AH256), AVERAGE(AH257:AH260,AH262:AH265,AH267:AH270), "")</f>
        <v>3.5833333333333335</v>
      </c>
      <c r="AI255" s="34">
        <f t="shared" ref="AI255" si="588">IF(ISNUMBER(AI256), AVERAGE(AI257:AI260,AI262:AI265,AI267:AI270), "")</f>
        <v>3.9166666666666665</v>
      </c>
      <c r="AJ255" s="34">
        <f t="shared" ref="AJ255" si="589">IF(ISNUMBER(AJ256), AVERAGE(AJ257:AJ260,AJ262:AJ265,AJ267:AJ270), "")</f>
        <v>4.083333333333333</v>
      </c>
      <c r="AK255" s="34"/>
      <c r="AL255" s="34">
        <f t="shared" ref="AL255" si="590">IF(ISNUMBER(AL256), AVERAGE(AL257:AL260,AL262:AL265,AL267:AL270), "")</f>
        <v>3.5833333333333335</v>
      </c>
      <c r="AM255" s="34">
        <f t="shared" ref="AM255:BM255" si="591">IF(ISNUMBER(AM256), AVERAGE(AM257:AM260,AM262:AM265,AM267:AM270), "")</f>
        <v>3.8333333333333335</v>
      </c>
      <c r="AN255" s="34">
        <f t="shared" si="591"/>
        <v>3.3333333333333335</v>
      </c>
      <c r="AO255" s="34">
        <f t="shared" si="591"/>
        <v>4.25</v>
      </c>
      <c r="AP255" s="34">
        <f t="shared" si="591"/>
        <v>3.4166666666666665</v>
      </c>
      <c r="AQ255" s="34">
        <f t="shared" si="591"/>
        <v>3.75</v>
      </c>
      <c r="AR255" s="34">
        <f t="shared" si="591"/>
        <v>3.5</v>
      </c>
      <c r="AS255" s="34">
        <f t="shared" si="591"/>
        <v>3.75</v>
      </c>
      <c r="AT255" s="34">
        <f t="shared" si="591"/>
        <v>3.6666666666666665</v>
      </c>
      <c r="AU255" s="34">
        <f t="shared" si="591"/>
        <v>3.6666666666666665</v>
      </c>
      <c r="AV255" s="34">
        <f t="shared" si="591"/>
        <v>3.0833333333333335</v>
      </c>
      <c r="AW255" s="34">
        <f t="shared" si="591"/>
        <v>3.8333333333333335</v>
      </c>
      <c r="AX255" s="34">
        <f t="shared" si="591"/>
        <v>1.9166666666666667</v>
      </c>
      <c r="AY255" s="34">
        <f t="shared" si="591"/>
        <v>2.75</v>
      </c>
      <c r="AZ255" s="34">
        <f t="shared" si="591"/>
        <v>3.5833333333333335</v>
      </c>
      <c r="BA255" s="34">
        <f t="shared" si="591"/>
        <v>3.6666666666666665</v>
      </c>
      <c r="BB255" s="34">
        <f t="shared" si="591"/>
        <v>3.6666666666666665</v>
      </c>
      <c r="BC255" s="34">
        <f t="shared" si="591"/>
        <v>3.25</v>
      </c>
      <c r="BD255" s="34">
        <f t="shared" si="591"/>
        <v>4.166666666666667</v>
      </c>
      <c r="BE255" s="34">
        <f t="shared" si="591"/>
        <v>4.166666666666667</v>
      </c>
      <c r="BF255" s="34">
        <f t="shared" si="591"/>
        <v>3.1666666666666665</v>
      </c>
      <c r="BG255" s="34">
        <f t="shared" si="591"/>
        <v>2.8333333333333335</v>
      </c>
      <c r="BH255" s="34">
        <f t="shared" si="591"/>
        <v>2.8333333333333335</v>
      </c>
      <c r="BI255" s="34">
        <f t="shared" si="591"/>
        <v>4</v>
      </c>
      <c r="BJ255" s="34">
        <f t="shared" si="591"/>
        <v>3.25</v>
      </c>
      <c r="BK255" s="34">
        <f t="shared" si="591"/>
        <v>2.9166666666666665</v>
      </c>
      <c r="BL255" s="34">
        <f t="shared" si="591"/>
        <v>3.6666666666666665</v>
      </c>
      <c r="BM255" s="34">
        <f t="shared" si="591"/>
        <v>3.0833333333333335</v>
      </c>
      <c r="BN255" s="34"/>
      <c r="BO255" s="34"/>
      <c r="BP255" s="34"/>
      <c r="BQ255" s="34"/>
      <c r="BR255" s="34"/>
      <c r="BS255" s="34"/>
      <c r="BT255" s="34"/>
      <c r="BU255" s="34"/>
      <c r="BV255" s="34"/>
      <c r="BW255" s="34"/>
      <c r="BX255" s="34"/>
      <c r="BY255" s="34"/>
      <c r="BZ255" s="34"/>
      <c r="CA255" s="34"/>
      <c r="CB255" s="34"/>
      <c r="CC255" s="34"/>
      <c r="CD255" s="34" t="str">
        <f t="shared" ref="CD255" si="592">IF(ISNUMBER(CD256), AVERAGE(CD257:CD260,CD262:CD265,CD267:CD270), "")</f>
        <v/>
      </c>
      <c r="CE255" s="34">
        <f t="shared" si="441"/>
        <v>3.4499999999999993</v>
      </c>
      <c r="CF255" s="34">
        <f t="shared" si="532"/>
        <v>0.5245025077713561</v>
      </c>
    </row>
    <row r="256" spans="2:84" ht="17" x14ac:dyDescent="0.15">
      <c r="B256" s="84"/>
      <c r="E256" s="39" t="s">
        <v>227</v>
      </c>
      <c r="F256" s="40"/>
      <c r="G256" s="40"/>
      <c r="H256" s="40">
        <f t="shared" ref="H256" si="593">IF(ISNUMBER(H257),AVERAGE(H257:H260), "")</f>
        <v>4</v>
      </c>
      <c r="I256" s="40">
        <f t="shared" ref="I256" si="594">IF(ISNUMBER(I257),AVERAGE(I257:I260), "")</f>
        <v>2.5</v>
      </c>
      <c r="J256" s="40"/>
      <c r="K256" s="40">
        <f t="shared" ref="K256" si="595">IF(ISNUMBER(K257),AVERAGE(K257:K260), "")</f>
        <v>4.5</v>
      </c>
      <c r="L256" s="40">
        <f t="shared" ref="L256" si="596">IF(ISNUMBER(L257),AVERAGE(L257:L260), "")</f>
        <v>3.25</v>
      </c>
      <c r="M256" s="40">
        <f t="shared" ref="M256" si="597">IF(ISNUMBER(M257),AVERAGE(M257:M260), "")</f>
        <v>4</v>
      </c>
      <c r="N256" s="40"/>
      <c r="O256" s="40">
        <f t="shared" ref="O256" si="598">IF(ISNUMBER(O257),AVERAGE(O257:O260), "")</f>
        <v>4.75</v>
      </c>
      <c r="P256" s="40">
        <f t="shared" ref="P256" si="599">IF(ISNUMBER(P257),AVERAGE(P257:P260), "")</f>
        <v>2.75</v>
      </c>
      <c r="Q256" s="40">
        <f t="shared" ref="Q256" si="600">IF(ISNUMBER(Q257),AVERAGE(Q257:Q260), "")</f>
        <v>4.75</v>
      </c>
      <c r="R256" s="40">
        <f t="shared" ref="R256" si="601">IF(ISNUMBER(R257),AVERAGE(R257:R260), "")</f>
        <v>4.5</v>
      </c>
      <c r="S256" s="40">
        <f t="shared" ref="S256" si="602">IF(ISNUMBER(S257),AVERAGE(S257:S260), "")</f>
        <v>2.75</v>
      </c>
      <c r="T256" s="40">
        <f t="shared" ref="T256" si="603">IF(ISNUMBER(T257),AVERAGE(T257:T260), "")</f>
        <v>4.75</v>
      </c>
      <c r="U256" s="40">
        <f t="shared" ref="U256" si="604">IF(ISNUMBER(U257),AVERAGE(U257:U260), "")</f>
        <v>5</v>
      </c>
      <c r="V256" s="40">
        <f t="shared" ref="V256" si="605">IF(ISNUMBER(V257),AVERAGE(V257:V260), "")</f>
        <v>2.5</v>
      </c>
      <c r="W256" s="40">
        <f t="shared" ref="W256" si="606">IF(ISNUMBER(W257),AVERAGE(W257:W260), "")</f>
        <v>4</v>
      </c>
      <c r="X256" s="40">
        <f t="shared" ref="X256" si="607">IF(ISNUMBER(X257),AVERAGE(X257:X260), "")</f>
        <v>3.75</v>
      </c>
      <c r="Y256" s="40">
        <f t="shared" ref="Y256" si="608">IF(ISNUMBER(Y257),AVERAGE(Y257:Y260), "")</f>
        <v>4</v>
      </c>
      <c r="Z256" s="40">
        <f t="shared" ref="Z256" si="609">IF(ISNUMBER(Z257),AVERAGE(Z257:Z260), "")</f>
        <v>2.75</v>
      </c>
      <c r="AA256" s="40">
        <f t="shared" ref="AA256" si="610">IF(ISNUMBER(AA257),AVERAGE(AA257:AA260), "")</f>
        <v>4.75</v>
      </c>
      <c r="AB256" s="40">
        <f t="shared" ref="AB256" si="611">IF(ISNUMBER(AB257),AVERAGE(AB257:AB260), "")</f>
        <v>3</v>
      </c>
      <c r="AC256" s="40">
        <f t="shared" ref="AC256" si="612">IF(ISNUMBER(AC257),AVERAGE(AC257:AC260), "")</f>
        <v>3.25</v>
      </c>
      <c r="AD256" s="40">
        <f t="shared" ref="AD256" si="613">IF(ISNUMBER(AD257),AVERAGE(AD257:AD260), "")</f>
        <v>3.25</v>
      </c>
      <c r="AE256" s="40">
        <f t="shared" ref="AE256" si="614">IF(ISNUMBER(AE257),AVERAGE(AE257:AE260), "")</f>
        <v>4.25</v>
      </c>
      <c r="AF256" s="40">
        <f t="shared" ref="AF256" si="615">IF(ISNUMBER(AF257),AVERAGE(AF257:AF260), "")</f>
        <v>3.75</v>
      </c>
      <c r="AG256" s="40">
        <f t="shared" ref="AG256" si="616">IF(ISNUMBER(AG257),AVERAGE(AG257:AG260), "")</f>
        <v>4.5</v>
      </c>
      <c r="AH256" s="40">
        <f t="shared" ref="AH256" si="617">IF(ISNUMBER(AH257),AVERAGE(AH257:AH260), "")</f>
        <v>3.75</v>
      </c>
      <c r="AI256" s="40">
        <f t="shared" ref="AI256" si="618">IF(ISNUMBER(AI257),AVERAGE(AI257:AI260), "")</f>
        <v>4.25</v>
      </c>
      <c r="AJ256" s="40">
        <f t="shared" ref="AJ256" si="619">IF(ISNUMBER(AJ257),AVERAGE(AJ257:AJ260), "")</f>
        <v>5</v>
      </c>
      <c r="AK256" s="40"/>
      <c r="AL256" s="40">
        <f t="shared" ref="AL256" si="620">IF(ISNUMBER(AL257),AVERAGE(AL257:AL260), "")</f>
        <v>3.25</v>
      </c>
      <c r="AM256" s="40">
        <f t="shared" ref="AM256:BM256" si="621">IF(ISNUMBER(AM257),AVERAGE(AM257:AM260), "")</f>
        <v>3.75</v>
      </c>
      <c r="AN256" s="40">
        <f t="shared" si="621"/>
        <v>3.75</v>
      </c>
      <c r="AO256" s="40">
        <f t="shared" si="621"/>
        <v>4.75</v>
      </c>
      <c r="AP256" s="40">
        <f t="shared" si="621"/>
        <v>4</v>
      </c>
      <c r="AQ256" s="40">
        <f t="shared" si="621"/>
        <v>4</v>
      </c>
      <c r="AR256" s="40">
        <f t="shared" si="621"/>
        <v>3.75</v>
      </c>
      <c r="AS256" s="40">
        <f t="shared" si="621"/>
        <v>4</v>
      </c>
      <c r="AT256" s="40">
        <f t="shared" si="621"/>
        <v>4.75</v>
      </c>
      <c r="AU256" s="40">
        <f t="shared" si="621"/>
        <v>4.5</v>
      </c>
      <c r="AV256" s="40">
        <f t="shared" si="621"/>
        <v>3.25</v>
      </c>
      <c r="AW256" s="40">
        <f t="shared" si="621"/>
        <v>4</v>
      </c>
      <c r="AX256" s="40">
        <f t="shared" si="621"/>
        <v>1.5</v>
      </c>
      <c r="AY256" s="40">
        <f t="shared" si="621"/>
        <v>2.75</v>
      </c>
      <c r="AZ256" s="40">
        <f t="shared" si="621"/>
        <v>5</v>
      </c>
      <c r="BA256" s="40">
        <f t="shared" si="621"/>
        <v>4</v>
      </c>
      <c r="BB256" s="40">
        <f t="shared" si="621"/>
        <v>4.5</v>
      </c>
      <c r="BC256" s="40">
        <f t="shared" si="621"/>
        <v>4.25</v>
      </c>
      <c r="BD256" s="40">
        <f t="shared" si="621"/>
        <v>5</v>
      </c>
      <c r="BE256" s="40">
        <f t="shared" si="621"/>
        <v>4.25</v>
      </c>
      <c r="BF256" s="40">
        <f t="shared" si="621"/>
        <v>4</v>
      </c>
      <c r="BG256" s="40">
        <f t="shared" si="621"/>
        <v>3</v>
      </c>
      <c r="BH256" s="40">
        <f t="shared" si="621"/>
        <v>3.25</v>
      </c>
      <c r="BI256" s="40">
        <f t="shared" si="621"/>
        <v>4.75</v>
      </c>
      <c r="BJ256" s="40">
        <f t="shared" si="621"/>
        <v>4.25</v>
      </c>
      <c r="BK256" s="40">
        <f t="shared" si="621"/>
        <v>3.25</v>
      </c>
      <c r="BL256" s="40">
        <f t="shared" si="621"/>
        <v>3.75</v>
      </c>
      <c r="BM256" s="40">
        <f t="shared" si="621"/>
        <v>3.25</v>
      </c>
      <c r="BN256" s="40"/>
      <c r="BO256" s="40"/>
      <c r="BP256" s="40"/>
      <c r="BQ256" s="40"/>
      <c r="BR256" s="40"/>
      <c r="BS256" s="40"/>
      <c r="BT256" s="40"/>
      <c r="BU256" s="40"/>
      <c r="BV256" s="40"/>
      <c r="BW256" s="40"/>
      <c r="BX256" s="40"/>
      <c r="BY256" s="40"/>
      <c r="BZ256" s="40"/>
      <c r="CA256" s="40"/>
      <c r="CB256" s="40"/>
      <c r="CC256" s="40"/>
      <c r="CD256" s="40" t="str">
        <f t="shared" ref="CD256" si="622">IF(ISNUMBER(CD257),AVERAGE(CD257:CD260), "")</f>
        <v/>
      </c>
      <c r="CE256" s="40">
        <f t="shared" si="441"/>
        <v>3.8681818181818182</v>
      </c>
      <c r="CF256" s="40">
        <f t="shared" si="532"/>
        <v>0.77557407867666117</v>
      </c>
    </row>
    <row r="257" spans="2:84" ht="42" x14ac:dyDescent="0.15">
      <c r="B257" s="84" t="s">
        <v>557</v>
      </c>
      <c r="C257" s="86" t="s">
        <v>224</v>
      </c>
      <c r="D257" s="2">
        <v>5</v>
      </c>
      <c r="E257" s="15" t="s">
        <v>230</v>
      </c>
      <c r="F257" s="95">
        <f>IF($C257 = "neg", (($D257+1) - VLOOKUP($B257,'Results-formatted 060121'!$A:$AJ,(F$3+2),FALSE)), IF($C257 = "pos-neg", (3+VLOOKUP($B257,'Results-formatted 060121'!$A:$AJ,(F$3+2),FALSE)), VLOOKUP($B257,'Results-formatted 060121'!$A:$AJ,(F$3+2),FALSE)))</f>
        <v>3</v>
      </c>
      <c r="G257" s="95">
        <f>IF($C257 = "neg", (($D257+1) - VLOOKUP($B257,'Results-formatted 060121'!$A:$AJ,(G$3+2),FALSE)), IF($C257 = "pos-neg", (3+VLOOKUP($B257,'Results-formatted 060121'!$A:$AJ,(G$3+2),FALSE)), VLOOKUP($B257,'Results-formatted 060121'!$A:$AJ,(G$3+2),FALSE)))</f>
        <v>4</v>
      </c>
      <c r="H257" s="95">
        <f>IF($C257 = "neg", (($D257+1) - VLOOKUP($B257,'Results-formatted 060121'!$A:$AJ,(H$3+2),FALSE)), IF($C257 = "pos-neg", (3+VLOOKUP($B257,'Results-formatted 060121'!$A:$AJ,(H$3+2),FALSE)), VLOOKUP($B257,'Results-formatted 060121'!$A:$AJ,(H$3+2),FALSE)))</f>
        <v>4</v>
      </c>
      <c r="I257" s="95">
        <f>IF($C257 = "neg", (($D257+1) - VLOOKUP($B257,'Results-formatted 060121'!$A:$AJ,(I$3+2),FALSE)), IF($C257 = "pos-neg", (3+VLOOKUP($B257,'Results-formatted 060121'!$A:$AJ,(I$3+2),FALSE)), VLOOKUP($B257,'Results-formatted 060121'!$A:$AJ,(I$3+2),FALSE)))</f>
        <v>4</v>
      </c>
      <c r="J257" s="95">
        <f>IF($C257 = "neg", (($D257+1) - VLOOKUP($B257,'Results-formatted 060121'!$A:$AJ,(J$3+2),FALSE)), IF($C257 = "pos-neg", (3+VLOOKUP($B257,'Results-formatted 060121'!$A:$AJ,(J$3+2),FALSE)), VLOOKUP($B257,'Results-formatted 060121'!$A:$AJ,(J$3+2),FALSE)))</f>
        <v>3</v>
      </c>
      <c r="K257" s="95">
        <f>IF($C257 = "neg", (($D257+1) - VLOOKUP($B257,'Results-formatted 060121'!$A:$AJ,(K$3+2),FALSE)), IF($C257 = "pos-neg", (3+VLOOKUP($B257,'Results-formatted 060121'!$A:$AJ,(K$3+2),FALSE)), VLOOKUP($B257,'Results-formatted 060121'!$A:$AJ,(K$3+2),FALSE)))</f>
        <v>5</v>
      </c>
      <c r="L257" s="95">
        <f>IF($C257 = "neg", (($D257+1) - VLOOKUP($B257,'Results-formatted 060121'!$A:$AJ,(L$3+2),FALSE)), IF($C257 = "pos-neg", (3+VLOOKUP($B257,'Results-formatted 060121'!$A:$AJ,(L$3+2),FALSE)), VLOOKUP($B257,'Results-formatted 060121'!$A:$AJ,(L$3+2),FALSE)))</f>
        <v>4</v>
      </c>
      <c r="M257" s="95">
        <f>IF($C257 = "neg", (($D257+1) - VLOOKUP($B257,'Results-formatted 060121'!$A:$AJ,(M$3+2),FALSE)), IF($C257 = "pos-neg", (3+VLOOKUP($B257,'Results-formatted 060121'!$A:$AJ,(M$3+2),FALSE)), VLOOKUP($B257,'Results-formatted 060121'!$A:$AJ,(M$3+2),FALSE)))</f>
        <v>4</v>
      </c>
      <c r="N257" s="95">
        <f>IF($C257 = "neg", (($D257+1) - VLOOKUP($B257,'Results-formatted 060121'!$A:$AJ,(N$3+2),FALSE)), IF($C257 = "pos-neg", (3+VLOOKUP($B257,'Results-formatted 060121'!$A:$AJ,(N$3+2),FALSE)), VLOOKUP($B257,'Results-formatted 060121'!$A:$AJ,(N$3+2),FALSE)))</f>
        <v>3</v>
      </c>
      <c r="O257" s="95">
        <f>IF($C257 = "neg", (($D257+1) - VLOOKUP($B257,'Results-formatted 060121'!$A:$AJ,(O$3+2),FALSE)), IF($C257 = "pos-neg", (3+VLOOKUP($B257,'Results-formatted 060121'!$A:$AJ,(O$3+2),FALSE)), VLOOKUP($B257,'Results-formatted 060121'!$A:$AJ,(O$3+2),FALSE)))</f>
        <v>5</v>
      </c>
      <c r="P257" s="95">
        <f>IF($C257 = "neg", (($D257+1) - VLOOKUP($B257,'Results-formatted 060121'!$A:$AJ,(P$3+2),FALSE)), IF($C257 = "pos-neg", (3+VLOOKUP($B257,'Results-formatted 060121'!$A:$AJ,(P$3+2),FALSE)), VLOOKUP($B257,'Results-formatted 060121'!$A:$AJ,(P$3+2),FALSE)))</f>
        <v>3</v>
      </c>
      <c r="Q257" s="95">
        <f>IF($C257 = "neg", (($D257+1) - VLOOKUP($B257,'Results-formatted 060121'!$A:$AJ,(Q$3+2),FALSE)), IF($C257 = "pos-neg", (3+VLOOKUP($B257,'Results-formatted 060121'!$A:$AJ,(Q$3+2),FALSE)), VLOOKUP($B257,'Results-formatted 060121'!$A:$AJ,(Q$3+2),FALSE)))</f>
        <v>5</v>
      </c>
      <c r="R257" s="95">
        <f>IF($C257 = "neg", (($D257+1) - VLOOKUP($B257,'Results-formatted 060121'!$A:$AJ,(R$3+2),FALSE)), IF($C257 = "pos-neg", (3+VLOOKUP($B257,'Results-formatted 060121'!$A:$AJ,(R$3+2),FALSE)), VLOOKUP($B257,'Results-formatted 060121'!$A:$AJ,(R$3+2),FALSE)))</f>
        <v>5</v>
      </c>
      <c r="S257" s="95">
        <f>IF($C257 = "neg", (($D257+1) - VLOOKUP($B257,'Results-formatted 060121'!$A:$AJ,(S$3+2),FALSE)), IF($C257 = "pos-neg", (3+VLOOKUP($B257,'Results-formatted 060121'!$A:$AJ,(S$3+2),FALSE)), VLOOKUP($B257,'Results-formatted 060121'!$A:$AJ,(S$3+2),FALSE)))</f>
        <v>3</v>
      </c>
      <c r="T257" s="95">
        <f>IF($C257 = "neg", (($D257+1) - VLOOKUP($B257,'Results-formatted 060121'!$A:$AJ,(T$3+2),FALSE)), IF($C257 = "pos-neg", (3+VLOOKUP($B257,'Results-formatted 060121'!$A:$AJ,(T$3+2),FALSE)), VLOOKUP($B257,'Results-formatted 060121'!$A:$AJ,(T$3+2),FALSE)))</f>
        <v>5</v>
      </c>
      <c r="U257" s="95">
        <f>IF($C257 = "neg", (($D257+1) - VLOOKUP($B257,'Results-formatted 060121'!$A:$AJ,(U$3+2),FALSE)), IF($C257 = "pos-neg", (3+VLOOKUP($B257,'Results-formatted 060121'!$A:$AJ,(U$3+2),FALSE)), VLOOKUP($B257,'Results-formatted 060121'!$A:$AJ,(U$3+2),FALSE)))</f>
        <v>5</v>
      </c>
      <c r="V257" s="95">
        <f>IF($C257 = "neg", (($D257+1) - VLOOKUP($B257,'Results-formatted 060121'!$A:$AJ,(V$3+2),FALSE)), IF($C257 = "pos-neg", (3+VLOOKUP($B257,'Results-formatted 060121'!$A:$AJ,(V$3+2),FALSE)), VLOOKUP($B257,'Results-formatted 060121'!$A:$AJ,(V$3+2),FALSE)))</f>
        <v>3</v>
      </c>
      <c r="W257" s="95">
        <f>IF($C257 = "neg", (($D257+1) - VLOOKUP($B257,'Results-formatted 060121'!$A:$AJ,(W$3+2),FALSE)), IF($C257 = "pos-neg", (3+VLOOKUP($B257,'Results-formatted 060121'!$A:$AJ,(W$3+2),FALSE)), VLOOKUP($B257,'Results-formatted 060121'!$A:$AJ,(W$3+2),FALSE)))</f>
        <v>4</v>
      </c>
      <c r="X257" s="95">
        <f>IF($C257 = "neg", (($D257+1) - VLOOKUP($B257,'Results-formatted 060121'!$A:$AJ,(X$3+2),FALSE)), IF($C257 = "pos-neg", (3+VLOOKUP($B257,'Results-formatted 060121'!$A:$AJ,(X$3+2),FALSE)), VLOOKUP($B257,'Results-formatted 060121'!$A:$AJ,(X$3+2),FALSE)))</f>
        <v>4</v>
      </c>
      <c r="Y257" s="95">
        <f>IF($C257 = "neg", (($D257+1) - VLOOKUP($B257,'Results-formatted 060121'!$A:$AJ,(Y$3+2),FALSE)), IF($C257 = "pos-neg", (3+VLOOKUP($B257,'Results-formatted 060121'!$A:$AJ,(Y$3+2),FALSE)), VLOOKUP($B257,'Results-formatted 060121'!$A:$AJ,(Y$3+2),FALSE)))</f>
        <v>4</v>
      </c>
      <c r="Z257" s="95">
        <f>IF($C257 = "neg", (($D257+1) - VLOOKUP($B257,'Results-formatted 060121'!$A:$AJ,(Z$3+2),FALSE)), IF($C257 = "pos-neg", (3+VLOOKUP($B257,'Results-formatted 060121'!$A:$AJ,(Z$3+2),FALSE)), VLOOKUP($B257,'Results-formatted 060121'!$A:$AJ,(Z$3+2),FALSE)))</f>
        <v>3</v>
      </c>
      <c r="AA257" s="95">
        <f>IF($C257 = "neg", (($D257+1) - VLOOKUP($B257,'Results-formatted 060121'!$A:$AJ,(AA$3+2),FALSE)), IF($C257 = "pos-neg", (3+VLOOKUP($B257,'Results-formatted 060121'!$A:$AJ,(AA$3+2),FALSE)), VLOOKUP($B257,'Results-formatted 060121'!$A:$AJ,(AA$3+2),FALSE)))</f>
        <v>4</v>
      </c>
      <c r="AB257" s="95">
        <f>IF($C257 = "neg", (($D257+1) - VLOOKUP($B257,'Results-formatted 060121'!$A:$AJ,(AB$3+2),FALSE)), IF($C257 = "pos-neg", (3+VLOOKUP($B257,'Results-formatted 060121'!$A:$AJ,(AB$3+2),FALSE)), VLOOKUP($B257,'Results-formatted 060121'!$A:$AJ,(AB$3+2),FALSE)))</f>
        <v>4</v>
      </c>
      <c r="AC257" s="95">
        <f>IF($C257 = "neg", (($D257+1) - VLOOKUP($B257,'Results-formatted 060121'!$A:$AJ,(AC$3+2),FALSE)), IF($C257 = "pos-neg", (3+VLOOKUP($B257,'Results-formatted 060121'!$A:$AJ,(AC$3+2),FALSE)), VLOOKUP($B257,'Results-formatted 060121'!$A:$AJ,(AC$3+2),FALSE)))</f>
        <v>2</v>
      </c>
      <c r="AD257" s="95">
        <f>IF($C257 = "neg", (($D257+1) - VLOOKUP($B257,'Results-formatted 060121'!$A:$AJ,(AD$3+2),FALSE)), IF($C257 = "pos-neg", (3+VLOOKUP($B257,'Results-formatted 060121'!$A:$AJ,(AD$3+2),FALSE)), VLOOKUP($B257,'Results-formatted 060121'!$A:$AJ,(AD$3+2),FALSE)))</f>
        <v>4</v>
      </c>
      <c r="AE257" s="95">
        <f>IF($C257 = "neg", (($D257+1) - VLOOKUP($B257,'Results-formatted 060121'!$A:$AJ,(AE$3+2),FALSE)), IF($C257 = "pos-neg", (3+VLOOKUP($B257,'Results-formatted 060121'!$A:$AJ,(AE$3+2),FALSE)), VLOOKUP($B257,'Results-formatted 060121'!$A:$AJ,(AE$3+2),FALSE)))</f>
        <v>5</v>
      </c>
      <c r="AF257" s="95">
        <f>IF($C257 = "neg", (($D257+1) - VLOOKUP($B257,'Results-formatted 060121'!$A:$AJ,(AF$3+2),FALSE)), IF($C257 = "pos-neg", (3+VLOOKUP($B257,'Results-formatted 060121'!$A:$AJ,(AF$3+2),FALSE)), VLOOKUP($B257,'Results-formatted 060121'!$A:$AJ,(AF$3+2),FALSE)))</f>
        <v>4</v>
      </c>
      <c r="AG257" s="95">
        <f>IF($C257 = "neg", (($D257+1) - VLOOKUP($B257,'Results-formatted 060121'!$A:$AJ,(AG$3+2),FALSE)), IF($C257 = "pos-neg", (3+VLOOKUP($B257,'Results-formatted 060121'!$A:$AJ,(AG$3+2),FALSE)), VLOOKUP($B257,'Results-formatted 060121'!$A:$AJ,(AG$3+2),FALSE)))</f>
        <v>5</v>
      </c>
      <c r="AH257" s="95">
        <f>IF($C257 = "neg", (($D257+1) - VLOOKUP($B257,'Results-formatted 060121'!$A:$AJ,(AH$3+2),FALSE)), IF($C257 = "pos-neg", (3+VLOOKUP($B257,'Results-formatted 060121'!$A:$AJ,(AH$3+2),FALSE)), VLOOKUP($B257,'Results-formatted 060121'!$A:$AJ,(AH$3+2),FALSE)))</f>
        <v>4</v>
      </c>
      <c r="AI257" s="95">
        <f>IF($C257 = "neg", (($D257+1) - VLOOKUP($B257,'Results-formatted 060121'!$A:$AJ,(AI$3+2),FALSE)), IF($C257 = "pos-neg", (3+VLOOKUP($B257,'Results-formatted 060121'!$A:$AJ,(AI$3+2),FALSE)), VLOOKUP($B257,'Results-formatted 060121'!$A:$AJ,(AI$3+2),FALSE)))</f>
        <v>4</v>
      </c>
      <c r="AJ257" s="95">
        <f>IF($C257 = "neg", (($D257+1) - VLOOKUP($B257,'Results-formatted 060121'!$A:$AJ,(AJ$3+2),FALSE)), IF($C257 = "pos-neg", (3+VLOOKUP($B257,'Results-formatted 060121'!$A:$AJ,(AJ$3+2),FALSE)), VLOOKUP($B257,'Results-formatted 060121'!$A:$AJ,(AJ$3+2),FALSE)))</f>
        <v>5</v>
      </c>
      <c r="AK257" s="95">
        <f>IF($C257 = "neg", (($D257+1) - VLOOKUP($B257,'Results-formatted 060121'!$A:$AJ,(AK$3+2),FALSE)), IF($C257 = "pos-neg", (3+VLOOKUP($B257,'Results-formatted 060121'!$A:$AJ,(AK$3+2),FALSE)), VLOOKUP($B257,'Results-formatted 060121'!$A:$AJ,(AK$3+2),FALSE)))</f>
        <v>4</v>
      </c>
      <c r="AL257" s="95">
        <f>IF($C257 = "neg", (($D257+1) - VLOOKUP($B257,'Results-formatted 060121'!$A:$AJ,(AL$3+2),FALSE)), IF($C257 = "pos-neg", (3+VLOOKUP($B257,'Results-formatted 060121'!$A:$AJ,(AL$3+2),FALSE)), VLOOKUP($B257,'Results-formatted 060121'!$A:$AJ,(AL$3+2),FALSE)))</f>
        <v>3</v>
      </c>
      <c r="AM257" s="95">
        <f>IF($C257 = "neg", (($D257+1) - VLOOKUP($B257,'Results-formatted 060121'!$A:AJ,(AM$3+2),FALSE)), IF($C257 = "pos-neg", (3+VLOOKUP($B257,'Results-formatted 060121'!$A:AJ,(AM$3+2),FALSE)), VLOOKUP($B257,'Results-formatted 060121'!$A:AJ,(AM$3+2),FALSE)))</f>
        <v>5</v>
      </c>
      <c r="AN257" s="95">
        <f>IF($C257 = "neg", (($D257+1) - VLOOKUP($B257,'Results-formatted 060121'!$A:AK,(AN$3+2),FALSE)), IF($C257 = "pos-neg", (3+VLOOKUP($B257,'Results-formatted 060121'!$A:AK,(AN$3+2),FALSE)), VLOOKUP($B257,'Results-formatted 060121'!$A:AK,(AN$3+2),FALSE)))</f>
        <v>4</v>
      </c>
      <c r="AO257" s="95">
        <f>IF($C257 = "neg", (($D257+1) - VLOOKUP($B257,'Results-formatted 060121'!$A:AL,(AO$3+2),FALSE)), IF($C257 = "pos-neg", (3+VLOOKUP($B257,'Results-formatted 060121'!$A:AL,(AO$3+2),FALSE)), VLOOKUP($B257,'Results-formatted 060121'!$A:AL,(AO$3+2),FALSE)))</f>
        <v>5</v>
      </c>
      <c r="AP257" s="95">
        <f>IF($C257 = "neg", (($D257+1) - VLOOKUP($B257,'Results-formatted 060121'!$A:AM,(AP$3+2),FALSE)), IF($C257 = "pos-neg", (3+VLOOKUP($B257,'Results-formatted 060121'!$A:AM,(AP$3+2),FALSE)), VLOOKUP($B257,'Results-formatted 060121'!$A:AM,(AP$3+2),FALSE)))</f>
        <v>4</v>
      </c>
      <c r="AQ257" s="95">
        <f>IF($C257 = "neg", (($D257+1) - VLOOKUP($B257,'Results-formatted 060121'!$A:AN,(AQ$3+2),FALSE)), IF($C257 = "pos-neg", (3+VLOOKUP($B257,'Results-formatted 060121'!$A:AN,(AQ$3+2),FALSE)), VLOOKUP($B257,'Results-formatted 060121'!$A:AN,(AQ$3+2),FALSE)))</f>
        <v>4</v>
      </c>
      <c r="AR257" s="95">
        <f>IF($C257 = "neg", (($D257+1) - VLOOKUP($B257,'Results-formatted 060121'!$A:AO,(AR$3+2),FALSE)), IF($C257 = "pos-neg", (3+VLOOKUP($B257,'Results-formatted 060121'!$A:AO,(AR$3+2),FALSE)), VLOOKUP($B257,'Results-formatted 060121'!$A:AO,(AR$3+2),FALSE)))</f>
        <v>5</v>
      </c>
      <c r="AS257" s="95">
        <f>IF($C257 = "neg", (($D257+1) - VLOOKUP($B257,'Results-formatted 060121'!$A:AP,(AS$3+2),FALSE)), IF($C257 = "pos-neg", (3+VLOOKUP($B257,'Results-formatted 060121'!$A:AP,(AS$3+2),FALSE)), VLOOKUP($B257,'Results-formatted 060121'!$A:AP,(AS$3+2),FALSE)))</f>
        <v>5</v>
      </c>
      <c r="AT257" s="95">
        <f>IF($C257 = "neg", (($D257+1) - VLOOKUP($B257,'Results-formatted 060121'!$A:AQ,(AT$3+2),FALSE)), IF($C257 = "pos-neg", (3+VLOOKUP($B257,'Results-formatted 060121'!$A:AQ,(AT$3+2),FALSE)), VLOOKUP($B257,'Results-formatted 060121'!$A:AQ,(AT$3+2),FALSE)))</f>
        <v>5</v>
      </c>
      <c r="AU257" s="95">
        <f>IF($C257 = "neg", (($D257+1) - VLOOKUP($B257,'Results-formatted 060121'!$A:AR,(AU$3+2),FALSE)), IF($C257 = "pos-neg", (3+VLOOKUP($B257,'Results-formatted 060121'!$A:AR,(AU$3+2),FALSE)), VLOOKUP($B257,'Results-formatted 060121'!$A:AR,(AU$3+2),FALSE)))</f>
        <v>5</v>
      </c>
      <c r="AV257" s="95">
        <f>IF($C257 = "neg", (($D257+1) - VLOOKUP($B257,'Results-formatted 060121'!$A:AS,(AV$3+2),FALSE)), IF($C257 = "pos-neg", (3+VLOOKUP($B257,'Results-formatted 060121'!$A:AS,(AV$3+2),FALSE)), VLOOKUP($B257,'Results-formatted 060121'!$A:AS,(AV$3+2),FALSE)))</f>
        <v>3</v>
      </c>
      <c r="AW257" s="95">
        <f>IF($C257 = "neg", (($D257+1) - VLOOKUP($B257,'Results-formatted 060121'!$A:AT,(AW$3+2),FALSE)), IF($C257 = "pos-neg", (3+VLOOKUP($B257,'Results-formatted 060121'!$A:AT,(AW$3+2),FALSE)), VLOOKUP($B257,'Results-formatted 060121'!$A:AT,(AW$3+2),FALSE)))</f>
        <v>4</v>
      </c>
      <c r="AX257" s="95">
        <f>IF($C257 = "neg", (($D257+1) - VLOOKUP($B257,'Results-formatted 060121'!$A:AU,(AX$3+2),FALSE)), IF($C257 = "pos-neg", (3+VLOOKUP($B257,'Results-formatted 060121'!$A:AU,(AX$3+2),FALSE)), VLOOKUP($B257,'Results-formatted 060121'!$A:AU,(AX$3+2),FALSE)))</f>
        <v>2</v>
      </c>
      <c r="AY257" s="95">
        <f>IF($C257 = "neg", (($D257+1) - VLOOKUP($B257,'Results-formatted 060121'!$A:AV,(AY$3+2),FALSE)), IF($C257 = "pos-neg", (3+VLOOKUP($B257,'Results-formatted 060121'!$A:AV,(AY$3+2),FALSE)), VLOOKUP($B257,'Results-formatted 060121'!$A:AV,(AY$3+2),FALSE)))</f>
        <v>3</v>
      </c>
      <c r="AZ257" s="95">
        <f>IF($C257 = "neg", (($D257+1) - VLOOKUP($B257,'Results-formatted 060121'!$A:AW,(AZ$3+2),FALSE)), IF($C257 = "pos-neg", (3+VLOOKUP($B257,'Results-formatted 060121'!$A:AW,(AZ$3+2),FALSE)), VLOOKUP($B257,'Results-formatted 060121'!$A:AW,(AZ$3+2),FALSE)))</f>
        <v>5</v>
      </c>
      <c r="BA257" s="95">
        <f>IF($C257 = "neg", (($D257+1) - VLOOKUP($B257,'Results-formatted 060121'!$A:AX,(BA$3+2),FALSE)), IF($C257 = "pos-neg", (3+VLOOKUP($B257,'Results-formatted 060121'!$A:AX,(BA$3+2),FALSE)), VLOOKUP($B257,'Results-formatted 060121'!$A:AX,(BA$3+2),FALSE)))</f>
        <v>4</v>
      </c>
      <c r="BB257" s="95">
        <f>IF($C257 = "neg", (($D257+1) - VLOOKUP($B257,'Results-formatted 060121'!$A:AY,(BB$3+2),FALSE)), IF($C257 = "pos-neg", (3+VLOOKUP($B257,'Results-formatted 060121'!$A:AY,(BB$3+2),FALSE)), VLOOKUP($B257,'Results-formatted 060121'!$A:AY,(BB$3+2),FALSE)))</f>
        <v>5</v>
      </c>
      <c r="BC257" s="95">
        <f>IF($C257 = "neg", (($D257+1) - VLOOKUP($B257,'Results-formatted 060121'!$A:AZ,(BC$3+2),FALSE)), IF($C257 = "pos-neg", (3+VLOOKUP($B257,'Results-formatted 060121'!$A:AZ,(BC$3+2),FALSE)), VLOOKUP($B257,'Results-formatted 060121'!$A:AZ,(BC$3+2),FALSE)))</f>
        <v>5</v>
      </c>
      <c r="BD257" s="95">
        <f>IF($C257 = "neg", (($D257+1) - VLOOKUP($B257,'Results-formatted 060121'!$A:BA,(BD$3+2),FALSE)), IF($C257 = "pos-neg", (3+VLOOKUP($B257,'Results-formatted 060121'!$A:BA,(BD$3+2),FALSE)), VLOOKUP($B257,'Results-formatted 060121'!$A:BA,(BD$3+2),FALSE)))</f>
        <v>5</v>
      </c>
      <c r="BE257" s="95">
        <f>IF($C257 = "neg", (($D257+1) - VLOOKUP($B257,'Results-formatted 060121'!$A:BB,(BE$3+2),FALSE)), IF($C257 = "pos-neg", (3+VLOOKUP($B257,'Results-formatted 060121'!$A:BB,(BE$3+2),FALSE)), VLOOKUP($B257,'Results-formatted 060121'!$A:BB,(BE$3+2),FALSE)))</f>
        <v>4</v>
      </c>
      <c r="BF257" s="95">
        <f>IF($C257 = "neg", (($D257+1) - VLOOKUP($B257,'Results-formatted 060121'!$A:BC,(BF$3+2),FALSE)), IF($C257 = "pos-neg", (3+VLOOKUP($B257,'Results-formatted 060121'!$A:BC,(BF$3+2),FALSE)), VLOOKUP($B257,'Results-formatted 060121'!$A:BC,(BF$3+2),FALSE)))</f>
        <v>4</v>
      </c>
      <c r="BG257" s="95">
        <f>IF($C257 = "neg", (($D257+1) - VLOOKUP($B257,'Results-formatted 060121'!$A:BD,(BG$3+2),FALSE)), IF($C257 = "pos-neg", (3+VLOOKUP($B257,'Results-formatted 060121'!$A:BD,(BG$3+2),FALSE)), VLOOKUP($B257,'Results-formatted 060121'!$A:BD,(BG$3+2),FALSE)))</f>
        <v>2</v>
      </c>
      <c r="BH257" s="95">
        <f>IF($C257 = "neg", (($D257+1) - VLOOKUP($B257,'Results-formatted 060121'!$A:BE,(BH$3+2),FALSE)), IF($C257 = "pos-neg", (3+VLOOKUP($B257,'Results-formatted 060121'!$A:BE,(BH$3+2),FALSE)), VLOOKUP($B257,'Results-formatted 060121'!$A:BE,(BH$3+2),FALSE)))</f>
        <v>3</v>
      </c>
      <c r="BI257" s="95">
        <f>IF($C257 = "neg", (($D257+1) - VLOOKUP($B257,'Results-formatted 060121'!$A:BF,(BI$3+2),FALSE)), IF($C257 = "pos-neg", (3+VLOOKUP($B257,'Results-formatted 060121'!$A:BF,(BI$3+2),FALSE)), VLOOKUP($B257,'Results-formatted 060121'!$A:BF,(BI$3+2),FALSE)))</f>
        <v>5</v>
      </c>
      <c r="BJ257" s="95">
        <f>IF($C257 = "neg", (($D257+1) - VLOOKUP($B257,'Results-formatted 060121'!$A:BG,(BJ$3+2),FALSE)), IF($C257 = "pos-neg", (3+VLOOKUP($B257,'Results-formatted 060121'!$A:BG,(BJ$3+2),FALSE)), VLOOKUP($B257,'Results-formatted 060121'!$A:BG,(BJ$3+2),FALSE)))</f>
        <v>4</v>
      </c>
      <c r="BK257" s="95">
        <f>IF($C257 = "neg", (($D257+1) - VLOOKUP($B257,'Results-formatted 060121'!$A:BH,(BK$3+2),FALSE)), IF($C257 = "pos-neg", (3+VLOOKUP($B257,'Results-formatted 060121'!$A:BH,(BK$3+2),FALSE)), VLOOKUP($B257,'Results-formatted 060121'!$A:BH,(BK$3+2),FALSE)))</f>
        <v>3</v>
      </c>
      <c r="BL257" s="95">
        <f>IF($C257 = "neg", (($D257+1) - VLOOKUP($B257,'Results-formatted 060121'!$A:BI,(BL$3+2),FALSE)), IF($C257 = "pos-neg", (3+VLOOKUP($B257,'Results-formatted 060121'!$A:BI,(BL$3+2),FALSE)), VLOOKUP($B257,'Results-formatted 060121'!$A:BI,(BL$3+2),FALSE)))</f>
        <v>4</v>
      </c>
      <c r="BM257" s="95">
        <f>IF($C257 = "neg", (($D257+1) - VLOOKUP($B257,'Results-formatted 060121'!$A:BJ,(BM$3+2),FALSE)), IF($C257 = "pos-neg", (3+VLOOKUP($B257,'Results-formatted 060121'!$A:BJ,(BM$3+2),FALSE)), VLOOKUP($B257,'Results-formatted 060121'!$A:BJ,(BM$3+2),FALSE)))</f>
        <v>4</v>
      </c>
      <c r="BN257" s="95"/>
      <c r="BO257" s="95"/>
      <c r="BP257" s="95"/>
      <c r="BQ257" s="95"/>
      <c r="BR257" s="95"/>
      <c r="BS257" s="95"/>
      <c r="BT257" s="95"/>
      <c r="BU257" s="95"/>
      <c r="BV257" s="95"/>
      <c r="BW257" s="95"/>
      <c r="BX257" s="95"/>
      <c r="BY257" s="95"/>
      <c r="BZ257" s="95"/>
      <c r="CA257" s="95"/>
      <c r="CB257" s="95"/>
      <c r="CC257" s="95"/>
      <c r="CD257" s="99"/>
      <c r="CE257" s="25">
        <f t="shared" si="441"/>
        <v>4.0333333333333332</v>
      </c>
      <c r="CF257" s="25">
        <f t="shared" si="532"/>
        <v>0.8629210672834341</v>
      </c>
    </row>
    <row r="258" spans="2:84" ht="42" x14ac:dyDescent="0.15">
      <c r="B258" s="84" t="s">
        <v>558</v>
      </c>
      <c r="C258" s="86" t="s">
        <v>224</v>
      </c>
      <c r="D258" s="2">
        <v>5</v>
      </c>
      <c r="E258" s="15" t="s">
        <v>231</v>
      </c>
      <c r="F258" s="95">
        <f>IF($C258 = "neg", (($D258+1) - VLOOKUP($B258,'Results-formatted 060121'!$A:$AJ,(F$3+2),FALSE)), IF($C258 = "pos-neg", (3+VLOOKUP($B258,'Results-formatted 060121'!$A:$AJ,(F$3+2),FALSE)), VLOOKUP($B258,'Results-formatted 060121'!$A:$AJ,(F$3+2),FALSE)))</f>
        <v>3</v>
      </c>
      <c r="G258" s="95">
        <f>IF($C258 = "neg", (($D258+1) - VLOOKUP($B258,'Results-formatted 060121'!$A:$AJ,(G$3+2),FALSE)), IF($C258 = "pos-neg", (3+VLOOKUP($B258,'Results-formatted 060121'!$A:$AJ,(G$3+2),FALSE)), VLOOKUP($B258,'Results-formatted 060121'!$A:$AJ,(G$3+2),FALSE)))</f>
        <v>4</v>
      </c>
      <c r="H258" s="95">
        <f>IF($C258 = "neg", (($D258+1) - VLOOKUP($B258,'Results-formatted 060121'!$A:$AJ,(H$3+2),FALSE)), IF($C258 = "pos-neg", (3+VLOOKUP($B258,'Results-formatted 060121'!$A:$AJ,(H$3+2),FALSE)), VLOOKUP($B258,'Results-formatted 060121'!$A:$AJ,(H$3+2),FALSE)))</f>
        <v>4</v>
      </c>
      <c r="I258" s="95">
        <f>IF($C258 = "neg", (($D258+1) - VLOOKUP($B258,'Results-formatted 060121'!$A:$AJ,(I$3+2),FALSE)), IF($C258 = "pos-neg", (3+VLOOKUP($B258,'Results-formatted 060121'!$A:$AJ,(I$3+2),FALSE)), VLOOKUP($B258,'Results-formatted 060121'!$A:$AJ,(I$3+2),FALSE)))</f>
        <v>3</v>
      </c>
      <c r="J258" s="95">
        <f>IF($C258 = "neg", (($D258+1) - VLOOKUP($B258,'Results-formatted 060121'!$A:$AJ,(J$3+2),FALSE)), IF($C258 = "pos-neg", (3+VLOOKUP($B258,'Results-formatted 060121'!$A:$AJ,(J$3+2),FALSE)), VLOOKUP($B258,'Results-formatted 060121'!$A:$AJ,(J$3+2),FALSE)))</f>
        <v>3</v>
      </c>
      <c r="K258" s="95">
        <f>IF($C258 = "neg", (($D258+1) - VLOOKUP($B258,'Results-formatted 060121'!$A:$AJ,(K$3+2),FALSE)), IF($C258 = "pos-neg", (3+VLOOKUP($B258,'Results-formatted 060121'!$A:$AJ,(K$3+2),FALSE)), VLOOKUP($B258,'Results-formatted 060121'!$A:$AJ,(K$3+2),FALSE)))</f>
        <v>5</v>
      </c>
      <c r="L258" s="95">
        <f>IF($C258 = "neg", (($D258+1) - VLOOKUP($B258,'Results-formatted 060121'!$A:$AJ,(L$3+2),FALSE)), IF($C258 = "pos-neg", (3+VLOOKUP($B258,'Results-formatted 060121'!$A:$AJ,(L$3+2),FALSE)), VLOOKUP($B258,'Results-formatted 060121'!$A:$AJ,(L$3+2),FALSE)))</f>
        <v>2</v>
      </c>
      <c r="M258" s="95">
        <f>IF($C258 = "neg", (($D258+1) - VLOOKUP($B258,'Results-formatted 060121'!$A:$AJ,(M$3+2),FALSE)), IF($C258 = "pos-neg", (3+VLOOKUP($B258,'Results-formatted 060121'!$A:$AJ,(M$3+2),FALSE)), VLOOKUP($B258,'Results-formatted 060121'!$A:$AJ,(M$3+2),FALSE)))</f>
        <v>4</v>
      </c>
      <c r="N258" s="95">
        <f>IF($C258 = "neg", (($D258+1) - VLOOKUP($B258,'Results-formatted 060121'!$A:$AJ,(N$3+2),FALSE)), IF($C258 = "pos-neg", (3+VLOOKUP($B258,'Results-formatted 060121'!$A:$AJ,(N$3+2),FALSE)), VLOOKUP($B258,'Results-formatted 060121'!$A:$AJ,(N$3+2),FALSE)))</f>
        <v>3</v>
      </c>
      <c r="O258" s="95">
        <f>IF($C258 = "neg", (($D258+1) - VLOOKUP($B258,'Results-formatted 060121'!$A:$AJ,(O$3+2),FALSE)), IF($C258 = "pos-neg", (3+VLOOKUP($B258,'Results-formatted 060121'!$A:$AJ,(O$3+2),FALSE)), VLOOKUP($B258,'Results-formatted 060121'!$A:$AJ,(O$3+2),FALSE)))</f>
        <v>4</v>
      </c>
      <c r="P258" s="95">
        <f>IF($C258 = "neg", (($D258+1) - VLOOKUP($B258,'Results-formatted 060121'!$A:$AJ,(P$3+2),FALSE)), IF($C258 = "pos-neg", (3+VLOOKUP($B258,'Results-formatted 060121'!$A:$AJ,(P$3+2),FALSE)), VLOOKUP($B258,'Results-formatted 060121'!$A:$AJ,(P$3+2),FALSE)))</f>
        <v>2</v>
      </c>
      <c r="Q258" s="95">
        <f>IF($C258 = "neg", (($D258+1) - VLOOKUP($B258,'Results-formatted 060121'!$A:$AJ,(Q$3+2),FALSE)), IF($C258 = "pos-neg", (3+VLOOKUP($B258,'Results-formatted 060121'!$A:$AJ,(Q$3+2),FALSE)), VLOOKUP($B258,'Results-formatted 060121'!$A:$AJ,(Q$3+2),FALSE)))</f>
        <v>5</v>
      </c>
      <c r="R258" s="95">
        <f>IF($C258 = "neg", (($D258+1) - VLOOKUP($B258,'Results-formatted 060121'!$A:$AJ,(R$3+2),FALSE)), IF($C258 = "pos-neg", (3+VLOOKUP($B258,'Results-formatted 060121'!$A:$AJ,(R$3+2),FALSE)), VLOOKUP($B258,'Results-formatted 060121'!$A:$AJ,(R$3+2),FALSE)))</f>
        <v>4</v>
      </c>
      <c r="S258" s="95">
        <f>IF($C258 = "neg", (($D258+1) - VLOOKUP($B258,'Results-formatted 060121'!$A:$AJ,(S$3+2),FALSE)), IF($C258 = "pos-neg", (3+VLOOKUP($B258,'Results-formatted 060121'!$A:$AJ,(S$3+2),FALSE)), VLOOKUP($B258,'Results-formatted 060121'!$A:$AJ,(S$3+2),FALSE)))</f>
        <v>3</v>
      </c>
      <c r="T258" s="95">
        <f>IF($C258 = "neg", (($D258+1) - VLOOKUP($B258,'Results-formatted 060121'!$A:$AJ,(T$3+2),FALSE)), IF($C258 = "pos-neg", (3+VLOOKUP($B258,'Results-formatted 060121'!$A:$AJ,(T$3+2),FALSE)), VLOOKUP($B258,'Results-formatted 060121'!$A:$AJ,(T$3+2),FALSE)))</f>
        <v>4</v>
      </c>
      <c r="U258" s="95">
        <f>IF($C258 = "neg", (($D258+1) - VLOOKUP($B258,'Results-formatted 060121'!$A:$AJ,(U$3+2),FALSE)), IF($C258 = "pos-neg", (3+VLOOKUP($B258,'Results-formatted 060121'!$A:$AJ,(U$3+2),FALSE)), VLOOKUP($B258,'Results-formatted 060121'!$A:$AJ,(U$3+2),FALSE)))</f>
        <v>5</v>
      </c>
      <c r="V258" s="95">
        <f>IF($C258 = "neg", (($D258+1) - VLOOKUP($B258,'Results-formatted 060121'!$A:$AJ,(V$3+2),FALSE)), IF($C258 = "pos-neg", (3+VLOOKUP($B258,'Results-formatted 060121'!$A:$AJ,(V$3+2),FALSE)), VLOOKUP($B258,'Results-formatted 060121'!$A:$AJ,(V$3+2),FALSE)))</f>
        <v>3</v>
      </c>
      <c r="W258" s="95">
        <f>IF($C258 = "neg", (($D258+1) - VLOOKUP($B258,'Results-formatted 060121'!$A:$AJ,(W$3+2),FALSE)), IF($C258 = "pos-neg", (3+VLOOKUP($B258,'Results-formatted 060121'!$A:$AJ,(W$3+2),FALSE)), VLOOKUP($B258,'Results-formatted 060121'!$A:$AJ,(W$3+2),FALSE)))</f>
        <v>4</v>
      </c>
      <c r="X258" s="95">
        <f>IF($C258 = "neg", (($D258+1) - VLOOKUP($B258,'Results-formatted 060121'!$A:$AJ,(X$3+2),FALSE)), IF($C258 = "pos-neg", (3+VLOOKUP($B258,'Results-formatted 060121'!$A:$AJ,(X$3+2),FALSE)), VLOOKUP($B258,'Results-formatted 060121'!$A:$AJ,(X$3+2),FALSE)))</f>
        <v>3</v>
      </c>
      <c r="Y258" s="95">
        <f>IF($C258 = "neg", (($D258+1) - VLOOKUP($B258,'Results-formatted 060121'!$A:$AJ,(Y$3+2),FALSE)), IF($C258 = "pos-neg", (3+VLOOKUP($B258,'Results-formatted 060121'!$A:$AJ,(Y$3+2),FALSE)), VLOOKUP($B258,'Results-formatted 060121'!$A:$AJ,(Y$3+2),FALSE)))</f>
        <v>4</v>
      </c>
      <c r="Z258" s="95">
        <f>IF($C258 = "neg", (($D258+1) - VLOOKUP($B258,'Results-formatted 060121'!$A:$AJ,(Z$3+2),FALSE)), IF($C258 = "pos-neg", (3+VLOOKUP($B258,'Results-formatted 060121'!$A:$AJ,(Z$3+2),FALSE)), VLOOKUP($B258,'Results-formatted 060121'!$A:$AJ,(Z$3+2),FALSE)))</f>
        <v>3</v>
      </c>
      <c r="AA258" s="95">
        <f>IF($C258 = "neg", (($D258+1) - VLOOKUP($B258,'Results-formatted 060121'!$A:$AJ,(AA$3+2),FALSE)), IF($C258 = "pos-neg", (3+VLOOKUP($B258,'Results-formatted 060121'!$A:$AJ,(AA$3+2),FALSE)), VLOOKUP($B258,'Results-formatted 060121'!$A:$AJ,(AA$3+2),FALSE)))</f>
        <v>5</v>
      </c>
      <c r="AB258" s="95">
        <f>IF($C258 = "neg", (($D258+1) - VLOOKUP($B258,'Results-formatted 060121'!$A:$AJ,(AB$3+2),FALSE)), IF($C258 = "pos-neg", (3+VLOOKUP($B258,'Results-formatted 060121'!$A:$AJ,(AB$3+2),FALSE)), VLOOKUP($B258,'Results-formatted 060121'!$A:$AJ,(AB$3+2),FALSE)))</f>
        <v>4</v>
      </c>
      <c r="AC258" s="95">
        <f>IF($C258 = "neg", (($D258+1) - VLOOKUP($B258,'Results-formatted 060121'!$A:$AJ,(AC$3+2),FALSE)), IF($C258 = "pos-neg", (3+VLOOKUP($B258,'Results-formatted 060121'!$A:$AJ,(AC$3+2),FALSE)), VLOOKUP($B258,'Results-formatted 060121'!$A:$AJ,(AC$3+2),FALSE)))</f>
        <v>4</v>
      </c>
      <c r="AD258" s="95">
        <f>IF($C258 = "neg", (($D258+1) - VLOOKUP($B258,'Results-formatted 060121'!$A:$AJ,(AD$3+2),FALSE)), IF($C258 = "pos-neg", (3+VLOOKUP($B258,'Results-formatted 060121'!$A:$AJ,(AD$3+2),FALSE)), VLOOKUP($B258,'Results-formatted 060121'!$A:$AJ,(AD$3+2),FALSE)))</f>
        <v>4</v>
      </c>
      <c r="AE258" s="95">
        <f>IF($C258 = "neg", (($D258+1) - VLOOKUP($B258,'Results-formatted 060121'!$A:$AJ,(AE$3+2),FALSE)), IF($C258 = "pos-neg", (3+VLOOKUP($B258,'Results-formatted 060121'!$A:$AJ,(AE$3+2),FALSE)), VLOOKUP($B258,'Results-formatted 060121'!$A:$AJ,(AE$3+2),FALSE)))</f>
        <v>4</v>
      </c>
      <c r="AF258" s="95">
        <f>IF($C258 = "neg", (($D258+1) - VLOOKUP($B258,'Results-formatted 060121'!$A:$AJ,(AF$3+2),FALSE)), IF($C258 = "pos-neg", (3+VLOOKUP($B258,'Results-formatted 060121'!$A:$AJ,(AF$3+2),FALSE)), VLOOKUP($B258,'Results-formatted 060121'!$A:$AJ,(AF$3+2),FALSE)))</f>
        <v>4</v>
      </c>
      <c r="AG258" s="95">
        <f>IF($C258 = "neg", (($D258+1) - VLOOKUP($B258,'Results-formatted 060121'!$A:$AJ,(AG$3+2),FALSE)), IF($C258 = "pos-neg", (3+VLOOKUP($B258,'Results-formatted 060121'!$A:$AJ,(AG$3+2),FALSE)), VLOOKUP($B258,'Results-formatted 060121'!$A:$AJ,(AG$3+2),FALSE)))</f>
        <v>4</v>
      </c>
      <c r="AH258" s="95">
        <f>IF($C258 = "neg", (($D258+1) - VLOOKUP($B258,'Results-formatted 060121'!$A:$AJ,(AH$3+2),FALSE)), IF($C258 = "pos-neg", (3+VLOOKUP($B258,'Results-formatted 060121'!$A:$AJ,(AH$3+2),FALSE)), VLOOKUP($B258,'Results-formatted 060121'!$A:$AJ,(AH$3+2),FALSE)))</f>
        <v>3</v>
      </c>
      <c r="AI258" s="95">
        <f>IF($C258 = "neg", (($D258+1) - VLOOKUP($B258,'Results-formatted 060121'!$A:$AJ,(AI$3+2),FALSE)), IF($C258 = "pos-neg", (3+VLOOKUP($B258,'Results-formatted 060121'!$A:$AJ,(AI$3+2),FALSE)), VLOOKUP($B258,'Results-formatted 060121'!$A:$AJ,(AI$3+2),FALSE)))</f>
        <v>4</v>
      </c>
      <c r="AJ258" s="95">
        <f>IF($C258 = "neg", (($D258+1) - VLOOKUP($B258,'Results-formatted 060121'!$A:$AJ,(AJ$3+2),FALSE)), IF($C258 = "pos-neg", (3+VLOOKUP($B258,'Results-formatted 060121'!$A:$AJ,(AJ$3+2),FALSE)), VLOOKUP($B258,'Results-formatted 060121'!$A:$AJ,(AJ$3+2),FALSE)))</f>
        <v>5</v>
      </c>
      <c r="AK258" s="95">
        <f>IF($C258 = "neg", (($D258+1) - VLOOKUP($B258,'Results-formatted 060121'!$A:$AJ,(AK$3+2),FALSE)), IF($C258 = "pos-neg", (3+VLOOKUP($B258,'Results-formatted 060121'!$A:$AJ,(AK$3+2),FALSE)), VLOOKUP($B258,'Results-formatted 060121'!$A:$AJ,(AK$3+2),FALSE)))</f>
        <v>4</v>
      </c>
      <c r="AL258" s="95">
        <f>IF($C258 = "neg", (($D258+1) - VLOOKUP($B258,'Results-formatted 060121'!$A:$AJ,(AL$3+2),FALSE)), IF($C258 = "pos-neg", (3+VLOOKUP($B258,'Results-formatted 060121'!$A:$AJ,(AL$3+2),FALSE)), VLOOKUP($B258,'Results-formatted 060121'!$A:$AJ,(AL$3+2),FALSE)))</f>
        <v>4</v>
      </c>
      <c r="AM258" s="95">
        <f>IF($C258 = "neg", (($D258+1) - VLOOKUP($B258,'Results-formatted 060121'!$A:AJ,(AM$3+2),FALSE)), IF($C258 = "pos-neg", (3+VLOOKUP($B258,'Results-formatted 060121'!$A:AJ,(AM$3+2),FALSE)), VLOOKUP($B258,'Results-formatted 060121'!$A:AJ,(AM$3+2),FALSE)))</f>
        <v>4</v>
      </c>
      <c r="AN258" s="95">
        <f>IF($C258 = "neg", (($D258+1) - VLOOKUP($B258,'Results-formatted 060121'!$A:AK,(AN$3+2),FALSE)), IF($C258 = "pos-neg", (3+VLOOKUP($B258,'Results-formatted 060121'!$A:AK,(AN$3+2),FALSE)), VLOOKUP($B258,'Results-formatted 060121'!$A:AK,(AN$3+2),FALSE)))</f>
        <v>3</v>
      </c>
      <c r="AO258" s="95">
        <f>IF($C258 = "neg", (($D258+1) - VLOOKUP($B258,'Results-formatted 060121'!$A:AL,(AO$3+2),FALSE)), IF($C258 = "pos-neg", (3+VLOOKUP($B258,'Results-formatted 060121'!$A:AL,(AO$3+2),FALSE)), VLOOKUP($B258,'Results-formatted 060121'!$A:AL,(AO$3+2),FALSE)))</f>
        <v>4</v>
      </c>
      <c r="AP258" s="95">
        <f>IF($C258 = "neg", (($D258+1) - VLOOKUP($B258,'Results-formatted 060121'!$A:AM,(AP$3+2),FALSE)), IF($C258 = "pos-neg", (3+VLOOKUP($B258,'Results-formatted 060121'!$A:AM,(AP$3+2),FALSE)), VLOOKUP($B258,'Results-formatted 060121'!$A:AM,(AP$3+2),FALSE)))</f>
        <v>4</v>
      </c>
      <c r="AQ258" s="95">
        <f>IF($C258 = "neg", (($D258+1) - VLOOKUP($B258,'Results-formatted 060121'!$A:AN,(AQ$3+2),FALSE)), IF($C258 = "pos-neg", (3+VLOOKUP($B258,'Results-formatted 060121'!$A:AN,(AQ$3+2),FALSE)), VLOOKUP($B258,'Results-formatted 060121'!$A:AN,(AQ$3+2),FALSE)))</f>
        <v>4</v>
      </c>
      <c r="AR258" s="95">
        <f>IF($C258 = "neg", (($D258+1) - VLOOKUP($B258,'Results-formatted 060121'!$A:AO,(AR$3+2),FALSE)), IF($C258 = "pos-neg", (3+VLOOKUP($B258,'Results-formatted 060121'!$A:AO,(AR$3+2),FALSE)), VLOOKUP($B258,'Results-formatted 060121'!$A:AO,(AR$3+2),FALSE)))</f>
        <v>3</v>
      </c>
      <c r="AS258" s="95">
        <f>IF($C258 = "neg", (($D258+1) - VLOOKUP($B258,'Results-formatted 060121'!$A:AP,(AS$3+2),FALSE)), IF($C258 = "pos-neg", (3+VLOOKUP($B258,'Results-formatted 060121'!$A:AP,(AS$3+2),FALSE)), VLOOKUP($B258,'Results-formatted 060121'!$A:AP,(AS$3+2),FALSE)))</f>
        <v>4</v>
      </c>
      <c r="AT258" s="95">
        <f>IF($C258 = "neg", (($D258+1) - VLOOKUP($B258,'Results-formatted 060121'!$A:AQ,(AT$3+2),FALSE)), IF($C258 = "pos-neg", (3+VLOOKUP($B258,'Results-formatted 060121'!$A:AQ,(AT$3+2),FALSE)), VLOOKUP($B258,'Results-formatted 060121'!$A:AQ,(AT$3+2),FALSE)))</f>
        <v>4</v>
      </c>
      <c r="AU258" s="95">
        <f>IF($C258 = "neg", (($D258+1) - VLOOKUP($B258,'Results-formatted 060121'!$A:AR,(AU$3+2),FALSE)), IF($C258 = "pos-neg", (3+VLOOKUP($B258,'Results-formatted 060121'!$A:AR,(AU$3+2),FALSE)), VLOOKUP($B258,'Results-formatted 060121'!$A:AR,(AU$3+2),FALSE)))</f>
        <v>5</v>
      </c>
      <c r="AV258" s="95">
        <f>IF($C258 = "neg", (($D258+1) - VLOOKUP($B258,'Results-formatted 060121'!$A:AS,(AV$3+2),FALSE)), IF($C258 = "pos-neg", (3+VLOOKUP($B258,'Results-formatted 060121'!$A:AS,(AV$3+2),FALSE)), VLOOKUP($B258,'Results-formatted 060121'!$A:AS,(AV$3+2),FALSE)))</f>
        <v>3</v>
      </c>
      <c r="AW258" s="95">
        <f>IF($C258 = "neg", (($D258+1) - VLOOKUP($B258,'Results-formatted 060121'!$A:AT,(AW$3+2),FALSE)), IF($C258 = "pos-neg", (3+VLOOKUP($B258,'Results-formatted 060121'!$A:AT,(AW$3+2),FALSE)), VLOOKUP($B258,'Results-formatted 060121'!$A:AT,(AW$3+2),FALSE)))</f>
        <v>2</v>
      </c>
      <c r="AX258" s="95">
        <f>IF($C258 = "neg", (($D258+1) - VLOOKUP($B258,'Results-formatted 060121'!$A:AU,(AX$3+2),FALSE)), IF($C258 = "pos-neg", (3+VLOOKUP($B258,'Results-formatted 060121'!$A:AU,(AX$3+2),FALSE)), VLOOKUP($B258,'Results-formatted 060121'!$A:AU,(AX$3+2),FALSE)))</f>
        <v>1</v>
      </c>
      <c r="AY258" s="95">
        <f>IF($C258 = "neg", (($D258+1) - VLOOKUP($B258,'Results-formatted 060121'!$A:AV,(AY$3+2),FALSE)), IF($C258 = "pos-neg", (3+VLOOKUP($B258,'Results-formatted 060121'!$A:AV,(AY$3+2),FALSE)), VLOOKUP($B258,'Results-formatted 060121'!$A:AV,(AY$3+2),FALSE)))</f>
        <v>3</v>
      </c>
      <c r="AZ258" s="95">
        <f>IF($C258 = "neg", (($D258+1) - VLOOKUP($B258,'Results-formatted 060121'!$A:AW,(AZ$3+2),FALSE)), IF($C258 = "pos-neg", (3+VLOOKUP($B258,'Results-formatted 060121'!$A:AW,(AZ$3+2),FALSE)), VLOOKUP($B258,'Results-formatted 060121'!$A:AW,(AZ$3+2),FALSE)))</f>
        <v>5</v>
      </c>
      <c r="BA258" s="95">
        <f>IF($C258 = "neg", (($D258+1) - VLOOKUP($B258,'Results-formatted 060121'!$A:AX,(BA$3+2),FALSE)), IF($C258 = "pos-neg", (3+VLOOKUP($B258,'Results-formatted 060121'!$A:AX,(BA$3+2),FALSE)), VLOOKUP($B258,'Results-formatted 060121'!$A:AX,(BA$3+2),FALSE)))</f>
        <v>4</v>
      </c>
      <c r="BB258" s="95">
        <f>IF($C258 = "neg", (($D258+1) - VLOOKUP($B258,'Results-formatted 060121'!$A:AY,(BB$3+2),FALSE)), IF($C258 = "pos-neg", (3+VLOOKUP($B258,'Results-formatted 060121'!$A:AY,(BB$3+2),FALSE)), VLOOKUP($B258,'Results-formatted 060121'!$A:AY,(BB$3+2),FALSE)))</f>
        <v>5</v>
      </c>
      <c r="BC258" s="95">
        <f>IF($C258 = "neg", (($D258+1) - VLOOKUP($B258,'Results-formatted 060121'!$A:AZ,(BC$3+2),FALSE)), IF($C258 = "pos-neg", (3+VLOOKUP($B258,'Results-formatted 060121'!$A:AZ,(BC$3+2),FALSE)), VLOOKUP($B258,'Results-formatted 060121'!$A:AZ,(BC$3+2),FALSE)))</f>
        <v>4</v>
      </c>
      <c r="BD258" s="95">
        <f>IF($C258 = "neg", (($D258+1) - VLOOKUP($B258,'Results-formatted 060121'!$A:BA,(BD$3+2),FALSE)), IF($C258 = "pos-neg", (3+VLOOKUP($B258,'Results-formatted 060121'!$A:BA,(BD$3+2),FALSE)), VLOOKUP($B258,'Results-formatted 060121'!$A:BA,(BD$3+2),FALSE)))</f>
        <v>5</v>
      </c>
      <c r="BE258" s="95">
        <f>IF($C258 = "neg", (($D258+1) - VLOOKUP($B258,'Results-formatted 060121'!$A:BB,(BE$3+2),FALSE)), IF($C258 = "pos-neg", (3+VLOOKUP($B258,'Results-formatted 060121'!$A:BB,(BE$3+2),FALSE)), VLOOKUP($B258,'Results-formatted 060121'!$A:BB,(BE$3+2),FALSE)))</f>
        <v>4</v>
      </c>
      <c r="BF258" s="95">
        <f>IF($C258 = "neg", (($D258+1) - VLOOKUP($B258,'Results-formatted 060121'!$A:BC,(BF$3+2),FALSE)), IF($C258 = "pos-neg", (3+VLOOKUP($B258,'Results-formatted 060121'!$A:BC,(BF$3+2),FALSE)), VLOOKUP($B258,'Results-formatted 060121'!$A:BC,(BF$3+2),FALSE)))</f>
        <v>4</v>
      </c>
      <c r="BG258" s="95">
        <f>IF($C258 = "neg", (($D258+1) - VLOOKUP($B258,'Results-formatted 060121'!$A:BD,(BG$3+2),FALSE)), IF($C258 = "pos-neg", (3+VLOOKUP($B258,'Results-formatted 060121'!$A:BD,(BG$3+2),FALSE)), VLOOKUP($B258,'Results-formatted 060121'!$A:BD,(BG$3+2),FALSE)))</f>
        <v>2</v>
      </c>
      <c r="BH258" s="95">
        <f>IF($C258 = "neg", (($D258+1) - VLOOKUP($B258,'Results-formatted 060121'!$A:BE,(BH$3+2),FALSE)), IF($C258 = "pos-neg", (3+VLOOKUP($B258,'Results-formatted 060121'!$A:BE,(BH$3+2),FALSE)), VLOOKUP($B258,'Results-formatted 060121'!$A:BE,(BH$3+2),FALSE)))</f>
        <v>3</v>
      </c>
      <c r="BI258" s="95">
        <f>IF($C258 = "neg", (($D258+1) - VLOOKUP($B258,'Results-formatted 060121'!$A:BF,(BI$3+2),FALSE)), IF($C258 = "pos-neg", (3+VLOOKUP($B258,'Results-formatted 060121'!$A:BF,(BI$3+2),FALSE)), VLOOKUP($B258,'Results-formatted 060121'!$A:BF,(BI$3+2),FALSE)))</f>
        <v>4</v>
      </c>
      <c r="BJ258" s="95">
        <f>IF($C258 = "neg", (($D258+1) - VLOOKUP($B258,'Results-formatted 060121'!$A:BG,(BJ$3+2),FALSE)), IF($C258 = "pos-neg", (3+VLOOKUP($B258,'Results-formatted 060121'!$A:BG,(BJ$3+2),FALSE)), VLOOKUP($B258,'Results-formatted 060121'!$A:BG,(BJ$3+2),FALSE)))</f>
        <v>4</v>
      </c>
      <c r="BK258" s="95">
        <f>IF($C258 = "neg", (($D258+1) - VLOOKUP($B258,'Results-formatted 060121'!$A:BH,(BK$3+2),FALSE)), IF($C258 = "pos-neg", (3+VLOOKUP($B258,'Results-formatted 060121'!$A:BH,(BK$3+2),FALSE)), VLOOKUP($B258,'Results-formatted 060121'!$A:BH,(BK$3+2),FALSE)))</f>
        <v>3</v>
      </c>
      <c r="BL258" s="95">
        <f>IF($C258 = "neg", (($D258+1) - VLOOKUP($B258,'Results-formatted 060121'!$A:BI,(BL$3+2),FALSE)), IF($C258 = "pos-neg", (3+VLOOKUP($B258,'Results-formatted 060121'!$A:BI,(BL$3+2),FALSE)), VLOOKUP($B258,'Results-formatted 060121'!$A:BI,(BL$3+2),FALSE)))</f>
        <v>4</v>
      </c>
      <c r="BM258" s="95">
        <f>IF($C258 = "neg", (($D258+1) - VLOOKUP($B258,'Results-formatted 060121'!$A:BJ,(BM$3+2),FALSE)), IF($C258 = "pos-neg", (3+VLOOKUP($B258,'Results-formatted 060121'!$A:BJ,(BM$3+2),FALSE)), VLOOKUP($B258,'Results-formatted 060121'!$A:BJ,(BM$3+2),FALSE)))</f>
        <v>3</v>
      </c>
      <c r="BN258" s="95"/>
      <c r="BO258" s="95"/>
      <c r="BP258" s="95"/>
      <c r="BQ258" s="95"/>
      <c r="BR258" s="95"/>
      <c r="BS258" s="95"/>
      <c r="BT258" s="95"/>
      <c r="BU258" s="95"/>
      <c r="BV258" s="95"/>
      <c r="BW258" s="95"/>
      <c r="BX258" s="95"/>
      <c r="BY258" s="95"/>
      <c r="BZ258" s="95"/>
      <c r="CA258" s="95"/>
      <c r="CB258" s="95"/>
      <c r="CC258" s="95"/>
      <c r="CD258" s="99"/>
      <c r="CE258" s="25">
        <f t="shared" si="441"/>
        <v>3.7</v>
      </c>
      <c r="CF258" s="25">
        <f t="shared" si="532"/>
        <v>0.86944361714249818</v>
      </c>
    </row>
    <row r="259" spans="2:84" ht="42" x14ac:dyDescent="0.15">
      <c r="B259" s="84" t="s">
        <v>559</v>
      </c>
      <c r="C259" s="86" t="s">
        <v>225</v>
      </c>
      <c r="D259" s="2">
        <v>5</v>
      </c>
      <c r="E259" s="15" t="s">
        <v>232</v>
      </c>
      <c r="F259" s="95">
        <f>IF($C259 = "neg", (($D259+1) - VLOOKUP($B259,'Results-formatted 060121'!$A:$AJ,(F$3+2),FALSE)), IF($C259 = "pos-neg", (3+VLOOKUP($B259,'Results-formatted 060121'!$A:$AJ,(F$3+2),FALSE)), VLOOKUP($B259,'Results-formatted 060121'!$A:$AJ,(F$3+2),FALSE)))</f>
        <v>3</v>
      </c>
      <c r="G259" s="95">
        <f>IF($C259 = "neg", (($D259+1) - VLOOKUP($B259,'Results-formatted 060121'!$A:$AJ,(G$3+2),FALSE)), IF($C259 = "pos-neg", (3+VLOOKUP($B259,'Results-formatted 060121'!$A:$AJ,(G$3+2),FALSE)), VLOOKUP($B259,'Results-formatted 060121'!$A:$AJ,(G$3+2),FALSE)))</f>
        <v>2</v>
      </c>
      <c r="H259" s="95">
        <f>IF($C259 = "neg", (($D259+1) - VLOOKUP($B259,'Results-formatted 060121'!$A:$AJ,(H$3+2),FALSE)), IF($C259 = "pos-neg", (3+VLOOKUP($B259,'Results-formatted 060121'!$A:$AJ,(H$3+2),FALSE)), VLOOKUP($B259,'Results-formatted 060121'!$A:$AJ,(H$3+2),FALSE)))</f>
        <v>4</v>
      </c>
      <c r="I259" s="95">
        <f>IF($C259 = "neg", (($D259+1) - VLOOKUP($B259,'Results-formatted 060121'!$A:$AJ,(I$3+2),FALSE)), IF($C259 = "pos-neg", (3+VLOOKUP($B259,'Results-formatted 060121'!$A:$AJ,(I$3+2),FALSE)), VLOOKUP($B259,'Results-formatted 060121'!$A:$AJ,(I$3+2),FALSE)))</f>
        <v>1</v>
      </c>
      <c r="J259" s="95">
        <f>IF($C259 = "neg", (($D259+1) - VLOOKUP($B259,'Results-formatted 060121'!$A:$AJ,(J$3+2),FALSE)), IF($C259 = "pos-neg", (3+VLOOKUP($B259,'Results-formatted 060121'!$A:$AJ,(J$3+2),FALSE)), VLOOKUP($B259,'Results-formatted 060121'!$A:$AJ,(J$3+2),FALSE)))</f>
        <v>3</v>
      </c>
      <c r="K259" s="95">
        <f>IF($C259 = "neg", (($D259+1) - VLOOKUP($B259,'Results-formatted 060121'!$A:$AJ,(K$3+2),FALSE)), IF($C259 = "pos-neg", (3+VLOOKUP($B259,'Results-formatted 060121'!$A:$AJ,(K$3+2),FALSE)), VLOOKUP($B259,'Results-formatted 060121'!$A:$AJ,(K$3+2),FALSE)))</f>
        <v>4</v>
      </c>
      <c r="L259" s="95">
        <f>IF($C259 = "neg", (($D259+1) - VLOOKUP($B259,'Results-formatted 060121'!$A:$AJ,(L$3+2),FALSE)), IF($C259 = "pos-neg", (3+VLOOKUP($B259,'Results-formatted 060121'!$A:$AJ,(L$3+2),FALSE)), VLOOKUP($B259,'Results-formatted 060121'!$A:$AJ,(L$3+2),FALSE)))</f>
        <v>3</v>
      </c>
      <c r="M259" s="95">
        <f>IF($C259 = "neg", (($D259+1) - VLOOKUP($B259,'Results-formatted 060121'!$A:$AJ,(M$3+2),FALSE)), IF($C259 = "pos-neg", (3+VLOOKUP($B259,'Results-formatted 060121'!$A:$AJ,(M$3+2),FALSE)), VLOOKUP($B259,'Results-formatted 060121'!$A:$AJ,(M$3+2),FALSE)))</f>
        <v>4</v>
      </c>
      <c r="N259" s="95">
        <f>IF($C259 = "neg", (($D259+1) - VLOOKUP($B259,'Results-formatted 060121'!$A:$AJ,(N$3+2),FALSE)), IF($C259 = "pos-neg", (3+VLOOKUP($B259,'Results-formatted 060121'!$A:$AJ,(N$3+2),FALSE)), VLOOKUP($B259,'Results-formatted 060121'!$A:$AJ,(N$3+2),FALSE)))</f>
        <v>2</v>
      </c>
      <c r="O259" s="95">
        <f>IF($C259 = "neg", (($D259+1) - VLOOKUP($B259,'Results-formatted 060121'!$A:$AJ,(O$3+2),FALSE)), IF($C259 = "pos-neg", (3+VLOOKUP($B259,'Results-formatted 060121'!$A:$AJ,(O$3+2),FALSE)), VLOOKUP($B259,'Results-formatted 060121'!$A:$AJ,(O$3+2),FALSE)))</f>
        <v>5</v>
      </c>
      <c r="P259" s="95">
        <f>IF($C259 = "neg", (($D259+1) - VLOOKUP($B259,'Results-formatted 060121'!$A:$AJ,(P$3+2),FALSE)), IF($C259 = "pos-neg", (3+VLOOKUP($B259,'Results-formatted 060121'!$A:$AJ,(P$3+2),FALSE)), VLOOKUP($B259,'Results-formatted 060121'!$A:$AJ,(P$3+2),FALSE)))</f>
        <v>3</v>
      </c>
      <c r="Q259" s="95">
        <f>IF($C259 = "neg", (($D259+1) - VLOOKUP($B259,'Results-formatted 060121'!$A:$AJ,(Q$3+2),FALSE)), IF($C259 = "pos-neg", (3+VLOOKUP($B259,'Results-formatted 060121'!$A:$AJ,(Q$3+2),FALSE)), VLOOKUP($B259,'Results-formatted 060121'!$A:$AJ,(Q$3+2),FALSE)))</f>
        <v>5</v>
      </c>
      <c r="R259" s="95">
        <f>IF($C259 = "neg", (($D259+1) - VLOOKUP($B259,'Results-formatted 060121'!$A:$AJ,(R$3+2),FALSE)), IF($C259 = "pos-neg", (3+VLOOKUP($B259,'Results-formatted 060121'!$A:$AJ,(R$3+2),FALSE)), VLOOKUP($B259,'Results-formatted 060121'!$A:$AJ,(R$3+2),FALSE)))</f>
        <v>5</v>
      </c>
      <c r="S259" s="95">
        <f>IF($C259 = "neg", (($D259+1) - VLOOKUP($B259,'Results-formatted 060121'!$A:$AJ,(S$3+2),FALSE)), IF($C259 = "pos-neg", (3+VLOOKUP($B259,'Results-formatted 060121'!$A:$AJ,(S$3+2),FALSE)), VLOOKUP($B259,'Results-formatted 060121'!$A:$AJ,(S$3+2),FALSE)))</f>
        <v>2</v>
      </c>
      <c r="T259" s="95">
        <f>IF($C259 = "neg", (($D259+1) - VLOOKUP($B259,'Results-formatted 060121'!$A:$AJ,(T$3+2),FALSE)), IF($C259 = "pos-neg", (3+VLOOKUP($B259,'Results-formatted 060121'!$A:$AJ,(T$3+2),FALSE)), VLOOKUP($B259,'Results-formatted 060121'!$A:$AJ,(T$3+2),FALSE)))</f>
        <v>5</v>
      </c>
      <c r="U259" s="95">
        <f>IF($C259 = "neg", (($D259+1) - VLOOKUP($B259,'Results-formatted 060121'!$A:$AJ,(U$3+2),FALSE)), IF($C259 = "pos-neg", (3+VLOOKUP($B259,'Results-formatted 060121'!$A:$AJ,(U$3+2),FALSE)), VLOOKUP($B259,'Results-formatted 060121'!$A:$AJ,(U$3+2),FALSE)))</f>
        <v>5</v>
      </c>
      <c r="V259" s="95">
        <f>IF($C259 = "neg", (($D259+1) - VLOOKUP($B259,'Results-formatted 060121'!$A:$AJ,(V$3+2),FALSE)), IF($C259 = "pos-neg", (3+VLOOKUP($B259,'Results-formatted 060121'!$A:$AJ,(V$3+2),FALSE)), VLOOKUP($B259,'Results-formatted 060121'!$A:$AJ,(V$3+2),FALSE)))</f>
        <v>2</v>
      </c>
      <c r="W259" s="95">
        <f>IF($C259 = "neg", (($D259+1) - VLOOKUP($B259,'Results-formatted 060121'!$A:$AJ,(W$3+2),FALSE)), IF($C259 = "pos-neg", (3+VLOOKUP($B259,'Results-formatted 060121'!$A:$AJ,(W$3+2),FALSE)), VLOOKUP($B259,'Results-formatted 060121'!$A:$AJ,(W$3+2),FALSE)))</f>
        <v>4</v>
      </c>
      <c r="X259" s="95">
        <f>IF($C259 = "neg", (($D259+1) - VLOOKUP($B259,'Results-formatted 060121'!$A:$AJ,(X$3+2),FALSE)), IF($C259 = "pos-neg", (3+VLOOKUP($B259,'Results-formatted 060121'!$A:$AJ,(X$3+2),FALSE)), VLOOKUP($B259,'Results-formatted 060121'!$A:$AJ,(X$3+2),FALSE)))</f>
        <v>4</v>
      </c>
      <c r="Y259" s="95">
        <f>IF($C259 = "neg", (($D259+1) - VLOOKUP($B259,'Results-formatted 060121'!$A:$AJ,(Y$3+2),FALSE)), IF($C259 = "pos-neg", (3+VLOOKUP($B259,'Results-formatted 060121'!$A:$AJ,(Y$3+2),FALSE)), VLOOKUP($B259,'Results-formatted 060121'!$A:$AJ,(Y$3+2),FALSE)))</f>
        <v>4</v>
      </c>
      <c r="Z259" s="95">
        <f>IF($C259 = "neg", (($D259+1) - VLOOKUP($B259,'Results-formatted 060121'!$A:$AJ,(Z$3+2),FALSE)), IF($C259 = "pos-neg", (3+VLOOKUP($B259,'Results-formatted 060121'!$A:$AJ,(Z$3+2),FALSE)), VLOOKUP($B259,'Results-formatted 060121'!$A:$AJ,(Z$3+2),FALSE)))</f>
        <v>2</v>
      </c>
      <c r="AA259" s="95">
        <f>IF($C259 = "neg", (($D259+1) - VLOOKUP($B259,'Results-formatted 060121'!$A:$AJ,(AA$3+2),FALSE)), IF($C259 = "pos-neg", (3+VLOOKUP($B259,'Results-formatted 060121'!$A:$AJ,(AA$3+2),FALSE)), VLOOKUP($B259,'Results-formatted 060121'!$A:$AJ,(AA$3+2),FALSE)))</f>
        <v>5</v>
      </c>
      <c r="AB259" s="95">
        <f>IF($C259 = "neg", (($D259+1) - VLOOKUP($B259,'Results-formatted 060121'!$A:$AJ,(AB$3+2),FALSE)), IF($C259 = "pos-neg", (3+VLOOKUP($B259,'Results-formatted 060121'!$A:$AJ,(AB$3+2),FALSE)), VLOOKUP($B259,'Results-formatted 060121'!$A:$AJ,(AB$3+2),FALSE)))</f>
        <v>2</v>
      </c>
      <c r="AC259" s="95">
        <f>IF($C259 = "neg", (($D259+1) - VLOOKUP($B259,'Results-formatted 060121'!$A:$AJ,(AC$3+2),FALSE)), IF($C259 = "pos-neg", (3+VLOOKUP($B259,'Results-formatted 060121'!$A:$AJ,(AC$3+2),FALSE)), VLOOKUP($B259,'Results-formatted 060121'!$A:$AJ,(AC$3+2),FALSE)))</f>
        <v>4</v>
      </c>
      <c r="AD259" s="95">
        <f>IF($C259 = "neg", (($D259+1) - VLOOKUP($B259,'Results-formatted 060121'!$A:$AJ,(AD$3+2),FALSE)), IF($C259 = "pos-neg", (3+VLOOKUP($B259,'Results-formatted 060121'!$A:$AJ,(AD$3+2),FALSE)), VLOOKUP($B259,'Results-formatted 060121'!$A:$AJ,(AD$3+2),FALSE)))</f>
        <v>2</v>
      </c>
      <c r="AE259" s="95">
        <f>IF($C259 = "neg", (($D259+1) - VLOOKUP($B259,'Results-formatted 060121'!$A:$AJ,(AE$3+2),FALSE)), IF($C259 = "pos-neg", (3+VLOOKUP($B259,'Results-formatted 060121'!$A:$AJ,(AE$3+2),FALSE)), VLOOKUP($B259,'Results-formatted 060121'!$A:$AJ,(AE$3+2),FALSE)))</f>
        <v>4</v>
      </c>
      <c r="AF259" s="95">
        <f>IF($C259 = "neg", (($D259+1) - VLOOKUP($B259,'Results-formatted 060121'!$A:$AJ,(AF$3+2),FALSE)), IF($C259 = "pos-neg", (3+VLOOKUP($B259,'Results-formatted 060121'!$A:$AJ,(AF$3+2),FALSE)), VLOOKUP($B259,'Results-formatted 060121'!$A:$AJ,(AF$3+2),FALSE)))</f>
        <v>4</v>
      </c>
      <c r="AG259" s="95">
        <f>IF($C259 = "neg", (($D259+1) - VLOOKUP($B259,'Results-formatted 060121'!$A:$AJ,(AG$3+2),FALSE)), IF($C259 = "pos-neg", (3+VLOOKUP($B259,'Results-formatted 060121'!$A:$AJ,(AG$3+2),FALSE)), VLOOKUP($B259,'Results-formatted 060121'!$A:$AJ,(AG$3+2),FALSE)))</f>
        <v>5</v>
      </c>
      <c r="AH259" s="95">
        <f>IF($C259 = "neg", (($D259+1) - VLOOKUP($B259,'Results-formatted 060121'!$A:$AJ,(AH$3+2),FALSE)), IF($C259 = "pos-neg", (3+VLOOKUP($B259,'Results-formatted 060121'!$A:$AJ,(AH$3+2),FALSE)), VLOOKUP($B259,'Results-formatted 060121'!$A:$AJ,(AH$3+2),FALSE)))</f>
        <v>4</v>
      </c>
      <c r="AI259" s="95">
        <f>IF($C259 = "neg", (($D259+1) - VLOOKUP($B259,'Results-formatted 060121'!$A:$AJ,(AI$3+2),FALSE)), IF($C259 = "pos-neg", (3+VLOOKUP($B259,'Results-formatted 060121'!$A:$AJ,(AI$3+2),FALSE)), VLOOKUP($B259,'Results-formatted 060121'!$A:$AJ,(AI$3+2),FALSE)))</f>
        <v>5</v>
      </c>
      <c r="AJ259" s="95">
        <f>IF($C259 = "neg", (($D259+1) - VLOOKUP($B259,'Results-formatted 060121'!$A:$AJ,(AJ$3+2),FALSE)), IF($C259 = "pos-neg", (3+VLOOKUP($B259,'Results-formatted 060121'!$A:$AJ,(AJ$3+2),FALSE)), VLOOKUP($B259,'Results-formatted 060121'!$A:$AJ,(AJ$3+2),FALSE)))</f>
        <v>5</v>
      </c>
      <c r="AK259" s="95">
        <f>IF($C259 = "neg", (($D259+1) - VLOOKUP($B259,'Results-formatted 060121'!$A:$AJ,(AK$3+2),FALSE)), IF($C259 = "pos-neg", (3+VLOOKUP($B259,'Results-formatted 060121'!$A:$AJ,(AK$3+2),FALSE)), VLOOKUP($B259,'Results-formatted 060121'!$A:$AJ,(AK$3+2),FALSE)))</f>
        <v>4</v>
      </c>
      <c r="AL259" s="95">
        <f>IF($C259 = "neg", (($D259+1) - VLOOKUP($B259,'Results-formatted 060121'!$A:$AJ,(AL$3+2),FALSE)), IF($C259 = "pos-neg", (3+VLOOKUP($B259,'Results-formatted 060121'!$A:$AJ,(AL$3+2),FALSE)), VLOOKUP($B259,'Results-formatted 060121'!$A:$AJ,(AL$3+2),FALSE)))</f>
        <v>3</v>
      </c>
      <c r="AM259" s="95">
        <f>IF($C259 = "neg", (($D259+1) - VLOOKUP($B259,'Results-formatted 060121'!$A:AJ,(AM$3+2),FALSE)), IF($C259 = "pos-neg", (3+VLOOKUP($B259,'Results-formatted 060121'!$A:AJ,(AM$3+2),FALSE)), VLOOKUP($B259,'Results-formatted 060121'!$A:AJ,(AM$3+2),FALSE)))</f>
        <v>2</v>
      </c>
      <c r="AN259" s="95">
        <f>IF($C259 = "neg", (($D259+1) - VLOOKUP($B259,'Results-formatted 060121'!$A:AK,(AN$3+2),FALSE)), IF($C259 = "pos-neg", (3+VLOOKUP($B259,'Results-formatted 060121'!$A:AK,(AN$3+2),FALSE)), VLOOKUP($B259,'Results-formatted 060121'!$A:AK,(AN$3+2),FALSE)))</f>
        <v>4</v>
      </c>
      <c r="AO259" s="95">
        <f>IF($C259 = "neg", (($D259+1) - VLOOKUP($B259,'Results-formatted 060121'!$A:AL,(AO$3+2),FALSE)), IF($C259 = "pos-neg", (3+VLOOKUP($B259,'Results-formatted 060121'!$A:AL,(AO$3+2),FALSE)), VLOOKUP($B259,'Results-formatted 060121'!$A:AL,(AO$3+2),FALSE)))</f>
        <v>5</v>
      </c>
      <c r="AP259" s="95">
        <f>IF($C259 = "neg", (($D259+1) - VLOOKUP($B259,'Results-formatted 060121'!$A:AM,(AP$3+2),FALSE)), IF($C259 = "pos-neg", (3+VLOOKUP($B259,'Results-formatted 060121'!$A:AM,(AP$3+2),FALSE)), VLOOKUP($B259,'Results-formatted 060121'!$A:AM,(AP$3+2),FALSE)))</f>
        <v>4</v>
      </c>
      <c r="AQ259" s="95">
        <f>IF($C259 = "neg", (($D259+1) - VLOOKUP($B259,'Results-formatted 060121'!$A:AN,(AQ$3+2),FALSE)), IF($C259 = "pos-neg", (3+VLOOKUP($B259,'Results-formatted 060121'!$A:AN,(AQ$3+2),FALSE)), VLOOKUP($B259,'Results-formatted 060121'!$A:AN,(AQ$3+2),FALSE)))</f>
        <v>4</v>
      </c>
      <c r="AR259" s="95">
        <f>IF($C259 = "neg", (($D259+1) - VLOOKUP($B259,'Results-formatted 060121'!$A:AO,(AR$3+2),FALSE)), IF($C259 = "pos-neg", (3+VLOOKUP($B259,'Results-formatted 060121'!$A:AO,(AR$3+2),FALSE)), VLOOKUP($B259,'Results-formatted 060121'!$A:AO,(AR$3+2),FALSE)))</f>
        <v>4</v>
      </c>
      <c r="AS259" s="95">
        <f>IF($C259 = "neg", (($D259+1) - VLOOKUP($B259,'Results-formatted 060121'!$A:AP,(AS$3+2),FALSE)), IF($C259 = "pos-neg", (3+VLOOKUP($B259,'Results-formatted 060121'!$A:AP,(AS$3+2),FALSE)), VLOOKUP($B259,'Results-formatted 060121'!$A:AP,(AS$3+2),FALSE)))</f>
        <v>4</v>
      </c>
      <c r="AT259" s="95">
        <f>IF($C259 = "neg", (($D259+1) - VLOOKUP($B259,'Results-formatted 060121'!$A:AQ,(AT$3+2),FALSE)), IF($C259 = "pos-neg", (3+VLOOKUP($B259,'Results-formatted 060121'!$A:AQ,(AT$3+2),FALSE)), VLOOKUP($B259,'Results-formatted 060121'!$A:AQ,(AT$3+2),FALSE)))</f>
        <v>5</v>
      </c>
      <c r="AU259" s="95">
        <f>IF($C259 = "neg", (($D259+1) - VLOOKUP($B259,'Results-formatted 060121'!$A:AR,(AU$3+2),FALSE)), IF($C259 = "pos-neg", (3+VLOOKUP($B259,'Results-formatted 060121'!$A:AR,(AU$3+2),FALSE)), VLOOKUP($B259,'Results-formatted 060121'!$A:AR,(AU$3+2),FALSE)))</f>
        <v>4</v>
      </c>
      <c r="AV259" s="95">
        <f>IF($C259 = "neg", (($D259+1) - VLOOKUP($B259,'Results-formatted 060121'!$A:AS,(AV$3+2),FALSE)), IF($C259 = "pos-neg", (3+VLOOKUP($B259,'Results-formatted 060121'!$A:AS,(AV$3+2),FALSE)), VLOOKUP($B259,'Results-formatted 060121'!$A:AS,(AV$3+2),FALSE)))</f>
        <v>3</v>
      </c>
      <c r="AW259" s="95">
        <f>IF($C259 = "neg", (($D259+1) - VLOOKUP($B259,'Results-formatted 060121'!$A:AT,(AW$3+2),FALSE)), IF($C259 = "pos-neg", (3+VLOOKUP($B259,'Results-formatted 060121'!$A:AT,(AW$3+2),FALSE)), VLOOKUP($B259,'Results-formatted 060121'!$A:AT,(AW$3+2),FALSE)))</f>
        <v>5</v>
      </c>
      <c r="AX259" s="95">
        <f>IF($C259 = "neg", (($D259+1) - VLOOKUP($B259,'Results-formatted 060121'!$A:AU,(AX$3+2),FALSE)), IF($C259 = "pos-neg", (3+VLOOKUP($B259,'Results-formatted 060121'!$A:AU,(AX$3+2),FALSE)), VLOOKUP($B259,'Results-formatted 060121'!$A:AU,(AX$3+2),FALSE)))</f>
        <v>1</v>
      </c>
      <c r="AY259" s="95">
        <f>IF($C259 = "neg", (($D259+1) - VLOOKUP($B259,'Results-formatted 060121'!$A:AV,(AY$3+2),FALSE)), IF($C259 = "pos-neg", (3+VLOOKUP($B259,'Results-formatted 060121'!$A:AV,(AY$3+2),FALSE)), VLOOKUP($B259,'Results-formatted 060121'!$A:AV,(AY$3+2),FALSE)))</f>
        <v>2</v>
      </c>
      <c r="AZ259" s="95">
        <f>IF($C259 = "neg", (($D259+1) - VLOOKUP($B259,'Results-formatted 060121'!$A:AW,(AZ$3+2),FALSE)), IF($C259 = "pos-neg", (3+VLOOKUP($B259,'Results-formatted 060121'!$A:AW,(AZ$3+2),FALSE)), VLOOKUP($B259,'Results-formatted 060121'!$A:AW,(AZ$3+2),FALSE)))</f>
        <v>5</v>
      </c>
      <c r="BA259" s="95">
        <f>IF($C259 = "neg", (($D259+1) - VLOOKUP($B259,'Results-formatted 060121'!$A:AX,(BA$3+2),FALSE)), IF($C259 = "pos-neg", (3+VLOOKUP($B259,'Results-formatted 060121'!$A:AX,(BA$3+2),FALSE)), VLOOKUP($B259,'Results-formatted 060121'!$A:AX,(BA$3+2),FALSE)))</f>
        <v>4</v>
      </c>
      <c r="BB259" s="95">
        <f>IF($C259 = "neg", (($D259+1) - VLOOKUP($B259,'Results-formatted 060121'!$A:AY,(BB$3+2),FALSE)), IF($C259 = "pos-neg", (3+VLOOKUP($B259,'Results-formatted 060121'!$A:AY,(BB$3+2),FALSE)), VLOOKUP($B259,'Results-formatted 060121'!$A:AY,(BB$3+2),FALSE)))</f>
        <v>4</v>
      </c>
      <c r="BC259" s="95">
        <f>IF($C259 = "neg", (($D259+1) - VLOOKUP($B259,'Results-formatted 060121'!$A:AZ,(BC$3+2),FALSE)), IF($C259 = "pos-neg", (3+VLOOKUP($B259,'Results-formatted 060121'!$A:AZ,(BC$3+2),FALSE)), VLOOKUP($B259,'Results-formatted 060121'!$A:AZ,(BC$3+2),FALSE)))</f>
        <v>4</v>
      </c>
      <c r="BD259" s="95">
        <f>IF($C259 = "neg", (($D259+1) - VLOOKUP($B259,'Results-formatted 060121'!$A:BA,(BD$3+2),FALSE)), IF($C259 = "pos-neg", (3+VLOOKUP($B259,'Results-formatted 060121'!$A:BA,(BD$3+2),FALSE)), VLOOKUP($B259,'Results-formatted 060121'!$A:BA,(BD$3+2),FALSE)))</f>
        <v>5</v>
      </c>
      <c r="BE259" s="95">
        <f>IF($C259 = "neg", (($D259+1) - VLOOKUP($B259,'Results-formatted 060121'!$A:BB,(BE$3+2),FALSE)), IF($C259 = "pos-neg", (3+VLOOKUP($B259,'Results-formatted 060121'!$A:BB,(BE$3+2),FALSE)), VLOOKUP($B259,'Results-formatted 060121'!$A:BB,(BE$3+2),FALSE)))</f>
        <v>4</v>
      </c>
      <c r="BF259" s="95">
        <f>IF($C259 = "neg", (($D259+1) - VLOOKUP($B259,'Results-formatted 060121'!$A:BC,(BF$3+2),FALSE)), IF($C259 = "pos-neg", (3+VLOOKUP($B259,'Results-formatted 060121'!$A:BC,(BF$3+2),FALSE)), VLOOKUP($B259,'Results-formatted 060121'!$A:BC,(BF$3+2),FALSE)))</f>
        <v>4</v>
      </c>
      <c r="BG259" s="95">
        <f>IF($C259 = "neg", (($D259+1) - VLOOKUP($B259,'Results-formatted 060121'!$A:BD,(BG$3+2),FALSE)), IF($C259 = "pos-neg", (3+VLOOKUP($B259,'Results-formatted 060121'!$A:BD,(BG$3+2),FALSE)), VLOOKUP($B259,'Results-formatted 060121'!$A:BD,(BG$3+2),FALSE)))</f>
        <v>4</v>
      </c>
      <c r="BH259" s="95">
        <f>IF($C259 = "neg", (($D259+1) - VLOOKUP($B259,'Results-formatted 060121'!$A:BE,(BH$3+2),FALSE)), IF($C259 = "pos-neg", (3+VLOOKUP($B259,'Results-formatted 060121'!$A:BE,(BH$3+2),FALSE)), VLOOKUP($B259,'Results-formatted 060121'!$A:BE,(BH$3+2),FALSE)))</f>
        <v>4</v>
      </c>
      <c r="BI259" s="95">
        <f>IF($C259 = "neg", (($D259+1) - VLOOKUP($B259,'Results-formatted 060121'!$A:BF,(BI$3+2),FALSE)), IF($C259 = "pos-neg", (3+VLOOKUP($B259,'Results-formatted 060121'!$A:BF,(BI$3+2),FALSE)), VLOOKUP($B259,'Results-formatted 060121'!$A:BF,(BI$3+2),FALSE)))</f>
        <v>5</v>
      </c>
      <c r="BJ259" s="95">
        <f>IF($C259 = "neg", (($D259+1) - VLOOKUP($B259,'Results-formatted 060121'!$A:BG,(BJ$3+2),FALSE)), IF($C259 = "pos-neg", (3+VLOOKUP($B259,'Results-formatted 060121'!$A:BG,(BJ$3+2),FALSE)), VLOOKUP($B259,'Results-formatted 060121'!$A:BG,(BJ$3+2),FALSE)))</f>
        <v>4</v>
      </c>
      <c r="BK259" s="95">
        <f>IF($C259 = "neg", (($D259+1) - VLOOKUP($B259,'Results-formatted 060121'!$A:BH,(BK$3+2),FALSE)), IF($C259 = "pos-neg", (3+VLOOKUP($B259,'Results-formatted 060121'!$A:BH,(BK$3+2),FALSE)), VLOOKUP($B259,'Results-formatted 060121'!$A:BH,(BK$3+2),FALSE)))</f>
        <v>4</v>
      </c>
      <c r="BL259" s="95">
        <f>IF($C259 = "neg", (($D259+1) - VLOOKUP($B259,'Results-formatted 060121'!$A:BI,(BL$3+2),FALSE)), IF($C259 = "pos-neg", (3+VLOOKUP($B259,'Results-formatted 060121'!$A:BI,(BL$3+2),FALSE)), VLOOKUP($B259,'Results-formatted 060121'!$A:BI,(BL$3+2),FALSE)))</f>
        <v>4</v>
      </c>
      <c r="BM259" s="95">
        <f>IF($C259 = "neg", (($D259+1) - VLOOKUP($B259,'Results-formatted 060121'!$A:BJ,(BM$3+2),FALSE)), IF($C259 = "pos-neg", (3+VLOOKUP($B259,'Results-formatted 060121'!$A:BJ,(BM$3+2),FALSE)), VLOOKUP($B259,'Results-formatted 060121'!$A:BJ,(BM$3+2),FALSE)))</f>
        <v>3</v>
      </c>
      <c r="BN259" s="95"/>
      <c r="BO259" s="95"/>
      <c r="BP259" s="95"/>
      <c r="BQ259" s="95"/>
      <c r="BR259" s="95"/>
      <c r="BS259" s="95"/>
      <c r="BT259" s="95"/>
      <c r="BU259" s="95"/>
      <c r="BV259" s="95"/>
      <c r="BW259" s="95"/>
      <c r="BX259" s="95"/>
      <c r="BY259" s="95"/>
      <c r="BZ259" s="95"/>
      <c r="CA259" s="95"/>
      <c r="CB259" s="95"/>
      <c r="CC259" s="95"/>
      <c r="CD259" s="99"/>
      <c r="CE259" s="25">
        <f t="shared" si="441"/>
        <v>3.7333333333333334</v>
      </c>
      <c r="CF259" s="25">
        <f t="shared" si="532"/>
        <v>1.1026419224025306</v>
      </c>
    </row>
    <row r="260" spans="2:84" ht="42" x14ac:dyDescent="0.15">
      <c r="B260" s="84" t="s">
        <v>560</v>
      </c>
      <c r="C260" s="86" t="s">
        <v>225</v>
      </c>
      <c r="D260" s="2">
        <v>5</v>
      </c>
      <c r="E260" s="15" t="s">
        <v>233</v>
      </c>
      <c r="F260" s="95">
        <f>IF($C260 = "neg", (($D260+1) - VLOOKUP($B260,'Results-formatted 060121'!$A:$AJ,(F$3+2),FALSE)), IF($C260 = "pos-neg", (3+VLOOKUP($B260,'Results-formatted 060121'!$A:$AJ,(F$3+2),FALSE)), VLOOKUP($B260,'Results-formatted 060121'!$A:$AJ,(F$3+2),FALSE)))</f>
        <v>3</v>
      </c>
      <c r="G260" s="95">
        <f>IF($C260 = "neg", (($D260+1) - VLOOKUP($B260,'Results-formatted 060121'!$A:$AJ,(G$3+2),FALSE)), IF($C260 = "pos-neg", (3+VLOOKUP($B260,'Results-formatted 060121'!$A:$AJ,(G$3+2),FALSE)), VLOOKUP($B260,'Results-formatted 060121'!$A:$AJ,(G$3+2),FALSE)))</f>
        <v>2</v>
      </c>
      <c r="H260" s="95">
        <f>IF($C260 = "neg", (($D260+1) - VLOOKUP($B260,'Results-formatted 060121'!$A:$AJ,(H$3+2),FALSE)), IF($C260 = "pos-neg", (3+VLOOKUP($B260,'Results-formatted 060121'!$A:$AJ,(H$3+2),FALSE)), VLOOKUP($B260,'Results-formatted 060121'!$A:$AJ,(H$3+2),FALSE)))</f>
        <v>4</v>
      </c>
      <c r="I260" s="95">
        <f>IF($C260 = "neg", (($D260+1) - VLOOKUP($B260,'Results-formatted 060121'!$A:$AJ,(I$3+2),FALSE)), IF($C260 = "pos-neg", (3+VLOOKUP($B260,'Results-formatted 060121'!$A:$AJ,(I$3+2),FALSE)), VLOOKUP($B260,'Results-formatted 060121'!$A:$AJ,(I$3+2),FALSE)))</f>
        <v>2</v>
      </c>
      <c r="J260" s="95">
        <f>IF($C260 = "neg", (($D260+1) - VLOOKUP($B260,'Results-formatted 060121'!$A:$AJ,(J$3+2),FALSE)), IF($C260 = "pos-neg", (3+VLOOKUP($B260,'Results-formatted 060121'!$A:$AJ,(J$3+2),FALSE)), VLOOKUP($B260,'Results-formatted 060121'!$A:$AJ,(J$3+2),FALSE)))</f>
        <v>3</v>
      </c>
      <c r="K260" s="95">
        <f>IF($C260 = "neg", (($D260+1) - VLOOKUP($B260,'Results-formatted 060121'!$A:$AJ,(K$3+2),FALSE)), IF($C260 = "pos-neg", (3+VLOOKUP($B260,'Results-formatted 060121'!$A:$AJ,(K$3+2),FALSE)), VLOOKUP($B260,'Results-formatted 060121'!$A:$AJ,(K$3+2),FALSE)))</f>
        <v>4</v>
      </c>
      <c r="L260" s="95">
        <f>IF($C260 = "neg", (($D260+1) - VLOOKUP($B260,'Results-formatted 060121'!$A:$AJ,(L$3+2),FALSE)), IF($C260 = "pos-neg", (3+VLOOKUP($B260,'Results-formatted 060121'!$A:$AJ,(L$3+2),FALSE)), VLOOKUP($B260,'Results-formatted 060121'!$A:$AJ,(L$3+2),FALSE)))</f>
        <v>4</v>
      </c>
      <c r="M260" s="95">
        <f>IF($C260 = "neg", (($D260+1) - VLOOKUP($B260,'Results-formatted 060121'!$A:$AJ,(M$3+2),FALSE)), IF($C260 = "pos-neg", (3+VLOOKUP($B260,'Results-formatted 060121'!$A:$AJ,(M$3+2),FALSE)), VLOOKUP($B260,'Results-formatted 060121'!$A:$AJ,(M$3+2),FALSE)))</f>
        <v>4</v>
      </c>
      <c r="N260" s="95">
        <f>IF($C260 = "neg", (($D260+1) - VLOOKUP($B260,'Results-formatted 060121'!$A:$AJ,(N$3+2),FALSE)), IF($C260 = "pos-neg", (3+VLOOKUP($B260,'Results-formatted 060121'!$A:$AJ,(N$3+2),FALSE)), VLOOKUP($B260,'Results-formatted 060121'!$A:$AJ,(N$3+2),FALSE)))</f>
        <v>2</v>
      </c>
      <c r="O260" s="95">
        <f>IF($C260 = "neg", (($D260+1) - VLOOKUP($B260,'Results-formatted 060121'!$A:$AJ,(O$3+2),FALSE)), IF($C260 = "pos-neg", (3+VLOOKUP($B260,'Results-formatted 060121'!$A:$AJ,(O$3+2),FALSE)), VLOOKUP($B260,'Results-formatted 060121'!$A:$AJ,(O$3+2),FALSE)))</f>
        <v>5</v>
      </c>
      <c r="P260" s="95">
        <f>IF($C260 = "neg", (($D260+1) - VLOOKUP($B260,'Results-formatted 060121'!$A:$AJ,(P$3+2),FALSE)), IF($C260 = "pos-neg", (3+VLOOKUP($B260,'Results-formatted 060121'!$A:$AJ,(P$3+2),FALSE)), VLOOKUP($B260,'Results-formatted 060121'!$A:$AJ,(P$3+2),FALSE)))</f>
        <v>3</v>
      </c>
      <c r="Q260" s="95">
        <f>IF($C260 = "neg", (($D260+1) - VLOOKUP($B260,'Results-formatted 060121'!$A:$AJ,(Q$3+2),FALSE)), IF($C260 = "pos-neg", (3+VLOOKUP($B260,'Results-formatted 060121'!$A:$AJ,(Q$3+2),FALSE)), VLOOKUP($B260,'Results-formatted 060121'!$A:$AJ,(Q$3+2),FALSE)))</f>
        <v>4</v>
      </c>
      <c r="R260" s="95">
        <f>IF($C260 = "neg", (($D260+1) - VLOOKUP($B260,'Results-formatted 060121'!$A:$AJ,(R$3+2),FALSE)), IF($C260 = "pos-neg", (3+VLOOKUP($B260,'Results-formatted 060121'!$A:$AJ,(R$3+2),FALSE)), VLOOKUP($B260,'Results-formatted 060121'!$A:$AJ,(R$3+2),FALSE)))</f>
        <v>4</v>
      </c>
      <c r="S260" s="95">
        <f>IF($C260 = "neg", (($D260+1) - VLOOKUP($B260,'Results-formatted 060121'!$A:$AJ,(S$3+2),FALSE)), IF($C260 = "pos-neg", (3+VLOOKUP($B260,'Results-formatted 060121'!$A:$AJ,(S$3+2),FALSE)), VLOOKUP($B260,'Results-formatted 060121'!$A:$AJ,(S$3+2),FALSE)))</f>
        <v>3</v>
      </c>
      <c r="T260" s="95">
        <f>IF($C260 = "neg", (($D260+1) - VLOOKUP($B260,'Results-formatted 060121'!$A:$AJ,(T$3+2),FALSE)), IF($C260 = "pos-neg", (3+VLOOKUP($B260,'Results-formatted 060121'!$A:$AJ,(T$3+2),FALSE)), VLOOKUP($B260,'Results-formatted 060121'!$A:$AJ,(T$3+2),FALSE)))</f>
        <v>5</v>
      </c>
      <c r="U260" s="95">
        <f>IF($C260 = "neg", (($D260+1) - VLOOKUP($B260,'Results-formatted 060121'!$A:$AJ,(U$3+2),FALSE)), IF($C260 = "pos-neg", (3+VLOOKUP($B260,'Results-formatted 060121'!$A:$AJ,(U$3+2),FALSE)), VLOOKUP($B260,'Results-formatted 060121'!$A:$AJ,(U$3+2),FALSE)))</f>
        <v>5</v>
      </c>
      <c r="V260" s="95">
        <f>IF($C260 = "neg", (($D260+1) - VLOOKUP($B260,'Results-formatted 060121'!$A:$AJ,(V$3+2),FALSE)), IF($C260 = "pos-neg", (3+VLOOKUP($B260,'Results-formatted 060121'!$A:$AJ,(V$3+2),FALSE)), VLOOKUP($B260,'Results-formatted 060121'!$A:$AJ,(V$3+2),FALSE)))</f>
        <v>2</v>
      </c>
      <c r="W260" s="95">
        <f>IF($C260 = "neg", (($D260+1) - VLOOKUP($B260,'Results-formatted 060121'!$A:$AJ,(W$3+2),FALSE)), IF($C260 = "pos-neg", (3+VLOOKUP($B260,'Results-formatted 060121'!$A:$AJ,(W$3+2),FALSE)), VLOOKUP($B260,'Results-formatted 060121'!$A:$AJ,(W$3+2),FALSE)))</f>
        <v>4</v>
      </c>
      <c r="X260" s="95">
        <f>IF($C260 = "neg", (($D260+1) - VLOOKUP($B260,'Results-formatted 060121'!$A:$AJ,(X$3+2),FALSE)), IF($C260 = "pos-neg", (3+VLOOKUP($B260,'Results-formatted 060121'!$A:$AJ,(X$3+2),FALSE)), VLOOKUP($B260,'Results-formatted 060121'!$A:$AJ,(X$3+2),FALSE)))</f>
        <v>4</v>
      </c>
      <c r="Y260" s="95">
        <f>IF($C260 = "neg", (($D260+1) - VLOOKUP($B260,'Results-formatted 060121'!$A:$AJ,(Y$3+2),FALSE)), IF($C260 = "pos-neg", (3+VLOOKUP($B260,'Results-formatted 060121'!$A:$AJ,(Y$3+2),FALSE)), VLOOKUP($B260,'Results-formatted 060121'!$A:$AJ,(Y$3+2),FALSE)))</f>
        <v>4</v>
      </c>
      <c r="Z260" s="95">
        <f>IF($C260 = "neg", (($D260+1) - VLOOKUP($B260,'Results-formatted 060121'!$A:$AJ,(Z$3+2),FALSE)), IF($C260 = "pos-neg", (3+VLOOKUP($B260,'Results-formatted 060121'!$A:$AJ,(Z$3+2),FALSE)), VLOOKUP($B260,'Results-formatted 060121'!$A:$AJ,(Z$3+2),FALSE)))</f>
        <v>3</v>
      </c>
      <c r="AA260" s="95">
        <f>IF($C260 = "neg", (($D260+1) - VLOOKUP($B260,'Results-formatted 060121'!$A:$AJ,(AA$3+2),FALSE)), IF($C260 = "pos-neg", (3+VLOOKUP($B260,'Results-formatted 060121'!$A:$AJ,(AA$3+2),FALSE)), VLOOKUP($B260,'Results-formatted 060121'!$A:$AJ,(AA$3+2),FALSE)))</f>
        <v>5</v>
      </c>
      <c r="AB260" s="95">
        <f>IF($C260 = "neg", (($D260+1) - VLOOKUP($B260,'Results-formatted 060121'!$A:$AJ,(AB$3+2),FALSE)), IF($C260 = "pos-neg", (3+VLOOKUP($B260,'Results-formatted 060121'!$A:$AJ,(AB$3+2),FALSE)), VLOOKUP($B260,'Results-formatted 060121'!$A:$AJ,(AB$3+2),FALSE)))</f>
        <v>2</v>
      </c>
      <c r="AC260" s="95">
        <f>IF($C260 = "neg", (($D260+1) - VLOOKUP($B260,'Results-formatted 060121'!$A:$AJ,(AC$3+2),FALSE)), IF($C260 = "pos-neg", (3+VLOOKUP($B260,'Results-formatted 060121'!$A:$AJ,(AC$3+2),FALSE)), VLOOKUP($B260,'Results-formatted 060121'!$A:$AJ,(AC$3+2),FALSE)))</f>
        <v>3</v>
      </c>
      <c r="AD260" s="95">
        <f>IF($C260 = "neg", (($D260+1) - VLOOKUP($B260,'Results-formatted 060121'!$A:$AJ,(AD$3+2),FALSE)), IF($C260 = "pos-neg", (3+VLOOKUP($B260,'Results-formatted 060121'!$A:$AJ,(AD$3+2),FALSE)), VLOOKUP($B260,'Results-formatted 060121'!$A:$AJ,(AD$3+2),FALSE)))</f>
        <v>3</v>
      </c>
      <c r="AE260" s="95">
        <f>IF($C260 = "neg", (($D260+1) - VLOOKUP($B260,'Results-formatted 060121'!$A:$AJ,(AE$3+2),FALSE)), IF($C260 = "pos-neg", (3+VLOOKUP($B260,'Results-formatted 060121'!$A:$AJ,(AE$3+2),FALSE)), VLOOKUP($B260,'Results-formatted 060121'!$A:$AJ,(AE$3+2),FALSE)))</f>
        <v>4</v>
      </c>
      <c r="AF260" s="95">
        <f>IF($C260 = "neg", (($D260+1) - VLOOKUP($B260,'Results-formatted 060121'!$A:$AJ,(AF$3+2),FALSE)), IF($C260 = "pos-neg", (3+VLOOKUP($B260,'Results-formatted 060121'!$A:$AJ,(AF$3+2),FALSE)), VLOOKUP($B260,'Results-formatted 060121'!$A:$AJ,(AF$3+2),FALSE)))</f>
        <v>3</v>
      </c>
      <c r="AG260" s="95">
        <f>IF($C260 = "neg", (($D260+1) - VLOOKUP($B260,'Results-formatted 060121'!$A:$AJ,(AG$3+2),FALSE)), IF($C260 = "pos-neg", (3+VLOOKUP($B260,'Results-formatted 060121'!$A:$AJ,(AG$3+2),FALSE)), VLOOKUP($B260,'Results-formatted 060121'!$A:$AJ,(AG$3+2),FALSE)))</f>
        <v>4</v>
      </c>
      <c r="AH260" s="95">
        <f>IF($C260 = "neg", (($D260+1) - VLOOKUP($B260,'Results-formatted 060121'!$A:$AJ,(AH$3+2),FALSE)), IF($C260 = "pos-neg", (3+VLOOKUP($B260,'Results-formatted 060121'!$A:$AJ,(AH$3+2),FALSE)), VLOOKUP($B260,'Results-formatted 060121'!$A:$AJ,(AH$3+2),FALSE)))</f>
        <v>4</v>
      </c>
      <c r="AI260" s="95">
        <f>IF($C260 = "neg", (($D260+1) - VLOOKUP($B260,'Results-formatted 060121'!$A:$AJ,(AI$3+2),FALSE)), IF($C260 = "pos-neg", (3+VLOOKUP($B260,'Results-formatted 060121'!$A:$AJ,(AI$3+2),FALSE)), VLOOKUP($B260,'Results-formatted 060121'!$A:$AJ,(AI$3+2),FALSE)))</f>
        <v>4</v>
      </c>
      <c r="AJ260" s="95">
        <f>IF($C260 = "neg", (($D260+1) - VLOOKUP($B260,'Results-formatted 060121'!$A:$AJ,(AJ$3+2),FALSE)), IF($C260 = "pos-neg", (3+VLOOKUP($B260,'Results-formatted 060121'!$A:$AJ,(AJ$3+2),FALSE)), VLOOKUP($B260,'Results-formatted 060121'!$A:$AJ,(AJ$3+2),FALSE)))</f>
        <v>5</v>
      </c>
      <c r="AK260" s="95">
        <f>IF($C260 = "neg", (($D260+1) - VLOOKUP($B260,'Results-formatted 060121'!$A:$AJ,(AK$3+2),FALSE)), IF($C260 = "pos-neg", (3+VLOOKUP($B260,'Results-formatted 060121'!$A:$AJ,(AK$3+2),FALSE)), VLOOKUP($B260,'Results-formatted 060121'!$A:$AJ,(AK$3+2),FALSE)))</f>
        <v>3</v>
      </c>
      <c r="AL260" s="95">
        <f>IF($C260 = "neg", (($D260+1) - VLOOKUP($B260,'Results-formatted 060121'!$A:$AJ,(AL$3+2),FALSE)), IF($C260 = "pos-neg", (3+VLOOKUP($B260,'Results-formatted 060121'!$A:$AJ,(AL$3+2),FALSE)), VLOOKUP($B260,'Results-formatted 060121'!$A:$AJ,(AL$3+2),FALSE)))</f>
        <v>3</v>
      </c>
      <c r="AM260" s="95">
        <f>IF($C260 = "neg", (($D260+1) - VLOOKUP($B260,'Results-formatted 060121'!$A:AJ,(AM$3+2),FALSE)), IF($C260 = "pos-neg", (3+VLOOKUP($B260,'Results-formatted 060121'!$A:AJ,(AM$3+2),FALSE)), VLOOKUP($B260,'Results-formatted 060121'!$A:AJ,(AM$3+2),FALSE)))</f>
        <v>4</v>
      </c>
      <c r="AN260" s="95">
        <f>IF($C260 = "neg", (($D260+1) - VLOOKUP($B260,'Results-formatted 060121'!$A:AK,(AN$3+2),FALSE)), IF($C260 = "pos-neg", (3+VLOOKUP($B260,'Results-formatted 060121'!$A:AK,(AN$3+2),FALSE)), VLOOKUP($B260,'Results-formatted 060121'!$A:AK,(AN$3+2),FALSE)))</f>
        <v>4</v>
      </c>
      <c r="AO260" s="95">
        <f>IF($C260 = "neg", (($D260+1) - VLOOKUP($B260,'Results-formatted 060121'!$A:AL,(AO$3+2),FALSE)), IF($C260 = "pos-neg", (3+VLOOKUP($B260,'Results-formatted 060121'!$A:AL,(AO$3+2),FALSE)), VLOOKUP($B260,'Results-formatted 060121'!$A:AL,(AO$3+2),FALSE)))</f>
        <v>5</v>
      </c>
      <c r="AP260" s="95">
        <f>IF($C260 = "neg", (($D260+1) - VLOOKUP($B260,'Results-formatted 060121'!$A:AM,(AP$3+2),FALSE)), IF($C260 = "pos-neg", (3+VLOOKUP($B260,'Results-formatted 060121'!$A:AM,(AP$3+2),FALSE)), VLOOKUP($B260,'Results-formatted 060121'!$A:AM,(AP$3+2),FALSE)))</f>
        <v>4</v>
      </c>
      <c r="AQ260" s="95">
        <f>IF($C260 = "neg", (($D260+1) - VLOOKUP($B260,'Results-formatted 060121'!$A:AN,(AQ$3+2),FALSE)), IF($C260 = "pos-neg", (3+VLOOKUP($B260,'Results-formatted 060121'!$A:AN,(AQ$3+2),FALSE)), VLOOKUP($B260,'Results-formatted 060121'!$A:AN,(AQ$3+2),FALSE)))</f>
        <v>4</v>
      </c>
      <c r="AR260" s="95">
        <f>IF($C260 = "neg", (($D260+1) - VLOOKUP($B260,'Results-formatted 060121'!$A:AO,(AR$3+2),FALSE)), IF($C260 = "pos-neg", (3+VLOOKUP($B260,'Results-formatted 060121'!$A:AO,(AR$3+2),FALSE)), VLOOKUP($B260,'Results-formatted 060121'!$A:AO,(AR$3+2),FALSE)))</f>
        <v>3</v>
      </c>
      <c r="AS260" s="95">
        <f>IF($C260 = "neg", (($D260+1) - VLOOKUP($B260,'Results-formatted 060121'!$A:AP,(AS$3+2),FALSE)), IF($C260 = "pos-neg", (3+VLOOKUP($B260,'Results-formatted 060121'!$A:AP,(AS$3+2),FALSE)), VLOOKUP($B260,'Results-formatted 060121'!$A:AP,(AS$3+2),FALSE)))</f>
        <v>3</v>
      </c>
      <c r="AT260" s="95">
        <f>IF($C260 = "neg", (($D260+1) - VLOOKUP($B260,'Results-formatted 060121'!$A:AQ,(AT$3+2),FALSE)), IF($C260 = "pos-neg", (3+VLOOKUP($B260,'Results-formatted 060121'!$A:AQ,(AT$3+2),FALSE)), VLOOKUP($B260,'Results-formatted 060121'!$A:AQ,(AT$3+2),FALSE)))</f>
        <v>5</v>
      </c>
      <c r="AU260" s="95">
        <f>IF($C260 = "neg", (($D260+1) - VLOOKUP($B260,'Results-formatted 060121'!$A:AR,(AU$3+2),FALSE)), IF($C260 = "pos-neg", (3+VLOOKUP($B260,'Results-formatted 060121'!$A:AR,(AU$3+2),FALSE)), VLOOKUP($B260,'Results-formatted 060121'!$A:AR,(AU$3+2),FALSE)))</f>
        <v>4</v>
      </c>
      <c r="AV260" s="95">
        <f>IF($C260 = "neg", (($D260+1) - VLOOKUP($B260,'Results-formatted 060121'!$A:AS,(AV$3+2),FALSE)), IF($C260 = "pos-neg", (3+VLOOKUP($B260,'Results-formatted 060121'!$A:AS,(AV$3+2),FALSE)), VLOOKUP($B260,'Results-formatted 060121'!$A:AS,(AV$3+2),FALSE)))</f>
        <v>4</v>
      </c>
      <c r="AW260" s="95">
        <f>IF($C260 = "neg", (($D260+1) - VLOOKUP($B260,'Results-formatted 060121'!$A:AT,(AW$3+2),FALSE)), IF($C260 = "pos-neg", (3+VLOOKUP($B260,'Results-formatted 060121'!$A:AT,(AW$3+2),FALSE)), VLOOKUP($B260,'Results-formatted 060121'!$A:AT,(AW$3+2),FALSE)))</f>
        <v>5</v>
      </c>
      <c r="AX260" s="95">
        <f>IF($C260 = "neg", (($D260+1) - VLOOKUP($B260,'Results-formatted 060121'!$A:AU,(AX$3+2),FALSE)), IF($C260 = "pos-neg", (3+VLOOKUP($B260,'Results-formatted 060121'!$A:AU,(AX$3+2),FALSE)), VLOOKUP($B260,'Results-formatted 060121'!$A:AU,(AX$3+2),FALSE)))</f>
        <v>2</v>
      </c>
      <c r="AY260" s="95">
        <f>IF($C260 = "neg", (($D260+1) - VLOOKUP($B260,'Results-formatted 060121'!$A:AV,(AY$3+2),FALSE)), IF($C260 = "pos-neg", (3+VLOOKUP($B260,'Results-formatted 060121'!$A:AV,(AY$3+2),FALSE)), VLOOKUP($B260,'Results-formatted 060121'!$A:AV,(AY$3+2),FALSE)))</f>
        <v>3</v>
      </c>
      <c r="AZ260" s="95">
        <f>IF($C260 = "neg", (($D260+1) - VLOOKUP($B260,'Results-formatted 060121'!$A:AW,(AZ$3+2),FALSE)), IF($C260 = "pos-neg", (3+VLOOKUP($B260,'Results-formatted 060121'!$A:AW,(AZ$3+2),FALSE)), VLOOKUP($B260,'Results-formatted 060121'!$A:AW,(AZ$3+2),FALSE)))</f>
        <v>5</v>
      </c>
      <c r="BA260" s="95">
        <f>IF($C260 = "neg", (($D260+1) - VLOOKUP($B260,'Results-formatted 060121'!$A:AX,(BA$3+2),FALSE)), IF($C260 = "pos-neg", (3+VLOOKUP($B260,'Results-formatted 060121'!$A:AX,(BA$3+2),FALSE)), VLOOKUP($B260,'Results-formatted 060121'!$A:AX,(BA$3+2),FALSE)))</f>
        <v>4</v>
      </c>
      <c r="BB260" s="95">
        <f>IF($C260 = "neg", (($D260+1) - VLOOKUP($B260,'Results-formatted 060121'!$A:AY,(BB$3+2),FALSE)), IF($C260 = "pos-neg", (3+VLOOKUP($B260,'Results-formatted 060121'!$A:AY,(BB$3+2),FALSE)), VLOOKUP($B260,'Results-formatted 060121'!$A:AY,(BB$3+2),FALSE)))</f>
        <v>4</v>
      </c>
      <c r="BC260" s="95">
        <f>IF($C260 = "neg", (($D260+1) - VLOOKUP($B260,'Results-formatted 060121'!$A:AZ,(BC$3+2),FALSE)), IF($C260 = "pos-neg", (3+VLOOKUP($B260,'Results-formatted 060121'!$A:AZ,(BC$3+2),FALSE)), VLOOKUP($B260,'Results-formatted 060121'!$A:AZ,(BC$3+2),FALSE)))</f>
        <v>4</v>
      </c>
      <c r="BD260" s="95">
        <f>IF($C260 = "neg", (($D260+1) - VLOOKUP($B260,'Results-formatted 060121'!$A:BA,(BD$3+2),FALSE)), IF($C260 = "pos-neg", (3+VLOOKUP($B260,'Results-formatted 060121'!$A:BA,(BD$3+2),FALSE)), VLOOKUP($B260,'Results-formatted 060121'!$A:BA,(BD$3+2),FALSE)))</f>
        <v>5</v>
      </c>
      <c r="BE260" s="95">
        <f>IF($C260 = "neg", (($D260+1) - VLOOKUP($B260,'Results-formatted 060121'!$A:BB,(BE$3+2),FALSE)), IF($C260 = "pos-neg", (3+VLOOKUP($B260,'Results-formatted 060121'!$A:BB,(BE$3+2),FALSE)), VLOOKUP($B260,'Results-formatted 060121'!$A:BB,(BE$3+2),FALSE)))</f>
        <v>5</v>
      </c>
      <c r="BF260" s="95">
        <f>IF($C260 = "neg", (($D260+1) - VLOOKUP($B260,'Results-formatted 060121'!$A:BC,(BF$3+2),FALSE)), IF($C260 = "pos-neg", (3+VLOOKUP($B260,'Results-formatted 060121'!$A:BC,(BF$3+2),FALSE)), VLOOKUP($B260,'Results-formatted 060121'!$A:BC,(BF$3+2),FALSE)))</f>
        <v>4</v>
      </c>
      <c r="BG260" s="95">
        <f>IF($C260 = "neg", (($D260+1) - VLOOKUP($B260,'Results-formatted 060121'!$A:BD,(BG$3+2),FALSE)), IF($C260 = "pos-neg", (3+VLOOKUP($B260,'Results-formatted 060121'!$A:BD,(BG$3+2),FALSE)), VLOOKUP($B260,'Results-formatted 060121'!$A:BD,(BG$3+2),FALSE)))</f>
        <v>4</v>
      </c>
      <c r="BH260" s="95">
        <f>IF($C260 = "neg", (($D260+1) - VLOOKUP($B260,'Results-formatted 060121'!$A:BE,(BH$3+2),FALSE)), IF($C260 = "pos-neg", (3+VLOOKUP($B260,'Results-formatted 060121'!$A:BE,(BH$3+2),FALSE)), VLOOKUP($B260,'Results-formatted 060121'!$A:BE,(BH$3+2),FALSE)))</f>
        <v>3</v>
      </c>
      <c r="BI260" s="95">
        <f>IF($C260 = "neg", (($D260+1) - VLOOKUP($B260,'Results-formatted 060121'!$A:BF,(BI$3+2),FALSE)), IF($C260 = "pos-neg", (3+VLOOKUP($B260,'Results-formatted 060121'!$A:BF,(BI$3+2),FALSE)), VLOOKUP($B260,'Results-formatted 060121'!$A:BF,(BI$3+2),FALSE)))</f>
        <v>5</v>
      </c>
      <c r="BJ260" s="95">
        <f>IF($C260 = "neg", (($D260+1) - VLOOKUP($B260,'Results-formatted 060121'!$A:BG,(BJ$3+2),FALSE)), IF($C260 = "pos-neg", (3+VLOOKUP($B260,'Results-formatted 060121'!$A:BG,(BJ$3+2),FALSE)), VLOOKUP($B260,'Results-formatted 060121'!$A:BG,(BJ$3+2),FALSE)))</f>
        <v>5</v>
      </c>
      <c r="BK260" s="95">
        <f>IF($C260 = "neg", (($D260+1) - VLOOKUP($B260,'Results-formatted 060121'!$A:BH,(BK$3+2),FALSE)), IF($C260 = "pos-neg", (3+VLOOKUP($B260,'Results-formatted 060121'!$A:BH,(BK$3+2),FALSE)), VLOOKUP($B260,'Results-formatted 060121'!$A:BH,(BK$3+2),FALSE)))</f>
        <v>3</v>
      </c>
      <c r="BL260" s="95">
        <f>IF($C260 = "neg", (($D260+1) - VLOOKUP($B260,'Results-formatted 060121'!$A:BI,(BL$3+2),FALSE)), IF($C260 = "pos-neg", (3+VLOOKUP($B260,'Results-formatted 060121'!$A:BI,(BL$3+2),FALSE)), VLOOKUP($B260,'Results-formatted 060121'!$A:BI,(BL$3+2),FALSE)))</f>
        <v>3</v>
      </c>
      <c r="BM260" s="95">
        <f>IF($C260 = "neg", (($D260+1) - VLOOKUP($B260,'Results-formatted 060121'!$A:BJ,(BM$3+2),FALSE)), IF($C260 = "pos-neg", (3+VLOOKUP($B260,'Results-formatted 060121'!$A:BJ,(BM$3+2),FALSE)), VLOOKUP($B260,'Results-formatted 060121'!$A:BJ,(BM$3+2),FALSE)))</f>
        <v>3</v>
      </c>
      <c r="BN260" s="95"/>
      <c r="BO260" s="95"/>
      <c r="BP260" s="95"/>
      <c r="BQ260" s="95"/>
      <c r="BR260" s="95"/>
      <c r="BS260" s="95"/>
      <c r="BT260" s="95"/>
      <c r="BU260" s="95"/>
      <c r="BV260" s="95"/>
      <c r="BW260" s="95"/>
      <c r="BX260" s="95"/>
      <c r="BY260" s="95"/>
      <c r="BZ260" s="95"/>
      <c r="CA260" s="95"/>
      <c r="CB260" s="95"/>
      <c r="CC260" s="95"/>
      <c r="CD260" s="99"/>
      <c r="CE260" s="25">
        <f t="shared" si="441"/>
        <v>3.7333333333333334</v>
      </c>
      <c r="CF260" s="25">
        <f t="shared" si="532"/>
        <v>0.91811647033878274</v>
      </c>
    </row>
    <row r="261" spans="2:84" ht="17" x14ac:dyDescent="0.15">
      <c r="B261" s="84"/>
      <c r="E261" s="39" t="s">
        <v>228</v>
      </c>
      <c r="F261" s="40"/>
      <c r="G261" s="40"/>
      <c r="H261" s="40">
        <f t="shared" ref="H261" si="623">IF(ISNUMBER(H262),AVERAGE(H262:H265), "")</f>
        <v>2.75</v>
      </c>
      <c r="I261" s="40">
        <f t="shared" ref="I261" si="624">IF(ISNUMBER(I262),AVERAGE(I262:I265), "")</f>
        <v>3</v>
      </c>
      <c r="J261" s="40"/>
      <c r="K261" s="40">
        <f t="shared" ref="K261" si="625">IF(ISNUMBER(K262),AVERAGE(K262:K265), "")</f>
        <v>2.25</v>
      </c>
      <c r="L261" s="40">
        <f t="shared" ref="L261" si="626">IF(ISNUMBER(L262),AVERAGE(L262:L265), "")</f>
        <v>2</v>
      </c>
      <c r="M261" s="40">
        <f t="shared" ref="M261" si="627">IF(ISNUMBER(M262),AVERAGE(M262:M265), "")</f>
        <v>2.5</v>
      </c>
      <c r="N261" s="40"/>
      <c r="O261" s="40">
        <f t="shared" ref="O261" si="628">IF(ISNUMBER(O262),AVERAGE(O262:O265), "")</f>
        <v>2.75</v>
      </c>
      <c r="P261" s="40">
        <f t="shared" ref="P261" si="629">IF(ISNUMBER(P262),AVERAGE(P262:P265), "")</f>
        <v>2.25</v>
      </c>
      <c r="Q261" s="40">
        <f t="shared" ref="Q261" si="630">IF(ISNUMBER(Q262),AVERAGE(Q262:Q265), "")</f>
        <v>3.5</v>
      </c>
      <c r="R261" s="40">
        <f t="shared" ref="R261" si="631">IF(ISNUMBER(R262),AVERAGE(R262:R265), "")</f>
        <v>2.5</v>
      </c>
      <c r="S261" s="40">
        <f t="shared" ref="S261" si="632">IF(ISNUMBER(S262),AVERAGE(S262:S265), "")</f>
        <v>2.5</v>
      </c>
      <c r="T261" s="40">
        <f t="shared" ref="T261" si="633">IF(ISNUMBER(T262),AVERAGE(T262:T265), "")</f>
        <v>3.25</v>
      </c>
      <c r="U261" s="40">
        <f t="shared" ref="U261" si="634">IF(ISNUMBER(U262),AVERAGE(U262:U265), "")</f>
        <v>4.25</v>
      </c>
      <c r="V261" s="40">
        <f t="shared" ref="V261" si="635">IF(ISNUMBER(V262),AVERAGE(V262:V265), "")</f>
        <v>3</v>
      </c>
      <c r="W261" s="40">
        <f t="shared" ref="W261" si="636">IF(ISNUMBER(W262),AVERAGE(W262:W265), "")</f>
        <v>2.75</v>
      </c>
      <c r="X261" s="40">
        <f t="shared" ref="X261" si="637">IF(ISNUMBER(X262),AVERAGE(X262:X265), "")</f>
        <v>2.5</v>
      </c>
      <c r="Y261" s="40">
        <f t="shared" ref="Y261" si="638">IF(ISNUMBER(Y262),AVERAGE(Y262:Y265), "")</f>
        <v>3.25</v>
      </c>
      <c r="Z261" s="40">
        <f t="shared" ref="Z261" si="639">IF(ISNUMBER(Z262),AVERAGE(Z262:Z265), "")</f>
        <v>3</v>
      </c>
      <c r="AA261" s="40">
        <f t="shared" ref="AA261" si="640">IF(ISNUMBER(AA262),AVERAGE(AA262:AA265), "")</f>
        <v>2.25</v>
      </c>
      <c r="AB261" s="40">
        <f t="shared" ref="AB261" si="641">IF(ISNUMBER(AB262),AVERAGE(AB262:AB265), "")</f>
        <v>3</v>
      </c>
      <c r="AC261" s="40">
        <f t="shared" ref="AC261" si="642">IF(ISNUMBER(AC262),AVERAGE(AC262:AC265), "")</f>
        <v>2.5</v>
      </c>
      <c r="AD261" s="40">
        <f t="shared" ref="AD261" si="643">IF(ISNUMBER(AD262),AVERAGE(AD262:AD265), "")</f>
        <v>2.25</v>
      </c>
      <c r="AE261" s="40">
        <f t="shared" ref="AE261" si="644">IF(ISNUMBER(AE262),AVERAGE(AE262:AE265), "")</f>
        <v>2.5</v>
      </c>
      <c r="AF261" s="40">
        <f t="shared" ref="AF261" si="645">IF(ISNUMBER(AF262),AVERAGE(AF262:AF265), "")</f>
        <v>2.5</v>
      </c>
      <c r="AG261" s="40">
        <f t="shared" ref="AG261" si="646">IF(ISNUMBER(AG262),AVERAGE(AG262:AG265), "")</f>
        <v>3.25</v>
      </c>
      <c r="AH261" s="40">
        <f t="shared" ref="AH261" si="647">IF(ISNUMBER(AH262),AVERAGE(AH262:AH265), "")</f>
        <v>3.5</v>
      </c>
      <c r="AI261" s="40">
        <f t="shared" ref="AI261" si="648">IF(ISNUMBER(AI262),AVERAGE(AI262:AI265), "")</f>
        <v>3.5</v>
      </c>
      <c r="AJ261" s="40">
        <f t="shared" ref="AJ261" si="649">IF(ISNUMBER(AJ262),AVERAGE(AJ262:AJ265), "")</f>
        <v>3.5</v>
      </c>
      <c r="AK261" s="40"/>
      <c r="AL261" s="40">
        <f t="shared" ref="AL261" si="650">IF(ISNUMBER(AL262),AVERAGE(AL262:AL265), "")</f>
        <v>3.25</v>
      </c>
      <c r="AM261" s="40">
        <f t="shared" ref="AM261:BM261" si="651">IF(ISNUMBER(AM262),AVERAGE(AM262:AM265), "")</f>
        <v>3.25</v>
      </c>
      <c r="AN261" s="40">
        <f t="shared" si="651"/>
        <v>2.5</v>
      </c>
      <c r="AO261" s="40">
        <f t="shared" si="651"/>
        <v>3.5</v>
      </c>
      <c r="AP261" s="40">
        <f t="shared" si="651"/>
        <v>2.75</v>
      </c>
      <c r="AQ261" s="40">
        <f t="shared" si="651"/>
        <v>3.25</v>
      </c>
      <c r="AR261" s="40">
        <f t="shared" si="651"/>
        <v>2.75</v>
      </c>
      <c r="AS261" s="40">
        <f t="shared" si="651"/>
        <v>2.75</v>
      </c>
      <c r="AT261" s="40">
        <f t="shared" si="651"/>
        <v>2.25</v>
      </c>
      <c r="AU261" s="40">
        <f t="shared" si="651"/>
        <v>2.75</v>
      </c>
      <c r="AV261" s="40">
        <f t="shared" si="651"/>
        <v>2.5</v>
      </c>
      <c r="AW261" s="40">
        <f t="shared" si="651"/>
        <v>3.75</v>
      </c>
      <c r="AX261" s="40">
        <f t="shared" si="651"/>
        <v>2.25</v>
      </c>
      <c r="AY261" s="40">
        <f t="shared" si="651"/>
        <v>2.75</v>
      </c>
      <c r="AZ261" s="40">
        <f t="shared" si="651"/>
        <v>2</v>
      </c>
      <c r="BA261" s="40">
        <f t="shared" si="651"/>
        <v>3</v>
      </c>
      <c r="BB261" s="40">
        <f t="shared" si="651"/>
        <v>3</v>
      </c>
      <c r="BC261" s="40">
        <f t="shared" si="651"/>
        <v>2.5</v>
      </c>
      <c r="BD261" s="40">
        <f t="shared" si="651"/>
        <v>3.5</v>
      </c>
      <c r="BE261" s="40">
        <f t="shared" si="651"/>
        <v>3.25</v>
      </c>
      <c r="BF261" s="40">
        <f t="shared" si="651"/>
        <v>2.25</v>
      </c>
      <c r="BG261" s="40">
        <f t="shared" si="651"/>
        <v>2.25</v>
      </c>
      <c r="BH261" s="40">
        <f t="shared" si="651"/>
        <v>2.75</v>
      </c>
      <c r="BI261" s="40">
        <f t="shared" si="651"/>
        <v>3.25</v>
      </c>
      <c r="BJ261" s="40">
        <f t="shared" si="651"/>
        <v>2.25</v>
      </c>
      <c r="BK261" s="40">
        <f t="shared" si="651"/>
        <v>2.5</v>
      </c>
      <c r="BL261" s="40">
        <f t="shared" si="651"/>
        <v>3.5</v>
      </c>
      <c r="BM261" s="40">
        <f t="shared" si="651"/>
        <v>2.75</v>
      </c>
      <c r="BN261" s="40"/>
      <c r="BO261" s="40"/>
      <c r="BP261" s="40"/>
      <c r="BQ261" s="40"/>
      <c r="BR261" s="40"/>
      <c r="BS261" s="40"/>
      <c r="BT261" s="40"/>
      <c r="BU261" s="40"/>
      <c r="BV261" s="40"/>
      <c r="BW261" s="40"/>
      <c r="BX261" s="40"/>
      <c r="BY261" s="40"/>
      <c r="BZ261" s="40"/>
      <c r="CA261" s="40"/>
      <c r="CB261" s="40"/>
      <c r="CC261" s="40"/>
      <c r="CD261" s="40" t="str">
        <f t="shared" ref="CD261" si="652">IF(ISNUMBER(CD262),AVERAGE(CD262:CD265), "")</f>
        <v/>
      </c>
      <c r="CE261" s="40">
        <f t="shared" si="441"/>
        <v>2.831818181818182</v>
      </c>
      <c r="CF261" s="40">
        <f t="shared" si="532"/>
        <v>0.49547616794012694</v>
      </c>
    </row>
    <row r="262" spans="2:84" ht="42" x14ac:dyDescent="0.15">
      <c r="B262" s="84" t="s">
        <v>561</v>
      </c>
      <c r="C262" s="86" t="s">
        <v>224</v>
      </c>
      <c r="D262" s="2">
        <v>5</v>
      </c>
      <c r="E262" s="15" t="s">
        <v>234</v>
      </c>
      <c r="F262" s="95">
        <f>IF($C262 = "neg", (($D262+1) - VLOOKUP($B262,'Results-formatted 060121'!$A:$AJ,(F$3+2),FALSE)), IF($C262 = "pos-neg", (3+VLOOKUP($B262,'Results-formatted 060121'!$A:$AJ,(F$3+2),FALSE)), VLOOKUP($B262,'Results-formatted 060121'!$A:$AJ,(F$3+2),FALSE)))</f>
        <v>3</v>
      </c>
      <c r="G262" s="95">
        <f>IF($C262 = "neg", (($D262+1) - VLOOKUP($B262,'Results-formatted 060121'!$A:$AJ,(G$3+2),FALSE)), IF($C262 = "pos-neg", (3+VLOOKUP($B262,'Results-formatted 060121'!$A:$AJ,(G$3+2),FALSE)), VLOOKUP($B262,'Results-formatted 060121'!$A:$AJ,(G$3+2),FALSE)))</f>
        <v>4</v>
      </c>
      <c r="H262" s="95">
        <f>IF($C262 = "neg", (($D262+1) - VLOOKUP($B262,'Results-formatted 060121'!$A:$AJ,(H$3+2),FALSE)), IF($C262 = "pos-neg", (3+VLOOKUP($B262,'Results-formatted 060121'!$A:$AJ,(H$3+2),FALSE)), VLOOKUP($B262,'Results-formatted 060121'!$A:$AJ,(H$3+2),FALSE)))</f>
        <v>4</v>
      </c>
      <c r="I262" s="95">
        <f>IF($C262 = "neg", (($D262+1) - VLOOKUP($B262,'Results-formatted 060121'!$A:$AJ,(I$3+2),FALSE)), IF($C262 = "pos-neg", (3+VLOOKUP($B262,'Results-formatted 060121'!$A:$AJ,(I$3+2),FALSE)), VLOOKUP($B262,'Results-formatted 060121'!$A:$AJ,(I$3+2),FALSE)))</f>
        <v>5</v>
      </c>
      <c r="J262" s="95">
        <f>IF($C262 = "neg", (($D262+1) - VLOOKUP($B262,'Results-formatted 060121'!$A:$AJ,(J$3+2),FALSE)), IF($C262 = "pos-neg", (3+VLOOKUP($B262,'Results-formatted 060121'!$A:$AJ,(J$3+2),FALSE)), VLOOKUP($B262,'Results-formatted 060121'!$A:$AJ,(J$3+2),FALSE)))</f>
        <v>3</v>
      </c>
      <c r="K262" s="95">
        <f>IF($C262 = "neg", (($D262+1) - VLOOKUP($B262,'Results-formatted 060121'!$A:$AJ,(K$3+2),FALSE)), IF($C262 = "pos-neg", (3+VLOOKUP($B262,'Results-formatted 060121'!$A:$AJ,(K$3+2),FALSE)), VLOOKUP($B262,'Results-formatted 060121'!$A:$AJ,(K$3+2),FALSE)))</f>
        <v>1</v>
      </c>
      <c r="L262" s="95">
        <f>IF($C262 = "neg", (($D262+1) - VLOOKUP($B262,'Results-formatted 060121'!$A:$AJ,(L$3+2),FALSE)), IF($C262 = "pos-neg", (3+VLOOKUP($B262,'Results-formatted 060121'!$A:$AJ,(L$3+2),FALSE)), VLOOKUP($B262,'Results-formatted 060121'!$A:$AJ,(L$3+2),FALSE)))</f>
        <v>2</v>
      </c>
      <c r="M262" s="95">
        <f>IF($C262 = "neg", (($D262+1) - VLOOKUP($B262,'Results-formatted 060121'!$A:$AJ,(M$3+2),FALSE)), IF($C262 = "pos-neg", (3+VLOOKUP($B262,'Results-formatted 060121'!$A:$AJ,(M$3+2),FALSE)), VLOOKUP($B262,'Results-formatted 060121'!$A:$AJ,(M$3+2),FALSE)))</f>
        <v>4</v>
      </c>
      <c r="N262" s="95">
        <f>IF($C262 = "neg", (($D262+1) - VLOOKUP($B262,'Results-formatted 060121'!$A:$AJ,(N$3+2),FALSE)), IF($C262 = "pos-neg", (3+VLOOKUP($B262,'Results-formatted 060121'!$A:$AJ,(N$3+2),FALSE)), VLOOKUP($B262,'Results-formatted 060121'!$A:$AJ,(N$3+2),FALSE)))</f>
        <v>4</v>
      </c>
      <c r="O262" s="95">
        <f>IF($C262 = "neg", (($D262+1) - VLOOKUP($B262,'Results-formatted 060121'!$A:$AJ,(O$3+2),FALSE)), IF($C262 = "pos-neg", (3+VLOOKUP($B262,'Results-formatted 060121'!$A:$AJ,(O$3+2),FALSE)), VLOOKUP($B262,'Results-formatted 060121'!$A:$AJ,(O$3+2),FALSE)))</f>
        <v>1</v>
      </c>
      <c r="P262" s="95">
        <f>IF($C262 = "neg", (($D262+1) - VLOOKUP($B262,'Results-formatted 060121'!$A:$AJ,(P$3+2),FALSE)), IF($C262 = "pos-neg", (3+VLOOKUP($B262,'Results-formatted 060121'!$A:$AJ,(P$3+2),FALSE)), VLOOKUP($B262,'Results-formatted 060121'!$A:$AJ,(P$3+2),FALSE)))</f>
        <v>3</v>
      </c>
      <c r="Q262" s="95">
        <f>IF($C262 = "neg", (($D262+1) - VLOOKUP($B262,'Results-formatted 060121'!$A:$AJ,(Q$3+2),FALSE)), IF($C262 = "pos-neg", (3+VLOOKUP($B262,'Results-formatted 060121'!$A:$AJ,(Q$3+2),FALSE)), VLOOKUP($B262,'Results-formatted 060121'!$A:$AJ,(Q$3+2),FALSE)))</f>
        <v>4</v>
      </c>
      <c r="R262" s="95">
        <f>IF($C262 = "neg", (($D262+1) - VLOOKUP($B262,'Results-formatted 060121'!$A:$AJ,(R$3+2),FALSE)), IF($C262 = "pos-neg", (3+VLOOKUP($B262,'Results-formatted 060121'!$A:$AJ,(R$3+2),FALSE)), VLOOKUP($B262,'Results-formatted 060121'!$A:$AJ,(R$3+2),FALSE)))</f>
        <v>4</v>
      </c>
      <c r="S262" s="95">
        <f>IF($C262 = "neg", (($D262+1) - VLOOKUP($B262,'Results-formatted 060121'!$A:$AJ,(S$3+2),FALSE)), IF($C262 = "pos-neg", (3+VLOOKUP($B262,'Results-formatted 060121'!$A:$AJ,(S$3+2),FALSE)), VLOOKUP($B262,'Results-formatted 060121'!$A:$AJ,(S$3+2),FALSE)))</f>
        <v>4</v>
      </c>
      <c r="T262" s="95">
        <f>IF($C262 = "neg", (($D262+1) - VLOOKUP($B262,'Results-formatted 060121'!$A:$AJ,(T$3+2),FALSE)), IF($C262 = "pos-neg", (3+VLOOKUP($B262,'Results-formatted 060121'!$A:$AJ,(T$3+2),FALSE)), VLOOKUP($B262,'Results-formatted 060121'!$A:$AJ,(T$3+2),FALSE)))</f>
        <v>4</v>
      </c>
      <c r="U262" s="95">
        <f>IF($C262 = "neg", (($D262+1) - VLOOKUP($B262,'Results-formatted 060121'!$A:$AJ,(U$3+2),FALSE)), IF($C262 = "pos-neg", (3+VLOOKUP($B262,'Results-formatted 060121'!$A:$AJ,(U$3+2),FALSE)), VLOOKUP($B262,'Results-formatted 060121'!$A:$AJ,(U$3+2),FALSE)))</f>
        <v>5</v>
      </c>
      <c r="V262" s="95">
        <f>IF($C262 = "neg", (($D262+1) - VLOOKUP($B262,'Results-formatted 060121'!$A:$AJ,(V$3+2),FALSE)), IF($C262 = "pos-neg", (3+VLOOKUP($B262,'Results-formatted 060121'!$A:$AJ,(V$3+2),FALSE)), VLOOKUP($B262,'Results-formatted 060121'!$A:$AJ,(V$3+2),FALSE)))</f>
        <v>3</v>
      </c>
      <c r="W262" s="95">
        <f>IF($C262 = "neg", (($D262+1) - VLOOKUP($B262,'Results-formatted 060121'!$A:$AJ,(W$3+2),FALSE)), IF($C262 = "pos-neg", (3+VLOOKUP($B262,'Results-formatted 060121'!$A:$AJ,(W$3+2),FALSE)), VLOOKUP($B262,'Results-formatted 060121'!$A:$AJ,(W$3+2),FALSE)))</f>
        <v>3</v>
      </c>
      <c r="X262" s="95">
        <f>IF($C262 = "neg", (($D262+1) - VLOOKUP($B262,'Results-formatted 060121'!$A:$AJ,(X$3+2),FALSE)), IF($C262 = "pos-neg", (3+VLOOKUP($B262,'Results-formatted 060121'!$A:$AJ,(X$3+2),FALSE)), VLOOKUP($B262,'Results-formatted 060121'!$A:$AJ,(X$3+2),FALSE)))</f>
        <v>2</v>
      </c>
      <c r="Y262" s="95">
        <f>IF($C262 = "neg", (($D262+1) - VLOOKUP($B262,'Results-formatted 060121'!$A:$AJ,(Y$3+2),FALSE)), IF($C262 = "pos-neg", (3+VLOOKUP($B262,'Results-formatted 060121'!$A:$AJ,(Y$3+2),FALSE)), VLOOKUP($B262,'Results-formatted 060121'!$A:$AJ,(Y$3+2),FALSE)))</f>
        <v>4</v>
      </c>
      <c r="Z262" s="95">
        <f>IF($C262 = "neg", (($D262+1) - VLOOKUP($B262,'Results-formatted 060121'!$A:$AJ,(Z$3+2),FALSE)), IF($C262 = "pos-neg", (3+VLOOKUP($B262,'Results-formatted 060121'!$A:$AJ,(Z$3+2),FALSE)), VLOOKUP($B262,'Results-formatted 060121'!$A:$AJ,(Z$3+2),FALSE)))</f>
        <v>3</v>
      </c>
      <c r="AA262" s="95">
        <f>IF($C262 = "neg", (($D262+1) - VLOOKUP($B262,'Results-formatted 060121'!$A:$AJ,(AA$3+2),FALSE)), IF($C262 = "pos-neg", (3+VLOOKUP($B262,'Results-formatted 060121'!$A:$AJ,(AA$3+2),FALSE)), VLOOKUP($B262,'Results-formatted 060121'!$A:$AJ,(AA$3+2),FALSE)))</f>
        <v>1</v>
      </c>
      <c r="AB262" s="95">
        <f>IF($C262 = "neg", (($D262+1) - VLOOKUP($B262,'Results-formatted 060121'!$A:$AJ,(AB$3+2),FALSE)), IF($C262 = "pos-neg", (3+VLOOKUP($B262,'Results-formatted 060121'!$A:$AJ,(AB$3+2),FALSE)), VLOOKUP($B262,'Results-formatted 060121'!$A:$AJ,(AB$3+2),FALSE)))</f>
        <v>4</v>
      </c>
      <c r="AC262" s="95">
        <f>IF($C262 = "neg", (($D262+1) - VLOOKUP($B262,'Results-formatted 060121'!$A:$AJ,(AC$3+2),FALSE)), IF($C262 = "pos-neg", (3+VLOOKUP($B262,'Results-formatted 060121'!$A:$AJ,(AC$3+2),FALSE)), VLOOKUP($B262,'Results-formatted 060121'!$A:$AJ,(AC$3+2),FALSE)))</f>
        <v>2</v>
      </c>
      <c r="AD262" s="95">
        <f>IF($C262 = "neg", (($D262+1) - VLOOKUP($B262,'Results-formatted 060121'!$A:$AJ,(AD$3+2),FALSE)), IF($C262 = "pos-neg", (3+VLOOKUP($B262,'Results-formatted 060121'!$A:$AJ,(AD$3+2),FALSE)), VLOOKUP($B262,'Results-formatted 060121'!$A:$AJ,(AD$3+2),FALSE)))</f>
        <v>4</v>
      </c>
      <c r="AE262" s="95">
        <f>IF($C262 = "neg", (($D262+1) - VLOOKUP($B262,'Results-formatted 060121'!$A:$AJ,(AE$3+2),FALSE)), IF($C262 = "pos-neg", (3+VLOOKUP($B262,'Results-formatted 060121'!$A:$AJ,(AE$3+2),FALSE)), VLOOKUP($B262,'Results-formatted 060121'!$A:$AJ,(AE$3+2),FALSE)))</f>
        <v>1</v>
      </c>
      <c r="AF262" s="95">
        <f>IF($C262 = "neg", (($D262+1) - VLOOKUP($B262,'Results-formatted 060121'!$A:$AJ,(AF$3+2),FALSE)), IF($C262 = "pos-neg", (3+VLOOKUP($B262,'Results-formatted 060121'!$A:$AJ,(AF$3+2),FALSE)), VLOOKUP($B262,'Results-formatted 060121'!$A:$AJ,(AF$3+2),FALSE)))</f>
        <v>3</v>
      </c>
      <c r="AG262" s="95">
        <f>IF($C262 = "neg", (($D262+1) - VLOOKUP($B262,'Results-formatted 060121'!$A:$AJ,(AG$3+2),FALSE)), IF($C262 = "pos-neg", (3+VLOOKUP($B262,'Results-formatted 060121'!$A:$AJ,(AG$3+2),FALSE)), VLOOKUP($B262,'Results-formatted 060121'!$A:$AJ,(AG$3+2),FALSE)))</f>
        <v>2</v>
      </c>
      <c r="AH262" s="95">
        <f>IF($C262 = "neg", (($D262+1) - VLOOKUP($B262,'Results-formatted 060121'!$A:$AJ,(AH$3+2),FALSE)), IF($C262 = "pos-neg", (3+VLOOKUP($B262,'Results-formatted 060121'!$A:$AJ,(AH$3+2),FALSE)), VLOOKUP($B262,'Results-formatted 060121'!$A:$AJ,(AH$3+2),FALSE)))</f>
        <v>4</v>
      </c>
      <c r="AI262" s="95">
        <f>IF($C262 = "neg", (($D262+1) - VLOOKUP($B262,'Results-formatted 060121'!$A:$AJ,(AI$3+2),FALSE)), IF($C262 = "pos-neg", (3+VLOOKUP($B262,'Results-formatted 060121'!$A:$AJ,(AI$3+2),FALSE)), VLOOKUP($B262,'Results-formatted 060121'!$A:$AJ,(AI$3+2),FALSE)))</f>
        <v>4</v>
      </c>
      <c r="AJ262" s="95">
        <f>IF($C262 = "neg", (($D262+1) - VLOOKUP($B262,'Results-formatted 060121'!$A:$AJ,(AJ$3+2),FALSE)), IF($C262 = "pos-neg", (3+VLOOKUP($B262,'Results-formatted 060121'!$A:$AJ,(AJ$3+2),FALSE)), VLOOKUP($B262,'Results-formatted 060121'!$A:$AJ,(AJ$3+2),FALSE)))</f>
        <v>1</v>
      </c>
      <c r="AK262" s="95">
        <f>IF($C262 = "neg", (($D262+1) - VLOOKUP($B262,'Results-formatted 060121'!$A:$AJ,(AK$3+2),FALSE)), IF($C262 = "pos-neg", (3+VLOOKUP($B262,'Results-formatted 060121'!$A:$AJ,(AK$3+2),FALSE)), VLOOKUP($B262,'Results-formatted 060121'!$A:$AJ,(AK$3+2),FALSE)))</f>
        <v>3</v>
      </c>
      <c r="AL262" s="95">
        <f>IF($C262 = "neg", (($D262+1) - VLOOKUP($B262,'Results-formatted 060121'!$A:$AJ,(AL$3+2),FALSE)), IF($C262 = "pos-neg", (3+VLOOKUP($B262,'Results-formatted 060121'!$A:$AJ,(AL$3+2),FALSE)), VLOOKUP($B262,'Results-formatted 060121'!$A:$AJ,(AL$3+2),FALSE)))</f>
        <v>3</v>
      </c>
      <c r="AM262" s="95">
        <f>IF($C262 = "neg", (($D262+1) - VLOOKUP($B262,'Results-formatted 060121'!$A:AJ,(AM$3+2),FALSE)), IF($C262 = "pos-neg", (3+VLOOKUP($B262,'Results-formatted 060121'!$A:AJ,(AM$3+2),FALSE)), VLOOKUP($B262,'Results-formatted 060121'!$A:AJ,(AM$3+2),FALSE)))</f>
        <v>5</v>
      </c>
      <c r="AN262" s="95">
        <f>IF($C262 = "neg", (($D262+1) - VLOOKUP($B262,'Results-formatted 060121'!$A:AK,(AN$3+2),FALSE)), IF($C262 = "pos-neg", (3+VLOOKUP($B262,'Results-formatted 060121'!$A:AK,(AN$3+2),FALSE)), VLOOKUP($B262,'Results-formatted 060121'!$A:AK,(AN$3+2),FALSE)))</f>
        <v>4</v>
      </c>
      <c r="AO262" s="95">
        <f>IF($C262 = "neg", (($D262+1) - VLOOKUP($B262,'Results-formatted 060121'!$A:AL,(AO$3+2),FALSE)), IF($C262 = "pos-neg", (3+VLOOKUP($B262,'Results-formatted 060121'!$A:AL,(AO$3+2),FALSE)), VLOOKUP($B262,'Results-formatted 060121'!$A:AL,(AO$3+2),FALSE)))</f>
        <v>4</v>
      </c>
      <c r="AP262" s="95">
        <f>IF($C262 = "neg", (($D262+1) - VLOOKUP($B262,'Results-formatted 060121'!$A:AM,(AP$3+2),FALSE)), IF($C262 = "pos-neg", (3+VLOOKUP($B262,'Results-formatted 060121'!$A:AM,(AP$3+2),FALSE)), VLOOKUP($B262,'Results-formatted 060121'!$A:AM,(AP$3+2),FALSE)))</f>
        <v>4</v>
      </c>
      <c r="AQ262" s="95">
        <f>IF($C262 = "neg", (($D262+1) - VLOOKUP($B262,'Results-formatted 060121'!$A:AN,(AQ$3+2),FALSE)), IF($C262 = "pos-neg", (3+VLOOKUP($B262,'Results-formatted 060121'!$A:AN,(AQ$3+2),FALSE)), VLOOKUP($B262,'Results-formatted 060121'!$A:AN,(AQ$3+2),FALSE)))</f>
        <v>4</v>
      </c>
      <c r="AR262" s="95">
        <f>IF($C262 = "neg", (($D262+1) - VLOOKUP($B262,'Results-formatted 060121'!$A:AO,(AR$3+2),FALSE)), IF($C262 = "pos-neg", (3+VLOOKUP($B262,'Results-formatted 060121'!$A:AO,(AR$3+2),FALSE)), VLOOKUP($B262,'Results-formatted 060121'!$A:AO,(AR$3+2),FALSE)))</f>
        <v>5</v>
      </c>
      <c r="AS262" s="95">
        <f>IF($C262 = "neg", (($D262+1) - VLOOKUP($B262,'Results-formatted 060121'!$A:AP,(AS$3+2),FALSE)), IF($C262 = "pos-neg", (3+VLOOKUP($B262,'Results-formatted 060121'!$A:AP,(AS$3+2),FALSE)), VLOOKUP($B262,'Results-formatted 060121'!$A:AP,(AS$3+2),FALSE)))</f>
        <v>4</v>
      </c>
      <c r="AT262" s="95">
        <f>IF($C262 = "neg", (($D262+1) - VLOOKUP($B262,'Results-formatted 060121'!$A:AQ,(AT$3+2),FALSE)), IF($C262 = "pos-neg", (3+VLOOKUP($B262,'Results-formatted 060121'!$A:AQ,(AT$3+2),FALSE)), VLOOKUP($B262,'Results-formatted 060121'!$A:AQ,(AT$3+2),FALSE)))</f>
        <v>4</v>
      </c>
      <c r="AU262" s="95">
        <f>IF($C262 = "neg", (($D262+1) - VLOOKUP($B262,'Results-formatted 060121'!$A:AR,(AU$3+2),FALSE)), IF($C262 = "pos-neg", (3+VLOOKUP($B262,'Results-formatted 060121'!$A:AR,(AU$3+2),FALSE)), VLOOKUP($B262,'Results-formatted 060121'!$A:AR,(AU$3+2),FALSE)))</f>
        <v>2</v>
      </c>
      <c r="AV262" s="95">
        <f>IF($C262 = "neg", (($D262+1) - VLOOKUP($B262,'Results-formatted 060121'!$A:AS,(AV$3+2),FALSE)), IF($C262 = "pos-neg", (3+VLOOKUP($B262,'Results-formatted 060121'!$A:AS,(AV$3+2),FALSE)), VLOOKUP($B262,'Results-formatted 060121'!$A:AS,(AV$3+2),FALSE)))</f>
        <v>2</v>
      </c>
      <c r="AW262" s="95">
        <f>IF($C262 = "neg", (($D262+1) - VLOOKUP($B262,'Results-formatted 060121'!$A:AT,(AW$3+2),FALSE)), IF($C262 = "pos-neg", (3+VLOOKUP($B262,'Results-formatted 060121'!$A:AT,(AW$3+2),FALSE)), VLOOKUP($B262,'Results-formatted 060121'!$A:AT,(AW$3+2),FALSE)))</f>
        <v>4</v>
      </c>
      <c r="AX262" s="95">
        <f>IF($C262 = "neg", (($D262+1) - VLOOKUP($B262,'Results-formatted 060121'!$A:AU,(AX$3+2),FALSE)), IF($C262 = "pos-neg", (3+VLOOKUP($B262,'Results-formatted 060121'!$A:AU,(AX$3+2),FALSE)), VLOOKUP($B262,'Results-formatted 060121'!$A:AU,(AX$3+2),FALSE)))</f>
        <v>3</v>
      </c>
      <c r="AY262" s="95">
        <f>IF($C262 = "neg", (($D262+1) - VLOOKUP($B262,'Results-formatted 060121'!$A:AV,(AY$3+2),FALSE)), IF($C262 = "pos-neg", (3+VLOOKUP($B262,'Results-formatted 060121'!$A:AV,(AY$3+2),FALSE)), VLOOKUP($B262,'Results-formatted 060121'!$A:AV,(AY$3+2),FALSE)))</f>
        <v>3</v>
      </c>
      <c r="AZ262" s="95">
        <f>IF($C262 = "neg", (($D262+1) - VLOOKUP($B262,'Results-formatted 060121'!$A:AW,(AZ$3+2),FALSE)), IF($C262 = "pos-neg", (3+VLOOKUP($B262,'Results-formatted 060121'!$A:AW,(AZ$3+2),FALSE)), VLOOKUP($B262,'Results-formatted 060121'!$A:AW,(AZ$3+2),FALSE)))</f>
        <v>1</v>
      </c>
      <c r="BA262" s="95">
        <f>IF($C262 = "neg", (($D262+1) - VLOOKUP($B262,'Results-formatted 060121'!$A:AX,(BA$3+2),FALSE)), IF($C262 = "pos-neg", (3+VLOOKUP($B262,'Results-formatted 060121'!$A:AX,(BA$3+2),FALSE)), VLOOKUP($B262,'Results-formatted 060121'!$A:AX,(BA$3+2),FALSE)))</f>
        <v>2</v>
      </c>
      <c r="BB262" s="95">
        <f>IF($C262 = "neg", (($D262+1) - VLOOKUP($B262,'Results-formatted 060121'!$A:AY,(BB$3+2),FALSE)), IF($C262 = "pos-neg", (3+VLOOKUP($B262,'Results-formatted 060121'!$A:AY,(BB$3+2),FALSE)), VLOOKUP($B262,'Results-formatted 060121'!$A:AY,(BB$3+2),FALSE)))</f>
        <v>4</v>
      </c>
      <c r="BC262" s="95">
        <f>IF($C262 = "neg", (($D262+1) - VLOOKUP($B262,'Results-formatted 060121'!$A:AZ,(BC$3+2),FALSE)), IF($C262 = "pos-neg", (3+VLOOKUP($B262,'Results-formatted 060121'!$A:AZ,(BC$3+2),FALSE)), VLOOKUP($B262,'Results-formatted 060121'!$A:AZ,(BC$3+2),FALSE)))</f>
        <v>2</v>
      </c>
      <c r="BD262" s="95">
        <f>IF($C262 = "neg", (($D262+1) - VLOOKUP($B262,'Results-formatted 060121'!$A:BA,(BD$3+2),FALSE)), IF($C262 = "pos-neg", (3+VLOOKUP($B262,'Results-formatted 060121'!$A:BA,(BD$3+2),FALSE)), VLOOKUP($B262,'Results-formatted 060121'!$A:BA,(BD$3+2),FALSE)))</f>
        <v>4</v>
      </c>
      <c r="BE262" s="95">
        <f>IF($C262 = "neg", (($D262+1) - VLOOKUP($B262,'Results-formatted 060121'!$A:BB,(BE$3+2),FALSE)), IF($C262 = "pos-neg", (3+VLOOKUP($B262,'Results-formatted 060121'!$A:BB,(BE$3+2),FALSE)), VLOOKUP($B262,'Results-formatted 060121'!$A:BB,(BE$3+2),FALSE)))</f>
        <v>3</v>
      </c>
      <c r="BF262" s="95">
        <f>IF($C262 = "neg", (($D262+1) - VLOOKUP($B262,'Results-formatted 060121'!$A:BC,(BF$3+2),FALSE)), IF($C262 = "pos-neg", (3+VLOOKUP($B262,'Results-formatted 060121'!$A:BC,(BF$3+2),FALSE)), VLOOKUP($B262,'Results-formatted 060121'!$A:BC,(BF$3+2),FALSE)))</f>
        <v>1</v>
      </c>
      <c r="BG262" s="95">
        <f>IF($C262 = "neg", (($D262+1) - VLOOKUP($B262,'Results-formatted 060121'!$A:BD,(BG$3+2),FALSE)), IF($C262 = "pos-neg", (3+VLOOKUP($B262,'Results-formatted 060121'!$A:BD,(BG$3+2),FALSE)), VLOOKUP($B262,'Results-formatted 060121'!$A:BD,(BG$3+2),FALSE)))</f>
        <v>3</v>
      </c>
      <c r="BH262" s="95">
        <f>IF($C262 = "neg", (($D262+1) - VLOOKUP($B262,'Results-formatted 060121'!$A:BE,(BH$3+2),FALSE)), IF($C262 = "pos-neg", (3+VLOOKUP($B262,'Results-formatted 060121'!$A:BE,(BH$3+2),FALSE)), VLOOKUP($B262,'Results-formatted 060121'!$A:BE,(BH$3+2),FALSE)))</f>
        <v>3</v>
      </c>
      <c r="BI262" s="95">
        <f>IF($C262 = "neg", (($D262+1) - VLOOKUP($B262,'Results-formatted 060121'!$A:BF,(BI$3+2),FALSE)), IF($C262 = "pos-neg", (3+VLOOKUP($B262,'Results-formatted 060121'!$A:BF,(BI$3+2),FALSE)), VLOOKUP($B262,'Results-formatted 060121'!$A:BF,(BI$3+2),FALSE)))</f>
        <v>4</v>
      </c>
      <c r="BJ262" s="95">
        <f>IF($C262 = "neg", (($D262+1) - VLOOKUP($B262,'Results-formatted 060121'!$A:BG,(BJ$3+2),FALSE)), IF($C262 = "pos-neg", (3+VLOOKUP($B262,'Results-formatted 060121'!$A:BG,(BJ$3+2),FALSE)), VLOOKUP($B262,'Results-formatted 060121'!$A:BG,(BJ$3+2),FALSE)))</f>
        <v>2</v>
      </c>
      <c r="BK262" s="95">
        <f>IF($C262 = "neg", (($D262+1) - VLOOKUP($B262,'Results-formatted 060121'!$A:BH,(BK$3+2),FALSE)), IF($C262 = "pos-neg", (3+VLOOKUP($B262,'Results-formatted 060121'!$A:BH,(BK$3+2),FALSE)), VLOOKUP($B262,'Results-formatted 060121'!$A:BH,(BK$3+2),FALSE)))</f>
        <v>2</v>
      </c>
      <c r="BL262" s="95">
        <f>IF($C262 = "neg", (($D262+1) - VLOOKUP($B262,'Results-formatted 060121'!$A:BI,(BL$3+2),FALSE)), IF($C262 = "pos-neg", (3+VLOOKUP($B262,'Results-formatted 060121'!$A:BI,(BL$3+2),FALSE)), VLOOKUP($B262,'Results-formatted 060121'!$A:BI,(BL$3+2),FALSE)))</f>
        <v>4</v>
      </c>
      <c r="BM262" s="95">
        <f>IF($C262 = "neg", (($D262+1) - VLOOKUP($B262,'Results-formatted 060121'!$A:BJ,(BM$3+2),FALSE)), IF($C262 = "pos-neg", (3+VLOOKUP($B262,'Results-formatted 060121'!$A:BJ,(BM$3+2),FALSE)), VLOOKUP($B262,'Results-formatted 060121'!$A:BJ,(BM$3+2),FALSE)))</f>
        <v>3</v>
      </c>
      <c r="BN262" s="95"/>
      <c r="BO262" s="95"/>
      <c r="BP262" s="95"/>
      <c r="BQ262" s="95"/>
      <c r="BR262" s="95"/>
      <c r="BS262" s="95"/>
      <c r="BT262" s="95"/>
      <c r="BU262" s="95"/>
      <c r="BV262" s="95"/>
      <c r="BW262" s="95"/>
      <c r="BX262" s="95"/>
      <c r="BY262" s="95"/>
      <c r="BZ262" s="95"/>
      <c r="CA262" s="95"/>
      <c r="CB262" s="95"/>
      <c r="CC262" s="95"/>
      <c r="CD262" s="99"/>
      <c r="CE262" s="25">
        <f t="shared" si="441"/>
        <v>3.1333333333333333</v>
      </c>
      <c r="CF262" s="25">
        <f t="shared" si="532"/>
        <v>1.141908403620836</v>
      </c>
    </row>
    <row r="263" spans="2:84" ht="42" x14ac:dyDescent="0.15">
      <c r="B263" s="84" t="s">
        <v>562</v>
      </c>
      <c r="C263" s="86" t="s">
        <v>224</v>
      </c>
      <c r="D263" s="2">
        <v>5</v>
      </c>
      <c r="E263" s="15" t="s">
        <v>235</v>
      </c>
      <c r="F263" s="95">
        <f>IF($C263 = "neg", (($D263+1) - VLOOKUP($B263,'Results-formatted 060121'!$A:$AJ,(F$3+2),FALSE)), IF($C263 = "pos-neg", (3+VLOOKUP($B263,'Results-formatted 060121'!$A:$AJ,(F$3+2),FALSE)), VLOOKUP($B263,'Results-formatted 060121'!$A:$AJ,(F$3+2),FALSE)))</f>
        <v>3</v>
      </c>
      <c r="G263" s="95">
        <f>IF($C263 = "neg", (($D263+1) - VLOOKUP($B263,'Results-formatted 060121'!$A:$AJ,(G$3+2),FALSE)), IF($C263 = "pos-neg", (3+VLOOKUP($B263,'Results-formatted 060121'!$A:$AJ,(G$3+2),FALSE)), VLOOKUP($B263,'Results-formatted 060121'!$A:$AJ,(G$3+2),FALSE)))</f>
        <v>4</v>
      </c>
      <c r="H263" s="95">
        <f>IF($C263 = "neg", (($D263+1) - VLOOKUP($B263,'Results-formatted 060121'!$A:$AJ,(H$3+2),FALSE)), IF($C263 = "pos-neg", (3+VLOOKUP($B263,'Results-formatted 060121'!$A:$AJ,(H$3+2),FALSE)), VLOOKUP($B263,'Results-formatted 060121'!$A:$AJ,(H$3+2),FALSE)))</f>
        <v>1</v>
      </c>
      <c r="I263" s="95">
        <f>IF($C263 = "neg", (($D263+1) - VLOOKUP($B263,'Results-formatted 060121'!$A:$AJ,(I$3+2),FALSE)), IF($C263 = "pos-neg", (3+VLOOKUP($B263,'Results-formatted 060121'!$A:$AJ,(I$3+2),FALSE)), VLOOKUP($B263,'Results-formatted 060121'!$A:$AJ,(I$3+2),FALSE)))</f>
        <v>1</v>
      </c>
      <c r="J263" s="95">
        <f>IF($C263 = "neg", (($D263+1) - VLOOKUP($B263,'Results-formatted 060121'!$A:$AJ,(J$3+2),FALSE)), IF($C263 = "pos-neg", (3+VLOOKUP($B263,'Results-formatted 060121'!$A:$AJ,(J$3+2),FALSE)), VLOOKUP($B263,'Results-formatted 060121'!$A:$AJ,(J$3+2),FALSE)))</f>
        <v>3</v>
      </c>
      <c r="K263" s="95">
        <f>IF($C263 = "neg", (($D263+1) - VLOOKUP($B263,'Results-formatted 060121'!$A:$AJ,(K$3+2),FALSE)), IF($C263 = "pos-neg", (3+VLOOKUP($B263,'Results-formatted 060121'!$A:$AJ,(K$3+2),FALSE)), VLOOKUP($B263,'Results-formatted 060121'!$A:$AJ,(K$3+2),FALSE)))</f>
        <v>3</v>
      </c>
      <c r="L263" s="95">
        <f>IF($C263 = "neg", (($D263+1) - VLOOKUP($B263,'Results-formatted 060121'!$A:$AJ,(L$3+2),FALSE)), IF($C263 = "pos-neg", (3+VLOOKUP($B263,'Results-formatted 060121'!$A:$AJ,(L$3+2),FALSE)), VLOOKUP($B263,'Results-formatted 060121'!$A:$AJ,(L$3+2),FALSE)))</f>
        <v>1</v>
      </c>
      <c r="M263" s="95">
        <f>IF($C263 = "neg", (($D263+1) - VLOOKUP($B263,'Results-formatted 060121'!$A:$AJ,(M$3+2),FALSE)), IF($C263 = "pos-neg", (3+VLOOKUP($B263,'Results-formatted 060121'!$A:$AJ,(M$3+2),FALSE)), VLOOKUP($B263,'Results-formatted 060121'!$A:$AJ,(M$3+2),FALSE)))</f>
        <v>1</v>
      </c>
      <c r="N263" s="95">
        <f>IF($C263 = "neg", (($D263+1) - VLOOKUP($B263,'Results-formatted 060121'!$A:$AJ,(N$3+2),FALSE)), IF($C263 = "pos-neg", (3+VLOOKUP($B263,'Results-formatted 060121'!$A:$AJ,(N$3+2),FALSE)), VLOOKUP($B263,'Results-formatted 060121'!$A:$AJ,(N$3+2),FALSE)))</f>
        <v>4</v>
      </c>
      <c r="O263" s="95">
        <f>IF($C263 = "neg", (($D263+1) - VLOOKUP($B263,'Results-formatted 060121'!$A:$AJ,(O$3+2),FALSE)), IF($C263 = "pos-neg", (3+VLOOKUP($B263,'Results-formatted 060121'!$A:$AJ,(O$3+2),FALSE)), VLOOKUP($B263,'Results-formatted 060121'!$A:$AJ,(O$3+2),FALSE)))</f>
        <v>1</v>
      </c>
      <c r="P263" s="95">
        <f>IF($C263 = "neg", (($D263+1) - VLOOKUP($B263,'Results-formatted 060121'!$A:$AJ,(P$3+2),FALSE)), IF($C263 = "pos-neg", (3+VLOOKUP($B263,'Results-formatted 060121'!$A:$AJ,(P$3+2),FALSE)), VLOOKUP($B263,'Results-formatted 060121'!$A:$AJ,(P$3+2),FALSE)))</f>
        <v>2</v>
      </c>
      <c r="Q263" s="95">
        <f>IF($C263 = "neg", (($D263+1) - VLOOKUP($B263,'Results-formatted 060121'!$A:$AJ,(Q$3+2),FALSE)), IF($C263 = "pos-neg", (3+VLOOKUP($B263,'Results-formatted 060121'!$A:$AJ,(Q$3+2),FALSE)), VLOOKUP($B263,'Results-formatted 060121'!$A:$AJ,(Q$3+2),FALSE)))</f>
        <v>3</v>
      </c>
      <c r="R263" s="95">
        <f>IF($C263 = "neg", (($D263+1) - VLOOKUP($B263,'Results-formatted 060121'!$A:$AJ,(R$3+2),FALSE)), IF($C263 = "pos-neg", (3+VLOOKUP($B263,'Results-formatted 060121'!$A:$AJ,(R$3+2),FALSE)), VLOOKUP($B263,'Results-formatted 060121'!$A:$AJ,(R$3+2),FALSE)))</f>
        <v>2</v>
      </c>
      <c r="S263" s="95">
        <f>IF($C263 = "neg", (($D263+1) - VLOOKUP($B263,'Results-formatted 060121'!$A:$AJ,(S$3+2),FALSE)), IF($C263 = "pos-neg", (3+VLOOKUP($B263,'Results-formatted 060121'!$A:$AJ,(S$3+2),FALSE)), VLOOKUP($B263,'Results-formatted 060121'!$A:$AJ,(S$3+2),FALSE)))</f>
        <v>2</v>
      </c>
      <c r="T263" s="95">
        <f>IF($C263 = "neg", (($D263+1) - VLOOKUP($B263,'Results-formatted 060121'!$A:$AJ,(T$3+2),FALSE)), IF($C263 = "pos-neg", (3+VLOOKUP($B263,'Results-formatted 060121'!$A:$AJ,(T$3+2),FALSE)), VLOOKUP($B263,'Results-formatted 060121'!$A:$AJ,(T$3+2),FALSE)))</f>
        <v>2</v>
      </c>
      <c r="U263" s="95">
        <f>IF($C263 = "neg", (($D263+1) - VLOOKUP($B263,'Results-formatted 060121'!$A:$AJ,(U$3+2),FALSE)), IF($C263 = "pos-neg", (3+VLOOKUP($B263,'Results-formatted 060121'!$A:$AJ,(U$3+2),FALSE)), VLOOKUP($B263,'Results-formatted 060121'!$A:$AJ,(U$3+2),FALSE)))</f>
        <v>3</v>
      </c>
      <c r="V263" s="95">
        <f>IF($C263 = "neg", (($D263+1) - VLOOKUP($B263,'Results-formatted 060121'!$A:$AJ,(V$3+2),FALSE)), IF($C263 = "pos-neg", (3+VLOOKUP($B263,'Results-formatted 060121'!$A:$AJ,(V$3+2),FALSE)), VLOOKUP($B263,'Results-formatted 060121'!$A:$AJ,(V$3+2),FALSE)))</f>
        <v>3</v>
      </c>
      <c r="W263" s="95">
        <f>IF($C263 = "neg", (($D263+1) - VLOOKUP($B263,'Results-formatted 060121'!$A:$AJ,(W$3+2),FALSE)), IF($C263 = "pos-neg", (3+VLOOKUP($B263,'Results-formatted 060121'!$A:$AJ,(W$3+2),FALSE)), VLOOKUP($B263,'Results-formatted 060121'!$A:$AJ,(W$3+2),FALSE)))</f>
        <v>2</v>
      </c>
      <c r="X263" s="95">
        <f>IF($C263 = "neg", (($D263+1) - VLOOKUP($B263,'Results-formatted 060121'!$A:$AJ,(X$3+2),FALSE)), IF($C263 = "pos-neg", (3+VLOOKUP($B263,'Results-formatted 060121'!$A:$AJ,(X$3+2),FALSE)), VLOOKUP($B263,'Results-formatted 060121'!$A:$AJ,(X$3+2),FALSE)))</f>
        <v>2</v>
      </c>
      <c r="Y263" s="95">
        <f>IF($C263 = "neg", (($D263+1) - VLOOKUP($B263,'Results-formatted 060121'!$A:$AJ,(Y$3+2),FALSE)), IF($C263 = "pos-neg", (3+VLOOKUP($B263,'Results-formatted 060121'!$A:$AJ,(Y$3+2),FALSE)), VLOOKUP($B263,'Results-formatted 060121'!$A:$AJ,(Y$3+2),FALSE)))</f>
        <v>3</v>
      </c>
      <c r="Z263" s="95">
        <f>IF($C263 = "neg", (($D263+1) - VLOOKUP($B263,'Results-formatted 060121'!$A:$AJ,(Z$3+2),FALSE)), IF($C263 = "pos-neg", (3+VLOOKUP($B263,'Results-formatted 060121'!$A:$AJ,(Z$3+2),FALSE)), VLOOKUP($B263,'Results-formatted 060121'!$A:$AJ,(Z$3+2),FALSE)))</f>
        <v>1</v>
      </c>
      <c r="AA263" s="95">
        <f>IF($C263 = "neg", (($D263+1) - VLOOKUP($B263,'Results-formatted 060121'!$A:$AJ,(AA$3+2),FALSE)), IF($C263 = "pos-neg", (3+VLOOKUP($B263,'Results-formatted 060121'!$A:$AJ,(AA$3+2),FALSE)), VLOOKUP($B263,'Results-formatted 060121'!$A:$AJ,(AA$3+2),FALSE)))</f>
        <v>2</v>
      </c>
      <c r="AB263" s="95">
        <f>IF($C263 = "neg", (($D263+1) - VLOOKUP($B263,'Results-formatted 060121'!$A:$AJ,(AB$3+2),FALSE)), IF($C263 = "pos-neg", (3+VLOOKUP($B263,'Results-formatted 060121'!$A:$AJ,(AB$3+2),FALSE)), VLOOKUP($B263,'Results-formatted 060121'!$A:$AJ,(AB$3+2),FALSE)))</f>
        <v>4</v>
      </c>
      <c r="AC263" s="95">
        <f>IF($C263 = "neg", (($D263+1) - VLOOKUP($B263,'Results-formatted 060121'!$A:$AJ,(AC$3+2),FALSE)), IF($C263 = "pos-neg", (3+VLOOKUP($B263,'Results-formatted 060121'!$A:$AJ,(AC$3+2),FALSE)), VLOOKUP($B263,'Results-formatted 060121'!$A:$AJ,(AC$3+2),FALSE)))</f>
        <v>1</v>
      </c>
      <c r="AD263" s="95">
        <f>IF($C263 = "neg", (($D263+1) - VLOOKUP($B263,'Results-formatted 060121'!$A:$AJ,(AD$3+2),FALSE)), IF($C263 = "pos-neg", (3+VLOOKUP($B263,'Results-formatted 060121'!$A:$AJ,(AD$3+2),FALSE)), VLOOKUP($B263,'Results-formatted 060121'!$A:$AJ,(AD$3+2),FALSE)))</f>
        <v>1</v>
      </c>
      <c r="AE263" s="95">
        <f>IF($C263 = "neg", (($D263+1) - VLOOKUP($B263,'Results-formatted 060121'!$A:$AJ,(AE$3+2),FALSE)), IF($C263 = "pos-neg", (3+VLOOKUP($B263,'Results-formatted 060121'!$A:$AJ,(AE$3+2),FALSE)), VLOOKUP($B263,'Results-formatted 060121'!$A:$AJ,(AE$3+2),FALSE)))</f>
        <v>3</v>
      </c>
      <c r="AF263" s="95">
        <f>IF($C263 = "neg", (($D263+1) - VLOOKUP($B263,'Results-formatted 060121'!$A:$AJ,(AF$3+2),FALSE)), IF($C263 = "pos-neg", (3+VLOOKUP($B263,'Results-formatted 060121'!$A:$AJ,(AF$3+2),FALSE)), VLOOKUP($B263,'Results-formatted 060121'!$A:$AJ,(AF$3+2),FALSE)))</f>
        <v>2</v>
      </c>
      <c r="AG263" s="95">
        <f>IF($C263 = "neg", (($D263+1) - VLOOKUP($B263,'Results-formatted 060121'!$A:$AJ,(AG$3+2),FALSE)), IF($C263 = "pos-neg", (3+VLOOKUP($B263,'Results-formatted 060121'!$A:$AJ,(AG$3+2),FALSE)), VLOOKUP($B263,'Results-formatted 060121'!$A:$AJ,(AG$3+2),FALSE)))</f>
        <v>3</v>
      </c>
      <c r="AH263" s="95">
        <f>IF($C263 = "neg", (($D263+1) - VLOOKUP($B263,'Results-formatted 060121'!$A:$AJ,(AH$3+2),FALSE)), IF($C263 = "pos-neg", (3+VLOOKUP($B263,'Results-formatted 060121'!$A:$AJ,(AH$3+2),FALSE)), VLOOKUP($B263,'Results-formatted 060121'!$A:$AJ,(AH$3+2),FALSE)))</f>
        <v>2</v>
      </c>
      <c r="AI263" s="95">
        <f>IF($C263 = "neg", (($D263+1) - VLOOKUP($B263,'Results-formatted 060121'!$A:$AJ,(AI$3+2),FALSE)), IF($C263 = "pos-neg", (3+VLOOKUP($B263,'Results-formatted 060121'!$A:$AJ,(AI$3+2),FALSE)), VLOOKUP($B263,'Results-formatted 060121'!$A:$AJ,(AI$3+2),FALSE)))</f>
        <v>3</v>
      </c>
      <c r="AJ263" s="95">
        <f>IF($C263 = "neg", (($D263+1) - VLOOKUP($B263,'Results-formatted 060121'!$A:$AJ,(AJ$3+2),FALSE)), IF($C263 = "pos-neg", (3+VLOOKUP($B263,'Results-formatted 060121'!$A:$AJ,(AJ$3+2),FALSE)), VLOOKUP($B263,'Results-formatted 060121'!$A:$AJ,(AJ$3+2),FALSE)))</f>
        <v>4</v>
      </c>
      <c r="AK263" s="95">
        <f>IF($C263 = "neg", (($D263+1) - VLOOKUP($B263,'Results-formatted 060121'!$A:$AJ,(AK$3+2),FALSE)), IF($C263 = "pos-neg", (3+VLOOKUP($B263,'Results-formatted 060121'!$A:$AJ,(AK$3+2),FALSE)), VLOOKUP($B263,'Results-formatted 060121'!$A:$AJ,(AK$3+2),FALSE)))</f>
        <v>2</v>
      </c>
      <c r="AL263" s="95">
        <f>IF($C263 = "neg", (($D263+1) - VLOOKUP($B263,'Results-formatted 060121'!$A:$AJ,(AL$3+2),FALSE)), IF($C263 = "pos-neg", (3+VLOOKUP($B263,'Results-formatted 060121'!$A:$AJ,(AL$3+2),FALSE)), VLOOKUP($B263,'Results-formatted 060121'!$A:$AJ,(AL$3+2),FALSE)))</f>
        <v>3</v>
      </c>
      <c r="AM263" s="95">
        <f>IF($C263 = "neg", (($D263+1) - VLOOKUP($B263,'Results-formatted 060121'!$A:AJ,(AM$3+2),FALSE)), IF($C263 = "pos-neg", (3+VLOOKUP($B263,'Results-formatted 060121'!$A:AJ,(AM$3+2),FALSE)), VLOOKUP($B263,'Results-formatted 060121'!$A:AJ,(AM$3+2),FALSE)))</f>
        <v>2</v>
      </c>
      <c r="AN263" s="95">
        <f>IF($C263 = "neg", (($D263+1) - VLOOKUP($B263,'Results-formatted 060121'!$A:AK,(AN$3+2),FALSE)), IF($C263 = "pos-neg", (3+VLOOKUP($B263,'Results-formatted 060121'!$A:AK,(AN$3+2),FALSE)), VLOOKUP($B263,'Results-formatted 060121'!$A:AK,(AN$3+2),FALSE)))</f>
        <v>2</v>
      </c>
      <c r="AO263" s="95">
        <f>IF($C263 = "neg", (($D263+1) - VLOOKUP($B263,'Results-formatted 060121'!$A:AL,(AO$3+2),FALSE)), IF($C263 = "pos-neg", (3+VLOOKUP($B263,'Results-formatted 060121'!$A:AL,(AO$3+2),FALSE)), VLOOKUP($B263,'Results-formatted 060121'!$A:AL,(AO$3+2),FALSE)))</f>
        <v>4</v>
      </c>
      <c r="AP263" s="95">
        <f>IF($C263 = "neg", (($D263+1) - VLOOKUP($B263,'Results-formatted 060121'!$A:AM,(AP$3+2),FALSE)), IF($C263 = "pos-neg", (3+VLOOKUP($B263,'Results-formatted 060121'!$A:AM,(AP$3+2),FALSE)), VLOOKUP($B263,'Results-formatted 060121'!$A:AM,(AP$3+2),FALSE)))</f>
        <v>2</v>
      </c>
      <c r="AQ263" s="95">
        <f>IF($C263 = "neg", (($D263+1) - VLOOKUP($B263,'Results-formatted 060121'!$A:AN,(AQ$3+2),FALSE)), IF($C263 = "pos-neg", (3+VLOOKUP($B263,'Results-formatted 060121'!$A:AN,(AQ$3+2),FALSE)), VLOOKUP($B263,'Results-formatted 060121'!$A:AN,(AQ$3+2),FALSE)))</f>
        <v>3</v>
      </c>
      <c r="AR263" s="95">
        <f>IF($C263 = "neg", (($D263+1) - VLOOKUP($B263,'Results-formatted 060121'!$A:AO,(AR$3+2),FALSE)), IF($C263 = "pos-neg", (3+VLOOKUP($B263,'Results-formatted 060121'!$A:AO,(AR$3+2),FALSE)), VLOOKUP($B263,'Results-formatted 060121'!$A:AO,(AR$3+2),FALSE)))</f>
        <v>2</v>
      </c>
      <c r="AS263" s="95">
        <f>IF($C263 = "neg", (($D263+1) - VLOOKUP($B263,'Results-formatted 060121'!$A:AP,(AS$3+2),FALSE)), IF($C263 = "pos-neg", (3+VLOOKUP($B263,'Results-formatted 060121'!$A:AP,(AS$3+2),FALSE)), VLOOKUP($B263,'Results-formatted 060121'!$A:AP,(AS$3+2),FALSE)))</f>
        <v>2</v>
      </c>
      <c r="AT263" s="95">
        <f>IF($C263 = "neg", (($D263+1) - VLOOKUP($B263,'Results-formatted 060121'!$A:AQ,(AT$3+2),FALSE)), IF($C263 = "pos-neg", (3+VLOOKUP($B263,'Results-formatted 060121'!$A:AQ,(AT$3+2),FALSE)), VLOOKUP($B263,'Results-formatted 060121'!$A:AQ,(AT$3+2),FALSE)))</f>
        <v>1</v>
      </c>
      <c r="AU263" s="95">
        <f>IF($C263 = "neg", (($D263+1) - VLOOKUP($B263,'Results-formatted 060121'!$A:AR,(AU$3+2),FALSE)), IF($C263 = "pos-neg", (3+VLOOKUP($B263,'Results-formatted 060121'!$A:AR,(AU$3+2),FALSE)), VLOOKUP($B263,'Results-formatted 060121'!$A:AR,(AU$3+2),FALSE)))</f>
        <v>3</v>
      </c>
      <c r="AV263" s="95">
        <f>IF($C263 = "neg", (($D263+1) - VLOOKUP($B263,'Results-formatted 060121'!$A:AS,(AV$3+2),FALSE)), IF($C263 = "pos-neg", (3+VLOOKUP($B263,'Results-formatted 060121'!$A:AS,(AV$3+2),FALSE)), VLOOKUP($B263,'Results-formatted 060121'!$A:AS,(AV$3+2),FALSE)))</f>
        <v>1</v>
      </c>
      <c r="AW263" s="95">
        <f>IF($C263 = "neg", (($D263+1) - VLOOKUP($B263,'Results-formatted 060121'!$A:AT,(AW$3+2),FALSE)), IF($C263 = "pos-neg", (3+VLOOKUP($B263,'Results-formatted 060121'!$A:AT,(AW$3+2),FALSE)), VLOOKUP($B263,'Results-formatted 060121'!$A:AT,(AW$3+2),FALSE)))</f>
        <v>1</v>
      </c>
      <c r="AX263" s="95">
        <f>IF($C263 = "neg", (($D263+1) - VLOOKUP($B263,'Results-formatted 060121'!$A:AU,(AX$3+2),FALSE)), IF($C263 = "pos-neg", (3+VLOOKUP($B263,'Results-formatted 060121'!$A:AU,(AX$3+2),FALSE)), VLOOKUP($B263,'Results-formatted 060121'!$A:AU,(AX$3+2),FALSE)))</f>
        <v>2</v>
      </c>
      <c r="AY263" s="95">
        <f>IF($C263 = "neg", (($D263+1) - VLOOKUP($B263,'Results-formatted 060121'!$A:AV,(AY$3+2),FALSE)), IF($C263 = "pos-neg", (3+VLOOKUP($B263,'Results-formatted 060121'!$A:AV,(AY$3+2),FALSE)), VLOOKUP($B263,'Results-formatted 060121'!$A:AV,(AY$3+2),FALSE)))</f>
        <v>2</v>
      </c>
      <c r="AZ263" s="95">
        <f>IF($C263 = "neg", (($D263+1) - VLOOKUP($B263,'Results-formatted 060121'!$A:AW,(AZ$3+2),FALSE)), IF($C263 = "pos-neg", (3+VLOOKUP($B263,'Results-formatted 060121'!$A:AW,(AZ$3+2),FALSE)), VLOOKUP($B263,'Results-formatted 060121'!$A:AW,(AZ$3+2),FALSE)))</f>
        <v>3</v>
      </c>
      <c r="BA263" s="95">
        <f>IF($C263 = "neg", (($D263+1) - VLOOKUP($B263,'Results-formatted 060121'!$A:AX,(BA$3+2),FALSE)), IF($C263 = "pos-neg", (3+VLOOKUP($B263,'Results-formatted 060121'!$A:AX,(BA$3+2),FALSE)), VLOOKUP($B263,'Results-formatted 060121'!$A:AX,(BA$3+2),FALSE)))</f>
        <v>3</v>
      </c>
      <c r="BB263" s="95">
        <f>IF($C263 = "neg", (($D263+1) - VLOOKUP($B263,'Results-formatted 060121'!$A:AY,(BB$3+2),FALSE)), IF($C263 = "pos-neg", (3+VLOOKUP($B263,'Results-formatted 060121'!$A:AY,(BB$3+2),FALSE)), VLOOKUP($B263,'Results-formatted 060121'!$A:AY,(BB$3+2),FALSE)))</f>
        <v>4</v>
      </c>
      <c r="BC263" s="95">
        <f>IF($C263 = "neg", (($D263+1) - VLOOKUP($B263,'Results-formatted 060121'!$A:AZ,(BC$3+2),FALSE)), IF($C263 = "pos-neg", (3+VLOOKUP($B263,'Results-formatted 060121'!$A:AZ,(BC$3+2),FALSE)), VLOOKUP($B263,'Results-formatted 060121'!$A:AZ,(BC$3+2),FALSE)))</f>
        <v>2</v>
      </c>
      <c r="BD263" s="95">
        <f>IF($C263 = "neg", (($D263+1) - VLOOKUP($B263,'Results-formatted 060121'!$A:BA,(BD$3+2),FALSE)), IF($C263 = "pos-neg", (3+VLOOKUP($B263,'Results-formatted 060121'!$A:BA,(BD$3+2),FALSE)), VLOOKUP($B263,'Results-formatted 060121'!$A:BA,(BD$3+2),FALSE)))</f>
        <v>3</v>
      </c>
      <c r="BE263" s="95">
        <f>IF($C263 = "neg", (($D263+1) - VLOOKUP($B263,'Results-formatted 060121'!$A:BB,(BE$3+2),FALSE)), IF($C263 = "pos-neg", (3+VLOOKUP($B263,'Results-formatted 060121'!$A:BB,(BE$3+2),FALSE)), VLOOKUP($B263,'Results-formatted 060121'!$A:BB,(BE$3+2),FALSE)))</f>
        <v>2</v>
      </c>
      <c r="BF263" s="95">
        <f>IF($C263 = "neg", (($D263+1) - VLOOKUP($B263,'Results-formatted 060121'!$A:BC,(BF$3+2),FALSE)), IF($C263 = "pos-neg", (3+VLOOKUP($B263,'Results-formatted 060121'!$A:BC,(BF$3+2),FALSE)), VLOOKUP($B263,'Results-formatted 060121'!$A:BC,(BF$3+2),FALSE)))</f>
        <v>1</v>
      </c>
      <c r="BG263" s="95">
        <f>IF($C263 = "neg", (($D263+1) - VLOOKUP($B263,'Results-formatted 060121'!$A:BD,(BG$3+2),FALSE)), IF($C263 = "pos-neg", (3+VLOOKUP($B263,'Results-formatted 060121'!$A:BD,(BG$3+2),FALSE)), VLOOKUP($B263,'Results-formatted 060121'!$A:BD,(BG$3+2),FALSE)))</f>
        <v>2</v>
      </c>
      <c r="BH263" s="95">
        <f>IF($C263 = "neg", (($D263+1) - VLOOKUP($B263,'Results-formatted 060121'!$A:BE,(BH$3+2),FALSE)), IF($C263 = "pos-neg", (3+VLOOKUP($B263,'Results-formatted 060121'!$A:BE,(BH$3+2),FALSE)), VLOOKUP($B263,'Results-formatted 060121'!$A:BE,(BH$3+2),FALSE)))</f>
        <v>2</v>
      </c>
      <c r="BI263" s="95">
        <f>IF($C263 = "neg", (($D263+1) - VLOOKUP($B263,'Results-formatted 060121'!$A:BF,(BI$3+2),FALSE)), IF($C263 = "pos-neg", (3+VLOOKUP($B263,'Results-formatted 060121'!$A:BF,(BI$3+2),FALSE)), VLOOKUP($B263,'Results-formatted 060121'!$A:BF,(BI$3+2),FALSE)))</f>
        <v>2</v>
      </c>
      <c r="BJ263" s="95">
        <f>IF($C263 = "neg", (($D263+1) - VLOOKUP($B263,'Results-formatted 060121'!$A:BG,(BJ$3+2),FALSE)), IF($C263 = "pos-neg", (3+VLOOKUP($B263,'Results-formatted 060121'!$A:BG,(BJ$3+2),FALSE)), VLOOKUP($B263,'Results-formatted 060121'!$A:BG,(BJ$3+2),FALSE)))</f>
        <v>1</v>
      </c>
      <c r="BK263" s="95">
        <f>IF($C263 = "neg", (($D263+1) - VLOOKUP($B263,'Results-formatted 060121'!$A:BH,(BK$3+2),FALSE)), IF($C263 = "pos-neg", (3+VLOOKUP($B263,'Results-formatted 060121'!$A:BH,(BK$3+2),FALSE)), VLOOKUP($B263,'Results-formatted 060121'!$A:BH,(BK$3+2),FALSE)))</f>
        <v>2</v>
      </c>
      <c r="BL263" s="95">
        <f>IF($C263 = "neg", (($D263+1) - VLOOKUP($B263,'Results-formatted 060121'!$A:BI,(BL$3+2),FALSE)), IF($C263 = "pos-neg", (3+VLOOKUP($B263,'Results-formatted 060121'!$A:BI,(BL$3+2),FALSE)), VLOOKUP($B263,'Results-formatted 060121'!$A:BI,(BL$3+2),FALSE)))</f>
        <v>3</v>
      </c>
      <c r="BM263" s="95">
        <f>IF($C263 = "neg", (($D263+1) - VLOOKUP($B263,'Results-formatted 060121'!$A:BJ,(BM$3+2),FALSE)), IF($C263 = "pos-neg", (3+VLOOKUP($B263,'Results-formatted 060121'!$A:BJ,(BM$3+2),FALSE)), VLOOKUP($B263,'Results-formatted 060121'!$A:BJ,(BM$3+2),FALSE)))</f>
        <v>3</v>
      </c>
      <c r="BN263" s="95"/>
      <c r="BO263" s="95"/>
      <c r="BP263" s="95"/>
      <c r="BQ263" s="95"/>
      <c r="BR263" s="95"/>
      <c r="BS263" s="95"/>
      <c r="BT263" s="95"/>
      <c r="BU263" s="95"/>
      <c r="BV263" s="95"/>
      <c r="BW263" s="95"/>
      <c r="BX263" s="95"/>
      <c r="BY263" s="95"/>
      <c r="BZ263" s="95"/>
      <c r="CA263" s="95"/>
      <c r="CB263" s="95"/>
      <c r="CC263" s="95"/>
      <c r="CD263" s="99"/>
      <c r="CE263" s="25">
        <f t="shared" si="441"/>
        <v>2.2833333333333332</v>
      </c>
      <c r="CF263" s="25">
        <f t="shared" si="532"/>
        <v>0.92226079378417281</v>
      </c>
    </row>
    <row r="264" spans="2:84" ht="56" x14ac:dyDescent="0.15">
      <c r="B264" s="84" t="s">
        <v>563</v>
      </c>
      <c r="C264" s="86" t="s">
        <v>225</v>
      </c>
      <c r="D264" s="2">
        <v>5</v>
      </c>
      <c r="E264" s="15" t="s">
        <v>236</v>
      </c>
      <c r="F264" s="95">
        <f>IF($C264 = "neg", (($D264+1) - VLOOKUP($B264,'Results-formatted 060121'!$A:$AJ,(F$3+2),FALSE)), IF($C264 = "pos-neg", (3+VLOOKUP($B264,'Results-formatted 060121'!$A:$AJ,(F$3+2),FALSE)), VLOOKUP($B264,'Results-formatted 060121'!$A:$AJ,(F$3+2),FALSE)))</f>
        <v>3</v>
      </c>
      <c r="G264" s="95">
        <f>IF($C264 = "neg", (($D264+1) - VLOOKUP($B264,'Results-formatted 060121'!$A:$AJ,(G$3+2),FALSE)), IF($C264 = "pos-neg", (3+VLOOKUP($B264,'Results-formatted 060121'!$A:$AJ,(G$3+2),FALSE)), VLOOKUP($B264,'Results-formatted 060121'!$A:$AJ,(G$3+2),FALSE)))</f>
        <v>1</v>
      </c>
      <c r="H264" s="95">
        <f>IF($C264 = "neg", (($D264+1) - VLOOKUP($B264,'Results-formatted 060121'!$A:$AJ,(H$3+2),FALSE)), IF($C264 = "pos-neg", (3+VLOOKUP($B264,'Results-formatted 060121'!$A:$AJ,(H$3+2),FALSE)), VLOOKUP($B264,'Results-formatted 060121'!$A:$AJ,(H$3+2),FALSE)))</f>
        <v>3</v>
      </c>
      <c r="I264" s="95">
        <f>IF($C264 = "neg", (($D264+1) - VLOOKUP($B264,'Results-formatted 060121'!$A:$AJ,(I$3+2),FALSE)), IF($C264 = "pos-neg", (3+VLOOKUP($B264,'Results-formatted 060121'!$A:$AJ,(I$3+2),FALSE)), VLOOKUP($B264,'Results-formatted 060121'!$A:$AJ,(I$3+2),FALSE)))</f>
        <v>3</v>
      </c>
      <c r="J264" s="95">
        <f>IF($C264 = "neg", (($D264+1) - VLOOKUP($B264,'Results-formatted 060121'!$A:$AJ,(J$3+2),FALSE)), IF($C264 = "pos-neg", (3+VLOOKUP($B264,'Results-formatted 060121'!$A:$AJ,(J$3+2),FALSE)), VLOOKUP($B264,'Results-formatted 060121'!$A:$AJ,(J$3+2),FALSE)))</f>
        <v>3</v>
      </c>
      <c r="K264" s="95">
        <f>IF($C264 = "neg", (($D264+1) - VLOOKUP($B264,'Results-formatted 060121'!$A:$AJ,(K$3+2),FALSE)), IF($C264 = "pos-neg", (3+VLOOKUP($B264,'Results-formatted 060121'!$A:$AJ,(K$3+2),FALSE)), VLOOKUP($B264,'Results-formatted 060121'!$A:$AJ,(K$3+2),FALSE)))</f>
        <v>3</v>
      </c>
      <c r="L264" s="95">
        <f>IF($C264 = "neg", (($D264+1) - VLOOKUP($B264,'Results-formatted 060121'!$A:$AJ,(L$3+2),FALSE)), IF($C264 = "pos-neg", (3+VLOOKUP($B264,'Results-formatted 060121'!$A:$AJ,(L$3+2),FALSE)), VLOOKUP($B264,'Results-formatted 060121'!$A:$AJ,(L$3+2),FALSE)))</f>
        <v>3</v>
      </c>
      <c r="M264" s="95">
        <f>IF($C264 = "neg", (($D264+1) - VLOOKUP($B264,'Results-formatted 060121'!$A:$AJ,(M$3+2),FALSE)), IF($C264 = "pos-neg", (3+VLOOKUP($B264,'Results-formatted 060121'!$A:$AJ,(M$3+2),FALSE)), VLOOKUP($B264,'Results-formatted 060121'!$A:$AJ,(M$3+2),FALSE)))</f>
        <v>3</v>
      </c>
      <c r="N264" s="95">
        <f>IF($C264 = "neg", (($D264+1) - VLOOKUP($B264,'Results-formatted 060121'!$A:$AJ,(N$3+2),FALSE)), IF($C264 = "pos-neg", (3+VLOOKUP($B264,'Results-formatted 060121'!$A:$AJ,(N$3+2),FALSE)), VLOOKUP($B264,'Results-formatted 060121'!$A:$AJ,(N$3+2),FALSE)))</f>
        <v>2</v>
      </c>
      <c r="O264" s="95">
        <f>IF($C264 = "neg", (($D264+1) - VLOOKUP($B264,'Results-formatted 060121'!$A:$AJ,(O$3+2),FALSE)), IF($C264 = "pos-neg", (3+VLOOKUP($B264,'Results-formatted 060121'!$A:$AJ,(O$3+2),FALSE)), VLOOKUP($B264,'Results-formatted 060121'!$A:$AJ,(O$3+2),FALSE)))</f>
        <v>5</v>
      </c>
      <c r="P264" s="95">
        <f>IF($C264 = "neg", (($D264+1) - VLOOKUP($B264,'Results-formatted 060121'!$A:$AJ,(P$3+2),FALSE)), IF($C264 = "pos-neg", (3+VLOOKUP($B264,'Results-formatted 060121'!$A:$AJ,(P$3+2),FALSE)), VLOOKUP($B264,'Results-formatted 060121'!$A:$AJ,(P$3+2),FALSE)))</f>
        <v>2</v>
      </c>
      <c r="Q264" s="95">
        <f>IF($C264 = "neg", (($D264+1) - VLOOKUP($B264,'Results-formatted 060121'!$A:$AJ,(Q$3+2),FALSE)), IF($C264 = "pos-neg", (3+VLOOKUP($B264,'Results-formatted 060121'!$A:$AJ,(Q$3+2),FALSE)), VLOOKUP($B264,'Results-formatted 060121'!$A:$AJ,(Q$3+2),FALSE)))</f>
        <v>3</v>
      </c>
      <c r="R264" s="95">
        <f>IF($C264 = "neg", (($D264+1) - VLOOKUP($B264,'Results-formatted 060121'!$A:$AJ,(R$3+2),FALSE)), IF($C264 = "pos-neg", (3+VLOOKUP($B264,'Results-formatted 060121'!$A:$AJ,(R$3+2),FALSE)), VLOOKUP($B264,'Results-formatted 060121'!$A:$AJ,(R$3+2),FALSE)))</f>
        <v>2</v>
      </c>
      <c r="S264" s="95">
        <f>IF($C264 = "neg", (($D264+1) - VLOOKUP($B264,'Results-formatted 060121'!$A:$AJ,(S$3+2),FALSE)), IF($C264 = "pos-neg", (3+VLOOKUP($B264,'Results-formatted 060121'!$A:$AJ,(S$3+2),FALSE)), VLOOKUP($B264,'Results-formatted 060121'!$A:$AJ,(S$3+2),FALSE)))</f>
        <v>2</v>
      </c>
      <c r="T264" s="95">
        <f>IF($C264 = "neg", (($D264+1) - VLOOKUP($B264,'Results-formatted 060121'!$A:$AJ,(T$3+2),FALSE)), IF($C264 = "pos-neg", (3+VLOOKUP($B264,'Results-formatted 060121'!$A:$AJ,(T$3+2),FALSE)), VLOOKUP($B264,'Results-formatted 060121'!$A:$AJ,(T$3+2),FALSE)))</f>
        <v>4</v>
      </c>
      <c r="U264" s="95">
        <f>IF($C264 = "neg", (($D264+1) - VLOOKUP($B264,'Results-formatted 060121'!$A:$AJ,(U$3+2),FALSE)), IF($C264 = "pos-neg", (3+VLOOKUP($B264,'Results-formatted 060121'!$A:$AJ,(U$3+2),FALSE)), VLOOKUP($B264,'Results-formatted 060121'!$A:$AJ,(U$3+2),FALSE)))</f>
        <v>4</v>
      </c>
      <c r="V264" s="95">
        <f>IF($C264 = "neg", (($D264+1) - VLOOKUP($B264,'Results-formatted 060121'!$A:$AJ,(V$3+2),FALSE)), IF($C264 = "pos-neg", (3+VLOOKUP($B264,'Results-formatted 060121'!$A:$AJ,(V$3+2),FALSE)), VLOOKUP($B264,'Results-formatted 060121'!$A:$AJ,(V$3+2),FALSE)))</f>
        <v>2</v>
      </c>
      <c r="W264" s="95">
        <f>IF($C264 = "neg", (($D264+1) - VLOOKUP($B264,'Results-formatted 060121'!$A:$AJ,(W$3+2),FALSE)), IF($C264 = "pos-neg", (3+VLOOKUP($B264,'Results-formatted 060121'!$A:$AJ,(W$3+2),FALSE)), VLOOKUP($B264,'Results-formatted 060121'!$A:$AJ,(W$3+2),FALSE)))</f>
        <v>3</v>
      </c>
      <c r="X264" s="95">
        <f>IF($C264 = "neg", (($D264+1) - VLOOKUP($B264,'Results-formatted 060121'!$A:$AJ,(X$3+2),FALSE)), IF($C264 = "pos-neg", (3+VLOOKUP($B264,'Results-formatted 060121'!$A:$AJ,(X$3+2),FALSE)), VLOOKUP($B264,'Results-formatted 060121'!$A:$AJ,(X$3+2),FALSE)))</f>
        <v>3</v>
      </c>
      <c r="Y264" s="95">
        <f>IF($C264 = "neg", (($D264+1) - VLOOKUP($B264,'Results-formatted 060121'!$A:$AJ,(Y$3+2),FALSE)), IF($C264 = "pos-neg", (3+VLOOKUP($B264,'Results-formatted 060121'!$A:$AJ,(Y$3+2),FALSE)), VLOOKUP($B264,'Results-formatted 060121'!$A:$AJ,(Y$3+2),FALSE)))</f>
        <v>3</v>
      </c>
      <c r="Z264" s="95">
        <f>IF($C264 = "neg", (($D264+1) - VLOOKUP($B264,'Results-formatted 060121'!$A:$AJ,(Z$3+2),FALSE)), IF($C264 = "pos-neg", (3+VLOOKUP($B264,'Results-formatted 060121'!$A:$AJ,(Z$3+2),FALSE)), VLOOKUP($B264,'Results-formatted 060121'!$A:$AJ,(Z$3+2),FALSE)))</f>
        <v>4</v>
      </c>
      <c r="AA264" s="95">
        <f>IF($C264 = "neg", (($D264+1) - VLOOKUP($B264,'Results-formatted 060121'!$A:$AJ,(AA$3+2),FALSE)), IF($C264 = "pos-neg", (3+VLOOKUP($B264,'Results-formatted 060121'!$A:$AJ,(AA$3+2),FALSE)), VLOOKUP($B264,'Results-formatted 060121'!$A:$AJ,(AA$3+2),FALSE)))</f>
        <v>2</v>
      </c>
      <c r="AB264" s="95">
        <f>IF($C264 = "neg", (($D264+1) - VLOOKUP($B264,'Results-formatted 060121'!$A:$AJ,(AB$3+2),FALSE)), IF($C264 = "pos-neg", (3+VLOOKUP($B264,'Results-formatted 060121'!$A:$AJ,(AB$3+2),FALSE)), VLOOKUP($B264,'Results-formatted 060121'!$A:$AJ,(AB$3+2),FALSE)))</f>
        <v>2</v>
      </c>
      <c r="AC264" s="95">
        <f>IF($C264 = "neg", (($D264+1) - VLOOKUP($B264,'Results-formatted 060121'!$A:$AJ,(AC$3+2),FALSE)), IF($C264 = "pos-neg", (3+VLOOKUP($B264,'Results-formatted 060121'!$A:$AJ,(AC$3+2),FALSE)), VLOOKUP($B264,'Results-formatted 060121'!$A:$AJ,(AC$3+2),FALSE)))</f>
        <v>4</v>
      </c>
      <c r="AD264" s="95">
        <f>IF($C264 = "neg", (($D264+1) - VLOOKUP($B264,'Results-formatted 060121'!$A:$AJ,(AD$3+2),FALSE)), IF($C264 = "pos-neg", (3+VLOOKUP($B264,'Results-formatted 060121'!$A:$AJ,(AD$3+2),FALSE)), VLOOKUP($B264,'Results-formatted 060121'!$A:$AJ,(AD$3+2),FALSE)))</f>
        <v>2</v>
      </c>
      <c r="AE264" s="95">
        <f>IF($C264 = "neg", (($D264+1) - VLOOKUP($B264,'Results-formatted 060121'!$A:$AJ,(AE$3+2),FALSE)), IF($C264 = "pos-neg", (3+VLOOKUP($B264,'Results-formatted 060121'!$A:$AJ,(AE$3+2),FALSE)), VLOOKUP($B264,'Results-formatted 060121'!$A:$AJ,(AE$3+2),FALSE)))</f>
        <v>3</v>
      </c>
      <c r="AF264" s="95">
        <f>IF($C264 = "neg", (($D264+1) - VLOOKUP($B264,'Results-formatted 060121'!$A:$AJ,(AF$3+2),FALSE)), IF($C264 = "pos-neg", (3+VLOOKUP($B264,'Results-formatted 060121'!$A:$AJ,(AF$3+2),FALSE)), VLOOKUP($B264,'Results-formatted 060121'!$A:$AJ,(AF$3+2),FALSE)))</f>
        <v>3</v>
      </c>
      <c r="AG264" s="95">
        <f>IF($C264 = "neg", (($D264+1) - VLOOKUP($B264,'Results-formatted 060121'!$A:$AJ,(AG$3+2),FALSE)), IF($C264 = "pos-neg", (3+VLOOKUP($B264,'Results-formatted 060121'!$A:$AJ,(AG$3+2),FALSE)), VLOOKUP($B264,'Results-formatted 060121'!$A:$AJ,(AG$3+2),FALSE)))</f>
        <v>4</v>
      </c>
      <c r="AH264" s="95">
        <f>IF($C264 = "neg", (($D264+1) - VLOOKUP($B264,'Results-formatted 060121'!$A:$AJ,(AH$3+2),FALSE)), IF($C264 = "pos-neg", (3+VLOOKUP($B264,'Results-formatted 060121'!$A:$AJ,(AH$3+2),FALSE)), VLOOKUP($B264,'Results-formatted 060121'!$A:$AJ,(AH$3+2),FALSE)))</f>
        <v>4</v>
      </c>
      <c r="AI264" s="95">
        <f>IF($C264 = "neg", (($D264+1) - VLOOKUP($B264,'Results-formatted 060121'!$A:$AJ,(AI$3+2),FALSE)), IF($C264 = "pos-neg", (3+VLOOKUP($B264,'Results-formatted 060121'!$A:$AJ,(AI$3+2),FALSE)), VLOOKUP($B264,'Results-formatted 060121'!$A:$AJ,(AI$3+2),FALSE)))</f>
        <v>4</v>
      </c>
      <c r="AJ264" s="95">
        <f>IF($C264 = "neg", (($D264+1) - VLOOKUP($B264,'Results-formatted 060121'!$A:$AJ,(AJ$3+2),FALSE)), IF($C264 = "pos-neg", (3+VLOOKUP($B264,'Results-formatted 060121'!$A:$AJ,(AJ$3+2),FALSE)), VLOOKUP($B264,'Results-formatted 060121'!$A:$AJ,(AJ$3+2),FALSE)))</f>
        <v>5</v>
      </c>
      <c r="AK264" s="95">
        <f>IF($C264 = "neg", (($D264+1) - VLOOKUP($B264,'Results-formatted 060121'!$A:$AJ,(AK$3+2),FALSE)), IF($C264 = "pos-neg", (3+VLOOKUP($B264,'Results-formatted 060121'!$A:$AJ,(AK$3+2),FALSE)), VLOOKUP($B264,'Results-formatted 060121'!$A:$AJ,(AK$3+2),FALSE)))</f>
        <v>3</v>
      </c>
      <c r="AL264" s="95">
        <f>IF($C264 = "neg", (($D264+1) - VLOOKUP($B264,'Results-formatted 060121'!$A:$AJ,(AL$3+2),FALSE)), IF($C264 = "pos-neg", (3+VLOOKUP($B264,'Results-formatted 060121'!$A:$AJ,(AL$3+2),FALSE)), VLOOKUP($B264,'Results-formatted 060121'!$A:$AJ,(AL$3+2),FALSE)))</f>
        <v>4</v>
      </c>
      <c r="AM264" s="95">
        <f>IF($C264 = "neg", (($D264+1) - VLOOKUP($B264,'Results-formatted 060121'!$A:AJ,(AM$3+2),FALSE)), IF($C264 = "pos-neg", (3+VLOOKUP($B264,'Results-formatted 060121'!$A:AJ,(AM$3+2),FALSE)), VLOOKUP($B264,'Results-formatted 060121'!$A:AJ,(AM$3+2),FALSE)))</f>
        <v>4</v>
      </c>
      <c r="AN264" s="95">
        <f>IF($C264 = "neg", (($D264+1) - VLOOKUP($B264,'Results-formatted 060121'!$A:AK,(AN$3+2),FALSE)), IF($C264 = "pos-neg", (3+VLOOKUP($B264,'Results-formatted 060121'!$A:AK,(AN$3+2),FALSE)), VLOOKUP($B264,'Results-formatted 060121'!$A:AK,(AN$3+2),FALSE)))</f>
        <v>2</v>
      </c>
      <c r="AO264" s="95">
        <f>IF($C264 = "neg", (($D264+1) - VLOOKUP($B264,'Results-formatted 060121'!$A:AL,(AO$3+2),FALSE)), IF($C264 = "pos-neg", (3+VLOOKUP($B264,'Results-formatted 060121'!$A:AL,(AO$3+2),FALSE)), VLOOKUP($B264,'Results-formatted 060121'!$A:AL,(AO$3+2),FALSE)))</f>
        <v>4</v>
      </c>
      <c r="AP264" s="95">
        <f>IF($C264 = "neg", (($D264+1) - VLOOKUP($B264,'Results-formatted 060121'!$A:AM,(AP$3+2),FALSE)), IF($C264 = "pos-neg", (3+VLOOKUP($B264,'Results-formatted 060121'!$A:AM,(AP$3+2),FALSE)), VLOOKUP($B264,'Results-formatted 060121'!$A:AM,(AP$3+2),FALSE)))</f>
        <v>3</v>
      </c>
      <c r="AQ264" s="95">
        <f>IF($C264 = "neg", (($D264+1) - VLOOKUP($B264,'Results-formatted 060121'!$A:AN,(AQ$3+2),FALSE)), IF($C264 = "pos-neg", (3+VLOOKUP($B264,'Results-formatted 060121'!$A:AN,(AQ$3+2),FALSE)), VLOOKUP($B264,'Results-formatted 060121'!$A:AN,(AQ$3+2),FALSE)))</f>
        <v>4</v>
      </c>
      <c r="AR264" s="95">
        <f>IF($C264 = "neg", (($D264+1) - VLOOKUP($B264,'Results-formatted 060121'!$A:AO,(AR$3+2),FALSE)), IF($C264 = "pos-neg", (3+VLOOKUP($B264,'Results-formatted 060121'!$A:AO,(AR$3+2),FALSE)), VLOOKUP($B264,'Results-formatted 060121'!$A:AO,(AR$3+2),FALSE)))</f>
        <v>2</v>
      </c>
      <c r="AS264" s="95">
        <f>IF($C264 = "neg", (($D264+1) - VLOOKUP($B264,'Results-formatted 060121'!$A:AP,(AS$3+2),FALSE)), IF($C264 = "pos-neg", (3+VLOOKUP($B264,'Results-formatted 060121'!$A:AP,(AS$3+2),FALSE)), VLOOKUP($B264,'Results-formatted 060121'!$A:AP,(AS$3+2),FALSE)))</f>
        <v>3</v>
      </c>
      <c r="AT264" s="95">
        <f>IF($C264 = "neg", (($D264+1) - VLOOKUP($B264,'Results-formatted 060121'!$A:AQ,(AT$3+2),FALSE)), IF($C264 = "pos-neg", (3+VLOOKUP($B264,'Results-formatted 060121'!$A:AQ,(AT$3+2),FALSE)), VLOOKUP($B264,'Results-formatted 060121'!$A:AQ,(AT$3+2),FALSE)))</f>
        <v>2</v>
      </c>
      <c r="AU264" s="95">
        <f>IF($C264 = "neg", (($D264+1) - VLOOKUP($B264,'Results-formatted 060121'!$A:AR,(AU$3+2),FALSE)), IF($C264 = "pos-neg", (3+VLOOKUP($B264,'Results-formatted 060121'!$A:AR,(AU$3+2),FALSE)), VLOOKUP($B264,'Results-formatted 060121'!$A:AR,(AU$3+2),FALSE)))</f>
        <v>3</v>
      </c>
      <c r="AV264" s="95">
        <f>IF($C264 = "neg", (($D264+1) - VLOOKUP($B264,'Results-formatted 060121'!$A:AS,(AV$3+2),FALSE)), IF($C264 = "pos-neg", (3+VLOOKUP($B264,'Results-formatted 060121'!$A:AS,(AV$3+2),FALSE)), VLOOKUP($B264,'Results-formatted 060121'!$A:AS,(AV$3+2),FALSE)))</f>
        <v>4</v>
      </c>
      <c r="AW264" s="95">
        <f>IF($C264 = "neg", (($D264+1) - VLOOKUP($B264,'Results-formatted 060121'!$A:AT,(AW$3+2),FALSE)), IF($C264 = "pos-neg", (3+VLOOKUP($B264,'Results-formatted 060121'!$A:AT,(AW$3+2),FALSE)), VLOOKUP($B264,'Results-formatted 060121'!$A:AT,(AW$3+2),FALSE)))</f>
        <v>5</v>
      </c>
      <c r="AX264" s="95">
        <f>IF($C264 = "neg", (($D264+1) - VLOOKUP($B264,'Results-formatted 060121'!$A:AU,(AX$3+2),FALSE)), IF($C264 = "pos-neg", (3+VLOOKUP($B264,'Results-formatted 060121'!$A:AU,(AX$3+2),FALSE)), VLOOKUP($B264,'Results-formatted 060121'!$A:AU,(AX$3+2),FALSE)))</f>
        <v>2</v>
      </c>
      <c r="AY264" s="95">
        <f>IF($C264 = "neg", (($D264+1) - VLOOKUP($B264,'Results-formatted 060121'!$A:AV,(AY$3+2),FALSE)), IF($C264 = "pos-neg", (3+VLOOKUP($B264,'Results-formatted 060121'!$A:AV,(AY$3+2),FALSE)), VLOOKUP($B264,'Results-formatted 060121'!$A:AV,(AY$3+2),FALSE)))</f>
        <v>3</v>
      </c>
      <c r="AZ264" s="95">
        <f>IF($C264 = "neg", (($D264+1) - VLOOKUP($B264,'Results-formatted 060121'!$A:AW,(AZ$3+2),FALSE)), IF($C264 = "pos-neg", (3+VLOOKUP($B264,'Results-formatted 060121'!$A:AW,(AZ$3+2),FALSE)), VLOOKUP($B264,'Results-formatted 060121'!$A:AW,(AZ$3+2),FALSE)))</f>
        <v>2</v>
      </c>
      <c r="BA264" s="95">
        <f>IF($C264 = "neg", (($D264+1) - VLOOKUP($B264,'Results-formatted 060121'!$A:AX,(BA$3+2),FALSE)), IF($C264 = "pos-neg", (3+VLOOKUP($B264,'Results-formatted 060121'!$A:AX,(BA$3+2),FALSE)), VLOOKUP($B264,'Results-formatted 060121'!$A:AX,(BA$3+2),FALSE)))</f>
        <v>4</v>
      </c>
      <c r="BB264" s="95">
        <f>IF($C264 = "neg", (($D264+1) - VLOOKUP($B264,'Results-formatted 060121'!$A:AY,(BB$3+2),FALSE)), IF($C264 = "pos-neg", (3+VLOOKUP($B264,'Results-formatted 060121'!$A:AY,(BB$3+2),FALSE)), VLOOKUP($B264,'Results-formatted 060121'!$A:AY,(BB$3+2),FALSE)))</f>
        <v>2</v>
      </c>
      <c r="BC264" s="95">
        <f>IF($C264 = "neg", (($D264+1) - VLOOKUP($B264,'Results-formatted 060121'!$A:AZ,(BC$3+2),FALSE)), IF($C264 = "pos-neg", (3+VLOOKUP($B264,'Results-formatted 060121'!$A:AZ,(BC$3+2),FALSE)), VLOOKUP($B264,'Results-formatted 060121'!$A:AZ,(BC$3+2),FALSE)))</f>
        <v>3</v>
      </c>
      <c r="BD264" s="95">
        <f>IF($C264 = "neg", (($D264+1) - VLOOKUP($B264,'Results-formatted 060121'!$A:BA,(BD$3+2),FALSE)), IF($C264 = "pos-neg", (3+VLOOKUP($B264,'Results-formatted 060121'!$A:BA,(BD$3+2),FALSE)), VLOOKUP($B264,'Results-formatted 060121'!$A:BA,(BD$3+2),FALSE)))</f>
        <v>4</v>
      </c>
      <c r="BE264" s="95">
        <f>IF($C264 = "neg", (($D264+1) - VLOOKUP($B264,'Results-formatted 060121'!$A:BB,(BE$3+2),FALSE)), IF($C264 = "pos-neg", (3+VLOOKUP($B264,'Results-formatted 060121'!$A:BB,(BE$3+2),FALSE)), VLOOKUP($B264,'Results-formatted 060121'!$A:BB,(BE$3+2),FALSE)))</f>
        <v>4</v>
      </c>
      <c r="BF264" s="95">
        <f>IF($C264 = "neg", (($D264+1) - VLOOKUP($B264,'Results-formatted 060121'!$A:BC,(BF$3+2),FALSE)), IF($C264 = "pos-neg", (3+VLOOKUP($B264,'Results-formatted 060121'!$A:BC,(BF$3+2),FALSE)), VLOOKUP($B264,'Results-formatted 060121'!$A:BC,(BF$3+2),FALSE)))</f>
        <v>3</v>
      </c>
      <c r="BG264" s="95">
        <f>IF($C264 = "neg", (($D264+1) - VLOOKUP($B264,'Results-formatted 060121'!$A:BD,(BG$3+2),FALSE)), IF($C264 = "pos-neg", (3+VLOOKUP($B264,'Results-formatted 060121'!$A:BD,(BG$3+2),FALSE)), VLOOKUP($B264,'Results-formatted 060121'!$A:BD,(BG$3+2),FALSE)))</f>
        <v>2</v>
      </c>
      <c r="BH264" s="95">
        <f>IF($C264 = "neg", (($D264+1) - VLOOKUP($B264,'Results-formatted 060121'!$A:BE,(BH$3+2),FALSE)), IF($C264 = "pos-neg", (3+VLOOKUP($B264,'Results-formatted 060121'!$A:BE,(BH$3+2),FALSE)), VLOOKUP($B264,'Results-formatted 060121'!$A:BE,(BH$3+2),FALSE)))</f>
        <v>3</v>
      </c>
      <c r="BI264" s="95">
        <f>IF($C264 = "neg", (($D264+1) - VLOOKUP($B264,'Results-formatted 060121'!$A:BF,(BI$3+2),FALSE)), IF($C264 = "pos-neg", (3+VLOOKUP($B264,'Results-formatted 060121'!$A:BF,(BI$3+2),FALSE)), VLOOKUP($B264,'Results-formatted 060121'!$A:BF,(BI$3+2),FALSE)))</f>
        <v>3</v>
      </c>
      <c r="BJ264" s="95">
        <f>IF($C264 = "neg", (($D264+1) - VLOOKUP($B264,'Results-formatted 060121'!$A:BG,(BJ$3+2),FALSE)), IF($C264 = "pos-neg", (3+VLOOKUP($B264,'Results-formatted 060121'!$A:BG,(BJ$3+2),FALSE)), VLOOKUP($B264,'Results-formatted 060121'!$A:BG,(BJ$3+2),FALSE)))</f>
        <v>4</v>
      </c>
      <c r="BK264" s="95">
        <f>IF($C264 = "neg", (($D264+1) - VLOOKUP($B264,'Results-formatted 060121'!$A:BH,(BK$3+2),FALSE)), IF($C264 = "pos-neg", (3+VLOOKUP($B264,'Results-formatted 060121'!$A:BH,(BK$3+2),FALSE)), VLOOKUP($B264,'Results-formatted 060121'!$A:BH,(BK$3+2),FALSE)))</f>
        <v>3</v>
      </c>
      <c r="BL264" s="95">
        <f>IF($C264 = "neg", (($D264+1) - VLOOKUP($B264,'Results-formatted 060121'!$A:BI,(BL$3+2),FALSE)), IF($C264 = "pos-neg", (3+VLOOKUP($B264,'Results-formatted 060121'!$A:BI,(BL$3+2),FALSE)), VLOOKUP($B264,'Results-formatted 060121'!$A:BI,(BL$3+2),FALSE)))</f>
        <v>4</v>
      </c>
      <c r="BM264" s="95">
        <f>IF($C264 = "neg", (($D264+1) - VLOOKUP($B264,'Results-formatted 060121'!$A:BJ,(BM$3+2),FALSE)), IF($C264 = "pos-neg", (3+VLOOKUP($B264,'Results-formatted 060121'!$A:BJ,(BM$3+2),FALSE)), VLOOKUP($B264,'Results-formatted 060121'!$A:BJ,(BM$3+2),FALSE)))</f>
        <v>3</v>
      </c>
      <c r="BN264" s="95"/>
      <c r="BO264" s="95"/>
      <c r="BP264" s="95"/>
      <c r="BQ264" s="95"/>
      <c r="BR264" s="95"/>
      <c r="BS264" s="95"/>
      <c r="BT264" s="95"/>
      <c r="BU264" s="95"/>
      <c r="BV264" s="95"/>
      <c r="BW264" s="95"/>
      <c r="BX264" s="95"/>
      <c r="BY264" s="95"/>
      <c r="BZ264" s="95"/>
      <c r="CA264" s="95"/>
      <c r="CB264" s="95"/>
      <c r="CC264" s="95"/>
      <c r="CD264" s="99"/>
      <c r="CE264" s="25">
        <f t="shared" si="441"/>
        <v>3.1</v>
      </c>
      <c r="CF264" s="25">
        <f t="shared" si="532"/>
        <v>0.89632016071740472</v>
      </c>
    </row>
    <row r="265" spans="2:84" ht="42" x14ac:dyDescent="0.15">
      <c r="B265" s="84" t="s">
        <v>564</v>
      </c>
      <c r="C265" s="86" t="s">
        <v>225</v>
      </c>
      <c r="D265" s="2">
        <v>5</v>
      </c>
      <c r="E265" s="15" t="s">
        <v>237</v>
      </c>
      <c r="F265" s="95">
        <f>IF($C265 = "neg", (($D265+1) - VLOOKUP($B265,'Results-formatted 060121'!$A:$AJ,(F$3+2),FALSE)), IF($C265 = "pos-neg", (3+VLOOKUP($B265,'Results-formatted 060121'!$A:$AJ,(F$3+2),FALSE)), VLOOKUP($B265,'Results-formatted 060121'!$A:$AJ,(F$3+2),FALSE)))</f>
        <v>3</v>
      </c>
      <c r="G265" s="95">
        <f>IF($C265 = "neg", (($D265+1) - VLOOKUP($B265,'Results-formatted 060121'!$A:$AJ,(G$3+2),FALSE)), IF($C265 = "pos-neg", (3+VLOOKUP($B265,'Results-formatted 060121'!$A:$AJ,(G$3+2),FALSE)), VLOOKUP($B265,'Results-formatted 060121'!$A:$AJ,(G$3+2),FALSE)))</f>
        <v>1</v>
      </c>
      <c r="H265" s="95">
        <f>IF($C265 = "neg", (($D265+1) - VLOOKUP($B265,'Results-formatted 060121'!$A:$AJ,(H$3+2),FALSE)), IF($C265 = "pos-neg", (3+VLOOKUP($B265,'Results-formatted 060121'!$A:$AJ,(H$3+2),FALSE)), VLOOKUP($B265,'Results-formatted 060121'!$A:$AJ,(H$3+2),FALSE)))</f>
        <v>3</v>
      </c>
      <c r="I265" s="95">
        <f>IF($C265 = "neg", (($D265+1) - VLOOKUP($B265,'Results-formatted 060121'!$A:$AJ,(I$3+2),FALSE)), IF($C265 = "pos-neg", (3+VLOOKUP($B265,'Results-formatted 060121'!$A:$AJ,(I$3+2),FALSE)), VLOOKUP($B265,'Results-formatted 060121'!$A:$AJ,(I$3+2),FALSE)))</f>
        <v>3</v>
      </c>
      <c r="J265" s="95">
        <f>IF($C265 = "neg", (($D265+1) - VLOOKUP($B265,'Results-formatted 060121'!$A:$AJ,(J$3+2),FALSE)), IF($C265 = "pos-neg", (3+VLOOKUP($B265,'Results-formatted 060121'!$A:$AJ,(J$3+2),FALSE)), VLOOKUP($B265,'Results-formatted 060121'!$A:$AJ,(J$3+2),FALSE)))</f>
        <v>3</v>
      </c>
      <c r="K265" s="95">
        <f>IF($C265 = "neg", (($D265+1) - VLOOKUP($B265,'Results-formatted 060121'!$A:$AJ,(K$3+2),FALSE)), IF($C265 = "pos-neg", (3+VLOOKUP($B265,'Results-formatted 060121'!$A:$AJ,(K$3+2),FALSE)), VLOOKUP($B265,'Results-formatted 060121'!$A:$AJ,(K$3+2),FALSE)))</f>
        <v>2</v>
      </c>
      <c r="L265" s="95">
        <f>IF($C265 = "neg", (($D265+1) - VLOOKUP($B265,'Results-formatted 060121'!$A:$AJ,(L$3+2),FALSE)), IF($C265 = "pos-neg", (3+VLOOKUP($B265,'Results-formatted 060121'!$A:$AJ,(L$3+2),FALSE)), VLOOKUP($B265,'Results-formatted 060121'!$A:$AJ,(L$3+2),FALSE)))</f>
        <v>2</v>
      </c>
      <c r="M265" s="95">
        <f>IF($C265 = "neg", (($D265+1) - VLOOKUP($B265,'Results-formatted 060121'!$A:$AJ,(M$3+2),FALSE)), IF($C265 = "pos-neg", (3+VLOOKUP($B265,'Results-formatted 060121'!$A:$AJ,(M$3+2),FALSE)), VLOOKUP($B265,'Results-formatted 060121'!$A:$AJ,(M$3+2),FALSE)))</f>
        <v>2</v>
      </c>
      <c r="N265" s="95">
        <f>IF($C265 = "neg", (($D265+1) - VLOOKUP($B265,'Results-formatted 060121'!$A:$AJ,(N$3+2),FALSE)), IF($C265 = "pos-neg", (3+VLOOKUP($B265,'Results-formatted 060121'!$A:$AJ,(N$3+2),FALSE)), VLOOKUP($B265,'Results-formatted 060121'!$A:$AJ,(N$3+2),FALSE)))</f>
        <v>2</v>
      </c>
      <c r="O265" s="95">
        <f>IF($C265 = "neg", (($D265+1) - VLOOKUP($B265,'Results-formatted 060121'!$A:$AJ,(O$3+2),FALSE)), IF($C265 = "pos-neg", (3+VLOOKUP($B265,'Results-formatted 060121'!$A:$AJ,(O$3+2),FALSE)), VLOOKUP($B265,'Results-formatted 060121'!$A:$AJ,(O$3+2),FALSE)))</f>
        <v>4</v>
      </c>
      <c r="P265" s="95">
        <f>IF($C265 = "neg", (($D265+1) - VLOOKUP($B265,'Results-formatted 060121'!$A:$AJ,(P$3+2),FALSE)), IF($C265 = "pos-neg", (3+VLOOKUP($B265,'Results-formatted 060121'!$A:$AJ,(P$3+2),FALSE)), VLOOKUP($B265,'Results-formatted 060121'!$A:$AJ,(P$3+2),FALSE)))</f>
        <v>2</v>
      </c>
      <c r="Q265" s="95">
        <f>IF($C265 = "neg", (($D265+1) - VLOOKUP($B265,'Results-formatted 060121'!$A:$AJ,(Q$3+2),FALSE)), IF($C265 = "pos-neg", (3+VLOOKUP($B265,'Results-formatted 060121'!$A:$AJ,(Q$3+2),FALSE)), VLOOKUP($B265,'Results-formatted 060121'!$A:$AJ,(Q$3+2),FALSE)))</f>
        <v>4</v>
      </c>
      <c r="R265" s="95">
        <f>IF($C265 = "neg", (($D265+1) - VLOOKUP($B265,'Results-formatted 060121'!$A:$AJ,(R$3+2),FALSE)), IF($C265 = "pos-neg", (3+VLOOKUP($B265,'Results-formatted 060121'!$A:$AJ,(R$3+2),FALSE)), VLOOKUP($B265,'Results-formatted 060121'!$A:$AJ,(R$3+2),FALSE)))</f>
        <v>2</v>
      </c>
      <c r="S265" s="95">
        <f>IF($C265 = "neg", (($D265+1) - VLOOKUP($B265,'Results-formatted 060121'!$A:$AJ,(S$3+2),FALSE)), IF($C265 = "pos-neg", (3+VLOOKUP($B265,'Results-formatted 060121'!$A:$AJ,(S$3+2),FALSE)), VLOOKUP($B265,'Results-formatted 060121'!$A:$AJ,(S$3+2),FALSE)))</f>
        <v>2</v>
      </c>
      <c r="T265" s="95">
        <f>IF($C265 = "neg", (($D265+1) - VLOOKUP($B265,'Results-formatted 060121'!$A:$AJ,(T$3+2),FALSE)), IF($C265 = "pos-neg", (3+VLOOKUP($B265,'Results-formatted 060121'!$A:$AJ,(T$3+2),FALSE)), VLOOKUP($B265,'Results-formatted 060121'!$A:$AJ,(T$3+2),FALSE)))</f>
        <v>3</v>
      </c>
      <c r="U265" s="95">
        <f>IF($C265 = "neg", (($D265+1) - VLOOKUP($B265,'Results-formatted 060121'!$A:$AJ,(U$3+2),FALSE)), IF($C265 = "pos-neg", (3+VLOOKUP($B265,'Results-formatted 060121'!$A:$AJ,(U$3+2),FALSE)), VLOOKUP($B265,'Results-formatted 060121'!$A:$AJ,(U$3+2),FALSE)))</f>
        <v>5</v>
      </c>
      <c r="V265" s="95">
        <f>IF($C265 = "neg", (($D265+1) - VLOOKUP($B265,'Results-formatted 060121'!$A:$AJ,(V$3+2),FALSE)), IF($C265 = "pos-neg", (3+VLOOKUP($B265,'Results-formatted 060121'!$A:$AJ,(V$3+2),FALSE)), VLOOKUP($B265,'Results-formatted 060121'!$A:$AJ,(V$3+2),FALSE)))</f>
        <v>4</v>
      </c>
      <c r="W265" s="95">
        <f>IF($C265 = "neg", (($D265+1) - VLOOKUP($B265,'Results-formatted 060121'!$A:$AJ,(W$3+2),FALSE)), IF($C265 = "pos-neg", (3+VLOOKUP($B265,'Results-formatted 060121'!$A:$AJ,(W$3+2),FALSE)), VLOOKUP($B265,'Results-formatted 060121'!$A:$AJ,(W$3+2),FALSE)))</f>
        <v>3</v>
      </c>
      <c r="X265" s="95">
        <f>IF($C265 = "neg", (($D265+1) - VLOOKUP($B265,'Results-formatted 060121'!$A:$AJ,(X$3+2),FALSE)), IF($C265 = "pos-neg", (3+VLOOKUP($B265,'Results-formatted 060121'!$A:$AJ,(X$3+2),FALSE)), VLOOKUP($B265,'Results-formatted 060121'!$A:$AJ,(X$3+2),FALSE)))</f>
        <v>3</v>
      </c>
      <c r="Y265" s="95">
        <f>IF($C265 = "neg", (($D265+1) - VLOOKUP($B265,'Results-formatted 060121'!$A:$AJ,(Y$3+2),FALSE)), IF($C265 = "pos-neg", (3+VLOOKUP($B265,'Results-formatted 060121'!$A:$AJ,(Y$3+2),FALSE)), VLOOKUP($B265,'Results-formatted 060121'!$A:$AJ,(Y$3+2),FALSE)))</f>
        <v>3</v>
      </c>
      <c r="Z265" s="95">
        <f>IF($C265 = "neg", (($D265+1) - VLOOKUP($B265,'Results-formatted 060121'!$A:$AJ,(Z$3+2),FALSE)), IF($C265 = "pos-neg", (3+VLOOKUP($B265,'Results-formatted 060121'!$A:$AJ,(Z$3+2),FALSE)), VLOOKUP($B265,'Results-formatted 060121'!$A:$AJ,(Z$3+2),FALSE)))</f>
        <v>4</v>
      </c>
      <c r="AA265" s="95">
        <f>IF($C265 = "neg", (($D265+1) - VLOOKUP($B265,'Results-formatted 060121'!$A:$AJ,(AA$3+2),FALSE)), IF($C265 = "pos-neg", (3+VLOOKUP($B265,'Results-formatted 060121'!$A:$AJ,(AA$3+2),FALSE)), VLOOKUP($B265,'Results-formatted 060121'!$A:$AJ,(AA$3+2),FALSE)))</f>
        <v>4</v>
      </c>
      <c r="AB265" s="95">
        <f>IF($C265 = "neg", (($D265+1) - VLOOKUP($B265,'Results-formatted 060121'!$A:$AJ,(AB$3+2),FALSE)), IF($C265 = "pos-neg", (3+VLOOKUP($B265,'Results-formatted 060121'!$A:$AJ,(AB$3+2),FALSE)), VLOOKUP($B265,'Results-formatted 060121'!$A:$AJ,(AB$3+2),FALSE)))</f>
        <v>2</v>
      </c>
      <c r="AC265" s="95">
        <f>IF($C265 = "neg", (($D265+1) - VLOOKUP($B265,'Results-formatted 060121'!$A:$AJ,(AC$3+2),FALSE)), IF($C265 = "pos-neg", (3+VLOOKUP($B265,'Results-formatted 060121'!$A:$AJ,(AC$3+2),FALSE)), VLOOKUP($B265,'Results-formatted 060121'!$A:$AJ,(AC$3+2),FALSE)))</f>
        <v>3</v>
      </c>
      <c r="AD265" s="95">
        <f>IF($C265 = "neg", (($D265+1) - VLOOKUP($B265,'Results-formatted 060121'!$A:$AJ,(AD$3+2),FALSE)), IF($C265 = "pos-neg", (3+VLOOKUP($B265,'Results-formatted 060121'!$A:$AJ,(AD$3+2),FALSE)), VLOOKUP($B265,'Results-formatted 060121'!$A:$AJ,(AD$3+2),FALSE)))</f>
        <v>2</v>
      </c>
      <c r="AE265" s="95">
        <f>IF($C265 = "neg", (($D265+1) - VLOOKUP($B265,'Results-formatted 060121'!$A:$AJ,(AE$3+2),FALSE)), IF($C265 = "pos-neg", (3+VLOOKUP($B265,'Results-formatted 060121'!$A:$AJ,(AE$3+2),FALSE)), VLOOKUP($B265,'Results-formatted 060121'!$A:$AJ,(AE$3+2),FALSE)))</f>
        <v>3</v>
      </c>
      <c r="AF265" s="95">
        <f>IF($C265 = "neg", (($D265+1) - VLOOKUP($B265,'Results-formatted 060121'!$A:$AJ,(AF$3+2),FALSE)), IF($C265 = "pos-neg", (3+VLOOKUP($B265,'Results-formatted 060121'!$A:$AJ,(AF$3+2),FALSE)), VLOOKUP($B265,'Results-formatted 060121'!$A:$AJ,(AF$3+2),FALSE)))</f>
        <v>2</v>
      </c>
      <c r="AG265" s="95">
        <f>IF($C265 = "neg", (($D265+1) - VLOOKUP($B265,'Results-formatted 060121'!$A:$AJ,(AG$3+2),FALSE)), IF($C265 = "pos-neg", (3+VLOOKUP($B265,'Results-formatted 060121'!$A:$AJ,(AG$3+2),FALSE)), VLOOKUP($B265,'Results-formatted 060121'!$A:$AJ,(AG$3+2),FALSE)))</f>
        <v>4</v>
      </c>
      <c r="AH265" s="95">
        <f>IF($C265 = "neg", (($D265+1) - VLOOKUP($B265,'Results-formatted 060121'!$A:$AJ,(AH$3+2),FALSE)), IF($C265 = "pos-neg", (3+VLOOKUP($B265,'Results-formatted 060121'!$A:$AJ,(AH$3+2),FALSE)), VLOOKUP($B265,'Results-formatted 060121'!$A:$AJ,(AH$3+2),FALSE)))</f>
        <v>4</v>
      </c>
      <c r="AI265" s="95">
        <f>IF($C265 = "neg", (($D265+1) - VLOOKUP($B265,'Results-formatted 060121'!$A:$AJ,(AI$3+2),FALSE)), IF($C265 = "pos-neg", (3+VLOOKUP($B265,'Results-formatted 060121'!$A:$AJ,(AI$3+2),FALSE)), VLOOKUP($B265,'Results-formatted 060121'!$A:$AJ,(AI$3+2),FALSE)))</f>
        <v>3</v>
      </c>
      <c r="AJ265" s="95">
        <f>IF($C265 = "neg", (($D265+1) - VLOOKUP($B265,'Results-formatted 060121'!$A:$AJ,(AJ$3+2),FALSE)), IF($C265 = "pos-neg", (3+VLOOKUP($B265,'Results-formatted 060121'!$A:$AJ,(AJ$3+2),FALSE)), VLOOKUP($B265,'Results-formatted 060121'!$A:$AJ,(AJ$3+2),FALSE)))</f>
        <v>4</v>
      </c>
      <c r="AK265" s="95">
        <f>IF($C265 = "neg", (($D265+1) - VLOOKUP($B265,'Results-formatted 060121'!$A:$AJ,(AK$3+2),FALSE)), IF($C265 = "pos-neg", (3+VLOOKUP($B265,'Results-formatted 060121'!$A:$AJ,(AK$3+2),FALSE)), VLOOKUP($B265,'Results-formatted 060121'!$A:$AJ,(AK$3+2),FALSE)))</f>
        <v>3</v>
      </c>
      <c r="AL265" s="95">
        <f>IF($C265 = "neg", (($D265+1) - VLOOKUP($B265,'Results-formatted 060121'!$A:$AJ,(AL$3+2),FALSE)), IF($C265 = "pos-neg", (3+VLOOKUP($B265,'Results-formatted 060121'!$A:$AJ,(AL$3+2),FALSE)), VLOOKUP($B265,'Results-formatted 060121'!$A:$AJ,(AL$3+2),FALSE)))</f>
        <v>3</v>
      </c>
      <c r="AM265" s="95">
        <f>IF($C265 = "neg", (($D265+1) - VLOOKUP($B265,'Results-formatted 060121'!$A:AJ,(AM$3+2),FALSE)), IF($C265 = "pos-neg", (3+VLOOKUP($B265,'Results-formatted 060121'!$A:AJ,(AM$3+2),FALSE)), VLOOKUP($B265,'Results-formatted 060121'!$A:AJ,(AM$3+2),FALSE)))</f>
        <v>2</v>
      </c>
      <c r="AN265" s="95">
        <f>IF($C265 = "neg", (($D265+1) - VLOOKUP($B265,'Results-formatted 060121'!$A:AK,(AN$3+2),FALSE)), IF($C265 = "pos-neg", (3+VLOOKUP($B265,'Results-formatted 060121'!$A:AK,(AN$3+2),FALSE)), VLOOKUP($B265,'Results-formatted 060121'!$A:AK,(AN$3+2),FALSE)))</f>
        <v>2</v>
      </c>
      <c r="AO265" s="95">
        <f>IF($C265 = "neg", (($D265+1) - VLOOKUP($B265,'Results-formatted 060121'!$A:AL,(AO$3+2),FALSE)), IF($C265 = "pos-neg", (3+VLOOKUP($B265,'Results-formatted 060121'!$A:AL,(AO$3+2),FALSE)), VLOOKUP($B265,'Results-formatted 060121'!$A:AL,(AO$3+2),FALSE)))</f>
        <v>2</v>
      </c>
      <c r="AP265" s="95">
        <f>IF($C265 = "neg", (($D265+1) - VLOOKUP($B265,'Results-formatted 060121'!$A:AM,(AP$3+2),FALSE)), IF($C265 = "pos-neg", (3+VLOOKUP($B265,'Results-formatted 060121'!$A:AM,(AP$3+2),FALSE)), VLOOKUP($B265,'Results-formatted 060121'!$A:AM,(AP$3+2),FALSE)))</f>
        <v>2</v>
      </c>
      <c r="AQ265" s="95">
        <f>IF($C265 = "neg", (($D265+1) - VLOOKUP($B265,'Results-formatted 060121'!$A:AN,(AQ$3+2),FALSE)), IF($C265 = "pos-neg", (3+VLOOKUP($B265,'Results-formatted 060121'!$A:AN,(AQ$3+2),FALSE)), VLOOKUP($B265,'Results-formatted 060121'!$A:AN,(AQ$3+2),FALSE)))</f>
        <v>2</v>
      </c>
      <c r="AR265" s="95">
        <f>IF($C265 = "neg", (($D265+1) - VLOOKUP($B265,'Results-formatted 060121'!$A:AO,(AR$3+2),FALSE)), IF($C265 = "pos-neg", (3+VLOOKUP($B265,'Results-formatted 060121'!$A:AO,(AR$3+2),FALSE)), VLOOKUP($B265,'Results-formatted 060121'!$A:AO,(AR$3+2),FALSE)))</f>
        <v>2</v>
      </c>
      <c r="AS265" s="95">
        <f>IF($C265 = "neg", (($D265+1) - VLOOKUP($B265,'Results-formatted 060121'!$A:AP,(AS$3+2),FALSE)), IF($C265 = "pos-neg", (3+VLOOKUP($B265,'Results-formatted 060121'!$A:AP,(AS$3+2),FALSE)), VLOOKUP($B265,'Results-formatted 060121'!$A:AP,(AS$3+2),FALSE)))</f>
        <v>2</v>
      </c>
      <c r="AT265" s="95">
        <f>IF($C265 = "neg", (($D265+1) - VLOOKUP($B265,'Results-formatted 060121'!$A:AQ,(AT$3+2),FALSE)), IF($C265 = "pos-neg", (3+VLOOKUP($B265,'Results-formatted 060121'!$A:AQ,(AT$3+2),FALSE)), VLOOKUP($B265,'Results-formatted 060121'!$A:AQ,(AT$3+2),FALSE)))</f>
        <v>2</v>
      </c>
      <c r="AU265" s="95">
        <f>IF($C265 = "neg", (($D265+1) - VLOOKUP($B265,'Results-formatted 060121'!$A:AR,(AU$3+2),FALSE)), IF($C265 = "pos-neg", (3+VLOOKUP($B265,'Results-formatted 060121'!$A:AR,(AU$3+2),FALSE)), VLOOKUP($B265,'Results-formatted 060121'!$A:AR,(AU$3+2),FALSE)))</f>
        <v>3</v>
      </c>
      <c r="AV265" s="95">
        <f>IF($C265 = "neg", (($D265+1) - VLOOKUP($B265,'Results-formatted 060121'!$A:AS,(AV$3+2),FALSE)), IF($C265 = "pos-neg", (3+VLOOKUP($B265,'Results-formatted 060121'!$A:AS,(AV$3+2),FALSE)), VLOOKUP($B265,'Results-formatted 060121'!$A:AS,(AV$3+2),FALSE)))</f>
        <v>3</v>
      </c>
      <c r="AW265" s="95">
        <f>IF($C265 = "neg", (($D265+1) - VLOOKUP($B265,'Results-formatted 060121'!$A:AT,(AW$3+2),FALSE)), IF($C265 = "pos-neg", (3+VLOOKUP($B265,'Results-formatted 060121'!$A:AT,(AW$3+2),FALSE)), VLOOKUP($B265,'Results-formatted 060121'!$A:AT,(AW$3+2),FALSE)))</f>
        <v>5</v>
      </c>
      <c r="AX265" s="95">
        <f>IF($C265 = "neg", (($D265+1) - VLOOKUP($B265,'Results-formatted 060121'!$A:AU,(AX$3+2),FALSE)), IF($C265 = "pos-neg", (3+VLOOKUP($B265,'Results-formatted 060121'!$A:AU,(AX$3+2),FALSE)), VLOOKUP($B265,'Results-formatted 060121'!$A:AU,(AX$3+2),FALSE)))</f>
        <v>2</v>
      </c>
      <c r="AY265" s="95">
        <f>IF($C265 = "neg", (($D265+1) - VLOOKUP($B265,'Results-formatted 060121'!$A:AV,(AY$3+2),FALSE)), IF($C265 = "pos-neg", (3+VLOOKUP($B265,'Results-formatted 060121'!$A:AV,(AY$3+2),FALSE)), VLOOKUP($B265,'Results-formatted 060121'!$A:AV,(AY$3+2),FALSE)))</f>
        <v>3</v>
      </c>
      <c r="AZ265" s="95">
        <f>IF($C265 = "neg", (($D265+1) - VLOOKUP($B265,'Results-formatted 060121'!$A:AW,(AZ$3+2),FALSE)), IF($C265 = "pos-neg", (3+VLOOKUP($B265,'Results-formatted 060121'!$A:AW,(AZ$3+2),FALSE)), VLOOKUP($B265,'Results-formatted 060121'!$A:AW,(AZ$3+2),FALSE)))</f>
        <v>2</v>
      </c>
      <c r="BA265" s="95">
        <f>IF($C265 = "neg", (($D265+1) - VLOOKUP($B265,'Results-formatted 060121'!$A:AX,(BA$3+2),FALSE)), IF($C265 = "pos-neg", (3+VLOOKUP($B265,'Results-formatted 060121'!$A:AX,(BA$3+2),FALSE)), VLOOKUP($B265,'Results-formatted 060121'!$A:AX,(BA$3+2),FALSE)))</f>
        <v>3</v>
      </c>
      <c r="BB265" s="95">
        <f>IF($C265 = "neg", (($D265+1) - VLOOKUP($B265,'Results-formatted 060121'!$A:AY,(BB$3+2),FALSE)), IF($C265 = "pos-neg", (3+VLOOKUP($B265,'Results-formatted 060121'!$A:AY,(BB$3+2),FALSE)), VLOOKUP($B265,'Results-formatted 060121'!$A:AY,(BB$3+2),FALSE)))</f>
        <v>2</v>
      </c>
      <c r="BC265" s="95">
        <f>IF($C265 = "neg", (($D265+1) - VLOOKUP($B265,'Results-formatted 060121'!$A:AZ,(BC$3+2),FALSE)), IF($C265 = "pos-neg", (3+VLOOKUP($B265,'Results-formatted 060121'!$A:AZ,(BC$3+2),FALSE)), VLOOKUP($B265,'Results-formatted 060121'!$A:AZ,(BC$3+2),FALSE)))</f>
        <v>3</v>
      </c>
      <c r="BD265" s="95">
        <f>IF($C265 = "neg", (($D265+1) - VLOOKUP($B265,'Results-formatted 060121'!$A:BA,(BD$3+2),FALSE)), IF($C265 = "pos-neg", (3+VLOOKUP($B265,'Results-formatted 060121'!$A:BA,(BD$3+2),FALSE)), VLOOKUP($B265,'Results-formatted 060121'!$A:BA,(BD$3+2),FALSE)))</f>
        <v>3</v>
      </c>
      <c r="BE265" s="95">
        <f>IF($C265 = "neg", (($D265+1) - VLOOKUP($B265,'Results-formatted 060121'!$A:BB,(BE$3+2),FALSE)), IF($C265 = "pos-neg", (3+VLOOKUP($B265,'Results-formatted 060121'!$A:BB,(BE$3+2),FALSE)), VLOOKUP($B265,'Results-formatted 060121'!$A:BB,(BE$3+2),FALSE)))</f>
        <v>4</v>
      </c>
      <c r="BF265" s="95">
        <f>IF($C265 = "neg", (($D265+1) - VLOOKUP($B265,'Results-formatted 060121'!$A:BC,(BF$3+2),FALSE)), IF($C265 = "pos-neg", (3+VLOOKUP($B265,'Results-formatted 060121'!$A:BC,(BF$3+2),FALSE)), VLOOKUP($B265,'Results-formatted 060121'!$A:BC,(BF$3+2),FALSE)))</f>
        <v>4</v>
      </c>
      <c r="BG265" s="95">
        <f>IF($C265 = "neg", (($D265+1) - VLOOKUP($B265,'Results-formatted 060121'!$A:BD,(BG$3+2),FALSE)), IF($C265 = "pos-neg", (3+VLOOKUP($B265,'Results-formatted 060121'!$A:BD,(BG$3+2),FALSE)), VLOOKUP($B265,'Results-formatted 060121'!$A:BD,(BG$3+2),FALSE)))</f>
        <v>2</v>
      </c>
      <c r="BH265" s="95">
        <f>IF($C265 = "neg", (($D265+1) - VLOOKUP($B265,'Results-formatted 060121'!$A:BE,(BH$3+2),FALSE)), IF($C265 = "pos-neg", (3+VLOOKUP($B265,'Results-formatted 060121'!$A:BE,(BH$3+2),FALSE)), VLOOKUP($B265,'Results-formatted 060121'!$A:BE,(BH$3+2),FALSE)))</f>
        <v>3</v>
      </c>
      <c r="BI265" s="95">
        <f>IF($C265 = "neg", (($D265+1) - VLOOKUP($B265,'Results-formatted 060121'!$A:BF,(BI$3+2),FALSE)), IF($C265 = "pos-neg", (3+VLOOKUP($B265,'Results-formatted 060121'!$A:BF,(BI$3+2),FALSE)), VLOOKUP($B265,'Results-formatted 060121'!$A:BF,(BI$3+2),FALSE)))</f>
        <v>4</v>
      </c>
      <c r="BJ265" s="95">
        <f>IF($C265 = "neg", (($D265+1) - VLOOKUP($B265,'Results-formatted 060121'!$A:BG,(BJ$3+2),FALSE)), IF($C265 = "pos-neg", (3+VLOOKUP($B265,'Results-formatted 060121'!$A:BG,(BJ$3+2),FALSE)), VLOOKUP($B265,'Results-formatted 060121'!$A:BG,(BJ$3+2),FALSE)))</f>
        <v>2</v>
      </c>
      <c r="BK265" s="95">
        <f>IF($C265 = "neg", (($D265+1) - VLOOKUP($B265,'Results-formatted 060121'!$A:BH,(BK$3+2),FALSE)), IF($C265 = "pos-neg", (3+VLOOKUP($B265,'Results-formatted 060121'!$A:BH,(BK$3+2),FALSE)), VLOOKUP($B265,'Results-formatted 060121'!$A:BH,(BK$3+2),FALSE)))</f>
        <v>3</v>
      </c>
      <c r="BL265" s="95">
        <f>IF($C265 = "neg", (($D265+1) - VLOOKUP($B265,'Results-formatted 060121'!$A:BI,(BL$3+2),FALSE)), IF($C265 = "pos-neg", (3+VLOOKUP($B265,'Results-formatted 060121'!$A:BI,(BL$3+2),FALSE)), VLOOKUP($B265,'Results-formatted 060121'!$A:BI,(BL$3+2),FALSE)))</f>
        <v>3</v>
      </c>
      <c r="BM265" s="95">
        <f>IF($C265 = "neg", (($D265+1) - VLOOKUP($B265,'Results-formatted 060121'!$A:BJ,(BM$3+2),FALSE)), IF($C265 = "pos-neg", (3+VLOOKUP($B265,'Results-formatted 060121'!$A:BJ,(BM$3+2),FALSE)), VLOOKUP($B265,'Results-formatted 060121'!$A:BJ,(BM$3+2),FALSE)))</f>
        <v>2</v>
      </c>
      <c r="BN265" s="95"/>
      <c r="BO265" s="95"/>
      <c r="BP265" s="95"/>
      <c r="BQ265" s="95"/>
      <c r="BR265" s="95"/>
      <c r="BS265" s="95"/>
      <c r="BT265" s="95"/>
      <c r="BU265" s="95"/>
      <c r="BV265" s="95"/>
      <c r="BW265" s="95"/>
      <c r="BX265" s="95"/>
      <c r="BY265" s="95"/>
      <c r="BZ265" s="95"/>
      <c r="CA265" s="95"/>
      <c r="CB265" s="95"/>
      <c r="CC265" s="95"/>
      <c r="CD265" s="99"/>
      <c r="CE265" s="25">
        <f t="shared" si="441"/>
        <v>2.8166666666666669</v>
      </c>
      <c r="CF265" s="25">
        <f t="shared" si="532"/>
        <v>0.87317202115681292</v>
      </c>
    </row>
    <row r="266" spans="2:84" ht="17" x14ac:dyDescent="0.15">
      <c r="B266" s="84"/>
      <c r="E266" s="41" t="s">
        <v>229</v>
      </c>
      <c r="F266" s="40"/>
      <c r="G266" s="40"/>
      <c r="H266" s="40">
        <f t="shared" ref="H266" si="653">IF(ISNUMBER(H267),AVERAGE(H267:H270), "")</f>
        <v>3.75</v>
      </c>
      <c r="I266" s="40">
        <f t="shared" ref="I266" si="654">IF(ISNUMBER(I267),AVERAGE(I267:I270), "")</f>
        <v>3.25</v>
      </c>
      <c r="J266" s="40"/>
      <c r="K266" s="40">
        <f t="shared" ref="K266" si="655">IF(ISNUMBER(K267),AVERAGE(K267:K270), "")</f>
        <v>4.5</v>
      </c>
      <c r="L266" s="40">
        <f t="shared" ref="L266" si="656">IF(ISNUMBER(L267),AVERAGE(L267:L270), "")</f>
        <v>2.5</v>
      </c>
      <c r="M266" s="40">
        <f t="shared" ref="M266" si="657">IF(ISNUMBER(M267),AVERAGE(M267:M270), "")</f>
        <v>3.25</v>
      </c>
      <c r="N266" s="40"/>
      <c r="O266" s="40">
        <f t="shared" ref="O266" si="658">IF(ISNUMBER(O267),AVERAGE(O267:O270), "")</f>
        <v>3</v>
      </c>
      <c r="P266" s="40">
        <f t="shared" ref="P266" si="659">IF(ISNUMBER(P267),AVERAGE(P267:P270), "")</f>
        <v>3.25</v>
      </c>
      <c r="Q266" s="40">
        <f t="shared" ref="Q266" si="660">IF(ISNUMBER(Q267),AVERAGE(Q267:Q270), "")</f>
        <v>3.75</v>
      </c>
      <c r="R266" s="40">
        <f t="shared" ref="R266" si="661">IF(ISNUMBER(R267),AVERAGE(R267:R270), "")</f>
        <v>3.75</v>
      </c>
      <c r="S266" s="40">
        <f t="shared" ref="S266" si="662">IF(ISNUMBER(S267),AVERAGE(S267:S270), "")</f>
        <v>2.75</v>
      </c>
      <c r="T266" s="40">
        <f t="shared" ref="T266" si="663">IF(ISNUMBER(T267),AVERAGE(T267:T270), "")</f>
        <v>4.75</v>
      </c>
      <c r="U266" s="40">
        <f t="shared" ref="U266" si="664">IF(ISNUMBER(U267),AVERAGE(U267:U270), "")</f>
        <v>5</v>
      </c>
      <c r="V266" s="40">
        <f t="shared" ref="V266" si="665">IF(ISNUMBER(V267),AVERAGE(V267:V270), "")</f>
        <v>2.5</v>
      </c>
      <c r="W266" s="40">
        <f t="shared" ref="W266" si="666">IF(ISNUMBER(W267),AVERAGE(W267:W270), "")</f>
        <v>3.75</v>
      </c>
      <c r="X266" s="40">
        <f t="shared" ref="X266" si="667">IF(ISNUMBER(X267),AVERAGE(X267:X270), "")</f>
        <v>3.25</v>
      </c>
      <c r="Y266" s="40">
        <f t="shared" ref="Y266" si="668">IF(ISNUMBER(Y267),AVERAGE(Y267:Y270), "")</f>
        <v>4.75</v>
      </c>
      <c r="Z266" s="40">
        <f t="shared" ref="Z266" si="669">IF(ISNUMBER(Z267),AVERAGE(Z267:Z270), "")</f>
        <v>3.25</v>
      </c>
      <c r="AA266" s="40">
        <f t="shared" ref="AA266" si="670">IF(ISNUMBER(AA267),AVERAGE(AA267:AA270), "")</f>
        <v>4.5</v>
      </c>
      <c r="AB266" s="40">
        <f t="shared" ref="AB266" si="671">IF(ISNUMBER(AB267),AVERAGE(AB267:AB270), "")</f>
        <v>3</v>
      </c>
      <c r="AC266" s="40">
        <f t="shared" ref="AC266" si="672">IF(ISNUMBER(AC267),AVERAGE(AC267:AC270), "")</f>
        <v>2.75</v>
      </c>
      <c r="AD266" s="40">
        <f t="shared" ref="AD266" si="673">IF(ISNUMBER(AD267),AVERAGE(AD267:AD270), "")</f>
        <v>4</v>
      </c>
      <c r="AE266" s="40">
        <f t="shared" ref="AE266" si="674">IF(ISNUMBER(AE267),AVERAGE(AE267:AE270), "")</f>
        <v>4</v>
      </c>
      <c r="AF266" s="40">
        <f t="shared" ref="AF266" si="675">IF(ISNUMBER(AF267),AVERAGE(AF267:AF270), "")</f>
        <v>4</v>
      </c>
      <c r="AG266" s="40">
        <f t="shared" ref="AG266" si="676">IF(ISNUMBER(AG267),AVERAGE(AG267:AG270), "")</f>
        <v>4</v>
      </c>
      <c r="AH266" s="40">
        <f t="shared" ref="AH266" si="677">IF(ISNUMBER(AH267),AVERAGE(AH267:AH270), "")</f>
        <v>3.5</v>
      </c>
      <c r="AI266" s="40">
        <f t="shared" ref="AI266" si="678">IF(ISNUMBER(AI267),AVERAGE(AI267:AI270), "")</f>
        <v>4</v>
      </c>
      <c r="AJ266" s="40">
        <f t="shared" ref="AJ266" si="679">IF(ISNUMBER(AJ267),AVERAGE(AJ267:AJ270), "")</f>
        <v>3.75</v>
      </c>
      <c r="AK266" s="40"/>
      <c r="AL266" s="40">
        <f t="shared" ref="AL266" si="680">IF(ISNUMBER(AL267),AVERAGE(AL267:AL270), "")</f>
        <v>4.25</v>
      </c>
      <c r="AM266" s="40">
        <f t="shared" ref="AM266:BM266" si="681">IF(ISNUMBER(AM267),AVERAGE(AM267:AM270), "")</f>
        <v>4.5</v>
      </c>
      <c r="AN266" s="40">
        <f t="shared" si="681"/>
        <v>3.75</v>
      </c>
      <c r="AO266" s="40">
        <f t="shared" si="681"/>
        <v>4.5</v>
      </c>
      <c r="AP266" s="40">
        <f t="shared" si="681"/>
        <v>3.5</v>
      </c>
      <c r="AQ266" s="40">
        <f t="shared" si="681"/>
        <v>4</v>
      </c>
      <c r="AR266" s="40">
        <f t="shared" si="681"/>
        <v>4</v>
      </c>
      <c r="AS266" s="40">
        <f t="shared" si="681"/>
        <v>4.5</v>
      </c>
      <c r="AT266" s="40">
        <f t="shared" si="681"/>
        <v>4</v>
      </c>
      <c r="AU266" s="40">
        <f t="shared" si="681"/>
        <v>3.75</v>
      </c>
      <c r="AV266" s="40">
        <f t="shared" si="681"/>
        <v>3.5</v>
      </c>
      <c r="AW266" s="40">
        <f t="shared" si="681"/>
        <v>3.75</v>
      </c>
      <c r="AX266" s="40">
        <f t="shared" si="681"/>
        <v>2</v>
      </c>
      <c r="AY266" s="40">
        <f t="shared" si="681"/>
        <v>2.75</v>
      </c>
      <c r="AZ266" s="40">
        <f t="shared" si="681"/>
        <v>3.75</v>
      </c>
      <c r="BA266" s="40">
        <f t="shared" si="681"/>
        <v>4</v>
      </c>
      <c r="BB266" s="40">
        <f t="shared" si="681"/>
        <v>3.5</v>
      </c>
      <c r="BC266" s="40">
        <f t="shared" si="681"/>
        <v>3</v>
      </c>
      <c r="BD266" s="40">
        <f t="shared" si="681"/>
        <v>4</v>
      </c>
      <c r="BE266" s="40">
        <f t="shared" si="681"/>
        <v>5</v>
      </c>
      <c r="BF266" s="40">
        <f t="shared" si="681"/>
        <v>3.25</v>
      </c>
      <c r="BG266" s="40">
        <f t="shared" si="681"/>
        <v>3.25</v>
      </c>
      <c r="BH266" s="40">
        <f t="shared" si="681"/>
        <v>2.5</v>
      </c>
      <c r="BI266" s="40">
        <f t="shared" si="681"/>
        <v>4</v>
      </c>
      <c r="BJ266" s="40">
        <f t="shared" si="681"/>
        <v>3.25</v>
      </c>
      <c r="BK266" s="40">
        <f t="shared" si="681"/>
        <v>3</v>
      </c>
      <c r="BL266" s="40">
        <f t="shared" si="681"/>
        <v>3.75</v>
      </c>
      <c r="BM266" s="40">
        <f t="shared" si="681"/>
        <v>3.25</v>
      </c>
      <c r="BN266" s="40"/>
      <c r="BO266" s="40"/>
      <c r="BP266" s="40"/>
      <c r="BQ266" s="40"/>
      <c r="BR266" s="40"/>
      <c r="BS266" s="40"/>
      <c r="BT266" s="40"/>
      <c r="BU266" s="40"/>
      <c r="BV266" s="40"/>
      <c r="BW266" s="40"/>
      <c r="BX266" s="40"/>
      <c r="BY266" s="40"/>
      <c r="BZ266" s="40"/>
      <c r="CA266" s="40"/>
      <c r="CB266" s="40"/>
      <c r="CC266" s="40"/>
      <c r="CD266" s="40" t="str">
        <f t="shared" ref="CD266" si="682">IF(ISNUMBER(CD267),AVERAGE(CD267:CD270), "")</f>
        <v/>
      </c>
      <c r="CE266" s="40">
        <f t="shared" si="441"/>
        <v>3.65</v>
      </c>
      <c r="CF266" s="40">
        <f t="shared" si="532"/>
        <v>0.66423166418329116</v>
      </c>
    </row>
    <row r="267" spans="2:84" ht="42" x14ac:dyDescent="0.15">
      <c r="B267" s="84" t="s">
        <v>565</v>
      </c>
      <c r="C267" s="86" t="s">
        <v>224</v>
      </c>
      <c r="D267" s="2">
        <v>5</v>
      </c>
      <c r="E267" s="15" t="s">
        <v>238</v>
      </c>
      <c r="F267" s="95">
        <f>IF($C267 = "neg", (($D267+1) - VLOOKUP($B267,'Results-formatted 060121'!$A:$AJ,(F$3+2),FALSE)), IF($C267 = "pos-neg", (3+VLOOKUP($B267,'Results-formatted 060121'!$A:$AJ,(F$3+2),FALSE)), VLOOKUP($B267,'Results-formatted 060121'!$A:$AJ,(F$3+2),FALSE)))</f>
        <v>3</v>
      </c>
      <c r="G267" s="95">
        <f>IF($C267 = "neg", (($D267+1) - VLOOKUP($B267,'Results-formatted 060121'!$A:$AJ,(G$3+2),FALSE)), IF($C267 = "pos-neg", (3+VLOOKUP($B267,'Results-formatted 060121'!$A:$AJ,(G$3+2),FALSE)), VLOOKUP($B267,'Results-formatted 060121'!$A:$AJ,(G$3+2),FALSE)))</f>
        <v>5</v>
      </c>
      <c r="H267" s="95">
        <f>IF($C267 = "neg", (($D267+1) - VLOOKUP($B267,'Results-formatted 060121'!$A:$AJ,(H$3+2),FALSE)), IF($C267 = "pos-neg", (3+VLOOKUP($B267,'Results-formatted 060121'!$A:$AJ,(H$3+2),FALSE)), VLOOKUP($B267,'Results-formatted 060121'!$A:$AJ,(H$3+2),FALSE)))</f>
        <v>4</v>
      </c>
      <c r="I267" s="95">
        <f>IF($C267 = "neg", (($D267+1) - VLOOKUP($B267,'Results-formatted 060121'!$A:$AJ,(I$3+2),FALSE)), IF($C267 = "pos-neg", (3+VLOOKUP($B267,'Results-formatted 060121'!$A:$AJ,(I$3+2),FALSE)), VLOOKUP($B267,'Results-formatted 060121'!$A:$AJ,(I$3+2),FALSE)))</f>
        <v>1</v>
      </c>
      <c r="J267" s="95">
        <f>IF($C267 = "neg", (($D267+1) - VLOOKUP($B267,'Results-formatted 060121'!$A:$AJ,(J$3+2),FALSE)), IF($C267 = "pos-neg", (3+VLOOKUP($B267,'Results-formatted 060121'!$A:$AJ,(J$3+2),FALSE)), VLOOKUP($B267,'Results-formatted 060121'!$A:$AJ,(J$3+2),FALSE)))</f>
        <v>3</v>
      </c>
      <c r="K267" s="95">
        <f>IF($C267 = "neg", (($D267+1) - VLOOKUP($B267,'Results-formatted 060121'!$A:$AJ,(K$3+2),FALSE)), IF($C267 = "pos-neg", (3+VLOOKUP($B267,'Results-formatted 060121'!$A:$AJ,(K$3+2),FALSE)), VLOOKUP($B267,'Results-formatted 060121'!$A:$AJ,(K$3+2),FALSE)))</f>
        <v>4</v>
      </c>
      <c r="L267" s="95">
        <f>IF($C267 = "neg", (($D267+1) - VLOOKUP($B267,'Results-formatted 060121'!$A:$AJ,(L$3+2),FALSE)), IF($C267 = "pos-neg", (3+VLOOKUP($B267,'Results-formatted 060121'!$A:$AJ,(L$3+2),FALSE)), VLOOKUP($B267,'Results-formatted 060121'!$A:$AJ,(L$3+2),FALSE)))</f>
        <v>1</v>
      </c>
      <c r="M267" s="95">
        <f>IF($C267 = "neg", (($D267+1) - VLOOKUP($B267,'Results-formatted 060121'!$A:$AJ,(M$3+2),FALSE)), IF($C267 = "pos-neg", (3+VLOOKUP($B267,'Results-formatted 060121'!$A:$AJ,(M$3+2),FALSE)), VLOOKUP($B267,'Results-formatted 060121'!$A:$AJ,(M$3+2),FALSE)))</f>
        <v>1</v>
      </c>
      <c r="N267" s="95">
        <f>IF($C267 = "neg", (($D267+1) - VLOOKUP($B267,'Results-formatted 060121'!$A:$AJ,(N$3+2),FALSE)), IF($C267 = "pos-neg", (3+VLOOKUP($B267,'Results-formatted 060121'!$A:$AJ,(N$3+2),FALSE)), VLOOKUP($B267,'Results-formatted 060121'!$A:$AJ,(N$3+2),FALSE)))</f>
        <v>3</v>
      </c>
      <c r="O267" s="95">
        <f>IF($C267 = "neg", (($D267+1) - VLOOKUP($B267,'Results-formatted 060121'!$A:$AJ,(O$3+2),FALSE)), IF($C267 = "pos-neg", (3+VLOOKUP($B267,'Results-formatted 060121'!$A:$AJ,(O$3+2),FALSE)), VLOOKUP($B267,'Results-formatted 060121'!$A:$AJ,(O$3+2),FALSE)))</f>
        <v>1</v>
      </c>
      <c r="P267" s="95">
        <f>IF($C267 = "neg", (($D267+1) - VLOOKUP($B267,'Results-formatted 060121'!$A:$AJ,(P$3+2),FALSE)), IF($C267 = "pos-neg", (3+VLOOKUP($B267,'Results-formatted 060121'!$A:$AJ,(P$3+2),FALSE)), VLOOKUP($B267,'Results-formatted 060121'!$A:$AJ,(P$3+2),FALSE)))</f>
        <v>3</v>
      </c>
      <c r="Q267" s="95">
        <f>IF($C267 = "neg", (($D267+1) - VLOOKUP($B267,'Results-formatted 060121'!$A:$AJ,(Q$3+2),FALSE)), IF($C267 = "pos-neg", (3+VLOOKUP($B267,'Results-formatted 060121'!$A:$AJ,(Q$3+2),FALSE)), VLOOKUP($B267,'Results-formatted 060121'!$A:$AJ,(Q$3+2),FALSE)))</f>
        <v>3</v>
      </c>
      <c r="R267" s="95">
        <f>IF($C267 = "neg", (($D267+1) - VLOOKUP($B267,'Results-formatted 060121'!$A:$AJ,(R$3+2),FALSE)), IF($C267 = "pos-neg", (3+VLOOKUP($B267,'Results-formatted 060121'!$A:$AJ,(R$3+2),FALSE)), VLOOKUP($B267,'Results-formatted 060121'!$A:$AJ,(R$3+2),FALSE)))</f>
        <v>3</v>
      </c>
      <c r="S267" s="95">
        <f>IF($C267 = "neg", (($D267+1) - VLOOKUP($B267,'Results-formatted 060121'!$A:$AJ,(S$3+2),FALSE)), IF($C267 = "pos-neg", (3+VLOOKUP($B267,'Results-formatted 060121'!$A:$AJ,(S$3+2),FALSE)), VLOOKUP($B267,'Results-formatted 060121'!$A:$AJ,(S$3+2),FALSE)))</f>
        <v>2</v>
      </c>
      <c r="T267" s="95">
        <f>IF($C267 = "neg", (($D267+1) - VLOOKUP($B267,'Results-formatted 060121'!$A:$AJ,(T$3+2),FALSE)), IF($C267 = "pos-neg", (3+VLOOKUP($B267,'Results-formatted 060121'!$A:$AJ,(T$3+2),FALSE)), VLOOKUP($B267,'Results-formatted 060121'!$A:$AJ,(T$3+2),FALSE)))</f>
        <v>4</v>
      </c>
      <c r="U267" s="95">
        <f>IF($C267 = "neg", (($D267+1) - VLOOKUP($B267,'Results-formatted 060121'!$A:$AJ,(U$3+2),FALSE)), IF($C267 = "pos-neg", (3+VLOOKUP($B267,'Results-formatted 060121'!$A:$AJ,(U$3+2),FALSE)), VLOOKUP($B267,'Results-formatted 060121'!$A:$AJ,(U$3+2),FALSE)))</f>
        <v>5</v>
      </c>
      <c r="V267" s="95">
        <f>IF($C267 = "neg", (($D267+1) - VLOOKUP($B267,'Results-formatted 060121'!$A:$AJ,(V$3+2),FALSE)), IF($C267 = "pos-neg", (3+VLOOKUP($B267,'Results-formatted 060121'!$A:$AJ,(V$3+2),FALSE)), VLOOKUP($B267,'Results-formatted 060121'!$A:$AJ,(V$3+2),FALSE)))</f>
        <v>2</v>
      </c>
      <c r="W267" s="95">
        <f>IF($C267 = "neg", (($D267+1) - VLOOKUP($B267,'Results-formatted 060121'!$A:$AJ,(W$3+2),FALSE)), IF($C267 = "pos-neg", (3+VLOOKUP($B267,'Results-formatted 060121'!$A:$AJ,(W$3+2),FALSE)), VLOOKUP($B267,'Results-formatted 060121'!$A:$AJ,(W$3+2),FALSE)))</f>
        <v>3</v>
      </c>
      <c r="X267" s="95">
        <f>IF($C267 = "neg", (($D267+1) - VLOOKUP($B267,'Results-formatted 060121'!$A:$AJ,(X$3+2),FALSE)), IF($C267 = "pos-neg", (3+VLOOKUP($B267,'Results-formatted 060121'!$A:$AJ,(X$3+2),FALSE)), VLOOKUP($B267,'Results-formatted 060121'!$A:$AJ,(X$3+2),FALSE)))</f>
        <v>2</v>
      </c>
      <c r="Y267" s="95">
        <f>IF($C267 = "neg", (($D267+1) - VLOOKUP($B267,'Results-formatted 060121'!$A:$AJ,(Y$3+2),FALSE)), IF($C267 = "pos-neg", (3+VLOOKUP($B267,'Results-formatted 060121'!$A:$AJ,(Y$3+2),FALSE)), VLOOKUP($B267,'Results-formatted 060121'!$A:$AJ,(Y$3+2),FALSE)))</f>
        <v>4</v>
      </c>
      <c r="Z267" s="95">
        <f>IF($C267 = "neg", (($D267+1) - VLOOKUP($B267,'Results-formatted 060121'!$A:$AJ,(Z$3+2),FALSE)), IF($C267 = "pos-neg", (3+VLOOKUP($B267,'Results-formatted 060121'!$A:$AJ,(Z$3+2),FALSE)), VLOOKUP($B267,'Results-formatted 060121'!$A:$AJ,(Z$3+2),FALSE)))</f>
        <v>1</v>
      </c>
      <c r="AA267" s="95">
        <f>IF($C267 = "neg", (($D267+1) - VLOOKUP($B267,'Results-formatted 060121'!$A:$AJ,(AA$3+2),FALSE)), IF($C267 = "pos-neg", (3+VLOOKUP($B267,'Results-formatted 060121'!$A:$AJ,(AA$3+2),FALSE)), VLOOKUP($B267,'Results-formatted 060121'!$A:$AJ,(AA$3+2),FALSE)))</f>
        <v>4</v>
      </c>
      <c r="AB267" s="95">
        <f>IF($C267 = "neg", (($D267+1) - VLOOKUP($B267,'Results-formatted 060121'!$A:$AJ,(AB$3+2),FALSE)), IF($C267 = "pos-neg", (3+VLOOKUP($B267,'Results-formatted 060121'!$A:$AJ,(AB$3+2),FALSE)), VLOOKUP($B267,'Results-formatted 060121'!$A:$AJ,(AB$3+2),FALSE)))</f>
        <v>4</v>
      </c>
      <c r="AC267" s="95">
        <f>IF($C267 = "neg", (($D267+1) - VLOOKUP($B267,'Results-formatted 060121'!$A:$AJ,(AC$3+2),FALSE)), IF($C267 = "pos-neg", (3+VLOOKUP($B267,'Results-formatted 060121'!$A:$AJ,(AC$3+2),FALSE)), VLOOKUP($B267,'Results-formatted 060121'!$A:$AJ,(AC$3+2),FALSE)))</f>
        <v>1</v>
      </c>
      <c r="AD267" s="95">
        <f>IF($C267 = "neg", (($D267+1) - VLOOKUP($B267,'Results-formatted 060121'!$A:$AJ,(AD$3+2),FALSE)), IF($C267 = "pos-neg", (3+VLOOKUP($B267,'Results-formatted 060121'!$A:$AJ,(AD$3+2),FALSE)), VLOOKUP($B267,'Results-formatted 060121'!$A:$AJ,(AD$3+2),FALSE)))</f>
        <v>4</v>
      </c>
      <c r="AE267" s="95">
        <f>IF($C267 = "neg", (($D267+1) - VLOOKUP($B267,'Results-formatted 060121'!$A:$AJ,(AE$3+2),FALSE)), IF($C267 = "pos-neg", (3+VLOOKUP($B267,'Results-formatted 060121'!$A:$AJ,(AE$3+2),FALSE)), VLOOKUP($B267,'Results-formatted 060121'!$A:$AJ,(AE$3+2),FALSE)))</f>
        <v>3</v>
      </c>
      <c r="AF267" s="95">
        <f>IF($C267 = "neg", (($D267+1) - VLOOKUP($B267,'Results-formatted 060121'!$A:$AJ,(AF$3+2),FALSE)), IF($C267 = "pos-neg", (3+VLOOKUP($B267,'Results-formatted 060121'!$A:$AJ,(AF$3+2),FALSE)), VLOOKUP($B267,'Results-formatted 060121'!$A:$AJ,(AF$3+2),FALSE)))</f>
        <v>4</v>
      </c>
      <c r="AG267" s="95">
        <f>IF($C267 = "neg", (($D267+1) - VLOOKUP($B267,'Results-formatted 060121'!$A:$AJ,(AG$3+2),FALSE)), IF($C267 = "pos-neg", (3+VLOOKUP($B267,'Results-formatted 060121'!$A:$AJ,(AG$3+2),FALSE)), VLOOKUP($B267,'Results-formatted 060121'!$A:$AJ,(AG$3+2),FALSE)))</f>
        <v>2</v>
      </c>
      <c r="AH267" s="95">
        <f>IF($C267 = "neg", (($D267+1) - VLOOKUP($B267,'Results-formatted 060121'!$A:$AJ,(AH$3+2),FALSE)), IF($C267 = "pos-neg", (3+VLOOKUP($B267,'Results-formatted 060121'!$A:$AJ,(AH$3+2),FALSE)), VLOOKUP($B267,'Results-formatted 060121'!$A:$AJ,(AH$3+2),FALSE)))</f>
        <v>3</v>
      </c>
      <c r="AI267" s="95">
        <f>IF($C267 = "neg", (($D267+1) - VLOOKUP($B267,'Results-formatted 060121'!$A:$AJ,(AI$3+2),FALSE)), IF($C267 = "pos-neg", (3+VLOOKUP($B267,'Results-formatted 060121'!$A:$AJ,(AI$3+2),FALSE)), VLOOKUP($B267,'Results-formatted 060121'!$A:$AJ,(AI$3+2),FALSE)))</f>
        <v>4</v>
      </c>
      <c r="AJ267" s="95">
        <f>IF($C267 = "neg", (($D267+1) - VLOOKUP($B267,'Results-formatted 060121'!$A:$AJ,(AJ$3+2),FALSE)), IF($C267 = "pos-neg", (3+VLOOKUP($B267,'Results-formatted 060121'!$A:$AJ,(AJ$3+2),FALSE)), VLOOKUP($B267,'Results-formatted 060121'!$A:$AJ,(AJ$3+2),FALSE)))</f>
        <v>4</v>
      </c>
      <c r="AK267" s="95">
        <f>IF($C267 = "neg", (($D267+1) - VLOOKUP($B267,'Results-formatted 060121'!$A:$AJ,(AK$3+2),FALSE)), IF($C267 = "pos-neg", (3+VLOOKUP($B267,'Results-formatted 060121'!$A:$AJ,(AK$3+2),FALSE)), VLOOKUP($B267,'Results-formatted 060121'!$A:$AJ,(AK$3+2),FALSE)))</f>
        <v>4</v>
      </c>
      <c r="AL267" s="95">
        <f>IF($C267 = "neg", (($D267+1) - VLOOKUP($B267,'Results-formatted 060121'!$A:$AJ,(AL$3+2),FALSE)), IF($C267 = "pos-neg", (3+VLOOKUP($B267,'Results-formatted 060121'!$A:$AJ,(AL$3+2),FALSE)), VLOOKUP($B267,'Results-formatted 060121'!$A:$AJ,(AL$3+2),FALSE)))</f>
        <v>3</v>
      </c>
      <c r="AM267" s="95">
        <f>IF($C267 = "neg", (($D267+1) - VLOOKUP($B267,'Results-formatted 060121'!$A:AJ,(AM$3+2),FALSE)), IF($C267 = "pos-neg", (3+VLOOKUP($B267,'Results-formatted 060121'!$A:AJ,(AM$3+2),FALSE)), VLOOKUP($B267,'Results-formatted 060121'!$A:AJ,(AM$3+2),FALSE)))</f>
        <v>4</v>
      </c>
      <c r="AN267" s="95">
        <f>IF($C267 = "neg", (($D267+1) - VLOOKUP($B267,'Results-formatted 060121'!$A:AK,(AN$3+2),FALSE)), IF($C267 = "pos-neg", (3+VLOOKUP($B267,'Results-formatted 060121'!$A:AK,(AN$3+2),FALSE)), VLOOKUP($B267,'Results-formatted 060121'!$A:AK,(AN$3+2),FALSE)))</f>
        <v>3</v>
      </c>
      <c r="AO267" s="95">
        <f>IF($C267 = "neg", (($D267+1) - VLOOKUP($B267,'Results-formatted 060121'!$A:AL,(AO$3+2),FALSE)), IF($C267 = "pos-neg", (3+VLOOKUP($B267,'Results-formatted 060121'!$A:AL,(AO$3+2),FALSE)), VLOOKUP($B267,'Results-formatted 060121'!$A:AL,(AO$3+2),FALSE)))</f>
        <v>3</v>
      </c>
      <c r="AP267" s="95">
        <f>IF($C267 = "neg", (($D267+1) - VLOOKUP($B267,'Results-formatted 060121'!$A:AM,(AP$3+2),FALSE)), IF($C267 = "pos-neg", (3+VLOOKUP($B267,'Results-formatted 060121'!$A:AM,(AP$3+2),FALSE)), VLOOKUP($B267,'Results-formatted 060121'!$A:AM,(AP$3+2),FALSE)))</f>
        <v>2</v>
      </c>
      <c r="AQ267" s="95">
        <f>IF($C267 = "neg", (($D267+1) - VLOOKUP($B267,'Results-formatted 060121'!$A:AN,(AQ$3+2),FALSE)), IF($C267 = "pos-neg", (3+VLOOKUP($B267,'Results-formatted 060121'!$A:AN,(AQ$3+2),FALSE)), VLOOKUP($B267,'Results-formatted 060121'!$A:AN,(AQ$3+2),FALSE)))</f>
        <v>3</v>
      </c>
      <c r="AR267" s="95">
        <f>IF($C267 = "neg", (($D267+1) - VLOOKUP($B267,'Results-formatted 060121'!$A:AO,(AR$3+2),FALSE)), IF($C267 = "pos-neg", (3+VLOOKUP($B267,'Results-formatted 060121'!$A:AO,(AR$3+2),FALSE)), VLOOKUP($B267,'Results-formatted 060121'!$A:AO,(AR$3+2),FALSE)))</f>
        <v>3</v>
      </c>
      <c r="AS267" s="95">
        <f>IF($C267 = "neg", (($D267+1) - VLOOKUP($B267,'Results-formatted 060121'!$A:AP,(AS$3+2),FALSE)), IF($C267 = "pos-neg", (3+VLOOKUP($B267,'Results-formatted 060121'!$A:AP,(AS$3+2),FALSE)), VLOOKUP($B267,'Results-formatted 060121'!$A:AP,(AS$3+2),FALSE)))</f>
        <v>4</v>
      </c>
      <c r="AT267" s="95">
        <f>IF($C267 = "neg", (($D267+1) - VLOOKUP($B267,'Results-formatted 060121'!$A:AQ,(AT$3+2),FALSE)), IF($C267 = "pos-neg", (3+VLOOKUP($B267,'Results-formatted 060121'!$A:AQ,(AT$3+2),FALSE)), VLOOKUP($B267,'Results-formatted 060121'!$A:AQ,(AT$3+2),FALSE)))</f>
        <v>3</v>
      </c>
      <c r="AU267" s="95">
        <f>IF($C267 = "neg", (($D267+1) - VLOOKUP($B267,'Results-formatted 060121'!$A:AR,(AU$3+2),FALSE)), IF($C267 = "pos-neg", (3+VLOOKUP($B267,'Results-formatted 060121'!$A:AR,(AU$3+2),FALSE)), VLOOKUP($B267,'Results-formatted 060121'!$A:AR,(AU$3+2),FALSE)))</f>
        <v>4</v>
      </c>
      <c r="AV267" s="95">
        <f>IF($C267 = "neg", (($D267+1) - VLOOKUP($B267,'Results-formatted 060121'!$A:AS,(AV$3+2),FALSE)), IF($C267 = "pos-neg", (3+VLOOKUP($B267,'Results-formatted 060121'!$A:AS,(AV$3+2),FALSE)), VLOOKUP($B267,'Results-formatted 060121'!$A:AS,(AV$3+2),FALSE)))</f>
        <v>1</v>
      </c>
      <c r="AW267" s="95">
        <f>IF($C267 = "neg", (($D267+1) - VLOOKUP($B267,'Results-formatted 060121'!$A:AT,(AW$3+2),FALSE)), IF($C267 = "pos-neg", (3+VLOOKUP($B267,'Results-formatted 060121'!$A:AT,(AW$3+2),FALSE)), VLOOKUP($B267,'Results-formatted 060121'!$A:AT,(AW$3+2),FALSE)))</f>
        <v>1</v>
      </c>
      <c r="AX267" s="95">
        <f>IF($C267 = "neg", (($D267+1) - VLOOKUP($B267,'Results-formatted 060121'!$A:AU,(AX$3+2),FALSE)), IF($C267 = "pos-neg", (3+VLOOKUP($B267,'Results-formatted 060121'!$A:AU,(AX$3+2),FALSE)), VLOOKUP($B267,'Results-formatted 060121'!$A:AU,(AX$3+2),FALSE)))</f>
        <v>1</v>
      </c>
      <c r="AY267" s="95">
        <f>IF($C267 = "neg", (($D267+1) - VLOOKUP($B267,'Results-formatted 060121'!$A:AV,(AY$3+2),FALSE)), IF($C267 = "pos-neg", (3+VLOOKUP($B267,'Results-formatted 060121'!$A:AV,(AY$3+2),FALSE)), VLOOKUP($B267,'Results-formatted 060121'!$A:AV,(AY$3+2),FALSE)))</f>
        <v>1</v>
      </c>
      <c r="AZ267" s="95">
        <f>IF($C267 = "neg", (($D267+1) - VLOOKUP($B267,'Results-formatted 060121'!$A:AW,(AZ$3+2),FALSE)), IF($C267 = "pos-neg", (3+VLOOKUP($B267,'Results-formatted 060121'!$A:AW,(AZ$3+2),FALSE)), VLOOKUP($B267,'Results-formatted 060121'!$A:AW,(AZ$3+2),FALSE)))</f>
        <v>3</v>
      </c>
      <c r="BA267" s="95">
        <f>IF($C267 = "neg", (($D267+1) - VLOOKUP($B267,'Results-formatted 060121'!$A:AX,(BA$3+2),FALSE)), IF($C267 = "pos-neg", (3+VLOOKUP($B267,'Results-formatted 060121'!$A:AX,(BA$3+2),FALSE)), VLOOKUP($B267,'Results-formatted 060121'!$A:AX,(BA$3+2),FALSE)))</f>
        <v>4</v>
      </c>
      <c r="BB267" s="95">
        <f>IF($C267 = "neg", (($D267+1) - VLOOKUP($B267,'Results-formatted 060121'!$A:AY,(BB$3+2),FALSE)), IF($C267 = "pos-neg", (3+VLOOKUP($B267,'Results-formatted 060121'!$A:AY,(BB$3+2),FALSE)), VLOOKUP($B267,'Results-formatted 060121'!$A:AY,(BB$3+2),FALSE)))</f>
        <v>4</v>
      </c>
      <c r="BC267" s="95">
        <f>IF($C267 = "neg", (($D267+1) - VLOOKUP($B267,'Results-formatted 060121'!$A:AZ,(BC$3+2),FALSE)), IF($C267 = "pos-neg", (3+VLOOKUP($B267,'Results-formatted 060121'!$A:AZ,(BC$3+2),FALSE)), VLOOKUP($B267,'Results-formatted 060121'!$A:AZ,(BC$3+2),FALSE)))</f>
        <v>3</v>
      </c>
      <c r="BD267" s="95">
        <f>IF($C267 = "neg", (($D267+1) - VLOOKUP($B267,'Results-formatted 060121'!$A:BA,(BD$3+2),FALSE)), IF($C267 = "pos-neg", (3+VLOOKUP($B267,'Results-formatted 060121'!$A:BA,(BD$3+2),FALSE)), VLOOKUP($B267,'Results-formatted 060121'!$A:BA,(BD$3+2),FALSE)))</f>
        <v>4</v>
      </c>
      <c r="BE267" s="95">
        <f>IF($C267 = "neg", (($D267+1) - VLOOKUP($B267,'Results-formatted 060121'!$A:BB,(BE$3+2),FALSE)), IF($C267 = "pos-neg", (3+VLOOKUP($B267,'Results-formatted 060121'!$A:BB,(BE$3+2),FALSE)), VLOOKUP($B267,'Results-formatted 060121'!$A:BB,(BE$3+2),FALSE)))</f>
        <v>5</v>
      </c>
      <c r="BF267" s="95">
        <f>IF($C267 = "neg", (($D267+1) - VLOOKUP($B267,'Results-formatted 060121'!$A:BC,(BF$3+2),FALSE)), IF($C267 = "pos-neg", (3+VLOOKUP($B267,'Results-formatted 060121'!$A:BC,(BF$3+2),FALSE)), VLOOKUP($B267,'Results-formatted 060121'!$A:BC,(BF$3+2),FALSE)))</f>
        <v>2</v>
      </c>
      <c r="BG267" s="95">
        <f>IF($C267 = "neg", (($D267+1) - VLOOKUP($B267,'Results-formatted 060121'!$A:BD,(BG$3+2),FALSE)), IF($C267 = "pos-neg", (3+VLOOKUP($B267,'Results-formatted 060121'!$A:BD,(BG$3+2),FALSE)), VLOOKUP($B267,'Results-formatted 060121'!$A:BD,(BG$3+2),FALSE)))</f>
        <v>2</v>
      </c>
      <c r="BH267" s="95">
        <f>IF($C267 = "neg", (($D267+1) - VLOOKUP($B267,'Results-formatted 060121'!$A:BE,(BH$3+2),FALSE)), IF($C267 = "pos-neg", (3+VLOOKUP($B267,'Results-formatted 060121'!$A:BE,(BH$3+2),FALSE)), VLOOKUP($B267,'Results-formatted 060121'!$A:BE,(BH$3+2),FALSE)))</f>
        <v>2</v>
      </c>
      <c r="BI267" s="95">
        <f>IF($C267 = "neg", (($D267+1) - VLOOKUP($B267,'Results-formatted 060121'!$A:BF,(BI$3+2),FALSE)), IF($C267 = "pos-neg", (3+VLOOKUP($B267,'Results-formatted 060121'!$A:BF,(BI$3+2),FALSE)), VLOOKUP($B267,'Results-formatted 060121'!$A:BF,(BI$3+2),FALSE)))</f>
        <v>3</v>
      </c>
      <c r="BJ267" s="95">
        <f>IF($C267 = "neg", (($D267+1) - VLOOKUP($B267,'Results-formatted 060121'!$A:BG,(BJ$3+2),FALSE)), IF($C267 = "pos-neg", (3+VLOOKUP($B267,'Results-formatted 060121'!$A:BG,(BJ$3+2),FALSE)), VLOOKUP($B267,'Results-formatted 060121'!$A:BG,(BJ$3+2),FALSE)))</f>
        <v>2</v>
      </c>
      <c r="BK267" s="95">
        <f>IF($C267 = "neg", (($D267+1) - VLOOKUP($B267,'Results-formatted 060121'!$A:BH,(BK$3+2),FALSE)), IF($C267 = "pos-neg", (3+VLOOKUP($B267,'Results-formatted 060121'!$A:BH,(BK$3+2),FALSE)), VLOOKUP($B267,'Results-formatted 060121'!$A:BH,(BK$3+2),FALSE)))</f>
        <v>2</v>
      </c>
      <c r="BL267" s="95">
        <f>IF($C267 = "neg", (($D267+1) - VLOOKUP($B267,'Results-formatted 060121'!$A:BI,(BL$3+2),FALSE)), IF($C267 = "pos-neg", (3+VLOOKUP($B267,'Results-formatted 060121'!$A:BI,(BL$3+2),FALSE)), VLOOKUP($B267,'Results-formatted 060121'!$A:BI,(BL$3+2),FALSE)))</f>
        <v>2</v>
      </c>
      <c r="BM267" s="95">
        <f>IF($C267 = "neg", (($D267+1) - VLOOKUP($B267,'Results-formatted 060121'!$A:BJ,(BM$3+2),FALSE)), IF($C267 = "pos-neg", (3+VLOOKUP($B267,'Results-formatted 060121'!$A:BJ,(BM$3+2),FALSE)), VLOOKUP($B267,'Results-formatted 060121'!$A:BJ,(BM$3+2),FALSE)))</f>
        <v>3</v>
      </c>
      <c r="BN267" s="95"/>
      <c r="BO267" s="95"/>
      <c r="BP267" s="95"/>
      <c r="BQ267" s="95"/>
      <c r="BR267" s="95"/>
      <c r="BS267" s="95"/>
      <c r="BT267" s="95"/>
      <c r="BU267" s="95"/>
      <c r="BV267" s="95"/>
      <c r="BW267" s="95"/>
      <c r="BX267" s="95"/>
      <c r="BY267" s="95"/>
      <c r="BZ267" s="95"/>
      <c r="CA267" s="95"/>
      <c r="CB267" s="95"/>
      <c r="CC267" s="95"/>
      <c r="CD267" s="99"/>
      <c r="CE267" s="25">
        <f t="shared" si="441"/>
        <v>2.8666666666666667</v>
      </c>
      <c r="CF267" s="25">
        <f t="shared" si="532"/>
        <v>1.1566560021651351</v>
      </c>
    </row>
    <row r="268" spans="2:84" ht="42" x14ac:dyDescent="0.15">
      <c r="B268" s="84" t="s">
        <v>566</v>
      </c>
      <c r="C268" s="86" t="s">
        <v>224</v>
      </c>
      <c r="D268" s="2">
        <v>5</v>
      </c>
      <c r="E268" s="15" t="s">
        <v>239</v>
      </c>
      <c r="F268" s="95">
        <f>IF($C268 = "neg", (($D268+1) - VLOOKUP($B268,'Results-formatted 060121'!$A:$AJ,(F$3+2),FALSE)), IF($C268 = "pos-neg", (3+VLOOKUP($B268,'Results-formatted 060121'!$A:$AJ,(F$3+2),FALSE)), VLOOKUP($B268,'Results-formatted 060121'!$A:$AJ,(F$3+2),FALSE)))</f>
        <v>3</v>
      </c>
      <c r="G268" s="95">
        <f>IF($C268 = "neg", (($D268+1) - VLOOKUP($B268,'Results-formatted 060121'!$A:$AJ,(G$3+2),FALSE)), IF($C268 = "pos-neg", (3+VLOOKUP($B268,'Results-formatted 060121'!$A:$AJ,(G$3+2),FALSE)), VLOOKUP($B268,'Results-formatted 060121'!$A:$AJ,(G$3+2),FALSE)))</f>
        <v>5</v>
      </c>
      <c r="H268" s="95">
        <f>IF($C268 = "neg", (($D268+1) - VLOOKUP($B268,'Results-formatted 060121'!$A:$AJ,(H$3+2),FALSE)), IF($C268 = "pos-neg", (3+VLOOKUP($B268,'Results-formatted 060121'!$A:$AJ,(H$3+2),FALSE)), VLOOKUP($B268,'Results-formatted 060121'!$A:$AJ,(H$3+2),FALSE)))</f>
        <v>4</v>
      </c>
      <c r="I268" s="95">
        <f>IF($C268 = "neg", (($D268+1) - VLOOKUP($B268,'Results-formatted 060121'!$A:$AJ,(I$3+2),FALSE)), IF($C268 = "pos-neg", (3+VLOOKUP($B268,'Results-formatted 060121'!$A:$AJ,(I$3+2),FALSE)), VLOOKUP($B268,'Results-formatted 060121'!$A:$AJ,(I$3+2),FALSE)))</f>
        <v>4</v>
      </c>
      <c r="J268" s="95">
        <f>IF($C268 = "neg", (($D268+1) - VLOOKUP($B268,'Results-formatted 060121'!$A:$AJ,(J$3+2),FALSE)), IF($C268 = "pos-neg", (3+VLOOKUP($B268,'Results-formatted 060121'!$A:$AJ,(J$3+2),FALSE)), VLOOKUP($B268,'Results-formatted 060121'!$A:$AJ,(J$3+2),FALSE)))</f>
        <v>3</v>
      </c>
      <c r="K268" s="95">
        <f>IF($C268 = "neg", (($D268+1) - VLOOKUP($B268,'Results-formatted 060121'!$A:$AJ,(K$3+2),FALSE)), IF($C268 = "pos-neg", (3+VLOOKUP($B268,'Results-formatted 060121'!$A:$AJ,(K$3+2),FALSE)), VLOOKUP($B268,'Results-formatted 060121'!$A:$AJ,(K$3+2),FALSE)))</f>
        <v>5</v>
      </c>
      <c r="L268" s="95">
        <f>IF($C268 = "neg", (($D268+1) - VLOOKUP($B268,'Results-formatted 060121'!$A:$AJ,(L$3+2),FALSE)), IF($C268 = "pos-neg", (3+VLOOKUP($B268,'Results-formatted 060121'!$A:$AJ,(L$3+2),FALSE)), VLOOKUP($B268,'Results-formatted 060121'!$A:$AJ,(L$3+2),FALSE)))</f>
        <v>3</v>
      </c>
      <c r="M268" s="95">
        <f>IF($C268 = "neg", (($D268+1) - VLOOKUP($B268,'Results-formatted 060121'!$A:$AJ,(M$3+2),FALSE)), IF($C268 = "pos-neg", (3+VLOOKUP($B268,'Results-formatted 060121'!$A:$AJ,(M$3+2),FALSE)), VLOOKUP($B268,'Results-formatted 060121'!$A:$AJ,(M$3+2),FALSE)))</f>
        <v>4</v>
      </c>
      <c r="N268" s="95">
        <f>IF($C268 = "neg", (($D268+1) - VLOOKUP($B268,'Results-formatted 060121'!$A:$AJ,(N$3+2),FALSE)), IF($C268 = "pos-neg", (3+VLOOKUP($B268,'Results-formatted 060121'!$A:$AJ,(N$3+2),FALSE)), VLOOKUP($B268,'Results-formatted 060121'!$A:$AJ,(N$3+2),FALSE)))</f>
        <v>4</v>
      </c>
      <c r="O268" s="95">
        <f>IF($C268 = "neg", (($D268+1) - VLOOKUP($B268,'Results-formatted 060121'!$A:$AJ,(O$3+2),FALSE)), IF($C268 = "pos-neg", (3+VLOOKUP($B268,'Results-formatted 060121'!$A:$AJ,(O$3+2),FALSE)), VLOOKUP($B268,'Results-formatted 060121'!$A:$AJ,(O$3+2),FALSE)))</f>
        <v>5</v>
      </c>
      <c r="P268" s="95">
        <f>IF($C268 = "neg", (($D268+1) - VLOOKUP($B268,'Results-formatted 060121'!$A:$AJ,(P$3+2),FALSE)), IF($C268 = "pos-neg", (3+VLOOKUP($B268,'Results-formatted 060121'!$A:$AJ,(P$3+2),FALSE)), VLOOKUP($B268,'Results-formatted 060121'!$A:$AJ,(P$3+2),FALSE)))</f>
        <v>4</v>
      </c>
      <c r="Q268" s="95">
        <f>IF($C268 = "neg", (($D268+1) - VLOOKUP($B268,'Results-formatted 060121'!$A:$AJ,(Q$3+2),FALSE)), IF($C268 = "pos-neg", (3+VLOOKUP($B268,'Results-formatted 060121'!$A:$AJ,(Q$3+2),FALSE)), VLOOKUP($B268,'Results-formatted 060121'!$A:$AJ,(Q$3+2),FALSE)))</f>
        <v>5</v>
      </c>
      <c r="R268" s="95">
        <f>IF($C268 = "neg", (($D268+1) - VLOOKUP($B268,'Results-formatted 060121'!$A:$AJ,(R$3+2),FALSE)), IF($C268 = "pos-neg", (3+VLOOKUP($B268,'Results-formatted 060121'!$A:$AJ,(R$3+2),FALSE)), VLOOKUP($B268,'Results-formatted 060121'!$A:$AJ,(R$3+2),FALSE)))</f>
        <v>4</v>
      </c>
      <c r="S268" s="95">
        <f>IF($C268 = "neg", (($D268+1) - VLOOKUP($B268,'Results-formatted 060121'!$A:$AJ,(S$3+2),FALSE)), IF($C268 = "pos-neg", (3+VLOOKUP($B268,'Results-formatted 060121'!$A:$AJ,(S$3+2),FALSE)), VLOOKUP($B268,'Results-formatted 060121'!$A:$AJ,(S$3+2),FALSE)))</f>
        <v>4</v>
      </c>
      <c r="T268" s="95">
        <f>IF($C268 = "neg", (($D268+1) - VLOOKUP($B268,'Results-formatted 060121'!$A:$AJ,(T$3+2),FALSE)), IF($C268 = "pos-neg", (3+VLOOKUP($B268,'Results-formatted 060121'!$A:$AJ,(T$3+2),FALSE)), VLOOKUP($B268,'Results-formatted 060121'!$A:$AJ,(T$3+2),FALSE)))</f>
        <v>5</v>
      </c>
      <c r="U268" s="95">
        <f>IF($C268 = "neg", (($D268+1) - VLOOKUP($B268,'Results-formatted 060121'!$A:$AJ,(U$3+2),FALSE)), IF($C268 = "pos-neg", (3+VLOOKUP($B268,'Results-formatted 060121'!$A:$AJ,(U$3+2),FALSE)), VLOOKUP($B268,'Results-formatted 060121'!$A:$AJ,(U$3+2),FALSE)))</f>
        <v>5</v>
      </c>
      <c r="V268" s="95">
        <f>IF($C268 = "neg", (($D268+1) - VLOOKUP($B268,'Results-formatted 060121'!$A:$AJ,(V$3+2),FALSE)), IF($C268 = "pos-neg", (3+VLOOKUP($B268,'Results-formatted 060121'!$A:$AJ,(V$3+2),FALSE)), VLOOKUP($B268,'Results-formatted 060121'!$A:$AJ,(V$3+2),FALSE)))</f>
        <v>3</v>
      </c>
      <c r="W268" s="95">
        <f>IF($C268 = "neg", (($D268+1) - VLOOKUP($B268,'Results-formatted 060121'!$A:$AJ,(W$3+2),FALSE)), IF($C268 = "pos-neg", (3+VLOOKUP($B268,'Results-formatted 060121'!$A:$AJ,(W$3+2),FALSE)), VLOOKUP($B268,'Results-formatted 060121'!$A:$AJ,(W$3+2),FALSE)))</f>
        <v>4</v>
      </c>
      <c r="X268" s="95">
        <f>IF($C268 = "neg", (($D268+1) - VLOOKUP($B268,'Results-formatted 060121'!$A:$AJ,(X$3+2),FALSE)), IF($C268 = "pos-neg", (3+VLOOKUP($B268,'Results-formatted 060121'!$A:$AJ,(X$3+2),FALSE)), VLOOKUP($B268,'Results-formatted 060121'!$A:$AJ,(X$3+2),FALSE)))</f>
        <v>5</v>
      </c>
      <c r="Y268" s="95">
        <f>IF($C268 = "neg", (($D268+1) - VLOOKUP($B268,'Results-formatted 060121'!$A:$AJ,(Y$3+2),FALSE)), IF($C268 = "pos-neg", (3+VLOOKUP($B268,'Results-formatted 060121'!$A:$AJ,(Y$3+2),FALSE)), VLOOKUP($B268,'Results-formatted 060121'!$A:$AJ,(Y$3+2),FALSE)))</f>
        <v>5</v>
      </c>
      <c r="Z268" s="95">
        <f>IF($C268 = "neg", (($D268+1) - VLOOKUP($B268,'Results-formatted 060121'!$A:$AJ,(Z$3+2),FALSE)), IF($C268 = "pos-neg", (3+VLOOKUP($B268,'Results-formatted 060121'!$A:$AJ,(Z$3+2),FALSE)), VLOOKUP($B268,'Results-formatted 060121'!$A:$AJ,(Z$3+2),FALSE)))</f>
        <v>5</v>
      </c>
      <c r="AA268" s="95">
        <f>IF($C268 = "neg", (($D268+1) - VLOOKUP($B268,'Results-formatted 060121'!$A:$AJ,(AA$3+2),FALSE)), IF($C268 = "pos-neg", (3+VLOOKUP($B268,'Results-formatted 060121'!$A:$AJ,(AA$3+2),FALSE)), VLOOKUP($B268,'Results-formatted 060121'!$A:$AJ,(AA$3+2),FALSE)))</f>
        <v>5</v>
      </c>
      <c r="AB268" s="95">
        <f>IF($C268 = "neg", (($D268+1) - VLOOKUP($B268,'Results-formatted 060121'!$A:$AJ,(AB$3+2),FALSE)), IF($C268 = "pos-neg", (3+VLOOKUP($B268,'Results-formatted 060121'!$A:$AJ,(AB$3+2),FALSE)), VLOOKUP($B268,'Results-formatted 060121'!$A:$AJ,(AB$3+2),FALSE)))</f>
        <v>4</v>
      </c>
      <c r="AC268" s="95">
        <f>IF($C268 = "neg", (($D268+1) - VLOOKUP($B268,'Results-formatted 060121'!$A:$AJ,(AC$3+2),FALSE)), IF($C268 = "pos-neg", (3+VLOOKUP($B268,'Results-formatted 060121'!$A:$AJ,(AC$3+2),FALSE)), VLOOKUP($B268,'Results-formatted 060121'!$A:$AJ,(AC$3+2),FALSE)))</f>
        <v>3</v>
      </c>
      <c r="AD268" s="95">
        <f>IF($C268 = "neg", (($D268+1) - VLOOKUP($B268,'Results-formatted 060121'!$A:$AJ,(AD$3+2),FALSE)), IF($C268 = "pos-neg", (3+VLOOKUP($B268,'Results-formatted 060121'!$A:$AJ,(AD$3+2),FALSE)), VLOOKUP($B268,'Results-formatted 060121'!$A:$AJ,(AD$3+2),FALSE)))</f>
        <v>4</v>
      </c>
      <c r="AE268" s="95">
        <f>IF($C268 = "neg", (($D268+1) - VLOOKUP($B268,'Results-formatted 060121'!$A:$AJ,(AE$3+2),FALSE)), IF($C268 = "pos-neg", (3+VLOOKUP($B268,'Results-formatted 060121'!$A:$AJ,(AE$3+2),FALSE)), VLOOKUP($B268,'Results-formatted 060121'!$A:$AJ,(AE$3+2),FALSE)))</f>
        <v>5</v>
      </c>
      <c r="AF268" s="95">
        <f>IF($C268 = "neg", (($D268+1) - VLOOKUP($B268,'Results-formatted 060121'!$A:$AJ,(AF$3+2),FALSE)), IF($C268 = "pos-neg", (3+VLOOKUP($B268,'Results-formatted 060121'!$A:$AJ,(AF$3+2),FALSE)), VLOOKUP($B268,'Results-formatted 060121'!$A:$AJ,(AF$3+2),FALSE)))</f>
        <v>4</v>
      </c>
      <c r="AG268" s="95">
        <f>IF($C268 = "neg", (($D268+1) - VLOOKUP($B268,'Results-formatted 060121'!$A:$AJ,(AG$3+2),FALSE)), IF($C268 = "pos-neg", (3+VLOOKUP($B268,'Results-formatted 060121'!$A:$AJ,(AG$3+2),FALSE)), VLOOKUP($B268,'Results-formatted 060121'!$A:$AJ,(AG$3+2),FALSE)))</f>
        <v>5</v>
      </c>
      <c r="AH268" s="95">
        <f>IF($C268 = "neg", (($D268+1) - VLOOKUP($B268,'Results-formatted 060121'!$A:$AJ,(AH$3+2),FALSE)), IF($C268 = "pos-neg", (3+VLOOKUP($B268,'Results-formatted 060121'!$A:$AJ,(AH$3+2),FALSE)), VLOOKUP($B268,'Results-formatted 060121'!$A:$AJ,(AH$3+2),FALSE)))</f>
        <v>4</v>
      </c>
      <c r="AI268" s="95">
        <f>IF($C268 = "neg", (($D268+1) - VLOOKUP($B268,'Results-formatted 060121'!$A:$AJ,(AI$3+2),FALSE)), IF($C268 = "pos-neg", (3+VLOOKUP($B268,'Results-formatted 060121'!$A:$AJ,(AI$3+2),FALSE)), VLOOKUP($B268,'Results-formatted 060121'!$A:$AJ,(AI$3+2),FALSE)))</f>
        <v>4</v>
      </c>
      <c r="AJ268" s="95">
        <f>IF($C268 = "neg", (($D268+1) - VLOOKUP($B268,'Results-formatted 060121'!$A:$AJ,(AJ$3+2),FALSE)), IF($C268 = "pos-neg", (3+VLOOKUP($B268,'Results-formatted 060121'!$A:$AJ,(AJ$3+2),FALSE)), VLOOKUP($B268,'Results-formatted 060121'!$A:$AJ,(AJ$3+2),FALSE)))</f>
        <v>5</v>
      </c>
      <c r="AK268" s="95">
        <f>IF($C268 = "neg", (($D268+1) - VLOOKUP($B268,'Results-formatted 060121'!$A:$AJ,(AK$3+2),FALSE)), IF($C268 = "pos-neg", (3+VLOOKUP($B268,'Results-formatted 060121'!$A:$AJ,(AK$3+2),FALSE)), VLOOKUP($B268,'Results-formatted 060121'!$A:$AJ,(AK$3+2),FALSE)))</f>
        <v>5</v>
      </c>
      <c r="AL268" s="95">
        <f>IF($C268 = "neg", (($D268+1) - VLOOKUP($B268,'Results-formatted 060121'!$A:$AJ,(AL$3+2),FALSE)), IF($C268 = "pos-neg", (3+VLOOKUP($B268,'Results-formatted 060121'!$A:$AJ,(AL$3+2),FALSE)), VLOOKUP($B268,'Results-formatted 060121'!$A:$AJ,(AL$3+2),FALSE)))</f>
        <v>5</v>
      </c>
      <c r="AM268" s="95">
        <f>IF($C268 = "neg", (($D268+1) - VLOOKUP($B268,'Results-formatted 060121'!$A:AJ,(AM$3+2),FALSE)), IF($C268 = "pos-neg", (3+VLOOKUP($B268,'Results-formatted 060121'!$A:AJ,(AM$3+2),FALSE)), VLOOKUP($B268,'Results-formatted 060121'!$A:AJ,(AM$3+2),FALSE)))</f>
        <v>5</v>
      </c>
      <c r="AN268" s="95">
        <f>IF($C268 = "neg", (($D268+1) - VLOOKUP($B268,'Results-formatted 060121'!$A:AK,(AN$3+2),FALSE)), IF($C268 = "pos-neg", (3+VLOOKUP($B268,'Results-formatted 060121'!$A:AK,(AN$3+2),FALSE)), VLOOKUP($B268,'Results-formatted 060121'!$A:AK,(AN$3+2),FALSE)))</f>
        <v>4</v>
      </c>
      <c r="AO268" s="95">
        <f>IF($C268 = "neg", (($D268+1) - VLOOKUP($B268,'Results-formatted 060121'!$A:AL,(AO$3+2),FALSE)), IF($C268 = "pos-neg", (3+VLOOKUP($B268,'Results-formatted 060121'!$A:AL,(AO$3+2),FALSE)), VLOOKUP($B268,'Results-formatted 060121'!$A:AL,(AO$3+2),FALSE)))</f>
        <v>5</v>
      </c>
      <c r="AP268" s="95">
        <f>IF($C268 = "neg", (($D268+1) - VLOOKUP($B268,'Results-formatted 060121'!$A:AM,(AP$3+2),FALSE)), IF($C268 = "pos-neg", (3+VLOOKUP($B268,'Results-formatted 060121'!$A:AM,(AP$3+2),FALSE)), VLOOKUP($B268,'Results-formatted 060121'!$A:AM,(AP$3+2),FALSE)))</f>
        <v>4</v>
      </c>
      <c r="AQ268" s="95">
        <f>IF($C268 = "neg", (($D268+1) - VLOOKUP($B268,'Results-formatted 060121'!$A:AN,(AQ$3+2),FALSE)), IF($C268 = "pos-neg", (3+VLOOKUP($B268,'Results-formatted 060121'!$A:AN,(AQ$3+2),FALSE)), VLOOKUP($B268,'Results-formatted 060121'!$A:AN,(AQ$3+2),FALSE)))</f>
        <v>4</v>
      </c>
      <c r="AR268" s="95">
        <f>IF($C268 = "neg", (($D268+1) - VLOOKUP($B268,'Results-formatted 060121'!$A:AO,(AR$3+2),FALSE)), IF($C268 = "pos-neg", (3+VLOOKUP($B268,'Results-formatted 060121'!$A:AO,(AR$3+2),FALSE)), VLOOKUP($B268,'Results-formatted 060121'!$A:AO,(AR$3+2),FALSE)))</f>
        <v>5</v>
      </c>
      <c r="AS268" s="95">
        <f>IF($C268 = "neg", (($D268+1) - VLOOKUP($B268,'Results-formatted 060121'!$A:AP,(AS$3+2),FALSE)), IF($C268 = "pos-neg", (3+VLOOKUP($B268,'Results-formatted 060121'!$A:AP,(AS$3+2),FALSE)), VLOOKUP($B268,'Results-formatted 060121'!$A:AP,(AS$3+2),FALSE)))</f>
        <v>5</v>
      </c>
      <c r="AT268" s="95">
        <f>IF($C268 = "neg", (($D268+1) - VLOOKUP($B268,'Results-formatted 060121'!$A:AQ,(AT$3+2),FALSE)), IF($C268 = "pos-neg", (3+VLOOKUP($B268,'Results-formatted 060121'!$A:AQ,(AT$3+2),FALSE)), VLOOKUP($B268,'Results-formatted 060121'!$A:AQ,(AT$3+2),FALSE)))</f>
        <v>5</v>
      </c>
      <c r="AU268" s="95">
        <f>IF($C268 = "neg", (($D268+1) - VLOOKUP($B268,'Results-formatted 060121'!$A:AR,(AU$3+2),FALSE)), IF($C268 = "pos-neg", (3+VLOOKUP($B268,'Results-formatted 060121'!$A:AR,(AU$3+2),FALSE)), VLOOKUP($B268,'Results-formatted 060121'!$A:AR,(AU$3+2),FALSE)))</f>
        <v>5</v>
      </c>
      <c r="AV268" s="95">
        <f>IF($C268 = "neg", (($D268+1) - VLOOKUP($B268,'Results-formatted 060121'!$A:AS,(AV$3+2),FALSE)), IF($C268 = "pos-neg", (3+VLOOKUP($B268,'Results-formatted 060121'!$A:AS,(AV$3+2),FALSE)), VLOOKUP($B268,'Results-formatted 060121'!$A:AS,(AV$3+2),FALSE)))</f>
        <v>4</v>
      </c>
      <c r="AW268" s="95">
        <f>IF($C268 = "neg", (($D268+1) - VLOOKUP($B268,'Results-formatted 060121'!$A:AT,(AW$3+2),FALSE)), IF($C268 = "pos-neg", (3+VLOOKUP($B268,'Results-formatted 060121'!$A:AT,(AW$3+2),FALSE)), VLOOKUP($B268,'Results-formatted 060121'!$A:AT,(AW$3+2),FALSE)))</f>
        <v>4</v>
      </c>
      <c r="AX268" s="95">
        <f>IF($C268 = "neg", (($D268+1) - VLOOKUP($B268,'Results-formatted 060121'!$A:AU,(AX$3+2),FALSE)), IF($C268 = "pos-neg", (3+VLOOKUP($B268,'Results-formatted 060121'!$A:AU,(AX$3+2),FALSE)), VLOOKUP($B268,'Results-formatted 060121'!$A:AU,(AX$3+2),FALSE)))</f>
        <v>3</v>
      </c>
      <c r="AY268" s="95">
        <f>IF($C268 = "neg", (($D268+1) - VLOOKUP($B268,'Results-formatted 060121'!$A:AV,(AY$3+2),FALSE)), IF($C268 = "pos-neg", (3+VLOOKUP($B268,'Results-formatted 060121'!$A:AV,(AY$3+2),FALSE)), VLOOKUP($B268,'Results-formatted 060121'!$A:AV,(AY$3+2),FALSE)))</f>
        <v>4</v>
      </c>
      <c r="AZ268" s="95">
        <f>IF($C268 = "neg", (($D268+1) - VLOOKUP($B268,'Results-formatted 060121'!$A:AW,(AZ$3+2),FALSE)), IF($C268 = "pos-neg", (3+VLOOKUP($B268,'Results-formatted 060121'!$A:AW,(AZ$3+2),FALSE)), VLOOKUP($B268,'Results-formatted 060121'!$A:AW,(AZ$3+2),FALSE)))</f>
        <v>5</v>
      </c>
      <c r="BA268" s="95">
        <f>IF($C268 = "neg", (($D268+1) - VLOOKUP($B268,'Results-formatted 060121'!$A:AX,(BA$3+2),FALSE)), IF($C268 = "pos-neg", (3+VLOOKUP($B268,'Results-formatted 060121'!$A:AX,(BA$3+2),FALSE)), VLOOKUP($B268,'Results-formatted 060121'!$A:AX,(BA$3+2),FALSE)))</f>
        <v>4</v>
      </c>
      <c r="BB268" s="95">
        <f>IF($C268 = "neg", (($D268+1) - VLOOKUP($B268,'Results-formatted 060121'!$A:AY,(BB$3+2),FALSE)), IF($C268 = "pos-neg", (3+VLOOKUP($B268,'Results-formatted 060121'!$A:AY,(BB$3+2),FALSE)), VLOOKUP($B268,'Results-formatted 060121'!$A:AY,(BB$3+2),FALSE)))</f>
        <v>4</v>
      </c>
      <c r="BC268" s="95">
        <f>IF($C268 = "neg", (($D268+1) - VLOOKUP($B268,'Results-formatted 060121'!$A:AZ,(BC$3+2),FALSE)), IF($C268 = "pos-neg", (3+VLOOKUP($B268,'Results-formatted 060121'!$A:AZ,(BC$3+2),FALSE)), VLOOKUP($B268,'Results-formatted 060121'!$A:AZ,(BC$3+2),FALSE)))</f>
        <v>3</v>
      </c>
      <c r="BD268" s="95">
        <f>IF($C268 = "neg", (($D268+1) - VLOOKUP($B268,'Results-formatted 060121'!$A:BA,(BD$3+2),FALSE)), IF($C268 = "pos-neg", (3+VLOOKUP($B268,'Results-formatted 060121'!$A:BA,(BD$3+2),FALSE)), VLOOKUP($B268,'Results-formatted 060121'!$A:BA,(BD$3+2),FALSE)))</f>
        <v>5</v>
      </c>
      <c r="BE268" s="95">
        <f>IF($C268 = "neg", (($D268+1) - VLOOKUP($B268,'Results-formatted 060121'!$A:BB,(BE$3+2),FALSE)), IF($C268 = "pos-neg", (3+VLOOKUP($B268,'Results-formatted 060121'!$A:BB,(BE$3+2),FALSE)), VLOOKUP($B268,'Results-formatted 060121'!$A:BB,(BE$3+2),FALSE)))</f>
        <v>5</v>
      </c>
      <c r="BF268" s="95">
        <f>IF($C268 = "neg", (($D268+1) - VLOOKUP($B268,'Results-formatted 060121'!$A:BC,(BF$3+2),FALSE)), IF($C268 = "pos-neg", (3+VLOOKUP($B268,'Results-formatted 060121'!$A:BC,(BF$3+2),FALSE)), VLOOKUP($B268,'Results-formatted 060121'!$A:BC,(BF$3+2),FALSE)))</f>
        <v>5</v>
      </c>
      <c r="BG268" s="95">
        <f>IF($C268 = "neg", (($D268+1) - VLOOKUP($B268,'Results-formatted 060121'!$A:BD,(BG$3+2),FALSE)), IF($C268 = "pos-neg", (3+VLOOKUP($B268,'Results-formatted 060121'!$A:BD,(BG$3+2),FALSE)), VLOOKUP($B268,'Results-formatted 060121'!$A:BD,(BG$3+2),FALSE)))</f>
        <v>4</v>
      </c>
      <c r="BH268" s="95">
        <f>IF($C268 = "neg", (($D268+1) - VLOOKUP($B268,'Results-formatted 060121'!$A:BE,(BH$3+2),FALSE)), IF($C268 = "pos-neg", (3+VLOOKUP($B268,'Results-formatted 060121'!$A:BE,(BH$3+2),FALSE)), VLOOKUP($B268,'Results-formatted 060121'!$A:BE,(BH$3+2),FALSE)))</f>
        <v>3</v>
      </c>
      <c r="BI268" s="95">
        <f>IF($C268 = "neg", (($D268+1) - VLOOKUP($B268,'Results-formatted 060121'!$A:BF,(BI$3+2),FALSE)), IF($C268 = "pos-neg", (3+VLOOKUP($B268,'Results-formatted 060121'!$A:BF,(BI$3+2),FALSE)), VLOOKUP($B268,'Results-formatted 060121'!$A:BF,(BI$3+2),FALSE)))</f>
        <v>4</v>
      </c>
      <c r="BJ268" s="95">
        <f>IF($C268 = "neg", (($D268+1) - VLOOKUP($B268,'Results-formatted 060121'!$A:BG,(BJ$3+2),FALSE)), IF($C268 = "pos-neg", (3+VLOOKUP($B268,'Results-formatted 060121'!$A:BG,(BJ$3+2),FALSE)), VLOOKUP($B268,'Results-formatted 060121'!$A:BG,(BJ$3+2),FALSE)))</f>
        <v>2</v>
      </c>
      <c r="BK268" s="95">
        <f>IF($C268 = "neg", (($D268+1) - VLOOKUP($B268,'Results-formatted 060121'!$A:BH,(BK$3+2),FALSE)), IF($C268 = "pos-neg", (3+VLOOKUP($B268,'Results-formatted 060121'!$A:BH,(BK$3+2),FALSE)), VLOOKUP($B268,'Results-formatted 060121'!$A:BH,(BK$3+2),FALSE)))</f>
        <v>4</v>
      </c>
      <c r="BL268" s="95">
        <f>IF($C268 = "neg", (($D268+1) - VLOOKUP($B268,'Results-formatted 060121'!$A:BI,(BL$3+2),FALSE)), IF($C268 = "pos-neg", (3+VLOOKUP($B268,'Results-formatted 060121'!$A:BI,(BL$3+2),FALSE)), VLOOKUP($B268,'Results-formatted 060121'!$A:BI,(BL$3+2),FALSE)))</f>
        <v>5</v>
      </c>
      <c r="BM268" s="95">
        <f>IF($C268 = "neg", (($D268+1) - VLOOKUP($B268,'Results-formatted 060121'!$A:BJ,(BM$3+2),FALSE)), IF($C268 = "pos-neg", (3+VLOOKUP($B268,'Results-formatted 060121'!$A:BJ,(BM$3+2),FALSE)), VLOOKUP($B268,'Results-formatted 060121'!$A:BJ,(BM$3+2),FALSE)))</f>
        <v>4</v>
      </c>
      <c r="BN268" s="95"/>
      <c r="BO268" s="95"/>
      <c r="BP268" s="95"/>
      <c r="BQ268" s="95"/>
      <c r="BR268" s="95"/>
      <c r="BS268" s="95"/>
      <c r="BT268" s="95"/>
      <c r="BU268" s="95"/>
      <c r="BV268" s="95"/>
      <c r="BW268" s="95"/>
      <c r="BX268" s="95"/>
      <c r="BY268" s="95"/>
      <c r="BZ268" s="95"/>
      <c r="CA268" s="95"/>
      <c r="CB268" s="95"/>
      <c r="CC268" s="95"/>
      <c r="CD268" s="99"/>
      <c r="CE268" s="25">
        <f t="shared" si="441"/>
        <v>4.2666666666666666</v>
      </c>
      <c r="CF268" s="25">
        <f t="shared" si="532"/>
        <v>0.75614245511634826</v>
      </c>
    </row>
    <row r="269" spans="2:84" ht="42" x14ac:dyDescent="0.15">
      <c r="B269" s="84" t="s">
        <v>567</v>
      </c>
      <c r="C269" s="86" t="s">
        <v>225</v>
      </c>
      <c r="D269" s="2">
        <v>5</v>
      </c>
      <c r="E269" s="15" t="s">
        <v>240</v>
      </c>
      <c r="F269" s="95">
        <f>IF($C269 = "neg", (($D269+1) - VLOOKUP($B269,'Results-formatted 060121'!$A:$AJ,(F$3+2),FALSE)), IF($C269 = "pos-neg", (3+VLOOKUP($B269,'Results-formatted 060121'!$A:$AJ,(F$3+2),FALSE)), VLOOKUP($B269,'Results-formatted 060121'!$A:$AJ,(F$3+2),FALSE)))</f>
        <v>3</v>
      </c>
      <c r="G269" s="95">
        <f>IF($C269 = "neg", (($D269+1) - VLOOKUP($B269,'Results-formatted 060121'!$A:$AJ,(G$3+2),FALSE)), IF($C269 = "pos-neg", (3+VLOOKUP($B269,'Results-formatted 060121'!$A:$AJ,(G$3+2),FALSE)), VLOOKUP($B269,'Results-formatted 060121'!$A:$AJ,(G$3+2),FALSE)))</f>
        <v>1</v>
      </c>
      <c r="H269" s="95">
        <f>IF($C269 = "neg", (($D269+1) - VLOOKUP($B269,'Results-formatted 060121'!$A:$AJ,(H$3+2),FALSE)), IF($C269 = "pos-neg", (3+VLOOKUP($B269,'Results-formatted 060121'!$A:$AJ,(H$3+2),FALSE)), VLOOKUP($B269,'Results-formatted 060121'!$A:$AJ,(H$3+2),FALSE)))</f>
        <v>3</v>
      </c>
      <c r="I269" s="95">
        <f>IF($C269 = "neg", (($D269+1) - VLOOKUP($B269,'Results-formatted 060121'!$A:$AJ,(I$3+2),FALSE)), IF($C269 = "pos-neg", (3+VLOOKUP($B269,'Results-formatted 060121'!$A:$AJ,(I$3+2),FALSE)), VLOOKUP($B269,'Results-formatted 060121'!$A:$AJ,(I$3+2),FALSE)))</f>
        <v>4</v>
      </c>
      <c r="J269" s="95">
        <f>IF($C269 = "neg", (($D269+1) - VLOOKUP($B269,'Results-formatted 060121'!$A:$AJ,(J$3+2),FALSE)), IF($C269 = "pos-neg", (3+VLOOKUP($B269,'Results-formatted 060121'!$A:$AJ,(J$3+2),FALSE)), VLOOKUP($B269,'Results-formatted 060121'!$A:$AJ,(J$3+2),FALSE)))</f>
        <v>3</v>
      </c>
      <c r="K269" s="95">
        <f>IF($C269 = "neg", (($D269+1) - VLOOKUP($B269,'Results-formatted 060121'!$A:$AJ,(K$3+2),FALSE)), IF($C269 = "pos-neg", (3+VLOOKUP($B269,'Results-formatted 060121'!$A:$AJ,(K$3+2),FALSE)), VLOOKUP($B269,'Results-formatted 060121'!$A:$AJ,(K$3+2),FALSE)))</f>
        <v>5</v>
      </c>
      <c r="L269" s="95">
        <f>IF($C269 = "neg", (($D269+1) - VLOOKUP($B269,'Results-formatted 060121'!$A:$AJ,(L$3+2),FALSE)), IF($C269 = "pos-neg", (3+VLOOKUP($B269,'Results-formatted 060121'!$A:$AJ,(L$3+2),FALSE)), VLOOKUP($B269,'Results-formatted 060121'!$A:$AJ,(L$3+2),FALSE)))</f>
        <v>3</v>
      </c>
      <c r="M269" s="95">
        <f>IF($C269 = "neg", (($D269+1) - VLOOKUP($B269,'Results-formatted 060121'!$A:$AJ,(M$3+2),FALSE)), IF($C269 = "pos-neg", (3+VLOOKUP($B269,'Results-formatted 060121'!$A:$AJ,(M$3+2),FALSE)), VLOOKUP($B269,'Results-formatted 060121'!$A:$AJ,(M$3+2),FALSE)))</f>
        <v>4</v>
      </c>
      <c r="N269" s="95">
        <f>IF($C269 = "neg", (($D269+1) - VLOOKUP($B269,'Results-formatted 060121'!$A:$AJ,(N$3+2),FALSE)), IF($C269 = "pos-neg", (3+VLOOKUP($B269,'Results-formatted 060121'!$A:$AJ,(N$3+2),FALSE)), VLOOKUP($B269,'Results-formatted 060121'!$A:$AJ,(N$3+2),FALSE)))</f>
        <v>2</v>
      </c>
      <c r="O269" s="95">
        <f>IF($C269 = "neg", (($D269+1) - VLOOKUP($B269,'Results-formatted 060121'!$A:$AJ,(O$3+2),FALSE)), IF($C269 = "pos-neg", (3+VLOOKUP($B269,'Results-formatted 060121'!$A:$AJ,(O$3+2),FALSE)), VLOOKUP($B269,'Results-formatted 060121'!$A:$AJ,(O$3+2),FALSE)))</f>
        <v>3</v>
      </c>
      <c r="P269" s="95">
        <f>IF($C269 = "neg", (($D269+1) - VLOOKUP($B269,'Results-formatted 060121'!$A:$AJ,(P$3+2),FALSE)), IF($C269 = "pos-neg", (3+VLOOKUP($B269,'Results-formatted 060121'!$A:$AJ,(P$3+2),FALSE)), VLOOKUP($B269,'Results-formatted 060121'!$A:$AJ,(P$3+2),FALSE)))</f>
        <v>2</v>
      </c>
      <c r="Q269" s="95">
        <f>IF($C269 = "neg", (($D269+1) - VLOOKUP($B269,'Results-formatted 060121'!$A:$AJ,(Q$3+2),FALSE)), IF($C269 = "pos-neg", (3+VLOOKUP($B269,'Results-formatted 060121'!$A:$AJ,(Q$3+2),FALSE)), VLOOKUP($B269,'Results-formatted 060121'!$A:$AJ,(Q$3+2),FALSE)))</f>
        <v>4</v>
      </c>
      <c r="R269" s="95">
        <f>IF($C269 = "neg", (($D269+1) - VLOOKUP($B269,'Results-formatted 060121'!$A:$AJ,(R$3+2),FALSE)), IF($C269 = "pos-neg", (3+VLOOKUP($B269,'Results-formatted 060121'!$A:$AJ,(R$3+2),FALSE)), VLOOKUP($B269,'Results-formatted 060121'!$A:$AJ,(R$3+2),FALSE)))</f>
        <v>4</v>
      </c>
      <c r="S269" s="95">
        <f>IF($C269 = "neg", (($D269+1) - VLOOKUP($B269,'Results-formatted 060121'!$A:$AJ,(S$3+2),FALSE)), IF($C269 = "pos-neg", (3+VLOOKUP($B269,'Results-formatted 060121'!$A:$AJ,(S$3+2),FALSE)), VLOOKUP($B269,'Results-formatted 060121'!$A:$AJ,(S$3+2),FALSE)))</f>
        <v>2</v>
      </c>
      <c r="T269" s="95">
        <f>IF($C269 = "neg", (($D269+1) - VLOOKUP($B269,'Results-formatted 060121'!$A:$AJ,(T$3+2),FALSE)), IF($C269 = "pos-neg", (3+VLOOKUP($B269,'Results-formatted 060121'!$A:$AJ,(T$3+2),FALSE)), VLOOKUP($B269,'Results-formatted 060121'!$A:$AJ,(T$3+2),FALSE)))</f>
        <v>5</v>
      </c>
      <c r="U269" s="95">
        <f>IF($C269 = "neg", (($D269+1) - VLOOKUP($B269,'Results-formatted 060121'!$A:$AJ,(U$3+2),FALSE)), IF($C269 = "pos-neg", (3+VLOOKUP($B269,'Results-formatted 060121'!$A:$AJ,(U$3+2),FALSE)), VLOOKUP($B269,'Results-formatted 060121'!$A:$AJ,(U$3+2),FALSE)))</f>
        <v>5</v>
      </c>
      <c r="V269" s="95">
        <f>IF($C269 = "neg", (($D269+1) - VLOOKUP($B269,'Results-formatted 060121'!$A:$AJ,(V$3+2),FALSE)), IF($C269 = "pos-neg", (3+VLOOKUP($B269,'Results-formatted 060121'!$A:$AJ,(V$3+2),FALSE)), VLOOKUP($B269,'Results-formatted 060121'!$A:$AJ,(V$3+2),FALSE)))</f>
        <v>2</v>
      </c>
      <c r="W269" s="95">
        <f>IF($C269 = "neg", (($D269+1) - VLOOKUP($B269,'Results-formatted 060121'!$A:$AJ,(W$3+2),FALSE)), IF($C269 = "pos-neg", (3+VLOOKUP($B269,'Results-formatted 060121'!$A:$AJ,(W$3+2),FALSE)), VLOOKUP($B269,'Results-formatted 060121'!$A:$AJ,(W$3+2),FALSE)))</f>
        <v>4</v>
      </c>
      <c r="X269" s="95">
        <f>IF($C269 = "neg", (($D269+1) - VLOOKUP($B269,'Results-formatted 060121'!$A:$AJ,(X$3+2),FALSE)), IF($C269 = "pos-neg", (3+VLOOKUP($B269,'Results-formatted 060121'!$A:$AJ,(X$3+2),FALSE)), VLOOKUP($B269,'Results-formatted 060121'!$A:$AJ,(X$3+2),FALSE)))</f>
        <v>3</v>
      </c>
      <c r="Y269" s="95">
        <f>IF($C269 = "neg", (($D269+1) - VLOOKUP($B269,'Results-formatted 060121'!$A:$AJ,(Y$3+2),FALSE)), IF($C269 = "pos-neg", (3+VLOOKUP($B269,'Results-formatted 060121'!$A:$AJ,(Y$3+2),FALSE)), VLOOKUP($B269,'Results-formatted 060121'!$A:$AJ,(Y$3+2),FALSE)))</f>
        <v>5</v>
      </c>
      <c r="Z269" s="95">
        <f>IF($C269 = "neg", (($D269+1) - VLOOKUP($B269,'Results-formatted 060121'!$A:$AJ,(Z$3+2),FALSE)), IF($C269 = "pos-neg", (3+VLOOKUP($B269,'Results-formatted 060121'!$A:$AJ,(Z$3+2),FALSE)), VLOOKUP($B269,'Results-formatted 060121'!$A:$AJ,(Z$3+2),FALSE)))</f>
        <v>3</v>
      </c>
      <c r="AA269" s="95">
        <f>IF($C269 = "neg", (($D269+1) - VLOOKUP($B269,'Results-formatted 060121'!$A:$AJ,(AA$3+2),FALSE)), IF($C269 = "pos-neg", (3+VLOOKUP($B269,'Results-formatted 060121'!$A:$AJ,(AA$3+2),FALSE)), VLOOKUP($B269,'Results-formatted 060121'!$A:$AJ,(AA$3+2),FALSE)))</f>
        <v>5</v>
      </c>
      <c r="AB269" s="95">
        <f>IF($C269 = "neg", (($D269+1) - VLOOKUP($B269,'Results-formatted 060121'!$A:$AJ,(AB$3+2),FALSE)), IF($C269 = "pos-neg", (3+VLOOKUP($B269,'Results-formatted 060121'!$A:$AJ,(AB$3+2),FALSE)), VLOOKUP($B269,'Results-formatted 060121'!$A:$AJ,(AB$3+2),FALSE)))</f>
        <v>2</v>
      </c>
      <c r="AC269" s="95">
        <f>IF($C269 = "neg", (($D269+1) - VLOOKUP($B269,'Results-formatted 060121'!$A:$AJ,(AC$3+2),FALSE)), IF($C269 = "pos-neg", (3+VLOOKUP($B269,'Results-formatted 060121'!$A:$AJ,(AC$3+2),FALSE)), VLOOKUP($B269,'Results-formatted 060121'!$A:$AJ,(AC$3+2),FALSE)))</f>
        <v>3</v>
      </c>
      <c r="AD269" s="95">
        <f>IF($C269 = "neg", (($D269+1) - VLOOKUP($B269,'Results-formatted 060121'!$A:$AJ,(AD$3+2),FALSE)), IF($C269 = "pos-neg", (3+VLOOKUP($B269,'Results-formatted 060121'!$A:$AJ,(AD$3+2),FALSE)), VLOOKUP($B269,'Results-formatted 060121'!$A:$AJ,(AD$3+2),FALSE)))</f>
        <v>4</v>
      </c>
      <c r="AE269" s="95">
        <f>IF($C269 = "neg", (($D269+1) - VLOOKUP($B269,'Results-formatted 060121'!$A:$AJ,(AE$3+2),FALSE)), IF($C269 = "pos-neg", (3+VLOOKUP($B269,'Results-formatted 060121'!$A:$AJ,(AE$3+2),FALSE)), VLOOKUP($B269,'Results-formatted 060121'!$A:$AJ,(AE$3+2),FALSE)))</f>
        <v>4</v>
      </c>
      <c r="AF269" s="95">
        <f>IF($C269 = "neg", (($D269+1) - VLOOKUP($B269,'Results-formatted 060121'!$A:$AJ,(AF$3+2),FALSE)), IF($C269 = "pos-neg", (3+VLOOKUP($B269,'Results-formatted 060121'!$A:$AJ,(AF$3+2),FALSE)), VLOOKUP($B269,'Results-formatted 060121'!$A:$AJ,(AF$3+2),FALSE)))</f>
        <v>4</v>
      </c>
      <c r="AG269" s="95">
        <f>IF($C269 = "neg", (($D269+1) - VLOOKUP($B269,'Results-formatted 060121'!$A:$AJ,(AG$3+2),FALSE)), IF($C269 = "pos-neg", (3+VLOOKUP($B269,'Results-formatted 060121'!$A:$AJ,(AG$3+2),FALSE)), VLOOKUP($B269,'Results-formatted 060121'!$A:$AJ,(AG$3+2),FALSE)))</f>
        <v>4</v>
      </c>
      <c r="AH269" s="95">
        <f>IF($C269 = "neg", (($D269+1) - VLOOKUP($B269,'Results-formatted 060121'!$A:$AJ,(AH$3+2),FALSE)), IF($C269 = "pos-neg", (3+VLOOKUP($B269,'Results-formatted 060121'!$A:$AJ,(AH$3+2),FALSE)), VLOOKUP($B269,'Results-formatted 060121'!$A:$AJ,(AH$3+2),FALSE)))</f>
        <v>4</v>
      </c>
      <c r="AI269" s="95">
        <f>IF($C269 = "neg", (($D269+1) - VLOOKUP($B269,'Results-formatted 060121'!$A:$AJ,(AI$3+2),FALSE)), IF($C269 = "pos-neg", (3+VLOOKUP($B269,'Results-formatted 060121'!$A:$AJ,(AI$3+2),FALSE)), VLOOKUP($B269,'Results-formatted 060121'!$A:$AJ,(AI$3+2),FALSE)))</f>
        <v>4</v>
      </c>
      <c r="AJ269" s="95">
        <f>IF($C269 = "neg", (($D269+1) - VLOOKUP($B269,'Results-formatted 060121'!$A:$AJ,(AJ$3+2),FALSE)), IF($C269 = "pos-neg", (3+VLOOKUP($B269,'Results-formatted 060121'!$A:$AJ,(AJ$3+2),FALSE)), VLOOKUP($B269,'Results-formatted 060121'!$A:$AJ,(AJ$3+2),FALSE)))</f>
        <v>1</v>
      </c>
      <c r="AK269" s="95">
        <f>IF($C269 = "neg", (($D269+1) - VLOOKUP($B269,'Results-formatted 060121'!$A:$AJ,(AK$3+2),FALSE)), IF($C269 = "pos-neg", (3+VLOOKUP($B269,'Results-formatted 060121'!$A:$AJ,(AK$3+2),FALSE)), VLOOKUP($B269,'Results-formatted 060121'!$A:$AJ,(AK$3+2),FALSE)))</f>
        <v>3</v>
      </c>
      <c r="AL269" s="95">
        <f>IF($C269 = "neg", (($D269+1) - VLOOKUP($B269,'Results-formatted 060121'!$A:$AJ,(AL$3+2),FALSE)), IF($C269 = "pos-neg", (3+VLOOKUP($B269,'Results-formatted 060121'!$A:$AJ,(AL$3+2),FALSE)), VLOOKUP($B269,'Results-formatted 060121'!$A:$AJ,(AL$3+2),FALSE)))</f>
        <v>5</v>
      </c>
      <c r="AM269" s="95">
        <f>IF($C269 = "neg", (($D269+1) - VLOOKUP($B269,'Results-formatted 060121'!$A:AJ,(AM$3+2),FALSE)), IF($C269 = "pos-neg", (3+VLOOKUP($B269,'Results-formatted 060121'!$A:AJ,(AM$3+2),FALSE)), VLOOKUP($B269,'Results-formatted 060121'!$A:AJ,(AM$3+2),FALSE)))</f>
        <v>5</v>
      </c>
      <c r="AN269" s="95">
        <f>IF($C269 = "neg", (($D269+1) - VLOOKUP($B269,'Results-formatted 060121'!$A:AK,(AN$3+2),FALSE)), IF($C269 = "pos-neg", (3+VLOOKUP($B269,'Results-formatted 060121'!$A:AK,(AN$3+2),FALSE)), VLOOKUP($B269,'Results-formatted 060121'!$A:AK,(AN$3+2),FALSE)))</f>
        <v>4</v>
      </c>
      <c r="AO269" s="95">
        <f>IF($C269 = "neg", (($D269+1) - VLOOKUP($B269,'Results-formatted 060121'!$A:AL,(AO$3+2),FALSE)), IF($C269 = "pos-neg", (3+VLOOKUP($B269,'Results-formatted 060121'!$A:AL,(AO$3+2),FALSE)), VLOOKUP($B269,'Results-formatted 060121'!$A:AL,(AO$3+2),FALSE)))</f>
        <v>5</v>
      </c>
      <c r="AP269" s="95">
        <f>IF($C269 = "neg", (($D269+1) - VLOOKUP($B269,'Results-formatted 060121'!$A:AM,(AP$3+2),FALSE)), IF($C269 = "pos-neg", (3+VLOOKUP($B269,'Results-formatted 060121'!$A:AM,(AP$3+2),FALSE)), VLOOKUP($B269,'Results-formatted 060121'!$A:AM,(AP$3+2),FALSE)))</f>
        <v>4</v>
      </c>
      <c r="AQ269" s="95">
        <f>IF($C269 = "neg", (($D269+1) - VLOOKUP($B269,'Results-formatted 060121'!$A:AN,(AQ$3+2),FALSE)), IF($C269 = "pos-neg", (3+VLOOKUP($B269,'Results-formatted 060121'!$A:AN,(AQ$3+2),FALSE)), VLOOKUP($B269,'Results-formatted 060121'!$A:AN,(AQ$3+2),FALSE)))</f>
        <v>4</v>
      </c>
      <c r="AR269" s="95">
        <f>IF($C269 = "neg", (($D269+1) - VLOOKUP($B269,'Results-formatted 060121'!$A:AO,(AR$3+2),FALSE)), IF($C269 = "pos-neg", (3+VLOOKUP($B269,'Results-formatted 060121'!$A:AO,(AR$3+2),FALSE)), VLOOKUP($B269,'Results-formatted 060121'!$A:AO,(AR$3+2),FALSE)))</f>
        <v>3</v>
      </c>
      <c r="AS269" s="95">
        <f>IF($C269 = "neg", (($D269+1) - VLOOKUP($B269,'Results-formatted 060121'!$A:AP,(AS$3+2),FALSE)), IF($C269 = "pos-neg", (3+VLOOKUP($B269,'Results-formatted 060121'!$A:AP,(AS$3+2),FALSE)), VLOOKUP($B269,'Results-formatted 060121'!$A:AP,(AS$3+2),FALSE)))</f>
        <v>4</v>
      </c>
      <c r="AT269" s="95">
        <f>IF($C269 = "neg", (($D269+1) - VLOOKUP($B269,'Results-formatted 060121'!$A:AQ,(AT$3+2),FALSE)), IF($C269 = "pos-neg", (3+VLOOKUP($B269,'Results-formatted 060121'!$A:AQ,(AT$3+2),FALSE)), VLOOKUP($B269,'Results-formatted 060121'!$A:AQ,(AT$3+2),FALSE)))</f>
        <v>5</v>
      </c>
      <c r="AU269" s="95">
        <f>IF($C269 = "neg", (($D269+1) - VLOOKUP($B269,'Results-formatted 060121'!$A:AR,(AU$3+2),FALSE)), IF($C269 = "pos-neg", (3+VLOOKUP($B269,'Results-formatted 060121'!$A:AR,(AU$3+2),FALSE)), VLOOKUP($B269,'Results-formatted 060121'!$A:AR,(AU$3+2),FALSE)))</f>
        <v>1</v>
      </c>
      <c r="AV269" s="95">
        <f>IF($C269 = "neg", (($D269+1) - VLOOKUP($B269,'Results-formatted 060121'!$A:AS,(AV$3+2),FALSE)), IF($C269 = "pos-neg", (3+VLOOKUP($B269,'Results-formatted 060121'!$A:AS,(AV$3+2),FALSE)), VLOOKUP($B269,'Results-formatted 060121'!$A:AS,(AV$3+2),FALSE)))</f>
        <v>4</v>
      </c>
      <c r="AW269" s="95">
        <f>IF($C269 = "neg", (($D269+1) - VLOOKUP($B269,'Results-formatted 060121'!$A:AT,(AW$3+2),FALSE)), IF($C269 = "pos-neg", (3+VLOOKUP($B269,'Results-formatted 060121'!$A:AT,(AW$3+2),FALSE)), VLOOKUP($B269,'Results-formatted 060121'!$A:AT,(AW$3+2),FALSE)))</f>
        <v>5</v>
      </c>
      <c r="AX269" s="95">
        <f>IF($C269 = "neg", (($D269+1) - VLOOKUP($B269,'Results-formatted 060121'!$A:AU,(AX$3+2),FALSE)), IF($C269 = "pos-neg", (3+VLOOKUP($B269,'Results-formatted 060121'!$A:AU,(AX$3+2),FALSE)), VLOOKUP($B269,'Results-formatted 060121'!$A:AU,(AX$3+2),FALSE)))</f>
        <v>1</v>
      </c>
      <c r="AY269" s="95">
        <f>IF($C269 = "neg", (($D269+1) - VLOOKUP($B269,'Results-formatted 060121'!$A:AV,(AY$3+2),FALSE)), IF($C269 = "pos-neg", (3+VLOOKUP($B269,'Results-formatted 060121'!$A:AV,(AY$3+2),FALSE)), VLOOKUP($B269,'Results-formatted 060121'!$A:AV,(AY$3+2),FALSE)))</f>
        <v>3</v>
      </c>
      <c r="AZ269" s="95">
        <f>IF($C269 = "neg", (($D269+1) - VLOOKUP($B269,'Results-formatted 060121'!$A:AW,(AZ$3+2),FALSE)), IF($C269 = "pos-neg", (3+VLOOKUP($B269,'Results-formatted 060121'!$A:AW,(AZ$3+2),FALSE)), VLOOKUP($B269,'Results-formatted 060121'!$A:AW,(AZ$3+2),FALSE)))</f>
        <v>3</v>
      </c>
      <c r="BA269" s="95">
        <f>IF($C269 = "neg", (($D269+1) - VLOOKUP($B269,'Results-formatted 060121'!$A:AX,(BA$3+2),FALSE)), IF($C269 = "pos-neg", (3+VLOOKUP($B269,'Results-formatted 060121'!$A:AX,(BA$3+2),FALSE)), VLOOKUP($B269,'Results-formatted 060121'!$A:AX,(BA$3+2),FALSE)))</f>
        <v>4</v>
      </c>
      <c r="BB269" s="95">
        <f>IF($C269 = "neg", (($D269+1) - VLOOKUP($B269,'Results-formatted 060121'!$A:AY,(BB$3+2),FALSE)), IF($C269 = "pos-neg", (3+VLOOKUP($B269,'Results-formatted 060121'!$A:AY,(BB$3+2),FALSE)), VLOOKUP($B269,'Results-formatted 060121'!$A:AY,(BB$3+2),FALSE)))</f>
        <v>2</v>
      </c>
      <c r="BC269" s="95">
        <f>IF($C269 = "neg", (($D269+1) - VLOOKUP($B269,'Results-formatted 060121'!$A:AZ,(BC$3+2),FALSE)), IF($C269 = "pos-neg", (3+VLOOKUP($B269,'Results-formatted 060121'!$A:AZ,(BC$3+2),FALSE)), VLOOKUP($B269,'Results-formatted 060121'!$A:AZ,(BC$3+2),FALSE)))</f>
        <v>3</v>
      </c>
      <c r="BD269" s="95">
        <f>IF($C269 = "neg", (($D269+1) - VLOOKUP($B269,'Results-formatted 060121'!$A:BA,(BD$3+2),FALSE)), IF($C269 = "pos-neg", (3+VLOOKUP($B269,'Results-formatted 060121'!$A:BA,(BD$3+2),FALSE)), VLOOKUP($B269,'Results-formatted 060121'!$A:BA,(BD$3+2),FALSE)))</f>
        <v>3</v>
      </c>
      <c r="BE269" s="95">
        <f>IF($C269 = "neg", (($D269+1) - VLOOKUP($B269,'Results-formatted 060121'!$A:BB,(BE$3+2),FALSE)), IF($C269 = "pos-neg", (3+VLOOKUP($B269,'Results-formatted 060121'!$A:BB,(BE$3+2),FALSE)), VLOOKUP($B269,'Results-formatted 060121'!$A:BB,(BE$3+2),FALSE)))</f>
        <v>5</v>
      </c>
      <c r="BF269" s="95">
        <f>IF($C269 = "neg", (($D269+1) - VLOOKUP($B269,'Results-formatted 060121'!$A:BC,(BF$3+2),FALSE)), IF($C269 = "pos-neg", (3+VLOOKUP($B269,'Results-formatted 060121'!$A:BC,(BF$3+2),FALSE)), VLOOKUP($B269,'Results-formatted 060121'!$A:BC,(BF$3+2),FALSE)))</f>
        <v>2</v>
      </c>
      <c r="BG269" s="95">
        <f>IF($C269 = "neg", (($D269+1) - VLOOKUP($B269,'Results-formatted 060121'!$A:BD,(BG$3+2),FALSE)), IF($C269 = "pos-neg", (3+VLOOKUP($B269,'Results-formatted 060121'!$A:BD,(BG$3+2),FALSE)), VLOOKUP($B269,'Results-formatted 060121'!$A:BD,(BG$3+2),FALSE)))</f>
        <v>3</v>
      </c>
      <c r="BH269" s="95">
        <f>IF($C269 = "neg", (($D269+1) - VLOOKUP($B269,'Results-formatted 060121'!$A:BE,(BH$3+2),FALSE)), IF($C269 = "pos-neg", (3+VLOOKUP($B269,'Results-formatted 060121'!$A:BE,(BH$3+2),FALSE)), VLOOKUP($B269,'Results-formatted 060121'!$A:BE,(BH$3+2),FALSE)))</f>
        <v>2</v>
      </c>
      <c r="BI269" s="95">
        <f>IF($C269 = "neg", (($D269+1) - VLOOKUP($B269,'Results-formatted 060121'!$A:BF,(BI$3+2),FALSE)), IF($C269 = "pos-neg", (3+VLOOKUP($B269,'Results-formatted 060121'!$A:BF,(BI$3+2),FALSE)), VLOOKUP($B269,'Results-formatted 060121'!$A:BF,(BI$3+2),FALSE)))</f>
        <v>4</v>
      </c>
      <c r="BJ269" s="95">
        <f>IF($C269 = "neg", (($D269+1) - VLOOKUP($B269,'Results-formatted 060121'!$A:BG,(BJ$3+2),FALSE)), IF($C269 = "pos-neg", (3+VLOOKUP($B269,'Results-formatted 060121'!$A:BG,(BJ$3+2),FALSE)), VLOOKUP($B269,'Results-formatted 060121'!$A:BG,(BJ$3+2),FALSE)))</f>
        <v>4</v>
      </c>
      <c r="BK269" s="95">
        <f>IF($C269 = "neg", (($D269+1) - VLOOKUP($B269,'Results-formatted 060121'!$A:BH,(BK$3+2),FALSE)), IF($C269 = "pos-neg", (3+VLOOKUP($B269,'Results-formatted 060121'!$A:BH,(BK$3+2),FALSE)), VLOOKUP($B269,'Results-formatted 060121'!$A:BH,(BK$3+2),FALSE)))</f>
        <v>3</v>
      </c>
      <c r="BL269" s="95">
        <f>IF($C269 = "neg", (($D269+1) - VLOOKUP($B269,'Results-formatted 060121'!$A:BI,(BL$3+2),FALSE)), IF($C269 = "pos-neg", (3+VLOOKUP($B269,'Results-formatted 060121'!$A:BI,(BL$3+2),FALSE)), VLOOKUP($B269,'Results-formatted 060121'!$A:BI,(BL$3+2),FALSE)))</f>
        <v>4</v>
      </c>
      <c r="BM269" s="95">
        <f>IF($C269 = "neg", (($D269+1) - VLOOKUP($B269,'Results-formatted 060121'!$A:BJ,(BM$3+2),FALSE)), IF($C269 = "pos-neg", (3+VLOOKUP($B269,'Results-formatted 060121'!$A:BJ,(BM$3+2),FALSE)), VLOOKUP($B269,'Results-formatted 060121'!$A:BJ,(BM$3+2),FALSE)))</f>
        <v>2</v>
      </c>
      <c r="BN269" s="95"/>
      <c r="BO269" s="95"/>
      <c r="BP269" s="95"/>
      <c r="BQ269" s="95"/>
      <c r="BR269" s="95"/>
      <c r="BS269" s="95"/>
      <c r="BT269" s="95"/>
      <c r="BU269" s="95"/>
      <c r="BV269" s="95"/>
      <c r="BW269" s="95"/>
      <c r="BX269" s="95"/>
      <c r="BY269" s="95"/>
      <c r="BZ269" s="95"/>
      <c r="CA269" s="95"/>
      <c r="CB269" s="95"/>
      <c r="CC269" s="95"/>
      <c r="CD269" s="99"/>
      <c r="CE269" s="25">
        <f t="shared" si="441"/>
        <v>3.4166666666666665</v>
      </c>
      <c r="CF269" s="25">
        <f t="shared" si="532"/>
        <v>1.1540887764616736</v>
      </c>
    </row>
    <row r="270" spans="2:84" ht="42" x14ac:dyDescent="0.15">
      <c r="B270" s="84" t="s">
        <v>568</v>
      </c>
      <c r="C270" s="86" t="s">
        <v>225</v>
      </c>
      <c r="D270" s="2">
        <v>5</v>
      </c>
      <c r="E270" s="15" t="s">
        <v>241</v>
      </c>
      <c r="F270" s="95">
        <f>IF($C270 = "neg", (($D270+1) - VLOOKUP($B270,'Results-formatted 060121'!$A:$AJ,(F$3+2),FALSE)), IF($C270 = "pos-neg", (3+VLOOKUP($B270,'Results-formatted 060121'!$A:$AJ,(F$3+2),FALSE)), VLOOKUP($B270,'Results-formatted 060121'!$A:$AJ,(F$3+2),FALSE)))</f>
        <v>3</v>
      </c>
      <c r="G270" s="95">
        <f>IF($C270 = "neg", (($D270+1) - VLOOKUP($B270,'Results-formatted 060121'!$A:$AJ,(G$3+2),FALSE)), IF($C270 = "pos-neg", (3+VLOOKUP($B270,'Results-formatted 060121'!$A:$AJ,(G$3+2),FALSE)), VLOOKUP($B270,'Results-formatted 060121'!$A:$AJ,(G$3+2),FALSE)))</f>
        <v>1</v>
      </c>
      <c r="H270" s="95">
        <f>IF($C270 = "neg", (($D270+1) - VLOOKUP($B270,'Results-formatted 060121'!$A:$AJ,(H$3+2),FALSE)), IF($C270 = "pos-neg", (3+VLOOKUP($B270,'Results-formatted 060121'!$A:$AJ,(H$3+2),FALSE)), VLOOKUP($B270,'Results-formatted 060121'!$A:$AJ,(H$3+2),FALSE)))</f>
        <v>4</v>
      </c>
      <c r="I270" s="95">
        <f>IF($C270 = "neg", (($D270+1) - VLOOKUP($B270,'Results-formatted 060121'!$A:$AJ,(I$3+2),FALSE)), IF($C270 = "pos-neg", (3+VLOOKUP($B270,'Results-formatted 060121'!$A:$AJ,(I$3+2),FALSE)), VLOOKUP($B270,'Results-formatted 060121'!$A:$AJ,(I$3+2),FALSE)))</f>
        <v>4</v>
      </c>
      <c r="J270" s="95">
        <f>IF($C270 = "neg", (($D270+1) - VLOOKUP($B270,'Results-formatted 060121'!$A:$AJ,(J$3+2),FALSE)), IF($C270 = "pos-neg", (3+VLOOKUP($B270,'Results-formatted 060121'!$A:$AJ,(J$3+2),FALSE)), VLOOKUP($B270,'Results-formatted 060121'!$A:$AJ,(J$3+2),FALSE)))</f>
        <v>3</v>
      </c>
      <c r="K270" s="95">
        <f>IF($C270 = "neg", (($D270+1) - VLOOKUP($B270,'Results-formatted 060121'!$A:$AJ,(K$3+2),FALSE)), IF($C270 = "pos-neg", (3+VLOOKUP($B270,'Results-formatted 060121'!$A:$AJ,(K$3+2),FALSE)), VLOOKUP($B270,'Results-formatted 060121'!$A:$AJ,(K$3+2),FALSE)))</f>
        <v>4</v>
      </c>
      <c r="L270" s="95">
        <f>IF($C270 = "neg", (($D270+1) - VLOOKUP($B270,'Results-formatted 060121'!$A:$AJ,(L$3+2),FALSE)), IF($C270 = "pos-neg", (3+VLOOKUP($B270,'Results-formatted 060121'!$A:$AJ,(L$3+2),FALSE)), VLOOKUP($B270,'Results-formatted 060121'!$A:$AJ,(L$3+2),FALSE)))</f>
        <v>3</v>
      </c>
      <c r="M270" s="95">
        <f>IF($C270 = "neg", (($D270+1) - VLOOKUP($B270,'Results-formatted 060121'!$A:$AJ,(M$3+2),FALSE)), IF($C270 = "pos-neg", (3+VLOOKUP($B270,'Results-formatted 060121'!$A:$AJ,(M$3+2),FALSE)), VLOOKUP($B270,'Results-formatted 060121'!$A:$AJ,(M$3+2),FALSE)))</f>
        <v>4</v>
      </c>
      <c r="N270" s="95">
        <f>IF($C270 = "neg", (($D270+1) - VLOOKUP($B270,'Results-formatted 060121'!$A:$AJ,(N$3+2),FALSE)), IF($C270 = "pos-neg", (3+VLOOKUP($B270,'Results-formatted 060121'!$A:$AJ,(N$3+2),FALSE)), VLOOKUP($B270,'Results-formatted 060121'!$A:$AJ,(N$3+2),FALSE)))</f>
        <v>3</v>
      </c>
      <c r="O270" s="95">
        <f>IF($C270 = "neg", (($D270+1) - VLOOKUP($B270,'Results-formatted 060121'!$A:$AJ,(O$3+2),FALSE)), IF($C270 = "pos-neg", (3+VLOOKUP($B270,'Results-formatted 060121'!$A:$AJ,(O$3+2),FALSE)), VLOOKUP($B270,'Results-formatted 060121'!$A:$AJ,(O$3+2),FALSE)))</f>
        <v>3</v>
      </c>
      <c r="P270" s="95">
        <f>IF($C270 = "neg", (($D270+1) - VLOOKUP($B270,'Results-formatted 060121'!$A:$AJ,(P$3+2),FALSE)), IF($C270 = "pos-neg", (3+VLOOKUP($B270,'Results-formatted 060121'!$A:$AJ,(P$3+2),FALSE)), VLOOKUP($B270,'Results-formatted 060121'!$A:$AJ,(P$3+2),FALSE)))</f>
        <v>4</v>
      </c>
      <c r="Q270" s="95">
        <f>IF($C270 = "neg", (($D270+1) - VLOOKUP($B270,'Results-formatted 060121'!$A:$AJ,(Q$3+2),FALSE)), IF($C270 = "pos-neg", (3+VLOOKUP($B270,'Results-formatted 060121'!$A:$AJ,(Q$3+2),FALSE)), VLOOKUP($B270,'Results-formatted 060121'!$A:$AJ,(Q$3+2),FALSE)))</f>
        <v>3</v>
      </c>
      <c r="R270" s="95">
        <f>IF($C270 = "neg", (($D270+1) - VLOOKUP($B270,'Results-formatted 060121'!$A:$AJ,(R$3+2),FALSE)), IF($C270 = "pos-neg", (3+VLOOKUP($B270,'Results-formatted 060121'!$A:$AJ,(R$3+2),FALSE)), VLOOKUP($B270,'Results-formatted 060121'!$A:$AJ,(R$3+2),FALSE)))</f>
        <v>4</v>
      </c>
      <c r="S270" s="95">
        <f>IF($C270 = "neg", (($D270+1) - VLOOKUP($B270,'Results-formatted 060121'!$A:$AJ,(S$3+2),FALSE)), IF($C270 = "pos-neg", (3+VLOOKUP($B270,'Results-formatted 060121'!$A:$AJ,(S$3+2),FALSE)), VLOOKUP($B270,'Results-formatted 060121'!$A:$AJ,(S$3+2),FALSE)))</f>
        <v>3</v>
      </c>
      <c r="T270" s="95">
        <f>IF($C270 = "neg", (($D270+1) - VLOOKUP($B270,'Results-formatted 060121'!$A:$AJ,(T$3+2),FALSE)), IF($C270 = "pos-neg", (3+VLOOKUP($B270,'Results-formatted 060121'!$A:$AJ,(T$3+2),FALSE)), VLOOKUP($B270,'Results-formatted 060121'!$A:$AJ,(T$3+2),FALSE)))</f>
        <v>5</v>
      </c>
      <c r="U270" s="95">
        <f>IF($C270 = "neg", (($D270+1) - VLOOKUP($B270,'Results-formatted 060121'!$A:$AJ,(U$3+2),FALSE)), IF($C270 = "pos-neg", (3+VLOOKUP($B270,'Results-formatted 060121'!$A:$AJ,(U$3+2),FALSE)), VLOOKUP($B270,'Results-formatted 060121'!$A:$AJ,(U$3+2),FALSE)))</f>
        <v>5</v>
      </c>
      <c r="V270" s="95">
        <f>IF($C270 = "neg", (($D270+1) - VLOOKUP($B270,'Results-formatted 060121'!$A:$AJ,(V$3+2),FALSE)), IF($C270 = "pos-neg", (3+VLOOKUP($B270,'Results-formatted 060121'!$A:$AJ,(V$3+2),FALSE)), VLOOKUP($B270,'Results-formatted 060121'!$A:$AJ,(V$3+2),FALSE)))</f>
        <v>3</v>
      </c>
      <c r="W270" s="95">
        <f>IF($C270 = "neg", (($D270+1) - VLOOKUP($B270,'Results-formatted 060121'!$A:$AJ,(W$3+2),FALSE)), IF($C270 = "pos-neg", (3+VLOOKUP($B270,'Results-formatted 060121'!$A:$AJ,(W$3+2),FALSE)), VLOOKUP($B270,'Results-formatted 060121'!$A:$AJ,(W$3+2),FALSE)))</f>
        <v>4</v>
      </c>
      <c r="X270" s="95">
        <f>IF($C270 = "neg", (($D270+1) - VLOOKUP($B270,'Results-formatted 060121'!$A:$AJ,(X$3+2),FALSE)), IF($C270 = "pos-neg", (3+VLOOKUP($B270,'Results-formatted 060121'!$A:$AJ,(X$3+2),FALSE)), VLOOKUP($B270,'Results-formatted 060121'!$A:$AJ,(X$3+2),FALSE)))</f>
        <v>3</v>
      </c>
      <c r="Y270" s="95">
        <f>IF($C270 = "neg", (($D270+1) - VLOOKUP($B270,'Results-formatted 060121'!$A:$AJ,(Y$3+2),FALSE)), IF($C270 = "pos-neg", (3+VLOOKUP($B270,'Results-formatted 060121'!$A:$AJ,(Y$3+2),FALSE)), VLOOKUP($B270,'Results-formatted 060121'!$A:$AJ,(Y$3+2),FALSE)))</f>
        <v>5</v>
      </c>
      <c r="Z270" s="95">
        <f>IF($C270 = "neg", (($D270+1) - VLOOKUP($B270,'Results-formatted 060121'!$A:$AJ,(Z$3+2),FALSE)), IF($C270 = "pos-neg", (3+VLOOKUP($B270,'Results-formatted 060121'!$A:$AJ,(Z$3+2),FALSE)), VLOOKUP($B270,'Results-formatted 060121'!$A:$AJ,(Z$3+2),FALSE)))</f>
        <v>4</v>
      </c>
      <c r="AA270" s="95">
        <f>IF($C270 = "neg", (($D270+1) - VLOOKUP($B270,'Results-formatted 060121'!$A:$AJ,(AA$3+2),FALSE)), IF($C270 = "pos-neg", (3+VLOOKUP($B270,'Results-formatted 060121'!$A:$AJ,(AA$3+2),FALSE)), VLOOKUP($B270,'Results-formatted 060121'!$A:$AJ,(AA$3+2),FALSE)))</f>
        <v>4</v>
      </c>
      <c r="AB270" s="95">
        <f>IF($C270 = "neg", (($D270+1) - VLOOKUP($B270,'Results-formatted 060121'!$A:$AJ,(AB$3+2),FALSE)), IF($C270 = "pos-neg", (3+VLOOKUP($B270,'Results-formatted 060121'!$A:$AJ,(AB$3+2),FALSE)), VLOOKUP($B270,'Results-formatted 060121'!$A:$AJ,(AB$3+2),FALSE)))</f>
        <v>2</v>
      </c>
      <c r="AC270" s="95">
        <f>IF($C270 = "neg", (($D270+1) - VLOOKUP($B270,'Results-formatted 060121'!$A:$AJ,(AC$3+2),FALSE)), IF($C270 = "pos-neg", (3+VLOOKUP($B270,'Results-formatted 060121'!$A:$AJ,(AC$3+2),FALSE)), VLOOKUP($B270,'Results-formatted 060121'!$A:$AJ,(AC$3+2),FALSE)))</f>
        <v>4</v>
      </c>
      <c r="AD270" s="95">
        <f>IF($C270 = "neg", (($D270+1) - VLOOKUP($B270,'Results-formatted 060121'!$A:$AJ,(AD$3+2),FALSE)), IF($C270 = "pos-neg", (3+VLOOKUP($B270,'Results-formatted 060121'!$A:$AJ,(AD$3+2),FALSE)), VLOOKUP($B270,'Results-formatted 060121'!$A:$AJ,(AD$3+2),FALSE)))</f>
        <v>4</v>
      </c>
      <c r="AE270" s="95">
        <f>IF($C270 = "neg", (($D270+1) - VLOOKUP($B270,'Results-formatted 060121'!$A:$AJ,(AE$3+2),FALSE)), IF($C270 = "pos-neg", (3+VLOOKUP($B270,'Results-formatted 060121'!$A:$AJ,(AE$3+2),FALSE)), VLOOKUP($B270,'Results-formatted 060121'!$A:$AJ,(AE$3+2),FALSE)))</f>
        <v>4</v>
      </c>
      <c r="AF270" s="95">
        <f>IF($C270 = "neg", (($D270+1) - VLOOKUP($B270,'Results-formatted 060121'!$A:$AJ,(AF$3+2),FALSE)), IF($C270 = "pos-neg", (3+VLOOKUP($B270,'Results-formatted 060121'!$A:$AJ,(AF$3+2),FALSE)), VLOOKUP($B270,'Results-formatted 060121'!$A:$AJ,(AF$3+2),FALSE)))</f>
        <v>4</v>
      </c>
      <c r="AG270" s="95">
        <f>IF($C270 = "neg", (($D270+1) - VLOOKUP($B270,'Results-formatted 060121'!$A:$AJ,(AG$3+2),FALSE)), IF($C270 = "pos-neg", (3+VLOOKUP($B270,'Results-formatted 060121'!$A:$AJ,(AG$3+2),FALSE)), VLOOKUP($B270,'Results-formatted 060121'!$A:$AJ,(AG$3+2),FALSE)))</f>
        <v>5</v>
      </c>
      <c r="AH270" s="95">
        <f>IF($C270 = "neg", (($D270+1) - VLOOKUP($B270,'Results-formatted 060121'!$A:$AJ,(AH$3+2),FALSE)), IF($C270 = "pos-neg", (3+VLOOKUP($B270,'Results-formatted 060121'!$A:$AJ,(AH$3+2),FALSE)), VLOOKUP($B270,'Results-formatted 060121'!$A:$AJ,(AH$3+2),FALSE)))</f>
        <v>3</v>
      </c>
      <c r="AI270" s="95">
        <f>IF($C270 = "neg", (($D270+1) - VLOOKUP($B270,'Results-formatted 060121'!$A:$AJ,(AI$3+2),FALSE)), IF($C270 = "pos-neg", (3+VLOOKUP($B270,'Results-formatted 060121'!$A:$AJ,(AI$3+2),FALSE)), VLOOKUP($B270,'Results-formatted 060121'!$A:$AJ,(AI$3+2),FALSE)))</f>
        <v>4</v>
      </c>
      <c r="AJ270" s="95">
        <f>IF($C270 = "neg", (($D270+1) - VLOOKUP($B270,'Results-formatted 060121'!$A:$AJ,(AJ$3+2),FALSE)), IF($C270 = "pos-neg", (3+VLOOKUP($B270,'Results-formatted 060121'!$A:$AJ,(AJ$3+2),FALSE)), VLOOKUP($B270,'Results-formatted 060121'!$A:$AJ,(AJ$3+2),FALSE)))</f>
        <v>5</v>
      </c>
      <c r="AK270" s="95">
        <f>IF($C270 = "neg", (($D270+1) - VLOOKUP($B270,'Results-formatted 060121'!$A:$AJ,(AK$3+2),FALSE)), IF($C270 = "pos-neg", (3+VLOOKUP($B270,'Results-formatted 060121'!$A:$AJ,(AK$3+2),FALSE)), VLOOKUP($B270,'Results-formatted 060121'!$A:$AJ,(AK$3+2),FALSE)))</f>
        <v>3</v>
      </c>
      <c r="AL270" s="95">
        <f>IF($C270 = "neg", (($D270+1) - VLOOKUP($B270,'Results-formatted 060121'!$A:$AJ,(AL$3+2),FALSE)), IF($C270 = "pos-neg", (3+VLOOKUP($B270,'Results-formatted 060121'!$A:$AJ,(AL$3+2),FALSE)), VLOOKUP($B270,'Results-formatted 060121'!$A:$AJ,(AL$3+2),FALSE)))</f>
        <v>4</v>
      </c>
      <c r="AM270" s="95">
        <f>IF($C270 = "neg", (($D270+1) - VLOOKUP($B270,'Results-formatted 060121'!$A:AJ,(AM$3+2),FALSE)), IF($C270 = "pos-neg", (3+VLOOKUP($B270,'Results-formatted 060121'!$A:AJ,(AM$3+2),FALSE)), VLOOKUP($B270,'Results-formatted 060121'!$A:AJ,(AM$3+2),FALSE)))</f>
        <v>4</v>
      </c>
      <c r="AN270" s="95">
        <f>IF($C270 = "neg", (($D270+1) - VLOOKUP($B270,'Results-formatted 060121'!$A:AK,(AN$3+2),FALSE)), IF($C270 = "pos-neg", (3+VLOOKUP($B270,'Results-formatted 060121'!$A:AK,(AN$3+2),FALSE)), VLOOKUP($B270,'Results-formatted 060121'!$A:AK,(AN$3+2),FALSE)))</f>
        <v>4</v>
      </c>
      <c r="AO270" s="95">
        <f>IF($C270 = "neg", (($D270+1) - VLOOKUP($B270,'Results-formatted 060121'!$A:AL,(AO$3+2),FALSE)), IF($C270 = "pos-neg", (3+VLOOKUP($B270,'Results-formatted 060121'!$A:AL,(AO$3+2),FALSE)), VLOOKUP($B270,'Results-formatted 060121'!$A:AL,(AO$3+2),FALSE)))</f>
        <v>5</v>
      </c>
      <c r="AP270" s="95">
        <f>IF($C270 = "neg", (($D270+1) - VLOOKUP($B270,'Results-formatted 060121'!$A:AM,(AP$3+2),FALSE)), IF($C270 = "pos-neg", (3+VLOOKUP($B270,'Results-formatted 060121'!$A:AM,(AP$3+2),FALSE)), VLOOKUP($B270,'Results-formatted 060121'!$A:AM,(AP$3+2),FALSE)))</f>
        <v>4</v>
      </c>
      <c r="AQ270" s="95">
        <f>IF($C270 = "neg", (($D270+1) - VLOOKUP($B270,'Results-formatted 060121'!$A:AN,(AQ$3+2),FALSE)), IF($C270 = "pos-neg", (3+VLOOKUP($B270,'Results-formatted 060121'!$A:AN,(AQ$3+2),FALSE)), VLOOKUP($B270,'Results-formatted 060121'!$A:AN,(AQ$3+2),FALSE)))</f>
        <v>5</v>
      </c>
      <c r="AR270" s="95">
        <f>IF($C270 = "neg", (($D270+1) - VLOOKUP($B270,'Results-formatted 060121'!$A:AO,(AR$3+2),FALSE)), IF($C270 = "pos-neg", (3+VLOOKUP($B270,'Results-formatted 060121'!$A:AO,(AR$3+2),FALSE)), VLOOKUP($B270,'Results-formatted 060121'!$A:AO,(AR$3+2),FALSE)))</f>
        <v>5</v>
      </c>
      <c r="AS270" s="95">
        <f>IF($C270 = "neg", (($D270+1) - VLOOKUP($B270,'Results-formatted 060121'!$A:AP,(AS$3+2),FALSE)), IF($C270 = "pos-neg", (3+VLOOKUP($B270,'Results-formatted 060121'!$A:AP,(AS$3+2),FALSE)), VLOOKUP($B270,'Results-formatted 060121'!$A:AP,(AS$3+2),FALSE)))</f>
        <v>5</v>
      </c>
      <c r="AT270" s="95">
        <f>IF($C270 = "neg", (($D270+1) - VLOOKUP($B270,'Results-formatted 060121'!$A:AQ,(AT$3+2),FALSE)), IF($C270 = "pos-neg", (3+VLOOKUP($B270,'Results-formatted 060121'!$A:AQ,(AT$3+2),FALSE)), VLOOKUP($B270,'Results-formatted 060121'!$A:AQ,(AT$3+2),FALSE)))</f>
        <v>3</v>
      </c>
      <c r="AU270" s="95">
        <f>IF($C270 = "neg", (($D270+1) - VLOOKUP($B270,'Results-formatted 060121'!$A:AR,(AU$3+2),FALSE)), IF($C270 = "pos-neg", (3+VLOOKUP($B270,'Results-formatted 060121'!$A:AR,(AU$3+2),FALSE)), VLOOKUP($B270,'Results-formatted 060121'!$A:AR,(AU$3+2),FALSE)))</f>
        <v>5</v>
      </c>
      <c r="AV270" s="95">
        <f>IF($C270 = "neg", (($D270+1) - VLOOKUP($B270,'Results-formatted 060121'!$A:AS,(AV$3+2),FALSE)), IF($C270 = "pos-neg", (3+VLOOKUP($B270,'Results-formatted 060121'!$A:AS,(AV$3+2),FALSE)), VLOOKUP($B270,'Results-formatted 060121'!$A:AS,(AV$3+2),FALSE)))</f>
        <v>5</v>
      </c>
      <c r="AW270" s="95">
        <f>IF($C270 = "neg", (($D270+1) - VLOOKUP($B270,'Results-formatted 060121'!$A:AT,(AW$3+2),FALSE)), IF($C270 = "pos-neg", (3+VLOOKUP($B270,'Results-formatted 060121'!$A:AT,(AW$3+2),FALSE)), VLOOKUP($B270,'Results-formatted 060121'!$A:AT,(AW$3+2),FALSE)))</f>
        <v>5</v>
      </c>
      <c r="AX270" s="95">
        <f>IF($C270 = "neg", (($D270+1) - VLOOKUP($B270,'Results-formatted 060121'!$A:AU,(AX$3+2),FALSE)), IF($C270 = "pos-neg", (3+VLOOKUP($B270,'Results-formatted 060121'!$A:AU,(AX$3+2),FALSE)), VLOOKUP($B270,'Results-formatted 060121'!$A:AU,(AX$3+2),FALSE)))</f>
        <v>3</v>
      </c>
      <c r="AY270" s="95">
        <f>IF($C270 = "neg", (($D270+1) - VLOOKUP($B270,'Results-formatted 060121'!$A:AV,(AY$3+2),FALSE)), IF($C270 = "pos-neg", (3+VLOOKUP($B270,'Results-formatted 060121'!$A:AV,(AY$3+2),FALSE)), VLOOKUP($B270,'Results-formatted 060121'!$A:AV,(AY$3+2),FALSE)))</f>
        <v>3</v>
      </c>
      <c r="AZ270" s="95">
        <f>IF($C270 = "neg", (($D270+1) - VLOOKUP($B270,'Results-formatted 060121'!$A:AW,(AZ$3+2),FALSE)), IF($C270 = "pos-neg", (3+VLOOKUP($B270,'Results-formatted 060121'!$A:AW,(AZ$3+2),FALSE)), VLOOKUP($B270,'Results-formatted 060121'!$A:AW,(AZ$3+2),FALSE)))</f>
        <v>4</v>
      </c>
      <c r="BA270" s="95">
        <f>IF($C270 = "neg", (($D270+1) - VLOOKUP($B270,'Results-formatted 060121'!$A:AX,(BA$3+2),FALSE)), IF($C270 = "pos-neg", (3+VLOOKUP($B270,'Results-formatted 060121'!$A:AX,(BA$3+2),FALSE)), VLOOKUP($B270,'Results-formatted 060121'!$A:AX,(BA$3+2),FALSE)))</f>
        <v>4</v>
      </c>
      <c r="BB270" s="95">
        <f>IF($C270 = "neg", (($D270+1) - VLOOKUP($B270,'Results-formatted 060121'!$A:AY,(BB$3+2),FALSE)), IF($C270 = "pos-neg", (3+VLOOKUP($B270,'Results-formatted 060121'!$A:AY,(BB$3+2),FALSE)), VLOOKUP($B270,'Results-formatted 060121'!$A:AY,(BB$3+2),FALSE)))</f>
        <v>4</v>
      </c>
      <c r="BC270" s="95">
        <f>IF($C270 = "neg", (($D270+1) - VLOOKUP($B270,'Results-formatted 060121'!$A:AZ,(BC$3+2),FALSE)), IF($C270 = "pos-neg", (3+VLOOKUP($B270,'Results-formatted 060121'!$A:AZ,(BC$3+2),FALSE)), VLOOKUP($B270,'Results-formatted 060121'!$A:AZ,(BC$3+2),FALSE)))</f>
        <v>3</v>
      </c>
      <c r="BD270" s="95">
        <f>IF($C270 = "neg", (($D270+1) - VLOOKUP($B270,'Results-formatted 060121'!$A:BA,(BD$3+2),FALSE)), IF($C270 = "pos-neg", (3+VLOOKUP($B270,'Results-formatted 060121'!$A:BA,(BD$3+2),FALSE)), VLOOKUP($B270,'Results-formatted 060121'!$A:BA,(BD$3+2),FALSE)))</f>
        <v>4</v>
      </c>
      <c r="BE270" s="95">
        <f>IF($C270 = "neg", (($D270+1) - VLOOKUP($B270,'Results-formatted 060121'!$A:BB,(BE$3+2),FALSE)), IF($C270 = "pos-neg", (3+VLOOKUP($B270,'Results-formatted 060121'!$A:BB,(BE$3+2),FALSE)), VLOOKUP($B270,'Results-formatted 060121'!$A:BB,(BE$3+2),FALSE)))</f>
        <v>5</v>
      </c>
      <c r="BF270" s="95">
        <f>IF($C270 = "neg", (($D270+1) - VLOOKUP($B270,'Results-formatted 060121'!$A:BC,(BF$3+2),FALSE)), IF($C270 = "pos-neg", (3+VLOOKUP($B270,'Results-formatted 060121'!$A:BC,(BF$3+2),FALSE)), VLOOKUP($B270,'Results-formatted 060121'!$A:BC,(BF$3+2),FALSE)))</f>
        <v>4</v>
      </c>
      <c r="BG270" s="95">
        <f>IF($C270 = "neg", (($D270+1) - VLOOKUP($B270,'Results-formatted 060121'!$A:BD,(BG$3+2),FALSE)), IF($C270 = "pos-neg", (3+VLOOKUP($B270,'Results-formatted 060121'!$A:BD,(BG$3+2),FALSE)), VLOOKUP($B270,'Results-formatted 060121'!$A:BD,(BG$3+2),FALSE)))</f>
        <v>4</v>
      </c>
      <c r="BH270" s="95">
        <f>IF($C270 = "neg", (($D270+1) - VLOOKUP($B270,'Results-formatted 060121'!$A:BE,(BH$3+2),FALSE)), IF($C270 = "pos-neg", (3+VLOOKUP($B270,'Results-formatted 060121'!$A:BE,(BH$3+2),FALSE)), VLOOKUP($B270,'Results-formatted 060121'!$A:BE,(BH$3+2),FALSE)))</f>
        <v>3</v>
      </c>
      <c r="BI270" s="95">
        <f>IF($C270 = "neg", (($D270+1) - VLOOKUP($B270,'Results-formatted 060121'!$A:BF,(BI$3+2),FALSE)), IF($C270 = "pos-neg", (3+VLOOKUP($B270,'Results-formatted 060121'!$A:BF,(BI$3+2),FALSE)), VLOOKUP($B270,'Results-formatted 060121'!$A:BF,(BI$3+2),FALSE)))</f>
        <v>5</v>
      </c>
      <c r="BJ270" s="95">
        <f>IF($C270 = "neg", (($D270+1) - VLOOKUP($B270,'Results-formatted 060121'!$A:BG,(BJ$3+2),FALSE)), IF($C270 = "pos-neg", (3+VLOOKUP($B270,'Results-formatted 060121'!$A:BG,(BJ$3+2),FALSE)), VLOOKUP($B270,'Results-formatted 060121'!$A:BG,(BJ$3+2),FALSE)))</f>
        <v>5</v>
      </c>
      <c r="BK270" s="95">
        <f>IF($C270 = "neg", (($D270+1) - VLOOKUP($B270,'Results-formatted 060121'!$A:BH,(BK$3+2),FALSE)), IF($C270 = "pos-neg", (3+VLOOKUP($B270,'Results-formatted 060121'!$A:BH,(BK$3+2),FALSE)), VLOOKUP($B270,'Results-formatted 060121'!$A:BH,(BK$3+2),FALSE)))</f>
        <v>3</v>
      </c>
      <c r="BL270" s="95">
        <f>IF($C270 = "neg", (($D270+1) - VLOOKUP($B270,'Results-formatted 060121'!$A:BI,(BL$3+2),FALSE)), IF($C270 = "pos-neg", (3+VLOOKUP($B270,'Results-formatted 060121'!$A:BI,(BL$3+2),FALSE)), VLOOKUP($B270,'Results-formatted 060121'!$A:BI,(BL$3+2),FALSE)))</f>
        <v>4</v>
      </c>
      <c r="BM270" s="95">
        <f>IF($C270 = "neg", (($D270+1) - VLOOKUP($B270,'Results-formatted 060121'!$A:BJ,(BM$3+2),FALSE)), IF($C270 = "pos-neg", (3+VLOOKUP($B270,'Results-formatted 060121'!$A:BJ,(BM$3+2),FALSE)), VLOOKUP($B270,'Results-formatted 060121'!$A:BJ,(BM$3+2),FALSE)))</f>
        <v>4</v>
      </c>
      <c r="BN270" s="95"/>
      <c r="BO270" s="95"/>
      <c r="BP270" s="95"/>
      <c r="BQ270" s="95"/>
      <c r="BR270" s="95"/>
      <c r="BS270" s="95"/>
      <c r="BT270" s="95"/>
      <c r="BU270" s="95"/>
      <c r="BV270" s="95"/>
      <c r="BW270" s="95"/>
      <c r="BX270" s="95"/>
      <c r="BY270" s="95"/>
      <c r="BZ270" s="95"/>
      <c r="CA270" s="95"/>
      <c r="CB270" s="95"/>
      <c r="CC270" s="95"/>
      <c r="CD270" s="99"/>
      <c r="CE270" s="25">
        <f t="shared" ref="CE270:CE283" si="683">AVERAGE(F270:CD270)</f>
        <v>3.8833333333333333</v>
      </c>
      <c r="CF270" s="25">
        <f t="shared" si="532"/>
        <v>0.86537278469869516</v>
      </c>
    </row>
    <row r="271" spans="2:84" ht="18" customHeight="1" x14ac:dyDescent="0.15">
      <c r="B271" s="84"/>
      <c r="E271" s="18" t="s">
        <v>118</v>
      </c>
      <c r="F271" s="34"/>
      <c r="G271" s="34"/>
      <c r="H271" s="34">
        <f>IF(ISNUMBER(H272), AVERAGE(H272:H281), "")</f>
        <v>3.7</v>
      </c>
      <c r="I271" s="34">
        <f t="shared" ref="I271" si="684">IF(ISNUMBER(I272), AVERAGE(I272:I281), "")</f>
        <v>3.3</v>
      </c>
      <c r="J271" s="34"/>
      <c r="K271" s="34">
        <f t="shared" ref="K271" si="685">IF(ISNUMBER(K272), AVERAGE(K272:K281), "")</f>
        <v>4.4000000000000004</v>
      </c>
      <c r="L271" s="34">
        <f t="shared" ref="L271" si="686">IF(ISNUMBER(L272), AVERAGE(L272:L281), "")</f>
        <v>3.4</v>
      </c>
      <c r="M271" s="34">
        <f t="shared" ref="M271" si="687">IF(ISNUMBER(M272), AVERAGE(M272:M281), "")</f>
        <v>4</v>
      </c>
      <c r="N271" s="34"/>
      <c r="O271" s="34">
        <f t="shared" ref="O271" si="688">IF(ISNUMBER(O272), AVERAGE(O272:O281), "")</f>
        <v>3.7</v>
      </c>
      <c r="P271" s="34">
        <f t="shared" ref="P271" si="689">IF(ISNUMBER(P272), AVERAGE(P272:P281), "")</f>
        <v>3.4</v>
      </c>
      <c r="Q271" s="34">
        <f t="shared" ref="Q271" si="690">IF(ISNUMBER(Q272), AVERAGE(Q272:Q281), "")</f>
        <v>4.4000000000000004</v>
      </c>
      <c r="R271" s="34">
        <f t="shared" ref="R271" si="691">IF(ISNUMBER(R272), AVERAGE(R272:R281), "")</f>
        <v>3.6</v>
      </c>
      <c r="S271" s="34">
        <f t="shared" ref="S271" si="692">IF(ISNUMBER(S272), AVERAGE(S272:S281), "")</f>
        <v>3.8</v>
      </c>
      <c r="T271" s="34">
        <f t="shared" ref="T271" si="693">IF(ISNUMBER(T272), AVERAGE(T272:T281), "")</f>
        <v>4.2</v>
      </c>
      <c r="U271" s="34">
        <f t="shared" ref="U271" si="694">IF(ISNUMBER(U272), AVERAGE(U272:U281), "")</f>
        <v>4</v>
      </c>
      <c r="V271" s="34">
        <f t="shared" ref="V271" si="695">IF(ISNUMBER(V272), AVERAGE(V272:V281), "")</f>
        <v>2.9</v>
      </c>
      <c r="W271" s="34">
        <f t="shared" ref="W271" si="696">IF(ISNUMBER(W272), AVERAGE(W272:W281), "")</f>
        <v>3.1</v>
      </c>
      <c r="X271" s="34">
        <f t="shared" ref="X271" si="697">IF(ISNUMBER(X272), AVERAGE(X272:X281), "")</f>
        <v>4.2</v>
      </c>
      <c r="Y271" s="34">
        <f t="shared" ref="Y271" si="698">IF(ISNUMBER(Y272), AVERAGE(Y272:Y281), "")</f>
        <v>3.7</v>
      </c>
      <c r="Z271" s="34">
        <f t="shared" ref="Z271" si="699">IF(ISNUMBER(Z272), AVERAGE(Z272:Z281), "")</f>
        <v>2.5</v>
      </c>
      <c r="AA271" s="34">
        <f t="shared" ref="AA271" si="700">IF(ISNUMBER(AA272), AVERAGE(AA272:AA281), "")</f>
        <v>4</v>
      </c>
      <c r="AB271" s="34">
        <f t="shared" ref="AB271" si="701">IF(ISNUMBER(AB272), AVERAGE(AB272:AB281), "")</f>
        <v>2.1</v>
      </c>
      <c r="AC271" s="34">
        <f t="shared" ref="AC271" si="702">IF(ISNUMBER(AC272), AVERAGE(AC272:AC281), "")</f>
        <v>3.1</v>
      </c>
      <c r="AD271" s="34">
        <f t="shared" ref="AD271" si="703">IF(ISNUMBER(AD272), AVERAGE(AD272:AD281), "")</f>
        <v>3.2</v>
      </c>
      <c r="AE271" s="34">
        <f t="shared" ref="AE271" si="704">IF(ISNUMBER(AE272), AVERAGE(AE272:AE281), "")</f>
        <v>4.5</v>
      </c>
      <c r="AF271" s="34">
        <f t="shared" ref="AF271" si="705">IF(ISNUMBER(AF272), AVERAGE(AF272:AF281), "")</f>
        <v>4</v>
      </c>
      <c r="AG271" s="34">
        <f t="shared" ref="AG271" si="706">IF(ISNUMBER(AG272), AVERAGE(AG272:AG281), "")</f>
        <v>3.2</v>
      </c>
      <c r="AH271" s="34">
        <f t="shared" ref="AH271" si="707">IF(ISNUMBER(AH272), AVERAGE(AH272:AH281), "")</f>
        <v>3.9</v>
      </c>
      <c r="AI271" s="34">
        <f t="shared" ref="AI271" si="708">IF(ISNUMBER(AI272), AVERAGE(AI272:AI281), "")</f>
        <v>4</v>
      </c>
      <c r="AJ271" s="34">
        <f t="shared" ref="AJ271" si="709">IF(ISNUMBER(AJ272), AVERAGE(AJ272:AJ281), "")</f>
        <v>4.5999999999999996</v>
      </c>
      <c r="AK271" s="34"/>
      <c r="AL271" s="34">
        <f t="shared" ref="AL271" si="710">IF(ISNUMBER(AL272), AVERAGE(AL272:AL281), "")</f>
        <v>3.7</v>
      </c>
      <c r="AM271" s="34">
        <f t="shared" ref="AM271:BM271" si="711">IF(ISNUMBER(AM272), AVERAGE(AM272:AM281), "")</f>
        <v>4.3</v>
      </c>
      <c r="AN271" s="34">
        <f t="shared" si="711"/>
        <v>3.7</v>
      </c>
      <c r="AO271" s="34">
        <f t="shared" si="711"/>
        <v>3.9</v>
      </c>
      <c r="AP271" s="34">
        <f t="shared" si="711"/>
        <v>3.7</v>
      </c>
      <c r="AQ271" s="34">
        <f t="shared" si="711"/>
        <v>3.9</v>
      </c>
      <c r="AR271" s="34">
        <f t="shared" si="711"/>
        <v>4</v>
      </c>
      <c r="AS271" s="34">
        <f t="shared" si="711"/>
        <v>4.4000000000000004</v>
      </c>
      <c r="AT271" s="34">
        <f t="shared" si="711"/>
        <v>3.8</v>
      </c>
      <c r="AU271" s="34">
        <f t="shared" si="711"/>
        <v>3.8</v>
      </c>
      <c r="AV271" s="34">
        <f t="shared" si="711"/>
        <v>3.3</v>
      </c>
      <c r="AW271" s="34">
        <f t="shared" si="711"/>
        <v>2.7</v>
      </c>
      <c r="AX271" s="34">
        <f t="shared" si="711"/>
        <v>2.2999999999999998</v>
      </c>
      <c r="AY271" s="34">
        <f t="shared" si="711"/>
        <v>3.8</v>
      </c>
      <c r="AZ271" s="34">
        <f t="shared" si="711"/>
        <v>3.7</v>
      </c>
      <c r="BA271" s="34">
        <f t="shared" si="711"/>
        <v>3.7</v>
      </c>
      <c r="BB271" s="34">
        <f t="shared" si="711"/>
        <v>3.5</v>
      </c>
      <c r="BC271" s="34">
        <f t="shared" si="711"/>
        <v>4.5</v>
      </c>
      <c r="BD271" s="34">
        <f t="shared" si="711"/>
        <v>3.6</v>
      </c>
      <c r="BE271" s="34">
        <f t="shared" si="711"/>
        <v>3.6</v>
      </c>
      <c r="BF271" s="34">
        <f t="shared" si="711"/>
        <v>3.8</v>
      </c>
      <c r="BG271" s="34">
        <f t="shared" si="711"/>
        <v>3.1</v>
      </c>
      <c r="BH271" s="34">
        <f t="shared" si="711"/>
        <v>3.4</v>
      </c>
      <c r="BI271" s="34">
        <f t="shared" si="711"/>
        <v>4.4000000000000004</v>
      </c>
      <c r="BJ271" s="34">
        <f t="shared" si="711"/>
        <v>3.4</v>
      </c>
      <c r="BK271" s="34">
        <f t="shared" si="711"/>
        <v>3</v>
      </c>
      <c r="BL271" s="34">
        <f t="shared" si="711"/>
        <v>3.4</v>
      </c>
      <c r="BM271" s="34">
        <f t="shared" si="711"/>
        <v>3.9</v>
      </c>
      <c r="BN271" s="34"/>
      <c r="BO271" s="34"/>
      <c r="BP271" s="34"/>
      <c r="BQ271" s="34"/>
      <c r="BR271" s="34"/>
      <c r="BS271" s="34"/>
      <c r="BT271" s="34"/>
      <c r="BU271" s="34"/>
      <c r="BV271" s="34"/>
      <c r="BW271" s="34"/>
      <c r="BX271" s="34"/>
      <c r="BY271" s="34"/>
      <c r="BZ271" s="34"/>
      <c r="CA271" s="34"/>
      <c r="CB271" s="34"/>
      <c r="CC271" s="34"/>
      <c r="CD271" s="34" t="str">
        <f t="shared" ref="CD271" si="712">IF(ISNUMBER(CD272), AVERAGE(CD272:CD281), "")</f>
        <v/>
      </c>
      <c r="CE271" s="34">
        <f t="shared" si="683"/>
        <v>3.6581818181818195</v>
      </c>
      <c r="CF271" s="34">
        <f t="shared" si="532"/>
        <v>0.54558528175097543</v>
      </c>
    </row>
    <row r="272" spans="2:84" ht="42" x14ac:dyDescent="0.15">
      <c r="B272" s="84" t="s">
        <v>569</v>
      </c>
      <c r="C272" s="86" t="s">
        <v>225</v>
      </c>
      <c r="D272" s="2">
        <v>5</v>
      </c>
      <c r="E272" s="15" t="s">
        <v>1036</v>
      </c>
      <c r="F272" s="95">
        <f>IF($C272 = "neg", (($D272+1) - VLOOKUP($B272,'Results-formatted 060121'!$A:$AJ,(F$3+2),FALSE)), IF($C272 = "pos-neg", (3+VLOOKUP($B272,'Results-formatted 060121'!$A:$AJ,(F$3+2),FALSE)), VLOOKUP($B272,'Results-formatted 060121'!$A:$AJ,(F$3+2),FALSE)))</f>
        <v>3</v>
      </c>
      <c r="G272" s="95">
        <f>IF($C272 = "neg", (($D272+1) - VLOOKUP($B272,'Results-formatted 060121'!$A:$AJ,(G$3+2),FALSE)), IF($C272 = "pos-neg", (3+VLOOKUP($B272,'Results-formatted 060121'!$A:$AJ,(G$3+2),FALSE)), VLOOKUP($B272,'Results-formatted 060121'!$A:$AJ,(G$3+2),FALSE)))</f>
        <v>5</v>
      </c>
      <c r="H272" s="95">
        <f>IF($C272 = "neg", (($D272+1) - VLOOKUP($B272,'Results-formatted 060121'!$A:$AJ,(H$3+2),FALSE)), IF($C272 = "pos-neg", (3+VLOOKUP($B272,'Results-formatted 060121'!$A:$AJ,(H$3+2),FALSE)), VLOOKUP($B272,'Results-formatted 060121'!$A:$AJ,(H$3+2),FALSE)))</f>
        <v>4</v>
      </c>
      <c r="I272" s="95">
        <f>IF($C272 = "neg", (($D272+1) - VLOOKUP($B272,'Results-formatted 060121'!$A:$AJ,(I$3+2),FALSE)), IF($C272 = "pos-neg", (3+VLOOKUP($B272,'Results-formatted 060121'!$A:$AJ,(I$3+2),FALSE)), VLOOKUP($B272,'Results-formatted 060121'!$A:$AJ,(I$3+2),FALSE)))</f>
        <v>4</v>
      </c>
      <c r="J272" s="95">
        <f>IF($C272 = "neg", (($D272+1) - VLOOKUP($B272,'Results-formatted 060121'!$A:$AJ,(J$3+2),FALSE)), IF($C272 = "pos-neg", (3+VLOOKUP($B272,'Results-formatted 060121'!$A:$AJ,(J$3+2),FALSE)), VLOOKUP($B272,'Results-formatted 060121'!$A:$AJ,(J$3+2),FALSE)))</f>
        <v>3</v>
      </c>
      <c r="K272" s="95">
        <f>IF($C272 = "neg", (($D272+1) - VLOOKUP($B272,'Results-formatted 060121'!$A:$AJ,(K$3+2),FALSE)), IF($C272 = "pos-neg", (3+VLOOKUP($B272,'Results-formatted 060121'!$A:$AJ,(K$3+2),FALSE)), VLOOKUP($B272,'Results-formatted 060121'!$A:$AJ,(K$3+2),FALSE)))</f>
        <v>4</v>
      </c>
      <c r="L272" s="95">
        <f>IF($C272 = "neg", (($D272+1) - VLOOKUP($B272,'Results-formatted 060121'!$A:$AJ,(L$3+2),FALSE)), IF($C272 = "pos-neg", (3+VLOOKUP($B272,'Results-formatted 060121'!$A:$AJ,(L$3+2),FALSE)), VLOOKUP($B272,'Results-formatted 060121'!$A:$AJ,(L$3+2),FALSE)))</f>
        <v>4</v>
      </c>
      <c r="M272" s="95">
        <f>IF($C272 = "neg", (($D272+1) - VLOOKUP($B272,'Results-formatted 060121'!$A:$AJ,(M$3+2),FALSE)), IF($C272 = "pos-neg", (3+VLOOKUP($B272,'Results-formatted 060121'!$A:$AJ,(M$3+2),FALSE)), VLOOKUP($B272,'Results-formatted 060121'!$A:$AJ,(M$3+2),FALSE)))</f>
        <v>5</v>
      </c>
      <c r="N272" s="95">
        <f>IF($C272 = "neg", (($D272+1) - VLOOKUP($B272,'Results-formatted 060121'!$A:$AJ,(N$3+2),FALSE)), IF($C272 = "pos-neg", (3+VLOOKUP($B272,'Results-formatted 060121'!$A:$AJ,(N$3+2),FALSE)), VLOOKUP($B272,'Results-formatted 060121'!$A:$AJ,(N$3+2),FALSE)))</f>
        <v>3</v>
      </c>
      <c r="O272" s="95">
        <f>IF($C272 = "neg", (($D272+1) - VLOOKUP($B272,'Results-formatted 060121'!$A:$AJ,(O$3+2),FALSE)), IF($C272 = "pos-neg", (3+VLOOKUP($B272,'Results-formatted 060121'!$A:$AJ,(O$3+2),FALSE)), VLOOKUP($B272,'Results-formatted 060121'!$A:$AJ,(O$3+2),FALSE)))</f>
        <v>5</v>
      </c>
      <c r="P272" s="95">
        <f>IF($C272 = "neg", (($D272+1) - VLOOKUP($B272,'Results-formatted 060121'!$A:$AJ,(P$3+2),FALSE)), IF($C272 = "pos-neg", (3+VLOOKUP($B272,'Results-formatted 060121'!$A:$AJ,(P$3+2),FALSE)), VLOOKUP($B272,'Results-formatted 060121'!$A:$AJ,(P$3+2),FALSE)))</f>
        <v>3</v>
      </c>
      <c r="Q272" s="95">
        <f>IF($C272 = "neg", (($D272+1) - VLOOKUP($B272,'Results-formatted 060121'!$A:$AJ,(Q$3+2),FALSE)), IF($C272 = "pos-neg", (3+VLOOKUP($B272,'Results-formatted 060121'!$A:$AJ,(Q$3+2),FALSE)), VLOOKUP($B272,'Results-formatted 060121'!$A:$AJ,(Q$3+2),FALSE)))</f>
        <v>5</v>
      </c>
      <c r="R272" s="95">
        <f>IF($C272 = "neg", (($D272+1) - VLOOKUP($B272,'Results-formatted 060121'!$A:$AJ,(R$3+2),FALSE)), IF($C272 = "pos-neg", (3+VLOOKUP($B272,'Results-formatted 060121'!$A:$AJ,(R$3+2),FALSE)), VLOOKUP($B272,'Results-formatted 060121'!$A:$AJ,(R$3+2),FALSE)))</f>
        <v>3</v>
      </c>
      <c r="S272" s="95">
        <f>IF($C272 = "neg", (($D272+1) - VLOOKUP($B272,'Results-formatted 060121'!$A:$AJ,(S$3+2),FALSE)), IF($C272 = "pos-neg", (3+VLOOKUP($B272,'Results-formatted 060121'!$A:$AJ,(S$3+2),FALSE)), VLOOKUP($B272,'Results-formatted 060121'!$A:$AJ,(S$3+2),FALSE)))</f>
        <v>3</v>
      </c>
      <c r="T272" s="95">
        <f>IF($C272 = "neg", (($D272+1) - VLOOKUP($B272,'Results-formatted 060121'!$A:$AJ,(T$3+2),FALSE)), IF($C272 = "pos-neg", (3+VLOOKUP($B272,'Results-formatted 060121'!$A:$AJ,(T$3+2),FALSE)), VLOOKUP($B272,'Results-formatted 060121'!$A:$AJ,(T$3+2),FALSE)))</f>
        <v>4</v>
      </c>
      <c r="U272" s="95">
        <f>IF($C272 = "neg", (($D272+1) - VLOOKUP($B272,'Results-formatted 060121'!$A:$AJ,(U$3+2),FALSE)), IF($C272 = "pos-neg", (3+VLOOKUP($B272,'Results-formatted 060121'!$A:$AJ,(U$3+2),FALSE)), VLOOKUP($B272,'Results-formatted 060121'!$A:$AJ,(U$3+2),FALSE)))</f>
        <v>5</v>
      </c>
      <c r="V272" s="95">
        <f>IF($C272 = "neg", (($D272+1) - VLOOKUP($B272,'Results-formatted 060121'!$A:$AJ,(V$3+2),FALSE)), IF($C272 = "pos-neg", (3+VLOOKUP($B272,'Results-formatted 060121'!$A:$AJ,(V$3+2),FALSE)), VLOOKUP($B272,'Results-formatted 060121'!$A:$AJ,(V$3+2),FALSE)))</f>
        <v>4</v>
      </c>
      <c r="W272" s="95">
        <f>IF($C272 = "neg", (($D272+1) - VLOOKUP($B272,'Results-formatted 060121'!$A:$AJ,(W$3+2),FALSE)), IF($C272 = "pos-neg", (3+VLOOKUP($B272,'Results-formatted 060121'!$A:$AJ,(W$3+2),FALSE)), VLOOKUP($B272,'Results-formatted 060121'!$A:$AJ,(W$3+2),FALSE)))</f>
        <v>4</v>
      </c>
      <c r="X272" s="95">
        <f>IF($C272 = "neg", (($D272+1) - VLOOKUP($B272,'Results-formatted 060121'!$A:$AJ,(X$3+2),FALSE)), IF($C272 = "pos-neg", (3+VLOOKUP($B272,'Results-formatted 060121'!$A:$AJ,(X$3+2),FALSE)), VLOOKUP($B272,'Results-formatted 060121'!$A:$AJ,(X$3+2),FALSE)))</f>
        <v>4</v>
      </c>
      <c r="Y272" s="95">
        <f>IF($C272 = "neg", (($D272+1) - VLOOKUP($B272,'Results-formatted 060121'!$A:$AJ,(Y$3+2),FALSE)), IF($C272 = "pos-neg", (3+VLOOKUP($B272,'Results-formatted 060121'!$A:$AJ,(Y$3+2),FALSE)), VLOOKUP($B272,'Results-formatted 060121'!$A:$AJ,(Y$3+2),FALSE)))</f>
        <v>4</v>
      </c>
      <c r="Z272" s="95">
        <f>IF($C272 = "neg", (($D272+1) - VLOOKUP($B272,'Results-formatted 060121'!$A:$AJ,(Z$3+2),FALSE)), IF($C272 = "pos-neg", (3+VLOOKUP($B272,'Results-formatted 060121'!$A:$AJ,(Z$3+2),FALSE)), VLOOKUP($B272,'Results-formatted 060121'!$A:$AJ,(Z$3+2),FALSE)))</f>
        <v>3</v>
      </c>
      <c r="AA272" s="95">
        <f>IF($C272 = "neg", (($D272+1) - VLOOKUP($B272,'Results-formatted 060121'!$A:$AJ,(AA$3+2),FALSE)), IF($C272 = "pos-neg", (3+VLOOKUP($B272,'Results-formatted 060121'!$A:$AJ,(AA$3+2),FALSE)), VLOOKUP($B272,'Results-formatted 060121'!$A:$AJ,(AA$3+2),FALSE)))</f>
        <v>5</v>
      </c>
      <c r="AB272" s="95">
        <f>IF($C272 = "neg", (($D272+1) - VLOOKUP($B272,'Results-formatted 060121'!$A:$AJ,(AB$3+2),FALSE)), IF($C272 = "pos-neg", (3+VLOOKUP($B272,'Results-formatted 060121'!$A:$AJ,(AB$3+2),FALSE)), VLOOKUP($B272,'Results-formatted 060121'!$A:$AJ,(AB$3+2),FALSE)))</f>
        <v>2</v>
      </c>
      <c r="AC272" s="95">
        <f>IF($C272 = "neg", (($D272+1) - VLOOKUP($B272,'Results-formatted 060121'!$A:$AJ,(AC$3+2),FALSE)), IF($C272 = "pos-neg", (3+VLOOKUP($B272,'Results-formatted 060121'!$A:$AJ,(AC$3+2),FALSE)), VLOOKUP($B272,'Results-formatted 060121'!$A:$AJ,(AC$3+2),FALSE)))</f>
        <v>5</v>
      </c>
      <c r="AD272" s="95">
        <f>IF($C272 = "neg", (($D272+1) - VLOOKUP($B272,'Results-formatted 060121'!$A:$AJ,(AD$3+2),FALSE)), IF($C272 = "pos-neg", (3+VLOOKUP($B272,'Results-formatted 060121'!$A:$AJ,(AD$3+2),FALSE)), VLOOKUP($B272,'Results-formatted 060121'!$A:$AJ,(AD$3+2),FALSE)))</f>
        <v>3</v>
      </c>
      <c r="AE272" s="95">
        <f>IF($C272 = "neg", (($D272+1) - VLOOKUP($B272,'Results-formatted 060121'!$A:$AJ,(AE$3+2),FALSE)), IF($C272 = "pos-neg", (3+VLOOKUP($B272,'Results-formatted 060121'!$A:$AJ,(AE$3+2),FALSE)), VLOOKUP($B272,'Results-formatted 060121'!$A:$AJ,(AE$3+2),FALSE)))</f>
        <v>5</v>
      </c>
      <c r="AF272" s="95">
        <f>IF($C272 = "neg", (($D272+1) - VLOOKUP($B272,'Results-formatted 060121'!$A:$AJ,(AF$3+2),FALSE)), IF($C272 = "pos-neg", (3+VLOOKUP($B272,'Results-formatted 060121'!$A:$AJ,(AF$3+2),FALSE)), VLOOKUP($B272,'Results-formatted 060121'!$A:$AJ,(AF$3+2),FALSE)))</f>
        <v>5</v>
      </c>
      <c r="AG272" s="95">
        <f>IF($C272 = "neg", (($D272+1) - VLOOKUP($B272,'Results-formatted 060121'!$A:$AJ,(AG$3+2),FALSE)), IF($C272 = "pos-neg", (3+VLOOKUP($B272,'Results-formatted 060121'!$A:$AJ,(AG$3+2),FALSE)), VLOOKUP($B272,'Results-formatted 060121'!$A:$AJ,(AG$3+2),FALSE)))</f>
        <v>2</v>
      </c>
      <c r="AH272" s="95">
        <f>IF($C272 = "neg", (($D272+1) - VLOOKUP($B272,'Results-formatted 060121'!$A:$AJ,(AH$3+2),FALSE)), IF($C272 = "pos-neg", (3+VLOOKUP($B272,'Results-formatted 060121'!$A:$AJ,(AH$3+2),FALSE)), VLOOKUP($B272,'Results-formatted 060121'!$A:$AJ,(AH$3+2),FALSE)))</f>
        <v>5</v>
      </c>
      <c r="AI272" s="95">
        <f>IF($C272 = "neg", (($D272+1) - VLOOKUP($B272,'Results-formatted 060121'!$A:$AJ,(AI$3+2),FALSE)), IF($C272 = "pos-neg", (3+VLOOKUP($B272,'Results-formatted 060121'!$A:$AJ,(AI$3+2),FALSE)), VLOOKUP($B272,'Results-formatted 060121'!$A:$AJ,(AI$3+2),FALSE)))</f>
        <v>5</v>
      </c>
      <c r="AJ272" s="95">
        <f>IF($C272 = "neg", (($D272+1) - VLOOKUP($B272,'Results-formatted 060121'!$A:$AJ,(AJ$3+2),FALSE)), IF($C272 = "pos-neg", (3+VLOOKUP($B272,'Results-formatted 060121'!$A:$AJ,(AJ$3+2),FALSE)), VLOOKUP($B272,'Results-formatted 060121'!$A:$AJ,(AJ$3+2),FALSE)))</f>
        <v>5</v>
      </c>
      <c r="AK272" s="95">
        <f>IF($C272 = "neg", (($D272+1) - VLOOKUP($B272,'Results-formatted 060121'!$A:$AJ,(AK$3+2),FALSE)), IF($C272 = "pos-neg", (3+VLOOKUP($B272,'Results-formatted 060121'!$A:$AJ,(AK$3+2),FALSE)), VLOOKUP($B272,'Results-formatted 060121'!$A:$AJ,(AK$3+2),FALSE)))</f>
        <v>4</v>
      </c>
      <c r="AL272" s="95">
        <f>IF($C272 = "neg", (($D272+1) - VLOOKUP($B272,'Results-formatted 060121'!$A:$AJ,(AL$3+2),FALSE)), IF($C272 = "pos-neg", (3+VLOOKUP($B272,'Results-formatted 060121'!$A:$AJ,(AL$3+2),FALSE)), VLOOKUP($B272,'Results-formatted 060121'!$A:$AJ,(AL$3+2),FALSE)))</f>
        <v>4</v>
      </c>
      <c r="AM272" s="95">
        <f>IF($C272 = "neg", (($D272+1) - VLOOKUP($B272,'Results-formatted 060121'!$A:AJ,(AM$3+2),FALSE)), IF($C272 = "pos-neg", (3+VLOOKUP($B272,'Results-formatted 060121'!$A:AJ,(AM$3+2),FALSE)), VLOOKUP($B272,'Results-formatted 060121'!$A:AJ,(AM$3+2),FALSE)))</f>
        <v>5</v>
      </c>
      <c r="AN272" s="95">
        <f>IF($C272 = "neg", (($D272+1) - VLOOKUP($B272,'Results-formatted 060121'!$A:AK,(AN$3+2),FALSE)), IF($C272 = "pos-neg", (3+VLOOKUP($B272,'Results-formatted 060121'!$A:AK,(AN$3+2),FALSE)), VLOOKUP($B272,'Results-formatted 060121'!$A:AK,(AN$3+2),FALSE)))</f>
        <v>4</v>
      </c>
      <c r="AO272" s="95">
        <f>IF($C272 = "neg", (($D272+1) - VLOOKUP($B272,'Results-formatted 060121'!$A:AL,(AO$3+2),FALSE)), IF($C272 = "pos-neg", (3+VLOOKUP($B272,'Results-formatted 060121'!$A:AL,(AO$3+2),FALSE)), VLOOKUP($B272,'Results-formatted 060121'!$A:AL,(AO$3+2),FALSE)))</f>
        <v>5</v>
      </c>
      <c r="AP272" s="95">
        <f>IF($C272 = "neg", (($D272+1) - VLOOKUP($B272,'Results-formatted 060121'!$A:AM,(AP$3+2),FALSE)), IF($C272 = "pos-neg", (3+VLOOKUP($B272,'Results-formatted 060121'!$A:AM,(AP$3+2),FALSE)), VLOOKUP($B272,'Results-formatted 060121'!$A:AM,(AP$3+2),FALSE)))</f>
        <v>4</v>
      </c>
      <c r="AQ272" s="95">
        <f>IF($C272 = "neg", (($D272+1) - VLOOKUP($B272,'Results-formatted 060121'!$A:AN,(AQ$3+2),FALSE)), IF($C272 = "pos-neg", (3+VLOOKUP($B272,'Results-formatted 060121'!$A:AN,(AQ$3+2),FALSE)), VLOOKUP($B272,'Results-formatted 060121'!$A:AN,(AQ$3+2),FALSE)))</f>
        <v>4</v>
      </c>
      <c r="AR272" s="95">
        <f>IF($C272 = "neg", (($D272+1) - VLOOKUP($B272,'Results-formatted 060121'!$A:AO,(AR$3+2),FALSE)), IF($C272 = "pos-neg", (3+VLOOKUP($B272,'Results-formatted 060121'!$A:AO,(AR$3+2),FALSE)), VLOOKUP($B272,'Results-formatted 060121'!$A:AO,(AR$3+2),FALSE)))</f>
        <v>4</v>
      </c>
      <c r="AS272" s="95">
        <f>IF($C272 = "neg", (($D272+1) - VLOOKUP($B272,'Results-formatted 060121'!$A:AP,(AS$3+2),FALSE)), IF($C272 = "pos-neg", (3+VLOOKUP($B272,'Results-formatted 060121'!$A:AP,(AS$3+2),FALSE)), VLOOKUP($B272,'Results-formatted 060121'!$A:AP,(AS$3+2),FALSE)))</f>
        <v>5</v>
      </c>
      <c r="AT272" s="95">
        <f>IF($C272 = "neg", (($D272+1) - VLOOKUP($B272,'Results-formatted 060121'!$A:AQ,(AT$3+2),FALSE)), IF($C272 = "pos-neg", (3+VLOOKUP($B272,'Results-formatted 060121'!$A:AQ,(AT$3+2),FALSE)), VLOOKUP($B272,'Results-formatted 060121'!$A:AQ,(AT$3+2),FALSE)))</f>
        <v>4</v>
      </c>
      <c r="AU272" s="95">
        <f>IF($C272 = "neg", (($D272+1) - VLOOKUP($B272,'Results-formatted 060121'!$A:AR,(AU$3+2),FALSE)), IF($C272 = "pos-neg", (3+VLOOKUP($B272,'Results-formatted 060121'!$A:AR,(AU$3+2),FALSE)), VLOOKUP($B272,'Results-formatted 060121'!$A:AR,(AU$3+2),FALSE)))</f>
        <v>5</v>
      </c>
      <c r="AV272" s="95">
        <f>IF($C272 = "neg", (($D272+1) - VLOOKUP($B272,'Results-formatted 060121'!$A:AS,(AV$3+2),FALSE)), IF($C272 = "pos-neg", (3+VLOOKUP($B272,'Results-formatted 060121'!$A:AS,(AV$3+2),FALSE)), VLOOKUP($B272,'Results-formatted 060121'!$A:AS,(AV$3+2),FALSE)))</f>
        <v>3</v>
      </c>
      <c r="AW272" s="95">
        <f>IF($C272 = "neg", (($D272+1) - VLOOKUP($B272,'Results-formatted 060121'!$A:AT,(AW$3+2),FALSE)), IF($C272 = "pos-neg", (3+VLOOKUP($B272,'Results-formatted 060121'!$A:AT,(AW$3+2),FALSE)), VLOOKUP($B272,'Results-formatted 060121'!$A:AT,(AW$3+2),FALSE)))</f>
        <v>4</v>
      </c>
      <c r="AX272" s="95">
        <f>IF($C272 = "neg", (($D272+1) - VLOOKUP($B272,'Results-formatted 060121'!$A:AU,(AX$3+2),FALSE)), IF($C272 = "pos-neg", (3+VLOOKUP($B272,'Results-formatted 060121'!$A:AU,(AX$3+2),FALSE)), VLOOKUP($B272,'Results-formatted 060121'!$A:AU,(AX$3+2),FALSE)))</f>
        <v>5</v>
      </c>
      <c r="AY272" s="95">
        <f>IF($C272 = "neg", (($D272+1) - VLOOKUP($B272,'Results-formatted 060121'!$A:AV,(AY$3+2),FALSE)), IF($C272 = "pos-neg", (3+VLOOKUP($B272,'Results-formatted 060121'!$A:AV,(AY$3+2),FALSE)), VLOOKUP($B272,'Results-formatted 060121'!$A:AV,(AY$3+2),FALSE)))</f>
        <v>4</v>
      </c>
      <c r="AZ272" s="95">
        <f>IF($C272 = "neg", (($D272+1) - VLOOKUP($B272,'Results-formatted 060121'!$A:AW,(AZ$3+2),FALSE)), IF($C272 = "pos-neg", (3+VLOOKUP($B272,'Results-formatted 060121'!$A:AW,(AZ$3+2),FALSE)), VLOOKUP($B272,'Results-formatted 060121'!$A:AW,(AZ$3+2),FALSE)))</f>
        <v>4</v>
      </c>
      <c r="BA272" s="95">
        <f>IF($C272 = "neg", (($D272+1) - VLOOKUP($B272,'Results-formatted 060121'!$A:AX,(BA$3+2),FALSE)), IF($C272 = "pos-neg", (3+VLOOKUP($B272,'Results-formatted 060121'!$A:AX,(BA$3+2),FALSE)), VLOOKUP($B272,'Results-formatted 060121'!$A:AX,(BA$3+2),FALSE)))</f>
        <v>5</v>
      </c>
      <c r="BB272" s="95">
        <f>IF($C272 = "neg", (($D272+1) - VLOOKUP($B272,'Results-formatted 060121'!$A:AY,(BB$3+2),FALSE)), IF($C272 = "pos-neg", (3+VLOOKUP($B272,'Results-formatted 060121'!$A:AY,(BB$3+2),FALSE)), VLOOKUP($B272,'Results-formatted 060121'!$A:AY,(BB$3+2),FALSE)))</f>
        <v>4</v>
      </c>
      <c r="BC272" s="95">
        <f>IF($C272 = "neg", (($D272+1) - VLOOKUP($B272,'Results-formatted 060121'!$A:AZ,(BC$3+2),FALSE)), IF($C272 = "pos-neg", (3+VLOOKUP($B272,'Results-formatted 060121'!$A:AZ,(BC$3+2),FALSE)), VLOOKUP($B272,'Results-formatted 060121'!$A:AZ,(BC$3+2),FALSE)))</f>
        <v>5</v>
      </c>
      <c r="BD272" s="95">
        <f>IF($C272 = "neg", (($D272+1) - VLOOKUP($B272,'Results-formatted 060121'!$A:BA,(BD$3+2),FALSE)), IF($C272 = "pos-neg", (3+VLOOKUP($B272,'Results-formatted 060121'!$A:BA,(BD$3+2),FALSE)), VLOOKUP($B272,'Results-formatted 060121'!$A:BA,(BD$3+2),FALSE)))</f>
        <v>3</v>
      </c>
      <c r="BE272" s="95">
        <f>IF($C272 = "neg", (($D272+1) - VLOOKUP($B272,'Results-formatted 060121'!$A:BB,(BE$3+2),FALSE)), IF($C272 = "pos-neg", (3+VLOOKUP($B272,'Results-formatted 060121'!$A:BB,(BE$3+2),FALSE)), VLOOKUP($B272,'Results-formatted 060121'!$A:BB,(BE$3+2),FALSE)))</f>
        <v>4</v>
      </c>
      <c r="BF272" s="95">
        <f>IF($C272 = "neg", (($D272+1) - VLOOKUP($B272,'Results-formatted 060121'!$A:BC,(BF$3+2),FALSE)), IF($C272 = "pos-neg", (3+VLOOKUP($B272,'Results-formatted 060121'!$A:BC,(BF$3+2),FALSE)), VLOOKUP($B272,'Results-formatted 060121'!$A:BC,(BF$3+2),FALSE)))</f>
        <v>4</v>
      </c>
      <c r="BG272" s="95">
        <f>IF($C272 = "neg", (($D272+1) - VLOOKUP($B272,'Results-formatted 060121'!$A:BD,(BG$3+2),FALSE)), IF($C272 = "pos-neg", (3+VLOOKUP($B272,'Results-formatted 060121'!$A:BD,(BG$3+2),FALSE)), VLOOKUP($B272,'Results-formatted 060121'!$A:BD,(BG$3+2),FALSE)))</f>
        <v>4</v>
      </c>
      <c r="BH272" s="95">
        <f>IF($C272 = "neg", (($D272+1) - VLOOKUP($B272,'Results-formatted 060121'!$A:BE,(BH$3+2),FALSE)), IF($C272 = "pos-neg", (3+VLOOKUP($B272,'Results-formatted 060121'!$A:BE,(BH$3+2),FALSE)), VLOOKUP($B272,'Results-formatted 060121'!$A:BE,(BH$3+2),FALSE)))</f>
        <v>4</v>
      </c>
      <c r="BI272" s="95">
        <f>IF($C272 = "neg", (($D272+1) - VLOOKUP($B272,'Results-formatted 060121'!$A:BF,(BI$3+2),FALSE)), IF($C272 = "pos-neg", (3+VLOOKUP($B272,'Results-formatted 060121'!$A:BF,(BI$3+2),FALSE)), VLOOKUP($B272,'Results-formatted 060121'!$A:BF,(BI$3+2),FALSE)))</f>
        <v>5</v>
      </c>
      <c r="BJ272" s="95">
        <f>IF($C272 = "neg", (($D272+1) - VLOOKUP($B272,'Results-formatted 060121'!$A:BG,(BJ$3+2),FALSE)), IF($C272 = "pos-neg", (3+VLOOKUP($B272,'Results-formatted 060121'!$A:BG,(BJ$3+2),FALSE)), VLOOKUP($B272,'Results-formatted 060121'!$A:BG,(BJ$3+2),FALSE)))</f>
        <v>4</v>
      </c>
      <c r="BK272" s="95">
        <f>IF($C272 = "neg", (($D272+1) - VLOOKUP($B272,'Results-formatted 060121'!$A:BH,(BK$3+2),FALSE)), IF($C272 = "pos-neg", (3+VLOOKUP($B272,'Results-formatted 060121'!$A:BH,(BK$3+2),FALSE)), VLOOKUP($B272,'Results-formatted 060121'!$A:BH,(BK$3+2),FALSE)))</f>
        <v>5</v>
      </c>
      <c r="BL272" s="95">
        <f>IF($C272 = "neg", (($D272+1) - VLOOKUP($B272,'Results-formatted 060121'!$A:BI,(BL$3+2),FALSE)), IF($C272 = "pos-neg", (3+VLOOKUP($B272,'Results-formatted 060121'!$A:BI,(BL$3+2),FALSE)), VLOOKUP($B272,'Results-formatted 060121'!$A:BI,(BL$3+2),FALSE)))</f>
        <v>4</v>
      </c>
      <c r="BM272" s="95">
        <f>IF($C272 = "neg", (($D272+1) - VLOOKUP($B272,'Results-formatted 060121'!$A:BJ,(BM$3+2),FALSE)), IF($C272 = "pos-neg", (3+VLOOKUP($B272,'Results-formatted 060121'!$A:BJ,(BM$3+2),FALSE)), VLOOKUP($B272,'Results-formatted 060121'!$A:BJ,(BM$3+2),FALSE)))</f>
        <v>4</v>
      </c>
      <c r="BN272" s="95"/>
      <c r="BO272" s="95"/>
      <c r="BP272" s="95"/>
      <c r="BQ272" s="95"/>
      <c r="BR272" s="95"/>
      <c r="BS272" s="95"/>
      <c r="BT272" s="95"/>
      <c r="BU272" s="95"/>
      <c r="BV272" s="95"/>
      <c r="BW272" s="95"/>
      <c r="BX272" s="95"/>
      <c r="BY272" s="95"/>
      <c r="BZ272" s="95"/>
      <c r="CA272" s="95"/>
      <c r="CB272" s="95"/>
      <c r="CC272" s="95"/>
      <c r="CD272" s="98"/>
      <c r="CE272" s="25">
        <f t="shared" si="683"/>
        <v>4.1166666666666663</v>
      </c>
      <c r="CF272" s="25">
        <f t="shared" si="532"/>
        <v>0.80447196423675138</v>
      </c>
    </row>
    <row r="273" spans="2:84" ht="42" x14ac:dyDescent="0.15">
      <c r="B273" s="84" t="s">
        <v>570</v>
      </c>
      <c r="C273" s="86" t="s">
        <v>224</v>
      </c>
      <c r="D273" s="2">
        <v>5</v>
      </c>
      <c r="E273" s="15" t="s">
        <v>1037</v>
      </c>
      <c r="F273" s="95">
        <f>IF($C273 = "neg", (($D273+1) - VLOOKUP($B273,'Results-formatted 060121'!$A:$AJ,(F$3+2),FALSE)), IF($C273 = "pos-neg", (3+VLOOKUP($B273,'Results-formatted 060121'!$A:$AJ,(F$3+2),FALSE)), VLOOKUP($B273,'Results-formatted 060121'!$A:$AJ,(F$3+2),FALSE)))</f>
        <v>3</v>
      </c>
      <c r="G273" s="95">
        <f>IF($C273 = "neg", (($D273+1) - VLOOKUP($B273,'Results-formatted 060121'!$A:$AJ,(G$3+2),FALSE)), IF($C273 = "pos-neg", (3+VLOOKUP($B273,'Results-formatted 060121'!$A:$AJ,(G$3+2),FALSE)), VLOOKUP($B273,'Results-formatted 060121'!$A:$AJ,(G$3+2),FALSE)))</f>
        <v>5</v>
      </c>
      <c r="H273" s="95">
        <f>IF($C273 = "neg", (($D273+1) - VLOOKUP($B273,'Results-formatted 060121'!$A:$AJ,(H$3+2),FALSE)), IF($C273 = "pos-neg", (3+VLOOKUP($B273,'Results-formatted 060121'!$A:$AJ,(H$3+2),FALSE)), VLOOKUP($B273,'Results-formatted 060121'!$A:$AJ,(H$3+2),FALSE)))</f>
        <v>4</v>
      </c>
      <c r="I273" s="95">
        <f>IF($C273 = "neg", (($D273+1) - VLOOKUP($B273,'Results-formatted 060121'!$A:$AJ,(I$3+2),FALSE)), IF($C273 = "pos-neg", (3+VLOOKUP($B273,'Results-formatted 060121'!$A:$AJ,(I$3+2),FALSE)), VLOOKUP($B273,'Results-formatted 060121'!$A:$AJ,(I$3+2),FALSE)))</f>
        <v>4</v>
      </c>
      <c r="J273" s="95">
        <f>IF($C273 = "neg", (($D273+1) - VLOOKUP($B273,'Results-formatted 060121'!$A:$AJ,(J$3+2),FALSE)), IF($C273 = "pos-neg", (3+VLOOKUP($B273,'Results-formatted 060121'!$A:$AJ,(J$3+2),FALSE)), VLOOKUP($B273,'Results-formatted 060121'!$A:$AJ,(J$3+2),FALSE)))</f>
        <v>3</v>
      </c>
      <c r="K273" s="95">
        <f>IF($C273 = "neg", (($D273+1) - VLOOKUP($B273,'Results-formatted 060121'!$A:$AJ,(K$3+2),FALSE)), IF($C273 = "pos-neg", (3+VLOOKUP($B273,'Results-formatted 060121'!$A:$AJ,(K$3+2),FALSE)), VLOOKUP($B273,'Results-formatted 060121'!$A:$AJ,(K$3+2),FALSE)))</f>
        <v>4</v>
      </c>
      <c r="L273" s="95">
        <f>IF($C273 = "neg", (($D273+1) - VLOOKUP($B273,'Results-formatted 060121'!$A:$AJ,(L$3+2),FALSE)), IF($C273 = "pos-neg", (3+VLOOKUP($B273,'Results-formatted 060121'!$A:$AJ,(L$3+2),FALSE)), VLOOKUP($B273,'Results-formatted 060121'!$A:$AJ,(L$3+2),FALSE)))</f>
        <v>3</v>
      </c>
      <c r="M273" s="95">
        <f>IF($C273 = "neg", (($D273+1) - VLOOKUP($B273,'Results-formatted 060121'!$A:$AJ,(M$3+2),FALSE)), IF($C273 = "pos-neg", (3+VLOOKUP($B273,'Results-formatted 060121'!$A:$AJ,(M$3+2),FALSE)), VLOOKUP($B273,'Results-formatted 060121'!$A:$AJ,(M$3+2),FALSE)))</f>
        <v>3</v>
      </c>
      <c r="N273" s="95">
        <f>IF($C273 = "neg", (($D273+1) - VLOOKUP($B273,'Results-formatted 060121'!$A:$AJ,(N$3+2),FALSE)), IF($C273 = "pos-neg", (3+VLOOKUP($B273,'Results-formatted 060121'!$A:$AJ,(N$3+2),FALSE)), VLOOKUP($B273,'Results-formatted 060121'!$A:$AJ,(N$3+2),FALSE)))</f>
        <v>4</v>
      </c>
      <c r="O273" s="95">
        <f>IF($C273 = "neg", (($D273+1) - VLOOKUP($B273,'Results-formatted 060121'!$A:$AJ,(O$3+2),FALSE)), IF($C273 = "pos-neg", (3+VLOOKUP($B273,'Results-formatted 060121'!$A:$AJ,(O$3+2),FALSE)), VLOOKUP($B273,'Results-formatted 060121'!$A:$AJ,(O$3+2),FALSE)))</f>
        <v>3</v>
      </c>
      <c r="P273" s="95">
        <f>IF($C273 = "neg", (($D273+1) - VLOOKUP($B273,'Results-formatted 060121'!$A:$AJ,(P$3+2),FALSE)), IF($C273 = "pos-neg", (3+VLOOKUP($B273,'Results-formatted 060121'!$A:$AJ,(P$3+2),FALSE)), VLOOKUP($B273,'Results-formatted 060121'!$A:$AJ,(P$3+2),FALSE)))</f>
        <v>3</v>
      </c>
      <c r="Q273" s="95">
        <f>IF($C273 = "neg", (($D273+1) - VLOOKUP($B273,'Results-formatted 060121'!$A:$AJ,(Q$3+2),FALSE)), IF($C273 = "pos-neg", (3+VLOOKUP($B273,'Results-formatted 060121'!$A:$AJ,(Q$3+2),FALSE)), VLOOKUP($B273,'Results-formatted 060121'!$A:$AJ,(Q$3+2),FALSE)))</f>
        <v>4</v>
      </c>
      <c r="R273" s="95">
        <f>IF($C273 = "neg", (($D273+1) - VLOOKUP($B273,'Results-formatted 060121'!$A:$AJ,(R$3+2),FALSE)), IF($C273 = "pos-neg", (3+VLOOKUP($B273,'Results-formatted 060121'!$A:$AJ,(R$3+2),FALSE)), VLOOKUP($B273,'Results-formatted 060121'!$A:$AJ,(R$3+2),FALSE)))</f>
        <v>3</v>
      </c>
      <c r="S273" s="95">
        <f>IF($C273 = "neg", (($D273+1) - VLOOKUP($B273,'Results-formatted 060121'!$A:$AJ,(S$3+2),FALSE)), IF($C273 = "pos-neg", (3+VLOOKUP($B273,'Results-formatted 060121'!$A:$AJ,(S$3+2),FALSE)), VLOOKUP($B273,'Results-formatted 060121'!$A:$AJ,(S$3+2),FALSE)))</f>
        <v>4</v>
      </c>
      <c r="T273" s="95">
        <f>IF($C273 = "neg", (($D273+1) - VLOOKUP($B273,'Results-formatted 060121'!$A:$AJ,(T$3+2),FALSE)), IF($C273 = "pos-neg", (3+VLOOKUP($B273,'Results-formatted 060121'!$A:$AJ,(T$3+2),FALSE)), VLOOKUP($B273,'Results-formatted 060121'!$A:$AJ,(T$3+2),FALSE)))</f>
        <v>4</v>
      </c>
      <c r="U273" s="95">
        <f>IF($C273 = "neg", (($D273+1) - VLOOKUP($B273,'Results-formatted 060121'!$A:$AJ,(U$3+2),FALSE)), IF($C273 = "pos-neg", (3+VLOOKUP($B273,'Results-formatted 060121'!$A:$AJ,(U$3+2),FALSE)), VLOOKUP($B273,'Results-formatted 060121'!$A:$AJ,(U$3+2),FALSE)))</f>
        <v>4</v>
      </c>
      <c r="V273" s="95">
        <f>IF($C273 = "neg", (($D273+1) - VLOOKUP($B273,'Results-formatted 060121'!$A:$AJ,(V$3+2),FALSE)), IF($C273 = "pos-neg", (3+VLOOKUP($B273,'Results-formatted 060121'!$A:$AJ,(V$3+2),FALSE)), VLOOKUP($B273,'Results-formatted 060121'!$A:$AJ,(V$3+2),FALSE)))</f>
        <v>3</v>
      </c>
      <c r="W273" s="95">
        <f>IF($C273 = "neg", (($D273+1) - VLOOKUP($B273,'Results-formatted 060121'!$A:$AJ,(W$3+2),FALSE)), IF($C273 = "pos-neg", (3+VLOOKUP($B273,'Results-formatted 060121'!$A:$AJ,(W$3+2),FALSE)), VLOOKUP($B273,'Results-formatted 060121'!$A:$AJ,(W$3+2),FALSE)))</f>
        <v>3</v>
      </c>
      <c r="X273" s="95">
        <f>IF($C273 = "neg", (($D273+1) - VLOOKUP($B273,'Results-formatted 060121'!$A:$AJ,(X$3+2),FALSE)), IF($C273 = "pos-neg", (3+VLOOKUP($B273,'Results-formatted 060121'!$A:$AJ,(X$3+2),FALSE)), VLOOKUP($B273,'Results-formatted 060121'!$A:$AJ,(X$3+2),FALSE)))</f>
        <v>4</v>
      </c>
      <c r="Y273" s="95">
        <f>IF($C273 = "neg", (($D273+1) - VLOOKUP($B273,'Results-formatted 060121'!$A:$AJ,(Y$3+2),FALSE)), IF($C273 = "pos-neg", (3+VLOOKUP($B273,'Results-formatted 060121'!$A:$AJ,(Y$3+2),FALSE)), VLOOKUP($B273,'Results-formatted 060121'!$A:$AJ,(Y$3+2),FALSE)))</f>
        <v>4</v>
      </c>
      <c r="Z273" s="95">
        <f>IF($C273 = "neg", (($D273+1) - VLOOKUP($B273,'Results-formatted 060121'!$A:$AJ,(Z$3+2),FALSE)), IF($C273 = "pos-neg", (3+VLOOKUP($B273,'Results-formatted 060121'!$A:$AJ,(Z$3+2),FALSE)), VLOOKUP($B273,'Results-formatted 060121'!$A:$AJ,(Z$3+2),FALSE)))</f>
        <v>3</v>
      </c>
      <c r="AA273" s="95">
        <f>IF($C273 = "neg", (($D273+1) - VLOOKUP($B273,'Results-formatted 060121'!$A:$AJ,(AA$3+2),FALSE)), IF($C273 = "pos-neg", (3+VLOOKUP($B273,'Results-formatted 060121'!$A:$AJ,(AA$3+2),FALSE)), VLOOKUP($B273,'Results-formatted 060121'!$A:$AJ,(AA$3+2),FALSE)))</f>
        <v>4</v>
      </c>
      <c r="AB273" s="95">
        <f>IF($C273 = "neg", (($D273+1) - VLOOKUP($B273,'Results-formatted 060121'!$A:$AJ,(AB$3+2),FALSE)), IF($C273 = "pos-neg", (3+VLOOKUP($B273,'Results-formatted 060121'!$A:$AJ,(AB$3+2),FALSE)), VLOOKUP($B273,'Results-formatted 060121'!$A:$AJ,(AB$3+2),FALSE)))</f>
        <v>1</v>
      </c>
      <c r="AC273" s="95">
        <f>IF($C273 = "neg", (($D273+1) - VLOOKUP($B273,'Results-formatted 060121'!$A:$AJ,(AC$3+2),FALSE)), IF($C273 = "pos-neg", (3+VLOOKUP($B273,'Results-formatted 060121'!$A:$AJ,(AC$3+2),FALSE)), VLOOKUP($B273,'Results-formatted 060121'!$A:$AJ,(AC$3+2),FALSE)))</f>
        <v>3</v>
      </c>
      <c r="AD273" s="95">
        <f>IF($C273 = "neg", (($D273+1) - VLOOKUP($B273,'Results-formatted 060121'!$A:$AJ,(AD$3+2),FALSE)), IF($C273 = "pos-neg", (3+VLOOKUP($B273,'Results-formatted 060121'!$A:$AJ,(AD$3+2),FALSE)), VLOOKUP($B273,'Results-formatted 060121'!$A:$AJ,(AD$3+2),FALSE)))</f>
        <v>3</v>
      </c>
      <c r="AE273" s="95">
        <f>IF($C273 = "neg", (($D273+1) - VLOOKUP($B273,'Results-formatted 060121'!$A:$AJ,(AE$3+2),FALSE)), IF($C273 = "pos-neg", (3+VLOOKUP($B273,'Results-formatted 060121'!$A:$AJ,(AE$3+2),FALSE)), VLOOKUP($B273,'Results-formatted 060121'!$A:$AJ,(AE$3+2),FALSE)))</f>
        <v>4</v>
      </c>
      <c r="AF273" s="95">
        <f>IF($C273 = "neg", (($D273+1) - VLOOKUP($B273,'Results-formatted 060121'!$A:$AJ,(AF$3+2),FALSE)), IF($C273 = "pos-neg", (3+VLOOKUP($B273,'Results-formatted 060121'!$A:$AJ,(AF$3+2),FALSE)), VLOOKUP($B273,'Results-formatted 060121'!$A:$AJ,(AF$3+2),FALSE)))</f>
        <v>4</v>
      </c>
      <c r="AG273" s="95">
        <f>IF($C273 = "neg", (($D273+1) - VLOOKUP($B273,'Results-formatted 060121'!$A:$AJ,(AG$3+2),FALSE)), IF($C273 = "pos-neg", (3+VLOOKUP($B273,'Results-formatted 060121'!$A:$AJ,(AG$3+2),FALSE)), VLOOKUP($B273,'Results-formatted 060121'!$A:$AJ,(AG$3+2),FALSE)))</f>
        <v>3</v>
      </c>
      <c r="AH273" s="95">
        <f>IF($C273 = "neg", (($D273+1) - VLOOKUP($B273,'Results-formatted 060121'!$A:$AJ,(AH$3+2),FALSE)), IF($C273 = "pos-neg", (3+VLOOKUP($B273,'Results-formatted 060121'!$A:$AJ,(AH$3+2),FALSE)), VLOOKUP($B273,'Results-formatted 060121'!$A:$AJ,(AH$3+2),FALSE)))</f>
        <v>4</v>
      </c>
      <c r="AI273" s="95">
        <f>IF($C273 = "neg", (($D273+1) - VLOOKUP($B273,'Results-formatted 060121'!$A:$AJ,(AI$3+2),FALSE)), IF($C273 = "pos-neg", (3+VLOOKUP($B273,'Results-formatted 060121'!$A:$AJ,(AI$3+2),FALSE)), VLOOKUP($B273,'Results-formatted 060121'!$A:$AJ,(AI$3+2),FALSE)))</f>
        <v>4</v>
      </c>
      <c r="AJ273" s="95">
        <f>IF($C273 = "neg", (($D273+1) - VLOOKUP($B273,'Results-formatted 060121'!$A:$AJ,(AJ$3+2),FALSE)), IF($C273 = "pos-neg", (3+VLOOKUP($B273,'Results-formatted 060121'!$A:$AJ,(AJ$3+2),FALSE)), VLOOKUP($B273,'Results-formatted 060121'!$A:$AJ,(AJ$3+2),FALSE)))</f>
        <v>5</v>
      </c>
      <c r="AK273" s="95">
        <f>IF($C273 = "neg", (($D273+1) - VLOOKUP($B273,'Results-formatted 060121'!$A:$AJ,(AK$3+2),FALSE)), IF($C273 = "pos-neg", (3+VLOOKUP($B273,'Results-formatted 060121'!$A:$AJ,(AK$3+2),FALSE)), VLOOKUP($B273,'Results-formatted 060121'!$A:$AJ,(AK$3+2),FALSE)))</f>
        <v>4</v>
      </c>
      <c r="AL273" s="95">
        <f>IF($C273 = "neg", (($D273+1) - VLOOKUP($B273,'Results-formatted 060121'!$A:$AJ,(AL$3+2),FALSE)), IF($C273 = "pos-neg", (3+VLOOKUP($B273,'Results-formatted 060121'!$A:$AJ,(AL$3+2),FALSE)), VLOOKUP($B273,'Results-formatted 060121'!$A:$AJ,(AL$3+2),FALSE)))</f>
        <v>4</v>
      </c>
      <c r="AM273" s="95">
        <f>IF($C273 = "neg", (($D273+1) - VLOOKUP($B273,'Results-formatted 060121'!$A:AJ,(AM$3+2),FALSE)), IF($C273 = "pos-neg", (3+VLOOKUP($B273,'Results-formatted 060121'!$A:AJ,(AM$3+2),FALSE)), VLOOKUP($B273,'Results-formatted 060121'!$A:AJ,(AM$3+2),FALSE)))</f>
        <v>4</v>
      </c>
      <c r="AN273" s="95">
        <f>IF($C273 = "neg", (($D273+1) - VLOOKUP($B273,'Results-formatted 060121'!$A:AK,(AN$3+2),FALSE)), IF($C273 = "pos-neg", (3+VLOOKUP($B273,'Results-formatted 060121'!$A:AK,(AN$3+2),FALSE)), VLOOKUP($B273,'Results-formatted 060121'!$A:AK,(AN$3+2),FALSE)))</f>
        <v>3</v>
      </c>
      <c r="AO273" s="95">
        <f>IF($C273 = "neg", (($D273+1) - VLOOKUP($B273,'Results-formatted 060121'!$A:AL,(AO$3+2),FALSE)), IF($C273 = "pos-neg", (3+VLOOKUP($B273,'Results-formatted 060121'!$A:AL,(AO$3+2),FALSE)), VLOOKUP($B273,'Results-formatted 060121'!$A:AL,(AO$3+2),FALSE)))</f>
        <v>3</v>
      </c>
      <c r="AP273" s="95">
        <f>IF($C273 = "neg", (($D273+1) - VLOOKUP($B273,'Results-formatted 060121'!$A:AM,(AP$3+2),FALSE)), IF($C273 = "pos-neg", (3+VLOOKUP($B273,'Results-formatted 060121'!$A:AM,(AP$3+2),FALSE)), VLOOKUP($B273,'Results-formatted 060121'!$A:AM,(AP$3+2),FALSE)))</f>
        <v>4</v>
      </c>
      <c r="AQ273" s="95">
        <f>IF($C273 = "neg", (($D273+1) - VLOOKUP($B273,'Results-formatted 060121'!$A:AN,(AQ$3+2),FALSE)), IF($C273 = "pos-neg", (3+VLOOKUP($B273,'Results-formatted 060121'!$A:AN,(AQ$3+2),FALSE)), VLOOKUP($B273,'Results-formatted 060121'!$A:AN,(AQ$3+2),FALSE)))</f>
        <v>3</v>
      </c>
      <c r="AR273" s="95">
        <f>IF($C273 = "neg", (($D273+1) - VLOOKUP($B273,'Results-formatted 060121'!$A:AO,(AR$3+2),FALSE)), IF($C273 = "pos-neg", (3+VLOOKUP($B273,'Results-formatted 060121'!$A:AO,(AR$3+2),FALSE)), VLOOKUP($B273,'Results-formatted 060121'!$A:AO,(AR$3+2),FALSE)))</f>
        <v>4</v>
      </c>
      <c r="AS273" s="95">
        <f>IF($C273 = "neg", (($D273+1) - VLOOKUP($B273,'Results-formatted 060121'!$A:AP,(AS$3+2),FALSE)), IF($C273 = "pos-neg", (3+VLOOKUP($B273,'Results-formatted 060121'!$A:AP,(AS$3+2),FALSE)), VLOOKUP($B273,'Results-formatted 060121'!$A:AP,(AS$3+2),FALSE)))</f>
        <v>5</v>
      </c>
      <c r="AT273" s="95">
        <f>IF($C273 = "neg", (($D273+1) - VLOOKUP($B273,'Results-formatted 060121'!$A:AQ,(AT$3+2),FALSE)), IF($C273 = "pos-neg", (3+VLOOKUP($B273,'Results-formatted 060121'!$A:AQ,(AT$3+2),FALSE)), VLOOKUP($B273,'Results-formatted 060121'!$A:AQ,(AT$3+2),FALSE)))</f>
        <v>3</v>
      </c>
      <c r="AU273" s="95">
        <f>IF($C273 = "neg", (($D273+1) - VLOOKUP($B273,'Results-formatted 060121'!$A:AR,(AU$3+2),FALSE)), IF($C273 = "pos-neg", (3+VLOOKUP($B273,'Results-formatted 060121'!$A:AR,(AU$3+2),FALSE)), VLOOKUP($B273,'Results-formatted 060121'!$A:AR,(AU$3+2),FALSE)))</f>
        <v>3</v>
      </c>
      <c r="AV273" s="95">
        <f>IF($C273 = "neg", (($D273+1) - VLOOKUP($B273,'Results-formatted 060121'!$A:AS,(AV$3+2),FALSE)), IF($C273 = "pos-neg", (3+VLOOKUP($B273,'Results-formatted 060121'!$A:AS,(AV$3+2),FALSE)), VLOOKUP($B273,'Results-formatted 060121'!$A:AS,(AV$3+2),FALSE)))</f>
        <v>3</v>
      </c>
      <c r="AW273" s="95">
        <f>IF($C273 = "neg", (($D273+1) - VLOOKUP($B273,'Results-formatted 060121'!$A:AT,(AW$3+2),FALSE)), IF($C273 = "pos-neg", (3+VLOOKUP($B273,'Results-formatted 060121'!$A:AT,(AW$3+2),FALSE)), VLOOKUP($B273,'Results-formatted 060121'!$A:AT,(AW$3+2),FALSE)))</f>
        <v>3</v>
      </c>
      <c r="AX273" s="95">
        <f>IF($C273 = "neg", (($D273+1) - VLOOKUP($B273,'Results-formatted 060121'!$A:AU,(AX$3+2),FALSE)), IF($C273 = "pos-neg", (3+VLOOKUP($B273,'Results-formatted 060121'!$A:AU,(AX$3+2),FALSE)), VLOOKUP($B273,'Results-formatted 060121'!$A:AU,(AX$3+2),FALSE)))</f>
        <v>2</v>
      </c>
      <c r="AY273" s="95">
        <f>IF($C273 = "neg", (($D273+1) - VLOOKUP($B273,'Results-formatted 060121'!$A:AV,(AY$3+2),FALSE)), IF($C273 = "pos-neg", (3+VLOOKUP($B273,'Results-formatted 060121'!$A:AV,(AY$3+2),FALSE)), VLOOKUP($B273,'Results-formatted 060121'!$A:AV,(AY$3+2),FALSE)))</f>
        <v>4</v>
      </c>
      <c r="AZ273" s="95">
        <f>IF($C273 = "neg", (($D273+1) - VLOOKUP($B273,'Results-formatted 060121'!$A:AW,(AZ$3+2),FALSE)), IF($C273 = "pos-neg", (3+VLOOKUP($B273,'Results-formatted 060121'!$A:AW,(AZ$3+2),FALSE)), VLOOKUP($B273,'Results-formatted 060121'!$A:AW,(AZ$3+2),FALSE)))</f>
        <v>3</v>
      </c>
      <c r="BA273" s="95">
        <f>IF($C273 = "neg", (($D273+1) - VLOOKUP($B273,'Results-formatted 060121'!$A:AX,(BA$3+2),FALSE)), IF($C273 = "pos-neg", (3+VLOOKUP($B273,'Results-formatted 060121'!$A:AX,(BA$3+2),FALSE)), VLOOKUP($B273,'Results-formatted 060121'!$A:AX,(BA$3+2),FALSE)))</f>
        <v>3</v>
      </c>
      <c r="BB273" s="95">
        <f>IF($C273 = "neg", (($D273+1) - VLOOKUP($B273,'Results-formatted 060121'!$A:AY,(BB$3+2),FALSE)), IF($C273 = "pos-neg", (3+VLOOKUP($B273,'Results-formatted 060121'!$A:AY,(BB$3+2),FALSE)), VLOOKUP($B273,'Results-formatted 060121'!$A:AY,(BB$3+2),FALSE)))</f>
        <v>3</v>
      </c>
      <c r="BC273" s="95">
        <f>IF($C273 = "neg", (($D273+1) - VLOOKUP($B273,'Results-formatted 060121'!$A:AZ,(BC$3+2),FALSE)), IF($C273 = "pos-neg", (3+VLOOKUP($B273,'Results-formatted 060121'!$A:AZ,(BC$3+2),FALSE)), VLOOKUP($B273,'Results-formatted 060121'!$A:AZ,(BC$3+2),FALSE)))</f>
        <v>5</v>
      </c>
      <c r="BD273" s="95">
        <f>IF($C273 = "neg", (($D273+1) - VLOOKUP($B273,'Results-formatted 060121'!$A:BA,(BD$3+2),FALSE)), IF($C273 = "pos-neg", (3+VLOOKUP($B273,'Results-formatted 060121'!$A:BA,(BD$3+2),FALSE)), VLOOKUP($B273,'Results-formatted 060121'!$A:BA,(BD$3+2),FALSE)))</f>
        <v>3</v>
      </c>
      <c r="BE273" s="95">
        <f>IF($C273 = "neg", (($D273+1) - VLOOKUP($B273,'Results-formatted 060121'!$A:BB,(BE$3+2),FALSE)), IF($C273 = "pos-neg", (3+VLOOKUP($B273,'Results-formatted 060121'!$A:BB,(BE$3+2),FALSE)), VLOOKUP($B273,'Results-formatted 060121'!$A:BB,(BE$3+2),FALSE)))</f>
        <v>3</v>
      </c>
      <c r="BF273" s="95">
        <f>IF($C273 = "neg", (($D273+1) - VLOOKUP($B273,'Results-formatted 060121'!$A:BC,(BF$3+2),FALSE)), IF($C273 = "pos-neg", (3+VLOOKUP($B273,'Results-formatted 060121'!$A:BC,(BF$3+2),FALSE)), VLOOKUP($B273,'Results-formatted 060121'!$A:BC,(BF$3+2),FALSE)))</f>
        <v>3</v>
      </c>
      <c r="BG273" s="95">
        <f>IF($C273 = "neg", (($D273+1) - VLOOKUP($B273,'Results-formatted 060121'!$A:BD,(BG$3+2),FALSE)), IF($C273 = "pos-neg", (3+VLOOKUP($B273,'Results-formatted 060121'!$A:BD,(BG$3+2),FALSE)), VLOOKUP($B273,'Results-formatted 060121'!$A:BD,(BG$3+2),FALSE)))</f>
        <v>3</v>
      </c>
      <c r="BH273" s="95">
        <f>IF($C273 = "neg", (($D273+1) - VLOOKUP($B273,'Results-formatted 060121'!$A:BE,(BH$3+2),FALSE)), IF($C273 = "pos-neg", (3+VLOOKUP($B273,'Results-formatted 060121'!$A:BE,(BH$3+2),FALSE)), VLOOKUP($B273,'Results-formatted 060121'!$A:BE,(BH$3+2),FALSE)))</f>
        <v>4</v>
      </c>
      <c r="BI273" s="95">
        <f>IF($C273 = "neg", (($D273+1) - VLOOKUP($B273,'Results-formatted 060121'!$A:BF,(BI$3+2),FALSE)), IF($C273 = "pos-neg", (3+VLOOKUP($B273,'Results-formatted 060121'!$A:BF,(BI$3+2),FALSE)), VLOOKUP($B273,'Results-formatted 060121'!$A:BF,(BI$3+2),FALSE)))</f>
        <v>4</v>
      </c>
      <c r="BJ273" s="95">
        <f>IF($C273 = "neg", (($D273+1) - VLOOKUP($B273,'Results-formatted 060121'!$A:BG,(BJ$3+2),FALSE)), IF($C273 = "pos-neg", (3+VLOOKUP($B273,'Results-formatted 060121'!$A:BG,(BJ$3+2),FALSE)), VLOOKUP($B273,'Results-formatted 060121'!$A:BG,(BJ$3+2),FALSE)))</f>
        <v>4</v>
      </c>
      <c r="BK273" s="95">
        <f>IF($C273 = "neg", (($D273+1) - VLOOKUP($B273,'Results-formatted 060121'!$A:BH,(BK$3+2),FALSE)), IF($C273 = "pos-neg", (3+VLOOKUP($B273,'Results-formatted 060121'!$A:BH,(BK$3+2),FALSE)), VLOOKUP($B273,'Results-formatted 060121'!$A:BH,(BK$3+2),FALSE)))</f>
        <v>2</v>
      </c>
      <c r="BL273" s="95">
        <f>IF($C273 = "neg", (($D273+1) - VLOOKUP($B273,'Results-formatted 060121'!$A:BI,(BL$3+2),FALSE)), IF($C273 = "pos-neg", (3+VLOOKUP($B273,'Results-formatted 060121'!$A:BI,(BL$3+2),FALSE)), VLOOKUP($B273,'Results-formatted 060121'!$A:BI,(BL$3+2),FALSE)))</f>
        <v>2</v>
      </c>
      <c r="BM273" s="95">
        <f>IF($C273 = "neg", (($D273+1) - VLOOKUP($B273,'Results-formatted 060121'!$A:BJ,(BM$3+2),FALSE)), IF($C273 = "pos-neg", (3+VLOOKUP($B273,'Results-formatted 060121'!$A:BJ,(BM$3+2),FALSE)), VLOOKUP($B273,'Results-formatted 060121'!$A:BJ,(BM$3+2),FALSE)))</f>
        <v>3</v>
      </c>
      <c r="BN273" s="95"/>
      <c r="BO273" s="95"/>
      <c r="BP273" s="95"/>
      <c r="BQ273" s="95"/>
      <c r="BR273" s="95"/>
      <c r="BS273" s="95"/>
      <c r="BT273" s="95"/>
      <c r="BU273" s="95"/>
      <c r="BV273" s="95"/>
      <c r="BW273" s="95"/>
      <c r="BX273" s="95"/>
      <c r="BY273" s="95"/>
      <c r="BZ273" s="95"/>
      <c r="CA273" s="95"/>
      <c r="CB273" s="95"/>
      <c r="CC273" s="95"/>
      <c r="CD273" s="98"/>
      <c r="CE273" s="25">
        <f t="shared" si="683"/>
        <v>3.45</v>
      </c>
      <c r="CF273" s="25">
        <f t="shared" si="532"/>
        <v>0.76855576642277257</v>
      </c>
    </row>
    <row r="274" spans="2:84" ht="42" x14ac:dyDescent="0.15">
      <c r="B274" s="84" t="s">
        <v>571</v>
      </c>
      <c r="C274" s="86" t="s">
        <v>225</v>
      </c>
      <c r="D274" s="2">
        <v>5</v>
      </c>
      <c r="E274" s="15" t="s">
        <v>1038</v>
      </c>
      <c r="F274" s="95">
        <f>IF($C274 = "neg", (($D274+1) - VLOOKUP($B274,'Results-formatted 060121'!$A:$AJ,(F$3+2),FALSE)), IF($C274 = "pos-neg", (3+VLOOKUP($B274,'Results-formatted 060121'!$A:$AJ,(F$3+2),FALSE)), VLOOKUP($B274,'Results-formatted 060121'!$A:$AJ,(F$3+2),FALSE)))</f>
        <v>3</v>
      </c>
      <c r="G274" s="95">
        <f>IF($C274 = "neg", (($D274+1) - VLOOKUP($B274,'Results-formatted 060121'!$A:$AJ,(G$3+2),FALSE)), IF($C274 = "pos-neg", (3+VLOOKUP($B274,'Results-formatted 060121'!$A:$AJ,(G$3+2),FALSE)), VLOOKUP($B274,'Results-formatted 060121'!$A:$AJ,(G$3+2),FALSE)))</f>
        <v>5</v>
      </c>
      <c r="H274" s="95">
        <f>IF($C274 = "neg", (($D274+1) - VLOOKUP($B274,'Results-formatted 060121'!$A:$AJ,(H$3+2),FALSE)), IF($C274 = "pos-neg", (3+VLOOKUP($B274,'Results-formatted 060121'!$A:$AJ,(H$3+2),FALSE)), VLOOKUP($B274,'Results-formatted 060121'!$A:$AJ,(H$3+2),FALSE)))</f>
        <v>4</v>
      </c>
      <c r="I274" s="95">
        <f>IF($C274 = "neg", (($D274+1) - VLOOKUP($B274,'Results-formatted 060121'!$A:$AJ,(I$3+2),FALSE)), IF($C274 = "pos-neg", (3+VLOOKUP($B274,'Results-formatted 060121'!$A:$AJ,(I$3+2),FALSE)), VLOOKUP($B274,'Results-formatted 060121'!$A:$AJ,(I$3+2),FALSE)))</f>
        <v>1</v>
      </c>
      <c r="J274" s="95">
        <f>IF($C274 = "neg", (($D274+1) - VLOOKUP($B274,'Results-formatted 060121'!$A:$AJ,(J$3+2),FALSE)), IF($C274 = "pos-neg", (3+VLOOKUP($B274,'Results-formatted 060121'!$A:$AJ,(J$3+2),FALSE)), VLOOKUP($B274,'Results-formatted 060121'!$A:$AJ,(J$3+2),FALSE)))</f>
        <v>4</v>
      </c>
      <c r="K274" s="95">
        <f>IF($C274 = "neg", (($D274+1) - VLOOKUP($B274,'Results-formatted 060121'!$A:$AJ,(K$3+2),FALSE)), IF($C274 = "pos-neg", (3+VLOOKUP($B274,'Results-formatted 060121'!$A:$AJ,(K$3+2),FALSE)), VLOOKUP($B274,'Results-formatted 060121'!$A:$AJ,(K$3+2),FALSE)))</f>
        <v>5</v>
      </c>
      <c r="L274" s="95">
        <f>IF($C274 = "neg", (($D274+1) - VLOOKUP($B274,'Results-formatted 060121'!$A:$AJ,(L$3+2),FALSE)), IF($C274 = "pos-neg", (3+VLOOKUP($B274,'Results-formatted 060121'!$A:$AJ,(L$3+2),FALSE)), VLOOKUP($B274,'Results-formatted 060121'!$A:$AJ,(L$3+2),FALSE)))</f>
        <v>4</v>
      </c>
      <c r="M274" s="95">
        <f>IF($C274 = "neg", (($D274+1) - VLOOKUP($B274,'Results-formatted 060121'!$A:$AJ,(M$3+2),FALSE)), IF($C274 = "pos-neg", (3+VLOOKUP($B274,'Results-formatted 060121'!$A:$AJ,(M$3+2),FALSE)), VLOOKUP($B274,'Results-formatted 060121'!$A:$AJ,(M$3+2),FALSE)))</f>
        <v>5</v>
      </c>
      <c r="N274" s="95">
        <f>IF($C274 = "neg", (($D274+1) - VLOOKUP($B274,'Results-formatted 060121'!$A:$AJ,(N$3+2),FALSE)), IF($C274 = "pos-neg", (3+VLOOKUP($B274,'Results-formatted 060121'!$A:$AJ,(N$3+2),FALSE)), VLOOKUP($B274,'Results-formatted 060121'!$A:$AJ,(N$3+2),FALSE)))</f>
        <v>2</v>
      </c>
      <c r="O274" s="95">
        <f>IF($C274 = "neg", (($D274+1) - VLOOKUP($B274,'Results-formatted 060121'!$A:$AJ,(O$3+2),FALSE)), IF($C274 = "pos-neg", (3+VLOOKUP($B274,'Results-formatted 060121'!$A:$AJ,(O$3+2),FALSE)), VLOOKUP($B274,'Results-formatted 060121'!$A:$AJ,(O$3+2),FALSE)))</f>
        <v>5</v>
      </c>
      <c r="P274" s="95">
        <f>IF($C274 = "neg", (($D274+1) - VLOOKUP($B274,'Results-formatted 060121'!$A:$AJ,(P$3+2),FALSE)), IF($C274 = "pos-neg", (3+VLOOKUP($B274,'Results-formatted 060121'!$A:$AJ,(P$3+2),FALSE)), VLOOKUP($B274,'Results-formatted 060121'!$A:$AJ,(P$3+2),FALSE)))</f>
        <v>4</v>
      </c>
      <c r="Q274" s="95">
        <f>IF($C274 = "neg", (($D274+1) - VLOOKUP($B274,'Results-formatted 060121'!$A:$AJ,(Q$3+2),FALSE)), IF($C274 = "pos-neg", (3+VLOOKUP($B274,'Results-formatted 060121'!$A:$AJ,(Q$3+2),FALSE)), VLOOKUP($B274,'Results-formatted 060121'!$A:$AJ,(Q$3+2),FALSE)))</f>
        <v>5</v>
      </c>
      <c r="R274" s="95">
        <f>IF($C274 = "neg", (($D274+1) - VLOOKUP($B274,'Results-formatted 060121'!$A:$AJ,(R$3+2),FALSE)), IF($C274 = "pos-neg", (3+VLOOKUP($B274,'Results-formatted 060121'!$A:$AJ,(R$3+2),FALSE)), VLOOKUP($B274,'Results-formatted 060121'!$A:$AJ,(R$3+2),FALSE)))</f>
        <v>4</v>
      </c>
      <c r="S274" s="95">
        <f>IF($C274 = "neg", (($D274+1) - VLOOKUP($B274,'Results-formatted 060121'!$A:$AJ,(S$3+2),FALSE)), IF($C274 = "pos-neg", (3+VLOOKUP($B274,'Results-formatted 060121'!$A:$AJ,(S$3+2),FALSE)), VLOOKUP($B274,'Results-formatted 060121'!$A:$AJ,(S$3+2),FALSE)))</f>
        <v>5</v>
      </c>
      <c r="T274" s="95">
        <f>IF($C274 = "neg", (($D274+1) - VLOOKUP($B274,'Results-formatted 060121'!$A:$AJ,(T$3+2),FALSE)), IF($C274 = "pos-neg", (3+VLOOKUP($B274,'Results-formatted 060121'!$A:$AJ,(T$3+2),FALSE)), VLOOKUP($B274,'Results-formatted 060121'!$A:$AJ,(T$3+2),FALSE)))</f>
        <v>5</v>
      </c>
      <c r="U274" s="95">
        <f>IF($C274 = "neg", (($D274+1) - VLOOKUP($B274,'Results-formatted 060121'!$A:$AJ,(U$3+2),FALSE)), IF($C274 = "pos-neg", (3+VLOOKUP($B274,'Results-formatted 060121'!$A:$AJ,(U$3+2),FALSE)), VLOOKUP($B274,'Results-formatted 060121'!$A:$AJ,(U$3+2),FALSE)))</f>
        <v>5</v>
      </c>
      <c r="V274" s="95">
        <f>IF($C274 = "neg", (($D274+1) - VLOOKUP($B274,'Results-formatted 060121'!$A:$AJ,(V$3+2),FALSE)), IF($C274 = "pos-neg", (3+VLOOKUP($B274,'Results-formatted 060121'!$A:$AJ,(V$3+2),FALSE)), VLOOKUP($B274,'Results-formatted 060121'!$A:$AJ,(V$3+2),FALSE)))</f>
        <v>4</v>
      </c>
      <c r="W274" s="95">
        <f>IF($C274 = "neg", (($D274+1) - VLOOKUP($B274,'Results-formatted 060121'!$A:$AJ,(W$3+2),FALSE)), IF($C274 = "pos-neg", (3+VLOOKUP($B274,'Results-formatted 060121'!$A:$AJ,(W$3+2),FALSE)), VLOOKUP($B274,'Results-formatted 060121'!$A:$AJ,(W$3+2),FALSE)))</f>
        <v>3</v>
      </c>
      <c r="X274" s="95">
        <f>IF($C274 = "neg", (($D274+1) - VLOOKUP($B274,'Results-formatted 060121'!$A:$AJ,(X$3+2),FALSE)), IF($C274 = "pos-neg", (3+VLOOKUP($B274,'Results-formatted 060121'!$A:$AJ,(X$3+2),FALSE)), VLOOKUP($B274,'Results-formatted 060121'!$A:$AJ,(X$3+2),FALSE)))</f>
        <v>4</v>
      </c>
      <c r="Y274" s="95">
        <f>IF($C274 = "neg", (($D274+1) - VLOOKUP($B274,'Results-formatted 060121'!$A:$AJ,(Y$3+2),FALSE)), IF($C274 = "pos-neg", (3+VLOOKUP($B274,'Results-formatted 060121'!$A:$AJ,(Y$3+2),FALSE)), VLOOKUP($B274,'Results-formatted 060121'!$A:$AJ,(Y$3+2),FALSE)))</f>
        <v>4</v>
      </c>
      <c r="Z274" s="95">
        <f>IF($C274 = "neg", (($D274+1) - VLOOKUP($B274,'Results-formatted 060121'!$A:$AJ,(Z$3+2),FALSE)), IF($C274 = "pos-neg", (3+VLOOKUP($B274,'Results-formatted 060121'!$A:$AJ,(Z$3+2),FALSE)), VLOOKUP($B274,'Results-formatted 060121'!$A:$AJ,(Z$3+2),FALSE)))</f>
        <v>1</v>
      </c>
      <c r="AA274" s="95">
        <f>IF($C274 = "neg", (($D274+1) - VLOOKUP($B274,'Results-formatted 060121'!$A:$AJ,(AA$3+2),FALSE)), IF($C274 = "pos-neg", (3+VLOOKUP($B274,'Results-formatted 060121'!$A:$AJ,(AA$3+2),FALSE)), VLOOKUP($B274,'Results-formatted 060121'!$A:$AJ,(AA$3+2),FALSE)))</f>
        <v>4</v>
      </c>
      <c r="AB274" s="95">
        <f>IF($C274 = "neg", (($D274+1) - VLOOKUP($B274,'Results-formatted 060121'!$A:$AJ,(AB$3+2),FALSE)), IF($C274 = "pos-neg", (3+VLOOKUP($B274,'Results-formatted 060121'!$A:$AJ,(AB$3+2),FALSE)), VLOOKUP($B274,'Results-formatted 060121'!$A:$AJ,(AB$3+2),FALSE)))</f>
        <v>4</v>
      </c>
      <c r="AC274" s="95">
        <f>IF($C274 = "neg", (($D274+1) - VLOOKUP($B274,'Results-formatted 060121'!$A:$AJ,(AC$3+2),FALSE)), IF($C274 = "pos-neg", (3+VLOOKUP($B274,'Results-formatted 060121'!$A:$AJ,(AC$3+2),FALSE)), VLOOKUP($B274,'Results-formatted 060121'!$A:$AJ,(AC$3+2),FALSE)))</f>
        <v>2</v>
      </c>
      <c r="AD274" s="95">
        <f>IF($C274 = "neg", (($D274+1) - VLOOKUP($B274,'Results-formatted 060121'!$A:$AJ,(AD$3+2),FALSE)), IF($C274 = "pos-neg", (3+VLOOKUP($B274,'Results-formatted 060121'!$A:$AJ,(AD$3+2),FALSE)), VLOOKUP($B274,'Results-formatted 060121'!$A:$AJ,(AD$3+2),FALSE)))</f>
        <v>3</v>
      </c>
      <c r="AE274" s="95">
        <f>IF($C274 = "neg", (($D274+1) - VLOOKUP($B274,'Results-formatted 060121'!$A:$AJ,(AE$3+2),FALSE)), IF($C274 = "pos-neg", (3+VLOOKUP($B274,'Results-formatted 060121'!$A:$AJ,(AE$3+2),FALSE)), VLOOKUP($B274,'Results-formatted 060121'!$A:$AJ,(AE$3+2),FALSE)))</f>
        <v>5</v>
      </c>
      <c r="AF274" s="95">
        <f>IF($C274 = "neg", (($D274+1) - VLOOKUP($B274,'Results-formatted 060121'!$A:$AJ,(AF$3+2),FALSE)), IF($C274 = "pos-neg", (3+VLOOKUP($B274,'Results-formatted 060121'!$A:$AJ,(AF$3+2),FALSE)), VLOOKUP($B274,'Results-formatted 060121'!$A:$AJ,(AF$3+2),FALSE)))</f>
        <v>5</v>
      </c>
      <c r="AG274" s="95">
        <f>IF($C274 = "neg", (($D274+1) - VLOOKUP($B274,'Results-formatted 060121'!$A:$AJ,(AG$3+2),FALSE)), IF($C274 = "pos-neg", (3+VLOOKUP($B274,'Results-formatted 060121'!$A:$AJ,(AG$3+2),FALSE)), VLOOKUP($B274,'Results-formatted 060121'!$A:$AJ,(AG$3+2),FALSE)))</f>
        <v>4</v>
      </c>
      <c r="AH274" s="95">
        <f>IF($C274 = "neg", (($D274+1) - VLOOKUP($B274,'Results-formatted 060121'!$A:$AJ,(AH$3+2),FALSE)), IF($C274 = "pos-neg", (3+VLOOKUP($B274,'Results-formatted 060121'!$A:$AJ,(AH$3+2),FALSE)), VLOOKUP($B274,'Results-formatted 060121'!$A:$AJ,(AH$3+2),FALSE)))</f>
        <v>5</v>
      </c>
      <c r="AI274" s="95">
        <f>IF($C274 = "neg", (($D274+1) - VLOOKUP($B274,'Results-formatted 060121'!$A:$AJ,(AI$3+2),FALSE)), IF($C274 = "pos-neg", (3+VLOOKUP($B274,'Results-formatted 060121'!$A:$AJ,(AI$3+2),FALSE)), VLOOKUP($B274,'Results-formatted 060121'!$A:$AJ,(AI$3+2),FALSE)))</f>
        <v>5</v>
      </c>
      <c r="AJ274" s="95">
        <f>IF($C274 = "neg", (($D274+1) - VLOOKUP($B274,'Results-formatted 060121'!$A:$AJ,(AJ$3+2),FALSE)), IF($C274 = "pos-neg", (3+VLOOKUP($B274,'Results-formatted 060121'!$A:$AJ,(AJ$3+2),FALSE)), VLOOKUP($B274,'Results-formatted 060121'!$A:$AJ,(AJ$3+2),FALSE)))</f>
        <v>5</v>
      </c>
      <c r="AK274" s="95">
        <f>IF($C274 = "neg", (($D274+1) - VLOOKUP($B274,'Results-formatted 060121'!$A:$AJ,(AK$3+2),FALSE)), IF($C274 = "pos-neg", (3+VLOOKUP($B274,'Results-formatted 060121'!$A:$AJ,(AK$3+2),FALSE)), VLOOKUP($B274,'Results-formatted 060121'!$A:$AJ,(AK$3+2),FALSE)))</f>
        <v>4</v>
      </c>
      <c r="AL274" s="95">
        <f>IF($C274 = "neg", (($D274+1) - VLOOKUP($B274,'Results-formatted 060121'!$A:$AJ,(AL$3+2),FALSE)), IF($C274 = "pos-neg", (3+VLOOKUP($B274,'Results-formatted 060121'!$A:$AJ,(AL$3+2),FALSE)), VLOOKUP($B274,'Results-formatted 060121'!$A:$AJ,(AL$3+2),FALSE)))</f>
        <v>4</v>
      </c>
      <c r="AM274" s="95">
        <f>IF($C274 = "neg", (($D274+1) - VLOOKUP($B274,'Results-formatted 060121'!$A:AJ,(AM$3+2),FALSE)), IF($C274 = "pos-neg", (3+VLOOKUP($B274,'Results-formatted 060121'!$A:AJ,(AM$3+2),FALSE)), VLOOKUP($B274,'Results-formatted 060121'!$A:AJ,(AM$3+2),FALSE)))</f>
        <v>5</v>
      </c>
      <c r="AN274" s="95">
        <f>IF($C274 = "neg", (($D274+1) - VLOOKUP($B274,'Results-formatted 060121'!$A:AK,(AN$3+2),FALSE)), IF($C274 = "pos-neg", (3+VLOOKUP($B274,'Results-formatted 060121'!$A:AK,(AN$3+2),FALSE)), VLOOKUP($B274,'Results-formatted 060121'!$A:AK,(AN$3+2),FALSE)))</f>
        <v>4</v>
      </c>
      <c r="AO274" s="95">
        <f>IF($C274 = "neg", (($D274+1) - VLOOKUP($B274,'Results-formatted 060121'!$A:AL,(AO$3+2),FALSE)), IF($C274 = "pos-neg", (3+VLOOKUP($B274,'Results-formatted 060121'!$A:AL,(AO$3+2),FALSE)), VLOOKUP($B274,'Results-formatted 060121'!$A:AL,(AO$3+2),FALSE)))</f>
        <v>5</v>
      </c>
      <c r="AP274" s="95">
        <f>IF($C274 = "neg", (($D274+1) - VLOOKUP($B274,'Results-formatted 060121'!$A:AM,(AP$3+2),FALSE)), IF($C274 = "pos-neg", (3+VLOOKUP($B274,'Results-formatted 060121'!$A:AM,(AP$3+2),FALSE)), VLOOKUP($B274,'Results-formatted 060121'!$A:AM,(AP$3+2),FALSE)))</f>
        <v>4</v>
      </c>
      <c r="AQ274" s="95">
        <f>IF($C274 = "neg", (($D274+1) - VLOOKUP($B274,'Results-formatted 060121'!$A:AN,(AQ$3+2),FALSE)), IF($C274 = "pos-neg", (3+VLOOKUP($B274,'Results-formatted 060121'!$A:AN,(AQ$3+2),FALSE)), VLOOKUP($B274,'Results-formatted 060121'!$A:AN,(AQ$3+2),FALSE)))</f>
        <v>5</v>
      </c>
      <c r="AR274" s="95">
        <f>IF($C274 = "neg", (($D274+1) - VLOOKUP($B274,'Results-formatted 060121'!$A:AO,(AR$3+2),FALSE)), IF($C274 = "pos-neg", (3+VLOOKUP($B274,'Results-formatted 060121'!$A:AO,(AR$3+2),FALSE)), VLOOKUP($B274,'Results-formatted 060121'!$A:AO,(AR$3+2),FALSE)))</f>
        <v>5</v>
      </c>
      <c r="AS274" s="95">
        <f>IF($C274 = "neg", (($D274+1) - VLOOKUP($B274,'Results-formatted 060121'!$A:AP,(AS$3+2),FALSE)), IF($C274 = "pos-neg", (3+VLOOKUP($B274,'Results-formatted 060121'!$A:AP,(AS$3+2),FALSE)), VLOOKUP($B274,'Results-formatted 060121'!$A:AP,(AS$3+2),FALSE)))</f>
        <v>5</v>
      </c>
      <c r="AT274" s="95">
        <f>IF($C274 = "neg", (($D274+1) - VLOOKUP($B274,'Results-formatted 060121'!$A:AQ,(AT$3+2),FALSE)), IF($C274 = "pos-neg", (3+VLOOKUP($B274,'Results-formatted 060121'!$A:AQ,(AT$3+2),FALSE)), VLOOKUP($B274,'Results-formatted 060121'!$A:AQ,(AT$3+2),FALSE)))</f>
        <v>5</v>
      </c>
      <c r="AU274" s="95">
        <f>IF($C274 = "neg", (($D274+1) - VLOOKUP($B274,'Results-formatted 060121'!$A:AR,(AU$3+2),FALSE)), IF($C274 = "pos-neg", (3+VLOOKUP($B274,'Results-formatted 060121'!$A:AR,(AU$3+2),FALSE)), VLOOKUP($B274,'Results-formatted 060121'!$A:AR,(AU$3+2),FALSE)))</f>
        <v>4</v>
      </c>
      <c r="AV274" s="95">
        <f>IF($C274 = "neg", (($D274+1) - VLOOKUP($B274,'Results-formatted 060121'!$A:AS,(AV$3+2),FALSE)), IF($C274 = "pos-neg", (3+VLOOKUP($B274,'Results-formatted 060121'!$A:AS,(AV$3+2),FALSE)), VLOOKUP($B274,'Results-formatted 060121'!$A:AS,(AV$3+2),FALSE)))</f>
        <v>3</v>
      </c>
      <c r="AW274" s="95">
        <f>IF($C274 = "neg", (($D274+1) - VLOOKUP($B274,'Results-formatted 060121'!$A:AT,(AW$3+2),FALSE)), IF($C274 = "pos-neg", (3+VLOOKUP($B274,'Results-formatted 060121'!$A:AT,(AW$3+2),FALSE)), VLOOKUP($B274,'Results-formatted 060121'!$A:AT,(AW$3+2),FALSE)))</f>
        <v>3</v>
      </c>
      <c r="AX274" s="95">
        <f>IF($C274 = "neg", (($D274+1) - VLOOKUP($B274,'Results-formatted 060121'!$A:AU,(AX$3+2),FALSE)), IF($C274 = "pos-neg", (3+VLOOKUP($B274,'Results-formatted 060121'!$A:AU,(AX$3+2),FALSE)), VLOOKUP($B274,'Results-formatted 060121'!$A:AU,(AX$3+2),FALSE)))</f>
        <v>1</v>
      </c>
      <c r="AY274" s="95">
        <f>IF($C274 = "neg", (($D274+1) - VLOOKUP($B274,'Results-formatted 060121'!$A:AV,(AY$3+2),FALSE)), IF($C274 = "pos-neg", (3+VLOOKUP($B274,'Results-formatted 060121'!$A:AV,(AY$3+2),FALSE)), VLOOKUP($B274,'Results-formatted 060121'!$A:AV,(AY$3+2),FALSE)))</f>
        <v>4</v>
      </c>
      <c r="AZ274" s="95">
        <f>IF($C274 = "neg", (($D274+1) - VLOOKUP($B274,'Results-formatted 060121'!$A:AW,(AZ$3+2),FALSE)), IF($C274 = "pos-neg", (3+VLOOKUP($B274,'Results-formatted 060121'!$A:AW,(AZ$3+2),FALSE)), VLOOKUP($B274,'Results-formatted 060121'!$A:AW,(AZ$3+2),FALSE)))</f>
        <v>4</v>
      </c>
      <c r="BA274" s="95">
        <f>IF($C274 = "neg", (($D274+1) - VLOOKUP($B274,'Results-formatted 060121'!$A:AX,(BA$3+2),FALSE)), IF($C274 = "pos-neg", (3+VLOOKUP($B274,'Results-formatted 060121'!$A:AX,(BA$3+2),FALSE)), VLOOKUP($B274,'Results-formatted 060121'!$A:AX,(BA$3+2),FALSE)))</f>
        <v>5</v>
      </c>
      <c r="BB274" s="95">
        <f>IF($C274 = "neg", (($D274+1) - VLOOKUP($B274,'Results-formatted 060121'!$A:AY,(BB$3+2),FALSE)), IF($C274 = "pos-neg", (3+VLOOKUP($B274,'Results-formatted 060121'!$A:AY,(BB$3+2),FALSE)), VLOOKUP($B274,'Results-formatted 060121'!$A:AY,(BB$3+2),FALSE)))</f>
        <v>4</v>
      </c>
      <c r="BC274" s="95">
        <f>IF($C274 = "neg", (($D274+1) - VLOOKUP($B274,'Results-formatted 060121'!$A:AZ,(BC$3+2),FALSE)), IF($C274 = "pos-neg", (3+VLOOKUP($B274,'Results-formatted 060121'!$A:AZ,(BC$3+2),FALSE)), VLOOKUP($B274,'Results-formatted 060121'!$A:AZ,(BC$3+2),FALSE)))</f>
        <v>5</v>
      </c>
      <c r="BD274" s="95">
        <f>IF($C274 = "neg", (($D274+1) - VLOOKUP($B274,'Results-formatted 060121'!$A:BA,(BD$3+2),FALSE)), IF($C274 = "pos-neg", (3+VLOOKUP($B274,'Results-formatted 060121'!$A:BA,(BD$3+2),FALSE)), VLOOKUP($B274,'Results-formatted 060121'!$A:BA,(BD$3+2),FALSE)))</f>
        <v>2</v>
      </c>
      <c r="BE274" s="95">
        <f>IF($C274 = "neg", (($D274+1) - VLOOKUP($B274,'Results-formatted 060121'!$A:BB,(BE$3+2),FALSE)), IF($C274 = "pos-neg", (3+VLOOKUP($B274,'Results-formatted 060121'!$A:BB,(BE$3+2),FALSE)), VLOOKUP($B274,'Results-formatted 060121'!$A:BB,(BE$3+2),FALSE)))</f>
        <v>4</v>
      </c>
      <c r="BF274" s="95">
        <f>IF($C274 = "neg", (($D274+1) - VLOOKUP($B274,'Results-formatted 060121'!$A:BC,(BF$3+2),FALSE)), IF($C274 = "pos-neg", (3+VLOOKUP($B274,'Results-formatted 060121'!$A:BC,(BF$3+2),FALSE)), VLOOKUP($B274,'Results-formatted 060121'!$A:BC,(BF$3+2),FALSE)))</f>
        <v>4</v>
      </c>
      <c r="BG274" s="95">
        <f>IF($C274 = "neg", (($D274+1) - VLOOKUP($B274,'Results-formatted 060121'!$A:BD,(BG$3+2),FALSE)), IF($C274 = "pos-neg", (3+VLOOKUP($B274,'Results-formatted 060121'!$A:BD,(BG$3+2),FALSE)), VLOOKUP($B274,'Results-formatted 060121'!$A:BD,(BG$3+2),FALSE)))</f>
        <v>2</v>
      </c>
      <c r="BH274" s="95">
        <f>IF($C274 = "neg", (($D274+1) - VLOOKUP($B274,'Results-formatted 060121'!$A:BE,(BH$3+2),FALSE)), IF($C274 = "pos-neg", (3+VLOOKUP($B274,'Results-formatted 060121'!$A:BE,(BH$3+2),FALSE)), VLOOKUP($B274,'Results-formatted 060121'!$A:BE,(BH$3+2),FALSE)))</f>
        <v>4</v>
      </c>
      <c r="BI274" s="95">
        <f>IF($C274 = "neg", (($D274+1) - VLOOKUP($B274,'Results-formatted 060121'!$A:BF,(BI$3+2),FALSE)), IF($C274 = "pos-neg", (3+VLOOKUP($B274,'Results-formatted 060121'!$A:BF,(BI$3+2),FALSE)), VLOOKUP($B274,'Results-formatted 060121'!$A:BF,(BI$3+2),FALSE)))</f>
        <v>5</v>
      </c>
      <c r="BJ274" s="95">
        <f>IF($C274 = "neg", (($D274+1) - VLOOKUP($B274,'Results-formatted 060121'!$A:BG,(BJ$3+2),FALSE)), IF($C274 = "pos-neg", (3+VLOOKUP($B274,'Results-formatted 060121'!$A:BG,(BJ$3+2),FALSE)), VLOOKUP($B274,'Results-formatted 060121'!$A:BG,(BJ$3+2),FALSE)))</f>
        <v>4</v>
      </c>
      <c r="BK274" s="95">
        <f>IF($C274 = "neg", (($D274+1) - VLOOKUP($B274,'Results-formatted 060121'!$A:BH,(BK$3+2),FALSE)), IF($C274 = "pos-neg", (3+VLOOKUP($B274,'Results-formatted 060121'!$A:BH,(BK$3+2),FALSE)), VLOOKUP($B274,'Results-formatted 060121'!$A:BH,(BK$3+2),FALSE)))</f>
        <v>4</v>
      </c>
      <c r="BL274" s="95">
        <f>IF($C274 = "neg", (($D274+1) - VLOOKUP($B274,'Results-formatted 060121'!$A:BI,(BL$3+2),FALSE)), IF($C274 = "pos-neg", (3+VLOOKUP($B274,'Results-formatted 060121'!$A:BI,(BL$3+2),FALSE)), VLOOKUP($B274,'Results-formatted 060121'!$A:BI,(BL$3+2),FALSE)))</f>
        <v>4</v>
      </c>
      <c r="BM274" s="95">
        <f>IF($C274 = "neg", (($D274+1) - VLOOKUP($B274,'Results-formatted 060121'!$A:BJ,(BM$3+2),FALSE)), IF($C274 = "pos-neg", (3+VLOOKUP($B274,'Results-formatted 060121'!$A:BJ,(BM$3+2),FALSE)), VLOOKUP($B274,'Results-formatted 060121'!$A:BJ,(BM$3+2),FALSE)))</f>
        <v>4</v>
      </c>
      <c r="BN274" s="95"/>
      <c r="BO274" s="95"/>
      <c r="BP274" s="95"/>
      <c r="BQ274" s="95"/>
      <c r="BR274" s="95"/>
      <c r="BS274" s="95"/>
      <c r="BT274" s="95"/>
      <c r="BU274" s="95"/>
      <c r="BV274" s="95"/>
      <c r="BW274" s="95"/>
      <c r="BX274" s="95"/>
      <c r="BY274" s="95"/>
      <c r="BZ274" s="95"/>
      <c r="CA274" s="95"/>
      <c r="CB274" s="95"/>
      <c r="CC274" s="95"/>
      <c r="CD274" s="98"/>
      <c r="CE274" s="25">
        <f t="shared" si="683"/>
        <v>4</v>
      </c>
      <c r="CF274" s="25">
        <f t="shared" si="532"/>
        <v>1.0892385771565849</v>
      </c>
    </row>
    <row r="275" spans="2:84" ht="42" x14ac:dyDescent="0.15">
      <c r="B275" s="84" t="s">
        <v>572</v>
      </c>
      <c r="C275" s="86" t="s">
        <v>225</v>
      </c>
      <c r="D275" s="2">
        <v>5</v>
      </c>
      <c r="E275" s="15" t="s">
        <v>1039</v>
      </c>
      <c r="F275" s="95">
        <f>IF($C275 = "neg", (($D275+1) - VLOOKUP($B275,'Results-formatted 060121'!$A:$AJ,(F$3+2),FALSE)), IF($C275 = "pos-neg", (3+VLOOKUP($B275,'Results-formatted 060121'!$A:$AJ,(F$3+2),FALSE)), VLOOKUP($B275,'Results-formatted 060121'!$A:$AJ,(F$3+2),FALSE)))</f>
        <v>3</v>
      </c>
      <c r="G275" s="95">
        <f>IF($C275 = "neg", (($D275+1) - VLOOKUP($B275,'Results-formatted 060121'!$A:$AJ,(G$3+2),FALSE)), IF($C275 = "pos-neg", (3+VLOOKUP($B275,'Results-formatted 060121'!$A:$AJ,(G$3+2),FALSE)), VLOOKUP($B275,'Results-formatted 060121'!$A:$AJ,(G$3+2),FALSE)))</f>
        <v>5</v>
      </c>
      <c r="H275" s="95">
        <f>IF($C275 = "neg", (($D275+1) - VLOOKUP($B275,'Results-formatted 060121'!$A:$AJ,(H$3+2),FALSE)), IF($C275 = "pos-neg", (3+VLOOKUP($B275,'Results-formatted 060121'!$A:$AJ,(H$3+2),FALSE)), VLOOKUP($B275,'Results-formatted 060121'!$A:$AJ,(H$3+2),FALSE)))</f>
        <v>4</v>
      </c>
      <c r="I275" s="95">
        <f>IF($C275 = "neg", (($D275+1) - VLOOKUP($B275,'Results-formatted 060121'!$A:$AJ,(I$3+2),FALSE)), IF($C275 = "pos-neg", (3+VLOOKUP($B275,'Results-formatted 060121'!$A:$AJ,(I$3+2),FALSE)), VLOOKUP($B275,'Results-formatted 060121'!$A:$AJ,(I$3+2),FALSE)))</f>
        <v>3</v>
      </c>
      <c r="J275" s="95">
        <f>IF($C275 = "neg", (($D275+1) - VLOOKUP($B275,'Results-formatted 060121'!$A:$AJ,(J$3+2),FALSE)), IF($C275 = "pos-neg", (3+VLOOKUP($B275,'Results-formatted 060121'!$A:$AJ,(J$3+2),FALSE)), VLOOKUP($B275,'Results-formatted 060121'!$A:$AJ,(J$3+2),FALSE)))</f>
        <v>3</v>
      </c>
      <c r="K275" s="95">
        <f>IF($C275 = "neg", (($D275+1) - VLOOKUP($B275,'Results-formatted 060121'!$A:$AJ,(K$3+2),FALSE)), IF($C275 = "pos-neg", (3+VLOOKUP($B275,'Results-formatted 060121'!$A:$AJ,(K$3+2),FALSE)), VLOOKUP($B275,'Results-formatted 060121'!$A:$AJ,(K$3+2),FALSE)))</f>
        <v>5</v>
      </c>
      <c r="L275" s="95">
        <f>IF($C275 = "neg", (($D275+1) - VLOOKUP($B275,'Results-formatted 060121'!$A:$AJ,(L$3+2),FALSE)), IF($C275 = "pos-neg", (3+VLOOKUP($B275,'Results-formatted 060121'!$A:$AJ,(L$3+2),FALSE)), VLOOKUP($B275,'Results-formatted 060121'!$A:$AJ,(L$3+2),FALSE)))</f>
        <v>4</v>
      </c>
      <c r="M275" s="95">
        <f>IF($C275 = "neg", (($D275+1) - VLOOKUP($B275,'Results-formatted 060121'!$A:$AJ,(M$3+2),FALSE)), IF($C275 = "pos-neg", (3+VLOOKUP($B275,'Results-formatted 060121'!$A:$AJ,(M$3+2),FALSE)), VLOOKUP($B275,'Results-formatted 060121'!$A:$AJ,(M$3+2),FALSE)))</f>
        <v>4</v>
      </c>
      <c r="N275" s="95">
        <f>IF($C275 = "neg", (($D275+1) - VLOOKUP($B275,'Results-formatted 060121'!$A:$AJ,(N$3+2),FALSE)), IF($C275 = "pos-neg", (3+VLOOKUP($B275,'Results-formatted 060121'!$A:$AJ,(N$3+2),FALSE)), VLOOKUP($B275,'Results-formatted 060121'!$A:$AJ,(N$3+2),FALSE)))</f>
        <v>2</v>
      </c>
      <c r="O275" s="95">
        <f>IF($C275 = "neg", (($D275+1) - VLOOKUP($B275,'Results-formatted 060121'!$A:$AJ,(O$3+2),FALSE)), IF($C275 = "pos-neg", (3+VLOOKUP($B275,'Results-formatted 060121'!$A:$AJ,(O$3+2),FALSE)), VLOOKUP($B275,'Results-formatted 060121'!$A:$AJ,(O$3+2),FALSE)))</f>
        <v>2</v>
      </c>
      <c r="P275" s="95">
        <f>IF($C275 = "neg", (($D275+1) - VLOOKUP($B275,'Results-formatted 060121'!$A:$AJ,(P$3+2),FALSE)), IF($C275 = "pos-neg", (3+VLOOKUP($B275,'Results-formatted 060121'!$A:$AJ,(P$3+2),FALSE)), VLOOKUP($B275,'Results-formatted 060121'!$A:$AJ,(P$3+2),FALSE)))</f>
        <v>3</v>
      </c>
      <c r="Q275" s="95">
        <f>IF($C275 = "neg", (($D275+1) - VLOOKUP($B275,'Results-formatted 060121'!$A:$AJ,(Q$3+2),FALSE)), IF($C275 = "pos-neg", (3+VLOOKUP($B275,'Results-formatted 060121'!$A:$AJ,(Q$3+2),FALSE)), VLOOKUP($B275,'Results-formatted 060121'!$A:$AJ,(Q$3+2),FALSE)))</f>
        <v>5</v>
      </c>
      <c r="R275" s="95">
        <f>IF($C275 = "neg", (($D275+1) - VLOOKUP($B275,'Results-formatted 060121'!$A:$AJ,(R$3+2),FALSE)), IF($C275 = "pos-neg", (3+VLOOKUP($B275,'Results-formatted 060121'!$A:$AJ,(R$3+2),FALSE)), VLOOKUP($B275,'Results-formatted 060121'!$A:$AJ,(R$3+2),FALSE)))</f>
        <v>4</v>
      </c>
      <c r="S275" s="95">
        <f>IF($C275 = "neg", (($D275+1) - VLOOKUP($B275,'Results-formatted 060121'!$A:$AJ,(S$3+2),FALSE)), IF($C275 = "pos-neg", (3+VLOOKUP($B275,'Results-formatted 060121'!$A:$AJ,(S$3+2),FALSE)), VLOOKUP($B275,'Results-formatted 060121'!$A:$AJ,(S$3+2),FALSE)))</f>
        <v>4</v>
      </c>
      <c r="T275" s="95">
        <f>IF($C275 = "neg", (($D275+1) - VLOOKUP($B275,'Results-formatted 060121'!$A:$AJ,(T$3+2),FALSE)), IF($C275 = "pos-neg", (3+VLOOKUP($B275,'Results-formatted 060121'!$A:$AJ,(T$3+2),FALSE)), VLOOKUP($B275,'Results-formatted 060121'!$A:$AJ,(T$3+2),FALSE)))</f>
        <v>4</v>
      </c>
      <c r="U275" s="95">
        <f>IF($C275 = "neg", (($D275+1) - VLOOKUP($B275,'Results-formatted 060121'!$A:$AJ,(U$3+2),FALSE)), IF($C275 = "pos-neg", (3+VLOOKUP($B275,'Results-formatted 060121'!$A:$AJ,(U$3+2),FALSE)), VLOOKUP($B275,'Results-formatted 060121'!$A:$AJ,(U$3+2),FALSE)))</f>
        <v>4</v>
      </c>
      <c r="V275" s="95">
        <f>IF($C275 = "neg", (($D275+1) - VLOOKUP($B275,'Results-formatted 060121'!$A:$AJ,(V$3+2),FALSE)), IF($C275 = "pos-neg", (3+VLOOKUP($B275,'Results-formatted 060121'!$A:$AJ,(V$3+2),FALSE)), VLOOKUP($B275,'Results-formatted 060121'!$A:$AJ,(V$3+2),FALSE)))</f>
        <v>2</v>
      </c>
      <c r="W275" s="95">
        <f>IF($C275 = "neg", (($D275+1) - VLOOKUP($B275,'Results-formatted 060121'!$A:$AJ,(W$3+2),FALSE)), IF($C275 = "pos-neg", (3+VLOOKUP($B275,'Results-formatted 060121'!$A:$AJ,(W$3+2),FALSE)), VLOOKUP($B275,'Results-formatted 060121'!$A:$AJ,(W$3+2),FALSE)))</f>
        <v>3</v>
      </c>
      <c r="X275" s="95">
        <f>IF($C275 = "neg", (($D275+1) - VLOOKUP($B275,'Results-formatted 060121'!$A:$AJ,(X$3+2),FALSE)), IF($C275 = "pos-neg", (3+VLOOKUP($B275,'Results-formatted 060121'!$A:$AJ,(X$3+2),FALSE)), VLOOKUP($B275,'Results-formatted 060121'!$A:$AJ,(X$3+2),FALSE)))</f>
        <v>5</v>
      </c>
      <c r="Y275" s="95">
        <f>IF($C275 = "neg", (($D275+1) - VLOOKUP($B275,'Results-formatted 060121'!$A:$AJ,(Y$3+2),FALSE)), IF($C275 = "pos-neg", (3+VLOOKUP($B275,'Results-formatted 060121'!$A:$AJ,(Y$3+2),FALSE)), VLOOKUP($B275,'Results-formatted 060121'!$A:$AJ,(Y$3+2),FALSE)))</f>
        <v>3</v>
      </c>
      <c r="Z275" s="95">
        <f>IF($C275 = "neg", (($D275+1) - VLOOKUP($B275,'Results-formatted 060121'!$A:$AJ,(Z$3+2),FALSE)), IF($C275 = "pos-neg", (3+VLOOKUP($B275,'Results-formatted 060121'!$A:$AJ,(Z$3+2),FALSE)), VLOOKUP($B275,'Results-formatted 060121'!$A:$AJ,(Z$3+2),FALSE)))</f>
        <v>3</v>
      </c>
      <c r="AA275" s="95">
        <f>IF($C275 = "neg", (($D275+1) - VLOOKUP($B275,'Results-formatted 060121'!$A:$AJ,(AA$3+2),FALSE)), IF($C275 = "pos-neg", (3+VLOOKUP($B275,'Results-formatted 060121'!$A:$AJ,(AA$3+2),FALSE)), VLOOKUP($B275,'Results-formatted 060121'!$A:$AJ,(AA$3+2),FALSE)))</f>
        <v>4</v>
      </c>
      <c r="AB275" s="95">
        <f>IF($C275 = "neg", (($D275+1) - VLOOKUP($B275,'Results-formatted 060121'!$A:$AJ,(AB$3+2),FALSE)), IF($C275 = "pos-neg", (3+VLOOKUP($B275,'Results-formatted 060121'!$A:$AJ,(AB$3+2),FALSE)), VLOOKUP($B275,'Results-formatted 060121'!$A:$AJ,(AB$3+2),FALSE)))</f>
        <v>2</v>
      </c>
      <c r="AC275" s="95">
        <f>IF($C275 = "neg", (($D275+1) - VLOOKUP($B275,'Results-formatted 060121'!$A:$AJ,(AC$3+2),FALSE)), IF($C275 = "pos-neg", (3+VLOOKUP($B275,'Results-formatted 060121'!$A:$AJ,(AC$3+2),FALSE)), VLOOKUP($B275,'Results-formatted 060121'!$A:$AJ,(AC$3+2),FALSE)))</f>
        <v>2</v>
      </c>
      <c r="AD275" s="95">
        <f>IF($C275 = "neg", (($D275+1) - VLOOKUP($B275,'Results-formatted 060121'!$A:$AJ,(AD$3+2),FALSE)), IF($C275 = "pos-neg", (3+VLOOKUP($B275,'Results-formatted 060121'!$A:$AJ,(AD$3+2),FALSE)), VLOOKUP($B275,'Results-formatted 060121'!$A:$AJ,(AD$3+2),FALSE)))</f>
        <v>4</v>
      </c>
      <c r="AE275" s="95">
        <f>IF($C275 = "neg", (($D275+1) - VLOOKUP($B275,'Results-formatted 060121'!$A:$AJ,(AE$3+2),FALSE)), IF($C275 = "pos-neg", (3+VLOOKUP($B275,'Results-formatted 060121'!$A:$AJ,(AE$3+2),FALSE)), VLOOKUP($B275,'Results-formatted 060121'!$A:$AJ,(AE$3+2),FALSE)))</f>
        <v>4</v>
      </c>
      <c r="AF275" s="95">
        <f>IF($C275 = "neg", (($D275+1) - VLOOKUP($B275,'Results-formatted 060121'!$A:$AJ,(AF$3+2),FALSE)), IF($C275 = "pos-neg", (3+VLOOKUP($B275,'Results-formatted 060121'!$A:$AJ,(AF$3+2),FALSE)), VLOOKUP($B275,'Results-formatted 060121'!$A:$AJ,(AF$3+2),FALSE)))</f>
        <v>4</v>
      </c>
      <c r="AG275" s="95">
        <f>IF($C275 = "neg", (($D275+1) - VLOOKUP($B275,'Results-formatted 060121'!$A:$AJ,(AG$3+2),FALSE)), IF($C275 = "pos-neg", (3+VLOOKUP($B275,'Results-formatted 060121'!$A:$AJ,(AG$3+2),FALSE)), VLOOKUP($B275,'Results-formatted 060121'!$A:$AJ,(AG$3+2),FALSE)))</f>
        <v>3</v>
      </c>
      <c r="AH275" s="95">
        <f>IF($C275 = "neg", (($D275+1) - VLOOKUP($B275,'Results-formatted 060121'!$A:$AJ,(AH$3+2),FALSE)), IF($C275 = "pos-neg", (3+VLOOKUP($B275,'Results-formatted 060121'!$A:$AJ,(AH$3+2),FALSE)), VLOOKUP($B275,'Results-formatted 060121'!$A:$AJ,(AH$3+2),FALSE)))</f>
        <v>4</v>
      </c>
      <c r="AI275" s="95">
        <f>IF($C275 = "neg", (($D275+1) - VLOOKUP($B275,'Results-formatted 060121'!$A:$AJ,(AI$3+2),FALSE)), IF($C275 = "pos-neg", (3+VLOOKUP($B275,'Results-formatted 060121'!$A:$AJ,(AI$3+2),FALSE)), VLOOKUP($B275,'Results-formatted 060121'!$A:$AJ,(AI$3+2),FALSE)))</f>
        <v>4</v>
      </c>
      <c r="AJ275" s="95">
        <f>IF($C275 = "neg", (($D275+1) - VLOOKUP($B275,'Results-formatted 060121'!$A:$AJ,(AJ$3+2),FALSE)), IF($C275 = "pos-neg", (3+VLOOKUP($B275,'Results-formatted 060121'!$A:$AJ,(AJ$3+2),FALSE)), VLOOKUP($B275,'Results-formatted 060121'!$A:$AJ,(AJ$3+2),FALSE)))</f>
        <v>5</v>
      </c>
      <c r="AK275" s="95">
        <f>IF($C275 = "neg", (($D275+1) - VLOOKUP($B275,'Results-formatted 060121'!$A:$AJ,(AK$3+2),FALSE)), IF($C275 = "pos-neg", (3+VLOOKUP($B275,'Results-formatted 060121'!$A:$AJ,(AK$3+2),FALSE)), VLOOKUP($B275,'Results-formatted 060121'!$A:$AJ,(AK$3+2),FALSE)))</f>
        <v>4</v>
      </c>
      <c r="AL275" s="95">
        <f>IF($C275 = "neg", (($D275+1) - VLOOKUP($B275,'Results-formatted 060121'!$A:$AJ,(AL$3+2),FALSE)), IF($C275 = "pos-neg", (3+VLOOKUP($B275,'Results-formatted 060121'!$A:$AJ,(AL$3+2),FALSE)), VLOOKUP($B275,'Results-formatted 060121'!$A:$AJ,(AL$3+2),FALSE)))</f>
        <v>4</v>
      </c>
      <c r="AM275" s="95">
        <f>IF($C275 = "neg", (($D275+1) - VLOOKUP($B275,'Results-formatted 060121'!$A:AJ,(AM$3+2),FALSE)), IF($C275 = "pos-neg", (3+VLOOKUP($B275,'Results-formatted 060121'!$A:AJ,(AM$3+2),FALSE)), VLOOKUP($B275,'Results-formatted 060121'!$A:AJ,(AM$3+2),FALSE)))</f>
        <v>4</v>
      </c>
      <c r="AN275" s="95">
        <f>IF($C275 = "neg", (($D275+1) - VLOOKUP($B275,'Results-formatted 060121'!$A:AK,(AN$3+2),FALSE)), IF($C275 = "pos-neg", (3+VLOOKUP($B275,'Results-formatted 060121'!$A:AK,(AN$3+2),FALSE)), VLOOKUP($B275,'Results-formatted 060121'!$A:AK,(AN$3+2),FALSE)))</f>
        <v>4</v>
      </c>
      <c r="AO275" s="95">
        <f>IF($C275 = "neg", (($D275+1) - VLOOKUP($B275,'Results-formatted 060121'!$A:AL,(AO$3+2),FALSE)), IF($C275 = "pos-neg", (3+VLOOKUP($B275,'Results-formatted 060121'!$A:AL,(AO$3+2),FALSE)), VLOOKUP($B275,'Results-formatted 060121'!$A:AL,(AO$3+2),FALSE)))</f>
        <v>3</v>
      </c>
      <c r="AP275" s="95">
        <f>IF($C275 = "neg", (($D275+1) - VLOOKUP($B275,'Results-formatted 060121'!$A:AM,(AP$3+2),FALSE)), IF($C275 = "pos-neg", (3+VLOOKUP($B275,'Results-formatted 060121'!$A:AM,(AP$3+2),FALSE)), VLOOKUP($B275,'Results-formatted 060121'!$A:AM,(AP$3+2),FALSE)))</f>
        <v>3</v>
      </c>
      <c r="AQ275" s="95">
        <f>IF($C275 = "neg", (($D275+1) - VLOOKUP($B275,'Results-formatted 060121'!$A:AN,(AQ$3+2),FALSE)), IF($C275 = "pos-neg", (3+VLOOKUP($B275,'Results-formatted 060121'!$A:AN,(AQ$3+2),FALSE)), VLOOKUP($B275,'Results-formatted 060121'!$A:AN,(AQ$3+2),FALSE)))</f>
        <v>4</v>
      </c>
      <c r="AR275" s="95">
        <f>IF($C275 = "neg", (($D275+1) - VLOOKUP($B275,'Results-formatted 060121'!$A:AO,(AR$3+2),FALSE)), IF($C275 = "pos-neg", (3+VLOOKUP($B275,'Results-formatted 060121'!$A:AO,(AR$3+2),FALSE)), VLOOKUP($B275,'Results-formatted 060121'!$A:AO,(AR$3+2),FALSE)))</f>
        <v>5</v>
      </c>
      <c r="AS275" s="95">
        <f>IF($C275 = "neg", (($D275+1) - VLOOKUP($B275,'Results-formatted 060121'!$A:AP,(AS$3+2),FALSE)), IF($C275 = "pos-neg", (3+VLOOKUP($B275,'Results-formatted 060121'!$A:AP,(AS$3+2),FALSE)), VLOOKUP($B275,'Results-formatted 060121'!$A:AP,(AS$3+2),FALSE)))</f>
        <v>4</v>
      </c>
      <c r="AT275" s="95">
        <f>IF($C275 = "neg", (($D275+1) - VLOOKUP($B275,'Results-formatted 060121'!$A:AQ,(AT$3+2),FALSE)), IF($C275 = "pos-neg", (3+VLOOKUP($B275,'Results-formatted 060121'!$A:AQ,(AT$3+2),FALSE)), VLOOKUP($B275,'Results-formatted 060121'!$A:AQ,(AT$3+2),FALSE)))</f>
        <v>4</v>
      </c>
      <c r="AU275" s="95">
        <f>IF($C275 = "neg", (($D275+1) - VLOOKUP($B275,'Results-formatted 060121'!$A:AR,(AU$3+2),FALSE)), IF($C275 = "pos-neg", (3+VLOOKUP($B275,'Results-formatted 060121'!$A:AR,(AU$3+2),FALSE)), VLOOKUP($B275,'Results-formatted 060121'!$A:AR,(AU$3+2),FALSE)))</f>
        <v>3</v>
      </c>
      <c r="AV275" s="95">
        <f>IF($C275 = "neg", (($D275+1) - VLOOKUP($B275,'Results-formatted 060121'!$A:AS,(AV$3+2),FALSE)), IF($C275 = "pos-neg", (3+VLOOKUP($B275,'Results-formatted 060121'!$A:AS,(AV$3+2),FALSE)), VLOOKUP($B275,'Results-formatted 060121'!$A:AS,(AV$3+2),FALSE)))</f>
        <v>3</v>
      </c>
      <c r="AW275" s="95">
        <f>IF($C275 = "neg", (($D275+1) - VLOOKUP($B275,'Results-formatted 060121'!$A:AT,(AW$3+2),FALSE)), IF($C275 = "pos-neg", (3+VLOOKUP($B275,'Results-formatted 060121'!$A:AT,(AW$3+2),FALSE)), VLOOKUP($B275,'Results-formatted 060121'!$A:AT,(AW$3+2),FALSE)))</f>
        <v>3</v>
      </c>
      <c r="AX275" s="95">
        <f>IF($C275 = "neg", (($D275+1) - VLOOKUP($B275,'Results-formatted 060121'!$A:AU,(AX$3+2),FALSE)), IF($C275 = "pos-neg", (3+VLOOKUP($B275,'Results-formatted 060121'!$A:AU,(AX$3+2),FALSE)), VLOOKUP($B275,'Results-formatted 060121'!$A:AU,(AX$3+2),FALSE)))</f>
        <v>2</v>
      </c>
      <c r="AY275" s="95">
        <f>IF($C275 = "neg", (($D275+1) - VLOOKUP($B275,'Results-formatted 060121'!$A:AV,(AY$3+2),FALSE)), IF($C275 = "pos-neg", (3+VLOOKUP($B275,'Results-formatted 060121'!$A:AV,(AY$3+2),FALSE)), VLOOKUP($B275,'Results-formatted 060121'!$A:AV,(AY$3+2),FALSE)))</f>
        <v>4</v>
      </c>
      <c r="AZ275" s="95">
        <f>IF($C275 = "neg", (($D275+1) - VLOOKUP($B275,'Results-formatted 060121'!$A:AW,(AZ$3+2),FALSE)), IF($C275 = "pos-neg", (3+VLOOKUP($B275,'Results-formatted 060121'!$A:AW,(AZ$3+2),FALSE)), VLOOKUP($B275,'Results-formatted 060121'!$A:AW,(AZ$3+2),FALSE)))</f>
        <v>4</v>
      </c>
      <c r="BA275" s="95">
        <f>IF($C275 = "neg", (($D275+1) - VLOOKUP($B275,'Results-formatted 060121'!$A:AX,(BA$3+2),FALSE)), IF($C275 = "pos-neg", (3+VLOOKUP($B275,'Results-formatted 060121'!$A:AX,(BA$3+2),FALSE)), VLOOKUP($B275,'Results-formatted 060121'!$A:AX,(BA$3+2),FALSE)))</f>
        <v>3</v>
      </c>
      <c r="BB275" s="95">
        <f>IF($C275 = "neg", (($D275+1) - VLOOKUP($B275,'Results-formatted 060121'!$A:AY,(BB$3+2),FALSE)), IF($C275 = "pos-neg", (3+VLOOKUP($B275,'Results-formatted 060121'!$A:AY,(BB$3+2),FALSE)), VLOOKUP($B275,'Results-formatted 060121'!$A:AY,(BB$3+2),FALSE)))</f>
        <v>4</v>
      </c>
      <c r="BC275" s="95">
        <f>IF($C275 = "neg", (($D275+1) - VLOOKUP($B275,'Results-formatted 060121'!$A:AZ,(BC$3+2),FALSE)), IF($C275 = "pos-neg", (3+VLOOKUP($B275,'Results-formatted 060121'!$A:AZ,(BC$3+2),FALSE)), VLOOKUP($B275,'Results-formatted 060121'!$A:AZ,(BC$3+2),FALSE)))</f>
        <v>5</v>
      </c>
      <c r="BD275" s="95">
        <f>IF($C275 = "neg", (($D275+1) - VLOOKUP($B275,'Results-formatted 060121'!$A:BA,(BD$3+2),FALSE)), IF($C275 = "pos-neg", (3+VLOOKUP($B275,'Results-formatted 060121'!$A:BA,(BD$3+2),FALSE)), VLOOKUP($B275,'Results-formatted 060121'!$A:BA,(BD$3+2),FALSE)))</f>
        <v>4</v>
      </c>
      <c r="BE275" s="95">
        <f>IF($C275 = "neg", (($D275+1) - VLOOKUP($B275,'Results-formatted 060121'!$A:BB,(BE$3+2),FALSE)), IF($C275 = "pos-neg", (3+VLOOKUP($B275,'Results-formatted 060121'!$A:BB,(BE$3+2),FALSE)), VLOOKUP($B275,'Results-formatted 060121'!$A:BB,(BE$3+2),FALSE)))</f>
        <v>4</v>
      </c>
      <c r="BF275" s="95">
        <f>IF($C275 = "neg", (($D275+1) - VLOOKUP($B275,'Results-formatted 060121'!$A:BC,(BF$3+2),FALSE)), IF($C275 = "pos-neg", (3+VLOOKUP($B275,'Results-formatted 060121'!$A:BC,(BF$3+2),FALSE)), VLOOKUP($B275,'Results-formatted 060121'!$A:BC,(BF$3+2),FALSE)))</f>
        <v>4</v>
      </c>
      <c r="BG275" s="95">
        <f>IF($C275 = "neg", (($D275+1) - VLOOKUP($B275,'Results-formatted 060121'!$A:BD,(BG$3+2),FALSE)), IF($C275 = "pos-neg", (3+VLOOKUP($B275,'Results-formatted 060121'!$A:BD,(BG$3+2),FALSE)), VLOOKUP($B275,'Results-formatted 060121'!$A:BD,(BG$3+2),FALSE)))</f>
        <v>3</v>
      </c>
      <c r="BH275" s="95">
        <f>IF($C275 = "neg", (($D275+1) - VLOOKUP($B275,'Results-formatted 060121'!$A:BE,(BH$3+2),FALSE)), IF($C275 = "pos-neg", (3+VLOOKUP($B275,'Results-formatted 060121'!$A:BE,(BH$3+2),FALSE)), VLOOKUP($B275,'Results-formatted 060121'!$A:BE,(BH$3+2),FALSE)))</f>
        <v>3</v>
      </c>
      <c r="BI275" s="95">
        <f>IF($C275 = "neg", (($D275+1) - VLOOKUP($B275,'Results-formatted 060121'!$A:BF,(BI$3+2),FALSE)), IF($C275 = "pos-neg", (3+VLOOKUP($B275,'Results-formatted 060121'!$A:BF,(BI$3+2),FALSE)), VLOOKUP($B275,'Results-formatted 060121'!$A:BF,(BI$3+2),FALSE)))</f>
        <v>4</v>
      </c>
      <c r="BJ275" s="95">
        <f>IF($C275 = "neg", (($D275+1) - VLOOKUP($B275,'Results-formatted 060121'!$A:BG,(BJ$3+2),FALSE)), IF($C275 = "pos-neg", (3+VLOOKUP($B275,'Results-formatted 060121'!$A:BG,(BJ$3+2),FALSE)), VLOOKUP($B275,'Results-formatted 060121'!$A:BG,(BJ$3+2),FALSE)))</f>
        <v>4</v>
      </c>
      <c r="BK275" s="95">
        <f>IF($C275 = "neg", (($D275+1) - VLOOKUP($B275,'Results-formatted 060121'!$A:BH,(BK$3+2),FALSE)), IF($C275 = "pos-neg", (3+VLOOKUP($B275,'Results-formatted 060121'!$A:BH,(BK$3+2),FALSE)), VLOOKUP($B275,'Results-formatted 060121'!$A:BH,(BK$3+2),FALSE)))</f>
        <v>2</v>
      </c>
      <c r="BL275" s="95">
        <f>IF($C275 = "neg", (($D275+1) - VLOOKUP($B275,'Results-formatted 060121'!$A:BI,(BL$3+2),FALSE)), IF($C275 = "pos-neg", (3+VLOOKUP($B275,'Results-formatted 060121'!$A:BI,(BL$3+2),FALSE)), VLOOKUP($B275,'Results-formatted 060121'!$A:BI,(BL$3+2),FALSE)))</f>
        <v>3</v>
      </c>
      <c r="BM275" s="95">
        <f>IF($C275 = "neg", (($D275+1) - VLOOKUP($B275,'Results-formatted 060121'!$A:BJ,(BM$3+2),FALSE)), IF($C275 = "pos-neg", (3+VLOOKUP($B275,'Results-formatted 060121'!$A:BJ,(BM$3+2),FALSE)), VLOOKUP($B275,'Results-formatted 060121'!$A:BJ,(BM$3+2),FALSE)))</f>
        <v>4</v>
      </c>
      <c r="BN275" s="95"/>
      <c r="BO275" s="95"/>
      <c r="BP275" s="95"/>
      <c r="BQ275" s="95"/>
      <c r="BR275" s="95"/>
      <c r="BS275" s="95"/>
      <c r="BT275" s="95"/>
      <c r="BU275" s="95"/>
      <c r="BV275" s="95"/>
      <c r="BW275" s="95"/>
      <c r="BX275" s="95"/>
      <c r="BY275" s="95"/>
      <c r="BZ275" s="95"/>
      <c r="CA275" s="95"/>
      <c r="CB275" s="95"/>
      <c r="CC275" s="95"/>
      <c r="CD275" s="98"/>
      <c r="CE275" s="25">
        <f t="shared" si="683"/>
        <v>3.6</v>
      </c>
      <c r="CF275" s="25">
        <f t="shared" si="532"/>
        <v>0.84772877018337056</v>
      </c>
    </row>
    <row r="276" spans="2:84" ht="56" x14ac:dyDescent="0.15">
      <c r="B276" s="84" t="s">
        <v>573</v>
      </c>
      <c r="C276" s="86" t="s">
        <v>225</v>
      </c>
      <c r="D276" s="2">
        <v>5</v>
      </c>
      <c r="E276" s="15" t="s">
        <v>1040</v>
      </c>
      <c r="F276" s="95">
        <f>IF($C276 = "neg", (($D276+1) - VLOOKUP($B276,'Results-formatted 060121'!$A:$AJ,(F$3+2),FALSE)), IF($C276 = "pos-neg", (3+VLOOKUP($B276,'Results-formatted 060121'!$A:$AJ,(F$3+2),FALSE)), VLOOKUP($B276,'Results-formatted 060121'!$A:$AJ,(F$3+2),FALSE)))</f>
        <v>3</v>
      </c>
      <c r="G276" s="95">
        <f>IF($C276 = "neg", (($D276+1) - VLOOKUP($B276,'Results-formatted 060121'!$A:$AJ,(G$3+2),FALSE)), IF($C276 = "pos-neg", (3+VLOOKUP($B276,'Results-formatted 060121'!$A:$AJ,(G$3+2),FALSE)), VLOOKUP($B276,'Results-formatted 060121'!$A:$AJ,(G$3+2),FALSE)))</f>
        <v>5</v>
      </c>
      <c r="H276" s="95">
        <f>IF($C276 = "neg", (($D276+1) - VLOOKUP($B276,'Results-formatted 060121'!$A:$AJ,(H$3+2),FALSE)), IF($C276 = "pos-neg", (3+VLOOKUP($B276,'Results-formatted 060121'!$A:$AJ,(H$3+2),FALSE)), VLOOKUP($B276,'Results-formatted 060121'!$A:$AJ,(H$3+2),FALSE)))</f>
        <v>4</v>
      </c>
      <c r="I276" s="95">
        <f>IF($C276 = "neg", (($D276+1) - VLOOKUP($B276,'Results-formatted 060121'!$A:$AJ,(I$3+2),FALSE)), IF($C276 = "pos-neg", (3+VLOOKUP($B276,'Results-formatted 060121'!$A:$AJ,(I$3+2),FALSE)), VLOOKUP($B276,'Results-formatted 060121'!$A:$AJ,(I$3+2),FALSE)))</f>
        <v>2</v>
      </c>
      <c r="J276" s="95">
        <f>IF($C276 = "neg", (($D276+1) - VLOOKUP($B276,'Results-formatted 060121'!$A:$AJ,(J$3+2),FALSE)), IF($C276 = "pos-neg", (3+VLOOKUP($B276,'Results-formatted 060121'!$A:$AJ,(J$3+2),FALSE)), VLOOKUP($B276,'Results-formatted 060121'!$A:$AJ,(J$3+2),FALSE)))</f>
        <v>3</v>
      </c>
      <c r="K276" s="95">
        <f>IF($C276 = "neg", (($D276+1) - VLOOKUP($B276,'Results-formatted 060121'!$A:$AJ,(K$3+2),FALSE)), IF($C276 = "pos-neg", (3+VLOOKUP($B276,'Results-formatted 060121'!$A:$AJ,(K$3+2),FALSE)), VLOOKUP($B276,'Results-formatted 060121'!$A:$AJ,(K$3+2),FALSE)))</f>
        <v>3</v>
      </c>
      <c r="L276" s="95">
        <f>IF($C276 = "neg", (($D276+1) - VLOOKUP($B276,'Results-formatted 060121'!$A:$AJ,(L$3+2),FALSE)), IF($C276 = "pos-neg", (3+VLOOKUP($B276,'Results-formatted 060121'!$A:$AJ,(L$3+2),FALSE)), VLOOKUP($B276,'Results-formatted 060121'!$A:$AJ,(L$3+2),FALSE)))</f>
        <v>4</v>
      </c>
      <c r="M276" s="95">
        <f>IF($C276 = "neg", (($D276+1) - VLOOKUP($B276,'Results-formatted 060121'!$A:$AJ,(M$3+2),FALSE)), IF($C276 = "pos-neg", (3+VLOOKUP($B276,'Results-formatted 060121'!$A:$AJ,(M$3+2),FALSE)), VLOOKUP($B276,'Results-formatted 060121'!$A:$AJ,(M$3+2),FALSE)))</f>
        <v>4</v>
      </c>
      <c r="N276" s="95">
        <f>IF($C276 = "neg", (($D276+1) - VLOOKUP($B276,'Results-formatted 060121'!$A:$AJ,(N$3+2),FALSE)), IF($C276 = "pos-neg", (3+VLOOKUP($B276,'Results-formatted 060121'!$A:$AJ,(N$3+2),FALSE)), VLOOKUP($B276,'Results-formatted 060121'!$A:$AJ,(N$3+2),FALSE)))</f>
        <v>3</v>
      </c>
      <c r="O276" s="95">
        <f>IF($C276 = "neg", (($D276+1) - VLOOKUP($B276,'Results-formatted 060121'!$A:$AJ,(O$3+2),FALSE)), IF($C276 = "pos-neg", (3+VLOOKUP($B276,'Results-formatted 060121'!$A:$AJ,(O$3+2),FALSE)), VLOOKUP($B276,'Results-formatted 060121'!$A:$AJ,(O$3+2),FALSE)))</f>
        <v>5</v>
      </c>
      <c r="P276" s="95">
        <f>IF($C276 = "neg", (($D276+1) - VLOOKUP($B276,'Results-formatted 060121'!$A:$AJ,(P$3+2),FALSE)), IF($C276 = "pos-neg", (3+VLOOKUP($B276,'Results-formatted 060121'!$A:$AJ,(P$3+2),FALSE)), VLOOKUP($B276,'Results-formatted 060121'!$A:$AJ,(P$3+2),FALSE)))</f>
        <v>4</v>
      </c>
      <c r="Q276" s="95">
        <f>IF($C276 = "neg", (($D276+1) - VLOOKUP($B276,'Results-formatted 060121'!$A:$AJ,(Q$3+2),FALSE)), IF($C276 = "pos-neg", (3+VLOOKUP($B276,'Results-formatted 060121'!$A:$AJ,(Q$3+2),FALSE)), VLOOKUP($B276,'Results-formatted 060121'!$A:$AJ,(Q$3+2),FALSE)))</f>
        <v>3</v>
      </c>
      <c r="R276" s="95">
        <f>IF($C276 = "neg", (($D276+1) - VLOOKUP($B276,'Results-formatted 060121'!$A:$AJ,(R$3+2),FALSE)), IF($C276 = "pos-neg", (3+VLOOKUP($B276,'Results-formatted 060121'!$A:$AJ,(R$3+2),FALSE)), VLOOKUP($B276,'Results-formatted 060121'!$A:$AJ,(R$3+2),FALSE)))</f>
        <v>4</v>
      </c>
      <c r="S276" s="95">
        <f>IF($C276 = "neg", (($D276+1) - VLOOKUP($B276,'Results-formatted 060121'!$A:$AJ,(S$3+2),FALSE)), IF($C276 = "pos-neg", (3+VLOOKUP($B276,'Results-formatted 060121'!$A:$AJ,(S$3+2),FALSE)), VLOOKUP($B276,'Results-formatted 060121'!$A:$AJ,(S$3+2),FALSE)))</f>
        <v>4</v>
      </c>
      <c r="T276" s="95">
        <f>IF($C276 = "neg", (($D276+1) - VLOOKUP($B276,'Results-formatted 060121'!$A:$AJ,(T$3+2),FALSE)), IF($C276 = "pos-neg", (3+VLOOKUP($B276,'Results-formatted 060121'!$A:$AJ,(T$3+2),FALSE)), VLOOKUP($B276,'Results-formatted 060121'!$A:$AJ,(T$3+2),FALSE)))</f>
        <v>3</v>
      </c>
      <c r="U276" s="95">
        <f>IF($C276 = "neg", (($D276+1) - VLOOKUP($B276,'Results-formatted 060121'!$A:$AJ,(U$3+2),FALSE)), IF($C276 = "pos-neg", (3+VLOOKUP($B276,'Results-formatted 060121'!$A:$AJ,(U$3+2),FALSE)), VLOOKUP($B276,'Results-formatted 060121'!$A:$AJ,(U$3+2),FALSE)))</f>
        <v>4</v>
      </c>
      <c r="V276" s="95">
        <f>IF($C276 = "neg", (($D276+1) - VLOOKUP($B276,'Results-formatted 060121'!$A:$AJ,(V$3+2),FALSE)), IF($C276 = "pos-neg", (3+VLOOKUP($B276,'Results-formatted 060121'!$A:$AJ,(V$3+2),FALSE)), VLOOKUP($B276,'Results-formatted 060121'!$A:$AJ,(V$3+2),FALSE)))</f>
        <v>4</v>
      </c>
      <c r="W276" s="95">
        <f>IF($C276 = "neg", (($D276+1) - VLOOKUP($B276,'Results-formatted 060121'!$A:$AJ,(W$3+2),FALSE)), IF($C276 = "pos-neg", (3+VLOOKUP($B276,'Results-formatted 060121'!$A:$AJ,(W$3+2),FALSE)), VLOOKUP($B276,'Results-formatted 060121'!$A:$AJ,(W$3+2),FALSE)))</f>
        <v>3</v>
      </c>
      <c r="X276" s="95">
        <f>IF($C276 = "neg", (($D276+1) - VLOOKUP($B276,'Results-formatted 060121'!$A:$AJ,(X$3+2),FALSE)), IF($C276 = "pos-neg", (3+VLOOKUP($B276,'Results-formatted 060121'!$A:$AJ,(X$3+2),FALSE)), VLOOKUP($B276,'Results-formatted 060121'!$A:$AJ,(X$3+2),FALSE)))</f>
        <v>5</v>
      </c>
      <c r="Y276" s="95">
        <f>IF($C276 = "neg", (($D276+1) - VLOOKUP($B276,'Results-formatted 060121'!$A:$AJ,(Y$3+2),FALSE)), IF($C276 = "pos-neg", (3+VLOOKUP($B276,'Results-formatted 060121'!$A:$AJ,(Y$3+2),FALSE)), VLOOKUP($B276,'Results-formatted 060121'!$A:$AJ,(Y$3+2),FALSE)))</f>
        <v>4</v>
      </c>
      <c r="Z276" s="95">
        <f>IF($C276 = "neg", (($D276+1) - VLOOKUP($B276,'Results-formatted 060121'!$A:$AJ,(Z$3+2),FALSE)), IF($C276 = "pos-neg", (3+VLOOKUP($B276,'Results-formatted 060121'!$A:$AJ,(Z$3+2),FALSE)), VLOOKUP($B276,'Results-formatted 060121'!$A:$AJ,(Z$3+2),FALSE)))</f>
        <v>3</v>
      </c>
      <c r="AA276" s="95">
        <f>IF($C276 = "neg", (($D276+1) - VLOOKUP($B276,'Results-formatted 060121'!$A:$AJ,(AA$3+2),FALSE)), IF($C276 = "pos-neg", (3+VLOOKUP($B276,'Results-formatted 060121'!$A:$AJ,(AA$3+2),FALSE)), VLOOKUP($B276,'Results-formatted 060121'!$A:$AJ,(AA$3+2),FALSE)))</f>
        <v>5</v>
      </c>
      <c r="AB276" s="95">
        <f>IF($C276 = "neg", (($D276+1) - VLOOKUP($B276,'Results-formatted 060121'!$A:$AJ,(AB$3+2),FALSE)), IF($C276 = "pos-neg", (3+VLOOKUP($B276,'Results-formatted 060121'!$A:$AJ,(AB$3+2),FALSE)), VLOOKUP($B276,'Results-formatted 060121'!$A:$AJ,(AB$3+2),FALSE)))</f>
        <v>2</v>
      </c>
      <c r="AC276" s="95">
        <f>IF($C276 = "neg", (($D276+1) - VLOOKUP($B276,'Results-formatted 060121'!$A:$AJ,(AC$3+2),FALSE)), IF($C276 = "pos-neg", (3+VLOOKUP($B276,'Results-formatted 060121'!$A:$AJ,(AC$3+2),FALSE)), VLOOKUP($B276,'Results-formatted 060121'!$A:$AJ,(AC$3+2),FALSE)))</f>
        <v>4</v>
      </c>
      <c r="AD276" s="95">
        <f>IF($C276 = "neg", (($D276+1) - VLOOKUP($B276,'Results-formatted 060121'!$A:$AJ,(AD$3+2),FALSE)), IF($C276 = "pos-neg", (3+VLOOKUP($B276,'Results-formatted 060121'!$A:$AJ,(AD$3+2),FALSE)), VLOOKUP($B276,'Results-formatted 060121'!$A:$AJ,(AD$3+2),FALSE)))</f>
        <v>4</v>
      </c>
      <c r="AE276" s="95">
        <f>IF($C276 = "neg", (($D276+1) - VLOOKUP($B276,'Results-formatted 060121'!$A:$AJ,(AE$3+2),FALSE)), IF($C276 = "pos-neg", (3+VLOOKUP($B276,'Results-formatted 060121'!$A:$AJ,(AE$3+2),FALSE)), VLOOKUP($B276,'Results-formatted 060121'!$A:$AJ,(AE$3+2),FALSE)))</f>
        <v>4</v>
      </c>
      <c r="AF276" s="95">
        <f>IF($C276 = "neg", (($D276+1) - VLOOKUP($B276,'Results-formatted 060121'!$A:$AJ,(AF$3+2),FALSE)), IF($C276 = "pos-neg", (3+VLOOKUP($B276,'Results-formatted 060121'!$A:$AJ,(AF$3+2),FALSE)), VLOOKUP($B276,'Results-formatted 060121'!$A:$AJ,(AF$3+2),FALSE)))</f>
        <v>4</v>
      </c>
      <c r="AG276" s="95">
        <f>IF($C276 = "neg", (($D276+1) - VLOOKUP($B276,'Results-formatted 060121'!$A:$AJ,(AG$3+2),FALSE)), IF($C276 = "pos-neg", (3+VLOOKUP($B276,'Results-formatted 060121'!$A:$AJ,(AG$3+2),FALSE)), VLOOKUP($B276,'Results-formatted 060121'!$A:$AJ,(AG$3+2),FALSE)))</f>
        <v>2</v>
      </c>
      <c r="AH276" s="95">
        <f>IF($C276 = "neg", (($D276+1) - VLOOKUP($B276,'Results-formatted 060121'!$A:$AJ,(AH$3+2),FALSE)), IF($C276 = "pos-neg", (3+VLOOKUP($B276,'Results-formatted 060121'!$A:$AJ,(AH$3+2),FALSE)), VLOOKUP($B276,'Results-formatted 060121'!$A:$AJ,(AH$3+2),FALSE)))</f>
        <v>4</v>
      </c>
      <c r="AI276" s="95">
        <f>IF($C276 = "neg", (($D276+1) - VLOOKUP($B276,'Results-formatted 060121'!$A:$AJ,(AI$3+2),FALSE)), IF($C276 = "pos-neg", (3+VLOOKUP($B276,'Results-formatted 060121'!$A:$AJ,(AI$3+2),FALSE)), VLOOKUP($B276,'Results-formatted 060121'!$A:$AJ,(AI$3+2),FALSE)))</f>
        <v>4</v>
      </c>
      <c r="AJ276" s="95">
        <f>IF($C276 = "neg", (($D276+1) - VLOOKUP($B276,'Results-formatted 060121'!$A:$AJ,(AJ$3+2),FALSE)), IF($C276 = "pos-neg", (3+VLOOKUP($B276,'Results-formatted 060121'!$A:$AJ,(AJ$3+2),FALSE)), VLOOKUP($B276,'Results-formatted 060121'!$A:$AJ,(AJ$3+2),FALSE)))</f>
        <v>4</v>
      </c>
      <c r="AK276" s="95">
        <f>IF($C276 = "neg", (($D276+1) - VLOOKUP($B276,'Results-formatted 060121'!$A:$AJ,(AK$3+2),FALSE)), IF($C276 = "pos-neg", (3+VLOOKUP($B276,'Results-formatted 060121'!$A:$AJ,(AK$3+2),FALSE)), VLOOKUP($B276,'Results-formatted 060121'!$A:$AJ,(AK$3+2),FALSE)))</f>
        <v>4</v>
      </c>
      <c r="AL276" s="95">
        <f>IF($C276 = "neg", (($D276+1) - VLOOKUP($B276,'Results-formatted 060121'!$A:$AJ,(AL$3+2),FALSE)), IF($C276 = "pos-neg", (3+VLOOKUP($B276,'Results-formatted 060121'!$A:$AJ,(AL$3+2),FALSE)), VLOOKUP($B276,'Results-formatted 060121'!$A:$AJ,(AL$3+2),FALSE)))</f>
        <v>3</v>
      </c>
      <c r="AM276" s="95">
        <f>IF($C276 = "neg", (($D276+1) - VLOOKUP($B276,'Results-formatted 060121'!$A:AJ,(AM$3+2),FALSE)), IF($C276 = "pos-neg", (3+VLOOKUP($B276,'Results-formatted 060121'!$A:AJ,(AM$3+2),FALSE)), VLOOKUP($B276,'Results-formatted 060121'!$A:AJ,(AM$3+2),FALSE)))</f>
        <v>3</v>
      </c>
      <c r="AN276" s="95">
        <f>IF($C276 = "neg", (($D276+1) - VLOOKUP($B276,'Results-formatted 060121'!$A:AK,(AN$3+2),FALSE)), IF($C276 = "pos-neg", (3+VLOOKUP($B276,'Results-formatted 060121'!$A:AK,(AN$3+2),FALSE)), VLOOKUP($B276,'Results-formatted 060121'!$A:AK,(AN$3+2),FALSE)))</f>
        <v>4</v>
      </c>
      <c r="AO276" s="95">
        <f>IF($C276 = "neg", (($D276+1) - VLOOKUP($B276,'Results-formatted 060121'!$A:AL,(AO$3+2),FALSE)), IF($C276 = "pos-neg", (3+VLOOKUP($B276,'Results-formatted 060121'!$A:AL,(AO$3+2),FALSE)), VLOOKUP($B276,'Results-formatted 060121'!$A:AL,(AO$3+2),FALSE)))</f>
        <v>5</v>
      </c>
      <c r="AP276" s="95">
        <f>IF($C276 = "neg", (($D276+1) - VLOOKUP($B276,'Results-formatted 060121'!$A:AM,(AP$3+2),FALSE)), IF($C276 = "pos-neg", (3+VLOOKUP($B276,'Results-formatted 060121'!$A:AM,(AP$3+2),FALSE)), VLOOKUP($B276,'Results-formatted 060121'!$A:AM,(AP$3+2),FALSE)))</f>
        <v>4</v>
      </c>
      <c r="AQ276" s="95">
        <f>IF($C276 = "neg", (($D276+1) - VLOOKUP($B276,'Results-formatted 060121'!$A:AN,(AQ$3+2),FALSE)), IF($C276 = "pos-neg", (3+VLOOKUP($B276,'Results-formatted 060121'!$A:AN,(AQ$3+2),FALSE)), VLOOKUP($B276,'Results-formatted 060121'!$A:AN,(AQ$3+2),FALSE)))</f>
        <v>4</v>
      </c>
      <c r="AR276" s="95">
        <f>IF($C276 = "neg", (($D276+1) - VLOOKUP($B276,'Results-formatted 060121'!$A:AO,(AR$3+2),FALSE)), IF($C276 = "pos-neg", (3+VLOOKUP($B276,'Results-formatted 060121'!$A:AO,(AR$3+2),FALSE)), VLOOKUP($B276,'Results-formatted 060121'!$A:AO,(AR$3+2),FALSE)))</f>
        <v>4</v>
      </c>
      <c r="AS276" s="95">
        <f>IF($C276 = "neg", (($D276+1) - VLOOKUP($B276,'Results-formatted 060121'!$A:AP,(AS$3+2),FALSE)), IF($C276 = "pos-neg", (3+VLOOKUP($B276,'Results-formatted 060121'!$A:AP,(AS$3+2),FALSE)), VLOOKUP($B276,'Results-formatted 060121'!$A:AP,(AS$3+2),FALSE)))</f>
        <v>5</v>
      </c>
      <c r="AT276" s="95">
        <f>IF($C276 = "neg", (($D276+1) - VLOOKUP($B276,'Results-formatted 060121'!$A:AQ,(AT$3+2),FALSE)), IF($C276 = "pos-neg", (3+VLOOKUP($B276,'Results-formatted 060121'!$A:AQ,(AT$3+2),FALSE)), VLOOKUP($B276,'Results-formatted 060121'!$A:AQ,(AT$3+2),FALSE)))</f>
        <v>3</v>
      </c>
      <c r="AU276" s="95">
        <f>IF($C276 = "neg", (($D276+1) - VLOOKUP($B276,'Results-formatted 060121'!$A:AR,(AU$3+2),FALSE)), IF($C276 = "pos-neg", (3+VLOOKUP($B276,'Results-formatted 060121'!$A:AR,(AU$3+2),FALSE)), VLOOKUP($B276,'Results-formatted 060121'!$A:AR,(AU$3+2),FALSE)))</f>
        <v>3</v>
      </c>
      <c r="AV276" s="95">
        <f>IF($C276 = "neg", (($D276+1) - VLOOKUP($B276,'Results-formatted 060121'!$A:AS,(AV$3+2),FALSE)), IF($C276 = "pos-neg", (3+VLOOKUP($B276,'Results-formatted 060121'!$A:AS,(AV$3+2),FALSE)), VLOOKUP($B276,'Results-formatted 060121'!$A:AS,(AV$3+2),FALSE)))</f>
        <v>4</v>
      </c>
      <c r="AW276" s="95">
        <f>IF($C276 = "neg", (($D276+1) - VLOOKUP($B276,'Results-formatted 060121'!$A:AT,(AW$3+2),FALSE)), IF($C276 = "pos-neg", (3+VLOOKUP($B276,'Results-formatted 060121'!$A:AT,(AW$3+2),FALSE)), VLOOKUP($B276,'Results-formatted 060121'!$A:AT,(AW$3+2),FALSE)))</f>
        <v>5</v>
      </c>
      <c r="AX276" s="95">
        <f>IF($C276 = "neg", (($D276+1) - VLOOKUP($B276,'Results-formatted 060121'!$A:AU,(AX$3+2),FALSE)), IF($C276 = "pos-neg", (3+VLOOKUP($B276,'Results-formatted 060121'!$A:AU,(AX$3+2),FALSE)), VLOOKUP($B276,'Results-formatted 060121'!$A:AU,(AX$3+2),FALSE)))</f>
        <v>4</v>
      </c>
      <c r="AY276" s="95">
        <f>IF($C276 = "neg", (($D276+1) - VLOOKUP($B276,'Results-formatted 060121'!$A:AV,(AY$3+2),FALSE)), IF($C276 = "pos-neg", (3+VLOOKUP($B276,'Results-formatted 060121'!$A:AV,(AY$3+2),FALSE)), VLOOKUP($B276,'Results-formatted 060121'!$A:AV,(AY$3+2),FALSE)))</f>
        <v>3</v>
      </c>
      <c r="AZ276" s="95">
        <f>IF($C276 = "neg", (($D276+1) - VLOOKUP($B276,'Results-formatted 060121'!$A:AW,(AZ$3+2),FALSE)), IF($C276 = "pos-neg", (3+VLOOKUP($B276,'Results-formatted 060121'!$A:AW,(AZ$3+2),FALSE)), VLOOKUP($B276,'Results-formatted 060121'!$A:AW,(AZ$3+2),FALSE)))</f>
        <v>3</v>
      </c>
      <c r="BA276" s="95">
        <f>IF($C276 = "neg", (($D276+1) - VLOOKUP($B276,'Results-formatted 060121'!$A:AX,(BA$3+2),FALSE)), IF($C276 = "pos-neg", (3+VLOOKUP($B276,'Results-formatted 060121'!$A:AX,(BA$3+2),FALSE)), VLOOKUP($B276,'Results-formatted 060121'!$A:AX,(BA$3+2),FALSE)))</f>
        <v>4</v>
      </c>
      <c r="BB276" s="95">
        <f>IF($C276 = "neg", (($D276+1) - VLOOKUP($B276,'Results-formatted 060121'!$A:AY,(BB$3+2),FALSE)), IF($C276 = "pos-neg", (3+VLOOKUP($B276,'Results-formatted 060121'!$A:AY,(BB$3+2),FALSE)), VLOOKUP($B276,'Results-formatted 060121'!$A:AY,(BB$3+2),FALSE)))</f>
        <v>3</v>
      </c>
      <c r="BC276" s="95">
        <f>IF($C276 = "neg", (($D276+1) - VLOOKUP($B276,'Results-formatted 060121'!$A:AZ,(BC$3+2),FALSE)), IF($C276 = "pos-neg", (3+VLOOKUP($B276,'Results-formatted 060121'!$A:AZ,(BC$3+2),FALSE)), VLOOKUP($B276,'Results-formatted 060121'!$A:AZ,(BC$3+2),FALSE)))</f>
        <v>4</v>
      </c>
      <c r="BD276" s="95">
        <f>IF($C276 = "neg", (($D276+1) - VLOOKUP($B276,'Results-formatted 060121'!$A:BA,(BD$3+2),FALSE)), IF($C276 = "pos-neg", (3+VLOOKUP($B276,'Results-formatted 060121'!$A:BA,(BD$3+2),FALSE)), VLOOKUP($B276,'Results-formatted 060121'!$A:BA,(BD$3+2),FALSE)))</f>
        <v>4</v>
      </c>
      <c r="BE276" s="95">
        <f>IF($C276 = "neg", (($D276+1) - VLOOKUP($B276,'Results-formatted 060121'!$A:BB,(BE$3+2),FALSE)), IF($C276 = "pos-neg", (3+VLOOKUP($B276,'Results-formatted 060121'!$A:BB,(BE$3+2),FALSE)), VLOOKUP($B276,'Results-formatted 060121'!$A:BB,(BE$3+2),FALSE)))</f>
        <v>3</v>
      </c>
      <c r="BF276" s="95">
        <f>IF($C276 = "neg", (($D276+1) - VLOOKUP($B276,'Results-formatted 060121'!$A:BC,(BF$3+2),FALSE)), IF($C276 = "pos-neg", (3+VLOOKUP($B276,'Results-formatted 060121'!$A:BC,(BF$3+2),FALSE)), VLOOKUP($B276,'Results-formatted 060121'!$A:BC,(BF$3+2),FALSE)))</f>
        <v>4</v>
      </c>
      <c r="BG276" s="95">
        <f>IF($C276 = "neg", (($D276+1) - VLOOKUP($B276,'Results-formatted 060121'!$A:BD,(BG$3+2),FALSE)), IF($C276 = "pos-neg", (3+VLOOKUP($B276,'Results-formatted 060121'!$A:BD,(BG$3+2),FALSE)), VLOOKUP($B276,'Results-formatted 060121'!$A:BD,(BG$3+2),FALSE)))</f>
        <v>4</v>
      </c>
      <c r="BH276" s="95">
        <f>IF($C276 = "neg", (($D276+1) - VLOOKUP($B276,'Results-formatted 060121'!$A:BE,(BH$3+2),FALSE)), IF($C276 = "pos-neg", (3+VLOOKUP($B276,'Results-formatted 060121'!$A:BE,(BH$3+2),FALSE)), VLOOKUP($B276,'Results-formatted 060121'!$A:BE,(BH$3+2),FALSE)))</f>
        <v>4</v>
      </c>
      <c r="BI276" s="95">
        <f>IF($C276 = "neg", (($D276+1) - VLOOKUP($B276,'Results-formatted 060121'!$A:BF,(BI$3+2),FALSE)), IF($C276 = "pos-neg", (3+VLOOKUP($B276,'Results-formatted 060121'!$A:BF,(BI$3+2),FALSE)), VLOOKUP($B276,'Results-formatted 060121'!$A:BF,(BI$3+2),FALSE)))</f>
        <v>4</v>
      </c>
      <c r="BJ276" s="95">
        <f>IF($C276 = "neg", (($D276+1) - VLOOKUP($B276,'Results-formatted 060121'!$A:BG,(BJ$3+2),FALSE)), IF($C276 = "pos-neg", (3+VLOOKUP($B276,'Results-formatted 060121'!$A:BG,(BJ$3+2),FALSE)), VLOOKUP($B276,'Results-formatted 060121'!$A:BG,(BJ$3+2),FALSE)))</f>
        <v>4</v>
      </c>
      <c r="BK276" s="95">
        <f>IF($C276 = "neg", (($D276+1) - VLOOKUP($B276,'Results-formatted 060121'!$A:BH,(BK$3+2),FALSE)), IF($C276 = "pos-neg", (3+VLOOKUP($B276,'Results-formatted 060121'!$A:BH,(BK$3+2),FALSE)), VLOOKUP($B276,'Results-formatted 060121'!$A:BH,(BK$3+2),FALSE)))</f>
        <v>4</v>
      </c>
      <c r="BL276" s="95">
        <f>IF($C276 = "neg", (($D276+1) - VLOOKUP($B276,'Results-formatted 060121'!$A:BI,(BL$3+2),FALSE)), IF($C276 = "pos-neg", (3+VLOOKUP($B276,'Results-formatted 060121'!$A:BI,(BL$3+2),FALSE)), VLOOKUP($B276,'Results-formatted 060121'!$A:BI,(BL$3+2),FALSE)))</f>
        <v>4</v>
      </c>
      <c r="BM276" s="95">
        <f>IF($C276 = "neg", (($D276+1) - VLOOKUP($B276,'Results-formatted 060121'!$A:BJ,(BM$3+2),FALSE)), IF($C276 = "pos-neg", (3+VLOOKUP($B276,'Results-formatted 060121'!$A:BJ,(BM$3+2),FALSE)), VLOOKUP($B276,'Results-formatted 060121'!$A:BJ,(BM$3+2),FALSE)))</f>
        <v>4</v>
      </c>
      <c r="BN276" s="95"/>
      <c r="BO276" s="95"/>
      <c r="BP276" s="95"/>
      <c r="BQ276" s="95"/>
      <c r="BR276" s="95"/>
      <c r="BS276" s="95"/>
      <c r="BT276" s="95"/>
      <c r="BU276" s="95"/>
      <c r="BV276" s="95"/>
      <c r="BW276" s="95"/>
      <c r="BX276" s="95"/>
      <c r="BY276" s="95"/>
      <c r="BZ276" s="95"/>
      <c r="CA276" s="95"/>
      <c r="CB276" s="95"/>
      <c r="CC276" s="95"/>
      <c r="CD276" s="98"/>
      <c r="CE276" s="25">
        <f t="shared" si="683"/>
        <v>3.75</v>
      </c>
      <c r="CF276" s="25">
        <f t="shared" si="532"/>
        <v>0.72777813717447748</v>
      </c>
    </row>
    <row r="277" spans="2:84" ht="42" x14ac:dyDescent="0.15">
      <c r="B277" s="84" t="s">
        <v>574</v>
      </c>
      <c r="C277" s="86" t="s">
        <v>224</v>
      </c>
      <c r="D277" s="2">
        <v>5</v>
      </c>
      <c r="E277" s="15" t="s">
        <v>1041</v>
      </c>
      <c r="F277" s="95">
        <f>IF($C277 = "neg", (($D277+1) - VLOOKUP($B277,'Results-formatted 060121'!$A:$AJ,(F$3+2),FALSE)), IF($C277 = "pos-neg", (3+VLOOKUP($B277,'Results-formatted 060121'!$A:$AJ,(F$3+2),FALSE)), VLOOKUP($B277,'Results-formatted 060121'!$A:$AJ,(F$3+2),FALSE)))</f>
        <v>3</v>
      </c>
      <c r="G277" s="95">
        <f>IF($C277 = "neg", (($D277+1) - VLOOKUP($B277,'Results-formatted 060121'!$A:$AJ,(G$3+2),FALSE)), IF($C277 = "pos-neg", (3+VLOOKUP($B277,'Results-formatted 060121'!$A:$AJ,(G$3+2),FALSE)), VLOOKUP($B277,'Results-formatted 060121'!$A:$AJ,(G$3+2),FALSE)))</f>
        <v>5</v>
      </c>
      <c r="H277" s="95">
        <f>IF($C277 = "neg", (($D277+1) - VLOOKUP($B277,'Results-formatted 060121'!$A:$AJ,(H$3+2),FALSE)), IF($C277 = "pos-neg", (3+VLOOKUP($B277,'Results-formatted 060121'!$A:$AJ,(H$3+2),FALSE)), VLOOKUP($B277,'Results-formatted 060121'!$A:$AJ,(H$3+2),FALSE)))</f>
        <v>4</v>
      </c>
      <c r="I277" s="95">
        <f>IF($C277 = "neg", (($D277+1) - VLOOKUP($B277,'Results-formatted 060121'!$A:$AJ,(I$3+2),FALSE)), IF($C277 = "pos-neg", (3+VLOOKUP($B277,'Results-formatted 060121'!$A:$AJ,(I$3+2),FALSE)), VLOOKUP($B277,'Results-formatted 060121'!$A:$AJ,(I$3+2),FALSE)))</f>
        <v>4</v>
      </c>
      <c r="J277" s="95">
        <f>IF($C277 = "neg", (($D277+1) - VLOOKUP($B277,'Results-formatted 060121'!$A:$AJ,(J$3+2),FALSE)), IF($C277 = "pos-neg", (3+VLOOKUP($B277,'Results-formatted 060121'!$A:$AJ,(J$3+2),FALSE)), VLOOKUP($B277,'Results-formatted 060121'!$A:$AJ,(J$3+2),FALSE)))</f>
        <v>4</v>
      </c>
      <c r="K277" s="95">
        <f>IF($C277 = "neg", (($D277+1) - VLOOKUP($B277,'Results-formatted 060121'!$A:$AJ,(K$3+2),FALSE)), IF($C277 = "pos-neg", (3+VLOOKUP($B277,'Results-formatted 060121'!$A:$AJ,(K$3+2),FALSE)), VLOOKUP($B277,'Results-formatted 060121'!$A:$AJ,(K$3+2),FALSE)))</f>
        <v>5</v>
      </c>
      <c r="L277" s="95">
        <f>IF($C277 = "neg", (($D277+1) - VLOOKUP($B277,'Results-formatted 060121'!$A:$AJ,(L$3+2),FALSE)), IF($C277 = "pos-neg", (3+VLOOKUP($B277,'Results-formatted 060121'!$A:$AJ,(L$3+2),FALSE)), VLOOKUP($B277,'Results-formatted 060121'!$A:$AJ,(L$3+2),FALSE)))</f>
        <v>3</v>
      </c>
      <c r="M277" s="95">
        <f>IF($C277 = "neg", (($D277+1) - VLOOKUP($B277,'Results-formatted 060121'!$A:$AJ,(M$3+2),FALSE)), IF($C277 = "pos-neg", (3+VLOOKUP($B277,'Results-formatted 060121'!$A:$AJ,(M$3+2),FALSE)), VLOOKUP($B277,'Results-formatted 060121'!$A:$AJ,(M$3+2),FALSE)))</f>
        <v>4</v>
      </c>
      <c r="N277" s="95">
        <f>IF($C277 = "neg", (($D277+1) - VLOOKUP($B277,'Results-formatted 060121'!$A:$AJ,(N$3+2),FALSE)), IF($C277 = "pos-neg", (3+VLOOKUP($B277,'Results-formatted 060121'!$A:$AJ,(N$3+2),FALSE)), VLOOKUP($B277,'Results-formatted 060121'!$A:$AJ,(N$3+2),FALSE)))</f>
        <v>4</v>
      </c>
      <c r="O277" s="95">
        <f>IF($C277 = "neg", (($D277+1) - VLOOKUP($B277,'Results-formatted 060121'!$A:$AJ,(O$3+2),FALSE)), IF($C277 = "pos-neg", (3+VLOOKUP($B277,'Results-formatted 060121'!$A:$AJ,(O$3+2),FALSE)), VLOOKUP($B277,'Results-formatted 060121'!$A:$AJ,(O$3+2),FALSE)))</f>
        <v>3</v>
      </c>
      <c r="P277" s="95">
        <f>IF($C277 = "neg", (($D277+1) - VLOOKUP($B277,'Results-formatted 060121'!$A:$AJ,(P$3+2),FALSE)), IF($C277 = "pos-neg", (3+VLOOKUP($B277,'Results-formatted 060121'!$A:$AJ,(P$3+2),FALSE)), VLOOKUP($B277,'Results-formatted 060121'!$A:$AJ,(P$3+2),FALSE)))</f>
        <v>3</v>
      </c>
      <c r="Q277" s="95">
        <f>IF($C277 = "neg", (($D277+1) - VLOOKUP($B277,'Results-formatted 060121'!$A:$AJ,(Q$3+2),FALSE)), IF($C277 = "pos-neg", (3+VLOOKUP($B277,'Results-formatted 060121'!$A:$AJ,(Q$3+2),FALSE)), VLOOKUP($B277,'Results-formatted 060121'!$A:$AJ,(Q$3+2),FALSE)))</f>
        <v>5</v>
      </c>
      <c r="R277" s="95">
        <f>IF($C277 = "neg", (($D277+1) - VLOOKUP($B277,'Results-formatted 060121'!$A:$AJ,(R$3+2),FALSE)), IF($C277 = "pos-neg", (3+VLOOKUP($B277,'Results-formatted 060121'!$A:$AJ,(R$3+2),FALSE)), VLOOKUP($B277,'Results-formatted 060121'!$A:$AJ,(R$3+2),FALSE)))</f>
        <v>4</v>
      </c>
      <c r="S277" s="95">
        <f>IF($C277 = "neg", (($D277+1) - VLOOKUP($B277,'Results-formatted 060121'!$A:$AJ,(S$3+2),FALSE)), IF($C277 = "pos-neg", (3+VLOOKUP($B277,'Results-formatted 060121'!$A:$AJ,(S$3+2),FALSE)), VLOOKUP($B277,'Results-formatted 060121'!$A:$AJ,(S$3+2),FALSE)))</f>
        <v>4</v>
      </c>
      <c r="T277" s="95">
        <f>IF($C277 = "neg", (($D277+1) - VLOOKUP($B277,'Results-formatted 060121'!$A:$AJ,(T$3+2),FALSE)), IF($C277 = "pos-neg", (3+VLOOKUP($B277,'Results-formatted 060121'!$A:$AJ,(T$3+2),FALSE)), VLOOKUP($B277,'Results-formatted 060121'!$A:$AJ,(T$3+2),FALSE)))</f>
        <v>5</v>
      </c>
      <c r="U277" s="95">
        <f>IF($C277 = "neg", (($D277+1) - VLOOKUP($B277,'Results-formatted 060121'!$A:$AJ,(U$3+2),FALSE)), IF($C277 = "pos-neg", (3+VLOOKUP($B277,'Results-formatted 060121'!$A:$AJ,(U$3+2),FALSE)), VLOOKUP($B277,'Results-formatted 060121'!$A:$AJ,(U$3+2),FALSE)))</f>
        <v>4</v>
      </c>
      <c r="V277" s="95">
        <f>IF($C277 = "neg", (($D277+1) - VLOOKUP($B277,'Results-formatted 060121'!$A:$AJ,(V$3+2),FALSE)), IF($C277 = "pos-neg", (3+VLOOKUP($B277,'Results-formatted 060121'!$A:$AJ,(V$3+2),FALSE)), VLOOKUP($B277,'Results-formatted 060121'!$A:$AJ,(V$3+2),FALSE)))</f>
        <v>2</v>
      </c>
      <c r="W277" s="95">
        <f>IF($C277 = "neg", (($D277+1) - VLOOKUP($B277,'Results-formatted 060121'!$A:$AJ,(W$3+2),FALSE)), IF($C277 = "pos-neg", (3+VLOOKUP($B277,'Results-formatted 060121'!$A:$AJ,(W$3+2),FALSE)), VLOOKUP($B277,'Results-formatted 060121'!$A:$AJ,(W$3+2),FALSE)))</f>
        <v>3</v>
      </c>
      <c r="X277" s="95">
        <f>IF($C277 = "neg", (($D277+1) - VLOOKUP($B277,'Results-formatted 060121'!$A:$AJ,(X$3+2),FALSE)), IF($C277 = "pos-neg", (3+VLOOKUP($B277,'Results-formatted 060121'!$A:$AJ,(X$3+2),FALSE)), VLOOKUP($B277,'Results-formatted 060121'!$A:$AJ,(X$3+2),FALSE)))</f>
        <v>4</v>
      </c>
      <c r="Y277" s="95">
        <f>IF($C277 = "neg", (($D277+1) - VLOOKUP($B277,'Results-formatted 060121'!$A:$AJ,(Y$3+2),FALSE)), IF($C277 = "pos-neg", (3+VLOOKUP($B277,'Results-formatted 060121'!$A:$AJ,(Y$3+2),FALSE)), VLOOKUP($B277,'Results-formatted 060121'!$A:$AJ,(Y$3+2),FALSE)))</f>
        <v>3</v>
      </c>
      <c r="Z277" s="95">
        <f>IF($C277 = "neg", (($D277+1) - VLOOKUP($B277,'Results-formatted 060121'!$A:$AJ,(Z$3+2),FALSE)), IF($C277 = "pos-neg", (3+VLOOKUP($B277,'Results-formatted 060121'!$A:$AJ,(Z$3+2),FALSE)), VLOOKUP($B277,'Results-formatted 060121'!$A:$AJ,(Z$3+2),FALSE)))</f>
        <v>2</v>
      </c>
      <c r="AA277" s="95">
        <f>IF($C277 = "neg", (($D277+1) - VLOOKUP($B277,'Results-formatted 060121'!$A:$AJ,(AA$3+2),FALSE)), IF($C277 = "pos-neg", (3+VLOOKUP($B277,'Results-formatted 060121'!$A:$AJ,(AA$3+2),FALSE)), VLOOKUP($B277,'Results-formatted 060121'!$A:$AJ,(AA$3+2),FALSE)))</f>
        <v>4</v>
      </c>
      <c r="AB277" s="95">
        <f>IF($C277 = "neg", (($D277+1) - VLOOKUP($B277,'Results-formatted 060121'!$A:$AJ,(AB$3+2),FALSE)), IF($C277 = "pos-neg", (3+VLOOKUP($B277,'Results-formatted 060121'!$A:$AJ,(AB$3+2),FALSE)), VLOOKUP($B277,'Results-formatted 060121'!$A:$AJ,(AB$3+2),FALSE)))</f>
        <v>2</v>
      </c>
      <c r="AC277" s="95">
        <f>IF($C277 = "neg", (($D277+1) - VLOOKUP($B277,'Results-formatted 060121'!$A:$AJ,(AC$3+2),FALSE)), IF($C277 = "pos-neg", (3+VLOOKUP($B277,'Results-formatted 060121'!$A:$AJ,(AC$3+2),FALSE)), VLOOKUP($B277,'Results-formatted 060121'!$A:$AJ,(AC$3+2),FALSE)))</f>
        <v>4</v>
      </c>
      <c r="AD277" s="95">
        <f>IF($C277 = "neg", (($D277+1) - VLOOKUP($B277,'Results-formatted 060121'!$A:$AJ,(AD$3+2),FALSE)), IF($C277 = "pos-neg", (3+VLOOKUP($B277,'Results-formatted 060121'!$A:$AJ,(AD$3+2),FALSE)), VLOOKUP($B277,'Results-formatted 060121'!$A:$AJ,(AD$3+2),FALSE)))</f>
        <v>3</v>
      </c>
      <c r="AE277" s="95">
        <f>IF($C277 = "neg", (($D277+1) - VLOOKUP($B277,'Results-formatted 060121'!$A:$AJ,(AE$3+2),FALSE)), IF($C277 = "pos-neg", (3+VLOOKUP($B277,'Results-formatted 060121'!$A:$AJ,(AE$3+2),FALSE)), VLOOKUP($B277,'Results-formatted 060121'!$A:$AJ,(AE$3+2),FALSE)))</f>
        <v>5</v>
      </c>
      <c r="AF277" s="95">
        <f>IF($C277 = "neg", (($D277+1) - VLOOKUP($B277,'Results-formatted 060121'!$A:$AJ,(AF$3+2),FALSE)), IF($C277 = "pos-neg", (3+VLOOKUP($B277,'Results-formatted 060121'!$A:$AJ,(AF$3+2),FALSE)), VLOOKUP($B277,'Results-formatted 060121'!$A:$AJ,(AF$3+2),FALSE)))</f>
        <v>4</v>
      </c>
      <c r="AG277" s="95">
        <f>IF($C277 = "neg", (($D277+1) - VLOOKUP($B277,'Results-formatted 060121'!$A:$AJ,(AG$3+2),FALSE)), IF($C277 = "pos-neg", (3+VLOOKUP($B277,'Results-formatted 060121'!$A:$AJ,(AG$3+2),FALSE)), VLOOKUP($B277,'Results-formatted 060121'!$A:$AJ,(AG$3+2),FALSE)))</f>
        <v>3</v>
      </c>
      <c r="AH277" s="95">
        <f>IF($C277 = "neg", (($D277+1) - VLOOKUP($B277,'Results-formatted 060121'!$A:$AJ,(AH$3+2),FALSE)), IF($C277 = "pos-neg", (3+VLOOKUP($B277,'Results-formatted 060121'!$A:$AJ,(AH$3+2),FALSE)), VLOOKUP($B277,'Results-formatted 060121'!$A:$AJ,(AH$3+2),FALSE)))</f>
        <v>3</v>
      </c>
      <c r="AI277" s="95">
        <f>IF($C277 = "neg", (($D277+1) - VLOOKUP($B277,'Results-formatted 060121'!$A:$AJ,(AI$3+2),FALSE)), IF($C277 = "pos-neg", (3+VLOOKUP($B277,'Results-formatted 060121'!$A:$AJ,(AI$3+2),FALSE)), VLOOKUP($B277,'Results-formatted 060121'!$A:$AJ,(AI$3+2),FALSE)))</f>
        <v>4</v>
      </c>
      <c r="AJ277" s="95">
        <f>IF($C277 = "neg", (($D277+1) - VLOOKUP($B277,'Results-formatted 060121'!$A:$AJ,(AJ$3+2),FALSE)), IF($C277 = "pos-neg", (3+VLOOKUP($B277,'Results-formatted 060121'!$A:$AJ,(AJ$3+2),FALSE)), VLOOKUP($B277,'Results-formatted 060121'!$A:$AJ,(AJ$3+2),FALSE)))</f>
        <v>5</v>
      </c>
      <c r="AK277" s="95">
        <f>IF($C277 = "neg", (($D277+1) - VLOOKUP($B277,'Results-formatted 060121'!$A:$AJ,(AK$3+2),FALSE)), IF($C277 = "pos-neg", (3+VLOOKUP($B277,'Results-formatted 060121'!$A:$AJ,(AK$3+2),FALSE)), VLOOKUP($B277,'Results-formatted 060121'!$A:$AJ,(AK$3+2),FALSE)))</f>
        <v>4</v>
      </c>
      <c r="AL277" s="95">
        <f>IF($C277 = "neg", (($D277+1) - VLOOKUP($B277,'Results-formatted 060121'!$A:$AJ,(AL$3+2),FALSE)), IF($C277 = "pos-neg", (3+VLOOKUP($B277,'Results-formatted 060121'!$A:$AJ,(AL$3+2),FALSE)), VLOOKUP($B277,'Results-formatted 060121'!$A:$AJ,(AL$3+2),FALSE)))</f>
        <v>4</v>
      </c>
      <c r="AM277" s="95">
        <f>IF($C277 = "neg", (($D277+1) - VLOOKUP($B277,'Results-formatted 060121'!$A:AJ,(AM$3+2),FALSE)), IF($C277 = "pos-neg", (3+VLOOKUP($B277,'Results-formatted 060121'!$A:AJ,(AM$3+2),FALSE)), VLOOKUP($B277,'Results-formatted 060121'!$A:AJ,(AM$3+2),FALSE)))</f>
        <v>4</v>
      </c>
      <c r="AN277" s="95">
        <f>IF($C277 = "neg", (($D277+1) - VLOOKUP($B277,'Results-formatted 060121'!$A:AK,(AN$3+2),FALSE)), IF($C277 = "pos-neg", (3+VLOOKUP($B277,'Results-formatted 060121'!$A:AK,(AN$3+2),FALSE)), VLOOKUP($B277,'Results-formatted 060121'!$A:AK,(AN$3+2),FALSE)))</f>
        <v>4</v>
      </c>
      <c r="AO277" s="95">
        <f>IF($C277 = "neg", (($D277+1) - VLOOKUP($B277,'Results-formatted 060121'!$A:AL,(AO$3+2),FALSE)), IF($C277 = "pos-neg", (3+VLOOKUP($B277,'Results-formatted 060121'!$A:AL,(AO$3+2),FALSE)), VLOOKUP($B277,'Results-formatted 060121'!$A:AL,(AO$3+2),FALSE)))</f>
        <v>4</v>
      </c>
      <c r="AP277" s="95">
        <f>IF($C277 = "neg", (($D277+1) - VLOOKUP($B277,'Results-formatted 060121'!$A:AM,(AP$3+2),FALSE)), IF($C277 = "pos-neg", (3+VLOOKUP($B277,'Results-formatted 060121'!$A:AM,(AP$3+2),FALSE)), VLOOKUP($B277,'Results-formatted 060121'!$A:AM,(AP$3+2),FALSE)))</f>
        <v>3</v>
      </c>
      <c r="AQ277" s="95">
        <f>IF($C277 = "neg", (($D277+1) - VLOOKUP($B277,'Results-formatted 060121'!$A:AN,(AQ$3+2),FALSE)), IF($C277 = "pos-neg", (3+VLOOKUP($B277,'Results-formatted 060121'!$A:AN,(AQ$3+2),FALSE)), VLOOKUP($B277,'Results-formatted 060121'!$A:AN,(AQ$3+2),FALSE)))</f>
        <v>4</v>
      </c>
      <c r="AR277" s="95">
        <f>IF($C277 = "neg", (($D277+1) - VLOOKUP($B277,'Results-formatted 060121'!$A:AO,(AR$3+2),FALSE)), IF($C277 = "pos-neg", (3+VLOOKUP($B277,'Results-formatted 060121'!$A:AO,(AR$3+2),FALSE)), VLOOKUP($B277,'Results-formatted 060121'!$A:AO,(AR$3+2),FALSE)))</f>
        <v>4</v>
      </c>
      <c r="AS277" s="95">
        <f>IF($C277 = "neg", (($D277+1) - VLOOKUP($B277,'Results-formatted 060121'!$A:AP,(AS$3+2),FALSE)), IF($C277 = "pos-neg", (3+VLOOKUP($B277,'Results-formatted 060121'!$A:AP,(AS$3+2),FALSE)), VLOOKUP($B277,'Results-formatted 060121'!$A:AP,(AS$3+2),FALSE)))</f>
        <v>4</v>
      </c>
      <c r="AT277" s="95">
        <f>IF($C277 = "neg", (($D277+1) - VLOOKUP($B277,'Results-formatted 060121'!$A:AQ,(AT$3+2),FALSE)), IF($C277 = "pos-neg", (3+VLOOKUP($B277,'Results-formatted 060121'!$A:AQ,(AT$3+2),FALSE)), VLOOKUP($B277,'Results-formatted 060121'!$A:AQ,(AT$3+2),FALSE)))</f>
        <v>4</v>
      </c>
      <c r="AU277" s="95">
        <f>IF($C277 = "neg", (($D277+1) - VLOOKUP($B277,'Results-formatted 060121'!$A:AR,(AU$3+2),FALSE)), IF($C277 = "pos-neg", (3+VLOOKUP($B277,'Results-formatted 060121'!$A:AR,(AU$3+2),FALSE)), VLOOKUP($B277,'Results-formatted 060121'!$A:AR,(AU$3+2),FALSE)))</f>
        <v>4</v>
      </c>
      <c r="AV277" s="95">
        <f>IF($C277 = "neg", (($D277+1) - VLOOKUP($B277,'Results-formatted 060121'!$A:AS,(AV$3+2),FALSE)), IF($C277 = "pos-neg", (3+VLOOKUP($B277,'Results-formatted 060121'!$A:AS,(AV$3+2),FALSE)), VLOOKUP($B277,'Results-formatted 060121'!$A:AS,(AV$3+2),FALSE)))</f>
        <v>3</v>
      </c>
      <c r="AW277" s="95">
        <f>IF($C277 = "neg", (($D277+1) - VLOOKUP($B277,'Results-formatted 060121'!$A:AT,(AW$3+2),FALSE)), IF($C277 = "pos-neg", (3+VLOOKUP($B277,'Results-formatted 060121'!$A:AT,(AW$3+2),FALSE)), VLOOKUP($B277,'Results-formatted 060121'!$A:AT,(AW$3+2),FALSE)))</f>
        <v>2</v>
      </c>
      <c r="AX277" s="95">
        <f>IF($C277 = "neg", (($D277+1) - VLOOKUP($B277,'Results-formatted 060121'!$A:AU,(AX$3+2),FALSE)), IF($C277 = "pos-neg", (3+VLOOKUP($B277,'Results-formatted 060121'!$A:AU,(AX$3+2),FALSE)), VLOOKUP($B277,'Results-formatted 060121'!$A:AU,(AX$3+2),FALSE)))</f>
        <v>1</v>
      </c>
      <c r="AY277" s="95">
        <f>IF($C277 = "neg", (($D277+1) - VLOOKUP($B277,'Results-formatted 060121'!$A:AV,(AY$3+2),FALSE)), IF($C277 = "pos-neg", (3+VLOOKUP($B277,'Results-formatted 060121'!$A:AV,(AY$3+2),FALSE)), VLOOKUP($B277,'Results-formatted 060121'!$A:AV,(AY$3+2),FALSE)))</f>
        <v>4</v>
      </c>
      <c r="AZ277" s="95">
        <f>IF($C277 = "neg", (($D277+1) - VLOOKUP($B277,'Results-formatted 060121'!$A:AW,(AZ$3+2),FALSE)), IF($C277 = "pos-neg", (3+VLOOKUP($B277,'Results-formatted 060121'!$A:AW,(AZ$3+2),FALSE)), VLOOKUP($B277,'Results-formatted 060121'!$A:AW,(AZ$3+2),FALSE)))</f>
        <v>4</v>
      </c>
      <c r="BA277" s="95">
        <f>IF($C277 = "neg", (($D277+1) - VLOOKUP($B277,'Results-formatted 060121'!$A:AX,(BA$3+2),FALSE)), IF($C277 = "pos-neg", (3+VLOOKUP($B277,'Results-formatted 060121'!$A:AX,(BA$3+2),FALSE)), VLOOKUP($B277,'Results-formatted 060121'!$A:AX,(BA$3+2),FALSE)))</f>
        <v>4</v>
      </c>
      <c r="BB277" s="95">
        <f>IF($C277 = "neg", (($D277+1) - VLOOKUP($B277,'Results-formatted 060121'!$A:AY,(BB$3+2),FALSE)), IF($C277 = "pos-neg", (3+VLOOKUP($B277,'Results-formatted 060121'!$A:AY,(BB$3+2),FALSE)), VLOOKUP($B277,'Results-formatted 060121'!$A:AY,(BB$3+2),FALSE)))</f>
        <v>4</v>
      </c>
      <c r="BC277" s="95">
        <f>IF($C277 = "neg", (($D277+1) - VLOOKUP($B277,'Results-formatted 060121'!$A:AZ,(BC$3+2),FALSE)), IF($C277 = "pos-neg", (3+VLOOKUP($B277,'Results-formatted 060121'!$A:AZ,(BC$3+2),FALSE)), VLOOKUP($B277,'Results-formatted 060121'!$A:AZ,(BC$3+2),FALSE)))</f>
        <v>4</v>
      </c>
      <c r="BD277" s="95">
        <f>IF($C277 = "neg", (($D277+1) - VLOOKUP($B277,'Results-formatted 060121'!$A:BA,(BD$3+2),FALSE)), IF($C277 = "pos-neg", (3+VLOOKUP($B277,'Results-formatted 060121'!$A:BA,(BD$3+2),FALSE)), VLOOKUP($B277,'Results-formatted 060121'!$A:BA,(BD$3+2),FALSE)))</f>
        <v>4</v>
      </c>
      <c r="BE277" s="95">
        <f>IF($C277 = "neg", (($D277+1) - VLOOKUP($B277,'Results-formatted 060121'!$A:BB,(BE$3+2),FALSE)), IF($C277 = "pos-neg", (3+VLOOKUP($B277,'Results-formatted 060121'!$A:BB,(BE$3+2),FALSE)), VLOOKUP($B277,'Results-formatted 060121'!$A:BB,(BE$3+2),FALSE)))</f>
        <v>4</v>
      </c>
      <c r="BF277" s="95">
        <f>IF($C277 = "neg", (($D277+1) - VLOOKUP($B277,'Results-formatted 060121'!$A:BC,(BF$3+2),FALSE)), IF($C277 = "pos-neg", (3+VLOOKUP($B277,'Results-formatted 060121'!$A:BC,(BF$3+2),FALSE)), VLOOKUP($B277,'Results-formatted 060121'!$A:BC,(BF$3+2),FALSE)))</f>
        <v>4</v>
      </c>
      <c r="BG277" s="95">
        <f>IF($C277 = "neg", (($D277+1) - VLOOKUP($B277,'Results-formatted 060121'!$A:BD,(BG$3+2),FALSE)), IF($C277 = "pos-neg", (3+VLOOKUP($B277,'Results-formatted 060121'!$A:BD,(BG$3+2),FALSE)), VLOOKUP($B277,'Results-formatted 060121'!$A:BD,(BG$3+2),FALSE)))</f>
        <v>2</v>
      </c>
      <c r="BH277" s="95">
        <f>IF($C277 = "neg", (($D277+1) - VLOOKUP($B277,'Results-formatted 060121'!$A:BE,(BH$3+2),FALSE)), IF($C277 = "pos-neg", (3+VLOOKUP($B277,'Results-formatted 060121'!$A:BE,(BH$3+2),FALSE)), VLOOKUP($B277,'Results-formatted 060121'!$A:BE,(BH$3+2),FALSE)))</f>
        <v>3</v>
      </c>
      <c r="BI277" s="95">
        <f>IF($C277 = "neg", (($D277+1) - VLOOKUP($B277,'Results-formatted 060121'!$A:BF,(BI$3+2),FALSE)), IF($C277 = "pos-neg", (3+VLOOKUP($B277,'Results-formatted 060121'!$A:BF,(BI$3+2),FALSE)), VLOOKUP($B277,'Results-formatted 060121'!$A:BF,(BI$3+2),FALSE)))</f>
        <v>4</v>
      </c>
      <c r="BJ277" s="95">
        <f>IF($C277 = "neg", (($D277+1) - VLOOKUP($B277,'Results-formatted 060121'!$A:BG,(BJ$3+2),FALSE)), IF($C277 = "pos-neg", (3+VLOOKUP($B277,'Results-formatted 060121'!$A:BG,(BJ$3+2),FALSE)), VLOOKUP($B277,'Results-formatted 060121'!$A:BG,(BJ$3+2),FALSE)))</f>
        <v>4</v>
      </c>
      <c r="BK277" s="95">
        <f>IF($C277 = "neg", (($D277+1) - VLOOKUP($B277,'Results-formatted 060121'!$A:BH,(BK$3+2),FALSE)), IF($C277 = "pos-neg", (3+VLOOKUP($B277,'Results-formatted 060121'!$A:BH,(BK$3+2),FALSE)), VLOOKUP($B277,'Results-formatted 060121'!$A:BH,(BK$3+2),FALSE)))</f>
        <v>2</v>
      </c>
      <c r="BL277" s="95">
        <f>IF($C277 = "neg", (($D277+1) - VLOOKUP($B277,'Results-formatted 060121'!$A:BI,(BL$3+2),FALSE)), IF($C277 = "pos-neg", (3+VLOOKUP($B277,'Results-formatted 060121'!$A:BI,(BL$3+2),FALSE)), VLOOKUP($B277,'Results-formatted 060121'!$A:BI,(BL$3+2),FALSE)))</f>
        <v>3</v>
      </c>
      <c r="BM277" s="95">
        <f>IF($C277 = "neg", (($D277+1) - VLOOKUP($B277,'Results-formatted 060121'!$A:BJ,(BM$3+2),FALSE)), IF($C277 = "pos-neg", (3+VLOOKUP($B277,'Results-formatted 060121'!$A:BJ,(BM$3+2),FALSE)), VLOOKUP($B277,'Results-formatted 060121'!$A:BJ,(BM$3+2),FALSE)))</f>
        <v>4</v>
      </c>
      <c r="BN277" s="95"/>
      <c r="BO277" s="95"/>
      <c r="BP277" s="95"/>
      <c r="BQ277" s="95"/>
      <c r="BR277" s="95"/>
      <c r="BS277" s="95"/>
      <c r="BT277" s="95"/>
      <c r="BU277" s="95"/>
      <c r="BV277" s="95"/>
      <c r="BW277" s="95"/>
      <c r="BX277" s="95"/>
      <c r="BY277" s="95"/>
      <c r="BZ277" s="95"/>
      <c r="CA277" s="95"/>
      <c r="CB277" s="95"/>
      <c r="CC277" s="95"/>
      <c r="CD277" s="98"/>
      <c r="CE277" s="25">
        <f t="shared" si="683"/>
        <v>3.6333333333333333</v>
      </c>
      <c r="CF277" s="25">
        <f t="shared" si="532"/>
        <v>0.8629210672834341</v>
      </c>
    </row>
    <row r="278" spans="2:84" ht="42" x14ac:dyDescent="0.15">
      <c r="B278" s="84" t="s">
        <v>575</v>
      </c>
      <c r="C278" s="86" t="s">
        <v>224</v>
      </c>
      <c r="D278" s="2">
        <v>5</v>
      </c>
      <c r="E278" s="15" t="s">
        <v>1042</v>
      </c>
      <c r="F278" s="95">
        <f>IF($C278 = "neg", (($D278+1) - VLOOKUP($B278,'Results-formatted 060121'!$A:$AJ,(F$3+2),FALSE)), IF($C278 = "pos-neg", (3+VLOOKUP($B278,'Results-formatted 060121'!$A:$AJ,(F$3+2),FALSE)), VLOOKUP($B278,'Results-formatted 060121'!$A:$AJ,(F$3+2),FALSE)))</f>
        <v>3</v>
      </c>
      <c r="G278" s="95">
        <f>IF($C278 = "neg", (($D278+1) - VLOOKUP($B278,'Results-formatted 060121'!$A:$AJ,(G$3+2),FALSE)), IF($C278 = "pos-neg", (3+VLOOKUP($B278,'Results-formatted 060121'!$A:$AJ,(G$3+2),FALSE)), VLOOKUP($B278,'Results-formatted 060121'!$A:$AJ,(G$3+2),FALSE)))</f>
        <v>5</v>
      </c>
      <c r="H278" s="95">
        <f>IF($C278 = "neg", (($D278+1) - VLOOKUP($B278,'Results-formatted 060121'!$A:$AJ,(H$3+2),FALSE)), IF($C278 = "pos-neg", (3+VLOOKUP($B278,'Results-formatted 060121'!$A:$AJ,(H$3+2),FALSE)), VLOOKUP($B278,'Results-formatted 060121'!$A:$AJ,(H$3+2),FALSE)))</f>
        <v>2</v>
      </c>
      <c r="I278" s="95">
        <f>IF($C278 = "neg", (($D278+1) - VLOOKUP($B278,'Results-formatted 060121'!$A:$AJ,(I$3+2),FALSE)), IF($C278 = "pos-neg", (3+VLOOKUP($B278,'Results-formatted 060121'!$A:$AJ,(I$3+2),FALSE)), VLOOKUP($B278,'Results-formatted 060121'!$A:$AJ,(I$3+2),FALSE)))</f>
        <v>4</v>
      </c>
      <c r="J278" s="95">
        <f>IF($C278 = "neg", (($D278+1) - VLOOKUP($B278,'Results-formatted 060121'!$A:$AJ,(J$3+2),FALSE)), IF($C278 = "pos-neg", (3+VLOOKUP($B278,'Results-formatted 060121'!$A:$AJ,(J$3+2),FALSE)), VLOOKUP($B278,'Results-formatted 060121'!$A:$AJ,(J$3+2),FALSE)))</f>
        <v>3</v>
      </c>
      <c r="K278" s="95">
        <f>IF($C278 = "neg", (($D278+1) - VLOOKUP($B278,'Results-formatted 060121'!$A:$AJ,(K$3+2),FALSE)), IF($C278 = "pos-neg", (3+VLOOKUP($B278,'Results-formatted 060121'!$A:$AJ,(K$3+2),FALSE)), VLOOKUP($B278,'Results-formatted 060121'!$A:$AJ,(K$3+2),FALSE)))</f>
        <v>4</v>
      </c>
      <c r="L278" s="95">
        <f>IF($C278 = "neg", (($D278+1) - VLOOKUP($B278,'Results-formatted 060121'!$A:$AJ,(L$3+2),FALSE)), IF($C278 = "pos-neg", (3+VLOOKUP($B278,'Results-formatted 060121'!$A:$AJ,(L$3+2),FALSE)), VLOOKUP($B278,'Results-formatted 060121'!$A:$AJ,(L$3+2),FALSE)))</f>
        <v>3</v>
      </c>
      <c r="M278" s="95">
        <f>IF($C278 = "neg", (($D278+1) - VLOOKUP($B278,'Results-formatted 060121'!$A:$AJ,(M$3+2),FALSE)), IF($C278 = "pos-neg", (3+VLOOKUP($B278,'Results-formatted 060121'!$A:$AJ,(M$3+2),FALSE)), VLOOKUP($B278,'Results-formatted 060121'!$A:$AJ,(M$3+2),FALSE)))</f>
        <v>3</v>
      </c>
      <c r="N278" s="95">
        <f>IF($C278 = "neg", (($D278+1) - VLOOKUP($B278,'Results-formatted 060121'!$A:$AJ,(N$3+2),FALSE)), IF($C278 = "pos-neg", (3+VLOOKUP($B278,'Results-formatted 060121'!$A:$AJ,(N$3+2),FALSE)), VLOOKUP($B278,'Results-formatted 060121'!$A:$AJ,(N$3+2),FALSE)))</f>
        <v>4</v>
      </c>
      <c r="O278" s="95">
        <f>IF($C278 = "neg", (($D278+1) - VLOOKUP($B278,'Results-formatted 060121'!$A:$AJ,(O$3+2),FALSE)), IF($C278 = "pos-neg", (3+VLOOKUP($B278,'Results-formatted 060121'!$A:$AJ,(O$3+2),FALSE)), VLOOKUP($B278,'Results-formatted 060121'!$A:$AJ,(O$3+2),FALSE)))</f>
        <v>3</v>
      </c>
      <c r="P278" s="95">
        <f>IF($C278 = "neg", (($D278+1) - VLOOKUP($B278,'Results-formatted 060121'!$A:$AJ,(P$3+2),FALSE)), IF($C278 = "pos-neg", (3+VLOOKUP($B278,'Results-formatted 060121'!$A:$AJ,(P$3+2),FALSE)), VLOOKUP($B278,'Results-formatted 060121'!$A:$AJ,(P$3+2),FALSE)))</f>
        <v>2</v>
      </c>
      <c r="Q278" s="95">
        <f>IF($C278 = "neg", (($D278+1) - VLOOKUP($B278,'Results-formatted 060121'!$A:$AJ,(Q$3+2),FALSE)), IF($C278 = "pos-neg", (3+VLOOKUP($B278,'Results-formatted 060121'!$A:$AJ,(Q$3+2),FALSE)), VLOOKUP($B278,'Results-formatted 060121'!$A:$AJ,(Q$3+2),FALSE)))</f>
        <v>4</v>
      </c>
      <c r="R278" s="95">
        <f>IF($C278 = "neg", (($D278+1) - VLOOKUP($B278,'Results-formatted 060121'!$A:$AJ,(R$3+2),FALSE)), IF($C278 = "pos-neg", (3+VLOOKUP($B278,'Results-formatted 060121'!$A:$AJ,(R$3+2),FALSE)), VLOOKUP($B278,'Results-formatted 060121'!$A:$AJ,(R$3+2),FALSE)))</f>
        <v>3</v>
      </c>
      <c r="S278" s="95">
        <f>IF($C278 = "neg", (($D278+1) - VLOOKUP($B278,'Results-formatted 060121'!$A:$AJ,(S$3+2),FALSE)), IF($C278 = "pos-neg", (3+VLOOKUP($B278,'Results-formatted 060121'!$A:$AJ,(S$3+2),FALSE)), VLOOKUP($B278,'Results-formatted 060121'!$A:$AJ,(S$3+2),FALSE)))</f>
        <v>3</v>
      </c>
      <c r="T278" s="95">
        <f>IF($C278 = "neg", (($D278+1) - VLOOKUP($B278,'Results-formatted 060121'!$A:$AJ,(T$3+2),FALSE)), IF($C278 = "pos-neg", (3+VLOOKUP($B278,'Results-formatted 060121'!$A:$AJ,(T$3+2),FALSE)), VLOOKUP($B278,'Results-formatted 060121'!$A:$AJ,(T$3+2),FALSE)))</f>
        <v>3</v>
      </c>
      <c r="U278" s="95">
        <f>IF($C278 = "neg", (($D278+1) - VLOOKUP($B278,'Results-formatted 060121'!$A:$AJ,(U$3+2),FALSE)), IF($C278 = "pos-neg", (3+VLOOKUP($B278,'Results-formatted 060121'!$A:$AJ,(U$3+2),FALSE)), VLOOKUP($B278,'Results-formatted 060121'!$A:$AJ,(U$3+2),FALSE)))</f>
        <v>2</v>
      </c>
      <c r="V278" s="95">
        <f>IF($C278 = "neg", (($D278+1) - VLOOKUP($B278,'Results-formatted 060121'!$A:$AJ,(V$3+2),FALSE)), IF($C278 = "pos-neg", (3+VLOOKUP($B278,'Results-formatted 060121'!$A:$AJ,(V$3+2),FALSE)), VLOOKUP($B278,'Results-formatted 060121'!$A:$AJ,(V$3+2),FALSE)))</f>
        <v>1</v>
      </c>
      <c r="W278" s="95">
        <f>IF($C278 = "neg", (($D278+1) - VLOOKUP($B278,'Results-formatted 060121'!$A:$AJ,(W$3+2),FALSE)), IF($C278 = "pos-neg", (3+VLOOKUP($B278,'Results-formatted 060121'!$A:$AJ,(W$3+2),FALSE)), VLOOKUP($B278,'Results-formatted 060121'!$A:$AJ,(W$3+2),FALSE)))</f>
        <v>2</v>
      </c>
      <c r="X278" s="95">
        <f>IF($C278 = "neg", (($D278+1) - VLOOKUP($B278,'Results-formatted 060121'!$A:$AJ,(X$3+2),FALSE)), IF($C278 = "pos-neg", (3+VLOOKUP($B278,'Results-formatted 060121'!$A:$AJ,(X$3+2),FALSE)), VLOOKUP($B278,'Results-formatted 060121'!$A:$AJ,(X$3+2),FALSE)))</f>
        <v>4</v>
      </c>
      <c r="Y278" s="95">
        <f>IF($C278 = "neg", (($D278+1) - VLOOKUP($B278,'Results-formatted 060121'!$A:$AJ,(Y$3+2),FALSE)), IF($C278 = "pos-neg", (3+VLOOKUP($B278,'Results-formatted 060121'!$A:$AJ,(Y$3+2),FALSE)), VLOOKUP($B278,'Results-formatted 060121'!$A:$AJ,(Y$3+2),FALSE)))</f>
        <v>3</v>
      </c>
      <c r="Z278" s="95">
        <f>IF($C278 = "neg", (($D278+1) - VLOOKUP($B278,'Results-formatted 060121'!$A:$AJ,(Z$3+2),FALSE)), IF($C278 = "pos-neg", (3+VLOOKUP($B278,'Results-formatted 060121'!$A:$AJ,(Z$3+2),FALSE)), VLOOKUP($B278,'Results-formatted 060121'!$A:$AJ,(Z$3+2),FALSE)))</f>
        <v>1</v>
      </c>
      <c r="AA278" s="95">
        <f>IF($C278 = "neg", (($D278+1) - VLOOKUP($B278,'Results-formatted 060121'!$A:$AJ,(AA$3+2),FALSE)), IF($C278 = "pos-neg", (3+VLOOKUP($B278,'Results-formatted 060121'!$A:$AJ,(AA$3+2),FALSE)), VLOOKUP($B278,'Results-formatted 060121'!$A:$AJ,(AA$3+2),FALSE)))</f>
        <v>3</v>
      </c>
      <c r="AB278" s="95">
        <f>IF($C278 = "neg", (($D278+1) - VLOOKUP($B278,'Results-formatted 060121'!$A:$AJ,(AB$3+2),FALSE)), IF($C278 = "pos-neg", (3+VLOOKUP($B278,'Results-formatted 060121'!$A:$AJ,(AB$3+2),FALSE)), VLOOKUP($B278,'Results-formatted 060121'!$A:$AJ,(AB$3+2),FALSE)))</f>
        <v>2</v>
      </c>
      <c r="AC278" s="95">
        <f>IF($C278 = "neg", (($D278+1) - VLOOKUP($B278,'Results-formatted 060121'!$A:$AJ,(AC$3+2),FALSE)), IF($C278 = "pos-neg", (3+VLOOKUP($B278,'Results-formatted 060121'!$A:$AJ,(AC$3+2),FALSE)), VLOOKUP($B278,'Results-formatted 060121'!$A:$AJ,(AC$3+2),FALSE)))</f>
        <v>2</v>
      </c>
      <c r="AD278" s="95">
        <f>IF($C278 = "neg", (($D278+1) - VLOOKUP($B278,'Results-formatted 060121'!$A:$AJ,(AD$3+2),FALSE)), IF($C278 = "pos-neg", (3+VLOOKUP($B278,'Results-formatted 060121'!$A:$AJ,(AD$3+2),FALSE)), VLOOKUP($B278,'Results-formatted 060121'!$A:$AJ,(AD$3+2),FALSE)))</f>
        <v>3</v>
      </c>
      <c r="AE278" s="95">
        <f>IF($C278 = "neg", (($D278+1) - VLOOKUP($B278,'Results-formatted 060121'!$A:$AJ,(AE$3+2),FALSE)), IF($C278 = "pos-neg", (3+VLOOKUP($B278,'Results-formatted 060121'!$A:$AJ,(AE$3+2),FALSE)), VLOOKUP($B278,'Results-formatted 060121'!$A:$AJ,(AE$3+2),FALSE)))</f>
        <v>4</v>
      </c>
      <c r="AF278" s="95">
        <f>IF($C278 = "neg", (($D278+1) - VLOOKUP($B278,'Results-formatted 060121'!$A:$AJ,(AF$3+2),FALSE)), IF($C278 = "pos-neg", (3+VLOOKUP($B278,'Results-formatted 060121'!$A:$AJ,(AF$3+2),FALSE)), VLOOKUP($B278,'Results-formatted 060121'!$A:$AJ,(AF$3+2),FALSE)))</f>
        <v>4</v>
      </c>
      <c r="AG278" s="95">
        <f>IF($C278 = "neg", (($D278+1) - VLOOKUP($B278,'Results-formatted 060121'!$A:$AJ,(AG$3+2),FALSE)), IF($C278 = "pos-neg", (3+VLOOKUP($B278,'Results-formatted 060121'!$A:$AJ,(AG$3+2),FALSE)), VLOOKUP($B278,'Results-formatted 060121'!$A:$AJ,(AG$3+2),FALSE)))</f>
        <v>3</v>
      </c>
      <c r="AH278" s="95">
        <f>IF($C278 = "neg", (($D278+1) - VLOOKUP($B278,'Results-formatted 060121'!$A:$AJ,(AH$3+2),FALSE)), IF($C278 = "pos-neg", (3+VLOOKUP($B278,'Results-formatted 060121'!$A:$AJ,(AH$3+2),FALSE)), VLOOKUP($B278,'Results-formatted 060121'!$A:$AJ,(AH$3+2),FALSE)))</f>
        <v>3</v>
      </c>
      <c r="AI278" s="95">
        <f>IF($C278 = "neg", (($D278+1) - VLOOKUP($B278,'Results-formatted 060121'!$A:$AJ,(AI$3+2),FALSE)), IF($C278 = "pos-neg", (3+VLOOKUP($B278,'Results-formatted 060121'!$A:$AJ,(AI$3+2),FALSE)), VLOOKUP($B278,'Results-formatted 060121'!$A:$AJ,(AI$3+2),FALSE)))</f>
        <v>3</v>
      </c>
      <c r="AJ278" s="95">
        <f>IF($C278 = "neg", (($D278+1) - VLOOKUP($B278,'Results-formatted 060121'!$A:$AJ,(AJ$3+2),FALSE)), IF($C278 = "pos-neg", (3+VLOOKUP($B278,'Results-formatted 060121'!$A:$AJ,(AJ$3+2),FALSE)), VLOOKUP($B278,'Results-formatted 060121'!$A:$AJ,(AJ$3+2),FALSE)))</f>
        <v>4</v>
      </c>
      <c r="AK278" s="95">
        <f>IF($C278 = "neg", (($D278+1) - VLOOKUP($B278,'Results-formatted 060121'!$A:$AJ,(AK$3+2),FALSE)), IF($C278 = "pos-neg", (3+VLOOKUP($B278,'Results-formatted 060121'!$A:$AJ,(AK$3+2),FALSE)), VLOOKUP($B278,'Results-formatted 060121'!$A:$AJ,(AK$3+2),FALSE)))</f>
        <v>3</v>
      </c>
      <c r="AL278" s="95">
        <f>IF($C278 = "neg", (($D278+1) - VLOOKUP($B278,'Results-formatted 060121'!$A:$AJ,(AL$3+2),FALSE)), IF($C278 = "pos-neg", (3+VLOOKUP($B278,'Results-formatted 060121'!$A:$AJ,(AL$3+2),FALSE)), VLOOKUP($B278,'Results-formatted 060121'!$A:$AJ,(AL$3+2),FALSE)))</f>
        <v>3</v>
      </c>
      <c r="AM278" s="95">
        <f>IF($C278 = "neg", (($D278+1) - VLOOKUP($B278,'Results-formatted 060121'!$A:AJ,(AM$3+2),FALSE)), IF($C278 = "pos-neg", (3+VLOOKUP($B278,'Results-formatted 060121'!$A:AJ,(AM$3+2),FALSE)), VLOOKUP($B278,'Results-formatted 060121'!$A:AJ,(AM$3+2),FALSE)))</f>
        <v>4</v>
      </c>
      <c r="AN278" s="95">
        <f>IF($C278 = "neg", (($D278+1) - VLOOKUP($B278,'Results-formatted 060121'!$A:AK,(AN$3+2),FALSE)), IF($C278 = "pos-neg", (3+VLOOKUP($B278,'Results-formatted 060121'!$A:AK,(AN$3+2),FALSE)), VLOOKUP($B278,'Results-formatted 060121'!$A:AK,(AN$3+2),FALSE)))</f>
        <v>4</v>
      </c>
      <c r="AO278" s="95">
        <f>IF($C278 = "neg", (($D278+1) - VLOOKUP($B278,'Results-formatted 060121'!$A:AL,(AO$3+2),FALSE)), IF($C278 = "pos-neg", (3+VLOOKUP($B278,'Results-formatted 060121'!$A:AL,(AO$3+2),FALSE)), VLOOKUP($B278,'Results-formatted 060121'!$A:AL,(AO$3+2),FALSE)))</f>
        <v>2</v>
      </c>
      <c r="AP278" s="95">
        <f>IF($C278 = "neg", (($D278+1) - VLOOKUP($B278,'Results-formatted 060121'!$A:AM,(AP$3+2),FALSE)), IF($C278 = "pos-neg", (3+VLOOKUP($B278,'Results-formatted 060121'!$A:AM,(AP$3+2),FALSE)), VLOOKUP($B278,'Results-formatted 060121'!$A:AM,(AP$3+2),FALSE)))</f>
        <v>4</v>
      </c>
      <c r="AQ278" s="95">
        <f>IF($C278 = "neg", (($D278+1) - VLOOKUP($B278,'Results-formatted 060121'!$A:AN,(AQ$3+2),FALSE)), IF($C278 = "pos-neg", (3+VLOOKUP($B278,'Results-formatted 060121'!$A:AN,(AQ$3+2),FALSE)), VLOOKUP($B278,'Results-formatted 060121'!$A:AN,(AQ$3+2),FALSE)))</f>
        <v>3</v>
      </c>
      <c r="AR278" s="95">
        <f>IF($C278 = "neg", (($D278+1) - VLOOKUP($B278,'Results-formatted 060121'!$A:AO,(AR$3+2),FALSE)), IF($C278 = "pos-neg", (3+VLOOKUP($B278,'Results-formatted 060121'!$A:AO,(AR$3+2),FALSE)), VLOOKUP($B278,'Results-formatted 060121'!$A:AO,(AR$3+2),FALSE)))</f>
        <v>1</v>
      </c>
      <c r="AS278" s="95">
        <f>IF($C278 = "neg", (($D278+1) - VLOOKUP($B278,'Results-formatted 060121'!$A:AP,(AS$3+2),FALSE)), IF($C278 = "pos-neg", (3+VLOOKUP($B278,'Results-formatted 060121'!$A:AP,(AS$3+2),FALSE)), VLOOKUP($B278,'Results-formatted 060121'!$A:AP,(AS$3+2),FALSE)))</f>
        <v>4</v>
      </c>
      <c r="AT278" s="95">
        <f>IF($C278 = "neg", (($D278+1) - VLOOKUP($B278,'Results-formatted 060121'!$A:AQ,(AT$3+2),FALSE)), IF($C278 = "pos-neg", (3+VLOOKUP($B278,'Results-formatted 060121'!$A:AQ,(AT$3+2),FALSE)), VLOOKUP($B278,'Results-formatted 060121'!$A:AQ,(AT$3+2),FALSE)))</f>
        <v>2</v>
      </c>
      <c r="AU278" s="95">
        <f>IF($C278 = "neg", (($D278+1) - VLOOKUP($B278,'Results-formatted 060121'!$A:AR,(AU$3+2),FALSE)), IF($C278 = "pos-neg", (3+VLOOKUP($B278,'Results-formatted 060121'!$A:AR,(AU$3+2),FALSE)), VLOOKUP($B278,'Results-formatted 060121'!$A:AR,(AU$3+2),FALSE)))</f>
        <v>3</v>
      </c>
      <c r="AV278" s="95">
        <f>IF($C278 = "neg", (($D278+1) - VLOOKUP($B278,'Results-formatted 060121'!$A:AS,(AV$3+2),FALSE)), IF($C278 = "pos-neg", (3+VLOOKUP($B278,'Results-formatted 060121'!$A:AS,(AV$3+2),FALSE)), VLOOKUP($B278,'Results-formatted 060121'!$A:AS,(AV$3+2),FALSE)))</f>
        <v>2</v>
      </c>
      <c r="AW278" s="95">
        <f>IF($C278 = "neg", (($D278+1) - VLOOKUP($B278,'Results-formatted 060121'!$A:AT,(AW$3+2),FALSE)), IF($C278 = "pos-neg", (3+VLOOKUP($B278,'Results-formatted 060121'!$A:AT,(AW$3+2),FALSE)), VLOOKUP($B278,'Results-formatted 060121'!$A:AT,(AW$3+2),FALSE)))</f>
        <v>1</v>
      </c>
      <c r="AX278" s="95">
        <f>IF($C278 = "neg", (($D278+1) - VLOOKUP($B278,'Results-formatted 060121'!$A:AU,(AX$3+2),FALSE)), IF($C278 = "pos-neg", (3+VLOOKUP($B278,'Results-formatted 060121'!$A:AU,(AX$3+2),FALSE)), VLOOKUP($B278,'Results-formatted 060121'!$A:AU,(AX$3+2),FALSE)))</f>
        <v>1</v>
      </c>
      <c r="AY278" s="95">
        <f>IF($C278 = "neg", (($D278+1) - VLOOKUP($B278,'Results-formatted 060121'!$A:AV,(AY$3+2),FALSE)), IF($C278 = "pos-neg", (3+VLOOKUP($B278,'Results-formatted 060121'!$A:AV,(AY$3+2),FALSE)), VLOOKUP($B278,'Results-formatted 060121'!$A:AV,(AY$3+2),FALSE)))</f>
        <v>3</v>
      </c>
      <c r="AZ278" s="95">
        <f>IF($C278 = "neg", (($D278+1) - VLOOKUP($B278,'Results-formatted 060121'!$A:AW,(AZ$3+2),FALSE)), IF($C278 = "pos-neg", (3+VLOOKUP($B278,'Results-formatted 060121'!$A:AW,(AZ$3+2),FALSE)), VLOOKUP($B278,'Results-formatted 060121'!$A:AW,(AZ$3+2),FALSE)))</f>
        <v>3</v>
      </c>
      <c r="BA278" s="95">
        <f>IF($C278 = "neg", (($D278+1) - VLOOKUP($B278,'Results-formatted 060121'!$A:AX,(BA$3+2),FALSE)), IF($C278 = "pos-neg", (3+VLOOKUP($B278,'Results-formatted 060121'!$A:AX,(BA$3+2),FALSE)), VLOOKUP($B278,'Results-formatted 060121'!$A:AX,(BA$3+2),FALSE)))</f>
        <v>2</v>
      </c>
      <c r="BB278" s="95">
        <f>IF($C278 = "neg", (($D278+1) - VLOOKUP($B278,'Results-formatted 060121'!$A:AY,(BB$3+2),FALSE)), IF($C278 = "pos-neg", (3+VLOOKUP($B278,'Results-formatted 060121'!$A:AY,(BB$3+2),FALSE)), VLOOKUP($B278,'Results-formatted 060121'!$A:AY,(BB$3+2),FALSE)))</f>
        <v>3</v>
      </c>
      <c r="BC278" s="95">
        <f>IF($C278 = "neg", (($D278+1) - VLOOKUP($B278,'Results-formatted 060121'!$A:AZ,(BC$3+2),FALSE)), IF($C278 = "pos-neg", (3+VLOOKUP($B278,'Results-formatted 060121'!$A:AZ,(BC$3+2),FALSE)), VLOOKUP($B278,'Results-formatted 060121'!$A:AZ,(BC$3+2),FALSE)))</f>
        <v>4</v>
      </c>
      <c r="BD278" s="95">
        <f>IF($C278 = "neg", (($D278+1) - VLOOKUP($B278,'Results-formatted 060121'!$A:BA,(BD$3+2),FALSE)), IF($C278 = "pos-neg", (3+VLOOKUP($B278,'Results-formatted 060121'!$A:BA,(BD$3+2),FALSE)), VLOOKUP($B278,'Results-formatted 060121'!$A:BA,(BD$3+2),FALSE)))</f>
        <v>4</v>
      </c>
      <c r="BE278" s="95">
        <f>IF($C278 = "neg", (($D278+1) - VLOOKUP($B278,'Results-formatted 060121'!$A:BB,(BE$3+2),FALSE)), IF($C278 = "pos-neg", (3+VLOOKUP($B278,'Results-formatted 060121'!$A:BB,(BE$3+2),FALSE)), VLOOKUP($B278,'Results-formatted 060121'!$A:BB,(BE$3+2),FALSE)))</f>
        <v>3</v>
      </c>
      <c r="BF278" s="95">
        <f>IF($C278 = "neg", (($D278+1) - VLOOKUP($B278,'Results-formatted 060121'!$A:BC,(BF$3+2),FALSE)), IF($C278 = "pos-neg", (3+VLOOKUP($B278,'Results-formatted 060121'!$A:BC,(BF$3+2),FALSE)), VLOOKUP($B278,'Results-formatted 060121'!$A:BC,(BF$3+2),FALSE)))</f>
        <v>4</v>
      </c>
      <c r="BG278" s="95">
        <f>IF($C278 = "neg", (($D278+1) - VLOOKUP($B278,'Results-formatted 060121'!$A:BD,(BG$3+2),FALSE)), IF($C278 = "pos-neg", (3+VLOOKUP($B278,'Results-formatted 060121'!$A:BD,(BG$3+2),FALSE)), VLOOKUP($B278,'Results-formatted 060121'!$A:BD,(BG$3+2),FALSE)))</f>
        <v>3</v>
      </c>
      <c r="BH278" s="95">
        <f>IF($C278 = "neg", (($D278+1) - VLOOKUP($B278,'Results-formatted 060121'!$A:BE,(BH$3+2),FALSE)), IF($C278 = "pos-neg", (3+VLOOKUP($B278,'Results-formatted 060121'!$A:BE,(BH$3+2),FALSE)), VLOOKUP($B278,'Results-formatted 060121'!$A:BE,(BH$3+2),FALSE)))</f>
        <v>3</v>
      </c>
      <c r="BI278" s="95">
        <f>IF($C278 = "neg", (($D278+1) - VLOOKUP($B278,'Results-formatted 060121'!$A:BF,(BI$3+2),FALSE)), IF($C278 = "pos-neg", (3+VLOOKUP($B278,'Results-formatted 060121'!$A:BF,(BI$3+2),FALSE)), VLOOKUP($B278,'Results-formatted 060121'!$A:BF,(BI$3+2),FALSE)))</f>
        <v>4</v>
      </c>
      <c r="BJ278" s="95">
        <f>IF($C278 = "neg", (($D278+1) - VLOOKUP($B278,'Results-formatted 060121'!$A:BG,(BJ$3+2),FALSE)), IF($C278 = "pos-neg", (3+VLOOKUP($B278,'Results-formatted 060121'!$A:BG,(BJ$3+2),FALSE)), VLOOKUP($B278,'Results-formatted 060121'!$A:BG,(BJ$3+2),FALSE)))</f>
        <v>2</v>
      </c>
      <c r="BK278" s="95">
        <f>IF($C278 = "neg", (($D278+1) - VLOOKUP($B278,'Results-formatted 060121'!$A:BH,(BK$3+2),FALSE)), IF($C278 = "pos-neg", (3+VLOOKUP($B278,'Results-formatted 060121'!$A:BH,(BK$3+2),FALSE)), VLOOKUP($B278,'Results-formatted 060121'!$A:BH,(BK$3+2),FALSE)))</f>
        <v>2</v>
      </c>
      <c r="BL278" s="95">
        <f>IF($C278 = "neg", (($D278+1) - VLOOKUP($B278,'Results-formatted 060121'!$A:BI,(BL$3+2),FALSE)), IF($C278 = "pos-neg", (3+VLOOKUP($B278,'Results-formatted 060121'!$A:BI,(BL$3+2),FALSE)), VLOOKUP($B278,'Results-formatted 060121'!$A:BI,(BL$3+2),FALSE)))</f>
        <v>3</v>
      </c>
      <c r="BM278" s="95">
        <f>IF($C278 = "neg", (($D278+1) - VLOOKUP($B278,'Results-formatted 060121'!$A:BJ,(BM$3+2),FALSE)), IF($C278 = "pos-neg", (3+VLOOKUP($B278,'Results-formatted 060121'!$A:BJ,(BM$3+2),FALSE)), VLOOKUP($B278,'Results-formatted 060121'!$A:BJ,(BM$3+2),FALSE)))</f>
        <v>4</v>
      </c>
      <c r="BN278" s="95"/>
      <c r="BO278" s="95"/>
      <c r="BP278" s="95"/>
      <c r="BQ278" s="95"/>
      <c r="BR278" s="95"/>
      <c r="BS278" s="95"/>
      <c r="BT278" s="95"/>
      <c r="BU278" s="95"/>
      <c r="BV278" s="95"/>
      <c r="BW278" s="95"/>
      <c r="BX278" s="95"/>
      <c r="BY278" s="95"/>
      <c r="BZ278" s="95"/>
      <c r="CA278" s="95"/>
      <c r="CB278" s="95"/>
      <c r="CC278" s="95"/>
      <c r="CD278" s="98"/>
      <c r="CE278" s="25">
        <f t="shared" si="683"/>
        <v>2.95</v>
      </c>
      <c r="CF278" s="25">
        <f t="shared" si="532"/>
        <v>0.94644741632296037</v>
      </c>
    </row>
    <row r="279" spans="2:84" ht="42" x14ac:dyDescent="0.15">
      <c r="B279" s="84" t="s">
        <v>576</v>
      </c>
      <c r="C279" s="86" t="s">
        <v>225</v>
      </c>
      <c r="D279" s="2">
        <v>5</v>
      </c>
      <c r="E279" s="15" t="s">
        <v>1043</v>
      </c>
      <c r="F279" s="95">
        <f>IF($C279 = "neg", (($D279+1) - VLOOKUP($B279,'Results-formatted 060121'!$A:$AJ,(F$3+2),FALSE)), IF($C279 = "pos-neg", (3+VLOOKUP($B279,'Results-formatted 060121'!$A:$AJ,(F$3+2),FALSE)), VLOOKUP($B279,'Results-formatted 060121'!$A:$AJ,(F$3+2),FALSE)))</f>
        <v>3</v>
      </c>
      <c r="G279" s="95">
        <f>IF($C279 = "neg", (($D279+1) - VLOOKUP($B279,'Results-formatted 060121'!$A:$AJ,(G$3+2),FALSE)), IF($C279 = "pos-neg", (3+VLOOKUP($B279,'Results-formatted 060121'!$A:$AJ,(G$3+2),FALSE)), VLOOKUP($B279,'Results-formatted 060121'!$A:$AJ,(G$3+2),FALSE)))</f>
        <v>5</v>
      </c>
      <c r="H279" s="95">
        <f>IF($C279 = "neg", (($D279+1) - VLOOKUP($B279,'Results-formatted 060121'!$A:$AJ,(H$3+2),FALSE)), IF($C279 = "pos-neg", (3+VLOOKUP($B279,'Results-formatted 060121'!$A:$AJ,(H$3+2),FALSE)), VLOOKUP($B279,'Results-formatted 060121'!$A:$AJ,(H$3+2),FALSE)))</f>
        <v>4</v>
      </c>
      <c r="I279" s="95">
        <f>IF($C279 = "neg", (($D279+1) - VLOOKUP($B279,'Results-formatted 060121'!$A:$AJ,(I$3+2),FALSE)), IF($C279 = "pos-neg", (3+VLOOKUP($B279,'Results-formatted 060121'!$A:$AJ,(I$3+2),FALSE)), VLOOKUP($B279,'Results-formatted 060121'!$A:$AJ,(I$3+2),FALSE)))</f>
        <v>4</v>
      </c>
      <c r="J279" s="95">
        <f>IF($C279 = "neg", (($D279+1) - VLOOKUP($B279,'Results-formatted 060121'!$A:$AJ,(J$3+2),FALSE)), IF($C279 = "pos-neg", (3+VLOOKUP($B279,'Results-formatted 060121'!$A:$AJ,(J$3+2),FALSE)), VLOOKUP($B279,'Results-formatted 060121'!$A:$AJ,(J$3+2),FALSE)))</f>
        <v>3</v>
      </c>
      <c r="K279" s="95">
        <f>IF($C279 = "neg", (($D279+1) - VLOOKUP($B279,'Results-formatted 060121'!$A:$AJ,(K$3+2),FALSE)), IF($C279 = "pos-neg", (3+VLOOKUP($B279,'Results-formatted 060121'!$A:$AJ,(K$3+2),FALSE)), VLOOKUP($B279,'Results-formatted 060121'!$A:$AJ,(K$3+2),FALSE)))</f>
        <v>5</v>
      </c>
      <c r="L279" s="95">
        <f>IF($C279 = "neg", (($D279+1) - VLOOKUP($B279,'Results-formatted 060121'!$A:$AJ,(L$3+2),FALSE)), IF($C279 = "pos-neg", (3+VLOOKUP($B279,'Results-formatted 060121'!$A:$AJ,(L$3+2),FALSE)), VLOOKUP($B279,'Results-formatted 060121'!$A:$AJ,(L$3+2),FALSE)))</f>
        <v>3</v>
      </c>
      <c r="M279" s="95">
        <f>IF($C279 = "neg", (($D279+1) - VLOOKUP($B279,'Results-formatted 060121'!$A:$AJ,(M$3+2),FALSE)), IF($C279 = "pos-neg", (3+VLOOKUP($B279,'Results-formatted 060121'!$A:$AJ,(M$3+2),FALSE)), VLOOKUP($B279,'Results-formatted 060121'!$A:$AJ,(M$3+2),FALSE)))</f>
        <v>5</v>
      </c>
      <c r="N279" s="95">
        <f>IF($C279 = "neg", (($D279+1) - VLOOKUP($B279,'Results-formatted 060121'!$A:$AJ,(N$3+2),FALSE)), IF($C279 = "pos-neg", (3+VLOOKUP($B279,'Results-formatted 060121'!$A:$AJ,(N$3+2),FALSE)), VLOOKUP($B279,'Results-formatted 060121'!$A:$AJ,(N$3+2),FALSE)))</f>
        <v>2</v>
      </c>
      <c r="O279" s="95">
        <f>IF($C279 = "neg", (($D279+1) - VLOOKUP($B279,'Results-formatted 060121'!$A:$AJ,(O$3+2),FALSE)), IF($C279 = "pos-neg", (3+VLOOKUP($B279,'Results-formatted 060121'!$A:$AJ,(O$3+2),FALSE)), VLOOKUP($B279,'Results-formatted 060121'!$A:$AJ,(O$3+2),FALSE)))</f>
        <v>3</v>
      </c>
      <c r="P279" s="95">
        <f>IF($C279 = "neg", (($D279+1) - VLOOKUP($B279,'Results-formatted 060121'!$A:$AJ,(P$3+2),FALSE)), IF($C279 = "pos-neg", (3+VLOOKUP($B279,'Results-formatted 060121'!$A:$AJ,(P$3+2),FALSE)), VLOOKUP($B279,'Results-formatted 060121'!$A:$AJ,(P$3+2),FALSE)))</f>
        <v>3</v>
      </c>
      <c r="Q279" s="95">
        <f>IF($C279 = "neg", (($D279+1) - VLOOKUP($B279,'Results-formatted 060121'!$A:$AJ,(Q$3+2),FALSE)), IF($C279 = "pos-neg", (3+VLOOKUP($B279,'Results-formatted 060121'!$A:$AJ,(Q$3+2),FALSE)), VLOOKUP($B279,'Results-formatted 060121'!$A:$AJ,(Q$3+2),FALSE)))</f>
        <v>5</v>
      </c>
      <c r="R279" s="95">
        <f>IF($C279 = "neg", (($D279+1) - VLOOKUP($B279,'Results-formatted 060121'!$A:$AJ,(R$3+2),FALSE)), IF($C279 = "pos-neg", (3+VLOOKUP($B279,'Results-formatted 060121'!$A:$AJ,(R$3+2),FALSE)), VLOOKUP($B279,'Results-formatted 060121'!$A:$AJ,(R$3+2),FALSE)))</f>
        <v>4</v>
      </c>
      <c r="S279" s="95">
        <f>IF($C279 = "neg", (($D279+1) - VLOOKUP($B279,'Results-formatted 060121'!$A:$AJ,(S$3+2),FALSE)), IF($C279 = "pos-neg", (3+VLOOKUP($B279,'Results-formatted 060121'!$A:$AJ,(S$3+2),FALSE)), VLOOKUP($B279,'Results-formatted 060121'!$A:$AJ,(S$3+2),FALSE)))</f>
        <v>4</v>
      </c>
      <c r="T279" s="95">
        <f>IF($C279 = "neg", (($D279+1) - VLOOKUP($B279,'Results-formatted 060121'!$A:$AJ,(T$3+2),FALSE)), IF($C279 = "pos-neg", (3+VLOOKUP($B279,'Results-formatted 060121'!$A:$AJ,(T$3+2),FALSE)), VLOOKUP($B279,'Results-formatted 060121'!$A:$AJ,(T$3+2),FALSE)))</f>
        <v>5</v>
      </c>
      <c r="U279" s="95">
        <f>IF($C279 = "neg", (($D279+1) - VLOOKUP($B279,'Results-formatted 060121'!$A:$AJ,(U$3+2),FALSE)), IF($C279 = "pos-neg", (3+VLOOKUP($B279,'Results-formatted 060121'!$A:$AJ,(U$3+2),FALSE)), VLOOKUP($B279,'Results-formatted 060121'!$A:$AJ,(U$3+2),FALSE)))</f>
        <v>4</v>
      </c>
      <c r="V279" s="95">
        <f>IF($C279 = "neg", (($D279+1) - VLOOKUP($B279,'Results-formatted 060121'!$A:$AJ,(V$3+2),FALSE)), IF($C279 = "pos-neg", (3+VLOOKUP($B279,'Results-formatted 060121'!$A:$AJ,(V$3+2),FALSE)), VLOOKUP($B279,'Results-formatted 060121'!$A:$AJ,(V$3+2),FALSE)))</f>
        <v>3</v>
      </c>
      <c r="W279" s="95">
        <f>IF($C279 = "neg", (($D279+1) - VLOOKUP($B279,'Results-formatted 060121'!$A:$AJ,(W$3+2),FALSE)), IF($C279 = "pos-neg", (3+VLOOKUP($B279,'Results-formatted 060121'!$A:$AJ,(W$3+2),FALSE)), VLOOKUP($B279,'Results-formatted 060121'!$A:$AJ,(W$3+2),FALSE)))</f>
        <v>3</v>
      </c>
      <c r="X279" s="95">
        <f>IF($C279 = "neg", (($D279+1) - VLOOKUP($B279,'Results-formatted 060121'!$A:$AJ,(X$3+2),FALSE)), IF($C279 = "pos-neg", (3+VLOOKUP($B279,'Results-formatted 060121'!$A:$AJ,(X$3+2),FALSE)), VLOOKUP($B279,'Results-formatted 060121'!$A:$AJ,(X$3+2),FALSE)))</f>
        <v>4</v>
      </c>
      <c r="Y279" s="95">
        <f>IF($C279 = "neg", (($D279+1) - VLOOKUP($B279,'Results-formatted 060121'!$A:$AJ,(Y$3+2),FALSE)), IF($C279 = "pos-neg", (3+VLOOKUP($B279,'Results-formatted 060121'!$A:$AJ,(Y$3+2),FALSE)), VLOOKUP($B279,'Results-formatted 060121'!$A:$AJ,(Y$3+2),FALSE)))</f>
        <v>4</v>
      </c>
      <c r="Z279" s="95">
        <f>IF($C279 = "neg", (($D279+1) - VLOOKUP($B279,'Results-formatted 060121'!$A:$AJ,(Z$3+2),FALSE)), IF($C279 = "pos-neg", (3+VLOOKUP($B279,'Results-formatted 060121'!$A:$AJ,(Z$3+2),FALSE)), VLOOKUP($B279,'Results-formatted 060121'!$A:$AJ,(Z$3+2),FALSE)))</f>
        <v>4</v>
      </c>
      <c r="AA279" s="95">
        <f>IF($C279 = "neg", (($D279+1) - VLOOKUP($B279,'Results-formatted 060121'!$A:$AJ,(AA$3+2),FALSE)), IF($C279 = "pos-neg", (3+VLOOKUP($B279,'Results-formatted 060121'!$A:$AJ,(AA$3+2),FALSE)), VLOOKUP($B279,'Results-formatted 060121'!$A:$AJ,(AA$3+2),FALSE)))</f>
        <v>4</v>
      </c>
      <c r="AB279" s="95">
        <f>IF($C279 = "neg", (($D279+1) - VLOOKUP($B279,'Results-formatted 060121'!$A:$AJ,(AB$3+2),FALSE)), IF($C279 = "pos-neg", (3+VLOOKUP($B279,'Results-formatted 060121'!$A:$AJ,(AB$3+2),FALSE)), VLOOKUP($B279,'Results-formatted 060121'!$A:$AJ,(AB$3+2),FALSE)))</f>
        <v>2</v>
      </c>
      <c r="AC279" s="95">
        <f>IF($C279 = "neg", (($D279+1) - VLOOKUP($B279,'Results-formatted 060121'!$A:$AJ,(AC$3+2),FALSE)), IF($C279 = "pos-neg", (3+VLOOKUP($B279,'Results-formatted 060121'!$A:$AJ,(AC$3+2),FALSE)), VLOOKUP($B279,'Results-formatted 060121'!$A:$AJ,(AC$3+2),FALSE)))</f>
        <v>3</v>
      </c>
      <c r="AD279" s="95">
        <f>IF($C279 = "neg", (($D279+1) - VLOOKUP($B279,'Results-formatted 060121'!$A:$AJ,(AD$3+2),FALSE)), IF($C279 = "pos-neg", (3+VLOOKUP($B279,'Results-formatted 060121'!$A:$AJ,(AD$3+2),FALSE)), VLOOKUP($B279,'Results-formatted 060121'!$A:$AJ,(AD$3+2),FALSE)))</f>
        <v>3</v>
      </c>
      <c r="AE279" s="95">
        <f>IF($C279 = "neg", (($D279+1) - VLOOKUP($B279,'Results-formatted 060121'!$A:$AJ,(AE$3+2),FALSE)), IF($C279 = "pos-neg", (3+VLOOKUP($B279,'Results-formatted 060121'!$A:$AJ,(AE$3+2),FALSE)), VLOOKUP($B279,'Results-formatted 060121'!$A:$AJ,(AE$3+2),FALSE)))</f>
        <v>5</v>
      </c>
      <c r="AF279" s="95">
        <f>IF($C279 = "neg", (($D279+1) - VLOOKUP($B279,'Results-formatted 060121'!$A:$AJ,(AF$3+2),FALSE)), IF($C279 = "pos-neg", (3+VLOOKUP($B279,'Results-formatted 060121'!$A:$AJ,(AF$3+2),FALSE)), VLOOKUP($B279,'Results-formatted 060121'!$A:$AJ,(AF$3+2),FALSE)))</f>
        <v>4</v>
      </c>
      <c r="AG279" s="95">
        <f>IF($C279 = "neg", (($D279+1) - VLOOKUP($B279,'Results-formatted 060121'!$A:$AJ,(AG$3+2),FALSE)), IF($C279 = "pos-neg", (3+VLOOKUP($B279,'Results-formatted 060121'!$A:$AJ,(AG$3+2),FALSE)), VLOOKUP($B279,'Results-formatted 060121'!$A:$AJ,(AG$3+2),FALSE)))</f>
        <v>4</v>
      </c>
      <c r="AH279" s="95">
        <f>IF($C279 = "neg", (($D279+1) - VLOOKUP($B279,'Results-formatted 060121'!$A:$AJ,(AH$3+2),FALSE)), IF($C279 = "pos-neg", (3+VLOOKUP($B279,'Results-formatted 060121'!$A:$AJ,(AH$3+2),FALSE)), VLOOKUP($B279,'Results-formatted 060121'!$A:$AJ,(AH$3+2),FALSE)))</f>
        <v>4</v>
      </c>
      <c r="AI279" s="95">
        <f>IF($C279 = "neg", (($D279+1) - VLOOKUP($B279,'Results-formatted 060121'!$A:$AJ,(AI$3+2),FALSE)), IF($C279 = "pos-neg", (3+VLOOKUP($B279,'Results-formatted 060121'!$A:$AJ,(AI$3+2),FALSE)), VLOOKUP($B279,'Results-formatted 060121'!$A:$AJ,(AI$3+2),FALSE)))</f>
        <v>4</v>
      </c>
      <c r="AJ279" s="95">
        <f>IF($C279 = "neg", (($D279+1) - VLOOKUP($B279,'Results-formatted 060121'!$A:$AJ,(AJ$3+2),FALSE)), IF($C279 = "pos-neg", (3+VLOOKUP($B279,'Results-formatted 060121'!$A:$AJ,(AJ$3+2),FALSE)), VLOOKUP($B279,'Results-formatted 060121'!$A:$AJ,(AJ$3+2),FALSE)))</f>
        <v>5</v>
      </c>
      <c r="AK279" s="95">
        <f>IF($C279 = "neg", (($D279+1) - VLOOKUP($B279,'Results-formatted 060121'!$A:$AJ,(AK$3+2),FALSE)), IF($C279 = "pos-neg", (3+VLOOKUP($B279,'Results-formatted 060121'!$A:$AJ,(AK$3+2),FALSE)), VLOOKUP($B279,'Results-formatted 060121'!$A:$AJ,(AK$3+2),FALSE)))</f>
        <v>4</v>
      </c>
      <c r="AL279" s="95">
        <f>IF($C279 = "neg", (($D279+1) - VLOOKUP($B279,'Results-formatted 060121'!$A:$AJ,(AL$3+2),FALSE)), IF($C279 = "pos-neg", (3+VLOOKUP($B279,'Results-formatted 060121'!$A:$AJ,(AL$3+2),FALSE)), VLOOKUP($B279,'Results-formatted 060121'!$A:$AJ,(AL$3+2),FALSE)))</f>
        <v>4</v>
      </c>
      <c r="AM279" s="95">
        <f>IF($C279 = "neg", (($D279+1) - VLOOKUP($B279,'Results-formatted 060121'!$A:AJ,(AM$3+2),FALSE)), IF($C279 = "pos-neg", (3+VLOOKUP($B279,'Results-formatted 060121'!$A:AJ,(AM$3+2),FALSE)), VLOOKUP($B279,'Results-formatted 060121'!$A:AJ,(AM$3+2),FALSE)))</f>
        <v>5</v>
      </c>
      <c r="AN279" s="95">
        <f>IF($C279 = "neg", (($D279+1) - VLOOKUP($B279,'Results-formatted 060121'!$A:AK,(AN$3+2),FALSE)), IF($C279 = "pos-neg", (3+VLOOKUP($B279,'Results-formatted 060121'!$A:AK,(AN$3+2),FALSE)), VLOOKUP($B279,'Results-formatted 060121'!$A:AK,(AN$3+2),FALSE)))</f>
        <v>4</v>
      </c>
      <c r="AO279" s="95">
        <f>IF($C279 = "neg", (($D279+1) - VLOOKUP($B279,'Results-formatted 060121'!$A:AL,(AO$3+2),FALSE)), IF($C279 = "pos-neg", (3+VLOOKUP($B279,'Results-formatted 060121'!$A:AL,(AO$3+2),FALSE)), VLOOKUP($B279,'Results-formatted 060121'!$A:AL,(AO$3+2),FALSE)))</f>
        <v>5</v>
      </c>
      <c r="AP279" s="95">
        <f>IF($C279 = "neg", (($D279+1) - VLOOKUP($B279,'Results-formatted 060121'!$A:AM,(AP$3+2),FALSE)), IF($C279 = "pos-neg", (3+VLOOKUP($B279,'Results-formatted 060121'!$A:AM,(AP$3+2),FALSE)), VLOOKUP($B279,'Results-formatted 060121'!$A:AM,(AP$3+2),FALSE)))</f>
        <v>4</v>
      </c>
      <c r="AQ279" s="95">
        <f>IF($C279 = "neg", (($D279+1) - VLOOKUP($B279,'Results-formatted 060121'!$A:AN,(AQ$3+2),FALSE)), IF($C279 = "pos-neg", (3+VLOOKUP($B279,'Results-formatted 060121'!$A:AN,(AQ$3+2),FALSE)), VLOOKUP($B279,'Results-formatted 060121'!$A:AN,(AQ$3+2),FALSE)))</f>
        <v>4</v>
      </c>
      <c r="AR279" s="95">
        <f>IF($C279 = "neg", (($D279+1) - VLOOKUP($B279,'Results-formatted 060121'!$A:AO,(AR$3+2),FALSE)), IF($C279 = "pos-neg", (3+VLOOKUP($B279,'Results-formatted 060121'!$A:AO,(AR$3+2),FALSE)), VLOOKUP($B279,'Results-formatted 060121'!$A:AO,(AR$3+2),FALSE)))</f>
        <v>5</v>
      </c>
      <c r="AS279" s="95">
        <f>IF($C279 = "neg", (($D279+1) - VLOOKUP($B279,'Results-formatted 060121'!$A:AP,(AS$3+2),FALSE)), IF($C279 = "pos-neg", (3+VLOOKUP($B279,'Results-formatted 060121'!$A:AP,(AS$3+2),FALSE)), VLOOKUP($B279,'Results-formatted 060121'!$A:AP,(AS$3+2),FALSE)))</f>
        <v>4</v>
      </c>
      <c r="AT279" s="95">
        <f>IF($C279 = "neg", (($D279+1) - VLOOKUP($B279,'Results-formatted 060121'!$A:AQ,(AT$3+2),FALSE)), IF($C279 = "pos-neg", (3+VLOOKUP($B279,'Results-formatted 060121'!$A:AQ,(AT$3+2),FALSE)), VLOOKUP($B279,'Results-formatted 060121'!$A:AQ,(AT$3+2),FALSE)))</f>
        <v>5</v>
      </c>
      <c r="AU279" s="95">
        <f>IF($C279 = "neg", (($D279+1) - VLOOKUP($B279,'Results-formatted 060121'!$A:AR,(AU$3+2),FALSE)), IF($C279 = "pos-neg", (3+VLOOKUP($B279,'Results-formatted 060121'!$A:AR,(AU$3+2),FALSE)), VLOOKUP($B279,'Results-formatted 060121'!$A:AR,(AU$3+2),FALSE)))</f>
        <v>5</v>
      </c>
      <c r="AV279" s="95">
        <f>IF($C279 = "neg", (($D279+1) - VLOOKUP($B279,'Results-formatted 060121'!$A:AS,(AV$3+2),FALSE)), IF($C279 = "pos-neg", (3+VLOOKUP($B279,'Results-formatted 060121'!$A:AS,(AV$3+2),FALSE)), VLOOKUP($B279,'Results-formatted 060121'!$A:AS,(AV$3+2),FALSE)))</f>
        <v>4</v>
      </c>
      <c r="AW279" s="95">
        <f>IF($C279 = "neg", (($D279+1) - VLOOKUP($B279,'Results-formatted 060121'!$A:AT,(AW$3+2),FALSE)), IF($C279 = "pos-neg", (3+VLOOKUP($B279,'Results-formatted 060121'!$A:AT,(AW$3+2),FALSE)), VLOOKUP($B279,'Results-formatted 060121'!$A:AT,(AW$3+2),FALSE)))</f>
        <v>2</v>
      </c>
      <c r="AX279" s="95">
        <f>IF($C279 = "neg", (($D279+1) - VLOOKUP($B279,'Results-formatted 060121'!$A:AU,(AX$3+2),FALSE)), IF($C279 = "pos-neg", (3+VLOOKUP($B279,'Results-formatted 060121'!$A:AU,(AX$3+2),FALSE)), VLOOKUP($B279,'Results-formatted 060121'!$A:AU,(AX$3+2),FALSE)))</f>
        <v>1</v>
      </c>
      <c r="AY279" s="95">
        <f>IF($C279 = "neg", (($D279+1) - VLOOKUP($B279,'Results-formatted 060121'!$A:AV,(AY$3+2),FALSE)), IF($C279 = "pos-neg", (3+VLOOKUP($B279,'Results-formatted 060121'!$A:AV,(AY$3+2),FALSE)), VLOOKUP($B279,'Results-formatted 060121'!$A:AV,(AY$3+2),FALSE)))</f>
        <v>4</v>
      </c>
      <c r="AZ279" s="95">
        <f>IF($C279 = "neg", (($D279+1) - VLOOKUP($B279,'Results-formatted 060121'!$A:AW,(AZ$3+2),FALSE)), IF($C279 = "pos-neg", (3+VLOOKUP($B279,'Results-formatted 060121'!$A:AW,(AZ$3+2),FALSE)), VLOOKUP($B279,'Results-formatted 060121'!$A:AW,(AZ$3+2),FALSE)))</f>
        <v>4</v>
      </c>
      <c r="BA279" s="95">
        <f>IF($C279 = "neg", (($D279+1) - VLOOKUP($B279,'Results-formatted 060121'!$A:AX,(BA$3+2),FALSE)), IF($C279 = "pos-neg", (3+VLOOKUP($B279,'Results-formatted 060121'!$A:AX,(BA$3+2),FALSE)), VLOOKUP($B279,'Results-formatted 060121'!$A:AX,(BA$3+2),FALSE)))</f>
        <v>4</v>
      </c>
      <c r="BB279" s="95">
        <f>IF($C279 = "neg", (($D279+1) - VLOOKUP($B279,'Results-formatted 060121'!$A:AY,(BB$3+2),FALSE)), IF($C279 = "pos-neg", (3+VLOOKUP($B279,'Results-formatted 060121'!$A:AY,(BB$3+2),FALSE)), VLOOKUP($B279,'Results-formatted 060121'!$A:AY,(BB$3+2),FALSE)))</f>
        <v>4</v>
      </c>
      <c r="BC279" s="95">
        <f>IF($C279 = "neg", (($D279+1) - VLOOKUP($B279,'Results-formatted 060121'!$A:AZ,(BC$3+2),FALSE)), IF($C279 = "pos-neg", (3+VLOOKUP($B279,'Results-formatted 060121'!$A:AZ,(BC$3+2),FALSE)), VLOOKUP($B279,'Results-formatted 060121'!$A:AZ,(BC$3+2),FALSE)))</f>
        <v>4</v>
      </c>
      <c r="BD279" s="95">
        <f>IF($C279 = "neg", (($D279+1) - VLOOKUP($B279,'Results-formatted 060121'!$A:BA,(BD$3+2),FALSE)), IF($C279 = "pos-neg", (3+VLOOKUP($B279,'Results-formatted 060121'!$A:BA,(BD$3+2),FALSE)), VLOOKUP($B279,'Results-formatted 060121'!$A:BA,(BD$3+2),FALSE)))</f>
        <v>4</v>
      </c>
      <c r="BE279" s="95">
        <f>IF($C279 = "neg", (($D279+1) - VLOOKUP($B279,'Results-formatted 060121'!$A:BB,(BE$3+2),FALSE)), IF($C279 = "pos-neg", (3+VLOOKUP($B279,'Results-formatted 060121'!$A:BB,(BE$3+2),FALSE)), VLOOKUP($B279,'Results-formatted 060121'!$A:BB,(BE$3+2),FALSE)))</f>
        <v>4</v>
      </c>
      <c r="BF279" s="95">
        <f>IF($C279 = "neg", (($D279+1) - VLOOKUP($B279,'Results-formatted 060121'!$A:BC,(BF$3+2),FALSE)), IF($C279 = "pos-neg", (3+VLOOKUP($B279,'Results-formatted 060121'!$A:BC,(BF$3+2),FALSE)), VLOOKUP($B279,'Results-formatted 060121'!$A:BC,(BF$3+2),FALSE)))</f>
        <v>4</v>
      </c>
      <c r="BG279" s="95">
        <f>IF($C279 = "neg", (($D279+1) - VLOOKUP($B279,'Results-formatted 060121'!$A:BD,(BG$3+2),FALSE)), IF($C279 = "pos-neg", (3+VLOOKUP($B279,'Results-formatted 060121'!$A:BD,(BG$3+2),FALSE)), VLOOKUP($B279,'Results-formatted 060121'!$A:BD,(BG$3+2),FALSE)))</f>
        <v>3</v>
      </c>
      <c r="BH279" s="95">
        <f>IF($C279 = "neg", (($D279+1) - VLOOKUP($B279,'Results-formatted 060121'!$A:BE,(BH$3+2),FALSE)), IF($C279 = "pos-neg", (3+VLOOKUP($B279,'Results-formatted 060121'!$A:BE,(BH$3+2),FALSE)), VLOOKUP($B279,'Results-formatted 060121'!$A:BE,(BH$3+2),FALSE)))</f>
        <v>3</v>
      </c>
      <c r="BI279" s="95">
        <f>IF($C279 = "neg", (($D279+1) - VLOOKUP($B279,'Results-formatted 060121'!$A:BF,(BI$3+2),FALSE)), IF($C279 = "pos-neg", (3+VLOOKUP($B279,'Results-formatted 060121'!$A:BF,(BI$3+2),FALSE)), VLOOKUP($B279,'Results-formatted 060121'!$A:BF,(BI$3+2),FALSE)))</f>
        <v>5</v>
      </c>
      <c r="BJ279" s="95">
        <f>IF($C279 = "neg", (($D279+1) - VLOOKUP($B279,'Results-formatted 060121'!$A:BG,(BJ$3+2),FALSE)), IF($C279 = "pos-neg", (3+VLOOKUP($B279,'Results-formatted 060121'!$A:BG,(BJ$3+2),FALSE)), VLOOKUP($B279,'Results-formatted 060121'!$A:BG,(BJ$3+2),FALSE)))</f>
        <v>4</v>
      </c>
      <c r="BK279" s="95">
        <f>IF($C279 = "neg", (($D279+1) - VLOOKUP($B279,'Results-formatted 060121'!$A:BH,(BK$3+2),FALSE)), IF($C279 = "pos-neg", (3+VLOOKUP($B279,'Results-formatted 060121'!$A:BH,(BK$3+2),FALSE)), VLOOKUP($B279,'Results-formatted 060121'!$A:BH,(BK$3+2),FALSE)))</f>
        <v>3</v>
      </c>
      <c r="BL279" s="95">
        <f>IF($C279 = "neg", (($D279+1) - VLOOKUP($B279,'Results-formatted 060121'!$A:BI,(BL$3+2),FALSE)), IF($C279 = "pos-neg", (3+VLOOKUP($B279,'Results-formatted 060121'!$A:BI,(BL$3+2),FALSE)), VLOOKUP($B279,'Results-formatted 060121'!$A:BI,(BL$3+2),FALSE)))</f>
        <v>4</v>
      </c>
      <c r="BM279" s="95">
        <f>IF($C279 = "neg", (($D279+1) - VLOOKUP($B279,'Results-formatted 060121'!$A:BJ,(BM$3+2),FALSE)), IF($C279 = "pos-neg", (3+VLOOKUP($B279,'Results-formatted 060121'!$A:BJ,(BM$3+2),FALSE)), VLOOKUP($B279,'Results-formatted 060121'!$A:BJ,(BM$3+2),FALSE)))</f>
        <v>4</v>
      </c>
      <c r="BN279" s="95"/>
      <c r="BO279" s="95"/>
      <c r="BP279" s="95"/>
      <c r="BQ279" s="95"/>
      <c r="BR279" s="95"/>
      <c r="BS279" s="95"/>
      <c r="BT279" s="95"/>
      <c r="BU279" s="95"/>
      <c r="BV279" s="95"/>
      <c r="BW279" s="95"/>
      <c r="BX279" s="95"/>
      <c r="BY279" s="95"/>
      <c r="BZ279" s="95"/>
      <c r="CA279" s="95"/>
      <c r="CB279" s="95"/>
      <c r="CC279" s="95"/>
      <c r="CD279" s="98"/>
      <c r="CE279" s="25">
        <f t="shared" si="683"/>
        <v>3.8666666666666667</v>
      </c>
      <c r="CF279" s="25">
        <f t="shared" si="532"/>
        <v>0.87268661093427691</v>
      </c>
    </row>
    <row r="280" spans="2:84" ht="42" x14ac:dyDescent="0.15">
      <c r="B280" s="84" t="s">
        <v>577</v>
      </c>
      <c r="C280" s="86" t="s">
        <v>224</v>
      </c>
      <c r="D280" s="2">
        <v>5</v>
      </c>
      <c r="E280" s="15" t="s">
        <v>1044</v>
      </c>
      <c r="F280" s="95">
        <f>IF($C280 = "neg", (($D280+1) - VLOOKUP($B280,'Results-formatted 060121'!$A:$AJ,(F$3+2),FALSE)), IF($C280 = "pos-neg", (3+VLOOKUP($B280,'Results-formatted 060121'!$A:$AJ,(F$3+2),FALSE)), VLOOKUP($B280,'Results-formatted 060121'!$A:$AJ,(F$3+2),FALSE)))</f>
        <v>3</v>
      </c>
      <c r="G280" s="95">
        <f>IF($C280 = "neg", (($D280+1) - VLOOKUP($B280,'Results-formatted 060121'!$A:$AJ,(G$3+2),FALSE)), IF($C280 = "pos-neg", (3+VLOOKUP($B280,'Results-formatted 060121'!$A:$AJ,(G$3+2),FALSE)), VLOOKUP($B280,'Results-formatted 060121'!$A:$AJ,(G$3+2),FALSE)))</f>
        <v>5</v>
      </c>
      <c r="H280" s="95">
        <f>IF($C280 = "neg", (($D280+1) - VLOOKUP($B280,'Results-formatted 060121'!$A:$AJ,(H$3+2),FALSE)), IF($C280 = "pos-neg", (3+VLOOKUP($B280,'Results-formatted 060121'!$A:$AJ,(H$3+2),FALSE)), VLOOKUP($B280,'Results-formatted 060121'!$A:$AJ,(H$3+2),FALSE)))</f>
        <v>4</v>
      </c>
      <c r="I280" s="95">
        <f>IF($C280 = "neg", (($D280+1) - VLOOKUP($B280,'Results-formatted 060121'!$A:$AJ,(I$3+2),FALSE)), IF($C280 = "pos-neg", (3+VLOOKUP($B280,'Results-formatted 060121'!$A:$AJ,(I$3+2),FALSE)), VLOOKUP($B280,'Results-formatted 060121'!$A:$AJ,(I$3+2),FALSE)))</f>
        <v>3</v>
      </c>
      <c r="J280" s="95">
        <f>IF($C280 = "neg", (($D280+1) - VLOOKUP($B280,'Results-formatted 060121'!$A:$AJ,(J$3+2),FALSE)), IF($C280 = "pos-neg", (3+VLOOKUP($B280,'Results-formatted 060121'!$A:$AJ,(J$3+2),FALSE)), VLOOKUP($B280,'Results-formatted 060121'!$A:$AJ,(J$3+2),FALSE)))</f>
        <v>3</v>
      </c>
      <c r="K280" s="95">
        <f>IF($C280 = "neg", (($D280+1) - VLOOKUP($B280,'Results-formatted 060121'!$A:$AJ,(K$3+2),FALSE)), IF($C280 = "pos-neg", (3+VLOOKUP($B280,'Results-formatted 060121'!$A:$AJ,(K$3+2),FALSE)), VLOOKUP($B280,'Results-formatted 060121'!$A:$AJ,(K$3+2),FALSE)))</f>
        <v>5</v>
      </c>
      <c r="L280" s="95">
        <f>IF($C280 = "neg", (($D280+1) - VLOOKUP($B280,'Results-formatted 060121'!$A:$AJ,(L$3+2),FALSE)), IF($C280 = "pos-neg", (3+VLOOKUP($B280,'Results-formatted 060121'!$A:$AJ,(L$3+2),FALSE)), VLOOKUP($B280,'Results-formatted 060121'!$A:$AJ,(L$3+2),FALSE)))</f>
        <v>4</v>
      </c>
      <c r="M280" s="95">
        <f>IF($C280 = "neg", (($D280+1) - VLOOKUP($B280,'Results-formatted 060121'!$A:$AJ,(M$3+2),FALSE)), IF($C280 = "pos-neg", (3+VLOOKUP($B280,'Results-formatted 060121'!$A:$AJ,(M$3+2),FALSE)), VLOOKUP($B280,'Results-formatted 060121'!$A:$AJ,(M$3+2),FALSE)))</f>
        <v>5</v>
      </c>
      <c r="N280" s="95">
        <f>IF($C280 = "neg", (($D280+1) - VLOOKUP($B280,'Results-formatted 060121'!$A:$AJ,(N$3+2),FALSE)), IF($C280 = "pos-neg", (3+VLOOKUP($B280,'Results-formatted 060121'!$A:$AJ,(N$3+2),FALSE)), VLOOKUP($B280,'Results-formatted 060121'!$A:$AJ,(N$3+2),FALSE)))</f>
        <v>4</v>
      </c>
      <c r="O280" s="95">
        <f>IF($C280 = "neg", (($D280+1) - VLOOKUP($B280,'Results-formatted 060121'!$A:$AJ,(O$3+2),FALSE)), IF($C280 = "pos-neg", (3+VLOOKUP($B280,'Results-formatted 060121'!$A:$AJ,(O$3+2),FALSE)), VLOOKUP($B280,'Results-formatted 060121'!$A:$AJ,(O$3+2),FALSE)))</f>
        <v>5</v>
      </c>
      <c r="P280" s="95">
        <f>IF($C280 = "neg", (($D280+1) - VLOOKUP($B280,'Results-formatted 060121'!$A:$AJ,(P$3+2),FALSE)), IF($C280 = "pos-neg", (3+VLOOKUP($B280,'Results-formatted 060121'!$A:$AJ,(P$3+2),FALSE)), VLOOKUP($B280,'Results-formatted 060121'!$A:$AJ,(P$3+2),FALSE)))</f>
        <v>5</v>
      </c>
      <c r="Q280" s="95">
        <f>IF($C280 = "neg", (($D280+1) - VLOOKUP($B280,'Results-formatted 060121'!$A:$AJ,(Q$3+2),FALSE)), IF($C280 = "pos-neg", (3+VLOOKUP($B280,'Results-formatted 060121'!$A:$AJ,(Q$3+2),FALSE)), VLOOKUP($B280,'Results-formatted 060121'!$A:$AJ,(Q$3+2),FALSE)))</f>
        <v>5</v>
      </c>
      <c r="R280" s="95">
        <f>IF($C280 = "neg", (($D280+1) - VLOOKUP($B280,'Results-formatted 060121'!$A:$AJ,(R$3+2),FALSE)), IF($C280 = "pos-neg", (3+VLOOKUP($B280,'Results-formatted 060121'!$A:$AJ,(R$3+2),FALSE)), VLOOKUP($B280,'Results-formatted 060121'!$A:$AJ,(R$3+2),FALSE)))</f>
        <v>4</v>
      </c>
      <c r="S280" s="95">
        <f>IF($C280 = "neg", (($D280+1) - VLOOKUP($B280,'Results-formatted 060121'!$A:$AJ,(S$3+2),FALSE)), IF($C280 = "pos-neg", (3+VLOOKUP($B280,'Results-formatted 060121'!$A:$AJ,(S$3+2),FALSE)), VLOOKUP($B280,'Results-formatted 060121'!$A:$AJ,(S$3+2),FALSE)))</f>
        <v>4</v>
      </c>
      <c r="T280" s="95">
        <f>IF($C280 = "neg", (($D280+1) - VLOOKUP($B280,'Results-formatted 060121'!$A:$AJ,(T$3+2),FALSE)), IF($C280 = "pos-neg", (3+VLOOKUP($B280,'Results-formatted 060121'!$A:$AJ,(T$3+2),FALSE)), VLOOKUP($B280,'Results-formatted 060121'!$A:$AJ,(T$3+2),FALSE)))</f>
        <v>5</v>
      </c>
      <c r="U280" s="95">
        <f>IF($C280 = "neg", (($D280+1) - VLOOKUP($B280,'Results-formatted 060121'!$A:$AJ,(U$3+2),FALSE)), IF($C280 = "pos-neg", (3+VLOOKUP($B280,'Results-formatted 060121'!$A:$AJ,(U$3+2),FALSE)), VLOOKUP($B280,'Results-formatted 060121'!$A:$AJ,(U$3+2),FALSE)))</f>
        <v>4</v>
      </c>
      <c r="V280" s="95">
        <f>IF($C280 = "neg", (($D280+1) - VLOOKUP($B280,'Results-formatted 060121'!$A:$AJ,(V$3+2),FALSE)), IF($C280 = "pos-neg", (3+VLOOKUP($B280,'Results-formatted 060121'!$A:$AJ,(V$3+2),FALSE)), VLOOKUP($B280,'Results-formatted 060121'!$A:$AJ,(V$3+2),FALSE)))</f>
        <v>4</v>
      </c>
      <c r="W280" s="95">
        <f>IF($C280 = "neg", (($D280+1) - VLOOKUP($B280,'Results-formatted 060121'!$A:$AJ,(W$3+2),FALSE)), IF($C280 = "pos-neg", (3+VLOOKUP($B280,'Results-formatted 060121'!$A:$AJ,(W$3+2),FALSE)), VLOOKUP($B280,'Results-formatted 060121'!$A:$AJ,(W$3+2),FALSE)))</f>
        <v>4</v>
      </c>
      <c r="X280" s="95">
        <f>IF($C280 = "neg", (($D280+1) - VLOOKUP($B280,'Results-formatted 060121'!$A:$AJ,(X$3+2),FALSE)), IF($C280 = "pos-neg", (3+VLOOKUP($B280,'Results-formatted 060121'!$A:$AJ,(X$3+2),FALSE)), VLOOKUP($B280,'Results-formatted 060121'!$A:$AJ,(X$3+2),FALSE)))</f>
        <v>4</v>
      </c>
      <c r="Y280" s="95">
        <f>IF($C280 = "neg", (($D280+1) - VLOOKUP($B280,'Results-formatted 060121'!$A:$AJ,(Y$3+2),FALSE)), IF($C280 = "pos-neg", (3+VLOOKUP($B280,'Results-formatted 060121'!$A:$AJ,(Y$3+2),FALSE)), VLOOKUP($B280,'Results-formatted 060121'!$A:$AJ,(Y$3+2),FALSE)))</f>
        <v>4</v>
      </c>
      <c r="Z280" s="95">
        <f>IF($C280 = "neg", (($D280+1) - VLOOKUP($B280,'Results-formatted 060121'!$A:$AJ,(Z$3+2),FALSE)), IF($C280 = "pos-neg", (3+VLOOKUP($B280,'Results-formatted 060121'!$A:$AJ,(Z$3+2),FALSE)), VLOOKUP($B280,'Results-formatted 060121'!$A:$AJ,(Z$3+2),FALSE)))</f>
        <v>4</v>
      </c>
      <c r="AA280" s="95">
        <f>IF($C280 = "neg", (($D280+1) - VLOOKUP($B280,'Results-formatted 060121'!$A:$AJ,(AA$3+2),FALSE)), IF($C280 = "pos-neg", (3+VLOOKUP($B280,'Results-formatted 060121'!$A:$AJ,(AA$3+2),FALSE)), VLOOKUP($B280,'Results-formatted 060121'!$A:$AJ,(AA$3+2),FALSE)))</f>
        <v>4</v>
      </c>
      <c r="AB280" s="95">
        <f>IF($C280 = "neg", (($D280+1) - VLOOKUP($B280,'Results-formatted 060121'!$A:$AJ,(AB$3+2),FALSE)), IF($C280 = "pos-neg", (3+VLOOKUP($B280,'Results-formatted 060121'!$A:$AJ,(AB$3+2),FALSE)), VLOOKUP($B280,'Results-formatted 060121'!$A:$AJ,(AB$3+2),FALSE)))</f>
        <v>2</v>
      </c>
      <c r="AC280" s="95">
        <f>IF($C280 = "neg", (($D280+1) - VLOOKUP($B280,'Results-formatted 060121'!$A:$AJ,(AC$3+2),FALSE)), IF($C280 = "pos-neg", (3+VLOOKUP($B280,'Results-formatted 060121'!$A:$AJ,(AC$3+2),FALSE)), VLOOKUP($B280,'Results-formatted 060121'!$A:$AJ,(AC$3+2),FALSE)))</f>
        <v>4</v>
      </c>
      <c r="AD280" s="95">
        <f>IF($C280 = "neg", (($D280+1) - VLOOKUP($B280,'Results-formatted 060121'!$A:$AJ,(AD$3+2),FALSE)), IF($C280 = "pos-neg", (3+VLOOKUP($B280,'Results-formatted 060121'!$A:$AJ,(AD$3+2),FALSE)), VLOOKUP($B280,'Results-formatted 060121'!$A:$AJ,(AD$3+2),FALSE)))</f>
        <v>3</v>
      </c>
      <c r="AE280" s="95">
        <f>IF($C280 = "neg", (($D280+1) - VLOOKUP($B280,'Results-formatted 060121'!$A:$AJ,(AE$3+2),FALSE)), IF($C280 = "pos-neg", (3+VLOOKUP($B280,'Results-formatted 060121'!$A:$AJ,(AE$3+2),FALSE)), VLOOKUP($B280,'Results-formatted 060121'!$A:$AJ,(AE$3+2),FALSE)))</f>
        <v>5</v>
      </c>
      <c r="AF280" s="95">
        <f>IF($C280 = "neg", (($D280+1) - VLOOKUP($B280,'Results-formatted 060121'!$A:$AJ,(AF$3+2),FALSE)), IF($C280 = "pos-neg", (3+VLOOKUP($B280,'Results-formatted 060121'!$A:$AJ,(AF$3+2),FALSE)), VLOOKUP($B280,'Results-formatted 060121'!$A:$AJ,(AF$3+2),FALSE)))</f>
        <v>3</v>
      </c>
      <c r="AG280" s="95">
        <f>IF($C280 = "neg", (($D280+1) - VLOOKUP($B280,'Results-formatted 060121'!$A:$AJ,(AG$3+2),FALSE)), IF($C280 = "pos-neg", (3+VLOOKUP($B280,'Results-formatted 060121'!$A:$AJ,(AG$3+2),FALSE)), VLOOKUP($B280,'Results-formatted 060121'!$A:$AJ,(AG$3+2),FALSE)))</f>
        <v>5</v>
      </c>
      <c r="AH280" s="95">
        <f>IF($C280 = "neg", (($D280+1) - VLOOKUP($B280,'Results-formatted 060121'!$A:$AJ,(AH$3+2),FALSE)), IF($C280 = "pos-neg", (3+VLOOKUP($B280,'Results-formatted 060121'!$A:$AJ,(AH$3+2),FALSE)), VLOOKUP($B280,'Results-formatted 060121'!$A:$AJ,(AH$3+2),FALSE)))</f>
        <v>5</v>
      </c>
      <c r="AI280" s="95">
        <f>IF($C280 = "neg", (($D280+1) - VLOOKUP($B280,'Results-formatted 060121'!$A:$AJ,(AI$3+2),FALSE)), IF($C280 = "pos-neg", (3+VLOOKUP($B280,'Results-formatted 060121'!$A:$AJ,(AI$3+2),FALSE)), VLOOKUP($B280,'Results-formatted 060121'!$A:$AJ,(AI$3+2),FALSE)))</f>
        <v>4</v>
      </c>
      <c r="AJ280" s="95">
        <f>IF($C280 = "neg", (($D280+1) - VLOOKUP($B280,'Results-formatted 060121'!$A:$AJ,(AJ$3+2),FALSE)), IF($C280 = "pos-neg", (3+VLOOKUP($B280,'Results-formatted 060121'!$A:$AJ,(AJ$3+2),FALSE)), VLOOKUP($B280,'Results-formatted 060121'!$A:$AJ,(AJ$3+2),FALSE)))</f>
        <v>5</v>
      </c>
      <c r="AK280" s="95">
        <f>IF($C280 = "neg", (($D280+1) - VLOOKUP($B280,'Results-formatted 060121'!$A:$AJ,(AK$3+2),FALSE)), IF($C280 = "pos-neg", (3+VLOOKUP($B280,'Results-formatted 060121'!$A:$AJ,(AK$3+2),FALSE)), VLOOKUP($B280,'Results-formatted 060121'!$A:$AJ,(AK$3+2),FALSE)))</f>
        <v>4</v>
      </c>
      <c r="AL280" s="95">
        <f>IF($C280 = "neg", (($D280+1) - VLOOKUP($B280,'Results-formatted 060121'!$A:$AJ,(AL$3+2),FALSE)), IF($C280 = "pos-neg", (3+VLOOKUP($B280,'Results-formatted 060121'!$A:$AJ,(AL$3+2),FALSE)), VLOOKUP($B280,'Results-formatted 060121'!$A:$AJ,(AL$3+2),FALSE)))</f>
        <v>4</v>
      </c>
      <c r="AM280" s="95">
        <f>IF($C280 = "neg", (($D280+1) - VLOOKUP($B280,'Results-formatted 060121'!$A:AJ,(AM$3+2),FALSE)), IF($C280 = "pos-neg", (3+VLOOKUP($B280,'Results-formatted 060121'!$A:AJ,(AM$3+2),FALSE)), VLOOKUP($B280,'Results-formatted 060121'!$A:AJ,(AM$3+2),FALSE)))</f>
        <v>5</v>
      </c>
      <c r="AN280" s="95">
        <f>IF($C280 = "neg", (($D280+1) - VLOOKUP($B280,'Results-formatted 060121'!$A:AK,(AN$3+2),FALSE)), IF($C280 = "pos-neg", (3+VLOOKUP($B280,'Results-formatted 060121'!$A:AK,(AN$3+2),FALSE)), VLOOKUP($B280,'Results-formatted 060121'!$A:AK,(AN$3+2),FALSE)))</f>
        <v>3</v>
      </c>
      <c r="AO280" s="95">
        <f>IF($C280 = "neg", (($D280+1) - VLOOKUP($B280,'Results-formatted 060121'!$A:AL,(AO$3+2),FALSE)), IF($C280 = "pos-neg", (3+VLOOKUP($B280,'Results-formatted 060121'!$A:AL,(AO$3+2),FALSE)), VLOOKUP($B280,'Results-formatted 060121'!$A:AL,(AO$3+2),FALSE)))</f>
        <v>4</v>
      </c>
      <c r="AP280" s="95">
        <f>IF($C280 = "neg", (($D280+1) - VLOOKUP($B280,'Results-formatted 060121'!$A:AM,(AP$3+2),FALSE)), IF($C280 = "pos-neg", (3+VLOOKUP($B280,'Results-formatted 060121'!$A:AM,(AP$3+2),FALSE)), VLOOKUP($B280,'Results-formatted 060121'!$A:AM,(AP$3+2),FALSE)))</f>
        <v>4</v>
      </c>
      <c r="AQ280" s="95">
        <f>IF($C280 = "neg", (($D280+1) - VLOOKUP($B280,'Results-formatted 060121'!$A:AN,(AQ$3+2),FALSE)), IF($C280 = "pos-neg", (3+VLOOKUP($B280,'Results-formatted 060121'!$A:AN,(AQ$3+2),FALSE)), VLOOKUP($B280,'Results-formatted 060121'!$A:AN,(AQ$3+2),FALSE)))</f>
        <v>5</v>
      </c>
      <c r="AR280" s="95">
        <f>IF($C280 = "neg", (($D280+1) - VLOOKUP($B280,'Results-formatted 060121'!$A:AO,(AR$3+2),FALSE)), IF($C280 = "pos-neg", (3+VLOOKUP($B280,'Results-formatted 060121'!$A:AO,(AR$3+2),FALSE)), VLOOKUP($B280,'Results-formatted 060121'!$A:AO,(AR$3+2),FALSE)))</f>
        <v>5</v>
      </c>
      <c r="AS280" s="95">
        <f>IF($C280 = "neg", (($D280+1) - VLOOKUP($B280,'Results-formatted 060121'!$A:AP,(AS$3+2),FALSE)), IF($C280 = "pos-neg", (3+VLOOKUP($B280,'Results-formatted 060121'!$A:AP,(AS$3+2),FALSE)), VLOOKUP($B280,'Results-formatted 060121'!$A:AP,(AS$3+2),FALSE)))</f>
        <v>5</v>
      </c>
      <c r="AT280" s="95">
        <f>IF($C280 = "neg", (($D280+1) - VLOOKUP($B280,'Results-formatted 060121'!$A:AQ,(AT$3+2),FALSE)), IF($C280 = "pos-neg", (3+VLOOKUP($B280,'Results-formatted 060121'!$A:AQ,(AT$3+2),FALSE)), VLOOKUP($B280,'Results-formatted 060121'!$A:AQ,(AT$3+2),FALSE)))</f>
        <v>5</v>
      </c>
      <c r="AU280" s="95">
        <f>IF($C280 = "neg", (($D280+1) - VLOOKUP($B280,'Results-formatted 060121'!$A:AR,(AU$3+2),FALSE)), IF($C280 = "pos-neg", (3+VLOOKUP($B280,'Results-formatted 060121'!$A:AR,(AU$3+2),FALSE)), VLOOKUP($B280,'Results-formatted 060121'!$A:AR,(AU$3+2),FALSE)))</f>
        <v>5</v>
      </c>
      <c r="AV280" s="95">
        <f>IF($C280 = "neg", (($D280+1) - VLOOKUP($B280,'Results-formatted 060121'!$A:AS,(AV$3+2),FALSE)), IF($C280 = "pos-neg", (3+VLOOKUP($B280,'Results-formatted 060121'!$A:AS,(AV$3+2),FALSE)), VLOOKUP($B280,'Results-formatted 060121'!$A:AS,(AV$3+2),FALSE)))</f>
        <v>4</v>
      </c>
      <c r="AW280" s="95">
        <f>IF($C280 = "neg", (($D280+1) - VLOOKUP($B280,'Results-formatted 060121'!$A:AT,(AW$3+2),FALSE)), IF($C280 = "pos-neg", (3+VLOOKUP($B280,'Results-formatted 060121'!$A:AT,(AW$3+2),FALSE)), VLOOKUP($B280,'Results-formatted 060121'!$A:AT,(AW$3+2),FALSE)))</f>
        <v>3</v>
      </c>
      <c r="AX280" s="95">
        <f>IF($C280 = "neg", (($D280+1) - VLOOKUP($B280,'Results-formatted 060121'!$A:AU,(AX$3+2),FALSE)), IF($C280 = "pos-neg", (3+VLOOKUP($B280,'Results-formatted 060121'!$A:AU,(AX$3+2),FALSE)), VLOOKUP($B280,'Results-formatted 060121'!$A:AU,(AX$3+2),FALSE)))</f>
        <v>4</v>
      </c>
      <c r="AY280" s="95">
        <f>IF($C280 = "neg", (($D280+1) - VLOOKUP($B280,'Results-formatted 060121'!$A:AV,(AY$3+2),FALSE)), IF($C280 = "pos-neg", (3+VLOOKUP($B280,'Results-formatted 060121'!$A:AV,(AY$3+2),FALSE)), VLOOKUP($B280,'Results-formatted 060121'!$A:AV,(AY$3+2),FALSE)))</f>
        <v>4</v>
      </c>
      <c r="AZ280" s="95">
        <f>IF($C280 = "neg", (($D280+1) - VLOOKUP($B280,'Results-formatted 060121'!$A:AW,(AZ$3+2),FALSE)), IF($C280 = "pos-neg", (3+VLOOKUP($B280,'Results-formatted 060121'!$A:AW,(AZ$3+2),FALSE)), VLOOKUP($B280,'Results-formatted 060121'!$A:AW,(AZ$3+2),FALSE)))</f>
        <v>4</v>
      </c>
      <c r="BA280" s="95">
        <f>IF($C280 = "neg", (($D280+1) - VLOOKUP($B280,'Results-formatted 060121'!$A:AX,(BA$3+2),FALSE)), IF($C280 = "pos-neg", (3+VLOOKUP($B280,'Results-formatted 060121'!$A:AX,(BA$3+2),FALSE)), VLOOKUP($B280,'Results-formatted 060121'!$A:AX,(BA$3+2),FALSE)))</f>
        <v>4</v>
      </c>
      <c r="BB280" s="95">
        <f>IF($C280 = "neg", (($D280+1) - VLOOKUP($B280,'Results-formatted 060121'!$A:AY,(BB$3+2),FALSE)), IF($C280 = "pos-neg", (3+VLOOKUP($B280,'Results-formatted 060121'!$A:AY,(BB$3+2),FALSE)), VLOOKUP($B280,'Results-formatted 060121'!$A:AY,(BB$3+2),FALSE)))</f>
        <v>3</v>
      </c>
      <c r="BC280" s="95">
        <f>IF($C280 = "neg", (($D280+1) - VLOOKUP($B280,'Results-formatted 060121'!$A:AZ,(BC$3+2),FALSE)), IF($C280 = "pos-neg", (3+VLOOKUP($B280,'Results-formatted 060121'!$A:AZ,(BC$3+2),FALSE)), VLOOKUP($B280,'Results-formatted 060121'!$A:AZ,(BC$3+2),FALSE)))</f>
        <v>5</v>
      </c>
      <c r="BD280" s="95">
        <f>IF($C280 = "neg", (($D280+1) - VLOOKUP($B280,'Results-formatted 060121'!$A:BA,(BD$3+2),FALSE)), IF($C280 = "pos-neg", (3+VLOOKUP($B280,'Results-formatted 060121'!$A:BA,(BD$3+2),FALSE)), VLOOKUP($B280,'Results-formatted 060121'!$A:BA,(BD$3+2),FALSE)))</f>
        <v>4</v>
      </c>
      <c r="BE280" s="95">
        <f>IF($C280 = "neg", (($D280+1) - VLOOKUP($B280,'Results-formatted 060121'!$A:BB,(BE$3+2),FALSE)), IF($C280 = "pos-neg", (3+VLOOKUP($B280,'Results-formatted 060121'!$A:BB,(BE$3+2),FALSE)), VLOOKUP($B280,'Results-formatted 060121'!$A:BB,(BE$3+2),FALSE)))</f>
        <v>4</v>
      </c>
      <c r="BF280" s="95">
        <f>IF($C280 = "neg", (($D280+1) - VLOOKUP($B280,'Results-formatted 060121'!$A:BC,(BF$3+2),FALSE)), IF($C280 = "pos-neg", (3+VLOOKUP($B280,'Results-formatted 060121'!$A:BC,(BF$3+2),FALSE)), VLOOKUP($B280,'Results-formatted 060121'!$A:BC,(BF$3+2),FALSE)))</f>
        <v>4</v>
      </c>
      <c r="BG280" s="95">
        <f>IF($C280 = "neg", (($D280+1) - VLOOKUP($B280,'Results-formatted 060121'!$A:BD,(BG$3+2),FALSE)), IF($C280 = "pos-neg", (3+VLOOKUP($B280,'Results-formatted 060121'!$A:BD,(BG$3+2),FALSE)), VLOOKUP($B280,'Results-formatted 060121'!$A:BD,(BG$3+2),FALSE)))</f>
        <v>4</v>
      </c>
      <c r="BH280" s="95">
        <f>IF($C280 = "neg", (($D280+1) - VLOOKUP($B280,'Results-formatted 060121'!$A:BE,(BH$3+2),FALSE)), IF($C280 = "pos-neg", (3+VLOOKUP($B280,'Results-formatted 060121'!$A:BE,(BH$3+2),FALSE)), VLOOKUP($B280,'Results-formatted 060121'!$A:BE,(BH$3+2),FALSE)))</f>
        <v>3</v>
      </c>
      <c r="BI280" s="95">
        <f>IF($C280 = "neg", (($D280+1) - VLOOKUP($B280,'Results-formatted 060121'!$A:BF,(BI$3+2),FALSE)), IF($C280 = "pos-neg", (3+VLOOKUP($B280,'Results-formatted 060121'!$A:BF,(BI$3+2),FALSE)), VLOOKUP($B280,'Results-formatted 060121'!$A:BF,(BI$3+2),FALSE)))</f>
        <v>5</v>
      </c>
      <c r="BJ280" s="95">
        <f>IF($C280 = "neg", (($D280+1) - VLOOKUP($B280,'Results-formatted 060121'!$A:BG,(BJ$3+2),FALSE)), IF($C280 = "pos-neg", (3+VLOOKUP($B280,'Results-formatted 060121'!$A:BG,(BJ$3+2),FALSE)), VLOOKUP($B280,'Results-formatted 060121'!$A:BG,(BJ$3+2),FALSE)))</f>
        <v>2</v>
      </c>
      <c r="BK280" s="95">
        <f>IF($C280 = "neg", (($D280+1) - VLOOKUP($B280,'Results-formatted 060121'!$A:BH,(BK$3+2),FALSE)), IF($C280 = "pos-neg", (3+VLOOKUP($B280,'Results-formatted 060121'!$A:BH,(BK$3+2),FALSE)), VLOOKUP($B280,'Results-formatted 060121'!$A:BH,(BK$3+2),FALSE)))</f>
        <v>4</v>
      </c>
      <c r="BL280" s="95">
        <f>IF($C280 = "neg", (($D280+1) - VLOOKUP($B280,'Results-formatted 060121'!$A:BI,(BL$3+2),FALSE)), IF($C280 = "pos-neg", (3+VLOOKUP($B280,'Results-formatted 060121'!$A:BI,(BL$3+2),FALSE)), VLOOKUP($B280,'Results-formatted 060121'!$A:BI,(BL$3+2),FALSE)))</f>
        <v>4</v>
      </c>
      <c r="BM280" s="95">
        <f>IF($C280 = "neg", (($D280+1) - VLOOKUP($B280,'Results-formatted 060121'!$A:BJ,(BM$3+2),FALSE)), IF($C280 = "pos-neg", (3+VLOOKUP($B280,'Results-formatted 060121'!$A:BJ,(BM$3+2),FALSE)), VLOOKUP($B280,'Results-formatted 060121'!$A:BJ,(BM$3+2),FALSE)))</f>
        <v>4</v>
      </c>
      <c r="BN280" s="95"/>
      <c r="BO280" s="95"/>
      <c r="BP280" s="95"/>
      <c r="BQ280" s="95"/>
      <c r="BR280" s="95"/>
      <c r="BS280" s="95"/>
      <c r="BT280" s="95"/>
      <c r="BU280" s="95"/>
      <c r="BV280" s="95"/>
      <c r="BW280" s="95"/>
      <c r="BX280" s="95"/>
      <c r="BY280" s="95"/>
      <c r="BZ280" s="95"/>
      <c r="CA280" s="95"/>
      <c r="CB280" s="95"/>
      <c r="CC280" s="95"/>
      <c r="CD280" s="98"/>
      <c r="CE280" s="25">
        <f t="shared" si="683"/>
        <v>4.0999999999999996</v>
      </c>
      <c r="CF280" s="25">
        <f t="shared" si="532"/>
        <v>0.77459666924148318</v>
      </c>
    </row>
    <row r="281" spans="2:84" ht="42" x14ac:dyDescent="0.15">
      <c r="B281" s="84" t="s">
        <v>578</v>
      </c>
      <c r="C281" s="86" t="s">
        <v>224</v>
      </c>
      <c r="D281" s="2">
        <v>5</v>
      </c>
      <c r="E281" s="15" t="s">
        <v>1045</v>
      </c>
      <c r="F281" s="95">
        <f>IF($C281 = "neg", (($D281+1) - VLOOKUP($B281,'Results-formatted 060121'!$A:$AJ,(F$3+2),FALSE)), IF($C281 = "pos-neg", (3+VLOOKUP($B281,'Results-formatted 060121'!$A:$AJ,(F$3+2),FALSE)), VLOOKUP($B281,'Results-formatted 060121'!$A:$AJ,(F$3+2),FALSE)))</f>
        <v>3</v>
      </c>
      <c r="G281" s="95">
        <f>IF($C281 = "neg", (($D281+1) - VLOOKUP($B281,'Results-formatted 060121'!$A:$AJ,(G$3+2),FALSE)), IF($C281 = "pos-neg", (3+VLOOKUP($B281,'Results-formatted 060121'!$A:$AJ,(G$3+2),FALSE)), VLOOKUP($B281,'Results-formatted 060121'!$A:$AJ,(G$3+2),FALSE)))</f>
        <v>5</v>
      </c>
      <c r="H281" s="95">
        <f>IF($C281 = "neg", (($D281+1) - VLOOKUP($B281,'Results-formatted 060121'!$A:$AJ,(H$3+2),FALSE)), IF($C281 = "pos-neg", (3+VLOOKUP($B281,'Results-formatted 060121'!$A:$AJ,(H$3+2),FALSE)), VLOOKUP($B281,'Results-formatted 060121'!$A:$AJ,(H$3+2),FALSE)))</f>
        <v>3</v>
      </c>
      <c r="I281" s="95">
        <f>IF($C281 = "neg", (($D281+1) - VLOOKUP($B281,'Results-formatted 060121'!$A:$AJ,(I$3+2),FALSE)), IF($C281 = "pos-neg", (3+VLOOKUP($B281,'Results-formatted 060121'!$A:$AJ,(I$3+2),FALSE)), VLOOKUP($B281,'Results-formatted 060121'!$A:$AJ,(I$3+2),FALSE)))</f>
        <v>4</v>
      </c>
      <c r="J281" s="95">
        <f>IF($C281 = "neg", (($D281+1) - VLOOKUP($B281,'Results-formatted 060121'!$A:$AJ,(J$3+2),FALSE)), IF($C281 = "pos-neg", (3+VLOOKUP($B281,'Results-formatted 060121'!$A:$AJ,(J$3+2),FALSE)), VLOOKUP($B281,'Results-formatted 060121'!$A:$AJ,(J$3+2),FALSE)))</f>
        <v>3</v>
      </c>
      <c r="K281" s="95">
        <f>IF($C281 = "neg", (($D281+1) - VLOOKUP($B281,'Results-formatted 060121'!$A:$AJ,(K$3+2),FALSE)), IF($C281 = "pos-neg", (3+VLOOKUP($B281,'Results-formatted 060121'!$A:$AJ,(K$3+2),FALSE)), VLOOKUP($B281,'Results-formatted 060121'!$A:$AJ,(K$3+2),FALSE)))</f>
        <v>4</v>
      </c>
      <c r="L281" s="95">
        <f>IF($C281 = "neg", (($D281+1) - VLOOKUP($B281,'Results-formatted 060121'!$A:$AJ,(L$3+2),FALSE)), IF($C281 = "pos-neg", (3+VLOOKUP($B281,'Results-formatted 060121'!$A:$AJ,(L$3+2),FALSE)), VLOOKUP($B281,'Results-formatted 060121'!$A:$AJ,(L$3+2),FALSE)))</f>
        <v>2</v>
      </c>
      <c r="M281" s="95">
        <f>IF($C281 = "neg", (($D281+1) - VLOOKUP($B281,'Results-formatted 060121'!$A:$AJ,(M$3+2),FALSE)), IF($C281 = "pos-neg", (3+VLOOKUP($B281,'Results-formatted 060121'!$A:$AJ,(M$3+2),FALSE)), VLOOKUP($B281,'Results-formatted 060121'!$A:$AJ,(M$3+2),FALSE)))</f>
        <v>2</v>
      </c>
      <c r="N281" s="95">
        <f>IF($C281 = "neg", (($D281+1) - VLOOKUP($B281,'Results-formatted 060121'!$A:$AJ,(N$3+2),FALSE)), IF($C281 = "pos-neg", (3+VLOOKUP($B281,'Results-formatted 060121'!$A:$AJ,(N$3+2),FALSE)), VLOOKUP($B281,'Results-formatted 060121'!$A:$AJ,(N$3+2),FALSE)))</f>
        <v>4</v>
      </c>
      <c r="O281" s="95">
        <f>IF($C281 = "neg", (($D281+1) - VLOOKUP($B281,'Results-formatted 060121'!$A:$AJ,(O$3+2),FALSE)), IF($C281 = "pos-neg", (3+VLOOKUP($B281,'Results-formatted 060121'!$A:$AJ,(O$3+2),FALSE)), VLOOKUP($B281,'Results-formatted 060121'!$A:$AJ,(O$3+2),FALSE)))</f>
        <v>3</v>
      </c>
      <c r="P281" s="95">
        <f>IF($C281 = "neg", (($D281+1) - VLOOKUP($B281,'Results-formatted 060121'!$A:$AJ,(P$3+2),FALSE)), IF($C281 = "pos-neg", (3+VLOOKUP($B281,'Results-formatted 060121'!$A:$AJ,(P$3+2),FALSE)), VLOOKUP($B281,'Results-formatted 060121'!$A:$AJ,(P$3+2),FALSE)))</f>
        <v>4</v>
      </c>
      <c r="Q281" s="95">
        <f>IF($C281 = "neg", (($D281+1) - VLOOKUP($B281,'Results-formatted 060121'!$A:$AJ,(Q$3+2),FALSE)), IF($C281 = "pos-neg", (3+VLOOKUP($B281,'Results-formatted 060121'!$A:$AJ,(Q$3+2),FALSE)), VLOOKUP($B281,'Results-formatted 060121'!$A:$AJ,(Q$3+2),FALSE)))</f>
        <v>3</v>
      </c>
      <c r="R281" s="95">
        <f>IF($C281 = "neg", (($D281+1) - VLOOKUP($B281,'Results-formatted 060121'!$A:$AJ,(R$3+2),FALSE)), IF($C281 = "pos-neg", (3+VLOOKUP($B281,'Results-formatted 060121'!$A:$AJ,(R$3+2),FALSE)), VLOOKUP($B281,'Results-formatted 060121'!$A:$AJ,(R$3+2),FALSE)))</f>
        <v>3</v>
      </c>
      <c r="S281" s="95">
        <f>IF($C281 = "neg", (($D281+1) - VLOOKUP($B281,'Results-formatted 060121'!$A:$AJ,(S$3+2),FALSE)), IF($C281 = "pos-neg", (3+VLOOKUP($B281,'Results-formatted 060121'!$A:$AJ,(S$3+2),FALSE)), VLOOKUP($B281,'Results-formatted 060121'!$A:$AJ,(S$3+2),FALSE)))</f>
        <v>3</v>
      </c>
      <c r="T281" s="95">
        <f>IF($C281 = "neg", (($D281+1) - VLOOKUP($B281,'Results-formatted 060121'!$A:$AJ,(T$3+2),FALSE)), IF($C281 = "pos-neg", (3+VLOOKUP($B281,'Results-formatted 060121'!$A:$AJ,(T$3+2),FALSE)), VLOOKUP($B281,'Results-formatted 060121'!$A:$AJ,(T$3+2),FALSE)))</f>
        <v>4</v>
      </c>
      <c r="U281" s="95">
        <f>IF($C281 = "neg", (($D281+1) - VLOOKUP($B281,'Results-formatted 060121'!$A:$AJ,(U$3+2),FALSE)), IF($C281 = "pos-neg", (3+VLOOKUP($B281,'Results-formatted 060121'!$A:$AJ,(U$3+2),FALSE)), VLOOKUP($B281,'Results-formatted 060121'!$A:$AJ,(U$3+2),FALSE)))</f>
        <v>4</v>
      </c>
      <c r="V281" s="95">
        <f>IF($C281 = "neg", (($D281+1) - VLOOKUP($B281,'Results-formatted 060121'!$A:$AJ,(V$3+2),FALSE)), IF($C281 = "pos-neg", (3+VLOOKUP($B281,'Results-formatted 060121'!$A:$AJ,(V$3+2),FALSE)), VLOOKUP($B281,'Results-formatted 060121'!$A:$AJ,(V$3+2),FALSE)))</f>
        <v>2</v>
      </c>
      <c r="W281" s="95">
        <f>IF($C281 = "neg", (($D281+1) - VLOOKUP($B281,'Results-formatted 060121'!$A:$AJ,(W$3+2),FALSE)), IF($C281 = "pos-neg", (3+VLOOKUP($B281,'Results-formatted 060121'!$A:$AJ,(W$3+2),FALSE)), VLOOKUP($B281,'Results-formatted 060121'!$A:$AJ,(W$3+2),FALSE)))</f>
        <v>3</v>
      </c>
      <c r="X281" s="95">
        <f>IF($C281 = "neg", (($D281+1) - VLOOKUP($B281,'Results-formatted 060121'!$A:$AJ,(X$3+2),FALSE)), IF($C281 = "pos-neg", (3+VLOOKUP($B281,'Results-formatted 060121'!$A:$AJ,(X$3+2),FALSE)), VLOOKUP($B281,'Results-formatted 060121'!$A:$AJ,(X$3+2),FALSE)))</f>
        <v>4</v>
      </c>
      <c r="Y281" s="95">
        <f>IF($C281 = "neg", (($D281+1) - VLOOKUP($B281,'Results-formatted 060121'!$A:$AJ,(Y$3+2),FALSE)), IF($C281 = "pos-neg", (3+VLOOKUP($B281,'Results-formatted 060121'!$A:$AJ,(Y$3+2),FALSE)), VLOOKUP($B281,'Results-formatted 060121'!$A:$AJ,(Y$3+2),FALSE)))</f>
        <v>4</v>
      </c>
      <c r="Z281" s="95">
        <f>IF($C281 = "neg", (($D281+1) - VLOOKUP($B281,'Results-formatted 060121'!$A:$AJ,(Z$3+2),FALSE)), IF($C281 = "pos-neg", (3+VLOOKUP($B281,'Results-formatted 060121'!$A:$AJ,(Z$3+2),FALSE)), VLOOKUP($B281,'Results-formatted 060121'!$A:$AJ,(Z$3+2),FALSE)))</f>
        <v>1</v>
      </c>
      <c r="AA281" s="95">
        <f>IF($C281 = "neg", (($D281+1) - VLOOKUP($B281,'Results-formatted 060121'!$A:$AJ,(AA$3+2),FALSE)), IF($C281 = "pos-neg", (3+VLOOKUP($B281,'Results-formatted 060121'!$A:$AJ,(AA$3+2),FALSE)), VLOOKUP($B281,'Results-formatted 060121'!$A:$AJ,(AA$3+2),FALSE)))</f>
        <v>3</v>
      </c>
      <c r="AB281" s="95">
        <f>IF($C281 = "neg", (($D281+1) - VLOOKUP($B281,'Results-formatted 060121'!$A:$AJ,(AB$3+2),FALSE)), IF($C281 = "pos-neg", (3+VLOOKUP($B281,'Results-formatted 060121'!$A:$AJ,(AB$3+2),FALSE)), VLOOKUP($B281,'Results-formatted 060121'!$A:$AJ,(AB$3+2),FALSE)))</f>
        <v>2</v>
      </c>
      <c r="AC281" s="95">
        <f>IF($C281 = "neg", (($D281+1) - VLOOKUP($B281,'Results-formatted 060121'!$A:$AJ,(AC$3+2),FALSE)), IF($C281 = "pos-neg", (3+VLOOKUP($B281,'Results-formatted 060121'!$A:$AJ,(AC$3+2),FALSE)), VLOOKUP($B281,'Results-formatted 060121'!$A:$AJ,(AC$3+2),FALSE)))</f>
        <v>2</v>
      </c>
      <c r="AD281" s="95">
        <f>IF($C281 = "neg", (($D281+1) - VLOOKUP($B281,'Results-formatted 060121'!$A:$AJ,(AD$3+2),FALSE)), IF($C281 = "pos-neg", (3+VLOOKUP($B281,'Results-formatted 060121'!$A:$AJ,(AD$3+2),FALSE)), VLOOKUP($B281,'Results-formatted 060121'!$A:$AJ,(AD$3+2),FALSE)))</f>
        <v>3</v>
      </c>
      <c r="AE281" s="95">
        <f>IF($C281 = "neg", (($D281+1) - VLOOKUP($B281,'Results-formatted 060121'!$A:$AJ,(AE$3+2),FALSE)), IF($C281 = "pos-neg", (3+VLOOKUP($B281,'Results-formatted 060121'!$A:$AJ,(AE$3+2),FALSE)), VLOOKUP($B281,'Results-formatted 060121'!$A:$AJ,(AE$3+2),FALSE)))</f>
        <v>4</v>
      </c>
      <c r="AF281" s="95">
        <f>IF($C281 = "neg", (($D281+1) - VLOOKUP($B281,'Results-formatted 060121'!$A:$AJ,(AF$3+2),FALSE)), IF($C281 = "pos-neg", (3+VLOOKUP($B281,'Results-formatted 060121'!$A:$AJ,(AF$3+2),FALSE)), VLOOKUP($B281,'Results-formatted 060121'!$A:$AJ,(AF$3+2),FALSE)))</f>
        <v>3</v>
      </c>
      <c r="AG281" s="95">
        <f>IF($C281 = "neg", (($D281+1) - VLOOKUP($B281,'Results-formatted 060121'!$A:$AJ,(AG$3+2),FALSE)), IF($C281 = "pos-neg", (3+VLOOKUP($B281,'Results-formatted 060121'!$A:$AJ,(AG$3+2),FALSE)), VLOOKUP($B281,'Results-formatted 060121'!$A:$AJ,(AG$3+2),FALSE)))</f>
        <v>3</v>
      </c>
      <c r="AH281" s="95">
        <f>IF($C281 = "neg", (($D281+1) - VLOOKUP($B281,'Results-formatted 060121'!$A:$AJ,(AH$3+2),FALSE)), IF($C281 = "pos-neg", (3+VLOOKUP($B281,'Results-formatted 060121'!$A:$AJ,(AH$3+2),FALSE)), VLOOKUP($B281,'Results-formatted 060121'!$A:$AJ,(AH$3+2),FALSE)))</f>
        <v>2</v>
      </c>
      <c r="AI281" s="95">
        <f>IF($C281 = "neg", (($D281+1) - VLOOKUP($B281,'Results-formatted 060121'!$A:$AJ,(AI$3+2),FALSE)), IF($C281 = "pos-neg", (3+VLOOKUP($B281,'Results-formatted 060121'!$A:$AJ,(AI$3+2),FALSE)), VLOOKUP($B281,'Results-formatted 060121'!$A:$AJ,(AI$3+2),FALSE)))</f>
        <v>3</v>
      </c>
      <c r="AJ281" s="95">
        <f>IF($C281 = "neg", (($D281+1) - VLOOKUP($B281,'Results-formatted 060121'!$A:$AJ,(AJ$3+2),FALSE)), IF($C281 = "pos-neg", (3+VLOOKUP($B281,'Results-formatted 060121'!$A:$AJ,(AJ$3+2),FALSE)), VLOOKUP($B281,'Results-formatted 060121'!$A:$AJ,(AJ$3+2),FALSE)))</f>
        <v>3</v>
      </c>
      <c r="AK281" s="95">
        <f>IF($C281 = "neg", (($D281+1) - VLOOKUP($B281,'Results-formatted 060121'!$A:$AJ,(AK$3+2),FALSE)), IF($C281 = "pos-neg", (3+VLOOKUP($B281,'Results-formatted 060121'!$A:$AJ,(AK$3+2),FALSE)), VLOOKUP($B281,'Results-formatted 060121'!$A:$AJ,(AK$3+2),FALSE)))</f>
        <v>3</v>
      </c>
      <c r="AL281" s="95">
        <f>IF($C281 = "neg", (($D281+1) - VLOOKUP($B281,'Results-formatted 060121'!$A:$AJ,(AL$3+2),FALSE)), IF($C281 = "pos-neg", (3+VLOOKUP($B281,'Results-formatted 060121'!$A:$AJ,(AL$3+2),FALSE)), VLOOKUP($B281,'Results-formatted 060121'!$A:$AJ,(AL$3+2),FALSE)))</f>
        <v>3</v>
      </c>
      <c r="AM281" s="95">
        <f>IF($C281 = "neg", (($D281+1) - VLOOKUP($B281,'Results-formatted 060121'!$A:AJ,(AM$3+2),FALSE)), IF($C281 = "pos-neg", (3+VLOOKUP($B281,'Results-formatted 060121'!$A:AJ,(AM$3+2),FALSE)), VLOOKUP($B281,'Results-formatted 060121'!$A:AJ,(AM$3+2),FALSE)))</f>
        <v>4</v>
      </c>
      <c r="AN281" s="95">
        <f>IF($C281 = "neg", (($D281+1) - VLOOKUP($B281,'Results-formatted 060121'!$A:AK,(AN$3+2),FALSE)), IF($C281 = "pos-neg", (3+VLOOKUP($B281,'Results-formatted 060121'!$A:AK,(AN$3+2),FALSE)), VLOOKUP($B281,'Results-formatted 060121'!$A:AK,(AN$3+2),FALSE)))</f>
        <v>3</v>
      </c>
      <c r="AO281" s="95">
        <f>IF($C281 = "neg", (($D281+1) - VLOOKUP($B281,'Results-formatted 060121'!$A:AL,(AO$3+2),FALSE)), IF($C281 = "pos-neg", (3+VLOOKUP($B281,'Results-formatted 060121'!$A:AL,(AO$3+2),FALSE)), VLOOKUP($B281,'Results-formatted 060121'!$A:AL,(AO$3+2),FALSE)))</f>
        <v>3</v>
      </c>
      <c r="AP281" s="95">
        <f>IF($C281 = "neg", (($D281+1) - VLOOKUP($B281,'Results-formatted 060121'!$A:AM,(AP$3+2),FALSE)), IF($C281 = "pos-neg", (3+VLOOKUP($B281,'Results-formatted 060121'!$A:AM,(AP$3+2),FALSE)), VLOOKUP($B281,'Results-formatted 060121'!$A:AM,(AP$3+2),FALSE)))</f>
        <v>3</v>
      </c>
      <c r="AQ281" s="95">
        <f>IF($C281 = "neg", (($D281+1) - VLOOKUP($B281,'Results-formatted 060121'!$A:AN,(AQ$3+2),FALSE)), IF($C281 = "pos-neg", (3+VLOOKUP($B281,'Results-formatted 060121'!$A:AN,(AQ$3+2),FALSE)), VLOOKUP($B281,'Results-formatted 060121'!$A:AN,(AQ$3+2),FALSE)))</f>
        <v>3</v>
      </c>
      <c r="AR281" s="95">
        <f>IF($C281 = "neg", (($D281+1) - VLOOKUP($B281,'Results-formatted 060121'!$A:AO,(AR$3+2),FALSE)), IF($C281 = "pos-neg", (3+VLOOKUP($B281,'Results-formatted 060121'!$A:AO,(AR$3+2),FALSE)), VLOOKUP($B281,'Results-formatted 060121'!$A:AO,(AR$3+2),FALSE)))</f>
        <v>3</v>
      </c>
      <c r="AS281" s="95">
        <f>IF($C281 = "neg", (($D281+1) - VLOOKUP($B281,'Results-formatted 060121'!$A:AP,(AS$3+2),FALSE)), IF($C281 = "pos-neg", (3+VLOOKUP($B281,'Results-formatted 060121'!$A:AP,(AS$3+2),FALSE)), VLOOKUP($B281,'Results-formatted 060121'!$A:AP,(AS$3+2),FALSE)))</f>
        <v>3</v>
      </c>
      <c r="AT281" s="95">
        <f>IF($C281 = "neg", (($D281+1) - VLOOKUP($B281,'Results-formatted 060121'!$A:AQ,(AT$3+2),FALSE)), IF($C281 = "pos-neg", (3+VLOOKUP($B281,'Results-formatted 060121'!$A:AQ,(AT$3+2),FALSE)), VLOOKUP($B281,'Results-formatted 060121'!$A:AQ,(AT$3+2),FALSE)))</f>
        <v>3</v>
      </c>
      <c r="AU281" s="95">
        <f>IF($C281 = "neg", (($D281+1) - VLOOKUP($B281,'Results-formatted 060121'!$A:AR,(AU$3+2),FALSE)), IF($C281 = "pos-neg", (3+VLOOKUP($B281,'Results-formatted 060121'!$A:AR,(AU$3+2),FALSE)), VLOOKUP($B281,'Results-formatted 060121'!$A:AR,(AU$3+2),FALSE)))</f>
        <v>3</v>
      </c>
      <c r="AV281" s="95">
        <f>IF($C281 = "neg", (($D281+1) - VLOOKUP($B281,'Results-formatted 060121'!$A:AS,(AV$3+2),FALSE)), IF($C281 = "pos-neg", (3+VLOOKUP($B281,'Results-formatted 060121'!$A:AS,(AV$3+2),FALSE)), VLOOKUP($B281,'Results-formatted 060121'!$A:AS,(AV$3+2),FALSE)))</f>
        <v>4</v>
      </c>
      <c r="AW281" s="95">
        <f>IF($C281 = "neg", (($D281+1) - VLOOKUP($B281,'Results-formatted 060121'!$A:AT,(AW$3+2),FALSE)), IF($C281 = "pos-neg", (3+VLOOKUP($B281,'Results-formatted 060121'!$A:AT,(AW$3+2),FALSE)), VLOOKUP($B281,'Results-formatted 060121'!$A:AT,(AW$3+2),FALSE)))</f>
        <v>1</v>
      </c>
      <c r="AX281" s="95">
        <f>IF($C281 = "neg", (($D281+1) - VLOOKUP($B281,'Results-formatted 060121'!$A:AU,(AX$3+2),FALSE)), IF($C281 = "pos-neg", (3+VLOOKUP($B281,'Results-formatted 060121'!$A:AU,(AX$3+2),FALSE)), VLOOKUP($B281,'Results-formatted 060121'!$A:AU,(AX$3+2),FALSE)))</f>
        <v>2</v>
      </c>
      <c r="AY281" s="95">
        <f>IF($C281 = "neg", (($D281+1) - VLOOKUP($B281,'Results-formatted 060121'!$A:AV,(AY$3+2),FALSE)), IF($C281 = "pos-neg", (3+VLOOKUP($B281,'Results-formatted 060121'!$A:AV,(AY$3+2),FALSE)), VLOOKUP($B281,'Results-formatted 060121'!$A:AV,(AY$3+2),FALSE)))</f>
        <v>4</v>
      </c>
      <c r="AZ281" s="95">
        <f>IF($C281 = "neg", (($D281+1) - VLOOKUP($B281,'Results-formatted 060121'!$A:AW,(AZ$3+2),FALSE)), IF($C281 = "pos-neg", (3+VLOOKUP($B281,'Results-formatted 060121'!$A:AW,(AZ$3+2),FALSE)), VLOOKUP($B281,'Results-formatted 060121'!$A:AW,(AZ$3+2),FALSE)))</f>
        <v>4</v>
      </c>
      <c r="BA281" s="95">
        <f>IF($C281 = "neg", (($D281+1) - VLOOKUP($B281,'Results-formatted 060121'!$A:AX,(BA$3+2),FALSE)), IF($C281 = "pos-neg", (3+VLOOKUP($B281,'Results-formatted 060121'!$A:AX,(BA$3+2),FALSE)), VLOOKUP($B281,'Results-formatted 060121'!$A:AX,(BA$3+2),FALSE)))</f>
        <v>3</v>
      </c>
      <c r="BB281" s="95">
        <f>IF($C281 = "neg", (($D281+1) - VLOOKUP($B281,'Results-formatted 060121'!$A:AY,(BB$3+2),FALSE)), IF($C281 = "pos-neg", (3+VLOOKUP($B281,'Results-formatted 060121'!$A:AY,(BB$3+2),FALSE)), VLOOKUP($B281,'Results-formatted 060121'!$A:AY,(BB$3+2),FALSE)))</f>
        <v>3</v>
      </c>
      <c r="BC281" s="95">
        <f>IF($C281 = "neg", (($D281+1) - VLOOKUP($B281,'Results-formatted 060121'!$A:AZ,(BC$3+2),FALSE)), IF($C281 = "pos-neg", (3+VLOOKUP($B281,'Results-formatted 060121'!$A:AZ,(BC$3+2),FALSE)), VLOOKUP($B281,'Results-formatted 060121'!$A:AZ,(BC$3+2),FALSE)))</f>
        <v>4</v>
      </c>
      <c r="BD281" s="95">
        <f>IF($C281 = "neg", (($D281+1) - VLOOKUP($B281,'Results-formatted 060121'!$A:BA,(BD$3+2),FALSE)), IF($C281 = "pos-neg", (3+VLOOKUP($B281,'Results-formatted 060121'!$A:BA,(BD$3+2),FALSE)), VLOOKUP($B281,'Results-formatted 060121'!$A:BA,(BD$3+2),FALSE)))</f>
        <v>4</v>
      </c>
      <c r="BE281" s="95">
        <f>IF($C281 = "neg", (($D281+1) - VLOOKUP($B281,'Results-formatted 060121'!$A:BB,(BE$3+2),FALSE)), IF($C281 = "pos-neg", (3+VLOOKUP($B281,'Results-formatted 060121'!$A:BB,(BE$3+2),FALSE)), VLOOKUP($B281,'Results-formatted 060121'!$A:BB,(BE$3+2),FALSE)))</f>
        <v>3</v>
      </c>
      <c r="BF281" s="95">
        <f>IF($C281 = "neg", (($D281+1) - VLOOKUP($B281,'Results-formatted 060121'!$A:BC,(BF$3+2),FALSE)), IF($C281 = "pos-neg", (3+VLOOKUP($B281,'Results-formatted 060121'!$A:BC,(BF$3+2),FALSE)), VLOOKUP($B281,'Results-formatted 060121'!$A:BC,(BF$3+2),FALSE)))</f>
        <v>3</v>
      </c>
      <c r="BG281" s="95">
        <f>IF($C281 = "neg", (($D281+1) - VLOOKUP($B281,'Results-formatted 060121'!$A:BD,(BG$3+2),FALSE)), IF($C281 = "pos-neg", (3+VLOOKUP($B281,'Results-formatted 060121'!$A:BD,(BG$3+2),FALSE)), VLOOKUP($B281,'Results-formatted 060121'!$A:BD,(BG$3+2),FALSE)))</f>
        <v>3</v>
      </c>
      <c r="BH281" s="95">
        <f>IF($C281 = "neg", (($D281+1) - VLOOKUP($B281,'Results-formatted 060121'!$A:BE,(BH$3+2),FALSE)), IF($C281 = "pos-neg", (3+VLOOKUP($B281,'Results-formatted 060121'!$A:BE,(BH$3+2),FALSE)), VLOOKUP($B281,'Results-formatted 060121'!$A:BE,(BH$3+2),FALSE)))</f>
        <v>3</v>
      </c>
      <c r="BI281" s="95">
        <f>IF($C281 = "neg", (($D281+1) - VLOOKUP($B281,'Results-formatted 060121'!$A:BF,(BI$3+2),FALSE)), IF($C281 = "pos-neg", (3+VLOOKUP($B281,'Results-formatted 060121'!$A:BF,(BI$3+2),FALSE)), VLOOKUP($B281,'Results-formatted 060121'!$A:BF,(BI$3+2),FALSE)))</f>
        <v>4</v>
      </c>
      <c r="BJ281" s="95">
        <f>IF($C281 = "neg", (($D281+1) - VLOOKUP($B281,'Results-formatted 060121'!$A:BG,(BJ$3+2),FALSE)), IF($C281 = "pos-neg", (3+VLOOKUP($B281,'Results-formatted 060121'!$A:BG,(BJ$3+2),FALSE)), VLOOKUP($B281,'Results-formatted 060121'!$A:BG,(BJ$3+2),FALSE)))</f>
        <v>2</v>
      </c>
      <c r="BK281" s="95">
        <f>IF($C281 = "neg", (($D281+1) - VLOOKUP($B281,'Results-formatted 060121'!$A:BH,(BK$3+2),FALSE)), IF($C281 = "pos-neg", (3+VLOOKUP($B281,'Results-formatted 060121'!$A:BH,(BK$3+2),FALSE)), VLOOKUP($B281,'Results-formatted 060121'!$A:BH,(BK$3+2),FALSE)))</f>
        <v>2</v>
      </c>
      <c r="BL281" s="95">
        <f>IF($C281 = "neg", (($D281+1) - VLOOKUP($B281,'Results-formatted 060121'!$A:BI,(BL$3+2),FALSE)), IF($C281 = "pos-neg", (3+VLOOKUP($B281,'Results-formatted 060121'!$A:BI,(BL$3+2),FALSE)), VLOOKUP($B281,'Results-formatted 060121'!$A:BI,(BL$3+2),FALSE)))</f>
        <v>3</v>
      </c>
      <c r="BM281" s="95">
        <f>IF($C281 = "neg", (($D281+1) - VLOOKUP($B281,'Results-formatted 060121'!$A:BJ,(BM$3+2),FALSE)), IF($C281 = "pos-neg", (3+VLOOKUP($B281,'Results-formatted 060121'!$A:BJ,(BM$3+2),FALSE)), VLOOKUP($B281,'Results-formatted 060121'!$A:BJ,(BM$3+2),FALSE)))</f>
        <v>4</v>
      </c>
      <c r="BN281" s="95"/>
      <c r="BO281" s="95"/>
      <c r="BP281" s="95"/>
      <c r="BQ281" s="95"/>
      <c r="BR281" s="95"/>
      <c r="BS281" s="95"/>
      <c r="BT281" s="95"/>
      <c r="BU281" s="95"/>
      <c r="BV281" s="95"/>
      <c r="BW281" s="95"/>
      <c r="BX281" s="95"/>
      <c r="BY281" s="95"/>
      <c r="BZ281" s="95"/>
      <c r="CA281" s="95"/>
      <c r="CB281" s="95"/>
      <c r="CC281" s="95"/>
      <c r="CD281" s="98"/>
      <c r="CE281" s="25">
        <f t="shared" si="683"/>
        <v>3.1</v>
      </c>
      <c r="CF281" s="25">
        <f t="shared" si="532"/>
        <v>0.79617730756706795</v>
      </c>
    </row>
    <row r="282" spans="2:84" ht="18" customHeight="1" x14ac:dyDescent="0.15">
      <c r="B282" s="84"/>
      <c r="E282" s="18" t="s">
        <v>119</v>
      </c>
      <c r="F282" s="34"/>
      <c r="G282" s="34"/>
      <c r="H282" s="34">
        <f t="shared" ref="H282" si="713">IF(ISNUMBER(H283), AVERAGE(H283), "")</f>
        <v>8</v>
      </c>
      <c r="I282" s="34">
        <f t="shared" ref="I282" si="714">IF(ISNUMBER(I283), AVERAGE(I283), "")</f>
        <v>1</v>
      </c>
      <c r="J282" s="34"/>
      <c r="K282" s="34">
        <f t="shared" ref="K282" si="715">IF(ISNUMBER(K283), AVERAGE(K283), "")</f>
        <v>8</v>
      </c>
      <c r="L282" s="34">
        <f t="shared" ref="L282" si="716">IF(ISNUMBER(L283), AVERAGE(L283), "")</f>
        <v>5</v>
      </c>
      <c r="M282" s="34">
        <f t="shared" ref="M282" si="717">IF(ISNUMBER(M283), AVERAGE(M283), "")</f>
        <v>7</v>
      </c>
      <c r="N282" s="34"/>
      <c r="O282" s="34">
        <f t="shared" ref="O282" si="718">IF(ISNUMBER(O283), AVERAGE(O283), "")</f>
        <v>2</v>
      </c>
      <c r="P282" s="34">
        <f t="shared" ref="P282" si="719">IF(ISNUMBER(P283), AVERAGE(P283), "")</f>
        <v>5</v>
      </c>
      <c r="Q282" s="34">
        <f t="shared" ref="Q282" si="720">IF(ISNUMBER(Q283), AVERAGE(Q283), "")</f>
        <v>10</v>
      </c>
      <c r="R282" s="34">
        <f t="shared" ref="R282" si="721">IF(ISNUMBER(R283), AVERAGE(R283), "")</f>
        <v>5</v>
      </c>
      <c r="S282" s="34">
        <f t="shared" ref="S282" si="722">IF(ISNUMBER(S283), AVERAGE(S283), "")</f>
        <v>7</v>
      </c>
      <c r="T282" s="34">
        <f t="shared" ref="T282" si="723">IF(ISNUMBER(T283), AVERAGE(T283), "")</f>
        <v>9</v>
      </c>
      <c r="U282" s="34">
        <f t="shared" ref="U282" si="724">IF(ISNUMBER(U283), AVERAGE(U283), "")</f>
        <v>6</v>
      </c>
      <c r="V282" s="34">
        <f t="shared" ref="V282" si="725">IF(ISNUMBER(V283), AVERAGE(V283), "")</f>
        <v>4</v>
      </c>
      <c r="W282" s="34">
        <f t="shared" ref="W282" si="726">IF(ISNUMBER(W283), AVERAGE(W283), "")</f>
        <v>6</v>
      </c>
      <c r="X282" s="34">
        <f t="shared" ref="X282" si="727">IF(ISNUMBER(X283), AVERAGE(X283), "")</f>
        <v>7</v>
      </c>
      <c r="Y282" s="34">
        <f t="shared" ref="Y282" si="728">IF(ISNUMBER(Y283), AVERAGE(Y283), "")</f>
        <v>8</v>
      </c>
      <c r="Z282" s="34">
        <f t="shared" ref="Z282" si="729">IF(ISNUMBER(Z283), AVERAGE(Z283), "")</f>
        <v>1</v>
      </c>
      <c r="AA282" s="34">
        <f t="shared" ref="AA282" si="730">IF(ISNUMBER(AA283), AVERAGE(AA283), "")</f>
        <v>9</v>
      </c>
      <c r="AB282" s="34">
        <f t="shared" ref="AB282" si="731">IF(ISNUMBER(AB283), AVERAGE(AB283), "")</f>
        <v>6</v>
      </c>
      <c r="AC282" s="34">
        <f t="shared" ref="AC282" si="732">IF(ISNUMBER(AC283), AVERAGE(AC283), "")</f>
        <v>1</v>
      </c>
      <c r="AD282" s="34">
        <f t="shared" ref="AD282" si="733">IF(ISNUMBER(AD283), AVERAGE(AD283), "")</f>
        <v>7</v>
      </c>
      <c r="AE282" s="34">
        <f t="shared" ref="AE282" si="734">IF(ISNUMBER(AE283), AVERAGE(AE283), "")</f>
        <v>9</v>
      </c>
      <c r="AF282" s="34">
        <f t="shared" ref="AF282" si="735">IF(ISNUMBER(AF283), AVERAGE(AF283), "")</f>
        <v>4</v>
      </c>
      <c r="AG282" s="34">
        <f t="shared" ref="AG282" si="736">IF(ISNUMBER(AG283), AVERAGE(AG283), "")</f>
        <v>8</v>
      </c>
      <c r="AH282" s="34">
        <f t="shared" ref="AH282" si="737">IF(ISNUMBER(AH283), AVERAGE(AH283), "")</f>
        <v>6</v>
      </c>
      <c r="AI282" s="34">
        <f t="shared" ref="AI282" si="738">IF(ISNUMBER(AI283), AVERAGE(AI283), "")</f>
        <v>7</v>
      </c>
      <c r="AJ282" s="34">
        <f t="shared" ref="AJ282" si="739">IF(ISNUMBER(AJ283), AVERAGE(AJ283), "")</f>
        <v>10</v>
      </c>
      <c r="AK282" s="34"/>
      <c r="AL282" s="34">
        <f t="shared" ref="AL282" si="740">IF(ISNUMBER(AL283), AVERAGE(AL283), "")</f>
        <v>6</v>
      </c>
      <c r="AM282" s="34">
        <f t="shared" ref="AM282:BM282" si="741">IF(ISNUMBER(AM283), AVERAGE(AM283), "")</f>
        <v>9</v>
      </c>
      <c r="AN282" s="34">
        <f t="shared" si="741"/>
        <v>6</v>
      </c>
      <c r="AO282" s="34">
        <f t="shared" si="741"/>
        <v>7</v>
      </c>
      <c r="AP282" s="34">
        <f t="shared" si="741"/>
        <v>7</v>
      </c>
      <c r="AQ282" s="34">
        <f t="shared" si="741"/>
        <v>7</v>
      </c>
      <c r="AR282" s="34">
        <f t="shared" si="741"/>
        <v>6</v>
      </c>
      <c r="AS282" s="34">
        <f t="shared" si="741"/>
        <v>10</v>
      </c>
      <c r="AT282" s="34">
        <f t="shared" si="741"/>
        <v>8</v>
      </c>
      <c r="AU282" s="34">
        <f t="shared" si="741"/>
        <v>9</v>
      </c>
      <c r="AV282" s="34">
        <f t="shared" si="741"/>
        <v>6</v>
      </c>
      <c r="AW282" s="34">
        <f t="shared" si="741"/>
        <v>5</v>
      </c>
      <c r="AX282" s="34">
        <f t="shared" si="741"/>
        <v>1</v>
      </c>
      <c r="AY282" s="34">
        <f t="shared" si="741"/>
        <v>7</v>
      </c>
      <c r="AZ282" s="34">
        <f t="shared" si="741"/>
        <v>6</v>
      </c>
      <c r="BA282" s="34">
        <f t="shared" si="741"/>
        <v>7</v>
      </c>
      <c r="BB282" s="34">
        <f t="shared" si="741"/>
        <v>8</v>
      </c>
      <c r="BC282" s="34">
        <f t="shared" si="741"/>
        <v>7</v>
      </c>
      <c r="BD282" s="34">
        <f t="shared" si="741"/>
        <v>8</v>
      </c>
      <c r="BE282" s="34">
        <f t="shared" si="741"/>
        <v>9</v>
      </c>
      <c r="BF282" s="34">
        <f t="shared" si="741"/>
        <v>8</v>
      </c>
      <c r="BG282" s="34">
        <f t="shared" si="741"/>
        <v>1</v>
      </c>
      <c r="BH282" s="34">
        <f t="shared" si="741"/>
        <v>4</v>
      </c>
      <c r="BI282" s="34">
        <f t="shared" si="741"/>
        <v>9</v>
      </c>
      <c r="BJ282" s="34">
        <f t="shared" si="741"/>
        <v>4</v>
      </c>
      <c r="BK282" s="34">
        <f t="shared" si="741"/>
        <v>2</v>
      </c>
      <c r="BL282" s="34">
        <f t="shared" si="741"/>
        <v>8</v>
      </c>
      <c r="BM282" s="34">
        <f t="shared" si="741"/>
        <v>7</v>
      </c>
      <c r="BN282" s="34"/>
      <c r="BO282" s="34"/>
      <c r="BP282" s="34"/>
      <c r="BQ282" s="34"/>
      <c r="BR282" s="34"/>
      <c r="BS282" s="34"/>
      <c r="BT282" s="34"/>
      <c r="BU282" s="34"/>
      <c r="BV282" s="34"/>
      <c r="BW282" s="34"/>
      <c r="BX282" s="34"/>
      <c r="BY282" s="34"/>
      <c r="BZ282" s="34"/>
      <c r="CA282" s="34"/>
      <c r="CB282" s="34"/>
      <c r="CC282" s="34"/>
      <c r="CD282" s="34" t="str">
        <f t="shared" ref="CD282" si="742">IF(ISNUMBER(CD283), AVERAGE(CD283), "")</f>
        <v/>
      </c>
      <c r="CE282" s="34">
        <f t="shared" si="683"/>
        <v>6.3272727272727272</v>
      </c>
      <c r="CF282" s="34">
        <f t="shared" si="532"/>
        <v>2.4724747345789626</v>
      </c>
    </row>
    <row r="283" spans="2:84" ht="56" x14ac:dyDescent="0.15">
      <c r="B283" s="84" t="s">
        <v>579</v>
      </c>
      <c r="C283" s="86" t="s">
        <v>224</v>
      </c>
      <c r="D283" s="2">
        <v>10</v>
      </c>
      <c r="E283" s="15" t="s">
        <v>1046</v>
      </c>
      <c r="F283" s="95">
        <f>IF($C283 = "neg", (($D283+1) - VLOOKUP($B283,'Results-formatted 060121'!$A:$AJ,(F$3+2),FALSE)), IF($C283 = "pos-neg", (3+VLOOKUP($B283,'Results-formatted 060121'!$A:$AJ,(F$3+2),FALSE)), VLOOKUP($B283,'Results-formatted 060121'!$A:$AJ,(F$3+2),FALSE)))</f>
        <v>7</v>
      </c>
      <c r="G283" s="95">
        <f>IF($C283 = "neg", (($D283+1) - VLOOKUP($B283,'Results-formatted 060121'!$A:$AJ,(G$3+2),FALSE)), IF($C283 = "pos-neg", (3+VLOOKUP($B283,'Results-formatted 060121'!$A:$AJ,(G$3+2),FALSE)), VLOOKUP($B283,'Results-formatted 060121'!$A:$AJ,(G$3+2),FALSE)))</f>
        <v>10</v>
      </c>
      <c r="H283" s="95">
        <f>IF($C283 = "neg", (($D283+1) - VLOOKUP($B283,'Results-formatted 060121'!$A:$AJ,(H$3+2),FALSE)), IF($C283 = "pos-neg", (3+VLOOKUP($B283,'Results-formatted 060121'!$A:$AJ,(H$3+2),FALSE)), VLOOKUP($B283,'Results-formatted 060121'!$A:$AJ,(H$3+2),FALSE)))</f>
        <v>8</v>
      </c>
      <c r="I283" s="95">
        <f>IF($C283 = "neg", (($D283+1) - VLOOKUP($B283,'Results-formatted 060121'!$A:$AJ,(I$3+2),FALSE)), IF($C283 = "pos-neg", (3+VLOOKUP($B283,'Results-formatted 060121'!$A:$AJ,(I$3+2),FALSE)), VLOOKUP($B283,'Results-formatted 060121'!$A:$AJ,(I$3+2),FALSE)))</f>
        <v>1</v>
      </c>
      <c r="J283" s="95">
        <f>IF($C283 = "neg", (($D283+1) - VLOOKUP($B283,'Results-formatted 060121'!$A:$AJ,(J$3+2),FALSE)), IF($C283 = "pos-neg", (3+VLOOKUP($B283,'Results-formatted 060121'!$A:$AJ,(J$3+2),FALSE)), VLOOKUP($B283,'Results-formatted 060121'!$A:$AJ,(J$3+2),FALSE)))</f>
        <v>4</v>
      </c>
      <c r="K283" s="95">
        <f>IF($C283 = "neg", (($D283+1) - VLOOKUP($B283,'Results-formatted 060121'!$A:$AJ,(K$3+2),FALSE)), IF($C283 = "pos-neg", (3+VLOOKUP($B283,'Results-formatted 060121'!$A:$AJ,(K$3+2),FALSE)), VLOOKUP($B283,'Results-formatted 060121'!$A:$AJ,(K$3+2),FALSE)))</f>
        <v>8</v>
      </c>
      <c r="L283" s="95">
        <f>IF($C283 = "neg", (($D283+1) - VLOOKUP($B283,'Results-formatted 060121'!$A:$AJ,(L$3+2),FALSE)), IF($C283 = "pos-neg", (3+VLOOKUP($B283,'Results-formatted 060121'!$A:$AJ,(L$3+2),FALSE)), VLOOKUP($B283,'Results-formatted 060121'!$A:$AJ,(L$3+2),FALSE)))</f>
        <v>5</v>
      </c>
      <c r="M283" s="95">
        <f>IF($C283 = "neg", (($D283+1) - VLOOKUP($B283,'Results-formatted 060121'!$A:$AJ,(M$3+2),FALSE)), IF($C283 = "pos-neg", (3+VLOOKUP($B283,'Results-formatted 060121'!$A:$AJ,(M$3+2),FALSE)), VLOOKUP($B283,'Results-formatted 060121'!$A:$AJ,(M$3+2),FALSE)))</f>
        <v>7</v>
      </c>
      <c r="N283" s="95">
        <f>IF($C283 = "neg", (($D283+1) - VLOOKUP($B283,'Results-formatted 060121'!$A:$AJ,(N$3+2),FALSE)), IF($C283 = "pos-neg", (3+VLOOKUP($B283,'Results-formatted 060121'!$A:$AJ,(N$3+2),FALSE)), VLOOKUP($B283,'Results-formatted 060121'!$A:$AJ,(N$3+2),FALSE)))</f>
        <v>5</v>
      </c>
      <c r="O283" s="95">
        <f>IF($C283 = "neg", (($D283+1) - VLOOKUP($B283,'Results-formatted 060121'!$A:$AJ,(O$3+2),FALSE)), IF($C283 = "pos-neg", (3+VLOOKUP($B283,'Results-formatted 060121'!$A:$AJ,(O$3+2),FALSE)), VLOOKUP($B283,'Results-formatted 060121'!$A:$AJ,(O$3+2),FALSE)))</f>
        <v>2</v>
      </c>
      <c r="P283" s="95">
        <f>IF($C283 = "neg", (($D283+1) - VLOOKUP($B283,'Results-formatted 060121'!$A:$AJ,(P$3+2),FALSE)), IF($C283 = "pos-neg", (3+VLOOKUP($B283,'Results-formatted 060121'!$A:$AJ,(P$3+2),FALSE)), VLOOKUP($B283,'Results-formatted 060121'!$A:$AJ,(P$3+2),FALSE)))</f>
        <v>5</v>
      </c>
      <c r="Q283" s="95">
        <f>IF($C283 = "neg", (($D283+1) - VLOOKUP($B283,'Results-formatted 060121'!$A:$AJ,(Q$3+2),FALSE)), IF($C283 = "pos-neg", (3+VLOOKUP($B283,'Results-formatted 060121'!$A:$AJ,(Q$3+2),FALSE)), VLOOKUP($B283,'Results-formatted 060121'!$A:$AJ,(Q$3+2),FALSE)))</f>
        <v>10</v>
      </c>
      <c r="R283" s="95">
        <f>IF($C283 = "neg", (($D283+1) - VLOOKUP($B283,'Results-formatted 060121'!$A:$AJ,(R$3+2),FALSE)), IF($C283 = "pos-neg", (3+VLOOKUP($B283,'Results-formatted 060121'!$A:$AJ,(R$3+2),FALSE)), VLOOKUP($B283,'Results-formatted 060121'!$A:$AJ,(R$3+2),FALSE)))</f>
        <v>5</v>
      </c>
      <c r="S283" s="95">
        <f>IF($C283 = "neg", (($D283+1) - VLOOKUP($B283,'Results-formatted 060121'!$A:$AJ,(S$3+2),FALSE)), IF($C283 = "pos-neg", (3+VLOOKUP($B283,'Results-formatted 060121'!$A:$AJ,(S$3+2),FALSE)), VLOOKUP($B283,'Results-formatted 060121'!$A:$AJ,(S$3+2),FALSE)))</f>
        <v>7</v>
      </c>
      <c r="T283" s="95">
        <f>IF($C283 = "neg", (($D283+1) - VLOOKUP($B283,'Results-formatted 060121'!$A:$AJ,(T$3+2),FALSE)), IF($C283 = "pos-neg", (3+VLOOKUP($B283,'Results-formatted 060121'!$A:$AJ,(T$3+2),FALSE)), VLOOKUP($B283,'Results-formatted 060121'!$A:$AJ,(T$3+2),FALSE)))</f>
        <v>9</v>
      </c>
      <c r="U283" s="95">
        <f>IF($C283 = "neg", (($D283+1) - VLOOKUP($B283,'Results-formatted 060121'!$A:$AJ,(U$3+2),FALSE)), IF($C283 = "pos-neg", (3+VLOOKUP($B283,'Results-formatted 060121'!$A:$AJ,(U$3+2),FALSE)), VLOOKUP($B283,'Results-formatted 060121'!$A:$AJ,(U$3+2),FALSE)))</f>
        <v>6</v>
      </c>
      <c r="V283" s="95">
        <f>IF($C283 = "neg", (($D283+1) - VLOOKUP($B283,'Results-formatted 060121'!$A:$AJ,(V$3+2),FALSE)), IF($C283 = "pos-neg", (3+VLOOKUP($B283,'Results-formatted 060121'!$A:$AJ,(V$3+2),FALSE)), VLOOKUP($B283,'Results-formatted 060121'!$A:$AJ,(V$3+2),FALSE)))</f>
        <v>4</v>
      </c>
      <c r="W283" s="95">
        <f>IF($C283 = "neg", (($D283+1) - VLOOKUP($B283,'Results-formatted 060121'!$A:$AJ,(W$3+2),FALSE)), IF($C283 = "pos-neg", (3+VLOOKUP($B283,'Results-formatted 060121'!$A:$AJ,(W$3+2),FALSE)), VLOOKUP($B283,'Results-formatted 060121'!$A:$AJ,(W$3+2),FALSE)))</f>
        <v>6</v>
      </c>
      <c r="X283" s="95">
        <f>IF($C283 = "neg", (($D283+1) - VLOOKUP($B283,'Results-formatted 060121'!$A:$AJ,(X$3+2),FALSE)), IF($C283 = "pos-neg", (3+VLOOKUP($B283,'Results-formatted 060121'!$A:$AJ,(X$3+2),FALSE)), VLOOKUP($B283,'Results-formatted 060121'!$A:$AJ,(X$3+2),FALSE)))</f>
        <v>7</v>
      </c>
      <c r="Y283" s="95">
        <f>IF($C283 = "neg", (($D283+1) - VLOOKUP($B283,'Results-formatted 060121'!$A:$AJ,(Y$3+2),FALSE)), IF($C283 = "pos-neg", (3+VLOOKUP($B283,'Results-formatted 060121'!$A:$AJ,(Y$3+2),FALSE)), VLOOKUP($B283,'Results-formatted 060121'!$A:$AJ,(Y$3+2),FALSE)))</f>
        <v>8</v>
      </c>
      <c r="Z283" s="95">
        <f>IF($C283 = "neg", (($D283+1) - VLOOKUP($B283,'Results-formatted 060121'!$A:$AJ,(Z$3+2),FALSE)), IF($C283 = "pos-neg", (3+VLOOKUP($B283,'Results-formatted 060121'!$A:$AJ,(Z$3+2),FALSE)), VLOOKUP($B283,'Results-formatted 060121'!$A:$AJ,(Z$3+2),FALSE)))</f>
        <v>1</v>
      </c>
      <c r="AA283" s="95">
        <f>IF($C283 = "neg", (($D283+1) - VLOOKUP($B283,'Results-formatted 060121'!$A:$AJ,(AA$3+2),FALSE)), IF($C283 = "pos-neg", (3+VLOOKUP($B283,'Results-formatted 060121'!$A:$AJ,(AA$3+2),FALSE)), VLOOKUP($B283,'Results-formatted 060121'!$A:$AJ,(AA$3+2),FALSE)))</f>
        <v>9</v>
      </c>
      <c r="AB283" s="95">
        <f>IF($C283 = "neg", (($D283+1) - VLOOKUP($B283,'Results-formatted 060121'!$A:$AJ,(AB$3+2),FALSE)), IF($C283 = "pos-neg", (3+VLOOKUP($B283,'Results-formatted 060121'!$A:$AJ,(AB$3+2),FALSE)), VLOOKUP($B283,'Results-formatted 060121'!$A:$AJ,(AB$3+2),FALSE)))</f>
        <v>6</v>
      </c>
      <c r="AC283" s="95">
        <f>IF($C283 = "neg", (($D283+1) - VLOOKUP($B283,'Results-formatted 060121'!$A:$AJ,(AC$3+2),FALSE)), IF($C283 = "pos-neg", (3+VLOOKUP($B283,'Results-formatted 060121'!$A:$AJ,(AC$3+2),FALSE)), VLOOKUP($B283,'Results-formatted 060121'!$A:$AJ,(AC$3+2),FALSE)))</f>
        <v>1</v>
      </c>
      <c r="AD283" s="95">
        <f>IF($C283 = "neg", (($D283+1) - VLOOKUP($B283,'Results-formatted 060121'!$A:$AJ,(AD$3+2),FALSE)), IF($C283 = "pos-neg", (3+VLOOKUP($B283,'Results-formatted 060121'!$A:$AJ,(AD$3+2),FALSE)), VLOOKUP($B283,'Results-formatted 060121'!$A:$AJ,(AD$3+2),FALSE)))</f>
        <v>7</v>
      </c>
      <c r="AE283" s="95">
        <f>IF($C283 = "neg", (($D283+1) - VLOOKUP($B283,'Results-formatted 060121'!$A:$AJ,(AE$3+2),FALSE)), IF($C283 = "pos-neg", (3+VLOOKUP($B283,'Results-formatted 060121'!$A:$AJ,(AE$3+2),FALSE)), VLOOKUP($B283,'Results-formatted 060121'!$A:$AJ,(AE$3+2),FALSE)))</f>
        <v>9</v>
      </c>
      <c r="AF283" s="95">
        <f>IF($C283 = "neg", (($D283+1) - VLOOKUP($B283,'Results-formatted 060121'!$A:$AJ,(AF$3+2),FALSE)), IF($C283 = "pos-neg", (3+VLOOKUP($B283,'Results-formatted 060121'!$A:$AJ,(AF$3+2),FALSE)), VLOOKUP($B283,'Results-formatted 060121'!$A:$AJ,(AF$3+2),FALSE)))</f>
        <v>4</v>
      </c>
      <c r="AG283" s="95">
        <f>IF($C283 = "neg", (($D283+1) - VLOOKUP($B283,'Results-formatted 060121'!$A:$AJ,(AG$3+2),FALSE)), IF($C283 = "pos-neg", (3+VLOOKUP($B283,'Results-formatted 060121'!$A:$AJ,(AG$3+2),FALSE)), VLOOKUP($B283,'Results-formatted 060121'!$A:$AJ,(AG$3+2),FALSE)))</f>
        <v>8</v>
      </c>
      <c r="AH283" s="95">
        <f>IF($C283 = "neg", (($D283+1) - VLOOKUP($B283,'Results-formatted 060121'!$A:$AJ,(AH$3+2),FALSE)), IF($C283 = "pos-neg", (3+VLOOKUP($B283,'Results-formatted 060121'!$A:$AJ,(AH$3+2),FALSE)), VLOOKUP($B283,'Results-formatted 060121'!$A:$AJ,(AH$3+2),FALSE)))</f>
        <v>6</v>
      </c>
      <c r="AI283" s="95">
        <f>IF($C283 = "neg", (($D283+1) - VLOOKUP($B283,'Results-formatted 060121'!$A:$AJ,(AI$3+2),FALSE)), IF($C283 = "pos-neg", (3+VLOOKUP($B283,'Results-formatted 060121'!$A:$AJ,(AI$3+2),FALSE)), VLOOKUP($B283,'Results-formatted 060121'!$A:$AJ,(AI$3+2),FALSE)))</f>
        <v>7</v>
      </c>
      <c r="AJ283" s="95">
        <f>IF($C283 = "neg", (($D283+1) - VLOOKUP($B283,'Results-formatted 060121'!$A:$AJ,(AJ$3+2),FALSE)), IF($C283 = "pos-neg", (3+VLOOKUP($B283,'Results-formatted 060121'!$A:$AJ,(AJ$3+2),FALSE)), VLOOKUP($B283,'Results-formatted 060121'!$A:$AJ,(AJ$3+2),FALSE)))</f>
        <v>10</v>
      </c>
      <c r="AK283" s="95">
        <f>IF($C283 = "neg", (($D283+1) - VLOOKUP($B283,'Results-formatted 060121'!$A:$AJ,(AK$3+2),FALSE)), IF($C283 = "pos-neg", (3+VLOOKUP($B283,'Results-formatted 060121'!$A:$AJ,(AK$3+2),FALSE)), VLOOKUP($B283,'Results-formatted 060121'!$A:$AJ,(AK$3+2),FALSE)))</f>
        <v>8</v>
      </c>
      <c r="AL283" s="95">
        <f>IF($C283 = "neg", (($D283+1) - VLOOKUP($B283,'Results-formatted 060121'!$A:$AJ,(AL$3+2),FALSE)), IF($C283 = "pos-neg", (3+VLOOKUP($B283,'Results-formatted 060121'!$A:$AJ,(AL$3+2),FALSE)), VLOOKUP($B283,'Results-formatted 060121'!$A:$AJ,(AL$3+2),FALSE)))</f>
        <v>6</v>
      </c>
      <c r="AM283" s="95">
        <f>IF($C283 = "neg", (($D283+1) - VLOOKUP($B283,'Results-formatted 060121'!$A:AJ,(AM$3+2),FALSE)), IF($C283 = "pos-neg", (3+VLOOKUP($B283,'Results-formatted 060121'!$A:AJ,(AM$3+2),FALSE)), VLOOKUP($B283,'Results-formatted 060121'!$A:AJ,(AM$3+2),FALSE)))</f>
        <v>9</v>
      </c>
      <c r="AN283" s="95">
        <f>IF($C283 = "neg", (($D283+1) - VLOOKUP($B283,'Results-formatted 060121'!$A:AK,(AN$3+2),FALSE)), IF($C283 = "pos-neg", (3+VLOOKUP($B283,'Results-formatted 060121'!$A:AK,(AN$3+2),FALSE)), VLOOKUP($B283,'Results-formatted 060121'!$A:AK,(AN$3+2),FALSE)))</f>
        <v>6</v>
      </c>
      <c r="AO283" s="95">
        <f>IF($C283 = "neg", (($D283+1) - VLOOKUP($B283,'Results-formatted 060121'!$A:AL,(AO$3+2),FALSE)), IF($C283 = "pos-neg", (3+VLOOKUP($B283,'Results-formatted 060121'!$A:AL,(AO$3+2),FALSE)), VLOOKUP($B283,'Results-formatted 060121'!$A:AL,(AO$3+2),FALSE)))</f>
        <v>7</v>
      </c>
      <c r="AP283" s="95">
        <f>IF($C283 = "neg", (($D283+1) - VLOOKUP($B283,'Results-formatted 060121'!$A:AM,(AP$3+2),FALSE)), IF($C283 = "pos-neg", (3+VLOOKUP($B283,'Results-formatted 060121'!$A:AM,(AP$3+2),FALSE)), VLOOKUP($B283,'Results-formatted 060121'!$A:AM,(AP$3+2),FALSE)))</f>
        <v>7</v>
      </c>
      <c r="AQ283" s="95">
        <f>IF($C283 = "neg", (($D283+1) - VLOOKUP($B283,'Results-formatted 060121'!$A:AN,(AQ$3+2),FALSE)), IF($C283 = "pos-neg", (3+VLOOKUP($B283,'Results-formatted 060121'!$A:AN,(AQ$3+2),FALSE)), VLOOKUP($B283,'Results-formatted 060121'!$A:AN,(AQ$3+2),FALSE)))</f>
        <v>7</v>
      </c>
      <c r="AR283" s="95">
        <f>IF($C283 = "neg", (($D283+1) - VLOOKUP($B283,'Results-formatted 060121'!$A:AO,(AR$3+2),FALSE)), IF($C283 = "pos-neg", (3+VLOOKUP($B283,'Results-formatted 060121'!$A:AO,(AR$3+2),FALSE)), VLOOKUP($B283,'Results-formatted 060121'!$A:AO,(AR$3+2),FALSE)))</f>
        <v>6</v>
      </c>
      <c r="AS283" s="95">
        <f>IF($C283 = "neg", (($D283+1) - VLOOKUP($B283,'Results-formatted 060121'!$A:AP,(AS$3+2),FALSE)), IF($C283 = "pos-neg", (3+VLOOKUP($B283,'Results-formatted 060121'!$A:AP,(AS$3+2),FALSE)), VLOOKUP($B283,'Results-formatted 060121'!$A:AP,(AS$3+2),FALSE)))</f>
        <v>10</v>
      </c>
      <c r="AT283" s="95">
        <f>IF($C283 = "neg", (($D283+1) - VLOOKUP($B283,'Results-formatted 060121'!$A:AQ,(AT$3+2),FALSE)), IF($C283 = "pos-neg", (3+VLOOKUP($B283,'Results-formatted 060121'!$A:AQ,(AT$3+2),FALSE)), VLOOKUP($B283,'Results-formatted 060121'!$A:AQ,(AT$3+2),FALSE)))</f>
        <v>8</v>
      </c>
      <c r="AU283" s="95">
        <f>IF($C283 = "neg", (($D283+1) - VLOOKUP($B283,'Results-formatted 060121'!$A:AR,(AU$3+2),FALSE)), IF($C283 = "pos-neg", (3+VLOOKUP($B283,'Results-formatted 060121'!$A:AR,(AU$3+2),FALSE)), VLOOKUP($B283,'Results-formatted 060121'!$A:AR,(AU$3+2),FALSE)))</f>
        <v>9</v>
      </c>
      <c r="AV283" s="95">
        <f>IF($C283 = "neg", (($D283+1) - VLOOKUP($B283,'Results-formatted 060121'!$A:AS,(AV$3+2),FALSE)), IF($C283 = "pos-neg", (3+VLOOKUP($B283,'Results-formatted 060121'!$A:AS,(AV$3+2),FALSE)), VLOOKUP($B283,'Results-formatted 060121'!$A:AS,(AV$3+2),FALSE)))</f>
        <v>6</v>
      </c>
      <c r="AW283" s="95">
        <f>IF($C283 = "neg", (($D283+1) - VLOOKUP($B283,'Results-formatted 060121'!$A:AT,(AW$3+2),FALSE)), IF($C283 = "pos-neg", (3+VLOOKUP($B283,'Results-formatted 060121'!$A:AT,(AW$3+2),FALSE)), VLOOKUP($B283,'Results-formatted 060121'!$A:AT,(AW$3+2),FALSE)))</f>
        <v>5</v>
      </c>
      <c r="AX283" s="95">
        <f>IF($C283 = "neg", (($D283+1) - VLOOKUP($B283,'Results-formatted 060121'!$A:AU,(AX$3+2),FALSE)), IF($C283 = "pos-neg", (3+VLOOKUP($B283,'Results-formatted 060121'!$A:AU,(AX$3+2),FALSE)), VLOOKUP($B283,'Results-formatted 060121'!$A:AU,(AX$3+2),FALSE)))</f>
        <v>1</v>
      </c>
      <c r="AY283" s="95">
        <f>IF($C283 = "neg", (($D283+1) - VLOOKUP($B283,'Results-formatted 060121'!$A:AV,(AY$3+2),FALSE)), IF($C283 = "pos-neg", (3+VLOOKUP($B283,'Results-formatted 060121'!$A:AV,(AY$3+2),FALSE)), VLOOKUP($B283,'Results-formatted 060121'!$A:AV,(AY$3+2),FALSE)))</f>
        <v>7</v>
      </c>
      <c r="AZ283" s="95">
        <f>IF($C283 = "neg", (($D283+1) - VLOOKUP($B283,'Results-formatted 060121'!$A:AW,(AZ$3+2),FALSE)), IF($C283 = "pos-neg", (3+VLOOKUP($B283,'Results-formatted 060121'!$A:AW,(AZ$3+2),FALSE)), VLOOKUP($B283,'Results-formatted 060121'!$A:AW,(AZ$3+2),FALSE)))</f>
        <v>6</v>
      </c>
      <c r="BA283" s="95">
        <f>IF($C283 = "neg", (($D283+1) - VLOOKUP($B283,'Results-formatted 060121'!$A:AX,(BA$3+2),FALSE)), IF($C283 = "pos-neg", (3+VLOOKUP($B283,'Results-formatted 060121'!$A:AX,(BA$3+2),FALSE)), VLOOKUP($B283,'Results-formatted 060121'!$A:AX,(BA$3+2),FALSE)))</f>
        <v>7</v>
      </c>
      <c r="BB283" s="95">
        <f>IF($C283 = "neg", (($D283+1) - VLOOKUP($B283,'Results-formatted 060121'!$A:AY,(BB$3+2),FALSE)), IF($C283 = "pos-neg", (3+VLOOKUP($B283,'Results-formatted 060121'!$A:AY,(BB$3+2),FALSE)), VLOOKUP($B283,'Results-formatted 060121'!$A:AY,(BB$3+2),FALSE)))</f>
        <v>8</v>
      </c>
      <c r="BC283" s="95">
        <f>IF($C283 = "neg", (($D283+1) - VLOOKUP($B283,'Results-formatted 060121'!$A:AZ,(BC$3+2),FALSE)), IF($C283 = "pos-neg", (3+VLOOKUP($B283,'Results-formatted 060121'!$A:AZ,(BC$3+2),FALSE)), VLOOKUP($B283,'Results-formatted 060121'!$A:AZ,(BC$3+2),FALSE)))</f>
        <v>7</v>
      </c>
      <c r="BD283" s="95">
        <f>IF($C283 = "neg", (($D283+1) - VLOOKUP($B283,'Results-formatted 060121'!$A:BA,(BD$3+2),FALSE)), IF($C283 = "pos-neg", (3+VLOOKUP($B283,'Results-formatted 060121'!$A:BA,(BD$3+2),FALSE)), VLOOKUP($B283,'Results-formatted 060121'!$A:BA,(BD$3+2),FALSE)))</f>
        <v>8</v>
      </c>
      <c r="BE283" s="95">
        <f>IF($C283 = "neg", (($D283+1) - VLOOKUP($B283,'Results-formatted 060121'!$A:BB,(BE$3+2),FALSE)), IF($C283 = "pos-neg", (3+VLOOKUP($B283,'Results-formatted 060121'!$A:BB,(BE$3+2),FALSE)), VLOOKUP($B283,'Results-formatted 060121'!$A:BB,(BE$3+2),FALSE)))</f>
        <v>9</v>
      </c>
      <c r="BF283" s="95">
        <f>IF($C283 = "neg", (($D283+1) - VLOOKUP($B283,'Results-formatted 060121'!$A:BC,(BF$3+2),FALSE)), IF($C283 = "pos-neg", (3+VLOOKUP($B283,'Results-formatted 060121'!$A:BC,(BF$3+2),FALSE)), VLOOKUP($B283,'Results-formatted 060121'!$A:BC,(BF$3+2),FALSE)))</f>
        <v>8</v>
      </c>
      <c r="BG283" s="95">
        <f>IF($C283 = "neg", (($D283+1) - VLOOKUP($B283,'Results-formatted 060121'!$A:BD,(BG$3+2),FALSE)), IF($C283 = "pos-neg", (3+VLOOKUP($B283,'Results-formatted 060121'!$A:BD,(BG$3+2),FALSE)), VLOOKUP($B283,'Results-formatted 060121'!$A:BD,(BG$3+2),FALSE)))</f>
        <v>1</v>
      </c>
      <c r="BH283" s="95">
        <f>IF($C283 = "neg", (($D283+1) - VLOOKUP($B283,'Results-formatted 060121'!$A:BE,(BH$3+2),FALSE)), IF($C283 = "pos-neg", (3+VLOOKUP($B283,'Results-formatted 060121'!$A:BE,(BH$3+2),FALSE)), VLOOKUP($B283,'Results-formatted 060121'!$A:BE,(BH$3+2),FALSE)))</f>
        <v>4</v>
      </c>
      <c r="BI283" s="95">
        <f>IF($C283 = "neg", (($D283+1) - VLOOKUP($B283,'Results-formatted 060121'!$A:BF,(BI$3+2),FALSE)), IF($C283 = "pos-neg", (3+VLOOKUP($B283,'Results-formatted 060121'!$A:BF,(BI$3+2),FALSE)), VLOOKUP($B283,'Results-formatted 060121'!$A:BF,(BI$3+2),FALSE)))</f>
        <v>9</v>
      </c>
      <c r="BJ283" s="95">
        <f>IF($C283 = "neg", (($D283+1) - VLOOKUP($B283,'Results-formatted 060121'!$A:BG,(BJ$3+2),FALSE)), IF($C283 = "pos-neg", (3+VLOOKUP($B283,'Results-formatted 060121'!$A:BG,(BJ$3+2),FALSE)), VLOOKUP($B283,'Results-formatted 060121'!$A:BG,(BJ$3+2),FALSE)))</f>
        <v>4</v>
      </c>
      <c r="BK283" s="95">
        <f>IF($C283 = "neg", (($D283+1) - VLOOKUP($B283,'Results-formatted 060121'!$A:BH,(BK$3+2),FALSE)), IF($C283 = "pos-neg", (3+VLOOKUP($B283,'Results-formatted 060121'!$A:BH,(BK$3+2),FALSE)), VLOOKUP($B283,'Results-formatted 060121'!$A:BH,(BK$3+2),FALSE)))</f>
        <v>2</v>
      </c>
      <c r="BL283" s="95">
        <f>IF($C283 = "neg", (($D283+1) - VLOOKUP($B283,'Results-formatted 060121'!$A:BI,(BL$3+2),FALSE)), IF($C283 = "pos-neg", (3+VLOOKUP($B283,'Results-formatted 060121'!$A:BI,(BL$3+2),FALSE)), VLOOKUP($B283,'Results-formatted 060121'!$A:BI,(BL$3+2),FALSE)))</f>
        <v>8</v>
      </c>
      <c r="BM283" s="95">
        <f>IF($C283 = "neg", (($D283+1) - VLOOKUP($B283,'Results-formatted 060121'!$A:BJ,(BM$3+2),FALSE)), IF($C283 = "pos-neg", (3+VLOOKUP($B283,'Results-formatted 060121'!$A:BJ,(BM$3+2),FALSE)), VLOOKUP($B283,'Results-formatted 060121'!$A:BJ,(BM$3+2),FALSE)))</f>
        <v>7</v>
      </c>
      <c r="BN283" s="95"/>
      <c r="BO283" s="95"/>
      <c r="BP283" s="95"/>
      <c r="BQ283" s="95"/>
      <c r="BR283" s="95"/>
      <c r="BS283" s="95"/>
      <c r="BT283" s="95"/>
      <c r="BU283" s="95"/>
      <c r="BV283" s="95"/>
      <c r="BW283" s="95"/>
      <c r="BX283" s="95"/>
      <c r="BY283" s="95"/>
      <c r="BZ283" s="95"/>
      <c r="CA283" s="95"/>
      <c r="CB283" s="95"/>
      <c r="CC283" s="95"/>
      <c r="CD283" s="98"/>
      <c r="CE283" s="25">
        <f t="shared" si="683"/>
        <v>6.3666666666666663</v>
      </c>
      <c r="CF283" s="25">
        <f t="shared" si="532"/>
        <v>2.4492590831713121</v>
      </c>
    </row>
    <row r="284" spans="2:84" ht="18" customHeight="1" x14ac:dyDescent="0.15">
      <c r="B284" s="84"/>
      <c r="E284" s="18" t="s">
        <v>120</v>
      </c>
      <c r="F284" s="100"/>
      <c r="G284" s="100"/>
      <c r="H284" s="100"/>
      <c r="I284" s="100"/>
      <c r="J284" s="100"/>
      <c r="K284" s="100"/>
      <c r="L284" s="100"/>
      <c r="M284" s="100"/>
      <c r="N284" s="100"/>
      <c r="O284" s="100"/>
      <c r="P284" s="100"/>
      <c r="Q284" s="100"/>
      <c r="R284" s="100"/>
      <c r="S284" s="100"/>
      <c r="T284" s="100"/>
      <c r="U284" s="100"/>
      <c r="V284" s="100"/>
      <c r="W284" s="100"/>
      <c r="X284" s="100"/>
      <c r="Y284" s="100"/>
      <c r="Z284" s="100"/>
      <c r="AA284" s="100"/>
      <c r="AB284" s="100"/>
      <c r="AC284" s="100"/>
      <c r="AD284" s="100"/>
      <c r="AE284" s="100"/>
      <c r="AF284" s="100"/>
      <c r="AG284" s="100"/>
      <c r="AH284" s="100"/>
      <c r="AI284" s="100"/>
      <c r="AJ284" s="100"/>
      <c r="AK284" s="100"/>
      <c r="AL284" s="100"/>
      <c r="AM284" s="100"/>
      <c r="AN284" s="100"/>
      <c r="AO284" s="100"/>
      <c r="AP284" s="100"/>
      <c r="AQ284" s="100"/>
      <c r="AR284" s="100"/>
      <c r="AS284" s="100"/>
      <c r="AT284" s="100"/>
      <c r="AU284" s="100"/>
      <c r="AV284" s="100"/>
      <c r="AW284" s="100"/>
      <c r="AX284" s="100"/>
      <c r="AY284" s="100"/>
      <c r="AZ284" s="100"/>
      <c r="BA284" s="100"/>
      <c r="BB284" s="100"/>
      <c r="BC284" s="100"/>
      <c r="BD284" s="100"/>
      <c r="BE284" s="100"/>
      <c r="BF284" s="100"/>
      <c r="BG284" s="100"/>
      <c r="BH284" s="100"/>
      <c r="BI284" s="100"/>
      <c r="BJ284" s="100"/>
      <c r="BK284" s="100"/>
      <c r="BL284" s="100"/>
      <c r="BM284" s="100"/>
      <c r="BN284" s="100"/>
      <c r="BO284" s="100"/>
      <c r="BP284" s="100"/>
      <c r="BQ284" s="100"/>
      <c r="BR284" s="100"/>
      <c r="BS284" s="100"/>
      <c r="BT284" s="100"/>
      <c r="BU284" s="100"/>
      <c r="BV284" s="100"/>
      <c r="BW284" s="100"/>
      <c r="BX284" s="100"/>
      <c r="BY284" s="100"/>
      <c r="BZ284" s="100"/>
      <c r="CA284" s="100"/>
      <c r="CB284" s="100"/>
      <c r="CC284" s="100"/>
      <c r="CD284" s="102"/>
      <c r="CE284" s="30"/>
      <c r="CF284" s="30"/>
    </row>
    <row r="285" spans="2:84" ht="409.6" x14ac:dyDescent="0.15">
      <c r="B285" s="84" t="s">
        <v>120</v>
      </c>
      <c r="C285" s="86" t="s">
        <v>224</v>
      </c>
      <c r="D285" s="2" t="s">
        <v>1163</v>
      </c>
      <c r="E285" s="16" t="s">
        <v>14</v>
      </c>
      <c r="F285" s="103" t="str">
        <f>IF(VLOOKUP($B285,'Results-formatted 060121'!$A:$AJ,(F$3+2),FALSE) = "", "", VLOOKUP($B285,'Results-formatted 060121'!$A:$AJ,(F$3+2),FALSE))</f>
        <v/>
      </c>
      <c r="G285" s="103" t="str">
        <f>IF(VLOOKUP($B285,'Results-formatted 060121'!$A:$AJ,(G$3+2),FALSE) = "", "", VLOOKUP($B285,'Results-formatted 060121'!$A:$AJ,(G$3+2),FALSE))</f>
        <v/>
      </c>
      <c r="H285" s="103" t="str">
        <f>IF(VLOOKUP($B285,'Results-formatted 060121'!$A:$AJ,(H$3+2),FALSE) = "", "", VLOOKUP($B285,'Results-formatted 060121'!$A:$AJ,(H$3+2),FALSE))</f>
        <v>-</v>
      </c>
      <c r="I285" s="103" t="str">
        <f>IF(VLOOKUP($B285,'Results-formatted 060121'!$A:$AJ,(I$3+2),FALSE) = "", "", VLOOKUP($B285,'Results-formatted 060121'!$A:$AJ,(I$3+2),FALSE))</f>
        <v/>
      </c>
      <c r="J285" s="103" t="str">
        <f>IF(VLOOKUP($B285,'Results-formatted 060121'!$A:$AJ,(J$3+2),FALSE) = "", "", VLOOKUP($B285,'Results-formatted 060121'!$A:$AJ,(J$3+2),FALSE))</f>
        <v/>
      </c>
      <c r="K285" s="103" t="str">
        <f>IF(VLOOKUP($B285,'Results-formatted 060121'!$A:$AJ,(K$3+2),FALSE) = "", "", VLOOKUP($B285,'Results-formatted 060121'!$A:$AJ,(K$3+2),FALSE))</f>
        <v>Ich habe einen Schreibfehler gesehen: Perfomance. Das war beim zweitletzen Video unter dem Film rechts. Das müsste wohl PerformaNce heissen.</v>
      </c>
      <c r="L285" s="103" t="str">
        <f>IF(VLOOKUP($B285,'Results-formatted 060121'!$A:$AJ,(L$3+2),FALSE) = "", "", VLOOKUP($B285,'Results-formatted 060121'!$A:$AJ,(L$3+2),FALSE))</f>
        <v/>
      </c>
      <c r="M285" s="103" t="str">
        <f>IF(VLOOKUP($B285,'Results-formatted 060121'!$A:$AJ,(M$3+2),FALSE) = "", "", VLOOKUP($B285,'Results-formatted 060121'!$A:$AJ,(M$3+2),FALSE))</f>
        <v/>
      </c>
      <c r="N285" s="103" t="str">
        <f>IF(VLOOKUP($B285,'Results-formatted 060121'!$A:$AJ,(N$3+2),FALSE) = "", "", VLOOKUP($B285,'Results-formatted 060121'!$A:$AJ,(N$3+2),FALSE))</f>
        <v/>
      </c>
      <c r="O285" s="103" t="str">
        <f>IF(VLOOKUP($B285,'Results-formatted 060121'!$A:$AJ,(O$3+2),FALSE) = "", "", VLOOKUP($B285,'Results-formatted 060121'!$A:$AJ,(O$3+2),FALSE))</f>
        <v/>
      </c>
      <c r="P285" s="103" t="str">
        <f>IF(VLOOKUP($B285,'Results-formatted 060121'!$A:$AJ,(P$3+2),FALSE) = "", "", VLOOKUP($B285,'Results-formatted 060121'!$A:$AJ,(P$3+2),FALSE))</f>
        <v>übersichtliche Beratung</v>
      </c>
      <c r="Q285" s="103" t="str">
        <f>IF(VLOOKUP($B285,'Results-formatted 060121'!$A:$AJ,(Q$3+2),FALSE) = "", "", VLOOKUP($B285,'Results-formatted 060121'!$A:$AJ,(Q$3+2),FALSE))</f>
        <v/>
      </c>
      <c r="R285" s="103" t="str">
        <f>IF(VLOOKUP($B285,'Results-formatted 060121'!$A:$AJ,(R$3+2),FALSE) = "", "", VLOOKUP($B285,'Results-formatted 060121'!$A:$AJ,(R$3+2),FALSE))</f>
        <v/>
      </c>
      <c r="S285" s="103" t="str">
        <f>IF(VLOOKUP($B285,'Results-formatted 060121'!$A:$AJ,(S$3+2),FALSE) = "", "", VLOOKUP($B285,'Results-formatted 060121'!$A:$AJ,(S$3+2),FALSE))</f>
        <v/>
      </c>
      <c r="T285" s="103" t="str">
        <f>IF(VLOOKUP($B285,'Results-formatted 060121'!$A:$AJ,(T$3+2),FALSE) = "", "", VLOOKUP($B285,'Results-formatted 060121'!$A:$AJ,(T$3+2),FALSE))</f>
        <v>Für mich bisher die beste Variante des Beratungsgesprächs.</v>
      </c>
      <c r="U285" s="103" t="str">
        <f>IF(VLOOKUP($B285,'Results-formatted 060121'!$A:$AJ,(U$3+2),FALSE) = "", "", VLOOKUP($B285,'Results-formatted 060121'!$A:$AJ,(U$3+2),FALSE))</f>
        <v/>
      </c>
      <c r="V285" s="103" t="str">
        <f>IF(VLOOKUP($B285,'Results-formatted 060121'!$A:$AJ,(V$3+2),FALSE) = "", "", VLOOKUP($B285,'Results-formatted 060121'!$A:$AJ,(V$3+2),FALSE))</f>
        <v/>
      </c>
      <c r="W285" s="103" t="str">
        <f>IF(VLOOKUP($B285,'Results-formatted 060121'!$A:$AJ,(W$3+2),FALSE) = "", "", VLOOKUP($B285,'Results-formatted 060121'!$A:$AJ,(W$3+2),FALSE))</f>
        <v/>
      </c>
      <c r="X285" s="103" t="str">
        <f>IF(VLOOKUP($B285,'Results-formatted 060121'!$A:$AJ,(X$3+2),FALSE) = "", "", VLOOKUP($B285,'Results-formatted 060121'!$A:$AJ,(X$3+2),FALSE))</f>
        <v/>
      </c>
      <c r="Y285" s="103" t="str">
        <f>IF(VLOOKUP($B285,'Results-formatted 060121'!$A:$AJ,(Y$3+2),FALSE) = "", "", VLOOKUP($B285,'Results-formatted 060121'!$A:$AJ,(Y$3+2),FALSE))</f>
        <v/>
      </c>
      <c r="Z285" s="103" t="str">
        <f>IF(VLOOKUP($B285,'Results-formatted 060121'!$A:$AJ,(Z$3+2),FALSE) = "", "", VLOOKUP($B285,'Results-formatted 060121'!$A:$AJ,(Z$3+2),FALSE))</f>
        <v>Wenn alles beim "Standard" bleibt von der Kriterien her bleibt, ist der digitale Assistent  dafür programmiert, er rebelliert sicher nicht , gibt aber den Anschein von Effizienz</v>
      </c>
      <c r="AA285" s="103" t="str">
        <f>IF(VLOOKUP($B285,'Results-formatted 060121'!$A:$AJ,(AA$3+2),FALSE) = "", "", VLOOKUP($B285,'Results-formatted 060121'!$A:$AJ,(AA$3+2),FALSE))</f>
        <v/>
      </c>
      <c r="AB285" s="103" t="str">
        <f>IF(VLOOKUP($B285,'Results-formatted 060121'!$A:$AJ,(AB$3+2),FALSE) = "", "", VLOOKUP($B285,'Results-formatted 060121'!$A:$AJ,(AB$3+2),FALSE))</f>
        <v/>
      </c>
      <c r="AC285" s="103" t="str">
        <f>IF(VLOOKUP($B285,'Results-formatted 060121'!$A:$AJ,(AC$3+2),FALSE) = "", "", VLOOKUP($B285,'Results-formatted 060121'!$A:$AJ,(AC$3+2),FALSE))</f>
        <v/>
      </c>
      <c r="AD285" s="103" t="str">
        <f>IF(VLOOKUP($B285,'Results-formatted 060121'!$A:$AJ,(AD$3+2),FALSE) = "", "", VLOOKUP($B285,'Results-formatted 060121'!$A:$AJ,(AD$3+2),FALSE))</f>
        <v>Das bisher positivste Gespräch jedoch auch hier keine Erklärungen der einzelnen Produkte und Risiken, unabdingbar. Ich kann nur eine 'informed' choice machen, wenn alle Angaben, positiv wie negativ auf dem Tisch sind....</v>
      </c>
      <c r="AE285" s="103" t="str">
        <f>IF(VLOOKUP($B285,'Results-formatted 060121'!$A:$AJ,(AE$3+2),FALSE) = "", "", VLOOKUP($B285,'Results-formatted 060121'!$A:$AJ,(AE$3+2),FALSE))</f>
        <v/>
      </c>
      <c r="AF285" s="103" t="str">
        <f>IF(VLOOKUP($B285,'Results-formatted 060121'!$A:$AJ,(AF$3+2),FALSE) = "", "", VLOOKUP($B285,'Results-formatted 060121'!$A:$AJ,(AF$3+2),FALSE))</f>
        <v/>
      </c>
      <c r="AG285" s="103" t="str">
        <f>IF(VLOOKUP($B285,'Results-formatted 060121'!$A:$AJ,(AG$3+2),FALSE) = "", "", VLOOKUP($B285,'Results-formatted 060121'!$A:$AJ,(AG$3+2),FALSE))</f>
        <v>Der Digitale Assistent war sehr hilfreich und neutral</v>
      </c>
      <c r="AH285" s="103" t="str">
        <f>IF(VLOOKUP($B285,'Results-formatted 060121'!$A:$AJ,(AH$3+2),FALSE) = "", "", VLOOKUP($B285,'Results-formatted 060121'!$A:$AJ,(AH$3+2),FALSE))</f>
        <v/>
      </c>
      <c r="AI285" s="103" t="str">
        <f>IF(VLOOKUP($B285,'Results-formatted 060121'!$A:$AJ,(AI$3+2),FALSE) = "", "", VLOOKUP($B285,'Results-formatted 060121'!$A:$AJ,(AI$3+2),FALSE))</f>
        <v>keine</v>
      </c>
      <c r="AJ285" s="103" t="str">
        <f>IF(VLOOKUP($B285,'Results-formatted 060121'!$A:$AJ,(AJ$3+2),FALSE) = "", "", VLOOKUP($B285,'Results-formatted 060121'!$A:$AJ,(AJ$3+2),FALSE))</f>
        <v/>
      </c>
      <c r="AK285" s="103" t="str">
        <f>IF(VLOOKUP($B285,'Results-formatted 060121'!$A:$AJ,(AK$3+2),FALSE) = "", "", VLOOKUP($B285,'Results-formatted 060121'!$A:$AJ,(AK$3+2),FALSE))</f>
        <v/>
      </c>
      <c r="AL285" s="103" t="str">
        <f>IF(VLOOKUP($B285,'Results-formatted 060121'!$A:$AJ,(AL$3+2),FALSE) = "", "", VLOOKUP($B285,'Results-formatted 060121'!$A:$AJ,(AL$3+2),FALSE))</f>
        <v/>
      </c>
      <c r="AM285" s="103" t="str">
        <f>IF(VLOOKUP($B285,'Results-formatted 060121'!$A:AJ,(AM$3+2),FALSE) = "", "", VLOOKUP($B285,'Results-formatted 060121'!$A:AJ,(AM$3+2),FALSE))</f>
        <v/>
      </c>
      <c r="AN285" s="103" t="str">
        <f>IF(VLOOKUP($B285,'Results-formatted 060121'!$A:AK,(AN$3+2),FALSE) = "", "", VLOOKUP($B285,'Results-formatted 060121'!$A:AK,(AN$3+2),FALSE))</f>
        <v/>
      </c>
      <c r="AO285" s="103" t="str">
        <f>IF(VLOOKUP($B285,'Results-formatted 060121'!$A:AL,(AO$3+2),FALSE) = "", "", VLOOKUP($B285,'Results-formatted 060121'!$A:AL,(AO$3+2),FALSE))</f>
        <v/>
      </c>
      <c r="AP285" s="103" t="str">
        <f>IF(VLOOKUP($B285,'Results-formatted 060121'!$A:AM,(AP$3+2),FALSE) = "", "", VLOOKUP($B285,'Results-formatted 060121'!$A:AM,(AP$3+2),FALSE))</f>
        <v/>
      </c>
      <c r="AQ285" s="103" t="str">
        <f>IF(VLOOKUP($B285,'Results-formatted 060121'!$A:AN,(AQ$3+2),FALSE) = "", "", VLOOKUP($B285,'Results-formatted 060121'!$A:AN,(AQ$3+2),FALSE))</f>
        <v>Digitale Berater gibt keine Empfehlung das ist gut so</v>
      </c>
      <c r="AR285" s="103" t="str">
        <f>IF(VLOOKUP($B285,'Results-formatted 060121'!$A:AO,(AR$3+2),FALSE) = "", "", VLOOKUP($B285,'Results-formatted 060121'!$A:AO,(AR$3+2),FALSE))</f>
        <v/>
      </c>
      <c r="AS285" s="103" t="str">
        <f>IF(VLOOKUP($B285,'Results-formatted 060121'!$A:AP,(AS$3+2),FALSE) = "", "", VLOOKUP($B285,'Results-formatted 060121'!$A:AP,(AS$3+2),FALSE))</f>
        <v>Es ist angenehmer, wenn der Digitale Assistent nicht spricht, das empfinde ich als unseriös. Der Berater erklärt zu wenig über Nachteile der Analgen auf und verlässt sich blind auf den Vorschlag des Assistenten.</v>
      </c>
      <c r="AT285" s="103" t="str">
        <f>IF(VLOOKUP($B285,'Results-formatted 060121'!$A:AQ,(AT$3+2),FALSE) = "", "", VLOOKUP($B285,'Results-formatted 060121'!$A:AQ,(AT$3+2),FALSE))</f>
        <v/>
      </c>
      <c r="AU285" s="103" t="str">
        <f>IF(VLOOKUP($B285,'Results-formatted 060121'!$A:AR,(AU$3+2),FALSE) = "", "", VLOOKUP($B285,'Results-formatted 060121'!$A:AR,(AU$3+2),FALSE))</f>
        <v/>
      </c>
      <c r="AV285" s="103" t="str">
        <f>IF(VLOOKUP($B285,'Results-formatted 060121'!$A:AS,(AV$3+2),FALSE) = "", "", VLOOKUP($B285,'Results-formatted 060121'!$A:AS,(AV$3+2),FALSE))</f>
        <v/>
      </c>
      <c r="AW285" s="103" t="str">
        <f>IF(VLOOKUP($B285,'Results-formatted 060121'!$A:AT,(AW$3+2),FALSE) = "", "", VLOOKUP($B285,'Results-formatted 060121'!$A:AT,(AW$3+2),FALSE))</f>
        <v>im Video zu 1d addieren die Prozentzahlen bei Andere 19 nicht zu 100% (US sollte bei 44% bleiben nicht auf 30% sinken). Das ist mir bei den früheren Settings nicht aufgefallen und ich habe das hier als Fehler im Film nicht als Fehler des Digitalen Assistenten beurteilt und bei meinen Rückmeldungen ignoriert.
Bereits in den letzten beiden Settings hatte ich den Eindruck, dass in 1e der Auftrag wäre 140 Roche hinzufügen, richtig deutlich gehört habe ich das aber erst dieses Mal. Der Assistent fügt 150 Aktien hinzu, was ich ebenfalls als Fehler im Film behandelt habe. Sowohl der Berater wie auch die Kundin hätten sonst auf einen so offensichtlichen Fehler reagiert.</v>
      </c>
      <c r="AX285" s="103" t="str">
        <f>IF(VLOOKUP($B285,'Results-formatted 060121'!$A:AU,(AX$3+2),FALSE) = "", "", VLOOKUP($B285,'Results-formatted 060121'!$A:AU,(AX$3+2),FALSE))</f>
        <v/>
      </c>
      <c r="AY285" s="103" t="str">
        <f>IF(VLOOKUP($B285,'Results-formatted 060121'!$A:AV,(AY$3+2),FALSE) = "", "", VLOOKUP($B285,'Results-formatted 060121'!$A:AV,(AY$3+2),FALSE))</f>
        <v/>
      </c>
      <c r="AZ285" s="103" t="str">
        <f>IF(VLOOKUP($B285,'Results-formatted 060121'!$A:AW,(AZ$3+2),FALSE) = "", "", VLOOKUP($B285,'Results-formatted 060121'!$A:AW,(AZ$3+2),FALSE))</f>
        <v/>
      </c>
      <c r="BA285" s="103" t="str">
        <f>IF(VLOOKUP($B285,'Results-formatted 060121'!$A:AX,(BA$3+2),FALSE) = "", "", VLOOKUP($B285,'Results-formatted 060121'!$A:AX,(BA$3+2),FALSE))</f>
        <v/>
      </c>
      <c r="BB285" s="103" t="str">
        <f>IF(VLOOKUP($B285,'Results-formatted 060121'!$A:AY,(BB$3+2),FALSE) = "", "", VLOOKUP($B285,'Results-formatted 060121'!$A:AY,(BB$3+2),FALSE))</f>
        <v/>
      </c>
      <c r="BC285" s="103" t="str">
        <f>IF(VLOOKUP($B285,'Results-formatted 060121'!$A:AZ,(BC$3+2),FALSE) = "", "", VLOOKUP($B285,'Results-formatted 060121'!$A:AZ,(BC$3+2),FALSE))</f>
        <v/>
      </c>
      <c r="BD285" s="103" t="str">
        <f>IF(VLOOKUP($B285,'Results-formatted 060121'!$A:BA,(BD$3+2),FALSE) = "", "", VLOOKUP($B285,'Results-formatted 060121'!$A:BA,(BD$3+2),FALSE))</f>
        <v/>
      </c>
      <c r="BE285" s="103" t="str">
        <f>IF(VLOOKUP($B285,'Results-formatted 060121'!$A:BB,(BE$3+2),FALSE) = "", "", VLOOKUP($B285,'Results-formatted 060121'!$A:BB,(BE$3+2),FALSE))</f>
        <v/>
      </c>
      <c r="BF285" s="103" t="str">
        <f>IF(VLOOKUP($B285,'Results-formatted 060121'!$A:BC,(BF$3+2),FALSE) = "", "", VLOOKUP($B285,'Results-formatted 060121'!$A:BC,(BF$3+2),FALSE))</f>
        <v/>
      </c>
      <c r="BG285" s="103" t="str">
        <f>IF(VLOOKUP($B285,'Results-formatted 060121'!$A:BD,(BG$3+2),FALSE) = "", "", VLOOKUP($B285,'Results-formatted 060121'!$A:BD,(BG$3+2),FALSE))</f>
        <v/>
      </c>
      <c r="BH285" s="103" t="str">
        <f>IF(VLOOKUP($B285,'Results-formatted 060121'!$A:BE,(BH$3+2),FALSE) = "", "", VLOOKUP($B285,'Results-formatted 060121'!$A:BE,(BH$3+2),FALSE))</f>
        <v/>
      </c>
      <c r="BI285" s="103" t="str">
        <f>IF(VLOOKUP($B285,'Results-formatted 060121'!$A:BF,(BI$3+2),FALSE) = "", "", VLOOKUP($B285,'Results-formatted 060121'!$A:BF,(BI$3+2),FALSE))</f>
        <v/>
      </c>
      <c r="BJ285" s="103" t="str">
        <f>IF(VLOOKUP($B285,'Results-formatted 060121'!$A:BG,(BJ$3+2),FALSE) = "", "", VLOOKUP($B285,'Results-formatted 060121'!$A:BG,(BJ$3+2),FALSE))</f>
        <v/>
      </c>
      <c r="BK285" s="103" t="str">
        <f>IF(VLOOKUP($B285,'Results-formatted 060121'!$A:BH,(BK$3+2),FALSE) = "", "", VLOOKUP($B285,'Results-formatted 060121'!$A:BH,(BK$3+2),FALSE))</f>
        <v/>
      </c>
      <c r="BL285" s="103" t="str">
        <f>IF(VLOOKUP($B285,'Results-formatted 060121'!$A:BI,(BL$3+2),FALSE) = "", "", VLOOKUP($B285,'Results-formatted 060121'!$A:BI,(BL$3+2),FALSE))</f>
        <v/>
      </c>
      <c r="BM285" s="103" t="str">
        <f>IF(VLOOKUP($B285,'Results-formatted 060121'!$A:BJ,(BM$3+2),FALSE) = "", "", VLOOKUP($B285,'Results-formatted 060121'!$A:BJ,(BM$3+2),FALSE))</f>
        <v>Der Berater war mehr im Fokus als der digitale Assistent. Beratung wirkt dadurch persönlicher und vertrauensvoller</v>
      </c>
      <c r="BN285" s="103"/>
      <c r="BO285" s="103"/>
      <c r="BP285" s="95"/>
      <c r="BQ285" s="95"/>
      <c r="BR285" s="103"/>
      <c r="BS285" s="103"/>
      <c r="BT285" s="95"/>
      <c r="BU285" s="95"/>
      <c r="BV285" s="103"/>
      <c r="BW285" s="103"/>
      <c r="BX285" s="95"/>
      <c r="BY285" s="95"/>
      <c r="BZ285" s="103"/>
      <c r="CA285" s="103"/>
      <c r="CB285" s="95"/>
      <c r="CC285" s="95"/>
      <c r="CD285" s="99"/>
      <c r="CE285" s="25"/>
      <c r="CF285" s="25"/>
    </row>
    <row r="286" spans="2:84" ht="28" customHeight="1" x14ac:dyDescent="0.15">
      <c r="B286" s="84"/>
      <c r="E286" s="160" t="s">
        <v>73</v>
      </c>
      <c r="F286" s="158"/>
      <c r="G286" s="158"/>
      <c r="H286" s="158"/>
      <c r="I286" s="158"/>
      <c r="J286" s="158"/>
      <c r="K286" s="158"/>
      <c r="L286" s="158"/>
      <c r="M286" s="158"/>
      <c r="N286" s="158"/>
      <c r="O286" s="158"/>
      <c r="P286" s="158"/>
      <c r="Q286" s="158"/>
      <c r="R286" s="158"/>
      <c r="S286" s="158"/>
      <c r="T286" s="158"/>
      <c r="U286" s="158"/>
      <c r="V286" s="158"/>
      <c r="W286" s="158"/>
      <c r="X286" s="158"/>
      <c r="Y286" s="158"/>
      <c r="Z286" s="158"/>
      <c r="AA286" s="158"/>
      <c r="AB286" s="158"/>
      <c r="AC286" s="158"/>
      <c r="AD286" s="158"/>
      <c r="AE286" s="158"/>
      <c r="AF286" s="158"/>
      <c r="AG286" s="158"/>
      <c r="AH286" s="158"/>
      <c r="AI286" s="158"/>
      <c r="AJ286" s="158"/>
      <c r="AK286" s="158"/>
      <c r="AL286" s="158"/>
      <c r="AM286" s="158"/>
      <c r="AN286" s="158"/>
      <c r="AO286" s="158"/>
      <c r="AP286" s="158"/>
      <c r="AQ286" s="158"/>
      <c r="AR286" s="158"/>
      <c r="AS286" s="158"/>
      <c r="AT286" s="158"/>
      <c r="AU286" s="158"/>
      <c r="AV286" s="158"/>
      <c r="AW286" s="158"/>
      <c r="AX286" s="158"/>
      <c r="AY286" s="158"/>
      <c r="AZ286" s="158"/>
      <c r="BA286" s="158"/>
      <c r="BB286" s="158"/>
      <c r="BC286" s="158"/>
      <c r="BD286" s="158"/>
      <c r="BE286" s="158"/>
      <c r="BF286" s="158"/>
      <c r="BG286" s="158"/>
      <c r="BH286" s="158"/>
      <c r="BI286" s="158"/>
      <c r="BJ286" s="158"/>
      <c r="BK286" s="158"/>
      <c r="BL286" s="158"/>
      <c r="BM286" s="158"/>
      <c r="BN286" s="158"/>
      <c r="BO286" s="158"/>
      <c r="BP286" s="158"/>
      <c r="BQ286" s="158"/>
      <c r="BR286" s="158"/>
      <c r="BS286" s="158"/>
      <c r="BT286" s="158"/>
      <c r="BU286" s="158"/>
      <c r="BV286" s="158"/>
      <c r="BW286" s="158"/>
      <c r="BX286" s="158"/>
      <c r="BY286" s="158"/>
      <c r="BZ286" s="158"/>
      <c r="CA286" s="158"/>
      <c r="CB286" s="158"/>
      <c r="CC286" s="158"/>
      <c r="CD286" s="159"/>
      <c r="CE286" s="28"/>
      <c r="CF286" s="29"/>
    </row>
    <row r="287" spans="2:84" ht="17" x14ac:dyDescent="0.15">
      <c r="B287" s="84"/>
      <c r="E287" s="18" t="s">
        <v>77</v>
      </c>
      <c r="F287" s="34"/>
      <c r="G287" s="34"/>
      <c r="H287" s="34">
        <f t="shared" ref="H287" si="743">IF(ISNUMBER(H288), AVERAGE(H288:H291), "")</f>
        <v>3</v>
      </c>
      <c r="I287" s="34">
        <f t="shared" ref="I287" si="744">IF(ISNUMBER(I288), AVERAGE(I288:I291), "")</f>
        <v>4.25</v>
      </c>
      <c r="J287" s="34">
        <f t="shared" ref="J287" si="745">IF(ISNUMBER(J288), AVERAGE(J288:J291), "")</f>
        <v>3</v>
      </c>
      <c r="K287" s="34">
        <f t="shared" ref="K287" si="746">IF(ISNUMBER(K288), AVERAGE(K288:K291), "")</f>
        <v>3.75</v>
      </c>
      <c r="L287" s="34">
        <f t="shared" ref="L287" si="747">IF(ISNUMBER(L288), AVERAGE(L288:L291), "")</f>
        <v>2.75</v>
      </c>
      <c r="M287" s="34">
        <f t="shared" ref="M287" si="748">IF(ISNUMBER(M288), AVERAGE(M288:M291), "")</f>
        <v>3</v>
      </c>
      <c r="N287" s="34"/>
      <c r="O287" s="34">
        <f t="shared" ref="O287" si="749">IF(ISNUMBER(O288), AVERAGE(O288:O291), "")</f>
        <v>3</v>
      </c>
      <c r="P287" s="34">
        <f t="shared" ref="P287" si="750">IF(ISNUMBER(P288), AVERAGE(P288:P291), "")</f>
        <v>3.75</v>
      </c>
      <c r="Q287" s="34">
        <f t="shared" ref="Q287" si="751">IF(ISNUMBER(Q288), AVERAGE(Q288:Q291), "")</f>
        <v>3.5</v>
      </c>
      <c r="R287" s="34">
        <f t="shared" ref="R287" si="752">IF(ISNUMBER(R288), AVERAGE(R288:R291), "")</f>
        <v>4</v>
      </c>
      <c r="S287" s="34">
        <f t="shared" ref="S287" si="753">IF(ISNUMBER(S288), AVERAGE(S288:S291), "")</f>
        <v>2.25</v>
      </c>
      <c r="T287" s="34">
        <f t="shared" ref="T287" si="754">IF(ISNUMBER(T288), AVERAGE(T288:T291), "")</f>
        <v>1.75</v>
      </c>
      <c r="U287" s="34">
        <f t="shared" ref="U287" si="755">IF(ISNUMBER(U288), AVERAGE(U288:U291), "")</f>
        <v>3.25</v>
      </c>
      <c r="V287" s="34">
        <f t="shared" ref="V287" si="756">IF(ISNUMBER(V288), AVERAGE(V288:V291), "")</f>
        <v>2</v>
      </c>
      <c r="W287" s="34">
        <f t="shared" ref="W287" si="757">IF(ISNUMBER(W288), AVERAGE(W288:W291), "")</f>
        <v>4</v>
      </c>
      <c r="X287" s="34">
        <f t="shared" ref="X287" si="758">IF(ISNUMBER(X288), AVERAGE(X288:X291), "")</f>
        <v>3</v>
      </c>
      <c r="Y287" s="34">
        <f t="shared" ref="Y287" si="759">IF(ISNUMBER(Y288), AVERAGE(Y288:Y291), "")</f>
        <v>4</v>
      </c>
      <c r="Z287" s="34">
        <f t="shared" ref="Z287" si="760">IF(ISNUMBER(Z288), AVERAGE(Z288:Z291), "")</f>
        <v>4</v>
      </c>
      <c r="AA287" s="34">
        <f t="shared" ref="AA287" si="761">IF(ISNUMBER(AA288), AVERAGE(AA288:AA291), "")</f>
        <v>4</v>
      </c>
      <c r="AB287" s="34">
        <f t="shared" ref="AB287" si="762">IF(ISNUMBER(AB288), AVERAGE(AB288:AB291), "")</f>
        <v>1</v>
      </c>
      <c r="AC287" s="34">
        <f t="shared" ref="AC287" si="763">IF(ISNUMBER(AC288), AVERAGE(AC288:AC291), "")</f>
        <v>2.75</v>
      </c>
      <c r="AD287" s="34">
        <f t="shared" ref="AD287" si="764">IF(ISNUMBER(AD288), AVERAGE(AD288:AD291), "")</f>
        <v>4</v>
      </c>
      <c r="AE287" s="34">
        <f t="shared" ref="AE287" si="765">IF(ISNUMBER(AE288), AVERAGE(AE288:AE291), "")</f>
        <v>3.5</v>
      </c>
      <c r="AF287" s="34">
        <f t="shared" ref="AF287" si="766">IF(ISNUMBER(AF288), AVERAGE(AF288:AF291), "")</f>
        <v>4</v>
      </c>
      <c r="AG287" s="34">
        <f t="shared" ref="AG287" si="767">IF(ISNUMBER(AG288), AVERAGE(AG288:AG291), "")</f>
        <v>1.75</v>
      </c>
      <c r="AH287" s="34">
        <f t="shared" ref="AH287" si="768">IF(ISNUMBER(AH288), AVERAGE(AH288:AH291), "")</f>
        <v>3</v>
      </c>
      <c r="AI287" s="34">
        <f t="shared" ref="AI287" si="769">IF(ISNUMBER(AI288), AVERAGE(AI288:AI291), "")</f>
        <v>3.25</v>
      </c>
      <c r="AJ287" s="34">
        <f t="shared" ref="AJ287:BM287" si="770">IF(ISNUMBER(AJ288), AVERAGE(AJ288:AJ291), "")</f>
        <v>3.75</v>
      </c>
      <c r="AK287" s="34"/>
      <c r="AL287" s="34">
        <f t="shared" si="770"/>
        <v>2.5</v>
      </c>
      <c r="AM287" s="34">
        <f t="shared" si="770"/>
        <v>1</v>
      </c>
      <c r="AN287" s="34">
        <f t="shared" si="770"/>
        <v>4.25</v>
      </c>
      <c r="AO287" s="34">
        <f t="shared" si="770"/>
        <v>4</v>
      </c>
      <c r="AP287" s="34">
        <f t="shared" si="770"/>
        <v>4</v>
      </c>
      <c r="AQ287" s="34">
        <f t="shared" si="770"/>
        <v>3.75</v>
      </c>
      <c r="AR287" s="34">
        <f t="shared" si="770"/>
        <v>4.25</v>
      </c>
      <c r="AS287" s="34">
        <f t="shared" si="770"/>
        <v>3.75</v>
      </c>
      <c r="AT287" s="34">
        <f t="shared" si="770"/>
        <v>3</v>
      </c>
      <c r="AU287" s="34">
        <f t="shared" si="770"/>
        <v>3.25</v>
      </c>
      <c r="AV287" s="34">
        <f t="shared" si="770"/>
        <v>1</v>
      </c>
      <c r="AW287" s="34">
        <f t="shared" si="770"/>
        <v>1.5</v>
      </c>
      <c r="AX287" s="34">
        <f t="shared" si="770"/>
        <v>1</v>
      </c>
      <c r="AY287" s="34">
        <f t="shared" si="770"/>
        <v>3.75</v>
      </c>
      <c r="AZ287" s="34">
        <f t="shared" si="770"/>
        <v>2</v>
      </c>
      <c r="BA287" s="34">
        <f t="shared" si="770"/>
        <v>4</v>
      </c>
      <c r="BB287" s="34">
        <f t="shared" si="770"/>
        <v>4</v>
      </c>
      <c r="BC287" s="34">
        <f t="shared" si="770"/>
        <v>3</v>
      </c>
      <c r="BD287" s="34">
        <f t="shared" si="770"/>
        <v>4.5</v>
      </c>
      <c r="BE287" s="34">
        <f t="shared" si="770"/>
        <v>2.75</v>
      </c>
      <c r="BF287" s="34">
        <f t="shared" si="770"/>
        <v>3</v>
      </c>
      <c r="BG287" s="34">
        <f t="shared" si="770"/>
        <v>3.25</v>
      </c>
      <c r="BH287" s="34">
        <f t="shared" si="770"/>
        <v>3.25</v>
      </c>
      <c r="BI287" s="34">
        <f t="shared" si="770"/>
        <v>4.75</v>
      </c>
      <c r="BJ287" s="34">
        <f t="shared" si="770"/>
        <v>2.25</v>
      </c>
      <c r="BK287" s="34">
        <f t="shared" si="770"/>
        <v>4.75</v>
      </c>
      <c r="BL287" s="34">
        <f t="shared" si="770"/>
        <v>2</v>
      </c>
      <c r="BM287" s="34">
        <f t="shared" si="770"/>
        <v>3.75</v>
      </c>
      <c r="BN287" s="34"/>
      <c r="BO287" s="34"/>
      <c r="BP287" s="34"/>
      <c r="BQ287" s="34"/>
      <c r="BR287" s="34"/>
      <c r="BS287" s="34"/>
      <c r="BT287" s="34"/>
      <c r="BU287" s="34"/>
      <c r="BV287" s="34"/>
      <c r="BW287" s="34"/>
      <c r="BX287" s="34"/>
      <c r="BY287" s="34"/>
      <c r="BZ287" s="34"/>
      <c r="CA287" s="34"/>
      <c r="CB287" s="34"/>
      <c r="CC287" s="34"/>
      <c r="CD287" s="34" t="str">
        <f t="shared" ref="CD287" si="771">IF(ISNUMBER(CD288), AVERAGE(CD288:CD291), "")</f>
        <v/>
      </c>
      <c r="CE287" s="32">
        <f>AVERAGE(CE288:CE291)</f>
        <v>3.2375000000000003</v>
      </c>
      <c r="CF287" s="32">
        <f t="shared" ref="CF287:CF318" si="772">STDEV(F287:CD287)</f>
        <v>0.98293061677953542</v>
      </c>
    </row>
    <row r="288" spans="2:84" ht="56" x14ac:dyDescent="0.15">
      <c r="B288" s="84" t="s">
        <v>312</v>
      </c>
      <c r="C288" s="86" t="s">
        <v>1166</v>
      </c>
      <c r="D288" s="2">
        <v>5</v>
      </c>
      <c r="E288" s="12" t="s">
        <v>803</v>
      </c>
      <c r="F288" s="95">
        <f>IF($C288 = "neg", (($D288+1) - VLOOKUP($B288,'Results-formatted 060121'!$A:$AJ,(F$3+2),FALSE)), IF($C288 = "pos-neg", (3+VLOOKUP($B288,'Results-formatted 060121'!$A:$AJ,(F$3+2),FALSE)), VLOOKUP($B288,'Results-formatted 060121'!$A:$AJ,(F$3+2),FALSE)))</f>
        <v>4</v>
      </c>
      <c r="G288" s="95">
        <f>IF($C288 = "neg", (($D288+1) - VLOOKUP($B288,'Results-formatted 060121'!$A:$AJ,(G$3+2),FALSE)), IF($C288 = "pos-neg", (3+VLOOKUP($B288,'Results-formatted 060121'!$A:$AJ,(G$3+2),FALSE)), VLOOKUP($B288,'Results-formatted 060121'!$A:$AJ,(G$3+2),FALSE)))</f>
        <v>5</v>
      </c>
      <c r="H288" s="95">
        <f>IF($C288 = "neg", (($D288+1) - VLOOKUP($B288,'Results-formatted 060121'!$A:$AJ,(H$3+2),FALSE)), IF($C288 = "pos-neg", (3+VLOOKUP($B288,'Results-formatted 060121'!$A:$AJ,(H$3+2),FALSE)), VLOOKUP($B288,'Results-formatted 060121'!$A:$AJ,(H$3+2),FALSE)))</f>
        <v>3</v>
      </c>
      <c r="I288" s="95">
        <f>IF($C288 = "neg", (($D288+1) - VLOOKUP($B288,'Results-formatted 060121'!$A:$AJ,(I$3+2),FALSE)), IF($C288 = "pos-neg", (3+VLOOKUP($B288,'Results-formatted 060121'!$A:$AJ,(I$3+2),FALSE)), VLOOKUP($B288,'Results-formatted 060121'!$A:$AJ,(I$3+2),FALSE)))</f>
        <v>4</v>
      </c>
      <c r="J288" s="95">
        <f>IF($C288 = "neg", (($D288+1) - VLOOKUP($B288,'Results-formatted 060121'!$A:$AJ,(J$3+2),FALSE)), IF($C288 = "pos-neg", (3+VLOOKUP($B288,'Results-formatted 060121'!$A:$AJ,(J$3+2),FALSE)), VLOOKUP($B288,'Results-formatted 060121'!$A:$AJ,(J$3+2),FALSE)))</f>
        <v>3</v>
      </c>
      <c r="K288" s="95">
        <f>IF($C288 = "neg", (($D288+1) - VLOOKUP($B288,'Results-formatted 060121'!$A:$AJ,(K$3+2),FALSE)), IF($C288 = "pos-neg", (3+VLOOKUP($B288,'Results-formatted 060121'!$A:$AJ,(K$3+2),FALSE)), VLOOKUP($B288,'Results-formatted 060121'!$A:$AJ,(K$3+2),FALSE)))</f>
        <v>4</v>
      </c>
      <c r="L288" s="95">
        <f>IF($C288 = "neg", (($D288+1) - VLOOKUP($B288,'Results-formatted 060121'!$A:$AJ,(L$3+2),FALSE)), IF($C288 = "pos-neg", (3+VLOOKUP($B288,'Results-formatted 060121'!$A:$AJ,(L$3+2),FALSE)), VLOOKUP($B288,'Results-formatted 060121'!$A:$AJ,(L$3+2),FALSE)))</f>
        <v>2</v>
      </c>
      <c r="M288" s="95">
        <f>IF($C288 = "neg", (($D288+1) - VLOOKUP($B288,'Results-formatted 060121'!$A:$AJ,(M$3+2),FALSE)), IF($C288 = "pos-neg", (3+VLOOKUP($B288,'Results-formatted 060121'!$A:$AJ,(M$3+2),FALSE)), VLOOKUP($B288,'Results-formatted 060121'!$A:$AJ,(M$3+2),FALSE)))</f>
        <v>3</v>
      </c>
      <c r="N288" s="95">
        <f>IF($C288 = "neg", (($D288+1) - VLOOKUP($B288,'Results-formatted 060121'!$A:$AJ,(N$3+2),FALSE)), IF($C288 = "pos-neg", (3+VLOOKUP($B288,'Results-formatted 060121'!$A:$AJ,(N$3+2),FALSE)), VLOOKUP($B288,'Results-formatted 060121'!$A:$AJ,(N$3+2),FALSE)))</f>
        <v>5</v>
      </c>
      <c r="O288" s="95">
        <f>IF($C288 = "neg", (($D288+1) - VLOOKUP($B288,'Results-formatted 060121'!$A:$AJ,(O$3+2),FALSE)), IF($C288 = "pos-neg", (3+VLOOKUP($B288,'Results-formatted 060121'!$A:$AJ,(O$3+2),FALSE)), VLOOKUP($B288,'Results-formatted 060121'!$A:$AJ,(O$3+2),FALSE)))</f>
        <v>3</v>
      </c>
      <c r="P288" s="95">
        <f>IF($C288 = "neg", (($D288+1) - VLOOKUP($B288,'Results-formatted 060121'!$A:$AJ,(P$3+2),FALSE)), IF($C288 = "pos-neg", (3+VLOOKUP($B288,'Results-formatted 060121'!$A:$AJ,(P$3+2),FALSE)), VLOOKUP($B288,'Results-formatted 060121'!$A:$AJ,(P$3+2),FALSE)))</f>
        <v>4</v>
      </c>
      <c r="Q288" s="95">
        <f>IF($C288 = "neg", (($D288+1) - VLOOKUP($B288,'Results-formatted 060121'!$A:$AJ,(Q$3+2),FALSE)), IF($C288 = "pos-neg", (3+VLOOKUP($B288,'Results-formatted 060121'!$A:$AJ,(Q$3+2),FALSE)), VLOOKUP($B288,'Results-formatted 060121'!$A:$AJ,(Q$3+2),FALSE)))</f>
        <v>4</v>
      </c>
      <c r="R288" s="95">
        <f>IF($C288 = "neg", (($D288+1) - VLOOKUP($B288,'Results-formatted 060121'!$A:$AJ,(R$3+2),FALSE)), IF($C288 = "pos-neg", (3+VLOOKUP($B288,'Results-formatted 060121'!$A:$AJ,(R$3+2),FALSE)), VLOOKUP($B288,'Results-formatted 060121'!$A:$AJ,(R$3+2),FALSE)))</f>
        <v>5</v>
      </c>
      <c r="S288" s="95">
        <f>IF($C288 = "neg", (($D288+1) - VLOOKUP($B288,'Results-formatted 060121'!$A:$AJ,(S$3+2),FALSE)), IF($C288 = "pos-neg", (3+VLOOKUP($B288,'Results-formatted 060121'!$A:$AJ,(S$3+2),FALSE)), VLOOKUP($B288,'Results-formatted 060121'!$A:$AJ,(S$3+2),FALSE)))</f>
        <v>2</v>
      </c>
      <c r="T288" s="95">
        <f>IF($C288 = "neg", (($D288+1) - VLOOKUP($B288,'Results-formatted 060121'!$A:$AJ,(T$3+2),FALSE)), IF($C288 = "pos-neg", (3+VLOOKUP($B288,'Results-formatted 060121'!$A:$AJ,(T$3+2),FALSE)), VLOOKUP($B288,'Results-formatted 060121'!$A:$AJ,(T$3+2),FALSE)))</f>
        <v>2</v>
      </c>
      <c r="U288" s="95">
        <f>IF($C288 = "neg", (($D288+1) - VLOOKUP($B288,'Results-formatted 060121'!$A:$AJ,(U$3+2),FALSE)), IF($C288 = "pos-neg", (3+VLOOKUP($B288,'Results-formatted 060121'!$A:$AJ,(U$3+2),FALSE)), VLOOKUP($B288,'Results-formatted 060121'!$A:$AJ,(U$3+2),FALSE)))</f>
        <v>4</v>
      </c>
      <c r="V288" s="95">
        <f>IF($C288 = "neg", (($D288+1) - VLOOKUP($B288,'Results-formatted 060121'!$A:$AJ,(V$3+2),FALSE)), IF($C288 = "pos-neg", (3+VLOOKUP($B288,'Results-formatted 060121'!$A:$AJ,(V$3+2),FALSE)), VLOOKUP($B288,'Results-formatted 060121'!$A:$AJ,(V$3+2),FALSE)))</f>
        <v>2</v>
      </c>
      <c r="W288" s="95">
        <f>IF($C288 = "neg", (($D288+1) - VLOOKUP($B288,'Results-formatted 060121'!$A:$AJ,(W$3+2),FALSE)), IF($C288 = "pos-neg", (3+VLOOKUP($B288,'Results-formatted 060121'!$A:$AJ,(W$3+2),FALSE)), VLOOKUP($B288,'Results-formatted 060121'!$A:$AJ,(W$3+2),FALSE)))</f>
        <v>4</v>
      </c>
      <c r="X288" s="95">
        <f>IF($C288 = "neg", (($D288+1) - VLOOKUP($B288,'Results-formatted 060121'!$A:$AJ,(X$3+2),FALSE)), IF($C288 = "pos-neg", (3+VLOOKUP($B288,'Results-formatted 060121'!$A:$AJ,(X$3+2),FALSE)), VLOOKUP($B288,'Results-formatted 060121'!$A:$AJ,(X$3+2),FALSE)))</f>
        <v>3</v>
      </c>
      <c r="Y288" s="95">
        <f>IF($C288 = "neg", (($D288+1) - VLOOKUP($B288,'Results-formatted 060121'!$A:$AJ,(Y$3+2),FALSE)), IF($C288 = "pos-neg", (3+VLOOKUP($B288,'Results-formatted 060121'!$A:$AJ,(Y$3+2),FALSE)), VLOOKUP($B288,'Results-formatted 060121'!$A:$AJ,(Y$3+2),FALSE)))</f>
        <v>4</v>
      </c>
      <c r="Z288" s="95">
        <f>IF($C288 = "neg", (($D288+1) - VLOOKUP($B288,'Results-formatted 060121'!$A:$AJ,(Z$3+2),FALSE)), IF($C288 = "pos-neg", (3+VLOOKUP($B288,'Results-formatted 060121'!$A:$AJ,(Z$3+2),FALSE)), VLOOKUP($B288,'Results-formatted 060121'!$A:$AJ,(Z$3+2),FALSE)))</f>
        <v>4</v>
      </c>
      <c r="AA288" s="95">
        <f>IF($C288 = "neg", (($D288+1) - VLOOKUP($B288,'Results-formatted 060121'!$A:$AJ,(AA$3+2),FALSE)), IF($C288 = "pos-neg", (3+VLOOKUP($B288,'Results-formatted 060121'!$A:$AJ,(AA$3+2),FALSE)), VLOOKUP($B288,'Results-formatted 060121'!$A:$AJ,(AA$3+2),FALSE)))</f>
        <v>4</v>
      </c>
      <c r="AB288" s="95">
        <f>IF($C288 = "neg", (($D288+1) - VLOOKUP($B288,'Results-formatted 060121'!$A:$AJ,(AB$3+2),FALSE)), IF($C288 = "pos-neg", (3+VLOOKUP($B288,'Results-formatted 060121'!$A:$AJ,(AB$3+2),FALSE)), VLOOKUP($B288,'Results-formatted 060121'!$A:$AJ,(AB$3+2),FALSE)))</f>
        <v>1</v>
      </c>
      <c r="AC288" s="95">
        <f>IF($C288 = "neg", (($D288+1) - VLOOKUP($B288,'Results-formatted 060121'!$A:$AJ,(AC$3+2),FALSE)), IF($C288 = "pos-neg", (3+VLOOKUP($B288,'Results-formatted 060121'!$A:$AJ,(AC$3+2),FALSE)), VLOOKUP($B288,'Results-formatted 060121'!$A:$AJ,(AC$3+2),FALSE)))</f>
        <v>2</v>
      </c>
      <c r="AD288" s="95">
        <f>IF($C288 = "neg", (($D288+1) - VLOOKUP($B288,'Results-formatted 060121'!$A:$AJ,(AD$3+2),FALSE)), IF($C288 = "pos-neg", (3+VLOOKUP($B288,'Results-formatted 060121'!$A:$AJ,(AD$3+2),FALSE)), VLOOKUP($B288,'Results-formatted 060121'!$A:$AJ,(AD$3+2),FALSE)))</f>
        <v>4</v>
      </c>
      <c r="AE288" s="95">
        <f>IF($C288 = "neg", (($D288+1) - VLOOKUP($B288,'Results-formatted 060121'!$A:$AJ,(AE$3+2),FALSE)), IF($C288 = "pos-neg", (3+VLOOKUP($B288,'Results-formatted 060121'!$A:$AJ,(AE$3+2),FALSE)), VLOOKUP($B288,'Results-formatted 060121'!$A:$AJ,(AE$3+2),FALSE)))</f>
        <v>3</v>
      </c>
      <c r="AF288" s="95">
        <f>IF($C288 = "neg", (($D288+1) - VLOOKUP($B288,'Results-formatted 060121'!$A:$AJ,(AF$3+2),FALSE)), IF($C288 = "pos-neg", (3+VLOOKUP($B288,'Results-formatted 060121'!$A:$AJ,(AF$3+2),FALSE)), VLOOKUP($B288,'Results-formatted 060121'!$A:$AJ,(AF$3+2),FALSE)))</f>
        <v>4</v>
      </c>
      <c r="AG288" s="95">
        <f>IF($C288 = "neg", (($D288+1) - VLOOKUP($B288,'Results-formatted 060121'!$A:$AJ,(AG$3+2),FALSE)), IF($C288 = "pos-neg", (3+VLOOKUP($B288,'Results-formatted 060121'!$A:$AJ,(AG$3+2),FALSE)), VLOOKUP($B288,'Results-formatted 060121'!$A:$AJ,(AG$3+2),FALSE)))</f>
        <v>2</v>
      </c>
      <c r="AH288" s="95">
        <f>IF($C288 = "neg", (($D288+1) - VLOOKUP($B288,'Results-formatted 060121'!$A:$AJ,(AH$3+2),FALSE)), IF($C288 = "pos-neg", (3+VLOOKUP($B288,'Results-formatted 060121'!$A:$AJ,(AH$3+2),FALSE)), VLOOKUP($B288,'Results-formatted 060121'!$A:$AJ,(AH$3+2),FALSE)))</f>
        <v>2</v>
      </c>
      <c r="AI288" s="95">
        <f>IF($C288 = "neg", (($D288+1) - VLOOKUP($B288,'Results-formatted 060121'!$A:$AJ,(AI$3+2),FALSE)), IF($C288 = "pos-neg", (3+VLOOKUP($B288,'Results-formatted 060121'!$A:$AJ,(AI$3+2),FALSE)), VLOOKUP($B288,'Results-formatted 060121'!$A:$AJ,(AI$3+2),FALSE)))</f>
        <v>3</v>
      </c>
      <c r="AJ288" s="95">
        <f>IF($C288 = "neg", (($D288+1) - VLOOKUP($B288,'Results-formatted 060121'!$A:$AJ,(AJ$3+2),FALSE)), IF($C288 = "pos-neg", (3+VLOOKUP($B288,'Results-formatted 060121'!$A:$AJ,(AJ$3+2),FALSE)), VLOOKUP($B288,'Results-formatted 060121'!$A:$AJ,(AJ$3+2),FALSE)))</f>
        <v>3</v>
      </c>
      <c r="AK288" s="95">
        <f>IF($C288 = "neg", (($D288+1) - VLOOKUP($B288,'Results-formatted 060121'!$A:$AJ,(AK$3+2),FALSE)), IF($C288 = "pos-neg", (3+VLOOKUP($B288,'Results-formatted 060121'!$A:$AJ,(AK$3+2),FALSE)), VLOOKUP($B288,'Results-formatted 060121'!$A:$AJ,(AK$3+2),FALSE)))</f>
        <v>4</v>
      </c>
      <c r="AL288" s="95">
        <f>IF($C288 = "neg", (($D288+1) - VLOOKUP($B288,'Results-formatted 060121'!$A:$AJ,(AL$3+2),FALSE)), IF($C288 = "pos-neg", (3+VLOOKUP($B288,'Results-formatted 060121'!$A:$AJ,(AL$3+2),FALSE)), VLOOKUP($B288,'Results-formatted 060121'!$A:$AJ,(AL$3+2),FALSE)))</f>
        <v>1</v>
      </c>
      <c r="AM288" s="95">
        <f>IF($C288 = "neg", (($D288+1) - VLOOKUP($B288,'Results-formatted 060121'!$A:AJ,(AM$3+2),FALSE)), IF($C288 = "pos-neg", (3+VLOOKUP($B288,'Results-formatted 060121'!$A:AJ,(AM$3+2),FALSE)), VLOOKUP($B288,'Results-formatted 060121'!$A:AJ,(AM$3+2),FALSE)))</f>
        <v>1</v>
      </c>
      <c r="AN288" s="95">
        <f>IF($C288 = "neg", (($D288+1) - VLOOKUP($B288,'Results-formatted 060121'!$A:AK,(AN$3+2),FALSE)), IF($C288 = "pos-neg", (3+VLOOKUP($B288,'Results-formatted 060121'!$A:AK,(AN$3+2),FALSE)), VLOOKUP($B288,'Results-formatted 060121'!$A:AK,(AN$3+2),FALSE)))</f>
        <v>4</v>
      </c>
      <c r="AO288" s="95">
        <f>IF($C288 = "neg", (($D288+1) - VLOOKUP($B288,'Results-formatted 060121'!$A:AL,(AO$3+2),FALSE)), IF($C288 = "pos-neg", (3+VLOOKUP($B288,'Results-formatted 060121'!$A:AL,(AO$3+2),FALSE)), VLOOKUP($B288,'Results-formatted 060121'!$A:AL,(AO$3+2),FALSE)))</f>
        <v>4</v>
      </c>
      <c r="AP288" s="95">
        <f>IF($C288 = "neg", (($D288+1) - VLOOKUP($B288,'Results-formatted 060121'!$A:AM,(AP$3+2),FALSE)), IF($C288 = "pos-neg", (3+VLOOKUP($B288,'Results-formatted 060121'!$A:AM,(AP$3+2),FALSE)), VLOOKUP($B288,'Results-formatted 060121'!$A:AM,(AP$3+2),FALSE)))</f>
        <v>4</v>
      </c>
      <c r="AQ288" s="95">
        <f>IF($C288 = "neg", (($D288+1) - VLOOKUP($B288,'Results-formatted 060121'!$A:AN,(AQ$3+2),FALSE)), IF($C288 = "pos-neg", (3+VLOOKUP($B288,'Results-formatted 060121'!$A:AN,(AQ$3+2),FALSE)), VLOOKUP($B288,'Results-formatted 060121'!$A:AN,(AQ$3+2),FALSE)))</f>
        <v>4</v>
      </c>
      <c r="AR288" s="95">
        <f>IF($C288 = "neg", (($D288+1) - VLOOKUP($B288,'Results-formatted 060121'!$A:AO,(AR$3+2),FALSE)), IF($C288 = "pos-neg", (3+VLOOKUP($B288,'Results-formatted 060121'!$A:AO,(AR$3+2),FALSE)), VLOOKUP($B288,'Results-formatted 060121'!$A:AO,(AR$3+2),FALSE)))</f>
        <v>3</v>
      </c>
      <c r="AS288" s="95">
        <f>IF($C288 = "neg", (($D288+1) - VLOOKUP($B288,'Results-formatted 060121'!$A:AP,(AS$3+2),FALSE)), IF($C288 = "pos-neg", (3+VLOOKUP($B288,'Results-formatted 060121'!$A:AP,(AS$3+2),FALSE)), VLOOKUP($B288,'Results-formatted 060121'!$A:AP,(AS$3+2),FALSE)))</f>
        <v>4</v>
      </c>
      <c r="AT288" s="95">
        <f>IF($C288 = "neg", (($D288+1) - VLOOKUP($B288,'Results-formatted 060121'!$A:AQ,(AT$3+2),FALSE)), IF($C288 = "pos-neg", (3+VLOOKUP($B288,'Results-formatted 060121'!$A:AQ,(AT$3+2),FALSE)), VLOOKUP($B288,'Results-formatted 060121'!$A:AQ,(AT$3+2),FALSE)))</f>
        <v>3</v>
      </c>
      <c r="AU288" s="95">
        <f>IF($C288 = "neg", (($D288+1) - VLOOKUP($B288,'Results-formatted 060121'!$A:AR,(AU$3+2),FALSE)), IF($C288 = "pos-neg", (3+VLOOKUP($B288,'Results-formatted 060121'!$A:AR,(AU$3+2),FALSE)), VLOOKUP($B288,'Results-formatted 060121'!$A:AR,(AU$3+2),FALSE)))</f>
        <v>2</v>
      </c>
      <c r="AV288" s="95">
        <f>IF($C288 = "neg", (($D288+1) - VLOOKUP($B288,'Results-formatted 060121'!$A:AS,(AV$3+2),FALSE)), IF($C288 = "pos-neg", (3+VLOOKUP($B288,'Results-formatted 060121'!$A:AS,(AV$3+2),FALSE)), VLOOKUP($B288,'Results-formatted 060121'!$A:AS,(AV$3+2),FALSE)))</f>
        <v>1</v>
      </c>
      <c r="AW288" s="95">
        <f>IF($C288 = "neg", (($D288+1) - VLOOKUP($B288,'Results-formatted 060121'!$A:AT,(AW$3+2),FALSE)), IF($C288 = "pos-neg", (3+VLOOKUP($B288,'Results-formatted 060121'!$A:AT,(AW$3+2),FALSE)), VLOOKUP($B288,'Results-formatted 060121'!$A:AT,(AW$3+2),FALSE)))</f>
        <v>3</v>
      </c>
      <c r="AX288" s="95">
        <f>IF($C288 = "neg", (($D288+1) - VLOOKUP($B288,'Results-formatted 060121'!$A:AU,(AX$3+2),FALSE)), IF($C288 = "pos-neg", (3+VLOOKUP($B288,'Results-formatted 060121'!$A:AU,(AX$3+2),FALSE)), VLOOKUP($B288,'Results-formatted 060121'!$A:AU,(AX$3+2),FALSE)))</f>
        <v>1</v>
      </c>
      <c r="AY288" s="95">
        <f>IF($C288 = "neg", (($D288+1) - VLOOKUP($B288,'Results-formatted 060121'!$A:AV,(AY$3+2),FALSE)), IF($C288 = "pos-neg", (3+VLOOKUP($B288,'Results-formatted 060121'!$A:AV,(AY$3+2),FALSE)), VLOOKUP($B288,'Results-formatted 060121'!$A:AV,(AY$3+2),FALSE)))</f>
        <v>4</v>
      </c>
      <c r="AZ288" s="95">
        <f>IF($C288 = "neg", (($D288+1) - VLOOKUP($B288,'Results-formatted 060121'!$A:AW,(AZ$3+2),FALSE)), IF($C288 = "pos-neg", (3+VLOOKUP($B288,'Results-formatted 060121'!$A:AW,(AZ$3+2),FALSE)), VLOOKUP($B288,'Results-formatted 060121'!$A:AW,(AZ$3+2),FALSE)))</f>
        <v>3</v>
      </c>
      <c r="BA288" s="95">
        <f>IF($C288 = "neg", (($D288+1) - VLOOKUP($B288,'Results-formatted 060121'!$A:AX,(BA$3+2),FALSE)), IF($C288 = "pos-neg", (3+VLOOKUP($B288,'Results-formatted 060121'!$A:AX,(BA$3+2),FALSE)), VLOOKUP($B288,'Results-formatted 060121'!$A:AX,(BA$3+2),FALSE)))</f>
        <v>4</v>
      </c>
      <c r="BB288" s="95">
        <f>IF($C288 = "neg", (($D288+1) - VLOOKUP($B288,'Results-formatted 060121'!$A:AY,(BB$3+2),FALSE)), IF($C288 = "pos-neg", (3+VLOOKUP($B288,'Results-formatted 060121'!$A:AY,(BB$3+2),FALSE)), VLOOKUP($B288,'Results-formatted 060121'!$A:AY,(BB$3+2),FALSE)))</f>
        <v>4</v>
      </c>
      <c r="BC288" s="95">
        <f>IF($C288 = "neg", (($D288+1) - VLOOKUP($B288,'Results-formatted 060121'!$A:AZ,(BC$3+2),FALSE)), IF($C288 = "pos-neg", (3+VLOOKUP($B288,'Results-formatted 060121'!$A:AZ,(BC$3+2),FALSE)), VLOOKUP($B288,'Results-formatted 060121'!$A:AZ,(BC$3+2),FALSE)))</f>
        <v>3</v>
      </c>
      <c r="BD288" s="95">
        <f>IF($C288 = "neg", (($D288+1) - VLOOKUP($B288,'Results-formatted 060121'!$A:BA,(BD$3+2),FALSE)), IF($C288 = "pos-neg", (3+VLOOKUP($B288,'Results-formatted 060121'!$A:BA,(BD$3+2),FALSE)), VLOOKUP($B288,'Results-formatted 060121'!$A:BA,(BD$3+2),FALSE)))</f>
        <v>5</v>
      </c>
      <c r="BE288" s="95">
        <f>IF($C288 = "neg", (($D288+1) - VLOOKUP($B288,'Results-formatted 060121'!$A:BB,(BE$3+2),FALSE)), IF($C288 = "pos-neg", (3+VLOOKUP($B288,'Results-formatted 060121'!$A:BB,(BE$3+2),FALSE)), VLOOKUP($B288,'Results-formatted 060121'!$A:BB,(BE$3+2),FALSE)))</f>
        <v>3</v>
      </c>
      <c r="BF288" s="95">
        <f>IF($C288 = "neg", (($D288+1) - VLOOKUP($B288,'Results-formatted 060121'!$A:BC,(BF$3+2),FALSE)), IF($C288 = "pos-neg", (3+VLOOKUP($B288,'Results-formatted 060121'!$A:BC,(BF$3+2),FALSE)), VLOOKUP($B288,'Results-formatted 060121'!$A:BC,(BF$3+2),FALSE)))</f>
        <v>3</v>
      </c>
      <c r="BG288" s="95">
        <f>IF($C288 = "neg", (($D288+1) - VLOOKUP($B288,'Results-formatted 060121'!$A:BD,(BG$3+2),FALSE)), IF($C288 = "pos-neg", (3+VLOOKUP($B288,'Results-formatted 060121'!$A:BD,(BG$3+2),FALSE)), VLOOKUP($B288,'Results-formatted 060121'!$A:BD,(BG$3+2),FALSE)))</f>
        <v>3</v>
      </c>
      <c r="BH288" s="95">
        <f>IF($C288 = "neg", (($D288+1) - VLOOKUP($B288,'Results-formatted 060121'!$A:BE,(BH$3+2),FALSE)), IF($C288 = "pos-neg", (3+VLOOKUP($B288,'Results-formatted 060121'!$A:BE,(BH$3+2),FALSE)), VLOOKUP($B288,'Results-formatted 060121'!$A:BE,(BH$3+2),FALSE)))</f>
        <v>4</v>
      </c>
      <c r="BI288" s="95">
        <f>IF($C288 = "neg", (($D288+1) - VLOOKUP($B288,'Results-formatted 060121'!$A:BF,(BI$3+2),FALSE)), IF($C288 = "pos-neg", (3+VLOOKUP($B288,'Results-formatted 060121'!$A:BF,(BI$3+2),FALSE)), VLOOKUP($B288,'Results-formatted 060121'!$A:BF,(BI$3+2),FALSE)))</f>
        <v>4</v>
      </c>
      <c r="BJ288" s="95">
        <f>IF($C288 = "neg", (($D288+1) - VLOOKUP($B288,'Results-formatted 060121'!$A:BG,(BJ$3+2),FALSE)), IF($C288 = "pos-neg", (3+VLOOKUP($B288,'Results-formatted 060121'!$A:BG,(BJ$3+2),FALSE)), VLOOKUP($B288,'Results-formatted 060121'!$A:BG,(BJ$3+2),FALSE)))</f>
        <v>2</v>
      </c>
      <c r="BK288" s="95">
        <f>IF($C288 = "neg", (($D288+1) - VLOOKUP($B288,'Results-formatted 060121'!$A:BH,(BK$3+2),FALSE)), IF($C288 = "pos-neg", (3+VLOOKUP($B288,'Results-formatted 060121'!$A:BH,(BK$3+2),FALSE)), VLOOKUP($B288,'Results-formatted 060121'!$A:BH,(BK$3+2),FALSE)))</f>
        <v>4</v>
      </c>
      <c r="BL288" s="95">
        <f>IF($C288 = "neg", (($D288+1) - VLOOKUP($B288,'Results-formatted 060121'!$A:BI,(BL$3+2),FALSE)), IF($C288 = "pos-neg", (3+VLOOKUP($B288,'Results-formatted 060121'!$A:BI,(BL$3+2),FALSE)), VLOOKUP($B288,'Results-formatted 060121'!$A:BI,(BL$3+2),FALSE)))</f>
        <v>1</v>
      </c>
      <c r="BM288" s="95">
        <f>IF($C288 = "neg", (($D288+1) - VLOOKUP($B288,'Results-formatted 060121'!$A:BJ,(BM$3+2),FALSE)), IF($C288 = "pos-neg", (3+VLOOKUP($B288,'Results-formatted 060121'!$A:BJ,(BM$3+2),FALSE)), VLOOKUP($B288,'Results-formatted 060121'!$A:BJ,(BM$3+2),FALSE)))</f>
        <v>4</v>
      </c>
      <c r="BN288" s="95"/>
      <c r="BO288" s="95"/>
      <c r="BP288" s="95"/>
      <c r="BQ288" s="95"/>
      <c r="BR288" s="95"/>
      <c r="BS288" s="95"/>
      <c r="BT288" s="95"/>
      <c r="BU288" s="95"/>
      <c r="BV288" s="95"/>
      <c r="BW288" s="95"/>
      <c r="BX288" s="95"/>
      <c r="BY288" s="95"/>
      <c r="BZ288" s="95"/>
      <c r="CA288" s="95"/>
      <c r="CB288" s="95"/>
      <c r="CC288" s="95"/>
      <c r="CD288" s="99"/>
      <c r="CE288" s="25">
        <f>AVERAGE(F288:CD288)</f>
        <v>3.2</v>
      </c>
      <c r="CF288" s="25">
        <f t="shared" si="772"/>
        <v>1.1016166856188674</v>
      </c>
    </row>
    <row r="289" spans="2:84" ht="56" x14ac:dyDescent="0.15">
      <c r="B289" s="84" t="s">
        <v>313</v>
      </c>
      <c r="C289" s="86" t="s">
        <v>1166</v>
      </c>
      <c r="D289" s="2">
        <v>5</v>
      </c>
      <c r="E289" s="12" t="s">
        <v>804</v>
      </c>
      <c r="F289" s="95">
        <f>IF($C289 = "neg", (($D289+1) - VLOOKUP($B289,'Results-formatted 060121'!$A:$AJ,(F$3+2),FALSE)), IF($C289 = "pos-neg", (3+VLOOKUP($B289,'Results-formatted 060121'!$A:$AJ,(F$3+2),FALSE)), VLOOKUP($B289,'Results-formatted 060121'!$A:$AJ,(F$3+2),FALSE)))</f>
        <v>4</v>
      </c>
      <c r="G289" s="95">
        <f>IF($C289 = "neg", (($D289+1) - VLOOKUP($B289,'Results-formatted 060121'!$A:$AJ,(G$3+2),FALSE)), IF($C289 = "pos-neg", (3+VLOOKUP($B289,'Results-formatted 060121'!$A:$AJ,(G$3+2),FALSE)), VLOOKUP($B289,'Results-formatted 060121'!$A:$AJ,(G$3+2),FALSE)))</f>
        <v>5</v>
      </c>
      <c r="H289" s="95">
        <f>IF($C289 = "neg", (($D289+1) - VLOOKUP($B289,'Results-formatted 060121'!$A:$AJ,(H$3+2),FALSE)), IF($C289 = "pos-neg", (3+VLOOKUP($B289,'Results-formatted 060121'!$A:$AJ,(H$3+2),FALSE)), VLOOKUP($B289,'Results-formatted 060121'!$A:$AJ,(H$3+2),FALSE)))</f>
        <v>3</v>
      </c>
      <c r="I289" s="95">
        <f>IF($C289 = "neg", (($D289+1) - VLOOKUP($B289,'Results-formatted 060121'!$A:$AJ,(I$3+2),FALSE)), IF($C289 = "pos-neg", (3+VLOOKUP($B289,'Results-formatted 060121'!$A:$AJ,(I$3+2),FALSE)), VLOOKUP($B289,'Results-formatted 060121'!$A:$AJ,(I$3+2),FALSE)))</f>
        <v>3</v>
      </c>
      <c r="J289" s="95">
        <f>IF($C289 = "neg", (($D289+1) - VLOOKUP($B289,'Results-formatted 060121'!$A:$AJ,(J$3+2),FALSE)), IF($C289 = "pos-neg", (3+VLOOKUP($B289,'Results-formatted 060121'!$A:$AJ,(J$3+2),FALSE)), VLOOKUP($B289,'Results-formatted 060121'!$A:$AJ,(J$3+2),FALSE)))</f>
        <v>3</v>
      </c>
      <c r="K289" s="95">
        <f>IF($C289 = "neg", (($D289+1) - VLOOKUP($B289,'Results-formatted 060121'!$A:$AJ,(K$3+2),FALSE)), IF($C289 = "pos-neg", (3+VLOOKUP($B289,'Results-formatted 060121'!$A:$AJ,(K$3+2),FALSE)), VLOOKUP($B289,'Results-formatted 060121'!$A:$AJ,(K$3+2),FALSE)))</f>
        <v>4</v>
      </c>
      <c r="L289" s="95">
        <f>IF($C289 = "neg", (($D289+1) - VLOOKUP($B289,'Results-formatted 060121'!$A:$AJ,(L$3+2),FALSE)), IF($C289 = "pos-neg", (3+VLOOKUP($B289,'Results-formatted 060121'!$A:$AJ,(L$3+2),FALSE)), VLOOKUP($B289,'Results-formatted 060121'!$A:$AJ,(L$3+2),FALSE)))</f>
        <v>3</v>
      </c>
      <c r="M289" s="95">
        <f>IF($C289 = "neg", (($D289+1) - VLOOKUP($B289,'Results-formatted 060121'!$A:$AJ,(M$3+2),FALSE)), IF($C289 = "pos-neg", (3+VLOOKUP($B289,'Results-formatted 060121'!$A:$AJ,(M$3+2),FALSE)), VLOOKUP($B289,'Results-formatted 060121'!$A:$AJ,(M$3+2),FALSE)))</f>
        <v>2</v>
      </c>
      <c r="N289" s="95">
        <f>IF($C289 = "neg", (($D289+1) - VLOOKUP($B289,'Results-formatted 060121'!$A:$AJ,(N$3+2),FALSE)), IF($C289 = "pos-neg", (3+VLOOKUP($B289,'Results-formatted 060121'!$A:$AJ,(N$3+2),FALSE)), VLOOKUP($B289,'Results-formatted 060121'!$A:$AJ,(N$3+2),FALSE)))</f>
        <v>4</v>
      </c>
      <c r="O289" s="95">
        <f>IF($C289 = "neg", (($D289+1) - VLOOKUP($B289,'Results-formatted 060121'!$A:$AJ,(O$3+2),FALSE)), IF($C289 = "pos-neg", (3+VLOOKUP($B289,'Results-formatted 060121'!$A:$AJ,(O$3+2),FALSE)), VLOOKUP($B289,'Results-formatted 060121'!$A:$AJ,(O$3+2),FALSE)))</f>
        <v>3</v>
      </c>
      <c r="P289" s="95">
        <f>IF($C289 = "neg", (($D289+1) - VLOOKUP($B289,'Results-formatted 060121'!$A:$AJ,(P$3+2),FALSE)), IF($C289 = "pos-neg", (3+VLOOKUP($B289,'Results-formatted 060121'!$A:$AJ,(P$3+2),FALSE)), VLOOKUP($B289,'Results-formatted 060121'!$A:$AJ,(P$3+2),FALSE)))</f>
        <v>4</v>
      </c>
      <c r="Q289" s="95">
        <f>IF($C289 = "neg", (($D289+1) - VLOOKUP($B289,'Results-formatted 060121'!$A:$AJ,(Q$3+2),FALSE)), IF($C289 = "pos-neg", (3+VLOOKUP($B289,'Results-formatted 060121'!$A:$AJ,(Q$3+2),FALSE)), VLOOKUP($B289,'Results-formatted 060121'!$A:$AJ,(Q$3+2),FALSE)))</f>
        <v>4</v>
      </c>
      <c r="R289" s="95">
        <f>IF($C289 = "neg", (($D289+1) - VLOOKUP($B289,'Results-formatted 060121'!$A:$AJ,(R$3+2),FALSE)), IF($C289 = "pos-neg", (3+VLOOKUP($B289,'Results-formatted 060121'!$A:$AJ,(R$3+2),FALSE)), VLOOKUP($B289,'Results-formatted 060121'!$A:$AJ,(R$3+2),FALSE)))</f>
        <v>4</v>
      </c>
      <c r="S289" s="95">
        <f>IF($C289 = "neg", (($D289+1) - VLOOKUP($B289,'Results-formatted 060121'!$A:$AJ,(S$3+2),FALSE)), IF($C289 = "pos-neg", (3+VLOOKUP($B289,'Results-formatted 060121'!$A:$AJ,(S$3+2),FALSE)), VLOOKUP($B289,'Results-formatted 060121'!$A:$AJ,(S$3+2),FALSE)))</f>
        <v>3</v>
      </c>
      <c r="T289" s="95">
        <f>IF($C289 = "neg", (($D289+1) - VLOOKUP($B289,'Results-formatted 060121'!$A:$AJ,(T$3+2),FALSE)), IF($C289 = "pos-neg", (3+VLOOKUP($B289,'Results-formatted 060121'!$A:$AJ,(T$3+2),FALSE)), VLOOKUP($B289,'Results-formatted 060121'!$A:$AJ,(T$3+2),FALSE)))</f>
        <v>2</v>
      </c>
      <c r="U289" s="95">
        <f>IF($C289 = "neg", (($D289+1) - VLOOKUP($B289,'Results-formatted 060121'!$A:$AJ,(U$3+2),FALSE)), IF($C289 = "pos-neg", (3+VLOOKUP($B289,'Results-formatted 060121'!$A:$AJ,(U$3+2),FALSE)), VLOOKUP($B289,'Results-formatted 060121'!$A:$AJ,(U$3+2),FALSE)))</f>
        <v>4</v>
      </c>
      <c r="V289" s="95">
        <f>IF($C289 = "neg", (($D289+1) - VLOOKUP($B289,'Results-formatted 060121'!$A:$AJ,(V$3+2),FALSE)), IF($C289 = "pos-neg", (3+VLOOKUP($B289,'Results-formatted 060121'!$A:$AJ,(V$3+2),FALSE)), VLOOKUP($B289,'Results-formatted 060121'!$A:$AJ,(V$3+2),FALSE)))</f>
        <v>2</v>
      </c>
      <c r="W289" s="95">
        <f>IF($C289 = "neg", (($D289+1) - VLOOKUP($B289,'Results-formatted 060121'!$A:$AJ,(W$3+2),FALSE)), IF($C289 = "pos-neg", (3+VLOOKUP($B289,'Results-formatted 060121'!$A:$AJ,(W$3+2),FALSE)), VLOOKUP($B289,'Results-formatted 060121'!$A:$AJ,(W$3+2),FALSE)))</f>
        <v>4</v>
      </c>
      <c r="X289" s="95">
        <f>IF($C289 = "neg", (($D289+1) - VLOOKUP($B289,'Results-formatted 060121'!$A:$AJ,(X$3+2),FALSE)), IF($C289 = "pos-neg", (3+VLOOKUP($B289,'Results-formatted 060121'!$A:$AJ,(X$3+2),FALSE)), VLOOKUP($B289,'Results-formatted 060121'!$A:$AJ,(X$3+2),FALSE)))</f>
        <v>3</v>
      </c>
      <c r="Y289" s="95">
        <f>IF($C289 = "neg", (($D289+1) - VLOOKUP($B289,'Results-formatted 060121'!$A:$AJ,(Y$3+2),FALSE)), IF($C289 = "pos-neg", (3+VLOOKUP($B289,'Results-formatted 060121'!$A:$AJ,(Y$3+2),FALSE)), VLOOKUP($B289,'Results-formatted 060121'!$A:$AJ,(Y$3+2),FALSE)))</f>
        <v>4</v>
      </c>
      <c r="Z289" s="95">
        <f>IF($C289 = "neg", (($D289+1) - VLOOKUP($B289,'Results-formatted 060121'!$A:$AJ,(Z$3+2),FALSE)), IF($C289 = "pos-neg", (3+VLOOKUP($B289,'Results-formatted 060121'!$A:$AJ,(Z$3+2),FALSE)), VLOOKUP($B289,'Results-formatted 060121'!$A:$AJ,(Z$3+2),FALSE)))</f>
        <v>5</v>
      </c>
      <c r="AA289" s="95">
        <f>IF($C289 = "neg", (($D289+1) - VLOOKUP($B289,'Results-formatted 060121'!$A:$AJ,(AA$3+2),FALSE)), IF($C289 = "pos-neg", (3+VLOOKUP($B289,'Results-formatted 060121'!$A:$AJ,(AA$3+2),FALSE)), VLOOKUP($B289,'Results-formatted 060121'!$A:$AJ,(AA$3+2),FALSE)))</f>
        <v>5</v>
      </c>
      <c r="AB289" s="95">
        <f>IF($C289 = "neg", (($D289+1) - VLOOKUP($B289,'Results-formatted 060121'!$A:$AJ,(AB$3+2),FALSE)), IF($C289 = "pos-neg", (3+VLOOKUP($B289,'Results-formatted 060121'!$A:$AJ,(AB$3+2),FALSE)), VLOOKUP($B289,'Results-formatted 060121'!$A:$AJ,(AB$3+2),FALSE)))</f>
        <v>1</v>
      </c>
      <c r="AC289" s="95">
        <f>IF($C289 = "neg", (($D289+1) - VLOOKUP($B289,'Results-formatted 060121'!$A:$AJ,(AC$3+2),FALSE)), IF($C289 = "pos-neg", (3+VLOOKUP($B289,'Results-formatted 060121'!$A:$AJ,(AC$3+2),FALSE)), VLOOKUP($B289,'Results-formatted 060121'!$A:$AJ,(AC$3+2),FALSE)))</f>
        <v>3</v>
      </c>
      <c r="AD289" s="95">
        <f>IF($C289 = "neg", (($D289+1) - VLOOKUP($B289,'Results-formatted 060121'!$A:$AJ,(AD$3+2),FALSE)), IF($C289 = "pos-neg", (3+VLOOKUP($B289,'Results-formatted 060121'!$A:$AJ,(AD$3+2),FALSE)), VLOOKUP($B289,'Results-formatted 060121'!$A:$AJ,(AD$3+2),FALSE)))</f>
        <v>4</v>
      </c>
      <c r="AE289" s="95">
        <f>IF($C289 = "neg", (($D289+1) - VLOOKUP($B289,'Results-formatted 060121'!$A:$AJ,(AE$3+2),FALSE)), IF($C289 = "pos-neg", (3+VLOOKUP($B289,'Results-formatted 060121'!$A:$AJ,(AE$3+2),FALSE)), VLOOKUP($B289,'Results-formatted 060121'!$A:$AJ,(AE$3+2),FALSE)))</f>
        <v>3</v>
      </c>
      <c r="AF289" s="95">
        <f>IF($C289 = "neg", (($D289+1) - VLOOKUP($B289,'Results-formatted 060121'!$A:$AJ,(AF$3+2),FALSE)), IF($C289 = "pos-neg", (3+VLOOKUP($B289,'Results-formatted 060121'!$A:$AJ,(AF$3+2),FALSE)), VLOOKUP($B289,'Results-formatted 060121'!$A:$AJ,(AF$3+2),FALSE)))</f>
        <v>4</v>
      </c>
      <c r="AG289" s="95">
        <f>IF($C289 = "neg", (($D289+1) - VLOOKUP($B289,'Results-formatted 060121'!$A:$AJ,(AG$3+2),FALSE)), IF($C289 = "pos-neg", (3+VLOOKUP($B289,'Results-formatted 060121'!$A:$AJ,(AG$3+2),FALSE)), VLOOKUP($B289,'Results-formatted 060121'!$A:$AJ,(AG$3+2),FALSE)))</f>
        <v>1</v>
      </c>
      <c r="AH289" s="95">
        <f>IF($C289 = "neg", (($D289+1) - VLOOKUP($B289,'Results-formatted 060121'!$A:$AJ,(AH$3+2),FALSE)), IF($C289 = "pos-neg", (3+VLOOKUP($B289,'Results-formatted 060121'!$A:$AJ,(AH$3+2),FALSE)), VLOOKUP($B289,'Results-formatted 060121'!$A:$AJ,(AH$3+2),FALSE)))</f>
        <v>3</v>
      </c>
      <c r="AI289" s="95">
        <f>IF($C289 = "neg", (($D289+1) - VLOOKUP($B289,'Results-formatted 060121'!$A:$AJ,(AI$3+2),FALSE)), IF($C289 = "pos-neg", (3+VLOOKUP($B289,'Results-formatted 060121'!$A:$AJ,(AI$3+2),FALSE)), VLOOKUP($B289,'Results-formatted 060121'!$A:$AJ,(AI$3+2),FALSE)))</f>
        <v>4</v>
      </c>
      <c r="AJ289" s="95">
        <f>IF($C289 = "neg", (($D289+1) - VLOOKUP($B289,'Results-formatted 060121'!$A:$AJ,(AJ$3+2),FALSE)), IF($C289 = "pos-neg", (3+VLOOKUP($B289,'Results-formatted 060121'!$A:$AJ,(AJ$3+2),FALSE)), VLOOKUP($B289,'Results-formatted 060121'!$A:$AJ,(AJ$3+2),FALSE)))</f>
        <v>4</v>
      </c>
      <c r="AK289" s="95">
        <f>IF($C289 = "neg", (($D289+1) - VLOOKUP($B289,'Results-formatted 060121'!$A:$AJ,(AK$3+2),FALSE)), IF($C289 = "pos-neg", (3+VLOOKUP($B289,'Results-formatted 060121'!$A:$AJ,(AK$3+2),FALSE)), VLOOKUP($B289,'Results-formatted 060121'!$A:$AJ,(AK$3+2),FALSE)))</f>
        <v>3</v>
      </c>
      <c r="AL289" s="95">
        <f>IF($C289 = "neg", (($D289+1) - VLOOKUP($B289,'Results-formatted 060121'!$A:$AJ,(AL$3+2),FALSE)), IF($C289 = "pos-neg", (3+VLOOKUP($B289,'Results-formatted 060121'!$A:$AJ,(AL$3+2),FALSE)), VLOOKUP($B289,'Results-formatted 060121'!$A:$AJ,(AL$3+2),FALSE)))</f>
        <v>3</v>
      </c>
      <c r="AM289" s="95">
        <f>IF($C289 = "neg", (($D289+1) - VLOOKUP($B289,'Results-formatted 060121'!$A:AJ,(AM$3+2),FALSE)), IF($C289 = "pos-neg", (3+VLOOKUP($B289,'Results-formatted 060121'!$A:AJ,(AM$3+2),FALSE)), VLOOKUP($B289,'Results-formatted 060121'!$A:AJ,(AM$3+2),FALSE)))</f>
        <v>1</v>
      </c>
      <c r="AN289" s="95">
        <f>IF($C289 = "neg", (($D289+1) - VLOOKUP($B289,'Results-formatted 060121'!$A:AK,(AN$3+2),FALSE)), IF($C289 = "pos-neg", (3+VLOOKUP($B289,'Results-formatted 060121'!$A:AK,(AN$3+2),FALSE)), VLOOKUP($B289,'Results-formatted 060121'!$A:AK,(AN$3+2),FALSE)))</f>
        <v>5</v>
      </c>
      <c r="AO289" s="95">
        <f>IF($C289 = "neg", (($D289+1) - VLOOKUP($B289,'Results-formatted 060121'!$A:AL,(AO$3+2),FALSE)), IF($C289 = "pos-neg", (3+VLOOKUP($B289,'Results-formatted 060121'!$A:AL,(AO$3+2),FALSE)), VLOOKUP($B289,'Results-formatted 060121'!$A:AL,(AO$3+2),FALSE)))</f>
        <v>4</v>
      </c>
      <c r="AP289" s="95">
        <f>IF($C289 = "neg", (($D289+1) - VLOOKUP($B289,'Results-formatted 060121'!$A:AM,(AP$3+2),FALSE)), IF($C289 = "pos-neg", (3+VLOOKUP($B289,'Results-formatted 060121'!$A:AM,(AP$3+2),FALSE)), VLOOKUP($B289,'Results-formatted 060121'!$A:AM,(AP$3+2),FALSE)))</f>
        <v>4</v>
      </c>
      <c r="AQ289" s="95">
        <f>IF($C289 = "neg", (($D289+1) - VLOOKUP($B289,'Results-formatted 060121'!$A:AN,(AQ$3+2),FALSE)), IF($C289 = "pos-neg", (3+VLOOKUP($B289,'Results-formatted 060121'!$A:AN,(AQ$3+2),FALSE)), VLOOKUP($B289,'Results-formatted 060121'!$A:AN,(AQ$3+2),FALSE)))</f>
        <v>4</v>
      </c>
      <c r="AR289" s="95">
        <f>IF($C289 = "neg", (($D289+1) - VLOOKUP($B289,'Results-formatted 060121'!$A:AO,(AR$3+2),FALSE)), IF($C289 = "pos-neg", (3+VLOOKUP($B289,'Results-formatted 060121'!$A:AO,(AR$3+2),FALSE)), VLOOKUP($B289,'Results-formatted 060121'!$A:AO,(AR$3+2),FALSE)))</f>
        <v>5</v>
      </c>
      <c r="AS289" s="95">
        <f>IF($C289 = "neg", (($D289+1) - VLOOKUP($B289,'Results-formatted 060121'!$A:AP,(AS$3+2),FALSE)), IF($C289 = "pos-neg", (3+VLOOKUP($B289,'Results-formatted 060121'!$A:AP,(AS$3+2),FALSE)), VLOOKUP($B289,'Results-formatted 060121'!$A:AP,(AS$3+2),FALSE)))</f>
        <v>5</v>
      </c>
      <c r="AT289" s="95">
        <f>IF($C289 = "neg", (($D289+1) - VLOOKUP($B289,'Results-formatted 060121'!$A:AQ,(AT$3+2),FALSE)), IF($C289 = "pos-neg", (3+VLOOKUP($B289,'Results-formatted 060121'!$A:AQ,(AT$3+2),FALSE)), VLOOKUP($B289,'Results-formatted 060121'!$A:AQ,(AT$3+2),FALSE)))</f>
        <v>3</v>
      </c>
      <c r="AU289" s="95">
        <f>IF($C289 = "neg", (($D289+1) - VLOOKUP($B289,'Results-formatted 060121'!$A:AR,(AU$3+2),FALSE)), IF($C289 = "pos-neg", (3+VLOOKUP($B289,'Results-formatted 060121'!$A:AR,(AU$3+2),FALSE)), VLOOKUP($B289,'Results-formatted 060121'!$A:AR,(AU$3+2),FALSE)))</f>
        <v>4</v>
      </c>
      <c r="AV289" s="95">
        <f>IF($C289 = "neg", (($D289+1) - VLOOKUP($B289,'Results-formatted 060121'!$A:AS,(AV$3+2),FALSE)), IF($C289 = "pos-neg", (3+VLOOKUP($B289,'Results-formatted 060121'!$A:AS,(AV$3+2),FALSE)), VLOOKUP($B289,'Results-formatted 060121'!$A:AS,(AV$3+2),FALSE)))</f>
        <v>1</v>
      </c>
      <c r="AW289" s="95">
        <f>IF($C289 = "neg", (($D289+1) - VLOOKUP($B289,'Results-formatted 060121'!$A:AT,(AW$3+2),FALSE)), IF($C289 = "pos-neg", (3+VLOOKUP($B289,'Results-formatted 060121'!$A:AT,(AW$3+2),FALSE)), VLOOKUP($B289,'Results-formatted 060121'!$A:AT,(AW$3+2),FALSE)))</f>
        <v>1</v>
      </c>
      <c r="AX289" s="95">
        <f>IF($C289 = "neg", (($D289+1) - VLOOKUP($B289,'Results-formatted 060121'!$A:AU,(AX$3+2),FALSE)), IF($C289 = "pos-neg", (3+VLOOKUP($B289,'Results-formatted 060121'!$A:AU,(AX$3+2),FALSE)), VLOOKUP($B289,'Results-formatted 060121'!$A:AU,(AX$3+2),FALSE)))</f>
        <v>1</v>
      </c>
      <c r="AY289" s="95">
        <f>IF($C289 = "neg", (($D289+1) - VLOOKUP($B289,'Results-formatted 060121'!$A:AV,(AY$3+2),FALSE)), IF($C289 = "pos-neg", (3+VLOOKUP($B289,'Results-formatted 060121'!$A:AV,(AY$3+2),FALSE)), VLOOKUP($B289,'Results-formatted 060121'!$A:AV,(AY$3+2),FALSE)))</f>
        <v>4</v>
      </c>
      <c r="AZ289" s="95">
        <f>IF($C289 = "neg", (($D289+1) - VLOOKUP($B289,'Results-formatted 060121'!$A:AW,(AZ$3+2),FALSE)), IF($C289 = "pos-neg", (3+VLOOKUP($B289,'Results-formatted 060121'!$A:AW,(AZ$3+2),FALSE)), VLOOKUP($B289,'Results-formatted 060121'!$A:AW,(AZ$3+2),FALSE)))</f>
        <v>2</v>
      </c>
      <c r="BA289" s="95">
        <f>IF($C289 = "neg", (($D289+1) - VLOOKUP($B289,'Results-formatted 060121'!$A:AX,(BA$3+2),FALSE)), IF($C289 = "pos-neg", (3+VLOOKUP($B289,'Results-formatted 060121'!$A:AX,(BA$3+2),FALSE)), VLOOKUP($B289,'Results-formatted 060121'!$A:AX,(BA$3+2),FALSE)))</f>
        <v>4</v>
      </c>
      <c r="BB289" s="95">
        <f>IF($C289 = "neg", (($D289+1) - VLOOKUP($B289,'Results-formatted 060121'!$A:AY,(BB$3+2),FALSE)), IF($C289 = "pos-neg", (3+VLOOKUP($B289,'Results-formatted 060121'!$A:AY,(BB$3+2),FALSE)), VLOOKUP($B289,'Results-formatted 060121'!$A:AY,(BB$3+2),FALSE)))</f>
        <v>4</v>
      </c>
      <c r="BC289" s="95">
        <f>IF($C289 = "neg", (($D289+1) - VLOOKUP($B289,'Results-formatted 060121'!$A:AZ,(BC$3+2),FALSE)), IF($C289 = "pos-neg", (3+VLOOKUP($B289,'Results-formatted 060121'!$A:AZ,(BC$3+2),FALSE)), VLOOKUP($B289,'Results-formatted 060121'!$A:AZ,(BC$3+2),FALSE)))</f>
        <v>3</v>
      </c>
      <c r="BD289" s="95">
        <f>IF($C289 = "neg", (($D289+1) - VLOOKUP($B289,'Results-formatted 060121'!$A:BA,(BD$3+2),FALSE)), IF($C289 = "pos-neg", (3+VLOOKUP($B289,'Results-formatted 060121'!$A:BA,(BD$3+2),FALSE)), VLOOKUP($B289,'Results-formatted 060121'!$A:BA,(BD$3+2),FALSE)))</f>
        <v>5</v>
      </c>
      <c r="BE289" s="95">
        <f>IF($C289 = "neg", (($D289+1) - VLOOKUP($B289,'Results-formatted 060121'!$A:BB,(BE$3+2),FALSE)), IF($C289 = "pos-neg", (3+VLOOKUP($B289,'Results-formatted 060121'!$A:BB,(BE$3+2),FALSE)), VLOOKUP($B289,'Results-formatted 060121'!$A:BB,(BE$3+2),FALSE)))</f>
        <v>3</v>
      </c>
      <c r="BF289" s="95">
        <f>IF($C289 = "neg", (($D289+1) - VLOOKUP($B289,'Results-formatted 060121'!$A:BC,(BF$3+2),FALSE)), IF($C289 = "pos-neg", (3+VLOOKUP($B289,'Results-formatted 060121'!$A:BC,(BF$3+2),FALSE)), VLOOKUP($B289,'Results-formatted 060121'!$A:BC,(BF$3+2),FALSE)))</f>
        <v>3</v>
      </c>
      <c r="BG289" s="95">
        <f>IF($C289 = "neg", (($D289+1) - VLOOKUP($B289,'Results-formatted 060121'!$A:BD,(BG$3+2),FALSE)), IF($C289 = "pos-neg", (3+VLOOKUP($B289,'Results-formatted 060121'!$A:BD,(BG$3+2),FALSE)), VLOOKUP($B289,'Results-formatted 060121'!$A:BD,(BG$3+2),FALSE)))</f>
        <v>3</v>
      </c>
      <c r="BH289" s="95">
        <f>IF($C289 = "neg", (($D289+1) - VLOOKUP($B289,'Results-formatted 060121'!$A:BE,(BH$3+2),FALSE)), IF($C289 = "pos-neg", (3+VLOOKUP($B289,'Results-formatted 060121'!$A:BE,(BH$3+2),FALSE)), VLOOKUP($B289,'Results-formatted 060121'!$A:BE,(BH$3+2),FALSE)))</f>
        <v>3</v>
      </c>
      <c r="BI289" s="95">
        <f>IF($C289 = "neg", (($D289+1) - VLOOKUP($B289,'Results-formatted 060121'!$A:BF,(BI$3+2),FALSE)), IF($C289 = "pos-neg", (3+VLOOKUP($B289,'Results-formatted 060121'!$A:BF,(BI$3+2),FALSE)), VLOOKUP($B289,'Results-formatted 060121'!$A:BF,(BI$3+2),FALSE)))</f>
        <v>5</v>
      </c>
      <c r="BJ289" s="95">
        <f>IF($C289 = "neg", (($D289+1) - VLOOKUP($B289,'Results-formatted 060121'!$A:BG,(BJ$3+2),FALSE)), IF($C289 = "pos-neg", (3+VLOOKUP($B289,'Results-formatted 060121'!$A:BG,(BJ$3+2),FALSE)), VLOOKUP($B289,'Results-formatted 060121'!$A:BG,(BJ$3+2),FALSE)))</f>
        <v>2</v>
      </c>
      <c r="BK289" s="95">
        <f>IF($C289 = "neg", (($D289+1) - VLOOKUP($B289,'Results-formatted 060121'!$A:BH,(BK$3+2),FALSE)), IF($C289 = "pos-neg", (3+VLOOKUP($B289,'Results-formatted 060121'!$A:BH,(BK$3+2),FALSE)), VLOOKUP($B289,'Results-formatted 060121'!$A:BH,(BK$3+2),FALSE)))</f>
        <v>5</v>
      </c>
      <c r="BL289" s="95">
        <f>IF($C289 = "neg", (($D289+1) - VLOOKUP($B289,'Results-formatted 060121'!$A:BI,(BL$3+2),FALSE)), IF($C289 = "pos-neg", (3+VLOOKUP($B289,'Results-formatted 060121'!$A:BI,(BL$3+2),FALSE)), VLOOKUP($B289,'Results-formatted 060121'!$A:BI,(BL$3+2),FALSE)))</f>
        <v>2</v>
      </c>
      <c r="BM289" s="95">
        <f>IF($C289 = "neg", (($D289+1) - VLOOKUP($B289,'Results-formatted 060121'!$A:BJ,(BM$3+2),FALSE)), IF($C289 = "pos-neg", (3+VLOOKUP($B289,'Results-formatted 060121'!$A:BJ,(BM$3+2),FALSE)), VLOOKUP($B289,'Results-formatted 060121'!$A:BJ,(BM$3+2),FALSE)))</f>
        <v>3</v>
      </c>
      <c r="BN289" s="95"/>
      <c r="BO289" s="95"/>
      <c r="BP289" s="95"/>
      <c r="BQ289" s="95"/>
      <c r="BR289" s="95"/>
      <c r="BS289" s="95"/>
      <c r="BT289" s="95"/>
      <c r="BU289" s="95"/>
      <c r="BV289" s="95"/>
      <c r="BW289" s="95"/>
      <c r="BX289" s="95"/>
      <c r="BY289" s="95"/>
      <c r="BZ289" s="95"/>
      <c r="CA289" s="95"/>
      <c r="CB289" s="95"/>
      <c r="CC289" s="95"/>
      <c r="CD289" s="99"/>
      <c r="CE289" s="25">
        <f>AVERAGE(F289:CD289)</f>
        <v>3.3333333333333335</v>
      </c>
      <c r="CF289" s="25">
        <f t="shared" si="772"/>
        <v>1.1595830148642152</v>
      </c>
    </row>
    <row r="290" spans="2:84" ht="56" x14ac:dyDescent="0.15">
      <c r="B290" s="84" t="s">
        <v>314</v>
      </c>
      <c r="C290" s="86" t="s">
        <v>1166</v>
      </c>
      <c r="D290" s="2">
        <v>5</v>
      </c>
      <c r="E290" s="12" t="s">
        <v>805</v>
      </c>
      <c r="F290" s="95">
        <f>IF($C290 = "neg", (($D290+1) - VLOOKUP($B290,'Results-formatted 060121'!$A:$AJ,(F$3+2),FALSE)), IF($C290 = "pos-neg", (3+VLOOKUP($B290,'Results-formatted 060121'!$A:$AJ,(F$3+2),FALSE)), VLOOKUP($B290,'Results-formatted 060121'!$A:$AJ,(F$3+2),FALSE)))</f>
        <v>4</v>
      </c>
      <c r="G290" s="95">
        <f>IF($C290 = "neg", (($D290+1) - VLOOKUP($B290,'Results-formatted 060121'!$A:$AJ,(G$3+2),FALSE)), IF($C290 = "pos-neg", (3+VLOOKUP($B290,'Results-formatted 060121'!$A:$AJ,(G$3+2),FALSE)), VLOOKUP($B290,'Results-formatted 060121'!$A:$AJ,(G$3+2),FALSE)))</f>
        <v>5</v>
      </c>
      <c r="H290" s="95">
        <f>IF($C290 = "neg", (($D290+1) - VLOOKUP($B290,'Results-formatted 060121'!$A:$AJ,(H$3+2),FALSE)), IF($C290 = "pos-neg", (3+VLOOKUP($B290,'Results-formatted 060121'!$A:$AJ,(H$3+2),FALSE)), VLOOKUP($B290,'Results-formatted 060121'!$A:$AJ,(H$3+2),FALSE)))</f>
        <v>3</v>
      </c>
      <c r="I290" s="95">
        <f>IF($C290 = "neg", (($D290+1) - VLOOKUP($B290,'Results-formatted 060121'!$A:$AJ,(I$3+2),FALSE)), IF($C290 = "pos-neg", (3+VLOOKUP($B290,'Results-formatted 060121'!$A:$AJ,(I$3+2),FALSE)), VLOOKUP($B290,'Results-formatted 060121'!$A:$AJ,(I$3+2),FALSE)))</f>
        <v>5</v>
      </c>
      <c r="J290" s="95">
        <f>IF($C290 = "neg", (($D290+1) - VLOOKUP($B290,'Results-formatted 060121'!$A:$AJ,(J$3+2),FALSE)), IF($C290 = "pos-neg", (3+VLOOKUP($B290,'Results-formatted 060121'!$A:$AJ,(J$3+2),FALSE)), VLOOKUP($B290,'Results-formatted 060121'!$A:$AJ,(J$3+2),FALSE)))</f>
        <v>3</v>
      </c>
      <c r="K290" s="95">
        <f>IF($C290 = "neg", (($D290+1) - VLOOKUP($B290,'Results-formatted 060121'!$A:$AJ,(K$3+2),FALSE)), IF($C290 = "pos-neg", (3+VLOOKUP($B290,'Results-formatted 060121'!$A:$AJ,(K$3+2),FALSE)), VLOOKUP($B290,'Results-formatted 060121'!$A:$AJ,(K$3+2),FALSE)))</f>
        <v>3</v>
      </c>
      <c r="L290" s="95">
        <f>IF($C290 = "neg", (($D290+1) - VLOOKUP($B290,'Results-formatted 060121'!$A:$AJ,(L$3+2),FALSE)), IF($C290 = "pos-neg", (3+VLOOKUP($B290,'Results-formatted 060121'!$A:$AJ,(L$3+2),FALSE)), VLOOKUP($B290,'Results-formatted 060121'!$A:$AJ,(L$3+2),FALSE)))</f>
        <v>3</v>
      </c>
      <c r="M290" s="95">
        <f>IF($C290 = "neg", (($D290+1) - VLOOKUP($B290,'Results-formatted 060121'!$A:$AJ,(M$3+2),FALSE)), IF($C290 = "pos-neg", (3+VLOOKUP($B290,'Results-formatted 060121'!$A:$AJ,(M$3+2),FALSE)), VLOOKUP($B290,'Results-formatted 060121'!$A:$AJ,(M$3+2),FALSE)))</f>
        <v>4</v>
      </c>
      <c r="N290" s="95">
        <f>IF($C290 = "neg", (($D290+1) - VLOOKUP($B290,'Results-formatted 060121'!$A:$AJ,(N$3+2),FALSE)), IF($C290 = "pos-neg", (3+VLOOKUP($B290,'Results-formatted 060121'!$A:$AJ,(N$3+2),FALSE)), VLOOKUP($B290,'Results-formatted 060121'!$A:$AJ,(N$3+2),FALSE)))</f>
        <v>4</v>
      </c>
      <c r="O290" s="95">
        <f>IF($C290 = "neg", (($D290+1) - VLOOKUP($B290,'Results-formatted 060121'!$A:$AJ,(O$3+2),FALSE)), IF($C290 = "pos-neg", (3+VLOOKUP($B290,'Results-formatted 060121'!$A:$AJ,(O$3+2),FALSE)), VLOOKUP($B290,'Results-formatted 060121'!$A:$AJ,(O$3+2),FALSE)))</f>
        <v>3</v>
      </c>
      <c r="P290" s="95">
        <f>IF($C290 = "neg", (($D290+1) - VLOOKUP($B290,'Results-formatted 060121'!$A:$AJ,(P$3+2),FALSE)), IF($C290 = "pos-neg", (3+VLOOKUP($B290,'Results-formatted 060121'!$A:$AJ,(P$3+2),FALSE)), VLOOKUP($B290,'Results-formatted 060121'!$A:$AJ,(P$3+2),FALSE)))</f>
        <v>3</v>
      </c>
      <c r="Q290" s="95">
        <f>IF($C290 = "neg", (($D290+1) - VLOOKUP($B290,'Results-formatted 060121'!$A:$AJ,(Q$3+2),FALSE)), IF($C290 = "pos-neg", (3+VLOOKUP($B290,'Results-formatted 060121'!$A:$AJ,(Q$3+2),FALSE)), VLOOKUP($B290,'Results-formatted 060121'!$A:$AJ,(Q$3+2),FALSE)))</f>
        <v>3</v>
      </c>
      <c r="R290" s="95">
        <f>IF($C290 = "neg", (($D290+1) - VLOOKUP($B290,'Results-formatted 060121'!$A:$AJ,(R$3+2),FALSE)), IF($C290 = "pos-neg", (3+VLOOKUP($B290,'Results-formatted 060121'!$A:$AJ,(R$3+2),FALSE)), VLOOKUP($B290,'Results-formatted 060121'!$A:$AJ,(R$3+2),FALSE)))</f>
        <v>3</v>
      </c>
      <c r="S290" s="95">
        <f>IF($C290 = "neg", (($D290+1) - VLOOKUP($B290,'Results-formatted 060121'!$A:$AJ,(S$3+2),FALSE)), IF($C290 = "pos-neg", (3+VLOOKUP($B290,'Results-formatted 060121'!$A:$AJ,(S$3+2),FALSE)), VLOOKUP($B290,'Results-formatted 060121'!$A:$AJ,(S$3+2),FALSE)))</f>
        <v>2</v>
      </c>
      <c r="T290" s="95">
        <f>IF($C290 = "neg", (($D290+1) - VLOOKUP($B290,'Results-formatted 060121'!$A:$AJ,(T$3+2),FALSE)), IF($C290 = "pos-neg", (3+VLOOKUP($B290,'Results-formatted 060121'!$A:$AJ,(T$3+2),FALSE)), VLOOKUP($B290,'Results-formatted 060121'!$A:$AJ,(T$3+2),FALSE)))</f>
        <v>2</v>
      </c>
      <c r="U290" s="95">
        <f>IF($C290 = "neg", (($D290+1) - VLOOKUP($B290,'Results-formatted 060121'!$A:$AJ,(U$3+2),FALSE)), IF($C290 = "pos-neg", (3+VLOOKUP($B290,'Results-formatted 060121'!$A:$AJ,(U$3+2),FALSE)), VLOOKUP($B290,'Results-formatted 060121'!$A:$AJ,(U$3+2),FALSE)))</f>
        <v>3</v>
      </c>
      <c r="V290" s="95">
        <f>IF($C290 = "neg", (($D290+1) - VLOOKUP($B290,'Results-formatted 060121'!$A:$AJ,(V$3+2),FALSE)), IF($C290 = "pos-neg", (3+VLOOKUP($B290,'Results-formatted 060121'!$A:$AJ,(V$3+2),FALSE)), VLOOKUP($B290,'Results-formatted 060121'!$A:$AJ,(V$3+2),FALSE)))</f>
        <v>2</v>
      </c>
      <c r="W290" s="95">
        <f>IF($C290 = "neg", (($D290+1) - VLOOKUP($B290,'Results-formatted 060121'!$A:$AJ,(W$3+2),FALSE)), IF($C290 = "pos-neg", (3+VLOOKUP($B290,'Results-formatted 060121'!$A:$AJ,(W$3+2),FALSE)), VLOOKUP($B290,'Results-formatted 060121'!$A:$AJ,(W$3+2),FALSE)))</f>
        <v>4</v>
      </c>
      <c r="X290" s="95">
        <f>IF($C290 = "neg", (($D290+1) - VLOOKUP($B290,'Results-formatted 060121'!$A:$AJ,(X$3+2),FALSE)), IF($C290 = "pos-neg", (3+VLOOKUP($B290,'Results-formatted 060121'!$A:$AJ,(X$3+2),FALSE)), VLOOKUP($B290,'Results-formatted 060121'!$A:$AJ,(X$3+2),FALSE)))</f>
        <v>3</v>
      </c>
      <c r="Y290" s="95">
        <f>IF($C290 = "neg", (($D290+1) - VLOOKUP($B290,'Results-formatted 060121'!$A:$AJ,(Y$3+2),FALSE)), IF($C290 = "pos-neg", (3+VLOOKUP($B290,'Results-formatted 060121'!$A:$AJ,(Y$3+2),FALSE)), VLOOKUP($B290,'Results-formatted 060121'!$A:$AJ,(Y$3+2),FALSE)))</f>
        <v>4</v>
      </c>
      <c r="Z290" s="95">
        <f>IF($C290 = "neg", (($D290+1) - VLOOKUP($B290,'Results-formatted 060121'!$A:$AJ,(Z$3+2),FALSE)), IF($C290 = "pos-neg", (3+VLOOKUP($B290,'Results-formatted 060121'!$A:$AJ,(Z$3+2),FALSE)), VLOOKUP($B290,'Results-formatted 060121'!$A:$AJ,(Z$3+2),FALSE)))</f>
        <v>4</v>
      </c>
      <c r="AA290" s="95">
        <f>IF($C290 = "neg", (($D290+1) - VLOOKUP($B290,'Results-formatted 060121'!$A:$AJ,(AA$3+2),FALSE)), IF($C290 = "pos-neg", (3+VLOOKUP($B290,'Results-formatted 060121'!$A:$AJ,(AA$3+2),FALSE)), VLOOKUP($B290,'Results-formatted 060121'!$A:$AJ,(AA$3+2),FALSE)))</f>
        <v>4</v>
      </c>
      <c r="AB290" s="95">
        <f>IF($C290 = "neg", (($D290+1) - VLOOKUP($B290,'Results-formatted 060121'!$A:$AJ,(AB$3+2),FALSE)), IF($C290 = "pos-neg", (3+VLOOKUP($B290,'Results-formatted 060121'!$A:$AJ,(AB$3+2),FALSE)), VLOOKUP($B290,'Results-formatted 060121'!$A:$AJ,(AB$3+2),FALSE)))</f>
        <v>1</v>
      </c>
      <c r="AC290" s="95">
        <f>IF($C290 = "neg", (($D290+1) - VLOOKUP($B290,'Results-formatted 060121'!$A:$AJ,(AC$3+2),FALSE)), IF($C290 = "pos-neg", (3+VLOOKUP($B290,'Results-formatted 060121'!$A:$AJ,(AC$3+2),FALSE)), VLOOKUP($B290,'Results-formatted 060121'!$A:$AJ,(AC$3+2),FALSE)))</f>
        <v>3</v>
      </c>
      <c r="AD290" s="95">
        <f>IF($C290 = "neg", (($D290+1) - VLOOKUP($B290,'Results-formatted 060121'!$A:$AJ,(AD$3+2),FALSE)), IF($C290 = "pos-neg", (3+VLOOKUP($B290,'Results-formatted 060121'!$A:$AJ,(AD$3+2),FALSE)), VLOOKUP($B290,'Results-formatted 060121'!$A:$AJ,(AD$3+2),FALSE)))</f>
        <v>4</v>
      </c>
      <c r="AE290" s="95">
        <f>IF($C290 = "neg", (($D290+1) - VLOOKUP($B290,'Results-formatted 060121'!$A:$AJ,(AE$3+2),FALSE)), IF($C290 = "pos-neg", (3+VLOOKUP($B290,'Results-formatted 060121'!$A:$AJ,(AE$3+2),FALSE)), VLOOKUP($B290,'Results-formatted 060121'!$A:$AJ,(AE$3+2),FALSE)))</f>
        <v>5</v>
      </c>
      <c r="AF290" s="95">
        <f>IF($C290 = "neg", (($D290+1) - VLOOKUP($B290,'Results-formatted 060121'!$A:$AJ,(AF$3+2),FALSE)), IF($C290 = "pos-neg", (3+VLOOKUP($B290,'Results-formatted 060121'!$A:$AJ,(AF$3+2),FALSE)), VLOOKUP($B290,'Results-formatted 060121'!$A:$AJ,(AF$3+2),FALSE)))</f>
        <v>5</v>
      </c>
      <c r="AG290" s="95">
        <f>IF($C290 = "neg", (($D290+1) - VLOOKUP($B290,'Results-formatted 060121'!$A:$AJ,(AG$3+2),FALSE)), IF($C290 = "pos-neg", (3+VLOOKUP($B290,'Results-formatted 060121'!$A:$AJ,(AG$3+2),FALSE)), VLOOKUP($B290,'Results-formatted 060121'!$A:$AJ,(AG$3+2),FALSE)))</f>
        <v>2</v>
      </c>
      <c r="AH290" s="95">
        <f>IF($C290 = "neg", (($D290+1) - VLOOKUP($B290,'Results-formatted 060121'!$A:$AJ,(AH$3+2),FALSE)), IF($C290 = "pos-neg", (3+VLOOKUP($B290,'Results-formatted 060121'!$A:$AJ,(AH$3+2),FALSE)), VLOOKUP($B290,'Results-formatted 060121'!$A:$AJ,(AH$3+2),FALSE)))</f>
        <v>4</v>
      </c>
      <c r="AI290" s="95">
        <f>IF($C290 = "neg", (($D290+1) - VLOOKUP($B290,'Results-formatted 060121'!$A:$AJ,(AI$3+2),FALSE)), IF($C290 = "pos-neg", (3+VLOOKUP($B290,'Results-formatted 060121'!$A:$AJ,(AI$3+2),FALSE)), VLOOKUP($B290,'Results-formatted 060121'!$A:$AJ,(AI$3+2),FALSE)))</f>
        <v>3</v>
      </c>
      <c r="AJ290" s="95">
        <f>IF($C290 = "neg", (($D290+1) - VLOOKUP($B290,'Results-formatted 060121'!$A:$AJ,(AJ$3+2),FALSE)), IF($C290 = "pos-neg", (3+VLOOKUP($B290,'Results-formatted 060121'!$A:$AJ,(AJ$3+2),FALSE)), VLOOKUP($B290,'Results-formatted 060121'!$A:$AJ,(AJ$3+2),FALSE)))</f>
        <v>4</v>
      </c>
      <c r="AK290" s="95">
        <f>IF($C290 = "neg", (($D290+1) - VLOOKUP($B290,'Results-formatted 060121'!$A:$AJ,(AK$3+2),FALSE)), IF($C290 = "pos-neg", (3+VLOOKUP($B290,'Results-formatted 060121'!$A:$AJ,(AK$3+2),FALSE)), VLOOKUP($B290,'Results-formatted 060121'!$A:$AJ,(AK$3+2),FALSE)))</f>
        <v>3</v>
      </c>
      <c r="AL290" s="95">
        <f>IF($C290 = "neg", (($D290+1) - VLOOKUP($B290,'Results-formatted 060121'!$A:$AJ,(AL$3+2),FALSE)), IF($C290 = "pos-neg", (3+VLOOKUP($B290,'Results-formatted 060121'!$A:$AJ,(AL$3+2),FALSE)), VLOOKUP($B290,'Results-formatted 060121'!$A:$AJ,(AL$3+2),FALSE)))</f>
        <v>3</v>
      </c>
      <c r="AM290" s="95">
        <f>IF($C290 = "neg", (($D290+1) - VLOOKUP($B290,'Results-formatted 060121'!$A:AJ,(AM$3+2),FALSE)), IF($C290 = "pos-neg", (3+VLOOKUP($B290,'Results-formatted 060121'!$A:AJ,(AM$3+2),FALSE)), VLOOKUP($B290,'Results-formatted 060121'!$A:AJ,(AM$3+2),FALSE)))</f>
        <v>1</v>
      </c>
      <c r="AN290" s="95">
        <f>IF($C290 = "neg", (($D290+1) - VLOOKUP($B290,'Results-formatted 060121'!$A:AK,(AN$3+2),FALSE)), IF($C290 = "pos-neg", (3+VLOOKUP($B290,'Results-formatted 060121'!$A:AK,(AN$3+2),FALSE)), VLOOKUP($B290,'Results-formatted 060121'!$A:AK,(AN$3+2),FALSE)))</f>
        <v>4</v>
      </c>
      <c r="AO290" s="95">
        <f>IF($C290 = "neg", (($D290+1) - VLOOKUP($B290,'Results-formatted 060121'!$A:AL,(AO$3+2),FALSE)), IF($C290 = "pos-neg", (3+VLOOKUP($B290,'Results-formatted 060121'!$A:AL,(AO$3+2),FALSE)), VLOOKUP($B290,'Results-formatted 060121'!$A:AL,(AO$3+2),FALSE)))</f>
        <v>4</v>
      </c>
      <c r="AP290" s="95">
        <f>IF($C290 = "neg", (($D290+1) - VLOOKUP($B290,'Results-formatted 060121'!$A:AM,(AP$3+2),FALSE)), IF($C290 = "pos-neg", (3+VLOOKUP($B290,'Results-formatted 060121'!$A:AM,(AP$3+2),FALSE)), VLOOKUP($B290,'Results-formatted 060121'!$A:AM,(AP$3+2),FALSE)))</f>
        <v>4</v>
      </c>
      <c r="AQ290" s="95">
        <f>IF($C290 = "neg", (($D290+1) - VLOOKUP($B290,'Results-formatted 060121'!$A:AN,(AQ$3+2),FALSE)), IF($C290 = "pos-neg", (3+VLOOKUP($B290,'Results-formatted 060121'!$A:AN,(AQ$3+2),FALSE)), VLOOKUP($B290,'Results-formatted 060121'!$A:AN,(AQ$3+2),FALSE)))</f>
        <v>3</v>
      </c>
      <c r="AR290" s="95">
        <f>IF($C290 = "neg", (($D290+1) - VLOOKUP($B290,'Results-formatted 060121'!$A:AO,(AR$3+2),FALSE)), IF($C290 = "pos-neg", (3+VLOOKUP($B290,'Results-formatted 060121'!$A:AO,(AR$3+2),FALSE)), VLOOKUP($B290,'Results-formatted 060121'!$A:AO,(AR$3+2),FALSE)))</f>
        <v>5</v>
      </c>
      <c r="AS290" s="95">
        <f>IF($C290 = "neg", (($D290+1) - VLOOKUP($B290,'Results-formatted 060121'!$A:AP,(AS$3+2),FALSE)), IF($C290 = "pos-neg", (3+VLOOKUP($B290,'Results-formatted 060121'!$A:AP,(AS$3+2),FALSE)), VLOOKUP($B290,'Results-formatted 060121'!$A:AP,(AS$3+2),FALSE)))</f>
        <v>3</v>
      </c>
      <c r="AT290" s="95">
        <f>IF($C290 = "neg", (($D290+1) - VLOOKUP($B290,'Results-formatted 060121'!$A:AQ,(AT$3+2),FALSE)), IF($C290 = "pos-neg", (3+VLOOKUP($B290,'Results-formatted 060121'!$A:AQ,(AT$3+2),FALSE)), VLOOKUP($B290,'Results-formatted 060121'!$A:AQ,(AT$3+2),FALSE)))</f>
        <v>3</v>
      </c>
      <c r="AU290" s="95">
        <f>IF($C290 = "neg", (($D290+1) - VLOOKUP($B290,'Results-formatted 060121'!$A:AR,(AU$3+2),FALSE)), IF($C290 = "pos-neg", (3+VLOOKUP($B290,'Results-formatted 060121'!$A:AR,(AU$3+2),FALSE)), VLOOKUP($B290,'Results-formatted 060121'!$A:AR,(AU$3+2),FALSE)))</f>
        <v>4</v>
      </c>
      <c r="AV290" s="95">
        <f>IF($C290 = "neg", (($D290+1) - VLOOKUP($B290,'Results-formatted 060121'!$A:AS,(AV$3+2),FALSE)), IF($C290 = "pos-neg", (3+VLOOKUP($B290,'Results-formatted 060121'!$A:AS,(AV$3+2),FALSE)), VLOOKUP($B290,'Results-formatted 060121'!$A:AS,(AV$3+2),FALSE)))</f>
        <v>1</v>
      </c>
      <c r="AW290" s="95">
        <f>IF($C290 = "neg", (($D290+1) - VLOOKUP($B290,'Results-formatted 060121'!$A:AT,(AW$3+2),FALSE)), IF($C290 = "pos-neg", (3+VLOOKUP($B290,'Results-formatted 060121'!$A:AT,(AW$3+2),FALSE)), VLOOKUP($B290,'Results-formatted 060121'!$A:AT,(AW$3+2),FALSE)))</f>
        <v>1</v>
      </c>
      <c r="AX290" s="95">
        <f>IF($C290 = "neg", (($D290+1) - VLOOKUP($B290,'Results-formatted 060121'!$A:AU,(AX$3+2),FALSE)), IF($C290 = "pos-neg", (3+VLOOKUP($B290,'Results-formatted 060121'!$A:AU,(AX$3+2),FALSE)), VLOOKUP($B290,'Results-formatted 060121'!$A:AU,(AX$3+2),FALSE)))</f>
        <v>1</v>
      </c>
      <c r="AY290" s="95">
        <f>IF($C290 = "neg", (($D290+1) - VLOOKUP($B290,'Results-formatted 060121'!$A:AV,(AY$3+2),FALSE)), IF($C290 = "pos-neg", (3+VLOOKUP($B290,'Results-formatted 060121'!$A:AV,(AY$3+2),FALSE)), VLOOKUP($B290,'Results-formatted 060121'!$A:AV,(AY$3+2),FALSE)))</f>
        <v>3</v>
      </c>
      <c r="AZ290" s="95">
        <f>IF($C290 = "neg", (($D290+1) - VLOOKUP($B290,'Results-formatted 060121'!$A:AW,(AZ$3+2),FALSE)), IF($C290 = "pos-neg", (3+VLOOKUP($B290,'Results-formatted 060121'!$A:AW,(AZ$3+2),FALSE)), VLOOKUP($B290,'Results-formatted 060121'!$A:AW,(AZ$3+2),FALSE)))</f>
        <v>1</v>
      </c>
      <c r="BA290" s="95">
        <f>IF($C290 = "neg", (($D290+1) - VLOOKUP($B290,'Results-formatted 060121'!$A:AX,(BA$3+2),FALSE)), IF($C290 = "pos-neg", (3+VLOOKUP($B290,'Results-formatted 060121'!$A:AX,(BA$3+2),FALSE)), VLOOKUP($B290,'Results-formatted 060121'!$A:AX,(BA$3+2),FALSE)))</f>
        <v>4</v>
      </c>
      <c r="BB290" s="95">
        <f>IF($C290 = "neg", (($D290+1) - VLOOKUP($B290,'Results-formatted 060121'!$A:AY,(BB$3+2),FALSE)), IF($C290 = "pos-neg", (3+VLOOKUP($B290,'Results-formatted 060121'!$A:AY,(BB$3+2),FALSE)), VLOOKUP($B290,'Results-formatted 060121'!$A:AY,(BB$3+2),FALSE)))</f>
        <v>4</v>
      </c>
      <c r="BC290" s="95">
        <f>IF($C290 = "neg", (($D290+1) - VLOOKUP($B290,'Results-formatted 060121'!$A:AZ,(BC$3+2),FALSE)), IF($C290 = "pos-neg", (3+VLOOKUP($B290,'Results-formatted 060121'!$A:AZ,(BC$3+2),FALSE)), VLOOKUP($B290,'Results-formatted 060121'!$A:AZ,(BC$3+2),FALSE)))</f>
        <v>3</v>
      </c>
      <c r="BD290" s="95">
        <f>IF($C290 = "neg", (($D290+1) - VLOOKUP($B290,'Results-formatted 060121'!$A:BA,(BD$3+2),FALSE)), IF($C290 = "pos-neg", (3+VLOOKUP($B290,'Results-formatted 060121'!$A:BA,(BD$3+2),FALSE)), VLOOKUP($B290,'Results-formatted 060121'!$A:BA,(BD$3+2),FALSE)))</f>
        <v>4</v>
      </c>
      <c r="BE290" s="95">
        <f>IF($C290 = "neg", (($D290+1) - VLOOKUP($B290,'Results-formatted 060121'!$A:BB,(BE$3+2),FALSE)), IF($C290 = "pos-neg", (3+VLOOKUP($B290,'Results-formatted 060121'!$A:BB,(BE$3+2),FALSE)), VLOOKUP($B290,'Results-formatted 060121'!$A:BB,(BE$3+2),FALSE)))</f>
        <v>2</v>
      </c>
      <c r="BF290" s="95">
        <f>IF($C290 = "neg", (($D290+1) - VLOOKUP($B290,'Results-formatted 060121'!$A:BC,(BF$3+2),FALSE)), IF($C290 = "pos-neg", (3+VLOOKUP($B290,'Results-formatted 060121'!$A:BC,(BF$3+2),FALSE)), VLOOKUP($B290,'Results-formatted 060121'!$A:BC,(BF$3+2),FALSE)))</f>
        <v>3</v>
      </c>
      <c r="BG290" s="95">
        <f>IF($C290 = "neg", (($D290+1) - VLOOKUP($B290,'Results-formatted 060121'!$A:BD,(BG$3+2),FALSE)), IF($C290 = "pos-neg", (3+VLOOKUP($B290,'Results-formatted 060121'!$A:BD,(BG$3+2),FALSE)), VLOOKUP($B290,'Results-formatted 060121'!$A:BD,(BG$3+2),FALSE)))</f>
        <v>4</v>
      </c>
      <c r="BH290" s="95">
        <f>IF($C290 = "neg", (($D290+1) - VLOOKUP($B290,'Results-formatted 060121'!$A:BE,(BH$3+2),FALSE)), IF($C290 = "pos-neg", (3+VLOOKUP($B290,'Results-formatted 060121'!$A:BE,(BH$3+2),FALSE)), VLOOKUP($B290,'Results-formatted 060121'!$A:BE,(BH$3+2),FALSE)))</f>
        <v>3</v>
      </c>
      <c r="BI290" s="95">
        <f>IF($C290 = "neg", (($D290+1) - VLOOKUP($B290,'Results-formatted 060121'!$A:BF,(BI$3+2),FALSE)), IF($C290 = "pos-neg", (3+VLOOKUP($B290,'Results-formatted 060121'!$A:BF,(BI$3+2),FALSE)), VLOOKUP($B290,'Results-formatted 060121'!$A:BF,(BI$3+2),FALSE)))</f>
        <v>5</v>
      </c>
      <c r="BJ290" s="95">
        <f>IF($C290 = "neg", (($D290+1) - VLOOKUP($B290,'Results-formatted 060121'!$A:BG,(BJ$3+2),FALSE)), IF($C290 = "pos-neg", (3+VLOOKUP($B290,'Results-formatted 060121'!$A:BG,(BJ$3+2),FALSE)), VLOOKUP($B290,'Results-formatted 060121'!$A:BG,(BJ$3+2),FALSE)))</f>
        <v>3</v>
      </c>
      <c r="BK290" s="95">
        <f>IF($C290 = "neg", (($D290+1) - VLOOKUP($B290,'Results-formatted 060121'!$A:BH,(BK$3+2),FALSE)), IF($C290 = "pos-neg", (3+VLOOKUP($B290,'Results-formatted 060121'!$A:BH,(BK$3+2),FALSE)), VLOOKUP($B290,'Results-formatted 060121'!$A:BH,(BK$3+2),FALSE)))</f>
        <v>5</v>
      </c>
      <c r="BL290" s="95">
        <f>IF($C290 = "neg", (($D290+1) - VLOOKUP($B290,'Results-formatted 060121'!$A:BI,(BL$3+2),FALSE)), IF($C290 = "pos-neg", (3+VLOOKUP($B290,'Results-formatted 060121'!$A:BI,(BL$3+2),FALSE)), VLOOKUP($B290,'Results-formatted 060121'!$A:BI,(BL$3+2),FALSE)))</f>
        <v>3</v>
      </c>
      <c r="BM290" s="95">
        <f>IF($C290 = "neg", (($D290+1) - VLOOKUP($B290,'Results-formatted 060121'!$A:BJ,(BM$3+2),FALSE)), IF($C290 = "pos-neg", (3+VLOOKUP($B290,'Results-formatted 060121'!$A:BJ,(BM$3+2),FALSE)), VLOOKUP($B290,'Results-formatted 060121'!$A:BJ,(BM$3+2),FALSE)))</f>
        <v>4</v>
      </c>
      <c r="BN290" s="95"/>
      <c r="BO290" s="95"/>
      <c r="BP290" s="95"/>
      <c r="BQ290" s="95"/>
      <c r="BR290" s="95"/>
      <c r="BS290" s="95"/>
      <c r="BT290" s="95"/>
      <c r="BU290" s="95"/>
      <c r="BV290" s="95"/>
      <c r="BW290" s="95"/>
      <c r="BX290" s="95"/>
      <c r="BY290" s="95"/>
      <c r="BZ290" s="95"/>
      <c r="CA290" s="95"/>
      <c r="CB290" s="95"/>
      <c r="CC290" s="95"/>
      <c r="CD290" s="99"/>
      <c r="CE290" s="25">
        <f>AVERAGE(F290:CD290)</f>
        <v>3.2666666666666666</v>
      </c>
      <c r="CF290" s="25">
        <f t="shared" si="772"/>
        <v>1.1026419224025306</v>
      </c>
    </row>
    <row r="291" spans="2:84" ht="56" x14ac:dyDescent="0.15">
      <c r="B291" s="84" t="s">
        <v>315</v>
      </c>
      <c r="C291" s="86" t="s">
        <v>1166</v>
      </c>
      <c r="D291" s="2">
        <v>5</v>
      </c>
      <c r="E291" s="12" t="s">
        <v>806</v>
      </c>
      <c r="F291" s="95">
        <f>IF($C291 = "neg", (($D291+1) - VLOOKUP($B291,'Results-formatted 060121'!$A:$AJ,(F$3+2),FALSE)), IF($C291 = "pos-neg", (3+VLOOKUP($B291,'Results-formatted 060121'!$A:$AJ,(F$3+2),FALSE)), VLOOKUP($B291,'Results-formatted 060121'!$A:$AJ,(F$3+2),FALSE)))</f>
        <v>4</v>
      </c>
      <c r="G291" s="95">
        <f>IF($C291 = "neg", (($D291+1) - VLOOKUP($B291,'Results-formatted 060121'!$A:$AJ,(G$3+2),FALSE)), IF($C291 = "pos-neg", (3+VLOOKUP($B291,'Results-formatted 060121'!$A:$AJ,(G$3+2),FALSE)), VLOOKUP($B291,'Results-formatted 060121'!$A:$AJ,(G$3+2),FALSE)))</f>
        <v>5</v>
      </c>
      <c r="H291" s="95">
        <f>IF($C291 = "neg", (($D291+1) - VLOOKUP($B291,'Results-formatted 060121'!$A:$AJ,(H$3+2),FALSE)), IF($C291 = "pos-neg", (3+VLOOKUP($B291,'Results-formatted 060121'!$A:$AJ,(H$3+2),FALSE)), VLOOKUP($B291,'Results-formatted 060121'!$A:$AJ,(H$3+2),FALSE)))</f>
        <v>3</v>
      </c>
      <c r="I291" s="95">
        <f>IF($C291 = "neg", (($D291+1) - VLOOKUP($B291,'Results-formatted 060121'!$A:$AJ,(I$3+2),FALSE)), IF($C291 = "pos-neg", (3+VLOOKUP($B291,'Results-formatted 060121'!$A:$AJ,(I$3+2),FALSE)), VLOOKUP($B291,'Results-formatted 060121'!$A:$AJ,(I$3+2),FALSE)))</f>
        <v>5</v>
      </c>
      <c r="J291" s="95">
        <f>IF($C291 = "neg", (($D291+1) - VLOOKUP($B291,'Results-formatted 060121'!$A:$AJ,(J$3+2),FALSE)), IF($C291 = "pos-neg", (3+VLOOKUP($B291,'Results-formatted 060121'!$A:$AJ,(J$3+2),FALSE)), VLOOKUP($B291,'Results-formatted 060121'!$A:$AJ,(J$3+2),FALSE)))</f>
        <v>3</v>
      </c>
      <c r="K291" s="95">
        <f>IF($C291 = "neg", (($D291+1) - VLOOKUP($B291,'Results-formatted 060121'!$A:$AJ,(K$3+2),FALSE)), IF($C291 = "pos-neg", (3+VLOOKUP($B291,'Results-formatted 060121'!$A:$AJ,(K$3+2),FALSE)), VLOOKUP($B291,'Results-formatted 060121'!$A:$AJ,(K$3+2),FALSE)))</f>
        <v>4</v>
      </c>
      <c r="L291" s="95">
        <f>IF($C291 = "neg", (($D291+1) - VLOOKUP($B291,'Results-formatted 060121'!$A:$AJ,(L$3+2),FALSE)), IF($C291 = "pos-neg", (3+VLOOKUP($B291,'Results-formatted 060121'!$A:$AJ,(L$3+2),FALSE)), VLOOKUP($B291,'Results-formatted 060121'!$A:$AJ,(L$3+2),FALSE)))</f>
        <v>3</v>
      </c>
      <c r="M291" s="95">
        <f>IF($C291 = "neg", (($D291+1) - VLOOKUP($B291,'Results-formatted 060121'!$A:$AJ,(M$3+2),FALSE)), IF($C291 = "pos-neg", (3+VLOOKUP($B291,'Results-formatted 060121'!$A:$AJ,(M$3+2),FALSE)), VLOOKUP($B291,'Results-formatted 060121'!$A:$AJ,(M$3+2),FALSE)))</f>
        <v>3</v>
      </c>
      <c r="N291" s="95">
        <f>IF($C291 = "neg", (($D291+1) - VLOOKUP($B291,'Results-formatted 060121'!$A:$AJ,(N$3+2),FALSE)), IF($C291 = "pos-neg", (3+VLOOKUP($B291,'Results-formatted 060121'!$A:$AJ,(N$3+2),FALSE)), VLOOKUP($B291,'Results-formatted 060121'!$A:$AJ,(N$3+2),FALSE)))</f>
        <v>4</v>
      </c>
      <c r="O291" s="95">
        <f>IF($C291 = "neg", (($D291+1) - VLOOKUP($B291,'Results-formatted 060121'!$A:$AJ,(O$3+2),FALSE)), IF($C291 = "pos-neg", (3+VLOOKUP($B291,'Results-formatted 060121'!$A:$AJ,(O$3+2),FALSE)), VLOOKUP($B291,'Results-formatted 060121'!$A:$AJ,(O$3+2),FALSE)))</f>
        <v>3</v>
      </c>
      <c r="P291" s="95">
        <f>IF($C291 = "neg", (($D291+1) - VLOOKUP($B291,'Results-formatted 060121'!$A:$AJ,(P$3+2),FALSE)), IF($C291 = "pos-neg", (3+VLOOKUP($B291,'Results-formatted 060121'!$A:$AJ,(P$3+2),FALSE)), VLOOKUP($B291,'Results-formatted 060121'!$A:$AJ,(P$3+2),FALSE)))</f>
        <v>4</v>
      </c>
      <c r="Q291" s="95">
        <f>IF($C291 = "neg", (($D291+1) - VLOOKUP($B291,'Results-formatted 060121'!$A:$AJ,(Q$3+2),FALSE)), IF($C291 = "pos-neg", (3+VLOOKUP($B291,'Results-formatted 060121'!$A:$AJ,(Q$3+2),FALSE)), VLOOKUP($B291,'Results-formatted 060121'!$A:$AJ,(Q$3+2),FALSE)))</f>
        <v>3</v>
      </c>
      <c r="R291" s="95">
        <f>IF($C291 = "neg", (($D291+1) - VLOOKUP($B291,'Results-formatted 060121'!$A:$AJ,(R$3+2),FALSE)), IF($C291 = "pos-neg", (3+VLOOKUP($B291,'Results-formatted 060121'!$A:$AJ,(R$3+2),FALSE)), VLOOKUP($B291,'Results-formatted 060121'!$A:$AJ,(R$3+2),FALSE)))</f>
        <v>4</v>
      </c>
      <c r="S291" s="95">
        <f>IF($C291 = "neg", (($D291+1) - VLOOKUP($B291,'Results-formatted 060121'!$A:$AJ,(S$3+2),FALSE)), IF($C291 = "pos-neg", (3+VLOOKUP($B291,'Results-formatted 060121'!$A:$AJ,(S$3+2),FALSE)), VLOOKUP($B291,'Results-formatted 060121'!$A:$AJ,(S$3+2),FALSE)))</f>
        <v>2</v>
      </c>
      <c r="T291" s="95">
        <f>IF($C291 = "neg", (($D291+1) - VLOOKUP($B291,'Results-formatted 060121'!$A:$AJ,(T$3+2),FALSE)), IF($C291 = "pos-neg", (3+VLOOKUP($B291,'Results-formatted 060121'!$A:$AJ,(T$3+2),FALSE)), VLOOKUP($B291,'Results-formatted 060121'!$A:$AJ,(T$3+2),FALSE)))</f>
        <v>1</v>
      </c>
      <c r="U291" s="95">
        <f>IF($C291 = "neg", (($D291+1) - VLOOKUP($B291,'Results-formatted 060121'!$A:$AJ,(U$3+2),FALSE)), IF($C291 = "pos-neg", (3+VLOOKUP($B291,'Results-formatted 060121'!$A:$AJ,(U$3+2),FALSE)), VLOOKUP($B291,'Results-formatted 060121'!$A:$AJ,(U$3+2),FALSE)))</f>
        <v>2</v>
      </c>
      <c r="V291" s="95">
        <f>IF($C291 = "neg", (($D291+1) - VLOOKUP($B291,'Results-formatted 060121'!$A:$AJ,(V$3+2),FALSE)), IF($C291 = "pos-neg", (3+VLOOKUP($B291,'Results-formatted 060121'!$A:$AJ,(V$3+2),FALSE)), VLOOKUP($B291,'Results-formatted 060121'!$A:$AJ,(V$3+2),FALSE)))</f>
        <v>2</v>
      </c>
      <c r="W291" s="95">
        <f>IF($C291 = "neg", (($D291+1) - VLOOKUP($B291,'Results-formatted 060121'!$A:$AJ,(W$3+2),FALSE)), IF($C291 = "pos-neg", (3+VLOOKUP($B291,'Results-formatted 060121'!$A:$AJ,(W$3+2),FALSE)), VLOOKUP($B291,'Results-formatted 060121'!$A:$AJ,(W$3+2),FALSE)))</f>
        <v>4</v>
      </c>
      <c r="X291" s="95">
        <f>IF($C291 = "neg", (($D291+1) - VLOOKUP($B291,'Results-formatted 060121'!$A:$AJ,(X$3+2),FALSE)), IF($C291 = "pos-neg", (3+VLOOKUP($B291,'Results-formatted 060121'!$A:$AJ,(X$3+2),FALSE)), VLOOKUP($B291,'Results-formatted 060121'!$A:$AJ,(X$3+2),FALSE)))</f>
        <v>3</v>
      </c>
      <c r="Y291" s="95">
        <f>IF($C291 = "neg", (($D291+1) - VLOOKUP($B291,'Results-formatted 060121'!$A:$AJ,(Y$3+2),FALSE)), IF($C291 = "pos-neg", (3+VLOOKUP($B291,'Results-formatted 060121'!$A:$AJ,(Y$3+2),FALSE)), VLOOKUP($B291,'Results-formatted 060121'!$A:$AJ,(Y$3+2),FALSE)))</f>
        <v>4</v>
      </c>
      <c r="Z291" s="95">
        <f>IF($C291 = "neg", (($D291+1) - VLOOKUP($B291,'Results-formatted 060121'!$A:$AJ,(Z$3+2),FALSE)), IF($C291 = "pos-neg", (3+VLOOKUP($B291,'Results-formatted 060121'!$A:$AJ,(Z$3+2),FALSE)), VLOOKUP($B291,'Results-formatted 060121'!$A:$AJ,(Z$3+2),FALSE)))</f>
        <v>3</v>
      </c>
      <c r="AA291" s="95">
        <f>IF($C291 = "neg", (($D291+1) - VLOOKUP($B291,'Results-formatted 060121'!$A:$AJ,(AA$3+2),FALSE)), IF($C291 = "pos-neg", (3+VLOOKUP($B291,'Results-formatted 060121'!$A:$AJ,(AA$3+2),FALSE)), VLOOKUP($B291,'Results-formatted 060121'!$A:$AJ,(AA$3+2),FALSE)))</f>
        <v>3</v>
      </c>
      <c r="AB291" s="95">
        <f>IF($C291 = "neg", (($D291+1) - VLOOKUP($B291,'Results-formatted 060121'!$A:$AJ,(AB$3+2),FALSE)), IF($C291 = "pos-neg", (3+VLOOKUP($B291,'Results-formatted 060121'!$A:$AJ,(AB$3+2),FALSE)), VLOOKUP($B291,'Results-formatted 060121'!$A:$AJ,(AB$3+2),FALSE)))</f>
        <v>1</v>
      </c>
      <c r="AC291" s="95">
        <f>IF($C291 = "neg", (($D291+1) - VLOOKUP($B291,'Results-formatted 060121'!$A:$AJ,(AC$3+2),FALSE)), IF($C291 = "pos-neg", (3+VLOOKUP($B291,'Results-formatted 060121'!$A:$AJ,(AC$3+2),FALSE)), VLOOKUP($B291,'Results-formatted 060121'!$A:$AJ,(AC$3+2),FALSE)))</f>
        <v>3</v>
      </c>
      <c r="AD291" s="95">
        <f>IF($C291 = "neg", (($D291+1) - VLOOKUP($B291,'Results-formatted 060121'!$A:$AJ,(AD$3+2),FALSE)), IF($C291 = "pos-neg", (3+VLOOKUP($B291,'Results-formatted 060121'!$A:$AJ,(AD$3+2),FALSE)), VLOOKUP($B291,'Results-formatted 060121'!$A:$AJ,(AD$3+2),FALSE)))</f>
        <v>4</v>
      </c>
      <c r="AE291" s="95">
        <f>IF($C291 = "neg", (($D291+1) - VLOOKUP($B291,'Results-formatted 060121'!$A:$AJ,(AE$3+2),FALSE)), IF($C291 = "pos-neg", (3+VLOOKUP($B291,'Results-formatted 060121'!$A:$AJ,(AE$3+2),FALSE)), VLOOKUP($B291,'Results-formatted 060121'!$A:$AJ,(AE$3+2),FALSE)))</f>
        <v>3</v>
      </c>
      <c r="AF291" s="95">
        <f>IF($C291 = "neg", (($D291+1) - VLOOKUP($B291,'Results-formatted 060121'!$A:$AJ,(AF$3+2),FALSE)), IF($C291 = "pos-neg", (3+VLOOKUP($B291,'Results-formatted 060121'!$A:$AJ,(AF$3+2),FALSE)), VLOOKUP($B291,'Results-formatted 060121'!$A:$AJ,(AF$3+2),FALSE)))</f>
        <v>3</v>
      </c>
      <c r="AG291" s="95">
        <f>IF($C291 = "neg", (($D291+1) - VLOOKUP($B291,'Results-formatted 060121'!$A:$AJ,(AG$3+2),FALSE)), IF($C291 = "pos-neg", (3+VLOOKUP($B291,'Results-formatted 060121'!$A:$AJ,(AG$3+2),FALSE)), VLOOKUP($B291,'Results-formatted 060121'!$A:$AJ,(AG$3+2),FALSE)))</f>
        <v>2</v>
      </c>
      <c r="AH291" s="95">
        <f>IF($C291 = "neg", (($D291+1) - VLOOKUP($B291,'Results-formatted 060121'!$A:$AJ,(AH$3+2),FALSE)), IF($C291 = "pos-neg", (3+VLOOKUP($B291,'Results-formatted 060121'!$A:$AJ,(AH$3+2),FALSE)), VLOOKUP($B291,'Results-formatted 060121'!$A:$AJ,(AH$3+2),FALSE)))</f>
        <v>3</v>
      </c>
      <c r="AI291" s="95">
        <f>IF($C291 = "neg", (($D291+1) - VLOOKUP($B291,'Results-formatted 060121'!$A:$AJ,(AI$3+2),FALSE)), IF($C291 = "pos-neg", (3+VLOOKUP($B291,'Results-formatted 060121'!$A:$AJ,(AI$3+2),FALSE)), VLOOKUP($B291,'Results-formatted 060121'!$A:$AJ,(AI$3+2),FALSE)))</f>
        <v>3</v>
      </c>
      <c r="AJ291" s="95">
        <f>IF($C291 = "neg", (($D291+1) - VLOOKUP($B291,'Results-formatted 060121'!$A:$AJ,(AJ$3+2),FALSE)), IF($C291 = "pos-neg", (3+VLOOKUP($B291,'Results-formatted 060121'!$A:$AJ,(AJ$3+2),FALSE)), VLOOKUP($B291,'Results-formatted 060121'!$A:$AJ,(AJ$3+2),FALSE)))</f>
        <v>4</v>
      </c>
      <c r="AK291" s="95">
        <f>IF($C291 = "neg", (($D291+1) - VLOOKUP($B291,'Results-formatted 060121'!$A:$AJ,(AK$3+2),FALSE)), IF($C291 = "pos-neg", (3+VLOOKUP($B291,'Results-formatted 060121'!$A:$AJ,(AK$3+2),FALSE)), VLOOKUP($B291,'Results-formatted 060121'!$A:$AJ,(AK$3+2),FALSE)))</f>
        <v>4</v>
      </c>
      <c r="AL291" s="95">
        <f>IF($C291 = "neg", (($D291+1) - VLOOKUP($B291,'Results-formatted 060121'!$A:$AJ,(AL$3+2),FALSE)), IF($C291 = "pos-neg", (3+VLOOKUP($B291,'Results-formatted 060121'!$A:$AJ,(AL$3+2),FALSE)), VLOOKUP($B291,'Results-formatted 060121'!$A:$AJ,(AL$3+2),FALSE)))</f>
        <v>3</v>
      </c>
      <c r="AM291" s="95">
        <f>IF($C291 = "neg", (($D291+1) - VLOOKUP($B291,'Results-formatted 060121'!$A:AJ,(AM$3+2),FALSE)), IF($C291 = "pos-neg", (3+VLOOKUP($B291,'Results-formatted 060121'!$A:AJ,(AM$3+2),FALSE)), VLOOKUP($B291,'Results-formatted 060121'!$A:AJ,(AM$3+2),FALSE)))</f>
        <v>1</v>
      </c>
      <c r="AN291" s="95">
        <f>IF($C291 = "neg", (($D291+1) - VLOOKUP($B291,'Results-formatted 060121'!$A:AK,(AN$3+2),FALSE)), IF($C291 = "pos-neg", (3+VLOOKUP($B291,'Results-formatted 060121'!$A:AK,(AN$3+2),FALSE)), VLOOKUP($B291,'Results-formatted 060121'!$A:AK,(AN$3+2),FALSE)))</f>
        <v>4</v>
      </c>
      <c r="AO291" s="95">
        <f>IF($C291 = "neg", (($D291+1) - VLOOKUP($B291,'Results-formatted 060121'!$A:AL,(AO$3+2),FALSE)), IF($C291 = "pos-neg", (3+VLOOKUP($B291,'Results-formatted 060121'!$A:AL,(AO$3+2),FALSE)), VLOOKUP($B291,'Results-formatted 060121'!$A:AL,(AO$3+2),FALSE)))</f>
        <v>4</v>
      </c>
      <c r="AP291" s="95">
        <f>IF($C291 = "neg", (($D291+1) - VLOOKUP($B291,'Results-formatted 060121'!$A:AM,(AP$3+2),FALSE)), IF($C291 = "pos-neg", (3+VLOOKUP($B291,'Results-formatted 060121'!$A:AM,(AP$3+2),FALSE)), VLOOKUP($B291,'Results-formatted 060121'!$A:AM,(AP$3+2),FALSE)))</f>
        <v>4</v>
      </c>
      <c r="AQ291" s="95">
        <f>IF($C291 = "neg", (($D291+1) - VLOOKUP($B291,'Results-formatted 060121'!$A:AN,(AQ$3+2),FALSE)), IF($C291 = "pos-neg", (3+VLOOKUP($B291,'Results-formatted 060121'!$A:AN,(AQ$3+2),FALSE)), VLOOKUP($B291,'Results-formatted 060121'!$A:AN,(AQ$3+2),FALSE)))</f>
        <v>4</v>
      </c>
      <c r="AR291" s="95">
        <f>IF($C291 = "neg", (($D291+1) - VLOOKUP($B291,'Results-formatted 060121'!$A:AO,(AR$3+2),FALSE)), IF($C291 = "pos-neg", (3+VLOOKUP($B291,'Results-formatted 060121'!$A:AO,(AR$3+2),FALSE)), VLOOKUP($B291,'Results-formatted 060121'!$A:AO,(AR$3+2),FALSE)))</f>
        <v>4</v>
      </c>
      <c r="AS291" s="95">
        <f>IF($C291 = "neg", (($D291+1) - VLOOKUP($B291,'Results-formatted 060121'!$A:AP,(AS$3+2),FALSE)), IF($C291 = "pos-neg", (3+VLOOKUP($B291,'Results-formatted 060121'!$A:AP,(AS$3+2),FALSE)), VLOOKUP($B291,'Results-formatted 060121'!$A:AP,(AS$3+2),FALSE)))</f>
        <v>3</v>
      </c>
      <c r="AT291" s="95">
        <f>IF($C291 = "neg", (($D291+1) - VLOOKUP($B291,'Results-formatted 060121'!$A:AQ,(AT$3+2),FALSE)), IF($C291 = "pos-neg", (3+VLOOKUP($B291,'Results-formatted 060121'!$A:AQ,(AT$3+2),FALSE)), VLOOKUP($B291,'Results-formatted 060121'!$A:AQ,(AT$3+2),FALSE)))</f>
        <v>3</v>
      </c>
      <c r="AU291" s="95">
        <f>IF($C291 = "neg", (($D291+1) - VLOOKUP($B291,'Results-formatted 060121'!$A:AR,(AU$3+2),FALSE)), IF($C291 = "pos-neg", (3+VLOOKUP($B291,'Results-formatted 060121'!$A:AR,(AU$3+2),FALSE)), VLOOKUP($B291,'Results-formatted 060121'!$A:AR,(AU$3+2),FALSE)))</f>
        <v>3</v>
      </c>
      <c r="AV291" s="95">
        <f>IF($C291 = "neg", (($D291+1) - VLOOKUP($B291,'Results-formatted 060121'!$A:AS,(AV$3+2),FALSE)), IF($C291 = "pos-neg", (3+VLOOKUP($B291,'Results-formatted 060121'!$A:AS,(AV$3+2),FALSE)), VLOOKUP($B291,'Results-formatted 060121'!$A:AS,(AV$3+2),FALSE)))</f>
        <v>1</v>
      </c>
      <c r="AW291" s="95">
        <f>IF($C291 = "neg", (($D291+1) - VLOOKUP($B291,'Results-formatted 060121'!$A:AT,(AW$3+2),FALSE)), IF($C291 = "pos-neg", (3+VLOOKUP($B291,'Results-formatted 060121'!$A:AT,(AW$3+2),FALSE)), VLOOKUP($B291,'Results-formatted 060121'!$A:AT,(AW$3+2),FALSE)))</f>
        <v>1</v>
      </c>
      <c r="AX291" s="95">
        <f>IF($C291 = "neg", (($D291+1) - VLOOKUP($B291,'Results-formatted 060121'!$A:AU,(AX$3+2),FALSE)), IF($C291 = "pos-neg", (3+VLOOKUP($B291,'Results-formatted 060121'!$A:AU,(AX$3+2),FALSE)), VLOOKUP($B291,'Results-formatted 060121'!$A:AU,(AX$3+2),FALSE)))</f>
        <v>1</v>
      </c>
      <c r="AY291" s="95">
        <f>IF($C291 = "neg", (($D291+1) - VLOOKUP($B291,'Results-formatted 060121'!$A:AV,(AY$3+2),FALSE)), IF($C291 = "pos-neg", (3+VLOOKUP($B291,'Results-formatted 060121'!$A:AV,(AY$3+2),FALSE)), VLOOKUP($B291,'Results-formatted 060121'!$A:AV,(AY$3+2),FALSE)))</f>
        <v>4</v>
      </c>
      <c r="AZ291" s="95">
        <f>IF($C291 = "neg", (($D291+1) - VLOOKUP($B291,'Results-formatted 060121'!$A:AW,(AZ$3+2),FALSE)), IF($C291 = "pos-neg", (3+VLOOKUP($B291,'Results-formatted 060121'!$A:AW,(AZ$3+2),FALSE)), VLOOKUP($B291,'Results-formatted 060121'!$A:AW,(AZ$3+2),FALSE)))</f>
        <v>2</v>
      </c>
      <c r="BA291" s="95">
        <f>IF($C291 = "neg", (($D291+1) - VLOOKUP($B291,'Results-formatted 060121'!$A:AX,(BA$3+2),FALSE)), IF($C291 = "pos-neg", (3+VLOOKUP($B291,'Results-formatted 060121'!$A:AX,(BA$3+2),FALSE)), VLOOKUP($B291,'Results-formatted 060121'!$A:AX,(BA$3+2),FALSE)))</f>
        <v>4</v>
      </c>
      <c r="BB291" s="95">
        <f>IF($C291 = "neg", (($D291+1) - VLOOKUP($B291,'Results-formatted 060121'!$A:AY,(BB$3+2),FALSE)), IF($C291 = "pos-neg", (3+VLOOKUP($B291,'Results-formatted 060121'!$A:AY,(BB$3+2),FALSE)), VLOOKUP($B291,'Results-formatted 060121'!$A:AY,(BB$3+2),FALSE)))</f>
        <v>4</v>
      </c>
      <c r="BC291" s="95">
        <f>IF($C291 = "neg", (($D291+1) - VLOOKUP($B291,'Results-formatted 060121'!$A:AZ,(BC$3+2),FALSE)), IF($C291 = "pos-neg", (3+VLOOKUP($B291,'Results-formatted 060121'!$A:AZ,(BC$3+2),FALSE)), VLOOKUP($B291,'Results-formatted 060121'!$A:AZ,(BC$3+2),FALSE)))</f>
        <v>3</v>
      </c>
      <c r="BD291" s="95">
        <f>IF($C291 = "neg", (($D291+1) - VLOOKUP($B291,'Results-formatted 060121'!$A:BA,(BD$3+2),FALSE)), IF($C291 = "pos-neg", (3+VLOOKUP($B291,'Results-formatted 060121'!$A:BA,(BD$3+2),FALSE)), VLOOKUP($B291,'Results-formatted 060121'!$A:BA,(BD$3+2),FALSE)))</f>
        <v>4</v>
      </c>
      <c r="BE291" s="95">
        <f>IF($C291 = "neg", (($D291+1) - VLOOKUP($B291,'Results-formatted 060121'!$A:BB,(BE$3+2),FALSE)), IF($C291 = "pos-neg", (3+VLOOKUP($B291,'Results-formatted 060121'!$A:BB,(BE$3+2),FALSE)), VLOOKUP($B291,'Results-formatted 060121'!$A:BB,(BE$3+2),FALSE)))</f>
        <v>3</v>
      </c>
      <c r="BF291" s="95">
        <f>IF($C291 = "neg", (($D291+1) - VLOOKUP($B291,'Results-formatted 060121'!$A:BC,(BF$3+2),FALSE)), IF($C291 = "pos-neg", (3+VLOOKUP($B291,'Results-formatted 060121'!$A:BC,(BF$3+2),FALSE)), VLOOKUP($B291,'Results-formatted 060121'!$A:BC,(BF$3+2),FALSE)))</f>
        <v>3</v>
      </c>
      <c r="BG291" s="95">
        <f>IF($C291 = "neg", (($D291+1) - VLOOKUP($B291,'Results-formatted 060121'!$A:BD,(BG$3+2),FALSE)), IF($C291 = "pos-neg", (3+VLOOKUP($B291,'Results-formatted 060121'!$A:BD,(BG$3+2),FALSE)), VLOOKUP($B291,'Results-formatted 060121'!$A:BD,(BG$3+2),FALSE)))</f>
        <v>3</v>
      </c>
      <c r="BH291" s="95">
        <f>IF($C291 = "neg", (($D291+1) - VLOOKUP($B291,'Results-formatted 060121'!$A:BE,(BH$3+2),FALSE)), IF($C291 = "pos-neg", (3+VLOOKUP($B291,'Results-formatted 060121'!$A:BE,(BH$3+2),FALSE)), VLOOKUP($B291,'Results-formatted 060121'!$A:BE,(BH$3+2),FALSE)))</f>
        <v>3</v>
      </c>
      <c r="BI291" s="95">
        <f>IF($C291 = "neg", (($D291+1) - VLOOKUP($B291,'Results-formatted 060121'!$A:BF,(BI$3+2),FALSE)), IF($C291 = "pos-neg", (3+VLOOKUP($B291,'Results-formatted 060121'!$A:BF,(BI$3+2),FALSE)), VLOOKUP($B291,'Results-formatted 060121'!$A:BF,(BI$3+2),FALSE)))</f>
        <v>5</v>
      </c>
      <c r="BJ291" s="95">
        <f>IF($C291 = "neg", (($D291+1) - VLOOKUP($B291,'Results-formatted 060121'!$A:BG,(BJ$3+2),FALSE)), IF($C291 = "pos-neg", (3+VLOOKUP($B291,'Results-formatted 060121'!$A:BG,(BJ$3+2),FALSE)), VLOOKUP($B291,'Results-formatted 060121'!$A:BG,(BJ$3+2),FALSE)))</f>
        <v>2</v>
      </c>
      <c r="BK291" s="95">
        <f>IF($C291 = "neg", (($D291+1) - VLOOKUP($B291,'Results-formatted 060121'!$A:BH,(BK$3+2),FALSE)), IF($C291 = "pos-neg", (3+VLOOKUP($B291,'Results-formatted 060121'!$A:BH,(BK$3+2),FALSE)), VLOOKUP($B291,'Results-formatted 060121'!$A:BH,(BK$3+2),FALSE)))</f>
        <v>5</v>
      </c>
      <c r="BL291" s="95">
        <f>IF($C291 = "neg", (($D291+1) - VLOOKUP($B291,'Results-formatted 060121'!$A:BI,(BL$3+2),FALSE)), IF($C291 = "pos-neg", (3+VLOOKUP($B291,'Results-formatted 060121'!$A:BI,(BL$3+2),FALSE)), VLOOKUP($B291,'Results-formatted 060121'!$A:BI,(BL$3+2),FALSE)))</f>
        <v>2</v>
      </c>
      <c r="BM291" s="95">
        <f>IF($C291 = "neg", (($D291+1) - VLOOKUP($B291,'Results-formatted 060121'!$A:BJ,(BM$3+2),FALSE)), IF($C291 = "pos-neg", (3+VLOOKUP($B291,'Results-formatted 060121'!$A:BJ,(BM$3+2),FALSE)), VLOOKUP($B291,'Results-formatted 060121'!$A:BJ,(BM$3+2),FALSE)))</f>
        <v>4</v>
      </c>
      <c r="BN291" s="95"/>
      <c r="BO291" s="95"/>
      <c r="BP291" s="95"/>
      <c r="BQ291" s="95"/>
      <c r="BR291" s="95"/>
      <c r="BS291" s="95"/>
      <c r="BT291" s="95"/>
      <c r="BU291" s="95"/>
      <c r="BV291" s="95"/>
      <c r="BW291" s="95"/>
      <c r="BX291" s="95"/>
      <c r="BY291" s="95"/>
      <c r="BZ291" s="95"/>
      <c r="CA291" s="95"/>
      <c r="CB291" s="95"/>
      <c r="CC291" s="95"/>
      <c r="CD291" s="99"/>
      <c r="CE291" s="25">
        <f>AVERAGE(F291:CD291)</f>
        <v>3.15</v>
      </c>
      <c r="CF291" s="25">
        <f t="shared" si="772"/>
        <v>1.054851584066109</v>
      </c>
    </row>
    <row r="292" spans="2:84" ht="17" x14ac:dyDescent="0.15">
      <c r="B292" s="84"/>
      <c r="E292" s="18" t="s">
        <v>78</v>
      </c>
      <c r="F292" s="34"/>
      <c r="G292" s="34"/>
      <c r="H292" s="34">
        <f t="shared" ref="H292" si="773">IF(ISNUMBER(H293), AVERAGE(H293:H296), "")</f>
        <v>3.5</v>
      </c>
      <c r="I292" s="34">
        <f t="shared" ref="I292" si="774">IF(ISNUMBER(I293), AVERAGE(I293:I296), "")</f>
        <v>4.5</v>
      </c>
      <c r="J292" s="34">
        <f t="shared" ref="J292" si="775">IF(ISNUMBER(J293), AVERAGE(J293:J296), "")</f>
        <v>3</v>
      </c>
      <c r="K292" s="34">
        <f t="shared" ref="K292" si="776">IF(ISNUMBER(K293), AVERAGE(K293:K296), "")</f>
        <v>4</v>
      </c>
      <c r="L292" s="34">
        <f t="shared" ref="L292" si="777">IF(ISNUMBER(L293), AVERAGE(L293:L296), "")</f>
        <v>4</v>
      </c>
      <c r="M292" s="34">
        <f t="shared" ref="M292" si="778">IF(ISNUMBER(M293), AVERAGE(M293:M296), "")</f>
        <v>4</v>
      </c>
      <c r="N292" s="34"/>
      <c r="O292" s="34">
        <f t="shared" ref="O292" si="779">IF(ISNUMBER(O293), AVERAGE(O293:O296), "")</f>
        <v>5</v>
      </c>
      <c r="P292" s="34">
        <f t="shared" ref="P292" si="780">IF(ISNUMBER(P293), AVERAGE(P293:P296), "")</f>
        <v>3.75</v>
      </c>
      <c r="Q292" s="34">
        <f t="shared" ref="Q292" si="781">IF(ISNUMBER(Q293), AVERAGE(Q293:Q296), "")</f>
        <v>4</v>
      </c>
      <c r="R292" s="34">
        <f t="shared" ref="R292" si="782">IF(ISNUMBER(R293), AVERAGE(R293:R296), "")</f>
        <v>4.5</v>
      </c>
      <c r="S292" s="34">
        <f t="shared" ref="S292" si="783">IF(ISNUMBER(S293), AVERAGE(S293:S296), "")</f>
        <v>3.5</v>
      </c>
      <c r="T292" s="34">
        <f t="shared" ref="T292" si="784">IF(ISNUMBER(T293), AVERAGE(T293:T296), "")</f>
        <v>4</v>
      </c>
      <c r="U292" s="34">
        <f t="shared" ref="U292" si="785">IF(ISNUMBER(U293), AVERAGE(U293:U296), "")</f>
        <v>2.75</v>
      </c>
      <c r="V292" s="34">
        <f t="shared" ref="V292" si="786">IF(ISNUMBER(V293), AVERAGE(V293:V296), "")</f>
        <v>2.75</v>
      </c>
      <c r="W292" s="34">
        <f t="shared" ref="W292" si="787">IF(ISNUMBER(W293), AVERAGE(W293:W296), "")</f>
        <v>4.5</v>
      </c>
      <c r="X292" s="34">
        <f t="shared" ref="X292" si="788">IF(ISNUMBER(X293), AVERAGE(X293:X296), "")</f>
        <v>4</v>
      </c>
      <c r="Y292" s="34">
        <f t="shared" ref="Y292" si="789">IF(ISNUMBER(Y293), AVERAGE(Y293:Y296), "")</f>
        <v>3.75</v>
      </c>
      <c r="Z292" s="34">
        <f t="shared" ref="Z292" si="790">IF(ISNUMBER(Z293), AVERAGE(Z293:Z296), "")</f>
        <v>3.5</v>
      </c>
      <c r="AA292" s="34">
        <f t="shared" ref="AA292" si="791">IF(ISNUMBER(AA293), AVERAGE(AA293:AA296), "")</f>
        <v>4</v>
      </c>
      <c r="AB292" s="34">
        <f t="shared" ref="AB292" si="792">IF(ISNUMBER(AB293), AVERAGE(AB293:AB296), "")</f>
        <v>1</v>
      </c>
      <c r="AC292" s="34">
        <f t="shared" ref="AC292" si="793">IF(ISNUMBER(AC293), AVERAGE(AC293:AC296), "")</f>
        <v>3</v>
      </c>
      <c r="AD292" s="34">
        <f t="shared" ref="AD292" si="794">IF(ISNUMBER(AD293), AVERAGE(AD293:AD296), "")</f>
        <v>4.75</v>
      </c>
      <c r="AE292" s="34">
        <f t="shared" ref="AE292" si="795">IF(ISNUMBER(AE293), AVERAGE(AE293:AE296), "")</f>
        <v>4</v>
      </c>
      <c r="AF292" s="34">
        <f t="shared" ref="AF292" si="796">IF(ISNUMBER(AF293), AVERAGE(AF293:AF296), "")</f>
        <v>3.75</v>
      </c>
      <c r="AG292" s="34">
        <f t="shared" ref="AG292" si="797">IF(ISNUMBER(AG293), AVERAGE(AG293:AG296), "")</f>
        <v>1.5</v>
      </c>
      <c r="AH292" s="34">
        <f t="shared" ref="AH292" si="798">IF(ISNUMBER(AH293), AVERAGE(AH293:AH296), "")</f>
        <v>2.5</v>
      </c>
      <c r="AI292" s="34">
        <f t="shared" ref="AI292" si="799">IF(ISNUMBER(AI293), AVERAGE(AI293:AI296), "")</f>
        <v>3.75</v>
      </c>
      <c r="AJ292" s="34">
        <f t="shared" ref="AJ292:BM292" si="800">IF(ISNUMBER(AJ293), AVERAGE(AJ293:AJ296), "")</f>
        <v>4.5</v>
      </c>
      <c r="AK292" s="34"/>
      <c r="AL292" s="34">
        <f t="shared" si="800"/>
        <v>4.75</v>
      </c>
      <c r="AM292" s="34">
        <f t="shared" si="800"/>
        <v>5</v>
      </c>
      <c r="AN292" s="34">
        <f t="shared" si="800"/>
        <v>3.75</v>
      </c>
      <c r="AO292" s="34">
        <f t="shared" si="800"/>
        <v>4</v>
      </c>
      <c r="AP292" s="34">
        <f t="shared" si="800"/>
        <v>4</v>
      </c>
      <c r="AQ292" s="34">
        <f t="shared" si="800"/>
        <v>3.75</v>
      </c>
      <c r="AR292" s="34">
        <f t="shared" si="800"/>
        <v>4.25</v>
      </c>
      <c r="AS292" s="34">
        <f t="shared" si="800"/>
        <v>5</v>
      </c>
      <c r="AT292" s="34">
        <f t="shared" si="800"/>
        <v>4</v>
      </c>
      <c r="AU292" s="34">
        <f t="shared" si="800"/>
        <v>4</v>
      </c>
      <c r="AV292" s="34">
        <f t="shared" si="800"/>
        <v>3</v>
      </c>
      <c r="AW292" s="34">
        <f t="shared" si="800"/>
        <v>3</v>
      </c>
      <c r="AX292" s="34">
        <f t="shared" si="800"/>
        <v>1.25</v>
      </c>
      <c r="AY292" s="34">
        <f t="shared" si="800"/>
        <v>3.75</v>
      </c>
      <c r="AZ292" s="34">
        <f t="shared" si="800"/>
        <v>4</v>
      </c>
      <c r="BA292" s="34">
        <f t="shared" si="800"/>
        <v>4</v>
      </c>
      <c r="BB292" s="34">
        <f t="shared" si="800"/>
        <v>3.25</v>
      </c>
      <c r="BC292" s="34">
        <f t="shared" si="800"/>
        <v>3</v>
      </c>
      <c r="BD292" s="34">
        <f t="shared" si="800"/>
        <v>4.25</v>
      </c>
      <c r="BE292" s="34">
        <f t="shared" si="800"/>
        <v>2.5</v>
      </c>
      <c r="BF292" s="34">
        <f t="shared" si="800"/>
        <v>2.75</v>
      </c>
      <c r="BG292" s="34">
        <f t="shared" si="800"/>
        <v>3.5</v>
      </c>
      <c r="BH292" s="34">
        <f t="shared" si="800"/>
        <v>3.5</v>
      </c>
      <c r="BI292" s="34">
        <f t="shared" si="800"/>
        <v>1</v>
      </c>
      <c r="BJ292" s="34">
        <f t="shared" si="800"/>
        <v>1</v>
      </c>
      <c r="BK292" s="34">
        <f t="shared" si="800"/>
        <v>5</v>
      </c>
      <c r="BL292" s="34">
        <f t="shared" si="800"/>
        <v>2.25</v>
      </c>
      <c r="BM292" s="34">
        <f t="shared" si="800"/>
        <v>4</v>
      </c>
      <c r="BN292" s="34"/>
      <c r="BO292" s="34"/>
      <c r="BP292" s="34"/>
      <c r="BQ292" s="34"/>
      <c r="BR292" s="34"/>
      <c r="BS292" s="34"/>
      <c r="BT292" s="34"/>
      <c r="BU292" s="34"/>
      <c r="BV292" s="34"/>
      <c r="BW292" s="34"/>
      <c r="BX292" s="34"/>
      <c r="BY292" s="34"/>
      <c r="BZ292" s="34"/>
      <c r="CA292" s="34"/>
      <c r="CB292" s="34"/>
      <c r="CC292" s="34"/>
      <c r="CD292" s="34" t="str">
        <f t="shared" ref="CD292" si="801">IF(ISNUMBER(CD293), AVERAGE(CD293:CD296), "")</f>
        <v/>
      </c>
      <c r="CE292" s="32">
        <f>AVERAGE(CE293:CE296)</f>
        <v>3.5999999999999996</v>
      </c>
      <c r="CF292" s="32">
        <f t="shared" si="772"/>
        <v>1.0056556787269908</v>
      </c>
    </row>
    <row r="293" spans="2:84" ht="56" x14ac:dyDescent="0.15">
      <c r="B293" s="84" t="s">
        <v>316</v>
      </c>
      <c r="C293" s="86" t="s">
        <v>1166</v>
      </c>
      <c r="D293" s="2">
        <v>5</v>
      </c>
      <c r="E293" s="12" t="s">
        <v>807</v>
      </c>
      <c r="F293" s="95">
        <f>IF($C293 = "neg", (($D293+1) - VLOOKUP($B293,'Results-formatted 060121'!$A:$AJ,(F$3+2),FALSE)), IF($C293 = "pos-neg", (3+VLOOKUP($B293,'Results-formatted 060121'!$A:$AJ,(F$3+2),FALSE)), VLOOKUP($B293,'Results-formatted 060121'!$A:$AJ,(F$3+2),FALSE)))</f>
        <v>4</v>
      </c>
      <c r="G293" s="95">
        <f>IF($C293 = "neg", (($D293+1) - VLOOKUP($B293,'Results-formatted 060121'!$A:$AJ,(G$3+2),FALSE)), IF($C293 = "pos-neg", (3+VLOOKUP($B293,'Results-formatted 060121'!$A:$AJ,(G$3+2),FALSE)), VLOOKUP($B293,'Results-formatted 060121'!$A:$AJ,(G$3+2),FALSE)))</f>
        <v>5</v>
      </c>
      <c r="H293" s="95">
        <f>IF($C293 = "neg", (($D293+1) - VLOOKUP($B293,'Results-formatted 060121'!$A:$AJ,(H$3+2),FALSE)), IF($C293 = "pos-neg", (3+VLOOKUP($B293,'Results-formatted 060121'!$A:$AJ,(H$3+2),FALSE)), VLOOKUP($B293,'Results-formatted 060121'!$A:$AJ,(H$3+2),FALSE)))</f>
        <v>3</v>
      </c>
      <c r="I293" s="95">
        <f>IF($C293 = "neg", (($D293+1) - VLOOKUP($B293,'Results-formatted 060121'!$A:$AJ,(I$3+2),FALSE)), IF($C293 = "pos-neg", (3+VLOOKUP($B293,'Results-formatted 060121'!$A:$AJ,(I$3+2),FALSE)), VLOOKUP($B293,'Results-formatted 060121'!$A:$AJ,(I$3+2),FALSE)))</f>
        <v>4</v>
      </c>
      <c r="J293" s="95">
        <f>IF($C293 = "neg", (($D293+1) - VLOOKUP($B293,'Results-formatted 060121'!$A:$AJ,(J$3+2),FALSE)), IF($C293 = "pos-neg", (3+VLOOKUP($B293,'Results-formatted 060121'!$A:$AJ,(J$3+2),FALSE)), VLOOKUP($B293,'Results-formatted 060121'!$A:$AJ,(J$3+2),FALSE)))</f>
        <v>3</v>
      </c>
      <c r="K293" s="95">
        <f>IF($C293 = "neg", (($D293+1) - VLOOKUP($B293,'Results-formatted 060121'!$A:$AJ,(K$3+2),FALSE)), IF($C293 = "pos-neg", (3+VLOOKUP($B293,'Results-formatted 060121'!$A:$AJ,(K$3+2),FALSE)), VLOOKUP($B293,'Results-formatted 060121'!$A:$AJ,(K$3+2),FALSE)))</f>
        <v>4</v>
      </c>
      <c r="L293" s="95">
        <f>IF($C293 = "neg", (($D293+1) - VLOOKUP($B293,'Results-formatted 060121'!$A:$AJ,(L$3+2),FALSE)), IF($C293 = "pos-neg", (3+VLOOKUP($B293,'Results-formatted 060121'!$A:$AJ,(L$3+2),FALSE)), VLOOKUP($B293,'Results-formatted 060121'!$A:$AJ,(L$3+2),FALSE)))</f>
        <v>4</v>
      </c>
      <c r="M293" s="95">
        <f>IF($C293 = "neg", (($D293+1) - VLOOKUP($B293,'Results-formatted 060121'!$A:$AJ,(M$3+2),FALSE)), IF($C293 = "pos-neg", (3+VLOOKUP($B293,'Results-formatted 060121'!$A:$AJ,(M$3+2),FALSE)), VLOOKUP($B293,'Results-formatted 060121'!$A:$AJ,(M$3+2),FALSE)))</f>
        <v>4</v>
      </c>
      <c r="N293" s="95">
        <f>IF($C293 = "neg", (($D293+1) - VLOOKUP($B293,'Results-formatted 060121'!$A:$AJ,(N$3+2),FALSE)), IF($C293 = "pos-neg", (3+VLOOKUP($B293,'Results-formatted 060121'!$A:$AJ,(N$3+2),FALSE)), VLOOKUP($B293,'Results-formatted 060121'!$A:$AJ,(N$3+2),FALSE)))</f>
        <v>4</v>
      </c>
      <c r="O293" s="95">
        <f>IF($C293 = "neg", (($D293+1) - VLOOKUP($B293,'Results-formatted 060121'!$A:$AJ,(O$3+2),FALSE)), IF($C293 = "pos-neg", (3+VLOOKUP($B293,'Results-formatted 060121'!$A:$AJ,(O$3+2),FALSE)), VLOOKUP($B293,'Results-formatted 060121'!$A:$AJ,(O$3+2),FALSE)))</f>
        <v>5</v>
      </c>
      <c r="P293" s="95">
        <f>IF($C293 = "neg", (($D293+1) - VLOOKUP($B293,'Results-formatted 060121'!$A:$AJ,(P$3+2),FALSE)), IF($C293 = "pos-neg", (3+VLOOKUP($B293,'Results-formatted 060121'!$A:$AJ,(P$3+2),FALSE)), VLOOKUP($B293,'Results-formatted 060121'!$A:$AJ,(P$3+2),FALSE)))</f>
        <v>4</v>
      </c>
      <c r="Q293" s="95">
        <f>IF($C293 = "neg", (($D293+1) - VLOOKUP($B293,'Results-formatted 060121'!$A:$AJ,(Q$3+2),FALSE)), IF($C293 = "pos-neg", (3+VLOOKUP($B293,'Results-formatted 060121'!$A:$AJ,(Q$3+2),FALSE)), VLOOKUP($B293,'Results-formatted 060121'!$A:$AJ,(Q$3+2),FALSE)))</f>
        <v>4</v>
      </c>
      <c r="R293" s="95">
        <f>IF($C293 = "neg", (($D293+1) - VLOOKUP($B293,'Results-formatted 060121'!$A:$AJ,(R$3+2),FALSE)), IF($C293 = "pos-neg", (3+VLOOKUP($B293,'Results-formatted 060121'!$A:$AJ,(R$3+2),FALSE)), VLOOKUP($B293,'Results-formatted 060121'!$A:$AJ,(R$3+2),FALSE)))</f>
        <v>5</v>
      </c>
      <c r="S293" s="95">
        <f>IF($C293 = "neg", (($D293+1) - VLOOKUP($B293,'Results-formatted 060121'!$A:$AJ,(S$3+2),FALSE)), IF($C293 = "pos-neg", (3+VLOOKUP($B293,'Results-formatted 060121'!$A:$AJ,(S$3+2),FALSE)), VLOOKUP($B293,'Results-formatted 060121'!$A:$AJ,(S$3+2),FALSE)))</f>
        <v>3</v>
      </c>
      <c r="T293" s="95">
        <f>IF($C293 = "neg", (($D293+1) - VLOOKUP($B293,'Results-formatted 060121'!$A:$AJ,(T$3+2),FALSE)), IF($C293 = "pos-neg", (3+VLOOKUP($B293,'Results-formatted 060121'!$A:$AJ,(T$3+2),FALSE)), VLOOKUP($B293,'Results-formatted 060121'!$A:$AJ,(T$3+2),FALSE)))</f>
        <v>4</v>
      </c>
      <c r="U293" s="95">
        <f>IF($C293 = "neg", (($D293+1) - VLOOKUP($B293,'Results-formatted 060121'!$A:$AJ,(U$3+2),FALSE)), IF($C293 = "pos-neg", (3+VLOOKUP($B293,'Results-formatted 060121'!$A:$AJ,(U$3+2),FALSE)), VLOOKUP($B293,'Results-formatted 060121'!$A:$AJ,(U$3+2),FALSE)))</f>
        <v>4</v>
      </c>
      <c r="V293" s="95">
        <f>IF($C293 = "neg", (($D293+1) - VLOOKUP($B293,'Results-formatted 060121'!$A:$AJ,(V$3+2),FALSE)), IF($C293 = "pos-neg", (3+VLOOKUP($B293,'Results-formatted 060121'!$A:$AJ,(V$3+2),FALSE)), VLOOKUP($B293,'Results-formatted 060121'!$A:$AJ,(V$3+2),FALSE)))</f>
        <v>3</v>
      </c>
      <c r="W293" s="95">
        <f>IF($C293 = "neg", (($D293+1) - VLOOKUP($B293,'Results-formatted 060121'!$A:$AJ,(W$3+2),FALSE)), IF($C293 = "pos-neg", (3+VLOOKUP($B293,'Results-formatted 060121'!$A:$AJ,(W$3+2),FALSE)), VLOOKUP($B293,'Results-formatted 060121'!$A:$AJ,(W$3+2),FALSE)))</f>
        <v>5</v>
      </c>
      <c r="X293" s="95">
        <f>IF($C293 = "neg", (($D293+1) - VLOOKUP($B293,'Results-formatted 060121'!$A:$AJ,(X$3+2),FALSE)), IF($C293 = "pos-neg", (3+VLOOKUP($B293,'Results-formatted 060121'!$A:$AJ,(X$3+2),FALSE)), VLOOKUP($B293,'Results-formatted 060121'!$A:$AJ,(X$3+2),FALSE)))</f>
        <v>4</v>
      </c>
      <c r="Y293" s="95">
        <f>IF($C293 = "neg", (($D293+1) - VLOOKUP($B293,'Results-formatted 060121'!$A:$AJ,(Y$3+2),FALSE)), IF($C293 = "pos-neg", (3+VLOOKUP($B293,'Results-formatted 060121'!$A:$AJ,(Y$3+2),FALSE)), VLOOKUP($B293,'Results-formatted 060121'!$A:$AJ,(Y$3+2),FALSE)))</f>
        <v>3</v>
      </c>
      <c r="Z293" s="95">
        <f>IF($C293 = "neg", (($D293+1) - VLOOKUP($B293,'Results-formatted 060121'!$A:$AJ,(Z$3+2),FALSE)), IF($C293 = "pos-neg", (3+VLOOKUP($B293,'Results-formatted 060121'!$A:$AJ,(Z$3+2),FALSE)), VLOOKUP($B293,'Results-formatted 060121'!$A:$AJ,(Z$3+2),FALSE)))</f>
        <v>4</v>
      </c>
      <c r="AA293" s="95">
        <f>IF($C293 = "neg", (($D293+1) - VLOOKUP($B293,'Results-formatted 060121'!$A:$AJ,(AA$3+2),FALSE)), IF($C293 = "pos-neg", (3+VLOOKUP($B293,'Results-formatted 060121'!$A:$AJ,(AA$3+2),FALSE)), VLOOKUP($B293,'Results-formatted 060121'!$A:$AJ,(AA$3+2),FALSE)))</f>
        <v>4</v>
      </c>
      <c r="AB293" s="95">
        <f>IF($C293 = "neg", (($D293+1) - VLOOKUP($B293,'Results-formatted 060121'!$A:$AJ,(AB$3+2),FALSE)), IF($C293 = "pos-neg", (3+VLOOKUP($B293,'Results-formatted 060121'!$A:$AJ,(AB$3+2),FALSE)), VLOOKUP($B293,'Results-formatted 060121'!$A:$AJ,(AB$3+2),FALSE)))</f>
        <v>1</v>
      </c>
      <c r="AC293" s="95">
        <f>IF($C293 = "neg", (($D293+1) - VLOOKUP($B293,'Results-formatted 060121'!$A:$AJ,(AC$3+2),FALSE)), IF($C293 = "pos-neg", (3+VLOOKUP($B293,'Results-formatted 060121'!$A:$AJ,(AC$3+2),FALSE)), VLOOKUP($B293,'Results-formatted 060121'!$A:$AJ,(AC$3+2),FALSE)))</f>
        <v>3</v>
      </c>
      <c r="AD293" s="95">
        <f>IF($C293 = "neg", (($D293+1) - VLOOKUP($B293,'Results-formatted 060121'!$A:$AJ,(AD$3+2),FALSE)), IF($C293 = "pos-neg", (3+VLOOKUP($B293,'Results-formatted 060121'!$A:$AJ,(AD$3+2),FALSE)), VLOOKUP($B293,'Results-formatted 060121'!$A:$AJ,(AD$3+2),FALSE)))</f>
        <v>4</v>
      </c>
      <c r="AE293" s="95">
        <f>IF($C293 = "neg", (($D293+1) - VLOOKUP($B293,'Results-formatted 060121'!$A:$AJ,(AE$3+2),FALSE)), IF($C293 = "pos-neg", (3+VLOOKUP($B293,'Results-formatted 060121'!$A:$AJ,(AE$3+2),FALSE)), VLOOKUP($B293,'Results-formatted 060121'!$A:$AJ,(AE$3+2),FALSE)))</f>
        <v>4</v>
      </c>
      <c r="AF293" s="95">
        <f>IF($C293 = "neg", (($D293+1) - VLOOKUP($B293,'Results-formatted 060121'!$A:$AJ,(AF$3+2),FALSE)), IF($C293 = "pos-neg", (3+VLOOKUP($B293,'Results-formatted 060121'!$A:$AJ,(AF$3+2),FALSE)), VLOOKUP($B293,'Results-formatted 060121'!$A:$AJ,(AF$3+2),FALSE)))</f>
        <v>4</v>
      </c>
      <c r="AG293" s="95">
        <f>IF($C293 = "neg", (($D293+1) - VLOOKUP($B293,'Results-formatted 060121'!$A:$AJ,(AG$3+2),FALSE)), IF($C293 = "pos-neg", (3+VLOOKUP($B293,'Results-formatted 060121'!$A:$AJ,(AG$3+2),FALSE)), VLOOKUP($B293,'Results-formatted 060121'!$A:$AJ,(AG$3+2),FALSE)))</f>
        <v>2</v>
      </c>
      <c r="AH293" s="95">
        <f>IF($C293 = "neg", (($D293+1) - VLOOKUP($B293,'Results-formatted 060121'!$A:$AJ,(AH$3+2),FALSE)), IF($C293 = "pos-neg", (3+VLOOKUP($B293,'Results-formatted 060121'!$A:$AJ,(AH$3+2),FALSE)), VLOOKUP($B293,'Results-formatted 060121'!$A:$AJ,(AH$3+2),FALSE)))</f>
        <v>1</v>
      </c>
      <c r="AI293" s="95">
        <f>IF($C293 = "neg", (($D293+1) - VLOOKUP($B293,'Results-formatted 060121'!$A:$AJ,(AI$3+2),FALSE)), IF($C293 = "pos-neg", (3+VLOOKUP($B293,'Results-formatted 060121'!$A:$AJ,(AI$3+2),FALSE)), VLOOKUP($B293,'Results-formatted 060121'!$A:$AJ,(AI$3+2),FALSE)))</f>
        <v>4</v>
      </c>
      <c r="AJ293" s="95">
        <f>IF($C293 = "neg", (($D293+1) - VLOOKUP($B293,'Results-formatted 060121'!$A:$AJ,(AJ$3+2),FALSE)), IF($C293 = "pos-neg", (3+VLOOKUP($B293,'Results-formatted 060121'!$A:$AJ,(AJ$3+2),FALSE)), VLOOKUP($B293,'Results-formatted 060121'!$A:$AJ,(AJ$3+2),FALSE)))</f>
        <v>4</v>
      </c>
      <c r="AK293" s="95">
        <f>IF($C293 = "neg", (($D293+1) - VLOOKUP($B293,'Results-formatted 060121'!$A:$AJ,(AK$3+2),FALSE)), IF($C293 = "pos-neg", (3+VLOOKUP($B293,'Results-formatted 060121'!$A:$AJ,(AK$3+2),FALSE)), VLOOKUP($B293,'Results-formatted 060121'!$A:$AJ,(AK$3+2),FALSE)))</f>
        <v>4</v>
      </c>
      <c r="AL293" s="95">
        <f>IF($C293 = "neg", (($D293+1) - VLOOKUP($B293,'Results-formatted 060121'!$A:$AJ,(AL$3+2),FALSE)), IF($C293 = "pos-neg", (3+VLOOKUP($B293,'Results-formatted 060121'!$A:$AJ,(AL$3+2),FALSE)), VLOOKUP($B293,'Results-formatted 060121'!$A:$AJ,(AL$3+2),FALSE)))</f>
        <v>5</v>
      </c>
      <c r="AM293" s="95">
        <f>IF($C293 = "neg", (($D293+1) - VLOOKUP($B293,'Results-formatted 060121'!$A:AJ,(AM$3+2),FALSE)), IF($C293 = "pos-neg", (3+VLOOKUP($B293,'Results-formatted 060121'!$A:AJ,(AM$3+2),FALSE)), VLOOKUP($B293,'Results-formatted 060121'!$A:AJ,(AM$3+2),FALSE)))</f>
        <v>5</v>
      </c>
      <c r="AN293" s="95">
        <f>IF($C293 = "neg", (($D293+1) - VLOOKUP($B293,'Results-formatted 060121'!$A:AK,(AN$3+2),FALSE)), IF($C293 = "pos-neg", (3+VLOOKUP($B293,'Results-formatted 060121'!$A:AK,(AN$3+2),FALSE)), VLOOKUP($B293,'Results-formatted 060121'!$A:AK,(AN$3+2),FALSE)))</f>
        <v>3</v>
      </c>
      <c r="AO293" s="95">
        <f>IF($C293 = "neg", (($D293+1) - VLOOKUP($B293,'Results-formatted 060121'!$A:AL,(AO$3+2),FALSE)), IF($C293 = "pos-neg", (3+VLOOKUP($B293,'Results-formatted 060121'!$A:AL,(AO$3+2),FALSE)), VLOOKUP($B293,'Results-formatted 060121'!$A:AL,(AO$3+2),FALSE)))</f>
        <v>4</v>
      </c>
      <c r="AP293" s="95">
        <f>IF($C293 = "neg", (($D293+1) - VLOOKUP($B293,'Results-formatted 060121'!$A:AM,(AP$3+2),FALSE)), IF($C293 = "pos-neg", (3+VLOOKUP($B293,'Results-formatted 060121'!$A:AM,(AP$3+2),FALSE)), VLOOKUP($B293,'Results-formatted 060121'!$A:AM,(AP$3+2),FALSE)))</f>
        <v>4</v>
      </c>
      <c r="AQ293" s="95">
        <f>IF($C293 = "neg", (($D293+1) - VLOOKUP($B293,'Results-formatted 060121'!$A:AN,(AQ$3+2),FALSE)), IF($C293 = "pos-neg", (3+VLOOKUP($B293,'Results-formatted 060121'!$A:AN,(AQ$3+2),FALSE)), VLOOKUP($B293,'Results-formatted 060121'!$A:AN,(AQ$3+2),FALSE)))</f>
        <v>4</v>
      </c>
      <c r="AR293" s="95">
        <f>IF($C293 = "neg", (($D293+1) - VLOOKUP($B293,'Results-formatted 060121'!$A:AO,(AR$3+2),FALSE)), IF($C293 = "pos-neg", (3+VLOOKUP($B293,'Results-formatted 060121'!$A:AO,(AR$3+2),FALSE)), VLOOKUP($B293,'Results-formatted 060121'!$A:AO,(AR$3+2),FALSE)))</f>
        <v>4</v>
      </c>
      <c r="AS293" s="95">
        <f>IF($C293 = "neg", (($D293+1) - VLOOKUP($B293,'Results-formatted 060121'!$A:AP,(AS$3+2),FALSE)), IF($C293 = "pos-neg", (3+VLOOKUP($B293,'Results-formatted 060121'!$A:AP,(AS$3+2),FALSE)), VLOOKUP($B293,'Results-formatted 060121'!$A:AP,(AS$3+2),FALSE)))</f>
        <v>5</v>
      </c>
      <c r="AT293" s="95">
        <f>IF($C293 = "neg", (($D293+1) - VLOOKUP($B293,'Results-formatted 060121'!$A:AQ,(AT$3+2),FALSE)), IF($C293 = "pos-neg", (3+VLOOKUP($B293,'Results-formatted 060121'!$A:AQ,(AT$3+2),FALSE)), VLOOKUP($B293,'Results-formatted 060121'!$A:AQ,(AT$3+2),FALSE)))</f>
        <v>4</v>
      </c>
      <c r="AU293" s="95">
        <f>IF($C293 = "neg", (($D293+1) - VLOOKUP($B293,'Results-formatted 060121'!$A:AR,(AU$3+2),FALSE)), IF($C293 = "pos-neg", (3+VLOOKUP($B293,'Results-formatted 060121'!$A:AR,(AU$3+2),FALSE)), VLOOKUP($B293,'Results-formatted 060121'!$A:AR,(AU$3+2),FALSE)))</f>
        <v>4</v>
      </c>
      <c r="AV293" s="95">
        <f>IF($C293 = "neg", (($D293+1) - VLOOKUP($B293,'Results-formatted 060121'!$A:AS,(AV$3+2),FALSE)), IF($C293 = "pos-neg", (3+VLOOKUP($B293,'Results-formatted 060121'!$A:AS,(AV$3+2),FALSE)), VLOOKUP($B293,'Results-formatted 060121'!$A:AS,(AV$3+2),FALSE)))</f>
        <v>3</v>
      </c>
      <c r="AW293" s="95">
        <f>IF($C293 = "neg", (($D293+1) - VLOOKUP($B293,'Results-formatted 060121'!$A:AT,(AW$3+2),FALSE)), IF($C293 = "pos-neg", (3+VLOOKUP($B293,'Results-formatted 060121'!$A:AT,(AW$3+2),FALSE)), VLOOKUP($B293,'Results-formatted 060121'!$A:AT,(AW$3+2),FALSE)))</f>
        <v>3</v>
      </c>
      <c r="AX293" s="95">
        <f>IF($C293 = "neg", (($D293+1) - VLOOKUP($B293,'Results-formatted 060121'!$A:AU,(AX$3+2),FALSE)), IF($C293 = "pos-neg", (3+VLOOKUP($B293,'Results-formatted 060121'!$A:AU,(AX$3+2),FALSE)), VLOOKUP($B293,'Results-formatted 060121'!$A:AU,(AX$3+2),FALSE)))</f>
        <v>1</v>
      </c>
      <c r="AY293" s="95">
        <f>IF($C293 = "neg", (($D293+1) - VLOOKUP($B293,'Results-formatted 060121'!$A:AV,(AY$3+2),FALSE)), IF($C293 = "pos-neg", (3+VLOOKUP($B293,'Results-formatted 060121'!$A:AV,(AY$3+2),FALSE)), VLOOKUP($B293,'Results-formatted 060121'!$A:AV,(AY$3+2),FALSE)))</f>
        <v>4</v>
      </c>
      <c r="AZ293" s="95">
        <f>IF($C293 = "neg", (($D293+1) - VLOOKUP($B293,'Results-formatted 060121'!$A:AW,(AZ$3+2),FALSE)), IF($C293 = "pos-neg", (3+VLOOKUP($B293,'Results-formatted 060121'!$A:AW,(AZ$3+2),FALSE)), VLOOKUP($B293,'Results-formatted 060121'!$A:AW,(AZ$3+2),FALSE)))</f>
        <v>5</v>
      </c>
      <c r="BA293" s="95">
        <f>IF($C293 = "neg", (($D293+1) - VLOOKUP($B293,'Results-formatted 060121'!$A:AX,(BA$3+2),FALSE)), IF($C293 = "pos-neg", (3+VLOOKUP($B293,'Results-formatted 060121'!$A:AX,(BA$3+2),FALSE)), VLOOKUP($B293,'Results-formatted 060121'!$A:AX,(BA$3+2),FALSE)))</f>
        <v>4</v>
      </c>
      <c r="BB293" s="95">
        <f>IF($C293 = "neg", (($D293+1) - VLOOKUP($B293,'Results-formatted 060121'!$A:AY,(BB$3+2),FALSE)), IF($C293 = "pos-neg", (3+VLOOKUP($B293,'Results-formatted 060121'!$A:AY,(BB$3+2),FALSE)), VLOOKUP($B293,'Results-formatted 060121'!$A:AY,(BB$3+2),FALSE)))</f>
        <v>2</v>
      </c>
      <c r="BC293" s="95">
        <f>IF($C293 = "neg", (($D293+1) - VLOOKUP($B293,'Results-formatted 060121'!$A:AZ,(BC$3+2),FALSE)), IF($C293 = "pos-neg", (3+VLOOKUP($B293,'Results-formatted 060121'!$A:AZ,(BC$3+2),FALSE)), VLOOKUP($B293,'Results-formatted 060121'!$A:AZ,(BC$3+2),FALSE)))</f>
        <v>2</v>
      </c>
      <c r="BD293" s="95">
        <f>IF($C293 = "neg", (($D293+1) - VLOOKUP($B293,'Results-formatted 060121'!$A:BA,(BD$3+2),FALSE)), IF($C293 = "pos-neg", (3+VLOOKUP($B293,'Results-formatted 060121'!$A:BA,(BD$3+2),FALSE)), VLOOKUP($B293,'Results-formatted 060121'!$A:BA,(BD$3+2),FALSE)))</f>
        <v>4</v>
      </c>
      <c r="BE293" s="95">
        <f>IF($C293 = "neg", (($D293+1) - VLOOKUP($B293,'Results-formatted 060121'!$A:BB,(BE$3+2),FALSE)), IF($C293 = "pos-neg", (3+VLOOKUP($B293,'Results-formatted 060121'!$A:BB,(BE$3+2),FALSE)), VLOOKUP($B293,'Results-formatted 060121'!$A:BB,(BE$3+2),FALSE)))</f>
        <v>2</v>
      </c>
      <c r="BF293" s="95">
        <f>IF($C293 = "neg", (($D293+1) - VLOOKUP($B293,'Results-formatted 060121'!$A:BC,(BF$3+2),FALSE)), IF($C293 = "pos-neg", (3+VLOOKUP($B293,'Results-formatted 060121'!$A:BC,(BF$3+2),FALSE)), VLOOKUP($B293,'Results-formatted 060121'!$A:BC,(BF$3+2),FALSE)))</f>
        <v>4</v>
      </c>
      <c r="BG293" s="95">
        <f>IF($C293 = "neg", (($D293+1) - VLOOKUP($B293,'Results-formatted 060121'!$A:BD,(BG$3+2),FALSE)), IF($C293 = "pos-neg", (3+VLOOKUP($B293,'Results-formatted 060121'!$A:BD,(BG$3+2),FALSE)), VLOOKUP($B293,'Results-formatted 060121'!$A:BD,(BG$3+2),FALSE)))</f>
        <v>4</v>
      </c>
      <c r="BH293" s="95">
        <f>IF($C293 = "neg", (($D293+1) - VLOOKUP($B293,'Results-formatted 060121'!$A:BE,(BH$3+2),FALSE)), IF($C293 = "pos-neg", (3+VLOOKUP($B293,'Results-formatted 060121'!$A:BE,(BH$3+2),FALSE)), VLOOKUP($B293,'Results-formatted 060121'!$A:BE,(BH$3+2),FALSE)))</f>
        <v>4</v>
      </c>
      <c r="BI293" s="95">
        <f>IF($C293 = "neg", (($D293+1) - VLOOKUP($B293,'Results-formatted 060121'!$A:BF,(BI$3+2),FALSE)), IF($C293 = "pos-neg", (3+VLOOKUP($B293,'Results-formatted 060121'!$A:BF,(BI$3+2),FALSE)), VLOOKUP($B293,'Results-formatted 060121'!$A:BF,(BI$3+2),FALSE)))</f>
        <v>1</v>
      </c>
      <c r="BJ293" s="95">
        <f>IF($C293 = "neg", (($D293+1) - VLOOKUP($B293,'Results-formatted 060121'!$A:BG,(BJ$3+2),FALSE)), IF($C293 = "pos-neg", (3+VLOOKUP($B293,'Results-formatted 060121'!$A:BG,(BJ$3+2),FALSE)), VLOOKUP($B293,'Results-formatted 060121'!$A:BG,(BJ$3+2),FALSE)))</f>
        <v>1</v>
      </c>
      <c r="BK293" s="95">
        <f>IF($C293 = "neg", (($D293+1) - VLOOKUP($B293,'Results-formatted 060121'!$A:BH,(BK$3+2),FALSE)), IF($C293 = "pos-neg", (3+VLOOKUP($B293,'Results-formatted 060121'!$A:BH,(BK$3+2),FALSE)), VLOOKUP($B293,'Results-formatted 060121'!$A:BH,(BK$3+2),FALSE)))</f>
        <v>5</v>
      </c>
      <c r="BL293" s="95">
        <f>IF($C293 = "neg", (($D293+1) - VLOOKUP($B293,'Results-formatted 060121'!$A:BI,(BL$3+2),FALSE)), IF($C293 = "pos-neg", (3+VLOOKUP($B293,'Results-formatted 060121'!$A:BI,(BL$3+2),FALSE)), VLOOKUP($B293,'Results-formatted 060121'!$A:BI,(BL$3+2),FALSE)))</f>
        <v>2</v>
      </c>
      <c r="BM293" s="95">
        <f>IF($C293 = "neg", (($D293+1) - VLOOKUP($B293,'Results-formatted 060121'!$A:BJ,(BM$3+2),FALSE)), IF($C293 = "pos-neg", (3+VLOOKUP($B293,'Results-formatted 060121'!$A:BJ,(BM$3+2),FALSE)), VLOOKUP($B293,'Results-formatted 060121'!$A:BJ,(BM$3+2),FALSE)))</f>
        <v>4</v>
      </c>
      <c r="BN293" s="95"/>
      <c r="BO293" s="95"/>
      <c r="BP293" s="95"/>
      <c r="BQ293" s="95"/>
      <c r="BR293" s="95"/>
      <c r="BS293" s="95"/>
      <c r="BT293" s="95"/>
      <c r="BU293" s="95"/>
      <c r="BV293" s="95"/>
      <c r="BW293" s="95"/>
      <c r="BX293" s="95"/>
      <c r="BY293" s="95"/>
      <c r="BZ293" s="95"/>
      <c r="CA293" s="95"/>
      <c r="CB293" s="95"/>
      <c r="CC293" s="95"/>
      <c r="CD293" s="99"/>
      <c r="CE293" s="25">
        <f>AVERAGE(F293:CD293)</f>
        <v>3.5833333333333335</v>
      </c>
      <c r="CF293" s="25">
        <f t="shared" si="772"/>
        <v>1.1091555295361266</v>
      </c>
    </row>
    <row r="294" spans="2:84" ht="56" x14ac:dyDescent="0.15">
      <c r="B294" s="84" t="s">
        <v>317</v>
      </c>
      <c r="C294" s="86" t="s">
        <v>1166</v>
      </c>
      <c r="D294" s="2">
        <v>5</v>
      </c>
      <c r="E294" s="12" t="s">
        <v>808</v>
      </c>
      <c r="F294" s="95">
        <f>IF($C294 = "neg", (($D294+1) - VLOOKUP($B294,'Results-formatted 060121'!$A:$AJ,(F$3+2),FALSE)), IF($C294 = "pos-neg", (3+VLOOKUP($B294,'Results-formatted 060121'!$A:$AJ,(F$3+2),FALSE)), VLOOKUP($B294,'Results-formatted 060121'!$A:$AJ,(F$3+2),FALSE)))</f>
        <v>4</v>
      </c>
      <c r="G294" s="95">
        <f>IF($C294 = "neg", (($D294+1) - VLOOKUP($B294,'Results-formatted 060121'!$A:$AJ,(G$3+2),FALSE)), IF($C294 = "pos-neg", (3+VLOOKUP($B294,'Results-formatted 060121'!$A:$AJ,(G$3+2),FALSE)), VLOOKUP($B294,'Results-formatted 060121'!$A:$AJ,(G$3+2),FALSE)))</f>
        <v>5</v>
      </c>
      <c r="H294" s="95">
        <f>IF($C294 = "neg", (($D294+1) - VLOOKUP($B294,'Results-formatted 060121'!$A:$AJ,(H$3+2),FALSE)), IF($C294 = "pos-neg", (3+VLOOKUP($B294,'Results-formatted 060121'!$A:$AJ,(H$3+2),FALSE)), VLOOKUP($B294,'Results-formatted 060121'!$A:$AJ,(H$3+2),FALSE)))</f>
        <v>4</v>
      </c>
      <c r="I294" s="95">
        <f>IF($C294 = "neg", (($D294+1) - VLOOKUP($B294,'Results-formatted 060121'!$A:$AJ,(I$3+2),FALSE)), IF($C294 = "pos-neg", (3+VLOOKUP($B294,'Results-formatted 060121'!$A:$AJ,(I$3+2),FALSE)), VLOOKUP($B294,'Results-formatted 060121'!$A:$AJ,(I$3+2),FALSE)))</f>
        <v>4</v>
      </c>
      <c r="J294" s="95">
        <f>IF($C294 = "neg", (($D294+1) - VLOOKUP($B294,'Results-formatted 060121'!$A:$AJ,(J$3+2),FALSE)), IF($C294 = "pos-neg", (3+VLOOKUP($B294,'Results-formatted 060121'!$A:$AJ,(J$3+2),FALSE)), VLOOKUP($B294,'Results-formatted 060121'!$A:$AJ,(J$3+2),FALSE)))</f>
        <v>3</v>
      </c>
      <c r="K294" s="95">
        <f>IF($C294 = "neg", (($D294+1) - VLOOKUP($B294,'Results-formatted 060121'!$A:$AJ,(K$3+2),FALSE)), IF($C294 = "pos-neg", (3+VLOOKUP($B294,'Results-formatted 060121'!$A:$AJ,(K$3+2),FALSE)), VLOOKUP($B294,'Results-formatted 060121'!$A:$AJ,(K$3+2),FALSE)))</f>
        <v>4</v>
      </c>
      <c r="L294" s="95">
        <f>IF($C294 = "neg", (($D294+1) - VLOOKUP($B294,'Results-formatted 060121'!$A:$AJ,(L$3+2),FALSE)), IF($C294 = "pos-neg", (3+VLOOKUP($B294,'Results-formatted 060121'!$A:$AJ,(L$3+2),FALSE)), VLOOKUP($B294,'Results-formatted 060121'!$A:$AJ,(L$3+2),FALSE)))</f>
        <v>4</v>
      </c>
      <c r="M294" s="95">
        <f>IF($C294 = "neg", (($D294+1) - VLOOKUP($B294,'Results-formatted 060121'!$A:$AJ,(M$3+2),FALSE)), IF($C294 = "pos-neg", (3+VLOOKUP($B294,'Results-formatted 060121'!$A:$AJ,(M$3+2),FALSE)), VLOOKUP($B294,'Results-formatted 060121'!$A:$AJ,(M$3+2),FALSE)))</f>
        <v>4</v>
      </c>
      <c r="N294" s="95">
        <f>IF($C294 = "neg", (($D294+1) - VLOOKUP($B294,'Results-formatted 060121'!$A:$AJ,(N$3+2),FALSE)), IF($C294 = "pos-neg", (3+VLOOKUP($B294,'Results-formatted 060121'!$A:$AJ,(N$3+2),FALSE)), VLOOKUP($B294,'Results-formatted 060121'!$A:$AJ,(N$3+2),FALSE)))</f>
        <v>4</v>
      </c>
      <c r="O294" s="95">
        <f>IF($C294 = "neg", (($D294+1) - VLOOKUP($B294,'Results-formatted 060121'!$A:$AJ,(O$3+2),FALSE)), IF($C294 = "pos-neg", (3+VLOOKUP($B294,'Results-formatted 060121'!$A:$AJ,(O$3+2),FALSE)), VLOOKUP($B294,'Results-formatted 060121'!$A:$AJ,(O$3+2),FALSE)))</f>
        <v>5</v>
      </c>
      <c r="P294" s="95">
        <f>IF($C294 = "neg", (($D294+1) - VLOOKUP($B294,'Results-formatted 060121'!$A:$AJ,(P$3+2),FALSE)), IF($C294 = "pos-neg", (3+VLOOKUP($B294,'Results-formatted 060121'!$A:$AJ,(P$3+2),FALSE)), VLOOKUP($B294,'Results-formatted 060121'!$A:$AJ,(P$3+2),FALSE)))</f>
        <v>4</v>
      </c>
      <c r="Q294" s="95">
        <f>IF($C294 = "neg", (($D294+1) - VLOOKUP($B294,'Results-formatted 060121'!$A:$AJ,(Q$3+2),FALSE)), IF($C294 = "pos-neg", (3+VLOOKUP($B294,'Results-formatted 060121'!$A:$AJ,(Q$3+2),FALSE)), VLOOKUP($B294,'Results-formatted 060121'!$A:$AJ,(Q$3+2),FALSE)))</f>
        <v>4</v>
      </c>
      <c r="R294" s="95">
        <f>IF($C294 = "neg", (($D294+1) - VLOOKUP($B294,'Results-formatted 060121'!$A:$AJ,(R$3+2),FALSE)), IF($C294 = "pos-neg", (3+VLOOKUP($B294,'Results-formatted 060121'!$A:$AJ,(R$3+2),FALSE)), VLOOKUP($B294,'Results-formatted 060121'!$A:$AJ,(R$3+2),FALSE)))</f>
        <v>5</v>
      </c>
      <c r="S294" s="95">
        <f>IF($C294 = "neg", (($D294+1) - VLOOKUP($B294,'Results-formatted 060121'!$A:$AJ,(S$3+2),FALSE)), IF($C294 = "pos-neg", (3+VLOOKUP($B294,'Results-formatted 060121'!$A:$AJ,(S$3+2),FALSE)), VLOOKUP($B294,'Results-formatted 060121'!$A:$AJ,(S$3+2),FALSE)))</f>
        <v>3</v>
      </c>
      <c r="T294" s="95">
        <f>IF($C294 = "neg", (($D294+1) - VLOOKUP($B294,'Results-formatted 060121'!$A:$AJ,(T$3+2),FALSE)), IF($C294 = "pos-neg", (3+VLOOKUP($B294,'Results-formatted 060121'!$A:$AJ,(T$3+2),FALSE)), VLOOKUP($B294,'Results-formatted 060121'!$A:$AJ,(T$3+2),FALSE)))</f>
        <v>4</v>
      </c>
      <c r="U294" s="95">
        <f>IF($C294 = "neg", (($D294+1) - VLOOKUP($B294,'Results-formatted 060121'!$A:$AJ,(U$3+2),FALSE)), IF($C294 = "pos-neg", (3+VLOOKUP($B294,'Results-formatted 060121'!$A:$AJ,(U$3+2),FALSE)), VLOOKUP($B294,'Results-formatted 060121'!$A:$AJ,(U$3+2),FALSE)))</f>
        <v>3</v>
      </c>
      <c r="V294" s="95">
        <f>IF($C294 = "neg", (($D294+1) - VLOOKUP($B294,'Results-formatted 060121'!$A:$AJ,(V$3+2),FALSE)), IF($C294 = "pos-neg", (3+VLOOKUP($B294,'Results-formatted 060121'!$A:$AJ,(V$3+2),FALSE)), VLOOKUP($B294,'Results-formatted 060121'!$A:$AJ,(V$3+2),FALSE)))</f>
        <v>3</v>
      </c>
      <c r="W294" s="95">
        <f>IF($C294 = "neg", (($D294+1) - VLOOKUP($B294,'Results-formatted 060121'!$A:$AJ,(W$3+2),FALSE)), IF($C294 = "pos-neg", (3+VLOOKUP($B294,'Results-formatted 060121'!$A:$AJ,(W$3+2),FALSE)), VLOOKUP($B294,'Results-formatted 060121'!$A:$AJ,(W$3+2),FALSE)))</f>
        <v>4</v>
      </c>
      <c r="X294" s="95">
        <f>IF($C294 = "neg", (($D294+1) - VLOOKUP($B294,'Results-formatted 060121'!$A:$AJ,(X$3+2),FALSE)), IF($C294 = "pos-neg", (3+VLOOKUP($B294,'Results-formatted 060121'!$A:$AJ,(X$3+2),FALSE)), VLOOKUP($B294,'Results-formatted 060121'!$A:$AJ,(X$3+2),FALSE)))</f>
        <v>4</v>
      </c>
      <c r="Y294" s="95">
        <f>IF($C294 = "neg", (($D294+1) - VLOOKUP($B294,'Results-formatted 060121'!$A:$AJ,(Y$3+2),FALSE)), IF($C294 = "pos-neg", (3+VLOOKUP($B294,'Results-formatted 060121'!$A:$AJ,(Y$3+2),FALSE)), VLOOKUP($B294,'Results-formatted 060121'!$A:$AJ,(Y$3+2),FALSE)))</f>
        <v>4</v>
      </c>
      <c r="Z294" s="95">
        <f>IF($C294 = "neg", (($D294+1) - VLOOKUP($B294,'Results-formatted 060121'!$A:$AJ,(Z$3+2),FALSE)), IF($C294 = "pos-neg", (3+VLOOKUP($B294,'Results-formatted 060121'!$A:$AJ,(Z$3+2),FALSE)), VLOOKUP($B294,'Results-formatted 060121'!$A:$AJ,(Z$3+2),FALSE)))</f>
        <v>4</v>
      </c>
      <c r="AA294" s="95">
        <f>IF($C294 = "neg", (($D294+1) - VLOOKUP($B294,'Results-formatted 060121'!$A:$AJ,(AA$3+2),FALSE)), IF($C294 = "pos-neg", (3+VLOOKUP($B294,'Results-formatted 060121'!$A:$AJ,(AA$3+2),FALSE)), VLOOKUP($B294,'Results-formatted 060121'!$A:$AJ,(AA$3+2),FALSE)))</f>
        <v>5</v>
      </c>
      <c r="AB294" s="95">
        <f>IF($C294 = "neg", (($D294+1) - VLOOKUP($B294,'Results-formatted 060121'!$A:$AJ,(AB$3+2),FALSE)), IF($C294 = "pos-neg", (3+VLOOKUP($B294,'Results-formatted 060121'!$A:$AJ,(AB$3+2),FALSE)), VLOOKUP($B294,'Results-formatted 060121'!$A:$AJ,(AB$3+2),FALSE)))</f>
        <v>1</v>
      </c>
      <c r="AC294" s="95">
        <f>IF($C294 = "neg", (($D294+1) - VLOOKUP($B294,'Results-formatted 060121'!$A:$AJ,(AC$3+2),FALSE)), IF($C294 = "pos-neg", (3+VLOOKUP($B294,'Results-formatted 060121'!$A:$AJ,(AC$3+2),FALSE)), VLOOKUP($B294,'Results-formatted 060121'!$A:$AJ,(AC$3+2),FALSE)))</f>
        <v>2</v>
      </c>
      <c r="AD294" s="95">
        <f>IF($C294 = "neg", (($D294+1) - VLOOKUP($B294,'Results-formatted 060121'!$A:$AJ,(AD$3+2),FALSE)), IF($C294 = "pos-neg", (3+VLOOKUP($B294,'Results-formatted 060121'!$A:$AJ,(AD$3+2),FALSE)), VLOOKUP($B294,'Results-formatted 060121'!$A:$AJ,(AD$3+2),FALSE)))</f>
        <v>5</v>
      </c>
      <c r="AE294" s="95">
        <f>IF($C294 = "neg", (($D294+1) - VLOOKUP($B294,'Results-formatted 060121'!$A:$AJ,(AE$3+2),FALSE)), IF($C294 = "pos-neg", (3+VLOOKUP($B294,'Results-formatted 060121'!$A:$AJ,(AE$3+2),FALSE)), VLOOKUP($B294,'Results-formatted 060121'!$A:$AJ,(AE$3+2),FALSE)))</f>
        <v>4</v>
      </c>
      <c r="AF294" s="95">
        <f>IF($C294 = "neg", (($D294+1) - VLOOKUP($B294,'Results-formatted 060121'!$A:$AJ,(AF$3+2),FALSE)), IF($C294 = "pos-neg", (3+VLOOKUP($B294,'Results-formatted 060121'!$A:$AJ,(AF$3+2),FALSE)), VLOOKUP($B294,'Results-formatted 060121'!$A:$AJ,(AF$3+2),FALSE)))</f>
        <v>4</v>
      </c>
      <c r="AG294" s="95">
        <f>IF($C294 = "neg", (($D294+1) - VLOOKUP($B294,'Results-formatted 060121'!$A:$AJ,(AG$3+2),FALSE)), IF($C294 = "pos-neg", (3+VLOOKUP($B294,'Results-formatted 060121'!$A:$AJ,(AG$3+2),FALSE)), VLOOKUP($B294,'Results-formatted 060121'!$A:$AJ,(AG$3+2),FALSE)))</f>
        <v>2</v>
      </c>
      <c r="AH294" s="95">
        <f>IF($C294 = "neg", (($D294+1) - VLOOKUP($B294,'Results-formatted 060121'!$A:$AJ,(AH$3+2),FALSE)), IF($C294 = "pos-neg", (3+VLOOKUP($B294,'Results-formatted 060121'!$A:$AJ,(AH$3+2),FALSE)), VLOOKUP($B294,'Results-formatted 060121'!$A:$AJ,(AH$3+2),FALSE)))</f>
        <v>3</v>
      </c>
      <c r="AI294" s="95">
        <f>IF($C294 = "neg", (($D294+1) - VLOOKUP($B294,'Results-formatted 060121'!$A:$AJ,(AI$3+2),FALSE)), IF($C294 = "pos-neg", (3+VLOOKUP($B294,'Results-formatted 060121'!$A:$AJ,(AI$3+2),FALSE)), VLOOKUP($B294,'Results-formatted 060121'!$A:$AJ,(AI$3+2),FALSE)))</f>
        <v>4</v>
      </c>
      <c r="AJ294" s="95">
        <f>IF($C294 = "neg", (($D294+1) - VLOOKUP($B294,'Results-formatted 060121'!$A:$AJ,(AJ$3+2),FALSE)), IF($C294 = "pos-neg", (3+VLOOKUP($B294,'Results-formatted 060121'!$A:$AJ,(AJ$3+2),FALSE)), VLOOKUP($B294,'Results-formatted 060121'!$A:$AJ,(AJ$3+2),FALSE)))</f>
        <v>4</v>
      </c>
      <c r="AK294" s="95">
        <f>IF($C294 = "neg", (($D294+1) - VLOOKUP($B294,'Results-formatted 060121'!$A:$AJ,(AK$3+2),FALSE)), IF($C294 = "pos-neg", (3+VLOOKUP($B294,'Results-formatted 060121'!$A:$AJ,(AK$3+2),FALSE)), VLOOKUP($B294,'Results-formatted 060121'!$A:$AJ,(AK$3+2),FALSE)))</f>
        <v>4</v>
      </c>
      <c r="AL294" s="95">
        <f>IF($C294 = "neg", (($D294+1) - VLOOKUP($B294,'Results-formatted 060121'!$A:$AJ,(AL$3+2),FALSE)), IF($C294 = "pos-neg", (3+VLOOKUP($B294,'Results-formatted 060121'!$A:$AJ,(AL$3+2),FALSE)), VLOOKUP($B294,'Results-formatted 060121'!$A:$AJ,(AL$3+2),FALSE)))</f>
        <v>5</v>
      </c>
      <c r="AM294" s="95">
        <f>IF($C294 = "neg", (($D294+1) - VLOOKUP($B294,'Results-formatted 060121'!$A:AJ,(AM$3+2),FALSE)), IF($C294 = "pos-neg", (3+VLOOKUP($B294,'Results-formatted 060121'!$A:AJ,(AM$3+2),FALSE)), VLOOKUP($B294,'Results-formatted 060121'!$A:AJ,(AM$3+2),FALSE)))</f>
        <v>5</v>
      </c>
      <c r="AN294" s="95">
        <f>IF($C294 = "neg", (($D294+1) - VLOOKUP($B294,'Results-formatted 060121'!$A:AK,(AN$3+2),FALSE)), IF($C294 = "pos-neg", (3+VLOOKUP($B294,'Results-formatted 060121'!$A:AK,(AN$3+2),FALSE)), VLOOKUP($B294,'Results-formatted 060121'!$A:AK,(AN$3+2),FALSE)))</f>
        <v>4</v>
      </c>
      <c r="AO294" s="95">
        <f>IF($C294 = "neg", (($D294+1) - VLOOKUP($B294,'Results-formatted 060121'!$A:AL,(AO$3+2),FALSE)), IF($C294 = "pos-neg", (3+VLOOKUP($B294,'Results-formatted 060121'!$A:AL,(AO$3+2),FALSE)), VLOOKUP($B294,'Results-formatted 060121'!$A:AL,(AO$3+2),FALSE)))</f>
        <v>4</v>
      </c>
      <c r="AP294" s="95">
        <f>IF($C294 = "neg", (($D294+1) - VLOOKUP($B294,'Results-formatted 060121'!$A:AM,(AP$3+2),FALSE)), IF($C294 = "pos-neg", (3+VLOOKUP($B294,'Results-formatted 060121'!$A:AM,(AP$3+2),FALSE)), VLOOKUP($B294,'Results-formatted 060121'!$A:AM,(AP$3+2),FALSE)))</f>
        <v>4</v>
      </c>
      <c r="AQ294" s="95">
        <f>IF($C294 = "neg", (($D294+1) - VLOOKUP($B294,'Results-formatted 060121'!$A:AN,(AQ$3+2),FALSE)), IF($C294 = "pos-neg", (3+VLOOKUP($B294,'Results-formatted 060121'!$A:AN,(AQ$3+2),FALSE)), VLOOKUP($B294,'Results-formatted 060121'!$A:AN,(AQ$3+2),FALSE)))</f>
        <v>4</v>
      </c>
      <c r="AR294" s="95">
        <f>IF($C294 = "neg", (($D294+1) - VLOOKUP($B294,'Results-formatted 060121'!$A:AO,(AR$3+2),FALSE)), IF($C294 = "pos-neg", (3+VLOOKUP($B294,'Results-formatted 060121'!$A:AO,(AR$3+2),FALSE)), VLOOKUP($B294,'Results-formatted 060121'!$A:AO,(AR$3+2),FALSE)))</f>
        <v>5</v>
      </c>
      <c r="AS294" s="95">
        <f>IF($C294 = "neg", (($D294+1) - VLOOKUP($B294,'Results-formatted 060121'!$A:AP,(AS$3+2),FALSE)), IF($C294 = "pos-neg", (3+VLOOKUP($B294,'Results-formatted 060121'!$A:AP,(AS$3+2),FALSE)), VLOOKUP($B294,'Results-formatted 060121'!$A:AP,(AS$3+2),FALSE)))</f>
        <v>5</v>
      </c>
      <c r="AT294" s="95">
        <f>IF($C294 = "neg", (($D294+1) - VLOOKUP($B294,'Results-formatted 060121'!$A:AQ,(AT$3+2),FALSE)), IF($C294 = "pos-neg", (3+VLOOKUP($B294,'Results-formatted 060121'!$A:AQ,(AT$3+2),FALSE)), VLOOKUP($B294,'Results-formatted 060121'!$A:AQ,(AT$3+2),FALSE)))</f>
        <v>4</v>
      </c>
      <c r="AU294" s="95">
        <f>IF($C294 = "neg", (($D294+1) - VLOOKUP($B294,'Results-formatted 060121'!$A:AR,(AU$3+2),FALSE)), IF($C294 = "pos-neg", (3+VLOOKUP($B294,'Results-formatted 060121'!$A:AR,(AU$3+2),FALSE)), VLOOKUP($B294,'Results-formatted 060121'!$A:AR,(AU$3+2),FALSE)))</f>
        <v>4</v>
      </c>
      <c r="AV294" s="95">
        <f>IF($C294 = "neg", (($D294+1) - VLOOKUP($B294,'Results-formatted 060121'!$A:AS,(AV$3+2),FALSE)), IF($C294 = "pos-neg", (3+VLOOKUP($B294,'Results-formatted 060121'!$A:AS,(AV$3+2),FALSE)), VLOOKUP($B294,'Results-formatted 060121'!$A:AS,(AV$3+2),FALSE)))</f>
        <v>3</v>
      </c>
      <c r="AW294" s="95">
        <f>IF($C294 = "neg", (($D294+1) - VLOOKUP($B294,'Results-formatted 060121'!$A:AT,(AW$3+2),FALSE)), IF($C294 = "pos-neg", (3+VLOOKUP($B294,'Results-formatted 060121'!$A:AT,(AW$3+2),FALSE)), VLOOKUP($B294,'Results-formatted 060121'!$A:AT,(AW$3+2),FALSE)))</f>
        <v>3</v>
      </c>
      <c r="AX294" s="95">
        <f>IF($C294 = "neg", (($D294+1) - VLOOKUP($B294,'Results-formatted 060121'!$A:AU,(AX$3+2),FALSE)), IF($C294 = "pos-neg", (3+VLOOKUP($B294,'Results-formatted 060121'!$A:AU,(AX$3+2),FALSE)), VLOOKUP($B294,'Results-formatted 060121'!$A:AU,(AX$3+2),FALSE)))</f>
        <v>1</v>
      </c>
      <c r="AY294" s="95">
        <f>IF($C294 = "neg", (($D294+1) - VLOOKUP($B294,'Results-formatted 060121'!$A:AV,(AY$3+2),FALSE)), IF($C294 = "pos-neg", (3+VLOOKUP($B294,'Results-formatted 060121'!$A:AV,(AY$3+2),FALSE)), VLOOKUP($B294,'Results-formatted 060121'!$A:AV,(AY$3+2),FALSE)))</f>
        <v>3</v>
      </c>
      <c r="AZ294" s="95">
        <f>IF($C294 = "neg", (($D294+1) - VLOOKUP($B294,'Results-formatted 060121'!$A:AW,(AZ$3+2),FALSE)), IF($C294 = "pos-neg", (3+VLOOKUP($B294,'Results-formatted 060121'!$A:AW,(AZ$3+2),FALSE)), VLOOKUP($B294,'Results-formatted 060121'!$A:AW,(AZ$3+2),FALSE)))</f>
        <v>4</v>
      </c>
      <c r="BA294" s="95">
        <f>IF($C294 = "neg", (($D294+1) - VLOOKUP($B294,'Results-formatted 060121'!$A:AX,(BA$3+2),FALSE)), IF($C294 = "pos-neg", (3+VLOOKUP($B294,'Results-formatted 060121'!$A:AX,(BA$3+2),FALSE)), VLOOKUP($B294,'Results-formatted 060121'!$A:AX,(BA$3+2),FALSE)))</f>
        <v>4</v>
      </c>
      <c r="BB294" s="95">
        <f>IF($C294 = "neg", (($D294+1) - VLOOKUP($B294,'Results-formatted 060121'!$A:AY,(BB$3+2),FALSE)), IF($C294 = "pos-neg", (3+VLOOKUP($B294,'Results-formatted 060121'!$A:AY,(BB$3+2),FALSE)), VLOOKUP($B294,'Results-formatted 060121'!$A:AY,(BB$3+2),FALSE)))</f>
        <v>4</v>
      </c>
      <c r="BC294" s="95">
        <f>IF($C294 = "neg", (($D294+1) - VLOOKUP($B294,'Results-formatted 060121'!$A:AZ,(BC$3+2),FALSE)), IF($C294 = "pos-neg", (3+VLOOKUP($B294,'Results-formatted 060121'!$A:AZ,(BC$3+2),FALSE)), VLOOKUP($B294,'Results-formatted 060121'!$A:AZ,(BC$3+2),FALSE)))</f>
        <v>3</v>
      </c>
      <c r="BD294" s="95">
        <f>IF($C294 = "neg", (($D294+1) - VLOOKUP($B294,'Results-formatted 060121'!$A:BA,(BD$3+2),FALSE)), IF($C294 = "pos-neg", (3+VLOOKUP($B294,'Results-formatted 060121'!$A:BA,(BD$3+2),FALSE)), VLOOKUP($B294,'Results-formatted 060121'!$A:BA,(BD$3+2),FALSE)))</f>
        <v>5</v>
      </c>
      <c r="BE294" s="95">
        <f>IF($C294 = "neg", (($D294+1) - VLOOKUP($B294,'Results-formatted 060121'!$A:BB,(BE$3+2),FALSE)), IF($C294 = "pos-neg", (3+VLOOKUP($B294,'Results-formatted 060121'!$A:BB,(BE$3+2),FALSE)), VLOOKUP($B294,'Results-formatted 060121'!$A:BB,(BE$3+2),FALSE)))</f>
        <v>3</v>
      </c>
      <c r="BF294" s="95">
        <f>IF($C294 = "neg", (($D294+1) - VLOOKUP($B294,'Results-formatted 060121'!$A:BC,(BF$3+2),FALSE)), IF($C294 = "pos-neg", (3+VLOOKUP($B294,'Results-formatted 060121'!$A:BC,(BF$3+2),FALSE)), VLOOKUP($B294,'Results-formatted 060121'!$A:BC,(BF$3+2),FALSE)))</f>
        <v>2</v>
      </c>
      <c r="BG294" s="95">
        <f>IF($C294 = "neg", (($D294+1) - VLOOKUP($B294,'Results-formatted 060121'!$A:BD,(BG$3+2),FALSE)), IF($C294 = "pos-neg", (3+VLOOKUP($B294,'Results-formatted 060121'!$A:BD,(BG$3+2),FALSE)), VLOOKUP($B294,'Results-formatted 060121'!$A:BD,(BG$3+2),FALSE)))</f>
        <v>3</v>
      </c>
      <c r="BH294" s="95">
        <f>IF($C294 = "neg", (($D294+1) - VLOOKUP($B294,'Results-formatted 060121'!$A:BE,(BH$3+2),FALSE)), IF($C294 = "pos-neg", (3+VLOOKUP($B294,'Results-formatted 060121'!$A:BE,(BH$3+2),FALSE)), VLOOKUP($B294,'Results-formatted 060121'!$A:BE,(BH$3+2),FALSE)))</f>
        <v>3</v>
      </c>
      <c r="BI294" s="95">
        <f>IF($C294 = "neg", (($D294+1) - VLOOKUP($B294,'Results-formatted 060121'!$A:BF,(BI$3+2),FALSE)), IF($C294 = "pos-neg", (3+VLOOKUP($B294,'Results-formatted 060121'!$A:BF,(BI$3+2),FALSE)), VLOOKUP($B294,'Results-formatted 060121'!$A:BF,(BI$3+2),FALSE)))</f>
        <v>1</v>
      </c>
      <c r="BJ294" s="95">
        <f>IF($C294 = "neg", (($D294+1) - VLOOKUP($B294,'Results-formatted 060121'!$A:BG,(BJ$3+2),FALSE)), IF($C294 = "pos-neg", (3+VLOOKUP($B294,'Results-formatted 060121'!$A:BG,(BJ$3+2),FALSE)), VLOOKUP($B294,'Results-formatted 060121'!$A:BG,(BJ$3+2),FALSE)))</f>
        <v>1</v>
      </c>
      <c r="BK294" s="95">
        <f>IF($C294 = "neg", (($D294+1) - VLOOKUP($B294,'Results-formatted 060121'!$A:BH,(BK$3+2),FALSE)), IF($C294 = "pos-neg", (3+VLOOKUP($B294,'Results-formatted 060121'!$A:BH,(BK$3+2),FALSE)), VLOOKUP($B294,'Results-formatted 060121'!$A:BH,(BK$3+2),FALSE)))</f>
        <v>5</v>
      </c>
      <c r="BL294" s="95">
        <f>IF($C294 = "neg", (($D294+1) - VLOOKUP($B294,'Results-formatted 060121'!$A:BI,(BL$3+2),FALSE)), IF($C294 = "pos-neg", (3+VLOOKUP($B294,'Results-formatted 060121'!$A:BI,(BL$3+2),FALSE)), VLOOKUP($B294,'Results-formatted 060121'!$A:BI,(BL$3+2),FALSE)))</f>
        <v>2</v>
      </c>
      <c r="BM294" s="95">
        <f>IF($C294 = "neg", (($D294+1) - VLOOKUP($B294,'Results-formatted 060121'!$A:BJ,(BM$3+2),FALSE)), IF($C294 = "pos-neg", (3+VLOOKUP($B294,'Results-formatted 060121'!$A:BJ,(BM$3+2),FALSE)), VLOOKUP($B294,'Results-formatted 060121'!$A:BJ,(BM$3+2),FALSE)))</f>
        <v>4</v>
      </c>
      <c r="BN294" s="95"/>
      <c r="BO294" s="95"/>
      <c r="BP294" s="95"/>
      <c r="BQ294" s="95"/>
      <c r="BR294" s="95"/>
      <c r="BS294" s="95"/>
      <c r="BT294" s="95"/>
      <c r="BU294" s="95"/>
      <c r="BV294" s="95"/>
      <c r="BW294" s="95"/>
      <c r="BX294" s="95"/>
      <c r="BY294" s="95"/>
      <c r="BZ294" s="95"/>
      <c r="CA294" s="95"/>
      <c r="CB294" s="95"/>
      <c r="CC294" s="95"/>
      <c r="CD294" s="99"/>
      <c r="CE294" s="25">
        <f>AVERAGE(F294:CD294)</f>
        <v>3.65</v>
      </c>
      <c r="CF294" s="25">
        <f t="shared" si="772"/>
        <v>1.0707988464186562</v>
      </c>
    </row>
    <row r="295" spans="2:84" ht="56" x14ac:dyDescent="0.15">
      <c r="B295" s="84" t="s">
        <v>318</v>
      </c>
      <c r="C295" s="86" t="s">
        <v>1166</v>
      </c>
      <c r="D295" s="2">
        <v>5</v>
      </c>
      <c r="E295" s="12" t="s">
        <v>809</v>
      </c>
      <c r="F295" s="95">
        <f>IF($C295 = "neg", (($D295+1) - VLOOKUP($B295,'Results-formatted 060121'!$A:$AJ,(F$3+2),FALSE)), IF($C295 = "pos-neg", (3+VLOOKUP($B295,'Results-formatted 060121'!$A:$AJ,(F$3+2),FALSE)), VLOOKUP($B295,'Results-formatted 060121'!$A:$AJ,(F$3+2),FALSE)))</f>
        <v>4</v>
      </c>
      <c r="G295" s="95">
        <f>IF($C295 = "neg", (($D295+1) - VLOOKUP($B295,'Results-formatted 060121'!$A:$AJ,(G$3+2),FALSE)), IF($C295 = "pos-neg", (3+VLOOKUP($B295,'Results-formatted 060121'!$A:$AJ,(G$3+2),FALSE)), VLOOKUP($B295,'Results-formatted 060121'!$A:$AJ,(G$3+2),FALSE)))</f>
        <v>5</v>
      </c>
      <c r="H295" s="95">
        <f>IF($C295 = "neg", (($D295+1) - VLOOKUP($B295,'Results-formatted 060121'!$A:$AJ,(H$3+2),FALSE)), IF($C295 = "pos-neg", (3+VLOOKUP($B295,'Results-formatted 060121'!$A:$AJ,(H$3+2),FALSE)), VLOOKUP($B295,'Results-formatted 060121'!$A:$AJ,(H$3+2),FALSE)))</f>
        <v>4</v>
      </c>
      <c r="I295" s="95">
        <f>IF($C295 = "neg", (($D295+1) - VLOOKUP($B295,'Results-formatted 060121'!$A:$AJ,(I$3+2),FALSE)), IF($C295 = "pos-neg", (3+VLOOKUP($B295,'Results-formatted 060121'!$A:$AJ,(I$3+2),FALSE)), VLOOKUP($B295,'Results-formatted 060121'!$A:$AJ,(I$3+2),FALSE)))</f>
        <v>5</v>
      </c>
      <c r="J295" s="95">
        <f>IF($C295 = "neg", (($D295+1) - VLOOKUP($B295,'Results-formatted 060121'!$A:$AJ,(J$3+2),FALSE)), IF($C295 = "pos-neg", (3+VLOOKUP($B295,'Results-formatted 060121'!$A:$AJ,(J$3+2),FALSE)), VLOOKUP($B295,'Results-formatted 060121'!$A:$AJ,(J$3+2),FALSE)))</f>
        <v>3</v>
      </c>
      <c r="K295" s="95">
        <f>IF($C295 = "neg", (($D295+1) - VLOOKUP($B295,'Results-formatted 060121'!$A:$AJ,(K$3+2),FALSE)), IF($C295 = "pos-neg", (3+VLOOKUP($B295,'Results-formatted 060121'!$A:$AJ,(K$3+2),FALSE)), VLOOKUP($B295,'Results-formatted 060121'!$A:$AJ,(K$3+2),FALSE)))</f>
        <v>4</v>
      </c>
      <c r="L295" s="95">
        <f>IF($C295 = "neg", (($D295+1) - VLOOKUP($B295,'Results-formatted 060121'!$A:$AJ,(L$3+2),FALSE)), IF($C295 = "pos-neg", (3+VLOOKUP($B295,'Results-formatted 060121'!$A:$AJ,(L$3+2),FALSE)), VLOOKUP($B295,'Results-formatted 060121'!$A:$AJ,(L$3+2),FALSE)))</f>
        <v>4</v>
      </c>
      <c r="M295" s="95">
        <f>IF($C295 = "neg", (($D295+1) - VLOOKUP($B295,'Results-formatted 060121'!$A:$AJ,(M$3+2),FALSE)), IF($C295 = "pos-neg", (3+VLOOKUP($B295,'Results-formatted 060121'!$A:$AJ,(M$3+2),FALSE)), VLOOKUP($B295,'Results-formatted 060121'!$A:$AJ,(M$3+2),FALSE)))</f>
        <v>4</v>
      </c>
      <c r="N295" s="95">
        <f>IF($C295 = "neg", (($D295+1) - VLOOKUP($B295,'Results-formatted 060121'!$A:$AJ,(N$3+2),FALSE)), IF($C295 = "pos-neg", (3+VLOOKUP($B295,'Results-formatted 060121'!$A:$AJ,(N$3+2),FALSE)), VLOOKUP($B295,'Results-formatted 060121'!$A:$AJ,(N$3+2),FALSE)))</f>
        <v>4</v>
      </c>
      <c r="O295" s="95">
        <f>IF($C295 = "neg", (($D295+1) - VLOOKUP($B295,'Results-formatted 060121'!$A:$AJ,(O$3+2),FALSE)), IF($C295 = "pos-neg", (3+VLOOKUP($B295,'Results-formatted 060121'!$A:$AJ,(O$3+2),FALSE)), VLOOKUP($B295,'Results-formatted 060121'!$A:$AJ,(O$3+2),FALSE)))</f>
        <v>5</v>
      </c>
      <c r="P295" s="95">
        <f>IF($C295 = "neg", (($D295+1) - VLOOKUP($B295,'Results-formatted 060121'!$A:$AJ,(P$3+2),FALSE)), IF($C295 = "pos-neg", (3+VLOOKUP($B295,'Results-formatted 060121'!$A:$AJ,(P$3+2),FALSE)), VLOOKUP($B295,'Results-formatted 060121'!$A:$AJ,(P$3+2),FALSE)))</f>
        <v>4</v>
      </c>
      <c r="Q295" s="95">
        <f>IF($C295 = "neg", (($D295+1) - VLOOKUP($B295,'Results-formatted 060121'!$A:$AJ,(Q$3+2),FALSE)), IF($C295 = "pos-neg", (3+VLOOKUP($B295,'Results-formatted 060121'!$A:$AJ,(Q$3+2),FALSE)), VLOOKUP($B295,'Results-formatted 060121'!$A:$AJ,(Q$3+2),FALSE)))</f>
        <v>4</v>
      </c>
      <c r="R295" s="95">
        <f>IF($C295 = "neg", (($D295+1) - VLOOKUP($B295,'Results-formatted 060121'!$A:$AJ,(R$3+2),FALSE)), IF($C295 = "pos-neg", (3+VLOOKUP($B295,'Results-formatted 060121'!$A:$AJ,(R$3+2),FALSE)), VLOOKUP($B295,'Results-formatted 060121'!$A:$AJ,(R$3+2),FALSE)))</f>
        <v>4</v>
      </c>
      <c r="S295" s="95">
        <f>IF($C295 = "neg", (($D295+1) - VLOOKUP($B295,'Results-formatted 060121'!$A:$AJ,(S$3+2),FALSE)), IF($C295 = "pos-neg", (3+VLOOKUP($B295,'Results-formatted 060121'!$A:$AJ,(S$3+2),FALSE)), VLOOKUP($B295,'Results-formatted 060121'!$A:$AJ,(S$3+2),FALSE)))</f>
        <v>4</v>
      </c>
      <c r="T295" s="95">
        <f>IF($C295 = "neg", (($D295+1) - VLOOKUP($B295,'Results-formatted 060121'!$A:$AJ,(T$3+2),FALSE)), IF($C295 = "pos-neg", (3+VLOOKUP($B295,'Results-formatted 060121'!$A:$AJ,(T$3+2),FALSE)), VLOOKUP($B295,'Results-formatted 060121'!$A:$AJ,(T$3+2),FALSE)))</f>
        <v>4</v>
      </c>
      <c r="U295" s="95">
        <f>IF($C295 = "neg", (($D295+1) - VLOOKUP($B295,'Results-formatted 060121'!$A:$AJ,(U$3+2),FALSE)), IF($C295 = "pos-neg", (3+VLOOKUP($B295,'Results-formatted 060121'!$A:$AJ,(U$3+2),FALSE)), VLOOKUP($B295,'Results-formatted 060121'!$A:$AJ,(U$3+2),FALSE)))</f>
        <v>1</v>
      </c>
      <c r="V295" s="95">
        <f>IF($C295 = "neg", (($D295+1) - VLOOKUP($B295,'Results-formatted 060121'!$A:$AJ,(V$3+2),FALSE)), IF($C295 = "pos-neg", (3+VLOOKUP($B295,'Results-formatted 060121'!$A:$AJ,(V$3+2),FALSE)), VLOOKUP($B295,'Results-formatted 060121'!$A:$AJ,(V$3+2),FALSE)))</f>
        <v>2</v>
      </c>
      <c r="W295" s="95">
        <f>IF($C295 = "neg", (($D295+1) - VLOOKUP($B295,'Results-formatted 060121'!$A:$AJ,(W$3+2),FALSE)), IF($C295 = "pos-neg", (3+VLOOKUP($B295,'Results-formatted 060121'!$A:$AJ,(W$3+2),FALSE)), VLOOKUP($B295,'Results-formatted 060121'!$A:$AJ,(W$3+2),FALSE)))</f>
        <v>5</v>
      </c>
      <c r="X295" s="95">
        <f>IF($C295 = "neg", (($D295+1) - VLOOKUP($B295,'Results-formatted 060121'!$A:$AJ,(X$3+2),FALSE)), IF($C295 = "pos-neg", (3+VLOOKUP($B295,'Results-formatted 060121'!$A:$AJ,(X$3+2),FALSE)), VLOOKUP($B295,'Results-formatted 060121'!$A:$AJ,(X$3+2),FALSE)))</f>
        <v>4</v>
      </c>
      <c r="Y295" s="95">
        <f>IF($C295 = "neg", (($D295+1) - VLOOKUP($B295,'Results-formatted 060121'!$A:$AJ,(Y$3+2),FALSE)), IF($C295 = "pos-neg", (3+VLOOKUP($B295,'Results-formatted 060121'!$A:$AJ,(Y$3+2),FALSE)), VLOOKUP($B295,'Results-formatted 060121'!$A:$AJ,(Y$3+2),FALSE)))</f>
        <v>4</v>
      </c>
      <c r="Z295" s="95">
        <f>IF($C295 = "neg", (($D295+1) - VLOOKUP($B295,'Results-formatted 060121'!$A:$AJ,(Z$3+2),FALSE)), IF($C295 = "pos-neg", (3+VLOOKUP($B295,'Results-formatted 060121'!$A:$AJ,(Z$3+2),FALSE)), VLOOKUP($B295,'Results-formatted 060121'!$A:$AJ,(Z$3+2),FALSE)))</f>
        <v>3</v>
      </c>
      <c r="AA295" s="95">
        <f>IF($C295 = "neg", (($D295+1) - VLOOKUP($B295,'Results-formatted 060121'!$A:$AJ,(AA$3+2),FALSE)), IF($C295 = "pos-neg", (3+VLOOKUP($B295,'Results-formatted 060121'!$A:$AJ,(AA$3+2),FALSE)), VLOOKUP($B295,'Results-formatted 060121'!$A:$AJ,(AA$3+2),FALSE)))</f>
        <v>3</v>
      </c>
      <c r="AB295" s="95">
        <f>IF($C295 = "neg", (($D295+1) - VLOOKUP($B295,'Results-formatted 060121'!$A:$AJ,(AB$3+2),FALSE)), IF($C295 = "pos-neg", (3+VLOOKUP($B295,'Results-formatted 060121'!$A:$AJ,(AB$3+2),FALSE)), VLOOKUP($B295,'Results-formatted 060121'!$A:$AJ,(AB$3+2),FALSE)))</f>
        <v>1</v>
      </c>
      <c r="AC295" s="95">
        <f>IF($C295 = "neg", (($D295+1) - VLOOKUP($B295,'Results-formatted 060121'!$A:$AJ,(AC$3+2),FALSE)), IF($C295 = "pos-neg", (3+VLOOKUP($B295,'Results-formatted 060121'!$A:$AJ,(AC$3+2),FALSE)), VLOOKUP($B295,'Results-formatted 060121'!$A:$AJ,(AC$3+2),FALSE)))</f>
        <v>4</v>
      </c>
      <c r="AD295" s="95">
        <f>IF($C295 = "neg", (($D295+1) - VLOOKUP($B295,'Results-formatted 060121'!$A:$AJ,(AD$3+2),FALSE)), IF($C295 = "pos-neg", (3+VLOOKUP($B295,'Results-formatted 060121'!$A:$AJ,(AD$3+2),FALSE)), VLOOKUP($B295,'Results-formatted 060121'!$A:$AJ,(AD$3+2),FALSE)))</f>
        <v>5</v>
      </c>
      <c r="AE295" s="95">
        <f>IF($C295 = "neg", (($D295+1) - VLOOKUP($B295,'Results-formatted 060121'!$A:$AJ,(AE$3+2),FALSE)), IF($C295 = "pos-neg", (3+VLOOKUP($B295,'Results-formatted 060121'!$A:$AJ,(AE$3+2),FALSE)), VLOOKUP($B295,'Results-formatted 060121'!$A:$AJ,(AE$3+2),FALSE)))</f>
        <v>4</v>
      </c>
      <c r="AF295" s="95">
        <f>IF($C295 = "neg", (($D295+1) - VLOOKUP($B295,'Results-formatted 060121'!$A:$AJ,(AF$3+2),FALSE)), IF($C295 = "pos-neg", (3+VLOOKUP($B295,'Results-formatted 060121'!$A:$AJ,(AF$3+2),FALSE)), VLOOKUP($B295,'Results-formatted 060121'!$A:$AJ,(AF$3+2),FALSE)))</f>
        <v>4</v>
      </c>
      <c r="AG295" s="95">
        <f>IF($C295 = "neg", (($D295+1) - VLOOKUP($B295,'Results-formatted 060121'!$A:$AJ,(AG$3+2),FALSE)), IF($C295 = "pos-neg", (3+VLOOKUP($B295,'Results-formatted 060121'!$A:$AJ,(AG$3+2),FALSE)), VLOOKUP($B295,'Results-formatted 060121'!$A:$AJ,(AG$3+2),FALSE)))</f>
        <v>1</v>
      </c>
      <c r="AH295" s="95">
        <f>IF($C295 = "neg", (($D295+1) - VLOOKUP($B295,'Results-formatted 060121'!$A:$AJ,(AH$3+2),FALSE)), IF($C295 = "pos-neg", (3+VLOOKUP($B295,'Results-formatted 060121'!$A:$AJ,(AH$3+2),FALSE)), VLOOKUP($B295,'Results-formatted 060121'!$A:$AJ,(AH$3+2),FALSE)))</f>
        <v>3</v>
      </c>
      <c r="AI295" s="95">
        <f>IF($C295 = "neg", (($D295+1) - VLOOKUP($B295,'Results-formatted 060121'!$A:$AJ,(AI$3+2),FALSE)), IF($C295 = "pos-neg", (3+VLOOKUP($B295,'Results-formatted 060121'!$A:$AJ,(AI$3+2),FALSE)), VLOOKUP($B295,'Results-formatted 060121'!$A:$AJ,(AI$3+2),FALSE)))</f>
        <v>3</v>
      </c>
      <c r="AJ295" s="95">
        <f>IF($C295 = "neg", (($D295+1) - VLOOKUP($B295,'Results-formatted 060121'!$A:$AJ,(AJ$3+2),FALSE)), IF($C295 = "pos-neg", (3+VLOOKUP($B295,'Results-formatted 060121'!$A:$AJ,(AJ$3+2),FALSE)), VLOOKUP($B295,'Results-formatted 060121'!$A:$AJ,(AJ$3+2),FALSE)))</f>
        <v>5</v>
      </c>
      <c r="AK295" s="95">
        <f>IF($C295 = "neg", (($D295+1) - VLOOKUP($B295,'Results-formatted 060121'!$A:$AJ,(AK$3+2),FALSE)), IF($C295 = "pos-neg", (3+VLOOKUP($B295,'Results-formatted 060121'!$A:$AJ,(AK$3+2),FALSE)), VLOOKUP($B295,'Results-formatted 060121'!$A:$AJ,(AK$3+2),FALSE)))</f>
        <v>3</v>
      </c>
      <c r="AL295" s="95">
        <f>IF($C295 = "neg", (($D295+1) - VLOOKUP($B295,'Results-formatted 060121'!$A:$AJ,(AL$3+2),FALSE)), IF($C295 = "pos-neg", (3+VLOOKUP($B295,'Results-formatted 060121'!$A:$AJ,(AL$3+2),FALSE)), VLOOKUP($B295,'Results-formatted 060121'!$A:$AJ,(AL$3+2),FALSE)))</f>
        <v>5</v>
      </c>
      <c r="AM295" s="95">
        <f>IF($C295 = "neg", (($D295+1) - VLOOKUP($B295,'Results-formatted 060121'!$A:AJ,(AM$3+2),FALSE)), IF($C295 = "pos-neg", (3+VLOOKUP($B295,'Results-formatted 060121'!$A:AJ,(AM$3+2),FALSE)), VLOOKUP($B295,'Results-formatted 060121'!$A:AJ,(AM$3+2),FALSE)))</f>
        <v>5</v>
      </c>
      <c r="AN295" s="95">
        <f>IF($C295 = "neg", (($D295+1) - VLOOKUP($B295,'Results-formatted 060121'!$A:AK,(AN$3+2),FALSE)), IF($C295 = "pos-neg", (3+VLOOKUP($B295,'Results-formatted 060121'!$A:AK,(AN$3+2),FALSE)), VLOOKUP($B295,'Results-formatted 060121'!$A:AK,(AN$3+2),FALSE)))</f>
        <v>4</v>
      </c>
      <c r="AO295" s="95">
        <f>IF($C295 = "neg", (($D295+1) - VLOOKUP($B295,'Results-formatted 060121'!$A:AL,(AO$3+2),FALSE)), IF($C295 = "pos-neg", (3+VLOOKUP($B295,'Results-formatted 060121'!$A:AL,(AO$3+2),FALSE)), VLOOKUP($B295,'Results-formatted 060121'!$A:AL,(AO$3+2),FALSE)))</f>
        <v>4</v>
      </c>
      <c r="AP295" s="95">
        <f>IF($C295 = "neg", (($D295+1) - VLOOKUP($B295,'Results-formatted 060121'!$A:AM,(AP$3+2),FALSE)), IF($C295 = "pos-neg", (3+VLOOKUP($B295,'Results-formatted 060121'!$A:AM,(AP$3+2),FALSE)), VLOOKUP($B295,'Results-formatted 060121'!$A:AM,(AP$3+2),FALSE)))</f>
        <v>4</v>
      </c>
      <c r="AQ295" s="95">
        <f>IF($C295 = "neg", (($D295+1) - VLOOKUP($B295,'Results-formatted 060121'!$A:AN,(AQ$3+2),FALSE)), IF($C295 = "pos-neg", (3+VLOOKUP($B295,'Results-formatted 060121'!$A:AN,(AQ$3+2),FALSE)), VLOOKUP($B295,'Results-formatted 060121'!$A:AN,(AQ$3+2),FALSE)))</f>
        <v>4</v>
      </c>
      <c r="AR295" s="95">
        <f>IF($C295 = "neg", (($D295+1) - VLOOKUP($B295,'Results-formatted 060121'!$A:AO,(AR$3+2),FALSE)), IF($C295 = "pos-neg", (3+VLOOKUP($B295,'Results-formatted 060121'!$A:AO,(AR$3+2),FALSE)), VLOOKUP($B295,'Results-formatted 060121'!$A:AO,(AR$3+2),FALSE)))</f>
        <v>4</v>
      </c>
      <c r="AS295" s="95">
        <f>IF($C295 = "neg", (($D295+1) - VLOOKUP($B295,'Results-formatted 060121'!$A:AP,(AS$3+2),FALSE)), IF($C295 = "pos-neg", (3+VLOOKUP($B295,'Results-formatted 060121'!$A:AP,(AS$3+2),FALSE)), VLOOKUP($B295,'Results-formatted 060121'!$A:AP,(AS$3+2),FALSE)))</f>
        <v>5</v>
      </c>
      <c r="AT295" s="95">
        <f>IF($C295 = "neg", (($D295+1) - VLOOKUP($B295,'Results-formatted 060121'!$A:AQ,(AT$3+2),FALSE)), IF($C295 = "pos-neg", (3+VLOOKUP($B295,'Results-formatted 060121'!$A:AQ,(AT$3+2),FALSE)), VLOOKUP($B295,'Results-formatted 060121'!$A:AQ,(AT$3+2),FALSE)))</f>
        <v>4</v>
      </c>
      <c r="AU295" s="95">
        <f>IF($C295 = "neg", (($D295+1) - VLOOKUP($B295,'Results-formatted 060121'!$A:AR,(AU$3+2),FALSE)), IF($C295 = "pos-neg", (3+VLOOKUP($B295,'Results-formatted 060121'!$A:AR,(AU$3+2),FALSE)), VLOOKUP($B295,'Results-formatted 060121'!$A:AR,(AU$3+2),FALSE)))</f>
        <v>4</v>
      </c>
      <c r="AV295" s="95">
        <f>IF($C295 = "neg", (($D295+1) - VLOOKUP($B295,'Results-formatted 060121'!$A:AS,(AV$3+2),FALSE)), IF($C295 = "pos-neg", (3+VLOOKUP($B295,'Results-formatted 060121'!$A:AS,(AV$3+2),FALSE)), VLOOKUP($B295,'Results-formatted 060121'!$A:AS,(AV$3+2),FALSE)))</f>
        <v>3</v>
      </c>
      <c r="AW295" s="95">
        <f>IF($C295 = "neg", (($D295+1) - VLOOKUP($B295,'Results-formatted 060121'!$A:AT,(AW$3+2),FALSE)), IF($C295 = "pos-neg", (3+VLOOKUP($B295,'Results-formatted 060121'!$A:AT,(AW$3+2),FALSE)), VLOOKUP($B295,'Results-formatted 060121'!$A:AT,(AW$3+2),FALSE)))</f>
        <v>3</v>
      </c>
      <c r="AX295" s="95">
        <f>IF($C295 = "neg", (($D295+1) - VLOOKUP($B295,'Results-formatted 060121'!$A:AU,(AX$3+2),FALSE)), IF($C295 = "pos-neg", (3+VLOOKUP($B295,'Results-formatted 060121'!$A:AU,(AX$3+2),FALSE)), VLOOKUP($B295,'Results-formatted 060121'!$A:AU,(AX$3+2),FALSE)))</f>
        <v>2</v>
      </c>
      <c r="AY295" s="95">
        <f>IF($C295 = "neg", (($D295+1) - VLOOKUP($B295,'Results-formatted 060121'!$A:AV,(AY$3+2),FALSE)), IF($C295 = "pos-neg", (3+VLOOKUP($B295,'Results-formatted 060121'!$A:AV,(AY$3+2),FALSE)), VLOOKUP($B295,'Results-formatted 060121'!$A:AV,(AY$3+2),FALSE)))</f>
        <v>4</v>
      </c>
      <c r="AZ295" s="95">
        <f>IF($C295 = "neg", (($D295+1) - VLOOKUP($B295,'Results-formatted 060121'!$A:AW,(AZ$3+2),FALSE)), IF($C295 = "pos-neg", (3+VLOOKUP($B295,'Results-formatted 060121'!$A:AW,(AZ$3+2),FALSE)), VLOOKUP($B295,'Results-formatted 060121'!$A:AW,(AZ$3+2),FALSE)))</f>
        <v>3</v>
      </c>
      <c r="BA295" s="95">
        <f>IF($C295 = "neg", (($D295+1) - VLOOKUP($B295,'Results-formatted 060121'!$A:AX,(BA$3+2),FALSE)), IF($C295 = "pos-neg", (3+VLOOKUP($B295,'Results-formatted 060121'!$A:AX,(BA$3+2),FALSE)), VLOOKUP($B295,'Results-formatted 060121'!$A:AX,(BA$3+2),FALSE)))</f>
        <v>4</v>
      </c>
      <c r="BB295" s="95">
        <f>IF($C295 = "neg", (($D295+1) - VLOOKUP($B295,'Results-formatted 060121'!$A:AY,(BB$3+2),FALSE)), IF($C295 = "pos-neg", (3+VLOOKUP($B295,'Results-formatted 060121'!$A:AY,(BB$3+2),FALSE)), VLOOKUP($B295,'Results-formatted 060121'!$A:AY,(BB$3+2),FALSE)))</f>
        <v>4</v>
      </c>
      <c r="BC295" s="95">
        <f>IF($C295 = "neg", (($D295+1) - VLOOKUP($B295,'Results-formatted 060121'!$A:AZ,(BC$3+2),FALSE)), IF($C295 = "pos-neg", (3+VLOOKUP($B295,'Results-formatted 060121'!$A:AZ,(BC$3+2),FALSE)), VLOOKUP($B295,'Results-formatted 060121'!$A:AZ,(BC$3+2),FALSE)))</f>
        <v>4</v>
      </c>
      <c r="BD295" s="95">
        <f>IF($C295 = "neg", (($D295+1) - VLOOKUP($B295,'Results-formatted 060121'!$A:BA,(BD$3+2),FALSE)), IF($C295 = "pos-neg", (3+VLOOKUP($B295,'Results-formatted 060121'!$A:BA,(BD$3+2),FALSE)), VLOOKUP($B295,'Results-formatted 060121'!$A:BA,(BD$3+2),FALSE)))</f>
        <v>4</v>
      </c>
      <c r="BE295" s="95">
        <f>IF($C295 = "neg", (($D295+1) - VLOOKUP($B295,'Results-formatted 060121'!$A:BB,(BE$3+2),FALSE)), IF($C295 = "pos-neg", (3+VLOOKUP($B295,'Results-formatted 060121'!$A:BB,(BE$3+2),FALSE)), VLOOKUP($B295,'Results-formatted 060121'!$A:BB,(BE$3+2),FALSE)))</f>
        <v>2</v>
      </c>
      <c r="BF295" s="95">
        <f>IF($C295 = "neg", (($D295+1) - VLOOKUP($B295,'Results-formatted 060121'!$A:BC,(BF$3+2),FALSE)), IF($C295 = "pos-neg", (3+VLOOKUP($B295,'Results-formatted 060121'!$A:BC,(BF$3+2),FALSE)), VLOOKUP($B295,'Results-formatted 060121'!$A:BC,(BF$3+2),FALSE)))</f>
        <v>3</v>
      </c>
      <c r="BG295" s="95">
        <f>IF($C295 = "neg", (($D295+1) - VLOOKUP($B295,'Results-formatted 060121'!$A:BD,(BG$3+2),FALSE)), IF($C295 = "pos-neg", (3+VLOOKUP($B295,'Results-formatted 060121'!$A:BD,(BG$3+2),FALSE)), VLOOKUP($B295,'Results-formatted 060121'!$A:BD,(BG$3+2),FALSE)))</f>
        <v>4</v>
      </c>
      <c r="BH295" s="95">
        <f>IF($C295 = "neg", (($D295+1) - VLOOKUP($B295,'Results-formatted 060121'!$A:BE,(BH$3+2),FALSE)), IF($C295 = "pos-neg", (3+VLOOKUP($B295,'Results-formatted 060121'!$A:BE,(BH$3+2),FALSE)), VLOOKUP($B295,'Results-formatted 060121'!$A:BE,(BH$3+2),FALSE)))</f>
        <v>4</v>
      </c>
      <c r="BI295" s="95">
        <f>IF($C295 = "neg", (($D295+1) - VLOOKUP($B295,'Results-formatted 060121'!$A:BF,(BI$3+2),FALSE)), IF($C295 = "pos-neg", (3+VLOOKUP($B295,'Results-formatted 060121'!$A:BF,(BI$3+2),FALSE)), VLOOKUP($B295,'Results-formatted 060121'!$A:BF,(BI$3+2),FALSE)))</f>
        <v>1</v>
      </c>
      <c r="BJ295" s="95">
        <f>IF($C295 = "neg", (($D295+1) - VLOOKUP($B295,'Results-formatted 060121'!$A:BG,(BJ$3+2),FALSE)), IF($C295 = "pos-neg", (3+VLOOKUP($B295,'Results-formatted 060121'!$A:BG,(BJ$3+2),FALSE)), VLOOKUP($B295,'Results-formatted 060121'!$A:BG,(BJ$3+2),FALSE)))</f>
        <v>1</v>
      </c>
      <c r="BK295" s="95">
        <f>IF($C295 = "neg", (($D295+1) - VLOOKUP($B295,'Results-formatted 060121'!$A:BH,(BK$3+2),FALSE)), IF($C295 = "pos-neg", (3+VLOOKUP($B295,'Results-formatted 060121'!$A:BH,(BK$3+2),FALSE)), VLOOKUP($B295,'Results-formatted 060121'!$A:BH,(BK$3+2),FALSE)))</f>
        <v>5</v>
      </c>
      <c r="BL295" s="95">
        <f>IF($C295 = "neg", (($D295+1) - VLOOKUP($B295,'Results-formatted 060121'!$A:BI,(BL$3+2),FALSE)), IF($C295 = "pos-neg", (3+VLOOKUP($B295,'Results-formatted 060121'!$A:BI,(BL$3+2),FALSE)), VLOOKUP($B295,'Results-formatted 060121'!$A:BI,(BL$3+2),FALSE)))</f>
        <v>2</v>
      </c>
      <c r="BM295" s="95">
        <f>IF($C295 = "neg", (($D295+1) - VLOOKUP($B295,'Results-formatted 060121'!$A:BJ,(BM$3+2),FALSE)), IF($C295 = "pos-neg", (3+VLOOKUP($B295,'Results-formatted 060121'!$A:BJ,(BM$3+2),FALSE)), VLOOKUP($B295,'Results-formatted 060121'!$A:BJ,(BM$3+2),FALSE)))</f>
        <v>4</v>
      </c>
      <c r="BN295" s="95"/>
      <c r="BO295" s="95"/>
      <c r="BP295" s="95"/>
      <c r="BQ295" s="95"/>
      <c r="BR295" s="95"/>
      <c r="BS295" s="95"/>
      <c r="BT295" s="95"/>
      <c r="BU295" s="95"/>
      <c r="BV295" s="95"/>
      <c r="BW295" s="95"/>
      <c r="BX295" s="95"/>
      <c r="BY295" s="95"/>
      <c r="BZ295" s="95"/>
      <c r="CA295" s="95"/>
      <c r="CB295" s="95"/>
      <c r="CC295" s="95"/>
      <c r="CD295" s="99"/>
      <c r="CE295" s="25">
        <f>AVERAGE(F295:CD295)</f>
        <v>3.6166666666666667</v>
      </c>
      <c r="CF295" s="25">
        <f t="shared" si="772"/>
        <v>1.1060950807609691</v>
      </c>
    </row>
    <row r="296" spans="2:84" ht="56" x14ac:dyDescent="0.15">
      <c r="B296" s="84" t="s">
        <v>319</v>
      </c>
      <c r="C296" s="86" t="s">
        <v>1166</v>
      </c>
      <c r="D296" s="2">
        <v>5</v>
      </c>
      <c r="E296" s="12" t="s">
        <v>810</v>
      </c>
      <c r="F296" s="95">
        <f>IF($C296 = "neg", (($D296+1) - VLOOKUP($B296,'Results-formatted 060121'!$A:$AJ,(F$3+2),FALSE)), IF($C296 = "pos-neg", (3+VLOOKUP($B296,'Results-formatted 060121'!$A:$AJ,(F$3+2),FALSE)), VLOOKUP($B296,'Results-formatted 060121'!$A:$AJ,(F$3+2),FALSE)))</f>
        <v>4</v>
      </c>
      <c r="G296" s="95">
        <f>IF($C296 = "neg", (($D296+1) - VLOOKUP($B296,'Results-formatted 060121'!$A:$AJ,(G$3+2),FALSE)), IF($C296 = "pos-neg", (3+VLOOKUP($B296,'Results-formatted 060121'!$A:$AJ,(G$3+2),FALSE)), VLOOKUP($B296,'Results-formatted 060121'!$A:$AJ,(G$3+2),FALSE)))</f>
        <v>5</v>
      </c>
      <c r="H296" s="95">
        <f>IF($C296 = "neg", (($D296+1) - VLOOKUP($B296,'Results-formatted 060121'!$A:$AJ,(H$3+2),FALSE)), IF($C296 = "pos-neg", (3+VLOOKUP($B296,'Results-formatted 060121'!$A:$AJ,(H$3+2),FALSE)), VLOOKUP($B296,'Results-formatted 060121'!$A:$AJ,(H$3+2),FALSE)))</f>
        <v>3</v>
      </c>
      <c r="I296" s="95">
        <f>IF($C296 = "neg", (($D296+1) - VLOOKUP($B296,'Results-formatted 060121'!$A:$AJ,(I$3+2),FALSE)), IF($C296 = "pos-neg", (3+VLOOKUP($B296,'Results-formatted 060121'!$A:$AJ,(I$3+2),FALSE)), VLOOKUP($B296,'Results-formatted 060121'!$A:$AJ,(I$3+2),FALSE)))</f>
        <v>5</v>
      </c>
      <c r="J296" s="95">
        <f>IF($C296 = "neg", (($D296+1) - VLOOKUP($B296,'Results-formatted 060121'!$A:$AJ,(J$3+2),FALSE)), IF($C296 = "pos-neg", (3+VLOOKUP($B296,'Results-formatted 060121'!$A:$AJ,(J$3+2),FALSE)), VLOOKUP($B296,'Results-formatted 060121'!$A:$AJ,(J$3+2),FALSE)))</f>
        <v>3</v>
      </c>
      <c r="K296" s="95">
        <f>IF($C296 = "neg", (($D296+1) - VLOOKUP($B296,'Results-formatted 060121'!$A:$AJ,(K$3+2),FALSE)), IF($C296 = "pos-neg", (3+VLOOKUP($B296,'Results-formatted 060121'!$A:$AJ,(K$3+2),FALSE)), VLOOKUP($B296,'Results-formatted 060121'!$A:$AJ,(K$3+2),FALSE)))</f>
        <v>4</v>
      </c>
      <c r="L296" s="95">
        <f>IF($C296 = "neg", (($D296+1) - VLOOKUP($B296,'Results-formatted 060121'!$A:$AJ,(L$3+2),FALSE)), IF($C296 = "pos-neg", (3+VLOOKUP($B296,'Results-formatted 060121'!$A:$AJ,(L$3+2),FALSE)), VLOOKUP($B296,'Results-formatted 060121'!$A:$AJ,(L$3+2),FALSE)))</f>
        <v>4</v>
      </c>
      <c r="M296" s="95">
        <f>IF($C296 = "neg", (($D296+1) - VLOOKUP($B296,'Results-formatted 060121'!$A:$AJ,(M$3+2),FALSE)), IF($C296 = "pos-neg", (3+VLOOKUP($B296,'Results-formatted 060121'!$A:$AJ,(M$3+2),FALSE)), VLOOKUP($B296,'Results-formatted 060121'!$A:$AJ,(M$3+2),FALSE)))</f>
        <v>4</v>
      </c>
      <c r="N296" s="95">
        <f>IF($C296 = "neg", (($D296+1) - VLOOKUP($B296,'Results-formatted 060121'!$A:$AJ,(N$3+2),FALSE)), IF($C296 = "pos-neg", (3+VLOOKUP($B296,'Results-formatted 060121'!$A:$AJ,(N$3+2),FALSE)), VLOOKUP($B296,'Results-formatted 060121'!$A:$AJ,(N$3+2),FALSE)))</f>
        <v>4</v>
      </c>
      <c r="O296" s="95">
        <f>IF($C296 = "neg", (($D296+1) - VLOOKUP($B296,'Results-formatted 060121'!$A:$AJ,(O$3+2),FALSE)), IF($C296 = "pos-neg", (3+VLOOKUP($B296,'Results-formatted 060121'!$A:$AJ,(O$3+2),FALSE)), VLOOKUP($B296,'Results-formatted 060121'!$A:$AJ,(O$3+2),FALSE)))</f>
        <v>5</v>
      </c>
      <c r="P296" s="95">
        <f>IF($C296 = "neg", (($D296+1) - VLOOKUP($B296,'Results-formatted 060121'!$A:$AJ,(P$3+2),FALSE)), IF($C296 = "pos-neg", (3+VLOOKUP($B296,'Results-formatted 060121'!$A:$AJ,(P$3+2),FALSE)), VLOOKUP($B296,'Results-formatted 060121'!$A:$AJ,(P$3+2),FALSE)))</f>
        <v>3</v>
      </c>
      <c r="Q296" s="95">
        <f>IF($C296 = "neg", (($D296+1) - VLOOKUP($B296,'Results-formatted 060121'!$A:$AJ,(Q$3+2),FALSE)), IF($C296 = "pos-neg", (3+VLOOKUP($B296,'Results-formatted 060121'!$A:$AJ,(Q$3+2),FALSE)), VLOOKUP($B296,'Results-formatted 060121'!$A:$AJ,(Q$3+2),FALSE)))</f>
        <v>4</v>
      </c>
      <c r="R296" s="95">
        <f>IF($C296 = "neg", (($D296+1) - VLOOKUP($B296,'Results-formatted 060121'!$A:$AJ,(R$3+2),FALSE)), IF($C296 = "pos-neg", (3+VLOOKUP($B296,'Results-formatted 060121'!$A:$AJ,(R$3+2),FALSE)), VLOOKUP($B296,'Results-formatted 060121'!$A:$AJ,(R$3+2),FALSE)))</f>
        <v>4</v>
      </c>
      <c r="S296" s="95">
        <f>IF($C296 = "neg", (($D296+1) - VLOOKUP($B296,'Results-formatted 060121'!$A:$AJ,(S$3+2),FALSE)), IF($C296 = "pos-neg", (3+VLOOKUP($B296,'Results-formatted 060121'!$A:$AJ,(S$3+2),FALSE)), VLOOKUP($B296,'Results-formatted 060121'!$A:$AJ,(S$3+2),FALSE)))</f>
        <v>4</v>
      </c>
      <c r="T296" s="95">
        <f>IF($C296 = "neg", (($D296+1) - VLOOKUP($B296,'Results-formatted 060121'!$A:$AJ,(T$3+2),FALSE)), IF($C296 = "pos-neg", (3+VLOOKUP($B296,'Results-formatted 060121'!$A:$AJ,(T$3+2),FALSE)), VLOOKUP($B296,'Results-formatted 060121'!$A:$AJ,(T$3+2),FALSE)))</f>
        <v>4</v>
      </c>
      <c r="U296" s="95">
        <f>IF($C296 = "neg", (($D296+1) - VLOOKUP($B296,'Results-formatted 060121'!$A:$AJ,(U$3+2),FALSE)), IF($C296 = "pos-neg", (3+VLOOKUP($B296,'Results-formatted 060121'!$A:$AJ,(U$3+2),FALSE)), VLOOKUP($B296,'Results-formatted 060121'!$A:$AJ,(U$3+2),FALSE)))</f>
        <v>3</v>
      </c>
      <c r="V296" s="95">
        <f>IF($C296 = "neg", (($D296+1) - VLOOKUP($B296,'Results-formatted 060121'!$A:$AJ,(V$3+2),FALSE)), IF($C296 = "pos-neg", (3+VLOOKUP($B296,'Results-formatted 060121'!$A:$AJ,(V$3+2),FALSE)), VLOOKUP($B296,'Results-formatted 060121'!$A:$AJ,(V$3+2),FALSE)))</f>
        <v>3</v>
      </c>
      <c r="W296" s="95">
        <f>IF($C296 = "neg", (($D296+1) - VLOOKUP($B296,'Results-formatted 060121'!$A:$AJ,(W$3+2),FALSE)), IF($C296 = "pos-neg", (3+VLOOKUP($B296,'Results-formatted 060121'!$A:$AJ,(W$3+2),FALSE)), VLOOKUP($B296,'Results-formatted 060121'!$A:$AJ,(W$3+2),FALSE)))</f>
        <v>4</v>
      </c>
      <c r="X296" s="95">
        <f>IF($C296 = "neg", (($D296+1) - VLOOKUP($B296,'Results-formatted 060121'!$A:$AJ,(X$3+2),FALSE)), IF($C296 = "pos-neg", (3+VLOOKUP($B296,'Results-formatted 060121'!$A:$AJ,(X$3+2),FALSE)), VLOOKUP($B296,'Results-formatted 060121'!$A:$AJ,(X$3+2),FALSE)))</f>
        <v>4</v>
      </c>
      <c r="Y296" s="95">
        <f>IF($C296 = "neg", (($D296+1) - VLOOKUP($B296,'Results-formatted 060121'!$A:$AJ,(Y$3+2),FALSE)), IF($C296 = "pos-neg", (3+VLOOKUP($B296,'Results-formatted 060121'!$A:$AJ,(Y$3+2),FALSE)), VLOOKUP($B296,'Results-formatted 060121'!$A:$AJ,(Y$3+2),FALSE)))</f>
        <v>4</v>
      </c>
      <c r="Z296" s="95">
        <f>IF($C296 = "neg", (($D296+1) - VLOOKUP($B296,'Results-formatted 060121'!$A:$AJ,(Z$3+2),FALSE)), IF($C296 = "pos-neg", (3+VLOOKUP($B296,'Results-formatted 060121'!$A:$AJ,(Z$3+2),FALSE)), VLOOKUP($B296,'Results-formatted 060121'!$A:$AJ,(Z$3+2),FALSE)))</f>
        <v>3</v>
      </c>
      <c r="AA296" s="95">
        <f>IF($C296 = "neg", (($D296+1) - VLOOKUP($B296,'Results-formatted 060121'!$A:$AJ,(AA$3+2),FALSE)), IF($C296 = "pos-neg", (3+VLOOKUP($B296,'Results-formatted 060121'!$A:$AJ,(AA$3+2),FALSE)), VLOOKUP($B296,'Results-formatted 060121'!$A:$AJ,(AA$3+2),FALSE)))</f>
        <v>4</v>
      </c>
      <c r="AB296" s="95">
        <f>IF($C296 = "neg", (($D296+1) - VLOOKUP($B296,'Results-formatted 060121'!$A:$AJ,(AB$3+2),FALSE)), IF($C296 = "pos-neg", (3+VLOOKUP($B296,'Results-formatted 060121'!$A:$AJ,(AB$3+2),FALSE)), VLOOKUP($B296,'Results-formatted 060121'!$A:$AJ,(AB$3+2),FALSE)))</f>
        <v>1</v>
      </c>
      <c r="AC296" s="95">
        <f>IF($C296 = "neg", (($D296+1) - VLOOKUP($B296,'Results-formatted 060121'!$A:$AJ,(AC$3+2),FALSE)), IF($C296 = "pos-neg", (3+VLOOKUP($B296,'Results-formatted 060121'!$A:$AJ,(AC$3+2),FALSE)), VLOOKUP($B296,'Results-formatted 060121'!$A:$AJ,(AC$3+2),FALSE)))</f>
        <v>3</v>
      </c>
      <c r="AD296" s="95">
        <f>IF($C296 = "neg", (($D296+1) - VLOOKUP($B296,'Results-formatted 060121'!$A:$AJ,(AD$3+2),FALSE)), IF($C296 = "pos-neg", (3+VLOOKUP($B296,'Results-formatted 060121'!$A:$AJ,(AD$3+2),FALSE)), VLOOKUP($B296,'Results-formatted 060121'!$A:$AJ,(AD$3+2),FALSE)))</f>
        <v>5</v>
      </c>
      <c r="AE296" s="95">
        <f>IF($C296 = "neg", (($D296+1) - VLOOKUP($B296,'Results-formatted 060121'!$A:$AJ,(AE$3+2),FALSE)), IF($C296 = "pos-neg", (3+VLOOKUP($B296,'Results-formatted 060121'!$A:$AJ,(AE$3+2),FALSE)), VLOOKUP($B296,'Results-formatted 060121'!$A:$AJ,(AE$3+2),FALSE)))</f>
        <v>4</v>
      </c>
      <c r="AF296" s="95">
        <f>IF($C296 = "neg", (($D296+1) - VLOOKUP($B296,'Results-formatted 060121'!$A:$AJ,(AF$3+2),FALSE)), IF($C296 = "pos-neg", (3+VLOOKUP($B296,'Results-formatted 060121'!$A:$AJ,(AF$3+2),FALSE)), VLOOKUP($B296,'Results-formatted 060121'!$A:$AJ,(AF$3+2),FALSE)))</f>
        <v>3</v>
      </c>
      <c r="AG296" s="95">
        <f>IF($C296 = "neg", (($D296+1) - VLOOKUP($B296,'Results-formatted 060121'!$A:$AJ,(AG$3+2),FALSE)), IF($C296 = "pos-neg", (3+VLOOKUP($B296,'Results-formatted 060121'!$A:$AJ,(AG$3+2),FALSE)), VLOOKUP($B296,'Results-formatted 060121'!$A:$AJ,(AG$3+2),FALSE)))</f>
        <v>1</v>
      </c>
      <c r="AH296" s="95">
        <f>IF($C296 = "neg", (($D296+1) - VLOOKUP($B296,'Results-formatted 060121'!$A:$AJ,(AH$3+2),FALSE)), IF($C296 = "pos-neg", (3+VLOOKUP($B296,'Results-formatted 060121'!$A:$AJ,(AH$3+2),FALSE)), VLOOKUP($B296,'Results-formatted 060121'!$A:$AJ,(AH$3+2),FALSE)))</f>
        <v>3</v>
      </c>
      <c r="AI296" s="95">
        <f>IF($C296 = "neg", (($D296+1) - VLOOKUP($B296,'Results-formatted 060121'!$A:$AJ,(AI$3+2),FALSE)), IF($C296 = "pos-neg", (3+VLOOKUP($B296,'Results-formatted 060121'!$A:$AJ,(AI$3+2),FALSE)), VLOOKUP($B296,'Results-formatted 060121'!$A:$AJ,(AI$3+2),FALSE)))</f>
        <v>4</v>
      </c>
      <c r="AJ296" s="95">
        <f>IF($C296 = "neg", (($D296+1) - VLOOKUP($B296,'Results-formatted 060121'!$A:$AJ,(AJ$3+2),FALSE)), IF($C296 = "pos-neg", (3+VLOOKUP($B296,'Results-formatted 060121'!$A:$AJ,(AJ$3+2),FALSE)), VLOOKUP($B296,'Results-formatted 060121'!$A:$AJ,(AJ$3+2),FALSE)))</f>
        <v>5</v>
      </c>
      <c r="AK296" s="95">
        <f>IF($C296 = "neg", (($D296+1) - VLOOKUP($B296,'Results-formatted 060121'!$A:$AJ,(AK$3+2),FALSE)), IF($C296 = "pos-neg", (3+VLOOKUP($B296,'Results-formatted 060121'!$A:$AJ,(AK$3+2),FALSE)), VLOOKUP($B296,'Results-formatted 060121'!$A:$AJ,(AK$3+2),FALSE)))</f>
        <v>4</v>
      </c>
      <c r="AL296" s="95">
        <f>IF($C296 = "neg", (($D296+1) - VLOOKUP($B296,'Results-formatted 060121'!$A:$AJ,(AL$3+2),FALSE)), IF($C296 = "pos-neg", (3+VLOOKUP($B296,'Results-formatted 060121'!$A:$AJ,(AL$3+2),FALSE)), VLOOKUP($B296,'Results-formatted 060121'!$A:$AJ,(AL$3+2),FALSE)))</f>
        <v>4</v>
      </c>
      <c r="AM296" s="95">
        <f>IF($C296 = "neg", (($D296+1) - VLOOKUP($B296,'Results-formatted 060121'!$A:AJ,(AM$3+2),FALSE)), IF($C296 = "pos-neg", (3+VLOOKUP($B296,'Results-formatted 060121'!$A:AJ,(AM$3+2),FALSE)), VLOOKUP($B296,'Results-formatted 060121'!$A:AJ,(AM$3+2),FALSE)))</f>
        <v>5</v>
      </c>
      <c r="AN296" s="95">
        <f>IF($C296 = "neg", (($D296+1) - VLOOKUP($B296,'Results-formatted 060121'!$A:AK,(AN$3+2),FALSE)), IF($C296 = "pos-neg", (3+VLOOKUP($B296,'Results-formatted 060121'!$A:AK,(AN$3+2),FALSE)), VLOOKUP($B296,'Results-formatted 060121'!$A:AK,(AN$3+2),FALSE)))</f>
        <v>4</v>
      </c>
      <c r="AO296" s="95">
        <f>IF($C296 = "neg", (($D296+1) - VLOOKUP($B296,'Results-formatted 060121'!$A:AL,(AO$3+2),FALSE)), IF($C296 = "pos-neg", (3+VLOOKUP($B296,'Results-formatted 060121'!$A:AL,(AO$3+2),FALSE)), VLOOKUP($B296,'Results-formatted 060121'!$A:AL,(AO$3+2),FALSE)))</f>
        <v>4</v>
      </c>
      <c r="AP296" s="95">
        <f>IF($C296 = "neg", (($D296+1) - VLOOKUP($B296,'Results-formatted 060121'!$A:AM,(AP$3+2),FALSE)), IF($C296 = "pos-neg", (3+VLOOKUP($B296,'Results-formatted 060121'!$A:AM,(AP$3+2),FALSE)), VLOOKUP($B296,'Results-formatted 060121'!$A:AM,(AP$3+2),FALSE)))</f>
        <v>4</v>
      </c>
      <c r="AQ296" s="95">
        <f>IF($C296 = "neg", (($D296+1) - VLOOKUP($B296,'Results-formatted 060121'!$A:AN,(AQ$3+2),FALSE)), IF($C296 = "pos-neg", (3+VLOOKUP($B296,'Results-formatted 060121'!$A:AN,(AQ$3+2),FALSE)), VLOOKUP($B296,'Results-formatted 060121'!$A:AN,(AQ$3+2),FALSE)))</f>
        <v>3</v>
      </c>
      <c r="AR296" s="95">
        <f>IF($C296 = "neg", (($D296+1) - VLOOKUP($B296,'Results-formatted 060121'!$A:AO,(AR$3+2),FALSE)), IF($C296 = "pos-neg", (3+VLOOKUP($B296,'Results-formatted 060121'!$A:AO,(AR$3+2),FALSE)), VLOOKUP($B296,'Results-formatted 060121'!$A:AO,(AR$3+2),FALSE)))</f>
        <v>4</v>
      </c>
      <c r="AS296" s="95">
        <f>IF($C296 = "neg", (($D296+1) - VLOOKUP($B296,'Results-formatted 060121'!$A:AP,(AS$3+2),FALSE)), IF($C296 = "pos-neg", (3+VLOOKUP($B296,'Results-formatted 060121'!$A:AP,(AS$3+2),FALSE)), VLOOKUP($B296,'Results-formatted 060121'!$A:AP,(AS$3+2),FALSE)))</f>
        <v>5</v>
      </c>
      <c r="AT296" s="95">
        <f>IF($C296 = "neg", (($D296+1) - VLOOKUP($B296,'Results-formatted 060121'!$A:AQ,(AT$3+2),FALSE)), IF($C296 = "pos-neg", (3+VLOOKUP($B296,'Results-formatted 060121'!$A:AQ,(AT$3+2),FALSE)), VLOOKUP($B296,'Results-formatted 060121'!$A:AQ,(AT$3+2),FALSE)))</f>
        <v>4</v>
      </c>
      <c r="AU296" s="95">
        <f>IF($C296 = "neg", (($D296+1) - VLOOKUP($B296,'Results-formatted 060121'!$A:AR,(AU$3+2),FALSE)), IF($C296 = "pos-neg", (3+VLOOKUP($B296,'Results-formatted 060121'!$A:AR,(AU$3+2),FALSE)), VLOOKUP($B296,'Results-formatted 060121'!$A:AR,(AU$3+2),FALSE)))</f>
        <v>4</v>
      </c>
      <c r="AV296" s="95">
        <f>IF($C296 = "neg", (($D296+1) - VLOOKUP($B296,'Results-formatted 060121'!$A:AS,(AV$3+2),FALSE)), IF($C296 = "pos-neg", (3+VLOOKUP($B296,'Results-formatted 060121'!$A:AS,(AV$3+2),FALSE)), VLOOKUP($B296,'Results-formatted 060121'!$A:AS,(AV$3+2),FALSE)))</f>
        <v>3</v>
      </c>
      <c r="AW296" s="95">
        <f>IF($C296 = "neg", (($D296+1) - VLOOKUP($B296,'Results-formatted 060121'!$A:AT,(AW$3+2),FALSE)), IF($C296 = "pos-neg", (3+VLOOKUP($B296,'Results-formatted 060121'!$A:AT,(AW$3+2),FALSE)), VLOOKUP($B296,'Results-formatted 060121'!$A:AT,(AW$3+2),FALSE)))</f>
        <v>3</v>
      </c>
      <c r="AX296" s="95">
        <f>IF($C296 = "neg", (($D296+1) - VLOOKUP($B296,'Results-formatted 060121'!$A:AU,(AX$3+2),FALSE)), IF($C296 = "pos-neg", (3+VLOOKUP($B296,'Results-formatted 060121'!$A:AU,(AX$3+2),FALSE)), VLOOKUP($B296,'Results-formatted 060121'!$A:AU,(AX$3+2),FALSE)))</f>
        <v>1</v>
      </c>
      <c r="AY296" s="95">
        <f>IF($C296 = "neg", (($D296+1) - VLOOKUP($B296,'Results-formatted 060121'!$A:AV,(AY$3+2),FALSE)), IF($C296 = "pos-neg", (3+VLOOKUP($B296,'Results-formatted 060121'!$A:AV,(AY$3+2),FALSE)), VLOOKUP($B296,'Results-formatted 060121'!$A:AV,(AY$3+2),FALSE)))</f>
        <v>4</v>
      </c>
      <c r="AZ296" s="95">
        <f>IF($C296 = "neg", (($D296+1) - VLOOKUP($B296,'Results-formatted 060121'!$A:AW,(AZ$3+2),FALSE)), IF($C296 = "pos-neg", (3+VLOOKUP($B296,'Results-formatted 060121'!$A:AW,(AZ$3+2),FALSE)), VLOOKUP($B296,'Results-formatted 060121'!$A:AW,(AZ$3+2),FALSE)))</f>
        <v>4</v>
      </c>
      <c r="BA296" s="95">
        <f>IF($C296 = "neg", (($D296+1) - VLOOKUP($B296,'Results-formatted 060121'!$A:AX,(BA$3+2),FALSE)), IF($C296 = "pos-neg", (3+VLOOKUP($B296,'Results-formatted 060121'!$A:AX,(BA$3+2),FALSE)), VLOOKUP($B296,'Results-formatted 060121'!$A:AX,(BA$3+2),FALSE)))</f>
        <v>4</v>
      </c>
      <c r="BB296" s="95">
        <f>IF($C296 = "neg", (($D296+1) - VLOOKUP($B296,'Results-formatted 060121'!$A:AY,(BB$3+2),FALSE)), IF($C296 = "pos-neg", (3+VLOOKUP($B296,'Results-formatted 060121'!$A:AY,(BB$3+2),FALSE)), VLOOKUP($B296,'Results-formatted 060121'!$A:AY,(BB$3+2),FALSE)))</f>
        <v>3</v>
      </c>
      <c r="BC296" s="95">
        <f>IF($C296 = "neg", (($D296+1) - VLOOKUP($B296,'Results-formatted 060121'!$A:AZ,(BC$3+2),FALSE)), IF($C296 = "pos-neg", (3+VLOOKUP($B296,'Results-formatted 060121'!$A:AZ,(BC$3+2),FALSE)), VLOOKUP($B296,'Results-formatted 060121'!$A:AZ,(BC$3+2),FALSE)))</f>
        <v>3</v>
      </c>
      <c r="BD296" s="95">
        <f>IF($C296 = "neg", (($D296+1) - VLOOKUP($B296,'Results-formatted 060121'!$A:BA,(BD$3+2),FALSE)), IF($C296 = "pos-neg", (3+VLOOKUP($B296,'Results-formatted 060121'!$A:BA,(BD$3+2),FALSE)), VLOOKUP($B296,'Results-formatted 060121'!$A:BA,(BD$3+2),FALSE)))</f>
        <v>4</v>
      </c>
      <c r="BE296" s="95">
        <f>IF($C296 = "neg", (($D296+1) - VLOOKUP($B296,'Results-formatted 060121'!$A:BB,(BE$3+2),FALSE)), IF($C296 = "pos-neg", (3+VLOOKUP($B296,'Results-formatted 060121'!$A:BB,(BE$3+2),FALSE)), VLOOKUP($B296,'Results-formatted 060121'!$A:BB,(BE$3+2),FALSE)))</f>
        <v>3</v>
      </c>
      <c r="BF296" s="95">
        <f>IF($C296 = "neg", (($D296+1) - VLOOKUP($B296,'Results-formatted 060121'!$A:BC,(BF$3+2),FALSE)), IF($C296 = "pos-neg", (3+VLOOKUP($B296,'Results-formatted 060121'!$A:BC,(BF$3+2),FALSE)), VLOOKUP($B296,'Results-formatted 060121'!$A:BC,(BF$3+2),FALSE)))</f>
        <v>2</v>
      </c>
      <c r="BG296" s="95">
        <f>IF($C296 = "neg", (($D296+1) - VLOOKUP($B296,'Results-formatted 060121'!$A:BD,(BG$3+2),FALSE)), IF($C296 = "pos-neg", (3+VLOOKUP($B296,'Results-formatted 060121'!$A:BD,(BG$3+2),FALSE)), VLOOKUP($B296,'Results-formatted 060121'!$A:BD,(BG$3+2),FALSE)))</f>
        <v>3</v>
      </c>
      <c r="BH296" s="95">
        <f>IF($C296 = "neg", (($D296+1) - VLOOKUP($B296,'Results-formatted 060121'!$A:BE,(BH$3+2),FALSE)), IF($C296 = "pos-neg", (3+VLOOKUP($B296,'Results-formatted 060121'!$A:BE,(BH$3+2),FALSE)), VLOOKUP($B296,'Results-formatted 060121'!$A:BE,(BH$3+2),FALSE)))</f>
        <v>3</v>
      </c>
      <c r="BI296" s="95">
        <f>IF($C296 = "neg", (($D296+1) - VLOOKUP($B296,'Results-formatted 060121'!$A:BF,(BI$3+2),FALSE)), IF($C296 = "pos-neg", (3+VLOOKUP($B296,'Results-formatted 060121'!$A:BF,(BI$3+2),FALSE)), VLOOKUP($B296,'Results-formatted 060121'!$A:BF,(BI$3+2),FALSE)))</f>
        <v>1</v>
      </c>
      <c r="BJ296" s="95">
        <f>IF($C296 = "neg", (($D296+1) - VLOOKUP($B296,'Results-formatted 060121'!$A:BG,(BJ$3+2),FALSE)), IF($C296 = "pos-neg", (3+VLOOKUP($B296,'Results-formatted 060121'!$A:BG,(BJ$3+2),FALSE)), VLOOKUP($B296,'Results-formatted 060121'!$A:BG,(BJ$3+2),FALSE)))</f>
        <v>1</v>
      </c>
      <c r="BK296" s="95">
        <f>IF($C296 = "neg", (($D296+1) - VLOOKUP($B296,'Results-formatted 060121'!$A:BH,(BK$3+2),FALSE)), IF($C296 = "pos-neg", (3+VLOOKUP($B296,'Results-formatted 060121'!$A:BH,(BK$3+2),FALSE)), VLOOKUP($B296,'Results-formatted 060121'!$A:BH,(BK$3+2),FALSE)))</f>
        <v>5</v>
      </c>
      <c r="BL296" s="95">
        <f>IF($C296 = "neg", (($D296+1) - VLOOKUP($B296,'Results-formatted 060121'!$A:BI,(BL$3+2),FALSE)), IF($C296 = "pos-neg", (3+VLOOKUP($B296,'Results-formatted 060121'!$A:BI,(BL$3+2),FALSE)), VLOOKUP($B296,'Results-formatted 060121'!$A:BI,(BL$3+2),FALSE)))</f>
        <v>3</v>
      </c>
      <c r="BM296" s="95">
        <f>IF($C296 = "neg", (($D296+1) - VLOOKUP($B296,'Results-formatted 060121'!$A:BJ,(BM$3+2),FALSE)), IF($C296 = "pos-neg", (3+VLOOKUP($B296,'Results-formatted 060121'!$A:BJ,(BM$3+2),FALSE)), VLOOKUP($B296,'Results-formatted 060121'!$A:BJ,(BM$3+2),FALSE)))</f>
        <v>4</v>
      </c>
      <c r="BN296" s="95"/>
      <c r="BO296" s="95"/>
      <c r="BP296" s="95"/>
      <c r="BQ296" s="95"/>
      <c r="BR296" s="95"/>
      <c r="BS296" s="95"/>
      <c r="BT296" s="95"/>
      <c r="BU296" s="95"/>
      <c r="BV296" s="95"/>
      <c r="BW296" s="95"/>
      <c r="BX296" s="95"/>
      <c r="BY296" s="95"/>
      <c r="BZ296" s="95"/>
      <c r="CA296" s="95"/>
      <c r="CB296" s="95"/>
      <c r="CC296" s="95"/>
      <c r="CD296" s="99"/>
      <c r="CE296" s="25">
        <f>AVERAGE(F296:CD296)</f>
        <v>3.55</v>
      </c>
      <c r="CF296" s="25">
        <f t="shared" si="772"/>
        <v>1.0321115430456806</v>
      </c>
    </row>
    <row r="297" spans="2:84" ht="17" x14ac:dyDescent="0.15">
      <c r="B297" s="84"/>
      <c r="E297" s="18" t="s">
        <v>79</v>
      </c>
      <c r="F297" s="34"/>
      <c r="G297" s="34"/>
      <c r="H297" s="34">
        <f t="shared" ref="H297" si="802">IF(ISNUMBER(H298), AVERAGE(H298:H301), "")</f>
        <v>3.75</v>
      </c>
      <c r="I297" s="34">
        <f t="shared" ref="I297" si="803">IF(ISNUMBER(I298), AVERAGE(I298:I301), "")</f>
        <v>3.25</v>
      </c>
      <c r="J297" s="34">
        <f t="shared" ref="J297" si="804">IF(ISNUMBER(J298), AVERAGE(J298:J301), "")</f>
        <v>3</v>
      </c>
      <c r="K297" s="34">
        <f t="shared" ref="K297" si="805">IF(ISNUMBER(K298), AVERAGE(K298:K301), "")</f>
        <v>2.5</v>
      </c>
      <c r="L297" s="34">
        <f t="shared" ref="L297" si="806">IF(ISNUMBER(L298), AVERAGE(L298:L301), "")</f>
        <v>3</v>
      </c>
      <c r="M297" s="34">
        <f t="shared" ref="M297" si="807">IF(ISNUMBER(M298), AVERAGE(M298:M301), "")</f>
        <v>2.75</v>
      </c>
      <c r="N297" s="34"/>
      <c r="O297" s="34">
        <f t="shared" ref="O297" si="808">IF(ISNUMBER(O298), AVERAGE(O298:O301), "")</f>
        <v>4</v>
      </c>
      <c r="P297" s="34">
        <f t="shared" ref="P297" si="809">IF(ISNUMBER(P298), AVERAGE(P298:P301), "")</f>
        <v>2.25</v>
      </c>
      <c r="Q297" s="34">
        <f t="shared" ref="Q297" si="810">IF(ISNUMBER(Q298), AVERAGE(Q298:Q301), "")</f>
        <v>4.5</v>
      </c>
      <c r="R297" s="34">
        <f t="shared" ref="R297" si="811">IF(ISNUMBER(R298), AVERAGE(R298:R301), "")</f>
        <v>2.25</v>
      </c>
      <c r="S297" s="34">
        <f t="shared" ref="S297" si="812">IF(ISNUMBER(S298), AVERAGE(S298:S301), "")</f>
        <v>2.25</v>
      </c>
      <c r="T297" s="34">
        <f t="shared" ref="T297" si="813">IF(ISNUMBER(T298), AVERAGE(T298:T301), "")</f>
        <v>2.75</v>
      </c>
      <c r="U297" s="34">
        <f t="shared" ref="U297" si="814">IF(ISNUMBER(U298), AVERAGE(U298:U301), "")</f>
        <v>2.75</v>
      </c>
      <c r="V297" s="34">
        <f t="shared" ref="V297" si="815">IF(ISNUMBER(V298), AVERAGE(V298:V301), "")</f>
        <v>2.25</v>
      </c>
      <c r="W297" s="34">
        <f t="shared" ref="W297" si="816">IF(ISNUMBER(W298), AVERAGE(W298:W301), "")</f>
        <v>4.75</v>
      </c>
      <c r="X297" s="34">
        <f t="shared" ref="X297" si="817">IF(ISNUMBER(X298), AVERAGE(X298:X301), "")</f>
        <v>3.5</v>
      </c>
      <c r="Y297" s="34">
        <f t="shared" ref="Y297" si="818">IF(ISNUMBER(Y298), AVERAGE(Y298:Y301), "")</f>
        <v>3.5</v>
      </c>
      <c r="Z297" s="34">
        <f t="shared" ref="Z297" si="819">IF(ISNUMBER(Z298), AVERAGE(Z298:Z301), "")</f>
        <v>2.75</v>
      </c>
      <c r="AA297" s="34">
        <f t="shared" ref="AA297" si="820">IF(ISNUMBER(AA298), AVERAGE(AA298:AA301), "")</f>
        <v>3.5</v>
      </c>
      <c r="AB297" s="34">
        <f t="shared" ref="AB297" si="821">IF(ISNUMBER(AB298), AVERAGE(AB298:AB301), "")</f>
        <v>2</v>
      </c>
      <c r="AC297" s="34">
        <f t="shared" ref="AC297" si="822">IF(ISNUMBER(AC298), AVERAGE(AC298:AC301), "")</f>
        <v>3.25</v>
      </c>
      <c r="AD297" s="34">
        <f t="shared" ref="AD297" si="823">IF(ISNUMBER(AD298), AVERAGE(AD298:AD301), "")</f>
        <v>4.75</v>
      </c>
      <c r="AE297" s="34">
        <f t="shared" ref="AE297" si="824">IF(ISNUMBER(AE298), AVERAGE(AE298:AE301), "")</f>
        <v>3.75</v>
      </c>
      <c r="AF297" s="34">
        <f t="shared" ref="AF297" si="825">IF(ISNUMBER(AF298), AVERAGE(AF298:AF301), "")</f>
        <v>4.25</v>
      </c>
      <c r="AG297" s="34">
        <f t="shared" ref="AG297" si="826">IF(ISNUMBER(AG298), AVERAGE(AG298:AG301), "")</f>
        <v>2.75</v>
      </c>
      <c r="AH297" s="34">
        <f t="shared" ref="AH297" si="827">IF(ISNUMBER(AH298), AVERAGE(AH298:AH301), "")</f>
        <v>2.75</v>
      </c>
      <c r="AI297" s="34">
        <f t="shared" ref="AI297" si="828">IF(ISNUMBER(AI298), AVERAGE(AI298:AI301), "")</f>
        <v>4.5</v>
      </c>
      <c r="AJ297" s="34">
        <f t="shared" ref="AJ297:BM297" si="829">IF(ISNUMBER(AJ298), AVERAGE(AJ298:AJ301), "")</f>
        <v>4.5</v>
      </c>
      <c r="AK297" s="34"/>
      <c r="AL297" s="34">
        <f t="shared" si="829"/>
        <v>3.5</v>
      </c>
      <c r="AM297" s="34">
        <f t="shared" si="829"/>
        <v>4</v>
      </c>
      <c r="AN297" s="34">
        <f t="shared" si="829"/>
        <v>4.25</v>
      </c>
      <c r="AO297" s="34">
        <f t="shared" si="829"/>
        <v>3.5</v>
      </c>
      <c r="AP297" s="34">
        <f t="shared" si="829"/>
        <v>3</v>
      </c>
      <c r="AQ297" s="34">
        <f t="shared" si="829"/>
        <v>3.75</v>
      </c>
      <c r="AR297" s="34">
        <f t="shared" si="829"/>
        <v>4.25</v>
      </c>
      <c r="AS297" s="34">
        <f t="shared" si="829"/>
        <v>3.25</v>
      </c>
      <c r="AT297" s="34">
        <f t="shared" si="829"/>
        <v>3</v>
      </c>
      <c r="AU297" s="34">
        <f t="shared" si="829"/>
        <v>3.75</v>
      </c>
      <c r="AV297" s="34">
        <f t="shared" si="829"/>
        <v>1.5</v>
      </c>
      <c r="AW297" s="34">
        <f t="shared" si="829"/>
        <v>2.75</v>
      </c>
      <c r="AX297" s="34">
        <f t="shared" si="829"/>
        <v>1.25</v>
      </c>
      <c r="AY297" s="34">
        <f t="shared" si="829"/>
        <v>4</v>
      </c>
      <c r="AZ297" s="34">
        <f t="shared" si="829"/>
        <v>3.75</v>
      </c>
      <c r="BA297" s="34">
        <f t="shared" si="829"/>
        <v>4</v>
      </c>
      <c r="BB297" s="34">
        <f t="shared" si="829"/>
        <v>2.25</v>
      </c>
      <c r="BC297" s="34">
        <f t="shared" si="829"/>
        <v>3.25</v>
      </c>
      <c r="BD297" s="34">
        <f t="shared" si="829"/>
        <v>4.5</v>
      </c>
      <c r="BE297" s="34">
        <f t="shared" si="829"/>
        <v>2.5</v>
      </c>
      <c r="BF297" s="34">
        <f t="shared" si="829"/>
        <v>3.5</v>
      </c>
      <c r="BG297" s="34">
        <f t="shared" si="829"/>
        <v>3</v>
      </c>
      <c r="BH297" s="34">
        <f t="shared" si="829"/>
        <v>3.25</v>
      </c>
      <c r="BI297" s="34">
        <f t="shared" si="829"/>
        <v>2</v>
      </c>
      <c r="BJ297" s="34">
        <f t="shared" si="829"/>
        <v>4.25</v>
      </c>
      <c r="BK297" s="34">
        <f t="shared" si="829"/>
        <v>4.25</v>
      </c>
      <c r="BL297" s="34">
        <f t="shared" si="829"/>
        <v>2.25</v>
      </c>
      <c r="BM297" s="34">
        <f t="shared" si="829"/>
        <v>3.5</v>
      </c>
      <c r="BN297" s="34"/>
      <c r="BO297" s="34"/>
      <c r="BP297" s="34"/>
      <c r="BQ297" s="34"/>
      <c r="BR297" s="34"/>
      <c r="BS297" s="34"/>
      <c r="BT297" s="34"/>
      <c r="BU297" s="34"/>
      <c r="BV297" s="34"/>
      <c r="BW297" s="34"/>
      <c r="BX297" s="34"/>
      <c r="BY297" s="34"/>
      <c r="BZ297" s="34"/>
      <c r="CA297" s="34"/>
      <c r="CB297" s="34"/>
      <c r="CC297" s="34"/>
      <c r="CD297" s="34" t="str">
        <f t="shared" ref="CD297" si="830">IF(ISNUMBER(CD298), AVERAGE(CD298:CD301), "")</f>
        <v/>
      </c>
      <c r="CE297" s="32">
        <f>AVERAGE(CE298:CE301)</f>
        <v>3.35</v>
      </c>
      <c r="CF297" s="32">
        <f t="shared" si="772"/>
        <v>0.84215969658103118</v>
      </c>
    </row>
    <row r="298" spans="2:84" ht="56" x14ac:dyDescent="0.15">
      <c r="B298" s="84" t="s">
        <v>320</v>
      </c>
      <c r="C298" s="86" t="s">
        <v>1166</v>
      </c>
      <c r="D298" s="2">
        <v>5</v>
      </c>
      <c r="E298" s="12" t="s">
        <v>811</v>
      </c>
      <c r="F298" s="95">
        <f>IF($C298 = "neg", (($D298+1) - VLOOKUP($B298,'Results-formatted 060121'!$A:$AJ,(F$3+2),FALSE)), IF($C298 = "pos-neg", (3+VLOOKUP($B298,'Results-formatted 060121'!$A:$AJ,(F$3+2),FALSE)), VLOOKUP($B298,'Results-formatted 060121'!$A:$AJ,(F$3+2),FALSE)))</f>
        <v>4</v>
      </c>
      <c r="G298" s="95">
        <f>IF($C298 = "neg", (($D298+1) - VLOOKUP($B298,'Results-formatted 060121'!$A:$AJ,(G$3+2),FALSE)), IF($C298 = "pos-neg", (3+VLOOKUP($B298,'Results-formatted 060121'!$A:$AJ,(G$3+2),FALSE)), VLOOKUP($B298,'Results-formatted 060121'!$A:$AJ,(G$3+2),FALSE)))</f>
        <v>5</v>
      </c>
      <c r="H298" s="95">
        <f>IF($C298 = "neg", (($D298+1) - VLOOKUP($B298,'Results-formatted 060121'!$A:$AJ,(H$3+2),FALSE)), IF($C298 = "pos-neg", (3+VLOOKUP($B298,'Results-formatted 060121'!$A:$AJ,(H$3+2),FALSE)), VLOOKUP($B298,'Results-formatted 060121'!$A:$AJ,(H$3+2),FALSE)))</f>
        <v>3</v>
      </c>
      <c r="I298" s="95">
        <f>IF($C298 = "neg", (($D298+1) - VLOOKUP($B298,'Results-formatted 060121'!$A:$AJ,(I$3+2),FALSE)), IF($C298 = "pos-neg", (3+VLOOKUP($B298,'Results-formatted 060121'!$A:$AJ,(I$3+2),FALSE)), VLOOKUP($B298,'Results-formatted 060121'!$A:$AJ,(I$3+2),FALSE)))</f>
        <v>4</v>
      </c>
      <c r="J298" s="95">
        <f>IF($C298 = "neg", (($D298+1) - VLOOKUP($B298,'Results-formatted 060121'!$A:$AJ,(J$3+2),FALSE)), IF($C298 = "pos-neg", (3+VLOOKUP($B298,'Results-formatted 060121'!$A:$AJ,(J$3+2),FALSE)), VLOOKUP($B298,'Results-formatted 060121'!$A:$AJ,(J$3+2),FALSE)))</f>
        <v>3</v>
      </c>
      <c r="K298" s="95">
        <f>IF($C298 = "neg", (($D298+1) - VLOOKUP($B298,'Results-formatted 060121'!$A:$AJ,(K$3+2),FALSE)), IF($C298 = "pos-neg", (3+VLOOKUP($B298,'Results-formatted 060121'!$A:$AJ,(K$3+2),FALSE)), VLOOKUP($B298,'Results-formatted 060121'!$A:$AJ,(K$3+2),FALSE)))</f>
        <v>2</v>
      </c>
      <c r="L298" s="95">
        <f>IF($C298 = "neg", (($D298+1) - VLOOKUP($B298,'Results-formatted 060121'!$A:$AJ,(L$3+2),FALSE)), IF($C298 = "pos-neg", (3+VLOOKUP($B298,'Results-formatted 060121'!$A:$AJ,(L$3+2),FALSE)), VLOOKUP($B298,'Results-formatted 060121'!$A:$AJ,(L$3+2),FALSE)))</f>
        <v>3</v>
      </c>
      <c r="M298" s="95">
        <f>IF($C298 = "neg", (($D298+1) - VLOOKUP($B298,'Results-formatted 060121'!$A:$AJ,(M$3+2),FALSE)), IF($C298 = "pos-neg", (3+VLOOKUP($B298,'Results-formatted 060121'!$A:$AJ,(M$3+2),FALSE)), VLOOKUP($B298,'Results-formatted 060121'!$A:$AJ,(M$3+2),FALSE)))</f>
        <v>2</v>
      </c>
      <c r="N298" s="95">
        <f>IF($C298 = "neg", (($D298+1) - VLOOKUP($B298,'Results-formatted 060121'!$A:$AJ,(N$3+2),FALSE)), IF($C298 = "pos-neg", (3+VLOOKUP($B298,'Results-formatted 060121'!$A:$AJ,(N$3+2),FALSE)), VLOOKUP($B298,'Results-formatted 060121'!$A:$AJ,(N$3+2),FALSE)))</f>
        <v>4</v>
      </c>
      <c r="O298" s="95">
        <f>IF($C298 = "neg", (($D298+1) - VLOOKUP($B298,'Results-formatted 060121'!$A:$AJ,(O$3+2),FALSE)), IF($C298 = "pos-neg", (3+VLOOKUP($B298,'Results-formatted 060121'!$A:$AJ,(O$3+2),FALSE)), VLOOKUP($B298,'Results-formatted 060121'!$A:$AJ,(O$3+2),FALSE)))</f>
        <v>4</v>
      </c>
      <c r="P298" s="95">
        <f>IF($C298 = "neg", (($D298+1) - VLOOKUP($B298,'Results-formatted 060121'!$A:$AJ,(P$3+2),FALSE)), IF($C298 = "pos-neg", (3+VLOOKUP($B298,'Results-formatted 060121'!$A:$AJ,(P$3+2),FALSE)), VLOOKUP($B298,'Results-formatted 060121'!$A:$AJ,(P$3+2),FALSE)))</f>
        <v>2</v>
      </c>
      <c r="Q298" s="95">
        <f>IF($C298 = "neg", (($D298+1) - VLOOKUP($B298,'Results-formatted 060121'!$A:$AJ,(Q$3+2),FALSE)), IF($C298 = "pos-neg", (3+VLOOKUP($B298,'Results-formatted 060121'!$A:$AJ,(Q$3+2),FALSE)), VLOOKUP($B298,'Results-formatted 060121'!$A:$AJ,(Q$3+2),FALSE)))</f>
        <v>5</v>
      </c>
      <c r="R298" s="95">
        <f>IF($C298 = "neg", (($D298+1) - VLOOKUP($B298,'Results-formatted 060121'!$A:$AJ,(R$3+2),FALSE)), IF($C298 = "pos-neg", (3+VLOOKUP($B298,'Results-formatted 060121'!$A:$AJ,(R$3+2),FALSE)), VLOOKUP($B298,'Results-formatted 060121'!$A:$AJ,(R$3+2),FALSE)))</f>
        <v>2</v>
      </c>
      <c r="S298" s="95">
        <f>IF($C298 = "neg", (($D298+1) - VLOOKUP($B298,'Results-formatted 060121'!$A:$AJ,(S$3+2),FALSE)), IF($C298 = "pos-neg", (3+VLOOKUP($B298,'Results-formatted 060121'!$A:$AJ,(S$3+2),FALSE)), VLOOKUP($B298,'Results-formatted 060121'!$A:$AJ,(S$3+2),FALSE)))</f>
        <v>3</v>
      </c>
      <c r="T298" s="95">
        <f>IF($C298 = "neg", (($D298+1) - VLOOKUP($B298,'Results-formatted 060121'!$A:$AJ,(T$3+2),FALSE)), IF($C298 = "pos-neg", (3+VLOOKUP($B298,'Results-formatted 060121'!$A:$AJ,(T$3+2),FALSE)), VLOOKUP($B298,'Results-formatted 060121'!$A:$AJ,(T$3+2),FALSE)))</f>
        <v>4</v>
      </c>
      <c r="U298" s="95">
        <f>IF($C298 = "neg", (($D298+1) - VLOOKUP($B298,'Results-formatted 060121'!$A:$AJ,(U$3+2),FALSE)), IF($C298 = "pos-neg", (3+VLOOKUP($B298,'Results-formatted 060121'!$A:$AJ,(U$3+2),FALSE)), VLOOKUP($B298,'Results-formatted 060121'!$A:$AJ,(U$3+2),FALSE)))</f>
        <v>4</v>
      </c>
      <c r="V298" s="95">
        <f>IF($C298 = "neg", (($D298+1) - VLOOKUP($B298,'Results-formatted 060121'!$A:$AJ,(V$3+2),FALSE)), IF($C298 = "pos-neg", (3+VLOOKUP($B298,'Results-formatted 060121'!$A:$AJ,(V$3+2),FALSE)), VLOOKUP($B298,'Results-formatted 060121'!$A:$AJ,(V$3+2),FALSE)))</f>
        <v>2</v>
      </c>
      <c r="W298" s="95">
        <f>IF($C298 = "neg", (($D298+1) - VLOOKUP($B298,'Results-formatted 060121'!$A:$AJ,(W$3+2),FALSE)), IF($C298 = "pos-neg", (3+VLOOKUP($B298,'Results-formatted 060121'!$A:$AJ,(W$3+2),FALSE)), VLOOKUP($B298,'Results-formatted 060121'!$A:$AJ,(W$3+2),FALSE)))</f>
        <v>4</v>
      </c>
      <c r="X298" s="95">
        <f>IF($C298 = "neg", (($D298+1) - VLOOKUP($B298,'Results-formatted 060121'!$A:$AJ,(X$3+2),FALSE)), IF($C298 = "pos-neg", (3+VLOOKUP($B298,'Results-formatted 060121'!$A:$AJ,(X$3+2),FALSE)), VLOOKUP($B298,'Results-formatted 060121'!$A:$AJ,(X$3+2),FALSE)))</f>
        <v>3</v>
      </c>
      <c r="Y298" s="95">
        <f>IF($C298 = "neg", (($D298+1) - VLOOKUP($B298,'Results-formatted 060121'!$A:$AJ,(Y$3+2),FALSE)), IF($C298 = "pos-neg", (3+VLOOKUP($B298,'Results-formatted 060121'!$A:$AJ,(Y$3+2),FALSE)), VLOOKUP($B298,'Results-formatted 060121'!$A:$AJ,(Y$3+2),FALSE)))</f>
        <v>4</v>
      </c>
      <c r="Z298" s="95">
        <f>IF($C298 = "neg", (($D298+1) - VLOOKUP($B298,'Results-formatted 060121'!$A:$AJ,(Z$3+2),FALSE)), IF($C298 = "pos-neg", (3+VLOOKUP($B298,'Results-formatted 060121'!$A:$AJ,(Z$3+2),FALSE)), VLOOKUP($B298,'Results-formatted 060121'!$A:$AJ,(Z$3+2),FALSE)))</f>
        <v>3</v>
      </c>
      <c r="AA298" s="95">
        <f>IF($C298 = "neg", (($D298+1) - VLOOKUP($B298,'Results-formatted 060121'!$A:$AJ,(AA$3+2),FALSE)), IF($C298 = "pos-neg", (3+VLOOKUP($B298,'Results-formatted 060121'!$A:$AJ,(AA$3+2),FALSE)), VLOOKUP($B298,'Results-formatted 060121'!$A:$AJ,(AA$3+2),FALSE)))</f>
        <v>3</v>
      </c>
      <c r="AB298" s="95">
        <f>IF($C298 = "neg", (($D298+1) - VLOOKUP($B298,'Results-formatted 060121'!$A:$AJ,(AB$3+2),FALSE)), IF($C298 = "pos-neg", (3+VLOOKUP($B298,'Results-formatted 060121'!$A:$AJ,(AB$3+2),FALSE)), VLOOKUP($B298,'Results-formatted 060121'!$A:$AJ,(AB$3+2),FALSE)))</f>
        <v>2</v>
      </c>
      <c r="AC298" s="95">
        <f>IF($C298 = "neg", (($D298+1) - VLOOKUP($B298,'Results-formatted 060121'!$A:$AJ,(AC$3+2),FALSE)), IF($C298 = "pos-neg", (3+VLOOKUP($B298,'Results-formatted 060121'!$A:$AJ,(AC$3+2),FALSE)), VLOOKUP($B298,'Results-formatted 060121'!$A:$AJ,(AC$3+2),FALSE)))</f>
        <v>3</v>
      </c>
      <c r="AD298" s="95">
        <f>IF($C298 = "neg", (($D298+1) - VLOOKUP($B298,'Results-formatted 060121'!$A:$AJ,(AD$3+2),FALSE)), IF($C298 = "pos-neg", (3+VLOOKUP($B298,'Results-formatted 060121'!$A:$AJ,(AD$3+2),FALSE)), VLOOKUP($B298,'Results-formatted 060121'!$A:$AJ,(AD$3+2),FALSE)))</f>
        <v>5</v>
      </c>
      <c r="AE298" s="95">
        <f>IF($C298 = "neg", (($D298+1) - VLOOKUP($B298,'Results-formatted 060121'!$A:$AJ,(AE$3+2),FALSE)), IF($C298 = "pos-neg", (3+VLOOKUP($B298,'Results-formatted 060121'!$A:$AJ,(AE$3+2),FALSE)), VLOOKUP($B298,'Results-formatted 060121'!$A:$AJ,(AE$3+2),FALSE)))</f>
        <v>4</v>
      </c>
      <c r="AF298" s="95">
        <f>IF($C298 = "neg", (($D298+1) - VLOOKUP($B298,'Results-formatted 060121'!$A:$AJ,(AF$3+2),FALSE)), IF($C298 = "pos-neg", (3+VLOOKUP($B298,'Results-formatted 060121'!$A:$AJ,(AF$3+2),FALSE)), VLOOKUP($B298,'Results-formatted 060121'!$A:$AJ,(AF$3+2),FALSE)))</f>
        <v>4</v>
      </c>
      <c r="AG298" s="95">
        <f>IF($C298 = "neg", (($D298+1) - VLOOKUP($B298,'Results-formatted 060121'!$A:$AJ,(AG$3+2),FALSE)), IF($C298 = "pos-neg", (3+VLOOKUP($B298,'Results-formatted 060121'!$A:$AJ,(AG$3+2),FALSE)), VLOOKUP($B298,'Results-formatted 060121'!$A:$AJ,(AG$3+2),FALSE)))</f>
        <v>3</v>
      </c>
      <c r="AH298" s="95">
        <f>IF($C298 = "neg", (($D298+1) - VLOOKUP($B298,'Results-formatted 060121'!$A:$AJ,(AH$3+2),FALSE)), IF($C298 = "pos-neg", (3+VLOOKUP($B298,'Results-formatted 060121'!$A:$AJ,(AH$3+2),FALSE)), VLOOKUP($B298,'Results-formatted 060121'!$A:$AJ,(AH$3+2),FALSE)))</f>
        <v>2</v>
      </c>
      <c r="AI298" s="95">
        <f>IF($C298 = "neg", (($D298+1) - VLOOKUP($B298,'Results-formatted 060121'!$A:$AJ,(AI$3+2),FALSE)), IF($C298 = "pos-neg", (3+VLOOKUP($B298,'Results-formatted 060121'!$A:$AJ,(AI$3+2),FALSE)), VLOOKUP($B298,'Results-formatted 060121'!$A:$AJ,(AI$3+2),FALSE)))</f>
        <v>5</v>
      </c>
      <c r="AJ298" s="95">
        <f>IF($C298 = "neg", (($D298+1) - VLOOKUP($B298,'Results-formatted 060121'!$A:$AJ,(AJ$3+2),FALSE)), IF($C298 = "pos-neg", (3+VLOOKUP($B298,'Results-formatted 060121'!$A:$AJ,(AJ$3+2),FALSE)), VLOOKUP($B298,'Results-formatted 060121'!$A:$AJ,(AJ$3+2),FALSE)))</f>
        <v>5</v>
      </c>
      <c r="AK298" s="95">
        <f>IF($C298 = "neg", (($D298+1) - VLOOKUP($B298,'Results-formatted 060121'!$A:$AJ,(AK$3+2),FALSE)), IF($C298 = "pos-neg", (3+VLOOKUP($B298,'Results-formatted 060121'!$A:$AJ,(AK$3+2),FALSE)), VLOOKUP($B298,'Results-formatted 060121'!$A:$AJ,(AK$3+2),FALSE)))</f>
        <v>4</v>
      </c>
      <c r="AL298" s="95">
        <f>IF($C298 = "neg", (($D298+1) - VLOOKUP($B298,'Results-formatted 060121'!$A:$AJ,(AL$3+2),FALSE)), IF($C298 = "pos-neg", (3+VLOOKUP($B298,'Results-formatted 060121'!$A:$AJ,(AL$3+2),FALSE)), VLOOKUP($B298,'Results-formatted 060121'!$A:$AJ,(AL$3+2),FALSE)))</f>
        <v>4</v>
      </c>
      <c r="AM298" s="95">
        <f>IF($C298 = "neg", (($D298+1) - VLOOKUP($B298,'Results-formatted 060121'!$A:AJ,(AM$3+2),FALSE)), IF($C298 = "pos-neg", (3+VLOOKUP($B298,'Results-formatted 060121'!$A:AJ,(AM$3+2),FALSE)), VLOOKUP($B298,'Results-formatted 060121'!$A:AJ,(AM$3+2),FALSE)))</f>
        <v>4</v>
      </c>
      <c r="AN298" s="95">
        <f>IF($C298 = "neg", (($D298+1) - VLOOKUP($B298,'Results-formatted 060121'!$A:AK,(AN$3+2),FALSE)), IF($C298 = "pos-neg", (3+VLOOKUP($B298,'Results-formatted 060121'!$A:AK,(AN$3+2),FALSE)), VLOOKUP($B298,'Results-formatted 060121'!$A:AK,(AN$3+2),FALSE)))</f>
        <v>5</v>
      </c>
      <c r="AO298" s="95">
        <f>IF($C298 = "neg", (($D298+1) - VLOOKUP($B298,'Results-formatted 060121'!$A:AL,(AO$3+2),FALSE)), IF($C298 = "pos-neg", (3+VLOOKUP($B298,'Results-formatted 060121'!$A:AL,(AO$3+2),FALSE)), VLOOKUP($B298,'Results-formatted 060121'!$A:AL,(AO$3+2),FALSE)))</f>
        <v>4</v>
      </c>
      <c r="AP298" s="95">
        <f>IF($C298 = "neg", (($D298+1) - VLOOKUP($B298,'Results-formatted 060121'!$A:AM,(AP$3+2),FALSE)), IF($C298 = "pos-neg", (3+VLOOKUP($B298,'Results-formatted 060121'!$A:AM,(AP$3+2),FALSE)), VLOOKUP($B298,'Results-formatted 060121'!$A:AM,(AP$3+2),FALSE)))</f>
        <v>3</v>
      </c>
      <c r="AQ298" s="95">
        <f>IF($C298 = "neg", (($D298+1) - VLOOKUP($B298,'Results-formatted 060121'!$A:AN,(AQ$3+2),FALSE)), IF($C298 = "pos-neg", (3+VLOOKUP($B298,'Results-formatted 060121'!$A:AN,(AQ$3+2),FALSE)), VLOOKUP($B298,'Results-formatted 060121'!$A:AN,(AQ$3+2),FALSE)))</f>
        <v>5</v>
      </c>
      <c r="AR298" s="95">
        <f>IF($C298 = "neg", (($D298+1) - VLOOKUP($B298,'Results-formatted 060121'!$A:AO,(AR$3+2),FALSE)), IF($C298 = "pos-neg", (3+VLOOKUP($B298,'Results-formatted 060121'!$A:AO,(AR$3+2),FALSE)), VLOOKUP($B298,'Results-formatted 060121'!$A:AO,(AR$3+2),FALSE)))</f>
        <v>5</v>
      </c>
      <c r="AS298" s="95">
        <f>IF($C298 = "neg", (($D298+1) - VLOOKUP($B298,'Results-formatted 060121'!$A:AP,(AS$3+2),FALSE)), IF($C298 = "pos-neg", (3+VLOOKUP($B298,'Results-formatted 060121'!$A:AP,(AS$3+2),FALSE)), VLOOKUP($B298,'Results-formatted 060121'!$A:AP,(AS$3+2),FALSE)))</f>
        <v>3</v>
      </c>
      <c r="AT298" s="95">
        <f>IF($C298 = "neg", (($D298+1) - VLOOKUP($B298,'Results-formatted 060121'!$A:AQ,(AT$3+2),FALSE)), IF($C298 = "pos-neg", (3+VLOOKUP($B298,'Results-formatted 060121'!$A:AQ,(AT$3+2),FALSE)), VLOOKUP($B298,'Results-formatted 060121'!$A:AQ,(AT$3+2),FALSE)))</f>
        <v>3</v>
      </c>
      <c r="AU298" s="95">
        <f>IF($C298 = "neg", (($D298+1) - VLOOKUP($B298,'Results-formatted 060121'!$A:AR,(AU$3+2),FALSE)), IF($C298 = "pos-neg", (3+VLOOKUP($B298,'Results-formatted 060121'!$A:AR,(AU$3+2),FALSE)), VLOOKUP($B298,'Results-formatted 060121'!$A:AR,(AU$3+2),FALSE)))</f>
        <v>3</v>
      </c>
      <c r="AV298" s="95">
        <f>IF($C298 = "neg", (($D298+1) - VLOOKUP($B298,'Results-formatted 060121'!$A:AS,(AV$3+2),FALSE)), IF($C298 = "pos-neg", (3+VLOOKUP($B298,'Results-formatted 060121'!$A:AS,(AV$3+2),FALSE)), VLOOKUP($B298,'Results-formatted 060121'!$A:AS,(AV$3+2),FALSE)))</f>
        <v>2</v>
      </c>
      <c r="AW298" s="95">
        <f>IF($C298 = "neg", (($D298+1) - VLOOKUP($B298,'Results-formatted 060121'!$A:AT,(AW$3+2),FALSE)), IF($C298 = "pos-neg", (3+VLOOKUP($B298,'Results-formatted 060121'!$A:AT,(AW$3+2),FALSE)), VLOOKUP($B298,'Results-formatted 060121'!$A:AT,(AW$3+2),FALSE)))</f>
        <v>2</v>
      </c>
      <c r="AX298" s="95">
        <f>IF($C298 = "neg", (($D298+1) - VLOOKUP($B298,'Results-formatted 060121'!$A:AU,(AX$3+2),FALSE)), IF($C298 = "pos-neg", (3+VLOOKUP($B298,'Results-formatted 060121'!$A:AU,(AX$3+2),FALSE)), VLOOKUP($B298,'Results-formatted 060121'!$A:AU,(AX$3+2),FALSE)))</f>
        <v>2</v>
      </c>
      <c r="AY298" s="95">
        <f>IF($C298 = "neg", (($D298+1) - VLOOKUP($B298,'Results-formatted 060121'!$A:AV,(AY$3+2),FALSE)), IF($C298 = "pos-neg", (3+VLOOKUP($B298,'Results-formatted 060121'!$A:AV,(AY$3+2),FALSE)), VLOOKUP($B298,'Results-formatted 060121'!$A:AV,(AY$3+2),FALSE)))</f>
        <v>5</v>
      </c>
      <c r="AZ298" s="95">
        <f>IF($C298 = "neg", (($D298+1) - VLOOKUP($B298,'Results-formatted 060121'!$A:AW,(AZ$3+2),FALSE)), IF($C298 = "pos-neg", (3+VLOOKUP($B298,'Results-formatted 060121'!$A:AW,(AZ$3+2),FALSE)), VLOOKUP($B298,'Results-formatted 060121'!$A:AW,(AZ$3+2),FALSE)))</f>
        <v>4</v>
      </c>
      <c r="BA298" s="95">
        <f>IF($C298 = "neg", (($D298+1) - VLOOKUP($B298,'Results-formatted 060121'!$A:AX,(BA$3+2),FALSE)), IF($C298 = "pos-neg", (3+VLOOKUP($B298,'Results-formatted 060121'!$A:AX,(BA$3+2),FALSE)), VLOOKUP($B298,'Results-formatted 060121'!$A:AX,(BA$3+2),FALSE)))</f>
        <v>4</v>
      </c>
      <c r="BB298" s="95">
        <f>IF($C298 = "neg", (($D298+1) - VLOOKUP($B298,'Results-formatted 060121'!$A:AY,(BB$3+2),FALSE)), IF($C298 = "pos-neg", (3+VLOOKUP($B298,'Results-formatted 060121'!$A:AY,(BB$3+2),FALSE)), VLOOKUP($B298,'Results-formatted 060121'!$A:AY,(BB$3+2),FALSE)))</f>
        <v>3</v>
      </c>
      <c r="BC298" s="95">
        <f>IF($C298 = "neg", (($D298+1) - VLOOKUP($B298,'Results-formatted 060121'!$A:AZ,(BC$3+2),FALSE)), IF($C298 = "pos-neg", (3+VLOOKUP($B298,'Results-formatted 060121'!$A:AZ,(BC$3+2),FALSE)), VLOOKUP($B298,'Results-formatted 060121'!$A:AZ,(BC$3+2),FALSE)))</f>
        <v>4</v>
      </c>
      <c r="BD298" s="95">
        <f>IF($C298 = "neg", (($D298+1) - VLOOKUP($B298,'Results-formatted 060121'!$A:BA,(BD$3+2),FALSE)), IF($C298 = "pos-neg", (3+VLOOKUP($B298,'Results-formatted 060121'!$A:BA,(BD$3+2),FALSE)), VLOOKUP($B298,'Results-formatted 060121'!$A:BA,(BD$3+2),FALSE)))</f>
        <v>4</v>
      </c>
      <c r="BE298" s="95">
        <f>IF($C298 = "neg", (($D298+1) - VLOOKUP($B298,'Results-formatted 060121'!$A:BB,(BE$3+2),FALSE)), IF($C298 = "pos-neg", (3+VLOOKUP($B298,'Results-formatted 060121'!$A:BB,(BE$3+2),FALSE)), VLOOKUP($B298,'Results-formatted 060121'!$A:BB,(BE$3+2),FALSE)))</f>
        <v>2</v>
      </c>
      <c r="BF298" s="95">
        <f>IF($C298 = "neg", (($D298+1) - VLOOKUP($B298,'Results-formatted 060121'!$A:BC,(BF$3+2),FALSE)), IF($C298 = "pos-neg", (3+VLOOKUP($B298,'Results-formatted 060121'!$A:BC,(BF$3+2),FALSE)), VLOOKUP($B298,'Results-formatted 060121'!$A:BC,(BF$3+2),FALSE)))</f>
        <v>4</v>
      </c>
      <c r="BG298" s="95">
        <f>IF($C298 = "neg", (($D298+1) - VLOOKUP($B298,'Results-formatted 060121'!$A:BD,(BG$3+2),FALSE)), IF($C298 = "pos-neg", (3+VLOOKUP($B298,'Results-formatted 060121'!$A:BD,(BG$3+2),FALSE)), VLOOKUP($B298,'Results-formatted 060121'!$A:BD,(BG$3+2),FALSE)))</f>
        <v>3</v>
      </c>
      <c r="BH298" s="95">
        <f>IF($C298 = "neg", (($D298+1) - VLOOKUP($B298,'Results-formatted 060121'!$A:BE,(BH$3+2),FALSE)), IF($C298 = "pos-neg", (3+VLOOKUP($B298,'Results-formatted 060121'!$A:BE,(BH$3+2),FALSE)), VLOOKUP($B298,'Results-formatted 060121'!$A:BE,(BH$3+2),FALSE)))</f>
        <v>4</v>
      </c>
      <c r="BI298" s="95">
        <f>IF($C298 = "neg", (($D298+1) - VLOOKUP($B298,'Results-formatted 060121'!$A:BF,(BI$3+2),FALSE)), IF($C298 = "pos-neg", (3+VLOOKUP($B298,'Results-formatted 060121'!$A:BF,(BI$3+2),FALSE)), VLOOKUP($B298,'Results-formatted 060121'!$A:BF,(BI$3+2),FALSE)))</f>
        <v>2</v>
      </c>
      <c r="BJ298" s="95">
        <f>IF($C298 = "neg", (($D298+1) - VLOOKUP($B298,'Results-formatted 060121'!$A:BG,(BJ$3+2),FALSE)), IF($C298 = "pos-neg", (3+VLOOKUP($B298,'Results-formatted 060121'!$A:BG,(BJ$3+2),FALSE)), VLOOKUP($B298,'Results-formatted 060121'!$A:BG,(BJ$3+2),FALSE)))</f>
        <v>3</v>
      </c>
      <c r="BK298" s="95">
        <f>IF($C298 = "neg", (($D298+1) - VLOOKUP($B298,'Results-formatted 060121'!$A:BH,(BK$3+2),FALSE)), IF($C298 = "pos-neg", (3+VLOOKUP($B298,'Results-formatted 060121'!$A:BH,(BK$3+2),FALSE)), VLOOKUP($B298,'Results-formatted 060121'!$A:BH,(BK$3+2),FALSE)))</f>
        <v>4</v>
      </c>
      <c r="BL298" s="95">
        <f>IF($C298 = "neg", (($D298+1) - VLOOKUP($B298,'Results-formatted 060121'!$A:BI,(BL$3+2),FALSE)), IF($C298 = "pos-neg", (3+VLOOKUP($B298,'Results-formatted 060121'!$A:BI,(BL$3+2),FALSE)), VLOOKUP($B298,'Results-formatted 060121'!$A:BI,(BL$3+2),FALSE)))</f>
        <v>2</v>
      </c>
      <c r="BM298" s="95">
        <f>IF($C298 = "neg", (($D298+1) - VLOOKUP($B298,'Results-formatted 060121'!$A:BJ,(BM$3+2),FALSE)), IF($C298 = "pos-neg", (3+VLOOKUP($B298,'Results-formatted 060121'!$A:BJ,(BM$3+2),FALSE)), VLOOKUP($B298,'Results-formatted 060121'!$A:BJ,(BM$3+2),FALSE)))</f>
        <v>4</v>
      </c>
      <c r="BN298" s="95"/>
      <c r="BO298" s="95"/>
      <c r="BP298" s="95"/>
      <c r="BQ298" s="95"/>
      <c r="BR298" s="95"/>
      <c r="BS298" s="95"/>
      <c r="BT298" s="95"/>
      <c r="BU298" s="95"/>
      <c r="BV298" s="95"/>
      <c r="BW298" s="95"/>
      <c r="BX298" s="95"/>
      <c r="BY298" s="95"/>
      <c r="BZ298" s="95"/>
      <c r="CA298" s="95"/>
      <c r="CB298" s="95"/>
      <c r="CC298" s="95"/>
      <c r="CD298" s="99"/>
      <c r="CE298" s="25">
        <f>AVERAGE(F298:CD298)</f>
        <v>3.45</v>
      </c>
      <c r="CF298" s="25">
        <f t="shared" si="772"/>
        <v>0.99872800457313926</v>
      </c>
    </row>
    <row r="299" spans="2:84" ht="56" x14ac:dyDescent="0.15">
      <c r="B299" s="84" t="s">
        <v>321</v>
      </c>
      <c r="C299" s="86" t="s">
        <v>1166</v>
      </c>
      <c r="D299" s="2">
        <v>5</v>
      </c>
      <c r="E299" s="12" t="s">
        <v>812</v>
      </c>
      <c r="F299" s="95">
        <f>IF($C299 = "neg", (($D299+1) - VLOOKUP($B299,'Results-formatted 060121'!$A:$AJ,(F$3+2),FALSE)), IF($C299 = "pos-neg", (3+VLOOKUP($B299,'Results-formatted 060121'!$A:$AJ,(F$3+2),FALSE)), VLOOKUP($B299,'Results-formatted 060121'!$A:$AJ,(F$3+2),FALSE)))</f>
        <v>4</v>
      </c>
      <c r="G299" s="95">
        <f>IF($C299 = "neg", (($D299+1) - VLOOKUP($B299,'Results-formatted 060121'!$A:$AJ,(G$3+2),FALSE)), IF($C299 = "pos-neg", (3+VLOOKUP($B299,'Results-formatted 060121'!$A:$AJ,(G$3+2),FALSE)), VLOOKUP($B299,'Results-formatted 060121'!$A:$AJ,(G$3+2),FALSE)))</f>
        <v>5</v>
      </c>
      <c r="H299" s="95">
        <f>IF($C299 = "neg", (($D299+1) - VLOOKUP($B299,'Results-formatted 060121'!$A:$AJ,(H$3+2),FALSE)), IF($C299 = "pos-neg", (3+VLOOKUP($B299,'Results-formatted 060121'!$A:$AJ,(H$3+2),FALSE)), VLOOKUP($B299,'Results-formatted 060121'!$A:$AJ,(H$3+2),FALSE)))</f>
        <v>4</v>
      </c>
      <c r="I299" s="95">
        <f>IF($C299 = "neg", (($D299+1) - VLOOKUP($B299,'Results-formatted 060121'!$A:$AJ,(I$3+2),FALSE)), IF($C299 = "pos-neg", (3+VLOOKUP($B299,'Results-formatted 060121'!$A:$AJ,(I$3+2),FALSE)), VLOOKUP($B299,'Results-formatted 060121'!$A:$AJ,(I$3+2),FALSE)))</f>
        <v>4</v>
      </c>
      <c r="J299" s="95">
        <f>IF($C299 = "neg", (($D299+1) - VLOOKUP($B299,'Results-formatted 060121'!$A:$AJ,(J$3+2),FALSE)), IF($C299 = "pos-neg", (3+VLOOKUP($B299,'Results-formatted 060121'!$A:$AJ,(J$3+2),FALSE)), VLOOKUP($B299,'Results-formatted 060121'!$A:$AJ,(J$3+2),FALSE)))</f>
        <v>3</v>
      </c>
      <c r="K299" s="95">
        <f>IF($C299 = "neg", (($D299+1) - VLOOKUP($B299,'Results-formatted 060121'!$A:$AJ,(K$3+2),FALSE)), IF($C299 = "pos-neg", (3+VLOOKUP($B299,'Results-formatted 060121'!$A:$AJ,(K$3+2),FALSE)), VLOOKUP($B299,'Results-formatted 060121'!$A:$AJ,(K$3+2),FALSE)))</f>
        <v>4</v>
      </c>
      <c r="L299" s="95">
        <f>IF($C299 = "neg", (($D299+1) - VLOOKUP($B299,'Results-formatted 060121'!$A:$AJ,(L$3+2),FALSE)), IF($C299 = "pos-neg", (3+VLOOKUP($B299,'Results-formatted 060121'!$A:$AJ,(L$3+2),FALSE)), VLOOKUP($B299,'Results-formatted 060121'!$A:$AJ,(L$3+2),FALSE)))</f>
        <v>3</v>
      </c>
      <c r="M299" s="95">
        <f>IF($C299 = "neg", (($D299+1) - VLOOKUP($B299,'Results-formatted 060121'!$A:$AJ,(M$3+2),FALSE)), IF($C299 = "pos-neg", (3+VLOOKUP($B299,'Results-formatted 060121'!$A:$AJ,(M$3+2),FALSE)), VLOOKUP($B299,'Results-formatted 060121'!$A:$AJ,(M$3+2),FALSE)))</f>
        <v>3</v>
      </c>
      <c r="N299" s="95">
        <f>IF($C299 = "neg", (($D299+1) - VLOOKUP($B299,'Results-formatted 060121'!$A:$AJ,(N$3+2),FALSE)), IF($C299 = "pos-neg", (3+VLOOKUP($B299,'Results-formatted 060121'!$A:$AJ,(N$3+2),FALSE)), VLOOKUP($B299,'Results-formatted 060121'!$A:$AJ,(N$3+2),FALSE)))</f>
        <v>4</v>
      </c>
      <c r="O299" s="95">
        <f>IF($C299 = "neg", (($D299+1) - VLOOKUP($B299,'Results-formatted 060121'!$A:$AJ,(O$3+2),FALSE)), IF($C299 = "pos-neg", (3+VLOOKUP($B299,'Results-formatted 060121'!$A:$AJ,(O$3+2),FALSE)), VLOOKUP($B299,'Results-formatted 060121'!$A:$AJ,(O$3+2),FALSE)))</f>
        <v>4</v>
      </c>
      <c r="P299" s="95">
        <f>IF($C299 = "neg", (($D299+1) - VLOOKUP($B299,'Results-formatted 060121'!$A:$AJ,(P$3+2),FALSE)), IF($C299 = "pos-neg", (3+VLOOKUP($B299,'Results-formatted 060121'!$A:$AJ,(P$3+2),FALSE)), VLOOKUP($B299,'Results-formatted 060121'!$A:$AJ,(P$3+2),FALSE)))</f>
        <v>2</v>
      </c>
      <c r="Q299" s="95">
        <f>IF($C299 = "neg", (($D299+1) - VLOOKUP($B299,'Results-formatted 060121'!$A:$AJ,(Q$3+2),FALSE)), IF($C299 = "pos-neg", (3+VLOOKUP($B299,'Results-formatted 060121'!$A:$AJ,(Q$3+2),FALSE)), VLOOKUP($B299,'Results-formatted 060121'!$A:$AJ,(Q$3+2),FALSE)))</f>
        <v>5</v>
      </c>
      <c r="R299" s="95">
        <f>IF($C299 = "neg", (($D299+1) - VLOOKUP($B299,'Results-formatted 060121'!$A:$AJ,(R$3+2),FALSE)), IF($C299 = "pos-neg", (3+VLOOKUP($B299,'Results-formatted 060121'!$A:$AJ,(R$3+2),FALSE)), VLOOKUP($B299,'Results-formatted 060121'!$A:$AJ,(R$3+2),FALSE)))</f>
        <v>3</v>
      </c>
      <c r="S299" s="95">
        <f>IF($C299 = "neg", (($D299+1) - VLOOKUP($B299,'Results-formatted 060121'!$A:$AJ,(S$3+2),FALSE)), IF($C299 = "pos-neg", (3+VLOOKUP($B299,'Results-formatted 060121'!$A:$AJ,(S$3+2),FALSE)), VLOOKUP($B299,'Results-formatted 060121'!$A:$AJ,(S$3+2),FALSE)))</f>
        <v>2</v>
      </c>
      <c r="T299" s="95">
        <f>IF($C299 = "neg", (($D299+1) - VLOOKUP($B299,'Results-formatted 060121'!$A:$AJ,(T$3+2),FALSE)), IF($C299 = "pos-neg", (3+VLOOKUP($B299,'Results-formatted 060121'!$A:$AJ,(T$3+2),FALSE)), VLOOKUP($B299,'Results-formatted 060121'!$A:$AJ,(T$3+2),FALSE)))</f>
        <v>2</v>
      </c>
      <c r="U299" s="95">
        <f>IF($C299 = "neg", (($D299+1) - VLOOKUP($B299,'Results-formatted 060121'!$A:$AJ,(U$3+2),FALSE)), IF($C299 = "pos-neg", (3+VLOOKUP($B299,'Results-formatted 060121'!$A:$AJ,(U$3+2),FALSE)), VLOOKUP($B299,'Results-formatted 060121'!$A:$AJ,(U$3+2),FALSE)))</f>
        <v>4</v>
      </c>
      <c r="V299" s="95">
        <f>IF($C299 = "neg", (($D299+1) - VLOOKUP($B299,'Results-formatted 060121'!$A:$AJ,(V$3+2),FALSE)), IF($C299 = "pos-neg", (3+VLOOKUP($B299,'Results-formatted 060121'!$A:$AJ,(V$3+2),FALSE)), VLOOKUP($B299,'Results-formatted 060121'!$A:$AJ,(V$3+2),FALSE)))</f>
        <v>3</v>
      </c>
      <c r="W299" s="95">
        <f>IF($C299 = "neg", (($D299+1) - VLOOKUP($B299,'Results-formatted 060121'!$A:$AJ,(W$3+2),FALSE)), IF($C299 = "pos-neg", (3+VLOOKUP($B299,'Results-formatted 060121'!$A:$AJ,(W$3+2),FALSE)), VLOOKUP($B299,'Results-formatted 060121'!$A:$AJ,(W$3+2),FALSE)))</f>
        <v>5</v>
      </c>
      <c r="X299" s="95">
        <f>IF($C299 = "neg", (($D299+1) - VLOOKUP($B299,'Results-formatted 060121'!$A:$AJ,(X$3+2),FALSE)), IF($C299 = "pos-neg", (3+VLOOKUP($B299,'Results-formatted 060121'!$A:$AJ,(X$3+2),FALSE)), VLOOKUP($B299,'Results-formatted 060121'!$A:$AJ,(X$3+2),FALSE)))</f>
        <v>4</v>
      </c>
      <c r="Y299" s="95">
        <f>IF($C299 = "neg", (($D299+1) - VLOOKUP($B299,'Results-formatted 060121'!$A:$AJ,(Y$3+2),FALSE)), IF($C299 = "pos-neg", (3+VLOOKUP($B299,'Results-formatted 060121'!$A:$AJ,(Y$3+2),FALSE)), VLOOKUP($B299,'Results-formatted 060121'!$A:$AJ,(Y$3+2),FALSE)))</f>
        <v>3</v>
      </c>
      <c r="Z299" s="95">
        <f>IF($C299 = "neg", (($D299+1) - VLOOKUP($B299,'Results-formatted 060121'!$A:$AJ,(Z$3+2),FALSE)), IF($C299 = "pos-neg", (3+VLOOKUP($B299,'Results-formatted 060121'!$A:$AJ,(Z$3+2),FALSE)), VLOOKUP($B299,'Results-formatted 060121'!$A:$AJ,(Z$3+2),FALSE)))</f>
        <v>3</v>
      </c>
      <c r="AA299" s="95">
        <f>IF($C299 = "neg", (($D299+1) - VLOOKUP($B299,'Results-formatted 060121'!$A:$AJ,(AA$3+2),FALSE)), IF($C299 = "pos-neg", (3+VLOOKUP($B299,'Results-formatted 060121'!$A:$AJ,(AA$3+2),FALSE)), VLOOKUP($B299,'Results-formatted 060121'!$A:$AJ,(AA$3+2),FALSE)))</f>
        <v>4</v>
      </c>
      <c r="AB299" s="95">
        <f>IF($C299 = "neg", (($D299+1) - VLOOKUP($B299,'Results-formatted 060121'!$A:$AJ,(AB$3+2),FALSE)), IF($C299 = "pos-neg", (3+VLOOKUP($B299,'Results-formatted 060121'!$A:$AJ,(AB$3+2),FALSE)), VLOOKUP($B299,'Results-formatted 060121'!$A:$AJ,(AB$3+2),FALSE)))</f>
        <v>2</v>
      </c>
      <c r="AC299" s="95">
        <f>IF($C299 = "neg", (($D299+1) - VLOOKUP($B299,'Results-formatted 060121'!$A:$AJ,(AC$3+2),FALSE)), IF($C299 = "pos-neg", (3+VLOOKUP($B299,'Results-formatted 060121'!$A:$AJ,(AC$3+2),FALSE)), VLOOKUP($B299,'Results-formatted 060121'!$A:$AJ,(AC$3+2),FALSE)))</f>
        <v>4</v>
      </c>
      <c r="AD299" s="95">
        <f>IF($C299 = "neg", (($D299+1) - VLOOKUP($B299,'Results-formatted 060121'!$A:$AJ,(AD$3+2),FALSE)), IF($C299 = "pos-neg", (3+VLOOKUP($B299,'Results-formatted 060121'!$A:$AJ,(AD$3+2),FALSE)), VLOOKUP($B299,'Results-formatted 060121'!$A:$AJ,(AD$3+2),FALSE)))</f>
        <v>5</v>
      </c>
      <c r="AE299" s="95">
        <f>IF($C299 = "neg", (($D299+1) - VLOOKUP($B299,'Results-formatted 060121'!$A:$AJ,(AE$3+2),FALSE)), IF($C299 = "pos-neg", (3+VLOOKUP($B299,'Results-formatted 060121'!$A:$AJ,(AE$3+2),FALSE)), VLOOKUP($B299,'Results-formatted 060121'!$A:$AJ,(AE$3+2),FALSE)))</f>
        <v>4</v>
      </c>
      <c r="AF299" s="95">
        <f>IF($C299 = "neg", (($D299+1) - VLOOKUP($B299,'Results-formatted 060121'!$A:$AJ,(AF$3+2),FALSE)), IF($C299 = "pos-neg", (3+VLOOKUP($B299,'Results-formatted 060121'!$A:$AJ,(AF$3+2),FALSE)), VLOOKUP($B299,'Results-formatted 060121'!$A:$AJ,(AF$3+2),FALSE)))</f>
        <v>4</v>
      </c>
      <c r="AG299" s="95">
        <f>IF($C299 = "neg", (($D299+1) - VLOOKUP($B299,'Results-formatted 060121'!$A:$AJ,(AG$3+2),FALSE)), IF($C299 = "pos-neg", (3+VLOOKUP($B299,'Results-formatted 060121'!$A:$AJ,(AG$3+2),FALSE)), VLOOKUP($B299,'Results-formatted 060121'!$A:$AJ,(AG$3+2),FALSE)))</f>
        <v>2</v>
      </c>
      <c r="AH299" s="95">
        <f>IF($C299 = "neg", (($D299+1) - VLOOKUP($B299,'Results-formatted 060121'!$A:$AJ,(AH$3+2),FALSE)), IF($C299 = "pos-neg", (3+VLOOKUP($B299,'Results-formatted 060121'!$A:$AJ,(AH$3+2),FALSE)), VLOOKUP($B299,'Results-formatted 060121'!$A:$AJ,(AH$3+2),FALSE)))</f>
        <v>3</v>
      </c>
      <c r="AI299" s="95">
        <f>IF($C299 = "neg", (($D299+1) - VLOOKUP($B299,'Results-formatted 060121'!$A:$AJ,(AI$3+2),FALSE)), IF($C299 = "pos-neg", (3+VLOOKUP($B299,'Results-formatted 060121'!$A:$AJ,(AI$3+2),FALSE)), VLOOKUP($B299,'Results-formatted 060121'!$A:$AJ,(AI$3+2),FALSE)))</f>
        <v>5</v>
      </c>
      <c r="AJ299" s="95">
        <f>IF($C299 = "neg", (($D299+1) - VLOOKUP($B299,'Results-formatted 060121'!$A:$AJ,(AJ$3+2),FALSE)), IF($C299 = "pos-neg", (3+VLOOKUP($B299,'Results-formatted 060121'!$A:$AJ,(AJ$3+2),FALSE)), VLOOKUP($B299,'Results-formatted 060121'!$A:$AJ,(AJ$3+2),FALSE)))</f>
        <v>4</v>
      </c>
      <c r="AK299" s="95">
        <f>IF($C299 = "neg", (($D299+1) - VLOOKUP($B299,'Results-formatted 060121'!$A:$AJ,(AK$3+2),FALSE)), IF($C299 = "pos-neg", (3+VLOOKUP($B299,'Results-formatted 060121'!$A:$AJ,(AK$3+2),FALSE)), VLOOKUP($B299,'Results-formatted 060121'!$A:$AJ,(AK$3+2),FALSE)))</f>
        <v>4</v>
      </c>
      <c r="AL299" s="95">
        <f>IF($C299 = "neg", (($D299+1) - VLOOKUP($B299,'Results-formatted 060121'!$A:$AJ,(AL$3+2),FALSE)), IF($C299 = "pos-neg", (3+VLOOKUP($B299,'Results-formatted 060121'!$A:$AJ,(AL$3+2),FALSE)), VLOOKUP($B299,'Results-formatted 060121'!$A:$AJ,(AL$3+2),FALSE)))</f>
        <v>4</v>
      </c>
      <c r="AM299" s="95">
        <f>IF($C299 = "neg", (($D299+1) - VLOOKUP($B299,'Results-formatted 060121'!$A:AJ,(AM$3+2),FALSE)), IF($C299 = "pos-neg", (3+VLOOKUP($B299,'Results-formatted 060121'!$A:AJ,(AM$3+2),FALSE)), VLOOKUP($B299,'Results-formatted 060121'!$A:AJ,(AM$3+2),FALSE)))</f>
        <v>4</v>
      </c>
      <c r="AN299" s="95">
        <f>IF($C299 = "neg", (($D299+1) - VLOOKUP($B299,'Results-formatted 060121'!$A:AK,(AN$3+2),FALSE)), IF($C299 = "pos-neg", (3+VLOOKUP($B299,'Results-formatted 060121'!$A:AK,(AN$3+2),FALSE)), VLOOKUP($B299,'Results-formatted 060121'!$A:AK,(AN$3+2),FALSE)))</f>
        <v>4</v>
      </c>
      <c r="AO299" s="95">
        <f>IF($C299 = "neg", (($D299+1) - VLOOKUP($B299,'Results-formatted 060121'!$A:AL,(AO$3+2),FALSE)), IF($C299 = "pos-neg", (3+VLOOKUP($B299,'Results-formatted 060121'!$A:AL,(AO$3+2),FALSE)), VLOOKUP($B299,'Results-formatted 060121'!$A:AL,(AO$3+2),FALSE)))</f>
        <v>3</v>
      </c>
      <c r="AP299" s="95">
        <f>IF($C299 = "neg", (($D299+1) - VLOOKUP($B299,'Results-formatted 060121'!$A:AM,(AP$3+2),FALSE)), IF($C299 = "pos-neg", (3+VLOOKUP($B299,'Results-formatted 060121'!$A:AM,(AP$3+2),FALSE)), VLOOKUP($B299,'Results-formatted 060121'!$A:AM,(AP$3+2),FALSE)))</f>
        <v>3</v>
      </c>
      <c r="AQ299" s="95">
        <f>IF($C299 = "neg", (($D299+1) - VLOOKUP($B299,'Results-formatted 060121'!$A:AN,(AQ$3+2),FALSE)), IF($C299 = "pos-neg", (3+VLOOKUP($B299,'Results-formatted 060121'!$A:AN,(AQ$3+2),FALSE)), VLOOKUP($B299,'Results-formatted 060121'!$A:AN,(AQ$3+2),FALSE)))</f>
        <v>4</v>
      </c>
      <c r="AR299" s="95">
        <f>IF($C299 = "neg", (($D299+1) - VLOOKUP($B299,'Results-formatted 060121'!$A:AO,(AR$3+2),FALSE)), IF($C299 = "pos-neg", (3+VLOOKUP($B299,'Results-formatted 060121'!$A:AO,(AR$3+2),FALSE)), VLOOKUP($B299,'Results-formatted 060121'!$A:AO,(AR$3+2),FALSE)))</f>
        <v>4</v>
      </c>
      <c r="AS299" s="95">
        <f>IF($C299 = "neg", (($D299+1) - VLOOKUP($B299,'Results-formatted 060121'!$A:AP,(AS$3+2),FALSE)), IF($C299 = "pos-neg", (3+VLOOKUP($B299,'Results-formatted 060121'!$A:AP,(AS$3+2),FALSE)), VLOOKUP($B299,'Results-formatted 060121'!$A:AP,(AS$3+2),FALSE)))</f>
        <v>3</v>
      </c>
      <c r="AT299" s="95">
        <f>IF($C299 = "neg", (($D299+1) - VLOOKUP($B299,'Results-formatted 060121'!$A:AQ,(AT$3+2),FALSE)), IF($C299 = "pos-neg", (3+VLOOKUP($B299,'Results-formatted 060121'!$A:AQ,(AT$3+2),FALSE)), VLOOKUP($B299,'Results-formatted 060121'!$A:AQ,(AT$3+2),FALSE)))</f>
        <v>3</v>
      </c>
      <c r="AU299" s="95">
        <f>IF($C299 = "neg", (($D299+1) - VLOOKUP($B299,'Results-formatted 060121'!$A:AR,(AU$3+2),FALSE)), IF($C299 = "pos-neg", (3+VLOOKUP($B299,'Results-formatted 060121'!$A:AR,(AU$3+2),FALSE)), VLOOKUP($B299,'Results-formatted 060121'!$A:AR,(AU$3+2),FALSE)))</f>
        <v>4</v>
      </c>
      <c r="AV299" s="95">
        <f>IF($C299 = "neg", (($D299+1) - VLOOKUP($B299,'Results-formatted 060121'!$A:AS,(AV$3+2),FALSE)), IF($C299 = "pos-neg", (3+VLOOKUP($B299,'Results-formatted 060121'!$A:AS,(AV$3+2),FALSE)), VLOOKUP($B299,'Results-formatted 060121'!$A:AS,(AV$3+2),FALSE)))</f>
        <v>1</v>
      </c>
      <c r="AW299" s="95">
        <f>IF($C299 = "neg", (($D299+1) - VLOOKUP($B299,'Results-formatted 060121'!$A:AT,(AW$3+2),FALSE)), IF($C299 = "pos-neg", (3+VLOOKUP($B299,'Results-formatted 060121'!$A:AT,(AW$3+2),FALSE)), VLOOKUP($B299,'Results-formatted 060121'!$A:AT,(AW$3+2),FALSE)))</f>
        <v>3</v>
      </c>
      <c r="AX299" s="95">
        <f>IF($C299 = "neg", (($D299+1) - VLOOKUP($B299,'Results-formatted 060121'!$A:AU,(AX$3+2),FALSE)), IF($C299 = "pos-neg", (3+VLOOKUP($B299,'Results-formatted 060121'!$A:AU,(AX$3+2),FALSE)), VLOOKUP($B299,'Results-formatted 060121'!$A:AU,(AX$3+2),FALSE)))</f>
        <v>1</v>
      </c>
      <c r="AY299" s="95">
        <f>IF($C299 = "neg", (($D299+1) - VLOOKUP($B299,'Results-formatted 060121'!$A:AV,(AY$3+2),FALSE)), IF($C299 = "pos-neg", (3+VLOOKUP($B299,'Results-formatted 060121'!$A:AV,(AY$3+2),FALSE)), VLOOKUP($B299,'Results-formatted 060121'!$A:AV,(AY$3+2),FALSE)))</f>
        <v>4</v>
      </c>
      <c r="AZ299" s="95">
        <f>IF($C299 = "neg", (($D299+1) - VLOOKUP($B299,'Results-formatted 060121'!$A:AW,(AZ$3+2),FALSE)), IF($C299 = "pos-neg", (3+VLOOKUP($B299,'Results-formatted 060121'!$A:AW,(AZ$3+2),FALSE)), VLOOKUP($B299,'Results-formatted 060121'!$A:AW,(AZ$3+2),FALSE)))</f>
        <v>3</v>
      </c>
      <c r="BA299" s="95">
        <f>IF($C299 = "neg", (($D299+1) - VLOOKUP($B299,'Results-formatted 060121'!$A:AX,(BA$3+2),FALSE)), IF($C299 = "pos-neg", (3+VLOOKUP($B299,'Results-formatted 060121'!$A:AX,(BA$3+2),FALSE)), VLOOKUP($B299,'Results-formatted 060121'!$A:AX,(BA$3+2),FALSE)))</f>
        <v>4</v>
      </c>
      <c r="BB299" s="95">
        <f>IF($C299 = "neg", (($D299+1) - VLOOKUP($B299,'Results-formatted 060121'!$A:AY,(BB$3+2),FALSE)), IF($C299 = "pos-neg", (3+VLOOKUP($B299,'Results-formatted 060121'!$A:AY,(BB$3+2),FALSE)), VLOOKUP($B299,'Results-formatted 060121'!$A:AY,(BB$3+2),FALSE)))</f>
        <v>2</v>
      </c>
      <c r="BC299" s="95">
        <f>IF($C299 = "neg", (($D299+1) - VLOOKUP($B299,'Results-formatted 060121'!$A:AZ,(BC$3+2),FALSE)), IF($C299 = "pos-neg", (3+VLOOKUP($B299,'Results-formatted 060121'!$A:AZ,(BC$3+2),FALSE)), VLOOKUP($B299,'Results-formatted 060121'!$A:AZ,(BC$3+2),FALSE)))</f>
        <v>3</v>
      </c>
      <c r="BD299" s="95">
        <f>IF($C299 = "neg", (($D299+1) - VLOOKUP($B299,'Results-formatted 060121'!$A:BA,(BD$3+2),FALSE)), IF($C299 = "pos-neg", (3+VLOOKUP($B299,'Results-formatted 060121'!$A:BA,(BD$3+2),FALSE)), VLOOKUP($B299,'Results-formatted 060121'!$A:BA,(BD$3+2),FALSE)))</f>
        <v>5</v>
      </c>
      <c r="BE299" s="95">
        <f>IF($C299 = "neg", (($D299+1) - VLOOKUP($B299,'Results-formatted 060121'!$A:BB,(BE$3+2),FALSE)), IF($C299 = "pos-neg", (3+VLOOKUP($B299,'Results-formatted 060121'!$A:BB,(BE$3+2),FALSE)), VLOOKUP($B299,'Results-formatted 060121'!$A:BB,(BE$3+2),FALSE)))</f>
        <v>3</v>
      </c>
      <c r="BF299" s="95">
        <f>IF($C299 = "neg", (($D299+1) - VLOOKUP($B299,'Results-formatted 060121'!$A:BC,(BF$3+2),FALSE)), IF($C299 = "pos-neg", (3+VLOOKUP($B299,'Results-formatted 060121'!$A:BC,(BF$3+2),FALSE)), VLOOKUP($B299,'Results-formatted 060121'!$A:BC,(BF$3+2),FALSE)))</f>
        <v>4</v>
      </c>
      <c r="BG299" s="95">
        <f>IF($C299 = "neg", (($D299+1) - VLOOKUP($B299,'Results-formatted 060121'!$A:BD,(BG$3+2),FALSE)), IF($C299 = "pos-neg", (3+VLOOKUP($B299,'Results-formatted 060121'!$A:BD,(BG$3+2),FALSE)), VLOOKUP($B299,'Results-formatted 060121'!$A:BD,(BG$3+2),FALSE)))</f>
        <v>3</v>
      </c>
      <c r="BH299" s="95">
        <f>IF($C299 = "neg", (($D299+1) - VLOOKUP($B299,'Results-formatted 060121'!$A:BE,(BH$3+2),FALSE)), IF($C299 = "pos-neg", (3+VLOOKUP($B299,'Results-formatted 060121'!$A:BE,(BH$3+2),FALSE)), VLOOKUP($B299,'Results-formatted 060121'!$A:BE,(BH$3+2),FALSE)))</f>
        <v>3</v>
      </c>
      <c r="BI299" s="95">
        <f>IF($C299 = "neg", (($D299+1) - VLOOKUP($B299,'Results-formatted 060121'!$A:BF,(BI$3+2),FALSE)), IF($C299 = "pos-neg", (3+VLOOKUP($B299,'Results-formatted 060121'!$A:BF,(BI$3+2),FALSE)), VLOOKUP($B299,'Results-formatted 060121'!$A:BF,(BI$3+2),FALSE)))</f>
        <v>1</v>
      </c>
      <c r="BJ299" s="95">
        <f>IF($C299 = "neg", (($D299+1) - VLOOKUP($B299,'Results-formatted 060121'!$A:BG,(BJ$3+2),FALSE)), IF($C299 = "pos-neg", (3+VLOOKUP($B299,'Results-formatted 060121'!$A:BG,(BJ$3+2),FALSE)), VLOOKUP($B299,'Results-formatted 060121'!$A:BG,(BJ$3+2),FALSE)))</f>
        <v>4</v>
      </c>
      <c r="BK299" s="95">
        <f>IF($C299 = "neg", (($D299+1) - VLOOKUP($B299,'Results-formatted 060121'!$A:BH,(BK$3+2),FALSE)), IF($C299 = "pos-neg", (3+VLOOKUP($B299,'Results-formatted 060121'!$A:BH,(BK$3+2),FALSE)), VLOOKUP($B299,'Results-formatted 060121'!$A:BH,(BK$3+2),FALSE)))</f>
        <v>5</v>
      </c>
      <c r="BL299" s="95">
        <f>IF($C299 = "neg", (($D299+1) - VLOOKUP($B299,'Results-formatted 060121'!$A:BI,(BL$3+2),FALSE)), IF($C299 = "pos-neg", (3+VLOOKUP($B299,'Results-formatted 060121'!$A:BI,(BL$3+2),FALSE)), VLOOKUP($B299,'Results-formatted 060121'!$A:BI,(BL$3+2),FALSE)))</f>
        <v>2</v>
      </c>
      <c r="BM299" s="95">
        <f>IF($C299 = "neg", (($D299+1) - VLOOKUP($B299,'Results-formatted 060121'!$A:BJ,(BM$3+2),FALSE)), IF($C299 = "pos-neg", (3+VLOOKUP($B299,'Results-formatted 060121'!$A:BJ,(BM$3+2),FALSE)), VLOOKUP($B299,'Results-formatted 060121'!$A:BJ,(BM$3+2),FALSE)))</f>
        <v>3</v>
      </c>
      <c r="BN299" s="95"/>
      <c r="BO299" s="95"/>
      <c r="BP299" s="95"/>
      <c r="BQ299" s="95"/>
      <c r="BR299" s="95"/>
      <c r="BS299" s="95"/>
      <c r="BT299" s="95"/>
      <c r="BU299" s="95"/>
      <c r="BV299" s="95"/>
      <c r="BW299" s="95"/>
      <c r="BX299" s="95"/>
      <c r="BY299" s="95"/>
      <c r="BZ299" s="95"/>
      <c r="CA299" s="95"/>
      <c r="CB299" s="95"/>
      <c r="CC299" s="95"/>
      <c r="CD299" s="99"/>
      <c r="CE299" s="25">
        <f>AVERAGE(F299:CD299)</f>
        <v>3.4166666666666665</v>
      </c>
      <c r="CF299" s="25">
        <f t="shared" si="772"/>
        <v>1.0133292447137263</v>
      </c>
    </row>
    <row r="300" spans="2:84" ht="56" x14ac:dyDescent="0.15">
      <c r="B300" s="84" t="s">
        <v>322</v>
      </c>
      <c r="C300" s="86" t="s">
        <v>1166</v>
      </c>
      <c r="D300" s="2">
        <v>5</v>
      </c>
      <c r="E300" s="12" t="s">
        <v>813</v>
      </c>
      <c r="F300" s="95">
        <f>IF($C300 = "neg", (($D300+1) - VLOOKUP($B300,'Results-formatted 060121'!$A:$AJ,(F$3+2),FALSE)), IF($C300 = "pos-neg", (3+VLOOKUP($B300,'Results-formatted 060121'!$A:$AJ,(F$3+2),FALSE)), VLOOKUP($B300,'Results-formatted 060121'!$A:$AJ,(F$3+2),FALSE)))</f>
        <v>4</v>
      </c>
      <c r="G300" s="95">
        <f>IF($C300 = "neg", (($D300+1) - VLOOKUP($B300,'Results-formatted 060121'!$A:$AJ,(G$3+2),FALSE)), IF($C300 = "pos-neg", (3+VLOOKUP($B300,'Results-formatted 060121'!$A:$AJ,(G$3+2),FALSE)), VLOOKUP($B300,'Results-formatted 060121'!$A:$AJ,(G$3+2),FALSE)))</f>
        <v>5</v>
      </c>
      <c r="H300" s="95">
        <f>IF($C300 = "neg", (($D300+1) - VLOOKUP($B300,'Results-formatted 060121'!$A:$AJ,(H$3+2),FALSE)), IF($C300 = "pos-neg", (3+VLOOKUP($B300,'Results-formatted 060121'!$A:$AJ,(H$3+2),FALSE)), VLOOKUP($B300,'Results-formatted 060121'!$A:$AJ,(H$3+2),FALSE)))</f>
        <v>4</v>
      </c>
      <c r="I300" s="95">
        <f>IF($C300 = "neg", (($D300+1) - VLOOKUP($B300,'Results-formatted 060121'!$A:$AJ,(I$3+2),FALSE)), IF($C300 = "pos-neg", (3+VLOOKUP($B300,'Results-formatted 060121'!$A:$AJ,(I$3+2),FALSE)), VLOOKUP($B300,'Results-formatted 060121'!$A:$AJ,(I$3+2),FALSE)))</f>
        <v>3</v>
      </c>
      <c r="J300" s="95">
        <f>IF($C300 = "neg", (($D300+1) - VLOOKUP($B300,'Results-formatted 060121'!$A:$AJ,(J$3+2),FALSE)), IF($C300 = "pos-neg", (3+VLOOKUP($B300,'Results-formatted 060121'!$A:$AJ,(J$3+2),FALSE)), VLOOKUP($B300,'Results-formatted 060121'!$A:$AJ,(J$3+2),FALSE)))</f>
        <v>3</v>
      </c>
      <c r="K300" s="95">
        <f>IF($C300 = "neg", (($D300+1) - VLOOKUP($B300,'Results-formatted 060121'!$A:$AJ,(K$3+2),FALSE)), IF($C300 = "pos-neg", (3+VLOOKUP($B300,'Results-formatted 060121'!$A:$AJ,(K$3+2),FALSE)), VLOOKUP($B300,'Results-formatted 060121'!$A:$AJ,(K$3+2),FALSE)))</f>
        <v>1</v>
      </c>
      <c r="L300" s="95">
        <f>IF($C300 = "neg", (($D300+1) - VLOOKUP($B300,'Results-formatted 060121'!$A:$AJ,(L$3+2),FALSE)), IF($C300 = "pos-neg", (3+VLOOKUP($B300,'Results-formatted 060121'!$A:$AJ,(L$3+2),FALSE)), VLOOKUP($B300,'Results-formatted 060121'!$A:$AJ,(L$3+2),FALSE)))</f>
        <v>3</v>
      </c>
      <c r="M300" s="95">
        <f>IF($C300 = "neg", (($D300+1) - VLOOKUP($B300,'Results-formatted 060121'!$A:$AJ,(M$3+2),FALSE)), IF($C300 = "pos-neg", (3+VLOOKUP($B300,'Results-formatted 060121'!$A:$AJ,(M$3+2),FALSE)), VLOOKUP($B300,'Results-formatted 060121'!$A:$AJ,(M$3+2),FALSE)))</f>
        <v>3</v>
      </c>
      <c r="N300" s="95">
        <f>IF($C300 = "neg", (($D300+1) - VLOOKUP($B300,'Results-formatted 060121'!$A:$AJ,(N$3+2),FALSE)), IF($C300 = "pos-neg", (3+VLOOKUP($B300,'Results-formatted 060121'!$A:$AJ,(N$3+2),FALSE)), VLOOKUP($B300,'Results-formatted 060121'!$A:$AJ,(N$3+2),FALSE)))</f>
        <v>5</v>
      </c>
      <c r="O300" s="95">
        <f>IF($C300 = "neg", (($D300+1) - VLOOKUP($B300,'Results-formatted 060121'!$A:$AJ,(O$3+2),FALSE)), IF($C300 = "pos-neg", (3+VLOOKUP($B300,'Results-formatted 060121'!$A:$AJ,(O$3+2),FALSE)), VLOOKUP($B300,'Results-formatted 060121'!$A:$AJ,(O$3+2),FALSE)))</f>
        <v>4</v>
      </c>
      <c r="P300" s="95">
        <f>IF($C300 = "neg", (($D300+1) - VLOOKUP($B300,'Results-formatted 060121'!$A:$AJ,(P$3+2),FALSE)), IF($C300 = "pos-neg", (3+VLOOKUP($B300,'Results-formatted 060121'!$A:$AJ,(P$3+2),FALSE)), VLOOKUP($B300,'Results-formatted 060121'!$A:$AJ,(P$3+2),FALSE)))</f>
        <v>2</v>
      </c>
      <c r="Q300" s="95">
        <f>IF($C300 = "neg", (($D300+1) - VLOOKUP($B300,'Results-formatted 060121'!$A:$AJ,(Q$3+2),FALSE)), IF($C300 = "pos-neg", (3+VLOOKUP($B300,'Results-formatted 060121'!$A:$AJ,(Q$3+2),FALSE)), VLOOKUP($B300,'Results-formatted 060121'!$A:$AJ,(Q$3+2),FALSE)))</f>
        <v>4</v>
      </c>
      <c r="R300" s="95">
        <f>IF($C300 = "neg", (($D300+1) - VLOOKUP($B300,'Results-formatted 060121'!$A:$AJ,(R$3+2),FALSE)), IF($C300 = "pos-neg", (3+VLOOKUP($B300,'Results-formatted 060121'!$A:$AJ,(R$3+2),FALSE)), VLOOKUP($B300,'Results-formatted 060121'!$A:$AJ,(R$3+2),FALSE)))</f>
        <v>2</v>
      </c>
      <c r="S300" s="95">
        <f>IF($C300 = "neg", (($D300+1) - VLOOKUP($B300,'Results-formatted 060121'!$A:$AJ,(S$3+2),FALSE)), IF($C300 = "pos-neg", (3+VLOOKUP($B300,'Results-formatted 060121'!$A:$AJ,(S$3+2),FALSE)), VLOOKUP($B300,'Results-formatted 060121'!$A:$AJ,(S$3+2),FALSE)))</f>
        <v>2</v>
      </c>
      <c r="T300" s="95">
        <f>IF($C300 = "neg", (($D300+1) - VLOOKUP($B300,'Results-formatted 060121'!$A:$AJ,(T$3+2),FALSE)), IF($C300 = "pos-neg", (3+VLOOKUP($B300,'Results-formatted 060121'!$A:$AJ,(T$3+2),FALSE)), VLOOKUP($B300,'Results-formatted 060121'!$A:$AJ,(T$3+2),FALSE)))</f>
        <v>4</v>
      </c>
      <c r="U300" s="95">
        <f>IF($C300 = "neg", (($D300+1) - VLOOKUP($B300,'Results-formatted 060121'!$A:$AJ,(U$3+2),FALSE)), IF($C300 = "pos-neg", (3+VLOOKUP($B300,'Results-formatted 060121'!$A:$AJ,(U$3+2),FALSE)), VLOOKUP($B300,'Results-formatted 060121'!$A:$AJ,(U$3+2),FALSE)))</f>
        <v>2</v>
      </c>
      <c r="V300" s="95">
        <f>IF($C300 = "neg", (($D300+1) - VLOOKUP($B300,'Results-formatted 060121'!$A:$AJ,(V$3+2),FALSE)), IF($C300 = "pos-neg", (3+VLOOKUP($B300,'Results-formatted 060121'!$A:$AJ,(V$3+2),FALSE)), VLOOKUP($B300,'Results-formatted 060121'!$A:$AJ,(V$3+2),FALSE)))</f>
        <v>2</v>
      </c>
      <c r="W300" s="95">
        <f>IF($C300 = "neg", (($D300+1) - VLOOKUP($B300,'Results-formatted 060121'!$A:$AJ,(W$3+2),FALSE)), IF($C300 = "pos-neg", (3+VLOOKUP($B300,'Results-formatted 060121'!$A:$AJ,(W$3+2),FALSE)), VLOOKUP($B300,'Results-formatted 060121'!$A:$AJ,(W$3+2),FALSE)))</f>
        <v>5</v>
      </c>
      <c r="X300" s="95">
        <f>IF($C300 = "neg", (($D300+1) - VLOOKUP($B300,'Results-formatted 060121'!$A:$AJ,(X$3+2),FALSE)), IF($C300 = "pos-neg", (3+VLOOKUP($B300,'Results-formatted 060121'!$A:$AJ,(X$3+2),FALSE)), VLOOKUP($B300,'Results-formatted 060121'!$A:$AJ,(X$3+2),FALSE)))</f>
        <v>3</v>
      </c>
      <c r="Y300" s="95">
        <f>IF($C300 = "neg", (($D300+1) - VLOOKUP($B300,'Results-formatted 060121'!$A:$AJ,(Y$3+2),FALSE)), IF($C300 = "pos-neg", (3+VLOOKUP($B300,'Results-formatted 060121'!$A:$AJ,(Y$3+2),FALSE)), VLOOKUP($B300,'Results-formatted 060121'!$A:$AJ,(Y$3+2),FALSE)))</f>
        <v>3</v>
      </c>
      <c r="Z300" s="95">
        <f>IF($C300 = "neg", (($D300+1) - VLOOKUP($B300,'Results-formatted 060121'!$A:$AJ,(Z$3+2),FALSE)), IF($C300 = "pos-neg", (3+VLOOKUP($B300,'Results-formatted 060121'!$A:$AJ,(Z$3+2),FALSE)), VLOOKUP($B300,'Results-formatted 060121'!$A:$AJ,(Z$3+2),FALSE)))</f>
        <v>2</v>
      </c>
      <c r="AA300" s="95">
        <f>IF($C300 = "neg", (($D300+1) - VLOOKUP($B300,'Results-formatted 060121'!$A:$AJ,(AA$3+2),FALSE)), IF($C300 = "pos-neg", (3+VLOOKUP($B300,'Results-formatted 060121'!$A:$AJ,(AA$3+2),FALSE)), VLOOKUP($B300,'Results-formatted 060121'!$A:$AJ,(AA$3+2),FALSE)))</f>
        <v>3</v>
      </c>
      <c r="AB300" s="95">
        <f>IF($C300 = "neg", (($D300+1) - VLOOKUP($B300,'Results-formatted 060121'!$A:$AJ,(AB$3+2),FALSE)), IF($C300 = "pos-neg", (3+VLOOKUP($B300,'Results-formatted 060121'!$A:$AJ,(AB$3+2),FALSE)), VLOOKUP($B300,'Results-formatted 060121'!$A:$AJ,(AB$3+2),FALSE)))</f>
        <v>2</v>
      </c>
      <c r="AC300" s="95">
        <f>IF($C300 = "neg", (($D300+1) - VLOOKUP($B300,'Results-formatted 060121'!$A:$AJ,(AC$3+2),FALSE)), IF($C300 = "pos-neg", (3+VLOOKUP($B300,'Results-formatted 060121'!$A:$AJ,(AC$3+2),FALSE)), VLOOKUP($B300,'Results-formatted 060121'!$A:$AJ,(AC$3+2),FALSE)))</f>
        <v>3</v>
      </c>
      <c r="AD300" s="95">
        <f>IF($C300 = "neg", (($D300+1) - VLOOKUP($B300,'Results-formatted 060121'!$A:$AJ,(AD$3+2),FALSE)), IF($C300 = "pos-neg", (3+VLOOKUP($B300,'Results-formatted 060121'!$A:$AJ,(AD$3+2),FALSE)), VLOOKUP($B300,'Results-formatted 060121'!$A:$AJ,(AD$3+2),FALSE)))</f>
        <v>5</v>
      </c>
      <c r="AE300" s="95">
        <f>IF($C300 = "neg", (($D300+1) - VLOOKUP($B300,'Results-formatted 060121'!$A:$AJ,(AE$3+2),FALSE)), IF($C300 = "pos-neg", (3+VLOOKUP($B300,'Results-formatted 060121'!$A:$AJ,(AE$3+2),FALSE)), VLOOKUP($B300,'Results-formatted 060121'!$A:$AJ,(AE$3+2),FALSE)))</f>
        <v>3</v>
      </c>
      <c r="AF300" s="95">
        <f>IF($C300 = "neg", (($D300+1) - VLOOKUP($B300,'Results-formatted 060121'!$A:$AJ,(AF$3+2),FALSE)), IF($C300 = "pos-neg", (3+VLOOKUP($B300,'Results-formatted 060121'!$A:$AJ,(AF$3+2),FALSE)), VLOOKUP($B300,'Results-formatted 060121'!$A:$AJ,(AF$3+2),FALSE)))</f>
        <v>5</v>
      </c>
      <c r="AG300" s="95">
        <f>IF($C300 = "neg", (($D300+1) - VLOOKUP($B300,'Results-formatted 060121'!$A:$AJ,(AG$3+2),FALSE)), IF($C300 = "pos-neg", (3+VLOOKUP($B300,'Results-formatted 060121'!$A:$AJ,(AG$3+2),FALSE)), VLOOKUP($B300,'Results-formatted 060121'!$A:$AJ,(AG$3+2),FALSE)))</f>
        <v>3</v>
      </c>
      <c r="AH300" s="95">
        <f>IF($C300 = "neg", (($D300+1) - VLOOKUP($B300,'Results-formatted 060121'!$A:$AJ,(AH$3+2),FALSE)), IF($C300 = "pos-neg", (3+VLOOKUP($B300,'Results-formatted 060121'!$A:$AJ,(AH$3+2),FALSE)), VLOOKUP($B300,'Results-formatted 060121'!$A:$AJ,(AH$3+2),FALSE)))</f>
        <v>4</v>
      </c>
      <c r="AI300" s="95">
        <f>IF($C300 = "neg", (($D300+1) - VLOOKUP($B300,'Results-formatted 060121'!$A:$AJ,(AI$3+2),FALSE)), IF($C300 = "pos-neg", (3+VLOOKUP($B300,'Results-formatted 060121'!$A:$AJ,(AI$3+2),FALSE)), VLOOKUP($B300,'Results-formatted 060121'!$A:$AJ,(AI$3+2),FALSE)))</f>
        <v>4</v>
      </c>
      <c r="AJ300" s="95">
        <f>IF($C300 = "neg", (($D300+1) - VLOOKUP($B300,'Results-formatted 060121'!$A:$AJ,(AJ$3+2),FALSE)), IF($C300 = "pos-neg", (3+VLOOKUP($B300,'Results-formatted 060121'!$A:$AJ,(AJ$3+2),FALSE)), VLOOKUP($B300,'Results-formatted 060121'!$A:$AJ,(AJ$3+2),FALSE)))</f>
        <v>5</v>
      </c>
      <c r="AK300" s="95">
        <f>IF($C300 = "neg", (($D300+1) - VLOOKUP($B300,'Results-formatted 060121'!$A:$AJ,(AK$3+2),FALSE)), IF($C300 = "pos-neg", (3+VLOOKUP($B300,'Results-formatted 060121'!$A:$AJ,(AK$3+2),FALSE)), VLOOKUP($B300,'Results-formatted 060121'!$A:$AJ,(AK$3+2),FALSE)))</f>
        <v>3</v>
      </c>
      <c r="AL300" s="95">
        <f>IF($C300 = "neg", (($D300+1) - VLOOKUP($B300,'Results-formatted 060121'!$A:$AJ,(AL$3+2),FALSE)), IF($C300 = "pos-neg", (3+VLOOKUP($B300,'Results-formatted 060121'!$A:$AJ,(AL$3+2),FALSE)), VLOOKUP($B300,'Results-formatted 060121'!$A:$AJ,(AL$3+2),FALSE)))</f>
        <v>3</v>
      </c>
      <c r="AM300" s="95">
        <f>IF($C300 = "neg", (($D300+1) - VLOOKUP($B300,'Results-formatted 060121'!$A:AJ,(AM$3+2),FALSE)), IF($C300 = "pos-neg", (3+VLOOKUP($B300,'Results-formatted 060121'!$A:AJ,(AM$3+2),FALSE)), VLOOKUP($B300,'Results-formatted 060121'!$A:AJ,(AM$3+2),FALSE)))</f>
        <v>4</v>
      </c>
      <c r="AN300" s="95">
        <f>IF($C300 = "neg", (($D300+1) - VLOOKUP($B300,'Results-formatted 060121'!$A:AK,(AN$3+2),FALSE)), IF($C300 = "pos-neg", (3+VLOOKUP($B300,'Results-formatted 060121'!$A:AK,(AN$3+2),FALSE)), VLOOKUP($B300,'Results-formatted 060121'!$A:AK,(AN$3+2),FALSE)))</f>
        <v>4</v>
      </c>
      <c r="AO300" s="95">
        <f>IF($C300 = "neg", (($D300+1) - VLOOKUP($B300,'Results-formatted 060121'!$A:AL,(AO$3+2),FALSE)), IF($C300 = "pos-neg", (3+VLOOKUP($B300,'Results-formatted 060121'!$A:AL,(AO$3+2),FALSE)), VLOOKUP($B300,'Results-formatted 060121'!$A:AL,(AO$3+2),FALSE)))</f>
        <v>4</v>
      </c>
      <c r="AP300" s="95">
        <f>IF($C300 = "neg", (($D300+1) - VLOOKUP($B300,'Results-formatted 060121'!$A:AM,(AP$3+2),FALSE)), IF($C300 = "pos-neg", (3+VLOOKUP($B300,'Results-formatted 060121'!$A:AM,(AP$3+2),FALSE)), VLOOKUP($B300,'Results-formatted 060121'!$A:AM,(AP$3+2),FALSE)))</f>
        <v>3</v>
      </c>
      <c r="AQ300" s="95">
        <f>IF($C300 = "neg", (($D300+1) - VLOOKUP($B300,'Results-formatted 060121'!$A:AN,(AQ$3+2),FALSE)), IF($C300 = "pos-neg", (3+VLOOKUP($B300,'Results-formatted 060121'!$A:AN,(AQ$3+2),FALSE)), VLOOKUP($B300,'Results-formatted 060121'!$A:AN,(AQ$3+2),FALSE)))</f>
        <v>4</v>
      </c>
      <c r="AR300" s="95">
        <f>IF($C300 = "neg", (($D300+1) - VLOOKUP($B300,'Results-formatted 060121'!$A:AO,(AR$3+2),FALSE)), IF($C300 = "pos-neg", (3+VLOOKUP($B300,'Results-formatted 060121'!$A:AO,(AR$3+2),FALSE)), VLOOKUP($B300,'Results-formatted 060121'!$A:AO,(AR$3+2),FALSE)))</f>
        <v>4</v>
      </c>
      <c r="AS300" s="95">
        <f>IF($C300 = "neg", (($D300+1) - VLOOKUP($B300,'Results-formatted 060121'!$A:AP,(AS$3+2),FALSE)), IF($C300 = "pos-neg", (3+VLOOKUP($B300,'Results-formatted 060121'!$A:AP,(AS$3+2),FALSE)), VLOOKUP($B300,'Results-formatted 060121'!$A:AP,(AS$3+2),FALSE)))</f>
        <v>4</v>
      </c>
      <c r="AT300" s="95">
        <f>IF($C300 = "neg", (($D300+1) - VLOOKUP($B300,'Results-formatted 060121'!$A:AQ,(AT$3+2),FALSE)), IF($C300 = "pos-neg", (3+VLOOKUP($B300,'Results-formatted 060121'!$A:AQ,(AT$3+2),FALSE)), VLOOKUP($B300,'Results-formatted 060121'!$A:AQ,(AT$3+2),FALSE)))</f>
        <v>3</v>
      </c>
      <c r="AU300" s="95">
        <f>IF($C300 = "neg", (($D300+1) - VLOOKUP($B300,'Results-formatted 060121'!$A:AR,(AU$3+2),FALSE)), IF($C300 = "pos-neg", (3+VLOOKUP($B300,'Results-formatted 060121'!$A:AR,(AU$3+2),FALSE)), VLOOKUP($B300,'Results-formatted 060121'!$A:AR,(AU$3+2),FALSE)))</f>
        <v>4</v>
      </c>
      <c r="AV300" s="95">
        <f>IF($C300 = "neg", (($D300+1) - VLOOKUP($B300,'Results-formatted 060121'!$A:AS,(AV$3+2),FALSE)), IF($C300 = "pos-neg", (3+VLOOKUP($B300,'Results-formatted 060121'!$A:AS,(AV$3+2),FALSE)), VLOOKUP($B300,'Results-formatted 060121'!$A:AS,(AV$3+2),FALSE)))</f>
        <v>1</v>
      </c>
      <c r="AW300" s="95">
        <f>IF($C300 = "neg", (($D300+1) - VLOOKUP($B300,'Results-formatted 060121'!$A:AT,(AW$3+2),FALSE)), IF($C300 = "pos-neg", (3+VLOOKUP($B300,'Results-formatted 060121'!$A:AT,(AW$3+2),FALSE)), VLOOKUP($B300,'Results-formatted 060121'!$A:AT,(AW$3+2),FALSE)))</f>
        <v>3</v>
      </c>
      <c r="AX300" s="95">
        <f>IF($C300 = "neg", (($D300+1) - VLOOKUP($B300,'Results-formatted 060121'!$A:AU,(AX$3+2),FALSE)), IF($C300 = "pos-neg", (3+VLOOKUP($B300,'Results-formatted 060121'!$A:AU,(AX$3+2),FALSE)), VLOOKUP($B300,'Results-formatted 060121'!$A:AU,(AX$3+2),FALSE)))</f>
        <v>1</v>
      </c>
      <c r="AY300" s="95">
        <f>IF($C300 = "neg", (($D300+1) - VLOOKUP($B300,'Results-formatted 060121'!$A:AV,(AY$3+2),FALSE)), IF($C300 = "pos-neg", (3+VLOOKUP($B300,'Results-formatted 060121'!$A:AV,(AY$3+2),FALSE)), VLOOKUP($B300,'Results-formatted 060121'!$A:AV,(AY$3+2),FALSE)))</f>
        <v>3</v>
      </c>
      <c r="AZ300" s="95">
        <f>IF($C300 = "neg", (($D300+1) - VLOOKUP($B300,'Results-formatted 060121'!$A:AW,(AZ$3+2),FALSE)), IF($C300 = "pos-neg", (3+VLOOKUP($B300,'Results-formatted 060121'!$A:AW,(AZ$3+2),FALSE)), VLOOKUP($B300,'Results-formatted 060121'!$A:AW,(AZ$3+2),FALSE)))</f>
        <v>4</v>
      </c>
      <c r="BA300" s="95">
        <f>IF($C300 = "neg", (($D300+1) - VLOOKUP($B300,'Results-formatted 060121'!$A:AX,(BA$3+2),FALSE)), IF($C300 = "pos-neg", (3+VLOOKUP($B300,'Results-formatted 060121'!$A:AX,(BA$3+2),FALSE)), VLOOKUP($B300,'Results-formatted 060121'!$A:AX,(BA$3+2),FALSE)))</f>
        <v>4</v>
      </c>
      <c r="BB300" s="95">
        <f>IF($C300 = "neg", (($D300+1) - VLOOKUP($B300,'Results-formatted 060121'!$A:AY,(BB$3+2),FALSE)), IF($C300 = "pos-neg", (3+VLOOKUP($B300,'Results-formatted 060121'!$A:AY,(BB$3+2),FALSE)), VLOOKUP($B300,'Results-formatted 060121'!$A:AY,(BB$3+2),FALSE)))</f>
        <v>2</v>
      </c>
      <c r="BC300" s="95">
        <f>IF($C300 = "neg", (($D300+1) - VLOOKUP($B300,'Results-formatted 060121'!$A:AZ,(BC$3+2),FALSE)), IF($C300 = "pos-neg", (3+VLOOKUP($B300,'Results-formatted 060121'!$A:AZ,(BC$3+2),FALSE)), VLOOKUP($B300,'Results-formatted 060121'!$A:AZ,(BC$3+2),FALSE)))</f>
        <v>3</v>
      </c>
      <c r="BD300" s="95">
        <f>IF($C300 = "neg", (($D300+1) - VLOOKUP($B300,'Results-formatted 060121'!$A:BA,(BD$3+2),FALSE)), IF($C300 = "pos-neg", (3+VLOOKUP($B300,'Results-formatted 060121'!$A:BA,(BD$3+2),FALSE)), VLOOKUP($B300,'Results-formatted 060121'!$A:BA,(BD$3+2),FALSE)))</f>
        <v>4</v>
      </c>
      <c r="BE300" s="95">
        <f>IF($C300 = "neg", (($D300+1) - VLOOKUP($B300,'Results-formatted 060121'!$A:BB,(BE$3+2),FALSE)), IF($C300 = "pos-neg", (3+VLOOKUP($B300,'Results-formatted 060121'!$A:BB,(BE$3+2),FALSE)), VLOOKUP($B300,'Results-formatted 060121'!$A:BB,(BE$3+2),FALSE)))</f>
        <v>2</v>
      </c>
      <c r="BF300" s="95">
        <f>IF($C300 = "neg", (($D300+1) - VLOOKUP($B300,'Results-formatted 060121'!$A:BC,(BF$3+2),FALSE)), IF($C300 = "pos-neg", (3+VLOOKUP($B300,'Results-formatted 060121'!$A:BC,(BF$3+2),FALSE)), VLOOKUP($B300,'Results-formatted 060121'!$A:BC,(BF$3+2),FALSE)))</f>
        <v>3</v>
      </c>
      <c r="BG300" s="95">
        <f>IF($C300 = "neg", (($D300+1) - VLOOKUP($B300,'Results-formatted 060121'!$A:BD,(BG$3+2),FALSE)), IF($C300 = "pos-neg", (3+VLOOKUP($B300,'Results-formatted 060121'!$A:BD,(BG$3+2),FALSE)), VLOOKUP($B300,'Results-formatted 060121'!$A:BD,(BG$3+2),FALSE)))</f>
        <v>3</v>
      </c>
      <c r="BH300" s="95">
        <f>IF($C300 = "neg", (($D300+1) - VLOOKUP($B300,'Results-formatted 060121'!$A:BE,(BH$3+2),FALSE)), IF($C300 = "pos-neg", (3+VLOOKUP($B300,'Results-formatted 060121'!$A:BE,(BH$3+2),FALSE)), VLOOKUP($B300,'Results-formatted 060121'!$A:BE,(BH$3+2),FALSE)))</f>
        <v>3</v>
      </c>
      <c r="BI300" s="95">
        <f>IF($C300 = "neg", (($D300+1) - VLOOKUP($B300,'Results-formatted 060121'!$A:BF,(BI$3+2),FALSE)), IF($C300 = "pos-neg", (3+VLOOKUP($B300,'Results-formatted 060121'!$A:BF,(BI$3+2),FALSE)), VLOOKUP($B300,'Results-formatted 060121'!$A:BF,(BI$3+2),FALSE)))</f>
        <v>2</v>
      </c>
      <c r="BJ300" s="95">
        <f>IF($C300 = "neg", (($D300+1) - VLOOKUP($B300,'Results-formatted 060121'!$A:BG,(BJ$3+2),FALSE)), IF($C300 = "pos-neg", (3+VLOOKUP($B300,'Results-formatted 060121'!$A:BG,(BJ$3+2),FALSE)), VLOOKUP($B300,'Results-formatted 060121'!$A:BG,(BJ$3+2),FALSE)))</f>
        <v>5</v>
      </c>
      <c r="BK300" s="95">
        <f>IF($C300 = "neg", (($D300+1) - VLOOKUP($B300,'Results-formatted 060121'!$A:BH,(BK$3+2),FALSE)), IF($C300 = "pos-neg", (3+VLOOKUP($B300,'Results-formatted 060121'!$A:BH,(BK$3+2),FALSE)), VLOOKUP($B300,'Results-formatted 060121'!$A:BH,(BK$3+2),FALSE)))</f>
        <v>4</v>
      </c>
      <c r="BL300" s="95">
        <f>IF($C300 = "neg", (($D300+1) - VLOOKUP($B300,'Results-formatted 060121'!$A:BI,(BL$3+2),FALSE)), IF($C300 = "pos-neg", (3+VLOOKUP($B300,'Results-formatted 060121'!$A:BI,(BL$3+2),FALSE)), VLOOKUP($B300,'Results-formatted 060121'!$A:BI,(BL$3+2),FALSE)))</f>
        <v>3</v>
      </c>
      <c r="BM300" s="95">
        <f>IF($C300 = "neg", (($D300+1) - VLOOKUP($B300,'Results-formatted 060121'!$A:BJ,(BM$3+2),FALSE)), IF($C300 = "pos-neg", (3+VLOOKUP($B300,'Results-formatted 060121'!$A:BJ,(BM$3+2),FALSE)), VLOOKUP($B300,'Results-formatted 060121'!$A:BJ,(BM$3+2),FALSE)))</f>
        <v>4</v>
      </c>
      <c r="BN300" s="95"/>
      <c r="BO300" s="95"/>
      <c r="BP300" s="95"/>
      <c r="BQ300" s="95"/>
      <c r="BR300" s="95"/>
      <c r="BS300" s="95"/>
      <c r="BT300" s="95"/>
      <c r="BU300" s="95"/>
      <c r="BV300" s="95"/>
      <c r="BW300" s="95"/>
      <c r="BX300" s="95"/>
      <c r="BY300" s="95"/>
      <c r="BZ300" s="95"/>
      <c r="CA300" s="95"/>
      <c r="CB300" s="95"/>
      <c r="CC300" s="95"/>
      <c r="CD300" s="99"/>
      <c r="CE300" s="25">
        <f>AVERAGE(F300:CD300)</f>
        <v>3.2833333333333332</v>
      </c>
      <c r="CF300" s="25">
        <f t="shared" si="772"/>
        <v>1.0430019690032382</v>
      </c>
    </row>
    <row r="301" spans="2:84" ht="56" x14ac:dyDescent="0.15">
      <c r="B301" s="84" t="s">
        <v>323</v>
      </c>
      <c r="C301" s="86" t="s">
        <v>1166</v>
      </c>
      <c r="D301" s="2">
        <v>5</v>
      </c>
      <c r="E301" s="12" t="s">
        <v>814</v>
      </c>
      <c r="F301" s="95">
        <f>IF($C301 = "neg", (($D301+1) - VLOOKUP($B301,'Results-formatted 060121'!$A:$AJ,(F$3+2),FALSE)), IF($C301 = "pos-neg", (3+VLOOKUP($B301,'Results-formatted 060121'!$A:$AJ,(F$3+2),FALSE)), VLOOKUP($B301,'Results-formatted 060121'!$A:$AJ,(F$3+2),FALSE)))</f>
        <v>4</v>
      </c>
      <c r="G301" s="95">
        <f>IF($C301 = "neg", (($D301+1) - VLOOKUP($B301,'Results-formatted 060121'!$A:$AJ,(G$3+2),FALSE)), IF($C301 = "pos-neg", (3+VLOOKUP($B301,'Results-formatted 060121'!$A:$AJ,(G$3+2),FALSE)), VLOOKUP($B301,'Results-formatted 060121'!$A:$AJ,(G$3+2),FALSE)))</f>
        <v>5</v>
      </c>
      <c r="H301" s="95">
        <f>IF($C301 = "neg", (($D301+1) - VLOOKUP($B301,'Results-formatted 060121'!$A:$AJ,(H$3+2),FALSE)), IF($C301 = "pos-neg", (3+VLOOKUP($B301,'Results-formatted 060121'!$A:$AJ,(H$3+2),FALSE)), VLOOKUP($B301,'Results-formatted 060121'!$A:$AJ,(H$3+2),FALSE)))</f>
        <v>4</v>
      </c>
      <c r="I301" s="95">
        <f>IF($C301 = "neg", (($D301+1) - VLOOKUP($B301,'Results-formatted 060121'!$A:$AJ,(I$3+2),FALSE)), IF($C301 = "pos-neg", (3+VLOOKUP($B301,'Results-formatted 060121'!$A:$AJ,(I$3+2),FALSE)), VLOOKUP($B301,'Results-formatted 060121'!$A:$AJ,(I$3+2),FALSE)))</f>
        <v>2</v>
      </c>
      <c r="J301" s="95">
        <f>IF($C301 = "neg", (($D301+1) - VLOOKUP($B301,'Results-formatted 060121'!$A:$AJ,(J$3+2),FALSE)), IF($C301 = "pos-neg", (3+VLOOKUP($B301,'Results-formatted 060121'!$A:$AJ,(J$3+2),FALSE)), VLOOKUP($B301,'Results-formatted 060121'!$A:$AJ,(J$3+2),FALSE)))</f>
        <v>3</v>
      </c>
      <c r="K301" s="95">
        <f>IF($C301 = "neg", (($D301+1) - VLOOKUP($B301,'Results-formatted 060121'!$A:$AJ,(K$3+2),FALSE)), IF($C301 = "pos-neg", (3+VLOOKUP($B301,'Results-formatted 060121'!$A:$AJ,(K$3+2),FALSE)), VLOOKUP($B301,'Results-formatted 060121'!$A:$AJ,(K$3+2),FALSE)))</f>
        <v>3</v>
      </c>
      <c r="L301" s="95">
        <f>IF($C301 = "neg", (($D301+1) - VLOOKUP($B301,'Results-formatted 060121'!$A:$AJ,(L$3+2),FALSE)), IF($C301 = "pos-neg", (3+VLOOKUP($B301,'Results-formatted 060121'!$A:$AJ,(L$3+2),FALSE)), VLOOKUP($B301,'Results-formatted 060121'!$A:$AJ,(L$3+2),FALSE)))</f>
        <v>3</v>
      </c>
      <c r="M301" s="95">
        <f>IF($C301 = "neg", (($D301+1) - VLOOKUP($B301,'Results-formatted 060121'!$A:$AJ,(M$3+2),FALSE)), IF($C301 = "pos-neg", (3+VLOOKUP($B301,'Results-formatted 060121'!$A:$AJ,(M$3+2),FALSE)), VLOOKUP($B301,'Results-formatted 060121'!$A:$AJ,(M$3+2),FALSE)))</f>
        <v>3</v>
      </c>
      <c r="N301" s="95">
        <f>IF($C301 = "neg", (($D301+1) - VLOOKUP($B301,'Results-formatted 060121'!$A:$AJ,(N$3+2),FALSE)), IF($C301 = "pos-neg", (3+VLOOKUP($B301,'Results-formatted 060121'!$A:$AJ,(N$3+2),FALSE)), VLOOKUP($B301,'Results-formatted 060121'!$A:$AJ,(N$3+2),FALSE)))</f>
        <v>5</v>
      </c>
      <c r="O301" s="95">
        <f>IF($C301 = "neg", (($D301+1) - VLOOKUP($B301,'Results-formatted 060121'!$A:$AJ,(O$3+2),FALSE)), IF($C301 = "pos-neg", (3+VLOOKUP($B301,'Results-formatted 060121'!$A:$AJ,(O$3+2),FALSE)), VLOOKUP($B301,'Results-formatted 060121'!$A:$AJ,(O$3+2),FALSE)))</f>
        <v>4</v>
      </c>
      <c r="P301" s="95">
        <f>IF($C301 = "neg", (($D301+1) - VLOOKUP($B301,'Results-formatted 060121'!$A:$AJ,(P$3+2),FALSE)), IF($C301 = "pos-neg", (3+VLOOKUP($B301,'Results-formatted 060121'!$A:$AJ,(P$3+2),FALSE)), VLOOKUP($B301,'Results-formatted 060121'!$A:$AJ,(P$3+2),FALSE)))</f>
        <v>3</v>
      </c>
      <c r="Q301" s="95">
        <f>IF($C301 = "neg", (($D301+1) - VLOOKUP($B301,'Results-formatted 060121'!$A:$AJ,(Q$3+2),FALSE)), IF($C301 = "pos-neg", (3+VLOOKUP($B301,'Results-formatted 060121'!$A:$AJ,(Q$3+2),FALSE)), VLOOKUP($B301,'Results-formatted 060121'!$A:$AJ,(Q$3+2),FALSE)))</f>
        <v>4</v>
      </c>
      <c r="R301" s="95">
        <f>IF($C301 = "neg", (($D301+1) - VLOOKUP($B301,'Results-formatted 060121'!$A:$AJ,(R$3+2),FALSE)), IF($C301 = "pos-neg", (3+VLOOKUP($B301,'Results-formatted 060121'!$A:$AJ,(R$3+2),FALSE)), VLOOKUP($B301,'Results-formatted 060121'!$A:$AJ,(R$3+2),FALSE)))</f>
        <v>2</v>
      </c>
      <c r="S301" s="95">
        <f>IF($C301 = "neg", (($D301+1) - VLOOKUP($B301,'Results-formatted 060121'!$A:$AJ,(S$3+2),FALSE)), IF($C301 = "pos-neg", (3+VLOOKUP($B301,'Results-formatted 060121'!$A:$AJ,(S$3+2),FALSE)), VLOOKUP($B301,'Results-formatted 060121'!$A:$AJ,(S$3+2),FALSE)))</f>
        <v>2</v>
      </c>
      <c r="T301" s="95">
        <f>IF($C301 = "neg", (($D301+1) - VLOOKUP($B301,'Results-formatted 060121'!$A:$AJ,(T$3+2),FALSE)), IF($C301 = "pos-neg", (3+VLOOKUP($B301,'Results-formatted 060121'!$A:$AJ,(T$3+2),FALSE)), VLOOKUP($B301,'Results-formatted 060121'!$A:$AJ,(T$3+2),FALSE)))</f>
        <v>1</v>
      </c>
      <c r="U301" s="95">
        <f>IF($C301 = "neg", (($D301+1) - VLOOKUP($B301,'Results-formatted 060121'!$A:$AJ,(U$3+2),FALSE)), IF($C301 = "pos-neg", (3+VLOOKUP($B301,'Results-formatted 060121'!$A:$AJ,(U$3+2),FALSE)), VLOOKUP($B301,'Results-formatted 060121'!$A:$AJ,(U$3+2),FALSE)))</f>
        <v>1</v>
      </c>
      <c r="V301" s="95">
        <f>IF($C301 = "neg", (($D301+1) - VLOOKUP($B301,'Results-formatted 060121'!$A:$AJ,(V$3+2),FALSE)), IF($C301 = "pos-neg", (3+VLOOKUP($B301,'Results-formatted 060121'!$A:$AJ,(V$3+2),FALSE)), VLOOKUP($B301,'Results-formatted 060121'!$A:$AJ,(V$3+2),FALSE)))</f>
        <v>2</v>
      </c>
      <c r="W301" s="95">
        <f>IF($C301 = "neg", (($D301+1) - VLOOKUP($B301,'Results-formatted 060121'!$A:$AJ,(W$3+2),FALSE)), IF($C301 = "pos-neg", (3+VLOOKUP($B301,'Results-formatted 060121'!$A:$AJ,(W$3+2),FALSE)), VLOOKUP($B301,'Results-formatted 060121'!$A:$AJ,(W$3+2),FALSE)))</f>
        <v>5</v>
      </c>
      <c r="X301" s="95">
        <f>IF($C301 = "neg", (($D301+1) - VLOOKUP($B301,'Results-formatted 060121'!$A:$AJ,(X$3+2),FALSE)), IF($C301 = "pos-neg", (3+VLOOKUP($B301,'Results-formatted 060121'!$A:$AJ,(X$3+2),FALSE)), VLOOKUP($B301,'Results-formatted 060121'!$A:$AJ,(X$3+2),FALSE)))</f>
        <v>4</v>
      </c>
      <c r="Y301" s="95">
        <f>IF($C301 = "neg", (($D301+1) - VLOOKUP($B301,'Results-formatted 060121'!$A:$AJ,(Y$3+2),FALSE)), IF($C301 = "pos-neg", (3+VLOOKUP($B301,'Results-formatted 060121'!$A:$AJ,(Y$3+2),FALSE)), VLOOKUP($B301,'Results-formatted 060121'!$A:$AJ,(Y$3+2),FALSE)))</f>
        <v>4</v>
      </c>
      <c r="Z301" s="95">
        <f>IF($C301 = "neg", (($D301+1) - VLOOKUP($B301,'Results-formatted 060121'!$A:$AJ,(Z$3+2),FALSE)), IF($C301 = "pos-neg", (3+VLOOKUP($B301,'Results-formatted 060121'!$A:$AJ,(Z$3+2),FALSE)), VLOOKUP($B301,'Results-formatted 060121'!$A:$AJ,(Z$3+2),FALSE)))</f>
        <v>3</v>
      </c>
      <c r="AA301" s="95">
        <f>IF($C301 = "neg", (($D301+1) - VLOOKUP($B301,'Results-formatted 060121'!$A:$AJ,(AA$3+2),FALSE)), IF($C301 = "pos-neg", (3+VLOOKUP($B301,'Results-formatted 060121'!$A:$AJ,(AA$3+2),FALSE)), VLOOKUP($B301,'Results-formatted 060121'!$A:$AJ,(AA$3+2),FALSE)))</f>
        <v>4</v>
      </c>
      <c r="AB301" s="95">
        <f>IF($C301 = "neg", (($D301+1) - VLOOKUP($B301,'Results-formatted 060121'!$A:$AJ,(AB$3+2),FALSE)), IF($C301 = "pos-neg", (3+VLOOKUP($B301,'Results-formatted 060121'!$A:$AJ,(AB$3+2),FALSE)), VLOOKUP($B301,'Results-formatted 060121'!$A:$AJ,(AB$3+2),FALSE)))</f>
        <v>2</v>
      </c>
      <c r="AC301" s="95">
        <f>IF($C301 = "neg", (($D301+1) - VLOOKUP($B301,'Results-formatted 060121'!$A:$AJ,(AC$3+2),FALSE)), IF($C301 = "pos-neg", (3+VLOOKUP($B301,'Results-formatted 060121'!$A:$AJ,(AC$3+2),FALSE)), VLOOKUP($B301,'Results-formatted 060121'!$A:$AJ,(AC$3+2),FALSE)))</f>
        <v>3</v>
      </c>
      <c r="AD301" s="95">
        <f>IF($C301 = "neg", (($D301+1) - VLOOKUP($B301,'Results-formatted 060121'!$A:$AJ,(AD$3+2),FALSE)), IF($C301 = "pos-neg", (3+VLOOKUP($B301,'Results-formatted 060121'!$A:$AJ,(AD$3+2),FALSE)), VLOOKUP($B301,'Results-formatted 060121'!$A:$AJ,(AD$3+2),FALSE)))</f>
        <v>4</v>
      </c>
      <c r="AE301" s="95">
        <f>IF($C301 = "neg", (($D301+1) - VLOOKUP($B301,'Results-formatted 060121'!$A:$AJ,(AE$3+2),FALSE)), IF($C301 = "pos-neg", (3+VLOOKUP($B301,'Results-formatted 060121'!$A:$AJ,(AE$3+2),FALSE)), VLOOKUP($B301,'Results-formatted 060121'!$A:$AJ,(AE$3+2),FALSE)))</f>
        <v>4</v>
      </c>
      <c r="AF301" s="95">
        <f>IF($C301 = "neg", (($D301+1) - VLOOKUP($B301,'Results-formatted 060121'!$A:$AJ,(AF$3+2),FALSE)), IF($C301 = "pos-neg", (3+VLOOKUP($B301,'Results-formatted 060121'!$A:$AJ,(AF$3+2),FALSE)), VLOOKUP($B301,'Results-formatted 060121'!$A:$AJ,(AF$3+2),FALSE)))</f>
        <v>4</v>
      </c>
      <c r="AG301" s="95">
        <f>IF($C301 = "neg", (($D301+1) - VLOOKUP($B301,'Results-formatted 060121'!$A:$AJ,(AG$3+2),FALSE)), IF($C301 = "pos-neg", (3+VLOOKUP($B301,'Results-formatted 060121'!$A:$AJ,(AG$3+2),FALSE)), VLOOKUP($B301,'Results-formatted 060121'!$A:$AJ,(AG$3+2),FALSE)))</f>
        <v>3</v>
      </c>
      <c r="AH301" s="95">
        <f>IF($C301 = "neg", (($D301+1) - VLOOKUP($B301,'Results-formatted 060121'!$A:$AJ,(AH$3+2),FALSE)), IF($C301 = "pos-neg", (3+VLOOKUP($B301,'Results-formatted 060121'!$A:$AJ,(AH$3+2),FALSE)), VLOOKUP($B301,'Results-formatted 060121'!$A:$AJ,(AH$3+2),FALSE)))</f>
        <v>2</v>
      </c>
      <c r="AI301" s="95">
        <f>IF($C301 = "neg", (($D301+1) - VLOOKUP($B301,'Results-formatted 060121'!$A:$AJ,(AI$3+2),FALSE)), IF($C301 = "pos-neg", (3+VLOOKUP($B301,'Results-formatted 060121'!$A:$AJ,(AI$3+2),FALSE)), VLOOKUP($B301,'Results-formatted 060121'!$A:$AJ,(AI$3+2),FALSE)))</f>
        <v>4</v>
      </c>
      <c r="AJ301" s="95">
        <f>IF($C301 = "neg", (($D301+1) - VLOOKUP($B301,'Results-formatted 060121'!$A:$AJ,(AJ$3+2),FALSE)), IF($C301 = "pos-neg", (3+VLOOKUP($B301,'Results-formatted 060121'!$A:$AJ,(AJ$3+2),FALSE)), VLOOKUP($B301,'Results-formatted 060121'!$A:$AJ,(AJ$3+2),FALSE)))</f>
        <v>4</v>
      </c>
      <c r="AK301" s="95">
        <f>IF($C301 = "neg", (($D301+1) - VLOOKUP($B301,'Results-formatted 060121'!$A:$AJ,(AK$3+2),FALSE)), IF($C301 = "pos-neg", (3+VLOOKUP($B301,'Results-formatted 060121'!$A:$AJ,(AK$3+2),FALSE)), VLOOKUP($B301,'Results-formatted 060121'!$A:$AJ,(AK$3+2),FALSE)))</f>
        <v>4</v>
      </c>
      <c r="AL301" s="95">
        <f>IF($C301 = "neg", (($D301+1) - VLOOKUP($B301,'Results-formatted 060121'!$A:$AJ,(AL$3+2),FALSE)), IF($C301 = "pos-neg", (3+VLOOKUP($B301,'Results-formatted 060121'!$A:$AJ,(AL$3+2),FALSE)), VLOOKUP($B301,'Results-formatted 060121'!$A:$AJ,(AL$3+2),FALSE)))</f>
        <v>3</v>
      </c>
      <c r="AM301" s="95">
        <f>IF($C301 = "neg", (($D301+1) - VLOOKUP($B301,'Results-formatted 060121'!$A:AJ,(AM$3+2),FALSE)), IF($C301 = "pos-neg", (3+VLOOKUP($B301,'Results-formatted 060121'!$A:AJ,(AM$3+2),FALSE)), VLOOKUP($B301,'Results-formatted 060121'!$A:AJ,(AM$3+2),FALSE)))</f>
        <v>4</v>
      </c>
      <c r="AN301" s="95">
        <f>IF($C301 = "neg", (($D301+1) - VLOOKUP($B301,'Results-formatted 060121'!$A:AK,(AN$3+2),FALSE)), IF($C301 = "pos-neg", (3+VLOOKUP($B301,'Results-formatted 060121'!$A:AK,(AN$3+2),FALSE)), VLOOKUP($B301,'Results-formatted 060121'!$A:AK,(AN$3+2),FALSE)))</f>
        <v>4</v>
      </c>
      <c r="AO301" s="95">
        <f>IF($C301 = "neg", (($D301+1) - VLOOKUP($B301,'Results-formatted 060121'!$A:AL,(AO$3+2),FALSE)), IF($C301 = "pos-neg", (3+VLOOKUP($B301,'Results-formatted 060121'!$A:AL,(AO$3+2),FALSE)), VLOOKUP($B301,'Results-formatted 060121'!$A:AL,(AO$3+2),FALSE)))</f>
        <v>3</v>
      </c>
      <c r="AP301" s="95">
        <f>IF($C301 = "neg", (($D301+1) - VLOOKUP($B301,'Results-formatted 060121'!$A:AM,(AP$3+2),FALSE)), IF($C301 = "pos-neg", (3+VLOOKUP($B301,'Results-formatted 060121'!$A:AM,(AP$3+2),FALSE)), VLOOKUP($B301,'Results-formatted 060121'!$A:AM,(AP$3+2),FALSE)))</f>
        <v>3</v>
      </c>
      <c r="AQ301" s="95">
        <f>IF($C301 = "neg", (($D301+1) - VLOOKUP($B301,'Results-formatted 060121'!$A:AN,(AQ$3+2),FALSE)), IF($C301 = "pos-neg", (3+VLOOKUP($B301,'Results-formatted 060121'!$A:AN,(AQ$3+2),FALSE)), VLOOKUP($B301,'Results-formatted 060121'!$A:AN,(AQ$3+2),FALSE)))</f>
        <v>2</v>
      </c>
      <c r="AR301" s="95">
        <f>IF($C301 = "neg", (($D301+1) - VLOOKUP($B301,'Results-formatted 060121'!$A:AO,(AR$3+2),FALSE)), IF($C301 = "pos-neg", (3+VLOOKUP($B301,'Results-formatted 060121'!$A:AO,(AR$3+2),FALSE)), VLOOKUP($B301,'Results-formatted 060121'!$A:AO,(AR$3+2),FALSE)))</f>
        <v>4</v>
      </c>
      <c r="AS301" s="95">
        <f>IF($C301 = "neg", (($D301+1) - VLOOKUP($B301,'Results-formatted 060121'!$A:AP,(AS$3+2),FALSE)), IF($C301 = "pos-neg", (3+VLOOKUP($B301,'Results-formatted 060121'!$A:AP,(AS$3+2),FALSE)), VLOOKUP($B301,'Results-formatted 060121'!$A:AP,(AS$3+2),FALSE)))</f>
        <v>3</v>
      </c>
      <c r="AT301" s="95">
        <f>IF($C301 = "neg", (($D301+1) - VLOOKUP($B301,'Results-formatted 060121'!$A:AQ,(AT$3+2),FALSE)), IF($C301 = "pos-neg", (3+VLOOKUP($B301,'Results-formatted 060121'!$A:AQ,(AT$3+2),FALSE)), VLOOKUP($B301,'Results-formatted 060121'!$A:AQ,(AT$3+2),FALSE)))</f>
        <v>3</v>
      </c>
      <c r="AU301" s="95">
        <f>IF($C301 = "neg", (($D301+1) - VLOOKUP($B301,'Results-formatted 060121'!$A:AR,(AU$3+2),FALSE)), IF($C301 = "pos-neg", (3+VLOOKUP($B301,'Results-formatted 060121'!$A:AR,(AU$3+2),FALSE)), VLOOKUP($B301,'Results-formatted 060121'!$A:AR,(AU$3+2),FALSE)))</f>
        <v>4</v>
      </c>
      <c r="AV301" s="95">
        <f>IF($C301 = "neg", (($D301+1) - VLOOKUP($B301,'Results-formatted 060121'!$A:AS,(AV$3+2),FALSE)), IF($C301 = "pos-neg", (3+VLOOKUP($B301,'Results-formatted 060121'!$A:AS,(AV$3+2),FALSE)), VLOOKUP($B301,'Results-formatted 060121'!$A:AS,(AV$3+2),FALSE)))</f>
        <v>2</v>
      </c>
      <c r="AW301" s="95">
        <f>IF($C301 = "neg", (($D301+1) - VLOOKUP($B301,'Results-formatted 060121'!$A:AT,(AW$3+2),FALSE)), IF($C301 = "pos-neg", (3+VLOOKUP($B301,'Results-formatted 060121'!$A:AT,(AW$3+2),FALSE)), VLOOKUP($B301,'Results-formatted 060121'!$A:AT,(AW$3+2),FALSE)))</f>
        <v>3</v>
      </c>
      <c r="AX301" s="95">
        <f>IF($C301 = "neg", (($D301+1) - VLOOKUP($B301,'Results-formatted 060121'!$A:AU,(AX$3+2),FALSE)), IF($C301 = "pos-neg", (3+VLOOKUP($B301,'Results-formatted 060121'!$A:AU,(AX$3+2),FALSE)), VLOOKUP($B301,'Results-formatted 060121'!$A:AU,(AX$3+2),FALSE)))</f>
        <v>1</v>
      </c>
      <c r="AY301" s="95">
        <f>IF($C301 = "neg", (($D301+1) - VLOOKUP($B301,'Results-formatted 060121'!$A:AV,(AY$3+2),FALSE)), IF($C301 = "pos-neg", (3+VLOOKUP($B301,'Results-formatted 060121'!$A:AV,(AY$3+2),FALSE)), VLOOKUP($B301,'Results-formatted 060121'!$A:AV,(AY$3+2),FALSE)))</f>
        <v>4</v>
      </c>
      <c r="AZ301" s="95">
        <f>IF($C301 = "neg", (($D301+1) - VLOOKUP($B301,'Results-formatted 060121'!$A:AW,(AZ$3+2),FALSE)), IF($C301 = "pos-neg", (3+VLOOKUP($B301,'Results-formatted 060121'!$A:AW,(AZ$3+2),FALSE)), VLOOKUP($B301,'Results-formatted 060121'!$A:AW,(AZ$3+2),FALSE)))</f>
        <v>4</v>
      </c>
      <c r="BA301" s="95">
        <f>IF($C301 = "neg", (($D301+1) - VLOOKUP($B301,'Results-formatted 060121'!$A:AX,(BA$3+2),FALSE)), IF($C301 = "pos-neg", (3+VLOOKUP($B301,'Results-formatted 060121'!$A:AX,(BA$3+2),FALSE)), VLOOKUP($B301,'Results-formatted 060121'!$A:AX,(BA$3+2),FALSE)))</f>
        <v>4</v>
      </c>
      <c r="BB301" s="95">
        <f>IF($C301 = "neg", (($D301+1) - VLOOKUP($B301,'Results-formatted 060121'!$A:AY,(BB$3+2),FALSE)), IF($C301 = "pos-neg", (3+VLOOKUP($B301,'Results-formatted 060121'!$A:AY,(BB$3+2),FALSE)), VLOOKUP($B301,'Results-formatted 060121'!$A:AY,(BB$3+2),FALSE)))</f>
        <v>2</v>
      </c>
      <c r="BC301" s="95">
        <f>IF($C301 = "neg", (($D301+1) - VLOOKUP($B301,'Results-formatted 060121'!$A:AZ,(BC$3+2),FALSE)), IF($C301 = "pos-neg", (3+VLOOKUP($B301,'Results-formatted 060121'!$A:AZ,(BC$3+2),FALSE)), VLOOKUP($B301,'Results-formatted 060121'!$A:AZ,(BC$3+2),FALSE)))</f>
        <v>3</v>
      </c>
      <c r="BD301" s="95">
        <f>IF($C301 = "neg", (($D301+1) - VLOOKUP($B301,'Results-formatted 060121'!$A:BA,(BD$3+2),FALSE)), IF($C301 = "pos-neg", (3+VLOOKUP($B301,'Results-formatted 060121'!$A:BA,(BD$3+2),FALSE)), VLOOKUP($B301,'Results-formatted 060121'!$A:BA,(BD$3+2),FALSE)))</f>
        <v>5</v>
      </c>
      <c r="BE301" s="95">
        <f>IF($C301 = "neg", (($D301+1) - VLOOKUP($B301,'Results-formatted 060121'!$A:BB,(BE$3+2),FALSE)), IF($C301 = "pos-neg", (3+VLOOKUP($B301,'Results-formatted 060121'!$A:BB,(BE$3+2),FALSE)), VLOOKUP($B301,'Results-formatted 060121'!$A:BB,(BE$3+2),FALSE)))</f>
        <v>3</v>
      </c>
      <c r="BF301" s="95">
        <f>IF($C301 = "neg", (($D301+1) - VLOOKUP($B301,'Results-formatted 060121'!$A:BC,(BF$3+2),FALSE)), IF($C301 = "pos-neg", (3+VLOOKUP($B301,'Results-formatted 060121'!$A:BC,(BF$3+2),FALSE)), VLOOKUP($B301,'Results-formatted 060121'!$A:BC,(BF$3+2),FALSE)))</f>
        <v>3</v>
      </c>
      <c r="BG301" s="95">
        <f>IF($C301 = "neg", (($D301+1) - VLOOKUP($B301,'Results-formatted 060121'!$A:BD,(BG$3+2),FALSE)), IF($C301 = "pos-neg", (3+VLOOKUP($B301,'Results-formatted 060121'!$A:BD,(BG$3+2),FALSE)), VLOOKUP($B301,'Results-formatted 060121'!$A:BD,(BG$3+2),FALSE)))</f>
        <v>3</v>
      </c>
      <c r="BH301" s="95">
        <f>IF($C301 = "neg", (($D301+1) - VLOOKUP($B301,'Results-formatted 060121'!$A:BE,(BH$3+2),FALSE)), IF($C301 = "pos-neg", (3+VLOOKUP($B301,'Results-formatted 060121'!$A:BE,(BH$3+2),FALSE)), VLOOKUP($B301,'Results-formatted 060121'!$A:BE,(BH$3+2),FALSE)))</f>
        <v>3</v>
      </c>
      <c r="BI301" s="95">
        <f>IF($C301 = "neg", (($D301+1) - VLOOKUP($B301,'Results-formatted 060121'!$A:BF,(BI$3+2),FALSE)), IF($C301 = "pos-neg", (3+VLOOKUP($B301,'Results-formatted 060121'!$A:BF,(BI$3+2),FALSE)), VLOOKUP($B301,'Results-formatted 060121'!$A:BF,(BI$3+2),FALSE)))</f>
        <v>3</v>
      </c>
      <c r="BJ301" s="95">
        <f>IF($C301 = "neg", (($D301+1) - VLOOKUP($B301,'Results-formatted 060121'!$A:BG,(BJ$3+2),FALSE)), IF($C301 = "pos-neg", (3+VLOOKUP($B301,'Results-formatted 060121'!$A:BG,(BJ$3+2),FALSE)), VLOOKUP($B301,'Results-formatted 060121'!$A:BG,(BJ$3+2),FALSE)))</f>
        <v>5</v>
      </c>
      <c r="BK301" s="95">
        <f>IF($C301 = "neg", (($D301+1) - VLOOKUP($B301,'Results-formatted 060121'!$A:BH,(BK$3+2),FALSE)), IF($C301 = "pos-neg", (3+VLOOKUP($B301,'Results-formatted 060121'!$A:BH,(BK$3+2),FALSE)), VLOOKUP($B301,'Results-formatted 060121'!$A:BH,(BK$3+2),FALSE)))</f>
        <v>4</v>
      </c>
      <c r="BL301" s="95">
        <f>IF($C301 = "neg", (($D301+1) - VLOOKUP($B301,'Results-formatted 060121'!$A:BI,(BL$3+2),FALSE)), IF($C301 = "pos-neg", (3+VLOOKUP($B301,'Results-formatted 060121'!$A:BI,(BL$3+2),FALSE)), VLOOKUP($B301,'Results-formatted 060121'!$A:BI,(BL$3+2),FALSE)))</f>
        <v>2</v>
      </c>
      <c r="BM301" s="95">
        <f>IF($C301 = "neg", (($D301+1) - VLOOKUP($B301,'Results-formatted 060121'!$A:BJ,(BM$3+2),FALSE)), IF($C301 = "pos-neg", (3+VLOOKUP($B301,'Results-formatted 060121'!$A:BJ,(BM$3+2),FALSE)), VLOOKUP($B301,'Results-formatted 060121'!$A:BJ,(BM$3+2),FALSE)))</f>
        <v>3</v>
      </c>
      <c r="BN301" s="95"/>
      <c r="BO301" s="95"/>
      <c r="BP301" s="95"/>
      <c r="BQ301" s="95"/>
      <c r="BR301" s="95"/>
      <c r="BS301" s="95"/>
      <c r="BT301" s="95"/>
      <c r="BU301" s="95"/>
      <c r="BV301" s="95"/>
      <c r="BW301" s="95"/>
      <c r="BX301" s="95"/>
      <c r="BY301" s="95"/>
      <c r="BZ301" s="95"/>
      <c r="CA301" s="95"/>
      <c r="CB301" s="95"/>
      <c r="CC301" s="95"/>
      <c r="CD301" s="99"/>
      <c r="CE301" s="25">
        <f>AVERAGE(F301:CD301)</f>
        <v>3.25</v>
      </c>
      <c r="CF301" s="25">
        <f t="shared" si="772"/>
        <v>1.0021164044838271</v>
      </c>
    </row>
    <row r="302" spans="2:84" ht="17" x14ac:dyDescent="0.15">
      <c r="B302" s="84"/>
      <c r="E302" s="18" t="s">
        <v>80</v>
      </c>
      <c r="F302" s="34"/>
      <c r="G302" s="34"/>
      <c r="H302" s="34">
        <f t="shared" ref="H302" si="831">IF(ISNUMBER(H303), AVERAGE(H303:H306), "")</f>
        <v>3.75</v>
      </c>
      <c r="I302" s="34">
        <f t="shared" ref="I302" si="832">IF(ISNUMBER(I303), AVERAGE(I303:I306), "")</f>
        <v>3.5</v>
      </c>
      <c r="J302" s="34">
        <f t="shared" ref="J302" si="833">IF(ISNUMBER(J303), AVERAGE(J303:J306), "")</f>
        <v>3</v>
      </c>
      <c r="K302" s="34">
        <f t="shared" ref="K302" si="834">IF(ISNUMBER(K303), AVERAGE(K303:K306), "")</f>
        <v>4.75</v>
      </c>
      <c r="L302" s="34">
        <f t="shared" ref="L302" si="835">IF(ISNUMBER(L303), AVERAGE(L303:L306), "")</f>
        <v>4</v>
      </c>
      <c r="M302" s="34">
        <f t="shared" ref="M302" si="836">IF(ISNUMBER(M303), AVERAGE(M303:M306), "")</f>
        <v>4</v>
      </c>
      <c r="N302" s="34"/>
      <c r="O302" s="34">
        <f t="shared" ref="O302" si="837">IF(ISNUMBER(O303), AVERAGE(O303:O306), "")</f>
        <v>5</v>
      </c>
      <c r="P302" s="34">
        <f t="shared" ref="P302" si="838">IF(ISNUMBER(P303), AVERAGE(P303:P306), "")</f>
        <v>3.25</v>
      </c>
      <c r="Q302" s="34">
        <f t="shared" ref="Q302" si="839">IF(ISNUMBER(Q303), AVERAGE(Q303:Q306), "")</f>
        <v>4.5</v>
      </c>
      <c r="R302" s="34">
        <f t="shared" ref="R302" si="840">IF(ISNUMBER(R303), AVERAGE(R303:R306), "")</f>
        <v>4.75</v>
      </c>
      <c r="S302" s="34">
        <f t="shared" ref="S302" si="841">IF(ISNUMBER(S303), AVERAGE(S303:S306), "")</f>
        <v>1.75</v>
      </c>
      <c r="T302" s="34">
        <f t="shared" ref="T302" si="842">IF(ISNUMBER(T303), AVERAGE(T303:T306), "")</f>
        <v>2.75</v>
      </c>
      <c r="U302" s="34">
        <f t="shared" ref="U302" si="843">IF(ISNUMBER(U303), AVERAGE(U303:U306), "")</f>
        <v>2.75</v>
      </c>
      <c r="V302" s="34">
        <f t="shared" ref="V302" si="844">IF(ISNUMBER(V303), AVERAGE(V303:V306), "")</f>
        <v>4</v>
      </c>
      <c r="W302" s="34">
        <f t="shared" ref="W302" si="845">IF(ISNUMBER(W303), AVERAGE(W303:W306), "")</f>
        <v>4</v>
      </c>
      <c r="X302" s="34">
        <f t="shared" ref="X302" si="846">IF(ISNUMBER(X303), AVERAGE(X303:X306), "")</f>
        <v>4</v>
      </c>
      <c r="Y302" s="34">
        <f t="shared" ref="Y302" si="847">IF(ISNUMBER(Y303), AVERAGE(Y303:Y306), "")</f>
        <v>4.25</v>
      </c>
      <c r="Z302" s="34">
        <f t="shared" ref="Z302" si="848">IF(ISNUMBER(Z303), AVERAGE(Z303:Z306), "")</f>
        <v>3.25</v>
      </c>
      <c r="AA302" s="34">
        <f t="shared" ref="AA302" si="849">IF(ISNUMBER(AA303), AVERAGE(AA303:AA306), "")</f>
        <v>4.5</v>
      </c>
      <c r="AB302" s="34">
        <f t="shared" ref="AB302" si="850">IF(ISNUMBER(AB303), AVERAGE(AB303:AB306), "")</f>
        <v>2</v>
      </c>
      <c r="AC302" s="34">
        <f t="shared" ref="AC302" si="851">IF(ISNUMBER(AC303), AVERAGE(AC303:AC306), "")</f>
        <v>2.75</v>
      </c>
      <c r="AD302" s="34">
        <f t="shared" ref="AD302" si="852">IF(ISNUMBER(AD303), AVERAGE(AD303:AD306), "")</f>
        <v>5</v>
      </c>
      <c r="AE302" s="34">
        <f t="shared" ref="AE302" si="853">IF(ISNUMBER(AE303), AVERAGE(AE303:AE306), "")</f>
        <v>4.5</v>
      </c>
      <c r="AF302" s="34">
        <f t="shared" ref="AF302" si="854">IF(ISNUMBER(AF303), AVERAGE(AF303:AF306), "")</f>
        <v>3.75</v>
      </c>
      <c r="AG302" s="34">
        <f t="shared" ref="AG302" si="855">IF(ISNUMBER(AG303), AVERAGE(AG303:AG306), "")</f>
        <v>3.5</v>
      </c>
      <c r="AH302" s="34">
        <f t="shared" ref="AH302" si="856">IF(ISNUMBER(AH303), AVERAGE(AH303:AH306), "")</f>
        <v>3</v>
      </c>
      <c r="AI302" s="34">
        <f t="shared" ref="AI302" si="857">IF(ISNUMBER(AI303), AVERAGE(AI303:AI306), "")</f>
        <v>5</v>
      </c>
      <c r="AJ302" s="34">
        <f t="shared" ref="AJ302:BM302" si="858">IF(ISNUMBER(AJ303), AVERAGE(AJ303:AJ306), "")</f>
        <v>5</v>
      </c>
      <c r="AK302" s="34"/>
      <c r="AL302" s="34">
        <f t="shared" si="858"/>
        <v>4.5</v>
      </c>
      <c r="AM302" s="34">
        <f t="shared" si="858"/>
        <v>4</v>
      </c>
      <c r="AN302" s="34">
        <f t="shared" si="858"/>
        <v>4</v>
      </c>
      <c r="AO302" s="34">
        <f t="shared" si="858"/>
        <v>3.5</v>
      </c>
      <c r="AP302" s="34">
        <f t="shared" si="858"/>
        <v>2</v>
      </c>
      <c r="AQ302" s="34">
        <f t="shared" si="858"/>
        <v>4.5</v>
      </c>
      <c r="AR302" s="34">
        <f t="shared" si="858"/>
        <v>4.5</v>
      </c>
      <c r="AS302" s="34">
        <f t="shared" si="858"/>
        <v>4.25</v>
      </c>
      <c r="AT302" s="34">
        <f t="shared" si="858"/>
        <v>3.5</v>
      </c>
      <c r="AU302" s="34">
        <f t="shared" si="858"/>
        <v>4</v>
      </c>
      <c r="AV302" s="34">
        <f t="shared" si="858"/>
        <v>1.5</v>
      </c>
      <c r="AW302" s="34">
        <f t="shared" si="858"/>
        <v>4.25</v>
      </c>
      <c r="AX302" s="34">
        <f t="shared" si="858"/>
        <v>1.5</v>
      </c>
      <c r="AY302" s="34">
        <f t="shared" si="858"/>
        <v>3.75</v>
      </c>
      <c r="AZ302" s="34">
        <f t="shared" si="858"/>
        <v>4</v>
      </c>
      <c r="BA302" s="34">
        <f t="shared" si="858"/>
        <v>4</v>
      </c>
      <c r="BB302" s="34">
        <f t="shared" si="858"/>
        <v>4.25</v>
      </c>
      <c r="BC302" s="34">
        <f t="shared" si="858"/>
        <v>3.25</v>
      </c>
      <c r="BD302" s="34">
        <f t="shared" si="858"/>
        <v>4.75</v>
      </c>
      <c r="BE302" s="34">
        <f t="shared" si="858"/>
        <v>3.25</v>
      </c>
      <c r="BF302" s="34">
        <f t="shared" si="858"/>
        <v>4</v>
      </c>
      <c r="BG302" s="34">
        <f t="shared" si="858"/>
        <v>3.5</v>
      </c>
      <c r="BH302" s="34">
        <f t="shared" si="858"/>
        <v>4</v>
      </c>
      <c r="BI302" s="34">
        <f t="shared" si="858"/>
        <v>2.25</v>
      </c>
      <c r="BJ302" s="34">
        <f t="shared" si="858"/>
        <v>5</v>
      </c>
      <c r="BK302" s="34">
        <f t="shared" si="858"/>
        <v>4.75</v>
      </c>
      <c r="BL302" s="34">
        <f t="shared" si="858"/>
        <v>2.5</v>
      </c>
      <c r="BM302" s="34">
        <f t="shared" si="858"/>
        <v>4</v>
      </c>
      <c r="BN302" s="34"/>
      <c r="BO302" s="34"/>
      <c r="BP302" s="34"/>
      <c r="BQ302" s="34"/>
      <c r="BR302" s="34"/>
      <c r="BS302" s="34"/>
      <c r="BT302" s="34"/>
      <c r="BU302" s="34"/>
      <c r="BV302" s="34"/>
      <c r="BW302" s="34"/>
      <c r="BX302" s="34"/>
      <c r="BY302" s="34"/>
      <c r="BZ302" s="34"/>
      <c r="CA302" s="34"/>
      <c r="CB302" s="34"/>
      <c r="CC302" s="34"/>
      <c r="CD302" s="34" t="str">
        <f t="shared" ref="CD302" si="859">IF(ISNUMBER(CD303), AVERAGE(CD303:CD306), "")</f>
        <v/>
      </c>
      <c r="CE302" s="32">
        <f>AVERAGE(CE303:CE306)</f>
        <v>3.7749999999999995</v>
      </c>
      <c r="CF302" s="32">
        <f t="shared" si="772"/>
        <v>0.91944188322230336</v>
      </c>
    </row>
    <row r="303" spans="2:84" ht="56" x14ac:dyDescent="0.15">
      <c r="B303" s="84" t="s">
        <v>324</v>
      </c>
      <c r="C303" s="86" t="s">
        <v>1166</v>
      </c>
      <c r="D303" s="2">
        <v>5</v>
      </c>
      <c r="E303" s="12" t="s">
        <v>815</v>
      </c>
      <c r="F303" s="95">
        <f>IF($C303 = "neg", (($D303+1) - VLOOKUP($B303,'Results-formatted 060121'!$A:$AJ,(F$3+2),FALSE)), IF($C303 = "pos-neg", (3+VLOOKUP($B303,'Results-formatted 060121'!$A:$AJ,(F$3+2),FALSE)), VLOOKUP($B303,'Results-formatted 060121'!$A:$AJ,(F$3+2),FALSE)))</f>
        <v>4</v>
      </c>
      <c r="G303" s="95">
        <f>IF($C303 = "neg", (($D303+1) - VLOOKUP($B303,'Results-formatted 060121'!$A:$AJ,(G$3+2),FALSE)), IF($C303 = "pos-neg", (3+VLOOKUP($B303,'Results-formatted 060121'!$A:$AJ,(G$3+2),FALSE)), VLOOKUP($B303,'Results-formatted 060121'!$A:$AJ,(G$3+2),FALSE)))</f>
        <v>5</v>
      </c>
      <c r="H303" s="95">
        <f>IF($C303 = "neg", (($D303+1) - VLOOKUP($B303,'Results-formatted 060121'!$A:$AJ,(H$3+2),FALSE)), IF($C303 = "pos-neg", (3+VLOOKUP($B303,'Results-formatted 060121'!$A:$AJ,(H$3+2),FALSE)), VLOOKUP($B303,'Results-formatted 060121'!$A:$AJ,(H$3+2),FALSE)))</f>
        <v>4</v>
      </c>
      <c r="I303" s="95">
        <f>IF($C303 = "neg", (($D303+1) - VLOOKUP($B303,'Results-formatted 060121'!$A:$AJ,(I$3+2),FALSE)), IF($C303 = "pos-neg", (3+VLOOKUP($B303,'Results-formatted 060121'!$A:$AJ,(I$3+2),FALSE)), VLOOKUP($B303,'Results-formatted 060121'!$A:$AJ,(I$3+2),FALSE)))</f>
        <v>4</v>
      </c>
      <c r="J303" s="95">
        <f>IF($C303 = "neg", (($D303+1) - VLOOKUP($B303,'Results-formatted 060121'!$A:$AJ,(J$3+2),FALSE)), IF($C303 = "pos-neg", (3+VLOOKUP($B303,'Results-formatted 060121'!$A:$AJ,(J$3+2),FALSE)), VLOOKUP($B303,'Results-formatted 060121'!$A:$AJ,(J$3+2),FALSE)))</f>
        <v>3</v>
      </c>
      <c r="K303" s="95">
        <f>IF($C303 = "neg", (($D303+1) - VLOOKUP($B303,'Results-formatted 060121'!$A:$AJ,(K$3+2),FALSE)), IF($C303 = "pos-neg", (3+VLOOKUP($B303,'Results-formatted 060121'!$A:$AJ,(K$3+2),FALSE)), VLOOKUP($B303,'Results-formatted 060121'!$A:$AJ,(K$3+2),FALSE)))</f>
        <v>5</v>
      </c>
      <c r="L303" s="95">
        <f>IF($C303 = "neg", (($D303+1) - VLOOKUP($B303,'Results-formatted 060121'!$A:$AJ,(L$3+2),FALSE)), IF($C303 = "pos-neg", (3+VLOOKUP($B303,'Results-formatted 060121'!$A:$AJ,(L$3+2),FALSE)), VLOOKUP($B303,'Results-formatted 060121'!$A:$AJ,(L$3+2),FALSE)))</f>
        <v>4</v>
      </c>
      <c r="M303" s="95">
        <f>IF($C303 = "neg", (($D303+1) - VLOOKUP($B303,'Results-formatted 060121'!$A:$AJ,(M$3+2),FALSE)), IF($C303 = "pos-neg", (3+VLOOKUP($B303,'Results-formatted 060121'!$A:$AJ,(M$3+2),FALSE)), VLOOKUP($B303,'Results-formatted 060121'!$A:$AJ,(M$3+2),FALSE)))</f>
        <v>4</v>
      </c>
      <c r="N303" s="95">
        <f>IF($C303 = "neg", (($D303+1) - VLOOKUP($B303,'Results-formatted 060121'!$A:$AJ,(N$3+2),FALSE)), IF($C303 = "pos-neg", (3+VLOOKUP($B303,'Results-formatted 060121'!$A:$AJ,(N$3+2),FALSE)), VLOOKUP($B303,'Results-formatted 060121'!$A:$AJ,(N$3+2),FALSE)))</f>
        <v>4</v>
      </c>
      <c r="O303" s="95">
        <f>IF($C303 = "neg", (($D303+1) - VLOOKUP($B303,'Results-formatted 060121'!$A:$AJ,(O$3+2),FALSE)), IF($C303 = "pos-neg", (3+VLOOKUP($B303,'Results-formatted 060121'!$A:$AJ,(O$3+2),FALSE)), VLOOKUP($B303,'Results-formatted 060121'!$A:$AJ,(O$3+2),FALSE)))</f>
        <v>5</v>
      </c>
      <c r="P303" s="95">
        <f>IF($C303 = "neg", (($D303+1) - VLOOKUP($B303,'Results-formatted 060121'!$A:$AJ,(P$3+2),FALSE)), IF($C303 = "pos-neg", (3+VLOOKUP($B303,'Results-formatted 060121'!$A:$AJ,(P$3+2),FALSE)), VLOOKUP($B303,'Results-formatted 060121'!$A:$AJ,(P$3+2),FALSE)))</f>
        <v>4</v>
      </c>
      <c r="Q303" s="95">
        <f>IF($C303 = "neg", (($D303+1) - VLOOKUP($B303,'Results-formatted 060121'!$A:$AJ,(Q$3+2),FALSE)), IF($C303 = "pos-neg", (3+VLOOKUP($B303,'Results-formatted 060121'!$A:$AJ,(Q$3+2),FALSE)), VLOOKUP($B303,'Results-formatted 060121'!$A:$AJ,(Q$3+2),FALSE)))</f>
        <v>4</v>
      </c>
      <c r="R303" s="95">
        <f>IF($C303 = "neg", (($D303+1) - VLOOKUP($B303,'Results-formatted 060121'!$A:$AJ,(R$3+2),FALSE)), IF($C303 = "pos-neg", (3+VLOOKUP($B303,'Results-formatted 060121'!$A:$AJ,(R$3+2),FALSE)), VLOOKUP($B303,'Results-formatted 060121'!$A:$AJ,(R$3+2),FALSE)))</f>
        <v>5</v>
      </c>
      <c r="S303" s="95">
        <f>IF($C303 = "neg", (($D303+1) - VLOOKUP($B303,'Results-formatted 060121'!$A:$AJ,(S$3+2),FALSE)), IF($C303 = "pos-neg", (3+VLOOKUP($B303,'Results-formatted 060121'!$A:$AJ,(S$3+2),FALSE)), VLOOKUP($B303,'Results-formatted 060121'!$A:$AJ,(S$3+2),FALSE)))</f>
        <v>2</v>
      </c>
      <c r="T303" s="95">
        <f>IF($C303 = "neg", (($D303+1) - VLOOKUP($B303,'Results-formatted 060121'!$A:$AJ,(T$3+2),FALSE)), IF($C303 = "pos-neg", (3+VLOOKUP($B303,'Results-formatted 060121'!$A:$AJ,(T$3+2),FALSE)), VLOOKUP($B303,'Results-formatted 060121'!$A:$AJ,(T$3+2),FALSE)))</f>
        <v>4</v>
      </c>
      <c r="U303" s="95">
        <f>IF($C303 = "neg", (($D303+1) - VLOOKUP($B303,'Results-formatted 060121'!$A:$AJ,(U$3+2),FALSE)), IF($C303 = "pos-neg", (3+VLOOKUP($B303,'Results-formatted 060121'!$A:$AJ,(U$3+2),FALSE)), VLOOKUP($B303,'Results-formatted 060121'!$A:$AJ,(U$3+2),FALSE)))</f>
        <v>4</v>
      </c>
      <c r="V303" s="95">
        <f>IF($C303 = "neg", (($D303+1) - VLOOKUP($B303,'Results-formatted 060121'!$A:$AJ,(V$3+2),FALSE)), IF($C303 = "pos-neg", (3+VLOOKUP($B303,'Results-formatted 060121'!$A:$AJ,(V$3+2),FALSE)), VLOOKUP($B303,'Results-formatted 060121'!$A:$AJ,(V$3+2),FALSE)))</f>
        <v>4</v>
      </c>
      <c r="W303" s="95">
        <f>IF($C303 = "neg", (($D303+1) - VLOOKUP($B303,'Results-formatted 060121'!$A:$AJ,(W$3+2),FALSE)), IF($C303 = "pos-neg", (3+VLOOKUP($B303,'Results-formatted 060121'!$A:$AJ,(W$3+2),FALSE)), VLOOKUP($B303,'Results-formatted 060121'!$A:$AJ,(W$3+2),FALSE)))</f>
        <v>4</v>
      </c>
      <c r="X303" s="95">
        <f>IF($C303 = "neg", (($D303+1) - VLOOKUP($B303,'Results-formatted 060121'!$A:$AJ,(X$3+2),FALSE)), IF($C303 = "pos-neg", (3+VLOOKUP($B303,'Results-formatted 060121'!$A:$AJ,(X$3+2),FALSE)), VLOOKUP($B303,'Results-formatted 060121'!$A:$AJ,(X$3+2),FALSE)))</f>
        <v>4</v>
      </c>
      <c r="Y303" s="95">
        <f>IF($C303 = "neg", (($D303+1) - VLOOKUP($B303,'Results-formatted 060121'!$A:$AJ,(Y$3+2),FALSE)), IF($C303 = "pos-neg", (3+VLOOKUP($B303,'Results-formatted 060121'!$A:$AJ,(Y$3+2),FALSE)), VLOOKUP($B303,'Results-formatted 060121'!$A:$AJ,(Y$3+2),FALSE)))</f>
        <v>4</v>
      </c>
      <c r="Z303" s="95">
        <f>IF($C303 = "neg", (($D303+1) - VLOOKUP($B303,'Results-formatted 060121'!$A:$AJ,(Z$3+2),FALSE)), IF($C303 = "pos-neg", (3+VLOOKUP($B303,'Results-formatted 060121'!$A:$AJ,(Z$3+2),FALSE)), VLOOKUP($B303,'Results-formatted 060121'!$A:$AJ,(Z$3+2),FALSE)))</f>
        <v>4</v>
      </c>
      <c r="AA303" s="95">
        <f>IF($C303 = "neg", (($D303+1) - VLOOKUP($B303,'Results-formatted 060121'!$A:$AJ,(AA$3+2),FALSE)), IF($C303 = "pos-neg", (3+VLOOKUP($B303,'Results-formatted 060121'!$A:$AJ,(AA$3+2),FALSE)), VLOOKUP($B303,'Results-formatted 060121'!$A:$AJ,(AA$3+2),FALSE)))</f>
        <v>5</v>
      </c>
      <c r="AB303" s="95">
        <f>IF($C303 = "neg", (($D303+1) - VLOOKUP($B303,'Results-formatted 060121'!$A:$AJ,(AB$3+2),FALSE)), IF($C303 = "pos-neg", (3+VLOOKUP($B303,'Results-formatted 060121'!$A:$AJ,(AB$3+2),FALSE)), VLOOKUP($B303,'Results-formatted 060121'!$A:$AJ,(AB$3+2),FALSE)))</f>
        <v>2</v>
      </c>
      <c r="AC303" s="95">
        <f>IF($C303 = "neg", (($D303+1) - VLOOKUP($B303,'Results-formatted 060121'!$A:$AJ,(AC$3+2),FALSE)), IF($C303 = "pos-neg", (3+VLOOKUP($B303,'Results-formatted 060121'!$A:$AJ,(AC$3+2),FALSE)), VLOOKUP($B303,'Results-formatted 060121'!$A:$AJ,(AC$3+2),FALSE)))</f>
        <v>3</v>
      </c>
      <c r="AD303" s="95">
        <f>IF($C303 = "neg", (($D303+1) - VLOOKUP($B303,'Results-formatted 060121'!$A:$AJ,(AD$3+2),FALSE)), IF($C303 = "pos-neg", (3+VLOOKUP($B303,'Results-formatted 060121'!$A:$AJ,(AD$3+2),FALSE)), VLOOKUP($B303,'Results-formatted 060121'!$A:$AJ,(AD$3+2),FALSE)))</f>
        <v>5</v>
      </c>
      <c r="AE303" s="95">
        <f>IF($C303 = "neg", (($D303+1) - VLOOKUP($B303,'Results-formatted 060121'!$A:$AJ,(AE$3+2),FALSE)), IF($C303 = "pos-neg", (3+VLOOKUP($B303,'Results-formatted 060121'!$A:$AJ,(AE$3+2),FALSE)), VLOOKUP($B303,'Results-formatted 060121'!$A:$AJ,(AE$3+2),FALSE)))</f>
        <v>4</v>
      </c>
      <c r="AF303" s="95">
        <f>IF($C303 = "neg", (($D303+1) - VLOOKUP($B303,'Results-formatted 060121'!$A:$AJ,(AF$3+2),FALSE)), IF($C303 = "pos-neg", (3+VLOOKUP($B303,'Results-formatted 060121'!$A:$AJ,(AF$3+2),FALSE)), VLOOKUP($B303,'Results-formatted 060121'!$A:$AJ,(AF$3+2),FALSE)))</f>
        <v>4</v>
      </c>
      <c r="AG303" s="95">
        <f>IF($C303 = "neg", (($D303+1) - VLOOKUP($B303,'Results-formatted 060121'!$A:$AJ,(AG$3+2),FALSE)), IF($C303 = "pos-neg", (3+VLOOKUP($B303,'Results-formatted 060121'!$A:$AJ,(AG$3+2),FALSE)), VLOOKUP($B303,'Results-formatted 060121'!$A:$AJ,(AG$3+2),FALSE)))</f>
        <v>4</v>
      </c>
      <c r="AH303" s="95">
        <f>IF($C303 = "neg", (($D303+1) - VLOOKUP($B303,'Results-formatted 060121'!$A:$AJ,(AH$3+2),FALSE)), IF($C303 = "pos-neg", (3+VLOOKUP($B303,'Results-formatted 060121'!$A:$AJ,(AH$3+2),FALSE)), VLOOKUP($B303,'Results-formatted 060121'!$A:$AJ,(AH$3+2),FALSE)))</f>
        <v>2</v>
      </c>
      <c r="AI303" s="95">
        <f>IF($C303 = "neg", (($D303+1) - VLOOKUP($B303,'Results-formatted 060121'!$A:$AJ,(AI$3+2),FALSE)), IF($C303 = "pos-neg", (3+VLOOKUP($B303,'Results-formatted 060121'!$A:$AJ,(AI$3+2),FALSE)), VLOOKUP($B303,'Results-formatted 060121'!$A:$AJ,(AI$3+2),FALSE)))</f>
        <v>5</v>
      </c>
      <c r="AJ303" s="95">
        <f>IF($C303 = "neg", (($D303+1) - VLOOKUP($B303,'Results-formatted 060121'!$A:$AJ,(AJ$3+2),FALSE)), IF($C303 = "pos-neg", (3+VLOOKUP($B303,'Results-formatted 060121'!$A:$AJ,(AJ$3+2),FALSE)), VLOOKUP($B303,'Results-formatted 060121'!$A:$AJ,(AJ$3+2),FALSE)))</f>
        <v>5</v>
      </c>
      <c r="AK303" s="95">
        <f>IF($C303 = "neg", (($D303+1) - VLOOKUP($B303,'Results-formatted 060121'!$A:$AJ,(AK$3+2),FALSE)), IF($C303 = "pos-neg", (3+VLOOKUP($B303,'Results-formatted 060121'!$A:$AJ,(AK$3+2),FALSE)), VLOOKUP($B303,'Results-formatted 060121'!$A:$AJ,(AK$3+2),FALSE)))</f>
        <v>4</v>
      </c>
      <c r="AL303" s="95">
        <f>IF($C303 = "neg", (($D303+1) - VLOOKUP($B303,'Results-formatted 060121'!$A:$AJ,(AL$3+2),FALSE)), IF($C303 = "pos-neg", (3+VLOOKUP($B303,'Results-formatted 060121'!$A:$AJ,(AL$3+2),FALSE)), VLOOKUP($B303,'Results-formatted 060121'!$A:$AJ,(AL$3+2),FALSE)))</f>
        <v>5</v>
      </c>
      <c r="AM303" s="95">
        <f>IF($C303 = "neg", (($D303+1) - VLOOKUP($B303,'Results-formatted 060121'!$A:AJ,(AM$3+2),FALSE)), IF($C303 = "pos-neg", (3+VLOOKUP($B303,'Results-formatted 060121'!$A:AJ,(AM$3+2),FALSE)), VLOOKUP($B303,'Results-formatted 060121'!$A:AJ,(AM$3+2),FALSE)))</f>
        <v>4</v>
      </c>
      <c r="AN303" s="95">
        <f>IF($C303 = "neg", (($D303+1) - VLOOKUP($B303,'Results-formatted 060121'!$A:AK,(AN$3+2),FALSE)), IF($C303 = "pos-neg", (3+VLOOKUP($B303,'Results-formatted 060121'!$A:AK,(AN$3+2),FALSE)), VLOOKUP($B303,'Results-formatted 060121'!$A:AK,(AN$3+2),FALSE)))</f>
        <v>4</v>
      </c>
      <c r="AO303" s="95">
        <f>IF($C303 = "neg", (($D303+1) - VLOOKUP($B303,'Results-formatted 060121'!$A:AL,(AO$3+2),FALSE)), IF($C303 = "pos-neg", (3+VLOOKUP($B303,'Results-formatted 060121'!$A:AL,(AO$3+2),FALSE)), VLOOKUP($B303,'Results-formatted 060121'!$A:AL,(AO$3+2),FALSE)))</f>
        <v>4</v>
      </c>
      <c r="AP303" s="95">
        <f>IF($C303 = "neg", (($D303+1) - VLOOKUP($B303,'Results-formatted 060121'!$A:AM,(AP$3+2),FALSE)), IF($C303 = "pos-neg", (3+VLOOKUP($B303,'Results-formatted 060121'!$A:AM,(AP$3+2),FALSE)), VLOOKUP($B303,'Results-formatted 060121'!$A:AM,(AP$3+2),FALSE)))</f>
        <v>2</v>
      </c>
      <c r="AQ303" s="95">
        <f>IF($C303 = "neg", (($D303+1) - VLOOKUP($B303,'Results-formatted 060121'!$A:AN,(AQ$3+2),FALSE)), IF($C303 = "pos-neg", (3+VLOOKUP($B303,'Results-formatted 060121'!$A:AN,(AQ$3+2),FALSE)), VLOOKUP($B303,'Results-formatted 060121'!$A:AN,(AQ$3+2),FALSE)))</f>
        <v>5</v>
      </c>
      <c r="AR303" s="95">
        <f>IF($C303 = "neg", (($D303+1) - VLOOKUP($B303,'Results-formatted 060121'!$A:AO,(AR$3+2),FALSE)), IF($C303 = "pos-neg", (3+VLOOKUP($B303,'Results-formatted 060121'!$A:AO,(AR$3+2),FALSE)), VLOOKUP($B303,'Results-formatted 060121'!$A:AO,(AR$3+2),FALSE)))</f>
        <v>5</v>
      </c>
      <c r="AS303" s="95">
        <f>IF($C303 = "neg", (($D303+1) - VLOOKUP($B303,'Results-formatted 060121'!$A:AP,(AS$3+2),FALSE)), IF($C303 = "pos-neg", (3+VLOOKUP($B303,'Results-formatted 060121'!$A:AP,(AS$3+2),FALSE)), VLOOKUP($B303,'Results-formatted 060121'!$A:AP,(AS$3+2),FALSE)))</f>
        <v>5</v>
      </c>
      <c r="AT303" s="95">
        <f>IF($C303 = "neg", (($D303+1) - VLOOKUP($B303,'Results-formatted 060121'!$A:AQ,(AT$3+2),FALSE)), IF($C303 = "pos-neg", (3+VLOOKUP($B303,'Results-formatted 060121'!$A:AQ,(AT$3+2),FALSE)), VLOOKUP($B303,'Results-formatted 060121'!$A:AQ,(AT$3+2),FALSE)))</f>
        <v>3</v>
      </c>
      <c r="AU303" s="95">
        <f>IF($C303 = "neg", (($D303+1) - VLOOKUP($B303,'Results-formatted 060121'!$A:AR,(AU$3+2),FALSE)), IF($C303 = "pos-neg", (3+VLOOKUP($B303,'Results-formatted 060121'!$A:AR,(AU$3+2),FALSE)), VLOOKUP($B303,'Results-formatted 060121'!$A:AR,(AU$3+2),FALSE)))</f>
        <v>3</v>
      </c>
      <c r="AV303" s="95">
        <f>IF($C303 = "neg", (($D303+1) - VLOOKUP($B303,'Results-formatted 060121'!$A:AS,(AV$3+2),FALSE)), IF($C303 = "pos-neg", (3+VLOOKUP($B303,'Results-formatted 060121'!$A:AS,(AV$3+2),FALSE)), VLOOKUP($B303,'Results-formatted 060121'!$A:AS,(AV$3+2),FALSE)))</f>
        <v>1</v>
      </c>
      <c r="AW303" s="95">
        <f>IF($C303 = "neg", (($D303+1) - VLOOKUP($B303,'Results-formatted 060121'!$A:AT,(AW$3+2),FALSE)), IF($C303 = "pos-neg", (3+VLOOKUP($B303,'Results-formatted 060121'!$A:AT,(AW$3+2),FALSE)), VLOOKUP($B303,'Results-formatted 060121'!$A:AT,(AW$3+2),FALSE)))</f>
        <v>4</v>
      </c>
      <c r="AX303" s="95">
        <f>IF($C303 = "neg", (($D303+1) - VLOOKUP($B303,'Results-formatted 060121'!$A:AU,(AX$3+2),FALSE)), IF($C303 = "pos-neg", (3+VLOOKUP($B303,'Results-formatted 060121'!$A:AU,(AX$3+2),FALSE)), VLOOKUP($B303,'Results-formatted 060121'!$A:AU,(AX$3+2),FALSE)))</f>
        <v>3</v>
      </c>
      <c r="AY303" s="95">
        <f>IF($C303 = "neg", (($D303+1) - VLOOKUP($B303,'Results-formatted 060121'!$A:AV,(AY$3+2),FALSE)), IF($C303 = "pos-neg", (3+VLOOKUP($B303,'Results-formatted 060121'!$A:AV,(AY$3+2),FALSE)), VLOOKUP($B303,'Results-formatted 060121'!$A:AV,(AY$3+2),FALSE)))</f>
        <v>4</v>
      </c>
      <c r="AZ303" s="95">
        <f>IF($C303 = "neg", (($D303+1) - VLOOKUP($B303,'Results-formatted 060121'!$A:AW,(AZ$3+2),FALSE)), IF($C303 = "pos-neg", (3+VLOOKUP($B303,'Results-formatted 060121'!$A:AW,(AZ$3+2),FALSE)), VLOOKUP($B303,'Results-formatted 060121'!$A:AW,(AZ$3+2),FALSE)))</f>
        <v>5</v>
      </c>
      <c r="BA303" s="95">
        <f>IF($C303 = "neg", (($D303+1) - VLOOKUP($B303,'Results-formatted 060121'!$A:AX,(BA$3+2),FALSE)), IF($C303 = "pos-neg", (3+VLOOKUP($B303,'Results-formatted 060121'!$A:AX,(BA$3+2),FALSE)), VLOOKUP($B303,'Results-formatted 060121'!$A:AX,(BA$3+2),FALSE)))</f>
        <v>4</v>
      </c>
      <c r="BB303" s="95">
        <f>IF($C303 = "neg", (($D303+1) - VLOOKUP($B303,'Results-formatted 060121'!$A:AY,(BB$3+2),FALSE)), IF($C303 = "pos-neg", (3+VLOOKUP($B303,'Results-formatted 060121'!$A:AY,(BB$3+2),FALSE)), VLOOKUP($B303,'Results-formatted 060121'!$A:AY,(BB$3+2),FALSE)))</f>
        <v>5</v>
      </c>
      <c r="BC303" s="95">
        <f>IF($C303 = "neg", (($D303+1) - VLOOKUP($B303,'Results-formatted 060121'!$A:AZ,(BC$3+2),FALSE)), IF($C303 = "pos-neg", (3+VLOOKUP($B303,'Results-formatted 060121'!$A:AZ,(BC$3+2),FALSE)), VLOOKUP($B303,'Results-formatted 060121'!$A:AZ,(BC$3+2),FALSE)))</f>
        <v>2</v>
      </c>
      <c r="BD303" s="95">
        <f>IF($C303 = "neg", (($D303+1) - VLOOKUP($B303,'Results-formatted 060121'!$A:BA,(BD$3+2),FALSE)), IF($C303 = "pos-neg", (3+VLOOKUP($B303,'Results-formatted 060121'!$A:BA,(BD$3+2),FALSE)), VLOOKUP($B303,'Results-formatted 060121'!$A:BA,(BD$3+2),FALSE)))</f>
        <v>5</v>
      </c>
      <c r="BE303" s="95">
        <f>IF($C303 = "neg", (($D303+1) - VLOOKUP($B303,'Results-formatted 060121'!$A:BB,(BE$3+2),FALSE)), IF($C303 = "pos-neg", (3+VLOOKUP($B303,'Results-formatted 060121'!$A:BB,(BE$3+2),FALSE)), VLOOKUP($B303,'Results-formatted 060121'!$A:BB,(BE$3+2),FALSE)))</f>
        <v>3</v>
      </c>
      <c r="BF303" s="95">
        <f>IF($C303 = "neg", (($D303+1) - VLOOKUP($B303,'Results-formatted 060121'!$A:BC,(BF$3+2),FALSE)), IF($C303 = "pos-neg", (3+VLOOKUP($B303,'Results-formatted 060121'!$A:BC,(BF$3+2),FALSE)), VLOOKUP($B303,'Results-formatted 060121'!$A:BC,(BF$3+2),FALSE)))</f>
        <v>4</v>
      </c>
      <c r="BG303" s="95">
        <f>IF($C303 = "neg", (($D303+1) - VLOOKUP($B303,'Results-formatted 060121'!$A:BD,(BG$3+2),FALSE)), IF($C303 = "pos-neg", (3+VLOOKUP($B303,'Results-formatted 060121'!$A:BD,(BG$3+2),FALSE)), VLOOKUP($B303,'Results-formatted 060121'!$A:BD,(BG$3+2),FALSE)))</f>
        <v>4</v>
      </c>
      <c r="BH303" s="95">
        <f>IF($C303 = "neg", (($D303+1) - VLOOKUP($B303,'Results-formatted 060121'!$A:BE,(BH$3+2),FALSE)), IF($C303 = "pos-neg", (3+VLOOKUP($B303,'Results-formatted 060121'!$A:BE,(BH$3+2),FALSE)), VLOOKUP($B303,'Results-formatted 060121'!$A:BE,(BH$3+2),FALSE)))</f>
        <v>4</v>
      </c>
      <c r="BI303" s="95">
        <f>IF($C303 = "neg", (($D303+1) - VLOOKUP($B303,'Results-formatted 060121'!$A:BF,(BI$3+2),FALSE)), IF($C303 = "pos-neg", (3+VLOOKUP($B303,'Results-formatted 060121'!$A:BF,(BI$3+2),FALSE)), VLOOKUP($B303,'Results-formatted 060121'!$A:BF,(BI$3+2),FALSE)))</f>
        <v>2</v>
      </c>
      <c r="BJ303" s="95">
        <f>IF($C303 = "neg", (($D303+1) - VLOOKUP($B303,'Results-formatted 060121'!$A:BG,(BJ$3+2),FALSE)), IF($C303 = "pos-neg", (3+VLOOKUP($B303,'Results-formatted 060121'!$A:BG,(BJ$3+2),FALSE)), VLOOKUP($B303,'Results-formatted 060121'!$A:BG,(BJ$3+2),FALSE)))</f>
        <v>5</v>
      </c>
      <c r="BK303" s="95">
        <f>IF($C303 = "neg", (($D303+1) - VLOOKUP($B303,'Results-formatted 060121'!$A:BH,(BK$3+2),FALSE)), IF($C303 = "pos-neg", (3+VLOOKUP($B303,'Results-formatted 060121'!$A:BH,(BK$3+2),FALSE)), VLOOKUP($B303,'Results-formatted 060121'!$A:BH,(BK$3+2),FALSE)))</f>
        <v>4</v>
      </c>
      <c r="BL303" s="95">
        <f>IF($C303 = "neg", (($D303+1) - VLOOKUP($B303,'Results-formatted 060121'!$A:BI,(BL$3+2),FALSE)), IF($C303 = "pos-neg", (3+VLOOKUP($B303,'Results-formatted 060121'!$A:BI,(BL$3+2),FALSE)), VLOOKUP($B303,'Results-formatted 060121'!$A:BI,(BL$3+2),FALSE)))</f>
        <v>2</v>
      </c>
      <c r="BM303" s="95">
        <f>IF($C303 = "neg", (($D303+1) - VLOOKUP($B303,'Results-formatted 060121'!$A:BJ,(BM$3+2),FALSE)), IF($C303 = "pos-neg", (3+VLOOKUP($B303,'Results-formatted 060121'!$A:BJ,(BM$3+2),FALSE)), VLOOKUP($B303,'Results-formatted 060121'!$A:BJ,(BM$3+2),FALSE)))</f>
        <v>4</v>
      </c>
      <c r="BN303" s="95"/>
      <c r="BO303" s="95"/>
      <c r="BP303" s="95"/>
      <c r="BQ303" s="95"/>
      <c r="BR303" s="95"/>
      <c r="BS303" s="95"/>
      <c r="BT303" s="95"/>
      <c r="BU303" s="95"/>
      <c r="BV303" s="95"/>
      <c r="BW303" s="95"/>
      <c r="BX303" s="95"/>
      <c r="BY303" s="95"/>
      <c r="BZ303" s="95"/>
      <c r="CA303" s="95"/>
      <c r="CB303" s="95"/>
      <c r="CC303" s="95"/>
      <c r="CD303" s="99"/>
      <c r="CE303" s="25">
        <f>AVERAGE(F303:CD303)</f>
        <v>3.8833333333333333</v>
      </c>
      <c r="CF303" s="25">
        <f t="shared" si="772"/>
        <v>0.99305497938955756</v>
      </c>
    </row>
    <row r="304" spans="2:84" ht="56" x14ac:dyDescent="0.15">
      <c r="B304" s="84" t="s">
        <v>325</v>
      </c>
      <c r="C304" s="86" t="s">
        <v>1166</v>
      </c>
      <c r="D304" s="2">
        <v>5</v>
      </c>
      <c r="E304" s="12" t="s">
        <v>816</v>
      </c>
      <c r="F304" s="95">
        <f>IF($C304 = "neg", (($D304+1) - VLOOKUP($B304,'Results-formatted 060121'!$A:$AJ,(F$3+2),FALSE)), IF($C304 = "pos-neg", (3+VLOOKUP($B304,'Results-formatted 060121'!$A:$AJ,(F$3+2),FALSE)), VLOOKUP($B304,'Results-formatted 060121'!$A:$AJ,(F$3+2),FALSE)))</f>
        <v>4</v>
      </c>
      <c r="G304" s="95">
        <f>IF($C304 = "neg", (($D304+1) - VLOOKUP($B304,'Results-formatted 060121'!$A:$AJ,(G$3+2),FALSE)), IF($C304 = "pos-neg", (3+VLOOKUP($B304,'Results-formatted 060121'!$A:$AJ,(G$3+2),FALSE)), VLOOKUP($B304,'Results-formatted 060121'!$A:$AJ,(G$3+2),FALSE)))</f>
        <v>5</v>
      </c>
      <c r="H304" s="95">
        <f>IF($C304 = "neg", (($D304+1) - VLOOKUP($B304,'Results-formatted 060121'!$A:$AJ,(H$3+2),FALSE)), IF($C304 = "pos-neg", (3+VLOOKUP($B304,'Results-formatted 060121'!$A:$AJ,(H$3+2),FALSE)), VLOOKUP($B304,'Results-formatted 060121'!$A:$AJ,(H$3+2),FALSE)))</f>
        <v>4</v>
      </c>
      <c r="I304" s="95">
        <f>IF($C304 = "neg", (($D304+1) - VLOOKUP($B304,'Results-formatted 060121'!$A:$AJ,(I$3+2),FALSE)), IF($C304 = "pos-neg", (3+VLOOKUP($B304,'Results-formatted 060121'!$A:$AJ,(I$3+2),FALSE)), VLOOKUP($B304,'Results-formatted 060121'!$A:$AJ,(I$3+2),FALSE)))</f>
        <v>4</v>
      </c>
      <c r="J304" s="95">
        <f>IF($C304 = "neg", (($D304+1) - VLOOKUP($B304,'Results-formatted 060121'!$A:$AJ,(J$3+2),FALSE)), IF($C304 = "pos-neg", (3+VLOOKUP($B304,'Results-formatted 060121'!$A:$AJ,(J$3+2),FALSE)), VLOOKUP($B304,'Results-formatted 060121'!$A:$AJ,(J$3+2),FALSE)))</f>
        <v>3</v>
      </c>
      <c r="K304" s="95">
        <f>IF($C304 = "neg", (($D304+1) - VLOOKUP($B304,'Results-formatted 060121'!$A:$AJ,(K$3+2),FALSE)), IF($C304 = "pos-neg", (3+VLOOKUP($B304,'Results-formatted 060121'!$A:$AJ,(K$3+2),FALSE)), VLOOKUP($B304,'Results-formatted 060121'!$A:$AJ,(K$3+2),FALSE)))</f>
        <v>4</v>
      </c>
      <c r="L304" s="95">
        <f>IF($C304 = "neg", (($D304+1) - VLOOKUP($B304,'Results-formatted 060121'!$A:$AJ,(L$3+2),FALSE)), IF($C304 = "pos-neg", (3+VLOOKUP($B304,'Results-formatted 060121'!$A:$AJ,(L$3+2),FALSE)), VLOOKUP($B304,'Results-formatted 060121'!$A:$AJ,(L$3+2),FALSE)))</f>
        <v>4</v>
      </c>
      <c r="M304" s="95">
        <f>IF($C304 = "neg", (($D304+1) - VLOOKUP($B304,'Results-formatted 060121'!$A:$AJ,(M$3+2),FALSE)), IF($C304 = "pos-neg", (3+VLOOKUP($B304,'Results-formatted 060121'!$A:$AJ,(M$3+2),FALSE)), VLOOKUP($B304,'Results-formatted 060121'!$A:$AJ,(M$3+2),FALSE)))</f>
        <v>4</v>
      </c>
      <c r="N304" s="95">
        <f>IF($C304 = "neg", (($D304+1) - VLOOKUP($B304,'Results-formatted 060121'!$A:$AJ,(N$3+2),FALSE)), IF($C304 = "pos-neg", (3+VLOOKUP($B304,'Results-formatted 060121'!$A:$AJ,(N$3+2),FALSE)), VLOOKUP($B304,'Results-formatted 060121'!$A:$AJ,(N$3+2),FALSE)))</f>
        <v>4</v>
      </c>
      <c r="O304" s="95">
        <f>IF($C304 = "neg", (($D304+1) - VLOOKUP($B304,'Results-formatted 060121'!$A:$AJ,(O$3+2),FALSE)), IF($C304 = "pos-neg", (3+VLOOKUP($B304,'Results-formatted 060121'!$A:$AJ,(O$3+2),FALSE)), VLOOKUP($B304,'Results-formatted 060121'!$A:$AJ,(O$3+2),FALSE)))</f>
        <v>5</v>
      </c>
      <c r="P304" s="95">
        <f>IF($C304 = "neg", (($D304+1) - VLOOKUP($B304,'Results-formatted 060121'!$A:$AJ,(P$3+2),FALSE)), IF($C304 = "pos-neg", (3+VLOOKUP($B304,'Results-formatted 060121'!$A:$AJ,(P$3+2),FALSE)), VLOOKUP($B304,'Results-formatted 060121'!$A:$AJ,(P$3+2),FALSE)))</f>
        <v>3</v>
      </c>
      <c r="Q304" s="95">
        <f>IF($C304 = "neg", (($D304+1) - VLOOKUP($B304,'Results-formatted 060121'!$A:$AJ,(Q$3+2),FALSE)), IF($C304 = "pos-neg", (3+VLOOKUP($B304,'Results-formatted 060121'!$A:$AJ,(Q$3+2),FALSE)), VLOOKUP($B304,'Results-formatted 060121'!$A:$AJ,(Q$3+2),FALSE)))</f>
        <v>5</v>
      </c>
      <c r="R304" s="95">
        <f>IF($C304 = "neg", (($D304+1) - VLOOKUP($B304,'Results-formatted 060121'!$A:$AJ,(R$3+2),FALSE)), IF($C304 = "pos-neg", (3+VLOOKUP($B304,'Results-formatted 060121'!$A:$AJ,(R$3+2),FALSE)), VLOOKUP($B304,'Results-formatted 060121'!$A:$AJ,(R$3+2),FALSE)))</f>
        <v>5</v>
      </c>
      <c r="S304" s="95">
        <f>IF($C304 = "neg", (($D304+1) - VLOOKUP($B304,'Results-formatted 060121'!$A:$AJ,(S$3+2),FALSE)), IF($C304 = "pos-neg", (3+VLOOKUP($B304,'Results-formatted 060121'!$A:$AJ,(S$3+2),FALSE)), VLOOKUP($B304,'Results-formatted 060121'!$A:$AJ,(S$3+2),FALSE)))</f>
        <v>2</v>
      </c>
      <c r="T304" s="95">
        <f>IF($C304 = "neg", (($D304+1) - VLOOKUP($B304,'Results-formatted 060121'!$A:$AJ,(T$3+2),FALSE)), IF($C304 = "pos-neg", (3+VLOOKUP($B304,'Results-formatted 060121'!$A:$AJ,(T$3+2),FALSE)), VLOOKUP($B304,'Results-formatted 060121'!$A:$AJ,(T$3+2),FALSE)))</f>
        <v>2</v>
      </c>
      <c r="U304" s="95">
        <f>IF($C304 = "neg", (($D304+1) - VLOOKUP($B304,'Results-formatted 060121'!$A:$AJ,(U$3+2),FALSE)), IF($C304 = "pos-neg", (3+VLOOKUP($B304,'Results-formatted 060121'!$A:$AJ,(U$3+2),FALSE)), VLOOKUP($B304,'Results-formatted 060121'!$A:$AJ,(U$3+2),FALSE)))</f>
        <v>2</v>
      </c>
      <c r="V304" s="95">
        <f>IF($C304 = "neg", (($D304+1) - VLOOKUP($B304,'Results-formatted 060121'!$A:$AJ,(V$3+2),FALSE)), IF($C304 = "pos-neg", (3+VLOOKUP($B304,'Results-formatted 060121'!$A:$AJ,(V$3+2),FALSE)), VLOOKUP($B304,'Results-formatted 060121'!$A:$AJ,(V$3+2),FALSE)))</f>
        <v>4</v>
      </c>
      <c r="W304" s="95">
        <f>IF($C304 = "neg", (($D304+1) - VLOOKUP($B304,'Results-formatted 060121'!$A:$AJ,(W$3+2),FALSE)), IF($C304 = "pos-neg", (3+VLOOKUP($B304,'Results-formatted 060121'!$A:$AJ,(W$3+2),FALSE)), VLOOKUP($B304,'Results-formatted 060121'!$A:$AJ,(W$3+2),FALSE)))</f>
        <v>4</v>
      </c>
      <c r="X304" s="95">
        <f>IF($C304 = "neg", (($D304+1) - VLOOKUP($B304,'Results-formatted 060121'!$A:$AJ,(X$3+2),FALSE)), IF($C304 = "pos-neg", (3+VLOOKUP($B304,'Results-formatted 060121'!$A:$AJ,(X$3+2),FALSE)), VLOOKUP($B304,'Results-formatted 060121'!$A:$AJ,(X$3+2),FALSE)))</f>
        <v>4</v>
      </c>
      <c r="Y304" s="95">
        <f>IF($C304 = "neg", (($D304+1) - VLOOKUP($B304,'Results-formatted 060121'!$A:$AJ,(Y$3+2),FALSE)), IF($C304 = "pos-neg", (3+VLOOKUP($B304,'Results-formatted 060121'!$A:$AJ,(Y$3+2),FALSE)), VLOOKUP($B304,'Results-formatted 060121'!$A:$AJ,(Y$3+2),FALSE)))</f>
        <v>5</v>
      </c>
      <c r="Z304" s="95">
        <f>IF($C304 = "neg", (($D304+1) - VLOOKUP($B304,'Results-formatted 060121'!$A:$AJ,(Z$3+2),FALSE)), IF($C304 = "pos-neg", (3+VLOOKUP($B304,'Results-formatted 060121'!$A:$AJ,(Z$3+2),FALSE)), VLOOKUP($B304,'Results-formatted 060121'!$A:$AJ,(Z$3+2),FALSE)))</f>
        <v>3</v>
      </c>
      <c r="AA304" s="95">
        <f>IF($C304 = "neg", (($D304+1) - VLOOKUP($B304,'Results-formatted 060121'!$A:$AJ,(AA$3+2),FALSE)), IF($C304 = "pos-neg", (3+VLOOKUP($B304,'Results-formatted 060121'!$A:$AJ,(AA$3+2),FALSE)), VLOOKUP($B304,'Results-formatted 060121'!$A:$AJ,(AA$3+2),FALSE)))</f>
        <v>5</v>
      </c>
      <c r="AB304" s="95">
        <f>IF($C304 = "neg", (($D304+1) - VLOOKUP($B304,'Results-formatted 060121'!$A:$AJ,(AB$3+2),FALSE)), IF($C304 = "pos-neg", (3+VLOOKUP($B304,'Results-formatted 060121'!$A:$AJ,(AB$3+2),FALSE)), VLOOKUP($B304,'Results-formatted 060121'!$A:$AJ,(AB$3+2),FALSE)))</f>
        <v>2</v>
      </c>
      <c r="AC304" s="95">
        <f>IF($C304 = "neg", (($D304+1) - VLOOKUP($B304,'Results-formatted 060121'!$A:$AJ,(AC$3+2),FALSE)), IF($C304 = "pos-neg", (3+VLOOKUP($B304,'Results-formatted 060121'!$A:$AJ,(AC$3+2),FALSE)), VLOOKUP($B304,'Results-formatted 060121'!$A:$AJ,(AC$3+2),FALSE)))</f>
        <v>4</v>
      </c>
      <c r="AD304" s="95">
        <f>IF($C304 = "neg", (($D304+1) - VLOOKUP($B304,'Results-formatted 060121'!$A:$AJ,(AD$3+2),FALSE)), IF($C304 = "pos-neg", (3+VLOOKUP($B304,'Results-formatted 060121'!$A:$AJ,(AD$3+2),FALSE)), VLOOKUP($B304,'Results-formatted 060121'!$A:$AJ,(AD$3+2),FALSE)))</f>
        <v>5</v>
      </c>
      <c r="AE304" s="95">
        <f>IF($C304 = "neg", (($D304+1) - VLOOKUP($B304,'Results-formatted 060121'!$A:$AJ,(AE$3+2),FALSE)), IF($C304 = "pos-neg", (3+VLOOKUP($B304,'Results-formatted 060121'!$A:$AJ,(AE$3+2),FALSE)), VLOOKUP($B304,'Results-formatted 060121'!$A:$AJ,(AE$3+2),FALSE)))</f>
        <v>4</v>
      </c>
      <c r="AF304" s="95">
        <f>IF($C304 = "neg", (($D304+1) - VLOOKUP($B304,'Results-formatted 060121'!$A:$AJ,(AF$3+2),FALSE)), IF($C304 = "pos-neg", (3+VLOOKUP($B304,'Results-formatted 060121'!$A:$AJ,(AF$3+2),FALSE)), VLOOKUP($B304,'Results-formatted 060121'!$A:$AJ,(AF$3+2),FALSE)))</f>
        <v>4</v>
      </c>
      <c r="AG304" s="95">
        <f>IF($C304 = "neg", (($D304+1) - VLOOKUP($B304,'Results-formatted 060121'!$A:$AJ,(AG$3+2),FALSE)), IF($C304 = "pos-neg", (3+VLOOKUP($B304,'Results-formatted 060121'!$A:$AJ,(AG$3+2),FALSE)), VLOOKUP($B304,'Results-formatted 060121'!$A:$AJ,(AG$3+2),FALSE)))</f>
        <v>3</v>
      </c>
      <c r="AH304" s="95">
        <f>IF($C304 = "neg", (($D304+1) - VLOOKUP($B304,'Results-formatted 060121'!$A:$AJ,(AH$3+2),FALSE)), IF($C304 = "pos-neg", (3+VLOOKUP($B304,'Results-formatted 060121'!$A:$AJ,(AH$3+2),FALSE)), VLOOKUP($B304,'Results-formatted 060121'!$A:$AJ,(AH$3+2),FALSE)))</f>
        <v>3</v>
      </c>
      <c r="AI304" s="95">
        <f>IF($C304 = "neg", (($D304+1) - VLOOKUP($B304,'Results-formatted 060121'!$A:$AJ,(AI$3+2),FALSE)), IF($C304 = "pos-neg", (3+VLOOKUP($B304,'Results-formatted 060121'!$A:$AJ,(AI$3+2),FALSE)), VLOOKUP($B304,'Results-formatted 060121'!$A:$AJ,(AI$3+2),FALSE)))</f>
        <v>5</v>
      </c>
      <c r="AJ304" s="95">
        <f>IF($C304 = "neg", (($D304+1) - VLOOKUP($B304,'Results-formatted 060121'!$A:$AJ,(AJ$3+2),FALSE)), IF($C304 = "pos-neg", (3+VLOOKUP($B304,'Results-formatted 060121'!$A:$AJ,(AJ$3+2),FALSE)), VLOOKUP($B304,'Results-formatted 060121'!$A:$AJ,(AJ$3+2),FALSE)))</f>
        <v>5</v>
      </c>
      <c r="AK304" s="95">
        <f>IF($C304 = "neg", (($D304+1) - VLOOKUP($B304,'Results-formatted 060121'!$A:$AJ,(AK$3+2),FALSE)), IF($C304 = "pos-neg", (3+VLOOKUP($B304,'Results-formatted 060121'!$A:$AJ,(AK$3+2),FALSE)), VLOOKUP($B304,'Results-formatted 060121'!$A:$AJ,(AK$3+2),FALSE)))</f>
        <v>4</v>
      </c>
      <c r="AL304" s="95">
        <f>IF($C304 = "neg", (($D304+1) - VLOOKUP($B304,'Results-formatted 060121'!$A:$AJ,(AL$3+2),FALSE)), IF($C304 = "pos-neg", (3+VLOOKUP($B304,'Results-formatted 060121'!$A:$AJ,(AL$3+2),FALSE)), VLOOKUP($B304,'Results-formatted 060121'!$A:$AJ,(AL$3+2),FALSE)))</f>
        <v>4</v>
      </c>
      <c r="AM304" s="95">
        <f>IF($C304 = "neg", (($D304+1) - VLOOKUP($B304,'Results-formatted 060121'!$A:AJ,(AM$3+2),FALSE)), IF($C304 = "pos-neg", (3+VLOOKUP($B304,'Results-formatted 060121'!$A:AJ,(AM$3+2),FALSE)), VLOOKUP($B304,'Results-formatted 060121'!$A:AJ,(AM$3+2),FALSE)))</f>
        <v>4</v>
      </c>
      <c r="AN304" s="95">
        <f>IF($C304 = "neg", (($D304+1) - VLOOKUP($B304,'Results-formatted 060121'!$A:AK,(AN$3+2),FALSE)), IF($C304 = "pos-neg", (3+VLOOKUP($B304,'Results-formatted 060121'!$A:AK,(AN$3+2),FALSE)), VLOOKUP($B304,'Results-formatted 060121'!$A:AK,(AN$3+2),FALSE)))</f>
        <v>4</v>
      </c>
      <c r="AO304" s="95">
        <f>IF($C304 = "neg", (($D304+1) - VLOOKUP($B304,'Results-formatted 060121'!$A:AL,(AO$3+2),FALSE)), IF($C304 = "pos-neg", (3+VLOOKUP($B304,'Results-formatted 060121'!$A:AL,(AO$3+2),FALSE)), VLOOKUP($B304,'Results-formatted 060121'!$A:AL,(AO$3+2),FALSE)))</f>
        <v>3</v>
      </c>
      <c r="AP304" s="95">
        <f>IF($C304 = "neg", (($D304+1) - VLOOKUP($B304,'Results-formatted 060121'!$A:AM,(AP$3+2),FALSE)), IF($C304 = "pos-neg", (3+VLOOKUP($B304,'Results-formatted 060121'!$A:AM,(AP$3+2),FALSE)), VLOOKUP($B304,'Results-formatted 060121'!$A:AM,(AP$3+2),FALSE)))</f>
        <v>2</v>
      </c>
      <c r="AQ304" s="95">
        <f>IF($C304 = "neg", (($D304+1) - VLOOKUP($B304,'Results-formatted 060121'!$A:AN,(AQ$3+2),FALSE)), IF($C304 = "pos-neg", (3+VLOOKUP($B304,'Results-formatted 060121'!$A:AN,(AQ$3+2),FALSE)), VLOOKUP($B304,'Results-formatted 060121'!$A:AN,(AQ$3+2),FALSE)))</f>
        <v>4</v>
      </c>
      <c r="AR304" s="95">
        <f>IF($C304 = "neg", (($D304+1) - VLOOKUP($B304,'Results-formatted 060121'!$A:AO,(AR$3+2),FALSE)), IF($C304 = "pos-neg", (3+VLOOKUP($B304,'Results-formatted 060121'!$A:AO,(AR$3+2),FALSE)), VLOOKUP($B304,'Results-formatted 060121'!$A:AO,(AR$3+2),FALSE)))</f>
        <v>4</v>
      </c>
      <c r="AS304" s="95">
        <f>IF($C304 = "neg", (($D304+1) - VLOOKUP($B304,'Results-formatted 060121'!$A:AP,(AS$3+2),FALSE)), IF($C304 = "pos-neg", (3+VLOOKUP($B304,'Results-formatted 060121'!$A:AP,(AS$3+2),FALSE)), VLOOKUP($B304,'Results-formatted 060121'!$A:AP,(AS$3+2),FALSE)))</f>
        <v>4</v>
      </c>
      <c r="AT304" s="95">
        <f>IF($C304 = "neg", (($D304+1) - VLOOKUP($B304,'Results-formatted 060121'!$A:AQ,(AT$3+2),FALSE)), IF($C304 = "pos-neg", (3+VLOOKUP($B304,'Results-formatted 060121'!$A:AQ,(AT$3+2),FALSE)), VLOOKUP($B304,'Results-formatted 060121'!$A:AQ,(AT$3+2),FALSE)))</f>
        <v>4</v>
      </c>
      <c r="AU304" s="95">
        <f>IF($C304 = "neg", (($D304+1) - VLOOKUP($B304,'Results-formatted 060121'!$A:AR,(AU$3+2),FALSE)), IF($C304 = "pos-neg", (3+VLOOKUP($B304,'Results-formatted 060121'!$A:AR,(AU$3+2),FALSE)), VLOOKUP($B304,'Results-formatted 060121'!$A:AR,(AU$3+2),FALSE)))</f>
        <v>5</v>
      </c>
      <c r="AV304" s="95">
        <f>IF($C304 = "neg", (($D304+1) - VLOOKUP($B304,'Results-formatted 060121'!$A:AS,(AV$3+2),FALSE)), IF($C304 = "pos-neg", (3+VLOOKUP($B304,'Results-formatted 060121'!$A:AS,(AV$3+2),FALSE)), VLOOKUP($B304,'Results-formatted 060121'!$A:AS,(AV$3+2),FALSE)))</f>
        <v>3</v>
      </c>
      <c r="AW304" s="95">
        <f>IF($C304 = "neg", (($D304+1) - VLOOKUP($B304,'Results-formatted 060121'!$A:AT,(AW$3+2),FALSE)), IF($C304 = "pos-neg", (3+VLOOKUP($B304,'Results-formatted 060121'!$A:AT,(AW$3+2),FALSE)), VLOOKUP($B304,'Results-formatted 060121'!$A:AT,(AW$3+2),FALSE)))</f>
        <v>4</v>
      </c>
      <c r="AX304" s="95">
        <f>IF($C304 = "neg", (($D304+1) - VLOOKUP($B304,'Results-formatted 060121'!$A:AU,(AX$3+2),FALSE)), IF($C304 = "pos-neg", (3+VLOOKUP($B304,'Results-formatted 060121'!$A:AU,(AX$3+2),FALSE)), VLOOKUP($B304,'Results-formatted 060121'!$A:AU,(AX$3+2),FALSE)))</f>
        <v>1</v>
      </c>
      <c r="AY304" s="95">
        <f>IF($C304 = "neg", (($D304+1) - VLOOKUP($B304,'Results-formatted 060121'!$A:AV,(AY$3+2),FALSE)), IF($C304 = "pos-neg", (3+VLOOKUP($B304,'Results-formatted 060121'!$A:AV,(AY$3+2),FALSE)), VLOOKUP($B304,'Results-formatted 060121'!$A:AV,(AY$3+2),FALSE)))</f>
        <v>3</v>
      </c>
      <c r="AZ304" s="95">
        <f>IF($C304 = "neg", (($D304+1) - VLOOKUP($B304,'Results-formatted 060121'!$A:AW,(AZ$3+2),FALSE)), IF($C304 = "pos-neg", (3+VLOOKUP($B304,'Results-formatted 060121'!$A:AW,(AZ$3+2),FALSE)), VLOOKUP($B304,'Results-formatted 060121'!$A:AW,(AZ$3+2),FALSE)))</f>
        <v>4</v>
      </c>
      <c r="BA304" s="95">
        <f>IF($C304 = "neg", (($D304+1) - VLOOKUP($B304,'Results-formatted 060121'!$A:AX,(BA$3+2),FALSE)), IF($C304 = "pos-neg", (3+VLOOKUP($B304,'Results-formatted 060121'!$A:AX,(BA$3+2),FALSE)), VLOOKUP($B304,'Results-formatted 060121'!$A:AX,(BA$3+2),FALSE)))</f>
        <v>4</v>
      </c>
      <c r="BB304" s="95">
        <f>IF($C304 = "neg", (($D304+1) - VLOOKUP($B304,'Results-formatted 060121'!$A:AY,(BB$3+2),FALSE)), IF($C304 = "pos-neg", (3+VLOOKUP($B304,'Results-formatted 060121'!$A:AY,(BB$3+2),FALSE)), VLOOKUP($B304,'Results-formatted 060121'!$A:AY,(BB$3+2),FALSE)))</f>
        <v>4</v>
      </c>
      <c r="BC304" s="95">
        <f>IF($C304 = "neg", (($D304+1) - VLOOKUP($B304,'Results-formatted 060121'!$A:AZ,(BC$3+2),FALSE)), IF($C304 = "pos-neg", (3+VLOOKUP($B304,'Results-formatted 060121'!$A:AZ,(BC$3+2),FALSE)), VLOOKUP($B304,'Results-formatted 060121'!$A:AZ,(BC$3+2),FALSE)))</f>
        <v>4</v>
      </c>
      <c r="BD304" s="95">
        <f>IF($C304 = "neg", (($D304+1) - VLOOKUP($B304,'Results-formatted 060121'!$A:BA,(BD$3+2),FALSE)), IF($C304 = "pos-neg", (3+VLOOKUP($B304,'Results-formatted 060121'!$A:BA,(BD$3+2),FALSE)), VLOOKUP($B304,'Results-formatted 060121'!$A:BA,(BD$3+2),FALSE)))</f>
        <v>5</v>
      </c>
      <c r="BE304" s="95">
        <f>IF($C304 = "neg", (($D304+1) - VLOOKUP($B304,'Results-formatted 060121'!$A:BB,(BE$3+2),FALSE)), IF($C304 = "pos-neg", (3+VLOOKUP($B304,'Results-formatted 060121'!$A:BB,(BE$3+2),FALSE)), VLOOKUP($B304,'Results-formatted 060121'!$A:BB,(BE$3+2),FALSE)))</f>
        <v>3</v>
      </c>
      <c r="BF304" s="95">
        <f>IF($C304 = "neg", (($D304+1) - VLOOKUP($B304,'Results-formatted 060121'!$A:BC,(BF$3+2),FALSE)), IF($C304 = "pos-neg", (3+VLOOKUP($B304,'Results-formatted 060121'!$A:BC,(BF$3+2),FALSE)), VLOOKUP($B304,'Results-formatted 060121'!$A:BC,(BF$3+2),FALSE)))</f>
        <v>4</v>
      </c>
      <c r="BG304" s="95">
        <f>IF($C304 = "neg", (($D304+1) - VLOOKUP($B304,'Results-formatted 060121'!$A:BD,(BG$3+2),FALSE)), IF($C304 = "pos-neg", (3+VLOOKUP($B304,'Results-formatted 060121'!$A:BD,(BG$3+2),FALSE)), VLOOKUP($B304,'Results-formatted 060121'!$A:BD,(BG$3+2),FALSE)))</f>
        <v>3</v>
      </c>
      <c r="BH304" s="95">
        <f>IF($C304 = "neg", (($D304+1) - VLOOKUP($B304,'Results-formatted 060121'!$A:BE,(BH$3+2),FALSE)), IF($C304 = "pos-neg", (3+VLOOKUP($B304,'Results-formatted 060121'!$A:BE,(BH$3+2),FALSE)), VLOOKUP($B304,'Results-formatted 060121'!$A:BE,(BH$3+2),FALSE)))</f>
        <v>4</v>
      </c>
      <c r="BI304" s="95">
        <f>IF($C304 = "neg", (($D304+1) - VLOOKUP($B304,'Results-formatted 060121'!$A:BF,(BI$3+2),FALSE)), IF($C304 = "pos-neg", (3+VLOOKUP($B304,'Results-formatted 060121'!$A:BF,(BI$3+2),FALSE)), VLOOKUP($B304,'Results-formatted 060121'!$A:BF,(BI$3+2),FALSE)))</f>
        <v>2</v>
      </c>
      <c r="BJ304" s="95">
        <f>IF($C304 = "neg", (($D304+1) - VLOOKUP($B304,'Results-formatted 060121'!$A:BG,(BJ$3+2),FALSE)), IF($C304 = "pos-neg", (3+VLOOKUP($B304,'Results-formatted 060121'!$A:BG,(BJ$3+2),FALSE)), VLOOKUP($B304,'Results-formatted 060121'!$A:BG,(BJ$3+2),FALSE)))</f>
        <v>5</v>
      </c>
      <c r="BK304" s="95">
        <f>IF($C304 = "neg", (($D304+1) - VLOOKUP($B304,'Results-formatted 060121'!$A:BH,(BK$3+2),FALSE)), IF($C304 = "pos-neg", (3+VLOOKUP($B304,'Results-formatted 060121'!$A:BH,(BK$3+2),FALSE)), VLOOKUP($B304,'Results-formatted 060121'!$A:BH,(BK$3+2),FALSE)))</f>
        <v>5</v>
      </c>
      <c r="BL304" s="95">
        <f>IF($C304 = "neg", (($D304+1) - VLOOKUP($B304,'Results-formatted 060121'!$A:BI,(BL$3+2),FALSE)), IF($C304 = "pos-neg", (3+VLOOKUP($B304,'Results-formatted 060121'!$A:BI,(BL$3+2),FALSE)), VLOOKUP($B304,'Results-formatted 060121'!$A:BI,(BL$3+2),FALSE)))</f>
        <v>3</v>
      </c>
      <c r="BM304" s="95">
        <f>IF($C304 = "neg", (($D304+1) - VLOOKUP($B304,'Results-formatted 060121'!$A:BJ,(BM$3+2),FALSE)), IF($C304 = "pos-neg", (3+VLOOKUP($B304,'Results-formatted 060121'!$A:BJ,(BM$3+2),FALSE)), VLOOKUP($B304,'Results-formatted 060121'!$A:BJ,(BM$3+2),FALSE)))</f>
        <v>4</v>
      </c>
      <c r="BN304" s="95"/>
      <c r="BO304" s="95"/>
      <c r="BP304" s="95"/>
      <c r="BQ304" s="95"/>
      <c r="BR304" s="95"/>
      <c r="BS304" s="95"/>
      <c r="BT304" s="95"/>
      <c r="BU304" s="95"/>
      <c r="BV304" s="95"/>
      <c r="BW304" s="95"/>
      <c r="BX304" s="95"/>
      <c r="BY304" s="95"/>
      <c r="BZ304" s="95"/>
      <c r="CA304" s="95"/>
      <c r="CB304" s="95"/>
      <c r="CC304" s="95"/>
      <c r="CD304" s="99"/>
      <c r="CE304" s="25">
        <f>AVERAGE(F304:CD304)</f>
        <v>3.7833333333333332</v>
      </c>
      <c r="CF304" s="25">
        <f t="shared" si="772"/>
        <v>0.9583118396017567</v>
      </c>
    </row>
    <row r="305" spans="2:84" ht="56" x14ac:dyDescent="0.15">
      <c r="B305" s="84" t="s">
        <v>326</v>
      </c>
      <c r="C305" s="86" t="s">
        <v>1166</v>
      </c>
      <c r="D305" s="2">
        <v>5</v>
      </c>
      <c r="E305" s="12" t="s">
        <v>817</v>
      </c>
      <c r="F305" s="95">
        <f>IF($C305 = "neg", (($D305+1) - VLOOKUP($B305,'Results-formatted 060121'!$A:$AJ,(F$3+2),FALSE)), IF($C305 = "pos-neg", (3+VLOOKUP($B305,'Results-formatted 060121'!$A:$AJ,(F$3+2),FALSE)), VLOOKUP($B305,'Results-formatted 060121'!$A:$AJ,(F$3+2),FALSE)))</f>
        <v>4</v>
      </c>
      <c r="G305" s="95">
        <f>IF($C305 = "neg", (($D305+1) - VLOOKUP($B305,'Results-formatted 060121'!$A:$AJ,(G$3+2),FALSE)), IF($C305 = "pos-neg", (3+VLOOKUP($B305,'Results-formatted 060121'!$A:$AJ,(G$3+2),FALSE)), VLOOKUP($B305,'Results-formatted 060121'!$A:$AJ,(G$3+2),FALSE)))</f>
        <v>5</v>
      </c>
      <c r="H305" s="95">
        <f>IF($C305 = "neg", (($D305+1) - VLOOKUP($B305,'Results-formatted 060121'!$A:$AJ,(H$3+2),FALSE)), IF($C305 = "pos-neg", (3+VLOOKUP($B305,'Results-formatted 060121'!$A:$AJ,(H$3+2),FALSE)), VLOOKUP($B305,'Results-formatted 060121'!$A:$AJ,(H$3+2),FALSE)))</f>
        <v>4</v>
      </c>
      <c r="I305" s="95">
        <f>IF($C305 = "neg", (($D305+1) - VLOOKUP($B305,'Results-formatted 060121'!$A:$AJ,(I$3+2),FALSE)), IF($C305 = "pos-neg", (3+VLOOKUP($B305,'Results-formatted 060121'!$A:$AJ,(I$3+2),FALSE)), VLOOKUP($B305,'Results-formatted 060121'!$A:$AJ,(I$3+2),FALSE)))</f>
        <v>3</v>
      </c>
      <c r="J305" s="95">
        <f>IF($C305 = "neg", (($D305+1) - VLOOKUP($B305,'Results-formatted 060121'!$A:$AJ,(J$3+2),FALSE)), IF($C305 = "pos-neg", (3+VLOOKUP($B305,'Results-formatted 060121'!$A:$AJ,(J$3+2),FALSE)), VLOOKUP($B305,'Results-formatted 060121'!$A:$AJ,(J$3+2),FALSE)))</f>
        <v>3</v>
      </c>
      <c r="K305" s="95">
        <f>IF($C305 = "neg", (($D305+1) - VLOOKUP($B305,'Results-formatted 060121'!$A:$AJ,(K$3+2),FALSE)), IF($C305 = "pos-neg", (3+VLOOKUP($B305,'Results-formatted 060121'!$A:$AJ,(K$3+2),FALSE)), VLOOKUP($B305,'Results-formatted 060121'!$A:$AJ,(K$3+2),FALSE)))</f>
        <v>5</v>
      </c>
      <c r="L305" s="95">
        <f>IF($C305 = "neg", (($D305+1) - VLOOKUP($B305,'Results-formatted 060121'!$A:$AJ,(L$3+2),FALSE)), IF($C305 = "pos-neg", (3+VLOOKUP($B305,'Results-formatted 060121'!$A:$AJ,(L$3+2),FALSE)), VLOOKUP($B305,'Results-formatted 060121'!$A:$AJ,(L$3+2),FALSE)))</f>
        <v>4</v>
      </c>
      <c r="M305" s="95">
        <f>IF($C305 = "neg", (($D305+1) - VLOOKUP($B305,'Results-formatted 060121'!$A:$AJ,(M$3+2),FALSE)), IF($C305 = "pos-neg", (3+VLOOKUP($B305,'Results-formatted 060121'!$A:$AJ,(M$3+2),FALSE)), VLOOKUP($B305,'Results-formatted 060121'!$A:$AJ,(M$3+2),FALSE)))</f>
        <v>4</v>
      </c>
      <c r="N305" s="95">
        <f>IF($C305 = "neg", (($D305+1) - VLOOKUP($B305,'Results-formatted 060121'!$A:$AJ,(N$3+2),FALSE)), IF($C305 = "pos-neg", (3+VLOOKUP($B305,'Results-formatted 060121'!$A:$AJ,(N$3+2),FALSE)), VLOOKUP($B305,'Results-formatted 060121'!$A:$AJ,(N$3+2),FALSE)))</f>
        <v>4</v>
      </c>
      <c r="O305" s="95">
        <f>IF($C305 = "neg", (($D305+1) - VLOOKUP($B305,'Results-formatted 060121'!$A:$AJ,(O$3+2),FALSE)), IF($C305 = "pos-neg", (3+VLOOKUP($B305,'Results-formatted 060121'!$A:$AJ,(O$3+2),FALSE)), VLOOKUP($B305,'Results-formatted 060121'!$A:$AJ,(O$3+2),FALSE)))</f>
        <v>5</v>
      </c>
      <c r="P305" s="95">
        <f>IF($C305 = "neg", (($D305+1) - VLOOKUP($B305,'Results-formatted 060121'!$A:$AJ,(P$3+2),FALSE)), IF($C305 = "pos-neg", (3+VLOOKUP($B305,'Results-formatted 060121'!$A:$AJ,(P$3+2),FALSE)), VLOOKUP($B305,'Results-formatted 060121'!$A:$AJ,(P$3+2),FALSE)))</f>
        <v>4</v>
      </c>
      <c r="Q305" s="95">
        <f>IF($C305 = "neg", (($D305+1) - VLOOKUP($B305,'Results-formatted 060121'!$A:$AJ,(Q$3+2),FALSE)), IF($C305 = "pos-neg", (3+VLOOKUP($B305,'Results-formatted 060121'!$A:$AJ,(Q$3+2),FALSE)), VLOOKUP($B305,'Results-formatted 060121'!$A:$AJ,(Q$3+2),FALSE)))</f>
        <v>5</v>
      </c>
      <c r="R305" s="95">
        <f>IF($C305 = "neg", (($D305+1) - VLOOKUP($B305,'Results-formatted 060121'!$A:$AJ,(R$3+2),FALSE)), IF($C305 = "pos-neg", (3+VLOOKUP($B305,'Results-formatted 060121'!$A:$AJ,(R$3+2),FALSE)), VLOOKUP($B305,'Results-formatted 060121'!$A:$AJ,(R$3+2),FALSE)))</f>
        <v>5</v>
      </c>
      <c r="S305" s="95">
        <f>IF($C305 = "neg", (($D305+1) - VLOOKUP($B305,'Results-formatted 060121'!$A:$AJ,(S$3+2),FALSE)), IF($C305 = "pos-neg", (3+VLOOKUP($B305,'Results-formatted 060121'!$A:$AJ,(S$3+2),FALSE)), VLOOKUP($B305,'Results-formatted 060121'!$A:$AJ,(S$3+2),FALSE)))</f>
        <v>1</v>
      </c>
      <c r="T305" s="95">
        <f>IF($C305 = "neg", (($D305+1) - VLOOKUP($B305,'Results-formatted 060121'!$A:$AJ,(T$3+2),FALSE)), IF($C305 = "pos-neg", (3+VLOOKUP($B305,'Results-formatted 060121'!$A:$AJ,(T$3+2),FALSE)), VLOOKUP($B305,'Results-formatted 060121'!$A:$AJ,(T$3+2),FALSE)))</f>
        <v>4</v>
      </c>
      <c r="U305" s="95">
        <f>IF($C305 = "neg", (($D305+1) - VLOOKUP($B305,'Results-formatted 060121'!$A:$AJ,(U$3+2),FALSE)), IF($C305 = "pos-neg", (3+VLOOKUP($B305,'Results-formatted 060121'!$A:$AJ,(U$3+2),FALSE)), VLOOKUP($B305,'Results-formatted 060121'!$A:$AJ,(U$3+2),FALSE)))</f>
        <v>1</v>
      </c>
      <c r="V305" s="95">
        <f>IF($C305 = "neg", (($D305+1) - VLOOKUP($B305,'Results-formatted 060121'!$A:$AJ,(V$3+2),FALSE)), IF($C305 = "pos-neg", (3+VLOOKUP($B305,'Results-formatted 060121'!$A:$AJ,(V$3+2),FALSE)), VLOOKUP($B305,'Results-formatted 060121'!$A:$AJ,(V$3+2),FALSE)))</f>
        <v>4</v>
      </c>
      <c r="W305" s="95">
        <f>IF($C305 = "neg", (($D305+1) - VLOOKUP($B305,'Results-formatted 060121'!$A:$AJ,(W$3+2),FALSE)), IF($C305 = "pos-neg", (3+VLOOKUP($B305,'Results-formatted 060121'!$A:$AJ,(W$3+2),FALSE)), VLOOKUP($B305,'Results-formatted 060121'!$A:$AJ,(W$3+2),FALSE)))</f>
        <v>4</v>
      </c>
      <c r="X305" s="95">
        <f>IF($C305 = "neg", (($D305+1) - VLOOKUP($B305,'Results-formatted 060121'!$A:$AJ,(X$3+2),FALSE)), IF($C305 = "pos-neg", (3+VLOOKUP($B305,'Results-formatted 060121'!$A:$AJ,(X$3+2),FALSE)), VLOOKUP($B305,'Results-formatted 060121'!$A:$AJ,(X$3+2),FALSE)))</f>
        <v>4</v>
      </c>
      <c r="Y305" s="95">
        <f>IF($C305 = "neg", (($D305+1) - VLOOKUP($B305,'Results-formatted 060121'!$A:$AJ,(Y$3+2),FALSE)), IF($C305 = "pos-neg", (3+VLOOKUP($B305,'Results-formatted 060121'!$A:$AJ,(Y$3+2),FALSE)), VLOOKUP($B305,'Results-formatted 060121'!$A:$AJ,(Y$3+2),FALSE)))</f>
        <v>4</v>
      </c>
      <c r="Z305" s="95">
        <f>IF($C305 = "neg", (($D305+1) - VLOOKUP($B305,'Results-formatted 060121'!$A:$AJ,(Z$3+2),FALSE)), IF($C305 = "pos-neg", (3+VLOOKUP($B305,'Results-formatted 060121'!$A:$AJ,(Z$3+2),FALSE)), VLOOKUP($B305,'Results-formatted 060121'!$A:$AJ,(Z$3+2),FALSE)))</f>
        <v>3</v>
      </c>
      <c r="AA305" s="95">
        <f>IF($C305 = "neg", (($D305+1) - VLOOKUP($B305,'Results-formatted 060121'!$A:$AJ,(AA$3+2),FALSE)), IF($C305 = "pos-neg", (3+VLOOKUP($B305,'Results-formatted 060121'!$A:$AJ,(AA$3+2),FALSE)), VLOOKUP($B305,'Results-formatted 060121'!$A:$AJ,(AA$3+2),FALSE)))</f>
        <v>4</v>
      </c>
      <c r="AB305" s="95">
        <f>IF($C305 = "neg", (($D305+1) - VLOOKUP($B305,'Results-formatted 060121'!$A:$AJ,(AB$3+2),FALSE)), IF($C305 = "pos-neg", (3+VLOOKUP($B305,'Results-formatted 060121'!$A:$AJ,(AB$3+2),FALSE)), VLOOKUP($B305,'Results-formatted 060121'!$A:$AJ,(AB$3+2),FALSE)))</f>
        <v>2</v>
      </c>
      <c r="AC305" s="95">
        <f>IF($C305 = "neg", (($D305+1) - VLOOKUP($B305,'Results-formatted 060121'!$A:$AJ,(AC$3+2),FALSE)), IF($C305 = "pos-neg", (3+VLOOKUP($B305,'Results-formatted 060121'!$A:$AJ,(AC$3+2),FALSE)), VLOOKUP($B305,'Results-formatted 060121'!$A:$AJ,(AC$3+2),FALSE)))</f>
        <v>2</v>
      </c>
      <c r="AD305" s="95">
        <f>IF($C305 = "neg", (($D305+1) - VLOOKUP($B305,'Results-formatted 060121'!$A:$AJ,(AD$3+2),FALSE)), IF($C305 = "pos-neg", (3+VLOOKUP($B305,'Results-formatted 060121'!$A:$AJ,(AD$3+2),FALSE)), VLOOKUP($B305,'Results-formatted 060121'!$A:$AJ,(AD$3+2),FALSE)))</f>
        <v>5</v>
      </c>
      <c r="AE305" s="95">
        <f>IF($C305 = "neg", (($D305+1) - VLOOKUP($B305,'Results-formatted 060121'!$A:$AJ,(AE$3+2),FALSE)), IF($C305 = "pos-neg", (3+VLOOKUP($B305,'Results-formatted 060121'!$A:$AJ,(AE$3+2),FALSE)), VLOOKUP($B305,'Results-formatted 060121'!$A:$AJ,(AE$3+2),FALSE)))</f>
        <v>5</v>
      </c>
      <c r="AF305" s="95">
        <f>IF($C305 = "neg", (($D305+1) - VLOOKUP($B305,'Results-formatted 060121'!$A:$AJ,(AF$3+2),FALSE)), IF($C305 = "pos-neg", (3+VLOOKUP($B305,'Results-formatted 060121'!$A:$AJ,(AF$3+2),FALSE)), VLOOKUP($B305,'Results-formatted 060121'!$A:$AJ,(AF$3+2),FALSE)))</f>
        <v>4</v>
      </c>
      <c r="AG305" s="95">
        <f>IF($C305 = "neg", (($D305+1) - VLOOKUP($B305,'Results-formatted 060121'!$A:$AJ,(AG$3+2),FALSE)), IF($C305 = "pos-neg", (3+VLOOKUP($B305,'Results-formatted 060121'!$A:$AJ,(AG$3+2),FALSE)), VLOOKUP($B305,'Results-formatted 060121'!$A:$AJ,(AG$3+2),FALSE)))</f>
        <v>3</v>
      </c>
      <c r="AH305" s="95">
        <f>IF($C305 = "neg", (($D305+1) - VLOOKUP($B305,'Results-formatted 060121'!$A:$AJ,(AH$3+2),FALSE)), IF($C305 = "pos-neg", (3+VLOOKUP($B305,'Results-formatted 060121'!$A:$AJ,(AH$3+2),FALSE)), VLOOKUP($B305,'Results-formatted 060121'!$A:$AJ,(AH$3+2),FALSE)))</f>
        <v>4</v>
      </c>
      <c r="AI305" s="95">
        <f>IF($C305 = "neg", (($D305+1) - VLOOKUP($B305,'Results-formatted 060121'!$A:$AJ,(AI$3+2),FALSE)), IF($C305 = "pos-neg", (3+VLOOKUP($B305,'Results-formatted 060121'!$A:$AJ,(AI$3+2),FALSE)), VLOOKUP($B305,'Results-formatted 060121'!$A:$AJ,(AI$3+2),FALSE)))</f>
        <v>5</v>
      </c>
      <c r="AJ305" s="95">
        <f>IF($C305 = "neg", (($D305+1) - VLOOKUP($B305,'Results-formatted 060121'!$A:$AJ,(AJ$3+2),FALSE)), IF($C305 = "pos-neg", (3+VLOOKUP($B305,'Results-formatted 060121'!$A:$AJ,(AJ$3+2),FALSE)), VLOOKUP($B305,'Results-formatted 060121'!$A:$AJ,(AJ$3+2),FALSE)))</f>
        <v>5</v>
      </c>
      <c r="AK305" s="95">
        <f>IF($C305 = "neg", (($D305+1) - VLOOKUP($B305,'Results-formatted 060121'!$A:$AJ,(AK$3+2),FALSE)), IF($C305 = "pos-neg", (3+VLOOKUP($B305,'Results-formatted 060121'!$A:$AJ,(AK$3+2),FALSE)), VLOOKUP($B305,'Results-formatted 060121'!$A:$AJ,(AK$3+2),FALSE)))</f>
        <v>3</v>
      </c>
      <c r="AL305" s="95">
        <f>IF($C305 = "neg", (($D305+1) - VLOOKUP($B305,'Results-formatted 060121'!$A:$AJ,(AL$3+2),FALSE)), IF($C305 = "pos-neg", (3+VLOOKUP($B305,'Results-formatted 060121'!$A:$AJ,(AL$3+2),FALSE)), VLOOKUP($B305,'Results-formatted 060121'!$A:$AJ,(AL$3+2),FALSE)))</f>
        <v>5</v>
      </c>
      <c r="AM305" s="95">
        <f>IF($C305 = "neg", (($D305+1) - VLOOKUP($B305,'Results-formatted 060121'!$A:AJ,(AM$3+2),FALSE)), IF($C305 = "pos-neg", (3+VLOOKUP($B305,'Results-formatted 060121'!$A:AJ,(AM$3+2),FALSE)), VLOOKUP($B305,'Results-formatted 060121'!$A:AJ,(AM$3+2),FALSE)))</f>
        <v>4</v>
      </c>
      <c r="AN305" s="95">
        <f>IF($C305 = "neg", (($D305+1) - VLOOKUP($B305,'Results-formatted 060121'!$A:AK,(AN$3+2),FALSE)), IF($C305 = "pos-neg", (3+VLOOKUP($B305,'Results-formatted 060121'!$A:AK,(AN$3+2),FALSE)), VLOOKUP($B305,'Results-formatted 060121'!$A:AK,(AN$3+2),FALSE)))</f>
        <v>4</v>
      </c>
      <c r="AO305" s="95">
        <f>IF($C305 = "neg", (($D305+1) - VLOOKUP($B305,'Results-formatted 060121'!$A:AL,(AO$3+2),FALSE)), IF($C305 = "pos-neg", (3+VLOOKUP($B305,'Results-formatted 060121'!$A:AL,(AO$3+2),FALSE)), VLOOKUP($B305,'Results-formatted 060121'!$A:AL,(AO$3+2),FALSE)))</f>
        <v>4</v>
      </c>
      <c r="AP305" s="95">
        <f>IF($C305 = "neg", (($D305+1) - VLOOKUP($B305,'Results-formatted 060121'!$A:AM,(AP$3+2),FALSE)), IF($C305 = "pos-neg", (3+VLOOKUP($B305,'Results-formatted 060121'!$A:AM,(AP$3+2),FALSE)), VLOOKUP($B305,'Results-formatted 060121'!$A:AM,(AP$3+2),FALSE)))</f>
        <v>2</v>
      </c>
      <c r="AQ305" s="95">
        <f>IF($C305 = "neg", (($D305+1) - VLOOKUP($B305,'Results-formatted 060121'!$A:AN,(AQ$3+2),FALSE)), IF($C305 = "pos-neg", (3+VLOOKUP($B305,'Results-formatted 060121'!$A:AN,(AQ$3+2),FALSE)), VLOOKUP($B305,'Results-formatted 060121'!$A:AN,(AQ$3+2),FALSE)))</f>
        <v>5</v>
      </c>
      <c r="AR305" s="95">
        <f>IF($C305 = "neg", (($D305+1) - VLOOKUP($B305,'Results-formatted 060121'!$A:AO,(AR$3+2),FALSE)), IF($C305 = "pos-neg", (3+VLOOKUP($B305,'Results-formatted 060121'!$A:AO,(AR$3+2),FALSE)), VLOOKUP($B305,'Results-formatted 060121'!$A:AO,(AR$3+2),FALSE)))</f>
        <v>5</v>
      </c>
      <c r="AS305" s="95">
        <f>IF($C305 = "neg", (($D305+1) - VLOOKUP($B305,'Results-formatted 060121'!$A:AP,(AS$3+2),FALSE)), IF($C305 = "pos-neg", (3+VLOOKUP($B305,'Results-formatted 060121'!$A:AP,(AS$3+2),FALSE)), VLOOKUP($B305,'Results-formatted 060121'!$A:AP,(AS$3+2),FALSE)))</f>
        <v>4</v>
      </c>
      <c r="AT305" s="95">
        <f>IF($C305 = "neg", (($D305+1) - VLOOKUP($B305,'Results-formatted 060121'!$A:AQ,(AT$3+2),FALSE)), IF($C305 = "pos-neg", (3+VLOOKUP($B305,'Results-formatted 060121'!$A:AQ,(AT$3+2),FALSE)), VLOOKUP($B305,'Results-formatted 060121'!$A:AQ,(AT$3+2),FALSE)))</f>
        <v>4</v>
      </c>
      <c r="AU305" s="95">
        <f>IF($C305 = "neg", (($D305+1) - VLOOKUP($B305,'Results-formatted 060121'!$A:AR,(AU$3+2),FALSE)), IF($C305 = "pos-neg", (3+VLOOKUP($B305,'Results-formatted 060121'!$A:AR,(AU$3+2),FALSE)), VLOOKUP($B305,'Results-formatted 060121'!$A:AR,(AU$3+2),FALSE)))</f>
        <v>4</v>
      </c>
      <c r="AV305" s="95">
        <f>IF($C305 = "neg", (($D305+1) - VLOOKUP($B305,'Results-formatted 060121'!$A:AS,(AV$3+2),FALSE)), IF($C305 = "pos-neg", (3+VLOOKUP($B305,'Results-formatted 060121'!$A:AS,(AV$3+2),FALSE)), VLOOKUP($B305,'Results-formatted 060121'!$A:AS,(AV$3+2),FALSE)))</f>
        <v>1</v>
      </c>
      <c r="AW305" s="95">
        <f>IF($C305 = "neg", (($D305+1) - VLOOKUP($B305,'Results-formatted 060121'!$A:AT,(AW$3+2),FALSE)), IF($C305 = "pos-neg", (3+VLOOKUP($B305,'Results-formatted 060121'!$A:AT,(AW$3+2),FALSE)), VLOOKUP($B305,'Results-formatted 060121'!$A:AT,(AW$3+2),FALSE)))</f>
        <v>5</v>
      </c>
      <c r="AX305" s="95">
        <f>IF($C305 = "neg", (($D305+1) - VLOOKUP($B305,'Results-formatted 060121'!$A:AU,(AX$3+2),FALSE)), IF($C305 = "pos-neg", (3+VLOOKUP($B305,'Results-formatted 060121'!$A:AU,(AX$3+2),FALSE)), VLOOKUP($B305,'Results-formatted 060121'!$A:AU,(AX$3+2),FALSE)))</f>
        <v>1</v>
      </c>
      <c r="AY305" s="95">
        <f>IF($C305 = "neg", (($D305+1) - VLOOKUP($B305,'Results-formatted 060121'!$A:AV,(AY$3+2),FALSE)), IF($C305 = "pos-neg", (3+VLOOKUP($B305,'Results-formatted 060121'!$A:AV,(AY$3+2),FALSE)), VLOOKUP($B305,'Results-formatted 060121'!$A:AV,(AY$3+2),FALSE)))</f>
        <v>4</v>
      </c>
      <c r="AZ305" s="95">
        <f>IF($C305 = "neg", (($D305+1) - VLOOKUP($B305,'Results-formatted 060121'!$A:AW,(AZ$3+2),FALSE)), IF($C305 = "pos-neg", (3+VLOOKUP($B305,'Results-formatted 060121'!$A:AW,(AZ$3+2),FALSE)), VLOOKUP($B305,'Results-formatted 060121'!$A:AW,(AZ$3+2),FALSE)))</f>
        <v>3</v>
      </c>
      <c r="BA305" s="95">
        <f>IF($C305 = "neg", (($D305+1) - VLOOKUP($B305,'Results-formatted 060121'!$A:AX,(BA$3+2),FALSE)), IF($C305 = "pos-neg", (3+VLOOKUP($B305,'Results-formatted 060121'!$A:AX,(BA$3+2),FALSE)), VLOOKUP($B305,'Results-formatted 060121'!$A:AX,(BA$3+2),FALSE)))</f>
        <v>4</v>
      </c>
      <c r="BB305" s="95">
        <f>IF($C305 = "neg", (($D305+1) - VLOOKUP($B305,'Results-formatted 060121'!$A:AY,(BB$3+2),FALSE)), IF($C305 = "pos-neg", (3+VLOOKUP($B305,'Results-formatted 060121'!$A:AY,(BB$3+2),FALSE)), VLOOKUP($B305,'Results-formatted 060121'!$A:AY,(BB$3+2),FALSE)))</f>
        <v>4</v>
      </c>
      <c r="BC305" s="95">
        <f>IF($C305 = "neg", (($D305+1) - VLOOKUP($B305,'Results-formatted 060121'!$A:AZ,(BC$3+2),FALSE)), IF($C305 = "pos-neg", (3+VLOOKUP($B305,'Results-formatted 060121'!$A:AZ,(BC$3+2),FALSE)), VLOOKUP($B305,'Results-formatted 060121'!$A:AZ,(BC$3+2),FALSE)))</f>
        <v>4</v>
      </c>
      <c r="BD305" s="95">
        <f>IF($C305 = "neg", (($D305+1) - VLOOKUP($B305,'Results-formatted 060121'!$A:BA,(BD$3+2),FALSE)), IF($C305 = "pos-neg", (3+VLOOKUP($B305,'Results-formatted 060121'!$A:BA,(BD$3+2),FALSE)), VLOOKUP($B305,'Results-formatted 060121'!$A:BA,(BD$3+2),FALSE)))</f>
        <v>4</v>
      </c>
      <c r="BE305" s="95">
        <f>IF($C305 = "neg", (($D305+1) - VLOOKUP($B305,'Results-formatted 060121'!$A:BB,(BE$3+2),FALSE)), IF($C305 = "pos-neg", (3+VLOOKUP($B305,'Results-formatted 060121'!$A:BB,(BE$3+2),FALSE)), VLOOKUP($B305,'Results-formatted 060121'!$A:BB,(BE$3+2),FALSE)))</f>
        <v>4</v>
      </c>
      <c r="BF305" s="95">
        <f>IF($C305 = "neg", (($D305+1) - VLOOKUP($B305,'Results-formatted 060121'!$A:BC,(BF$3+2),FALSE)), IF($C305 = "pos-neg", (3+VLOOKUP($B305,'Results-formatted 060121'!$A:BC,(BF$3+2),FALSE)), VLOOKUP($B305,'Results-formatted 060121'!$A:BC,(BF$3+2),FALSE)))</f>
        <v>4</v>
      </c>
      <c r="BG305" s="95">
        <f>IF($C305 = "neg", (($D305+1) - VLOOKUP($B305,'Results-formatted 060121'!$A:BD,(BG$3+2),FALSE)), IF($C305 = "pos-neg", (3+VLOOKUP($B305,'Results-formatted 060121'!$A:BD,(BG$3+2),FALSE)), VLOOKUP($B305,'Results-formatted 060121'!$A:BD,(BG$3+2),FALSE)))</f>
        <v>4</v>
      </c>
      <c r="BH305" s="95">
        <f>IF($C305 = "neg", (($D305+1) - VLOOKUP($B305,'Results-formatted 060121'!$A:BE,(BH$3+2),FALSE)), IF($C305 = "pos-neg", (3+VLOOKUP($B305,'Results-formatted 060121'!$A:BE,(BH$3+2),FALSE)), VLOOKUP($B305,'Results-formatted 060121'!$A:BE,(BH$3+2),FALSE)))</f>
        <v>4</v>
      </c>
      <c r="BI305" s="95">
        <f>IF($C305 = "neg", (($D305+1) - VLOOKUP($B305,'Results-formatted 060121'!$A:BF,(BI$3+2),FALSE)), IF($C305 = "pos-neg", (3+VLOOKUP($B305,'Results-formatted 060121'!$A:BF,(BI$3+2),FALSE)), VLOOKUP($B305,'Results-formatted 060121'!$A:BF,(BI$3+2),FALSE)))</f>
        <v>2</v>
      </c>
      <c r="BJ305" s="95">
        <f>IF($C305 = "neg", (($D305+1) - VLOOKUP($B305,'Results-formatted 060121'!$A:BG,(BJ$3+2),FALSE)), IF($C305 = "pos-neg", (3+VLOOKUP($B305,'Results-formatted 060121'!$A:BG,(BJ$3+2),FALSE)), VLOOKUP($B305,'Results-formatted 060121'!$A:BG,(BJ$3+2),FALSE)))</f>
        <v>5</v>
      </c>
      <c r="BK305" s="95">
        <f>IF($C305 = "neg", (($D305+1) - VLOOKUP($B305,'Results-formatted 060121'!$A:BH,(BK$3+2),FALSE)), IF($C305 = "pos-neg", (3+VLOOKUP($B305,'Results-formatted 060121'!$A:BH,(BK$3+2),FALSE)), VLOOKUP($B305,'Results-formatted 060121'!$A:BH,(BK$3+2),FALSE)))</f>
        <v>5</v>
      </c>
      <c r="BL305" s="95">
        <f>IF($C305 = "neg", (($D305+1) - VLOOKUP($B305,'Results-formatted 060121'!$A:BI,(BL$3+2),FALSE)), IF($C305 = "pos-neg", (3+VLOOKUP($B305,'Results-formatted 060121'!$A:BI,(BL$3+2),FALSE)), VLOOKUP($B305,'Results-formatted 060121'!$A:BI,(BL$3+2),FALSE)))</f>
        <v>3</v>
      </c>
      <c r="BM305" s="95">
        <f>IF($C305 = "neg", (($D305+1) - VLOOKUP($B305,'Results-formatted 060121'!$A:BJ,(BM$3+2),FALSE)), IF($C305 = "pos-neg", (3+VLOOKUP($B305,'Results-formatted 060121'!$A:BJ,(BM$3+2),FALSE)), VLOOKUP($B305,'Results-formatted 060121'!$A:BJ,(BM$3+2),FALSE)))</f>
        <v>4</v>
      </c>
      <c r="BN305" s="95"/>
      <c r="BO305" s="95"/>
      <c r="BP305" s="95"/>
      <c r="BQ305" s="95"/>
      <c r="BR305" s="95"/>
      <c r="BS305" s="95"/>
      <c r="BT305" s="95"/>
      <c r="BU305" s="95"/>
      <c r="BV305" s="95"/>
      <c r="BW305" s="95"/>
      <c r="BX305" s="95"/>
      <c r="BY305" s="95"/>
      <c r="BZ305" s="95"/>
      <c r="CA305" s="95"/>
      <c r="CB305" s="95"/>
      <c r="CC305" s="95"/>
      <c r="CD305" s="99"/>
      <c r="CE305" s="25">
        <f>AVERAGE(F305:CD305)</f>
        <v>3.8</v>
      </c>
      <c r="CF305" s="25">
        <f t="shared" si="772"/>
        <v>1.1016166856188674</v>
      </c>
    </row>
    <row r="306" spans="2:84" ht="56" x14ac:dyDescent="0.15">
      <c r="B306" s="84" t="s">
        <v>327</v>
      </c>
      <c r="C306" s="86" t="s">
        <v>1166</v>
      </c>
      <c r="D306" s="2">
        <v>5</v>
      </c>
      <c r="E306" s="12" t="s">
        <v>818</v>
      </c>
      <c r="F306" s="95">
        <f>IF($C306 = "neg", (($D306+1) - VLOOKUP($B306,'Results-formatted 060121'!$A:$AJ,(F$3+2),FALSE)), IF($C306 = "pos-neg", (3+VLOOKUP($B306,'Results-formatted 060121'!$A:$AJ,(F$3+2),FALSE)), VLOOKUP($B306,'Results-formatted 060121'!$A:$AJ,(F$3+2),FALSE)))</f>
        <v>4</v>
      </c>
      <c r="G306" s="95">
        <f>IF($C306 = "neg", (($D306+1) - VLOOKUP($B306,'Results-formatted 060121'!$A:$AJ,(G$3+2),FALSE)), IF($C306 = "pos-neg", (3+VLOOKUP($B306,'Results-formatted 060121'!$A:$AJ,(G$3+2),FALSE)), VLOOKUP($B306,'Results-formatted 060121'!$A:$AJ,(G$3+2),FALSE)))</f>
        <v>5</v>
      </c>
      <c r="H306" s="95">
        <f>IF($C306 = "neg", (($D306+1) - VLOOKUP($B306,'Results-formatted 060121'!$A:$AJ,(H$3+2),FALSE)), IF($C306 = "pos-neg", (3+VLOOKUP($B306,'Results-formatted 060121'!$A:$AJ,(H$3+2),FALSE)), VLOOKUP($B306,'Results-formatted 060121'!$A:$AJ,(H$3+2),FALSE)))</f>
        <v>3</v>
      </c>
      <c r="I306" s="95">
        <f>IF($C306 = "neg", (($D306+1) - VLOOKUP($B306,'Results-formatted 060121'!$A:$AJ,(I$3+2),FALSE)), IF($C306 = "pos-neg", (3+VLOOKUP($B306,'Results-formatted 060121'!$A:$AJ,(I$3+2),FALSE)), VLOOKUP($B306,'Results-formatted 060121'!$A:$AJ,(I$3+2),FALSE)))</f>
        <v>3</v>
      </c>
      <c r="J306" s="95">
        <f>IF($C306 = "neg", (($D306+1) - VLOOKUP($B306,'Results-formatted 060121'!$A:$AJ,(J$3+2),FALSE)), IF($C306 = "pos-neg", (3+VLOOKUP($B306,'Results-formatted 060121'!$A:$AJ,(J$3+2),FALSE)), VLOOKUP($B306,'Results-formatted 060121'!$A:$AJ,(J$3+2),FALSE)))</f>
        <v>3</v>
      </c>
      <c r="K306" s="95">
        <f>IF($C306 = "neg", (($D306+1) - VLOOKUP($B306,'Results-formatted 060121'!$A:$AJ,(K$3+2),FALSE)), IF($C306 = "pos-neg", (3+VLOOKUP($B306,'Results-formatted 060121'!$A:$AJ,(K$3+2),FALSE)), VLOOKUP($B306,'Results-formatted 060121'!$A:$AJ,(K$3+2),FALSE)))</f>
        <v>5</v>
      </c>
      <c r="L306" s="95">
        <f>IF($C306 = "neg", (($D306+1) - VLOOKUP($B306,'Results-formatted 060121'!$A:$AJ,(L$3+2),FALSE)), IF($C306 = "pos-neg", (3+VLOOKUP($B306,'Results-formatted 060121'!$A:$AJ,(L$3+2),FALSE)), VLOOKUP($B306,'Results-formatted 060121'!$A:$AJ,(L$3+2),FALSE)))</f>
        <v>4</v>
      </c>
      <c r="M306" s="95">
        <f>IF($C306 = "neg", (($D306+1) - VLOOKUP($B306,'Results-formatted 060121'!$A:$AJ,(M$3+2),FALSE)), IF($C306 = "pos-neg", (3+VLOOKUP($B306,'Results-formatted 060121'!$A:$AJ,(M$3+2),FALSE)), VLOOKUP($B306,'Results-formatted 060121'!$A:$AJ,(M$3+2),FALSE)))</f>
        <v>4</v>
      </c>
      <c r="N306" s="95">
        <f>IF($C306 = "neg", (($D306+1) - VLOOKUP($B306,'Results-formatted 060121'!$A:$AJ,(N$3+2),FALSE)), IF($C306 = "pos-neg", (3+VLOOKUP($B306,'Results-formatted 060121'!$A:$AJ,(N$3+2),FALSE)), VLOOKUP($B306,'Results-formatted 060121'!$A:$AJ,(N$3+2),FALSE)))</f>
        <v>5</v>
      </c>
      <c r="O306" s="95">
        <f>IF($C306 = "neg", (($D306+1) - VLOOKUP($B306,'Results-formatted 060121'!$A:$AJ,(O$3+2),FALSE)), IF($C306 = "pos-neg", (3+VLOOKUP($B306,'Results-formatted 060121'!$A:$AJ,(O$3+2),FALSE)), VLOOKUP($B306,'Results-formatted 060121'!$A:$AJ,(O$3+2),FALSE)))</f>
        <v>5</v>
      </c>
      <c r="P306" s="95">
        <f>IF($C306 = "neg", (($D306+1) - VLOOKUP($B306,'Results-formatted 060121'!$A:$AJ,(P$3+2),FALSE)), IF($C306 = "pos-neg", (3+VLOOKUP($B306,'Results-formatted 060121'!$A:$AJ,(P$3+2),FALSE)), VLOOKUP($B306,'Results-formatted 060121'!$A:$AJ,(P$3+2),FALSE)))</f>
        <v>2</v>
      </c>
      <c r="Q306" s="95">
        <f>IF($C306 = "neg", (($D306+1) - VLOOKUP($B306,'Results-formatted 060121'!$A:$AJ,(Q$3+2),FALSE)), IF($C306 = "pos-neg", (3+VLOOKUP($B306,'Results-formatted 060121'!$A:$AJ,(Q$3+2),FALSE)), VLOOKUP($B306,'Results-formatted 060121'!$A:$AJ,(Q$3+2),FALSE)))</f>
        <v>4</v>
      </c>
      <c r="R306" s="95">
        <f>IF($C306 = "neg", (($D306+1) - VLOOKUP($B306,'Results-formatted 060121'!$A:$AJ,(R$3+2),FALSE)), IF($C306 = "pos-neg", (3+VLOOKUP($B306,'Results-formatted 060121'!$A:$AJ,(R$3+2),FALSE)), VLOOKUP($B306,'Results-formatted 060121'!$A:$AJ,(R$3+2),FALSE)))</f>
        <v>4</v>
      </c>
      <c r="S306" s="95">
        <f>IF($C306 = "neg", (($D306+1) - VLOOKUP($B306,'Results-formatted 060121'!$A:$AJ,(S$3+2),FALSE)), IF($C306 = "pos-neg", (3+VLOOKUP($B306,'Results-formatted 060121'!$A:$AJ,(S$3+2),FALSE)), VLOOKUP($B306,'Results-formatted 060121'!$A:$AJ,(S$3+2),FALSE)))</f>
        <v>2</v>
      </c>
      <c r="T306" s="95">
        <f>IF($C306 = "neg", (($D306+1) - VLOOKUP($B306,'Results-formatted 060121'!$A:$AJ,(T$3+2),FALSE)), IF($C306 = "pos-neg", (3+VLOOKUP($B306,'Results-formatted 060121'!$A:$AJ,(T$3+2),FALSE)), VLOOKUP($B306,'Results-formatted 060121'!$A:$AJ,(T$3+2),FALSE)))</f>
        <v>1</v>
      </c>
      <c r="U306" s="95">
        <f>IF($C306 = "neg", (($D306+1) - VLOOKUP($B306,'Results-formatted 060121'!$A:$AJ,(U$3+2),FALSE)), IF($C306 = "pos-neg", (3+VLOOKUP($B306,'Results-formatted 060121'!$A:$AJ,(U$3+2),FALSE)), VLOOKUP($B306,'Results-formatted 060121'!$A:$AJ,(U$3+2),FALSE)))</f>
        <v>4</v>
      </c>
      <c r="V306" s="95">
        <f>IF($C306 = "neg", (($D306+1) - VLOOKUP($B306,'Results-formatted 060121'!$A:$AJ,(V$3+2),FALSE)), IF($C306 = "pos-neg", (3+VLOOKUP($B306,'Results-formatted 060121'!$A:$AJ,(V$3+2),FALSE)), VLOOKUP($B306,'Results-formatted 060121'!$A:$AJ,(V$3+2),FALSE)))</f>
        <v>4</v>
      </c>
      <c r="W306" s="95">
        <f>IF($C306 = "neg", (($D306+1) - VLOOKUP($B306,'Results-formatted 060121'!$A:$AJ,(W$3+2),FALSE)), IF($C306 = "pos-neg", (3+VLOOKUP($B306,'Results-formatted 060121'!$A:$AJ,(W$3+2),FALSE)), VLOOKUP($B306,'Results-formatted 060121'!$A:$AJ,(W$3+2),FALSE)))</f>
        <v>4</v>
      </c>
      <c r="X306" s="95">
        <f>IF($C306 = "neg", (($D306+1) - VLOOKUP($B306,'Results-formatted 060121'!$A:$AJ,(X$3+2),FALSE)), IF($C306 = "pos-neg", (3+VLOOKUP($B306,'Results-formatted 060121'!$A:$AJ,(X$3+2),FALSE)), VLOOKUP($B306,'Results-formatted 060121'!$A:$AJ,(X$3+2),FALSE)))</f>
        <v>4</v>
      </c>
      <c r="Y306" s="95">
        <f>IF($C306 = "neg", (($D306+1) - VLOOKUP($B306,'Results-formatted 060121'!$A:$AJ,(Y$3+2),FALSE)), IF($C306 = "pos-neg", (3+VLOOKUP($B306,'Results-formatted 060121'!$A:$AJ,(Y$3+2),FALSE)), VLOOKUP($B306,'Results-formatted 060121'!$A:$AJ,(Y$3+2),FALSE)))</f>
        <v>4</v>
      </c>
      <c r="Z306" s="95">
        <f>IF($C306 = "neg", (($D306+1) - VLOOKUP($B306,'Results-formatted 060121'!$A:$AJ,(Z$3+2),FALSE)), IF($C306 = "pos-neg", (3+VLOOKUP($B306,'Results-formatted 060121'!$A:$AJ,(Z$3+2),FALSE)), VLOOKUP($B306,'Results-formatted 060121'!$A:$AJ,(Z$3+2),FALSE)))</f>
        <v>3</v>
      </c>
      <c r="AA306" s="95">
        <f>IF($C306 = "neg", (($D306+1) - VLOOKUP($B306,'Results-formatted 060121'!$A:$AJ,(AA$3+2),FALSE)), IF($C306 = "pos-neg", (3+VLOOKUP($B306,'Results-formatted 060121'!$A:$AJ,(AA$3+2),FALSE)), VLOOKUP($B306,'Results-formatted 060121'!$A:$AJ,(AA$3+2),FALSE)))</f>
        <v>4</v>
      </c>
      <c r="AB306" s="95">
        <f>IF($C306 = "neg", (($D306+1) - VLOOKUP($B306,'Results-formatted 060121'!$A:$AJ,(AB$3+2),FALSE)), IF($C306 = "pos-neg", (3+VLOOKUP($B306,'Results-formatted 060121'!$A:$AJ,(AB$3+2),FALSE)), VLOOKUP($B306,'Results-formatted 060121'!$A:$AJ,(AB$3+2),FALSE)))</f>
        <v>2</v>
      </c>
      <c r="AC306" s="95">
        <f>IF($C306 = "neg", (($D306+1) - VLOOKUP($B306,'Results-formatted 060121'!$A:$AJ,(AC$3+2),FALSE)), IF($C306 = "pos-neg", (3+VLOOKUP($B306,'Results-formatted 060121'!$A:$AJ,(AC$3+2),FALSE)), VLOOKUP($B306,'Results-formatted 060121'!$A:$AJ,(AC$3+2),FALSE)))</f>
        <v>2</v>
      </c>
      <c r="AD306" s="95">
        <f>IF($C306 = "neg", (($D306+1) - VLOOKUP($B306,'Results-formatted 060121'!$A:$AJ,(AD$3+2),FALSE)), IF($C306 = "pos-neg", (3+VLOOKUP($B306,'Results-formatted 060121'!$A:$AJ,(AD$3+2),FALSE)), VLOOKUP($B306,'Results-formatted 060121'!$A:$AJ,(AD$3+2),FALSE)))</f>
        <v>5</v>
      </c>
      <c r="AE306" s="95">
        <f>IF($C306 = "neg", (($D306+1) - VLOOKUP($B306,'Results-formatted 060121'!$A:$AJ,(AE$3+2),FALSE)), IF($C306 = "pos-neg", (3+VLOOKUP($B306,'Results-formatted 060121'!$A:$AJ,(AE$3+2),FALSE)), VLOOKUP($B306,'Results-formatted 060121'!$A:$AJ,(AE$3+2),FALSE)))</f>
        <v>5</v>
      </c>
      <c r="AF306" s="95">
        <f>IF($C306 = "neg", (($D306+1) - VLOOKUP($B306,'Results-formatted 060121'!$A:$AJ,(AF$3+2),FALSE)), IF($C306 = "pos-neg", (3+VLOOKUP($B306,'Results-formatted 060121'!$A:$AJ,(AF$3+2),FALSE)), VLOOKUP($B306,'Results-formatted 060121'!$A:$AJ,(AF$3+2),FALSE)))</f>
        <v>3</v>
      </c>
      <c r="AG306" s="95">
        <f>IF($C306 = "neg", (($D306+1) - VLOOKUP($B306,'Results-formatted 060121'!$A:$AJ,(AG$3+2),FALSE)), IF($C306 = "pos-neg", (3+VLOOKUP($B306,'Results-formatted 060121'!$A:$AJ,(AG$3+2),FALSE)), VLOOKUP($B306,'Results-formatted 060121'!$A:$AJ,(AG$3+2),FALSE)))</f>
        <v>4</v>
      </c>
      <c r="AH306" s="95">
        <f>IF($C306 = "neg", (($D306+1) - VLOOKUP($B306,'Results-formatted 060121'!$A:$AJ,(AH$3+2),FALSE)), IF($C306 = "pos-neg", (3+VLOOKUP($B306,'Results-formatted 060121'!$A:$AJ,(AH$3+2),FALSE)), VLOOKUP($B306,'Results-formatted 060121'!$A:$AJ,(AH$3+2),FALSE)))</f>
        <v>3</v>
      </c>
      <c r="AI306" s="95">
        <f>IF($C306 = "neg", (($D306+1) - VLOOKUP($B306,'Results-formatted 060121'!$A:$AJ,(AI$3+2),FALSE)), IF($C306 = "pos-neg", (3+VLOOKUP($B306,'Results-formatted 060121'!$A:$AJ,(AI$3+2),FALSE)), VLOOKUP($B306,'Results-formatted 060121'!$A:$AJ,(AI$3+2),FALSE)))</f>
        <v>5</v>
      </c>
      <c r="AJ306" s="95">
        <f>IF($C306 = "neg", (($D306+1) - VLOOKUP($B306,'Results-formatted 060121'!$A:$AJ,(AJ$3+2),FALSE)), IF($C306 = "pos-neg", (3+VLOOKUP($B306,'Results-formatted 060121'!$A:$AJ,(AJ$3+2),FALSE)), VLOOKUP($B306,'Results-formatted 060121'!$A:$AJ,(AJ$3+2),FALSE)))</f>
        <v>5</v>
      </c>
      <c r="AK306" s="95">
        <f>IF($C306 = "neg", (($D306+1) - VLOOKUP($B306,'Results-formatted 060121'!$A:$AJ,(AK$3+2),FALSE)), IF($C306 = "pos-neg", (3+VLOOKUP($B306,'Results-formatted 060121'!$A:$AJ,(AK$3+2),FALSE)), VLOOKUP($B306,'Results-formatted 060121'!$A:$AJ,(AK$3+2),FALSE)))</f>
        <v>4</v>
      </c>
      <c r="AL306" s="95">
        <f>IF($C306 = "neg", (($D306+1) - VLOOKUP($B306,'Results-formatted 060121'!$A:$AJ,(AL$3+2),FALSE)), IF($C306 = "pos-neg", (3+VLOOKUP($B306,'Results-formatted 060121'!$A:$AJ,(AL$3+2),FALSE)), VLOOKUP($B306,'Results-formatted 060121'!$A:$AJ,(AL$3+2),FALSE)))</f>
        <v>4</v>
      </c>
      <c r="AM306" s="95">
        <f>IF($C306 = "neg", (($D306+1) - VLOOKUP($B306,'Results-formatted 060121'!$A:AJ,(AM$3+2),FALSE)), IF($C306 = "pos-neg", (3+VLOOKUP($B306,'Results-formatted 060121'!$A:AJ,(AM$3+2),FALSE)), VLOOKUP($B306,'Results-formatted 060121'!$A:AJ,(AM$3+2),FALSE)))</f>
        <v>4</v>
      </c>
      <c r="AN306" s="95">
        <f>IF($C306 = "neg", (($D306+1) - VLOOKUP($B306,'Results-formatted 060121'!$A:AK,(AN$3+2),FALSE)), IF($C306 = "pos-neg", (3+VLOOKUP($B306,'Results-formatted 060121'!$A:AK,(AN$3+2),FALSE)), VLOOKUP($B306,'Results-formatted 060121'!$A:AK,(AN$3+2),FALSE)))</f>
        <v>4</v>
      </c>
      <c r="AO306" s="95">
        <f>IF($C306 = "neg", (($D306+1) - VLOOKUP($B306,'Results-formatted 060121'!$A:AL,(AO$3+2),FALSE)), IF($C306 = "pos-neg", (3+VLOOKUP($B306,'Results-formatted 060121'!$A:AL,(AO$3+2),FALSE)), VLOOKUP($B306,'Results-formatted 060121'!$A:AL,(AO$3+2),FALSE)))</f>
        <v>3</v>
      </c>
      <c r="AP306" s="95">
        <f>IF($C306 = "neg", (($D306+1) - VLOOKUP($B306,'Results-formatted 060121'!$A:AM,(AP$3+2),FALSE)), IF($C306 = "pos-neg", (3+VLOOKUP($B306,'Results-formatted 060121'!$A:AM,(AP$3+2),FALSE)), VLOOKUP($B306,'Results-formatted 060121'!$A:AM,(AP$3+2),FALSE)))</f>
        <v>2</v>
      </c>
      <c r="AQ306" s="95">
        <f>IF($C306 = "neg", (($D306+1) - VLOOKUP($B306,'Results-formatted 060121'!$A:AN,(AQ$3+2),FALSE)), IF($C306 = "pos-neg", (3+VLOOKUP($B306,'Results-formatted 060121'!$A:AN,(AQ$3+2),FALSE)), VLOOKUP($B306,'Results-formatted 060121'!$A:AN,(AQ$3+2),FALSE)))</f>
        <v>4</v>
      </c>
      <c r="AR306" s="95">
        <f>IF($C306 = "neg", (($D306+1) - VLOOKUP($B306,'Results-formatted 060121'!$A:AO,(AR$3+2),FALSE)), IF($C306 = "pos-neg", (3+VLOOKUP($B306,'Results-formatted 060121'!$A:AO,(AR$3+2),FALSE)), VLOOKUP($B306,'Results-formatted 060121'!$A:AO,(AR$3+2),FALSE)))</f>
        <v>4</v>
      </c>
      <c r="AS306" s="95">
        <f>IF($C306 = "neg", (($D306+1) - VLOOKUP($B306,'Results-formatted 060121'!$A:AP,(AS$3+2),FALSE)), IF($C306 = "pos-neg", (3+VLOOKUP($B306,'Results-formatted 060121'!$A:AP,(AS$3+2),FALSE)), VLOOKUP($B306,'Results-formatted 060121'!$A:AP,(AS$3+2),FALSE)))</f>
        <v>4</v>
      </c>
      <c r="AT306" s="95">
        <f>IF($C306 = "neg", (($D306+1) - VLOOKUP($B306,'Results-formatted 060121'!$A:AQ,(AT$3+2),FALSE)), IF($C306 = "pos-neg", (3+VLOOKUP($B306,'Results-formatted 060121'!$A:AQ,(AT$3+2),FALSE)), VLOOKUP($B306,'Results-formatted 060121'!$A:AQ,(AT$3+2),FALSE)))</f>
        <v>3</v>
      </c>
      <c r="AU306" s="95">
        <f>IF($C306 = "neg", (($D306+1) - VLOOKUP($B306,'Results-formatted 060121'!$A:AR,(AU$3+2),FALSE)), IF($C306 = "pos-neg", (3+VLOOKUP($B306,'Results-formatted 060121'!$A:AR,(AU$3+2),FALSE)), VLOOKUP($B306,'Results-formatted 060121'!$A:AR,(AU$3+2),FALSE)))</f>
        <v>4</v>
      </c>
      <c r="AV306" s="95">
        <f>IF($C306 = "neg", (($D306+1) - VLOOKUP($B306,'Results-formatted 060121'!$A:AS,(AV$3+2),FALSE)), IF($C306 = "pos-neg", (3+VLOOKUP($B306,'Results-formatted 060121'!$A:AS,(AV$3+2),FALSE)), VLOOKUP($B306,'Results-formatted 060121'!$A:AS,(AV$3+2),FALSE)))</f>
        <v>1</v>
      </c>
      <c r="AW306" s="95">
        <f>IF($C306 = "neg", (($D306+1) - VLOOKUP($B306,'Results-formatted 060121'!$A:AT,(AW$3+2),FALSE)), IF($C306 = "pos-neg", (3+VLOOKUP($B306,'Results-formatted 060121'!$A:AT,(AW$3+2),FALSE)), VLOOKUP($B306,'Results-formatted 060121'!$A:AT,(AW$3+2),FALSE)))</f>
        <v>4</v>
      </c>
      <c r="AX306" s="95">
        <f>IF($C306 = "neg", (($D306+1) - VLOOKUP($B306,'Results-formatted 060121'!$A:AU,(AX$3+2),FALSE)), IF($C306 = "pos-neg", (3+VLOOKUP($B306,'Results-formatted 060121'!$A:AU,(AX$3+2),FALSE)), VLOOKUP($B306,'Results-formatted 060121'!$A:AU,(AX$3+2),FALSE)))</f>
        <v>1</v>
      </c>
      <c r="AY306" s="95">
        <f>IF($C306 = "neg", (($D306+1) - VLOOKUP($B306,'Results-formatted 060121'!$A:AV,(AY$3+2),FALSE)), IF($C306 = "pos-neg", (3+VLOOKUP($B306,'Results-formatted 060121'!$A:AV,(AY$3+2),FALSE)), VLOOKUP($B306,'Results-formatted 060121'!$A:AV,(AY$3+2),FALSE)))</f>
        <v>4</v>
      </c>
      <c r="AZ306" s="95">
        <f>IF($C306 = "neg", (($D306+1) - VLOOKUP($B306,'Results-formatted 060121'!$A:AW,(AZ$3+2),FALSE)), IF($C306 = "pos-neg", (3+VLOOKUP($B306,'Results-formatted 060121'!$A:AW,(AZ$3+2),FALSE)), VLOOKUP($B306,'Results-formatted 060121'!$A:AW,(AZ$3+2),FALSE)))</f>
        <v>4</v>
      </c>
      <c r="BA306" s="95">
        <f>IF($C306 = "neg", (($D306+1) - VLOOKUP($B306,'Results-formatted 060121'!$A:AX,(BA$3+2),FALSE)), IF($C306 = "pos-neg", (3+VLOOKUP($B306,'Results-formatted 060121'!$A:AX,(BA$3+2),FALSE)), VLOOKUP($B306,'Results-formatted 060121'!$A:AX,(BA$3+2),FALSE)))</f>
        <v>4</v>
      </c>
      <c r="BB306" s="95">
        <f>IF($C306 = "neg", (($D306+1) - VLOOKUP($B306,'Results-formatted 060121'!$A:AY,(BB$3+2),FALSE)), IF($C306 = "pos-neg", (3+VLOOKUP($B306,'Results-formatted 060121'!$A:AY,(BB$3+2),FALSE)), VLOOKUP($B306,'Results-formatted 060121'!$A:AY,(BB$3+2),FALSE)))</f>
        <v>4</v>
      </c>
      <c r="BC306" s="95">
        <f>IF($C306 = "neg", (($D306+1) - VLOOKUP($B306,'Results-formatted 060121'!$A:AZ,(BC$3+2),FALSE)), IF($C306 = "pos-neg", (3+VLOOKUP($B306,'Results-formatted 060121'!$A:AZ,(BC$3+2),FALSE)), VLOOKUP($B306,'Results-formatted 060121'!$A:AZ,(BC$3+2),FALSE)))</f>
        <v>3</v>
      </c>
      <c r="BD306" s="95">
        <f>IF($C306 = "neg", (($D306+1) - VLOOKUP($B306,'Results-formatted 060121'!$A:BA,(BD$3+2),FALSE)), IF($C306 = "pos-neg", (3+VLOOKUP($B306,'Results-formatted 060121'!$A:BA,(BD$3+2),FALSE)), VLOOKUP($B306,'Results-formatted 060121'!$A:BA,(BD$3+2),FALSE)))</f>
        <v>5</v>
      </c>
      <c r="BE306" s="95">
        <f>IF($C306 = "neg", (($D306+1) - VLOOKUP($B306,'Results-formatted 060121'!$A:BB,(BE$3+2),FALSE)), IF($C306 = "pos-neg", (3+VLOOKUP($B306,'Results-formatted 060121'!$A:BB,(BE$3+2),FALSE)), VLOOKUP($B306,'Results-formatted 060121'!$A:BB,(BE$3+2),FALSE)))</f>
        <v>3</v>
      </c>
      <c r="BF306" s="95">
        <f>IF($C306 = "neg", (($D306+1) - VLOOKUP($B306,'Results-formatted 060121'!$A:BC,(BF$3+2),FALSE)), IF($C306 = "pos-neg", (3+VLOOKUP($B306,'Results-formatted 060121'!$A:BC,(BF$3+2),FALSE)), VLOOKUP($B306,'Results-formatted 060121'!$A:BC,(BF$3+2),FALSE)))</f>
        <v>4</v>
      </c>
      <c r="BG306" s="95">
        <f>IF($C306 = "neg", (($D306+1) - VLOOKUP($B306,'Results-formatted 060121'!$A:BD,(BG$3+2),FALSE)), IF($C306 = "pos-neg", (3+VLOOKUP($B306,'Results-formatted 060121'!$A:BD,(BG$3+2),FALSE)), VLOOKUP($B306,'Results-formatted 060121'!$A:BD,(BG$3+2),FALSE)))</f>
        <v>3</v>
      </c>
      <c r="BH306" s="95">
        <f>IF($C306 = "neg", (($D306+1) - VLOOKUP($B306,'Results-formatted 060121'!$A:BE,(BH$3+2),FALSE)), IF($C306 = "pos-neg", (3+VLOOKUP($B306,'Results-formatted 060121'!$A:BE,(BH$3+2),FALSE)), VLOOKUP($B306,'Results-formatted 060121'!$A:BE,(BH$3+2),FALSE)))</f>
        <v>4</v>
      </c>
      <c r="BI306" s="95">
        <f>IF($C306 = "neg", (($D306+1) - VLOOKUP($B306,'Results-formatted 060121'!$A:BF,(BI$3+2),FALSE)), IF($C306 = "pos-neg", (3+VLOOKUP($B306,'Results-formatted 060121'!$A:BF,(BI$3+2),FALSE)), VLOOKUP($B306,'Results-formatted 060121'!$A:BF,(BI$3+2),FALSE)))</f>
        <v>3</v>
      </c>
      <c r="BJ306" s="95">
        <f>IF($C306 = "neg", (($D306+1) - VLOOKUP($B306,'Results-formatted 060121'!$A:BG,(BJ$3+2),FALSE)), IF($C306 = "pos-neg", (3+VLOOKUP($B306,'Results-formatted 060121'!$A:BG,(BJ$3+2),FALSE)), VLOOKUP($B306,'Results-formatted 060121'!$A:BG,(BJ$3+2),FALSE)))</f>
        <v>5</v>
      </c>
      <c r="BK306" s="95">
        <f>IF($C306 = "neg", (($D306+1) - VLOOKUP($B306,'Results-formatted 060121'!$A:BH,(BK$3+2),FALSE)), IF($C306 = "pos-neg", (3+VLOOKUP($B306,'Results-formatted 060121'!$A:BH,(BK$3+2),FALSE)), VLOOKUP($B306,'Results-formatted 060121'!$A:BH,(BK$3+2),FALSE)))</f>
        <v>5</v>
      </c>
      <c r="BL306" s="95">
        <f>IF($C306 = "neg", (($D306+1) - VLOOKUP($B306,'Results-formatted 060121'!$A:BI,(BL$3+2),FALSE)), IF($C306 = "pos-neg", (3+VLOOKUP($B306,'Results-formatted 060121'!$A:BI,(BL$3+2),FALSE)), VLOOKUP($B306,'Results-formatted 060121'!$A:BI,(BL$3+2),FALSE)))</f>
        <v>2</v>
      </c>
      <c r="BM306" s="95">
        <f>IF($C306 = "neg", (($D306+1) - VLOOKUP($B306,'Results-formatted 060121'!$A:BJ,(BM$3+2),FALSE)), IF($C306 = "pos-neg", (3+VLOOKUP($B306,'Results-formatted 060121'!$A:BJ,(BM$3+2),FALSE)), VLOOKUP($B306,'Results-formatted 060121'!$A:BJ,(BM$3+2),FALSE)))</f>
        <v>4</v>
      </c>
      <c r="BN306" s="95"/>
      <c r="BO306" s="95"/>
      <c r="BP306" s="95"/>
      <c r="BQ306" s="95"/>
      <c r="BR306" s="95"/>
      <c r="BS306" s="95"/>
      <c r="BT306" s="95"/>
      <c r="BU306" s="95"/>
      <c r="BV306" s="95"/>
      <c r="BW306" s="95"/>
      <c r="BX306" s="95"/>
      <c r="BY306" s="95"/>
      <c r="BZ306" s="95"/>
      <c r="CA306" s="95"/>
      <c r="CB306" s="95"/>
      <c r="CC306" s="95"/>
      <c r="CD306" s="99"/>
      <c r="CE306" s="25">
        <f>AVERAGE(F306:CD306)</f>
        <v>3.6333333333333333</v>
      </c>
      <c r="CF306" s="25">
        <f t="shared" si="772"/>
        <v>1.0571254061339102</v>
      </c>
    </row>
    <row r="307" spans="2:84" ht="17" x14ac:dyDescent="0.15">
      <c r="B307" s="84"/>
      <c r="E307" s="18" t="s">
        <v>81</v>
      </c>
      <c r="F307" s="34"/>
      <c r="G307" s="34"/>
      <c r="H307" s="34">
        <f t="shared" ref="H307" si="860">IF(ISNUMBER(H308), AVERAGE(H308:H311), "")</f>
        <v>3.5</v>
      </c>
      <c r="I307" s="34">
        <f t="shared" ref="I307" si="861">IF(ISNUMBER(I308), AVERAGE(I308:I311), "")</f>
        <v>4.25</v>
      </c>
      <c r="J307" s="34">
        <f t="shared" ref="J307" si="862">IF(ISNUMBER(J308), AVERAGE(J308:J311), "")</f>
        <v>3</v>
      </c>
      <c r="K307" s="34">
        <f t="shared" ref="K307" si="863">IF(ISNUMBER(K308), AVERAGE(K308:K311), "")</f>
        <v>4.75</v>
      </c>
      <c r="L307" s="34">
        <f t="shared" ref="L307" si="864">IF(ISNUMBER(L308), AVERAGE(L308:L311), "")</f>
        <v>3.5</v>
      </c>
      <c r="M307" s="34">
        <f t="shared" ref="M307" si="865">IF(ISNUMBER(M308), AVERAGE(M308:M311), "")</f>
        <v>2.5</v>
      </c>
      <c r="N307" s="34"/>
      <c r="O307" s="34">
        <f t="shared" ref="O307" si="866">IF(ISNUMBER(O308), AVERAGE(O308:O311), "")</f>
        <v>5</v>
      </c>
      <c r="P307" s="34">
        <f t="shared" ref="P307" si="867">IF(ISNUMBER(P308), AVERAGE(P308:P311), "")</f>
        <v>3.5</v>
      </c>
      <c r="Q307" s="34">
        <f t="shared" ref="Q307" si="868">IF(ISNUMBER(Q308), AVERAGE(Q308:Q311), "")</f>
        <v>4</v>
      </c>
      <c r="R307" s="34">
        <f t="shared" ref="R307" si="869">IF(ISNUMBER(R308), AVERAGE(R308:R311), "")</f>
        <v>3</v>
      </c>
      <c r="S307" s="34">
        <f t="shared" ref="S307" si="870">IF(ISNUMBER(S308), AVERAGE(S308:S311), "")</f>
        <v>3</v>
      </c>
      <c r="T307" s="34">
        <f t="shared" ref="T307" si="871">IF(ISNUMBER(T308), AVERAGE(T308:T311), "")</f>
        <v>2.25</v>
      </c>
      <c r="U307" s="34">
        <f t="shared" ref="U307" si="872">IF(ISNUMBER(U308), AVERAGE(U308:U311), "")</f>
        <v>2.25</v>
      </c>
      <c r="V307" s="34">
        <f t="shared" ref="V307" si="873">IF(ISNUMBER(V308), AVERAGE(V308:V311), "")</f>
        <v>4</v>
      </c>
      <c r="W307" s="34">
        <f t="shared" ref="W307" si="874">IF(ISNUMBER(W308), AVERAGE(W308:W311), "")</f>
        <v>4</v>
      </c>
      <c r="X307" s="34">
        <f t="shared" ref="X307" si="875">IF(ISNUMBER(X308), AVERAGE(X308:X311), "")</f>
        <v>5</v>
      </c>
      <c r="Y307" s="34">
        <f t="shared" ref="Y307" si="876">IF(ISNUMBER(Y308), AVERAGE(Y308:Y311), "")</f>
        <v>3.75</v>
      </c>
      <c r="Z307" s="34">
        <f t="shared" ref="Z307" si="877">IF(ISNUMBER(Z308), AVERAGE(Z308:Z311), "")</f>
        <v>3.25</v>
      </c>
      <c r="AA307" s="34">
        <f t="shared" ref="AA307" si="878">IF(ISNUMBER(AA308), AVERAGE(AA308:AA311), "")</f>
        <v>4.5</v>
      </c>
      <c r="AB307" s="34">
        <f t="shared" ref="AB307" si="879">IF(ISNUMBER(AB308), AVERAGE(AB308:AB311), "")</f>
        <v>2</v>
      </c>
      <c r="AC307" s="34">
        <f t="shared" ref="AC307" si="880">IF(ISNUMBER(AC308), AVERAGE(AC308:AC311), "")</f>
        <v>3</v>
      </c>
      <c r="AD307" s="34">
        <f t="shared" ref="AD307" si="881">IF(ISNUMBER(AD308), AVERAGE(AD308:AD311), "")</f>
        <v>5</v>
      </c>
      <c r="AE307" s="34">
        <f t="shared" ref="AE307" si="882">IF(ISNUMBER(AE308), AVERAGE(AE308:AE311), "")</f>
        <v>4</v>
      </c>
      <c r="AF307" s="34">
        <f t="shared" ref="AF307" si="883">IF(ISNUMBER(AF308), AVERAGE(AF308:AF311), "")</f>
        <v>4</v>
      </c>
      <c r="AG307" s="34">
        <f t="shared" ref="AG307" si="884">IF(ISNUMBER(AG308), AVERAGE(AG308:AG311), "")</f>
        <v>1.5</v>
      </c>
      <c r="AH307" s="34">
        <f t="shared" ref="AH307" si="885">IF(ISNUMBER(AH308), AVERAGE(AH308:AH311), "")</f>
        <v>3</v>
      </c>
      <c r="AI307" s="34">
        <f t="shared" ref="AI307" si="886">IF(ISNUMBER(AI308), AVERAGE(AI308:AI311), "")</f>
        <v>5</v>
      </c>
      <c r="AJ307" s="34">
        <f t="shared" ref="AJ307:BM307" si="887">IF(ISNUMBER(AJ308), AVERAGE(AJ308:AJ311), "")</f>
        <v>4.5</v>
      </c>
      <c r="AK307" s="34"/>
      <c r="AL307" s="34">
        <f t="shared" si="887"/>
        <v>4.75</v>
      </c>
      <c r="AM307" s="34">
        <f t="shared" si="887"/>
        <v>4.75</v>
      </c>
      <c r="AN307" s="34">
        <f t="shared" si="887"/>
        <v>3.5</v>
      </c>
      <c r="AO307" s="34">
        <f t="shared" si="887"/>
        <v>4</v>
      </c>
      <c r="AP307" s="34">
        <f t="shared" si="887"/>
        <v>2</v>
      </c>
      <c r="AQ307" s="34">
        <f t="shared" si="887"/>
        <v>3.5</v>
      </c>
      <c r="AR307" s="34">
        <f t="shared" si="887"/>
        <v>4.25</v>
      </c>
      <c r="AS307" s="34">
        <f t="shared" si="887"/>
        <v>4</v>
      </c>
      <c r="AT307" s="34">
        <f t="shared" si="887"/>
        <v>5</v>
      </c>
      <c r="AU307" s="34">
        <f t="shared" si="887"/>
        <v>4</v>
      </c>
      <c r="AV307" s="34">
        <f t="shared" si="887"/>
        <v>2.75</v>
      </c>
      <c r="AW307" s="34">
        <f t="shared" si="887"/>
        <v>3</v>
      </c>
      <c r="AX307" s="34">
        <f t="shared" si="887"/>
        <v>1.5</v>
      </c>
      <c r="AY307" s="34">
        <f t="shared" si="887"/>
        <v>4.25</v>
      </c>
      <c r="AZ307" s="34">
        <f t="shared" si="887"/>
        <v>3.75</v>
      </c>
      <c r="BA307" s="34">
        <f t="shared" si="887"/>
        <v>4</v>
      </c>
      <c r="BB307" s="34">
        <f t="shared" si="887"/>
        <v>4</v>
      </c>
      <c r="BC307" s="34">
        <f t="shared" si="887"/>
        <v>2.25</v>
      </c>
      <c r="BD307" s="34">
        <f t="shared" si="887"/>
        <v>4.5</v>
      </c>
      <c r="BE307" s="34">
        <f t="shared" si="887"/>
        <v>2.75</v>
      </c>
      <c r="BF307" s="34">
        <f t="shared" si="887"/>
        <v>3</v>
      </c>
      <c r="BG307" s="34">
        <f t="shared" si="887"/>
        <v>3</v>
      </c>
      <c r="BH307" s="34">
        <f t="shared" si="887"/>
        <v>4</v>
      </c>
      <c r="BI307" s="34">
        <f t="shared" si="887"/>
        <v>4</v>
      </c>
      <c r="BJ307" s="34">
        <f t="shared" si="887"/>
        <v>4</v>
      </c>
      <c r="BK307" s="34">
        <f t="shared" si="887"/>
        <v>3.75</v>
      </c>
      <c r="BL307" s="34">
        <f t="shared" si="887"/>
        <v>2</v>
      </c>
      <c r="BM307" s="34">
        <f t="shared" si="887"/>
        <v>3.25</v>
      </c>
      <c r="BN307" s="34"/>
      <c r="BO307" s="34"/>
      <c r="BP307" s="34"/>
      <c r="BQ307" s="34"/>
      <c r="BR307" s="34"/>
      <c r="BS307" s="34"/>
      <c r="BT307" s="34"/>
      <c r="BU307" s="34"/>
      <c r="BV307" s="34"/>
      <c r="BW307" s="34"/>
      <c r="BX307" s="34"/>
      <c r="BY307" s="34"/>
      <c r="BZ307" s="34"/>
      <c r="CA307" s="34"/>
      <c r="CB307" s="34"/>
      <c r="CC307" s="34"/>
      <c r="CD307" s="34" t="str">
        <f t="shared" ref="CD307" si="888">IF(ISNUMBER(CD308), AVERAGE(CD308:CD311), "")</f>
        <v/>
      </c>
      <c r="CE307" s="32">
        <f>AVERAGE(CE308:CE311)</f>
        <v>3.625</v>
      </c>
      <c r="CF307" s="32">
        <f t="shared" si="772"/>
        <v>0.92822795845478789</v>
      </c>
    </row>
    <row r="308" spans="2:84" ht="56" x14ac:dyDescent="0.15">
      <c r="B308" s="84" t="s">
        <v>328</v>
      </c>
      <c r="C308" s="86" t="s">
        <v>1166</v>
      </c>
      <c r="D308" s="2">
        <v>5</v>
      </c>
      <c r="E308" s="12" t="s">
        <v>819</v>
      </c>
      <c r="F308" s="95">
        <f>IF($C308 = "neg", (($D308+1) - VLOOKUP($B308,'Results-formatted 060121'!$A:$AJ,(F$3+2),FALSE)), IF($C308 = "pos-neg", (3+VLOOKUP($B308,'Results-formatted 060121'!$A:$AJ,(F$3+2),FALSE)), VLOOKUP($B308,'Results-formatted 060121'!$A:$AJ,(F$3+2),FALSE)))</f>
        <v>4</v>
      </c>
      <c r="G308" s="95">
        <f>IF($C308 = "neg", (($D308+1) - VLOOKUP($B308,'Results-formatted 060121'!$A:$AJ,(G$3+2),FALSE)), IF($C308 = "pos-neg", (3+VLOOKUP($B308,'Results-formatted 060121'!$A:$AJ,(G$3+2),FALSE)), VLOOKUP($B308,'Results-formatted 060121'!$A:$AJ,(G$3+2),FALSE)))</f>
        <v>5</v>
      </c>
      <c r="H308" s="95">
        <f>IF($C308 = "neg", (($D308+1) - VLOOKUP($B308,'Results-formatted 060121'!$A:$AJ,(H$3+2),FALSE)), IF($C308 = "pos-neg", (3+VLOOKUP($B308,'Results-formatted 060121'!$A:$AJ,(H$3+2),FALSE)), VLOOKUP($B308,'Results-formatted 060121'!$A:$AJ,(H$3+2),FALSE)))</f>
        <v>3</v>
      </c>
      <c r="I308" s="95">
        <f>IF($C308 = "neg", (($D308+1) - VLOOKUP($B308,'Results-formatted 060121'!$A:$AJ,(I$3+2),FALSE)), IF($C308 = "pos-neg", (3+VLOOKUP($B308,'Results-formatted 060121'!$A:$AJ,(I$3+2),FALSE)), VLOOKUP($B308,'Results-formatted 060121'!$A:$AJ,(I$3+2),FALSE)))</f>
        <v>4</v>
      </c>
      <c r="J308" s="95">
        <f>IF($C308 = "neg", (($D308+1) - VLOOKUP($B308,'Results-formatted 060121'!$A:$AJ,(J$3+2),FALSE)), IF($C308 = "pos-neg", (3+VLOOKUP($B308,'Results-formatted 060121'!$A:$AJ,(J$3+2),FALSE)), VLOOKUP($B308,'Results-formatted 060121'!$A:$AJ,(J$3+2),FALSE)))</f>
        <v>3</v>
      </c>
      <c r="K308" s="95">
        <f>IF($C308 = "neg", (($D308+1) - VLOOKUP($B308,'Results-formatted 060121'!$A:$AJ,(K$3+2),FALSE)), IF($C308 = "pos-neg", (3+VLOOKUP($B308,'Results-formatted 060121'!$A:$AJ,(K$3+2),FALSE)), VLOOKUP($B308,'Results-formatted 060121'!$A:$AJ,(K$3+2),FALSE)))</f>
        <v>5</v>
      </c>
      <c r="L308" s="95">
        <f>IF($C308 = "neg", (($D308+1) - VLOOKUP($B308,'Results-formatted 060121'!$A:$AJ,(L$3+2),FALSE)), IF($C308 = "pos-neg", (3+VLOOKUP($B308,'Results-formatted 060121'!$A:$AJ,(L$3+2),FALSE)), VLOOKUP($B308,'Results-formatted 060121'!$A:$AJ,(L$3+2),FALSE)))</f>
        <v>4</v>
      </c>
      <c r="M308" s="95">
        <f>IF($C308 = "neg", (($D308+1) - VLOOKUP($B308,'Results-formatted 060121'!$A:$AJ,(M$3+2),FALSE)), IF($C308 = "pos-neg", (3+VLOOKUP($B308,'Results-formatted 060121'!$A:$AJ,(M$3+2),FALSE)), VLOOKUP($B308,'Results-formatted 060121'!$A:$AJ,(M$3+2),FALSE)))</f>
        <v>3</v>
      </c>
      <c r="N308" s="95">
        <f>IF($C308 = "neg", (($D308+1) - VLOOKUP($B308,'Results-formatted 060121'!$A:$AJ,(N$3+2),FALSE)), IF($C308 = "pos-neg", (3+VLOOKUP($B308,'Results-formatted 060121'!$A:$AJ,(N$3+2),FALSE)), VLOOKUP($B308,'Results-formatted 060121'!$A:$AJ,(N$3+2),FALSE)))</f>
        <v>5</v>
      </c>
      <c r="O308" s="95">
        <f>IF($C308 = "neg", (($D308+1) - VLOOKUP($B308,'Results-formatted 060121'!$A:$AJ,(O$3+2),FALSE)), IF($C308 = "pos-neg", (3+VLOOKUP($B308,'Results-formatted 060121'!$A:$AJ,(O$3+2),FALSE)), VLOOKUP($B308,'Results-formatted 060121'!$A:$AJ,(O$3+2),FALSE)))</f>
        <v>5</v>
      </c>
      <c r="P308" s="95">
        <f>IF($C308 = "neg", (($D308+1) - VLOOKUP($B308,'Results-formatted 060121'!$A:$AJ,(P$3+2),FALSE)), IF($C308 = "pos-neg", (3+VLOOKUP($B308,'Results-formatted 060121'!$A:$AJ,(P$3+2),FALSE)), VLOOKUP($B308,'Results-formatted 060121'!$A:$AJ,(P$3+2),FALSE)))</f>
        <v>4</v>
      </c>
      <c r="Q308" s="95">
        <f>IF($C308 = "neg", (($D308+1) - VLOOKUP($B308,'Results-formatted 060121'!$A:$AJ,(Q$3+2),FALSE)), IF($C308 = "pos-neg", (3+VLOOKUP($B308,'Results-formatted 060121'!$A:$AJ,(Q$3+2),FALSE)), VLOOKUP($B308,'Results-formatted 060121'!$A:$AJ,(Q$3+2),FALSE)))</f>
        <v>4</v>
      </c>
      <c r="R308" s="95">
        <f>IF($C308 = "neg", (($D308+1) - VLOOKUP($B308,'Results-formatted 060121'!$A:$AJ,(R$3+2),FALSE)), IF($C308 = "pos-neg", (3+VLOOKUP($B308,'Results-formatted 060121'!$A:$AJ,(R$3+2),FALSE)), VLOOKUP($B308,'Results-formatted 060121'!$A:$AJ,(R$3+2),FALSE)))</f>
        <v>2</v>
      </c>
      <c r="S308" s="95">
        <f>IF($C308 = "neg", (($D308+1) - VLOOKUP($B308,'Results-formatted 060121'!$A:$AJ,(S$3+2),FALSE)), IF($C308 = "pos-neg", (3+VLOOKUP($B308,'Results-formatted 060121'!$A:$AJ,(S$3+2),FALSE)), VLOOKUP($B308,'Results-formatted 060121'!$A:$AJ,(S$3+2),FALSE)))</f>
        <v>3</v>
      </c>
      <c r="T308" s="95">
        <f>IF($C308 = "neg", (($D308+1) - VLOOKUP($B308,'Results-formatted 060121'!$A:$AJ,(T$3+2),FALSE)), IF($C308 = "pos-neg", (3+VLOOKUP($B308,'Results-formatted 060121'!$A:$AJ,(T$3+2),FALSE)), VLOOKUP($B308,'Results-formatted 060121'!$A:$AJ,(T$3+2),FALSE)))</f>
        <v>3</v>
      </c>
      <c r="U308" s="95">
        <f>IF($C308 = "neg", (($D308+1) - VLOOKUP($B308,'Results-formatted 060121'!$A:$AJ,(U$3+2),FALSE)), IF($C308 = "pos-neg", (3+VLOOKUP($B308,'Results-formatted 060121'!$A:$AJ,(U$3+2),FALSE)), VLOOKUP($B308,'Results-formatted 060121'!$A:$AJ,(U$3+2),FALSE)))</f>
        <v>2</v>
      </c>
      <c r="V308" s="95">
        <f>IF($C308 = "neg", (($D308+1) - VLOOKUP($B308,'Results-formatted 060121'!$A:$AJ,(V$3+2),FALSE)), IF($C308 = "pos-neg", (3+VLOOKUP($B308,'Results-formatted 060121'!$A:$AJ,(V$3+2),FALSE)), VLOOKUP($B308,'Results-formatted 060121'!$A:$AJ,(V$3+2),FALSE)))</f>
        <v>5</v>
      </c>
      <c r="W308" s="95">
        <f>IF($C308 = "neg", (($D308+1) - VLOOKUP($B308,'Results-formatted 060121'!$A:$AJ,(W$3+2),FALSE)), IF($C308 = "pos-neg", (3+VLOOKUP($B308,'Results-formatted 060121'!$A:$AJ,(W$3+2),FALSE)), VLOOKUP($B308,'Results-formatted 060121'!$A:$AJ,(W$3+2),FALSE)))</f>
        <v>5</v>
      </c>
      <c r="X308" s="95">
        <f>IF($C308 = "neg", (($D308+1) - VLOOKUP($B308,'Results-formatted 060121'!$A:$AJ,(X$3+2),FALSE)), IF($C308 = "pos-neg", (3+VLOOKUP($B308,'Results-formatted 060121'!$A:$AJ,(X$3+2),FALSE)), VLOOKUP($B308,'Results-formatted 060121'!$A:$AJ,(X$3+2),FALSE)))</f>
        <v>5</v>
      </c>
      <c r="Y308" s="95">
        <f>IF($C308 = "neg", (($D308+1) - VLOOKUP($B308,'Results-formatted 060121'!$A:$AJ,(Y$3+2),FALSE)), IF($C308 = "pos-neg", (3+VLOOKUP($B308,'Results-formatted 060121'!$A:$AJ,(Y$3+2),FALSE)), VLOOKUP($B308,'Results-formatted 060121'!$A:$AJ,(Y$3+2),FALSE)))</f>
        <v>4</v>
      </c>
      <c r="Z308" s="95">
        <f>IF($C308 = "neg", (($D308+1) - VLOOKUP($B308,'Results-formatted 060121'!$A:$AJ,(Z$3+2),FALSE)), IF($C308 = "pos-neg", (3+VLOOKUP($B308,'Results-formatted 060121'!$A:$AJ,(Z$3+2),FALSE)), VLOOKUP($B308,'Results-formatted 060121'!$A:$AJ,(Z$3+2),FALSE)))</f>
        <v>4</v>
      </c>
      <c r="AA308" s="95">
        <f>IF($C308 = "neg", (($D308+1) - VLOOKUP($B308,'Results-formatted 060121'!$A:$AJ,(AA$3+2),FALSE)), IF($C308 = "pos-neg", (3+VLOOKUP($B308,'Results-formatted 060121'!$A:$AJ,(AA$3+2),FALSE)), VLOOKUP($B308,'Results-formatted 060121'!$A:$AJ,(AA$3+2),FALSE)))</f>
        <v>4</v>
      </c>
      <c r="AB308" s="95">
        <f>IF($C308 = "neg", (($D308+1) - VLOOKUP($B308,'Results-formatted 060121'!$A:$AJ,(AB$3+2),FALSE)), IF($C308 = "pos-neg", (3+VLOOKUP($B308,'Results-formatted 060121'!$A:$AJ,(AB$3+2),FALSE)), VLOOKUP($B308,'Results-formatted 060121'!$A:$AJ,(AB$3+2),FALSE)))</f>
        <v>2</v>
      </c>
      <c r="AC308" s="95">
        <f>IF($C308 = "neg", (($D308+1) - VLOOKUP($B308,'Results-formatted 060121'!$A:$AJ,(AC$3+2),FALSE)), IF($C308 = "pos-neg", (3+VLOOKUP($B308,'Results-formatted 060121'!$A:$AJ,(AC$3+2),FALSE)), VLOOKUP($B308,'Results-formatted 060121'!$A:$AJ,(AC$3+2),FALSE)))</f>
        <v>3</v>
      </c>
      <c r="AD308" s="95">
        <f>IF($C308 = "neg", (($D308+1) - VLOOKUP($B308,'Results-formatted 060121'!$A:$AJ,(AD$3+2),FALSE)), IF($C308 = "pos-neg", (3+VLOOKUP($B308,'Results-formatted 060121'!$A:$AJ,(AD$3+2),FALSE)), VLOOKUP($B308,'Results-formatted 060121'!$A:$AJ,(AD$3+2),FALSE)))</f>
        <v>5</v>
      </c>
      <c r="AE308" s="95">
        <f>IF($C308 = "neg", (($D308+1) - VLOOKUP($B308,'Results-formatted 060121'!$A:$AJ,(AE$3+2),FALSE)), IF($C308 = "pos-neg", (3+VLOOKUP($B308,'Results-formatted 060121'!$A:$AJ,(AE$3+2),FALSE)), VLOOKUP($B308,'Results-formatted 060121'!$A:$AJ,(AE$3+2),FALSE)))</f>
        <v>4</v>
      </c>
      <c r="AF308" s="95">
        <f>IF($C308 = "neg", (($D308+1) - VLOOKUP($B308,'Results-formatted 060121'!$A:$AJ,(AF$3+2),FALSE)), IF($C308 = "pos-neg", (3+VLOOKUP($B308,'Results-formatted 060121'!$A:$AJ,(AF$3+2),FALSE)), VLOOKUP($B308,'Results-formatted 060121'!$A:$AJ,(AF$3+2),FALSE)))</f>
        <v>4</v>
      </c>
      <c r="AG308" s="95">
        <f>IF($C308 = "neg", (($D308+1) - VLOOKUP($B308,'Results-formatted 060121'!$A:$AJ,(AG$3+2),FALSE)), IF($C308 = "pos-neg", (3+VLOOKUP($B308,'Results-formatted 060121'!$A:$AJ,(AG$3+2),FALSE)), VLOOKUP($B308,'Results-formatted 060121'!$A:$AJ,(AG$3+2),FALSE)))</f>
        <v>1</v>
      </c>
      <c r="AH308" s="95">
        <f>IF($C308 = "neg", (($D308+1) - VLOOKUP($B308,'Results-formatted 060121'!$A:$AJ,(AH$3+2),FALSE)), IF($C308 = "pos-neg", (3+VLOOKUP($B308,'Results-formatted 060121'!$A:$AJ,(AH$3+2),FALSE)), VLOOKUP($B308,'Results-formatted 060121'!$A:$AJ,(AH$3+2),FALSE)))</f>
        <v>3</v>
      </c>
      <c r="AI308" s="95">
        <f>IF($C308 = "neg", (($D308+1) - VLOOKUP($B308,'Results-formatted 060121'!$A:$AJ,(AI$3+2),FALSE)), IF($C308 = "pos-neg", (3+VLOOKUP($B308,'Results-formatted 060121'!$A:$AJ,(AI$3+2),FALSE)), VLOOKUP($B308,'Results-formatted 060121'!$A:$AJ,(AI$3+2),FALSE)))</f>
        <v>5</v>
      </c>
      <c r="AJ308" s="95">
        <f>IF($C308 = "neg", (($D308+1) - VLOOKUP($B308,'Results-formatted 060121'!$A:$AJ,(AJ$3+2),FALSE)), IF($C308 = "pos-neg", (3+VLOOKUP($B308,'Results-formatted 060121'!$A:$AJ,(AJ$3+2),FALSE)), VLOOKUP($B308,'Results-formatted 060121'!$A:$AJ,(AJ$3+2),FALSE)))</f>
        <v>4</v>
      </c>
      <c r="AK308" s="95">
        <f>IF($C308 = "neg", (($D308+1) - VLOOKUP($B308,'Results-formatted 060121'!$A:$AJ,(AK$3+2),FALSE)), IF($C308 = "pos-neg", (3+VLOOKUP($B308,'Results-formatted 060121'!$A:$AJ,(AK$3+2),FALSE)), VLOOKUP($B308,'Results-formatted 060121'!$A:$AJ,(AK$3+2),FALSE)))</f>
        <v>4</v>
      </c>
      <c r="AL308" s="95">
        <f>IF($C308 = "neg", (($D308+1) - VLOOKUP($B308,'Results-formatted 060121'!$A:$AJ,(AL$3+2),FALSE)), IF($C308 = "pos-neg", (3+VLOOKUP($B308,'Results-formatted 060121'!$A:$AJ,(AL$3+2),FALSE)), VLOOKUP($B308,'Results-formatted 060121'!$A:$AJ,(AL$3+2),FALSE)))</f>
        <v>5</v>
      </c>
      <c r="AM308" s="95">
        <f>IF($C308 = "neg", (($D308+1) - VLOOKUP($B308,'Results-formatted 060121'!$A:AJ,(AM$3+2),FALSE)), IF($C308 = "pos-neg", (3+VLOOKUP($B308,'Results-formatted 060121'!$A:AJ,(AM$3+2),FALSE)), VLOOKUP($B308,'Results-formatted 060121'!$A:AJ,(AM$3+2),FALSE)))</f>
        <v>5</v>
      </c>
      <c r="AN308" s="95">
        <f>IF($C308 = "neg", (($D308+1) - VLOOKUP($B308,'Results-formatted 060121'!$A:AK,(AN$3+2),FALSE)), IF($C308 = "pos-neg", (3+VLOOKUP($B308,'Results-formatted 060121'!$A:AK,(AN$3+2),FALSE)), VLOOKUP($B308,'Results-formatted 060121'!$A:AK,(AN$3+2),FALSE)))</f>
        <v>3</v>
      </c>
      <c r="AO308" s="95">
        <f>IF($C308 = "neg", (($D308+1) - VLOOKUP($B308,'Results-formatted 060121'!$A:AL,(AO$3+2),FALSE)), IF($C308 = "pos-neg", (3+VLOOKUP($B308,'Results-formatted 060121'!$A:AL,(AO$3+2),FALSE)), VLOOKUP($B308,'Results-formatted 060121'!$A:AL,(AO$3+2),FALSE)))</f>
        <v>4</v>
      </c>
      <c r="AP308" s="95">
        <f>IF($C308 = "neg", (($D308+1) - VLOOKUP($B308,'Results-formatted 060121'!$A:AM,(AP$3+2),FALSE)), IF($C308 = "pos-neg", (3+VLOOKUP($B308,'Results-formatted 060121'!$A:AM,(AP$3+2),FALSE)), VLOOKUP($B308,'Results-formatted 060121'!$A:AM,(AP$3+2),FALSE)))</f>
        <v>2</v>
      </c>
      <c r="AQ308" s="95">
        <f>IF($C308 = "neg", (($D308+1) - VLOOKUP($B308,'Results-formatted 060121'!$A:AN,(AQ$3+2),FALSE)), IF($C308 = "pos-neg", (3+VLOOKUP($B308,'Results-formatted 060121'!$A:AN,(AQ$3+2),FALSE)), VLOOKUP($B308,'Results-formatted 060121'!$A:AN,(AQ$3+2),FALSE)))</f>
        <v>4</v>
      </c>
      <c r="AR308" s="95">
        <f>IF($C308 = "neg", (($D308+1) - VLOOKUP($B308,'Results-formatted 060121'!$A:AO,(AR$3+2),FALSE)), IF($C308 = "pos-neg", (3+VLOOKUP($B308,'Results-formatted 060121'!$A:AO,(AR$3+2),FALSE)), VLOOKUP($B308,'Results-formatted 060121'!$A:AO,(AR$3+2),FALSE)))</f>
        <v>5</v>
      </c>
      <c r="AS308" s="95">
        <f>IF($C308 = "neg", (($D308+1) - VLOOKUP($B308,'Results-formatted 060121'!$A:AP,(AS$3+2),FALSE)), IF($C308 = "pos-neg", (3+VLOOKUP($B308,'Results-formatted 060121'!$A:AP,(AS$3+2),FALSE)), VLOOKUP($B308,'Results-formatted 060121'!$A:AP,(AS$3+2),FALSE)))</f>
        <v>4</v>
      </c>
      <c r="AT308" s="95">
        <f>IF($C308 = "neg", (($D308+1) - VLOOKUP($B308,'Results-formatted 060121'!$A:AQ,(AT$3+2),FALSE)), IF($C308 = "pos-neg", (3+VLOOKUP($B308,'Results-formatted 060121'!$A:AQ,(AT$3+2),FALSE)), VLOOKUP($B308,'Results-formatted 060121'!$A:AQ,(AT$3+2),FALSE)))</f>
        <v>5</v>
      </c>
      <c r="AU308" s="95">
        <f>IF($C308 = "neg", (($D308+1) - VLOOKUP($B308,'Results-formatted 060121'!$A:AR,(AU$3+2),FALSE)), IF($C308 = "pos-neg", (3+VLOOKUP($B308,'Results-formatted 060121'!$A:AR,(AU$3+2),FALSE)), VLOOKUP($B308,'Results-formatted 060121'!$A:AR,(AU$3+2),FALSE)))</f>
        <v>4</v>
      </c>
      <c r="AV308" s="95">
        <f>IF($C308 = "neg", (($D308+1) - VLOOKUP($B308,'Results-formatted 060121'!$A:AS,(AV$3+2),FALSE)), IF($C308 = "pos-neg", (3+VLOOKUP($B308,'Results-formatted 060121'!$A:AS,(AV$3+2),FALSE)), VLOOKUP($B308,'Results-formatted 060121'!$A:AS,(AV$3+2),FALSE)))</f>
        <v>4</v>
      </c>
      <c r="AW308" s="95">
        <f>IF($C308 = "neg", (($D308+1) - VLOOKUP($B308,'Results-formatted 060121'!$A:AT,(AW$3+2),FALSE)), IF($C308 = "pos-neg", (3+VLOOKUP($B308,'Results-formatted 060121'!$A:AT,(AW$3+2),FALSE)), VLOOKUP($B308,'Results-formatted 060121'!$A:AT,(AW$3+2),FALSE)))</f>
        <v>3</v>
      </c>
      <c r="AX308" s="95">
        <f>IF($C308 = "neg", (($D308+1) - VLOOKUP($B308,'Results-formatted 060121'!$A:AU,(AX$3+2),FALSE)), IF($C308 = "pos-neg", (3+VLOOKUP($B308,'Results-formatted 060121'!$A:AU,(AX$3+2),FALSE)), VLOOKUP($B308,'Results-formatted 060121'!$A:AU,(AX$3+2),FALSE)))</f>
        <v>2</v>
      </c>
      <c r="AY308" s="95">
        <f>IF($C308 = "neg", (($D308+1) - VLOOKUP($B308,'Results-formatted 060121'!$A:AV,(AY$3+2),FALSE)), IF($C308 = "pos-neg", (3+VLOOKUP($B308,'Results-formatted 060121'!$A:AV,(AY$3+2),FALSE)), VLOOKUP($B308,'Results-formatted 060121'!$A:AV,(AY$3+2),FALSE)))</f>
        <v>5</v>
      </c>
      <c r="AZ308" s="95">
        <f>IF($C308 = "neg", (($D308+1) - VLOOKUP($B308,'Results-formatted 060121'!$A:AW,(AZ$3+2),FALSE)), IF($C308 = "pos-neg", (3+VLOOKUP($B308,'Results-formatted 060121'!$A:AW,(AZ$3+2),FALSE)), VLOOKUP($B308,'Results-formatted 060121'!$A:AW,(AZ$3+2),FALSE)))</f>
        <v>4</v>
      </c>
      <c r="BA308" s="95">
        <f>IF($C308 = "neg", (($D308+1) - VLOOKUP($B308,'Results-formatted 060121'!$A:AX,(BA$3+2),FALSE)), IF($C308 = "pos-neg", (3+VLOOKUP($B308,'Results-formatted 060121'!$A:AX,(BA$3+2),FALSE)), VLOOKUP($B308,'Results-formatted 060121'!$A:AX,(BA$3+2),FALSE)))</f>
        <v>4</v>
      </c>
      <c r="BB308" s="95">
        <f>IF($C308 = "neg", (($D308+1) - VLOOKUP($B308,'Results-formatted 060121'!$A:AY,(BB$3+2),FALSE)), IF($C308 = "pos-neg", (3+VLOOKUP($B308,'Results-formatted 060121'!$A:AY,(BB$3+2),FALSE)), VLOOKUP($B308,'Results-formatted 060121'!$A:AY,(BB$3+2),FALSE)))</f>
        <v>4</v>
      </c>
      <c r="BC308" s="95">
        <f>IF($C308 = "neg", (($D308+1) - VLOOKUP($B308,'Results-formatted 060121'!$A:AZ,(BC$3+2),FALSE)), IF($C308 = "pos-neg", (3+VLOOKUP($B308,'Results-formatted 060121'!$A:AZ,(BC$3+2),FALSE)), VLOOKUP($B308,'Results-formatted 060121'!$A:AZ,(BC$3+2),FALSE)))</f>
        <v>3</v>
      </c>
      <c r="BD308" s="95">
        <f>IF($C308 = "neg", (($D308+1) - VLOOKUP($B308,'Results-formatted 060121'!$A:BA,(BD$3+2),FALSE)), IF($C308 = "pos-neg", (3+VLOOKUP($B308,'Results-formatted 060121'!$A:BA,(BD$3+2),FALSE)), VLOOKUP($B308,'Results-formatted 060121'!$A:BA,(BD$3+2),FALSE)))</f>
        <v>4</v>
      </c>
      <c r="BE308" s="95">
        <f>IF($C308 = "neg", (($D308+1) - VLOOKUP($B308,'Results-formatted 060121'!$A:BB,(BE$3+2),FALSE)), IF($C308 = "pos-neg", (3+VLOOKUP($B308,'Results-formatted 060121'!$A:BB,(BE$3+2),FALSE)), VLOOKUP($B308,'Results-formatted 060121'!$A:BB,(BE$3+2),FALSE)))</f>
        <v>3</v>
      </c>
      <c r="BF308" s="95">
        <f>IF($C308 = "neg", (($D308+1) - VLOOKUP($B308,'Results-formatted 060121'!$A:BC,(BF$3+2),FALSE)), IF($C308 = "pos-neg", (3+VLOOKUP($B308,'Results-formatted 060121'!$A:BC,(BF$3+2),FALSE)), VLOOKUP($B308,'Results-formatted 060121'!$A:BC,(BF$3+2),FALSE)))</f>
        <v>4</v>
      </c>
      <c r="BG308" s="95">
        <f>IF($C308 = "neg", (($D308+1) - VLOOKUP($B308,'Results-formatted 060121'!$A:BD,(BG$3+2),FALSE)), IF($C308 = "pos-neg", (3+VLOOKUP($B308,'Results-formatted 060121'!$A:BD,(BG$3+2),FALSE)), VLOOKUP($B308,'Results-formatted 060121'!$A:BD,(BG$3+2),FALSE)))</f>
        <v>3</v>
      </c>
      <c r="BH308" s="95">
        <f>IF($C308 = "neg", (($D308+1) - VLOOKUP($B308,'Results-formatted 060121'!$A:BE,(BH$3+2),FALSE)), IF($C308 = "pos-neg", (3+VLOOKUP($B308,'Results-formatted 060121'!$A:BE,(BH$3+2),FALSE)), VLOOKUP($B308,'Results-formatted 060121'!$A:BE,(BH$3+2),FALSE)))</f>
        <v>4</v>
      </c>
      <c r="BI308" s="95">
        <f>IF($C308 = "neg", (($D308+1) - VLOOKUP($B308,'Results-formatted 060121'!$A:BF,(BI$3+2),FALSE)), IF($C308 = "pos-neg", (3+VLOOKUP($B308,'Results-formatted 060121'!$A:BF,(BI$3+2),FALSE)), VLOOKUP($B308,'Results-formatted 060121'!$A:BF,(BI$3+2),FALSE)))</f>
        <v>4</v>
      </c>
      <c r="BJ308" s="95">
        <f>IF($C308 = "neg", (($D308+1) - VLOOKUP($B308,'Results-formatted 060121'!$A:BG,(BJ$3+2),FALSE)), IF($C308 = "pos-neg", (3+VLOOKUP($B308,'Results-formatted 060121'!$A:BG,(BJ$3+2),FALSE)), VLOOKUP($B308,'Results-formatted 060121'!$A:BG,(BJ$3+2),FALSE)))</f>
        <v>4</v>
      </c>
      <c r="BK308" s="95">
        <f>IF($C308 = "neg", (($D308+1) - VLOOKUP($B308,'Results-formatted 060121'!$A:BH,(BK$3+2),FALSE)), IF($C308 = "pos-neg", (3+VLOOKUP($B308,'Results-formatted 060121'!$A:BH,(BK$3+2),FALSE)), VLOOKUP($B308,'Results-formatted 060121'!$A:BH,(BK$3+2),FALSE)))</f>
        <v>4</v>
      </c>
      <c r="BL308" s="95">
        <f>IF($C308 = "neg", (($D308+1) - VLOOKUP($B308,'Results-formatted 060121'!$A:BI,(BL$3+2),FALSE)), IF($C308 = "pos-neg", (3+VLOOKUP($B308,'Results-formatted 060121'!$A:BI,(BL$3+2),FALSE)), VLOOKUP($B308,'Results-formatted 060121'!$A:BI,(BL$3+2),FALSE)))</f>
        <v>2</v>
      </c>
      <c r="BM308" s="95">
        <f>IF($C308 = "neg", (($D308+1) - VLOOKUP($B308,'Results-formatted 060121'!$A:BJ,(BM$3+2),FALSE)), IF($C308 = "pos-neg", (3+VLOOKUP($B308,'Results-formatted 060121'!$A:BJ,(BM$3+2),FALSE)), VLOOKUP($B308,'Results-formatted 060121'!$A:BJ,(BM$3+2),FALSE)))</f>
        <v>3</v>
      </c>
      <c r="BN308" s="95"/>
      <c r="BO308" s="95"/>
      <c r="BP308" s="95"/>
      <c r="BQ308" s="95"/>
      <c r="BR308" s="95"/>
      <c r="BS308" s="95"/>
      <c r="BT308" s="95"/>
      <c r="BU308" s="95"/>
      <c r="BV308" s="95"/>
      <c r="BW308" s="95"/>
      <c r="BX308" s="95"/>
      <c r="BY308" s="95"/>
      <c r="BZ308" s="95"/>
      <c r="CA308" s="95"/>
      <c r="CB308" s="95"/>
      <c r="CC308" s="95"/>
      <c r="CD308" s="99"/>
      <c r="CE308" s="25">
        <f>AVERAGE(F308:CD308)</f>
        <v>3.7666666666666666</v>
      </c>
      <c r="CF308" s="25">
        <f t="shared" si="772"/>
        <v>0.98060283545580018</v>
      </c>
    </row>
    <row r="309" spans="2:84" ht="56" x14ac:dyDescent="0.15">
      <c r="B309" s="84" t="s">
        <v>329</v>
      </c>
      <c r="C309" s="86" t="s">
        <v>1166</v>
      </c>
      <c r="D309" s="2">
        <v>5</v>
      </c>
      <c r="E309" s="12" t="s">
        <v>820</v>
      </c>
      <c r="F309" s="95">
        <f>IF($C309 = "neg", (($D309+1) - VLOOKUP($B309,'Results-formatted 060121'!$A:$AJ,(F$3+2),FALSE)), IF($C309 = "pos-neg", (3+VLOOKUP($B309,'Results-formatted 060121'!$A:$AJ,(F$3+2),FALSE)), VLOOKUP($B309,'Results-formatted 060121'!$A:$AJ,(F$3+2),FALSE)))</f>
        <v>4</v>
      </c>
      <c r="G309" s="95">
        <f>IF($C309 = "neg", (($D309+1) - VLOOKUP($B309,'Results-formatted 060121'!$A:$AJ,(G$3+2),FALSE)), IF($C309 = "pos-neg", (3+VLOOKUP($B309,'Results-formatted 060121'!$A:$AJ,(G$3+2),FALSE)), VLOOKUP($B309,'Results-formatted 060121'!$A:$AJ,(G$3+2),FALSE)))</f>
        <v>5</v>
      </c>
      <c r="H309" s="95">
        <f>IF($C309 = "neg", (($D309+1) - VLOOKUP($B309,'Results-formatted 060121'!$A:$AJ,(H$3+2),FALSE)), IF($C309 = "pos-neg", (3+VLOOKUP($B309,'Results-formatted 060121'!$A:$AJ,(H$3+2),FALSE)), VLOOKUP($B309,'Results-formatted 060121'!$A:$AJ,(H$3+2),FALSE)))</f>
        <v>4</v>
      </c>
      <c r="I309" s="95">
        <f>IF($C309 = "neg", (($D309+1) - VLOOKUP($B309,'Results-formatted 060121'!$A:$AJ,(I$3+2),FALSE)), IF($C309 = "pos-neg", (3+VLOOKUP($B309,'Results-formatted 060121'!$A:$AJ,(I$3+2),FALSE)), VLOOKUP($B309,'Results-formatted 060121'!$A:$AJ,(I$3+2),FALSE)))</f>
        <v>5</v>
      </c>
      <c r="J309" s="95">
        <f>IF($C309 = "neg", (($D309+1) - VLOOKUP($B309,'Results-formatted 060121'!$A:$AJ,(J$3+2),FALSE)), IF($C309 = "pos-neg", (3+VLOOKUP($B309,'Results-formatted 060121'!$A:$AJ,(J$3+2),FALSE)), VLOOKUP($B309,'Results-formatted 060121'!$A:$AJ,(J$3+2),FALSE)))</f>
        <v>3</v>
      </c>
      <c r="K309" s="95">
        <f>IF($C309 = "neg", (($D309+1) - VLOOKUP($B309,'Results-formatted 060121'!$A:$AJ,(K$3+2),FALSE)), IF($C309 = "pos-neg", (3+VLOOKUP($B309,'Results-formatted 060121'!$A:$AJ,(K$3+2),FALSE)), VLOOKUP($B309,'Results-formatted 060121'!$A:$AJ,(K$3+2),FALSE)))</f>
        <v>4</v>
      </c>
      <c r="L309" s="95">
        <f>IF($C309 = "neg", (($D309+1) - VLOOKUP($B309,'Results-formatted 060121'!$A:$AJ,(L$3+2),FALSE)), IF($C309 = "pos-neg", (3+VLOOKUP($B309,'Results-formatted 060121'!$A:$AJ,(L$3+2),FALSE)), VLOOKUP($B309,'Results-formatted 060121'!$A:$AJ,(L$3+2),FALSE)))</f>
        <v>3</v>
      </c>
      <c r="M309" s="95">
        <f>IF($C309 = "neg", (($D309+1) - VLOOKUP($B309,'Results-formatted 060121'!$A:$AJ,(M$3+2),FALSE)), IF($C309 = "pos-neg", (3+VLOOKUP($B309,'Results-formatted 060121'!$A:$AJ,(M$3+2),FALSE)), VLOOKUP($B309,'Results-formatted 060121'!$A:$AJ,(M$3+2),FALSE)))</f>
        <v>2</v>
      </c>
      <c r="N309" s="95">
        <f>IF($C309 = "neg", (($D309+1) - VLOOKUP($B309,'Results-formatted 060121'!$A:$AJ,(N$3+2),FALSE)), IF($C309 = "pos-neg", (3+VLOOKUP($B309,'Results-formatted 060121'!$A:$AJ,(N$3+2),FALSE)), VLOOKUP($B309,'Results-formatted 060121'!$A:$AJ,(N$3+2),FALSE)))</f>
        <v>4</v>
      </c>
      <c r="O309" s="95">
        <f>IF($C309 = "neg", (($D309+1) - VLOOKUP($B309,'Results-formatted 060121'!$A:$AJ,(O$3+2),FALSE)), IF($C309 = "pos-neg", (3+VLOOKUP($B309,'Results-formatted 060121'!$A:$AJ,(O$3+2),FALSE)), VLOOKUP($B309,'Results-formatted 060121'!$A:$AJ,(O$3+2),FALSE)))</f>
        <v>5</v>
      </c>
      <c r="P309" s="95">
        <f>IF($C309 = "neg", (($D309+1) - VLOOKUP($B309,'Results-formatted 060121'!$A:$AJ,(P$3+2),FALSE)), IF($C309 = "pos-neg", (3+VLOOKUP($B309,'Results-formatted 060121'!$A:$AJ,(P$3+2),FALSE)), VLOOKUP($B309,'Results-formatted 060121'!$A:$AJ,(P$3+2),FALSE)))</f>
        <v>3</v>
      </c>
      <c r="Q309" s="95">
        <f>IF($C309 = "neg", (($D309+1) - VLOOKUP($B309,'Results-formatted 060121'!$A:$AJ,(Q$3+2),FALSE)), IF($C309 = "pos-neg", (3+VLOOKUP($B309,'Results-formatted 060121'!$A:$AJ,(Q$3+2),FALSE)), VLOOKUP($B309,'Results-formatted 060121'!$A:$AJ,(Q$3+2),FALSE)))</f>
        <v>4</v>
      </c>
      <c r="R309" s="95">
        <f>IF($C309 = "neg", (($D309+1) - VLOOKUP($B309,'Results-formatted 060121'!$A:$AJ,(R$3+2),FALSE)), IF($C309 = "pos-neg", (3+VLOOKUP($B309,'Results-formatted 060121'!$A:$AJ,(R$3+2),FALSE)), VLOOKUP($B309,'Results-formatted 060121'!$A:$AJ,(R$3+2),FALSE)))</f>
        <v>2</v>
      </c>
      <c r="S309" s="95">
        <f>IF($C309 = "neg", (($D309+1) - VLOOKUP($B309,'Results-formatted 060121'!$A:$AJ,(S$3+2),FALSE)), IF($C309 = "pos-neg", (3+VLOOKUP($B309,'Results-formatted 060121'!$A:$AJ,(S$3+2),FALSE)), VLOOKUP($B309,'Results-formatted 060121'!$A:$AJ,(S$3+2),FALSE)))</f>
        <v>3</v>
      </c>
      <c r="T309" s="95">
        <f>IF($C309 = "neg", (($D309+1) - VLOOKUP($B309,'Results-formatted 060121'!$A:$AJ,(T$3+2),FALSE)), IF($C309 = "pos-neg", (3+VLOOKUP($B309,'Results-formatted 060121'!$A:$AJ,(T$3+2),FALSE)), VLOOKUP($B309,'Results-formatted 060121'!$A:$AJ,(T$3+2),FALSE)))</f>
        <v>2</v>
      </c>
      <c r="U309" s="95">
        <f>IF($C309 = "neg", (($D309+1) - VLOOKUP($B309,'Results-formatted 060121'!$A:$AJ,(U$3+2),FALSE)), IF($C309 = "pos-neg", (3+VLOOKUP($B309,'Results-formatted 060121'!$A:$AJ,(U$3+2),FALSE)), VLOOKUP($B309,'Results-formatted 060121'!$A:$AJ,(U$3+2),FALSE)))</f>
        <v>4</v>
      </c>
      <c r="V309" s="95">
        <f>IF($C309 = "neg", (($D309+1) - VLOOKUP($B309,'Results-formatted 060121'!$A:$AJ,(V$3+2),FALSE)), IF($C309 = "pos-neg", (3+VLOOKUP($B309,'Results-formatted 060121'!$A:$AJ,(V$3+2),FALSE)), VLOOKUP($B309,'Results-formatted 060121'!$A:$AJ,(V$3+2),FALSE)))</f>
        <v>3</v>
      </c>
      <c r="W309" s="95">
        <f>IF($C309 = "neg", (($D309+1) - VLOOKUP($B309,'Results-formatted 060121'!$A:$AJ,(W$3+2),FALSE)), IF($C309 = "pos-neg", (3+VLOOKUP($B309,'Results-formatted 060121'!$A:$AJ,(W$3+2),FALSE)), VLOOKUP($B309,'Results-formatted 060121'!$A:$AJ,(W$3+2),FALSE)))</f>
        <v>4</v>
      </c>
      <c r="X309" s="95">
        <f>IF($C309 = "neg", (($D309+1) - VLOOKUP($B309,'Results-formatted 060121'!$A:$AJ,(X$3+2),FALSE)), IF($C309 = "pos-neg", (3+VLOOKUP($B309,'Results-formatted 060121'!$A:$AJ,(X$3+2),FALSE)), VLOOKUP($B309,'Results-formatted 060121'!$A:$AJ,(X$3+2),FALSE)))</f>
        <v>5</v>
      </c>
      <c r="Y309" s="95">
        <f>IF($C309 = "neg", (($D309+1) - VLOOKUP($B309,'Results-formatted 060121'!$A:$AJ,(Y$3+2),FALSE)), IF($C309 = "pos-neg", (3+VLOOKUP($B309,'Results-formatted 060121'!$A:$AJ,(Y$3+2),FALSE)), VLOOKUP($B309,'Results-formatted 060121'!$A:$AJ,(Y$3+2),FALSE)))</f>
        <v>5</v>
      </c>
      <c r="Z309" s="95">
        <f>IF($C309 = "neg", (($D309+1) - VLOOKUP($B309,'Results-formatted 060121'!$A:$AJ,(Z$3+2),FALSE)), IF($C309 = "pos-neg", (3+VLOOKUP($B309,'Results-formatted 060121'!$A:$AJ,(Z$3+2),FALSE)), VLOOKUP($B309,'Results-formatted 060121'!$A:$AJ,(Z$3+2),FALSE)))</f>
        <v>3</v>
      </c>
      <c r="AA309" s="95">
        <f>IF($C309 = "neg", (($D309+1) - VLOOKUP($B309,'Results-formatted 060121'!$A:$AJ,(AA$3+2),FALSE)), IF($C309 = "pos-neg", (3+VLOOKUP($B309,'Results-formatted 060121'!$A:$AJ,(AA$3+2),FALSE)), VLOOKUP($B309,'Results-formatted 060121'!$A:$AJ,(AA$3+2),FALSE)))</f>
        <v>5</v>
      </c>
      <c r="AB309" s="95">
        <f>IF($C309 = "neg", (($D309+1) - VLOOKUP($B309,'Results-formatted 060121'!$A:$AJ,(AB$3+2),FALSE)), IF($C309 = "pos-neg", (3+VLOOKUP($B309,'Results-formatted 060121'!$A:$AJ,(AB$3+2),FALSE)), VLOOKUP($B309,'Results-formatted 060121'!$A:$AJ,(AB$3+2),FALSE)))</f>
        <v>2</v>
      </c>
      <c r="AC309" s="95">
        <f>IF($C309 = "neg", (($D309+1) - VLOOKUP($B309,'Results-formatted 060121'!$A:$AJ,(AC$3+2),FALSE)), IF($C309 = "pos-neg", (3+VLOOKUP($B309,'Results-formatted 060121'!$A:$AJ,(AC$3+2),FALSE)), VLOOKUP($B309,'Results-formatted 060121'!$A:$AJ,(AC$3+2),FALSE)))</f>
        <v>3</v>
      </c>
      <c r="AD309" s="95">
        <f>IF($C309 = "neg", (($D309+1) - VLOOKUP($B309,'Results-formatted 060121'!$A:$AJ,(AD$3+2),FALSE)), IF($C309 = "pos-neg", (3+VLOOKUP($B309,'Results-formatted 060121'!$A:$AJ,(AD$3+2),FALSE)), VLOOKUP($B309,'Results-formatted 060121'!$A:$AJ,(AD$3+2),FALSE)))</f>
        <v>5</v>
      </c>
      <c r="AE309" s="95">
        <f>IF($C309 = "neg", (($D309+1) - VLOOKUP($B309,'Results-formatted 060121'!$A:$AJ,(AE$3+2),FALSE)), IF($C309 = "pos-neg", (3+VLOOKUP($B309,'Results-formatted 060121'!$A:$AJ,(AE$3+2),FALSE)), VLOOKUP($B309,'Results-formatted 060121'!$A:$AJ,(AE$3+2),FALSE)))</f>
        <v>3</v>
      </c>
      <c r="AF309" s="95">
        <f>IF($C309 = "neg", (($D309+1) - VLOOKUP($B309,'Results-formatted 060121'!$A:$AJ,(AF$3+2),FALSE)), IF($C309 = "pos-neg", (3+VLOOKUP($B309,'Results-formatted 060121'!$A:$AJ,(AF$3+2),FALSE)), VLOOKUP($B309,'Results-formatted 060121'!$A:$AJ,(AF$3+2),FALSE)))</f>
        <v>4</v>
      </c>
      <c r="AG309" s="95">
        <f>IF($C309 = "neg", (($D309+1) - VLOOKUP($B309,'Results-formatted 060121'!$A:$AJ,(AG$3+2),FALSE)), IF($C309 = "pos-neg", (3+VLOOKUP($B309,'Results-formatted 060121'!$A:$AJ,(AG$3+2),FALSE)), VLOOKUP($B309,'Results-formatted 060121'!$A:$AJ,(AG$3+2),FALSE)))</f>
        <v>1</v>
      </c>
      <c r="AH309" s="95">
        <f>IF($C309 = "neg", (($D309+1) - VLOOKUP($B309,'Results-formatted 060121'!$A:$AJ,(AH$3+2),FALSE)), IF($C309 = "pos-neg", (3+VLOOKUP($B309,'Results-formatted 060121'!$A:$AJ,(AH$3+2),FALSE)), VLOOKUP($B309,'Results-formatted 060121'!$A:$AJ,(AH$3+2),FALSE)))</f>
        <v>3</v>
      </c>
      <c r="AI309" s="95">
        <f>IF($C309 = "neg", (($D309+1) - VLOOKUP($B309,'Results-formatted 060121'!$A:$AJ,(AI$3+2),FALSE)), IF($C309 = "pos-neg", (3+VLOOKUP($B309,'Results-formatted 060121'!$A:$AJ,(AI$3+2),FALSE)), VLOOKUP($B309,'Results-formatted 060121'!$A:$AJ,(AI$3+2),FALSE)))</f>
        <v>5</v>
      </c>
      <c r="AJ309" s="95">
        <f>IF($C309 = "neg", (($D309+1) - VLOOKUP($B309,'Results-formatted 060121'!$A:$AJ,(AJ$3+2),FALSE)), IF($C309 = "pos-neg", (3+VLOOKUP($B309,'Results-formatted 060121'!$A:$AJ,(AJ$3+2),FALSE)), VLOOKUP($B309,'Results-formatted 060121'!$A:$AJ,(AJ$3+2),FALSE)))</f>
        <v>4</v>
      </c>
      <c r="AK309" s="95">
        <f>IF($C309 = "neg", (($D309+1) - VLOOKUP($B309,'Results-formatted 060121'!$A:$AJ,(AK$3+2),FALSE)), IF($C309 = "pos-neg", (3+VLOOKUP($B309,'Results-formatted 060121'!$A:$AJ,(AK$3+2),FALSE)), VLOOKUP($B309,'Results-formatted 060121'!$A:$AJ,(AK$3+2),FALSE)))</f>
        <v>3</v>
      </c>
      <c r="AL309" s="95">
        <f>IF($C309 = "neg", (($D309+1) - VLOOKUP($B309,'Results-formatted 060121'!$A:$AJ,(AL$3+2),FALSE)), IF($C309 = "pos-neg", (3+VLOOKUP($B309,'Results-formatted 060121'!$A:$AJ,(AL$3+2),FALSE)), VLOOKUP($B309,'Results-formatted 060121'!$A:$AJ,(AL$3+2),FALSE)))</f>
        <v>5</v>
      </c>
      <c r="AM309" s="95">
        <f>IF($C309 = "neg", (($D309+1) - VLOOKUP($B309,'Results-formatted 060121'!$A:AJ,(AM$3+2),FALSE)), IF($C309 = "pos-neg", (3+VLOOKUP($B309,'Results-formatted 060121'!$A:AJ,(AM$3+2),FALSE)), VLOOKUP($B309,'Results-formatted 060121'!$A:AJ,(AM$3+2),FALSE)))</f>
        <v>4</v>
      </c>
      <c r="AN309" s="95">
        <f>IF($C309 = "neg", (($D309+1) - VLOOKUP($B309,'Results-formatted 060121'!$A:AK,(AN$3+2),FALSE)), IF($C309 = "pos-neg", (3+VLOOKUP($B309,'Results-formatted 060121'!$A:AK,(AN$3+2),FALSE)), VLOOKUP($B309,'Results-formatted 060121'!$A:AK,(AN$3+2),FALSE)))</f>
        <v>4</v>
      </c>
      <c r="AO309" s="95">
        <f>IF($C309 = "neg", (($D309+1) - VLOOKUP($B309,'Results-formatted 060121'!$A:AL,(AO$3+2),FALSE)), IF($C309 = "pos-neg", (3+VLOOKUP($B309,'Results-formatted 060121'!$A:AL,(AO$3+2),FALSE)), VLOOKUP($B309,'Results-formatted 060121'!$A:AL,(AO$3+2),FALSE)))</f>
        <v>4</v>
      </c>
      <c r="AP309" s="95">
        <f>IF($C309 = "neg", (($D309+1) - VLOOKUP($B309,'Results-formatted 060121'!$A:AM,(AP$3+2),FALSE)), IF($C309 = "pos-neg", (3+VLOOKUP($B309,'Results-formatted 060121'!$A:AM,(AP$3+2),FALSE)), VLOOKUP($B309,'Results-formatted 060121'!$A:AM,(AP$3+2),FALSE)))</f>
        <v>2</v>
      </c>
      <c r="AQ309" s="95">
        <f>IF($C309 = "neg", (($D309+1) - VLOOKUP($B309,'Results-formatted 060121'!$A:AN,(AQ$3+2),FALSE)), IF($C309 = "pos-neg", (3+VLOOKUP($B309,'Results-formatted 060121'!$A:AN,(AQ$3+2),FALSE)), VLOOKUP($B309,'Results-formatted 060121'!$A:AN,(AQ$3+2),FALSE)))</f>
        <v>2</v>
      </c>
      <c r="AR309" s="95">
        <f>IF($C309 = "neg", (($D309+1) - VLOOKUP($B309,'Results-formatted 060121'!$A:AO,(AR$3+2),FALSE)), IF($C309 = "pos-neg", (3+VLOOKUP($B309,'Results-formatted 060121'!$A:AO,(AR$3+2),FALSE)), VLOOKUP($B309,'Results-formatted 060121'!$A:AO,(AR$3+2),FALSE)))</f>
        <v>3</v>
      </c>
      <c r="AS309" s="95">
        <f>IF($C309 = "neg", (($D309+1) - VLOOKUP($B309,'Results-formatted 060121'!$A:AP,(AS$3+2),FALSE)), IF($C309 = "pos-neg", (3+VLOOKUP($B309,'Results-formatted 060121'!$A:AP,(AS$3+2),FALSE)), VLOOKUP($B309,'Results-formatted 060121'!$A:AP,(AS$3+2),FALSE)))</f>
        <v>4</v>
      </c>
      <c r="AT309" s="95">
        <f>IF($C309 = "neg", (($D309+1) - VLOOKUP($B309,'Results-formatted 060121'!$A:AQ,(AT$3+2),FALSE)), IF($C309 = "pos-neg", (3+VLOOKUP($B309,'Results-formatted 060121'!$A:AQ,(AT$3+2),FALSE)), VLOOKUP($B309,'Results-formatted 060121'!$A:AQ,(AT$3+2),FALSE)))</f>
        <v>5</v>
      </c>
      <c r="AU309" s="95">
        <f>IF($C309 = "neg", (($D309+1) - VLOOKUP($B309,'Results-formatted 060121'!$A:AR,(AU$3+2),FALSE)), IF($C309 = "pos-neg", (3+VLOOKUP($B309,'Results-formatted 060121'!$A:AR,(AU$3+2),FALSE)), VLOOKUP($B309,'Results-formatted 060121'!$A:AR,(AU$3+2),FALSE)))</f>
        <v>4</v>
      </c>
      <c r="AV309" s="95">
        <f>IF($C309 = "neg", (($D309+1) - VLOOKUP($B309,'Results-formatted 060121'!$A:AS,(AV$3+2),FALSE)), IF($C309 = "pos-neg", (3+VLOOKUP($B309,'Results-formatted 060121'!$A:AS,(AV$3+2),FALSE)), VLOOKUP($B309,'Results-formatted 060121'!$A:AS,(AV$3+2),FALSE)))</f>
        <v>3</v>
      </c>
      <c r="AW309" s="95">
        <f>IF($C309 = "neg", (($D309+1) - VLOOKUP($B309,'Results-formatted 060121'!$A:AT,(AW$3+2),FALSE)), IF($C309 = "pos-neg", (3+VLOOKUP($B309,'Results-formatted 060121'!$A:AT,(AW$3+2),FALSE)), VLOOKUP($B309,'Results-formatted 060121'!$A:AT,(AW$3+2),FALSE)))</f>
        <v>3</v>
      </c>
      <c r="AX309" s="95">
        <f>IF($C309 = "neg", (($D309+1) - VLOOKUP($B309,'Results-formatted 060121'!$A:AU,(AX$3+2),FALSE)), IF($C309 = "pos-neg", (3+VLOOKUP($B309,'Results-formatted 060121'!$A:AU,(AX$3+2),FALSE)), VLOOKUP($B309,'Results-formatted 060121'!$A:AU,(AX$3+2),FALSE)))</f>
        <v>1</v>
      </c>
      <c r="AY309" s="95">
        <f>IF($C309 = "neg", (($D309+1) - VLOOKUP($B309,'Results-formatted 060121'!$A:AV,(AY$3+2),FALSE)), IF($C309 = "pos-neg", (3+VLOOKUP($B309,'Results-formatted 060121'!$A:AV,(AY$3+2),FALSE)), VLOOKUP($B309,'Results-formatted 060121'!$A:AV,(AY$3+2),FALSE)))</f>
        <v>4</v>
      </c>
      <c r="AZ309" s="95">
        <f>IF($C309 = "neg", (($D309+1) - VLOOKUP($B309,'Results-formatted 060121'!$A:AW,(AZ$3+2),FALSE)), IF($C309 = "pos-neg", (3+VLOOKUP($B309,'Results-formatted 060121'!$A:AW,(AZ$3+2),FALSE)), VLOOKUP($B309,'Results-formatted 060121'!$A:AW,(AZ$3+2),FALSE)))</f>
        <v>3</v>
      </c>
      <c r="BA309" s="95">
        <f>IF($C309 = "neg", (($D309+1) - VLOOKUP($B309,'Results-formatted 060121'!$A:AX,(BA$3+2),FALSE)), IF($C309 = "pos-neg", (3+VLOOKUP($B309,'Results-formatted 060121'!$A:AX,(BA$3+2),FALSE)), VLOOKUP($B309,'Results-formatted 060121'!$A:AX,(BA$3+2),FALSE)))</f>
        <v>4</v>
      </c>
      <c r="BB309" s="95">
        <f>IF($C309 = "neg", (($D309+1) - VLOOKUP($B309,'Results-formatted 060121'!$A:AY,(BB$3+2),FALSE)), IF($C309 = "pos-neg", (3+VLOOKUP($B309,'Results-formatted 060121'!$A:AY,(BB$3+2),FALSE)), VLOOKUP($B309,'Results-formatted 060121'!$A:AY,(BB$3+2),FALSE)))</f>
        <v>4</v>
      </c>
      <c r="BC309" s="95">
        <f>IF($C309 = "neg", (($D309+1) - VLOOKUP($B309,'Results-formatted 060121'!$A:AZ,(BC$3+2),FALSE)), IF($C309 = "pos-neg", (3+VLOOKUP($B309,'Results-formatted 060121'!$A:AZ,(BC$3+2),FALSE)), VLOOKUP($B309,'Results-formatted 060121'!$A:AZ,(BC$3+2),FALSE)))</f>
        <v>2</v>
      </c>
      <c r="BD309" s="95">
        <f>IF($C309 = "neg", (($D309+1) - VLOOKUP($B309,'Results-formatted 060121'!$A:BA,(BD$3+2),FALSE)), IF($C309 = "pos-neg", (3+VLOOKUP($B309,'Results-formatted 060121'!$A:BA,(BD$3+2),FALSE)), VLOOKUP($B309,'Results-formatted 060121'!$A:BA,(BD$3+2),FALSE)))</f>
        <v>4</v>
      </c>
      <c r="BE309" s="95">
        <f>IF($C309 = "neg", (($D309+1) - VLOOKUP($B309,'Results-formatted 060121'!$A:BB,(BE$3+2),FALSE)), IF($C309 = "pos-neg", (3+VLOOKUP($B309,'Results-formatted 060121'!$A:BB,(BE$3+2),FALSE)), VLOOKUP($B309,'Results-formatted 060121'!$A:BB,(BE$3+2),FALSE)))</f>
        <v>2</v>
      </c>
      <c r="BF309" s="95">
        <f>IF($C309 = "neg", (($D309+1) - VLOOKUP($B309,'Results-formatted 060121'!$A:BC,(BF$3+2),FALSE)), IF($C309 = "pos-neg", (3+VLOOKUP($B309,'Results-formatted 060121'!$A:BC,(BF$3+2),FALSE)), VLOOKUP($B309,'Results-formatted 060121'!$A:BC,(BF$3+2),FALSE)))</f>
        <v>2</v>
      </c>
      <c r="BG309" s="95">
        <f>IF($C309 = "neg", (($D309+1) - VLOOKUP($B309,'Results-formatted 060121'!$A:BD,(BG$3+2),FALSE)), IF($C309 = "pos-neg", (3+VLOOKUP($B309,'Results-formatted 060121'!$A:BD,(BG$3+2),FALSE)), VLOOKUP($B309,'Results-formatted 060121'!$A:BD,(BG$3+2),FALSE)))</f>
        <v>3</v>
      </c>
      <c r="BH309" s="95">
        <f>IF($C309 = "neg", (($D309+1) - VLOOKUP($B309,'Results-formatted 060121'!$A:BE,(BH$3+2),FALSE)), IF($C309 = "pos-neg", (3+VLOOKUP($B309,'Results-formatted 060121'!$A:BE,(BH$3+2),FALSE)), VLOOKUP($B309,'Results-formatted 060121'!$A:BE,(BH$3+2),FALSE)))</f>
        <v>4</v>
      </c>
      <c r="BI309" s="95">
        <f>IF($C309 = "neg", (($D309+1) - VLOOKUP($B309,'Results-formatted 060121'!$A:BF,(BI$3+2),FALSE)), IF($C309 = "pos-neg", (3+VLOOKUP($B309,'Results-formatted 060121'!$A:BF,(BI$3+2),FALSE)), VLOOKUP($B309,'Results-formatted 060121'!$A:BF,(BI$3+2),FALSE)))</f>
        <v>4</v>
      </c>
      <c r="BJ309" s="95">
        <f>IF($C309 = "neg", (($D309+1) - VLOOKUP($B309,'Results-formatted 060121'!$A:BG,(BJ$3+2),FALSE)), IF($C309 = "pos-neg", (3+VLOOKUP($B309,'Results-formatted 060121'!$A:BG,(BJ$3+2),FALSE)), VLOOKUP($B309,'Results-formatted 060121'!$A:BG,(BJ$3+2),FALSE)))</f>
        <v>5</v>
      </c>
      <c r="BK309" s="95">
        <f>IF($C309 = "neg", (($D309+1) - VLOOKUP($B309,'Results-formatted 060121'!$A:BH,(BK$3+2),FALSE)), IF($C309 = "pos-neg", (3+VLOOKUP($B309,'Results-formatted 060121'!$A:BH,(BK$3+2),FALSE)), VLOOKUP($B309,'Results-formatted 060121'!$A:BH,(BK$3+2),FALSE)))</f>
        <v>3</v>
      </c>
      <c r="BL309" s="95">
        <f>IF($C309 = "neg", (($D309+1) - VLOOKUP($B309,'Results-formatted 060121'!$A:BI,(BL$3+2),FALSE)), IF($C309 = "pos-neg", (3+VLOOKUP($B309,'Results-formatted 060121'!$A:BI,(BL$3+2),FALSE)), VLOOKUP($B309,'Results-formatted 060121'!$A:BI,(BL$3+2),FALSE)))</f>
        <v>2</v>
      </c>
      <c r="BM309" s="95">
        <f>IF($C309 = "neg", (($D309+1) - VLOOKUP($B309,'Results-formatted 060121'!$A:BJ,(BM$3+2),FALSE)), IF($C309 = "pos-neg", (3+VLOOKUP($B309,'Results-formatted 060121'!$A:BJ,(BM$3+2),FALSE)), VLOOKUP($B309,'Results-formatted 060121'!$A:BJ,(BM$3+2),FALSE)))</f>
        <v>3</v>
      </c>
      <c r="BN309" s="95"/>
      <c r="BO309" s="95"/>
      <c r="BP309" s="95"/>
      <c r="BQ309" s="95"/>
      <c r="BR309" s="95"/>
      <c r="BS309" s="95"/>
      <c r="BT309" s="95"/>
      <c r="BU309" s="95"/>
      <c r="BV309" s="95"/>
      <c r="BW309" s="95"/>
      <c r="BX309" s="95"/>
      <c r="BY309" s="95"/>
      <c r="BZ309" s="95"/>
      <c r="CA309" s="95"/>
      <c r="CB309" s="95"/>
      <c r="CC309" s="95"/>
      <c r="CD309" s="99"/>
      <c r="CE309" s="25">
        <f>AVERAGE(F309:CD309)</f>
        <v>3.4666666666666668</v>
      </c>
      <c r="CF309" s="25">
        <f t="shared" si="772"/>
        <v>1.0809077582850921</v>
      </c>
    </row>
    <row r="310" spans="2:84" ht="56" x14ac:dyDescent="0.15">
      <c r="B310" s="84" t="s">
        <v>330</v>
      </c>
      <c r="C310" s="86" t="s">
        <v>1166</v>
      </c>
      <c r="D310" s="2">
        <v>5</v>
      </c>
      <c r="E310" s="12" t="s">
        <v>821</v>
      </c>
      <c r="F310" s="95">
        <f>IF($C310 = "neg", (($D310+1) - VLOOKUP($B310,'Results-formatted 060121'!$A:$AJ,(F$3+2),FALSE)), IF($C310 = "pos-neg", (3+VLOOKUP($B310,'Results-formatted 060121'!$A:$AJ,(F$3+2),FALSE)), VLOOKUP($B310,'Results-formatted 060121'!$A:$AJ,(F$3+2),FALSE)))</f>
        <v>4</v>
      </c>
      <c r="G310" s="95">
        <f>IF($C310 = "neg", (($D310+1) - VLOOKUP($B310,'Results-formatted 060121'!$A:$AJ,(G$3+2),FALSE)), IF($C310 = "pos-neg", (3+VLOOKUP($B310,'Results-formatted 060121'!$A:$AJ,(G$3+2),FALSE)), VLOOKUP($B310,'Results-formatted 060121'!$A:$AJ,(G$3+2),FALSE)))</f>
        <v>5</v>
      </c>
      <c r="H310" s="95">
        <f>IF($C310 = "neg", (($D310+1) - VLOOKUP($B310,'Results-formatted 060121'!$A:$AJ,(H$3+2),FALSE)), IF($C310 = "pos-neg", (3+VLOOKUP($B310,'Results-formatted 060121'!$A:$AJ,(H$3+2),FALSE)), VLOOKUP($B310,'Results-formatted 060121'!$A:$AJ,(H$3+2),FALSE)))</f>
        <v>4</v>
      </c>
      <c r="I310" s="95">
        <f>IF($C310 = "neg", (($D310+1) - VLOOKUP($B310,'Results-formatted 060121'!$A:$AJ,(I$3+2),FALSE)), IF($C310 = "pos-neg", (3+VLOOKUP($B310,'Results-formatted 060121'!$A:$AJ,(I$3+2),FALSE)), VLOOKUP($B310,'Results-formatted 060121'!$A:$AJ,(I$3+2),FALSE)))</f>
        <v>4</v>
      </c>
      <c r="J310" s="95">
        <f>IF($C310 = "neg", (($D310+1) - VLOOKUP($B310,'Results-formatted 060121'!$A:$AJ,(J$3+2),FALSE)), IF($C310 = "pos-neg", (3+VLOOKUP($B310,'Results-formatted 060121'!$A:$AJ,(J$3+2),FALSE)), VLOOKUP($B310,'Results-formatted 060121'!$A:$AJ,(J$3+2),FALSE)))</f>
        <v>3</v>
      </c>
      <c r="K310" s="95">
        <f>IF($C310 = "neg", (($D310+1) - VLOOKUP($B310,'Results-formatted 060121'!$A:$AJ,(K$3+2),FALSE)), IF($C310 = "pos-neg", (3+VLOOKUP($B310,'Results-formatted 060121'!$A:$AJ,(K$3+2),FALSE)), VLOOKUP($B310,'Results-formatted 060121'!$A:$AJ,(K$3+2),FALSE)))</f>
        <v>5</v>
      </c>
      <c r="L310" s="95">
        <f>IF($C310 = "neg", (($D310+1) - VLOOKUP($B310,'Results-formatted 060121'!$A:$AJ,(L$3+2),FALSE)), IF($C310 = "pos-neg", (3+VLOOKUP($B310,'Results-formatted 060121'!$A:$AJ,(L$3+2),FALSE)), VLOOKUP($B310,'Results-formatted 060121'!$A:$AJ,(L$3+2),FALSE)))</f>
        <v>4</v>
      </c>
      <c r="M310" s="95">
        <f>IF($C310 = "neg", (($D310+1) - VLOOKUP($B310,'Results-formatted 060121'!$A:$AJ,(M$3+2),FALSE)), IF($C310 = "pos-neg", (3+VLOOKUP($B310,'Results-formatted 060121'!$A:$AJ,(M$3+2),FALSE)), VLOOKUP($B310,'Results-formatted 060121'!$A:$AJ,(M$3+2),FALSE)))</f>
        <v>2</v>
      </c>
      <c r="N310" s="95">
        <f>IF($C310 = "neg", (($D310+1) - VLOOKUP($B310,'Results-formatted 060121'!$A:$AJ,(N$3+2),FALSE)), IF($C310 = "pos-neg", (3+VLOOKUP($B310,'Results-formatted 060121'!$A:$AJ,(N$3+2),FALSE)), VLOOKUP($B310,'Results-formatted 060121'!$A:$AJ,(N$3+2),FALSE)))</f>
        <v>4</v>
      </c>
      <c r="O310" s="95">
        <f>IF($C310 = "neg", (($D310+1) - VLOOKUP($B310,'Results-formatted 060121'!$A:$AJ,(O$3+2),FALSE)), IF($C310 = "pos-neg", (3+VLOOKUP($B310,'Results-formatted 060121'!$A:$AJ,(O$3+2),FALSE)), VLOOKUP($B310,'Results-formatted 060121'!$A:$AJ,(O$3+2),FALSE)))</f>
        <v>5</v>
      </c>
      <c r="P310" s="95">
        <f>IF($C310 = "neg", (($D310+1) - VLOOKUP($B310,'Results-formatted 060121'!$A:$AJ,(P$3+2),FALSE)), IF($C310 = "pos-neg", (3+VLOOKUP($B310,'Results-formatted 060121'!$A:$AJ,(P$3+2),FALSE)), VLOOKUP($B310,'Results-formatted 060121'!$A:$AJ,(P$3+2),FALSE)))</f>
        <v>4</v>
      </c>
      <c r="Q310" s="95">
        <f>IF($C310 = "neg", (($D310+1) - VLOOKUP($B310,'Results-formatted 060121'!$A:$AJ,(Q$3+2),FALSE)), IF($C310 = "pos-neg", (3+VLOOKUP($B310,'Results-formatted 060121'!$A:$AJ,(Q$3+2),FALSE)), VLOOKUP($B310,'Results-formatted 060121'!$A:$AJ,(Q$3+2),FALSE)))</f>
        <v>4</v>
      </c>
      <c r="R310" s="95">
        <f>IF($C310 = "neg", (($D310+1) - VLOOKUP($B310,'Results-formatted 060121'!$A:$AJ,(R$3+2),FALSE)), IF($C310 = "pos-neg", (3+VLOOKUP($B310,'Results-formatted 060121'!$A:$AJ,(R$3+2),FALSE)), VLOOKUP($B310,'Results-formatted 060121'!$A:$AJ,(R$3+2),FALSE)))</f>
        <v>4</v>
      </c>
      <c r="S310" s="95">
        <f>IF($C310 = "neg", (($D310+1) - VLOOKUP($B310,'Results-formatted 060121'!$A:$AJ,(S$3+2),FALSE)), IF($C310 = "pos-neg", (3+VLOOKUP($B310,'Results-formatted 060121'!$A:$AJ,(S$3+2),FALSE)), VLOOKUP($B310,'Results-formatted 060121'!$A:$AJ,(S$3+2),FALSE)))</f>
        <v>3</v>
      </c>
      <c r="T310" s="95">
        <f>IF($C310 = "neg", (($D310+1) - VLOOKUP($B310,'Results-formatted 060121'!$A:$AJ,(T$3+2),FALSE)), IF($C310 = "pos-neg", (3+VLOOKUP($B310,'Results-formatted 060121'!$A:$AJ,(T$3+2),FALSE)), VLOOKUP($B310,'Results-formatted 060121'!$A:$AJ,(T$3+2),FALSE)))</f>
        <v>3</v>
      </c>
      <c r="U310" s="95">
        <f>IF($C310 = "neg", (($D310+1) - VLOOKUP($B310,'Results-formatted 060121'!$A:$AJ,(U$3+2),FALSE)), IF($C310 = "pos-neg", (3+VLOOKUP($B310,'Results-formatted 060121'!$A:$AJ,(U$3+2),FALSE)), VLOOKUP($B310,'Results-formatted 060121'!$A:$AJ,(U$3+2),FALSE)))</f>
        <v>1</v>
      </c>
      <c r="V310" s="95">
        <f>IF($C310 = "neg", (($D310+1) - VLOOKUP($B310,'Results-formatted 060121'!$A:$AJ,(V$3+2),FALSE)), IF($C310 = "pos-neg", (3+VLOOKUP($B310,'Results-formatted 060121'!$A:$AJ,(V$3+2),FALSE)), VLOOKUP($B310,'Results-formatted 060121'!$A:$AJ,(V$3+2),FALSE)))</f>
        <v>4</v>
      </c>
      <c r="W310" s="95">
        <f>IF($C310 = "neg", (($D310+1) - VLOOKUP($B310,'Results-formatted 060121'!$A:$AJ,(W$3+2),FALSE)), IF($C310 = "pos-neg", (3+VLOOKUP($B310,'Results-formatted 060121'!$A:$AJ,(W$3+2),FALSE)), VLOOKUP($B310,'Results-formatted 060121'!$A:$AJ,(W$3+2),FALSE)))</f>
        <v>3</v>
      </c>
      <c r="X310" s="95">
        <f>IF($C310 = "neg", (($D310+1) - VLOOKUP($B310,'Results-formatted 060121'!$A:$AJ,(X$3+2),FALSE)), IF($C310 = "pos-neg", (3+VLOOKUP($B310,'Results-formatted 060121'!$A:$AJ,(X$3+2),FALSE)), VLOOKUP($B310,'Results-formatted 060121'!$A:$AJ,(X$3+2),FALSE)))</f>
        <v>5</v>
      </c>
      <c r="Y310" s="95">
        <f>IF($C310 = "neg", (($D310+1) - VLOOKUP($B310,'Results-formatted 060121'!$A:$AJ,(Y$3+2),FALSE)), IF($C310 = "pos-neg", (3+VLOOKUP($B310,'Results-formatted 060121'!$A:$AJ,(Y$3+2),FALSE)), VLOOKUP($B310,'Results-formatted 060121'!$A:$AJ,(Y$3+2),FALSE)))</f>
        <v>3</v>
      </c>
      <c r="Z310" s="95">
        <f>IF($C310 = "neg", (($D310+1) - VLOOKUP($B310,'Results-formatted 060121'!$A:$AJ,(Z$3+2),FALSE)), IF($C310 = "pos-neg", (3+VLOOKUP($B310,'Results-formatted 060121'!$A:$AJ,(Z$3+2),FALSE)), VLOOKUP($B310,'Results-formatted 060121'!$A:$AJ,(Z$3+2),FALSE)))</f>
        <v>3</v>
      </c>
      <c r="AA310" s="95">
        <f>IF($C310 = "neg", (($D310+1) - VLOOKUP($B310,'Results-formatted 060121'!$A:$AJ,(AA$3+2),FALSE)), IF($C310 = "pos-neg", (3+VLOOKUP($B310,'Results-formatted 060121'!$A:$AJ,(AA$3+2),FALSE)), VLOOKUP($B310,'Results-formatted 060121'!$A:$AJ,(AA$3+2),FALSE)))</f>
        <v>5</v>
      </c>
      <c r="AB310" s="95">
        <f>IF($C310 = "neg", (($D310+1) - VLOOKUP($B310,'Results-formatted 060121'!$A:$AJ,(AB$3+2),FALSE)), IF($C310 = "pos-neg", (3+VLOOKUP($B310,'Results-formatted 060121'!$A:$AJ,(AB$3+2),FALSE)), VLOOKUP($B310,'Results-formatted 060121'!$A:$AJ,(AB$3+2),FALSE)))</f>
        <v>2</v>
      </c>
      <c r="AC310" s="95">
        <f>IF($C310 = "neg", (($D310+1) - VLOOKUP($B310,'Results-formatted 060121'!$A:$AJ,(AC$3+2),FALSE)), IF($C310 = "pos-neg", (3+VLOOKUP($B310,'Results-formatted 060121'!$A:$AJ,(AC$3+2),FALSE)), VLOOKUP($B310,'Results-formatted 060121'!$A:$AJ,(AC$3+2),FALSE)))</f>
        <v>3</v>
      </c>
      <c r="AD310" s="95">
        <f>IF($C310 = "neg", (($D310+1) - VLOOKUP($B310,'Results-formatted 060121'!$A:$AJ,(AD$3+2),FALSE)), IF($C310 = "pos-neg", (3+VLOOKUP($B310,'Results-formatted 060121'!$A:$AJ,(AD$3+2),FALSE)), VLOOKUP($B310,'Results-formatted 060121'!$A:$AJ,(AD$3+2),FALSE)))</f>
        <v>5</v>
      </c>
      <c r="AE310" s="95">
        <f>IF($C310 = "neg", (($D310+1) - VLOOKUP($B310,'Results-formatted 060121'!$A:$AJ,(AE$3+2),FALSE)), IF($C310 = "pos-neg", (3+VLOOKUP($B310,'Results-formatted 060121'!$A:$AJ,(AE$3+2),FALSE)), VLOOKUP($B310,'Results-formatted 060121'!$A:$AJ,(AE$3+2),FALSE)))</f>
        <v>5</v>
      </c>
      <c r="AF310" s="95">
        <f>IF($C310 = "neg", (($D310+1) - VLOOKUP($B310,'Results-formatted 060121'!$A:$AJ,(AF$3+2),FALSE)), IF($C310 = "pos-neg", (3+VLOOKUP($B310,'Results-formatted 060121'!$A:$AJ,(AF$3+2),FALSE)), VLOOKUP($B310,'Results-formatted 060121'!$A:$AJ,(AF$3+2),FALSE)))</f>
        <v>4</v>
      </c>
      <c r="AG310" s="95">
        <f>IF($C310 = "neg", (($D310+1) - VLOOKUP($B310,'Results-formatted 060121'!$A:$AJ,(AG$3+2),FALSE)), IF($C310 = "pos-neg", (3+VLOOKUP($B310,'Results-formatted 060121'!$A:$AJ,(AG$3+2),FALSE)), VLOOKUP($B310,'Results-formatted 060121'!$A:$AJ,(AG$3+2),FALSE)))</f>
        <v>2</v>
      </c>
      <c r="AH310" s="95">
        <f>IF($C310 = "neg", (($D310+1) - VLOOKUP($B310,'Results-formatted 060121'!$A:$AJ,(AH$3+2),FALSE)), IF($C310 = "pos-neg", (3+VLOOKUP($B310,'Results-formatted 060121'!$A:$AJ,(AH$3+2),FALSE)), VLOOKUP($B310,'Results-formatted 060121'!$A:$AJ,(AH$3+2),FALSE)))</f>
        <v>4</v>
      </c>
      <c r="AI310" s="95">
        <f>IF($C310 = "neg", (($D310+1) - VLOOKUP($B310,'Results-formatted 060121'!$A:$AJ,(AI$3+2),FALSE)), IF($C310 = "pos-neg", (3+VLOOKUP($B310,'Results-formatted 060121'!$A:$AJ,(AI$3+2),FALSE)), VLOOKUP($B310,'Results-formatted 060121'!$A:$AJ,(AI$3+2),FALSE)))</f>
        <v>5</v>
      </c>
      <c r="AJ310" s="95">
        <f>IF($C310 = "neg", (($D310+1) - VLOOKUP($B310,'Results-formatted 060121'!$A:$AJ,(AJ$3+2),FALSE)), IF($C310 = "pos-neg", (3+VLOOKUP($B310,'Results-formatted 060121'!$A:$AJ,(AJ$3+2),FALSE)), VLOOKUP($B310,'Results-formatted 060121'!$A:$AJ,(AJ$3+2),FALSE)))</f>
        <v>5</v>
      </c>
      <c r="AK310" s="95">
        <f>IF($C310 = "neg", (($D310+1) - VLOOKUP($B310,'Results-formatted 060121'!$A:$AJ,(AK$3+2),FALSE)), IF($C310 = "pos-neg", (3+VLOOKUP($B310,'Results-formatted 060121'!$A:$AJ,(AK$3+2),FALSE)), VLOOKUP($B310,'Results-formatted 060121'!$A:$AJ,(AK$3+2),FALSE)))</f>
        <v>4</v>
      </c>
      <c r="AL310" s="95">
        <f>IF($C310 = "neg", (($D310+1) - VLOOKUP($B310,'Results-formatted 060121'!$A:$AJ,(AL$3+2),FALSE)), IF($C310 = "pos-neg", (3+VLOOKUP($B310,'Results-formatted 060121'!$A:$AJ,(AL$3+2),FALSE)), VLOOKUP($B310,'Results-formatted 060121'!$A:$AJ,(AL$3+2),FALSE)))</f>
        <v>5</v>
      </c>
      <c r="AM310" s="95">
        <f>IF($C310 = "neg", (($D310+1) - VLOOKUP($B310,'Results-formatted 060121'!$A:AJ,(AM$3+2),FALSE)), IF($C310 = "pos-neg", (3+VLOOKUP($B310,'Results-formatted 060121'!$A:AJ,(AM$3+2),FALSE)), VLOOKUP($B310,'Results-formatted 060121'!$A:AJ,(AM$3+2),FALSE)))</f>
        <v>5</v>
      </c>
      <c r="AN310" s="95">
        <f>IF($C310 = "neg", (($D310+1) - VLOOKUP($B310,'Results-formatted 060121'!$A:AK,(AN$3+2),FALSE)), IF($C310 = "pos-neg", (3+VLOOKUP($B310,'Results-formatted 060121'!$A:AK,(AN$3+2),FALSE)), VLOOKUP($B310,'Results-formatted 060121'!$A:AK,(AN$3+2),FALSE)))</f>
        <v>3</v>
      </c>
      <c r="AO310" s="95">
        <f>IF($C310 = "neg", (($D310+1) - VLOOKUP($B310,'Results-formatted 060121'!$A:AL,(AO$3+2),FALSE)), IF($C310 = "pos-neg", (3+VLOOKUP($B310,'Results-formatted 060121'!$A:AL,(AO$3+2),FALSE)), VLOOKUP($B310,'Results-formatted 060121'!$A:AL,(AO$3+2),FALSE)))</f>
        <v>4</v>
      </c>
      <c r="AP310" s="95">
        <f>IF($C310 = "neg", (($D310+1) - VLOOKUP($B310,'Results-formatted 060121'!$A:AM,(AP$3+2),FALSE)), IF($C310 = "pos-neg", (3+VLOOKUP($B310,'Results-formatted 060121'!$A:AM,(AP$3+2),FALSE)), VLOOKUP($B310,'Results-formatted 060121'!$A:AM,(AP$3+2),FALSE)))</f>
        <v>2</v>
      </c>
      <c r="AQ310" s="95">
        <f>IF($C310 = "neg", (($D310+1) - VLOOKUP($B310,'Results-formatted 060121'!$A:AN,(AQ$3+2),FALSE)), IF($C310 = "pos-neg", (3+VLOOKUP($B310,'Results-formatted 060121'!$A:AN,(AQ$3+2),FALSE)), VLOOKUP($B310,'Results-formatted 060121'!$A:AN,(AQ$3+2),FALSE)))</f>
        <v>4</v>
      </c>
      <c r="AR310" s="95">
        <f>IF($C310 = "neg", (($D310+1) - VLOOKUP($B310,'Results-formatted 060121'!$A:AO,(AR$3+2),FALSE)), IF($C310 = "pos-neg", (3+VLOOKUP($B310,'Results-formatted 060121'!$A:AO,(AR$3+2),FALSE)), VLOOKUP($B310,'Results-formatted 060121'!$A:AO,(AR$3+2),FALSE)))</f>
        <v>5</v>
      </c>
      <c r="AS310" s="95">
        <f>IF($C310 = "neg", (($D310+1) - VLOOKUP($B310,'Results-formatted 060121'!$A:AP,(AS$3+2),FALSE)), IF($C310 = "pos-neg", (3+VLOOKUP($B310,'Results-formatted 060121'!$A:AP,(AS$3+2),FALSE)), VLOOKUP($B310,'Results-formatted 060121'!$A:AP,(AS$3+2),FALSE)))</f>
        <v>4</v>
      </c>
      <c r="AT310" s="95">
        <f>IF($C310 = "neg", (($D310+1) - VLOOKUP($B310,'Results-formatted 060121'!$A:AQ,(AT$3+2),FALSE)), IF($C310 = "pos-neg", (3+VLOOKUP($B310,'Results-formatted 060121'!$A:AQ,(AT$3+2),FALSE)), VLOOKUP($B310,'Results-formatted 060121'!$A:AQ,(AT$3+2),FALSE)))</f>
        <v>5</v>
      </c>
      <c r="AU310" s="95">
        <f>IF($C310 = "neg", (($D310+1) - VLOOKUP($B310,'Results-formatted 060121'!$A:AR,(AU$3+2),FALSE)), IF($C310 = "pos-neg", (3+VLOOKUP($B310,'Results-formatted 060121'!$A:AR,(AU$3+2),FALSE)), VLOOKUP($B310,'Results-formatted 060121'!$A:AR,(AU$3+2),FALSE)))</f>
        <v>4</v>
      </c>
      <c r="AV310" s="95">
        <f>IF($C310 = "neg", (($D310+1) - VLOOKUP($B310,'Results-formatted 060121'!$A:AS,(AV$3+2),FALSE)), IF($C310 = "pos-neg", (3+VLOOKUP($B310,'Results-formatted 060121'!$A:AS,(AV$3+2),FALSE)), VLOOKUP($B310,'Results-formatted 060121'!$A:AS,(AV$3+2),FALSE)))</f>
        <v>3</v>
      </c>
      <c r="AW310" s="95">
        <f>IF($C310 = "neg", (($D310+1) - VLOOKUP($B310,'Results-formatted 060121'!$A:AT,(AW$3+2),FALSE)), IF($C310 = "pos-neg", (3+VLOOKUP($B310,'Results-formatted 060121'!$A:AT,(AW$3+2),FALSE)), VLOOKUP($B310,'Results-formatted 060121'!$A:AT,(AW$3+2),FALSE)))</f>
        <v>3</v>
      </c>
      <c r="AX310" s="95">
        <f>IF($C310 = "neg", (($D310+1) - VLOOKUP($B310,'Results-formatted 060121'!$A:AU,(AX$3+2),FALSE)), IF($C310 = "pos-neg", (3+VLOOKUP($B310,'Results-formatted 060121'!$A:AU,(AX$3+2),FALSE)), VLOOKUP($B310,'Results-formatted 060121'!$A:AU,(AX$3+2),FALSE)))</f>
        <v>2</v>
      </c>
      <c r="AY310" s="95">
        <f>IF($C310 = "neg", (($D310+1) - VLOOKUP($B310,'Results-formatted 060121'!$A:AV,(AY$3+2),FALSE)), IF($C310 = "pos-neg", (3+VLOOKUP($B310,'Results-formatted 060121'!$A:AV,(AY$3+2),FALSE)), VLOOKUP($B310,'Results-formatted 060121'!$A:AV,(AY$3+2),FALSE)))</f>
        <v>4</v>
      </c>
      <c r="AZ310" s="95">
        <f>IF($C310 = "neg", (($D310+1) - VLOOKUP($B310,'Results-formatted 060121'!$A:AW,(AZ$3+2),FALSE)), IF($C310 = "pos-neg", (3+VLOOKUP($B310,'Results-formatted 060121'!$A:AW,(AZ$3+2),FALSE)), VLOOKUP($B310,'Results-formatted 060121'!$A:AW,(AZ$3+2),FALSE)))</f>
        <v>4</v>
      </c>
      <c r="BA310" s="95">
        <f>IF($C310 = "neg", (($D310+1) - VLOOKUP($B310,'Results-formatted 060121'!$A:AX,(BA$3+2),FALSE)), IF($C310 = "pos-neg", (3+VLOOKUP($B310,'Results-formatted 060121'!$A:AX,(BA$3+2),FALSE)), VLOOKUP($B310,'Results-formatted 060121'!$A:AX,(BA$3+2),FALSE)))</f>
        <v>4</v>
      </c>
      <c r="BB310" s="95">
        <f>IF($C310 = "neg", (($D310+1) - VLOOKUP($B310,'Results-formatted 060121'!$A:AY,(BB$3+2),FALSE)), IF($C310 = "pos-neg", (3+VLOOKUP($B310,'Results-formatted 060121'!$A:AY,(BB$3+2),FALSE)), VLOOKUP($B310,'Results-formatted 060121'!$A:AY,(BB$3+2),FALSE)))</f>
        <v>4</v>
      </c>
      <c r="BC310" s="95">
        <f>IF($C310 = "neg", (($D310+1) - VLOOKUP($B310,'Results-formatted 060121'!$A:AZ,(BC$3+2),FALSE)), IF($C310 = "pos-neg", (3+VLOOKUP($B310,'Results-formatted 060121'!$A:AZ,(BC$3+2),FALSE)), VLOOKUP($B310,'Results-formatted 060121'!$A:AZ,(BC$3+2),FALSE)))</f>
        <v>2</v>
      </c>
      <c r="BD310" s="95">
        <f>IF($C310 = "neg", (($D310+1) - VLOOKUP($B310,'Results-formatted 060121'!$A:BA,(BD$3+2),FALSE)), IF($C310 = "pos-neg", (3+VLOOKUP($B310,'Results-formatted 060121'!$A:BA,(BD$3+2),FALSE)), VLOOKUP($B310,'Results-formatted 060121'!$A:BA,(BD$3+2),FALSE)))</f>
        <v>5</v>
      </c>
      <c r="BE310" s="95">
        <f>IF($C310 = "neg", (($D310+1) - VLOOKUP($B310,'Results-formatted 060121'!$A:BB,(BE$3+2),FALSE)), IF($C310 = "pos-neg", (3+VLOOKUP($B310,'Results-formatted 060121'!$A:BB,(BE$3+2),FALSE)), VLOOKUP($B310,'Results-formatted 060121'!$A:BB,(BE$3+2),FALSE)))</f>
        <v>3</v>
      </c>
      <c r="BF310" s="95">
        <f>IF($C310 = "neg", (($D310+1) - VLOOKUP($B310,'Results-formatted 060121'!$A:BC,(BF$3+2),FALSE)), IF($C310 = "pos-neg", (3+VLOOKUP($B310,'Results-formatted 060121'!$A:BC,(BF$3+2),FALSE)), VLOOKUP($B310,'Results-formatted 060121'!$A:BC,(BF$3+2),FALSE)))</f>
        <v>3</v>
      </c>
      <c r="BG310" s="95">
        <f>IF($C310 = "neg", (($D310+1) - VLOOKUP($B310,'Results-formatted 060121'!$A:BD,(BG$3+2),FALSE)), IF($C310 = "pos-neg", (3+VLOOKUP($B310,'Results-formatted 060121'!$A:BD,(BG$3+2),FALSE)), VLOOKUP($B310,'Results-formatted 060121'!$A:BD,(BG$3+2),FALSE)))</f>
        <v>3</v>
      </c>
      <c r="BH310" s="95">
        <f>IF($C310 = "neg", (($D310+1) - VLOOKUP($B310,'Results-formatted 060121'!$A:BE,(BH$3+2),FALSE)), IF($C310 = "pos-neg", (3+VLOOKUP($B310,'Results-formatted 060121'!$A:BE,(BH$3+2),FALSE)), VLOOKUP($B310,'Results-formatted 060121'!$A:BE,(BH$3+2),FALSE)))</f>
        <v>4</v>
      </c>
      <c r="BI310" s="95">
        <f>IF($C310 = "neg", (($D310+1) - VLOOKUP($B310,'Results-formatted 060121'!$A:BF,(BI$3+2),FALSE)), IF($C310 = "pos-neg", (3+VLOOKUP($B310,'Results-formatted 060121'!$A:BF,(BI$3+2),FALSE)), VLOOKUP($B310,'Results-formatted 060121'!$A:BF,(BI$3+2),FALSE)))</f>
        <v>4</v>
      </c>
      <c r="BJ310" s="95">
        <f>IF($C310 = "neg", (($D310+1) - VLOOKUP($B310,'Results-formatted 060121'!$A:BG,(BJ$3+2),FALSE)), IF($C310 = "pos-neg", (3+VLOOKUP($B310,'Results-formatted 060121'!$A:BG,(BJ$3+2),FALSE)), VLOOKUP($B310,'Results-formatted 060121'!$A:BG,(BJ$3+2),FALSE)))</f>
        <v>4</v>
      </c>
      <c r="BK310" s="95">
        <f>IF($C310 = "neg", (($D310+1) - VLOOKUP($B310,'Results-formatted 060121'!$A:BH,(BK$3+2),FALSE)), IF($C310 = "pos-neg", (3+VLOOKUP($B310,'Results-formatted 060121'!$A:BH,(BK$3+2),FALSE)), VLOOKUP($B310,'Results-formatted 060121'!$A:BH,(BK$3+2),FALSE)))</f>
        <v>4</v>
      </c>
      <c r="BL310" s="95">
        <f>IF($C310 = "neg", (($D310+1) - VLOOKUP($B310,'Results-formatted 060121'!$A:BI,(BL$3+2),FALSE)), IF($C310 = "pos-neg", (3+VLOOKUP($B310,'Results-formatted 060121'!$A:BI,(BL$3+2),FALSE)), VLOOKUP($B310,'Results-formatted 060121'!$A:BI,(BL$3+2),FALSE)))</f>
        <v>2</v>
      </c>
      <c r="BM310" s="95">
        <f>IF($C310 = "neg", (($D310+1) - VLOOKUP($B310,'Results-formatted 060121'!$A:BJ,(BM$3+2),FALSE)), IF($C310 = "pos-neg", (3+VLOOKUP($B310,'Results-formatted 060121'!$A:BJ,(BM$3+2),FALSE)), VLOOKUP($B310,'Results-formatted 060121'!$A:BJ,(BM$3+2),FALSE)))</f>
        <v>4</v>
      </c>
      <c r="BN310" s="95"/>
      <c r="BO310" s="95"/>
      <c r="BP310" s="95"/>
      <c r="BQ310" s="95"/>
      <c r="BR310" s="95"/>
      <c r="BS310" s="95"/>
      <c r="BT310" s="95"/>
      <c r="BU310" s="95"/>
      <c r="BV310" s="95"/>
      <c r="BW310" s="95"/>
      <c r="BX310" s="95"/>
      <c r="BY310" s="95"/>
      <c r="BZ310" s="95"/>
      <c r="CA310" s="95"/>
      <c r="CB310" s="95"/>
      <c r="CC310" s="95"/>
      <c r="CD310" s="99"/>
      <c r="CE310" s="25">
        <f>AVERAGE(F310:CD310)</f>
        <v>3.7333333333333334</v>
      </c>
      <c r="CF310" s="25">
        <f t="shared" si="772"/>
        <v>1.006195497172927</v>
      </c>
    </row>
    <row r="311" spans="2:84" ht="56" x14ac:dyDescent="0.15">
      <c r="B311" s="84" t="s">
        <v>331</v>
      </c>
      <c r="C311" s="86" t="s">
        <v>1166</v>
      </c>
      <c r="D311" s="2">
        <v>5</v>
      </c>
      <c r="E311" s="12" t="s">
        <v>822</v>
      </c>
      <c r="F311" s="95">
        <f>IF($C311 = "neg", (($D311+1) - VLOOKUP($B311,'Results-formatted 060121'!$A:$AJ,(F$3+2),FALSE)), IF($C311 = "pos-neg", (3+VLOOKUP($B311,'Results-formatted 060121'!$A:$AJ,(F$3+2),FALSE)), VLOOKUP($B311,'Results-formatted 060121'!$A:$AJ,(F$3+2),FALSE)))</f>
        <v>4</v>
      </c>
      <c r="G311" s="95">
        <f>IF($C311 = "neg", (($D311+1) - VLOOKUP($B311,'Results-formatted 060121'!$A:$AJ,(G$3+2),FALSE)), IF($C311 = "pos-neg", (3+VLOOKUP($B311,'Results-formatted 060121'!$A:$AJ,(G$3+2),FALSE)), VLOOKUP($B311,'Results-formatted 060121'!$A:$AJ,(G$3+2),FALSE)))</f>
        <v>5</v>
      </c>
      <c r="H311" s="95">
        <f>IF($C311 = "neg", (($D311+1) - VLOOKUP($B311,'Results-formatted 060121'!$A:$AJ,(H$3+2),FALSE)), IF($C311 = "pos-neg", (3+VLOOKUP($B311,'Results-formatted 060121'!$A:$AJ,(H$3+2),FALSE)), VLOOKUP($B311,'Results-formatted 060121'!$A:$AJ,(H$3+2),FALSE)))</f>
        <v>3</v>
      </c>
      <c r="I311" s="95">
        <f>IF($C311 = "neg", (($D311+1) - VLOOKUP($B311,'Results-formatted 060121'!$A:$AJ,(I$3+2),FALSE)), IF($C311 = "pos-neg", (3+VLOOKUP($B311,'Results-formatted 060121'!$A:$AJ,(I$3+2),FALSE)), VLOOKUP($B311,'Results-formatted 060121'!$A:$AJ,(I$3+2),FALSE)))</f>
        <v>4</v>
      </c>
      <c r="J311" s="95">
        <f>IF($C311 = "neg", (($D311+1) - VLOOKUP($B311,'Results-formatted 060121'!$A:$AJ,(J$3+2),FALSE)), IF($C311 = "pos-neg", (3+VLOOKUP($B311,'Results-formatted 060121'!$A:$AJ,(J$3+2),FALSE)), VLOOKUP($B311,'Results-formatted 060121'!$A:$AJ,(J$3+2),FALSE)))</f>
        <v>3</v>
      </c>
      <c r="K311" s="95">
        <f>IF($C311 = "neg", (($D311+1) - VLOOKUP($B311,'Results-formatted 060121'!$A:$AJ,(K$3+2),FALSE)), IF($C311 = "pos-neg", (3+VLOOKUP($B311,'Results-formatted 060121'!$A:$AJ,(K$3+2),FALSE)), VLOOKUP($B311,'Results-formatted 060121'!$A:$AJ,(K$3+2),FALSE)))</f>
        <v>5</v>
      </c>
      <c r="L311" s="95">
        <f>IF($C311 = "neg", (($D311+1) - VLOOKUP($B311,'Results-formatted 060121'!$A:$AJ,(L$3+2),FALSE)), IF($C311 = "pos-neg", (3+VLOOKUP($B311,'Results-formatted 060121'!$A:$AJ,(L$3+2),FALSE)), VLOOKUP($B311,'Results-formatted 060121'!$A:$AJ,(L$3+2),FALSE)))</f>
        <v>3</v>
      </c>
      <c r="M311" s="95">
        <f>IF($C311 = "neg", (($D311+1) - VLOOKUP($B311,'Results-formatted 060121'!$A:$AJ,(M$3+2),FALSE)), IF($C311 = "pos-neg", (3+VLOOKUP($B311,'Results-formatted 060121'!$A:$AJ,(M$3+2),FALSE)), VLOOKUP($B311,'Results-formatted 060121'!$A:$AJ,(M$3+2),FALSE)))</f>
        <v>3</v>
      </c>
      <c r="N311" s="95">
        <f>IF($C311 = "neg", (($D311+1) - VLOOKUP($B311,'Results-formatted 060121'!$A:$AJ,(N$3+2),FALSE)), IF($C311 = "pos-neg", (3+VLOOKUP($B311,'Results-formatted 060121'!$A:$AJ,(N$3+2),FALSE)), VLOOKUP($B311,'Results-formatted 060121'!$A:$AJ,(N$3+2),FALSE)))</f>
        <v>5</v>
      </c>
      <c r="O311" s="95">
        <f>IF($C311 = "neg", (($D311+1) - VLOOKUP($B311,'Results-formatted 060121'!$A:$AJ,(O$3+2),FALSE)), IF($C311 = "pos-neg", (3+VLOOKUP($B311,'Results-formatted 060121'!$A:$AJ,(O$3+2),FALSE)), VLOOKUP($B311,'Results-formatted 060121'!$A:$AJ,(O$3+2),FALSE)))</f>
        <v>5</v>
      </c>
      <c r="P311" s="95">
        <f>IF($C311 = "neg", (($D311+1) - VLOOKUP($B311,'Results-formatted 060121'!$A:$AJ,(P$3+2),FALSE)), IF($C311 = "pos-neg", (3+VLOOKUP($B311,'Results-formatted 060121'!$A:$AJ,(P$3+2),FALSE)), VLOOKUP($B311,'Results-formatted 060121'!$A:$AJ,(P$3+2),FALSE)))</f>
        <v>3</v>
      </c>
      <c r="Q311" s="95">
        <f>IF($C311 = "neg", (($D311+1) - VLOOKUP($B311,'Results-formatted 060121'!$A:$AJ,(Q$3+2),FALSE)), IF($C311 = "pos-neg", (3+VLOOKUP($B311,'Results-formatted 060121'!$A:$AJ,(Q$3+2),FALSE)), VLOOKUP($B311,'Results-formatted 060121'!$A:$AJ,(Q$3+2),FALSE)))</f>
        <v>4</v>
      </c>
      <c r="R311" s="95">
        <f>IF($C311 = "neg", (($D311+1) - VLOOKUP($B311,'Results-formatted 060121'!$A:$AJ,(R$3+2),FALSE)), IF($C311 = "pos-neg", (3+VLOOKUP($B311,'Results-formatted 060121'!$A:$AJ,(R$3+2),FALSE)), VLOOKUP($B311,'Results-formatted 060121'!$A:$AJ,(R$3+2),FALSE)))</f>
        <v>4</v>
      </c>
      <c r="S311" s="95">
        <f>IF($C311 = "neg", (($D311+1) - VLOOKUP($B311,'Results-formatted 060121'!$A:$AJ,(S$3+2),FALSE)), IF($C311 = "pos-neg", (3+VLOOKUP($B311,'Results-formatted 060121'!$A:$AJ,(S$3+2),FALSE)), VLOOKUP($B311,'Results-formatted 060121'!$A:$AJ,(S$3+2),FALSE)))</f>
        <v>3</v>
      </c>
      <c r="T311" s="95">
        <f>IF($C311 = "neg", (($D311+1) - VLOOKUP($B311,'Results-formatted 060121'!$A:$AJ,(T$3+2),FALSE)), IF($C311 = "pos-neg", (3+VLOOKUP($B311,'Results-formatted 060121'!$A:$AJ,(T$3+2),FALSE)), VLOOKUP($B311,'Results-formatted 060121'!$A:$AJ,(T$3+2),FALSE)))</f>
        <v>1</v>
      </c>
      <c r="U311" s="95">
        <f>IF($C311 = "neg", (($D311+1) - VLOOKUP($B311,'Results-formatted 060121'!$A:$AJ,(U$3+2),FALSE)), IF($C311 = "pos-neg", (3+VLOOKUP($B311,'Results-formatted 060121'!$A:$AJ,(U$3+2),FALSE)), VLOOKUP($B311,'Results-formatted 060121'!$A:$AJ,(U$3+2),FALSE)))</f>
        <v>2</v>
      </c>
      <c r="V311" s="95">
        <f>IF($C311 = "neg", (($D311+1) - VLOOKUP($B311,'Results-formatted 060121'!$A:$AJ,(V$3+2),FALSE)), IF($C311 = "pos-neg", (3+VLOOKUP($B311,'Results-formatted 060121'!$A:$AJ,(V$3+2),FALSE)), VLOOKUP($B311,'Results-formatted 060121'!$A:$AJ,(V$3+2),FALSE)))</f>
        <v>4</v>
      </c>
      <c r="W311" s="95">
        <f>IF($C311 = "neg", (($D311+1) - VLOOKUP($B311,'Results-formatted 060121'!$A:$AJ,(W$3+2),FALSE)), IF($C311 = "pos-neg", (3+VLOOKUP($B311,'Results-formatted 060121'!$A:$AJ,(W$3+2),FALSE)), VLOOKUP($B311,'Results-formatted 060121'!$A:$AJ,(W$3+2),FALSE)))</f>
        <v>4</v>
      </c>
      <c r="X311" s="95">
        <f>IF($C311 = "neg", (($D311+1) - VLOOKUP($B311,'Results-formatted 060121'!$A:$AJ,(X$3+2),FALSE)), IF($C311 = "pos-neg", (3+VLOOKUP($B311,'Results-formatted 060121'!$A:$AJ,(X$3+2),FALSE)), VLOOKUP($B311,'Results-formatted 060121'!$A:$AJ,(X$3+2),FALSE)))</f>
        <v>5</v>
      </c>
      <c r="Y311" s="95">
        <f>IF($C311 = "neg", (($D311+1) - VLOOKUP($B311,'Results-formatted 060121'!$A:$AJ,(Y$3+2),FALSE)), IF($C311 = "pos-neg", (3+VLOOKUP($B311,'Results-formatted 060121'!$A:$AJ,(Y$3+2),FALSE)), VLOOKUP($B311,'Results-formatted 060121'!$A:$AJ,(Y$3+2),FALSE)))</f>
        <v>3</v>
      </c>
      <c r="Z311" s="95">
        <f>IF($C311 = "neg", (($D311+1) - VLOOKUP($B311,'Results-formatted 060121'!$A:$AJ,(Z$3+2),FALSE)), IF($C311 = "pos-neg", (3+VLOOKUP($B311,'Results-formatted 060121'!$A:$AJ,(Z$3+2),FALSE)), VLOOKUP($B311,'Results-formatted 060121'!$A:$AJ,(Z$3+2),FALSE)))</f>
        <v>3</v>
      </c>
      <c r="AA311" s="95">
        <f>IF($C311 = "neg", (($D311+1) - VLOOKUP($B311,'Results-formatted 060121'!$A:$AJ,(AA$3+2),FALSE)), IF($C311 = "pos-neg", (3+VLOOKUP($B311,'Results-formatted 060121'!$A:$AJ,(AA$3+2),FALSE)), VLOOKUP($B311,'Results-formatted 060121'!$A:$AJ,(AA$3+2),FALSE)))</f>
        <v>4</v>
      </c>
      <c r="AB311" s="95">
        <f>IF($C311 = "neg", (($D311+1) - VLOOKUP($B311,'Results-formatted 060121'!$A:$AJ,(AB$3+2),FALSE)), IF($C311 = "pos-neg", (3+VLOOKUP($B311,'Results-formatted 060121'!$A:$AJ,(AB$3+2),FALSE)), VLOOKUP($B311,'Results-formatted 060121'!$A:$AJ,(AB$3+2),FALSE)))</f>
        <v>2</v>
      </c>
      <c r="AC311" s="95">
        <f>IF($C311 = "neg", (($D311+1) - VLOOKUP($B311,'Results-formatted 060121'!$A:$AJ,(AC$3+2),FALSE)), IF($C311 = "pos-neg", (3+VLOOKUP($B311,'Results-formatted 060121'!$A:$AJ,(AC$3+2),FALSE)), VLOOKUP($B311,'Results-formatted 060121'!$A:$AJ,(AC$3+2),FALSE)))</f>
        <v>3</v>
      </c>
      <c r="AD311" s="95">
        <f>IF($C311 = "neg", (($D311+1) - VLOOKUP($B311,'Results-formatted 060121'!$A:$AJ,(AD$3+2),FALSE)), IF($C311 = "pos-neg", (3+VLOOKUP($B311,'Results-formatted 060121'!$A:$AJ,(AD$3+2),FALSE)), VLOOKUP($B311,'Results-formatted 060121'!$A:$AJ,(AD$3+2),FALSE)))</f>
        <v>5</v>
      </c>
      <c r="AE311" s="95">
        <f>IF($C311 = "neg", (($D311+1) - VLOOKUP($B311,'Results-formatted 060121'!$A:$AJ,(AE$3+2),FALSE)), IF($C311 = "pos-neg", (3+VLOOKUP($B311,'Results-formatted 060121'!$A:$AJ,(AE$3+2),FALSE)), VLOOKUP($B311,'Results-formatted 060121'!$A:$AJ,(AE$3+2),FALSE)))</f>
        <v>4</v>
      </c>
      <c r="AF311" s="95">
        <f>IF($C311 = "neg", (($D311+1) - VLOOKUP($B311,'Results-formatted 060121'!$A:$AJ,(AF$3+2),FALSE)), IF($C311 = "pos-neg", (3+VLOOKUP($B311,'Results-formatted 060121'!$A:$AJ,(AF$3+2),FALSE)), VLOOKUP($B311,'Results-formatted 060121'!$A:$AJ,(AF$3+2),FALSE)))</f>
        <v>4</v>
      </c>
      <c r="AG311" s="95">
        <f>IF($C311 = "neg", (($D311+1) - VLOOKUP($B311,'Results-formatted 060121'!$A:$AJ,(AG$3+2),FALSE)), IF($C311 = "pos-neg", (3+VLOOKUP($B311,'Results-formatted 060121'!$A:$AJ,(AG$3+2),FALSE)), VLOOKUP($B311,'Results-formatted 060121'!$A:$AJ,(AG$3+2),FALSE)))</f>
        <v>2</v>
      </c>
      <c r="AH311" s="95">
        <f>IF($C311 = "neg", (($D311+1) - VLOOKUP($B311,'Results-formatted 060121'!$A:$AJ,(AH$3+2),FALSE)), IF($C311 = "pos-neg", (3+VLOOKUP($B311,'Results-formatted 060121'!$A:$AJ,(AH$3+2),FALSE)), VLOOKUP($B311,'Results-formatted 060121'!$A:$AJ,(AH$3+2),FALSE)))</f>
        <v>2</v>
      </c>
      <c r="AI311" s="95">
        <f>IF($C311 = "neg", (($D311+1) - VLOOKUP($B311,'Results-formatted 060121'!$A:$AJ,(AI$3+2),FALSE)), IF($C311 = "pos-neg", (3+VLOOKUP($B311,'Results-formatted 060121'!$A:$AJ,(AI$3+2),FALSE)), VLOOKUP($B311,'Results-formatted 060121'!$A:$AJ,(AI$3+2),FALSE)))</f>
        <v>5</v>
      </c>
      <c r="AJ311" s="95">
        <f>IF($C311 = "neg", (($D311+1) - VLOOKUP($B311,'Results-formatted 060121'!$A:$AJ,(AJ$3+2),FALSE)), IF($C311 = "pos-neg", (3+VLOOKUP($B311,'Results-formatted 060121'!$A:$AJ,(AJ$3+2),FALSE)), VLOOKUP($B311,'Results-formatted 060121'!$A:$AJ,(AJ$3+2),FALSE)))</f>
        <v>5</v>
      </c>
      <c r="AK311" s="95">
        <f>IF($C311 = "neg", (($D311+1) - VLOOKUP($B311,'Results-formatted 060121'!$A:$AJ,(AK$3+2),FALSE)), IF($C311 = "pos-neg", (3+VLOOKUP($B311,'Results-formatted 060121'!$A:$AJ,(AK$3+2),FALSE)), VLOOKUP($B311,'Results-formatted 060121'!$A:$AJ,(AK$3+2),FALSE)))</f>
        <v>3</v>
      </c>
      <c r="AL311" s="95">
        <f>IF($C311 = "neg", (($D311+1) - VLOOKUP($B311,'Results-formatted 060121'!$A:$AJ,(AL$3+2),FALSE)), IF($C311 = "pos-neg", (3+VLOOKUP($B311,'Results-formatted 060121'!$A:$AJ,(AL$3+2),FALSE)), VLOOKUP($B311,'Results-formatted 060121'!$A:$AJ,(AL$3+2),FALSE)))</f>
        <v>4</v>
      </c>
      <c r="AM311" s="95">
        <f>IF($C311 = "neg", (($D311+1) - VLOOKUP($B311,'Results-formatted 060121'!$A:AJ,(AM$3+2),FALSE)), IF($C311 = "pos-neg", (3+VLOOKUP($B311,'Results-formatted 060121'!$A:AJ,(AM$3+2),FALSE)), VLOOKUP($B311,'Results-formatted 060121'!$A:AJ,(AM$3+2),FALSE)))</f>
        <v>5</v>
      </c>
      <c r="AN311" s="95">
        <f>IF($C311 = "neg", (($D311+1) - VLOOKUP($B311,'Results-formatted 060121'!$A:AK,(AN$3+2),FALSE)), IF($C311 = "pos-neg", (3+VLOOKUP($B311,'Results-formatted 060121'!$A:AK,(AN$3+2),FALSE)), VLOOKUP($B311,'Results-formatted 060121'!$A:AK,(AN$3+2),FALSE)))</f>
        <v>4</v>
      </c>
      <c r="AO311" s="95">
        <f>IF($C311 = "neg", (($D311+1) - VLOOKUP($B311,'Results-formatted 060121'!$A:AL,(AO$3+2),FALSE)), IF($C311 = "pos-neg", (3+VLOOKUP($B311,'Results-formatted 060121'!$A:AL,(AO$3+2),FALSE)), VLOOKUP($B311,'Results-formatted 060121'!$A:AL,(AO$3+2),FALSE)))</f>
        <v>4</v>
      </c>
      <c r="AP311" s="95">
        <f>IF($C311 = "neg", (($D311+1) - VLOOKUP($B311,'Results-formatted 060121'!$A:AM,(AP$3+2),FALSE)), IF($C311 = "pos-neg", (3+VLOOKUP($B311,'Results-formatted 060121'!$A:AM,(AP$3+2),FALSE)), VLOOKUP($B311,'Results-formatted 060121'!$A:AM,(AP$3+2),FALSE)))</f>
        <v>2</v>
      </c>
      <c r="AQ311" s="95">
        <f>IF($C311 = "neg", (($D311+1) - VLOOKUP($B311,'Results-formatted 060121'!$A:AN,(AQ$3+2),FALSE)), IF($C311 = "pos-neg", (3+VLOOKUP($B311,'Results-formatted 060121'!$A:AN,(AQ$3+2),FALSE)), VLOOKUP($B311,'Results-formatted 060121'!$A:AN,(AQ$3+2),FALSE)))</f>
        <v>4</v>
      </c>
      <c r="AR311" s="95">
        <f>IF($C311 = "neg", (($D311+1) - VLOOKUP($B311,'Results-formatted 060121'!$A:AO,(AR$3+2),FALSE)), IF($C311 = "pos-neg", (3+VLOOKUP($B311,'Results-formatted 060121'!$A:AO,(AR$3+2),FALSE)), VLOOKUP($B311,'Results-formatted 060121'!$A:AO,(AR$3+2),FALSE)))</f>
        <v>4</v>
      </c>
      <c r="AS311" s="95">
        <f>IF($C311 = "neg", (($D311+1) - VLOOKUP($B311,'Results-formatted 060121'!$A:AP,(AS$3+2),FALSE)), IF($C311 = "pos-neg", (3+VLOOKUP($B311,'Results-formatted 060121'!$A:AP,(AS$3+2),FALSE)), VLOOKUP($B311,'Results-formatted 060121'!$A:AP,(AS$3+2),FALSE)))</f>
        <v>4</v>
      </c>
      <c r="AT311" s="95">
        <f>IF($C311 = "neg", (($D311+1) - VLOOKUP($B311,'Results-formatted 060121'!$A:AQ,(AT$3+2),FALSE)), IF($C311 = "pos-neg", (3+VLOOKUP($B311,'Results-formatted 060121'!$A:AQ,(AT$3+2),FALSE)), VLOOKUP($B311,'Results-formatted 060121'!$A:AQ,(AT$3+2),FALSE)))</f>
        <v>5</v>
      </c>
      <c r="AU311" s="95">
        <f>IF($C311 = "neg", (($D311+1) - VLOOKUP($B311,'Results-formatted 060121'!$A:AR,(AU$3+2),FALSE)), IF($C311 = "pos-neg", (3+VLOOKUP($B311,'Results-formatted 060121'!$A:AR,(AU$3+2),FALSE)), VLOOKUP($B311,'Results-formatted 060121'!$A:AR,(AU$3+2),FALSE)))</f>
        <v>4</v>
      </c>
      <c r="AV311" s="95">
        <f>IF($C311 = "neg", (($D311+1) - VLOOKUP($B311,'Results-formatted 060121'!$A:AS,(AV$3+2),FALSE)), IF($C311 = "pos-neg", (3+VLOOKUP($B311,'Results-formatted 060121'!$A:AS,(AV$3+2),FALSE)), VLOOKUP($B311,'Results-formatted 060121'!$A:AS,(AV$3+2),FALSE)))</f>
        <v>1</v>
      </c>
      <c r="AW311" s="95">
        <f>IF($C311 = "neg", (($D311+1) - VLOOKUP($B311,'Results-formatted 060121'!$A:AT,(AW$3+2),FALSE)), IF($C311 = "pos-neg", (3+VLOOKUP($B311,'Results-formatted 060121'!$A:AT,(AW$3+2),FALSE)), VLOOKUP($B311,'Results-formatted 060121'!$A:AT,(AW$3+2),FALSE)))</f>
        <v>3</v>
      </c>
      <c r="AX311" s="95">
        <f>IF($C311 = "neg", (($D311+1) - VLOOKUP($B311,'Results-formatted 060121'!$A:AU,(AX$3+2),FALSE)), IF($C311 = "pos-neg", (3+VLOOKUP($B311,'Results-formatted 060121'!$A:AU,(AX$3+2),FALSE)), VLOOKUP($B311,'Results-formatted 060121'!$A:AU,(AX$3+2),FALSE)))</f>
        <v>1</v>
      </c>
      <c r="AY311" s="95">
        <f>IF($C311 = "neg", (($D311+1) - VLOOKUP($B311,'Results-formatted 060121'!$A:AV,(AY$3+2),FALSE)), IF($C311 = "pos-neg", (3+VLOOKUP($B311,'Results-formatted 060121'!$A:AV,(AY$3+2),FALSE)), VLOOKUP($B311,'Results-formatted 060121'!$A:AV,(AY$3+2),FALSE)))</f>
        <v>4</v>
      </c>
      <c r="AZ311" s="95">
        <f>IF($C311 = "neg", (($D311+1) - VLOOKUP($B311,'Results-formatted 060121'!$A:AW,(AZ$3+2),FALSE)), IF($C311 = "pos-neg", (3+VLOOKUP($B311,'Results-formatted 060121'!$A:AW,(AZ$3+2),FALSE)), VLOOKUP($B311,'Results-formatted 060121'!$A:AW,(AZ$3+2),FALSE)))</f>
        <v>4</v>
      </c>
      <c r="BA311" s="95">
        <f>IF($C311 = "neg", (($D311+1) - VLOOKUP($B311,'Results-formatted 060121'!$A:AX,(BA$3+2),FALSE)), IF($C311 = "pos-neg", (3+VLOOKUP($B311,'Results-formatted 060121'!$A:AX,(BA$3+2),FALSE)), VLOOKUP($B311,'Results-formatted 060121'!$A:AX,(BA$3+2),FALSE)))</f>
        <v>4</v>
      </c>
      <c r="BB311" s="95">
        <f>IF($C311 = "neg", (($D311+1) - VLOOKUP($B311,'Results-formatted 060121'!$A:AY,(BB$3+2),FALSE)), IF($C311 = "pos-neg", (3+VLOOKUP($B311,'Results-formatted 060121'!$A:AY,(BB$3+2),FALSE)), VLOOKUP($B311,'Results-formatted 060121'!$A:AY,(BB$3+2),FALSE)))</f>
        <v>4</v>
      </c>
      <c r="BC311" s="95">
        <f>IF($C311 = "neg", (($D311+1) - VLOOKUP($B311,'Results-formatted 060121'!$A:AZ,(BC$3+2),FALSE)), IF($C311 = "pos-neg", (3+VLOOKUP($B311,'Results-formatted 060121'!$A:AZ,(BC$3+2),FALSE)), VLOOKUP($B311,'Results-formatted 060121'!$A:AZ,(BC$3+2),FALSE)))</f>
        <v>2</v>
      </c>
      <c r="BD311" s="95">
        <f>IF($C311 = "neg", (($D311+1) - VLOOKUP($B311,'Results-formatted 060121'!$A:BA,(BD$3+2),FALSE)), IF($C311 = "pos-neg", (3+VLOOKUP($B311,'Results-formatted 060121'!$A:BA,(BD$3+2),FALSE)), VLOOKUP($B311,'Results-formatted 060121'!$A:BA,(BD$3+2),FALSE)))</f>
        <v>5</v>
      </c>
      <c r="BE311" s="95">
        <f>IF($C311 = "neg", (($D311+1) - VLOOKUP($B311,'Results-formatted 060121'!$A:BB,(BE$3+2),FALSE)), IF($C311 = "pos-neg", (3+VLOOKUP($B311,'Results-formatted 060121'!$A:BB,(BE$3+2),FALSE)), VLOOKUP($B311,'Results-formatted 060121'!$A:BB,(BE$3+2),FALSE)))</f>
        <v>3</v>
      </c>
      <c r="BF311" s="95">
        <f>IF($C311 = "neg", (($D311+1) - VLOOKUP($B311,'Results-formatted 060121'!$A:BC,(BF$3+2),FALSE)), IF($C311 = "pos-neg", (3+VLOOKUP($B311,'Results-formatted 060121'!$A:BC,(BF$3+2),FALSE)), VLOOKUP($B311,'Results-formatted 060121'!$A:BC,(BF$3+2),FALSE)))</f>
        <v>3</v>
      </c>
      <c r="BG311" s="95">
        <f>IF($C311 = "neg", (($D311+1) - VLOOKUP($B311,'Results-formatted 060121'!$A:BD,(BG$3+2),FALSE)), IF($C311 = "pos-neg", (3+VLOOKUP($B311,'Results-formatted 060121'!$A:BD,(BG$3+2),FALSE)), VLOOKUP($B311,'Results-formatted 060121'!$A:BD,(BG$3+2),FALSE)))</f>
        <v>3</v>
      </c>
      <c r="BH311" s="95">
        <f>IF($C311 = "neg", (($D311+1) - VLOOKUP($B311,'Results-formatted 060121'!$A:BE,(BH$3+2),FALSE)), IF($C311 = "pos-neg", (3+VLOOKUP($B311,'Results-formatted 060121'!$A:BE,(BH$3+2),FALSE)), VLOOKUP($B311,'Results-formatted 060121'!$A:BE,(BH$3+2),FALSE)))</f>
        <v>4</v>
      </c>
      <c r="BI311" s="95">
        <f>IF($C311 = "neg", (($D311+1) - VLOOKUP($B311,'Results-formatted 060121'!$A:BF,(BI$3+2),FALSE)), IF($C311 = "pos-neg", (3+VLOOKUP($B311,'Results-formatted 060121'!$A:BF,(BI$3+2),FALSE)), VLOOKUP($B311,'Results-formatted 060121'!$A:BF,(BI$3+2),FALSE)))</f>
        <v>4</v>
      </c>
      <c r="BJ311" s="95">
        <f>IF($C311 = "neg", (($D311+1) - VLOOKUP($B311,'Results-formatted 060121'!$A:BG,(BJ$3+2),FALSE)), IF($C311 = "pos-neg", (3+VLOOKUP($B311,'Results-formatted 060121'!$A:BG,(BJ$3+2),FALSE)), VLOOKUP($B311,'Results-formatted 060121'!$A:BG,(BJ$3+2),FALSE)))</f>
        <v>3</v>
      </c>
      <c r="BK311" s="95">
        <f>IF($C311 = "neg", (($D311+1) - VLOOKUP($B311,'Results-formatted 060121'!$A:BH,(BK$3+2),FALSE)), IF($C311 = "pos-neg", (3+VLOOKUP($B311,'Results-formatted 060121'!$A:BH,(BK$3+2),FALSE)), VLOOKUP($B311,'Results-formatted 060121'!$A:BH,(BK$3+2),FALSE)))</f>
        <v>4</v>
      </c>
      <c r="BL311" s="95">
        <f>IF($C311 = "neg", (($D311+1) - VLOOKUP($B311,'Results-formatted 060121'!$A:BI,(BL$3+2),FALSE)), IF($C311 = "pos-neg", (3+VLOOKUP($B311,'Results-formatted 060121'!$A:BI,(BL$3+2),FALSE)), VLOOKUP($B311,'Results-formatted 060121'!$A:BI,(BL$3+2),FALSE)))</f>
        <v>2</v>
      </c>
      <c r="BM311" s="95">
        <f>IF($C311 = "neg", (($D311+1) - VLOOKUP($B311,'Results-formatted 060121'!$A:BJ,(BM$3+2),FALSE)), IF($C311 = "pos-neg", (3+VLOOKUP($B311,'Results-formatted 060121'!$A:BJ,(BM$3+2),FALSE)), VLOOKUP($B311,'Results-formatted 060121'!$A:BJ,(BM$3+2),FALSE)))</f>
        <v>3</v>
      </c>
      <c r="BN311" s="95"/>
      <c r="BO311" s="95"/>
      <c r="BP311" s="95"/>
      <c r="BQ311" s="95"/>
      <c r="BR311" s="95"/>
      <c r="BS311" s="95"/>
      <c r="BT311" s="95"/>
      <c r="BU311" s="95"/>
      <c r="BV311" s="95"/>
      <c r="BW311" s="95"/>
      <c r="BX311" s="95"/>
      <c r="BY311" s="95"/>
      <c r="BZ311" s="95"/>
      <c r="CA311" s="95"/>
      <c r="CB311" s="95"/>
      <c r="CC311" s="95"/>
      <c r="CD311" s="99"/>
      <c r="CE311" s="25">
        <f>AVERAGE(F311:CD311)</f>
        <v>3.5333333333333332</v>
      </c>
      <c r="CF311" s="25">
        <f t="shared" si="772"/>
        <v>1.0809077582850921</v>
      </c>
    </row>
    <row r="312" spans="2:84" ht="17" x14ac:dyDescent="0.15">
      <c r="B312" s="84"/>
      <c r="E312" s="18" t="s">
        <v>82</v>
      </c>
      <c r="F312" s="34"/>
      <c r="G312" s="34"/>
      <c r="H312" s="34">
        <f t="shared" ref="H312" si="889">IF(ISNUMBER(H313), AVERAGE(H313:H323), "")</f>
        <v>3.1818181818181817</v>
      </c>
      <c r="I312" s="34">
        <f t="shared" ref="I312" si="890">IF(ISNUMBER(I313), AVERAGE(I313:I323), "")</f>
        <v>3.4545454545454546</v>
      </c>
      <c r="J312" s="34">
        <f t="shared" ref="J312" si="891">IF(ISNUMBER(J313), AVERAGE(J313:J323), "")</f>
        <v>3.0909090909090908</v>
      </c>
      <c r="K312" s="34">
        <f t="shared" ref="K312" si="892">IF(ISNUMBER(K313), AVERAGE(K313:K323), "")</f>
        <v>3.5454545454545454</v>
      </c>
      <c r="L312" s="34">
        <f t="shared" ref="L312" si="893">IF(ISNUMBER(L313), AVERAGE(L313:L323), "")</f>
        <v>2.4545454545454546</v>
      </c>
      <c r="M312" s="34">
        <f t="shared" ref="M312" si="894">IF(ISNUMBER(M313), AVERAGE(M313:M323), "")</f>
        <v>3.6363636363636362</v>
      </c>
      <c r="N312" s="34"/>
      <c r="O312" s="34">
        <f t="shared" ref="O312" si="895">IF(ISNUMBER(O313), AVERAGE(O313:O323), "")</f>
        <v>4.8181818181818183</v>
      </c>
      <c r="P312" s="34">
        <f t="shared" ref="P312" si="896">IF(ISNUMBER(P313), AVERAGE(P313:P323), "")</f>
        <v>2.8181818181818183</v>
      </c>
      <c r="Q312" s="34">
        <f t="shared" ref="Q312" si="897">IF(ISNUMBER(Q313), AVERAGE(Q313:Q323), "")</f>
        <v>3.1818181818181817</v>
      </c>
      <c r="R312" s="34">
        <f t="shared" ref="R312" si="898">IF(ISNUMBER(R313), AVERAGE(R313:R323), "")</f>
        <v>3.0909090909090908</v>
      </c>
      <c r="S312" s="34">
        <f t="shared" ref="S312" si="899">IF(ISNUMBER(S313), AVERAGE(S313:S323), "")</f>
        <v>3.1818181818181817</v>
      </c>
      <c r="T312" s="34">
        <f t="shared" ref="T312" si="900">IF(ISNUMBER(T313), AVERAGE(T313:T323), "")</f>
        <v>2.6363636363636362</v>
      </c>
      <c r="U312" s="34">
        <f t="shared" ref="U312" si="901">IF(ISNUMBER(U313), AVERAGE(U313:U323), "")</f>
        <v>4</v>
      </c>
      <c r="V312" s="34">
        <f t="shared" ref="V312" si="902">IF(ISNUMBER(V313), AVERAGE(V313:V323), "")</f>
        <v>3.8181818181818183</v>
      </c>
      <c r="W312" s="34">
        <f t="shared" ref="W312" si="903">IF(ISNUMBER(W313), AVERAGE(W313:W323), "")</f>
        <v>3.7272727272727271</v>
      </c>
      <c r="X312" s="34">
        <f t="shared" ref="X312" si="904">IF(ISNUMBER(X313), AVERAGE(X313:X323), "")</f>
        <v>3.9090909090909092</v>
      </c>
      <c r="Y312" s="34">
        <f t="shared" ref="Y312" si="905">IF(ISNUMBER(Y313), AVERAGE(Y313:Y323), "")</f>
        <v>3.4545454545454546</v>
      </c>
      <c r="Z312" s="34">
        <f t="shared" ref="Z312" si="906">IF(ISNUMBER(Z313), AVERAGE(Z313:Z323), "")</f>
        <v>2.8181818181818183</v>
      </c>
      <c r="AA312" s="34">
        <f t="shared" ref="AA312" si="907">IF(ISNUMBER(AA313), AVERAGE(AA313:AA323), "")</f>
        <v>3.4545454545454546</v>
      </c>
      <c r="AB312" s="34">
        <f t="shared" ref="AB312" si="908">IF(ISNUMBER(AB313), AVERAGE(AB313:AB323), "")</f>
        <v>1.5454545454545454</v>
      </c>
      <c r="AC312" s="34">
        <f t="shared" ref="AC312" si="909">IF(ISNUMBER(AC313), AVERAGE(AC313:AC323), "")</f>
        <v>1.5454545454545454</v>
      </c>
      <c r="AD312" s="34">
        <f t="shared" ref="AD312" si="910">IF(ISNUMBER(AD313), AVERAGE(AD313:AD323), "")</f>
        <v>3.6363636363636362</v>
      </c>
      <c r="AE312" s="34">
        <f t="shared" ref="AE312" si="911">IF(ISNUMBER(AE313), AVERAGE(AE313:AE323), "")</f>
        <v>3.6363636363636362</v>
      </c>
      <c r="AF312" s="34">
        <f t="shared" ref="AF312" si="912">IF(ISNUMBER(AF313), AVERAGE(AF313:AF323), "")</f>
        <v>2.2727272727272729</v>
      </c>
      <c r="AG312" s="34">
        <f t="shared" ref="AG312" si="913">IF(ISNUMBER(AG313), AVERAGE(AG313:AG323), "")</f>
        <v>2.2727272727272729</v>
      </c>
      <c r="AH312" s="34">
        <f t="shared" ref="AH312" si="914">IF(ISNUMBER(AH313), AVERAGE(AH313:AH323), "")</f>
        <v>3.1818181818181817</v>
      </c>
      <c r="AI312" s="34">
        <f t="shared" ref="AI312" si="915">IF(ISNUMBER(AI313), AVERAGE(AI313:AI323), "")</f>
        <v>4.1818181818181817</v>
      </c>
      <c r="AJ312" s="34">
        <f t="shared" ref="AJ312:BM312" si="916">IF(ISNUMBER(AJ313), AVERAGE(AJ313:AJ323), "")</f>
        <v>4.6363636363636367</v>
      </c>
      <c r="AK312" s="34"/>
      <c r="AL312" s="34">
        <f t="shared" si="916"/>
        <v>3</v>
      </c>
      <c r="AM312" s="34">
        <f t="shared" si="916"/>
        <v>4.4545454545454541</v>
      </c>
      <c r="AN312" s="34">
        <f t="shared" si="916"/>
        <v>4</v>
      </c>
      <c r="AO312" s="34">
        <f t="shared" si="916"/>
        <v>3.2727272727272729</v>
      </c>
      <c r="AP312" s="34">
        <f t="shared" si="916"/>
        <v>1.8181818181818181</v>
      </c>
      <c r="AQ312" s="34">
        <f t="shared" si="916"/>
        <v>3.6363636363636362</v>
      </c>
      <c r="AR312" s="34">
        <f t="shared" si="916"/>
        <v>3.7272727272727271</v>
      </c>
      <c r="AS312" s="34">
        <f t="shared" si="916"/>
        <v>4.0909090909090908</v>
      </c>
      <c r="AT312" s="34">
        <f t="shared" si="916"/>
        <v>3.1818181818181817</v>
      </c>
      <c r="AU312" s="34">
        <f t="shared" si="916"/>
        <v>3.1818181818181817</v>
      </c>
      <c r="AV312" s="34">
        <f t="shared" si="916"/>
        <v>1.5454545454545454</v>
      </c>
      <c r="AW312" s="34">
        <f t="shared" si="916"/>
        <v>2.3636363636363638</v>
      </c>
      <c r="AX312" s="34">
        <f t="shared" si="916"/>
        <v>1.6363636363636365</v>
      </c>
      <c r="AY312" s="34">
        <f t="shared" si="916"/>
        <v>3.7272727272727271</v>
      </c>
      <c r="AZ312" s="34">
        <f t="shared" si="916"/>
        <v>4.3636363636363633</v>
      </c>
      <c r="BA312" s="34">
        <f t="shared" si="916"/>
        <v>2.7272727272727271</v>
      </c>
      <c r="BB312" s="34">
        <f t="shared" si="916"/>
        <v>3.0909090909090908</v>
      </c>
      <c r="BC312" s="34">
        <f t="shared" si="916"/>
        <v>3.0909090909090908</v>
      </c>
      <c r="BD312" s="34">
        <f t="shared" si="916"/>
        <v>4.4545454545454541</v>
      </c>
      <c r="BE312" s="34">
        <f t="shared" si="916"/>
        <v>2.8181818181818183</v>
      </c>
      <c r="BF312" s="34">
        <f t="shared" si="916"/>
        <v>4.0909090909090908</v>
      </c>
      <c r="BG312" s="34">
        <f t="shared" si="916"/>
        <v>2.6363636363636362</v>
      </c>
      <c r="BH312" s="34">
        <f t="shared" si="916"/>
        <v>2.5454545454545454</v>
      </c>
      <c r="BI312" s="34">
        <f t="shared" si="916"/>
        <v>3.5454545454545454</v>
      </c>
      <c r="BJ312" s="34">
        <f t="shared" si="916"/>
        <v>2.9090909090909092</v>
      </c>
      <c r="BK312" s="34">
        <f t="shared" si="916"/>
        <v>2.9090909090909092</v>
      </c>
      <c r="BL312" s="34">
        <f t="shared" si="916"/>
        <v>2.3636363636363638</v>
      </c>
      <c r="BM312" s="34">
        <f t="shared" si="916"/>
        <v>3.6363636363636362</v>
      </c>
      <c r="BN312" s="34"/>
      <c r="BO312" s="34"/>
      <c r="BP312" s="34"/>
      <c r="BQ312" s="34"/>
      <c r="BR312" s="34"/>
      <c r="BS312" s="34"/>
      <c r="BT312" s="34"/>
      <c r="BU312" s="34"/>
      <c r="BV312" s="34"/>
      <c r="BW312" s="34"/>
      <c r="BX312" s="34"/>
      <c r="BY312" s="34"/>
      <c r="BZ312" s="34"/>
      <c r="CA312" s="34"/>
      <c r="CB312" s="34"/>
      <c r="CC312" s="34"/>
      <c r="CD312" s="34" t="str">
        <f t="shared" ref="CD312" si="917">IF(ISNUMBER(CD313), AVERAGE(CD313:CD323), "")</f>
        <v/>
      </c>
      <c r="CE312" s="32">
        <f>AVERAGE(CE313:CE323)</f>
        <v>3.2590909090909093</v>
      </c>
      <c r="CF312" s="32">
        <f t="shared" si="772"/>
        <v>0.79013994546032174</v>
      </c>
    </row>
    <row r="313" spans="2:84" ht="42" x14ac:dyDescent="0.15">
      <c r="B313" s="84" t="s">
        <v>332</v>
      </c>
      <c r="C313" s="86" t="s">
        <v>224</v>
      </c>
      <c r="D313" s="2">
        <v>5</v>
      </c>
      <c r="E313" s="13" t="s">
        <v>823</v>
      </c>
      <c r="F313" s="95">
        <f>IF($C313 = "neg", (($D313+1) - VLOOKUP($B313,'Results-formatted 060121'!$A:$AJ,(F$3+2),FALSE)), IF($C313 = "pos-neg", (3+VLOOKUP($B313,'Results-formatted 060121'!$A:$AJ,(F$3+2),FALSE)), VLOOKUP($B313,'Results-formatted 060121'!$A:$AJ,(F$3+2),FALSE)))</f>
        <v>3</v>
      </c>
      <c r="G313" s="95">
        <f>IF($C313 = "neg", (($D313+1) - VLOOKUP($B313,'Results-formatted 060121'!$A:$AJ,(G$3+2),FALSE)), IF($C313 = "pos-neg", (3+VLOOKUP($B313,'Results-formatted 060121'!$A:$AJ,(G$3+2),FALSE)), VLOOKUP($B313,'Results-formatted 060121'!$A:$AJ,(G$3+2),FALSE)))</f>
        <v>5</v>
      </c>
      <c r="H313" s="95">
        <f>IF($C313 = "neg", (($D313+1) - VLOOKUP($B313,'Results-formatted 060121'!$A:$AJ,(H$3+2),FALSE)), IF($C313 = "pos-neg", (3+VLOOKUP($B313,'Results-formatted 060121'!$A:$AJ,(H$3+2),FALSE)), VLOOKUP($B313,'Results-formatted 060121'!$A:$AJ,(H$3+2),FALSE)))</f>
        <v>3</v>
      </c>
      <c r="I313" s="95">
        <f>IF($C313 = "neg", (($D313+1) - VLOOKUP($B313,'Results-formatted 060121'!$A:$AJ,(I$3+2),FALSE)), IF($C313 = "pos-neg", (3+VLOOKUP($B313,'Results-formatted 060121'!$A:$AJ,(I$3+2),FALSE)), VLOOKUP($B313,'Results-formatted 060121'!$A:$AJ,(I$3+2),FALSE)))</f>
        <v>5</v>
      </c>
      <c r="J313" s="95">
        <f>IF($C313 = "neg", (($D313+1) - VLOOKUP($B313,'Results-formatted 060121'!$A:$AJ,(J$3+2),FALSE)), IF($C313 = "pos-neg", (3+VLOOKUP($B313,'Results-formatted 060121'!$A:$AJ,(J$3+2),FALSE)), VLOOKUP($B313,'Results-formatted 060121'!$A:$AJ,(J$3+2),FALSE)))</f>
        <v>3</v>
      </c>
      <c r="K313" s="95">
        <f>IF($C313 = "neg", (($D313+1) - VLOOKUP($B313,'Results-formatted 060121'!$A:$AJ,(K$3+2),FALSE)), IF($C313 = "pos-neg", (3+VLOOKUP($B313,'Results-formatted 060121'!$A:$AJ,(K$3+2),FALSE)), VLOOKUP($B313,'Results-formatted 060121'!$A:$AJ,(K$3+2),FALSE)))</f>
        <v>5</v>
      </c>
      <c r="L313" s="95">
        <f>IF($C313 = "neg", (($D313+1) - VLOOKUP($B313,'Results-formatted 060121'!$A:$AJ,(L$3+2),FALSE)), IF($C313 = "pos-neg", (3+VLOOKUP($B313,'Results-formatted 060121'!$A:$AJ,(L$3+2),FALSE)), VLOOKUP($B313,'Results-formatted 060121'!$A:$AJ,(L$3+2),FALSE)))</f>
        <v>2</v>
      </c>
      <c r="M313" s="95">
        <f>IF($C313 = "neg", (($D313+1) - VLOOKUP($B313,'Results-formatted 060121'!$A:$AJ,(M$3+2),FALSE)), IF($C313 = "pos-neg", (3+VLOOKUP($B313,'Results-formatted 060121'!$A:$AJ,(M$3+2),FALSE)), VLOOKUP($B313,'Results-formatted 060121'!$A:$AJ,(M$3+2),FALSE)))</f>
        <v>5</v>
      </c>
      <c r="N313" s="95">
        <f>IF($C313 = "neg", (($D313+1) - VLOOKUP($B313,'Results-formatted 060121'!$A:$AJ,(N$3+2),FALSE)), IF($C313 = "pos-neg", (3+VLOOKUP($B313,'Results-formatted 060121'!$A:$AJ,(N$3+2),FALSE)), VLOOKUP($B313,'Results-formatted 060121'!$A:$AJ,(N$3+2),FALSE)))</f>
        <v>4</v>
      </c>
      <c r="O313" s="95">
        <f>IF($C313 = "neg", (($D313+1) - VLOOKUP($B313,'Results-formatted 060121'!$A:$AJ,(O$3+2),FALSE)), IF($C313 = "pos-neg", (3+VLOOKUP($B313,'Results-formatted 060121'!$A:$AJ,(O$3+2),FALSE)), VLOOKUP($B313,'Results-formatted 060121'!$A:$AJ,(O$3+2),FALSE)))</f>
        <v>5</v>
      </c>
      <c r="P313" s="95">
        <f>IF($C313 = "neg", (($D313+1) - VLOOKUP($B313,'Results-formatted 060121'!$A:$AJ,(P$3+2),FALSE)), IF($C313 = "pos-neg", (3+VLOOKUP($B313,'Results-formatted 060121'!$A:$AJ,(P$3+2),FALSE)), VLOOKUP($B313,'Results-formatted 060121'!$A:$AJ,(P$3+2),FALSE)))</f>
        <v>2</v>
      </c>
      <c r="Q313" s="95">
        <f>IF($C313 = "neg", (($D313+1) - VLOOKUP($B313,'Results-formatted 060121'!$A:$AJ,(Q$3+2),FALSE)), IF($C313 = "pos-neg", (3+VLOOKUP($B313,'Results-formatted 060121'!$A:$AJ,(Q$3+2),FALSE)), VLOOKUP($B313,'Results-formatted 060121'!$A:$AJ,(Q$3+2),FALSE)))</f>
        <v>3</v>
      </c>
      <c r="R313" s="95">
        <f>IF($C313 = "neg", (($D313+1) - VLOOKUP($B313,'Results-formatted 060121'!$A:$AJ,(R$3+2),FALSE)), IF($C313 = "pos-neg", (3+VLOOKUP($B313,'Results-formatted 060121'!$A:$AJ,(R$3+2),FALSE)), VLOOKUP($B313,'Results-formatted 060121'!$A:$AJ,(R$3+2),FALSE)))</f>
        <v>3</v>
      </c>
      <c r="S313" s="95">
        <f>IF($C313 = "neg", (($D313+1) - VLOOKUP($B313,'Results-formatted 060121'!$A:$AJ,(S$3+2),FALSE)), IF($C313 = "pos-neg", (3+VLOOKUP($B313,'Results-formatted 060121'!$A:$AJ,(S$3+2),FALSE)), VLOOKUP($B313,'Results-formatted 060121'!$A:$AJ,(S$3+2),FALSE)))</f>
        <v>4</v>
      </c>
      <c r="T313" s="95">
        <f>IF($C313 = "neg", (($D313+1) - VLOOKUP($B313,'Results-formatted 060121'!$A:$AJ,(T$3+2),FALSE)), IF($C313 = "pos-neg", (3+VLOOKUP($B313,'Results-formatted 060121'!$A:$AJ,(T$3+2),FALSE)), VLOOKUP($B313,'Results-formatted 060121'!$A:$AJ,(T$3+2),FALSE)))</f>
        <v>5</v>
      </c>
      <c r="U313" s="95">
        <f>IF($C313 = "neg", (($D313+1) - VLOOKUP($B313,'Results-formatted 060121'!$A:$AJ,(U$3+2),FALSE)), IF($C313 = "pos-neg", (3+VLOOKUP($B313,'Results-formatted 060121'!$A:$AJ,(U$3+2),FALSE)), VLOOKUP($B313,'Results-formatted 060121'!$A:$AJ,(U$3+2),FALSE)))</f>
        <v>5</v>
      </c>
      <c r="V313" s="95">
        <f>IF($C313 = "neg", (($D313+1) - VLOOKUP($B313,'Results-formatted 060121'!$A:$AJ,(V$3+2),FALSE)), IF($C313 = "pos-neg", (3+VLOOKUP($B313,'Results-formatted 060121'!$A:$AJ,(V$3+2),FALSE)), VLOOKUP($B313,'Results-formatted 060121'!$A:$AJ,(V$3+2),FALSE)))</f>
        <v>5</v>
      </c>
      <c r="W313" s="95">
        <f>IF($C313 = "neg", (($D313+1) - VLOOKUP($B313,'Results-formatted 060121'!$A:$AJ,(W$3+2),FALSE)), IF($C313 = "pos-neg", (3+VLOOKUP($B313,'Results-formatted 060121'!$A:$AJ,(W$3+2),FALSE)), VLOOKUP($B313,'Results-formatted 060121'!$A:$AJ,(W$3+2),FALSE)))</f>
        <v>5</v>
      </c>
      <c r="X313" s="95">
        <f>IF($C313 = "neg", (($D313+1) - VLOOKUP($B313,'Results-formatted 060121'!$A:$AJ,(X$3+2),FALSE)), IF($C313 = "pos-neg", (3+VLOOKUP($B313,'Results-formatted 060121'!$A:$AJ,(X$3+2),FALSE)), VLOOKUP($B313,'Results-formatted 060121'!$A:$AJ,(X$3+2),FALSE)))</f>
        <v>4</v>
      </c>
      <c r="Y313" s="95">
        <f>IF($C313 = "neg", (($D313+1) - VLOOKUP($B313,'Results-formatted 060121'!$A:$AJ,(Y$3+2),FALSE)), IF($C313 = "pos-neg", (3+VLOOKUP($B313,'Results-formatted 060121'!$A:$AJ,(Y$3+2),FALSE)), VLOOKUP($B313,'Results-formatted 060121'!$A:$AJ,(Y$3+2),FALSE)))</f>
        <v>4</v>
      </c>
      <c r="Z313" s="95">
        <f>IF($C313 = "neg", (($D313+1) - VLOOKUP($B313,'Results-formatted 060121'!$A:$AJ,(Z$3+2),FALSE)), IF($C313 = "pos-neg", (3+VLOOKUP($B313,'Results-formatted 060121'!$A:$AJ,(Z$3+2),FALSE)), VLOOKUP($B313,'Results-formatted 060121'!$A:$AJ,(Z$3+2),FALSE)))</f>
        <v>4</v>
      </c>
      <c r="AA313" s="95">
        <f>IF($C313 = "neg", (($D313+1) - VLOOKUP($B313,'Results-formatted 060121'!$A:$AJ,(AA$3+2),FALSE)), IF($C313 = "pos-neg", (3+VLOOKUP($B313,'Results-formatted 060121'!$A:$AJ,(AA$3+2),FALSE)), VLOOKUP($B313,'Results-formatted 060121'!$A:$AJ,(AA$3+2),FALSE)))</f>
        <v>4</v>
      </c>
      <c r="AB313" s="95">
        <f>IF($C313 = "neg", (($D313+1) - VLOOKUP($B313,'Results-formatted 060121'!$A:$AJ,(AB$3+2),FALSE)), IF($C313 = "pos-neg", (3+VLOOKUP($B313,'Results-formatted 060121'!$A:$AJ,(AB$3+2),FALSE)), VLOOKUP($B313,'Results-formatted 060121'!$A:$AJ,(AB$3+2),FALSE)))</f>
        <v>1</v>
      </c>
      <c r="AC313" s="95">
        <f>IF($C313 = "neg", (($D313+1) - VLOOKUP($B313,'Results-formatted 060121'!$A:$AJ,(AC$3+2),FALSE)), IF($C313 = "pos-neg", (3+VLOOKUP($B313,'Results-formatted 060121'!$A:$AJ,(AC$3+2),FALSE)), VLOOKUP($B313,'Results-formatted 060121'!$A:$AJ,(AC$3+2),FALSE)))</f>
        <v>3</v>
      </c>
      <c r="AD313" s="95">
        <f>IF($C313 = "neg", (($D313+1) - VLOOKUP($B313,'Results-formatted 060121'!$A:$AJ,(AD$3+2),FALSE)), IF($C313 = "pos-neg", (3+VLOOKUP($B313,'Results-formatted 060121'!$A:$AJ,(AD$3+2),FALSE)), VLOOKUP($B313,'Results-formatted 060121'!$A:$AJ,(AD$3+2),FALSE)))</f>
        <v>4</v>
      </c>
      <c r="AE313" s="95">
        <f>IF($C313 = "neg", (($D313+1) - VLOOKUP($B313,'Results-formatted 060121'!$A:$AJ,(AE$3+2),FALSE)), IF($C313 = "pos-neg", (3+VLOOKUP($B313,'Results-formatted 060121'!$A:$AJ,(AE$3+2),FALSE)), VLOOKUP($B313,'Results-formatted 060121'!$A:$AJ,(AE$3+2),FALSE)))</f>
        <v>4</v>
      </c>
      <c r="AF313" s="95">
        <f>IF($C313 = "neg", (($D313+1) - VLOOKUP($B313,'Results-formatted 060121'!$A:$AJ,(AF$3+2),FALSE)), IF($C313 = "pos-neg", (3+VLOOKUP($B313,'Results-formatted 060121'!$A:$AJ,(AF$3+2),FALSE)), VLOOKUP($B313,'Results-formatted 060121'!$A:$AJ,(AF$3+2),FALSE)))</f>
        <v>2</v>
      </c>
      <c r="AG313" s="95">
        <f>IF($C313 = "neg", (($D313+1) - VLOOKUP($B313,'Results-formatted 060121'!$A:$AJ,(AG$3+2),FALSE)), IF($C313 = "pos-neg", (3+VLOOKUP($B313,'Results-formatted 060121'!$A:$AJ,(AG$3+2),FALSE)), VLOOKUP($B313,'Results-formatted 060121'!$A:$AJ,(AG$3+2),FALSE)))</f>
        <v>2</v>
      </c>
      <c r="AH313" s="95">
        <f>IF($C313 = "neg", (($D313+1) - VLOOKUP($B313,'Results-formatted 060121'!$A:$AJ,(AH$3+2),FALSE)), IF($C313 = "pos-neg", (3+VLOOKUP($B313,'Results-formatted 060121'!$A:$AJ,(AH$3+2),FALSE)), VLOOKUP($B313,'Results-formatted 060121'!$A:$AJ,(AH$3+2),FALSE)))</f>
        <v>4</v>
      </c>
      <c r="AI313" s="95">
        <f>IF($C313 = "neg", (($D313+1) - VLOOKUP($B313,'Results-formatted 060121'!$A:$AJ,(AI$3+2),FALSE)), IF($C313 = "pos-neg", (3+VLOOKUP($B313,'Results-formatted 060121'!$A:$AJ,(AI$3+2),FALSE)), VLOOKUP($B313,'Results-formatted 060121'!$A:$AJ,(AI$3+2),FALSE)))</f>
        <v>5</v>
      </c>
      <c r="AJ313" s="95">
        <f>IF($C313 = "neg", (($D313+1) - VLOOKUP($B313,'Results-formatted 060121'!$A:$AJ,(AJ$3+2),FALSE)), IF($C313 = "pos-neg", (3+VLOOKUP($B313,'Results-formatted 060121'!$A:$AJ,(AJ$3+2),FALSE)), VLOOKUP($B313,'Results-formatted 060121'!$A:$AJ,(AJ$3+2),FALSE)))</f>
        <v>4</v>
      </c>
      <c r="AK313" s="95">
        <f>IF($C313 = "neg", (($D313+1) - VLOOKUP($B313,'Results-formatted 060121'!$A:$AJ,(AK$3+2),FALSE)), IF($C313 = "pos-neg", (3+VLOOKUP($B313,'Results-formatted 060121'!$A:$AJ,(AK$3+2),FALSE)), VLOOKUP($B313,'Results-formatted 060121'!$A:$AJ,(AK$3+2),FALSE)))</f>
        <v>4</v>
      </c>
      <c r="AL313" s="95">
        <f>IF($C313 = "neg", (($D313+1) - VLOOKUP($B313,'Results-formatted 060121'!$A:$AJ,(AL$3+2),FALSE)), IF($C313 = "pos-neg", (3+VLOOKUP($B313,'Results-formatted 060121'!$A:$AJ,(AL$3+2),FALSE)), VLOOKUP($B313,'Results-formatted 060121'!$A:$AJ,(AL$3+2),FALSE)))</f>
        <v>4</v>
      </c>
      <c r="AM313" s="95">
        <f>IF($C313 = "neg", (($D313+1) - VLOOKUP($B313,'Results-formatted 060121'!$A:AJ,(AM$3+2),FALSE)), IF($C313 = "pos-neg", (3+VLOOKUP($B313,'Results-formatted 060121'!$A:AJ,(AM$3+2),FALSE)), VLOOKUP($B313,'Results-formatted 060121'!$A:AJ,(AM$3+2),FALSE)))</f>
        <v>5</v>
      </c>
      <c r="AN313" s="95">
        <f>IF($C313 = "neg", (($D313+1) - VLOOKUP($B313,'Results-formatted 060121'!$A:AK,(AN$3+2),FALSE)), IF($C313 = "pos-neg", (3+VLOOKUP($B313,'Results-formatted 060121'!$A:AK,(AN$3+2),FALSE)), VLOOKUP($B313,'Results-formatted 060121'!$A:AK,(AN$3+2),FALSE)))</f>
        <v>5</v>
      </c>
      <c r="AO313" s="95">
        <f>IF($C313 = "neg", (($D313+1) - VLOOKUP($B313,'Results-formatted 060121'!$A:AL,(AO$3+2),FALSE)), IF($C313 = "pos-neg", (3+VLOOKUP($B313,'Results-formatted 060121'!$A:AL,(AO$3+2),FALSE)), VLOOKUP($B313,'Results-formatted 060121'!$A:AL,(AO$3+2),FALSE)))</f>
        <v>5</v>
      </c>
      <c r="AP313" s="95">
        <f>IF($C313 = "neg", (($D313+1) - VLOOKUP($B313,'Results-formatted 060121'!$A:AM,(AP$3+2),FALSE)), IF($C313 = "pos-neg", (3+VLOOKUP($B313,'Results-formatted 060121'!$A:AM,(AP$3+2),FALSE)), VLOOKUP($B313,'Results-formatted 060121'!$A:AM,(AP$3+2),FALSE)))</f>
        <v>2</v>
      </c>
      <c r="AQ313" s="95">
        <f>IF($C313 = "neg", (($D313+1) - VLOOKUP($B313,'Results-formatted 060121'!$A:AN,(AQ$3+2),FALSE)), IF($C313 = "pos-neg", (3+VLOOKUP($B313,'Results-formatted 060121'!$A:AN,(AQ$3+2),FALSE)), VLOOKUP($B313,'Results-formatted 060121'!$A:AN,(AQ$3+2),FALSE)))</f>
        <v>4</v>
      </c>
      <c r="AR313" s="95">
        <f>IF($C313 = "neg", (($D313+1) - VLOOKUP($B313,'Results-formatted 060121'!$A:AO,(AR$3+2),FALSE)), IF($C313 = "pos-neg", (3+VLOOKUP($B313,'Results-formatted 060121'!$A:AO,(AR$3+2),FALSE)), VLOOKUP($B313,'Results-formatted 060121'!$A:AO,(AR$3+2),FALSE)))</f>
        <v>4</v>
      </c>
      <c r="AS313" s="95">
        <f>IF($C313 = "neg", (($D313+1) - VLOOKUP($B313,'Results-formatted 060121'!$A:AP,(AS$3+2),FALSE)), IF($C313 = "pos-neg", (3+VLOOKUP($B313,'Results-formatted 060121'!$A:AP,(AS$3+2),FALSE)), VLOOKUP($B313,'Results-formatted 060121'!$A:AP,(AS$3+2),FALSE)))</f>
        <v>5</v>
      </c>
      <c r="AT313" s="95">
        <f>IF($C313 = "neg", (($D313+1) - VLOOKUP($B313,'Results-formatted 060121'!$A:AQ,(AT$3+2),FALSE)), IF($C313 = "pos-neg", (3+VLOOKUP($B313,'Results-formatted 060121'!$A:AQ,(AT$3+2),FALSE)), VLOOKUP($B313,'Results-formatted 060121'!$A:AQ,(AT$3+2),FALSE)))</f>
        <v>3</v>
      </c>
      <c r="AU313" s="95">
        <f>IF($C313 = "neg", (($D313+1) - VLOOKUP($B313,'Results-formatted 060121'!$A:AR,(AU$3+2),FALSE)), IF($C313 = "pos-neg", (3+VLOOKUP($B313,'Results-formatted 060121'!$A:AR,(AU$3+2),FALSE)), VLOOKUP($B313,'Results-formatted 060121'!$A:AR,(AU$3+2),FALSE)))</f>
        <v>5</v>
      </c>
      <c r="AV313" s="95">
        <f>IF($C313 = "neg", (($D313+1) - VLOOKUP($B313,'Results-formatted 060121'!$A:AS,(AV$3+2),FALSE)), IF($C313 = "pos-neg", (3+VLOOKUP($B313,'Results-formatted 060121'!$A:AS,(AV$3+2),FALSE)), VLOOKUP($B313,'Results-formatted 060121'!$A:AS,(AV$3+2),FALSE)))</f>
        <v>1</v>
      </c>
      <c r="AW313" s="95">
        <f>IF($C313 = "neg", (($D313+1) - VLOOKUP($B313,'Results-formatted 060121'!$A:AT,(AW$3+2),FALSE)), IF($C313 = "pos-neg", (3+VLOOKUP($B313,'Results-formatted 060121'!$A:AT,(AW$3+2),FALSE)), VLOOKUP($B313,'Results-formatted 060121'!$A:AT,(AW$3+2),FALSE)))</f>
        <v>2</v>
      </c>
      <c r="AX313" s="95">
        <f>IF($C313 = "neg", (($D313+1) - VLOOKUP($B313,'Results-formatted 060121'!$A:AU,(AX$3+2),FALSE)), IF($C313 = "pos-neg", (3+VLOOKUP($B313,'Results-formatted 060121'!$A:AU,(AX$3+2),FALSE)), VLOOKUP($B313,'Results-formatted 060121'!$A:AU,(AX$3+2),FALSE)))</f>
        <v>4</v>
      </c>
      <c r="AY313" s="95">
        <f>IF($C313 = "neg", (($D313+1) - VLOOKUP($B313,'Results-formatted 060121'!$A:AV,(AY$3+2),FALSE)), IF($C313 = "pos-neg", (3+VLOOKUP($B313,'Results-formatted 060121'!$A:AV,(AY$3+2),FALSE)), VLOOKUP($B313,'Results-formatted 060121'!$A:AV,(AY$3+2),FALSE)))</f>
        <v>4</v>
      </c>
      <c r="AZ313" s="95">
        <f>IF($C313 = "neg", (($D313+1) - VLOOKUP($B313,'Results-formatted 060121'!$A:AW,(AZ$3+2),FALSE)), IF($C313 = "pos-neg", (3+VLOOKUP($B313,'Results-formatted 060121'!$A:AW,(AZ$3+2),FALSE)), VLOOKUP($B313,'Results-formatted 060121'!$A:AW,(AZ$3+2),FALSE)))</f>
        <v>5</v>
      </c>
      <c r="BA313" s="95">
        <f>IF($C313 = "neg", (($D313+1) - VLOOKUP($B313,'Results-formatted 060121'!$A:AX,(BA$3+2),FALSE)), IF($C313 = "pos-neg", (3+VLOOKUP($B313,'Results-formatted 060121'!$A:AX,(BA$3+2),FALSE)), VLOOKUP($B313,'Results-formatted 060121'!$A:AX,(BA$3+2),FALSE)))</f>
        <v>1</v>
      </c>
      <c r="BB313" s="95">
        <f>IF($C313 = "neg", (($D313+1) - VLOOKUP($B313,'Results-formatted 060121'!$A:AY,(BB$3+2),FALSE)), IF($C313 = "pos-neg", (3+VLOOKUP($B313,'Results-formatted 060121'!$A:AY,(BB$3+2),FALSE)), VLOOKUP($B313,'Results-formatted 060121'!$A:AY,(BB$3+2),FALSE)))</f>
        <v>5</v>
      </c>
      <c r="BC313" s="95">
        <f>IF($C313 = "neg", (($D313+1) - VLOOKUP($B313,'Results-formatted 060121'!$A:AZ,(BC$3+2),FALSE)), IF($C313 = "pos-neg", (3+VLOOKUP($B313,'Results-formatted 060121'!$A:AZ,(BC$3+2),FALSE)), VLOOKUP($B313,'Results-formatted 060121'!$A:AZ,(BC$3+2),FALSE)))</f>
        <v>3</v>
      </c>
      <c r="BD313" s="95">
        <f>IF($C313 = "neg", (($D313+1) - VLOOKUP($B313,'Results-formatted 060121'!$A:BA,(BD$3+2),FALSE)), IF($C313 = "pos-neg", (3+VLOOKUP($B313,'Results-formatted 060121'!$A:BA,(BD$3+2),FALSE)), VLOOKUP($B313,'Results-formatted 060121'!$A:BA,(BD$3+2),FALSE)))</f>
        <v>5</v>
      </c>
      <c r="BE313" s="95">
        <f>IF($C313 = "neg", (($D313+1) - VLOOKUP($B313,'Results-formatted 060121'!$A:BB,(BE$3+2),FALSE)), IF($C313 = "pos-neg", (3+VLOOKUP($B313,'Results-formatted 060121'!$A:BB,(BE$3+2),FALSE)), VLOOKUP($B313,'Results-formatted 060121'!$A:BB,(BE$3+2),FALSE)))</f>
        <v>2</v>
      </c>
      <c r="BF313" s="95">
        <f>IF($C313 = "neg", (($D313+1) - VLOOKUP($B313,'Results-formatted 060121'!$A:BC,(BF$3+2),FALSE)), IF($C313 = "pos-neg", (3+VLOOKUP($B313,'Results-formatted 060121'!$A:BC,(BF$3+2),FALSE)), VLOOKUP($B313,'Results-formatted 060121'!$A:BC,(BF$3+2),FALSE)))</f>
        <v>5</v>
      </c>
      <c r="BG313" s="95">
        <f>IF($C313 = "neg", (($D313+1) - VLOOKUP($B313,'Results-formatted 060121'!$A:BD,(BG$3+2),FALSE)), IF($C313 = "pos-neg", (3+VLOOKUP($B313,'Results-formatted 060121'!$A:BD,(BG$3+2),FALSE)), VLOOKUP($B313,'Results-formatted 060121'!$A:BD,(BG$3+2),FALSE)))</f>
        <v>4</v>
      </c>
      <c r="BH313" s="95">
        <f>IF($C313 = "neg", (($D313+1) - VLOOKUP($B313,'Results-formatted 060121'!$A:BE,(BH$3+2),FALSE)), IF($C313 = "pos-neg", (3+VLOOKUP($B313,'Results-formatted 060121'!$A:BE,(BH$3+2),FALSE)), VLOOKUP($B313,'Results-formatted 060121'!$A:BE,(BH$3+2),FALSE)))</f>
        <v>3</v>
      </c>
      <c r="BI313" s="95">
        <f>IF($C313 = "neg", (($D313+1) - VLOOKUP($B313,'Results-formatted 060121'!$A:BF,(BI$3+2),FALSE)), IF($C313 = "pos-neg", (3+VLOOKUP($B313,'Results-formatted 060121'!$A:BF,(BI$3+2),FALSE)), VLOOKUP($B313,'Results-formatted 060121'!$A:BF,(BI$3+2),FALSE)))</f>
        <v>4</v>
      </c>
      <c r="BJ313" s="95">
        <f>IF($C313 = "neg", (($D313+1) - VLOOKUP($B313,'Results-formatted 060121'!$A:BG,(BJ$3+2),FALSE)), IF($C313 = "pos-neg", (3+VLOOKUP($B313,'Results-formatted 060121'!$A:BG,(BJ$3+2),FALSE)), VLOOKUP($B313,'Results-formatted 060121'!$A:BG,(BJ$3+2),FALSE)))</f>
        <v>2</v>
      </c>
      <c r="BK313" s="95">
        <f>IF($C313 = "neg", (($D313+1) - VLOOKUP($B313,'Results-formatted 060121'!$A:BH,(BK$3+2),FALSE)), IF($C313 = "pos-neg", (3+VLOOKUP($B313,'Results-formatted 060121'!$A:BH,(BK$3+2),FALSE)), VLOOKUP($B313,'Results-formatted 060121'!$A:BH,(BK$3+2),FALSE)))</f>
        <v>5</v>
      </c>
      <c r="BL313" s="95">
        <f>IF($C313 = "neg", (($D313+1) - VLOOKUP($B313,'Results-formatted 060121'!$A:BI,(BL$3+2),FALSE)), IF($C313 = "pos-neg", (3+VLOOKUP($B313,'Results-formatted 060121'!$A:BI,(BL$3+2),FALSE)), VLOOKUP($B313,'Results-formatted 060121'!$A:BI,(BL$3+2),FALSE)))</f>
        <v>2</v>
      </c>
      <c r="BM313" s="95">
        <f>IF($C313 = "neg", (($D313+1) - VLOOKUP($B313,'Results-formatted 060121'!$A:BJ,(BM$3+2),FALSE)), IF($C313 = "pos-neg", (3+VLOOKUP($B313,'Results-formatted 060121'!$A:BJ,(BM$3+2),FALSE)), VLOOKUP($B313,'Results-formatted 060121'!$A:BJ,(BM$3+2),FALSE)))</f>
        <v>4</v>
      </c>
      <c r="BN313" s="95"/>
      <c r="BO313" s="95"/>
      <c r="BP313" s="95"/>
      <c r="BQ313" s="95"/>
      <c r="BR313" s="95"/>
      <c r="BS313" s="95"/>
      <c r="BT313" s="95"/>
      <c r="BU313" s="95"/>
      <c r="BV313" s="95"/>
      <c r="BW313" s="95"/>
      <c r="BX313" s="95"/>
      <c r="BY313" s="95"/>
      <c r="BZ313" s="95"/>
      <c r="CA313" s="95"/>
      <c r="CB313" s="95"/>
      <c r="CC313" s="95"/>
      <c r="CD313" s="99"/>
      <c r="CE313" s="25">
        <f t="shared" ref="CE313:CE344" si="918">AVERAGE(F313:CD313)</f>
        <v>3.7333333333333334</v>
      </c>
      <c r="CF313" s="25">
        <f t="shared" si="772"/>
        <v>1.2194284110670517</v>
      </c>
    </row>
    <row r="314" spans="2:84" ht="42" x14ac:dyDescent="0.15">
      <c r="B314" s="84" t="s">
        <v>333</v>
      </c>
      <c r="C314" s="86" t="s">
        <v>224</v>
      </c>
      <c r="D314" s="2">
        <v>5</v>
      </c>
      <c r="E314" s="13" t="s">
        <v>824</v>
      </c>
      <c r="F314" s="95">
        <f>IF($C314 = "neg", (($D314+1) - VLOOKUP($B314,'Results-formatted 060121'!$A:$AJ,(F$3+2),FALSE)), IF($C314 = "pos-neg", (3+VLOOKUP($B314,'Results-formatted 060121'!$A:$AJ,(F$3+2),FALSE)), VLOOKUP($B314,'Results-formatted 060121'!$A:$AJ,(F$3+2),FALSE)))</f>
        <v>3</v>
      </c>
      <c r="G314" s="95">
        <f>IF($C314 = "neg", (($D314+1) - VLOOKUP($B314,'Results-formatted 060121'!$A:$AJ,(G$3+2),FALSE)), IF($C314 = "pos-neg", (3+VLOOKUP($B314,'Results-formatted 060121'!$A:$AJ,(G$3+2),FALSE)), VLOOKUP($B314,'Results-formatted 060121'!$A:$AJ,(G$3+2),FALSE)))</f>
        <v>5</v>
      </c>
      <c r="H314" s="95">
        <f>IF($C314 = "neg", (($D314+1) - VLOOKUP($B314,'Results-formatted 060121'!$A:$AJ,(H$3+2),FALSE)), IF($C314 = "pos-neg", (3+VLOOKUP($B314,'Results-formatted 060121'!$A:$AJ,(H$3+2),FALSE)), VLOOKUP($B314,'Results-formatted 060121'!$A:$AJ,(H$3+2),FALSE)))</f>
        <v>2</v>
      </c>
      <c r="I314" s="95">
        <f>IF($C314 = "neg", (($D314+1) - VLOOKUP($B314,'Results-formatted 060121'!$A:$AJ,(I$3+2),FALSE)), IF($C314 = "pos-neg", (3+VLOOKUP($B314,'Results-formatted 060121'!$A:$AJ,(I$3+2),FALSE)), VLOOKUP($B314,'Results-formatted 060121'!$A:$AJ,(I$3+2),FALSE)))</f>
        <v>2</v>
      </c>
      <c r="J314" s="95">
        <f>IF($C314 = "neg", (($D314+1) - VLOOKUP($B314,'Results-formatted 060121'!$A:$AJ,(J$3+2),FALSE)), IF($C314 = "pos-neg", (3+VLOOKUP($B314,'Results-formatted 060121'!$A:$AJ,(J$3+2),FALSE)), VLOOKUP($B314,'Results-formatted 060121'!$A:$AJ,(J$3+2),FALSE)))</f>
        <v>3</v>
      </c>
      <c r="K314" s="95">
        <f>IF($C314 = "neg", (($D314+1) - VLOOKUP($B314,'Results-formatted 060121'!$A:$AJ,(K$3+2),FALSE)), IF($C314 = "pos-neg", (3+VLOOKUP($B314,'Results-formatted 060121'!$A:$AJ,(K$3+2),FALSE)), VLOOKUP($B314,'Results-formatted 060121'!$A:$AJ,(K$3+2),FALSE)))</f>
        <v>2</v>
      </c>
      <c r="L314" s="95">
        <f>IF($C314 = "neg", (($D314+1) - VLOOKUP($B314,'Results-formatted 060121'!$A:$AJ,(L$3+2),FALSE)), IF($C314 = "pos-neg", (3+VLOOKUP($B314,'Results-formatted 060121'!$A:$AJ,(L$3+2),FALSE)), VLOOKUP($B314,'Results-formatted 060121'!$A:$AJ,(L$3+2),FALSE)))</f>
        <v>1</v>
      </c>
      <c r="M314" s="95">
        <f>IF($C314 = "neg", (($D314+1) - VLOOKUP($B314,'Results-formatted 060121'!$A:$AJ,(M$3+2),FALSE)), IF($C314 = "pos-neg", (3+VLOOKUP($B314,'Results-formatted 060121'!$A:$AJ,(M$3+2),FALSE)), VLOOKUP($B314,'Results-formatted 060121'!$A:$AJ,(M$3+2),FALSE)))</f>
        <v>1</v>
      </c>
      <c r="N314" s="95">
        <f>IF($C314 = "neg", (($D314+1) - VLOOKUP($B314,'Results-formatted 060121'!$A:$AJ,(N$3+2),FALSE)), IF($C314 = "pos-neg", (3+VLOOKUP($B314,'Results-formatted 060121'!$A:$AJ,(N$3+2),FALSE)), VLOOKUP($B314,'Results-formatted 060121'!$A:$AJ,(N$3+2),FALSE)))</f>
        <v>4</v>
      </c>
      <c r="O314" s="95">
        <f>IF($C314 = "neg", (($D314+1) - VLOOKUP($B314,'Results-formatted 060121'!$A:$AJ,(O$3+2),FALSE)), IF($C314 = "pos-neg", (3+VLOOKUP($B314,'Results-formatted 060121'!$A:$AJ,(O$3+2),FALSE)), VLOOKUP($B314,'Results-formatted 060121'!$A:$AJ,(O$3+2),FALSE)))</f>
        <v>3</v>
      </c>
      <c r="P314" s="95">
        <f>IF($C314 = "neg", (($D314+1) - VLOOKUP($B314,'Results-formatted 060121'!$A:$AJ,(P$3+2),FALSE)), IF($C314 = "pos-neg", (3+VLOOKUP($B314,'Results-formatted 060121'!$A:$AJ,(P$3+2),FALSE)), VLOOKUP($B314,'Results-formatted 060121'!$A:$AJ,(P$3+2),FALSE)))</f>
        <v>2</v>
      </c>
      <c r="Q314" s="95">
        <f>IF($C314 = "neg", (($D314+1) - VLOOKUP($B314,'Results-formatted 060121'!$A:$AJ,(Q$3+2),FALSE)), IF($C314 = "pos-neg", (3+VLOOKUP($B314,'Results-formatted 060121'!$A:$AJ,(Q$3+2),FALSE)), VLOOKUP($B314,'Results-formatted 060121'!$A:$AJ,(Q$3+2),FALSE)))</f>
        <v>1</v>
      </c>
      <c r="R314" s="95">
        <f>IF($C314 = "neg", (($D314+1) - VLOOKUP($B314,'Results-formatted 060121'!$A:$AJ,(R$3+2),FALSE)), IF($C314 = "pos-neg", (3+VLOOKUP($B314,'Results-formatted 060121'!$A:$AJ,(R$3+2),FALSE)), VLOOKUP($B314,'Results-formatted 060121'!$A:$AJ,(R$3+2),FALSE)))</f>
        <v>1</v>
      </c>
      <c r="S314" s="95">
        <f>IF($C314 = "neg", (($D314+1) - VLOOKUP($B314,'Results-formatted 060121'!$A:$AJ,(S$3+2),FALSE)), IF($C314 = "pos-neg", (3+VLOOKUP($B314,'Results-formatted 060121'!$A:$AJ,(S$3+2),FALSE)), VLOOKUP($B314,'Results-formatted 060121'!$A:$AJ,(S$3+2),FALSE)))</f>
        <v>3</v>
      </c>
      <c r="T314" s="95">
        <f>IF($C314 = "neg", (($D314+1) - VLOOKUP($B314,'Results-formatted 060121'!$A:$AJ,(T$3+2),FALSE)), IF($C314 = "pos-neg", (3+VLOOKUP($B314,'Results-formatted 060121'!$A:$AJ,(T$3+2),FALSE)), VLOOKUP($B314,'Results-formatted 060121'!$A:$AJ,(T$3+2),FALSE)))</f>
        <v>1</v>
      </c>
      <c r="U314" s="95">
        <f>IF($C314 = "neg", (($D314+1) - VLOOKUP($B314,'Results-formatted 060121'!$A:$AJ,(U$3+2),FALSE)), IF($C314 = "pos-neg", (3+VLOOKUP($B314,'Results-formatted 060121'!$A:$AJ,(U$3+2),FALSE)), VLOOKUP($B314,'Results-formatted 060121'!$A:$AJ,(U$3+2),FALSE)))</f>
        <v>1</v>
      </c>
      <c r="V314" s="95">
        <f>IF($C314 = "neg", (($D314+1) - VLOOKUP($B314,'Results-formatted 060121'!$A:$AJ,(V$3+2),FALSE)), IF($C314 = "pos-neg", (3+VLOOKUP($B314,'Results-formatted 060121'!$A:$AJ,(V$3+2),FALSE)), VLOOKUP($B314,'Results-formatted 060121'!$A:$AJ,(V$3+2),FALSE)))</f>
        <v>4</v>
      </c>
      <c r="W314" s="95">
        <f>IF($C314 = "neg", (($D314+1) - VLOOKUP($B314,'Results-formatted 060121'!$A:$AJ,(W$3+2),FALSE)), IF($C314 = "pos-neg", (3+VLOOKUP($B314,'Results-formatted 060121'!$A:$AJ,(W$3+2),FALSE)), VLOOKUP($B314,'Results-formatted 060121'!$A:$AJ,(W$3+2),FALSE)))</f>
        <v>3</v>
      </c>
      <c r="X314" s="95">
        <f>IF($C314 = "neg", (($D314+1) - VLOOKUP($B314,'Results-formatted 060121'!$A:$AJ,(X$3+2),FALSE)), IF($C314 = "pos-neg", (3+VLOOKUP($B314,'Results-formatted 060121'!$A:$AJ,(X$3+2),FALSE)), VLOOKUP($B314,'Results-formatted 060121'!$A:$AJ,(X$3+2),FALSE)))</f>
        <v>1</v>
      </c>
      <c r="Y314" s="95">
        <f>IF($C314 = "neg", (($D314+1) - VLOOKUP($B314,'Results-formatted 060121'!$A:$AJ,(Y$3+2),FALSE)), IF($C314 = "pos-neg", (3+VLOOKUP($B314,'Results-formatted 060121'!$A:$AJ,(Y$3+2),FALSE)), VLOOKUP($B314,'Results-formatted 060121'!$A:$AJ,(Y$3+2),FALSE)))</f>
        <v>3</v>
      </c>
      <c r="Z314" s="95">
        <f>IF($C314 = "neg", (($D314+1) - VLOOKUP($B314,'Results-formatted 060121'!$A:$AJ,(Z$3+2),FALSE)), IF($C314 = "pos-neg", (3+VLOOKUP($B314,'Results-formatted 060121'!$A:$AJ,(Z$3+2),FALSE)), VLOOKUP($B314,'Results-formatted 060121'!$A:$AJ,(Z$3+2),FALSE)))</f>
        <v>2</v>
      </c>
      <c r="AA314" s="95">
        <f>IF($C314 = "neg", (($D314+1) - VLOOKUP($B314,'Results-formatted 060121'!$A:$AJ,(AA$3+2),FALSE)), IF($C314 = "pos-neg", (3+VLOOKUP($B314,'Results-formatted 060121'!$A:$AJ,(AA$3+2),FALSE)), VLOOKUP($B314,'Results-formatted 060121'!$A:$AJ,(AA$3+2),FALSE)))</f>
        <v>2</v>
      </c>
      <c r="AB314" s="95">
        <f>IF($C314 = "neg", (($D314+1) - VLOOKUP($B314,'Results-formatted 060121'!$A:$AJ,(AB$3+2),FALSE)), IF($C314 = "pos-neg", (3+VLOOKUP($B314,'Results-formatted 060121'!$A:$AJ,(AB$3+2),FALSE)), VLOOKUP($B314,'Results-formatted 060121'!$A:$AJ,(AB$3+2),FALSE)))</f>
        <v>1</v>
      </c>
      <c r="AC314" s="95">
        <f>IF($C314 = "neg", (($D314+1) - VLOOKUP($B314,'Results-formatted 060121'!$A:$AJ,(AC$3+2),FALSE)), IF($C314 = "pos-neg", (3+VLOOKUP($B314,'Results-formatted 060121'!$A:$AJ,(AC$3+2),FALSE)), VLOOKUP($B314,'Results-formatted 060121'!$A:$AJ,(AC$3+2),FALSE)))</f>
        <v>1</v>
      </c>
      <c r="AD314" s="95">
        <f>IF($C314 = "neg", (($D314+1) - VLOOKUP($B314,'Results-formatted 060121'!$A:$AJ,(AD$3+2),FALSE)), IF($C314 = "pos-neg", (3+VLOOKUP($B314,'Results-formatted 060121'!$A:$AJ,(AD$3+2),FALSE)), VLOOKUP($B314,'Results-formatted 060121'!$A:$AJ,(AD$3+2),FALSE)))</f>
        <v>3</v>
      </c>
      <c r="AE314" s="95">
        <f>IF($C314 = "neg", (($D314+1) - VLOOKUP($B314,'Results-formatted 060121'!$A:$AJ,(AE$3+2),FALSE)), IF($C314 = "pos-neg", (3+VLOOKUP($B314,'Results-formatted 060121'!$A:$AJ,(AE$3+2),FALSE)), VLOOKUP($B314,'Results-formatted 060121'!$A:$AJ,(AE$3+2),FALSE)))</f>
        <v>3</v>
      </c>
      <c r="AF314" s="95">
        <f>IF($C314 = "neg", (($D314+1) - VLOOKUP($B314,'Results-formatted 060121'!$A:$AJ,(AF$3+2),FALSE)), IF($C314 = "pos-neg", (3+VLOOKUP($B314,'Results-formatted 060121'!$A:$AJ,(AF$3+2),FALSE)), VLOOKUP($B314,'Results-formatted 060121'!$A:$AJ,(AF$3+2),FALSE)))</f>
        <v>2</v>
      </c>
      <c r="AG314" s="95">
        <f>IF($C314 = "neg", (($D314+1) - VLOOKUP($B314,'Results-formatted 060121'!$A:$AJ,(AG$3+2),FALSE)), IF($C314 = "pos-neg", (3+VLOOKUP($B314,'Results-formatted 060121'!$A:$AJ,(AG$3+2),FALSE)), VLOOKUP($B314,'Results-formatted 060121'!$A:$AJ,(AG$3+2),FALSE)))</f>
        <v>1</v>
      </c>
      <c r="AH314" s="95">
        <f>IF($C314 = "neg", (($D314+1) - VLOOKUP($B314,'Results-formatted 060121'!$A:$AJ,(AH$3+2),FALSE)), IF($C314 = "pos-neg", (3+VLOOKUP($B314,'Results-formatted 060121'!$A:$AJ,(AH$3+2),FALSE)), VLOOKUP($B314,'Results-formatted 060121'!$A:$AJ,(AH$3+2),FALSE)))</f>
        <v>3</v>
      </c>
      <c r="AI314" s="95">
        <f>IF($C314 = "neg", (($D314+1) - VLOOKUP($B314,'Results-formatted 060121'!$A:$AJ,(AI$3+2),FALSE)), IF($C314 = "pos-neg", (3+VLOOKUP($B314,'Results-formatted 060121'!$A:$AJ,(AI$3+2),FALSE)), VLOOKUP($B314,'Results-formatted 060121'!$A:$AJ,(AI$3+2),FALSE)))</f>
        <v>3</v>
      </c>
      <c r="AJ314" s="95">
        <f>IF($C314 = "neg", (($D314+1) - VLOOKUP($B314,'Results-formatted 060121'!$A:$AJ,(AJ$3+2),FALSE)), IF($C314 = "pos-neg", (3+VLOOKUP($B314,'Results-formatted 060121'!$A:$AJ,(AJ$3+2),FALSE)), VLOOKUP($B314,'Results-formatted 060121'!$A:$AJ,(AJ$3+2),FALSE)))</f>
        <v>4</v>
      </c>
      <c r="AK314" s="95">
        <f>IF($C314 = "neg", (($D314+1) - VLOOKUP($B314,'Results-formatted 060121'!$A:$AJ,(AK$3+2),FALSE)), IF($C314 = "pos-neg", (3+VLOOKUP($B314,'Results-formatted 060121'!$A:$AJ,(AK$3+2),FALSE)), VLOOKUP($B314,'Results-formatted 060121'!$A:$AJ,(AK$3+2),FALSE)))</f>
        <v>4</v>
      </c>
      <c r="AL314" s="95">
        <f>IF($C314 = "neg", (($D314+1) - VLOOKUP($B314,'Results-formatted 060121'!$A:$AJ,(AL$3+2),FALSE)), IF($C314 = "pos-neg", (3+VLOOKUP($B314,'Results-formatted 060121'!$A:$AJ,(AL$3+2),FALSE)), VLOOKUP($B314,'Results-formatted 060121'!$A:$AJ,(AL$3+2),FALSE)))</f>
        <v>1</v>
      </c>
      <c r="AM314" s="95">
        <f>IF($C314 = "neg", (($D314+1) - VLOOKUP($B314,'Results-formatted 060121'!$A:AJ,(AM$3+2),FALSE)), IF($C314 = "pos-neg", (3+VLOOKUP($B314,'Results-formatted 060121'!$A:AJ,(AM$3+2),FALSE)), VLOOKUP($B314,'Results-formatted 060121'!$A:AJ,(AM$3+2),FALSE)))</f>
        <v>4</v>
      </c>
      <c r="AN314" s="95">
        <f>IF($C314 = "neg", (($D314+1) - VLOOKUP($B314,'Results-formatted 060121'!$A:AK,(AN$3+2),FALSE)), IF($C314 = "pos-neg", (3+VLOOKUP($B314,'Results-formatted 060121'!$A:AK,(AN$3+2),FALSE)), VLOOKUP($B314,'Results-formatted 060121'!$A:AK,(AN$3+2),FALSE)))</f>
        <v>3</v>
      </c>
      <c r="AO314" s="95">
        <f>IF($C314 = "neg", (($D314+1) - VLOOKUP($B314,'Results-formatted 060121'!$A:AL,(AO$3+2),FALSE)), IF($C314 = "pos-neg", (3+VLOOKUP($B314,'Results-formatted 060121'!$A:AL,(AO$3+2),FALSE)), VLOOKUP($B314,'Results-formatted 060121'!$A:AL,(AO$3+2),FALSE)))</f>
        <v>1</v>
      </c>
      <c r="AP314" s="95">
        <f>IF($C314 = "neg", (($D314+1) - VLOOKUP($B314,'Results-formatted 060121'!$A:AM,(AP$3+2),FALSE)), IF($C314 = "pos-neg", (3+VLOOKUP($B314,'Results-formatted 060121'!$A:AM,(AP$3+2),FALSE)), VLOOKUP($B314,'Results-formatted 060121'!$A:AM,(AP$3+2),FALSE)))</f>
        <v>2</v>
      </c>
      <c r="AQ314" s="95">
        <f>IF($C314 = "neg", (($D314+1) - VLOOKUP($B314,'Results-formatted 060121'!$A:AN,(AQ$3+2),FALSE)), IF($C314 = "pos-neg", (3+VLOOKUP($B314,'Results-formatted 060121'!$A:AN,(AQ$3+2),FALSE)), VLOOKUP($B314,'Results-formatted 060121'!$A:AN,(AQ$3+2),FALSE)))</f>
        <v>1</v>
      </c>
      <c r="AR314" s="95">
        <f>IF($C314 = "neg", (($D314+1) - VLOOKUP($B314,'Results-formatted 060121'!$A:AO,(AR$3+2),FALSE)), IF($C314 = "pos-neg", (3+VLOOKUP($B314,'Results-formatted 060121'!$A:AO,(AR$3+2),FALSE)), VLOOKUP($B314,'Results-formatted 060121'!$A:AO,(AR$3+2),FALSE)))</f>
        <v>3</v>
      </c>
      <c r="AS314" s="95">
        <f>IF($C314 = "neg", (($D314+1) - VLOOKUP($B314,'Results-formatted 060121'!$A:AP,(AS$3+2),FALSE)), IF($C314 = "pos-neg", (3+VLOOKUP($B314,'Results-formatted 060121'!$A:AP,(AS$3+2),FALSE)), VLOOKUP($B314,'Results-formatted 060121'!$A:AP,(AS$3+2),FALSE)))</f>
        <v>4</v>
      </c>
      <c r="AT314" s="95">
        <f>IF($C314 = "neg", (($D314+1) - VLOOKUP($B314,'Results-formatted 060121'!$A:AQ,(AT$3+2),FALSE)), IF($C314 = "pos-neg", (3+VLOOKUP($B314,'Results-formatted 060121'!$A:AQ,(AT$3+2),FALSE)), VLOOKUP($B314,'Results-formatted 060121'!$A:AQ,(AT$3+2),FALSE)))</f>
        <v>1</v>
      </c>
      <c r="AU314" s="95">
        <f>IF($C314 = "neg", (($D314+1) - VLOOKUP($B314,'Results-formatted 060121'!$A:AR,(AU$3+2),FALSE)), IF($C314 = "pos-neg", (3+VLOOKUP($B314,'Results-formatted 060121'!$A:AR,(AU$3+2),FALSE)), VLOOKUP($B314,'Results-formatted 060121'!$A:AR,(AU$3+2),FALSE)))</f>
        <v>2</v>
      </c>
      <c r="AV314" s="95">
        <f>IF($C314 = "neg", (($D314+1) - VLOOKUP($B314,'Results-formatted 060121'!$A:AS,(AV$3+2),FALSE)), IF($C314 = "pos-neg", (3+VLOOKUP($B314,'Results-formatted 060121'!$A:AS,(AV$3+2),FALSE)), VLOOKUP($B314,'Results-formatted 060121'!$A:AS,(AV$3+2),FALSE)))</f>
        <v>1</v>
      </c>
      <c r="AW314" s="95">
        <f>IF($C314 = "neg", (($D314+1) - VLOOKUP($B314,'Results-formatted 060121'!$A:AT,(AW$3+2),FALSE)), IF($C314 = "pos-neg", (3+VLOOKUP($B314,'Results-formatted 060121'!$A:AT,(AW$3+2),FALSE)), VLOOKUP($B314,'Results-formatted 060121'!$A:AT,(AW$3+2),FALSE)))</f>
        <v>1</v>
      </c>
      <c r="AX314" s="95">
        <f>IF($C314 = "neg", (($D314+1) - VLOOKUP($B314,'Results-formatted 060121'!$A:AU,(AX$3+2),FALSE)), IF($C314 = "pos-neg", (3+VLOOKUP($B314,'Results-formatted 060121'!$A:AU,(AX$3+2),FALSE)), VLOOKUP($B314,'Results-formatted 060121'!$A:AU,(AX$3+2),FALSE)))</f>
        <v>2</v>
      </c>
      <c r="AY314" s="95">
        <f>IF($C314 = "neg", (($D314+1) - VLOOKUP($B314,'Results-formatted 060121'!$A:AV,(AY$3+2),FALSE)), IF($C314 = "pos-neg", (3+VLOOKUP($B314,'Results-formatted 060121'!$A:AV,(AY$3+2),FALSE)), VLOOKUP($B314,'Results-formatted 060121'!$A:AV,(AY$3+2),FALSE)))</f>
        <v>2</v>
      </c>
      <c r="AZ314" s="95">
        <f>IF($C314 = "neg", (($D314+1) - VLOOKUP($B314,'Results-formatted 060121'!$A:AW,(AZ$3+2),FALSE)), IF($C314 = "pos-neg", (3+VLOOKUP($B314,'Results-formatted 060121'!$A:AW,(AZ$3+2),FALSE)), VLOOKUP($B314,'Results-formatted 060121'!$A:AW,(AZ$3+2),FALSE)))</f>
        <v>5</v>
      </c>
      <c r="BA314" s="95">
        <f>IF($C314 = "neg", (($D314+1) - VLOOKUP($B314,'Results-formatted 060121'!$A:AX,(BA$3+2),FALSE)), IF($C314 = "pos-neg", (3+VLOOKUP($B314,'Results-formatted 060121'!$A:AX,(BA$3+2),FALSE)), VLOOKUP($B314,'Results-formatted 060121'!$A:AX,(BA$3+2),FALSE)))</f>
        <v>1</v>
      </c>
      <c r="BB314" s="95">
        <f>IF($C314 = "neg", (($D314+1) - VLOOKUP($B314,'Results-formatted 060121'!$A:AY,(BB$3+2),FALSE)), IF($C314 = "pos-neg", (3+VLOOKUP($B314,'Results-formatted 060121'!$A:AY,(BB$3+2),FALSE)), VLOOKUP($B314,'Results-formatted 060121'!$A:AY,(BB$3+2),FALSE)))</f>
        <v>1</v>
      </c>
      <c r="BC314" s="95">
        <f>IF($C314 = "neg", (($D314+1) - VLOOKUP($B314,'Results-formatted 060121'!$A:AZ,(BC$3+2),FALSE)), IF($C314 = "pos-neg", (3+VLOOKUP($B314,'Results-formatted 060121'!$A:AZ,(BC$3+2),FALSE)), VLOOKUP($B314,'Results-formatted 060121'!$A:AZ,(BC$3+2),FALSE)))</f>
        <v>3</v>
      </c>
      <c r="BD314" s="95">
        <f>IF($C314 = "neg", (($D314+1) - VLOOKUP($B314,'Results-formatted 060121'!$A:BA,(BD$3+2),FALSE)), IF($C314 = "pos-neg", (3+VLOOKUP($B314,'Results-formatted 060121'!$A:BA,(BD$3+2),FALSE)), VLOOKUP($B314,'Results-formatted 060121'!$A:BA,(BD$3+2),FALSE)))</f>
        <v>4</v>
      </c>
      <c r="BE314" s="95">
        <f>IF($C314 = "neg", (($D314+1) - VLOOKUP($B314,'Results-formatted 060121'!$A:BB,(BE$3+2),FALSE)), IF($C314 = "pos-neg", (3+VLOOKUP($B314,'Results-formatted 060121'!$A:BB,(BE$3+2),FALSE)), VLOOKUP($B314,'Results-formatted 060121'!$A:BB,(BE$3+2),FALSE)))</f>
        <v>2</v>
      </c>
      <c r="BF314" s="95">
        <f>IF($C314 = "neg", (($D314+1) - VLOOKUP($B314,'Results-formatted 060121'!$A:BC,(BF$3+2),FALSE)), IF($C314 = "pos-neg", (3+VLOOKUP($B314,'Results-formatted 060121'!$A:BC,(BF$3+2),FALSE)), VLOOKUP($B314,'Results-formatted 060121'!$A:BC,(BF$3+2),FALSE)))</f>
        <v>3</v>
      </c>
      <c r="BG314" s="95">
        <f>IF($C314 = "neg", (($D314+1) - VLOOKUP($B314,'Results-formatted 060121'!$A:BD,(BG$3+2),FALSE)), IF($C314 = "pos-neg", (3+VLOOKUP($B314,'Results-formatted 060121'!$A:BD,(BG$3+2),FALSE)), VLOOKUP($B314,'Results-formatted 060121'!$A:BD,(BG$3+2),FALSE)))</f>
        <v>1</v>
      </c>
      <c r="BH314" s="95">
        <f>IF($C314 = "neg", (($D314+1) - VLOOKUP($B314,'Results-formatted 060121'!$A:BE,(BH$3+2),FALSE)), IF($C314 = "pos-neg", (3+VLOOKUP($B314,'Results-formatted 060121'!$A:BE,(BH$3+2),FALSE)), VLOOKUP($B314,'Results-formatted 060121'!$A:BE,(BH$3+2),FALSE)))</f>
        <v>2</v>
      </c>
      <c r="BI314" s="95">
        <f>IF($C314 = "neg", (($D314+1) - VLOOKUP($B314,'Results-formatted 060121'!$A:BF,(BI$3+2),FALSE)), IF($C314 = "pos-neg", (3+VLOOKUP($B314,'Results-formatted 060121'!$A:BF,(BI$3+2),FALSE)), VLOOKUP($B314,'Results-formatted 060121'!$A:BF,(BI$3+2),FALSE)))</f>
        <v>2</v>
      </c>
      <c r="BJ314" s="95">
        <f>IF($C314 = "neg", (($D314+1) - VLOOKUP($B314,'Results-formatted 060121'!$A:BG,(BJ$3+2),FALSE)), IF($C314 = "pos-neg", (3+VLOOKUP($B314,'Results-formatted 060121'!$A:BG,(BJ$3+2),FALSE)), VLOOKUP($B314,'Results-formatted 060121'!$A:BG,(BJ$3+2),FALSE)))</f>
        <v>1</v>
      </c>
      <c r="BK314" s="95">
        <f>IF($C314 = "neg", (($D314+1) - VLOOKUP($B314,'Results-formatted 060121'!$A:BH,(BK$3+2),FALSE)), IF($C314 = "pos-neg", (3+VLOOKUP($B314,'Results-formatted 060121'!$A:BH,(BK$3+2),FALSE)), VLOOKUP($B314,'Results-formatted 060121'!$A:BH,(BK$3+2),FALSE)))</f>
        <v>1</v>
      </c>
      <c r="BL314" s="95">
        <f>IF($C314 = "neg", (($D314+1) - VLOOKUP($B314,'Results-formatted 060121'!$A:BI,(BL$3+2),FALSE)), IF($C314 = "pos-neg", (3+VLOOKUP($B314,'Results-formatted 060121'!$A:BI,(BL$3+2),FALSE)), VLOOKUP($B314,'Results-formatted 060121'!$A:BI,(BL$3+2),FALSE)))</f>
        <v>1</v>
      </c>
      <c r="BM314" s="95">
        <f>IF($C314 = "neg", (($D314+1) - VLOOKUP($B314,'Results-formatted 060121'!$A:BJ,(BM$3+2),FALSE)), IF($C314 = "pos-neg", (3+VLOOKUP($B314,'Results-formatted 060121'!$A:BJ,(BM$3+2),FALSE)), VLOOKUP($B314,'Results-formatted 060121'!$A:BJ,(BM$3+2),FALSE)))</f>
        <v>3</v>
      </c>
      <c r="BN314" s="95"/>
      <c r="BO314" s="95"/>
      <c r="BP314" s="95"/>
      <c r="BQ314" s="95"/>
      <c r="BR314" s="95"/>
      <c r="BS314" s="95"/>
      <c r="BT314" s="95"/>
      <c r="BU314" s="95"/>
      <c r="BV314" s="95"/>
      <c r="BW314" s="95"/>
      <c r="BX314" s="95"/>
      <c r="BY314" s="95"/>
      <c r="BZ314" s="95"/>
      <c r="CA314" s="95"/>
      <c r="CB314" s="95"/>
      <c r="CC314" s="95"/>
      <c r="CD314" s="99"/>
      <c r="CE314" s="25">
        <f t="shared" si="918"/>
        <v>2.2166666666666668</v>
      </c>
      <c r="CF314" s="25">
        <f t="shared" si="772"/>
        <v>1.1657785158522176</v>
      </c>
    </row>
    <row r="315" spans="2:84" ht="42" x14ac:dyDescent="0.15">
      <c r="B315" s="84" t="s">
        <v>334</v>
      </c>
      <c r="C315" s="86" t="s">
        <v>224</v>
      </c>
      <c r="D315" s="2">
        <v>5</v>
      </c>
      <c r="E315" s="13" t="s">
        <v>825</v>
      </c>
      <c r="F315" s="95">
        <f>IF($C315 = "neg", (($D315+1) - VLOOKUP($B315,'Results-formatted 060121'!$A:$AJ,(F$3+2),FALSE)), IF($C315 = "pos-neg", (3+VLOOKUP($B315,'Results-formatted 060121'!$A:$AJ,(F$3+2),FALSE)), VLOOKUP($B315,'Results-formatted 060121'!$A:$AJ,(F$3+2),FALSE)))</f>
        <v>3</v>
      </c>
      <c r="G315" s="95">
        <f>IF($C315 = "neg", (($D315+1) - VLOOKUP($B315,'Results-formatted 060121'!$A:$AJ,(G$3+2),FALSE)), IF($C315 = "pos-neg", (3+VLOOKUP($B315,'Results-formatted 060121'!$A:$AJ,(G$3+2),FALSE)), VLOOKUP($B315,'Results-formatted 060121'!$A:$AJ,(G$3+2),FALSE)))</f>
        <v>5</v>
      </c>
      <c r="H315" s="95">
        <f>IF($C315 = "neg", (($D315+1) - VLOOKUP($B315,'Results-formatted 060121'!$A:$AJ,(H$3+2),FALSE)), IF($C315 = "pos-neg", (3+VLOOKUP($B315,'Results-formatted 060121'!$A:$AJ,(H$3+2),FALSE)), VLOOKUP($B315,'Results-formatted 060121'!$A:$AJ,(H$3+2),FALSE)))</f>
        <v>2</v>
      </c>
      <c r="I315" s="95">
        <f>IF($C315 = "neg", (($D315+1) - VLOOKUP($B315,'Results-formatted 060121'!$A:$AJ,(I$3+2),FALSE)), IF($C315 = "pos-neg", (3+VLOOKUP($B315,'Results-formatted 060121'!$A:$AJ,(I$3+2),FALSE)), VLOOKUP($B315,'Results-formatted 060121'!$A:$AJ,(I$3+2),FALSE)))</f>
        <v>1</v>
      </c>
      <c r="J315" s="95">
        <f>IF($C315 = "neg", (($D315+1) - VLOOKUP($B315,'Results-formatted 060121'!$A:$AJ,(J$3+2),FALSE)), IF($C315 = "pos-neg", (3+VLOOKUP($B315,'Results-formatted 060121'!$A:$AJ,(J$3+2),FALSE)), VLOOKUP($B315,'Results-formatted 060121'!$A:$AJ,(J$3+2),FALSE)))</f>
        <v>3</v>
      </c>
      <c r="K315" s="95">
        <f>IF($C315 = "neg", (($D315+1) - VLOOKUP($B315,'Results-formatted 060121'!$A:$AJ,(K$3+2),FALSE)), IF($C315 = "pos-neg", (3+VLOOKUP($B315,'Results-formatted 060121'!$A:$AJ,(K$3+2),FALSE)), VLOOKUP($B315,'Results-formatted 060121'!$A:$AJ,(K$3+2),FALSE)))</f>
        <v>3</v>
      </c>
      <c r="L315" s="95">
        <f>IF($C315 = "neg", (($D315+1) - VLOOKUP($B315,'Results-formatted 060121'!$A:$AJ,(L$3+2),FALSE)), IF($C315 = "pos-neg", (3+VLOOKUP($B315,'Results-formatted 060121'!$A:$AJ,(L$3+2),FALSE)), VLOOKUP($B315,'Results-formatted 060121'!$A:$AJ,(L$3+2),FALSE)))</f>
        <v>2</v>
      </c>
      <c r="M315" s="95">
        <f>IF($C315 = "neg", (($D315+1) - VLOOKUP($B315,'Results-formatted 060121'!$A:$AJ,(M$3+2),FALSE)), IF($C315 = "pos-neg", (3+VLOOKUP($B315,'Results-formatted 060121'!$A:$AJ,(M$3+2),FALSE)), VLOOKUP($B315,'Results-formatted 060121'!$A:$AJ,(M$3+2),FALSE)))</f>
        <v>5</v>
      </c>
      <c r="N315" s="95">
        <f>IF($C315 = "neg", (($D315+1) - VLOOKUP($B315,'Results-formatted 060121'!$A:$AJ,(N$3+2),FALSE)), IF($C315 = "pos-neg", (3+VLOOKUP($B315,'Results-formatted 060121'!$A:$AJ,(N$3+2),FALSE)), VLOOKUP($B315,'Results-formatted 060121'!$A:$AJ,(N$3+2),FALSE)))</f>
        <v>4</v>
      </c>
      <c r="O315" s="95">
        <f>IF($C315 = "neg", (($D315+1) - VLOOKUP($B315,'Results-formatted 060121'!$A:$AJ,(O$3+2),FALSE)), IF($C315 = "pos-neg", (3+VLOOKUP($B315,'Results-formatted 060121'!$A:$AJ,(O$3+2),FALSE)), VLOOKUP($B315,'Results-formatted 060121'!$A:$AJ,(O$3+2),FALSE)))</f>
        <v>5</v>
      </c>
      <c r="P315" s="95">
        <f>IF($C315 = "neg", (($D315+1) - VLOOKUP($B315,'Results-formatted 060121'!$A:$AJ,(P$3+2),FALSE)), IF($C315 = "pos-neg", (3+VLOOKUP($B315,'Results-formatted 060121'!$A:$AJ,(P$3+2),FALSE)), VLOOKUP($B315,'Results-formatted 060121'!$A:$AJ,(P$3+2),FALSE)))</f>
        <v>3</v>
      </c>
      <c r="Q315" s="95">
        <f>IF($C315 = "neg", (($D315+1) - VLOOKUP($B315,'Results-formatted 060121'!$A:$AJ,(Q$3+2),FALSE)), IF($C315 = "pos-neg", (3+VLOOKUP($B315,'Results-formatted 060121'!$A:$AJ,(Q$3+2),FALSE)), VLOOKUP($B315,'Results-formatted 060121'!$A:$AJ,(Q$3+2),FALSE)))</f>
        <v>3</v>
      </c>
      <c r="R315" s="95">
        <f>IF($C315 = "neg", (($D315+1) - VLOOKUP($B315,'Results-formatted 060121'!$A:$AJ,(R$3+2),FALSE)), IF($C315 = "pos-neg", (3+VLOOKUP($B315,'Results-formatted 060121'!$A:$AJ,(R$3+2),FALSE)), VLOOKUP($B315,'Results-formatted 060121'!$A:$AJ,(R$3+2),FALSE)))</f>
        <v>1</v>
      </c>
      <c r="S315" s="95">
        <f>IF($C315 = "neg", (($D315+1) - VLOOKUP($B315,'Results-formatted 060121'!$A:$AJ,(S$3+2),FALSE)), IF($C315 = "pos-neg", (3+VLOOKUP($B315,'Results-formatted 060121'!$A:$AJ,(S$3+2),FALSE)), VLOOKUP($B315,'Results-formatted 060121'!$A:$AJ,(S$3+2),FALSE)))</f>
        <v>4</v>
      </c>
      <c r="T315" s="95">
        <f>IF($C315 = "neg", (($D315+1) - VLOOKUP($B315,'Results-formatted 060121'!$A:$AJ,(T$3+2),FALSE)), IF($C315 = "pos-neg", (3+VLOOKUP($B315,'Results-formatted 060121'!$A:$AJ,(T$3+2),FALSE)), VLOOKUP($B315,'Results-formatted 060121'!$A:$AJ,(T$3+2),FALSE)))</f>
        <v>2</v>
      </c>
      <c r="U315" s="95">
        <f>IF($C315 = "neg", (($D315+1) - VLOOKUP($B315,'Results-formatted 060121'!$A:$AJ,(U$3+2),FALSE)), IF($C315 = "pos-neg", (3+VLOOKUP($B315,'Results-formatted 060121'!$A:$AJ,(U$3+2),FALSE)), VLOOKUP($B315,'Results-formatted 060121'!$A:$AJ,(U$3+2),FALSE)))</f>
        <v>5</v>
      </c>
      <c r="V315" s="95">
        <f>IF($C315 = "neg", (($D315+1) - VLOOKUP($B315,'Results-formatted 060121'!$A:$AJ,(V$3+2),FALSE)), IF($C315 = "pos-neg", (3+VLOOKUP($B315,'Results-formatted 060121'!$A:$AJ,(V$3+2),FALSE)), VLOOKUP($B315,'Results-formatted 060121'!$A:$AJ,(V$3+2),FALSE)))</f>
        <v>4</v>
      </c>
      <c r="W315" s="95">
        <f>IF($C315 = "neg", (($D315+1) - VLOOKUP($B315,'Results-formatted 060121'!$A:$AJ,(W$3+2),FALSE)), IF($C315 = "pos-neg", (3+VLOOKUP($B315,'Results-formatted 060121'!$A:$AJ,(W$3+2),FALSE)), VLOOKUP($B315,'Results-formatted 060121'!$A:$AJ,(W$3+2),FALSE)))</f>
        <v>4</v>
      </c>
      <c r="X315" s="95">
        <f>IF($C315 = "neg", (($D315+1) - VLOOKUP($B315,'Results-formatted 060121'!$A:$AJ,(X$3+2),FALSE)), IF($C315 = "pos-neg", (3+VLOOKUP($B315,'Results-formatted 060121'!$A:$AJ,(X$3+2),FALSE)), VLOOKUP($B315,'Results-formatted 060121'!$A:$AJ,(X$3+2),FALSE)))</f>
        <v>4</v>
      </c>
      <c r="Y315" s="95">
        <f>IF($C315 = "neg", (($D315+1) - VLOOKUP($B315,'Results-formatted 060121'!$A:$AJ,(Y$3+2),FALSE)), IF($C315 = "pos-neg", (3+VLOOKUP($B315,'Results-formatted 060121'!$A:$AJ,(Y$3+2),FALSE)), VLOOKUP($B315,'Results-formatted 060121'!$A:$AJ,(Y$3+2),FALSE)))</f>
        <v>3</v>
      </c>
      <c r="Z315" s="95">
        <f>IF($C315 = "neg", (($D315+1) - VLOOKUP($B315,'Results-formatted 060121'!$A:$AJ,(Z$3+2),FALSE)), IF($C315 = "pos-neg", (3+VLOOKUP($B315,'Results-formatted 060121'!$A:$AJ,(Z$3+2),FALSE)), VLOOKUP($B315,'Results-formatted 060121'!$A:$AJ,(Z$3+2),FALSE)))</f>
        <v>3</v>
      </c>
      <c r="AA315" s="95">
        <f>IF($C315 = "neg", (($D315+1) - VLOOKUP($B315,'Results-formatted 060121'!$A:$AJ,(AA$3+2),FALSE)), IF($C315 = "pos-neg", (3+VLOOKUP($B315,'Results-formatted 060121'!$A:$AJ,(AA$3+2),FALSE)), VLOOKUP($B315,'Results-formatted 060121'!$A:$AJ,(AA$3+2),FALSE)))</f>
        <v>4</v>
      </c>
      <c r="AB315" s="95">
        <f>IF($C315 = "neg", (($D315+1) - VLOOKUP($B315,'Results-formatted 060121'!$A:$AJ,(AB$3+2),FALSE)), IF($C315 = "pos-neg", (3+VLOOKUP($B315,'Results-formatted 060121'!$A:$AJ,(AB$3+2),FALSE)), VLOOKUP($B315,'Results-formatted 060121'!$A:$AJ,(AB$3+2),FALSE)))</f>
        <v>1</v>
      </c>
      <c r="AC315" s="95">
        <f>IF($C315 = "neg", (($D315+1) - VLOOKUP($B315,'Results-formatted 060121'!$A:$AJ,(AC$3+2),FALSE)), IF($C315 = "pos-neg", (3+VLOOKUP($B315,'Results-formatted 060121'!$A:$AJ,(AC$3+2),FALSE)), VLOOKUP($B315,'Results-formatted 060121'!$A:$AJ,(AC$3+2),FALSE)))</f>
        <v>1</v>
      </c>
      <c r="AD315" s="95">
        <f>IF($C315 = "neg", (($D315+1) - VLOOKUP($B315,'Results-formatted 060121'!$A:$AJ,(AD$3+2),FALSE)), IF($C315 = "pos-neg", (3+VLOOKUP($B315,'Results-formatted 060121'!$A:$AJ,(AD$3+2),FALSE)), VLOOKUP($B315,'Results-formatted 060121'!$A:$AJ,(AD$3+2),FALSE)))</f>
        <v>4</v>
      </c>
      <c r="AE315" s="95">
        <f>IF($C315 = "neg", (($D315+1) - VLOOKUP($B315,'Results-formatted 060121'!$A:$AJ,(AE$3+2),FALSE)), IF($C315 = "pos-neg", (3+VLOOKUP($B315,'Results-formatted 060121'!$A:$AJ,(AE$3+2),FALSE)), VLOOKUP($B315,'Results-formatted 060121'!$A:$AJ,(AE$3+2),FALSE)))</f>
        <v>4</v>
      </c>
      <c r="AF315" s="95">
        <f>IF($C315 = "neg", (($D315+1) - VLOOKUP($B315,'Results-formatted 060121'!$A:$AJ,(AF$3+2),FALSE)), IF($C315 = "pos-neg", (3+VLOOKUP($B315,'Results-formatted 060121'!$A:$AJ,(AF$3+2),FALSE)), VLOOKUP($B315,'Results-formatted 060121'!$A:$AJ,(AF$3+2),FALSE)))</f>
        <v>2</v>
      </c>
      <c r="AG315" s="95">
        <f>IF($C315 = "neg", (($D315+1) - VLOOKUP($B315,'Results-formatted 060121'!$A:$AJ,(AG$3+2),FALSE)), IF($C315 = "pos-neg", (3+VLOOKUP($B315,'Results-formatted 060121'!$A:$AJ,(AG$3+2),FALSE)), VLOOKUP($B315,'Results-formatted 060121'!$A:$AJ,(AG$3+2),FALSE)))</f>
        <v>1</v>
      </c>
      <c r="AH315" s="95">
        <f>IF($C315 = "neg", (($D315+1) - VLOOKUP($B315,'Results-formatted 060121'!$A:$AJ,(AH$3+2),FALSE)), IF($C315 = "pos-neg", (3+VLOOKUP($B315,'Results-formatted 060121'!$A:$AJ,(AH$3+2),FALSE)), VLOOKUP($B315,'Results-formatted 060121'!$A:$AJ,(AH$3+2),FALSE)))</f>
        <v>3</v>
      </c>
      <c r="AI315" s="95">
        <f>IF($C315 = "neg", (($D315+1) - VLOOKUP($B315,'Results-formatted 060121'!$A:$AJ,(AI$3+2),FALSE)), IF($C315 = "pos-neg", (3+VLOOKUP($B315,'Results-formatted 060121'!$A:$AJ,(AI$3+2),FALSE)), VLOOKUP($B315,'Results-formatted 060121'!$A:$AJ,(AI$3+2),FALSE)))</f>
        <v>5</v>
      </c>
      <c r="AJ315" s="95">
        <f>IF($C315 = "neg", (($D315+1) - VLOOKUP($B315,'Results-formatted 060121'!$A:$AJ,(AJ$3+2),FALSE)), IF($C315 = "pos-neg", (3+VLOOKUP($B315,'Results-formatted 060121'!$A:$AJ,(AJ$3+2),FALSE)), VLOOKUP($B315,'Results-formatted 060121'!$A:$AJ,(AJ$3+2),FALSE)))</f>
        <v>5</v>
      </c>
      <c r="AK315" s="95">
        <f>IF($C315 = "neg", (($D315+1) - VLOOKUP($B315,'Results-formatted 060121'!$A:$AJ,(AK$3+2),FALSE)), IF($C315 = "pos-neg", (3+VLOOKUP($B315,'Results-formatted 060121'!$A:$AJ,(AK$3+2),FALSE)), VLOOKUP($B315,'Results-formatted 060121'!$A:$AJ,(AK$3+2),FALSE)))</f>
        <v>3</v>
      </c>
      <c r="AL315" s="95">
        <f>IF($C315 = "neg", (($D315+1) - VLOOKUP($B315,'Results-formatted 060121'!$A:$AJ,(AL$3+2),FALSE)), IF($C315 = "pos-neg", (3+VLOOKUP($B315,'Results-formatted 060121'!$A:$AJ,(AL$3+2),FALSE)), VLOOKUP($B315,'Results-formatted 060121'!$A:$AJ,(AL$3+2),FALSE)))</f>
        <v>3</v>
      </c>
      <c r="AM315" s="95">
        <f>IF($C315 = "neg", (($D315+1) - VLOOKUP($B315,'Results-formatted 060121'!$A:AJ,(AM$3+2),FALSE)), IF($C315 = "pos-neg", (3+VLOOKUP($B315,'Results-formatted 060121'!$A:AJ,(AM$3+2),FALSE)), VLOOKUP($B315,'Results-formatted 060121'!$A:AJ,(AM$3+2),FALSE)))</f>
        <v>5</v>
      </c>
      <c r="AN315" s="95">
        <f>IF($C315 = "neg", (($D315+1) - VLOOKUP($B315,'Results-formatted 060121'!$A:AK,(AN$3+2),FALSE)), IF($C315 = "pos-neg", (3+VLOOKUP($B315,'Results-formatted 060121'!$A:AK,(AN$3+2),FALSE)), VLOOKUP($B315,'Results-formatted 060121'!$A:AK,(AN$3+2),FALSE)))</f>
        <v>4</v>
      </c>
      <c r="AO315" s="95">
        <f>IF($C315 = "neg", (($D315+1) - VLOOKUP($B315,'Results-formatted 060121'!$A:AL,(AO$3+2),FALSE)), IF($C315 = "pos-neg", (3+VLOOKUP($B315,'Results-formatted 060121'!$A:AL,(AO$3+2),FALSE)), VLOOKUP($B315,'Results-formatted 060121'!$A:AL,(AO$3+2),FALSE)))</f>
        <v>3</v>
      </c>
      <c r="AP315" s="95">
        <f>IF($C315 = "neg", (($D315+1) - VLOOKUP($B315,'Results-formatted 060121'!$A:AM,(AP$3+2),FALSE)), IF($C315 = "pos-neg", (3+VLOOKUP($B315,'Results-formatted 060121'!$A:AM,(AP$3+2),FALSE)), VLOOKUP($B315,'Results-formatted 060121'!$A:AM,(AP$3+2),FALSE)))</f>
        <v>2</v>
      </c>
      <c r="AQ315" s="95">
        <f>IF($C315 = "neg", (($D315+1) - VLOOKUP($B315,'Results-formatted 060121'!$A:AN,(AQ$3+2),FALSE)), IF($C315 = "pos-neg", (3+VLOOKUP($B315,'Results-formatted 060121'!$A:AN,(AQ$3+2),FALSE)), VLOOKUP($B315,'Results-formatted 060121'!$A:AN,(AQ$3+2),FALSE)))</f>
        <v>4</v>
      </c>
      <c r="AR315" s="95">
        <f>IF($C315 = "neg", (($D315+1) - VLOOKUP($B315,'Results-formatted 060121'!$A:AO,(AR$3+2),FALSE)), IF($C315 = "pos-neg", (3+VLOOKUP($B315,'Results-formatted 060121'!$A:AO,(AR$3+2),FALSE)), VLOOKUP($B315,'Results-formatted 060121'!$A:AO,(AR$3+2),FALSE)))</f>
        <v>5</v>
      </c>
      <c r="AS315" s="95">
        <f>IF($C315 = "neg", (($D315+1) - VLOOKUP($B315,'Results-formatted 060121'!$A:AP,(AS$3+2),FALSE)), IF($C315 = "pos-neg", (3+VLOOKUP($B315,'Results-formatted 060121'!$A:AP,(AS$3+2),FALSE)), VLOOKUP($B315,'Results-formatted 060121'!$A:AP,(AS$3+2),FALSE)))</f>
        <v>4</v>
      </c>
      <c r="AT315" s="95">
        <f>IF($C315 = "neg", (($D315+1) - VLOOKUP($B315,'Results-formatted 060121'!$A:AQ,(AT$3+2),FALSE)), IF($C315 = "pos-neg", (3+VLOOKUP($B315,'Results-formatted 060121'!$A:AQ,(AT$3+2),FALSE)), VLOOKUP($B315,'Results-formatted 060121'!$A:AQ,(AT$3+2),FALSE)))</f>
        <v>3</v>
      </c>
      <c r="AU315" s="95">
        <f>IF($C315 = "neg", (($D315+1) - VLOOKUP($B315,'Results-formatted 060121'!$A:AR,(AU$3+2),FALSE)), IF($C315 = "pos-neg", (3+VLOOKUP($B315,'Results-formatted 060121'!$A:AR,(AU$3+2),FALSE)), VLOOKUP($B315,'Results-formatted 060121'!$A:AR,(AU$3+2),FALSE)))</f>
        <v>3</v>
      </c>
      <c r="AV315" s="95">
        <f>IF($C315 = "neg", (($D315+1) - VLOOKUP($B315,'Results-formatted 060121'!$A:AS,(AV$3+2),FALSE)), IF($C315 = "pos-neg", (3+VLOOKUP($B315,'Results-formatted 060121'!$A:AS,(AV$3+2),FALSE)), VLOOKUP($B315,'Results-formatted 060121'!$A:AS,(AV$3+2),FALSE)))</f>
        <v>4</v>
      </c>
      <c r="AW315" s="95">
        <f>IF($C315 = "neg", (($D315+1) - VLOOKUP($B315,'Results-formatted 060121'!$A:AT,(AW$3+2),FALSE)), IF($C315 = "pos-neg", (3+VLOOKUP($B315,'Results-formatted 060121'!$A:AT,(AW$3+2),FALSE)), VLOOKUP($B315,'Results-formatted 060121'!$A:AT,(AW$3+2),FALSE)))</f>
        <v>3</v>
      </c>
      <c r="AX315" s="95">
        <f>IF($C315 = "neg", (($D315+1) - VLOOKUP($B315,'Results-formatted 060121'!$A:AU,(AX$3+2),FALSE)), IF($C315 = "pos-neg", (3+VLOOKUP($B315,'Results-formatted 060121'!$A:AU,(AX$3+2),FALSE)), VLOOKUP($B315,'Results-formatted 060121'!$A:AU,(AX$3+2),FALSE)))</f>
        <v>2</v>
      </c>
      <c r="AY315" s="95">
        <f>IF($C315 = "neg", (($D315+1) - VLOOKUP($B315,'Results-formatted 060121'!$A:AV,(AY$3+2),FALSE)), IF($C315 = "pos-neg", (3+VLOOKUP($B315,'Results-formatted 060121'!$A:AV,(AY$3+2),FALSE)), VLOOKUP($B315,'Results-formatted 060121'!$A:AV,(AY$3+2),FALSE)))</f>
        <v>3</v>
      </c>
      <c r="AZ315" s="95">
        <f>IF($C315 = "neg", (($D315+1) - VLOOKUP($B315,'Results-formatted 060121'!$A:AW,(AZ$3+2),FALSE)), IF($C315 = "pos-neg", (3+VLOOKUP($B315,'Results-formatted 060121'!$A:AW,(AZ$3+2),FALSE)), VLOOKUP($B315,'Results-formatted 060121'!$A:AW,(AZ$3+2),FALSE)))</f>
        <v>4</v>
      </c>
      <c r="BA315" s="95">
        <f>IF($C315 = "neg", (($D315+1) - VLOOKUP($B315,'Results-formatted 060121'!$A:AX,(BA$3+2),FALSE)), IF($C315 = "pos-neg", (3+VLOOKUP($B315,'Results-formatted 060121'!$A:AX,(BA$3+2),FALSE)), VLOOKUP($B315,'Results-formatted 060121'!$A:AX,(BA$3+2),FALSE)))</f>
        <v>1</v>
      </c>
      <c r="BB315" s="95">
        <f>IF($C315 = "neg", (($D315+1) - VLOOKUP($B315,'Results-formatted 060121'!$A:AY,(BB$3+2),FALSE)), IF($C315 = "pos-neg", (3+VLOOKUP($B315,'Results-formatted 060121'!$A:AY,(BB$3+2),FALSE)), VLOOKUP($B315,'Results-formatted 060121'!$A:AY,(BB$3+2),FALSE)))</f>
        <v>1</v>
      </c>
      <c r="BC315" s="95">
        <f>IF($C315 = "neg", (($D315+1) - VLOOKUP($B315,'Results-formatted 060121'!$A:AZ,(BC$3+2),FALSE)), IF($C315 = "pos-neg", (3+VLOOKUP($B315,'Results-formatted 060121'!$A:AZ,(BC$3+2),FALSE)), VLOOKUP($B315,'Results-formatted 060121'!$A:AZ,(BC$3+2),FALSE)))</f>
        <v>3</v>
      </c>
      <c r="BD315" s="95">
        <f>IF($C315 = "neg", (($D315+1) - VLOOKUP($B315,'Results-formatted 060121'!$A:BA,(BD$3+2),FALSE)), IF($C315 = "pos-neg", (3+VLOOKUP($B315,'Results-formatted 060121'!$A:BA,(BD$3+2),FALSE)), VLOOKUP($B315,'Results-formatted 060121'!$A:BA,(BD$3+2),FALSE)))</f>
        <v>5</v>
      </c>
      <c r="BE315" s="95">
        <f>IF($C315 = "neg", (($D315+1) - VLOOKUP($B315,'Results-formatted 060121'!$A:BB,(BE$3+2),FALSE)), IF($C315 = "pos-neg", (3+VLOOKUP($B315,'Results-formatted 060121'!$A:BB,(BE$3+2),FALSE)), VLOOKUP($B315,'Results-formatted 060121'!$A:BB,(BE$3+2),FALSE)))</f>
        <v>3</v>
      </c>
      <c r="BF315" s="95">
        <f>IF($C315 = "neg", (($D315+1) - VLOOKUP($B315,'Results-formatted 060121'!$A:BC,(BF$3+2),FALSE)), IF($C315 = "pos-neg", (3+VLOOKUP($B315,'Results-formatted 060121'!$A:BC,(BF$3+2),FALSE)), VLOOKUP($B315,'Results-formatted 060121'!$A:BC,(BF$3+2),FALSE)))</f>
        <v>5</v>
      </c>
      <c r="BG315" s="95">
        <f>IF($C315 = "neg", (($D315+1) - VLOOKUP($B315,'Results-formatted 060121'!$A:BD,(BG$3+2),FALSE)), IF($C315 = "pos-neg", (3+VLOOKUP($B315,'Results-formatted 060121'!$A:BD,(BG$3+2),FALSE)), VLOOKUP($B315,'Results-formatted 060121'!$A:BD,(BG$3+2),FALSE)))</f>
        <v>2</v>
      </c>
      <c r="BH315" s="95">
        <f>IF($C315 = "neg", (($D315+1) - VLOOKUP($B315,'Results-formatted 060121'!$A:BE,(BH$3+2),FALSE)), IF($C315 = "pos-neg", (3+VLOOKUP($B315,'Results-formatted 060121'!$A:BE,(BH$3+2),FALSE)), VLOOKUP($B315,'Results-formatted 060121'!$A:BE,(BH$3+2),FALSE)))</f>
        <v>2</v>
      </c>
      <c r="BI315" s="95">
        <f>IF($C315 = "neg", (($D315+1) - VLOOKUP($B315,'Results-formatted 060121'!$A:BF,(BI$3+2),FALSE)), IF($C315 = "pos-neg", (3+VLOOKUP($B315,'Results-formatted 060121'!$A:BF,(BI$3+2),FALSE)), VLOOKUP($B315,'Results-formatted 060121'!$A:BF,(BI$3+2),FALSE)))</f>
        <v>3</v>
      </c>
      <c r="BJ315" s="95">
        <f>IF($C315 = "neg", (($D315+1) - VLOOKUP($B315,'Results-formatted 060121'!$A:BG,(BJ$3+2),FALSE)), IF($C315 = "pos-neg", (3+VLOOKUP($B315,'Results-formatted 060121'!$A:BG,(BJ$3+2),FALSE)), VLOOKUP($B315,'Results-formatted 060121'!$A:BG,(BJ$3+2),FALSE)))</f>
        <v>2</v>
      </c>
      <c r="BK315" s="95">
        <f>IF($C315 = "neg", (($D315+1) - VLOOKUP($B315,'Results-formatted 060121'!$A:BH,(BK$3+2),FALSE)), IF($C315 = "pos-neg", (3+VLOOKUP($B315,'Results-formatted 060121'!$A:BH,(BK$3+2),FALSE)), VLOOKUP($B315,'Results-formatted 060121'!$A:BH,(BK$3+2),FALSE)))</f>
        <v>2</v>
      </c>
      <c r="BL315" s="95">
        <f>IF($C315 = "neg", (($D315+1) - VLOOKUP($B315,'Results-formatted 060121'!$A:BI,(BL$3+2),FALSE)), IF($C315 = "pos-neg", (3+VLOOKUP($B315,'Results-formatted 060121'!$A:BI,(BL$3+2),FALSE)), VLOOKUP($B315,'Results-formatted 060121'!$A:BI,(BL$3+2),FALSE)))</f>
        <v>3</v>
      </c>
      <c r="BM315" s="95">
        <f>IF($C315 = "neg", (($D315+1) - VLOOKUP($B315,'Results-formatted 060121'!$A:BJ,(BM$3+2),FALSE)), IF($C315 = "pos-neg", (3+VLOOKUP($B315,'Results-formatted 060121'!$A:BJ,(BM$3+2),FALSE)), VLOOKUP($B315,'Results-formatted 060121'!$A:BJ,(BM$3+2),FALSE)))</f>
        <v>4</v>
      </c>
      <c r="BN315" s="95"/>
      <c r="BO315" s="95"/>
      <c r="BP315" s="95"/>
      <c r="BQ315" s="95"/>
      <c r="BR315" s="95"/>
      <c r="BS315" s="95"/>
      <c r="BT315" s="95"/>
      <c r="BU315" s="95"/>
      <c r="BV315" s="95"/>
      <c r="BW315" s="95"/>
      <c r="BX315" s="95"/>
      <c r="BY315" s="95"/>
      <c r="BZ315" s="95"/>
      <c r="CA315" s="95"/>
      <c r="CB315" s="95"/>
      <c r="CC315" s="95"/>
      <c r="CD315" s="99"/>
      <c r="CE315" s="25">
        <f t="shared" si="918"/>
        <v>3.1666666666666665</v>
      </c>
      <c r="CF315" s="25">
        <f t="shared" si="772"/>
        <v>1.2373655265634662</v>
      </c>
    </row>
    <row r="316" spans="2:84" ht="42" x14ac:dyDescent="0.15">
      <c r="B316" s="84" t="s">
        <v>335</v>
      </c>
      <c r="C316" s="86" t="s">
        <v>224</v>
      </c>
      <c r="D316" s="2">
        <v>5</v>
      </c>
      <c r="E316" s="13" t="s">
        <v>826</v>
      </c>
      <c r="F316" s="95">
        <f>IF($C316 = "neg", (($D316+1) - VLOOKUP($B316,'Results-formatted 060121'!$A:$AJ,(F$3+2),FALSE)), IF($C316 = "pos-neg", (3+VLOOKUP($B316,'Results-formatted 060121'!$A:$AJ,(F$3+2),FALSE)), VLOOKUP($B316,'Results-formatted 060121'!$A:$AJ,(F$3+2),FALSE)))</f>
        <v>3</v>
      </c>
      <c r="G316" s="95">
        <f>IF($C316 = "neg", (($D316+1) - VLOOKUP($B316,'Results-formatted 060121'!$A:$AJ,(G$3+2),FALSE)), IF($C316 = "pos-neg", (3+VLOOKUP($B316,'Results-formatted 060121'!$A:$AJ,(G$3+2),FALSE)), VLOOKUP($B316,'Results-formatted 060121'!$A:$AJ,(G$3+2),FALSE)))</f>
        <v>5</v>
      </c>
      <c r="H316" s="95">
        <f>IF($C316 = "neg", (($D316+1) - VLOOKUP($B316,'Results-formatted 060121'!$A:$AJ,(H$3+2),FALSE)), IF($C316 = "pos-neg", (3+VLOOKUP($B316,'Results-formatted 060121'!$A:$AJ,(H$3+2),FALSE)), VLOOKUP($B316,'Results-formatted 060121'!$A:$AJ,(H$3+2),FALSE)))</f>
        <v>3</v>
      </c>
      <c r="I316" s="95">
        <f>IF($C316 = "neg", (($D316+1) - VLOOKUP($B316,'Results-formatted 060121'!$A:$AJ,(I$3+2),FALSE)), IF($C316 = "pos-neg", (3+VLOOKUP($B316,'Results-formatted 060121'!$A:$AJ,(I$3+2),FALSE)), VLOOKUP($B316,'Results-formatted 060121'!$A:$AJ,(I$3+2),FALSE)))</f>
        <v>5</v>
      </c>
      <c r="J316" s="95">
        <f>IF($C316 = "neg", (($D316+1) - VLOOKUP($B316,'Results-formatted 060121'!$A:$AJ,(J$3+2),FALSE)), IF($C316 = "pos-neg", (3+VLOOKUP($B316,'Results-formatted 060121'!$A:$AJ,(J$3+2),FALSE)), VLOOKUP($B316,'Results-formatted 060121'!$A:$AJ,(J$3+2),FALSE)))</f>
        <v>3</v>
      </c>
      <c r="K316" s="95">
        <f>IF($C316 = "neg", (($D316+1) - VLOOKUP($B316,'Results-formatted 060121'!$A:$AJ,(K$3+2),FALSE)), IF($C316 = "pos-neg", (3+VLOOKUP($B316,'Results-formatted 060121'!$A:$AJ,(K$3+2),FALSE)), VLOOKUP($B316,'Results-formatted 060121'!$A:$AJ,(K$3+2),FALSE)))</f>
        <v>4</v>
      </c>
      <c r="L316" s="95">
        <f>IF($C316 = "neg", (($D316+1) - VLOOKUP($B316,'Results-formatted 060121'!$A:$AJ,(L$3+2),FALSE)), IF($C316 = "pos-neg", (3+VLOOKUP($B316,'Results-formatted 060121'!$A:$AJ,(L$3+2),FALSE)), VLOOKUP($B316,'Results-formatted 060121'!$A:$AJ,(L$3+2),FALSE)))</f>
        <v>1</v>
      </c>
      <c r="M316" s="95">
        <f>IF($C316 = "neg", (($D316+1) - VLOOKUP($B316,'Results-formatted 060121'!$A:$AJ,(M$3+2),FALSE)), IF($C316 = "pos-neg", (3+VLOOKUP($B316,'Results-formatted 060121'!$A:$AJ,(M$3+2),FALSE)), VLOOKUP($B316,'Results-formatted 060121'!$A:$AJ,(M$3+2),FALSE)))</f>
        <v>4</v>
      </c>
      <c r="N316" s="95">
        <f>IF($C316 = "neg", (($D316+1) - VLOOKUP($B316,'Results-formatted 060121'!$A:$AJ,(N$3+2),FALSE)), IF($C316 = "pos-neg", (3+VLOOKUP($B316,'Results-formatted 060121'!$A:$AJ,(N$3+2),FALSE)), VLOOKUP($B316,'Results-formatted 060121'!$A:$AJ,(N$3+2),FALSE)))</f>
        <v>4</v>
      </c>
      <c r="O316" s="95">
        <f>IF($C316 = "neg", (($D316+1) - VLOOKUP($B316,'Results-formatted 060121'!$A:$AJ,(O$3+2),FALSE)), IF($C316 = "pos-neg", (3+VLOOKUP($B316,'Results-formatted 060121'!$A:$AJ,(O$3+2),FALSE)), VLOOKUP($B316,'Results-formatted 060121'!$A:$AJ,(O$3+2),FALSE)))</f>
        <v>5</v>
      </c>
      <c r="P316" s="95">
        <f>IF($C316 = "neg", (($D316+1) - VLOOKUP($B316,'Results-formatted 060121'!$A:$AJ,(P$3+2),FALSE)), IF($C316 = "pos-neg", (3+VLOOKUP($B316,'Results-formatted 060121'!$A:$AJ,(P$3+2),FALSE)), VLOOKUP($B316,'Results-formatted 060121'!$A:$AJ,(P$3+2),FALSE)))</f>
        <v>3</v>
      </c>
      <c r="Q316" s="95">
        <f>IF($C316 = "neg", (($D316+1) - VLOOKUP($B316,'Results-formatted 060121'!$A:$AJ,(Q$3+2),FALSE)), IF($C316 = "pos-neg", (3+VLOOKUP($B316,'Results-formatted 060121'!$A:$AJ,(Q$3+2),FALSE)), VLOOKUP($B316,'Results-formatted 060121'!$A:$AJ,(Q$3+2),FALSE)))</f>
        <v>3</v>
      </c>
      <c r="R316" s="95">
        <f>IF($C316 = "neg", (($D316+1) - VLOOKUP($B316,'Results-formatted 060121'!$A:$AJ,(R$3+2),FALSE)), IF($C316 = "pos-neg", (3+VLOOKUP($B316,'Results-formatted 060121'!$A:$AJ,(R$3+2),FALSE)), VLOOKUP($B316,'Results-formatted 060121'!$A:$AJ,(R$3+2),FALSE)))</f>
        <v>4</v>
      </c>
      <c r="S316" s="95">
        <f>IF($C316 = "neg", (($D316+1) - VLOOKUP($B316,'Results-formatted 060121'!$A:$AJ,(S$3+2),FALSE)), IF($C316 = "pos-neg", (3+VLOOKUP($B316,'Results-formatted 060121'!$A:$AJ,(S$3+2),FALSE)), VLOOKUP($B316,'Results-formatted 060121'!$A:$AJ,(S$3+2),FALSE)))</f>
        <v>2</v>
      </c>
      <c r="T316" s="95">
        <f>IF($C316 = "neg", (($D316+1) - VLOOKUP($B316,'Results-formatted 060121'!$A:$AJ,(T$3+2),FALSE)), IF($C316 = "pos-neg", (3+VLOOKUP($B316,'Results-formatted 060121'!$A:$AJ,(T$3+2),FALSE)), VLOOKUP($B316,'Results-formatted 060121'!$A:$AJ,(T$3+2),FALSE)))</f>
        <v>1</v>
      </c>
      <c r="U316" s="95">
        <f>IF($C316 = "neg", (($D316+1) - VLOOKUP($B316,'Results-formatted 060121'!$A:$AJ,(U$3+2),FALSE)), IF($C316 = "pos-neg", (3+VLOOKUP($B316,'Results-formatted 060121'!$A:$AJ,(U$3+2),FALSE)), VLOOKUP($B316,'Results-formatted 060121'!$A:$AJ,(U$3+2),FALSE)))</f>
        <v>5</v>
      </c>
      <c r="V316" s="95">
        <f>IF($C316 = "neg", (($D316+1) - VLOOKUP($B316,'Results-formatted 060121'!$A:$AJ,(V$3+2),FALSE)), IF($C316 = "pos-neg", (3+VLOOKUP($B316,'Results-formatted 060121'!$A:$AJ,(V$3+2),FALSE)), VLOOKUP($B316,'Results-formatted 060121'!$A:$AJ,(V$3+2),FALSE)))</f>
        <v>4</v>
      </c>
      <c r="W316" s="95">
        <f>IF($C316 = "neg", (($D316+1) - VLOOKUP($B316,'Results-formatted 060121'!$A:$AJ,(W$3+2),FALSE)), IF($C316 = "pos-neg", (3+VLOOKUP($B316,'Results-formatted 060121'!$A:$AJ,(W$3+2),FALSE)), VLOOKUP($B316,'Results-formatted 060121'!$A:$AJ,(W$3+2),FALSE)))</f>
        <v>4</v>
      </c>
      <c r="X316" s="95">
        <f>IF($C316 = "neg", (($D316+1) - VLOOKUP($B316,'Results-formatted 060121'!$A:$AJ,(X$3+2),FALSE)), IF($C316 = "pos-neg", (3+VLOOKUP($B316,'Results-formatted 060121'!$A:$AJ,(X$3+2),FALSE)), VLOOKUP($B316,'Results-formatted 060121'!$A:$AJ,(X$3+2),FALSE)))</f>
        <v>3</v>
      </c>
      <c r="Y316" s="95">
        <f>IF($C316 = "neg", (($D316+1) - VLOOKUP($B316,'Results-formatted 060121'!$A:$AJ,(Y$3+2),FALSE)), IF($C316 = "pos-neg", (3+VLOOKUP($B316,'Results-formatted 060121'!$A:$AJ,(Y$3+2),FALSE)), VLOOKUP($B316,'Results-formatted 060121'!$A:$AJ,(Y$3+2),FALSE)))</f>
        <v>3</v>
      </c>
      <c r="Z316" s="95">
        <f>IF($C316 = "neg", (($D316+1) - VLOOKUP($B316,'Results-formatted 060121'!$A:$AJ,(Z$3+2),FALSE)), IF($C316 = "pos-neg", (3+VLOOKUP($B316,'Results-formatted 060121'!$A:$AJ,(Z$3+2),FALSE)), VLOOKUP($B316,'Results-formatted 060121'!$A:$AJ,(Z$3+2),FALSE)))</f>
        <v>3</v>
      </c>
      <c r="AA316" s="95">
        <f>IF($C316 = "neg", (($D316+1) - VLOOKUP($B316,'Results-formatted 060121'!$A:$AJ,(AA$3+2),FALSE)), IF($C316 = "pos-neg", (3+VLOOKUP($B316,'Results-formatted 060121'!$A:$AJ,(AA$3+2),FALSE)), VLOOKUP($B316,'Results-formatted 060121'!$A:$AJ,(AA$3+2),FALSE)))</f>
        <v>4</v>
      </c>
      <c r="AB316" s="95">
        <f>IF($C316 = "neg", (($D316+1) - VLOOKUP($B316,'Results-formatted 060121'!$A:$AJ,(AB$3+2),FALSE)), IF($C316 = "pos-neg", (3+VLOOKUP($B316,'Results-formatted 060121'!$A:$AJ,(AB$3+2),FALSE)), VLOOKUP($B316,'Results-formatted 060121'!$A:$AJ,(AB$3+2),FALSE)))</f>
        <v>1</v>
      </c>
      <c r="AC316" s="95">
        <f>IF($C316 = "neg", (($D316+1) - VLOOKUP($B316,'Results-formatted 060121'!$A:$AJ,(AC$3+2),FALSE)), IF($C316 = "pos-neg", (3+VLOOKUP($B316,'Results-formatted 060121'!$A:$AJ,(AC$3+2),FALSE)), VLOOKUP($B316,'Results-formatted 060121'!$A:$AJ,(AC$3+2),FALSE)))</f>
        <v>1</v>
      </c>
      <c r="AD316" s="95">
        <f>IF($C316 = "neg", (($D316+1) - VLOOKUP($B316,'Results-formatted 060121'!$A:$AJ,(AD$3+2),FALSE)), IF($C316 = "pos-neg", (3+VLOOKUP($B316,'Results-formatted 060121'!$A:$AJ,(AD$3+2),FALSE)), VLOOKUP($B316,'Results-formatted 060121'!$A:$AJ,(AD$3+2),FALSE)))</f>
        <v>4</v>
      </c>
      <c r="AE316" s="95">
        <f>IF($C316 = "neg", (($D316+1) - VLOOKUP($B316,'Results-formatted 060121'!$A:$AJ,(AE$3+2),FALSE)), IF($C316 = "pos-neg", (3+VLOOKUP($B316,'Results-formatted 060121'!$A:$AJ,(AE$3+2),FALSE)), VLOOKUP($B316,'Results-formatted 060121'!$A:$AJ,(AE$3+2),FALSE)))</f>
        <v>4</v>
      </c>
      <c r="AF316" s="95">
        <f>IF($C316 = "neg", (($D316+1) - VLOOKUP($B316,'Results-formatted 060121'!$A:$AJ,(AF$3+2),FALSE)), IF($C316 = "pos-neg", (3+VLOOKUP($B316,'Results-formatted 060121'!$A:$AJ,(AF$3+2),FALSE)), VLOOKUP($B316,'Results-formatted 060121'!$A:$AJ,(AF$3+2),FALSE)))</f>
        <v>2</v>
      </c>
      <c r="AG316" s="95">
        <f>IF($C316 = "neg", (($D316+1) - VLOOKUP($B316,'Results-formatted 060121'!$A:$AJ,(AG$3+2),FALSE)), IF($C316 = "pos-neg", (3+VLOOKUP($B316,'Results-formatted 060121'!$A:$AJ,(AG$3+2),FALSE)), VLOOKUP($B316,'Results-formatted 060121'!$A:$AJ,(AG$3+2),FALSE)))</f>
        <v>3</v>
      </c>
      <c r="AH316" s="95">
        <f>IF($C316 = "neg", (($D316+1) - VLOOKUP($B316,'Results-formatted 060121'!$A:$AJ,(AH$3+2),FALSE)), IF($C316 = "pos-neg", (3+VLOOKUP($B316,'Results-formatted 060121'!$A:$AJ,(AH$3+2),FALSE)), VLOOKUP($B316,'Results-formatted 060121'!$A:$AJ,(AH$3+2),FALSE)))</f>
        <v>3</v>
      </c>
      <c r="AI316" s="95">
        <f>IF($C316 = "neg", (($D316+1) - VLOOKUP($B316,'Results-formatted 060121'!$A:$AJ,(AI$3+2),FALSE)), IF($C316 = "pos-neg", (3+VLOOKUP($B316,'Results-formatted 060121'!$A:$AJ,(AI$3+2),FALSE)), VLOOKUP($B316,'Results-formatted 060121'!$A:$AJ,(AI$3+2),FALSE)))</f>
        <v>4</v>
      </c>
      <c r="AJ316" s="95">
        <f>IF($C316 = "neg", (($D316+1) - VLOOKUP($B316,'Results-formatted 060121'!$A:$AJ,(AJ$3+2),FALSE)), IF($C316 = "pos-neg", (3+VLOOKUP($B316,'Results-formatted 060121'!$A:$AJ,(AJ$3+2),FALSE)), VLOOKUP($B316,'Results-formatted 060121'!$A:$AJ,(AJ$3+2),FALSE)))</f>
        <v>5</v>
      </c>
      <c r="AK316" s="95">
        <f>IF($C316 = "neg", (($D316+1) - VLOOKUP($B316,'Results-formatted 060121'!$A:$AJ,(AK$3+2),FALSE)), IF($C316 = "pos-neg", (3+VLOOKUP($B316,'Results-formatted 060121'!$A:$AJ,(AK$3+2),FALSE)), VLOOKUP($B316,'Results-formatted 060121'!$A:$AJ,(AK$3+2),FALSE)))</f>
        <v>4</v>
      </c>
      <c r="AL316" s="95">
        <f>IF($C316 = "neg", (($D316+1) - VLOOKUP($B316,'Results-formatted 060121'!$A:$AJ,(AL$3+2),FALSE)), IF($C316 = "pos-neg", (3+VLOOKUP($B316,'Results-formatted 060121'!$A:$AJ,(AL$3+2),FALSE)), VLOOKUP($B316,'Results-formatted 060121'!$A:$AJ,(AL$3+2),FALSE)))</f>
        <v>4</v>
      </c>
      <c r="AM316" s="95">
        <f>IF($C316 = "neg", (($D316+1) - VLOOKUP($B316,'Results-formatted 060121'!$A:AJ,(AM$3+2),FALSE)), IF($C316 = "pos-neg", (3+VLOOKUP($B316,'Results-formatted 060121'!$A:AJ,(AM$3+2),FALSE)), VLOOKUP($B316,'Results-formatted 060121'!$A:AJ,(AM$3+2),FALSE)))</f>
        <v>5</v>
      </c>
      <c r="AN316" s="95">
        <f>IF($C316 = "neg", (($D316+1) - VLOOKUP($B316,'Results-formatted 060121'!$A:AK,(AN$3+2),FALSE)), IF($C316 = "pos-neg", (3+VLOOKUP($B316,'Results-formatted 060121'!$A:AK,(AN$3+2),FALSE)), VLOOKUP($B316,'Results-formatted 060121'!$A:AK,(AN$3+2),FALSE)))</f>
        <v>4</v>
      </c>
      <c r="AO316" s="95">
        <f>IF($C316 = "neg", (($D316+1) - VLOOKUP($B316,'Results-formatted 060121'!$A:AL,(AO$3+2),FALSE)), IF($C316 = "pos-neg", (3+VLOOKUP($B316,'Results-formatted 060121'!$A:AL,(AO$3+2),FALSE)), VLOOKUP($B316,'Results-formatted 060121'!$A:AL,(AO$3+2),FALSE)))</f>
        <v>3</v>
      </c>
      <c r="AP316" s="95">
        <f>IF($C316 = "neg", (($D316+1) - VLOOKUP($B316,'Results-formatted 060121'!$A:AM,(AP$3+2),FALSE)), IF($C316 = "pos-neg", (3+VLOOKUP($B316,'Results-formatted 060121'!$A:AM,(AP$3+2),FALSE)), VLOOKUP($B316,'Results-formatted 060121'!$A:AM,(AP$3+2),FALSE)))</f>
        <v>3</v>
      </c>
      <c r="AQ316" s="95">
        <f>IF($C316 = "neg", (($D316+1) - VLOOKUP($B316,'Results-formatted 060121'!$A:AN,(AQ$3+2),FALSE)), IF($C316 = "pos-neg", (3+VLOOKUP($B316,'Results-formatted 060121'!$A:AN,(AQ$3+2),FALSE)), VLOOKUP($B316,'Results-formatted 060121'!$A:AN,(AQ$3+2),FALSE)))</f>
        <v>5</v>
      </c>
      <c r="AR316" s="95">
        <f>IF($C316 = "neg", (($D316+1) - VLOOKUP($B316,'Results-formatted 060121'!$A:AO,(AR$3+2),FALSE)), IF($C316 = "pos-neg", (3+VLOOKUP($B316,'Results-formatted 060121'!$A:AO,(AR$3+2),FALSE)), VLOOKUP($B316,'Results-formatted 060121'!$A:AO,(AR$3+2),FALSE)))</f>
        <v>5</v>
      </c>
      <c r="AS316" s="95">
        <f>IF($C316 = "neg", (($D316+1) - VLOOKUP($B316,'Results-formatted 060121'!$A:AP,(AS$3+2),FALSE)), IF($C316 = "pos-neg", (3+VLOOKUP($B316,'Results-formatted 060121'!$A:AP,(AS$3+2),FALSE)), VLOOKUP($B316,'Results-formatted 060121'!$A:AP,(AS$3+2),FALSE)))</f>
        <v>4</v>
      </c>
      <c r="AT316" s="95">
        <f>IF($C316 = "neg", (($D316+1) - VLOOKUP($B316,'Results-formatted 060121'!$A:AQ,(AT$3+2),FALSE)), IF($C316 = "pos-neg", (3+VLOOKUP($B316,'Results-formatted 060121'!$A:AQ,(AT$3+2),FALSE)), VLOOKUP($B316,'Results-formatted 060121'!$A:AQ,(AT$3+2),FALSE)))</f>
        <v>3</v>
      </c>
      <c r="AU316" s="95">
        <f>IF($C316 = "neg", (($D316+1) - VLOOKUP($B316,'Results-formatted 060121'!$A:AR,(AU$3+2),FALSE)), IF($C316 = "pos-neg", (3+VLOOKUP($B316,'Results-formatted 060121'!$A:AR,(AU$3+2),FALSE)), VLOOKUP($B316,'Results-formatted 060121'!$A:AR,(AU$3+2),FALSE)))</f>
        <v>2</v>
      </c>
      <c r="AV316" s="95">
        <f>IF($C316 = "neg", (($D316+1) - VLOOKUP($B316,'Results-formatted 060121'!$A:AS,(AV$3+2),FALSE)), IF($C316 = "pos-neg", (3+VLOOKUP($B316,'Results-formatted 060121'!$A:AS,(AV$3+2),FALSE)), VLOOKUP($B316,'Results-formatted 060121'!$A:AS,(AV$3+2),FALSE)))</f>
        <v>4</v>
      </c>
      <c r="AW316" s="95">
        <f>IF($C316 = "neg", (($D316+1) - VLOOKUP($B316,'Results-formatted 060121'!$A:AT,(AW$3+2),FALSE)), IF($C316 = "pos-neg", (3+VLOOKUP($B316,'Results-formatted 060121'!$A:AT,(AW$3+2),FALSE)), VLOOKUP($B316,'Results-formatted 060121'!$A:AT,(AW$3+2),FALSE)))</f>
        <v>3</v>
      </c>
      <c r="AX316" s="95">
        <f>IF($C316 = "neg", (($D316+1) - VLOOKUP($B316,'Results-formatted 060121'!$A:AU,(AX$3+2),FALSE)), IF($C316 = "pos-neg", (3+VLOOKUP($B316,'Results-formatted 060121'!$A:AU,(AX$3+2),FALSE)), VLOOKUP($B316,'Results-formatted 060121'!$A:AU,(AX$3+2),FALSE)))</f>
        <v>2</v>
      </c>
      <c r="AY316" s="95">
        <f>IF($C316 = "neg", (($D316+1) - VLOOKUP($B316,'Results-formatted 060121'!$A:AV,(AY$3+2),FALSE)), IF($C316 = "pos-neg", (3+VLOOKUP($B316,'Results-formatted 060121'!$A:AV,(AY$3+2),FALSE)), VLOOKUP($B316,'Results-formatted 060121'!$A:AV,(AY$3+2),FALSE)))</f>
        <v>4</v>
      </c>
      <c r="AZ316" s="95">
        <f>IF($C316 = "neg", (($D316+1) - VLOOKUP($B316,'Results-formatted 060121'!$A:AW,(AZ$3+2),FALSE)), IF($C316 = "pos-neg", (3+VLOOKUP($B316,'Results-formatted 060121'!$A:AW,(AZ$3+2),FALSE)), VLOOKUP($B316,'Results-formatted 060121'!$A:AW,(AZ$3+2),FALSE)))</f>
        <v>5</v>
      </c>
      <c r="BA316" s="95">
        <f>IF($C316 = "neg", (($D316+1) - VLOOKUP($B316,'Results-formatted 060121'!$A:AX,(BA$3+2),FALSE)), IF($C316 = "pos-neg", (3+VLOOKUP($B316,'Results-formatted 060121'!$A:AX,(BA$3+2),FALSE)), VLOOKUP($B316,'Results-formatted 060121'!$A:AX,(BA$3+2),FALSE)))</f>
        <v>1</v>
      </c>
      <c r="BB316" s="95">
        <f>IF($C316 = "neg", (($D316+1) - VLOOKUP($B316,'Results-formatted 060121'!$A:AY,(BB$3+2),FALSE)), IF($C316 = "pos-neg", (3+VLOOKUP($B316,'Results-formatted 060121'!$A:AY,(BB$3+2),FALSE)), VLOOKUP($B316,'Results-formatted 060121'!$A:AY,(BB$3+2),FALSE)))</f>
        <v>2</v>
      </c>
      <c r="BC316" s="95">
        <f>IF($C316 = "neg", (($D316+1) - VLOOKUP($B316,'Results-formatted 060121'!$A:AZ,(BC$3+2),FALSE)), IF($C316 = "pos-neg", (3+VLOOKUP($B316,'Results-formatted 060121'!$A:AZ,(BC$3+2),FALSE)), VLOOKUP($B316,'Results-formatted 060121'!$A:AZ,(BC$3+2),FALSE)))</f>
        <v>3</v>
      </c>
      <c r="BD316" s="95">
        <f>IF($C316 = "neg", (($D316+1) - VLOOKUP($B316,'Results-formatted 060121'!$A:BA,(BD$3+2),FALSE)), IF($C316 = "pos-neg", (3+VLOOKUP($B316,'Results-formatted 060121'!$A:BA,(BD$3+2),FALSE)), VLOOKUP($B316,'Results-formatted 060121'!$A:BA,(BD$3+2),FALSE)))</f>
        <v>5</v>
      </c>
      <c r="BE316" s="95">
        <f>IF($C316 = "neg", (($D316+1) - VLOOKUP($B316,'Results-formatted 060121'!$A:BB,(BE$3+2),FALSE)), IF($C316 = "pos-neg", (3+VLOOKUP($B316,'Results-formatted 060121'!$A:BB,(BE$3+2),FALSE)), VLOOKUP($B316,'Results-formatted 060121'!$A:BB,(BE$3+2),FALSE)))</f>
        <v>3</v>
      </c>
      <c r="BF316" s="95">
        <f>IF($C316 = "neg", (($D316+1) - VLOOKUP($B316,'Results-formatted 060121'!$A:BC,(BF$3+2),FALSE)), IF($C316 = "pos-neg", (3+VLOOKUP($B316,'Results-formatted 060121'!$A:BC,(BF$3+2),FALSE)), VLOOKUP($B316,'Results-formatted 060121'!$A:BC,(BF$3+2),FALSE)))</f>
        <v>5</v>
      </c>
      <c r="BG316" s="95">
        <f>IF($C316 = "neg", (($D316+1) - VLOOKUP($B316,'Results-formatted 060121'!$A:BD,(BG$3+2),FALSE)), IF($C316 = "pos-neg", (3+VLOOKUP($B316,'Results-formatted 060121'!$A:BD,(BG$3+2),FALSE)), VLOOKUP($B316,'Results-formatted 060121'!$A:BD,(BG$3+2),FALSE)))</f>
        <v>1</v>
      </c>
      <c r="BH316" s="95">
        <f>IF($C316 = "neg", (($D316+1) - VLOOKUP($B316,'Results-formatted 060121'!$A:BE,(BH$3+2),FALSE)), IF($C316 = "pos-neg", (3+VLOOKUP($B316,'Results-formatted 060121'!$A:BE,(BH$3+2),FALSE)), VLOOKUP($B316,'Results-formatted 060121'!$A:BE,(BH$3+2),FALSE)))</f>
        <v>2</v>
      </c>
      <c r="BI316" s="95">
        <f>IF($C316 = "neg", (($D316+1) - VLOOKUP($B316,'Results-formatted 060121'!$A:BF,(BI$3+2),FALSE)), IF($C316 = "pos-neg", (3+VLOOKUP($B316,'Results-formatted 060121'!$A:BF,(BI$3+2),FALSE)), VLOOKUP($B316,'Results-formatted 060121'!$A:BF,(BI$3+2),FALSE)))</f>
        <v>4</v>
      </c>
      <c r="BJ316" s="95">
        <f>IF($C316 = "neg", (($D316+1) - VLOOKUP($B316,'Results-formatted 060121'!$A:BG,(BJ$3+2),FALSE)), IF($C316 = "pos-neg", (3+VLOOKUP($B316,'Results-formatted 060121'!$A:BG,(BJ$3+2),FALSE)), VLOOKUP($B316,'Results-formatted 060121'!$A:BG,(BJ$3+2),FALSE)))</f>
        <v>2</v>
      </c>
      <c r="BK316" s="95">
        <f>IF($C316 = "neg", (($D316+1) - VLOOKUP($B316,'Results-formatted 060121'!$A:BH,(BK$3+2),FALSE)), IF($C316 = "pos-neg", (3+VLOOKUP($B316,'Results-formatted 060121'!$A:BH,(BK$3+2),FALSE)), VLOOKUP($B316,'Results-formatted 060121'!$A:BH,(BK$3+2),FALSE)))</f>
        <v>3</v>
      </c>
      <c r="BL316" s="95">
        <f>IF($C316 = "neg", (($D316+1) - VLOOKUP($B316,'Results-formatted 060121'!$A:BI,(BL$3+2),FALSE)), IF($C316 = "pos-neg", (3+VLOOKUP($B316,'Results-formatted 060121'!$A:BI,(BL$3+2),FALSE)), VLOOKUP($B316,'Results-formatted 060121'!$A:BI,(BL$3+2),FALSE)))</f>
        <v>3</v>
      </c>
      <c r="BM316" s="95">
        <f>IF($C316 = "neg", (($D316+1) - VLOOKUP($B316,'Results-formatted 060121'!$A:BJ,(BM$3+2),FALSE)), IF($C316 = "pos-neg", (3+VLOOKUP($B316,'Results-formatted 060121'!$A:BJ,(BM$3+2),FALSE)), VLOOKUP($B316,'Results-formatted 060121'!$A:BJ,(BM$3+2),FALSE)))</f>
        <v>4</v>
      </c>
      <c r="BN316" s="95"/>
      <c r="BO316" s="95"/>
      <c r="BP316" s="95"/>
      <c r="BQ316" s="95"/>
      <c r="BR316" s="95"/>
      <c r="BS316" s="95"/>
      <c r="BT316" s="95"/>
      <c r="BU316" s="95"/>
      <c r="BV316" s="95"/>
      <c r="BW316" s="95"/>
      <c r="BX316" s="95"/>
      <c r="BY316" s="95"/>
      <c r="BZ316" s="95"/>
      <c r="CA316" s="95"/>
      <c r="CB316" s="95"/>
      <c r="CC316" s="95"/>
      <c r="CD316" s="99"/>
      <c r="CE316" s="25">
        <f t="shared" si="918"/>
        <v>3.35</v>
      </c>
      <c r="CF316" s="25">
        <f t="shared" si="772"/>
        <v>1.2048630275903718</v>
      </c>
    </row>
    <row r="317" spans="2:84" ht="42" x14ac:dyDescent="0.15">
      <c r="B317" s="84" t="s">
        <v>336</v>
      </c>
      <c r="C317" s="86" t="s">
        <v>224</v>
      </c>
      <c r="D317" s="2">
        <v>5</v>
      </c>
      <c r="E317" s="13" t="s">
        <v>827</v>
      </c>
      <c r="F317" s="95">
        <f>IF($C317 = "neg", (($D317+1) - VLOOKUP($B317,'Results-formatted 060121'!$A:$AJ,(F$3+2),FALSE)), IF($C317 = "pos-neg", (3+VLOOKUP($B317,'Results-formatted 060121'!$A:$AJ,(F$3+2),FALSE)), VLOOKUP($B317,'Results-formatted 060121'!$A:$AJ,(F$3+2),FALSE)))</f>
        <v>3</v>
      </c>
      <c r="G317" s="95">
        <f>IF($C317 = "neg", (($D317+1) - VLOOKUP($B317,'Results-formatted 060121'!$A:$AJ,(G$3+2),FALSE)), IF($C317 = "pos-neg", (3+VLOOKUP($B317,'Results-formatted 060121'!$A:$AJ,(G$3+2),FALSE)), VLOOKUP($B317,'Results-formatted 060121'!$A:$AJ,(G$3+2),FALSE)))</f>
        <v>5</v>
      </c>
      <c r="H317" s="95">
        <f>IF($C317 = "neg", (($D317+1) - VLOOKUP($B317,'Results-formatted 060121'!$A:$AJ,(H$3+2),FALSE)), IF($C317 = "pos-neg", (3+VLOOKUP($B317,'Results-formatted 060121'!$A:$AJ,(H$3+2),FALSE)), VLOOKUP($B317,'Results-formatted 060121'!$A:$AJ,(H$3+2),FALSE)))</f>
        <v>2</v>
      </c>
      <c r="I317" s="95">
        <f>IF($C317 = "neg", (($D317+1) - VLOOKUP($B317,'Results-formatted 060121'!$A:$AJ,(I$3+2),FALSE)), IF($C317 = "pos-neg", (3+VLOOKUP($B317,'Results-formatted 060121'!$A:$AJ,(I$3+2),FALSE)), VLOOKUP($B317,'Results-formatted 060121'!$A:$AJ,(I$3+2),FALSE)))</f>
        <v>2</v>
      </c>
      <c r="J317" s="95">
        <f>IF($C317 = "neg", (($D317+1) - VLOOKUP($B317,'Results-formatted 060121'!$A:$AJ,(J$3+2),FALSE)), IF($C317 = "pos-neg", (3+VLOOKUP($B317,'Results-formatted 060121'!$A:$AJ,(J$3+2),FALSE)), VLOOKUP($B317,'Results-formatted 060121'!$A:$AJ,(J$3+2),FALSE)))</f>
        <v>3</v>
      </c>
      <c r="K317" s="95">
        <f>IF($C317 = "neg", (($D317+1) - VLOOKUP($B317,'Results-formatted 060121'!$A:$AJ,(K$3+2),FALSE)), IF($C317 = "pos-neg", (3+VLOOKUP($B317,'Results-formatted 060121'!$A:$AJ,(K$3+2),FALSE)), VLOOKUP($B317,'Results-formatted 060121'!$A:$AJ,(K$3+2),FALSE)))</f>
        <v>2</v>
      </c>
      <c r="L317" s="95">
        <f>IF($C317 = "neg", (($D317+1) - VLOOKUP($B317,'Results-formatted 060121'!$A:$AJ,(L$3+2),FALSE)), IF($C317 = "pos-neg", (3+VLOOKUP($B317,'Results-formatted 060121'!$A:$AJ,(L$3+2),FALSE)), VLOOKUP($B317,'Results-formatted 060121'!$A:$AJ,(L$3+2),FALSE)))</f>
        <v>1</v>
      </c>
      <c r="M317" s="95">
        <f>IF($C317 = "neg", (($D317+1) - VLOOKUP($B317,'Results-formatted 060121'!$A:$AJ,(M$3+2),FALSE)), IF($C317 = "pos-neg", (3+VLOOKUP($B317,'Results-formatted 060121'!$A:$AJ,(M$3+2),FALSE)), VLOOKUP($B317,'Results-formatted 060121'!$A:$AJ,(M$3+2),FALSE)))</f>
        <v>1</v>
      </c>
      <c r="N317" s="95">
        <f>IF($C317 = "neg", (($D317+1) - VLOOKUP($B317,'Results-formatted 060121'!$A:$AJ,(N$3+2),FALSE)), IF($C317 = "pos-neg", (3+VLOOKUP($B317,'Results-formatted 060121'!$A:$AJ,(N$3+2),FALSE)), VLOOKUP($B317,'Results-formatted 060121'!$A:$AJ,(N$3+2),FALSE)))</f>
        <v>3</v>
      </c>
      <c r="O317" s="95">
        <f>IF($C317 = "neg", (($D317+1) - VLOOKUP($B317,'Results-formatted 060121'!$A:$AJ,(O$3+2),FALSE)), IF($C317 = "pos-neg", (3+VLOOKUP($B317,'Results-formatted 060121'!$A:$AJ,(O$3+2),FALSE)), VLOOKUP($B317,'Results-formatted 060121'!$A:$AJ,(O$3+2),FALSE)))</f>
        <v>5</v>
      </c>
      <c r="P317" s="95">
        <f>IF($C317 = "neg", (($D317+1) - VLOOKUP($B317,'Results-formatted 060121'!$A:$AJ,(P$3+2),FALSE)), IF($C317 = "pos-neg", (3+VLOOKUP($B317,'Results-formatted 060121'!$A:$AJ,(P$3+2),FALSE)), VLOOKUP($B317,'Results-formatted 060121'!$A:$AJ,(P$3+2),FALSE)))</f>
        <v>3</v>
      </c>
      <c r="Q317" s="95">
        <f>IF($C317 = "neg", (($D317+1) - VLOOKUP($B317,'Results-formatted 060121'!$A:$AJ,(Q$3+2),FALSE)), IF($C317 = "pos-neg", (3+VLOOKUP($B317,'Results-formatted 060121'!$A:$AJ,(Q$3+2),FALSE)), VLOOKUP($B317,'Results-formatted 060121'!$A:$AJ,(Q$3+2),FALSE)))</f>
        <v>1</v>
      </c>
      <c r="R317" s="95">
        <f>IF($C317 = "neg", (($D317+1) - VLOOKUP($B317,'Results-formatted 060121'!$A:$AJ,(R$3+2),FALSE)), IF($C317 = "pos-neg", (3+VLOOKUP($B317,'Results-formatted 060121'!$A:$AJ,(R$3+2),FALSE)), VLOOKUP($B317,'Results-formatted 060121'!$A:$AJ,(R$3+2),FALSE)))</f>
        <v>2</v>
      </c>
      <c r="S317" s="95">
        <f>IF($C317 = "neg", (($D317+1) - VLOOKUP($B317,'Results-formatted 060121'!$A:$AJ,(S$3+2),FALSE)), IF($C317 = "pos-neg", (3+VLOOKUP($B317,'Results-formatted 060121'!$A:$AJ,(S$3+2),FALSE)), VLOOKUP($B317,'Results-formatted 060121'!$A:$AJ,(S$3+2),FALSE)))</f>
        <v>3</v>
      </c>
      <c r="T317" s="95">
        <f>IF($C317 = "neg", (($D317+1) - VLOOKUP($B317,'Results-formatted 060121'!$A:$AJ,(T$3+2),FALSE)), IF($C317 = "pos-neg", (3+VLOOKUP($B317,'Results-formatted 060121'!$A:$AJ,(T$3+2),FALSE)), VLOOKUP($B317,'Results-formatted 060121'!$A:$AJ,(T$3+2),FALSE)))</f>
        <v>1</v>
      </c>
      <c r="U317" s="95">
        <f>IF($C317 = "neg", (($D317+1) - VLOOKUP($B317,'Results-formatted 060121'!$A:$AJ,(U$3+2),FALSE)), IF($C317 = "pos-neg", (3+VLOOKUP($B317,'Results-formatted 060121'!$A:$AJ,(U$3+2),FALSE)), VLOOKUP($B317,'Results-formatted 060121'!$A:$AJ,(U$3+2),FALSE)))</f>
        <v>5</v>
      </c>
      <c r="V317" s="95">
        <f>IF($C317 = "neg", (($D317+1) - VLOOKUP($B317,'Results-formatted 060121'!$A:$AJ,(V$3+2),FALSE)), IF($C317 = "pos-neg", (3+VLOOKUP($B317,'Results-formatted 060121'!$A:$AJ,(V$3+2),FALSE)), VLOOKUP($B317,'Results-formatted 060121'!$A:$AJ,(V$3+2),FALSE)))</f>
        <v>5</v>
      </c>
      <c r="W317" s="95">
        <f>IF($C317 = "neg", (($D317+1) - VLOOKUP($B317,'Results-formatted 060121'!$A:$AJ,(W$3+2),FALSE)), IF($C317 = "pos-neg", (3+VLOOKUP($B317,'Results-formatted 060121'!$A:$AJ,(W$3+2),FALSE)), VLOOKUP($B317,'Results-formatted 060121'!$A:$AJ,(W$3+2),FALSE)))</f>
        <v>2</v>
      </c>
      <c r="X317" s="95">
        <f>IF($C317 = "neg", (($D317+1) - VLOOKUP($B317,'Results-formatted 060121'!$A:$AJ,(X$3+2),FALSE)), IF($C317 = "pos-neg", (3+VLOOKUP($B317,'Results-formatted 060121'!$A:$AJ,(X$3+2),FALSE)), VLOOKUP($B317,'Results-formatted 060121'!$A:$AJ,(X$3+2),FALSE)))</f>
        <v>3</v>
      </c>
      <c r="Y317" s="95">
        <f>IF($C317 = "neg", (($D317+1) - VLOOKUP($B317,'Results-formatted 060121'!$A:$AJ,(Y$3+2),FALSE)), IF($C317 = "pos-neg", (3+VLOOKUP($B317,'Results-formatted 060121'!$A:$AJ,(Y$3+2),FALSE)), VLOOKUP($B317,'Results-formatted 060121'!$A:$AJ,(Y$3+2),FALSE)))</f>
        <v>2</v>
      </c>
      <c r="Z317" s="95">
        <f>IF($C317 = "neg", (($D317+1) - VLOOKUP($B317,'Results-formatted 060121'!$A:$AJ,(Z$3+2),FALSE)), IF($C317 = "pos-neg", (3+VLOOKUP($B317,'Results-formatted 060121'!$A:$AJ,(Z$3+2),FALSE)), VLOOKUP($B317,'Results-formatted 060121'!$A:$AJ,(Z$3+2),FALSE)))</f>
        <v>2</v>
      </c>
      <c r="AA317" s="95">
        <f>IF($C317 = "neg", (($D317+1) - VLOOKUP($B317,'Results-formatted 060121'!$A:$AJ,(AA$3+2),FALSE)), IF($C317 = "pos-neg", (3+VLOOKUP($B317,'Results-formatted 060121'!$A:$AJ,(AA$3+2),FALSE)), VLOOKUP($B317,'Results-formatted 060121'!$A:$AJ,(AA$3+2),FALSE)))</f>
        <v>1</v>
      </c>
      <c r="AB317" s="95">
        <f>IF($C317 = "neg", (($D317+1) - VLOOKUP($B317,'Results-formatted 060121'!$A:$AJ,(AB$3+2),FALSE)), IF($C317 = "pos-neg", (3+VLOOKUP($B317,'Results-formatted 060121'!$A:$AJ,(AB$3+2),FALSE)), VLOOKUP($B317,'Results-formatted 060121'!$A:$AJ,(AB$3+2),FALSE)))</f>
        <v>1</v>
      </c>
      <c r="AC317" s="95">
        <f>IF($C317 = "neg", (($D317+1) - VLOOKUP($B317,'Results-formatted 060121'!$A:$AJ,(AC$3+2),FALSE)), IF($C317 = "pos-neg", (3+VLOOKUP($B317,'Results-formatted 060121'!$A:$AJ,(AC$3+2),FALSE)), VLOOKUP($B317,'Results-formatted 060121'!$A:$AJ,(AC$3+2),FALSE)))</f>
        <v>2</v>
      </c>
      <c r="AD317" s="95">
        <f>IF($C317 = "neg", (($D317+1) - VLOOKUP($B317,'Results-formatted 060121'!$A:$AJ,(AD$3+2),FALSE)), IF($C317 = "pos-neg", (3+VLOOKUP($B317,'Results-formatted 060121'!$A:$AJ,(AD$3+2),FALSE)), VLOOKUP($B317,'Results-formatted 060121'!$A:$AJ,(AD$3+2),FALSE)))</f>
        <v>3</v>
      </c>
      <c r="AE317" s="95">
        <f>IF($C317 = "neg", (($D317+1) - VLOOKUP($B317,'Results-formatted 060121'!$A:$AJ,(AE$3+2),FALSE)), IF($C317 = "pos-neg", (3+VLOOKUP($B317,'Results-formatted 060121'!$A:$AJ,(AE$3+2),FALSE)), VLOOKUP($B317,'Results-formatted 060121'!$A:$AJ,(AE$3+2),FALSE)))</f>
        <v>3</v>
      </c>
      <c r="AF317" s="95">
        <f>IF($C317 = "neg", (($D317+1) - VLOOKUP($B317,'Results-formatted 060121'!$A:$AJ,(AF$3+2),FALSE)), IF($C317 = "pos-neg", (3+VLOOKUP($B317,'Results-formatted 060121'!$A:$AJ,(AF$3+2),FALSE)), VLOOKUP($B317,'Results-formatted 060121'!$A:$AJ,(AF$3+2),FALSE)))</f>
        <v>2</v>
      </c>
      <c r="AG317" s="95">
        <f>IF($C317 = "neg", (($D317+1) - VLOOKUP($B317,'Results-formatted 060121'!$A:$AJ,(AG$3+2),FALSE)), IF($C317 = "pos-neg", (3+VLOOKUP($B317,'Results-formatted 060121'!$A:$AJ,(AG$3+2),FALSE)), VLOOKUP($B317,'Results-formatted 060121'!$A:$AJ,(AG$3+2),FALSE)))</f>
        <v>1</v>
      </c>
      <c r="AH317" s="95">
        <f>IF($C317 = "neg", (($D317+1) - VLOOKUP($B317,'Results-formatted 060121'!$A:$AJ,(AH$3+2),FALSE)), IF($C317 = "pos-neg", (3+VLOOKUP($B317,'Results-formatted 060121'!$A:$AJ,(AH$3+2),FALSE)), VLOOKUP($B317,'Results-formatted 060121'!$A:$AJ,(AH$3+2),FALSE)))</f>
        <v>2</v>
      </c>
      <c r="AI317" s="95">
        <f>IF($C317 = "neg", (($D317+1) - VLOOKUP($B317,'Results-formatted 060121'!$A:$AJ,(AI$3+2),FALSE)), IF($C317 = "pos-neg", (3+VLOOKUP($B317,'Results-formatted 060121'!$A:$AJ,(AI$3+2),FALSE)), VLOOKUP($B317,'Results-formatted 060121'!$A:$AJ,(AI$3+2),FALSE)))</f>
        <v>2</v>
      </c>
      <c r="AJ317" s="95">
        <f>IF($C317 = "neg", (($D317+1) - VLOOKUP($B317,'Results-formatted 060121'!$A:$AJ,(AJ$3+2),FALSE)), IF($C317 = "pos-neg", (3+VLOOKUP($B317,'Results-formatted 060121'!$A:$AJ,(AJ$3+2),FALSE)), VLOOKUP($B317,'Results-formatted 060121'!$A:$AJ,(AJ$3+2),FALSE)))</f>
        <v>4</v>
      </c>
      <c r="AK317" s="95">
        <f>IF($C317 = "neg", (($D317+1) - VLOOKUP($B317,'Results-formatted 060121'!$A:$AJ,(AK$3+2),FALSE)), IF($C317 = "pos-neg", (3+VLOOKUP($B317,'Results-formatted 060121'!$A:$AJ,(AK$3+2),FALSE)), VLOOKUP($B317,'Results-formatted 060121'!$A:$AJ,(AK$3+2),FALSE)))</f>
        <v>4</v>
      </c>
      <c r="AL317" s="95">
        <f>IF($C317 = "neg", (($D317+1) - VLOOKUP($B317,'Results-formatted 060121'!$A:$AJ,(AL$3+2),FALSE)), IF($C317 = "pos-neg", (3+VLOOKUP($B317,'Results-formatted 060121'!$A:$AJ,(AL$3+2),FALSE)), VLOOKUP($B317,'Results-formatted 060121'!$A:$AJ,(AL$3+2),FALSE)))</f>
        <v>2</v>
      </c>
      <c r="AM317" s="95">
        <f>IF($C317 = "neg", (($D317+1) - VLOOKUP($B317,'Results-formatted 060121'!$A:AJ,(AM$3+2),FALSE)), IF($C317 = "pos-neg", (3+VLOOKUP($B317,'Results-formatted 060121'!$A:AJ,(AM$3+2),FALSE)), VLOOKUP($B317,'Results-formatted 060121'!$A:AJ,(AM$3+2),FALSE)))</f>
        <v>4</v>
      </c>
      <c r="AN317" s="95">
        <f>IF($C317 = "neg", (($D317+1) - VLOOKUP($B317,'Results-formatted 060121'!$A:AK,(AN$3+2),FALSE)), IF($C317 = "pos-neg", (3+VLOOKUP($B317,'Results-formatted 060121'!$A:AK,(AN$3+2),FALSE)), VLOOKUP($B317,'Results-formatted 060121'!$A:AK,(AN$3+2),FALSE)))</f>
        <v>3</v>
      </c>
      <c r="AO317" s="95">
        <f>IF($C317 = "neg", (($D317+1) - VLOOKUP($B317,'Results-formatted 060121'!$A:AL,(AO$3+2),FALSE)), IF($C317 = "pos-neg", (3+VLOOKUP($B317,'Results-formatted 060121'!$A:AL,(AO$3+2),FALSE)), VLOOKUP($B317,'Results-formatted 060121'!$A:AL,(AO$3+2),FALSE)))</f>
        <v>1</v>
      </c>
      <c r="AP317" s="95">
        <f>IF($C317 = "neg", (($D317+1) - VLOOKUP($B317,'Results-formatted 060121'!$A:AM,(AP$3+2),FALSE)), IF($C317 = "pos-neg", (3+VLOOKUP($B317,'Results-formatted 060121'!$A:AM,(AP$3+2),FALSE)), VLOOKUP($B317,'Results-formatted 060121'!$A:AM,(AP$3+2),FALSE)))</f>
        <v>1</v>
      </c>
      <c r="AQ317" s="95">
        <f>IF($C317 = "neg", (($D317+1) - VLOOKUP($B317,'Results-formatted 060121'!$A:AN,(AQ$3+2),FALSE)), IF($C317 = "pos-neg", (3+VLOOKUP($B317,'Results-formatted 060121'!$A:AN,(AQ$3+2),FALSE)), VLOOKUP($B317,'Results-formatted 060121'!$A:AN,(AQ$3+2),FALSE)))</f>
        <v>3</v>
      </c>
      <c r="AR317" s="95">
        <f>IF($C317 = "neg", (($D317+1) - VLOOKUP($B317,'Results-formatted 060121'!$A:AO,(AR$3+2),FALSE)), IF($C317 = "pos-neg", (3+VLOOKUP($B317,'Results-formatted 060121'!$A:AO,(AR$3+2),FALSE)), VLOOKUP($B317,'Results-formatted 060121'!$A:AO,(AR$3+2),FALSE)))</f>
        <v>1</v>
      </c>
      <c r="AS317" s="95">
        <f>IF($C317 = "neg", (($D317+1) - VLOOKUP($B317,'Results-formatted 060121'!$A:AP,(AS$3+2),FALSE)), IF($C317 = "pos-neg", (3+VLOOKUP($B317,'Results-formatted 060121'!$A:AP,(AS$3+2),FALSE)), VLOOKUP($B317,'Results-formatted 060121'!$A:AP,(AS$3+2),FALSE)))</f>
        <v>3</v>
      </c>
      <c r="AT317" s="95">
        <f>IF($C317 = "neg", (($D317+1) - VLOOKUP($B317,'Results-formatted 060121'!$A:AQ,(AT$3+2),FALSE)), IF($C317 = "pos-neg", (3+VLOOKUP($B317,'Results-formatted 060121'!$A:AQ,(AT$3+2),FALSE)), VLOOKUP($B317,'Results-formatted 060121'!$A:AQ,(AT$3+2),FALSE)))</f>
        <v>1</v>
      </c>
      <c r="AU317" s="95">
        <f>IF($C317 = "neg", (($D317+1) - VLOOKUP($B317,'Results-formatted 060121'!$A:AR,(AU$3+2),FALSE)), IF($C317 = "pos-neg", (3+VLOOKUP($B317,'Results-formatted 060121'!$A:AR,(AU$3+2),FALSE)), VLOOKUP($B317,'Results-formatted 060121'!$A:AR,(AU$3+2),FALSE)))</f>
        <v>1</v>
      </c>
      <c r="AV317" s="95">
        <f>IF($C317 = "neg", (($D317+1) - VLOOKUP($B317,'Results-formatted 060121'!$A:AS,(AV$3+2),FALSE)), IF($C317 = "pos-neg", (3+VLOOKUP($B317,'Results-formatted 060121'!$A:AS,(AV$3+2),FALSE)), VLOOKUP($B317,'Results-formatted 060121'!$A:AS,(AV$3+2),FALSE)))</f>
        <v>1</v>
      </c>
      <c r="AW317" s="95">
        <f>IF($C317 = "neg", (($D317+1) - VLOOKUP($B317,'Results-formatted 060121'!$A:AT,(AW$3+2),FALSE)), IF($C317 = "pos-neg", (3+VLOOKUP($B317,'Results-formatted 060121'!$A:AT,(AW$3+2),FALSE)), VLOOKUP($B317,'Results-formatted 060121'!$A:AT,(AW$3+2),FALSE)))</f>
        <v>1</v>
      </c>
      <c r="AX317" s="95">
        <f>IF($C317 = "neg", (($D317+1) - VLOOKUP($B317,'Results-formatted 060121'!$A:AU,(AX$3+2),FALSE)), IF($C317 = "pos-neg", (3+VLOOKUP($B317,'Results-formatted 060121'!$A:AU,(AX$3+2),FALSE)), VLOOKUP($B317,'Results-formatted 060121'!$A:AU,(AX$3+2),FALSE)))</f>
        <v>1</v>
      </c>
      <c r="AY317" s="95">
        <f>IF($C317 = "neg", (($D317+1) - VLOOKUP($B317,'Results-formatted 060121'!$A:AV,(AY$3+2),FALSE)), IF($C317 = "pos-neg", (3+VLOOKUP($B317,'Results-formatted 060121'!$A:AV,(AY$3+2),FALSE)), VLOOKUP($B317,'Results-formatted 060121'!$A:AV,(AY$3+2),FALSE)))</f>
        <v>3</v>
      </c>
      <c r="AZ317" s="95">
        <f>IF($C317 = "neg", (($D317+1) - VLOOKUP($B317,'Results-formatted 060121'!$A:AW,(AZ$3+2),FALSE)), IF($C317 = "pos-neg", (3+VLOOKUP($B317,'Results-formatted 060121'!$A:AW,(AZ$3+2),FALSE)), VLOOKUP($B317,'Results-formatted 060121'!$A:AW,(AZ$3+2),FALSE)))</f>
        <v>2</v>
      </c>
      <c r="BA317" s="95">
        <f>IF($C317 = "neg", (($D317+1) - VLOOKUP($B317,'Results-formatted 060121'!$A:AX,(BA$3+2),FALSE)), IF($C317 = "pos-neg", (3+VLOOKUP($B317,'Results-formatted 060121'!$A:AX,(BA$3+2),FALSE)), VLOOKUP($B317,'Results-formatted 060121'!$A:AX,(BA$3+2),FALSE)))</f>
        <v>1</v>
      </c>
      <c r="BB317" s="95">
        <f>IF($C317 = "neg", (($D317+1) - VLOOKUP($B317,'Results-formatted 060121'!$A:AY,(BB$3+2),FALSE)), IF($C317 = "pos-neg", (3+VLOOKUP($B317,'Results-formatted 060121'!$A:AY,(BB$3+2),FALSE)), VLOOKUP($B317,'Results-formatted 060121'!$A:AY,(BB$3+2),FALSE)))</f>
        <v>1</v>
      </c>
      <c r="BC317" s="95">
        <f>IF($C317 = "neg", (($D317+1) - VLOOKUP($B317,'Results-formatted 060121'!$A:AZ,(BC$3+2),FALSE)), IF($C317 = "pos-neg", (3+VLOOKUP($B317,'Results-formatted 060121'!$A:AZ,(BC$3+2),FALSE)), VLOOKUP($B317,'Results-formatted 060121'!$A:AZ,(BC$3+2),FALSE)))</f>
        <v>3</v>
      </c>
      <c r="BD317" s="95">
        <f>IF($C317 = "neg", (($D317+1) - VLOOKUP($B317,'Results-formatted 060121'!$A:BA,(BD$3+2),FALSE)), IF($C317 = "pos-neg", (3+VLOOKUP($B317,'Results-formatted 060121'!$A:BA,(BD$3+2),FALSE)), VLOOKUP($B317,'Results-formatted 060121'!$A:BA,(BD$3+2),FALSE)))</f>
        <v>4</v>
      </c>
      <c r="BE317" s="95">
        <f>IF($C317 = "neg", (($D317+1) - VLOOKUP($B317,'Results-formatted 060121'!$A:BB,(BE$3+2),FALSE)), IF($C317 = "pos-neg", (3+VLOOKUP($B317,'Results-formatted 060121'!$A:BB,(BE$3+2),FALSE)), VLOOKUP($B317,'Results-formatted 060121'!$A:BB,(BE$3+2),FALSE)))</f>
        <v>2</v>
      </c>
      <c r="BF317" s="95">
        <f>IF($C317 = "neg", (($D317+1) - VLOOKUP($B317,'Results-formatted 060121'!$A:BC,(BF$3+2),FALSE)), IF($C317 = "pos-neg", (3+VLOOKUP($B317,'Results-formatted 060121'!$A:BC,(BF$3+2),FALSE)), VLOOKUP($B317,'Results-formatted 060121'!$A:BC,(BF$3+2),FALSE)))</f>
        <v>4</v>
      </c>
      <c r="BG317" s="95">
        <f>IF($C317 = "neg", (($D317+1) - VLOOKUP($B317,'Results-formatted 060121'!$A:BD,(BG$3+2),FALSE)), IF($C317 = "pos-neg", (3+VLOOKUP($B317,'Results-formatted 060121'!$A:BD,(BG$3+2),FALSE)), VLOOKUP($B317,'Results-formatted 060121'!$A:BD,(BG$3+2),FALSE)))</f>
        <v>1</v>
      </c>
      <c r="BH317" s="95">
        <f>IF($C317 = "neg", (($D317+1) - VLOOKUP($B317,'Results-formatted 060121'!$A:BE,(BH$3+2),FALSE)), IF($C317 = "pos-neg", (3+VLOOKUP($B317,'Results-formatted 060121'!$A:BE,(BH$3+2),FALSE)), VLOOKUP($B317,'Results-formatted 060121'!$A:BE,(BH$3+2),FALSE)))</f>
        <v>2</v>
      </c>
      <c r="BI317" s="95">
        <f>IF($C317 = "neg", (($D317+1) - VLOOKUP($B317,'Results-formatted 060121'!$A:BF,(BI$3+2),FALSE)), IF($C317 = "pos-neg", (3+VLOOKUP($B317,'Results-formatted 060121'!$A:BF,(BI$3+2),FALSE)), VLOOKUP($B317,'Results-formatted 060121'!$A:BF,(BI$3+2),FALSE)))</f>
        <v>2</v>
      </c>
      <c r="BJ317" s="95">
        <f>IF($C317 = "neg", (($D317+1) - VLOOKUP($B317,'Results-formatted 060121'!$A:BG,(BJ$3+2),FALSE)), IF($C317 = "pos-neg", (3+VLOOKUP($B317,'Results-formatted 060121'!$A:BG,(BJ$3+2),FALSE)), VLOOKUP($B317,'Results-formatted 060121'!$A:BG,(BJ$3+2),FALSE)))</f>
        <v>1</v>
      </c>
      <c r="BK317" s="95">
        <f>IF($C317 = "neg", (($D317+1) - VLOOKUP($B317,'Results-formatted 060121'!$A:BH,(BK$3+2),FALSE)), IF($C317 = "pos-neg", (3+VLOOKUP($B317,'Results-formatted 060121'!$A:BH,(BK$3+2),FALSE)), VLOOKUP($B317,'Results-formatted 060121'!$A:BH,(BK$3+2),FALSE)))</f>
        <v>1</v>
      </c>
      <c r="BL317" s="95">
        <f>IF($C317 = "neg", (($D317+1) - VLOOKUP($B317,'Results-formatted 060121'!$A:BI,(BL$3+2),FALSE)), IF($C317 = "pos-neg", (3+VLOOKUP($B317,'Results-formatted 060121'!$A:BI,(BL$3+2),FALSE)), VLOOKUP($B317,'Results-formatted 060121'!$A:BI,(BL$3+2),FALSE)))</f>
        <v>1</v>
      </c>
      <c r="BM317" s="95">
        <f>IF($C317 = "neg", (($D317+1) - VLOOKUP($B317,'Results-formatted 060121'!$A:BJ,(BM$3+2),FALSE)), IF($C317 = "pos-neg", (3+VLOOKUP($B317,'Results-formatted 060121'!$A:BJ,(BM$3+2),FALSE)), VLOOKUP($B317,'Results-formatted 060121'!$A:BJ,(BM$3+2),FALSE)))</f>
        <v>4</v>
      </c>
      <c r="BN317" s="95"/>
      <c r="BO317" s="95"/>
      <c r="BP317" s="95"/>
      <c r="BQ317" s="95"/>
      <c r="BR317" s="95"/>
      <c r="BS317" s="95"/>
      <c r="BT317" s="95"/>
      <c r="BU317" s="95"/>
      <c r="BV317" s="95"/>
      <c r="BW317" s="95"/>
      <c r="BX317" s="95"/>
      <c r="BY317" s="95"/>
      <c r="BZ317" s="95"/>
      <c r="CA317" s="95"/>
      <c r="CB317" s="95"/>
      <c r="CC317" s="95"/>
      <c r="CD317" s="99"/>
      <c r="CE317" s="25">
        <f t="shared" si="918"/>
        <v>2.2666666666666666</v>
      </c>
      <c r="CF317" s="25">
        <f t="shared" si="772"/>
        <v>1.2332493481864322</v>
      </c>
    </row>
    <row r="318" spans="2:84" ht="42" x14ac:dyDescent="0.15">
      <c r="B318" s="84" t="s">
        <v>337</v>
      </c>
      <c r="C318" s="86" t="s">
        <v>224</v>
      </c>
      <c r="D318" s="2">
        <v>5</v>
      </c>
      <c r="E318" s="13" t="s">
        <v>828</v>
      </c>
      <c r="F318" s="95">
        <f>IF($C318 = "neg", (($D318+1) - VLOOKUP($B318,'Results-formatted 060121'!$A:$AJ,(F$3+2),FALSE)), IF($C318 = "pos-neg", (3+VLOOKUP($B318,'Results-formatted 060121'!$A:$AJ,(F$3+2),FALSE)), VLOOKUP($B318,'Results-formatted 060121'!$A:$AJ,(F$3+2),FALSE)))</f>
        <v>3</v>
      </c>
      <c r="G318" s="95">
        <f>IF($C318 = "neg", (($D318+1) - VLOOKUP($B318,'Results-formatted 060121'!$A:$AJ,(G$3+2),FALSE)), IF($C318 = "pos-neg", (3+VLOOKUP($B318,'Results-formatted 060121'!$A:$AJ,(G$3+2),FALSE)), VLOOKUP($B318,'Results-formatted 060121'!$A:$AJ,(G$3+2),FALSE)))</f>
        <v>5</v>
      </c>
      <c r="H318" s="95">
        <f>IF($C318 = "neg", (($D318+1) - VLOOKUP($B318,'Results-formatted 060121'!$A:$AJ,(H$3+2),FALSE)), IF($C318 = "pos-neg", (3+VLOOKUP($B318,'Results-formatted 060121'!$A:$AJ,(H$3+2),FALSE)), VLOOKUP($B318,'Results-formatted 060121'!$A:$AJ,(H$3+2),FALSE)))</f>
        <v>2</v>
      </c>
      <c r="I318" s="95">
        <f>IF($C318 = "neg", (($D318+1) - VLOOKUP($B318,'Results-formatted 060121'!$A:$AJ,(I$3+2),FALSE)), IF($C318 = "pos-neg", (3+VLOOKUP($B318,'Results-formatted 060121'!$A:$AJ,(I$3+2),FALSE)), VLOOKUP($B318,'Results-formatted 060121'!$A:$AJ,(I$3+2),FALSE)))</f>
        <v>1</v>
      </c>
      <c r="J318" s="95">
        <f>IF($C318 = "neg", (($D318+1) - VLOOKUP($B318,'Results-formatted 060121'!$A:$AJ,(J$3+2),FALSE)), IF($C318 = "pos-neg", (3+VLOOKUP($B318,'Results-formatted 060121'!$A:$AJ,(J$3+2),FALSE)), VLOOKUP($B318,'Results-formatted 060121'!$A:$AJ,(J$3+2),FALSE)))</f>
        <v>3</v>
      </c>
      <c r="K318" s="95">
        <f>IF($C318 = "neg", (($D318+1) - VLOOKUP($B318,'Results-formatted 060121'!$A:$AJ,(K$3+2),FALSE)), IF($C318 = "pos-neg", (3+VLOOKUP($B318,'Results-formatted 060121'!$A:$AJ,(K$3+2),FALSE)), VLOOKUP($B318,'Results-formatted 060121'!$A:$AJ,(K$3+2),FALSE)))</f>
        <v>2</v>
      </c>
      <c r="L318" s="95">
        <f>IF($C318 = "neg", (($D318+1) - VLOOKUP($B318,'Results-formatted 060121'!$A:$AJ,(L$3+2),FALSE)), IF($C318 = "pos-neg", (3+VLOOKUP($B318,'Results-formatted 060121'!$A:$AJ,(L$3+2),FALSE)), VLOOKUP($B318,'Results-formatted 060121'!$A:$AJ,(L$3+2),FALSE)))</f>
        <v>1</v>
      </c>
      <c r="M318" s="95">
        <f>IF($C318 = "neg", (($D318+1) - VLOOKUP($B318,'Results-formatted 060121'!$A:$AJ,(M$3+2),FALSE)), IF($C318 = "pos-neg", (3+VLOOKUP($B318,'Results-formatted 060121'!$A:$AJ,(M$3+2),FALSE)), VLOOKUP($B318,'Results-formatted 060121'!$A:$AJ,(M$3+2),FALSE)))</f>
        <v>1</v>
      </c>
      <c r="N318" s="95">
        <f>IF($C318 = "neg", (($D318+1) - VLOOKUP($B318,'Results-formatted 060121'!$A:$AJ,(N$3+2),FALSE)), IF($C318 = "pos-neg", (3+VLOOKUP($B318,'Results-formatted 060121'!$A:$AJ,(N$3+2),FALSE)), VLOOKUP($B318,'Results-formatted 060121'!$A:$AJ,(N$3+2),FALSE)))</f>
        <v>4</v>
      </c>
      <c r="O318" s="95">
        <f>IF($C318 = "neg", (($D318+1) - VLOOKUP($B318,'Results-formatted 060121'!$A:$AJ,(O$3+2),FALSE)), IF($C318 = "pos-neg", (3+VLOOKUP($B318,'Results-formatted 060121'!$A:$AJ,(O$3+2),FALSE)), VLOOKUP($B318,'Results-formatted 060121'!$A:$AJ,(O$3+2),FALSE)))</f>
        <v>5</v>
      </c>
      <c r="P318" s="95">
        <f>IF($C318 = "neg", (($D318+1) - VLOOKUP($B318,'Results-formatted 060121'!$A:$AJ,(P$3+2),FALSE)), IF($C318 = "pos-neg", (3+VLOOKUP($B318,'Results-formatted 060121'!$A:$AJ,(P$3+2),FALSE)), VLOOKUP($B318,'Results-formatted 060121'!$A:$AJ,(P$3+2),FALSE)))</f>
        <v>2</v>
      </c>
      <c r="Q318" s="95">
        <f>IF($C318 = "neg", (($D318+1) - VLOOKUP($B318,'Results-formatted 060121'!$A:$AJ,(Q$3+2),FALSE)), IF($C318 = "pos-neg", (3+VLOOKUP($B318,'Results-formatted 060121'!$A:$AJ,(Q$3+2),FALSE)), VLOOKUP($B318,'Results-formatted 060121'!$A:$AJ,(Q$3+2),FALSE)))</f>
        <v>1</v>
      </c>
      <c r="R318" s="95">
        <f>IF($C318 = "neg", (($D318+1) - VLOOKUP($B318,'Results-formatted 060121'!$A:$AJ,(R$3+2),FALSE)), IF($C318 = "pos-neg", (3+VLOOKUP($B318,'Results-formatted 060121'!$A:$AJ,(R$3+2),FALSE)), VLOOKUP($B318,'Results-formatted 060121'!$A:$AJ,(R$3+2),FALSE)))</f>
        <v>1</v>
      </c>
      <c r="S318" s="95">
        <f>IF($C318 = "neg", (($D318+1) - VLOOKUP($B318,'Results-formatted 060121'!$A:$AJ,(S$3+2),FALSE)), IF($C318 = "pos-neg", (3+VLOOKUP($B318,'Results-formatted 060121'!$A:$AJ,(S$3+2),FALSE)), VLOOKUP($B318,'Results-formatted 060121'!$A:$AJ,(S$3+2),FALSE)))</f>
        <v>3</v>
      </c>
      <c r="T318" s="95">
        <f>IF($C318 = "neg", (($D318+1) - VLOOKUP($B318,'Results-formatted 060121'!$A:$AJ,(T$3+2),FALSE)), IF($C318 = "pos-neg", (3+VLOOKUP($B318,'Results-formatted 060121'!$A:$AJ,(T$3+2),FALSE)), VLOOKUP($B318,'Results-formatted 060121'!$A:$AJ,(T$3+2),FALSE)))</f>
        <v>1</v>
      </c>
      <c r="U318" s="95">
        <f>IF($C318 = "neg", (($D318+1) - VLOOKUP($B318,'Results-formatted 060121'!$A:$AJ,(U$3+2),FALSE)), IF($C318 = "pos-neg", (3+VLOOKUP($B318,'Results-formatted 060121'!$A:$AJ,(U$3+2),FALSE)), VLOOKUP($B318,'Results-formatted 060121'!$A:$AJ,(U$3+2),FALSE)))</f>
        <v>1</v>
      </c>
      <c r="V318" s="95">
        <f>IF($C318 = "neg", (($D318+1) - VLOOKUP($B318,'Results-formatted 060121'!$A:$AJ,(V$3+2),FALSE)), IF($C318 = "pos-neg", (3+VLOOKUP($B318,'Results-formatted 060121'!$A:$AJ,(V$3+2),FALSE)), VLOOKUP($B318,'Results-formatted 060121'!$A:$AJ,(V$3+2),FALSE)))</f>
        <v>3</v>
      </c>
      <c r="W318" s="95">
        <f>IF($C318 = "neg", (($D318+1) - VLOOKUP($B318,'Results-formatted 060121'!$A:$AJ,(W$3+2),FALSE)), IF($C318 = "pos-neg", (3+VLOOKUP($B318,'Results-formatted 060121'!$A:$AJ,(W$3+2),FALSE)), VLOOKUP($B318,'Results-formatted 060121'!$A:$AJ,(W$3+2),FALSE)))</f>
        <v>2</v>
      </c>
      <c r="X318" s="95">
        <f>IF($C318 = "neg", (($D318+1) - VLOOKUP($B318,'Results-formatted 060121'!$A:$AJ,(X$3+2),FALSE)), IF($C318 = "pos-neg", (3+VLOOKUP($B318,'Results-formatted 060121'!$A:$AJ,(X$3+2),FALSE)), VLOOKUP($B318,'Results-formatted 060121'!$A:$AJ,(X$3+2),FALSE)))</f>
        <v>3</v>
      </c>
      <c r="Y318" s="95">
        <f>IF($C318 = "neg", (($D318+1) - VLOOKUP($B318,'Results-formatted 060121'!$A:$AJ,(Y$3+2),FALSE)), IF($C318 = "pos-neg", (3+VLOOKUP($B318,'Results-formatted 060121'!$A:$AJ,(Y$3+2),FALSE)), VLOOKUP($B318,'Results-formatted 060121'!$A:$AJ,(Y$3+2),FALSE)))</f>
        <v>3</v>
      </c>
      <c r="Z318" s="95">
        <f>IF($C318 = "neg", (($D318+1) - VLOOKUP($B318,'Results-formatted 060121'!$A:$AJ,(Z$3+2),FALSE)), IF($C318 = "pos-neg", (3+VLOOKUP($B318,'Results-formatted 060121'!$A:$AJ,(Z$3+2),FALSE)), VLOOKUP($B318,'Results-formatted 060121'!$A:$AJ,(Z$3+2),FALSE)))</f>
        <v>2</v>
      </c>
      <c r="AA318" s="95">
        <f>IF($C318 = "neg", (($D318+1) - VLOOKUP($B318,'Results-formatted 060121'!$A:$AJ,(AA$3+2),FALSE)), IF($C318 = "pos-neg", (3+VLOOKUP($B318,'Results-formatted 060121'!$A:$AJ,(AA$3+2),FALSE)), VLOOKUP($B318,'Results-formatted 060121'!$A:$AJ,(AA$3+2),FALSE)))</f>
        <v>1</v>
      </c>
      <c r="AB318" s="95">
        <f>IF($C318 = "neg", (($D318+1) - VLOOKUP($B318,'Results-formatted 060121'!$A:$AJ,(AB$3+2),FALSE)), IF($C318 = "pos-neg", (3+VLOOKUP($B318,'Results-formatted 060121'!$A:$AJ,(AB$3+2),FALSE)), VLOOKUP($B318,'Results-formatted 060121'!$A:$AJ,(AB$3+2),FALSE)))</f>
        <v>1</v>
      </c>
      <c r="AC318" s="95">
        <f>IF($C318 = "neg", (($D318+1) - VLOOKUP($B318,'Results-formatted 060121'!$A:$AJ,(AC$3+2),FALSE)), IF($C318 = "pos-neg", (3+VLOOKUP($B318,'Results-formatted 060121'!$A:$AJ,(AC$3+2),FALSE)), VLOOKUP($B318,'Results-formatted 060121'!$A:$AJ,(AC$3+2),FALSE)))</f>
        <v>1</v>
      </c>
      <c r="AD318" s="95">
        <f>IF($C318 = "neg", (($D318+1) - VLOOKUP($B318,'Results-formatted 060121'!$A:$AJ,(AD$3+2),FALSE)), IF($C318 = "pos-neg", (3+VLOOKUP($B318,'Results-formatted 060121'!$A:$AJ,(AD$3+2),FALSE)), VLOOKUP($B318,'Results-formatted 060121'!$A:$AJ,(AD$3+2),FALSE)))</f>
        <v>2</v>
      </c>
      <c r="AE318" s="95">
        <f>IF($C318 = "neg", (($D318+1) - VLOOKUP($B318,'Results-formatted 060121'!$A:$AJ,(AE$3+2),FALSE)), IF($C318 = "pos-neg", (3+VLOOKUP($B318,'Results-formatted 060121'!$A:$AJ,(AE$3+2),FALSE)), VLOOKUP($B318,'Results-formatted 060121'!$A:$AJ,(AE$3+2),FALSE)))</f>
        <v>3</v>
      </c>
      <c r="AF318" s="95">
        <f>IF($C318 = "neg", (($D318+1) - VLOOKUP($B318,'Results-formatted 060121'!$A:$AJ,(AF$3+2),FALSE)), IF($C318 = "pos-neg", (3+VLOOKUP($B318,'Results-formatted 060121'!$A:$AJ,(AF$3+2),FALSE)), VLOOKUP($B318,'Results-formatted 060121'!$A:$AJ,(AF$3+2),FALSE)))</f>
        <v>2</v>
      </c>
      <c r="AG318" s="95">
        <f>IF($C318 = "neg", (($D318+1) - VLOOKUP($B318,'Results-formatted 060121'!$A:$AJ,(AG$3+2),FALSE)), IF($C318 = "pos-neg", (3+VLOOKUP($B318,'Results-formatted 060121'!$A:$AJ,(AG$3+2),FALSE)), VLOOKUP($B318,'Results-formatted 060121'!$A:$AJ,(AG$3+2),FALSE)))</f>
        <v>1</v>
      </c>
      <c r="AH318" s="95">
        <f>IF($C318 = "neg", (($D318+1) - VLOOKUP($B318,'Results-formatted 060121'!$A:$AJ,(AH$3+2),FALSE)), IF($C318 = "pos-neg", (3+VLOOKUP($B318,'Results-formatted 060121'!$A:$AJ,(AH$3+2),FALSE)), VLOOKUP($B318,'Results-formatted 060121'!$A:$AJ,(AH$3+2),FALSE)))</f>
        <v>2</v>
      </c>
      <c r="AI318" s="95">
        <f>IF($C318 = "neg", (($D318+1) - VLOOKUP($B318,'Results-formatted 060121'!$A:$AJ,(AI$3+2),FALSE)), IF($C318 = "pos-neg", (3+VLOOKUP($B318,'Results-formatted 060121'!$A:$AJ,(AI$3+2),FALSE)), VLOOKUP($B318,'Results-formatted 060121'!$A:$AJ,(AI$3+2),FALSE)))</f>
        <v>3</v>
      </c>
      <c r="AJ318" s="95">
        <f>IF($C318 = "neg", (($D318+1) - VLOOKUP($B318,'Results-formatted 060121'!$A:$AJ,(AJ$3+2),FALSE)), IF($C318 = "pos-neg", (3+VLOOKUP($B318,'Results-formatted 060121'!$A:$AJ,(AJ$3+2),FALSE)), VLOOKUP($B318,'Results-formatted 060121'!$A:$AJ,(AJ$3+2),FALSE)))</f>
        <v>4</v>
      </c>
      <c r="AK318" s="95">
        <f>IF($C318 = "neg", (($D318+1) - VLOOKUP($B318,'Results-formatted 060121'!$A:$AJ,(AK$3+2),FALSE)), IF($C318 = "pos-neg", (3+VLOOKUP($B318,'Results-formatted 060121'!$A:$AJ,(AK$3+2),FALSE)), VLOOKUP($B318,'Results-formatted 060121'!$A:$AJ,(AK$3+2),FALSE)))</f>
        <v>4</v>
      </c>
      <c r="AL318" s="95">
        <f>IF($C318 = "neg", (($D318+1) - VLOOKUP($B318,'Results-formatted 060121'!$A:$AJ,(AL$3+2),FALSE)), IF($C318 = "pos-neg", (3+VLOOKUP($B318,'Results-formatted 060121'!$A:$AJ,(AL$3+2),FALSE)), VLOOKUP($B318,'Results-formatted 060121'!$A:$AJ,(AL$3+2),FALSE)))</f>
        <v>2</v>
      </c>
      <c r="AM318" s="95">
        <f>IF($C318 = "neg", (($D318+1) - VLOOKUP($B318,'Results-formatted 060121'!$A:AJ,(AM$3+2),FALSE)), IF($C318 = "pos-neg", (3+VLOOKUP($B318,'Results-formatted 060121'!$A:AJ,(AM$3+2),FALSE)), VLOOKUP($B318,'Results-formatted 060121'!$A:AJ,(AM$3+2),FALSE)))</f>
        <v>2</v>
      </c>
      <c r="AN318" s="95">
        <f>IF($C318 = "neg", (($D318+1) - VLOOKUP($B318,'Results-formatted 060121'!$A:AK,(AN$3+2),FALSE)), IF($C318 = "pos-neg", (3+VLOOKUP($B318,'Results-formatted 060121'!$A:AK,(AN$3+2),FALSE)), VLOOKUP($B318,'Results-formatted 060121'!$A:AK,(AN$3+2),FALSE)))</f>
        <v>2</v>
      </c>
      <c r="AO318" s="95">
        <f>IF($C318 = "neg", (($D318+1) - VLOOKUP($B318,'Results-formatted 060121'!$A:AL,(AO$3+2),FALSE)), IF($C318 = "pos-neg", (3+VLOOKUP($B318,'Results-formatted 060121'!$A:AL,(AO$3+2),FALSE)), VLOOKUP($B318,'Results-formatted 060121'!$A:AL,(AO$3+2),FALSE)))</f>
        <v>3</v>
      </c>
      <c r="AP318" s="95">
        <f>IF($C318 = "neg", (($D318+1) - VLOOKUP($B318,'Results-formatted 060121'!$A:AM,(AP$3+2),FALSE)), IF($C318 = "pos-neg", (3+VLOOKUP($B318,'Results-formatted 060121'!$A:AM,(AP$3+2),FALSE)), VLOOKUP($B318,'Results-formatted 060121'!$A:AM,(AP$3+2),FALSE)))</f>
        <v>1</v>
      </c>
      <c r="AQ318" s="95">
        <f>IF($C318 = "neg", (($D318+1) - VLOOKUP($B318,'Results-formatted 060121'!$A:AN,(AQ$3+2),FALSE)), IF($C318 = "pos-neg", (3+VLOOKUP($B318,'Results-formatted 060121'!$A:AN,(AQ$3+2),FALSE)), VLOOKUP($B318,'Results-formatted 060121'!$A:AN,(AQ$3+2),FALSE)))</f>
        <v>3</v>
      </c>
      <c r="AR318" s="95">
        <f>IF($C318 = "neg", (($D318+1) - VLOOKUP($B318,'Results-formatted 060121'!$A:AO,(AR$3+2),FALSE)), IF($C318 = "pos-neg", (3+VLOOKUP($B318,'Results-formatted 060121'!$A:AO,(AR$3+2),FALSE)), VLOOKUP($B318,'Results-formatted 060121'!$A:AO,(AR$3+2),FALSE)))</f>
        <v>2</v>
      </c>
      <c r="AS318" s="95">
        <f>IF($C318 = "neg", (($D318+1) - VLOOKUP($B318,'Results-formatted 060121'!$A:AP,(AS$3+2),FALSE)), IF($C318 = "pos-neg", (3+VLOOKUP($B318,'Results-formatted 060121'!$A:AP,(AS$3+2),FALSE)), VLOOKUP($B318,'Results-formatted 060121'!$A:AP,(AS$3+2),FALSE)))</f>
        <v>1</v>
      </c>
      <c r="AT318" s="95">
        <f>IF($C318 = "neg", (($D318+1) - VLOOKUP($B318,'Results-formatted 060121'!$A:AQ,(AT$3+2),FALSE)), IF($C318 = "pos-neg", (3+VLOOKUP($B318,'Results-formatted 060121'!$A:AQ,(AT$3+2),FALSE)), VLOOKUP($B318,'Results-formatted 060121'!$A:AQ,(AT$3+2),FALSE)))</f>
        <v>1</v>
      </c>
      <c r="AU318" s="95">
        <f>IF($C318 = "neg", (($D318+1) - VLOOKUP($B318,'Results-formatted 060121'!$A:AR,(AU$3+2),FALSE)), IF($C318 = "pos-neg", (3+VLOOKUP($B318,'Results-formatted 060121'!$A:AR,(AU$3+2),FALSE)), VLOOKUP($B318,'Results-formatted 060121'!$A:AR,(AU$3+2),FALSE)))</f>
        <v>1</v>
      </c>
      <c r="AV318" s="95">
        <f>IF($C318 = "neg", (($D318+1) - VLOOKUP($B318,'Results-formatted 060121'!$A:AS,(AV$3+2),FALSE)), IF($C318 = "pos-neg", (3+VLOOKUP($B318,'Results-formatted 060121'!$A:AS,(AV$3+2),FALSE)), VLOOKUP($B318,'Results-formatted 060121'!$A:AS,(AV$3+2),FALSE)))</f>
        <v>1</v>
      </c>
      <c r="AW318" s="95">
        <f>IF($C318 = "neg", (($D318+1) - VLOOKUP($B318,'Results-formatted 060121'!$A:AT,(AW$3+2),FALSE)), IF($C318 = "pos-neg", (3+VLOOKUP($B318,'Results-formatted 060121'!$A:AT,(AW$3+2),FALSE)), VLOOKUP($B318,'Results-formatted 060121'!$A:AT,(AW$3+2),FALSE)))</f>
        <v>1</v>
      </c>
      <c r="AX318" s="95">
        <f>IF($C318 = "neg", (($D318+1) - VLOOKUP($B318,'Results-formatted 060121'!$A:AU,(AX$3+2),FALSE)), IF($C318 = "pos-neg", (3+VLOOKUP($B318,'Results-formatted 060121'!$A:AU,(AX$3+2),FALSE)), VLOOKUP($B318,'Results-formatted 060121'!$A:AU,(AX$3+2),FALSE)))</f>
        <v>1</v>
      </c>
      <c r="AY318" s="95">
        <f>IF($C318 = "neg", (($D318+1) - VLOOKUP($B318,'Results-formatted 060121'!$A:AV,(AY$3+2),FALSE)), IF($C318 = "pos-neg", (3+VLOOKUP($B318,'Results-formatted 060121'!$A:AV,(AY$3+2),FALSE)), VLOOKUP($B318,'Results-formatted 060121'!$A:AV,(AY$3+2),FALSE)))</f>
        <v>3</v>
      </c>
      <c r="AZ318" s="95">
        <f>IF($C318 = "neg", (($D318+1) - VLOOKUP($B318,'Results-formatted 060121'!$A:AW,(AZ$3+2),FALSE)), IF($C318 = "pos-neg", (3+VLOOKUP($B318,'Results-formatted 060121'!$A:AW,(AZ$3+2),FALSE)), VLOOKUP($B318,'Results-formatted 060121'!$A:AW,(AZ$3+2),FALSE)))</f>
        <v>2</v>
      </c>
      <c r="BA318" s="95">
        <f>IF($C318 = "neg", (($D318+1) - VLOOKUP($B318,'Results-formatted 060121'!$A:AX,(BA$3+2),FALSE)), IF($C318 = "pos-neg", (3+VLOOKUP($B318,'Results-formatted 060121'!$A:AX,(BA$3+2),FALSE)), VLOOKUP($B318,'Results-formatted 060121'!$A:AX,(BA$3+2),FALSE)))</f>
        <v>1</v>
      </c>
      <c r="BB318" s="95">
        <f>IF($C318 = "neg", (($D318+1) - VLOOKUP($B318,'Results-formatted 060121'!$A:AY,(BB$3+2),FALSE)), IF($C318 = "pos-neg", (3+VLOOKUP($B318,'Results-formatted 060121'!$A:AY,(BB$3+2),FALSE)), VLOOKUP($B318,'Results-formatted 060121'!$A:AY,(BB$3+2),FALSE)))</f>
        <v>1</v>
      </c>
      <c r="BC318" s="95">
        <f>IF($C318 = "neg", (($D318+1) - VLOOKUP($B318,'Results-formatted 060121'!$A:AZ,(BC$3+2),FALSE)), IF($C318 = "pos-neg", (3+VLOOKUP($B318,'Results-formatted 060121'!$A:AZ,(BC$3+2),FALSE)), VLOOKUP($B318,'Results-formatted 060121'!$A:AZ,(BC$3+2),FALSE)))</f>
        <v>3</v>
      </c>
      <c r="BD318" s="95">
        <f>IF($C318 = "neg", (($D318+1) - VLOOKUP($B318,'Results-formatted 060121'!$A:BA,(BD$3+2),FALSE)), IF($C318 = "pos-neg", (3+VLOOKUP($B318,'Results-formatted 060121'!$A:BA,(BD$3+2),FALSE)), VLOOKUP($B318,'Results-formatted 060121'!$A:BA,(BD$3+2),FALSE)))</f>
        <v>4</v>
      </c>
      <c r="BE318" s="95">
        <f>IF($C318 = "neg", (($D318+1) - VLOOKUP($B318,'Results-formatted 060121'!$A:BB,(BE$3+2),FALSE)), IF($C318 = "pos-neg", (3+VLOOKUP($B318,'Results-formatted 060121'!$A:BB,(BE$3+2),FALSE)), VLOOKUP($B318,'Results-formatted 060121'!$A:BB,(BE$3+2),FALSE)))</f>
        <v>2</v>
      </c>
      <c r="BF318" s="95">
        <f>IF($C318 = "neg", (($D318+1) - VLOOKUP($B318,'Results-formatted 060121'!$A:BC,(BF$3+2),FALSE)), IF($C318 = "pos-neg", (3+VLOOKUP($B318,'Results-formatted 060121'!$A:BC,(BF$3+2),FALSE)), VLOOKUP($B318,'Results-formatted 060121'!$A:BC,(BF$3+2),FALSE)))</f>
        <v>4</v>
      </c>
      <c r="BG318" s="95">
        <f>IF($C318 = "neg", (($D318+1) - VLOOKUP($B318,'Results-formatted 060121'!$A:BD,(BG$3+2),FALSE)), IF($C318 = "pos-neg", (3+VLOOKUP($B318,'Results-formatted 060121'!$A:BD,(BG$3+2),FALSE)), VLOOKUP($B318,'Results-formatted 060121'!$A:BD,(BG$3+2),FALSE)))</f>
        <v>1</v>
      </c>
      <c r="BH318" s="95">
        <f>IF($C318 = "neg", (($D318+1) - VLOOKUP($B318,'Results-formatted 060121'!$A:BE,(BH$3+2),FALSE)), IF($C318 = "pos-neg", (3+VLOOKUP($B318,'Results-formatted 060121'!$A:BE,(BH$3+2),FALSE)), VLOOKUP($B318,'Results-formatted 060121'!$A:BE,(BH$3+2),FALSE)))</f>
        <v>2</v>
      </c>
      <c r="BI318" s="95">
        <f>IF($C318 = "neg", (($D318+1) - VLOOKUP($B318,'Results-formatted 060121'!$A:BF,(BI$3+2),FALSE)), IF($C318 = "pos-neg", (3+VLOOKUP($B318,'Results-formatted 060121'!$A:BF,(BI$3+2),FALSE)), VLOOKUP($B318,'Results-formatted 060121'!$A:BF,(BI$3+2),FALSE)))</f>
        <v>2</v>
      </c>
      <c r="BJ318" s="95">
        <f>IF($C318 = "neg", (($D318+1) - VLOOKUP($B318,'Results-formatted 060121'!$A:BG,(BJ$3+2),FALSE)), IF($C318 = "pos-neg", (3+VLOOKUP($B318,'Results-formatted 060121'!$A:BG,(BJ$3+2),FALSE)), VLOOKUP($B318,'Results-formatted 060121'!$A:BG,(BJ$3+2),FALSE)))</f>
        <v>1</v>
      </c>
      <c r="BK318" s="95">
        <f>IF($C318 = "neg", (($D318+1) - VLOOKUP($B318,'Results-formatted 060121'!$A:BH,(BK$3+2),FALSE)), IF($C318 = "pos-neg", (3+VLOOKUP($B318,'Results-formatted 060121'!$A:BH,(BK$3+2),FALSE)), VLOOKUP($B318,'Results-formatted 060121'!$A:BH,(BK$3+2),FALSE)))</f>
        <v>2</v>
      </c>
      <c r="BL318" s="95">
        <f>IF($C318 = "neg", (($D318+1) - VLOOKUP($B318,'Results-formatted 060121'!$A:BI,(BL$3+2),FALSE)), IF($C318 = "pos-neg", (3+VLOOKUP($B318,'Results-formatted 060121'!$A:BI,(BL$3+2),FALSE)), VLOOKUP($B318,'Results-formatted 060121'!$A:BI,(BL$3+2),FALSE)))</f>
        <v>1</v>
      </c>
      <c r="BM318" s="95">
        <f>IF($C318 = "neg", (($D318+1) - VLOOKUP($B318,'Results-formatted 060121'!$A:BJ,(BM$3+2),FALSE)), IF($C318 = "pos-neg", (3+VLOOKUP($B318,'Results-formatted 060121'!$A:BJ,(BM$3+2),FALSE)), VLOOKUP($B318,'Results-formatted 060121'!$A:BJ,(BM$3+2),FALSE)))</f>
        <v>3</v>
      </c>
      <c r="BN318" s="95"/>
      <c r="BO318" s="95"/>
      <c r="BP318" s="95"/>
      <c r="BQ318" s="95"/>
      <c r="BR318" s="95"/>
      <c r="BS318" s="95"/>
      <c r="BT318" s="95"/>
      <c r="BU318" s="95"/>
      <c r="BV318" s="95"/>
      <c r="BW318" s="95"/>
      <c r="BX318" s="95"/>
      <c r="BY318" s="95"/>
      <c r="BZ318" s="95"/>
      <c r="CA318" s="95"/>
      <c r="CB318" s="95"/>
      <c r="CC318" s="95"/>
      <c r="CD318" s="99"/>
      <c r="CE318" s="25">
        <f t="shared" si="918"/>
        <v>2.1</v>
      </c>
      <c r="CF318" s="25">
        <f t="shared" si="772"/>
        <v>1.1153778716695832</v>
      </c>
    </row>
    <row r="319" spans="2:84" ht="42" x14ac:dyDescent="0.15">
      <c r="B319" s="84" t="s">
        <v>338</v>
      </c>
      <c r="C319" s="86" t="s">
        <v>224</v>
      </c>
      <c r="D319" s="2">
        <v>5</v>
      </c>
      <c r="E319" s="13" t="s">
        <v>829</v>
      </c>
      <c r="F319" s="95">
        <f>IF($C319 = "neg", (($D319+1) - VLOOKUP($B319,'Results-formatted 060121'!$A:$AJ,(F$3+2),FALSE)), IF($C319 = "pos-neg", (3+VLOOKUP($B319,'Results-formatted 060121'!$A:$AJ,(F$3+2),FALSE)), VLOOKUP($B319,'Results-formatted 060121'!$A:$AJ,(F$3+2),FALSE)))</f>
        <v>3</v>
      </c>
      <c r="G319" s="95">
        <f>IF($C319 = "neg", (($D319+1) - VLOOKUP($B319,'Results-formatted 060121'!$A:$AJ,(G$3+2),FALSE)), IF($C319 = "pos-neg", (3+VLOOKUP($B319,'Results-formatted 060121'!$A:$AJ,(G$3+2),FALSE)), VLOOKUP($B319,'Results-formatted 060121'!$A:$AJ,(G$3+2),FALSE)))</f>
        <v>5</v>
      </c>
      <c r="H319" s="95">
        <f>IF($C319 = "neg", (($D319+1) - VLOOKUP($B319,'Results-formatted 060121'!$A:$AJ,(H$3+2),FALSE)), IF($C319 = "pos-neg", (3+VLOOKUP($B319,'Results-formatted 060121'!$A:$AJ,(H$3+2),FALSE)), VLOOKUP($B319,'Results-formatted 060121'!$A:$AJ,(H$3+2),FALSE)))</f>
        <v>4</v>
      </c>
      <c r="I319" s="95">
        <f>IF($C319 = "neg", (($D319+1) - VLOOKUP($B319,'Results-formatted 060121'!$A:$AJ,(I$3+2),FALSE)), IF($C319 = "pos-neg", (3+VLOOKUP($B319,'Results-formatted 060121'!$A:$AJ,(I$3+2),FALSE)), VLOOKUP($B319,'Results-formatted 060121'!$A:$AJ,(I$3+2),FALSE)))</f>
        <v>5</v>
      </c>
      <c r="J319" s="95">
        <f>IF($C319 = "neg", (($D319+1) - VLOOKUP($B319,'Results-formatted 060121'!$A:$AJ,(J$3+2),FALSE)), IF($C319 = "pos-neg", (3+VLOOKUP($B319,'Results-formatted 060121'!$A:$AJ,(J$3+2),FALSE)), VLOOKUP($B319,'Results-formatted 060121'!$A:$AJ,(J$3+2),FALSE)))</f>
        <v>4</v>
      </c>
      <c r="K319" s="95">
        <f>IF($C319 = "neg", (($D319+1) - VLOOKUP($B319,'Results-formatted 060121'!$A:$AJ,(K$3+2),FALSE)), IF($C319 = "pos-neg", (3+VLOOKUP($B319,'Results-formatted 060121'!$A:$AJ,(K$3+2),FALSE)), VLOOKUP($B319,'Results-formatted 060121'!$A:$AJ,(K$3+2),FALSE)))</f>
        <v>5</v>
      </c>
      <c r="L319" s="95">
        <f>IF($C319 = "neg", (($D319+1) - VLOOKUP($B319,'Results-formatted 060121'!$A:$AJ,(L$3+2),FALSE)), IF($C319 = "pos-neg", (3+VLOOKUP($B319,'Results-formatted 060121'!$A:$AJ,(L$3+2),FALSE)), VLOOKUP($B319,'Results-formatted 060121'!$A:$AJ,(L$3+2),FALSE)))</f>
        <v>3</v>
      </c>
      <c r="M319" s="95">
        <f>IF($C319 = "neg", (($D319+1) - VLOOKUP($B319,'Results-formatted 060121'!$A:$AJ,(M$3+2),FALSE)), IF($C319 = "pos-neg", (3+VLOOKUP($B319,'Results-formatted 060121'!$A:$AJ,(M$3+2),FALSE)), VLOOKUP($B319,'Results-formatted 060121'!$A:$AJ,(M$3+2),FALSE)))</f>
        <v>4</v>
      </c>
      <c r="N319" s="95">
        <f>IF($C319 = "neg", (($D319+1) - VLOOKUP($B319,'Results-formatted 060121'!$A:$AJ,(N$3+2),FALSE)), IF($C319 = "pos-neg", (3+VLOOKUP($B319,'Results-formatted 060121'!$A:$AJ,(N$3+2),FALSE)), VLOOKUP($B319,'Results-formatted 060121'!$A:$AJ,(N$3+2),FALSE)))</f>
        <v>4</v>
      </c>
      <c r="O319" s="95">
        <f>IF($C319 = "neg", (($D319+1) - VLOOKUP($B319,'Results-formatted 060121'!$A:$AJ,(O$3+2),FALSE)), IF($C319 = "pos-neg", (3+VLOOKUP($B319,'Results-formatted 060121'!$A:$AJ,(O$3+2),FALSE)), VLOOKUP($B319,'Results-formatted 060121'!$A:$AJ,(O$3+2),FALSE)))</f>
        <v>5</v>
      </c>
      <c r="P319" s="95">
        <f>IF($C319 = "neg", (($D319+1) - VLOOKUP($B319,'Results-formatted 060121'!$A:$AJ,(P$3+2),FALSE)), IF($C319 = "pos-neg", (3+VLOOKUP($B319,'Results-formatted 060121'!$A:$AJ,(P$3+2),FALSE)), VLOOKUP($B319,'Results-formatted 060121'!$A:$AJ,(P$3+2),FALSE)))</f>
        <v>3</v>
      </c>
      <c r="Q319" s="95">
        <f>IF($C319 = "neg", (($D319+1) - VLOOKUP($B319,'Results-formatted 060121'!$A:$AJ,(Q$3+2),FALSE)), IF($C319 = "pos-neg", (3+VLOOKUP($B319,'Results-formatted 060121'!$A:$AJ,(Q$3+2),FALSE)), VLOOKUP($B319,'Results-formatted 060121'!$A:$AJ,(Q$3+2),FALSE)))</f>
        <v>4</v>
      </c>
      <c r="R319" s="95">
        <f>IF($C319 = "neg", (($D319+1) - VLOOKUP($B319,'Results-formatted 060121'!$A:$AJ,(R$3+2),FALSE)), IF($C319 = "pos-neg", (3+VLOOKUP($B319,'Results-formatted 060121'!$A:$AJ,(R$3+2),FALSE)), VLOOKUP($B319,'Results-formatted 060121'!$A:$AJ,(R$3+2),FALSE)))</f>
        <v>5</v>
      </c>
      <c r="S319" s="95">
        <f>IF($C319 = "neg", (($D319+1) - VLOOKUP($B319,'Results-formatted 060121'!$A:$AJ,(S$3+2),FALSE)), IF($C319 = "pos-neg", (3+VLOOKUP($B319,'Results-formatted 060121'!$A:$AJ,(S$3+2),FALSE)), VLOOKUP($B319,'Results-formatted 060121'!$A:$AJ,(S$3+2),FALSE)))</f>
        <v>2</v>
      </c>
      <c r="T319" s="95">
        <f>IF($C319 = "neg", (($D319+1) - VLOOKUP($B319,'Results-formatted 060121'!$A:$AJ,(T$3+2),FALSE)), IF($C319 = "pos-neg", (3+VLOOKUP($B319,'Results-formatted 060121'!$A:$AJ,(T$3+2),FALSE)), VLOOKUP($B319,'Results-formatted 060121'!$A:$AJ,(T$3+2),FALSE)))</f>
        <v>3</v>
      </c>
      <c r="U319" s="95">
        <f>IF($C319 = "neg", (($D319+1) - VLOOKUP($B319,'Results-formatted 060121'!$A:$AJ,(U$3+2),FALSE)), IF($C319 = "pos-neg", (3+VLOOKUP($B319,'Results-formatted 060121'!$A:$AJ,(U$3+2),FALSE)), VLOOKUP($B319,'Results-formatted 060121'!$A:$AJ,(U$3+2),FALSE)))</f>
        <v>5</v>
      </c>
      <c r="V319" s="95">
        <f>IF($C319 = "neg", (($D319+1) - VLOOKUP($B319,'Results-formatted 060121'!$A:$AJ,(V$3+2),FALSE)), IF($C319 = "pos-neg", (3+VLOOKUP($B319,'Results-formatted 060121'!$A:$AJ,(V$3+2),FALSE)), VLOOKUP($B319,'Results-formatted 060121'!$A:$AJ,(V$3+2),FALSE)))</f>
        <v>3</v>
      </c>
      <c r="W319" s="95">
        <f>IF($C319 = "neg", (($D319+1) - VLOOKUP($B319,'Results-formatted 060121'!$A:$AJ,(W$3+2),FALSE)), IF($C319 = "pos-neg", (3+VLOOKUP($B319,'Results-formatted 060121'!$A:$AJ,(W$3+2),FALSE)), VLOOKUP($B319,'Results-formatted 060121'!$A:$AJ,(W$3+2),FALSE)))</f>
        <v>4</v>
      </c>
      <c r="X319" s="95">
        <f>IF($C319 = "neg", (($D319+1) - VLOOKUP($B319,'Results-formatted 060121'!$A:$AJ,(X$3+2),FALSE)), IF($C319 = "pos-neg", (3+VLOOKUP($B319,'Results-formatted 060121'!$A:$AJ,(X$3+2),FALSE)), VLOOKUP($B319,'Results-formatted 060121'!$A:$AJ,(X$3+2),FALSE)))</f>
        <v>5</v>
      </c>
      <c r="Y319" s="95">
        <f>IF($C319 = "neg", (($D319+1) - VLOOKUP($B319,'Results-formatted 060121'!$A:$AJ,(Y$3+2),FALSE)), IF($C319 = "pos-neg", (3+VLOOKUP($B319,'Results-formatted 060121'!$A:$AJ,(Y$3+2),FALSE)), VLOOKUP($B319,'Results-formatted 060121'!$A:$AJ,(Y$3+2),FALSE)))</f>
        <v>4</v>
      </c>
      <c r="Z319" s="95">
        <f>IF($C319 = "neg", (($D319+1) - VLOOKUP($B319,'Results-formatted 060121'!$A:$AJ,(Z$3+2),FALSE)), IF($C319 = "pos-neg", (3+VLOOKUP($B319,'Results-formatted 060121'!$A:$AJ,(Z$3+2),FALSE)), VLOOKUP($B319,'Results-formatted 060121'!$A:$AJ,(Z$3+2),FALSE)))</f>
        <v>3</v>
      </c>
      <c r="AA319" s="95">
        <f>IF($C319 = "neg", (($D319+1) - VLOOKUP($B319,'Results-formatted 060121'!$A:$AJ,(AA$3+2),FALSE)), IF($C319 = "pos-neg", (3+VLOOKUP($B319,'Results-formatted 060121'!$A:$AJ,(AA$3+2),FALSE)), VLOOKUP($B319,'Results-formatted 060121'!$A:$AJ,(AA$3+2),FALSE)))</f>
        <v>5</v>
      </c>
      <c r="AB319" s="95">
        <f>IF($C319 = "neg", (($D319+1) - VLOOKUP($B319,'Results-formatted 060121'!$A:$AJ,(AB$3+2),FALSE)), IF($C319 = "pos-neg", (3+VLOOKUP($B319,'Results-formatted 060121'!$A:$AJ,(AB$3+2),FALSE)), VLOOKUP($B319,'Results-formatted 060121'!$A:$AJ,(AB$3+2),FALSE)))</f>
        <v>3</v>
      </c>
      <c r="AC319" s="95">
        <f>IF($C319 = "neg", (($D319+1) - VLOOKUP($B319,'Results-formatted 060121'!$A:$AJ,(AC$3+2),FALSE)), IF($C319 = "pos-neg", (3+VLOOKUP($B319,'Results-formatted 060121'!$A:$AJ,(AC$3+2),FALSE)), VLOOKUP($B319,'Results-formatted 060121'!$A:$AJ,(AC$3+2),FALSE)))</f>
        <v>2</v>
      </c>
      <c r="AD319" s="95">
        <f>IF($C319 = "neg", (($D319+1) - VLOOKUP($B319,'Results-formatted 060121'!$A:$AJ,(AD$3+2),FALSE)), IF($C319 = "pos-neg", (3+VLOOKUP($B319,'Results-formatted 060121'!$A:$AJ,(AD$3+2),FALSE)), VLOOKUP($B319,'Results-formatted 060121'!$A:$AJ,(AD$3+2),FALSE)))</f>
        <v>4</v>
      </c>
      <c r="AE319" s="95">
        <f>IF($C319 = "neg", (($D319+1) - VLOOKUP($B319,'Results-formatted 060121'!$A:$AJ,(AE$3+2),FALSE)), IF($C319 = "pos-neg", (3+VLOOKUP($B319,'Results-formatted 060121'!$A:$AJ,(AE$3+2),FALSE)), VLOOKUP($B319,'Results-formatted 060121'!$A:$AJ,(AE$3+2),FALSE)))</f>
        <v>5</v>
      </c>
      <c r="AF319" s="95">
        <f>IF($C319 = "neg", (($D319+1) - VLOOKUP($B319,'Results-formatted 060121'!$A:$AJ,(AF$3+2),FALSE)), IF($C319 = "pos-neg", (3+VLOOKUP($B319,'Results-formatted 060121'!$A:$AJ,(AF$3+2),FALSE)), VLOOKUP($B319,'Results-formatted 060121'!$A:$AJ,(AF$3+2),FALSE)))</f>
        <v>2</v>
      </c>
      <c r="AG319" s="95">
        <f>IF($C319 = "neg", (($D319+1) - VLOOKUP($B319,'Results-formatted 060121'!$A:$AJ,(AG$3+2),FALSE)), IF($C319 = "pos-neg", (3+VLOOKUP($B319,'Results-formatted 060121'!$A:$AJ,(AG$3+2),FALSE)), VLOOKUP($B319,'Results-formatted 060121'!$A:$AJ,(AG$3+2),FALSE)))</f>
        <v>4</v>
      </c>
      <c r="AH319" s="95">
        <f>IF($C319 = "neg", (($D319+1) - VLOOKUP($B319,'Results-formatted 060121'!$A:$AJ,(AH$3+2),FALSE)), IF($C319 = "pos-neg", (3+VLOOKUP($B319,'Results-formatted 060121'!$A:$AJ,(AH$3+2),FALSE)), VLOOKUP($B319,'Results-formatted 060121'!$A:$AJ,(AH$3+2),FALSE)))</f>
        <v>4</v>
      </c>
      <c r="AI319" s="95">
        <f>IF($C319 = "neg", (($D319+1) - VLOOKUP($B319,'Results-formatted 060121'!$A:$AJ,(AI$3+2),FALSE)), IF($C319 = "pos-neg", (3+VLOOKUP($B319,'Results-formatted 060121'!$A:$AJ,(AI$3+2),FALSE)), VLOOKUP($B319,'Results-formatted 060121'!$A:$AJ,(AI$3+2),FALSE)))</f>
        <v>5</v>
      </c>
      <c r="AJ319" s="95">
        <f>IF($C319 = "neg", (($D319+1) - VLOOKUP($B319,'Results-formatted 060121'!$A:$AJ,(AJ$3+2),FALSE)), IF($C319 = "pos-neg", (3+VLOOKUP($B319,'Results-formatted 060121'!$A:$AJ,(AJ$3+2),FALSE)), VLOOKUP($B319,'Results-formatted 060121'!$A:$AJ,(AJ$3+2),FALSE)))</f>
        <v>5</v>
      </c>
      <c r="AK319" s="95">
        <f>IF($C319 = "neg", (($D319+1) - VLOOKUP($B319,'Results-formatted 060121'!$A:$AJ,(AK$3+2),FALSE)), IF($C319 = "pos-neg", (3+VLOOKUP($B319,'Results-formatted 060121'!$A:$AJ,(AK$3+2),FALSE)), VLOOKUP($B319,'Results-formatted 060121'!$A:$AJ,(AK$3+2),FALSE)))</f>
        <v>3</v>
      </c>
      <c r="AL319" s="95">
        <f>IF($C319 = "neg", (($D319+1) - VLOOKUP($B319,'Results-formatted 060121'!$A:$AJ,(AL$3+2),FALSE)), IF($C319 = "pos-neg", (3+VLOOKUP($B319,'Results-formatted 060121'!$A:$AJ,(AL$3+2),FALSE)), VLOOKUP($B319,'Results-formatted 060121'!$A:$AJ,(AL$3+2),FALSE)))</f>
        <v>4</v>
      </c>
      <c r="AM319" s="95">
        <f>IF($C319 = "neg", (($D319+1) - VLOOKUP($B319,'Results-formatted 060121'!$A:AJ,(AM$3+2),FALSE)), IF($C319 = "pos-neg", (3+VLOOKUP($B319,'Results-formatted 060121'!$A:AJ,(AM$3+2),FALSE)), VLOOKUP($B319,'Results-formatted 060121'!$A:AJ,(AM$3+2),FALSE)))</f>
        <v>5</v>
      </c>
      <c r="AN319" s="95">
        <f>IF($C319 = "neg", (($D319+1) - VLOOKUP($B319,'Results-formatted 060121'!$A:AK,(AN$3+2),FALSE)), IF($C319 = "pos-neg", (3+VLOOKUP($B319,'Results-formatted 060121'!$A:AK,(AN$3+2),FALSE)), VLOOKUP($B319,'Results-formatted 060121'!$A:AK,(AN$3+2),FALSE)))</f>
        <v>5</v>
      </c>
      <c r="AO319" s="95">
        <f>IF($C319 = "neg", (($D319+1) - VLOOKUP($B319,'Results-formatted 060121'!$A:AL,(AO$3+2),FALSE)), IF($C319 = "pos-neg", (3+VLOOKUP($B319,'Results-formatted 060121'!$A:AL,(AO$3+2),FALSE)), VLOOKUP($B319,'Results-formatted 060121'!$A:AL,(AO$3+2),FALSE)))</f>
        <v>4</v>
      </c>
      <c r="AP319" s="95">
        <f>IF($C319 = "neg", (($D319+1) - VLOOKUP($B319,'Results-formatted 060121'!$A:AM,(AP$3+2),FALSE)), IF($C319 = "pos-neg", (3+VLOOKUP($B319,'Results-formatted 060121'!$A:AM,(AP$3+2),FALSE)), VLOOKUP($B319,'Results-formatted 060121'!$A:AM,(AP$3+2),FALSE)))</f>
        <v>2</v>
      </c>
      <c r="AQ319" s="95">
        <f>IF($C319 = "neg", (($D319+1) - VLOOKUP($B319,'Results-formatted 060121'!$A:AN,(AQ$3+2),FALSE)), IF($C319 = "pos-neg", (3+VLOOKUP($B319,'Results-formatted 060121'!$A:AN,(AQ$3+2),FALSE)), VLOOKUP($B319,'Results-formatted 060121'!$A:AN,(AQ$3+2),FALSE)))</f>
        <v>5</v>
      </c>
      <c r="AR319" s="95">
        <f>IF($C319 = "neg", (($D319+1) - VLOOKUP($B319,'Results-formatted 060121'!$A:AO,(AR$3+2),FALSE)), IF($C319 = "pos-neg", (3+VLOOKUP($B319,'Results-formatted 060121'!$A:AO,(AR$3+2),FALSE)), VLOOKUP($B319,'Results-formatted 060121'!$A:AO,(AR$3+2),FALSE)))</f>
        <v>4</v>
      </c>
      <c r="AS319" s="95">
        <f>IF($C319 = "neg", (($D319+1) - VLOOKUP($B319,'Results-formatted 060121'!$A:AP,(AS$3+2),FALSE)), IF($C319 = "pos-neg", (3+VLOOKUP($B319,'Results-formatted 060121'!$A:AP,(AS$3+2),FALSE)), VLOOKUP($B319,'Results-formatted 060121'!$A:AP,(AS$3+2),FALSE)))</f>
        <v>5</v>
      </c>
      <c r="AT319" s="95">
        <f>IF($C319 = "neg", (($D319+1) - VLOOKUP($B319,'Results-formatted 060121'!$A:AQ,(AT$3+2),FALSE)), IF($C319 = "pos-neg", (3+VLOOKUP($B319,'Results-formatted 060121'!$A:AQ,(AT$3+2),FALSE)), VLOOKUP($B319,'Results-formatted 060121'!$A:AQ,(AT$3+2),FALSE)))</f>
        <v>4</v>
      </c>
      <c r="AU319" s="95">
        <f>IF($C319 = "neg", (($D319+1) - VLOOKUP($B319,'Results-formatted 060121'!$A:AR,(AU$3+2),FALSE)), IF($C319 = "pos-neg", (3+VLOOKUP($B319,'Results-formatted 060121'!$A:AR,(AU$3+2),FALSE)), VLOOKUP($B319,'Results-formatted 060121'!$A:AR,(AU$3+2),FALSE)))</f>
        <v>4</v>
      </c>
      <c r="AV319" s="95">
        <f>IF($C319 = "neg", (($D319+1) - VLOOKUP($B319,'Results-formatted 060121'!$A:AS,(AV$3+2),FALSE)), IF($C319 = "pos-neg", (3+VLOOKUP($B319,'Results-formatted 060121'!$A:AS,(AV$3+2),FALSE)), VLOOKUP($B319,'Results-formatted 060121'!$A:AS,(AV$3+2),FALSE)))</f>
        <v>1</v>
      </c>
      <c r="AW319" s="95">
        <f>IF($C319 = "neg", (($D319+1) - VLOOKUP($B319,'Results-formatted 060121'!$A:AT,(AW$3+2),FALSE)), IF($C319 = "pos-neg", (3+VLOOKUP($B319,'Results-formatted 060121'!$A:AT,(AW$3+2),FALSE)), VLOOKUP($B319,'Results-formatted 060121'!$A:AT,(AW$3+2),FALSE)))</f>
        <v>4</v>
      </c>
      <c r="AX319" s="95">
        <f>IF($C319 = "neg", (($D319+1) - VLOOKUP($B319,'Results-formatted 060121'!$A:AU,(AX$3+2),FALSE)), IF($C319 = "pos-neg", (3+VLOOKUP($B319,'Results-formatted 060121'!$A:AU,(AX$3+2),FALSE)), VLOOKUP($B319,'Results-formatted 060121'!$A:AU,(AX$3+2),FALSE)))</f>
        <v>1</v>
      </c>
      <c r="AY319" s="95">
        <f>IF($C319 = "neg", (($D319+1) - VLOOKUP($B319,'Results-formatted 060121'!$A:AV,(AY$3+2),FALSE)), IF($C319 = "pos-neg", (3+VLOOKUP($B319,'Results-formatted 060121'!$A:AV,(AY$3+2),FALSE)), VLOOKUP($B319,'Results-formatted 060121'!$A:AV,(AY$3+2),FALSE)))</f>
        <v>5</v>
      </c>
      <c r="AZ319" s="95">
        <f>IF($C319 = "neg", (($D319+1) - VLOOKUP($B319,'Results-formatted 060121'!$A:AW,(AZ$3+2),FALSE)), IF($C319 = "pos-neg", (3+VLOOKUP($B319,'Results-formatted 060121'!$A:AW,(AZ$3+2),FALSE)), VLOOKUP($B319,'Results-formatted 060121'!$A:AW,(AZ$3+2),FALSE)))</f>
        <v>5</v>
      </c>
      <c r="BA319" s="95">
        <f>IF($C319 = "neg", (($D319+1) - VLOOKUP($B319,'Results-formatted 060121'!$A:AX,(BA$3+2),FALSE)), IF($C319 = "pos-neg", (3+VLOOKUP($B319,'Results-formatted 060121'!$A:AX,(BA$3+2),FALSE)), VLOOKUP($B319,'Results-formatted 060121'!$A:AX,(BA$3+2),FALSE)))</f>
        <v>5</v>
      </c>
      <c r="BB319" s="95">
        <f>IF($C319 = "neg", (($D319+1) - VLOOKUP($B319,'Results-formatted 060121'!$A:AY,(BB$3+2),FALSE)), IF($C319 = "pos-neg", (3+VLOOKUP($B319,'Results-formatted 060121'!$A:AY,(BB$3+2),FALSE)), VLOOKUP($B319,'Results-formatted 060121'!$A:AY,(BB$3+2),FALSE)))</f>
        <v>5</v>
      </c>
      <c r="BC319" s="95">
        <f>IF($C319 = "neg", (($D319+1) - VLOOKUP($B319,'Results-formatted 060121'!$A:AZ,(BC$3+2),FALSE)), IF($C319 = "pos-neg", (3+VLOOKUP($B319,'Results-formatted 060121'!$A:AZ,(BC$3+2),FALSE)), VLOOKUP($B319,'Results-formatted 060121'!$A:AZ,(BC$3+2),FALSE)))</f>
        <v>3</v>
      </c>
      <c r="BD319" s="95">
        <f>IF($C319 = "neg", (($D319+1) - VLOOKUP($B319,'Results-formatted 060121'!$A:BA,(BD$3+2),FALSE)), IF($C319 = "pos-neg", (3+VLOOKUP($B319,'Results-formatted 060121'!$A:BA,(BD$3+2),FALSE)), VLOOKUP($B319,'Results-formatted 060121'!$A:BA,(BD$3+2),FALSE)))</f>
        <v>4</v>
      </c>
      <c r="BE319" s="95">
        <f>IF($C319 = "neg", (($D319+1) - VLOOKUP($B319,'Results-formatted 060121'!$A:BB,(BE$3+2),FALSE)), IF($C319 = "pos-neg", (3+VLOOKUP($B319,'Results-formatted 060121'!$A:BB,(BE$3+2),FALSE)), VLOOKUP($B319,'Results-formatted 060121'!$A:BB,(BE$3+2),FALSE)))</f>
        <v>4</v>
      </c>
      <c r="BF319" s="95">
        <f>IF($C319 = "neg", (($D319+1) - VLOOKUP($B319,'Results-formatted 060121'!$A:BC,(BF$3+2),FALSE)), IF($C319 = "pos-neg", (3+VLOOKUP($B319,'Results-formatted 060121'!$A:BC,(BF$3+2),FALSE)), VLOOKUP($B319,'Results-formatted 060121'!$A:BC,(BF$3+2),FALSE)))</f>
        <v>4</v>
      </c>
      <c r="BG319" s="95">
        <f>IF($C319 = "neg", (($D319+1) - VLOOKUP($B319,'Results-formatted 060121'!$A:BD,(BG$3+2),FALSE)), IF($C319 = "pos-neg", (3+VLOOKUP($B319,'Results-formatted 060121'!$A:BD,(BG$3+2),FALSE)), VLOOKUP($B319,'Results-formatted 060121'!$A:BD,(BG$3+2),FALSE)))</f>
        <v>4</v>
      </c>
      <c r="BH319" s="95">
        <f>IF($C319 = "neg", (($D319+1) - VLOOKUP($B319,'Results-formatted 060121'!$A:BE,(BH$3+2),FALSE)), IF($C319 = "pos-neg", (3+VLOOKUP($B319,'Results-formatted 060121'!$A:BE,(BH$3+2),FALSE)), VLOOKUP($B319,'Results-formatted 060121'!$A:BE,(BH$3+2),FALSE)))</f>
        <v>3</v>
      </c>
      <c r="BI319" s="95">
        <f>IF($C319 = "neg", (($D319+1) - VLOOKUP($B319,'Results-formatted 060121'!$A:BF,(BI$3+2),FALSE)), IF($C319 = "pos-neg", (3+VLOOKUP($B319,'Results-formatted 060121'!$A:BF,(BI$3+2),FALSE)), VLOOKUP($B319,'Results-formatted 060121'!$A:BF,(BI$3+2),FALSE)))</f>
        <v>4</v>
      </c>
      <c r="BJ319" s="95">
        <f>IF($C319 = "neg", (($D319+1) - VLOOKUP($B319,'Results-formatted 060121'!$A:BG,(BJ$3+2),FALSE)), IF($C319 = "pos-neg", (3+VLOOKUP($B319,'Results-formatted 060121'!$A:BG,(BJ$3+2),FALSE)), VLOOKUP($B319,'Results-formatted 060121'!$A:BG,(BJ$3+2),FALSE)))</f>
        <v>4</v>
      </c>
      <c r="BK319" s="95">
        <f>IF($C319 = "neg", (($D319+1) - VLOOKUP($B319,'Results-formatted 060121'!$A:BH,(BK$3+2),FALSE)), IF($C319 = "pos-neg", (3+VLOOKUP($B319,'Results-formatted 060121'!$A:BH,(BK$3+2),FALSE)), VLOOKUP($B319,'Results-formatted 060121'!$A:BH,(BK$3+2),FALSE)))</f>
        <v>4</v>
      </c>
      <c r="BL319" s="95">
        <f>IF($C319 = "neg", (($D319+1) - VLOOKUP($B319,'Results-formatted 060121'!$A:BI,(BL$3+2),FALSE)), IF($C319 = "pos-neg", (3+VLOOKUP($B319,'Results-formatted 060121'!$A:BI,(BL$3+2),FALSE)), VLOOKUP($B319,'Results-formatted 060121'!$A:BI,(BL$3+2),FALSE)))</f>
        <v>4</v>
      </c>
      <c r="BM319" s="95">
        <f>IF($C319 = "neg", (($D319+1) - VLOOKUP($B319,'Results-formatted 060121'!$A:BJ,(BM$3+2),FALSE)), IF($C319 = "pos-neg", (3+VLOOKUP($B319,'Results-formatted 060121'!$A:BJ,(BM$3+2),FALSE)), VLOOKUP($B319,'Results-formatted 060121'!$A:BJ,(BM$3+2),FALSE)))</f>
        <v>4</v>
      </c>
      <c r="BN319" s="95"/>
      <c r="BO319" s="95"/>
      <c r="BP319" s="95"/>
      <c r="BQ319" s="95"/>
      <c r="BR319" s="95"/>
      <c r="BS319" s="95"/>
      <c r="BT319" s="95"/>
      <c r="BU319" s="95"/>
      <c r="BV319" s="95"/>
      <c r="BW319" s="95"/>
      <c r="BX319" s="95"/>
      <c r="BY319" s="95"/>
      <c r="BZ319" s="95"/>
      <c r="CA319" s="95"/>
      <c r="CB319" s="95"/>
      <c r="CC319" s="95"/>
      <c r="CD319" s="99"/>
      <c r="CE319" s="25">
        <f t="shared" si="918"/>
        <v>3.9166666666666665</v>
      </c>
      <c r="CF319" s="25">
        <f t="shared" ref="CF319:CF350" si="919">STDEV(F319:CD319)</f>
        <v>1.0299196392325165</v>
      </c>
    </row>
    <row r="320" spans="2:84" ht="42" x14ac:dyDescent="0.15">
      <c r="B320" s="84" t="s">
        <v>339</v>
      </c>
      <c r="C320" s="86" t="s">
        <v>224</v>
      </c>
      <c r="D320" s="2">
        <v>5</v>
      </c>
      <c r="E320" s="13" t="s">
        <v>830</v>
      </c>
      <c r="F320" s="95">
        <f>IF($C320 = "neg", (($D320+1) - VLOOKUP($B320,'Results-formatted 060121'!$A:$AJ,(F$3+2),FALSE)), IF($C320 = "pos-neg", (3+VLOOKUP($B320,'Results-formatted 060121'!$A:$AJ,(F$3+2),FALSE)), VLOOKUP($B320,'Results-formatted 060121'!$A:$AJ,(F$3+2),FALSE)))</f>
        <v>3</v>
      </c>
      <c r="G320" s="95">
        <f>IF($C320 = "neg", (($D320+1) - VLOOKUP($B320,'Results-formatted 060121'!$A:$AJ,(G$3+2),FALSE)), IF($C320 = "pos-neg", (3+VLOOKUP($B320,'Results-formatted 060121'!$A:$AJ,(G$3+2),FALSE)), VLOOKUP($B320,'Results-formatted 060121'!$A:$AJ,(G$3+2),FALSE)))</f>
        <v>5</v>
      </c>
      <c r="H320" s="95">
        <f>IF($C320 = "neg", (($D320+1) - VLOOKUP($B320,'Results-formatted 060121'!$A:$AJ,(H$3+2),FALSE)), IF($C320 = "pos-neg", (3+VLOOKUP($B320,'Results-formatted 060121'!$A:$AJ,(H$3+2),FALSE)), VLOOKUP($B320,'Results-formatted 060121'!$A:$AJ,(H$3+2),FALSE)))</f>
        <v>4</v>
      </c>
      <c r="I320" s="95">
        <f>IF($C320 = "neg", (($D320+1) - VLOOKUP($B320,'Results-formatted 060121'!$A:$AJ,(I$3+2),FALSE)), IF($C320 = "pos-neg", (3+VLOOKUP($B320,'Results-formatted 060121'!$A:$AJ,(I$3+2),FALSE)), VLOOKUP($B320,'Results-formatted 060121'!$A:$AJ,(I$3+2),FALSE)))</f>
        <v>3</v>
      </c>
      <c r="J320" s="95">
        <f>IF($C320 = "neg", (($D320+1) - VLOOKUP($B320,'Results-formatted 060121'!$A:$AJ,(J$3+2),FALSE)), IF($C320 = "pos-neg", (3+VLOOKUP($B320,'Results-formatted 060121'!$A:$AJ,(J$3+2),FALSE)), VLOOKUP($B320,'Results-formatted 060121'!$A:$AJ,(J$3+2),FALSE)))</f>
        <v>3</v>
      </c>
      <c r="K320" s="95">
        <f>IF($C320 = "neg", (($D320+1) - VLOOKUP($B320,'Results-formatted 060121'!$A:$AJ,(K$3+2),FALSE)), IF($C320 = "pos-neg", (3+VLOOKUP($B320,'Results-formatted 060121'!$A:$AJ,(K$3+2),FALSE)), VLOOKUP($B320,'Results-formatted 060121'!$A:$AJ,(K$3+2),FALSE)))</f>
        <v>3</v>
      </c>
      <c r="L320" s="95">
        <f>IF($C320 = "neg", (($D320+1) - VLOOKUP($B320,'Results-formatted 060121'!$A:$AJ,(L$3+2),FALSE)), IF($C320 = "pos-neg", (3+VLOOKUP($B320,'Results-formatted 060121'!$A:$AJ,(L$3+2),FALSE)), VLOOKUP($B320,'Results-formatted 060121'!$A:$AJ,(L$3+2),FALSE)))</f>
        <v>4</v>
      </c>
      <c r="M320" s="95">
        <f>IF($C320 = "neg", (($D320+1) - VLOOKUP($B320,'Results-formatted 060121'!$A:$AJ,(M$3+2),FALSE)), IF($C320 = "pos-neg", (3+VLOOKUP($B320,'Results-formatted 060121'!$A:$AJ,(M$3+2),FALSE)), VLOOKUP($B320,'Results-formatted 060121'!$A:$AJ,(M$3+2),FALSE)))</f>
        <v>4</v>
      </c>
      <c r="N320" s="95">
        <f>IF($C320 = "neg", (($D320+1) - VLOOKUP($B320,'Results-formatted 060121'!$A:$AJ,(N$3+2),FALSE)), IF($C320 = "pos-neg", (3+VLOOKUP($B320,'Results-formatted 060121'!$A:$AJ,(N$3+2),FALSE)), VLOOKUP($B320,'Results-formatted 060121'!$A:$AJ,(N$3+2),FALSE)))</f>
        <v>3</v>
      </c>
      <c r="O320" s="95">
        <f>IF($C320 = "neg", (($D320+1) - VLOOKUP($B320,'Results-formatted 060121'!$A:$AJ,(O$3+2),FALSE)), IF($C320 = "pos-neg", (3+VLOOKUP($B320,'Results-formatted 060121'!$A:$AJ,(O$3+2),FALSE)), VLOOKUP($B320,'Results-formatted 060121'!$A:$AJ,(O$3+2),FALSE)))</f>
        <v>5</v>
      </c>
      <c r="P320" s="95">
        <f>IF($C320 = "neg", (($D320+1) - VLOOKUP($B320,'Results-formatted 060121'!$A:$AJ,(P$3+2),FALSE)), IF($C320 = "pos-neg", (3+VLOOKUP($B320,'Results-formatted 060121'!$A:$AJ,(P$3+2),FALSE)), VLOOKUP($B320,'Results-formatted 060121'!$A:$AJ,(P$3+2),FALSE)))</f>
        <v>3</v>
      </c>
      <c r="Q320" s="95">
        <f>IF($C320 = "neg", (($D320+1) - VLOOKUP($B320,'Results-formatted 060121'!$A:$AJ,(Q$3+2),FALSE)), IF($C320 = "pos-neg", (3+VLOOKUP($B320,'Results-formatted 060121'!$A:$AJ,(Q$3+2),FALSE)), VLOOKUP($B320,'Results-formatted 060121'!$A:$AJ,(Q$3+2),FALSE)))</f>
        <v>5</v>
      </c>
      <c r="R320" s="95">
        <f>IF($C320 = "neg", (($D320+1) - VLOOKUP($B320,'Results-formatted 060121'!$A:$AJ,(R$3+2),FALSE)), IF($C320 = "pos-neg", (3+VLOOKUP($B320,'Results-formatted 060121'!$A:$AJ,(R$3+2),FALSE)), VLOOKUP($B320,'Results-formatted 060121'!$A:$AJ,(R$3+2),FALSE)))</f>
        <v>4</v>
      </c>
      <c r="S320" s="95">
        <f>IF($C320 = "neg", (($D320+1) - VLOOKUP($B320,'Results-formatted 060121'!$A:$AJ,(S$3+2),FALSE)), IF($C320 = "pos-neg", (3+VLOOKUP($B320,'Results-formatted 060121'!$A:$AJ,(S$3+2),FALSE)), VLOOKUP($B320,'Results-formatted 060121'!$A:$AJ,(S$3+2),FALSE)))</f>
        <v>5</v>
      </c>
      <c r="T320" s="95">
        <f>IF($C320 = "neg", (($D320+1) - VLOOKUP($B320,'Results-formatted 060121'!$A:$AJ,(T$3+2),FALSE)), IF($C320 = "pos-neg", (3+VLOOKUP($B320,'Results-formatted 060121'!$A:$AJ,(T$3+2),FALSE)), VLOOKUP($B320,'Results-formatted 060121'!$A:$AJ,(T$3+2),FALSE)))</f>
        <v>3</v>
      </c>
      <c r="U320" s="95">
        <f>IF($C320 = "neg", (($D320+1) - VLOOKUP($B320,'Results-formatted 060121'!$A:$AJ,(U$3+2),FALSE)), IF($C320 = "pos-neg", (3+VLOOKUP($B320,'Results-formatted 060121'!$A:$AJ,(U$3+2),FALSE)), VLOOKUP($B320,'Results-formatted 060121'!$A:$AJ,(U$3+2),FALSE)))</f>
        <v>5</v>
      </c>
      <c r="V320" s="95">
        <f>IF($C320 = "neg", (($D320+1) - VLOOKUP($B320,'Results-formatted 060121'!$A:$AJ,(V$3+2),FALSE)), IF($C320 = "pos-neg", (3+VLOOKUP($B320,'Results-formatted 060121'!$A:$AJ,(V$3+2),FALSE)), VLOOKUP($B320,'Results-formatted 060121'!$A:$AJ,(V$3+2),FALSE)))</f>
        <v>3</v>
      </c>
      <c r="W320" s="95">
        <f>IF($C320 = "neg", (($D320+1) - VLOOKUP($B320,'Results-formatted 060121'!$A:$AJ,(W$3+2),FALSE)), IF($C320 = "pos-neg", (3+VLOOKUP($B320,'Results-formatted 060121'!$A:$AJ,(W$3+2),FALSE)), VLOOKUP($B320,'Results-formatted 060121'!$A:$AJ,(W$3+2),FALSE)))</f>
        <v>4</v>
      </c>
      <c r="X320" s="95">
        <f>IF($C320 = "neg", (($D320+1) - VLOOKUP($B320,'Results-formatted 060121'!$A:$AJ,(X$3+2),FALSE)), IF($C320 = "pos-neg", (3+VLOOKUP($B320,'Results-formatted 060121'!$A:$AJ,(X$3+2),FALSE)), VLOOKUP($B320,'Results-formatted 060121'!$A:$AJ,(X$3+2),FALSE)))</f>
        <v>5</v>
      </c>
      <c r="Y320" s="95">
        <f>IF($C320 = "neg", (($D320+1) - VLOOKUP($B320,'Results-formatted 060121'!$A:$AJ,(Y$3+2),FALSE)), IF($C320 = "pos-neg", (3+VLOOKUP($B320,'Results-formatted 060121'!$A:$AJ,(Y$3+2),FALSE)), VLOOKUP($B320,'Results-formatted 060121'!$A:$AJ,(Y$3+2),FALSE)))</f>
        <v>4</v>
      </c>
      <c r="Z320" s="95">
        <f>IF($C320 = "neg", (($D320+1) - VLOOKUP($B320,'Results-formatted 060121'!$A:$AJ,(Z$3+2),FALSE)), IF($C320 = "pos-neg", (3+VLOOKUP($B320,'Results-formatted 060121'!$A:$AJ,(Z$3+2),FALSE)), VLOOKUP($B320,'Results-formatted 060121'!$A:$AJ,(Z$3+2),FALSE)))</f>
        <v>3</v>
      </c>
      <c r="AA320" s="95">
        <f>IF($C320 = "neg", (($D320+1) - VLOOKUP($B320,'Results-formatted 060121'!$A:$AJ,(AA$3+2),FALSE)), IF($C320 = "pos-neg", (3+VLOOKUP($B320,'Results-formatted 060121'!$A:$AJ,(AA$3+2),FALSE)), VLOOKUP($B320,'Results-formatted 060121'!$A:$AJ,(AA$3+2),FALSE)))</f>
        <v>4</v>
      </c>
      <c r="AB320" s="95">
        <f>IF($C320 = "neg", (($D320+1) - VLOOKUP($B320,'Results-formatted 060121'!$A:$AJ,(AB$3+2),FALSE)), IF($C320 = "pos-neg", (3+VLOOKUP($B320,'Results-formatted 060121'!$A:$AJ,(AB$3+2),FALSE)), VLOOKUP($B320,'Results-formatted 060121'!$A:$AJ,(AB$3+2),FALSE)))</f>
        <v>2</v>
      </c>
      <c r="AC320" s="95">
        <f>IF($C320 = "neg", (($D320+1) - VLOOKUP($B320,'Results-formatted 060121'!$A:$AJ,(AC$3+2),FALSE)), IF($C320 = "pos-neg", (3+VLOOKUP($B320,'Results-formatted 060121'!$A:$AJ,(AC$3+2),FALSE)), VLOOKUP($B320,'Results-formatted 060121'!$A:$AJ,(AC$3+2),FALSE)))</f>
        <v>2</v>
      </c>
      <c r="AD320" s="95">
        <f>IF($C320 = "neg", (($D320+1) - VLOOKUP($B320,'Results-formatted 060121'!$A:$AJ,(AD$3+2),FALSE)), IF($C320 = "pos-neg", (3+VLOOKUP($B320,'Results-formatted 060121'!$A:$AJ,(AD$3+2),FALSE)), VLOOKUP($B320,'Results-formatted 060121'!$A:$AJ,(AD$3+2),FALSE)))</f>
        <v>4</v>
      </c>
      <c r="AE320" s="95">
        <f>IF($C320 = "neg", (($D320+1) - VLOOKUP($B320,'Results-formatted 060121'!$A:$AJ,(AE$3+2),FALSE)), IF($C320 = "pos-neg", (3+VLOOKUP($B320,'Results-formatted 060121'!$A:$AJ,(AE$3+2),FALSE)), VLOOKUP($B320,'Results-formatted 060121'!$A:$AJ,(AE$3+2),FALSE)))</f>
        <v>3</v>
      </c>
      <c r="AF320" s="95">
        <f>IF($C320 = "neg", (($D320+1) - VLOOKUP($B320,'Results-formatted 060121'!$A:$AJ,(AF$3+2),FALSE)), IF($C320 = "pos-neg", (3+VLOOKUP($B320,'Results-formatted 060121'!$A:$AJ,(AF$3+2),FALSE)), VLOOKUP($B320,'Results-formatted 060121'!$A:$AJ,(AF$3+2),FALSE)))</f>
        <v>2</v>
      </c>
      <c r="AG320" s="95">
        <f>IF($C320 = "neg", (($D320+1) - VLOOKUP($B320,'Results-formatted 060121'!$A:$AJ,(AG$3+2),FALSE)), IF($C320 = "pos-neg", (3+VLOOKUP($B320,'Results-formatted 060121'!$A:$AJ,(AG$3+2),FALSE)), VLOOKUP($B320,'Results-formatted 060121'!$A:$AJ,(AG$3+2),FALSE)))</f>
        <v>3</v>
      </c>
      <c r="AH320" s="95">
        <f>IF($C320 = "neg", (($D320+1) - VLOOKUP($B320,'Results-formatted 060121'!$A:$AJ,(AH$3+2),FALSE)), IF($C320 = "pos-neg", (3+VLOOKUP($B320,'Results-formatted 060121'!$A:$AJ,(AH$3+2),FALSE)), VLOOKUP($B320,'Results-formatted 060121'!$A:$AJ,(AH$3+2),FALSE)))</f>
        <v>4</v>
      </c>
      <c r="AI320" s="95">
        <f>IF($C320 = "neg", (($D320+1) - VLOOKUP($B320,'Results-formatted 060121'!$A:$AJ,(AI$3+2),FALSE)), IF($C320 = "pos-neg", (3+VLOOKUP($B320,'Results-formatted 060121'!$A:$AJ,(AI$3+2),FALSE)), VLOOKUP($B320,'Results-formatted 060121'!$A:$AJ,(AI$3+2),FALSE)))</f>
        <v>4</v>
      </c>
      <c r="AJ320" s="95">
        <f>IF($C320 = "neg", (($D320+1) - VLOOKUP($B320,'Results-formatted 060121'!$A:$AJ,(AJ$3+2),FALSE)), IF($C320 = "pos-neg", (3+VLOOKUP($B320,'Results-formatted 060121'!$A:$AJ,(AJ$3+2),FALSE)), VLOOKUP($B320,'Results-formatted 060121'!$A:$AJ,(AJ$3+2),FALSE)))</f>
        <v>5</v>
      </c>
      <c r="AK320" s="95">
        <f>IF($C320 = "neg", (($D320+1) - VLOOKUP($B320,'Results-formatted 060121'!$A:$AJ,(AK$3+2),FALSE)), IF($C320 = "pos-neg", (3+VLOOKUP($B320,'Results-formatted 060121'!$A:$AJ,(AK$3+2),FALSE)), VLOOKUP($B320,'Results-formatted 060121'!$A:$AJ,(AK$3+2),FALSE)))</f>
        <v>4</v>
      </c>
      <c r="AL320" s="95">
        <f>IF($C320 = "neg", (($D320+1) - VLOOKUP($B320,'Results-formatted 060121'!$A:$AJ,(AL$3+2),FALSE)), IF($C320 = "pos-neg", (3+VLOOKUP($B320,'Results-formatted 060121'!$A:$AJ,(AL$3+2),FALSE)), VLOOKUP($B320,'Results-formatted 060121'!$A:$AJ,(AL$3+2),FALSE)))</f>
        <v>4</v>
      </c>
      <c r="AM320" s="95">
        <f>IF($C320 = "neg", (($D320+1) - VLOOKUP($B320,'Results-formatted 060121'!$A:AJ,(AM$3+2),FALSE)), IF($C320 = "pos-neg", (3+VLOOKUP($B320,'Results-formatted 060121'!$A:AJ,(AM$3+2),FALSE)), VLOOKUP($B320,'Results-formatted 060121'!$A:AJ,(AM$3+2),FALSE)))</f>
        <v>4</v>
      </c>
      <c r="AN320" s="95">
        <f>IF($C320 = "neg", (($D320+1) - VLOOKUP($B320,'Results-formatted 060121'!$A:AK,(AN$3+2),FALSE)), IF($C320 = "pos-neg", (3+VLOOKUP($B320,'Results-formatted 060121'!$A:AK,(AN$3+2),FALSE)), VLOOKUP($B320,'Results-formatted 060121'!$A:AK,(AN$3+2),FALSE)))</f>
        <v>5</v>
      </c>
      <c r="AO320" s="95">
        <f>IF($C320 = "neg", (($D320+1) - VLOOKUP($B320,'Results-formatted 060121'!$A:AL,(AO$3+2),FALSE)), IF($C320 = "pos-neg", (3+VLOOKUP($B320,'Results-formatted 060121'!$A:AL,(AO$3+2),FALSE)), VLOOKUP($B320,'Results-formatted 060121'!$A:AL,(AO$3+2),FALSE)))</f>
        <v>4</v>
      </c>
      <c r="AP320" s="95">
        <f>IF($C320 = "neg", (($D320+1) - VLOOKUP($B320,'Results-formatted 060121'!$A:AM,(AP$3+2),FALSE)), IF($C320 = "pos-neg", (3+VLOOKUP($B320,'Results-formatted 060121'!$A:AM,(AP$3+2),FALSE)), VLOOKUP($B320,'Results-formatted 060121'!$A:AM,(AP$3+2),FALSE)))</f>
        <v>2</v>
      </c>
      <c r="AQ320" s="95">
        <f>IF($C320 = "neg", (($D320+1) - VLOOKUP($B320,'Results-formatted 060121'!$A:AN,(AQ$3+2),FALSE)), IF($C320 = "pos-neg", (3+VLOOKUP($B320,'Results-formatted 060121'!$A:AN,(AQ$3+2),FALSE)), VLOOKUP($B320,'Results-formatted 060121'!$A:AN,(AQ$3+2),FALSE)))</f>
        <v>4</v>
      </c>
      <c r="AR320" s="95">
        <f>IF($C320 = "neg", (($D320+1) - VLOOKUP($B320,'Results-formatted 060121'!$A:AO,(AR$3+2),FALSE)), IF($C320 = "pos-neg", (3+VLOOKUP($B320,'Results-formatted 060121'!$A:AO,(AR$3+2),FALSE)), VLOOKUP($B320,'Results-formatted 060121'!$A:AO,(AR$3+2),FALSE)))</f>
        <v>3</v>
      </c>
      <c r="AS320" s="95">
        <f>IF($C320 = "neg", (($D320+1) - VLOOKUP($B320,'Results-formatted 060121'!$A:AP,(AS$3+2),FALSE)), IF($C320 = "pos-neg", (3+VLOOKUP($B320,'Results-formatted 060121'!$A:AP,(AS$3+2),FALSE)), VLOOKUP($B320,'Results-formatted 060121'!$A:AP,(AS$3+2),FALSE)))</f>
        <v>4</v>
      </c>
      <c r="AT320" s="95">
        <f>IF($C320 = "neg", (($D320+1) - VLOOKUP($B320,'Results-formatted 060121'!$A:AQ,(AT$3+2),FALSE)), IF($C320 = "pos-neg", (3+VLOOKUP($B320,'Results-formatted 060121'!$A:AQ,(AT$3+2),FALSE)), VLOOKUP($B320,'Results-formatted 060121'!$A:AQ,(AT$3+2),FALSE)))</f>
        <v>4</v>
      </c>
      <c r="AU320" s="95">
        <f>IF($C320 = "neg", (($D320+1) - VLOOKUP($B320,'Results-formatted 060121'!$A:AR,(AU$3+2),FALSE)), IF($C320 = "pos-neg", (3+VLOOKUP($B320,'Results-formatted 060121'!$A:AR,(AU$3+2),FALSE)), VLOOKUP($B320,'Results-formatted 060121'!$A:AR,(AU$3+2),FALSE)))</f>
        <v>3</v>
      </c>
      <c r="AV320" s="95">
        <f>IF($C320 = "neg", (($D320+1) - VLOOKUP($B320,'Results-formatted 060121'!$A:AS,(AV$3+2),FALSE)), IF($C320 = "pos-neg", (3+VLOOKUP($B320,'Results-formatted 060121'!$A:AS,(AV$3+2),FALSE)), VLOOKUP($B320,'Results-formatted 060121'!$A:AS,(AV$3+2),FALSE)))</f>
        <v>1</v>
      </c>
      <c r="AW320" s="95">
        <f>IF($C320 = "neg", (($D320+1) - VLOOKUP($B320,'Results-formatted 060121'!$A:AT,(AW$3+2),FALSE)), IF($C320 = "pos-neg", (3+VLOOKUP($B320,'Results-formatted 060121'!$A:AT,(AW$3+2),FALSE)), VLOOKUP($B320,'Results-formatted 060121'!$A:AT,(AW$3+2),FALSE)))</f>
        <v>2</v>
      </c>
      <c r="AX320" s="95">
        <f>IF($C320 = "neg", (($D320+1) - VLOOKUP($B320,'Results-formatted 060121'!$A:AU,(AX$3+2),FALSE)), IF($C320 = "pos-neg", (3+VLOOKUP($B320,'Results-formatted 060121'!$A:AU,(AX$3+2),FALSE)), VLOOKUP($B320,'Results-formatted 060121'!$A:AU,(AX$3+2),FALSE)))</f>
        <v>1</v>
      </c>
      <c r="AY320" s="95">
        <f>IF($C320 = "neg", (($D320+1) - VLOOKUP($B320,'Results-formatted 060121'!$A:AV,(AY$3+2),FALSE)), IF($C320 = "pos-neg", (3+VLOOKUP($B320,'Results-formatted 060121'!$A:AV,(AY$3+2),FALSE)), VLOOKUP($B320,'Results-formatted 060121'!$A:AV,(AY$3+2),FALSE)))</f>
        <v>4</v>
      </c>
      <c r="AZ320" s="95">
        <f>IF($C320 = "neg", (($D320+1) - VLOOKUP($B320,'Results-formatted 060121'!$A:AW,(AZ$3+2),FALSE)), IF($C320 = "pos-neg", (3+VLOOKUP($B320,'Results-formatted 060121'!$A:AW,(AZ$3+2),FALSE)), VLOOKUP($B320,'Results-formatted 060121'!$A:AW,(AZ$3+2),FALSE)))</f>
        <v>5</v>
      </c>
      <c r="BA320" s="95">
        <f>IF($C320 = "neg", (($D320+1) - VLOOKUP($B320,'Results-formatted 060121'!$A:AX,(BA$3+2),FALSE)), IF($C320 = "pos-neg", (3+VLOOKUP($B320,'Results-formatted 060121'!$A:AX,(BA$3+2),FALSE)), VLOOKUP($B320,'Results-formatted 060121'!$A:AX,(BA$3+2),FALSE)))</f>
        <v>5</v>
      </c>
      <c r="BB320" s="95">
        <f>IF($C320 = "neg", (($D320+1) - VLOOKUP($B320,'Results-formatted 060121'!$A:AY,(BB$3+2),FALSE)), IF($C320 = "pos-neg", (3+VLOOKUP($B320,'Results-formatted 060121'!$A:AY,(BB$3+2),FALSE)), VLOOKUP($B320,'Results-formatted 060121'!$A:AY,(BB$3+2),FALSE)))</f>
        <v>5</v>
      </c>
      <c r="BC320" s="95">
        <f>IF($C320 = "neg", (($D320+1) - VLOOKUP($B320,'Results-formatted 060121'!$A:AZ,(BC$3+2),FALSE)), IF($C320 = "pos-neg", (3+VLOOKUP($B320,'Results-formatted 060121'!$A:AZ,(BC$3+2),FALSE)), VLOOKUP($B320,'Results-formatted 060121'!$A:AZ,(BC$3+2),FALSE)))</f>
        <v>3</v>
      </c>
      <c r="BD320" s="95">
        <f>IF($C320 = "neg", (($D320+1) - VLOOKUP($B320,'Results-formatted 060121'!$A:BA,(BD$3+2),FALSE)), IF($C320 = "pos-neg", (3+VLOOKUP($B320,'Results-formatted 060121'!$A:BA,(BD$3+2),FALSE)), VLOOKUP($B320,'Results-formatted 060121'!$A:BA,(BD$3+2),FALSE)))</f>
        <v>4</v>
      </c>
      <c r="BE320" s="95">
        <f>IF($C320 = "neg", (($D320+1) - VLOOKUP($B320,'Results-formatted 060121'!$A:BB,(BE$3+2),FALSE)), IF($C320 = "pos-neg", (3+VLOOKUP($B320,'Results-formatted 060121'!$A:BB,(BE$3+2),FALSE)), VLOOKUP($B320,'Results-formatted 060121'!$A:BB,(BE$3+2),FALSE)))</f>
        <v>3</v>
      </c>
      <c r="BF320" s="95">
        <f>IF($C320 = "neg", (($D320+1) - VLOOKUP($B320,'Results-formatted 060121'!$A:BC,(BF$3+2),FALSE)), IF($C320 = "pos-neg", (3+VLOOKUP($B320,'Results-formatted 060121'!$A:BC,(BF$3+2),FALSE)), VLOOKUP($B320,'Results-formatted 060121'!$A:BC,(BF$3+2),FALSE)))</f>
        <v>3</v>
      </c>
      <c r="BG320" s="95">
        <f>IF($C320 = "neg", (($D320+1) - VLOOKUP($B320,'Results-formatted 060121'!$A:BD,(BG$3+2),FALSE)), IF($C320 = "pos-neg", (3+VLOOKUP($B320,'Results-formatted 060121'!$A:BD,(BG$3+2),FALSE)), VLOOKUP($B320,'Results-formatted 060121'!$A:BD,(BG$3+2),FALSE)))</f>
        <v>4</v>
      </c>
      <c r="BH320" s="95">
        <f>IF($C320 = "neg", (($D320+1) - VLOOKUP($B320,'Results-formatted 060121'!$A:BE,(BH$3+2),FALSE)), IF($C320 = "pos-neg", (3+VLOOKUP($B320,'Results-formatted 060121'!$A:BE,(BH$3+2),FALSE)), VLOOKUP($B320,'Results-formatted 060121'!$A:BE,(BH$3+2),FALSE)))</f>
        <v>3</v>
      </c>
      <c r="BI320" s="95">
        <f>IF($C320 = "neg", (($D320+1) - VLOOKUP($B320,'Results-formatted 060121'!$A:BF,(BI$3+2),FALSE)), IF($C320 = "pos-neg", (3+VLOOKUP($B320,'Results-formatted 060121'!$A:BF,(BI$3+2),FALSE)), VLOOKUP($B320,'Results-formatted 060121'!$A:BF,(BI$3+2),FALSE)))</f>
        <v>4</v>
      </c>
      <c r="BJ320" s="95">
        <f>IF($C320 = "neg", (($D320+1) - VLOOKUP($B320,'Results-formatted 060121'!$A:BG,(BJ$3+2),FALSE)), IF($C320 = "pos-neg", (3+VLOOKUP($B320,'Results-formatted 060121'!$A:BG,(BJ$3+2),FALSE)), VLOOKUP($B320,'Results-formatted 060121'!$A:BG,(BJ$3+2),FALSE)))</f>
        <v>4</v>
      </c>
      <c r="BK320" s="95">
        <f>IF($C320 = "neg", (($D320+1) - VLOOKUP($B320,'Results-formatted 060121'!$A:BH,(BK$3+2),FALSE)), IF($C320 = "pos-neg", (3+VLOOKUP($B320,'Results-formatted 060121'!$A:BH,(BK$3+2),FALSE)), VLOOKUP($B320,'Results-formatted 060121'!$A:BH,(BK$3+2),FALSE)))</f>
        <v>3</v>
      </c>
      <c r="BL320" s="95">
        <f>IF($C320 = "neg", (($D320+1) - VLOOKUP($B320,'Results-formatted 060121'!$A:BI,(BL$3+2),FALSE)), IF($C320 = "pos-neg", (3+VLOOKUP($B320,'Results-formatted 060121'!$A:BI,(BL$3+2),FALSE)), VLOOKUP($B320,'Results-formatted 060121'!$A:BI,(BL$3+2),FALSE)))</f>
        <v>3</v>
      </c>
      <c r="BM320" s="95">
        <f>IF($C320 = "neg", (($D320+1) - VLOOKUP($B320,'Results-formatted 060121'!$A:BJ,(BM$3+2),FALSE)), IF($C320 = "pos-neg", (3+VLOOKUP($B320,'Results-formatted 060121'!$A:BJ,(BM$3+2),FALSE)), VLOOKUP($B320,'Results-formatted 060121'!$A:BJ,(BM$3+2),FALSE)))</f>
        <v>3</v>
      </c>
      <c r="BN320" s="95"/>
      <c r="BO320" s="95"/>
      <c r="BP320" s="95"/>
      <c r="BQ320" s="95"/>
      <c r="BR320" s="95"/>
      <c r="BS320" s="95"/>
      <c r="BT320" s="95"/>
      <c r="BU320" s="95"/>
      <c r="BV320" s="95"/>
      <c r="BW320" s="95"/>
      <c r="BX320" s="95"/>
      <c r="BY320" s="95"/>
      <c r="BZ320" s="95"/>
      <c r="CA320" s="95"/>
      <c r="CB320" s="95"/>
      <c r="CC320" s="95"/>
      <c r="CD320" s="99"/>
      <c r="CE320" s="25">
        <f t="shared" si="918"/>
        <v>3.5833333333333335</v>
      </c>
      <c r="CF320" s="25">
        <f t="shared" si="919"/>
        <v>0.99646267020262491</v>
      </c>
    </row>
    <row r="321" spans="2:84" ht="42" x14ac:dyDescent="0.15">
      <c r="B321" s="84" t="s">
        <v>340</v>
      </c>
      <c r="C321" s="86" t="s">
        <v>224</v>
      </c>
      <c r="D321" s="2">
        <v>5</v>
      </c>
      <c r="E321" s="13" t="s">
        <v>831</v>
      </c>
      <c r="F321" s="95">
        <f>IF($C321 = "neg", (($D321+1) - VLOOKUP($B321,'Results-formatted 060121'!$A:$AJ,(F$3+2),FALSE)), IF($C321 = "pos-neg", (3+VLOOKUP($B321,'Results-formatted 060121'!$A:$AJ,(F$3+2),FALSE)), VLOOKUP($B321,'Results-formatted 060121'!$A:$AJ,(F$3+2),FALSE)))</f>
        <v>3</v>
      </c>
      <c r="G321" s="95">
        <f>IF($C321 = "neg", (($D321+1) - VLOOKUP($B321,'Results-formatted 060121'!$A:$AJ,(G$3+2),FALSE)), IF($C321 = "pos-neg", (3+VLOOKUP($B321,'Results-formatted 060121'!$A:$AJ,(G$3+2),FALSE)), VLOOKUP($B321,'Results-formatted 060121'!$A:$AJ,(G$3+2),FALSE)))</f>
        <v>5</v>
      </c>
      <c r="H321" s="95">
        <f>IF($C321 = "neg", (($D321+1) - VLOOKUP($B321,'Results-formatted 060121'!$A:$AJ,(H$3+2),FALSE)), IF($C321 = "pos-neg", (3+VLOOKUP($B321,'Results-formatted 060121'!$A:$AJ,(H$3+2),FALSE)), VLOOKUP($B321,'Results-formatted 060121'!$A:$AJ,(H$3+2),FALSE)))</f>
        <v>4</v>
      </c>
      <c r="I321" s="95">
        <f>IF($C321 = "neg", (($D321+1) - VLOOKUP($B321,'Results-formatted 060121'!$A:$AJ,(I$3+2),FALSE)), IF($C321 = "pos-neg", (3+VLOOKUP($B321,'Results-formatted 060121'!$A:$AJ,(I$3+2),FALSE)), VLOOKUP($B321,'Results-formatted 060121'!$A:$AJ,(I$3+2),FALSE)))</f>
        <v>5</v>
      </c>
      <c r="J321" s="95">
        <f>IF($C321 = "neg", (($D321+1) - VLOOKUP($B321,'Results-formatted 060121'!$A:$AJ,(J$3+2),FALSE)), IF($C321 = "pos-neg", (3+VLOOKUP($B321,'Results-formatted 060121'!$A:$AJ,(J$3+2),FALSE)), VLOOKUP($B321,'Results-formatted 060121'!$A:$AJ,(J$3+2),FALSE)))</f>
        <v>3</v>
      </c>
      <c r="K321" s="95">
        <f>IF($C321 = "neg", (($D321+1) - VLOOKUP($B321,'Results-formatted 060121'!$A:$AJ,(K$3+2),FALSE)), IF($C321 = "pos-neg", (3+VLOOKUP($B321,'Results-formatted 060121'!$A:$AJ,(K$3+2),FALSE)), VLOOKUP($B321,'Results-formatted 060121'!$A:$AJ,(K$3+2),FALSE)))</f>
        <v>4</v>
      </c>
      <c r="L321" s="95">
        <f>IF($C321 = "neg", (($D321+1) - VLOOKUP($B321,'Results-formatted 060121'!$A:$AJ,(L$3+2),FALSE)), IF($C321 = "pos-neg", (3+VLOOKUP($B321,'Results-formatted 060121'!$A:$AJ,(L$3+2),FALSE)), VLOOKUP($B321,'Results-formatted 060121'!$A:$AJ,(L$3+2),FALSE)))</f>
        <v>4</v>
      </c>
      <c r="M321" s="95">
        <f>IF($C321 = "neg", (($D321+1) - VLOOKUP($B321,'Results-formatted 060121'!$A:$AJ,(M$3+2),FALSE)), IF($C321 = "pos-neg", (3+VLOOKUP($B321,'Results-formatted 060121'!$A:$AJ,(M$3+2),FALSE)), VLOOKUP($B321,'Results-formatted 060121'!$A:$AJ,(M$3+2),FALSE)))</f>
        <v>5</v>
      </c>
      <c r="N321" s="95">
        <f>IF($C321 = "neg", (($D321+1) - VLOOKUP($B321,'Results-formatted 060121'!$A:$AJ,(N$3+2),FALSE)), IF($C321 = "pos-neg", (3+VLOOKUP($B321,'Results-formatted 060121'!$A:$AJ,(N$3+2),FALSE)), VLOOKUP($B321,'Results-formatted 060121'!$A:$AJ,(N$3+2),FALSE)))</f>
        <v>4</v>
      </c>
      <c r="O321" s="95">
        <f>IF($C321 = "neg", (($D321+1) - VLOOKUP($B321,'Results-formatted 060121'!$A:$AJ,(O$3+2),FALSE)), IF($C321 = "pos-neg", (3+VLOOKUP($B321,'Results-formatted 060121'!$A:$AJ,(O$3+2),FALSE)), VLOOKUP($B321,'Results-formatted 060121'!$A:$AJ,(O$3+2),FALSE)))</f>
        <v>5</v>
      </c>
      <c r="P321" s="95">
        <f>IF($C321 = "neg", (($D321+1) - VLOOKUP($B321,'Results-formatted 060121'!$A:$AJ,(P$3+2),FALSE)), IF($C321 = "pos-neg", (3+VLOOKUP($B321,'Results-formatted 060121'!$A:$AJ,(P$3+2),FALSE)), VLOOKUP($B321,'Results-formatted 060121'!$A:$AJ,(P$3+2),FALSE)))</f>
        <v>3</v>
      </c>
      <c r="Q321" s="95">
        <f>IF($C321 = "neg", (($D321+1) - VLOOKUP($B321,'Results-formatted 060121'!$A:$AJ,(Q$3+2),FALSE)), IF($C321 = "pos-neg", (3+VLOOKUP($B321,'Results-formatted 060121'!$A:$AJ,(Q$3+2),FALSE)), VLOOKUP($B321,'Results-formatted 060121'!$A:$AJ,(Q$3+2),FALSE)))</f>
        <v>5</v>
      </c>
      <c r="R321" s="95">
        <f>IF($C321 = "neg", (($D321+1) - VLOOKUP($B321,'Results-formatted 060121'!$A:$AJ,(R$3+2),FALSE)), IF($C321 = "pos-neg", (3+VLOOKUP($B321,'Results-formatted 060121'!$A:$AJ,(R$3+2),FALSE)), VLOOKUP($B321,'Results-formatted 060121'!$A:$AJ,(R$3+2),FALSE)))</f>
        <v>5</v>
      </c>
      <c r="S321" s="95">
        <f>IF($C321 = "neg", (($D321+1) - VLOOKUP($B321,'Results-formatted 060121'!$A:$AJ,(S$3+2),FALSE)), IF($C321 = "pos-neg", (3+VLOOKUP($B321,'Results-formatted 060121'!$A:$AJ,(S$3+2),FALSE)), VLOOKUP($B321,'Results-formatted 060121'!$A:$AJ,(S$3+2),FALSE)))</f>
        <v>4</v>
      </c>
      <c r="T321" s="95">
        <f>IF($C321 = "neg", (($D321+1) - VLOOKUP($B321,'Results-formatted 060121'!$A:$AJ,(T$3+2),FALSE)), IF($C321 = "pos-neg", (3+VLOOKUP($B321,'Results-formatted 060121'!$A:$AJ,(T$3+2),FALSE)), VLOOKUP($B321,'Results-formatted 060121'!$A:$AJ,(T$3+2),FALSE)))</f>
        <v>3</v>
      </c>
      <c r="U321" s="95">
        <f>IF($C321 = "neg", (($D321+1) - VLOOKUP($B321,'Results-formatted 060121'!$A:$AJ,(U$3+2),FALSE)), IF($C321 = "pos-neg", (3+VLOOKUP($B321,'Results-formatted 060121'!$A:$AJ,(U$3+2),FALSE)), VLOOKUP($B321,'Results-formatted 060121'!$A:$AJ,(U$3+2),FALSE)))</f>
        <v>5</v>
      </c>
      <c r="V321" s="95">
        <f>IF($C321 = "neg", (($D321+1) - VLOOKUP($B321,'Results-formatted 060121'!$A:$AJ,(V$3+2),FALSE)), IF($C321 = "pos-neg", (3+VLOOKUP($B321,'Results-formatted 060121'!$A:$AJ,(V$3+2),FALSE)), VLOOKUP($B321,'Results-formatted 060121'!$A:$AJ,(V$3+2),FALSE)))</f>
        <v>4</v>
      </c>
      <c r="W321" s="95">
        <f>IF($C321 = "neg", (($D321+1) - VLOOKUP($B321,'Results-formatted 060121'!$A:$AJ,(W$3+2),FALSE)), IF($C321 = "pos-neg", (3+VLOOKUP($B321,'Results-formatted 060121'!$A:$AJ,(W$3+2),FALSE)), VLOOKUP($B321,'Results-formatted 060121'!$A:$AJ,(W$3+2),FALSE)))</f>
        <v>5</v>
      </c>
      <c r="X321" s="95">
        <f>IF($C321 = "neg", (($D321+1) - VLOOKUP($B321,'Results-formatted 060121'!$A:$AJ,(X$3+2),FALSE)), IF($C321 = "pos-neg", (3+VLOOKUP($B321,'Results-formatted 060121'!$A:$AJ,(X$3+2),FALSE)), VLOOKUP($B321,'Results-formatted 060121'!$A:$AJ,(X$3+2),FALSE)))</f>
        <v>5</v>
      </c>
      <c r="Y321" s="95">
        <f>IF($C321 = "neg", (($D321+1) - VLOOKUP($B321,'Results-formatted 060121'!$A:$AJ,(Y$3+2),FALSE)), IF($C321 = "pos-neg", (3+VLOOKUP($B321,'Results-formatted 060121'!$A:$AJ,(Y$3+2),FALSE)), VLOOKUP($B321,'Results-formatted 060121'!$A:$AJ,(Y$3+2),FALSE)))</f>
        <v>4</v>
      </c>
      <c r="Z321" s="95">
        <f>IF($C321 = "neg", (($D321+1) - VLOOKUP($B321,'Results-formatted 060121'!$A:$AJ,(Z$3+2),FALSE)), IF($C321 = "pos-neg", (3+VLOOKUP($B321,'Results-formatted 060121'!$A:$AJ,(Z$3+2),FALSE)), VLOOKUP($B321,'Results-formatted 060121'!$A:$AJ,(Z$3+2),FALSE)))</f>
        <v>3</v>
      </c>
      <c r="AA321" s="95">
        <f>IF($C321 = "neg", (($D321+1) - VLOOKUP($B321,'Results-formatted 060121'!$A:$AJ,(AA$3+2),FALSE)), IF($C321 = "pos-neg", (3+VLOOKUP($B321,'Results-formatted 060121'!$A:$AJ,(AA$3+2),FALSE)), VLOOKUP($B321,'Results-formatted 060121'!$A:$AJ,(AA$3+2),FALSE)))</f>
        <v>4</v>
      </c>
      <c r="AB321" s="95">
        <f>IF($C321 = "neg", (($D321+1) - VLOOKUP($B321,'Results-formatted 060121'!$A:$AJ,(AB$3+2),FALSE)), IF($C321 = "pos-neg", (3+VLOOKUP($B321,'Results-formatted 060121'!$A:$AJ,(AB$3+2),FALSE)), VLOOKUP($B321,'Results-formatted 060121'!$A:$AJ,(AB$3+2),FALSE)))</f>
        <v>2</v>
      </c>
      <c r="AC321" s="95">
        <f>IF($C321 = "neg", (($D321+1) - VLOOKUP($B321,'Results-formatted 060121'!$A:$AJ,(AC$3+2),FALSE)), IF($C321 = "pos-neg", (3+VLOOKUP($B321,'Results-formatted 060121'!$A:$AJ,(AC$3+2),FALSE)), VLOOKUP($B321,'Results-formatted 060121'!$A:$AJ,(AC$3+2),FALSE)))</f>
        <v>1</v>
      </c>
      <c r="AD321" s="95">
        <f>IF($C321 = "neg", (($D321+1) - VLOOKUP($B321,'Results-formatted 060121'!$A:$AJ,(AD$3+2),FALSE)), IF($C321 = "pos-neg", (3+VLOOKUP($B321,'Results-formatted 060121'!$A:$AJ,(AD$3+2),FALSE)), VLOOKUP($B321,'Results-formatted 060121'!$A:$AJ,(AD$3+2),FALSE)))</f>
        <v>4</v>
      </c>
      <c r="AE321" s="95">
        <f>IF($C321 = "neg", (($D321+1) - VLOOKUP($B321,'Results-formatted 060121'!$A:$AJ,(AE$3+2),FALSE)), IF($C321 = "pos-neg", (3+VLOOKUP($B321,'Results-formatted 060121'!$A:$AJ,(AE$3+2),FALSE)), VLOOKUP($B321,'Results-formatted 060121'!$A:$AJ,(AE$3+2),FALSE)))</f>
        <v>4</v>
      </c>
      <c r="AF321" s="95">
        <f>IF($C321 = "neg", (($D321+1) - VLOOKUP($B321,'Results-formatted 060121'!$A:$AJ,(AF$3+2),FALSE)), IF($C321 = "pos-neg", (3+VLOOKUP($B321,'Results-formatted 060121'!$A:$AJ,(AF$3+2),FALSE)), VLOOKUP($B321,'Results-formatted 060121'!$A:$AJ,(AF$3+2),FALSE)))</f>
        <v>3</v>
      </c>
      <c r="AG321" s="95">
        <f>IF($C321 = "neg", (($D321+1) - VLOOKUP($B321,'Results-formatted 060121'!$A:$AJ,(AG$3+2),FALSE)), IF($C321 = "pos-neg", (3+VLOOKUP($B321,'Results-formatted 060121'!$A:$AJ,(AG$3+2),FALSE)), VLOOKUP($B321,'Results-formatted 060121'!$A:$AJ,(AG$3+2),FALSE)))</f>
        <v>4</v>
      </c>
      <c r="AH321" s="95">
        <f>IF($C321 = "neg", (($D321+1) - VLOOKUP($B321,'Results-formatted 060121'!$A:$AJ,(AH$3+2),FALSE)), IF($C321 = "pos-neg", (3+VLOOKUP($B321,'Results-formatted 060121'!$A:$AJ,(AH$3+2),FALSE)), VLOOKUP($B321,'Results-formatted 060121'!$A:$AJ,(AH$3+2),FALSE)))</f>
        <v>3</v>
      </c>
      <c r="AI321" s="95">
        <f>IF($C321 = "neg", (($D321+1) - VLOOKUP($B321,'Results-formatted 060121'!$A:$AJ,(AI$3+2),FALSE)), IF($C321 = "pos-neg", (3+VLOOKUP($B321,'Results-formatted 060121'!$A:$AJ,(AI$3+2),FALSE)), VLOOKUP($B321,'Results-formatted 060121'!$A:$AJ,(AI$3+2),FALSE)))</f>
        <v>5</v>
      </c>
      <c r="AJ321" s="95">
        <f>IF($C321 = "neg", (($D321+1) - VLOOKUP($B321,'Results-formatted 060121'!$A:$AJ,(AJ$3+2),FALSE)), IF($C321 = "pos-neg", (3+VLOOKUP($B321,'Results-formatted 060121'!$A:$AJ,(AJ$3+2),FALSE)), VLOOKUP($B321,'Results-formatted 060121'!$A:$AJ,(AJ$3+2),FALSE)))</f>
        <v>5</v>
      </c>
      <c r="AK321" s="95">
        <f>IF($C321 = "neg", (($D321+1) - VLOOKUP($B321,'Results-formatted 060121'!$A:$AJ,(AK$3+2),FALSE)), IF($C321 = "pos-neg", (3+VLOOKUP($B321,'Results-formatted 060121'!$A:$AJ,(AK$3+2),FALSE)), VLOOKUP($B321,'Results-formatted 060121'!$A:$AJ,(AK$3+2),FALSE)))</f>
        <v>3</v>
      </c>
      <c r="AL321" s="95">
        <f>IF($C321 = "neg", (($D321+1) - VLOOKUP($B321,'Results-formatted 060121'!$A:$AJ,(AL$3+2),FALSE)), IF($C321 = "pos-neg", (3+VLOOKUP($B321,'Results-formatted 060121'!$A:$AJ,(AL$3+2),FALSE)), VLOOKUP($B321,'Results-formatted 060121'!$A:$AJ,(AL$3+2),FALSE)))</f>
        <v>3</v>
      </c>
      <c r="AM321" s="95">
        <f>IF($C321 = "neg", (($D321+1) - VLOOKUP($B321,'Results-formatted 060121'!$A:AJ,(AM$3+2),FALSE)), IF($C321 = "pos-neg", (3+VLOOKUP($B321,'Results-formatted 060121'!$A:AJ,(AM$3+2),FALSE)), VLOOKUP($B321,'Results-formatted 060121'!$A:AJ,(AM$3+2),FALSE)))</f>
        <v>5</v>
      </c>
      <c r="AN321" s="95">
        <f>IF($C321 = "neg", (($D321+1) - VLOOKUP($B321,'Results-formatted 060121'!$A:AK,(AN$3+2),FALSE)), IF($C321 = "pos-neg", (3+VLOOKUP($B321,'Results-formatted 060121'!$A:AK,(AN$3+2),FALSE)), VLOOKUP($B321,'Results-formatted 060121'!$A:AK,(AN$3+2),FALSE)))</f>
        <v>4</v>
      </c>
      <c r="AO321" s="95">
        <f>IF($C321 = "neg", (($D321+1) - VLOOKUP($B321,'Results-formatted 060121'!$A:AL,(AO$3+2),FALSE)), IF($C321 = "pos-neg", (3+VLOOKUP($B321,'Results-formatted 060121'!$A:AL,(AO$3+2),FALSE)), VLOOKUP($B321,'Results-formatted 060121'!$A:AL,(AO$3+2),FALSE)))</f>
        <v>4</v>
      </c>
      <c r="AP321" s="95">
        <f>IF($C321 = "neg", (($D321+1) - VLOOKUP($B321,'Results-formatted 060121'!$A:AM,(AP$3+2),FALSE)), IF($C321 = "pos-neg", (3+VLOOKUP($B321,'Results-formatted 060121'!$A:AM,(AP$3+2),FALSE)), VLOOKUP($B321,'Results-formatted 060121'!$A:AM,(AP$3+2),FALSE)))</f>
        <v>2</v>
      </c>
      <c r="AQ321" s="95">
        <f>IF($C321 = "neg", (($D321+1) - VLOOKUP($B321,'Results-formatted 060121'!$A:AN,(AQ$3+2),FALSE)), IF($C321 = "pos-neg", (3+VLOOKUP($B321,'Results-formatted 060121'!$A:AN,(AQ$3+2),FALSE)), VLOOKUP($B321,'Results-formatted 060121'!$A:AN,(AQ$3+2),FALSE)))</f>
        <v>4</v>
      </c>
      <c r="AR321" s="95">
        <f>IF($C321 = "neg", (($D321+1) - VLOOKUP($B321,'Results-formatted 060121'!$A:AO,(AR$3+2),FALSE)), IF($C321 = "pos-neg", (3+VLOOKUP($B321,'Results-formatted 060121'!$A:AO,(AR$3+2),FALSE)), VLOOKUP($B321,'Results-formatted 060121'!$A:AO,(AR$3+2),FALSE)))</f>
        <v>5</v>
      </c>
      <c r="AS321" s="95">
        <f>IF($C321 = "neg", (($D321+1) - VLOOKUP($B321,'Results-formatted 060121'!$A:AP,(AS$3+2),FALSE)), IF($C321 = "pos-neg", (3+VLOOKUP($B321,'Results-formatted 060121'!$A:AP,(AS$3+2),FALSE)), VLOOKUP($B321,'Results-formatted 060121'!$A:AP,(AS$3+2),FALSE)))</f>
        <v>5</v>
      </c>
      <c r="AT321" s="95">
        <f>IF($C321 = "neg", (($D321+1) - VLOOKUP($B321,'Results-formatted 060121'!$A:AQ,(AT$3+2),FALSE)), IF($C321 = "pos-neg", (3+VLOOKUP($B321,'Results-formatted 060121'!$A:AQ,(AT$3+2),FALSE)), VLOOKUP($B321,'Results-formatted 060121'!$A:AQ,(AT$3+2),FALSE)))</f>
        <v>5</v>
      </c>
      <c r="AU321" s="95">
        <f>IF($C321 = "neg", (($D321+1) - VLOOKUP($B321,'Results-formatted 060121'!$A:AR,(AU$3+2),FALSE)), IF($C321 = "pos-neg", (3+VLOOKUP($B321,'Results-formatted 060121'!$A:AR,(AU$3+2),FALSE)), VLOOKUP($B321,'Results-formatted 060121'!$A:AR,(AU$3+2),FALSE)))</f>
        <v>4</v>
      </c>
      <c r="AV321" s="95">
        <f>IF($C321 = "neg", (($D321+1) - VLOOKUP($B321,'Results-formatted 060121'!$A:AS,(AV$3+2),FALSE)), IF($C321 = "pos-neg", (3+VLOOKUP($B321,'Results-formatted 060121'!$A:AS,(AV$3+2),FALSE)), VLOOKUP($B321,'Results-formatted 060121'!$A:AS,(AV$3+2),FALSE)))</f>
        <v>1</v>
      </c>
      <c r="AW321" s="95">
        <f>IF($C321 = "neg", (($D321+1) - VLOOKUP($B321,'Results-formatted 060121'!$A:AT,(AW$3+2),FALSE)), IF($C321 = "pos-neg", (3+VLOOKUP($B321,'Results-formatted 060121'!$A:AT,(AW$3+2),FALSE)), VLOOKUP($B321,'Results-formatted 060121'!$A:AT,(AW$3+2),FALSE)))</f>
        <v>3</v>
      </c>
      <c r="AX321" s="95">
        <f>IF($C321 = "neg", (($D321+1) - VLOOKUP($B321,'Results-formatted 060121'!$A:AU,(AX$3+2),FALSE)), IF($C321 = "pos-neg", (3+VLOOKUP($B321,'Results-formatted 060121'!$A:AU,(AX$3+2),FALSE)), VLOOKUP($B321,'Results-formatted 060121'!$A:AU,(AX$3+2),FALSE)))</f>
        <v>1</v>
      </c>
      <c r="AY321" s="95">
        <f>IF($C321 = "neg", (($D321+1) - VLOOKUP($B321,'Results-formatted 060121'!$A:AV,(AY$3+2),FALSE)), IF($C321 = "pos-neg", (3+VLOOKUP($B321,'Results-formatted 060121'!$A:AV,(AY$3+2),FALSE)), VLOOKUP($B321,'Results-formatted 060121'!$A:AV,(AY$3+2),FALSE)))</f>
        <v>4</v>
      </c>
      <c r="AZ321" s="95">
        <f>IF($C321 = "neg", (($D321+1) - VLOOKUP($B321,'Results-formatted 060121'!$A:AW,(AZ$3+2),FALSE)), IF($C321 = "pos-neg", (3+VLOOKUP($B321,'Results-formatted 060121'!$A:AW,(AZ$3+2),FALSE)), VLOOKUP($B321,'Results-formatted 060121'!$A:AW,(AZ$3+2),FALSE)))</f>
        <v>5</v>
      </c>
      <c r="BA321" s="95">
        <f>IF($C321 = "neg", (($D321+1) - VLOOKUP($B321,'Results-formatted 060121'!$A:AX,(BA$3+2),FALSE)), IF($C321 = "pos-neg", (3+VLOOKUP($B321,'Results-formatted 060121'!$A:AX,(BA$3+2),FALSE)), VLOOKUP($B321,'Results-formatted 060121'!$A:AX,(BA$3+2),FALSE)))</f>
        <v>5</v>
      </c>
      <c r="BB321" s="95">
        <f>IF($C321 = "neg", (($D321+1) - VLOOKUP($B321,'Results-formatted 060121'!$A:AY,(BB$3+2),FALSE)), IF($C321 = "pos-neg", (3+VLOOKUP($B321,'Results-formatted 060121'!$A:AY,(BB$3+2),FALSE)), VLOOKUP($B321,'Results-formatted 060121'!$A:AY,(BB$3+2),FALSE)))</f>
        <v>4</v>
      </c>
      <c r="BC321" s="95">
        <f>IF($C321 = "neg", (($D321+1) - VLOOKUP($B321,'Results-formatted 060121'!$A:AZ,(BC$3+2),FALSE)), IF($C321 = "pos-neg", (3+VLOOKUP($B321,'Results-formatted 060121'!$A:AZ,(BC$3+2),FALSE)), VLOOKUP($B321,'Results-formatted 060121'!$A:AZ,(BC$3+2),FALSE)))</f>
        <v>3</v>
      </c>
      <c r="BD321" s="95">
        <f>IF($C321 = "neg", (($D321+1) - VLOOKUP($B321,'Results-formatted 060121'!$A:BA,(BD$3+2),FALSE)), IF($C321 = "pos-neg", (3+VLOOKUP($B321,'Results-formatted 060121'!$A:BA,(BD$3+2),FALSE)), VLOOKUP($B321,'Results-formatted 060121'!$A:BA,(BD$3+2),FALSE)))</f>
        <v>5</v>
      </c>
      <c r="BE321" s="95">
        <f>IF($C321 = "neg", (($D321+1) - VLOOKUP($B321,'Results-formatted 060121'!$A:BB,(BE$3+2),FALSE)), IF($C321 = "pos-neg", (3+VLOOKUP($B321,'Results-formatted 060121'!$A:BB,(BE$3+2),FALSE)), VLOOKUP($B321,'Results-formatted 060121'!$A:BB,(BE$3+2),FALSE)))</f>
        <v>3</v>
      </c>
      <c r="BF321" s="95">
        <f>IF($C321 = "neg", (($D321+1) - VLOOKUP($B321,'Results-formatted 060121'!$A:BC,(BF$3+2),FALSE)), IF($C321 = "pos-neg", (3+VLOOKUP($B321,'Results-formatted 060121'!$A:BC,(BF$3+2),FALSE)), VLOOKUP($B321,'Results-formatted 060121'!$A:BC,(BF$3+2),FALSE)))</f>
        <v>4</v>
      </c>
      <c r="BG321" s="95">
        <f>IF($C321 = "neg", (($D321+1) - VLOOKUP($B321,'Results-formatted 060121'!$A:BD,(BG$3+2),FALSE)), IF($C321 = "pos-neg", (3+VLOOKUP($B321,'Results-formatted 060121'!$A:BD,(BG$3+2),FALSE)), VLOOKUP($B321,'Results-formatted 060121'!$A:BD,(BG$3+2),FALSE)))</f>
        <v>4</v>
      </c>
      <c r="BH321" s="95">
        <f>IF($C321 = "neg", (($D321+1) - VLOOKUP($B321,'Results-formatted 060121'!$A:BE,(BH$3+2),FALSE)), IF($C321 = "pos-neg", (3+VLOOKUP($B321,'Results-formatted 060121'!$A:BE,(BH$3+2),FALSE)), VLOOKUP($B321,'Results-formatted 060121'!$A:BE,(BH$3+2),FALSE)))</f>
        <v>3</v>
      </c>
      <c r="BI321" s="95">
        <f>IF($C321 = "neg", (($D321+1) - VLOOKUP($B321,'Results-formatted 060121'!$A:BF,(BI$3+2),FALSE)), IF($C321 = "pos-neg", (3+VLOOKUP($B321,'Results-formatted 060121'!$A:BF,(BI$3+2),FALSE)), VLOOKUP($B321,'Results-formatted 060121'!$A:BF,(BI$3+2),FALSE)))</f>
        <v>5</v>
      </c>
      <c r="BJ321" s="95">
        <f>IF($C321 = "neg", (($D321+1) - VLOOKUP($B321,'Results-formatted 060121'!$A:BG,(BJ$3+2),FALSE)), IF($C321 = "pos-neg", (3+VLOOKUP($B321,'Results-formatted 060121'!$A:BG,(BJ$3+2),FALSE)), VLOOKUP($B321,'Results-formatted 060121'!$A:BG,(BJ$3+2),FALSE)))</f>
        <v>5</v>
      </c>
      <c r="BK321" s="95">
        <f>IF($C321 = "neg", (($D321+1) - VLOOKUP($B321,'Results-formatted 060121'!$A:BH,(BK$3+2),FALSE)), IF($C321 = "pos-neg", (3+VLOOKUP($B321,'Results-formatted 060121'!$A:BH,(BK$3+2),FALSE)), VLOOKUP($B321,'Results-formatted 060121'!$A:BH,(BK$3+2),FALSE)))</f>
        <v>3</v>
      </c>
      <c r="BL321" s="95">
        <f>IF($C321 = "neg", (($D321+1) - VLOOKUP($B321,'Results-formatted 060121'!$A:BI,(BL$3+2),FALSE)), IF($C321 = "pos-neg", (3+VLOOKUP($B321,'Results-formatted 060121'!$A:BI,(BL$3+2),FALSE)), VLOOKUP($B321,'Results-formatted 060121'!$A:BI,(BL$3+2),FALSE)))</f>
        <v>4</v>
      </c>
      <c r="BM321" s="95">
        <f>IF($C321 = "neg", (($D321+1) - VLOOKUP($B321,'Results-formatted 060121'!$A:BJ,(BM$3+2),FALSE)), IF($C321 = "pos-neg", (3+VLOOKUP($B321,'Results-formatted 060121'!$A:BJ,(BM$3+2),FALSE)), VLOOKUP($B321,'Results-formatted 060121'!$A:BJ,(BM$3+2),FALSE)))</f>
        <v>4</v>
      </c>
      <c r="BN321" s="95"/>
      <c r="BO321" s="95"/>
      <c r="BP321" s="95"/>
      <c r="BQ321" s="95"/>
      <c r="BR321" s="95"/>
      <c r="BS321" s="95"/>
      <c r="BT321" s="95"/>
      <c r="BU321" s="95"/>
      <c r="BV321" s="95"/>
      <c r="BW321" s="95"/>
      <c r="BX321" s="95"/>
      <c r="BY321" s="95"/>
      <c r="BZ321" s="95"/>
      <c r="CA321" s="95"/>
      <c r="CB321" s="95"/>
      <c r="CC321" s="95"/>
      <c r="CD321" s="99"/>
      <c r="CE321" s="25">
        <f t="shared" si="918"/>
        <v>3.8833333333333333</v>
      </c>
      <c r="CF321" s="25">
        <f t="shared" si="919"/>
        <v>1.0750114964567232</v>
      </c>
    </row>
    <row r="322" spans="2:84" ht="42" x14ac:dyDescent="0.15">
      <c r="B322" s="84" t="s">
        <v>341</v>
      </c>
      <c r="C322" s="86" t="s">
        <v>224</v>
      </c>
      <c r="D322" s="2">
        <v>5</v>
      </c>
      <c r="E322" s="13" t="s">
        <v>832</v>
      </c>
      <c r="F322" s="95">
        <f>IF($C322 = "neg", (($D322+1) - VLOOKUP($B322,'Results-formatted 060121'!$A:$AJ,(F$3+2),FALSE)), IF($C322 = "pos-neg", (3+VLOOKUP($B322,'Results-formatted 060121'!$A:$AJ,(F$3+2),FALSE)), VLOOKUP($B322,'Results-formatted 060121'!$A:$AJ,(F$3+2),FALSE)))</f>
        <v>3</v>
      </c>
      <c r="G322" s="95">
        <f>IF($C322 = "neg", (($D322+1) - VLOOKUP($B322,'Results-formatted 060121'!$A:$AJ,(G$3+2),FALSE)), IF($C322 = "pos-neg", (3+VLOOKUP($B322,'Results-formatted 060121'!$A:$AJ,(G$3+2),FALSE)), VLOOKUP($B322,'Results-formatted 060121'!$A:$AJ,(G$3+2),FALSE)))</f>
        <v>5</v>
      </c>
      <c r="H322" s="95">
        <f>IF($C322 = "neg", (($D322+1) - VLOOKUP($B322,'Results-formatted 060121'!$A:$AJ,(H$3+2),FALSE)), IF($C322 = "pos-neg", (3+VLOOKUP($B322,'Results-formatted 060121'!$A:$AJ,(H$3+2),FALSE)), VLOOKUP($B322,'Results-formatted 060121'!$A:$AJ,(H$3+2),FALSE)))</f>
        <v>5</v>
      </c>
      <c r="I322" s="95">
        <f>IF($C322 = "neg", (($D322+1) - VLOOKUP($B322,'Results-formatted 060121'!$A:$AJ,(I$3+2),FALSE)), IF($C322 = "pos-neg", (3+VLOOKUP($B322,'Results-formatted 060121'!$A:$AJ,(I$3+2),FALSE)), VLOOKUP($B322,'Results-formatted 060121'!$A:$AJ,(I$3+2),FALSE)))</f>
        <v>5</v>
      </c>
      <c r="J322" s="95">
        <f>IF($C322 = "neg", (($D322+1) - VLOOKUP($B322,'Results-formatted 060121'!$A:$AJ,(J$3+2),FALSE)), IF($C322 = "pos-neg", (3+VLOOKUP($B322,'Results-formatted 060121'!$A:$AJ,(J$3+2),FALSE)), VLOOKUP($B322,'Results-formatted 060121'!$A:$AJ,(J$3+2),FALSE)))</f>
        <v>3</v>
      </c>
      <c r="K322" s="95">
        <f>IF($C322 = "neg", (($D322+1) - VLOOKUP($B322,'Results-formatted 060121'!$A:$AJ,(K$3+2),FALSE)), IF($C322 = "pos-neg", (3+VLOOKUP($B322,'Results-formatted 060121'!$A:$AJ,(K$3+2),FALSE)), VLOOKUP($B322,'Results-formatted 060121'!$A:$AJ,(K$3+2),FALSE)))</f>
        <v>5</v>
      </c>
      <c r="L322" s="95">
        <f>IF($C322 = "neg", (($D322+1) - VLOOKUP($B322,'Results-formatted 060121'!$A:$AJ,(L$3+2),FALSE)), IF($C322 = "pos-neg", (3+VLOOKUP($B322,'Results-formatted 060121'!$A:$AJ,(L$3+2),FALSE)), VLOOKUP($B322,'Results-formatted 060121'!$A:$AJ,(L$3+2),FALSE)))</f>
        <v>4</v>
      </c>
      <c r="M322" s="95">
        <f>IF($C322 = "neg", (($D322+1) - VLOOKUP($B322,'Results-formatted 060121'!$A:$AJ,(M$3+2),FALSE)), IF($C322 = "pos-neg", (3+VLOOKUP($B322,'Results-formatted 060121'!$A:$AJ,(M$3+2),FALSE)), VLOOKUP($B322,'Results-formatted 060121'!$A:$AJ,(M$3+2),FALSE)))</f>
        <v>5</v>
      </c>
      <c r="N322" s="95">
        <f>IF($C322 = "neg", (($D322+1) - VLOOKUP($B322,'Results-formatted 060121'!$A:$AJ,(N$3+2),FALSE)), IF($C322 = "pos-neg", (3+VLOOKUP($B322,'Results-formatted 060121'!$A:$AJ,(N$3+2),FALSE)), VLOOKUP($B322,'Results-formatted 060121'!$A:$AJ,(N$3+2),FALSE)))</f>
        <v>5</v>
      </c>
      <c r="O322" s="95">
        <f>IF($C322 = "neg", (($D322+1) - VLOOKUP($B322,'Results-formatted 060121'!$A:$AJ,(O$3+2),FALSE)), IF($C322 = "pos-neg", (3+VLOOKUP($B322,'Results-formatted 060121'!$A:$AJ,(O$3+2),FALSE)), VLOOKUP($B322,'Results-formatted 060121'!$A:$AJ,(O$3+2),FALSE)))</f>
        <v>5</v>
      </c>
      <c r="P322" s="95">
        <f>IF($C322 = "neg", (($D322+1) - VLOOKUP($B322,'Results-formatted 060121'!$A:$AJ,(P$3+2),FALSE)), IF($C322 = "pos-neg", (3+VLOOKUP($B322,'Results-formatted 060121'!$A:$AJ,(P$3+2),FALSE)), VLOOKUP($B322,'Results-formatted 060121'!$A:$AJ,(P$3+2),FALSE)))</f>
        <v>4</v>
      </c>
      <c r="Q322" s="95">
        <f>IF($C322 = "neg", (($D322+1) - VLOOKUP($B322,'Results-formatted 060121'!$A:$AJ,(Q$3+2),FALSE)), IF($C322 = "pos-neg", (3+VLOOKUP($B322,'Results-formatted 060121'!$A:$AJ,(Q$3+2),FALSE)), VLOOKUP($B322,'Results-formatted 060121'!$A:$AJ,(Q$3+2),FALSE)))</f>
        <v>5</v>
      </c>
      <c r="R322" s="95">
        <f>IF($C322 = "neg", (($D322+1) - VLOOKUP($B322,'Results-formatted 060121'!$A:$AJ,(R$3+2),FALSE)), IF($C322 = "pos-neg", (3+VLOOKUP($B322,'Results-formatted 060121'!$A:$AJ,(R$3+2),FALSE)), VLOOKUP($B322,'Results-formatted 060121'!$A:$AJ,(R$3+2),FALSE)))</f>
        <v>4</v>
      </c>
      <c r="S322" s="95">
        <f>IF($C322 = "neg", (($D322+1) - VLOOKUP($B322,'Results-formatted 060121'!$A:$AJ,(S$3+2),FALSE)), IF($C322 = "pos-neg", (3+VLOOKUP($B322,'Results-formatted 060121'!$A:$AJ,(S$3+2),FALSE)), VLOOKUP($B322,'Results-formatted 060121'!$A:$AJ,(S$3+2),FALSE)))</f>
        <v>3</v>
      </c>
      <c r="T322" s="95">
        <f>IF($C322 = "neg", (($D322+1) - VLOOKUP($B322,'Results-formatted 060121'!$A:$AJ,(T$3+2),FALSE)), IF($C322 = "pos-neg", (3+VLOOKUP($B322,'Results-formatted 060121'!$A:$AJ,(T$3+2),FALSE)), VLOOKUP($B322,'Results-formatted 060121'!$A:$AJ,(T$3+2),FALSE)))</f>
        <v>5</v>
      </c>
      <c r="U322" s="95">
        <f>IF($C322 = "neg", (($D322+1) - VLOOKUP($B322,'Results-formatted 060121'!$A:$AJ,(U$3+2),FALSE)), IF($C322 = "pos-neg", (3+VLOOKUP($B322,'Results-formatted 060121'!$A:$AJ,(U$3+2),FALSE)), VLOOKUP($B322,'Results-formatted 060121'!$A:$AJ,(U$3+2),FALSE)))</f>
        <v>5</v>
      </c>
      <c r="V322" s="95">
        <f>IF($C322 = "neg", (($D322+1) - VLOOKUP($B322,'Results-formatted 060121'!$A:$AJ,(V$3+2),FALSE)), IF($C322 = "pos-neg", (3+VLOOKUP($B322,'Results-formatted 060121'!$A:$AJ,(V$3+2),FALSE)), VLOOKUP($B322,'Results-formatted 060121'!$A:$AJ,(V$3+2),FALSE)))</f>
        <v>4</v>
      </c>
      <c r="W322" s="95">
        <f>IF($C322 = "neg", (($D322+1) - VLOOKUP($B322,'Results-formatted 060121'!$A:$AJ,(W$3+2),FALSE)), IF($C322 = "pos-neg", (3+VLOOKUP($B322,'Results-formatted 060121'!$A:$AJ,(W$3+2),FALSE)), VLOOKUP($B322,'Results-formatted 060121'!$A:$AJ,(W$3+2),FALSE)))</f>
        <v>4</v>
      </c>
      <c r="X322" s="95">
        <f>IF($C322 = "neg", (($D322+1) - VLOOKUP($B322,'Results-formatted 060121'!$A:$AJ,(X$3+2),FALSE)), IF($C322 = "pos-neg", (3+VLOOKUP($B322,'Results-formatted 060121'!$A:$AJ,(X$3+2),FALSE)), VLOOKUP($B322,'Results-formatted 060121'!$A:$AJ,(X$3+2),FALSE)))</f>
        <v>5</v>
      </c>
      <c r="Y322" s="95">
        <f>IF($C322 = "neg", (($D322+1) - VLOOKUP($B322,'Results-formatted 060121'!$A:$AJ,(Y$3+2),FALSE)), IF($C322 = "pos-neg", (3+VLOOKUP($B322,'Results-formatted 060121'!$A:$AJ,(Y$3+2),FALSE)), VLOOKUP($B322,'Results-formatted 060121'!$A:$AJ,(Y$3+2),FALSE)))</f>
        <v>4</v>
      </c>
      <c r="Z322" s="95">
        <f>IF($C322 = "neg", (($D322+1) - VLOOKUP($B322,'Results-formatted 060121'!$A:$AJ,(Z$3+2),FALSE)), IF($C322 = "pos-neg", (3+VLOOKUP($B322,'Results-formatted 060121'!$A:$AJ,(Z$3+2),FALSE)), VLOOKUP($B322,'Results-formatted 060121'!$A:$AJ,(Z$3+2),FALSE)))</f>
        <v>3</v>
      </c>
      <c r="AA322" s="95">
        <f>IF($C322 = "neg", (($D322+1) - VLOOKUP($B322,'Results-formatted 060121'!$A:$AJ,(AA$3+2),FALSE)), IF($C322 = "pos-neg", (3+VLOOKUP($B322,'Results-formatted 060121'!$A:$AJ,(AA$3+2),FALSE)), VLOOKUP($B322,'Results-formatted 060121'!$A:$AJ,(AA$3+2),FALSE)))</f>
        <v>4</v>
      </c>
      <c r="AB322" s="95">
        <f>IF($C322 = "neg", (($D322+1) - VLOOKUP($B322,'Results-formatted 060121'!$A:$AJ,(AB$3+2),FALSE)), IF($C322 = "pos-neg", (3+VLOOKUP($B322,'Results-formatted 060121'!$A:$AJ,(AB$3+2),FALSE)), VLOOKUP($B322,'Results-formatted 060121'!$A:$AJ,(AB$3+2),FALSE)))</f>
        <v>2</v>
      </c>
      <c r="AC322" s="95">
        <f>IF($C322 = "neg", (($D322+1) - VLOOKUP($B322,'Results-formatted 060121'!$A:$AJ,(AC$3+2),FALSE)), IF($C322 = "pos-neg", (3+VLOOKUP($B322,'Results-formatted 060121'!$A:$AJ,(AC$3+2),FALSE)), VLOOKUP($B322,'Results-formatted 060121'!$A:$AJ,(AC$3+2),FALSE)))</f>
        <v>2</v>
      </c>
      <c r="AD322" s="95">
        <f>IF($C322 = "neg", (($D322+1) - VLOOKUP($B322,'Results-formatted 060121'!$A:$AJ,(AD$3+2),FALSE)), IF($C322 = "pos-neg", (3+VLOOKUP($B322,'Results-formatted 060121'!$A:$AJ,(AD$3+2),FALSE)), VLOOKUP($B322,'Results-formatted 060121'!$A:$AJ,(AD$3+2),FALSE)))</f>
        <v>4</v>
      </c>
      <c r="AE322" s="95">
        <f>IF($C322 = "neg", (($D322+1) - VLOOKUP($B322,'Results-formatted 060121'!$A:$AJ,(AE$3+2),FALSE)), IF($C322 = "pos-neg", (3+VLOOKUP($B322,'Results-formatted 060121'!$A:$AJ,(AE$3+2),FALSE)), VLOOKUP($B322,'Results-formatted 060121'!$A:$AJ,(AE$3+2),FALSE)))</f>
        <v>3</v>
      </c>
      <c r="AF322" s="95">
        <f>IF($C322 = "neg", (($D322+1) - VLOOKUP($B322,'Results-formatted 060121'!$A:$AJ,(AF$3+2),FALSE)), IF($C322 = "pos-neg", (3+VLOOKUP($B322,'Results-formatted 060121'!$A:$AJ,(AF$3+2),FALSE)), VLOOKUP($B322,'Results-formatted 060121'!$A:$AJ,(AF$3+2),FALSE)))</f>
        <v>3</v>
      </c>
      <c r="AG322" s="95">
        <f>IF($C322 = "neg", (($D322+1) - VLOOKUP($B322,'Results-formatted 060121'!$A:$AJ,(AG$3+2),FALSE)), IF($C322 = "pos-neg", (3+VLOOKUP($B322,'Results-formatted 060121'!$A:$AJ,(AG$3+2),FALSE)), VLOOKUP($B322,'Results-formatted 060121'!$A:$AJ,(AG$3+2),FALSE)))</f>
        <v>2</v>
      </c>
      <c r="AH322" s="95">
        <f>IF($C322 = "neg", (($D322+1) - VLOOKUP($B322,'Results-formatted 060121'!$A:$AJ,(AH$3+2),FALSE)), IF($C322 = "pos-neg", (3+VLOOKUP($B322,'Results-formatted 060121'!$A:$AJ,(AH$3+2),FALSE)), VLOOKUP($B322,'Results-formatted 060121'!$A:$AJ,(AH$3+2),FALSE)))</f>
        <v>4</v>
      </c>
      <c r="AI322" s="95">
        <f>IF($C322 = "neg", (($D322+1) - VLOOKUP($B322,'Results-formatted 060121'!$A:$AJ,(AI$3+2),FALSE)), IF($C322 = "pos-neg", (3+VLOOKUP($B322,'Results-formatted 060121'!$A:$AJ,(AI$3+2),FALSE)), VLOOKUP($B322,'Results-formatted 060121'!$A:$AJ,(AI$3+2),FALSE)))</f>
        <v>5</v>
      </c>
      <c r="AJ322" s="95">
        <f>IF($C322 = "neg", (($D322+1) - VLOOKUP($B322,'Results-formatted 060121'!$A:$AJ,(AJ$3+2),FALSE)), IF($C322 = "pos-neg", (3+VLOOKUP($B322,'Results-formatted 060121'!$A:$AJ,(AJ$3+2),FALSE)), VLOOKUP($B322,'Results-formatted 060121'!$A:$AJ,(AJ$3+2),FALSE)))</f>
        <v>5</v>
      </c>
      <c r="AK322" s="95">
        <f>IF($C322 = "neg", (($D322+1) - VLOOKUP($B322,'Results-formatted 060121'!$A:$AJ,(AK$3+2),FALSE)), IF($C322 = "pos-neg", (3+VLOOKUP($B322,'Results-formatted 060121'!$A:$AJ,(AK$3+2),FALSE)), VLOOKUP($B322,'Results-formatted 060121'!$A:$AJ,(AK$3+2),FALSE)))</f>
        <v>3</v>
      </c>
      <c r="AL322" s="95">
        <f>IF($C322 = "neg", (($D322+1) - VLOOKUP($B322,'Results-formatted 060121'!$A:$AJ,(AL$3+2),FALSE)), IF($C322 = "pos-neg", (3+VLOOKUP($B322,'Results-formatted 060121'!$A:$AJ,(AL$3+2),FALSE)), VLOOKUP($B322,'Results-formatted 060121'!$A:$AJ,(AL$3+2),FALSE)))</f>
        <v>4</v>
      </c>
      <c r="AM322" s="95">
        <f>IF($C322 = "neg", (($D322+1) - VLOOKUP($B322,'Results-formatted 060121'!$A:AJ,(AM$3+2),FALSE)), IF($C322 = "pos-neg", (3+VLOOKUP($B322,'Results-formatted 060121'!$A:AJ,(AM$3+2),FALSE)), VLOOKUP($B322,'Results-formatted 060121'!$A:AJ,(AM$3+2),FALSE)))</f>
        <v>5</v>
      </c>
      <c r="AN322" s="95">
        <f>IF($C322 = "neg", (($D322+1) - VLOOKUP($B322,'Results-formatted 060121'!$A:AK,(AN$3+2),FALSE)), IF($C322 = "pos-neg", (3+VLOOKUP($B322,'Results-formatted 060121'!$A:AK,(AN$3+2),FALSE)), VLOOKUP($B322,'Results-formatted 060121'!$A:AK,(AN$3+2),FALSE)))</f>
        <v>4</v>
      </c>
      <c r="AO322" s="95">
        <f>IF($C322 = "neg", (($D322+1) - VLOOKUP($B322,'Results-formatted 060121'!$A:AL,(AO$3+2),FALSE)), IF($C322 = "pos-neg", (3+VLOOKUP($B322,'Results-formatted 060121'!$A:AL,(AO$3+2),FALSE)), VLOOKUP($B322,'Results-formatted 060121'!$A:AL,(AO$3+2),FALSE)))</f>
        <v>4</v>
      </c>
      <c r="AP322" s="95">
        <f>IF($C322 = "neg", (($D322+1) - VLOOKUP($B322,'Results-formatted 060121'!$A:AM,(AP$3+2),FALSE)), IF($C322 = "pos-neg", (3+VLOOKUP($B322,'Results-formatted 060121'!$A:AM,(AP$3+2),FALSE)), VLOOKUP($B322,'Results-formatted 060121'!$A:AM,(AP$3+2),FALSE)))</f>
        <v>1</v>
      </c>
      <c r="AQ322" s="95">
        <f>IF($C322 = "neg", (($D322+1) - VLOOKUP($B322,'Results-formatted 060121'!$A:AN,(AQ$3+2),FALSE)), IF($C322 = "pos-neg", (3+VLOOKUP($B322,'Results-formatted 060121'!$A:AN,(AQ$3+2),FALSE)), VLOOKUP($B322,'Results-formatted 060121'!$A:AN,(AQ$3+2),FALSE)))</f>
        <v>4</v>
      </c>
      <c r="AR322" s="95">
        <f>IF($C322 = "neg", (($D322+1) - VLOOKUP($B322,'Results-formatted 060121'!$A:AO,(AR$3+2),FALSE)), IF($C322 = "pos-neg", (3+VLOOKUP($B322,'Results-formatted 060121'!$A:AO,(AR$3+2),FALSE)), VLOOKUP($B322,'Results-formatted 060121'!$A:AO,(AR$3+2),FALSE)))</f>
        <v>4</v>
      </c>
      <c r="AS322" s="95">
        <f>IF($C322 = "neg", (($D322+1) - VLOOKUP($B322,'Results-formatted 060121'!$A:AP,(AS$3+2),FALSE)), IF($C322 = "pos-neg", (3+VLOOKUP($B322,'Results-formatted 060121'!$A:AP,(AS$3+2),FALSE)), VLOOKUP($B322,'Results-formatted 060121'!$A:AP,(AS$3+2),FALSE)))</f>
        <v>5</v>
      </c>
      <c r="AT322" s="95">
        <f>IF($C322 = "neg", (($D322+1) - VLOOKUP($B322,'Results-formatted 060121'!$A:AQ,(AT$3+2),FALSE)), IF($C322 = "pos-neg", (3+VLOOKUP($B322,'Results-formatted 060121'!$A:AQ,(AT$3+2),FALSE)), VLOOKUP($B322,'Results-formatted 060121'!$A:AQ,(AT$3+2),FALSE)))</f>
        <v>5</v>
      </c>
      <c r="AU322" s="95">
        <f>IF($C322 = "neg", (($D322+1) - VLOOKUP($B322,'Results-formatted 060121'!$A:AR,(AU$3+2),FALSE)), IF($C322 = "pos-neg", (3+VLOOKUP($B322,'Results-formatted 060121'!$A:AR,(AU$3+2),FALSE)), VLOOKUP($B322,'Results-formatted 060121'!$A:AR,(AU$3+2),FALSE)))</f>
        <v>5</v>
      </c>
      <c r="AV322" s="95">
        <f>IF($C322 = "neg", (($D322+1) - VLOOKUP($B322,'Results-formatted 060121'!$A:AS,(AV$3+2),FALSE)), IF($C322 = "pos-neg", (3+VLOOKUP($B322,'Results-formatted 060121'!$A:AS,(AV$3+2),FALSE)), VLOOKUP($B322,'Results-formatted 060121'!$A:AS,(AV$3+2),FALSE)))</f>
        <v>1</v>
      </c>
      <c r="AW322" s="95">
        <f>IF($C322 = "neg", (($D322+1) - VLOOKUP($B322,'Results-formatted 060121'!$A:AT,(AW$3+2),FALSE)), IF($C322 = "pos-neg", (3+VLOOKUP($B322,'Results-formatted 060121'!$A:AT,(AW$3+2),FALSE)), VLOOKUP($B322,'Results-formatted 060121'!$A:AT,(AW$3+2),FALSE)))</f>
        <v>4</v>
      </c>
      <c r="AX322" s="95">
        <f>IF($C322 = "neg", (($D322+1) - VLOOKUP($B322,'Results-formatted 060121'!$A:AU,(AX$3+2),FALSE)), IF($C322 = "pos-neg", (3+VLOOKUP($B322,'Results-formatted 060121'!$A:AU,(AX$3+2),FALSE)), VLOOKUP($B322,'Results-formatted 060121'!$A:AU,(AX$3+2),FALSE)))</f>
        <v>2</v>
      </c>
      <c r="AY322" s="95">
        <f>IF($C322 = "neg", (($D322+1) - VLOOKUP($B322,'Results-formatted 060121'!$A:AV,(AY$3+2),FALSE)), IF($C322 = "pos-neg", (3+VLOOKUP($B322,'Results-formatted 060121'!$A:AV,(AY$3+2),FALSE)), VLOOKUP($B322,'Results-formatted 060121'!$A:AV,(AY$3+2),FALSE)))</f>
        <v>5</v>
      </c>
      <c r="AZ322" s="95">
        <f>IF($C322 = "neg", (($D322+1) - VLOOKUP($B322,'Results-formatted 060121'!$A:AW,(AZ$3+2),FALSE)), IF($C322 = "pos-neg", (3+VLOOKUP($B322,'Results-formatted 060121'!$A:AW,(AZ$3+2),FALSE)), VLOOKUP($B322,'Results-formatted 060121'!$A:AW,(AZ$3+2),FALSE)))</f>
        <v>5</v>
      </c>
      <c r="BA322" s="95">
        <f>IF($C322 = "neg", (($D322+1) - VLOOKUP($B322,'Results-formatted 060121'!$A:AX,(BA$3+2),FALSE)), IF($C322 = "pos-neg", (3+VLOOKUP($B322,'Results-formatted 060121'!$A:AX,(BA$3+2),FALSE)), VLOOKUP($B322,'Results-formatted 060121'!$A:AX,(BA$3+2),FALSE)))</f>
        <v>5</v>
      </c>
      <c r="BB322" s="95">
        <f>IF($C322 = "neg", (($D322+1) - VLOOKUP($B322,'Results-formatted 060121'!$A:AY,(BB$3+2),FALSE)), IF($C322 = "pos-neg", (3+VLOOKUP($B322,'Results-formatted 060121'!$A:AY,(BB$3+2),FALSE)), VLOOKUP($B322,'Results-formatted 060121'!$A:AY,(BB$3+2),FALSE)))</f>
        <v>5</v>
      </c>
      <c r="BC322" s="95">
        <f>IF($C322 = "neg", (($D322+1) - VLOOKUP($B322,'Results-formatted 060121'!$A:AZ,(BC$3+2),FALSE)), IF($C322 = "pos-neg", (3+VLOOKUP($B322,'Results-formatted 060121'!$A:AZ,(BC$3+2),FALSE)), VLOOKUP($B322,'Results-formatted 060121'!$A:AZ,(BC$3+2),FALSE)))</f>
        <v>4</v>
      </c>
      <c r="BD322" s="95">
        <f>IF($C322 = "neg", (($D322+1) - VLOOKUP($B322,'Results-formatted 060121'!$A:BA,(BD$3+2),FALSE)), IF($C322 = "pos-neg", (3+VLOOKUP($B322,'Results-formatted 060121'!$A:BA,(BD$3+2),FALSE)), VLOOKUP($B322,'Results-formatted 060121'!$A:BA,(BD$3+2),FALSE)))</f>
        <v>5</v>
      </c>
      <c r="BE322" s="95">
        <f>IF($C322 = "neg", (($D322+1) - VLOOKUP($B322,'Results-formatted 060121'!$A:BB,(BE$3+2),FALSE)), IF($C322 = "pos-neg", (3+VLOOKUP($B322,'Results-formatted 060121'!$A:BB,(BE$3+2),FALSE)), VLOOKUP($B322,'Results-formatted 060121'!$A:BB,(BE$3+2),FALSE)))</f>
        <v>3</v>
      </c>
      <c r="BF322" s="95">
        <f>IF($C322 = "neg", (($D322+1) - VLOOKUP($B322,'Results-formatted 060121'!$A:BC,(BF$3+2),FALSE)), IF($C322 = "pos-neg", (3+VLOOKUP($B322,'Results-formatted 060121'!$A:BC,(BF$3+2),FALSE)), VLOOKUP($B322,'Results-formatted 060121'!$A:BC,(BF$3+2),FALSE)))</f>
        <v>4</v>
      </c>
      <c r="BG322" s="95">
        <f>IF($C322 = "neg", (($D322+1) - VLOOKUP($B322,'Results-formatted 060121'!$A:BD,(BG$3+2),FALSE)), IF($C322 = "pos-neg", (3+VLOOKUP($B322,'Results-formatted 060121'!$A:BD,(BG$3+2),FALSE)), VLOOKUP($B322,'Results-formatted 060121'!$A:BD,(BG$3+2),FALSE)))</f>
        <v>4</v>
      </c>
      <c r="BH322" s="95">
        <f>IF($C322 = "neg", (($D322+1) - VLOOKUP($B322,'Results-formatted 060121'!$A:BE,(BH$3+2),FALSE)), IF($C322 = "pos-neg", (3+VLOOKUP($B322,'Results-formatted 060121'!$A:BE,(BH$3+2),FALSE)), VLOOKUP($B322,'Results-formatted 060121'!$A:BE,(BH$3+2),FALSE)))</f>
        <v>3</v>
      </c>
      <c r="BI322" s="95">
        <f>IF($C322 = "neg", (($D322+1) - VLOOKUP($B322,'Results-formatted 060121'!$A:BF,(BI$3+2),FALSE)), IF($C322 = "pos-neg", (3+VLOOKUP($B322,'Results-formatted 060121'!$A:BF,(BI$3+2),FALSE)), VLOOKUP($B322,'Results-formatted 060121'!$A:BF,(BI$3+2),FALSE)))</f>
        <v>5</v>
      </c>
      <c r="BJ322" s="95">
        <f>IF($C322 = "neg", (($D322+1) - VLOOKUP($B322,'Results-formatted 060121'!$A:BG,(BJ$3+2),FALSE)), IF($C322 = "pos-neg", (3+VLOOKUP($B322,'Results-formatted 060121'!$A:BG,(BJ$3+2),FALSE)), VLOOKUP($B322,'Results-formatted 060121'!$A:BG,(BJ$3+2),FALSE)))</f>
        <v>5</v>
      </c>
      <c r="BK322" s="95">
        <f>IF($C322 = "neg", (($D322+1) - VLOOKUP($B322,'Results-formatted 060121'!$A:BH,(BK$3+2),FALSE)), IF($C322 = "pos-neg", (3+VLOOKUP($B322,'Results-formatted 060121'!$A:BH,(BK$3+2),FALSE)), VLOOKUP($B322,'Results-formatted 060121'!$A:BH,(BK$3+2),FALSE)))</f>
        <v>4</v>
      </c>
      <c r="BL322" s="95">
        <f>IF($C322 = "neg", (($D322+1) - VLOOKUP($B322,'Results-formatted 060121'!$A:BI,(BL$3+2),FALSE)), IF($C322 = "pos-neg", (3+VLOOKUP($B322,'Results-formatted 060121'!$A:BI,(BL$3+2),FALSE)), VLOOKUP($B322,'Results-formatted 060121'!$A:BI,(BL$3+2),FALSE)))</f>
        <v>2</v>
      </c>
      <c r="BM322" s="95">
        <f>IF($C322 = "neg", (($D322+1) - VLOOKUP($B322,'Results-formatted 060121'!$A:BJ,(BM$3+2),FALSE)), IF($C322 = "pos-neg", (3+VLOOKUP($B322,'Results-formatted 060121'!$A:BJ,(BM$3+2),FALSE)), VLOOKUP($B322,'Results-formatted 060121'!$A:BJ,(BM$3+2),FALSE)))</f>
        <v>3</v>
      </c>
      <c r="BN322" s="95"/>
      <c r="BO322" s="95"/>
      <c r="BP322" s="95"/>
      <c r="BQ322" s="95"/>
      <c r="BR322" s="95"/>
      <c r="BS322" s="95"/>
      <c r="BT322" s="95"/>
      <c r="BU322" s="95"/>
      <c r="BV322" s="95"/>
      <c r="BW322" s="95"/>
      <c r="BX322" s="95"/>
      <c r="BY322" s="95"/>
      <c r="BZ322" s="95"/>
      <c r="CA322" s="95"/>
      <c r="CB322" s="95"/>
      <c r="CC322" s="95"/>
      <c r="CD322" s="99"/>
      <c r="CE322" s="25">
        <f t="shared" si="918"/>
        <v>3.9666666666666668</v>
      </c>
      <c r="CF322" s="25">
        <f t="shared" si="919"/>
        <v>1.1041779926932169</v>
      </c>
    </row>
    <row r="323" spans="2:84" ht="42" x14ac:dyDescent="0.15">
      <c r="B323" s="84" t="s">
        <v>342</v>
      </c>
      <c r="C323" s="86" t="s">
        <v>224</v>
      </c>
      <c r="D323" s="2">
        <v>5</v>
      </c>
      <c r="E323" s="13" t="s">
        <v>833</v>
      </c>
      <c r="F323" s="95">
        <f>IF($C323 = "neg", (($D323+1) - VLOOKUP($B323,'Results-formatted 060121'!$A:$AJ,(F$3+2),FALSE)), IF($C323 = "pos-neg", (3+VLOOKUP($B323,'Results-formatted 060121'!$A:$AJ,(F$3+2),FALSE)), VLOOKUP($B323,'Results-formatted 060121'!$A:$AJ,(F$3+2),FALSE)))</f>
        <v>3</v>
      </c>
      <c r="G323" s="95">
        <f>IF($C323 = "neg", (($D323+1) - VLOOKUP($B323,'Results-formatted 060121'!$A:$AJ,(G$3+2),FALSE)), IF($C323 = "pos-neg", (3+VLOOKUP($B323,'Results-formatted 060121'!$A:$AJ,(G$3+2),FALSE)), VLOOKUP($B323,'Results-formatted 060121'!$A:$AJ,(G$3+2),FALSE)))</f>
        <v>5</v>
      </c>
      <c r="H323" s="95">
        <f>IF($C323 = "neg", (($D323+1) - VLOOKUP($B323,'Results-formatted 060121'!$A:$AJ,(H$3+2),FALSE)), IF($C323 = "pos-neg", (3+VLOOKUP($B323,'Results-formatted 060121'!$A:$AJ,(H$3+2),FALSE)), VLOOKUP($B323,'Results-formatted 060121'!$A:$AJ,(H$3+2),FALSE)))</f>
        <v>4</v>
      </c>
      <c r="I323" s="95">
        <f>IF($C323 = "neg", (($D323+1) - VLOOKUP($B323,'Results-formatted 060121'!$A:$AJ,(I$3+2),FALSE)), IF($C323 = "pos-neg", (3+VLOOKUP($B323,'Results-formatted 060121'!$A:$AJ,(I$3+2),FALSE)), VLOOKUP($B323,'Results-formatted 060121'!$A:$AJ,(I$3+2),FALSE)))</f>
        <v>4</v>
      </c>
      <c r="J323" s="95">
        <f>IF($C323 = "neg", (($D323+1) - VLOOKUP($B323,'Results-formatted 060121'!$A:$AJ,(J$3+2),FALSE)), IF($C323 = "pos-neg", (3+VLOOKUP($B323,'Results-formatted 060121'!$A:$AJ,(J$3+2),FALSE)), VLOOKUP($B323,'Results-formatted 060121'!$A:$AJ,(J$3+2),FALSE)))</f>
        <v>3</v>
      </c>
      <c r="K323" s="95">
        <f>IF($C323 = "neg", (($D323+1) - VLOOKUP($B323,'Results-formatted 060121'!$A:$AJ,(K$3+2),FALSE)), IF($C323 = "pos-neg", (3+VLOOKUP($B323,'Results-formatted 060121'!$A:$AJ,(K$3+2),FALSE)), VLOOKUP($B323,'Results-formatted 060121'!$A:$AJ,(K$3+2),FALSE)))</f>
        <v>4</v>
      </c>
      <c r="L323" s="95">
        <f>IF($C323 = "neg", (($D323+1) - VLOOKUP($B323,'Results-formatted 060121'!$A:$AJ,(L$3+2),FALSE)), IF($C323 = "pos-neg", (3+VLOOKUP($B323,'Results-formatted 060121'!$A:$AJ,(L$3+2),FALSE)), VLOOKUP($B323,'Results-formatted 060121'!$A:$AJ,(L$3+2),FALSE)))</f>
        <v>4</v>
      </c>
      <c r="M323" s="95">
        <f>IF($C323 = "neg", (($D323+1) - VLOOKUP($B323,'Results-formatted 060121'!$A:$AJ,(M$3+2),FALSE)), IF($C323 = "pos-neg", (3+VLOOKUP($B323,'Results-formatted 060121'!$A:$AJ,(M$3+2),FALSE)), VLOOKUP($B323,'Results-formatted 060121'!$A:$AJ,(M$3+2),FALSE)))</f>
        <v>5</v>
      </c>
      <c r="N323" s="95">
        <f>IF($C323 = "neg", (($D323+1) - VLOOKUP($B323,'Results-formatted 060121'!$A:$AJ,(N$3+2),FALSE)), IF($C323 = "pos-neg", (3+VLOOKUP($B323,'Results-formatted 060121'!$A:$AJ,(N$3+2),FALSE)), VLOOKUP($B323,'Results-formatted 060121'!$A:$AJ,(N$3+2),FALSE)))</f>
        <v>4</v>
      </c>
      <c r="O323" s="95">
        <f>IF($C323 = "neg", (($D323+1) - VLOOKUP($B323,'Results-formatted 060121'!$A:$AJ,(O$3+2),FALSE)), IF($C323 = "pos-neg", (3+VLOOKUP($B323,'Results-formatted 060121'!$A:$AJ,(O$3+2),FALSE)), VLOOKUP($B323,'Results-formatted 060121'!$A:$AJ,(O$3+2),FALSE)))</f>
        <v>5</v>
      </c>
      <c r="P323" s="95">
        <f>IF($C323 = "neg", (($D323+1) - VLOOKUP($B323,'Results-formatted 060121'!$A:$AJ,(P$3+2),FALSE)), IF($C323 = "pos-neg", (3+VLOOKUP($B323,'Results-formatted 060121'!$A:$AJ,(P$3+2),FALSE)), VLOOKUP($B323,'Results-formatted 060121'!$A:$AJ,(P$3+2),FALSE)))</f>
        <v>3</v>
      </c>
      <c r="Q323" s="95">
        <f>IF($C323 = "neg", (($D323+1) - VLOOKUP($B323,'Results-formatted 060121'!$A:$AJ,(Q$3+2),FALSE)), IF($C323 = "pos-neg", (3+VLOOKUP($B323,'Results-formatted 060121'!$A:$AJ,(Q$3+2),FALSE)), VLOOKUP($B323,'Results-formatted 060121'!$A:$AJ,(Q$3+2),FALSE)))</f>
        <v>4</v>
      </c>
      <c r="R323" s="95">
        <f>IF($C323 = "neg", (($D323+1) - VLOOKUP($B323,'Results-formatted 060121'!$A:$AJ,(R$3+2),FALSE)), IF($C323 = "pos-neg", (3+VLOOKUP($B323,'Results-formatted 060121'!$A:$AJ,(R$3+2),FALSE)), VLOOKUP($B323,'Results-formatted 060121'!$A:$AJ,(R$3+2),FALSE)))</f>
        <v>4</v>
      </c>
      <c r="S323" s="95">
        <f>IF($C323 = "neg", (($D323+1) - VLOOKUP($B323,'Results-formatted 060121'!$A:$AJ,(S$3+2),FALSE)), IF($C323 = "pos-neg", (3+VLOOKUP($B323,'Results-formatted 060121'!$A:$AJ,(S$3+2),FALSE)), VLOOKUP($B323,'Results-formatted 060121'!$A:$AJ,(S$3+2),FALSE)))</f>
        <v>2</v>
      </c>
      <c r="T323" s="95">
        <f>IF($C323 = "neg", (($D323+1) - VLOOKUP($B323,'Results-formatted 060121'!$A:$AJ,(T$3+2),FALSE)), IF($C323 = "pos-neg", (3+VLOOKUP($B323,'Results-formatted 060121'!$A:$AJ,(T$3+2),FALSE)), VLOOKUP($B323,'Results-formatted 060121'!$A:$AJ,(T$3+2),FALSE)))</f>
        <v>4</v>
      </c>
      <c r="U323" s="95">
        <f>IF($C323 = "neg", (($D323+1) - VLOOKUP($B323,'Results-formatted 060121'!$A:$AJ,(U$3+2),FALSE)), IF($C323 = "pos-neg", (3+VLOOKUP($B323,'Results-formatted 060121'!$A:$AJ,(U$3+2),FALSE)), VLOOKUP($B323,'Results-formatted 060121'!$A:$AJ,(U$3+2),FALSE)))</f>
        <v>2</v>
      </c>
      <c r="V323" s="95">
        <f>IF($C323 = "neg", (($D323+1) - VLOOKUP($B323,'Results-formatted 060121'!$A:$AJ,(V$3+2),FALSE)), IF($C323 = "pos-neg", (3+VLOOKUP($B323,'Results-formatted 060121'!$A:$AJ,(V$3+2),FALSE)), VLOOKUP($B323,'Results-formatted 060121'!$A:$AJ,(V$3+2),FALSE)))</f>
        <v>3</v>
      </c>
      <c r="W323" s="95">
        <f>IF($C323 = "neg", (($D323+1) - VLOOKUP($B323,'Results-formatted 060121'!$A:$AJ,(W$3+2),FALSE)), IF($C323 = "pos-neg", (3+VLOOKUP($B323,'Results-formatted 060121'!$A:$AJ,(W$3+2),FALSE)), VLOOKUP($B323,'Results-formatted 060121'!$A:$AJ,(W$3+2),FALSE)))</f>
        <v>4</v>
      </c>
      <c r="X323" s="95">
        <f>IF($C323 = "neg", (($D323+1) - VLOOKUP($B323,'Results-formatted 060121'!$A:$AJ,(X$3+2),FALSE)), IF($C323 = "pos-neg", (3+VLOOKUP($B323,'Results-formatted 060121'!$A:$AJ,(X$3+2),FALSE)), VLOOKUP($B323,'Results-formatted 060121'!$A:$AJ,(X$3+2),FALSE)))</f>
        <v>5</v>
      </c>
      <c r="Y323" s="95">
        <f>IF($C323 = "neg", (($D323+1) - VLOOKUP($B323,'Results-formatted 060121'!$A:$AJ,(Y$3+2),FALSE)), IF($C323 = "pos-neg", (3+VLOOKUP($B323,'Results-formatted 060121'!$A:$AJ,(Y$3+2),FALSE)), VLOOKUP($B323,'Results-formatted 060121'!$A:$AJ,(Y$3+2),FALSE)))</f>
        <v>4</v>
      </c>
      <c r="Z323" s="95">
        <f>IF($C323 = "neg", (($D323+1) - VLOOKUP($B323,'Results-formatted 060121'!$A:$AJ,(Z$3+2),FALSE)), IF($C323 = "pos-neg", (3+VLOOKUP($B323,'Results-formatted 060121'!$A:$AJ,(Z$3+2),FALSE)), VLOOKUP($B323,'Results-formatted 060121'!$A:$AJ,(Z$3+2),FALSE)))</f>
        <v>3</v>
      </c>
      <c r="AA323" s="95">
        <f>IF($C323 = "neg", (($D323+1) - VLOOKUP($B323,'Results-formatted 060121'!$A:$AJ,(AA$3+2),FALSE)), IF($C323 = "pos-neg", (3+VLOOKUP($B323,'Results-formatted 060121'!$A:$AJ,(AA$3+2),FALSE)), VLOOKUP($B323,'Results-formatted 060121'!$A:$AJ,(AA$3+2),FALSE)))</f>
        <v>5</v>
      </c>
      <c r="AB323" s="95">
        <f>IF($C323 = "neg", (($D323+1) - VLOOKUP($B323,'Results-formatted 060121'!$A:$AJ,(AB$3+2),FALSE)), IF($C323 = "pos-neg", (3+VLOOKUP($B323,'Results-formatted 060121'!$A:$AJ,(AB$3+2),FALSE)), VLOOKUP($B323,'Results-formatted 060121'!$A:$AJ,(AB$3+2),FALSE)))</f>
        <v>2</v>
      </c>
      <c r="AC323" s="95">
        <f>IF($C323 = "neg", (($D323+1) - VLOOKUP($B323,'Results-formatted 060121'!$A:$AJ,(AC$3+2),FALSE)), IF($C323 = "pos-neg", (3+VLOOKUP($B323,'Results-formatted 060121'!$A:$AJ,(AC$3+2),FALSE)), VLOOKUP($B323,'Results-formatted 060121'!$A:$AJ,(AC$3+2),FALSE)))</f>
        <v>1</v>
      </c>
      <c r="AD323" s="95">
        <f>IF($C323 = "neg", (($D323+1) - VLOOKUP($B323,'Results-formatted 060121'!$A:$AJ,(AD$3+2),FALSE)), IF($C323 = "pos-neg", (3+VLOOKUP($B323,'Results-formatted 060121'!$A:$AJ,(AD$3+2),FALSE)), VLOOKUP($B323,'Results-formatted 060121'!$A:$AJ,(AD$3+2),FALSE)))</f>
        <v>4</v>
      </c>
      <c r="AE323" s="95">
        <f>IF($C323 = "neg", (($D323+1) - VLOOKUP($B323,'Results-formatted 060121'!$A:$AJ,(AE$3+2),FALSE)), IF($C323 = "pos-neg", (3+VLOOKUP($B323,'Results-formatted 060121'!$A:$AJ,(AE$3+2),FALSE)), VLOOKUP($B323,'Results-formatted 060121'!$A:$AJ,(AE$3+2),FALSE)))</f>
        <v>4</v>
      </c>
      <c r="AF323" s="95">
        <f>IF($C323 = "neg", (($D323+1) - VLOOKUP($B323,'Results-formatted 060121'!$A:$AJ,(AF$3+2),FALSE)), IF($C323 = "pos-neg", (3+VLOOKUP($B323,'Results-formatted 060121'!$A:$AJ,(AF$3+2),FALSE)), VLOOKUP($B323,'Results-formatted 060121'!$A:$AJ,(AF$3+2),FALSE)))</f>
        <v>3</v>
      </c>
      <c r="AG323" s="95">
        <f>IF($C323 = "neg", (($D323+1) - VLOOKUP($B323,'Results-formatted 060121'!$A:$AJ,(AG$3+2),FALSE)), IF($C323 = "pos-neg", (3+VLOOKUP($B323,'Results-formatted 060121'!$A:$AJ,(AG$3+2),FALSE)), VLOOKUP($B323,'Results-formatted 060121'!$A:$AJ,(AG$3+2),FALSE)))</f>
        <v>3</v>
      </c>
      <c r="AH323" s="95">
        <f>IF($C323 = "neg", (($D323+1) - VLOOKUP($B323,'Results-formatted 060121'!$A:$AJ,(AH$3+2),FALSE)), IF($C323 = "pos-neg", (3+VLOOKUP($B323,'Results-formatted 060121'!$A:$AJ,(AH$3+2),FALSE)), VLOOKUP($B323,'Results-formatted 060121'!$A:$AJ,(AH$3+2),FALSE)))</f>
        <v>3</v>
      </c>
      <c r="AI323" s="95">
        <f>IF($C323 = "neg", (($D323+1) - VLOOKUP($B323,'Results-formatted 060121'!$A:$AJ,(AI$3+2),FALSE)), IF($C323 = "pos-neg", (3+VLOOKUP($B323,'Results-formatted 060121'!$A:$AJ,(AI$3+2),FALSE)), VLOOKUP($B323,'Results-formatted 060121'!$A:$AJ,(AI$3+2),FALSE)))</f>
        <v>5</v>
      </c>
      <c r="AJ323" s="95">
        <f>IF($C323 = "neg", (($D323+1) - VLOOKUP($B323,'Results-formatted 060121'!$A:$AJ,(AJ$3+2),FALSE)), IF($C323 = "pos-neg", (3+VLOOKUP($B323,'Results-formatted 060121'!$A:$AJ,(AJ$3+2),FALSE)), VLOOKUP($B323,'Results-formatted 060121'!$A:$AJ,(AJ$3+2),FALSE)))</f>
        <v>5</v>
      </c>
      <c r="AK323" s="95">
        <f>IF($C323 = "neg", (($D323+1) - VLOOKUP($B323,'Results-formatted 060121'!$A:$AJ,(AK$3+2),FALSE)), IF($C323 = "pos-neg", (3+VLOOKUP($B323,'Results-formatted 060121'!$A:$AJ,(AK$3+2),FALSE)), VLOOKUP($B323,'Results-formatted 060121'!$A:$AJ,(AK$3+2),FALSE)))</f>
        <v>4</v>
      </c>
      <c r="AL323" s="95">
        <f>IF($C323 = "neg", (($D323+1) - VLOOKUP($B323,'Results-formatted 060121'!$A:$AJ,(AL$3+2),FALSE)), IF($C323 = "pos-neg", (3+VLOOKUP($B323,'Results-formatted 060121'!$A:$AJ,(AL$3+2),FALSE)), VLOOKUP($B323,'Results-formatted 060121'!$A:$AJ,(AL$3+2),FALSE)))</f>
        <v>2</v>
      </c>
      <c r="AM323" s="95">
        <f>IF($C323 = "neg", (($D323+1) - VLOOKUP($B323,'Results-formatted 060121'!$A:AJ,(AM$3+2),FALSE)), IF($C323 = "pos-neg", (3+VLOOKUP($B323,'Results-formatted 060121'!$A:AJ,(AM$3+2),FALSE)), VLOOKUP($B323,'Results-formatted 060121'!$A:AJ,(AM$3+2),FALSE)))</f>
        <v>5</v>
      </c>
      <c r="AN323" s="95">
        <f>IF($C323 = "neg", (($D323+1) - VLOOKUP($B323,'Results-formatted 060121'!$A:AK,(AN$3+2),FALSE)), IF($C323 = "pos-neg", (3+VLOOKUP($B323,'Results-formatted 060121'!$A:AK,(AN$3+2),FALSE)), VLOOKUP($B323,'Results-formatted 060121'!$A:AK,(AN$3+2),FALSE)))</f>
        <v>5</v>
      </c>
      <c r="AO323" s="95">
        <f>IF($C323 = "neg", (($D323+1) - VLOOKUP($B323,'Results-formatted 060121'!$A:AL,(AO$3+2),FALSE)), IF($C323 = "pos-neg", (3+VLOOKUP($B323,'Results-formatted 060121'!$A:AL,(AO$3+2),FALSE)), VLOOKUP($B323,'Results-formatted 060121'!$A:AL,(AO$3+2),FALSE)))</f>
        <v>4</v>
      </c>
      <c r="AP323" s="95">
        <f>IF($C323 = "neg", (($D323+1) - VLOOKUP($B323,'Results-formatted 060121'!$A:AM,(AP$3+2),FALSE)), IF($C323 = "pos-neg", (3+VLOOKUP($B323,'Results-formatted 060121'!$A:AM,(AP$3+2),FALSE)), VLOOKUP($B323,'Results-formatted 060121'!$A:AM,(AP$3+2),FALSE)))</f>
        <v>2</v>
      </c>
      <c r="AQ323" s="95">
        <f>IF($C323 = "neg", (($D323+1) - VLOOKUP($B323,'Results-formatted 060121'!$A:AN,(AQ$3+2),FALSE)), IF($C323 = "pos-neg", (3+VLOOKUP($B323,'Results-formatted 060121'!$A:AN,(AQ$3+2),FALSE)), VLOOKUP($B323,'Results-formatted 060121'!$A:AN,(AQ$3+2),FALSE)))</f>
        <v>3</v>
      </c>
      <c r="AR323" s="95">
        <f>IF($C323 = "neg", (($D323+1) - VLOOKUP($B323,'Results-formatted 060121'!$A:AO,(AR$3+2),FALSE)), IF($C323 = "pos-neg", (3+VLOOKUP($B323,'Results-formatted 060121'!$A:AO,(AR$3+2),FALSE)), VLOOKUP($B323,'Results-formatted 060121'!$A:AO,(AR$3+2),FALSE)))</f>
        <v>5</v>
      </c>
      <c r="AS323" s="95">
        <f>IF($C323 = "neg", (($D323+1) - VLOOKUP($B323,'Results-formatted 060121'!$A:AP,(AS$3+2),FALSE)), IF($C323 = "pos-neg", (3+VLOOKUP($B323,'Results-formatted 060121'!$A:AP,(AS$3+2),FALSE)), VLOOKUP($B323,'Results-formatted 060121'!$A:AP,(AS$3+2),FALSE)))</f>
        <v>5</v>
      </c>
      <c r="AT323" s="95">
        <f>IF($C323 = "neg", (($D323+1) - VLOOKUP($B323,'Results-formatted 060121'!$A:AQ,(AT$3+2),FALSE)), IF($C323 = "pos-neg", (3+VLOOKUP($B323,'Results-formatted 060121'!$A:AQ,(AT$3+2),FALSE)), VLOOKUP($B323,'Results-formatted 060121'!$A:AQ,(AT$3+2),FALSE)))</f>
        <v>5</v>
      </c>
      <c r="AU323" s="95">
        <f>IF($C323 = "neg", (($D323+1) - VLOOKUP($B323,'Results-formatted 060121'!$A:AR,(AU$3+2),FALSE)), IF($C323 = "pos-neg", (3+VLOOKUP($B323,'Results-formatted 060121'!$A:AR,(AU$3+2),FALSE)), VLOOKUP($B323,'Results-formatted 060121'!$A:AR,(AU$3+2),FALSE)))</f>
        <v>5</v>
      </c>
      <c r="AV323" s="95">
        <f>IF($C323 = "neg", (($D323+1) - VLOOKUP($B323,'Results-formatted 060121'!$A:AS,(AV$3+2),FALSE)), IF($C323 = "pos-neg", (3+VLOOKUP($B323,'Results-formatted 060121'!$A:AS,(AV$3+2),FALSE)), VLOOKUP($B323,'Results-formatted 060121'!$A:AS,(AV$3+2),FALSE)))</f>
        <v>1</v>
      </c>
      <c r="AW323" s="95">
        <f>IF($C323 = "neg", (($D323+1) - VLOOKUP($B323,'Results-formatted 060121'!$A:AT,(AW$3+2),FALSE)), IF($C323 = "pos-neg", (3+VLOOKUP($B323,'Results-formatted 060121'!$A:AT,(AW$3+2),FALSE)), VLOOKUP($B323,'Results-formatted 060121'!$A:AT,(AW$3+2),FALSE)))</f>
        <v>2</v>
      </c>
      <c r="AX323" s="95">
        <f>IF($C323 = "neg", (($D323+1) - VLOOKUP($B323,'Results-formatted 060121'!$A:AU,(AX$3+2),FALSE)), IF($C323 = "pos-neg", (3+VLOOKUP($B323,'Results-formatted 060121'!$A:AU,(AX$3+2),FALSE)), VLOOKUP($B323,'Results-formatted 060121'!$A:AU,(AX$3+2),FALSE)))</f>
        <v>1</v>
      </c>
      <c r="AY323" s="95">
        <f>IF($C323 = "neg", (($D323+1) - VLOOKUP($B323,'Results-formatted 060121'!$A:AV,(AY$3+2),FALSE)), IF($C323 = "pos-neg", (3+VLOOKUP($B323,'Results-formatted 060121'!$A:AV,(AY$3+2),FALSE)), VLOOKUP($B323,'Results-formatted 060121'!$A:AV,(AY$3+2),FALSE)))</f>
        <v>4</v>
      </c>
      <c r="AZ323" s="95">
        <f>IF($C323 = "neg", (($D323+1) - VLOOKUP($B323,'Results-formatted 060121'!$A:AW,(AZ$3+2),FALSE)), IF($C323 = "pos-neg", (3+VLOOKUP($B323,'Results-formatted 060121'!$A:AW,(AZ$3+2),FALSE)), VLOOKUP($B323,'Results-formatted 060121'!$A:AW,(AZ$3+2),FALSE)))</f>
        <v>5</v>
      </c>
      <c r="BA323" s="95">
        <f>IF($C323 = "neg", (($D323+1) - VLOOKUP($B323,'Results-formatted 060121'!$A:AX,(BA$3+2),FALSE)), IF($C323 = "pos-neg", (3+VLOOKUP($B323,'Results-formatted 060121'!$A:AX,(BA$3+2),FALSE)), VLOOKUP($B323,'Results-formatted 060121'!$A:AX,(BA$3+2),FALSE)))</f>
        <v>4</v>
      </c>
      <c r="BB323" s="95">
        <f>IF($C323 = "neg", (($D323+1) - VLOOKUP($B323,'Results-formatted 060121'!$A:AY,(BB$3+2),FALSE)), IF($C323 = "pos-neg", (3+VLOOKUP($B323,'Results-formatted 060121'!$A:AY,(BB$3+2),FALSE)), VLOOKUP($B323,'Results-formatted 060121'!$A:AY,(BB$3+2),FALSE)))</f>
        <v>4</v>
      </c>
      <c r="BC323" s="95">
        <f>IF($C323 = "neg", (($D323+1) - VLOOKUP($B323,'Results-formatted 060121'!$A:AZ,(BC$3+2),FALSE)), IF($C323 = "pos-neg", (3+VLOOKUP($B323,'Results-formatted 060121'!$A:AZ,(BC$3+2),FALSE)), VLOOKUP($B323,'Results-formatted 060121'!$A:AZ,(BC$3+2),FALSE)))</f>
        <v>3</v>
      </c>
      <c r="BD323" s="95">
        <f>IF($C323 = "neg", (($D323+1) - VLOOKUP($B323,'Results-formatted 060121'!$A:BA,(BD$3+2),FALSE)), IF($C323 = "pos-neg", (3+VLOOKUP($B323,'Results-formatted 060121'!$A:BA,(BD$3+2),FALSE)), VLOOKUP($B323,'Results-formatted 060121'!$A:BA,(BD$3+2),FALSE)))</f>
        <v>4</v>
      </c>
      <c r="BE323" s="95">
        <f>IF($C323 = "neg", (($D323+1) - VLOOKUP($B323,'Results-formatted 060121'!$A:BB,(BE$3+2),FALSE)), IF($C323 = "pos-neg", (3+VLOOKUP($B323,'Results-formatted 060121'!$A:BB,(BE$3+2),FALSE)), VLOOKUP($B323,'Results-formatted 060121'!$A:BB,(BE$3+2),FALSE)))</f>
        <v>4</v>
      </c>
      <c r="BF323" s="95">
        <f>IF($C323 = "neg", (($D323+1) - VLOOKUP($B323,'Results-formatted 060121'!$A:BC,(BF$3+2),FALSE)), IF($C323 = "pos-neg", (3+VLOOKUP($B323,'Results-formatted 060121'!$A:BC,(BF$3+2),FALSE)), VLOOKUP($B323,'Results-formatted 060121'!$A:BC,(BF$3+2),FALSE)))</f>
        <v>4</v>
      </c>
      <c r="BG323" s="95">
        <f>IF($C323 = "neg", (($D323+1) - VLOOKUP($B323,'Results-formatted 060121'!$A:BD,(BG$3+2),FALSE)), IF($C323 = "pos-neg", (3+VLOOKUP($B323,'Results-formatted 060121'!$A:BD,(BG$3+2),FALSE)), VLOOKUP($B323,'Results-formatted 060121'!$A:BD,(BG$3+2),FALSE)))</f>
        <v>3</v>
      </c>
      <c r="BH323" s="95">
        <f>IF($C323 = "neg", (($D323+1) - VLOOKUP($B323,'Results-formatted 060121'!$A:BE,(BH$3+2),FALSE)), IF($C323 = "pos-neg", (3+VLOOKUP($B323,'Results-formatted 060121'!$A:BE,(BH$3+2),FALSE)), VLOOKUP($B323,'Results-formatted 060121'!$A:BE,(BH$3+2),FALSE)))</f>
        <v>3</v>
      </c>
      <c r="BI323" s="95">
        <f>IF($C323 = "neg", (($D323+1) - VLOOKUP($B323,'Results-formatted 060121'!$A:BF,(BI$3+2),FALSE)), IF($C323 = "pos-neg", (3+VLOOKUP($B323,'Results-formatted 060121'!$A:BF,(BI$3+2),FALSE)), VLOOKUP($B323,'Results-formatted 060121'!$A:BF,(BI$3+2),FALSE)))</f>
        <v>4</v>
      </c>
      <c r="BJ323" s="95">
        <f>IF($C323 = "neg", (($D323+1) - VLOOKUP($B323,'Results-formatted 060121'!$A:BG,(BJ$3+2),FALSE)), IF($C323 = "pos-neg", (3+VLOOKUP($B323,'Results-formatted 060121'!$A:BG,(BJ$3+2),FALSE)), VLOOKUP($B323,'Results-formatted 060121'!$A:BG,(BJ$3+2),FALSE)))</f>
        <v>5</v>
      </c>
      <c r="BK323" s="95">
        <f>IF($C323 = "neg", (($D323+1) - VLOOKUP($B323,'Results-formatted 060121'!$A:BH,(BK$3+2),FALSE)), IF($C323 = "pos-neg", (3+VLOOKUP($B323,'Results-formatted 060121'!$A:BH,(BK$3+2),FALSE)), VLOOKUP($B323,'Results-formatted 060121'!$A:BH,(BK$3+2),FALSE)))</f>
        <v>4</v>
      </c>
      <c r="BL323" s="95">
        <f>IF($C323 = "neg", (($D323+1) - VLOOKUP($B323,'Results-formatted 060121'!$A:BI,(BL$3+2),FALSE)), IF($C323 = "pos-neg", (3+VLOOKUP($B323,'Results-formatted 060121'!$A:BI,(BL$3+2),FALSE)), VLOOKUP($B323,'Results-formatted 060121'!$A:BI,(BL$3+2),FALSE)))</f>
        <v>2</v>
      </c>
      <c r="BM323" s="95">
        <f>IF($C323 = "neg", (($D323+1) - VLOOKUP($B323,'Results-formatted 060121'!$A:BJ,(BM$3+2),FALSE)), IF($C323 = "pos-neg", (3+VLOOKUP($B323,'Results-formatted 060121'!$A:BJ,(BM$3+2),FALSE)), VLOOKUP($B323,'Results-formatted 060121'!$A:BJ,(BM$3+2),FALSE)))</f>
        <v>4</v>
      </c>
      <c r="BN323" s="95"/>
      <c r="BO323" s="95"/>
      <c r="BP323" s="95"/>
      <c r="BQ323" s="95"/>
      <c r="BR323" s="95"/>
      <c r="BS323" s="95"/>
      <c r="BT323" s="95"/>
      <c r="BU323" s="95"/>
      <c r="BV323" s="95"/>
      <c r="BW323" s="95"/>
      <c r="BX323" s="95"/>
      <c r="BY323" s="95"/>
      <c r="BZ323" s="95"/>
      <c r="CA323" s="95"/>
      <c r="CB323" s="95"/>
      <c r="CC323" s="95"/>
      <c r="CD323" s="99"/>
      <c r="CE323" s="25">
        <f t="shared" si="918"/>
        <v>3.6666666666666665</v>
      </c>
      <c r="CF323" s="25">
        <f t="shared" si="919"/>
        <v>1.1299717510593312</v>
      </c>
    </row>
    <row r="324" spans="2:84" ht="17" x14ac:dyDescent="0.15">
      <c r="B324" s="84"/>
      <c r="E324" s="18" t="s">
        <v>83</v>
      </c>
      <c r="F324" s="34"/>
      <c r="G324" s="34"/>
      <c r="H324" s="34">
        <f t="shared" ref="H324" si="920">IF(ISNUMBER(H325), AVERAGE(H325:H329), "")</f>
        <v>2.6</v>
      </c>
      <c r="I324" s="34">
        <f t="shared" ref="I324" si="921">IF(ISNUMBER(I325), AVERAGE(I325:I329), "")</f>
        <v>1.2</v>
      </c>
      <c r="J324" s="34">
        <f t="shared" ref="J324" si="922">IF(ISNUMBER(J325), AVERAGE(J325:J329), "")</f>
        <v>3</v>
      </c>
      <c r="K324" s="34">
        <f t="shared" ref="K324" si="923">IF(ISNUMBER(K325), AVERAGE(K325:K329), "")</f>
        <v>1.6</v>
      </c>
      <c r="L324" s="34">
        <f t="shared" ref="L324" si="924">IF(ISNUMBER(L325), AVERAGE(L325:L329), "")</f>
        <v>1.2</v>
      </c>
      <c r="M324" s="34">
        <f t="shared" ref="M324" si="925">IF(ISNUMBER(M325), AVERAGE(M325:M329), "")</f>
        <v>1</v>
      </c>
      <c r="N324" s="34"/>
      <c r="O324" s="34">
        <f t="shared" ref="O324" si="926">IF(ISNUMBER(O325), AVERAGE(O325:O329), "")</f>
        <v>3.2</v>
      </c>
      <c r="P324" s="34">
        <f t="shared" ref="P324" si="927">IF(ISNUMBER(P325), AVERAGE(P325:P329), "")</f>
        <v>2.2000000000000002</v>
      </c>
      <c r="Q324" s="34">
        <f t="shared" ref="Q324" si="928">IF(ISNUMBER(Q325), AVERAGE(Q325:Q329), "")</f>
        <v>2.8</v>
      </c>
      <c r="R324" s="34">
        <f t="shared" ref="R324" si="929">IF(ISNUMBER(R325), AVERAGE(R325:R329), "")</f>
        <v>2.2000000000000002</v>
      </c>
      <c r="S324" s="34">
        <f t="shared" ref="S324" si="930">IF(ISNUMBER(S325), AVERAGE(S325:S329), "")</f>
        <v>4.4000000000000004</v>
      </c>
      <c r="T324" s="34">
        <f t="shared" ref="T324" si="931">IF(ISNUMBER(T325), AVERAGE(T325:T329), "")</f>
        <v>1.2</v>
      </c>
      <c r="U324" s="34">
        <f t="shared" ref="U324" si="932">IF(ISNUMBER(U325), AVERAGE(U325:U329), "")</f>
        <v>3.4</v>
      </c>
      <c r="V324" s="34">
        <f t="shared" ref="V324" si="933">IF(ISNUMBER(V325), AVERAGE(V325:V329), "")</f>
        <v>4.2</v>
      </c>
      <c r="W324" s="34">
        <f t="shared" ref="W324" si="934">IF(ISNUMBER(W325), AVERAGE(W325:W329), "")</f>
        <v>2.8</v>
      </c>
      <c r="X324" s="34">
        <f t="shared" ref="X324" si="935">IF(ISNUMBER(X325), AVERAGE(X325:X329), "")</f>
        <v>2.8</v>
      </c>
      <c r="Y324" s="34">
        <f t="shared" ref="Y324" si="936">IF(ISNUMBER(Y325), AVERAGE(Y325:Y329), "")</f>
        <v>3.4</v>
      </c>
      <c r="Z324" s="34">
        <f t="shared" ref="Z324" si="937">IF(ISNUMBER(Z325), AVERAGE(Z325:Z329), "")</f>
        <v>2.6</v>
      </c>
      <c r="AA324" s="34">
        <f t="shared" ref="AA324" si="938">IF(ISNUMBER(AA325), AVERAGE(AA325:AA329), "")</f>
        <v>1</v>
      </c>
      <c r="AB324" s="34">
        <f t="shared" ref="AB324" si="939">IF(ISNUMBER(AB325), AVERAGE(AB325:AB329), "")</f>
        <v>1.6</v>
      </c>
      <c r="AC324" s="34">
        <f t="shared" ref="AC324" si="940">IF(ISNUMBER(AC325), AVERAGE(AC325:AC329), "")</f>
        <v>1</v>
      </c>
      <c r="AD324" s="34">
        <f t="shared" ref="AD324" si="941">IF(ISNUMBER(AD325), AVERAGE(AD325:AD329), "")</f>
        <v>2</v>
      </c>
      <c r="AE324" s="34">
        <f t="shared" ref="AE324" si="942">IF(ISNUMBER(AE325), AVERAGE(AE325:AE329), "")</f>
        <v>2</v>
      </c>
      <c r="AF324" s="34">
        <f t="shared" ref="AF324" si="943">IF(ISNUMBER(AF325), AVERAGE(AF325:AF329), "")</f>
        <v>2.6</v>
      </c>
      <c r="AG324" s="34">
        <f t="shared" ref="AG324" si="944">IF(ISNUMBER(AG325), AVERAGE(AG325:AG329), "")</f>
        <v>1</v>
      </c>
      <c r="AH324" s="34">
        <f t="shared" ref="AH324" si="945">IF(ISNUMBER(AH325), AVERAGE(AH325:AH329), "")</f>
        <v>1.6</v>
      </c>
      <c r="AI324" s="34">
        <f t="shared" ref="AI324" si="946">IF(ISNUMBER(AI325), AVERAGE(AI325:AI329), "")</f>
        <v>2</v>
      </c>
      <c r="AJ324" s="34">
        <f t="shared" ref="AJ324:BM324" si="947">IF(ISNUMBER(AJ325), AVERAGE(AJ325:AJ329), "")</f>
        <v>1.6</v>
      </c>
      <c r="AK324" s="34"/>
      <c r="AL324" s="34">
        <f t="shared" si="947"/>
        <v>1.8</v>
      </c>
      <c r="AM324" s="34">
        <f t="shared" si="947"/>
        <v>2.2000000000000002</v>
      </c>
      <c r="AN324" s="34">
        <f t="shared" si="947"/>
        <v>3</v>
      </c>
      <c r="AO324" s="34">
        <f t="shared" si="947"/>
        <v>1</v>
      </c>
      <c r="AP324" s="34">
        <f t="shared" si="947"/>
        <v>2</v>
      </c>
      <c r="AQ324" s="34">
        <f t="shared" si="947"/>
        <v>2</v>
      </c>
      <c r="AR324" s="34">
        <f t="shared" si="947"/>
        <v>3.6</v>
      </c>
      <c r="AS324" s="34">
        <f t="shared" si="947"/>
        <v>3.2</v>
      </c>
      <c r="AT324" s="34">
        <f t="shared" si="947"/>
        <v>2.4</v>
      </c>
      <c r="AU324" s="34">
        <f t="shared" si="947"/>
        <v>2.4</v>
      </c>
      <c r="AV324" s="34">
        <f t="shared" si="947"/>
        <v>1.4</v>
      </c>
      <c r="AW324" s="34">
        <f t="shared" si="947"/>
        <v>1.4</v>
      </c>
      <c r="AX324" s="34">
        <f t="shared" si="947"/>
        <v>1.8</v>
      </c>
      <c r="AY324" s="34">
        <f t="shared" si="947"/>
        <v>3.2</v>
      </c>
      <c r="AZ324" s="34">
        <f t="shared" si="947"/>
        <v>3</v>
      </c>
      <c r="BA324" s="34">
        <f t="shared" si="947"/>
        <v>2.6</v>
      </c>
      <c r="BB324" s="34">
        <f t="shared" si="947"/>
        <v>3.2</v>
      </c>
      <c r="BC324" s="34">
        <f t="shared" si="947"/>
        <v>2.6</v>
      </c>
      <c r="BD324" s="34">
        <f t="shared" si="947"/>
        <v>4.2</v>
      </c>
      <c r="BE324" s="34">
        <f t="shared" si="947"/>
        <v>1</v>
      </c>
      <c r="BF324" s="34">
        <f t="shared" si="947"/>
        <v>4.2</v>
      </c>
      <c r="BG324" s="34">
        <f t="shared" si="947"/>
        <v>3</v>
      </c>
      <c r="BH324" s="34">
        <f t="shared" si="947"/>
        <v>2.2000000000000002</v>
      </c>
      <c r="BI324" s="34">
        <f t="shared" si="947"/>
        <v>2</v>
      </c>
      <c r="BJ324" s="34">
        <f t="shared" si="947"/>
        <v>1</v>
      </c>
      <c r="BK324" s="34">
        <f t="shared" si="947"/>
        <v>2.2000000000000002</v>
      </c>
      <c r="BL324" s="34">
        <f t="shared" si="947"/>
        <v>1</v>
      </c>
      <c r="BM324" s="34">
        <f t="shared" si="947"/>
        <v>1.6</v>
      </c>
      <c r="BN324" s="34"/>
      <c r="BO324" s="34"/>
      <c r="BP324" s="34"/>
      <c r="BQ324" s="34"/>
      <c r="BR324" s="34"/>
      <c r="BS324" s="34"/>
      <c r="BT324" s="34"/>
      <c r="BU324" s="34"/>
      <c r="BV324" s="34"/>
      <c r="BW324" s="34"/>
      <c r="BX324" s="34"/>
      <c r="BY324" s="34"/>
      <c r="BZ324" s="34"/>
      <c r="CA324" s="34"/>
      <c r="CB324" s="34"/>
      <c r="CC324" s="34"/>
      <c r="CD324" s="34" t="str">
        <f t="shared" ref="CD324" si="948">IF(ISNUMBER(CD325), AVERAGE(CD325:CD329), "")</f>
        <v/>
      </c>
      <c r="CE324" s="19">
        <f t="shared" si="918"/>
        <v>2.2749999999999999</v>
      </c>
      <c r="CF324" s="34">
        <f t="shared" si="919"/>
        <v>0.93463653606386143</v>
      </c>
    </row>
    <row r="325" spans="2:84" ht="42" x14ac:dyDescent="0.15">
      <c r="B325" s="84" t="s">
        <v>343</v>
      </c>
      <c r="C325" s="86" t="s">
        <v>224</v>
      </c>
      <c r="D325" s="2">
        <v>5</v>
      </c>
      <c r="E325" s="13" t="s">
        <v>834</v>
      </c>
      <c r="F325" s="95">
        <f>IF($C325 = "neg", (($D325+1) - VLOOKUP($B325,'Results-formatted 060121'!$A:$AJ,(F$3+2),FALSE)), IF($C325 = "pos-neg", (3+VLOOKUP($B325,'Results-formatted 060121'!$A:$AJ,(F$3+2),FALSE)), VLOOKUP($B325,'Results-formatted 060121'!$A:$AJ,(F$3+2),FALSE)))</f>
        <v>3</v>
      </c>
      <c r="G325" s="95">
        <f>IF($C325 = "neg", (($D325+1) - VLOOKUP($B325,'Results-formatted 060121'!$A:$AJ,(G$3+2),FALSE)), IF($C325 = "pos-neg", (3+VLOOKUP($B325,'Results-formatted 060121'!$A:$AJ,(G$3+2),FALSE)), VLOOKUP($B325,'Results-formatted 060121'!$A:$AJ,(G$3+2),FALSE)))</f>
        <v>1</v>
      </c>
      <c r="H325" s="95">
        <f>IF($C325 = "neg", (($D325+1) - VLOOKUP($B325,'Results-formatted 060121'!$A:$AJ,(H$3+2),FALSE)), IF($C325 = "pos-neg", (3+VLOOKUP($B325,'Results-formatted 060121'!$A:$AJ,(H$3+2),FALSE)), VLOOKUP($B325,'Results-formatted 060121'!$A:$AJ,(H$3+2),FALSE)))</f>
        <v>2</v>
      </c>
      <c r="I325" s="95">
        <f>IF($C325 = "neg", (($D325+1) - VLOOKUP($B325,'Results-formatted 060121'!$A:$AJ,(I$3+2),FALSE)), IF($C325 = "pos-neg", (3+VLOOKUP($B325,'Results-formatted 060121'!$A:$AJ,(I$3+2),FALSE)), VLOOKUP($B325,'Results-formatted 060121'!$A:$AJ,(I$3+2),FALSE)))</f>
        <v>2</v>
      </c>
      <c r="J325" s="95">
        <f>IF($C325 = "neg", (($D325+1) - VLOOKUP($B325,'Results-formatted 060121'!$A:$AJ,(J$3+2),FALSE)), IF($C325 = "pos-neg", (3+VLOOKUP($B325,'Results-formatted 060121'!$A:$AJ,(J$3+2),FALSE)), VLOOKUP($B325,'Results-formatted 060121'!$A:$AJ,(J$3+2),FALSE)))</f>
        <v>3</v>
      </c>
      <c r="K325" s="95">
        <f>IF($C325 = "neg", (($D325+1) - VLOOKUP($B325,'Results-formatted 060121'!$A:$AJ,(K$3+2),FALSE)), IF($C325 = "pos-neg", (3+VLOOKUP($B325,'Results-formatted 060121'!$A:$AJ,(K$3+2),FALSE)), VLOOKUP($B325,'Results-formatted 060121'!$A:$AJ,(K$3+2),FALSE)))</f>
        <v>3</v>
      </c>
      <c r="L325" s="95">
        <f>IF($C325 = "neg", (($D325+1) - VLOOKUP($B325,'Results-formatted 060121'!$A:$AJ,(L$3+2),FALSE)), IF($C325 = "pos-neg", (3+VLOOKUP($B325,'Results-formatted 060121'!$A:$AJ,(L$3+2),FALSE)), VLOOKUP($B325,'Results-formatted 060121'!$A:$AJ,(L$3+2),FALSE)))</f>
        <v>2</v>
      </c>
      <c r="M325" s="95">
        <f>IF($C325 = "neg", (($D325+1) - VLOOKUP($B325,'Results-formatted 060121'!$A:$AJ,(M$3+2),FALSE)), IF($C325 = "pos-neg", (3+VLOOKUP($B325,'Results-formatted 060121'!$A:$AJ,(M$3+2),FALSE)), VLOOKUP($B325,'Results-formatted 060121'!$A:$AJ,(M$3+2),FALSE)))</f>
        <v>1</v>
      </c>
      <c r="N325" s="95">
        <f>IF($C325 = "neg", (($D325+1) - VLOOKUP($B325,'Results-formatted 060121'!$A:$AJ,(N$3+2),FALSE)), IF($C325 = "pos-neg", (3+VLOOKUP($B325,'Results-formatted 060121'!$A:$AJ,(N$3+2),FALSE)), VLOOKUP($B325,'Results-formatted 060121'!$A:$AJ,(N$3+2),FALSE)))</f>
        <v>4</v>
      </c>
      <c r="O325" s="95">
        <f>IF($C325 = "neg", (($D325+1) - VLOOKUP($B325,'Results-formatted 060121'!$A:$AJ,(O$3+2),FALSE)), IF($C325 = "pos-neg", (3+VLOOKUP($B325,'Results-formatted 060121'!$A:$AJ,(O$3+2),FALSE)), VLOOKUP($B325,'Results-formatted 060121'!$A:$AJ,(O$3+2),FALSE)))</f>
        <v>3</v>
      </c>
      <c r="P325" s="95">
        <f>IF($C325 = "neg", (($D325+1) - VLOOKUP($B325,'Results-formatted 060121'!$A:$AJ,(P$3+2),FALSE)), IF($C325 = "pos-neg", (3+VLOOKUP($B325,'Results-formatted 060121'!$A:$AJ,(P$3+2),FALSE)), VLOOKUP($B325,'Results-formatted 060121'!$A:$AJ,(P$3+2),FALSE)))</f>
        <v>3</v>
      </c>
      <c r="Q325" s="95">
        <f>IF($C325 = "neg", (($D325+1) - VLOOKUP($B325,'Results-formatted 060121'!$A:$AJ,(Q$3+2),FALSE)), IF($C325 = "pos-neg", (3+VLOOKUP($B325,'Results-formatted 060121'!$A:$AJ,(Q$3+2),FALSE)), VLOOKUP($B325,'Results-formatted 060121'!$A:$AJ,(Q$3+2),FALSE)))</f>
        <v>3</v>
      </c>
      <c r="R325" s="95">
        <f>IF($C325 = "neg", (($D325+1) - VLOOKUP($B325,'Results-formatted 060121'!$A:$AJ,(R$3+2),FALSE)), IF($C325 = "pos-neg", (3+VLOOKUP($B325,'Results-formatted 060121'!$A:$AJ,(R$3+2),FALSE)), VLOOKUP($B325,'Results-formatted 060121'!$A:$AJ,(R$3+2),FALSE)))</f>
        <v>2</v>
      </c>
      <c r="S325" s="95">
        <f>IF($C325 = "neg", (($D325+1) - VLOOKUP($B325,'Results-formatted 060121'!$A:$AJ,(S$3+2),FALSE)), IF($C325 = "pos-neg", (3+VLOOKUP($B325,'Results-formatted 060121'!$A:$AJ,(S$3+2),FALSE)), VLOOKUP($B325,'Results-formatted 060121'!$A:$AJ,(S$3+2),FALSE)))</f>
        <v>4</v>
      </c>
      <c r="T325" s="95">
        <f>IF($C325 = "neg", (($D325+1) - VLOOKUP($B325,'Results-formatted 060121'!$A:$AJ,(T$3+2),FALSE)), IF($C325 = "pos-neg", (3+VLOOKUP($B325,'Results-formatted 060121'!$A:$AJ,(T$3+2),FALSE)), VLOOKUP($B325,'Results-formatted 060121'!$A:$AJ,(T$3+2),FALSE)))</f>
        <v>2</v>
      </c>
      <c r="U325" s="95">
        <f>IF($C325 = "neg", (($D325+1) - VLOOKUP($B325,'Results-formatted 060121'!$A:$AJ,(U$3+2),FALSE)), IF($C325 = "pos-neg", (3+VLOOKUP($B325,'Results-formatted 060121'!$A:$AJ,(U$3+2),FALSE)), VLOOKUP($B325,'Results-formatted 060121'!$A:$AJ,(U$3+2),FALSE)))</f>
        <v>5</v>
      </c>
      <c r="V325" s="95">
        <f>IF($C325 = "neg", (($D325+1) - VLOOKUP($B325,'Results-formatted 060121'!$A:$AJ,(V$3+2),FALSE)), IF($C325 = "pos-neg", (3+VLOOKUP($B325,'Results-formatted 060121'!$A:$AJ,(V$3+2),FALSE)), VLOOKUP($B325,'Results-formatted 060121'!$A:$AJ,(V$3+2),FALSE)))</f>
        <v>4</v>
      </c>
      <c r="W325" s="95">
        <f>IF($C325 = "neg", (($D325+1) - VLOOKUP($B325,'Results-formatted 060121'!$A:$AJ,(W$3+2),FALSE)), IF($C325 = "pos-neg", (3+VLOOKUP($B325,'Results-formatted 060121'!$A:$AJ,(W$3+2),FALSE)), VLOOKUP($B325,'Results-formatted 060121'!$A:$AJ,(W$3+2),FALSE)))</f>
        <v>3</v>
      </c>
      <c r="X325" s="95">
        <f>IF($C325 = "neg", (($D325+1) - VLOOKUP($B325,'Results-formatted 060121'!$A:$AJ,(X$3+2),FALSE)), IF($C325 = "pos-neg", (3+VLOOKUP($B325,'Results-formatted 060121'!$A:$AJ,(X$3+2),FALSE)), VLOOKUP($B325,'Results-formatted 060121'!$A:$AJ,(X$3+2),FALSE)))</f>
        <v>3</v>
      </c>
      <c r="Y325" s="95">
        <f>IF($C325 = "neg", (($D325+1) - VLOOKUP($B325,'Results-formatted 060121'!$A:$AJ,(Y$3+2),FALSE)), IF($C325 = "pos-neg", (3+VLOOKUP($B325,'Results-formatted 060121'!$A:$AJ,(Y$3+2),FALSE)), VLOOKUP($B325,'Results-formatted 060121'!$A:$AJ,(Y$3+2),FALSE)))</f>
        <v>4</v>
      </c>
      <c r="Z325" s="95">
        <f>IF($C325 = "neg", (($D325+1) - VLOOKUP($B325,'Results-formatted 060121'!$A:$AJ,(Z$3+2),FALSE)), IF($C325 = "pos-neg", (3+VLOOKUP($B325,'Results-formatted 060121'!$A:$AJ,(Z$3+2),FALSE)), VLOOKUP($B325,'Results-formatted 060121'!$A:$AJ,(Z$3+2),FALSE)))</f>
        <v>5</v>
      </c>
      <c r="AA325" s="95">
        <f>IF($C325 = "neg", (($D325+1) - VLOOKUP($B325,'Results-formatted 060121'!$A:$AJ,(AA$3+2),FALSE)), IF($C325 = "pos-neg", (3+VLOOKUP($B325,'Results-formatted 060121'!$A:$AJ,(AA$3+2),FALSE)), VLOOKUP($B325,'Results-formatted 060121'!$A:$AJ,(AA$3+2),FALSE)))</f>
        <v>1</v>
      </c>
      <c r="AB325" s="95">
        <f>IF($C325 = "neg", (($D325+1) - VLOOKUP($B325,'Results-formatted 060121'!$A:$AJ,(AB$3+2),FALSE)), IF($C325 = "pos-neg", (3+VLOOKUP($B325,'Results-formatted 060121'!$A:$AJ,(AB$3+2),FALSE)), VLOOKUP($B325,'Results-formatted 060121'!$A:$AJ,(AB$3+2),FALSE)))</f>
        <v>3</v>
      </c>
      <c r="AC325" s="95">
        <f>IF($C325 = "neg", (($D325+1) - VLOOKUP($B325,'Results-formatted 060121'!$A:$AJ,(AC$3+2),FALSE)), IF($C325 = "pos-neg", (3+VLOOKUP($B325,'Results-formatted 060121'!$A:$AJ,(AC$3+2),FALSE)), VLOOKUP($B325,'Results-formatted 060121'!$A:$AJ,(AC$3+2),FALSE)))</f>
        <v>1</v>
      </c>
      <c r="AD325" s="95">
        <f>IF($C325 = "neg", (($D325+1) - VLOOKUP($B325,'Results-formatted 060121'!$A:$AJ,(AD$3+2),FALSE)), IF($C325 = "pos-neg", (3+VLOOKUP($B325,'Results-formatted 060121'!$A:$AJ,(AD$3+2),FALSE)), VLOOKUP($B325,'Results-formatted 060121'!$A:$AJ,(AD$3+2),FALSE)))</f>
        <v>1</v>
      </c>
      <c r="AE325" s="95">
        <f>IF($C325 = "neg", (($D325+1) - VLOOKUP($B325,'Results-formatted 060121'!$A:$AJ,(AE$3+2),FALSE)), IF($C325 = "pos-neg", (3+VLOOKUP($B325,'Results-formatted 060121'!$A:$AJ,(AE$3+2),FALSE)), VLOOKUP($B325,'Results-formatted 060121'!$A:$AJ,(AE$3+2),FALSE)))</f>
        <v>2</v>
      </c>
      <c r="AF325" s="95">
        <f>IF($C325 = "neg", (($D325+1) - VLOOKUP($B325,'Results-formatted 060121'!$A:$AJ,(AF$3+2),FALSE)), IF($C325 = "pos-neg", (3+VLOOKUP($B325,'Results-formatted 060121'!$A:$AJ,(AF$3+2),FALSE)), VLOOKUP($B325,'Results-formatted 060121'!$A:$AJ,(AF$3+2),FALSE)))</f>
        <v>2</v>
      </c>
      <c r="AG325" s="95">
        <f>IF($C325 = "neg", (($D325+1) - VLOOKUP($B325,'Results-formatted 060121'!$A:$AJ,(AG$3+2),FALSE)), IF($C325 = "pos-neg", (3+VLOOKUP($B325,'Results-formatted 060121'!$A:$AJ,(AG$3+2),FALSE)), VLOOKUP($B325,'Results-formatted 060121'!$A:$AJ,(AG$3+2),FALSE)))</f>
        <v>1</v>
      </c>
      <c r="AH325" s="95">
        <f>IF($C325 = "neg", (($D325+1) - VLOOKUP($B325,'Results-formatted 060121'!$A:$AJ,(AH$3+2),FALSE)), IF($C325 = "pos-neg", (3+VLOOKUP($B325,'Results-formatted 060121'!$A:$AJ,(AH$3+2),FALSE)), VLOOKUP($B325,'Results-formatted 060121'!$A:$AJ,(AH$3+2),FALSE)))</f>
        <v>1</v>
      </c>
      <c r="AI325" s="95">
        <f>IF($C325 = "neg", (($D325+1) - VLOOKUP($B325,'Results-formatted 060121'!$A:$AJ,(AI$3+2),FALSE)), IF($C325 = "pos-neg", (3+VLOOKUP($B325,'Results-formatted 060121'!$A:$AJ,(AI$3+2),FALSE)), VLOOKUP($B325,'Results-formatted 060121'!$A:$AJ,(AI$3+2),FALSE)))</f>
        <v>1</v>
      </c>
      <c r="AJ325" s="95">
        <f>IF($C325 = "neg", (($D325+1) - VLOOKUP($B325,'Results-formatted 060121'!$A:$AJ,(AJ$3+2),FALSE)), IF($C325 = "pos-neg", (3+VLOOKUP($B325,'Results-formatted 060121'!$A:$AJ,(AJ$3+2),FALSE)), VLOOKUP($B325,'Results-formatted 060121'!$A:$AJ,(AJ$3+2),FALSE)))</f>
        <v>1</v>
      </c>
      <c r="AK325" s="95">
        <f>IF($C325 = "neg", (($D325+1) - VLOOKUP($B325,'Results-formatted 060121'!$A:$AJ,(AK$3+2),FALSE)), IF($C325 = "pos-neg", (3+VLOOKUP($B325,'Results-formatted 060121'!$A:$AJ,(AK$3+2),FALSE)), VLOOKUP($B325,'Results-formatted 060121'!$A:$AJ,(AK$3+2),FALSE)))</f>
        <v>3</v>
      </c>
      <c r="AL325" s="95">
        <f>IF($C325 = "neg", (($D325+1) - VLOOKUP($B325,'Results-formatted 060121'!$A:$AJ,(AL$3+2),FALSE)), IF($C325 = "pos-neg", (3+VLOOKUP($B325,'Results-formatted 060121'!$A:$AJ,(AL$3+2),FALSE)), VLOOKUP($B325,'Results-formatted 060121'!$A:$AJ,(AL$3+2),FALSE)))</f>
        <v>3</v>
      </c>
      <c r="AM325" s="95">
        <f>IF($C325 = "neg", (($D325+1) - VLOOKUP($B325,'Results-formatted 060121'!$A:AJ,(AM$3+2),FALSE)), IF($C325 = "pos-neg", (3+VLOOKUP($B325,'Results-formatted 060121'!$A:AJ,(AM$3+2),FALSE)), VLOOKUP($B325,'Results-formatted 060121'!$A:AJ,(AM$3+2),FALSE)))</f>
        <v>2</v>
      </c>
      <c r="AN325" s="95">
        <f>IF($C325 = "neg", (($D325+1) - VLOOKUP($B325,'Results-formatted 060121'!$A:AK,(AN$3+2),FALSE)), IF($C325 = "pos-neg", (3+VLOOKUP($B325,'Results-formatted 060121'!$A:AK,(AN$3+2),FALSE)), VLOOKUP($B325,'Results-formatted 060121'!$A:AK,(AN$3+2),FALSE)))</f>
        <v>2</v>
      </c>
      <c r="AO325" s="95">
        <f>IF($C325 = "neg", (($D325+1) - VLOOKUP($B325,'Results-formatted 060121'!$A:AL,(AO$3+2),FALSE)), IF($C325 = "pos-neg", (3+VLOOKUP($B325,'Results-formatted 060121'!$A:AL,(AO$3+2),FALSE)), VLOOKUP($B325,'Results-formatted 060121'!$A:AL,(AO$3+2),FALSE)))</f>
        <v>1</v>
      </c>
      <c r="AP325" s="95">
        <f>IF($C325 = "neg", (($D325+1) - VLOOKUP($B325,'Results-formatted 060121'!$A:AM,(AP$3+2),FALSE)), IF($C325 = "pos-neg", (3+VLOOKUP($B325,'Results-formatted 060121'!$A:AM,(AP$3+2),FALSE)), VLOOKUP($B325,'Results-formatted 060121'!$A:AM,(AP$3+2),FALSE)))</f>
        <v>4</v>
      </c>
      <c r="AQ325" s="95">
        <f>IF($C325 = "neg", (($D325+1) - VLOOKUP($B325,'Results-formatted 060121'!$A:AN,(AQ$3+2),FALSE)), IF($C325 = "pos-neg", (3+VLOOKUP($B325,'Results-formatted 060121'!$A:AN,(AQ$3+2),FALSE)), VLOOKUP($B325,'Results-formatted 060121'!$A:AN,(AQ$3+2),FALSE)))</f>
        <v>1</v>
      </c>
      <c r="AR325" s="95">
        <f>IF($C325 = "neg", (($D325+1) - VLOOKUP($B325,'Results-formatted 060121'!$A:AO,(AR$3+2),FALSE)), IF($C325 = "pos-neg", (3+VLOOKUP($B325,'Results-formatted 060121'!$A:AO,(AR$3+2),FALSE)), VLOOKUP($B325,'Results-formatted 060121'!$A:AO,(AR$3+2),FALSE)))</f>
        <v>5</v>
      </c>
      <c r="AS325" s="95">
        <f>IF($C325 = "neg", (($D325+1) - VLOOKUP($B325,'Results-formatted 060121'!$A:AP,(AS$3+2),FALSE)), IF($C325 = "pos-neg", (3+VLOOKUP($B325,'Results-formatted 060121'!$A:AP,(AS$3+2),FALSE)), VLOOKUP($B325,'Results-formatted 060121'!$A:AP,(AS$3+2),FALSE)))</f>
        <v>1</v>
      </c>
      <c r="AT325" s="95">
        <f>IF($C325 = "neg", (($D325+1) - VLOOKUP($B325,'Results-formatted 060121'!$A:AQ,(AT$3+2),FALSE)), IF($C325 = "pos-neg", (3+VLOOKUP($B325,'Results-formatted 060121'!$A:AQ,(AT$3+2),FALSE)), VLOOKUP($B325,'Results-formatted 060121'!$A:AQ,(AT$3+2),FALSE)))</f>
        <v>3</v>
      </c>
      <c r="AU325" s="95">
        <f>IF($C325 = "neg", (($D325+1) - VLOOKUP($B325,'Results-formatted 060121'!$A:AR,(AU$3+2),FALSE)), IF($C325 = "pos-neg", (3+VLOOKUP($B325,'Results-formatted 060121'!$A:AR,(AU$3+2),FALSE)), VLOOKUP($B325,'Results-formatted 060121'!$A:AR,(AU$3+2),FALSE)))</f>
        <v>2</v>
      </c>
      <c r="AV325" s="95">
        <f>IF($C325 = "neg", (($D325+1) - VLOOKUP($B325,'Results-formatted 060121'!$A:AS,(AV$3+2),FALSE)), IF($C325 = "pos-neg", (3+VLOOKUP($B325,'Results-formatted 060121'!$A:AS,(AV$3+2),FALSE)), VLOOKUP($B325,'Results-formatted 060121'!$A:AS,(AV$3+2),FALSE)))</f>
        <v>3</v>
      </c>
      <c r="AW325" s="95">
        <f>IF($C325 = "neg", (($D325+1) - VLOOKUP($B325,'Results-formatted 060121'!$A:AT,(AW$3+2),FALSE)), IF($C325 = "pos-neg", (3+VLOOKUP($B325,'Results-formatted 060121'!$A:AT,(AW$3+2),FALSE)), VLOOKUP($B325,'Results-formatted 060121'!$A:AT,(AW$3+2),FALSE)))</f>
        <v>3</v>
      </c>
      <c r="AX325" s="95">
        <f>IF($C325 = "neg", (($D325+1) - VLOOKUP($B325,'Results-formatted 060121'!$A:AU,(AX$3+2),FALSE)), IF($C325 = "pos-neg", (3+VLOOKUP($B325,'Results-formatted 060121'!$A:AU,(AX$3+2),FALSE)), VLOOKUP($B325,'Results-formatted 060121'!$A:AU,(AX$3+2),FALSE)))</f>
        <v>5</v>
      </c>
      <c r="AY325" s="95">
        <f>IF($C325 = "neg", (($D325+1) - VLOOKUP($B325,'Results-formatted 060121'!$A:AV,(AY$3+2),FALSE)), IF($C325 = "pos-neg", (3+VLOOKUP($B325,'Results-formatted 060121'!$A:AV,(AY$3+2),FALSE)), VLOOKUP($B325,'Results-formatted 060121'!$A:AV,(AY$3+2),FALSE)))</f>
        <v>3</v>
      </c>
      <c r="AZ325" s="95">
        <f>IF($C325 = "neg", (($D325+1) - VLOOKUP($B325,'Results-formatted 060121'!$A:AW,(AZ$3+2),FALSE)), IF($C325 = "pos-neg", (3+VLOOKUP($B325,'Results-formatted 060121'!$A:AW,(AZ$3+2),FALSE)), VLOOKUP($B325,'Results-formatted 060121'!$A:AW,(AZ$3+2),FALSE)))</f>
        <v>2</v>
      </c>
      <c r="BA325" s="95">
        <f>IF($C325 = "neg", (($D325+1) - VLOOKUP($B325,'Results-formatted 060121'!$A:AX,(BA$3+2),FALSE)), IF($C325 = "pos-neg", (3+VLOOKUP($B325,'Results-formatted 060121'!$A:AX,(BA$3+2),FALSE)), VLOOKUP($B325,'Results-formatted 060121'!$A:AX,(BA$3+2),FALSE)))</f>
        <v>3</v>
      </c>
      <c r="BB325" s="95">
        <f>IF($C325 = "neg", (($D325+1) - VLOOKUP($B325,'Results-formatted 060121'!$A:AY,(BB$3+2),FALSE)), IF($C325 = "pos-neg", (3+VLOOKUP($B325,'Results-formatted 060121'!$A:AY,(BB$3+2),FALSE)), VLOOKUP($B325,'Results-formatted 060121'!$A:AY,(BB$3+2),FALSE)))</f>
        <v>5</v>
      </c>
      <c r="BC325" s="95">
        <f>IF($C325 = "neg", (($D325+1) - VLOOKUP($B325,'Results-formatted 060121'!$A:AZ,(BC$3+2),FALSE)), IF($C325 = "pos-neg", (3+VLOOKUP($B325,'Results-formatted 060121'!$A:AZ,(BC$3+2),FALSE)), VLOOKUP($B325,'Results-formatted 060121'!$A:AZ,(BC$3+2),FALSE)))</f>
        <v>3</v>
      </c>
      <c r="BD325" s="95">
        <f>IF($C325 = "neg", (($D325+1) - VLOOKUP($B325,'Results-formatted 060121'!$A:BA,(BD$3+2),FALSE)), IF($C325 = "pos-neg", (3+VLOOKUP($B325,'Results-formatted 060121'!$A:BA,(BD$3+2),FALSE)), VLOOKUP($B325,'Results-formatted 060121'!$A:BA,(BD$3+2),FALSE)))</f>
        <v>4</v>
      </c>
      <c r="BE325" s="95">
        <f>IF($C325 = "neg", (($D325+1) - VLOOKUP($B325,'Results-formatted 060121'!$A:BB,(BE$3+2),FALSE)), IF($C325 = "pos-neg", (3+VLOOKUP($B325,'Results-formatted 060121'!$A:BB,(BE$3+2),FALSE)), VLOOKUP($B325,'Results-formatted 060121'!$A:BB,(BE$3+2),FALSE)))</f>
        <v>1</v>
      </c>
      <c r="BF325" s="95">
        <f>IF($C325 = "neg", (($D325+1) - VLOOKUP($B325,'Results-formatted 060121'!$A:BC,(BF$3+2),FALSE)), IF($C325 = "pos-neg", (3+VLOOKUP($B325,'Results-formatted 060121'!$A:BC,(BF$3+2),FALSE)), VLOOKUP($B325,'Results-formatted 060121'!$A:BC,(BF$3+2),FALSE)))</f>
        <v>4</v>
      </c>
      <c r="BG325" s="95">
        <f>IF($C325 = "neg", (($D325+1) - VLOOKUP($B325,'Results-formatted 060121'!$A:BD,(BG$3+2),FALSE)), IF($C325 = "pos-neg", (3+VLOOKUP($B325,'Results-formatted 060121'!$A:BD,(BG$3+2),FALSE)), VLOOKUP($B325,'Results-formatted 060121'!$A:BD,(BG$3+2),FALSE)))</f>
        <v>3</v>
      </c>
      <c r="BH325" s="95">
        <f>IF($C325 = "neg", (($D325+1) - VLOOKUP($B325,'Results-formatted 060121'!$A:BE,(BH$3+2),FALSE)), IF($C325 = "pos-neg", (3+VLOOKUP($B325,'Results-formatted 060121'!$A:BE,(BH$3+2),FALSE)), VLOOKUP($B325,'Results-formatted 060121'!$A:BE,(BH$3+2),FALSE)))</f>
        <v>3</v>
      </c>
      <c r="BI325" s="95">
        <f>IF($C325 = "neg", (($D325+1) - VLOOKUP($B325,'Results-formatted 060121'!$A:BF,(BI$3+2),FALSE)), IF($C325 = "pos-neg", (3+VLOOKUP($B325,'Results-formatted 060121'!$A:BF,(BI$3+2),FALSE)), VLOOKUP($B325,'Results-formatted 060121'!$A:BF,(BI$3+2),FALSE)))</f>
        <v>3</v>
      </c>
      <c r="BJ325" s="95">
        <f>IF($C325 = "neg", (($D325+1) - VLOOKUP($B325,'Results-formatted 060121'!$A:BG,(BJ$3+2),FALSE)), IF($C325 = "pos-neg", (3+VLOOKUP($B325,'Results-formatted 060121'!$A:BG,(BJ$3+2),FALSE)), VLOOKUP($B325,'Results-formatted 060121'!$A:BG,(BJ$3+2),FALSE)))</f>
        <v>1</v>
      </c>
      <c r="BK325" s="95">
        <f>IF($C325 = "neg", (($D325+1) - VLOOKUP($B325,'Results-formatted 060121'!$A:BH,(BK$3+2),FALSE)), IF($C325 = "pos-neg", (3+VLOOKUP($B325,'Results-formatted 060121'!$A:BH,(BK$3+2),FALSE)), VLOOKUP($B325,'Results-formatted 060121'!$A:BH,(BK$3+2),FALSE)))</f>
        <v>2</v>
      </c>
      <c r="BL325" s="95">
        <f>IF($C325 = "neg", (($D325+1) - VLOOKUP($B325,'Results-formatted 060121'!$A:BI,(BL$3+2),FALSE)), IF($C325 = "pos-neg", (3+VLOOKUP($B325,'Results-formatted 060121'!$A:BI,(BL$3+2),FALSE)), VLOOKUP($B325,'Results-formatted 060121'!$A:BI,(BL$3+2),FALSE)))</f>
        <v>1</v>
      </c>
      <c r="BM325" s="95">
        <f>IF($C325 = "neg", (($D325+1) - VLOOKUP($B325,'Results-formatted 060121'!$A:BJ,(BM$3+2),FALSE)), IF($C325 = "pos-neg", (3+VLOOKUP($B325,'Results-formatted 060121'!$A:BJ,(BM$3+2),FALSE)), VLOOKUP($B325,'Results-formatted 060121'!$A:BJ,(BM$3+2),FALSE)))</f>
        <v>1</v>
      </c>
      <c r="BN325" s="95"/>
      <c r="BO325" s="95"/>
      <c r="BP325" s="95"/>
      <c r="BQ325" s="95"/>
      <c r="BR325" s="95"/>
      <c r="BS325" s="95"/>
      <c r="BT325" s="95"/>
      <c r="BU325" s="95"/>
      <c r="BV325" s="95"/>
      <c r="BW325" s="95"/>
      <c r="BX325" s="95"/>
      <c r="BY325" s="95"/>
      <c r="BZ325" s="95"/>
      <c r="CA325" s="95"/>
      <c r="CB325" s="95"/>
      <c r="CC325" s="95"/>
      <c r="CD325" s="99"/>
      <c r="CE325" s="2">
        <f t="shared" si="918"/>
        <v>2.5499999999999998</v>
      </c>
      <c r="CF325" s="25">
        <f t="shared" si="919"/>
        <v>1.2408990726382934</v>
      </c>
    </row>
    <row r="326" spans="2:84" ht="42" x14ac:dyDescent="0.15">
      <c r="B326" s="84" t="s">
        <v>344</v>
      </c>
      <c r="C326" s="86" t="s">
        <v>224</v>
      </c>
      <c r="D326" s="2">
        <v>5</v>
      </c>
      <c r="E326" s="13" t="s">
        <v>835</v>
      </c>
      <c r="F326" s="95">
        <f>IF($C326 = "neg", (($D326+1) - VLOOKUP($B326,'Results-formatted 060121'!$A:$AJ,(F$3+2),FALSE)), IF($C326 = "pos-neg", (3+VLOOKUP($B326,'Results-formatted 060121'!$A:$AJ,(F$3+2),FALSE)), VLOOKUP($B326,'Results-formatted 060121'!$A:$AJ,(F$3+2),FALSE)))</f>
        <v>3</v>
      </c>
      <c r="G326" s="95">
        <f>IF($C326 = "neg", (($D326+1) - VLOOKUP($B326,'Results-formatted 060121'!$A:$AJ,(G$3+2),FALSE)), IF($C326 = "pos-neg", (3+VLOOKUP($B326,'Results-formatted 060121'!$A:$AJ,(G$3+2),FALSE)), VLOOKUP($B326,'Results-formatted 060121'!$A:$AJ,(G$3+2),FALSE)))</f>
        <v>5</v>
      </c>
      <c r="H326" s="95">
        <f>IF($C326 = "neg", (($D326+1) - VLOOKUP($B326,'Results-formatted 060121'!$A:$AJ,(H$3+2),FALSE)), IF($C326 = "pos-neg", (3+VLOOKUP($B326,'Results-formatted 060121'!$A:$AJ,(H$3+2),FALSE)), VLOOKUP($B326,'Results-formatted 060121'!$A:$AJ,(H$3+2),FALSE)))</f>
        <v>3</v>
      </c>
      <c r="I326" s="95">
        <f>IF($C326 = "neg", (($D326+1) - VLOOKUP($B326,'Results-formatted 060121'!$A:$AJ,(I$3+2),FALSE)), IF($C326 = "pos-neg", (3+VLOOKUP($B326,'Results-formatted 060121'!$A:$AJ,(I$3+2),FALSE)), VLOOKUP($B326,'Results-formatted 060121'!$A:$AJ,(I$3+2),FALSE)))</f>
        <v>1</v>
      </c>
      <c r="J326" s="95">
        <f>IF($C326 = "neg", (($D326+1) - VLOOKUP($B326,'Results-formatted 060121'!$A:$AJ,(J$3+2),FALSE)), IF($C326 = "pos-neg", (3+VLOOKUP($B326,'Results-formatted 060121'!$A:$AJ,(J$3+2),FALSE)), VLOOKUP($B326,'Results-formatted 060121'!$A:$AJ,(J$3+2),FALSE)))</f>
        <v>3</v>
      </c>
      <c r="K326" s="95">
        <f>IF($C326 = "neg", (($D326+1) - VLOOKUP($B326,'Results-formatted 060121'!$A:$AJ,(K$3+2),FALSE)), IF($C326 = "pos-neg", (3+VLOOKUP($B326,'Results-formatted 060121'!$A:$AJ,(K$3+2),FALSE)), VLOOKUP($B326,'Results-formatted 060121'!$A:$AJ,(K$3+2),FALSE)))</f>
        <v>2</v>
      </c>
      <c r="L326" s="95">
        <f>IF($C326 = "neg", (($D326+1) - VLOOKUP($B326,'Results-formatted 060121'!$A:$AJ,(L$3+2),FALSE)), IF($C326 = "pos-neg", (3+VLOOKUP($B326,'Results-formatted 060121'!$A:$AJ,(L$3+2),FALSE)), VLOOKUP($B326,'Results-formatted 060121'!$A:$AJ,(L$3+2),FALSE)))</f>
        <v>1</v>
      </c>
      <c r="M326" s="95">
        <f>IF($C326 = "neg", (($D326+1) - VLOOKUP($B326,'Results-formatted 060121'!$A:$AJ,(M$3+2),FALSE)), IF($C326 = "pos-neg", (3+VLOOKUP($B326,'Results-formatted 060121'!$A:$AJ,(M$3+2),FALSE)), VLOOKUP($B326,'Results-formatted 060121'!$A:$AJ,(M$3+2),FALSE)))</f>
        <v>1</v>
      </c>
      <c r="N326" s="95">
        <f>IF($C326 = "neg", (($D326+1) - VLOOKUP($B326,'Results-formatted 060121'!$A:$AJ,(N$3+2),FALSE)), IF($C326 = "pos-neg", (3+VLOOKUP($B326,'Results-formatted 060121'!$A:$AJ,(N$3+2),FALSE)), VLOOKUP($B326,'Results-formatted 060121'!$A:$AJ,(N$3+2),FALSE)))</f>
        <v>4</v>
      </c>
      <c r="O326" s="95">
        <f>IF($C326 = "neg", (($D326+1) - VLOOKUP($B326,'Results-formatted 060121'!$A:$AJ,(O$3+2),FALSE)), IF($C326 = "pos-neg", (3+VLOOKUP($B326,'Results-formatted 060121'!$A:$AJ,(O$3+2),FALSE)), VLOOKUP($B326,'Results-formatted 060121'!$A:$AJ,(O$3+2),FALSE)))</f>
        <v>3</v>
      </c>
      <c r="P326" s="95">
        <f>IF($C326 = "neg", (($D326+1) - VLOOKUP($B326,'Results-formatted 060121'!$A:$AJ,(P$3+2),FALSE)), IF($C326 = "pos-neg", (3+VLOOKUP($B326,'Results-formatted 060121'!$A:$AJ,(P$3+2),FALSE)), VLOOKUP($B326,'Results-formatted 060121'!$A:$AJ,(P$3+2),FALSE)))</f>
        <v>2</v>
      </c>
      <c r="Q326" s="95">
        <f>IF($C326 = "neg", (($D326+1) - VLOOKUP($B326,'Results-formatted 060121'!$A:$AJ,(Q$3+2),FALSE)), IF($C326 = "pos-neg", (3+VLOOKUP($B326,'Results-formatted 060121'!$A:$AJ,(Q$3+2),FALSE)), VLOOKUP($B326,'Results-formatted 060121'!$A:$AJ,(Q$3+2),FALSE)))</f>
        <v>3</v>
      </c>
      <c r="R326" s="95">
        <f>IF($C326 = "neg", (($D326+1) - VLOOKUP($B326,'Results-formatted 060121'!$A:$AJ,(R$3+2),FALSE)), IF($C326 = "pos-neg", (3+VLOOKUP($B326,'Results-formatted 060121'!$A:$AJ,(R$3+2),FALSE)), VLOOKUP($B326,'Results-formatted 060121'!$A:$AJ,(R$3+2),FALSE)))</f>
        <v>1</v>
      </c>
      <c r="S326" s="95">
        <f>IF($C326 = "neg", (($D326+1) - VLOOKUP($B326,'Results-formatted 060121'!$A:$AJ,(S$3+2),FALSE)), IF($C326 = "pos-neg", (3+VLOOKUP($B326,'Results-formatted 060121'!$A:$AJ,(S$3+2),FALSE)), VLOOKUP($B326,'Results-formatted 060121'!$A:$AJ,(S$3+2),FALSE)))</f>
        <v>5</v>
      </c>
      <c r="T326" s="95">
        <f>IF($C326 = "neg", (($D326+1) - VLOOKUP($B326,'Results-formatted 060121'!$A:$AJ,(T$3+2),FALSE)), IF($C326 = "pos-neg", (3+VLOOKUP($B326,'Results-formatted 060121'!$A:$AJ,(T$3+2),FALSE)), VLOOKUP($B326,'Results-formatted 060121'!$A:$AJ,(T$3+2),FALSE)))</f>
        <v>1</v>
      </c>
      <c r="U326" s="95">
        <f>IF($C326 = "neg", (($D326+1) - VLOOKUP($B326,'Results-formatted 060121'!$A:$AJ,(U$3+2),FALSE)), IF($C326 = "pos-neg", (3+VLOOKUP($B326,'Results-formatted 060121'!$A:$AJ,(U$3+2),FALSE)), VLOOKUP($B326,'Results-formatted 060121'!$A:$AJ,(U$3+2),FALSE)))</f>
        <v>5</v>
      </c>
      <c r="V326" s="95">
        <f>IF($C326 = "neg", (($D326+1) - VLOOKUP($B326,'Results-formatted 060121'!$A:$AJ,(V$3+2),FALSE)), IF($C326 = "pos-neg", (3+VLOOKUP($B326,'Results-formatted 060121'!$A:$AJ,(V$3+2),FALSE)), VLOOKUP($B326,'Results-formatted 060121'!$A:$AJ,(V$3+2),FALSE)))</f>
        <v>5</v>
      </c>
      <c r="W326" s="95">
        <f>IF($C326 = "neg", (($D326+1) - VLOOKUP($B326,'Results-formatted 060121'!$A:$AJ,(W$3+2),FALSE)), IF($C326 = "pos-neg", (3+VLOOKUP($B326,'Results-formatted 060121'!$A:$AJ,(W$3+2),FALSE)), VLOOKUP($B326,'Results-formatted 060121'!$A:$AJ,(W$3+2),FALSE)))</f>
        <v>2</v>
      </c>
      <c r="X326" s="95">
        <f>IF($C326 = "neg", (($D326+1) - VLOOKUP($B326,'Results-formatted 060121'!$A:$AJ,(X$3+2),FALSE)), IF($C326 = "pos-neg", (3+VLOOKUP($B326,'Results-formatted 060121'!$A:$AJ,(X$3+2),FALSE)), VLOOKUP($B326,'Results-formatted 060121'!$A:$AJ,(X$3+2),FALSE)))</f>
        <v>2</v>
      </c>
      <c r="Y326" s="95">
        <f>IF($C326 = "neg", (($D326+1) - VLOOKUP($B326,'Results-formatted 060121'!$A:$AJ,(Y$3+2),FALSE)), IF($C326 = "pos-neg", (3+VLOOKUP($B326,'Results-formatted 060121'!$A:$AJ,(Y$3+2),FALSE)), VLOOKUP($B326,'Results-formatted 060121'!$A:$AJ,(Y$3+2),FALSE)))</f>
        <v>3</v>
      </c>
      <c r="Z326" s="95">
        <f>IF($C326 = "neg", (($D326+1) - VLOOKUP($B326,'Results-formatted 060121'!$A:$AJ,(Z$3+2),FALSE)), IF($C326 = "pos-neg", (3+VLOOKUP($B326,'Results-formatted 060121'!$A:$AJ,(Z$3+2),FALSE)), VLOOKUP($B326,'Results-formatted 060121'!$A:$AJ,(Z$3+2),FALSE)))</f>
        <v>2</v>
      </c>
      <c r="AA326" s="95">
        <f>IF($C326 = "neg", (($D326+1) - VLOOKUP($B326,'Results-formatted 060121'!$A:$AJ,(AA$3+2),FALSE)), IF($C326 = "pos-neg", (3+VLOOKUP($B326,'Results-formatted 060121'!$A:$AJ,(AA$3+2),FALSE)), VLOOKUP($B326,'Results-formatted 060121'!$A:$AJ,(AA$3+2),FALSE)))</f>
        <v>1</v>
      </c>
      <c r="AB326" s="95">
        <f>IF($C326 = "neg", (($D326+1) - VLOOKUP($B326,'Results-formatted 060121'!$A:$AJ,(AB$3+2),FALSE)), IF($C326 = "pos-neg", (3+VLOOKUP($B326,'Results-formatted 060121'!$A:$AJ,(AB$3+2),FALSE)), VLOOKUP($B326,'Results-formatted 060121'!$A:$AJ,(AB$3+2),FALSE)))</f>
        <v>2</v>
      </c>
      <c r="AC326" s="95">
        <f>IF($C326 = "neg", (($D326+1) - VLOOKUP($B326,'Results-formatted 060121'!$A:$AJ,(AC$3+2),FALSE)), IF($C326 = "pos-neg", (3+VLOOKUP($B326,'Results-formatted 060121'!$A:$AJ,(AC$3+2),FALSE)), VLOOKUP($B326,'Results-formatted 060121'!$A:$AJ,(AC$3+2),FALSE)))</f>
        <v>1</v>
      </c>
      <c r="AD326" s="95">
        <f>IF($C326 = "neg", (($D326+1) - VLOOKUP($B326,'Results-formatted 060121'!$A:$AJ,(AD$3+2),FALSE)), IF($C326 = "pos-neg", (3+VLOOKUP($B326,'Results-formatted 060121'!$A:$AJ,(AD$3+2),FALSE)), VLOOKUP($B326,'Results-formatted 060121'!$A:$AJ,(AD$3+2),FALSE)))</f>
        <v>3</v>
      </c>
      <c r="AE326" s="95">
        <f>IF($C326 = "neg", (($D326+1) - VLOOKUP($B326,'Results-formatted 060121'!$A:$AJ,(AE$3+2),FALSE)), IF($C326 = "pos-neg", (3+VLOOKUP($B326,'Results-formatted 060121'!$A:$AJ,(AE$3+2),FALSE)), VLOOKUP($B326,'Results-formatted 060121'!$A:$AJ,(AE$3+2),FALSE)))</f>
        <v>1</v>
      </c>
      <c r="AF326" s="95">
        <f>IF($C326 = "neg", (($D326+1) - VLOOKUP($B326,'Results-formatted 060121'!$A:$AJ,(AF$3+2),FALSE)), IF($C326 = "pos-neg", (3+VLOOKUP($B326,'Results-formatted 060121'!$A:$AJ,(AF$3+2),FALSE)), VLOOKUP($B326,'Results-formatted 060121'!$A:$AJ,(AF$3+2),FALSE)))</f>
        <v>2</v>
      </c>
      <c r="AG326" s="95">
        <f>IF($C326 = "neg", (($D326+1) - VLOOKUP($B326,'Results-formatted 060121'!$A:$AJ,(AG$3+2),FALSE)), IF($C326 = "pos-neg", (3+VLOOKUP($B326,'Results-formatted 060121'!$A:$AJ,(AG$3+2),FALSE)), VLOOKUP($B326,'Results-formatted 060121'!$A:$AJ,(AG$3+2),FALSE)))</f>
        <v>1</v>
      </c>
      <c r="AH326" s="95">
        <f>IF($C326 = "neg", (($D326+1) - VLOOKUP($B326,'Results-formatted 060121'!$A:$AJ,(AH$3+2),FALSE)), IF($C326 = "pos-neg", (3+VLOOKUP($B326,'Results-formatted 060121'!$A:$AJ,(AH$3+2),FALSE)), VLOOKUP($B326,'Results-formatted 060121'!$A:$AJ,(AH$3+2),FALSE)))</f>
        <v>1</v>
      </c>
      <c r="AI326" s="95">
        <f>IF($C326 = "neg", (($D326+1) - VLOOKUP($B326,'Results-formatted 060121'!$A:$AJ,(AI$3+2),FALSE)), IF($C326 = "pos-neg", (3+VLOOKUP($B326,'Results-formatted 060121'!$A:$AJ,(AI$3+2),FALSE)), VLOOKUP($B326,'Results-formatted 060121'!$A:$AJ,(AI$3+2),FALSE)))</f>
        <v>1</v>
      </c>
      <c r="AJ326" s="95">
        <f>IF($C326 = "neg", (($D326+1) - VLOOKUP($B326,'Results-formatted 060121'!$A:$AJ,(AJ$3+2),FALSE)), IF($C326 = "pos-neg", (3+VLOOKUP($B326,'Results-formatted 060121'!$A:$AJ,(AJ$3+2),FALSE)), VLOOKUP($B326,'Results-formatted 060121'!$A:$AJ,(AJ$3+2),FALSE)))</f>
        <v>1</v>
      </c>
      <c r="AK326" s="95">
        <f>IF($C326 = "neg", (($D326+1) - VLOOKUP($B326,'Results-formatted 060121'!$A:$AJ,(AK$3+2),FALSE)), IF($C326 = "pos-neg", (3+VLOOKUP($B326,'Results-formatted 060121'!$A:$AJ,(AK$3+2),FALSE)), VLOOKUP($B326,'Results-formatted 060121'!$A:$AJ,(AK$3+2),FALSE)))</f>
        <v>3</v>
      </c>
      <c r="AL326" s="95">
        <f>IF($C326 = "neg", (($D326+1) - VLOOKUP($B326,'Results-formatted 060121'!$A:$AJ,(AL$3+2),FALSE)), IF($C326 = "pos-neg", (3+VLOOKUP($B326,'Results-formatted 060121'!$A:$AJ,(AL$3+2),FALSE)), VLOOKUP($B326,'Results-formatted 060121'!$A:$AJ,(AL$3+2),FALSE)))</f>
        <v>3</v>
      </c>
      <c r="AM326" s="95">
        <f>IF($C326 = "neg", (($D326+1) - VLOOKUP($B326,'Results-formatted 060121'!$A:AJ,(AM$3+2),FALSE)), IF($C326 = "pos-neg", (3+VLOOKUP($B326,'Results-formatted 060121'!$A:AJ,(AM$3+2),FALSE)), VLOOKUP($B326,'Results-formatted 060121'!$A:AJ,(AM$3+2),FALSE)))</f>
        <v>3</v>
      </c>
      <c r="AN326" s="95">
        <f>IF($C326 = "neg", (($D326+1) - VLOOKUP($B326,'Results-formatted 060121'!$A:AK,(AN$3+2),FALSE)), IF($C326 = "pos-neg", (3+VLOOKUP($B326,'Results-formatted 060121'!$A:AK,(AN$3+2),FALSE)), VLOOKUP($B326,'Results-formatted 060121'!$A:AK,(AN$3+2),FALSE)))</f>
        <v>3</v>
      </c>
      <c r="AO326" s="95">
        <f>IF($C326 = "neg", (($D326+1) - VLOOKUP($B326,'Results-formatted 060121'!$A:AL,(AO$3+2),FALSE)), IF($C326 = "pos-neg", (3+VLOOKUP($B326,'Results-formatted 060121'!$A:AL,(AO$3+2),FALSE)), VLOOKUP($B326,'Results-formatted 060121'!$A:AL,(AO$3+2),FALSE)))</f>
        <v>1</v>
      </c>
      <c r="AP326" s="95">
        <f>IF($C326 = "neg", (($D326+1) - VLOOKUP($B326,'Results-formatted 060121'!$A:AM,(AP$3+2),FALSE)), IF($C326 = "pos-neg", (3+VLOOKUP($B326,'Results-formatted 060121'!$A:AM,(AP$3+2),FALSE)), VLOOKUP($B326,'Results-formatted 060121'!$A:AM,(AP$3+2),FALSE)))</f>
        <v>2</v>
      </c>
      <c r="AQ326" s="95">
        <f>IF($C326 = "neg", (($D326+1) - VLOOKUP($B326,'Results-formatted 060121'!$A:AN,(AQ$3+2),FALSE)), IF($C326 = "pos-neg", (3+VLOOKUP($B326,'Results-formatted 060121'!$A:AN,(AQ$3+2),FALSE)), VLOOKUP($B326,'Results-formatted 060121'!$A:AN,(AQ$3+2),FALSE)))</f>
        <v>1</v>
      </c>
      <c r="AR326" s="95">
        <f>IF($C326 = "neg", (($D326+1) - VLOOKUP($B326,'Results-formatted 060121'!$A:AO,(AR$3+2),FALSE)), IF($C326 = "pos-neg", (3+VLOOKUP($B326,'Results-formatted 060121'!$A:AO,(AR$3+2),FALSE)), VLOOKUP($B326,'Results-formatted 060121'!$A:AO,(AR$3+2),FALSE)))</f>
        <v>5</v>
      </c>
      <c r="AS326" s="95">
        <f>IF($C326 = "neg", (($D326+1) - VLOOKUP($B326,'Results-formatted 060121'!$A:AP,(AS$3+2),FALSE)), IF($C326 = "pos-neg", (3+VLOOKUP($B326,'Results-formatted 060121'!$A:AP,(AS$3+2),FALSE)), VLOOKUP($B326,'Results-formatted 060121'!$A:AP,(AS$3+2),FALSE)))</f>
        <v>4</v>
      </c>
      <c r="AT326" s="95">
        <f>IF($C326 = "neg", (($D326+1) - VLOOKUP($B326,'Results-formatted 060121'!$A:AQ,(AT$3+2),FALSE)), IF($C326 = "pos-neg", (3+VLOOKUP($B326,'Results-formatted 060121'!$A:AQ,(AT$3+2),FALSE)), VLOOKUP($B326,'Results-formatted 060121'!$A:AQ,(AT$3+2),FALSE)))</f>
        <v>1</v>
      </c>
      <c r="AU326" s="95">
        <f>IF($C326 = "neg", (($D326+1) - VLOOKUP($B326,'Results-formatted 060121'!$A:AR,(AU$3+2),FALSE)), IF($C326 = "pos-neg", (3+VLOOKUP($B326,'Results-formatted 060121'!$A:AR,(AU$3+2),FALSE)), VLOOKUP($B326,'Results-formatted 060121'!$A:AR,(AU$3+2),FALSE)))</f>
        <v>2</v>
      </c>
      <c r="AV326" s="95">
        <f>IF($C326 = "neg", (($D326+1) - VLOOKUP($B326,'Results-formatted 060121'!$A:AS,(AV$3+2),FALSE)), IF($C326 = "pos-neg", (3+VLOOKUP($B326,'Results-formatted 060121'!$A:AS,(AV$3+2),FALSE)), VLOOKUP($B326,'Results-formatted 060121'!$A:AS,(AV$3+2),FALSE)))</f>
        <v>1</v>
      </c>
      <c r="AW326" s="95">
        <f>IF($C326 = "neg", (($D326+1) - VLOOKUP($B326,'Results-formatted 060121'!$A:AT,(AW$3+2),FALSE)), IF($C326 = "pos-neg", (3+VLOOKUP($B326,'Results-formatted 060121'!$A:AT,(AW$3+2),FALSE)), VLOOKUP($B326,'Results-formatted 060121'!$A:AT,(AW$3+2),FALSE)))</f>
        <v>1</v>
      </c>
      <c r="AX326" s="95">
        <f>IF($C326 = "neg", (($D326+1) - VLOOKUP($B326,'Results-formatted 060121'!$A:AU,(AX$3+2),FALSE)), IF($C326 = "pos-neg", (3+VLOOKUP($B326,'Results-formatted 060121'!$A:AU,(AX$3+2),FALSE)), VLOOKUP($B326,'Results-formatted 060121'!$A:AU,(AX$3+2),FALSE)))</f>
        <v>1</v>
      </c>
      <c r="AY326" s="95">
        <f>IF($C326 = "neg", (($D326+1) - VLOOKUP($B326,'Results-formatted 060121'!$A:AV,(AY$3+2),FALSE)), IF($C326 = "pos-neg", (3+VLOOKUP($B326,'Results-formatted 060121'!$A:AV,(AY$3+2),FALSE)), VLOOKUP($B326,'Results-formatted 060121'!$A:AV,(AY$3+2),FALSE)))</f>
        <v>4</v>
      </c>
      <c r="AZ326" s="95">
        <f>IF($C326 = "neg", (($D326+1) - VLOOKUP($B326,'Results-formatted 060121'!$A:AW,(AZ$3+2),FALSE)), IF($C326 = "pos-neg", (3+VLOOKUP($B326,'Results-formatted 060121'!$A:AW,(AZ$3+2),FALSE)), VLOOKUP($B326,'Results-formatted 060121'!$A:AW,(AZ$3+2),FALSE)))</f>
        <v>4</v>
      </c>
      <c r="BA326" s="95">
        <f>IF($C326 = "neg", (($D326+1) - VLOOKUP($B326,'Results-formatted 060121'!$A:AX,(BA$3+2),FALSE)), IF($C326 = "pos-neg", (3+VLOOKUP($B326,'Results-formatted 060121'!$A:AX,(BA$3+2),FALSE)), VLOOKUP($B326,'Results-formatted 060121'!$A:AX,(BA$3+2),FALSE)))</f>
        <v>3</v>
      </c>
      <c r="BB326" s="95">
        <f>IF($C326 = "neg", (($D326+1) - VLOOKUP($B326,'Results-formatted 060121'!$A:AY,(BB$3+2),FALSE)), IF($C326 = "pos-neg", (3+VLOOKUP($B326,'Results-formatted 060121'!$A:AY,(BB$3+2),FALSE)), VLOOKUP($B326,'Results-formatted 060121'!$A:AY,(BB$3+2),FALSE)))</f>
        <v>4</v>
      </c>
      <c r="BC326" s="95">
        <f>IF($C326 = "neg", (($D326+1) - VLOOKUP($B326,'Results-formatted 060121'!$A:AZ,(BC$3+2),FALSE)), IF($C326 = "pos-neg", (3+VLOOKUP($B326,'Results-formatted 060121'!$A:AZ,(BC$3+2),FALSE)), VLOOKUP($B326,'Results-formatted 060121'!$A:AZ,(BC$3+2),FALSE)))</f>
        <v>3</v>
      </c>
      <c r="BD326" s="95">
        <f>IF($C326 = "neg", (($D326+1) - VLOOKUP($B326,'Results-formatted 060121'!$A:BA,(BD$3+2),FALSE)), IF($C326 = "pos-neg", (3+VLOOKUP($B326,'Results-formatted 060121'!$A:BA,(BD$3+2),FALSE)), VLOOKUP($B326,'Results-formatted 060121'!$A:BA,(BD$3+2),FALSE)))</f>
        <v>4</v>
      </c>
      <c r="BE326" s="95">
        <f>IF($C326 = "neg", (($D326+1) - VLOOKUP($B326,'Results-formatted 060121'!$A:BB,(BE$3+2),FALSE)), IF($C326 = "pos-neg", (3+VLOOKUP($B326,'Results-formatted 060121'!$A:BB,(BE$3+2),FALSE)), VLOOKUP($B326,'Results-formatted 060121'!$A:BB,(BE$3+2),FALSE)))</f>
        <v>1</v>
      </c>
      <c r="BF326" s="95">
        <f>IF($C326 = "neg", (($D326+1) - VLOOKUP($B326,'Results-formatted 060121'!$A:BC,(BF$3+2),FALSE)), IF($C326 = "pos-neg", (3+VLOOKUP($B326,'Results-formatted 060121'!$A:BC,(BF$3+2),FALSE)), VLOOKUP($B326,'Results-formatted 060121'!$A:BC,(BF$3+2),FALSE)))</f>
        <v>4</v>
      </c>
      <c r="BG326" s="95">
        <f>IF($C326 = "neg", (($D326+1) - VLOOKUP($B326,'Results-formatted 060121'!$A:BD,(BG$3+2),FALSE)), IF($C326 = "pos-neg", (3+VLOOKUP($B326,'Results-formatted 060121'!$A:BD,(BG$3+2),FALSE)), VLOOKUP($B326,'Results-formatted 060121'!$A:BD,(BG$3+2),FALSE)))</f>
        <v>3</v>
      </c>
      <c r="BH326" s="95">
        <f>IF($C326 = "neg", (($D326+1) - VLOOKUP($B326,'Results-formatted 060121'!$A:BE,(BH$3+2),FALSE)), IF($C326 = "pos-neg", (3+VLOOKUP($B326,'Results-formatted 060121'!$A:BE,(BH$3+2),FALSE)), VLOOKUP($B326,'Results-formatted 060121'!$A:BE,(BH$3+2),FALSE)))</f>
        <v>2</v>
      </c>
      <c r="BI326" s="95">
        <f>IF($C326 = "neg", (($D326+1) - VLOOKUP($B326,'Results-formatted 060121'!$A:BF,(BI$3+2),FALSE)), IF($C326 = "pos-neg", (3+VLOOKUP($B326,'Results-formatted 060121'!$A:BF,(BI$3+2),FALSE)), VLOOKUP($B326,'Results-formatted 060121'!$A:BF,(BI$3+2),FALSE)))</f>
        <v>2</v>
      </c>
      <c r="BJ326" s="95">
        <f>IF($C326 = "neg", (($D326+1) - VLOOKUP($B326,'Results-formatted 060121'!$A:BG,(BJ$3+2),FALSE)), IF($C326 = "pos-neg", (3+VLOOKUP($B326,'Results-formatted 060121'!$A:BG,(BJ$3+2),FALSE)), VLOOKUP($B326,'Results-formatted 060121'!$A:BG,(BJ$3+2),FALSE)))</f>
        <v>1</v>
      </c>
      <c r="BK326" s="95">
        <f>IF($C326 = "neg", (($D326+1) - VLOOKUP($B326,'Results-formatted 060121'!$A:BH,(BK$3+2),FALSE)), IF($C326 = "pos-neg", (3+VLOOKUP($B326,'Results-formatted 060121'!$A:BH,(BK$3+2),FALSE)), VLOOKUP($B326,'Results-formatted 060121'!$A:BH,(BK$3+2),FALSE)))</f>
        <v>2</v>
      </c>
      <c r="BL326" s="95">
        <f>IF($C326 = "neg", (($D326+1) - VLOOKUP($B326,'Results-formatted 060121'!$A:BI,(BL$3+2),FALSE)), IF($C326 = "pos-neg", (3+VLOOKUP($B326,'Results-formatted 060121'!$A:BI,(BL$3+2),FALSE)), VLOOKUP($B326,'Results-formatted 060121'!$A:BI,(BL$3+2),FALSE)))</f>
        <v>1</v>
      </c>
      <c r="BM326" s="95">
        <f>IF($C326 = "neg", (($D326+1) - VLOOKUP($B326,'Results-formatted 060121'!$A:BJ,(BM$3+2),FALSE)), IF($C326 = "pos-neg", (3+VLOOKUP($B326,'Results-formatted 060121'!$A:BJ,(BM$3+2),FALSE)), VLOOKUP($B326,'Results-formatted 060121'!$A:BJ,(BM$3+2),FALSE)))</f>
        <v>1</v>
      </c>
      <c r="BN326" s="95"/>
      <c r="BO326" s="95"/>
      <c r="BP326" s="95"/>
      <c r="BQ326" s="95"/>
      <c r="BR326" s="95"/>
      <c r="BS326" s="95"/>
      <c r="BT326" s="95"/>
      <c r="BU326" s="95"/>
      <c r="BV326" s="95"/>
      <c r="BW326" s="95"/>
      <c r="BX326" s="95"/>
      <c r="BY326" s="95"/>
      <c r="BZ326" s="95"/>
      <c r="CA326" s="95"/>
      <c r="CB326" s="95"/>
      <c r="CC326" s="95"/>
      <c r="CD326" s="99"/>
      <c r="CE326" s="25">
        <f t="shared" si="918"/>
        <v>2.35</v>
      </c>
      <c r="CF326" s="25">
        <f t="shared" si="919"/>
        <v>1.3125857518395523</v>
      </c>
    </row>
    <row r="327" spans="2:84" ht="42" x14ac:dyDescent="0.15">
      <c r="B327" s="84" t="s">
        <v>345</v>
      </c>
      <c r="C327" s="86" t="s">
        <v>224</v>
      </c>
      <c r="D327" s="2">
        <v>5</v>
      </c>
      <c r="E327" s="13" t="s">
        <v>836</v>
      </c>
      <c r="F327" s="95">
        <f>IF($C327 = "neg", (($D327+1) - VLOOKUP($B327,'Results-formatted 060121'!$A:$AJ,(F$3+2),FALSE)), IF($C327 = "pos-neg", (3+VLOOKUP($B327,'Results-formatted 060121'!$A:$AJ,(F$3+2),FALSE)), VLOOKUP($B327,'Results-formatted 060121'!$A:$AJ,(F$3+2),FALSE)))</f>
        <v>3</v>
      </c>
      <c r="G327" s="95">
        <f>IF($C327 = "neg", (($D327+1) - VLOOKUP($B327,'Results-formatted 060121'!$A:$AJ,(G$3+2),FALSE)), IF($C327 = "pos-neg", (3+VLOOKUP($B327,'Results-formatted 060121'!$A:$AJ,(G$3+2),FALSE)), VLOOKUP($B327,'Results-formatted 060121'!$A:$AJ,(G$3+2),FALSE)))</f>
        <v>4</v>
      </c>
      <c r="H327" s="95">
        <f>IF($C327 = "neg", (($D327+1) - VLOOKUP($B327,'Results-formatted 060121'!$A:$AJ,(H$3+2),FALSE)), IF($C327 = "pos-neg", (3+VLOOKUP($B327,'Results-formatted 060121'!$A:$AJ,(H$3+2),FALSE)), VLOOKUP($B327,'Results-formatted 060121'!$A:$AJ,(H$3+2),FALSE)))</f>
        <v>3</v>
      </c>
      <c r="I327" s="95">
        <f>IF($C327 = "neg", (($D327+1) - VLOOKUP($B327,'Results-formatted 060121'!$A:$AJ,(I$3+2),FALSE)), IF($C327 = "pos-neg", (3+VLOOKUP($B327,'Results-formatted 060121'!$A:$AJ,(I$3+2),FALSE)), VLOOKUP($B327,'Results-formatted 060121'!$A:$AJ,(I$3+2),FALSE)))</f>
        <v>1</v>
      </c>
      <c r="J327" s="95">
        <f>IF($C327 = "neg", (($D327+1) - VLOOKUP($B327,'Results-formatted 060121'!$A:$AJ,(J$3+2),FALSE)), IF($C327 = "pos-neg", (3+VLOOKUP($B327,'Results-formatted 060121'!$A:$AJ,(J$3+2),FALSE)), VLOOKUP($B327,'Results-formatted 060121'!$A:$AJ,(J$3+2),FALSE)))</f>
        <v>3</v>
      </c>
      <c r="K327" s="95">
        <f>IF($C327 = "neg", (($D327+1) - VLOOKUP($B327,'Results-formatted 060121'!$A:$AJ,(K$3+2),FALSE)), IF($C327 = "pos-neg", (3+VLOOKUP($B327,'Results-formatted 060121'!$A:$AJ,(K$3+2),FALSE)), VLOOKUP($B327,'Results-formatted 060121'!$A:$AJ,(K$3+2),FALSE)))</f>
        <v>1</v>
      </c>
      <c r="L327" s="95">
        <f>IF($C327 = "neg", (($D327+1) - VLOOKUP($B327,'Results-formatted 060121'!$A:$AJ,(L$3+2),FALSE)), IF($C327 = "pos-neg", (3+VLOOKUP($B327,'Results-formatted 060121'!$A:$AJ,(L$3+2),FALSE)), VLOOKUP($B327,'Results-formatted 060121'!$A:$AJ,(L$3+2),FALSE)))</f>
        <v>1</v>
      </c>
      <c r="M327" s="95">
        <f>IF($C327 = "neg", (($D327+1) - VLOOKUP($B327,'Results-formatted 060121'!$A:$AJ,(M$3+2),FALSE)), IF($C327 = "pos-neg", (3+VLOOKUP($B327,'Results-formatted 060121'!$A:$AJ,(M$3+2),FALSE)), VLOOKUP($B327,'Results-formatted 060121'!$A:$AJ,(M$3+2),FALSE)))</f>
        <v>1</v>
      </c>
      <c r="N327" s="95">
        <f>IF($C327 = "neg", (($D327+1) - VLOOKUP($B327,'Results-formatted 060121'!$A:$AJ,(N$3+2),FALSE)), IF($C327 = "pos-neg", (3+VLOOKUP($B327,'Results-formatted 060121'!$A:$AJ,(N$3+2),FALSE)), VLOOKUP($B327,'Results-formatted 060121'!$A:$AJ,(N$3+2),FALSE)))</f>
        <v>4</v>
      </c>
      <c r="O327" s="95">
        <f>IF($C327 = "neg", (($D327+1) - VLOOKUP($B327,'Results-formatted 060121'!$A:$AJ,(O$3+2),FALSE)), IF($C327 = "pos-neg", (3+VLOOKUP($B327,'Results-formatted 060121'!$A:$AJ,(O$3+2),FALSE)), VLOOKUP($B327,'Results-formatted 060121'!$A:$AJ,(O$3+2),FALSE)))</f>
        <v>3</v>
      </c>
      <c r="P327" s="95">
        <f>IF($C327 = "neg", (($D327+1) - VLOOKUP($B327,'Results-formatted 060121'!$A:$AJ,(P$3+2),FALSE)), IF($C327 = "pos-neg", (3+VLOOKUP($B327,'Results-formatted 060121'!$A:$AJ,(P$3+2),FALSE)), VLOOKUP($B327,'Results-formatted 060121'!$A:$AJ,(P$3+2),FALSE)))</f>
        <v>2</v>
      </c>
      <c r="Q327" s="95">
        <f>IF($C327 = "neg", (($D327+1) - VLOOKUP($B327,'Results-formatted 060121'!$A:$AJ,(Q$3+2),FALSE)), IF($C327 = "pos-neg", (3+VLOOKUP($B327,'Results-formatted 060121'!$A:$AJ,(Q$3+2),FALSE)), VLOOKUP($B327,'Results-formatted 060121'!$A:$AJ,(Q$3+2),FALSE)))</f>
        <v>3</v>
      </c>
      <c r="R327" s="95">
        <f>IF($C327 = "neg", (($D327+1) - VLOOKUP($B327,'Results-formatted 060121'!$A:$AJ,(R$3+2),FALSE)), IF($C327 = "pos-neg", (3+VLOOKUP($B327,'Results-formatted 060121'!$A:$AJ,(R$3+2),FALSE)), VLOOKUP($B327,'Results-formatted 060121'!$A:$AJ,(R$3+2),FALSE)))</f>
        <v>2</v>
      </c>
      <c r="S327" s="95">
        <f>IF($C327 = "neg", (($D327+1) - VLOOKUP($B327,'Results-formatted 060121'!$A:$AJ,(S$3+2),FALSE)), IF($C327 = "pos-neg", (3+VLOOKUP($B327,'Results-formatted 060121'!$A:$AJ,(S$3+2),FALSE)), VLOOKUP($B327,'Results-formatted 060121'!$A:$AJ,(S$3+2),FALSE)))</f>
        <v>4</v>
      </c>
      <c r="T327" s="95">
        <f>IF($C327 = "neg", (($D327+1) - VLOOKUP($B327,'Results-formatted 060121'!$A:$AJ,(T$3+2),FALSE)), IF($C327 = "pos-neg", (3+VLOOKUP($B327,'Results-formatted 060121'!$A:$AJ,(T$3+2),FALSE)), VLOOKUP($B327,'Results-formatted 060121'!$A:$AJ,(T$3+2),FALSE)))</f>
        <v>1</v>
      </c>
      <c r="U327" s="95">
        <f>IF($C327 = "neg", (($D327+1) - VLOOKUP($B327,'Results-formatted 060121'!$A:$AJ,(U$3+2),FALSE)), IF($C327 = "pos-neg", (3+VLOOKUP($B327,'Results-formatted 060121'!$A:$AJ,(U$3+2),FALSE)), VLOOKUP($B327,'Results-formatted 060121'!$A:$AJ,(U$3+2),FALSE)))</f>
        <v>5</v>
      </c>
      <c r="V327" s="95">
        <f>IF($C327 = "neg", (($D327+1) - VLOOKUP($B327,'Results-formatted 060121'!$A:$AJ,(V$3+2),FALSE)), IF($C327 = "pos-neg", (3+VLOOKUP($B327,'Results-formatted 060121'!$A:$AJ,(V$3+2),FALSE)), VLOOKUP($B327,'Results-formatted 060121'!$A:$AJ,(V$3+2),FALSE)))</f>
        <v>4</v>
      </c>
      <c r="W327" s="95">
        <f>IF($C327 = "neg", (($D327+1) - VLOOKUP($B327,'Results-formatted 060121'!$A:$AJ,(W$3+2),FALSE)), IF($C327 = "pos-neg", (3+VLOOKUP($B327,'Results-formatted 060121'!$A:$AJ,(W$3+2),FALSE)), VLOOKUP($B327,'Results-formatted 060121'!$A:$AJ,(W$3+2),FALSE)))</f>
        <v>4</v>
      </c>
      <c r="X327" s="95">
        <f>IF($C327 = "neg", (($D327+1) - VLOOKUP($B327,'Results-formatted 060121'!$A:$AJ,(X$3+2),FALSE)), IF($C327 = "pos-neg", (3+VLOOKUP($B327,'Results-formatted 060121'!$A:$AJ,(X$3+2),FALSE)), VLOOKUP($B327,'Results-formatted 060121'!$A:$AJ,(X$3+2),FALSE)))</f>
        <v>4</v>
      </c>
      <c r="Y327" s="95">
        <f>IF($C327 = "neg", (($D327+1) - VLOOKUP($B327,'Results-formatted 060121'!$A:$AJ,(Y$3+2),FALSE)), IF($C327 = "pos-neg", (3+VLOOKUP($B327,'Results-formatted 060121'!$A:$AJ,(Y$3+2),FALSE)), VLOOKUP($B327,'Results-formatted 060121'!$A:$AJ,(Y$3+2),FALSE)))</f>
        <v>4</v>
      </c>
      <c r="Z327" s="95">
        <f>IF($C327 = "neg", (($D327+1) - VLOOKUP($B327,'Results-formatted 060121'!$A:$AJ,(Z$3+2),FALSE)), IF($C327 = "pos-neg", (3+VLOOKUP($B327,'Results-formatted 060121'!$A:$AJ,(Z$3+2),FALSE)), VLOOKUP($B327,'Results-formatted 060121'!$A:$AJ,(Z$3+2),FALSE)))</f>
        <v>2</v>
      </c>
      <c r="AA327" s="95">
        <f>IF($C327 = "neg", (($D327+1) - VLOOKUP($B327,'Results-formatted 060121'!$A:$AJ,(AA$3+2),FALSE)), IF($C327 = "pos-neg", (3+VLOOKUP($B327,'Results-formatted 060121'!$A:$AJ,(AA$3+2),FALSE)), VLOOKUP($B327,'Results-formatted 060121'!$A:$AJ,(AA$3+2),FALSE)))</f>
        <v>1</v>
      </c>
      <c r="AB327" s="95">
        <f>IF($C327 = "neg", (($D327+1) - VLOOKUP($B327,'Results-formatted 060121'!$A:$AJ,(AB$3+2),FALSE)), IF($C327 = "pos-neg", (3+VLOOKUP($B327,'Results-formatted 060121'!$A:$AJ,(AB$3+2),FALSE)), VLOOKUP($B327,'Results-formatted 060121'!$A:$AJ,(AB$3+2),FALSE)))</f>
        <v>1</v>
      </c>
      <c r="AC327" s="95">
        <f>IF($C327 = "neg", (($D327+1) - VLOOKUP($B327,'Results-formatted 060121'!$A:$AJ,(AC$3+2),FALSE)), IF($C327 = "pos-neg", (3+VLOOKUP($B327,'Results-formatted 060121'!$A:$AJ,(AC$3+2),FALSE)), VLOOKUP($B327,'Results-formatted 060121'!$A:$AJ,(AC$3+2),FALSE)))</f>
        <v>1</v>
      </c>
      <c r="AD327" s="95">
        <f>IF($C327 = "neg", (($D327+1) - VLOOKUP($B327,'Results-formatted 060121'!$A:$AJ,(AD$3+2),FALSE)), IF($C327 = "pos-neg", (3+VLOOKUP($B327,'Results-formatted 060121'!$A:$AJ,(AD$3+2),FALSE)), VLOOKUP($B327,'Results-formatted 060121'!$A:$AJ,(AD$3+2),FALSE)))</f>
        <v>1</v>
      </c>
      <c r="AE327" s="95">
        <f>IF($C327 = "neg", (($D327+1) - VLOOKUP($B327,'Results-formatted 060121'!$A:$AJ,(AE$3+2),FALSE)), IF($C327 = "pos-neg", (3+VLOOKUP($B327,'Results-formatted 060121'!$A:$AJ,(AE$3+2),FALSE)), VLOOKUP($B327,'Results-formatted 060121'!$A:$AJ,(AE$3+2),FALSE)))</f>
        <v>2</v>
      </c>
      <c r="AF327" s="95">
        <f>IF($C327 = "neg", (($D327+1) - VLOOKUP($B327,'Results-formatted 060121'!$A:$AJ,(AF$3+2),FALSE)), IF($C327 = "pos-neg", (3+VLOOKUP($B327,'Results-formatted 060121'!$A:$AJ,(AF$3+2),FALSE)), VLOOKUP($B327,'Results-formatted 060121'!$A:$AJ,(AF$3+2),FALSE)))</f>
        <v>2</v>
      </c>
      <c r="AG327" s="95">
        <f>IF($C327 = "neg", (($D327+1) - VLOOKUP($B327,'Results-formatted 060121'!$A:$AJ,(AG$3+2),FALSE)), IF($C327 = "pos-neg", (3+VLOOKUP($B327,'Results-formatted 060121'!$A:$AJ,(AG$3+2),FALSE)), VLOOKUP($B327,'Results-formatted 060121'!$A:$AJ,(AG$3+2),FALSE)))</f>
        <v>1</v>
      </c>
      <c r="AH327" s="95">
        <f>IF($C327 = "neg", (($D327+1) - VLOOKUP($B327,'Results-formatted 060121'!$A:$AJ,(AH$3+2),FALSE)), IF($C327 = "pos-neg", (3+VLOOKUP($B327,'Results-formatted 060121'!$A:$AJ,(AH$3+2),FALSE)), VLOOKUP($B327,'Results-formatted 060121'!$A:$AJ,(AH$3+2),FALSE)))</f>
        <v>2</v>
      </c>
      <c r="AI327" s="95">
        <f>IF($C327 = "neg", (($D327+1) - VLOOKUP($B327,'Results-formatted 060121'!$A:$AJ,(AI$3+2),FALSE)), IF($C327 = "pos-neg", (3+VLOOKUP($B327,'Results-formatted 060121'!$A:$AJ,(AI$3+2),FALSE)), VLOOKUP($B327,'Results-formatted 060121'!$A:$AJ,(AI$3+2),FALSE)))</f>
        <v>2</v>
      </c>
      <c r="AJ327" s="95">
        <f>IF($C327 = "neg", (($D327+1) - VLOOKUP($B327,'Results-formatted 060121'!$A:$AJ,(AJ$3+2),FALSE)), IF($C327 = "pos-neg", (3+VLOOKUP($B327,'Results-formatted 060121'!$A:$AJ,(AJ$3+2),FALSE)), VLOOKUP($B327,'Results-formatted 060121'!$A:$AJ,(AJ$3+2),FALSE)))</f>
        <v>3</v>
      </c>
      <c r="AK327" s="95">
        <f>IF($C327 = "neg", (($D327+1) - VLOOKUP($B327,'Results-formatted 060121'!$A:$AJ,(AK$3+2),FALSE)), IF($C327 = "pos-neg", (3+VLOOKUP($B327,'Results-formatted 060121'!$A:$AJ,(AK$3+2),FALSE)), VLOOKUP($B327,'Results-formatted 060121'!$A:$AJ,(AK$3+2),FALSE)))</f>
        <v>4</v>
      </c>
      <c r="AL327" s="95">
        <f>IF($C327 = "neg", (($D327+1) - VLOOKUP($B327,'Results-formatted 060121'!$A:$AJ,(AL$3+2),FALSE)), IF($C327 = "pos-neg", (3+VLOOKUP($B327,'Results-formatted 060121'!$A:$AJ,(AL$3+2),FALSE)), VLOOKUP($B327,'Results-formatted 060121'!$A:$AJ,(AL$3+2),FALSE)))</f>
        <v>1</v>
      </c>
      <c r="AM327" s="95">
        <f>IF($C327 = "neg", (($D327+1) - VLOOKUP($B327,'Results-formatted 060121'!$A:AJ,(AM$3+2),FALSE)), IF($C327 = "pos-neg", (3+VLOOKUP($B327,'Results-formatted 060121'!$A:AJ,(AM$3+2),FALSE)), VLOOKUP($B327,'Results-formatted 060121'!$A:AJ,(AM$3+2),FALSE)))</f>
        <v>2</v>
      </c>
      <c r="AN327" s="95">
        <f>IF($C327 = "neg", (($D327+1) - VLOOKUP($B327,'Results-formatted 060121'!$A:AK,(AN$3+2),FALSE)), IF($C327 = "pos-neg", (3+VLOOKUP($B327,'Results-formatted 060121'!$A:AK,(AN$3+2),FALSE)), VLOOKUP($B327,'Results-formatted 060121'!$A:AK,(AN$3+2),FALSE)))</f>
        <v>4</v>
      </c>
      <c r="AO327" s="95">
        <f>IF($C327 = "neg", (($D327+1) - VLOOKUP($B327,'Results-formatted 060121'!$A:AL,(AO$3+2),FALSE)), IF($C327 = "pos-neg", (3+VLOOKUP($B327,'Results-formatted 060121'!$A:AL,(AO$3+2),FALSE)), VLOOKUP($B327,'Results-formatted 060121'!$A:AL,(AO$3+2),FALSE)))</f>
        <v>1</v>
      </c>
      <c r="AP327" s="95">
        <f>IF($C327 = "neg", (($D327+1) - VLOOKUP($B327,'Results-formatted 060121'!$A:AM,(AP$3+2),FALSE)), IF($C327 = "pos-neg", (3+VLOOKUP($B327,'Results-formatted 060121'!$A:AM,(AP$3+2),FALSE)), VLOOKUP($B327,'Results-formatted 060121'!$A:AM,(AP$3+2),FALSE)))</f>
        <v>2</v>
      </c>
      <c r="AQ327" s="95">
        <f>IF($C327 = "neg", (($D327+1) - VLOOKUP($B327,'Results-formatted 060121'!$A:AN,(AQ$3+2),FALSE)), IF($C327 = "pos-neg", (3+VLOOKUP($B327,'Results-formatted 060121'!$A:AN,(AQ$3+2),FALSE)), VLOOKUP($B327,'Results-formatted 060121'!$A:AN,(AQ$3+2),FALSE)))</f>
        <v>2</v>
      </c>
      <c r="AR327" s="95">
        <f>IF($C327 = "neg", (($D327+1) - VLOOKUP($B327,'Results-formatted 060121'!$A:AO,(AR$3+2),FALSE)), IF($C327 = "pos-neg", (3+VLOOKUP($B327,'Results-formatted 060121'!$A:AO,(AR$3+2),FALSE)), VLOOKUP($B327,'Results-formatted 060121'!$A:AO,(AR$3+2),FALSE)))</f>
        <v>2</v>
      </c>
      <c r="AS327" s="95">
        <f>IF($C327 = "neg", (($D327+1) - VLOOKUP($B327,'Results-formatted 060121'!$A:AP,(AS$3+2),FALSE)), IF($C327 = "pos-neg", (3+VLOOKUP($B327,'Results-formatted 060121'!$A:AP,(AS$3+2),FALSE)), VLOOKUP($B327,'Results-formatted 060121'!$A:AP,(AS$3+2),FALSE)))</f>
        <v>4</v>
      </c>
      <c r="AT327" s="95">
        <f>IF($C327 = "neg", (($D327+1) - VLOOKUP($B327,'Results-formatted 060121'!$A:AQ,(AT$3+2),FALSE)), IF($C327 = "pos-neg", (3+VLOOKUP($B327,'Results-formatted 060121'!$A:AQ,(AT$3+2),FALSE)), VLOOKUP($B327,'Results-formatted 060121'!$A:AQ,(AT$3+2),FALSE)))</f>
        <v>2</v>
      </c>
      <c r="AU327" s="95">
        <f>IF($C327 = "neg", (($D327+1) - VLOOKUP($B327,'Results-formatted 060121'!$A:AR,(AU$3+2),FALSE)), IF($C327 = "pos-neg", (3+VLOOKUP($B327,'Results-formatted 060121'!$A:AR,(AU$3+2),FALSE)), VLOOKUP($B327,'Results-formatted 060121'!$A:AR,(AU$3+2),FALSE)))</f>
        <v>3</v>
      </c>
      <c r="AV327" s="95">
        <f>IF($C327 = "neg", (($D327+1) - VLOOKUP($B327,'Results-formatted 060121'!$A:AS,(AV$3+2),FALSE)), IF($C327 = "pos-neg", (3+VLOOKUP($B327,'Results-formatted 060121'!$A:AS,(AV$3+2),FALSE)), VLOOKUP($B327,'Results-formatted 060121'!$A:AS,(AV$3+2),FALSE)))</f>
        <v>1</v>
      </c>
      <c r="AW327" s="95">
        <f>IF($C327 = "neg", (($D327+1) - VLOOKUP($B327,'Results-formatted 060121'!$A:AT,(AW$3+2),FALSE)), IF($C327 = "pos-neg", (3+VLOOKUP($B327,'Results-formatted 060121'!$A:AT,(AW$3+2),FALSE)), VLOOKUP($B327,'Results-formatted 060121'!$A:AT,(AW$3+2),FALSE)))</f>
        <v>1</v>
      </c>
      <c r="AX327" s="95">
        <f>IF($C327 = "neg", (($D327+1) - VLOOKUP($B327,'Results-formatted 060121'!$A:AU,(AX$3+2),FALSE)), IF($C327 = "pos-neg", (3+VLOOKUP($B327,'Results-formatted 060121'!$A:AU,(AX$3+2),FALSE)), VLOOKUP($B327,'Results-formatted 060121'!$A:AU,(AX$3+2),FALSE)))</f>
        <v>1</v>
      </c>
      <c r="AY327" s="95">
        <f>IF($C327 = "neg", (($D327+1) - VLOOKUP($B327,'Results-formatted 060121'!$A:AV,(AY$3+2),FALSE)), IF($C327 = "pos-neg", (3+VLOOKUP($B327,'Results-formatted 060121'!$A:AV,(AY$3+2),FALSE)), VLOOKUP($B327,'Results-formatted 060121'!$A:AV,(AY$3+2),FALSE)))</f>
        <v>4</v>
      </c>
      <c r="AZ327" s="95">
        <f>IF($C327 = "neg", (($D327+1) - VLOOKUP($B327,'Results-formatted 060121'!$A:AW,(AZ$3+2),FALSE)), IF($C327 = "pos-neg", (3+VLOOKUP($B327,'Results-formatted 060121'!$A:AW,(AZ$3+2),FALSE)), VLOOKUP($B327,'Results-formatted 060121'!$A:AW,(AZ$3+2),FALSE)))</f>
        <v>4</v>
      </c>
      <c r="BA327" s="95">
        <f>IF($C327 = "neg", (($D327+1) - VLOOKUP($B327,'Results-formatted 060121'!$A:AX,(BA$3+2),FALSE)), IF($C327 = "pos-neg", (3+VLOOKUP($B327,'Results-formatted 060121'!$A:AX,(BA$3+2),FALSE)), VLOOKUP($B327,'Results-formatted 060121'!$A:AX,(BA$3+2),FALSE)))</f>
        <v>2</v>
      </c>
      <c r="BB327" s="95">
        <f>IF($C327 = "neg", (($D327+1) - VLOOKUP($B327,'Results-formatted 060121'!$A:AY,(BB$3+2),FALSE)), IF($C327 = "pos-neg", (3+VLOOKUP($B327,'Results-formatted 060121'!$A:AY,(BB$3+2),FALSE)), VLOOKUP($B327,'Results-formatted 060121'!$A:AY,(BB$3+2),FALSE)))</f>
        <v>3</v>
      </c>
      <c r="BC327" s="95">
        <f>IF($C327 = "neg", (($D327+1) - VLOOKUP($B327,'Results-formatted 060121'!$A:AZ,(BC$3+2),FALSE)), IF($C327 = "pos-neg", (3+VLOOKUP($B327,'Results-formatted 060121'!$A:AZ,(BC$3+2),FALSE)), VLOOKUP($B327,'Results-formatted 060121'!$A:AZ,(BC$3+2),FALSE)))</f>
        <v>3</v>
      </c>
      <c r="BD327" s="95">
        <f>IF($C327 = "neg", (($D327+1) - VLOOKUP($B327,'Results-formatted 060121'!$A:BA,(BD$3+2),FALSE)), IF($C327 = "pos-neg", (3+VLOOKUP($B327,'Results-formatted 060121'!$A:BA,(BD$3+2),FALSE)), VLOOKUP($B327,'Results-formatted 060121'!$A:BA,(BD$3+2),FALSE)))</f>
        <v>5</v>
      </c>
      <c r="BE327" s="95">
        <f>IF($C327 = "neg", (($D327+1) - VLOOKUP($B327,'Results-formatted 060121'!$A:BB,(BE$3+2),FALSE)), IF($C327 = "pos-neg", (3+VLOOKUP($B327,'Results-formatted 060121'!$A:BB,(BE$3+2),FALSE)), VLOOKUP($B327,'Results-formatted 060121'!$A:BB,(BE$3+2),FALSE)))</f>
        <v>1</v>
      </c>
      <c r="BF327" s="95">
        <f>IF($C327 = "neg", (($D327+1) - VLOOKUP($B327,'Results-formatted 060121'!$A:BC,(BF$3+2),FALSE)), IF($C327 = "pos-neg", (3+VLOOKUP($B327,'Results-formatted 060121'!$A:BC,(BF$3+2),FALSE)), VLOOKUP($B327,'Results-formatted 060121'!$A:BC,(BF$3+2),FALSE)))</f>
        <v>4</v>
      </c>
      <c r="BG327" s="95">
        <f>IF($C327 = "neg", (($D327+1) - VLOOKUP($B327,'Results-formatted 060121'!$A:BD,(BG$3+2),FALSE)), IF($C327 = "pos-neg", (3+VLOOKUP($B327,'Results-formatted 060121'!$A:BD,(BG$3+2),FALSE)), VLOOKUP($B327,'Results-formatted 060121'!$A:BD,(BG$3+2),FALSE)))</f>
        <v>3</v>
      </c>
      <c r="BH327" s="95">
        <f>IF($C327 = "neg", (($D327+1) - VLOOKUP($B327,'Results-formatted 060121'!$A:BE,(BH$3+2),FALSE)), IF($C327 = "pos-neg", (3+VLOOKUP($B327,'Results-formatted 060121'!$A:BE,(BH$3+2),FALSE)), VLOOKUP($B327,'Results-formatted 060121'!$A:BE,(BH$3+2),FALSE)))</f>
        <v>2</v>
      </c>
      <c r="BI327" s="95">
        <f>IF($C327 = "neg", (($D327+1) - VLOOKUP($B327,'Results-formatted 060121'!$A:BF,(BI$3+2),FALSE)), IF($C327 = "pos-neg", (3+VLOOKUP($B327,'Results-formatted 060121'!$A:BF,(BI$3+2),FALSE)), VLOOKUP($B327,'Results-formatted 060121'!$A:BF,(BI$3+2),FALSE)))</f>
        <v>1</v>
      </c>
      <c r="BJ327" s="95">
        <f>IF($C327 = "neg", (($D327+1) - VLOOKUP($B327,'Results-formatted 060121'!$A:BG,(BJ$3+2),FALSE)), IF($C327 = "pos-neg", (3+VLOOKUP($B327,'Results-formatted 060121'!$A:BG,(BJ$3+2),FALSE)), VLOOKUP($B327,'Results-formatted 060121'!$A:BG,(BJ$3+2),FALSE)))</f>
        <v>1</v>
      </c>
      <c r="BK327" s="95">
        <f>IF($C327 = "neg", (($D327+1) - VLOOKUP($B327,'Results-formatted 060121'!$A:BH,(BK$3+2),FALSE)), IF($C327 = "pos-neg", (3+VLOOKUP($B327,'Results-formatted 060121'!$A:BH,(BK$3+2),FALSE)), VLOOKUP($B327,'Results-formatted 060121'!$A:BH,(BK$3+2),FALSE)))</f>
        <v>3</v>
      </c>
      <c r="BL327" s="95">
        <f>IF($C327 = "neg", (($D327+1) - VLOOKUP($B327,'Results-formatted 060121'!$A:BI,(BL$3+2),FALSE)), IF($C327 = "pos-neg", (3+VLOOKUP($B327,'Results-formatted 060121'!$A:BI,(BL$3+2),FALSE)), VLOOKUP($B327,'Results-formatted 060121'!$A:BI,(BL$3+2),FALSE)))</f>
        <v>1</v>
      </c>
      <c r="BM327" s="95">
        <f>IF($C327 = "neg", (($D327+1) - VLOOKUP($B327,'Results-formatted 060121'!$A:BJ,(BM$3+2),FALSE)), IF($C327 = "pos-neg", (3+VLOOKUP($B327,'Results-formatted 060121'!$A:BJ,(BM$3+2),FALSE)), VLOOKUP($B327,'Results-formatted 060121'!$A:BJ,(BM$3+2),FALSE)))</f>
        <v>3</v>
      </c>
      <c r="BN327" s="95"/>
      <c r="BO327" s="95"/>
      <c r="BP327" s="95"/>
      <c r="BQ327" s="95"/>
      <c r="BR327" s="95"/>
      <c r="BS327" s="95"/>
      <c r="BT327" s="95"/>
      <c r="BU327" s="95"/>
      <c r="BV327" s="95"/>
      <c r="BW327" s="95"/>
      <c r="BX327" s="95"/>
      <c r="BY327" s="95"/>
      <c r="BZ327" s="95"/>
      <c r="CA327" s="95"/>
      <c r="CB327" s="95"/>
      <c r="CC327" s="95"/>
      <c r="CD327" s="99"/>
      <c r="CE327" s="25">
        <f t="shared" si="918"/>
        <v>2.4166666666666665</v>
      </c>
      <c r="CF327" s="25">
        <f t="shared" si="919"/>
        <v>1.2390765652143036</v>
      </c>
    </row>
    <row r="328" spans="2:84" ht="42" x14ac:dyDescent="0.15">
      <c r="B328" s="84" t="s">
        <v>346</v>
      </c>
      <c r="C328" s="86" t="s">
        <v>224</v>
      </c>
      <c r="D328" s="2">
        <v>5</v>
      </c>
      <c r="E328" s="13" t="s">
        <v>837</v>
      </c>
      <c r="F328" s="95">
        <f>IF($C328 = "neg", (($D328+1) - VLOOKUP($B328,'Results-formatted 060121'!$A:$AJ,(F$3+2),FALSE)), IF($C328 = "pos-neg", (3+VLOOKUP($B328,'Results-formatted 060121'!$A:$AJ,(F$3+2),FALSE)), VLOOKUP($B328,'Results-formatted 060121'!$A:$AJ,(F$3+2),FALSE)))</f>
        <v>3</v>
      </c>
      <c r="G328" s="95">
        <f>IF($C328 = "neg", (($D328+1) - VLOOKUP($B328,'Results-formatted 060121'!$A:$AJ,(G$3+2),FALSE)), IF($C328 = "pos-neg", (3+VLOOKUP($B328,'Results-formatted 060121'!$A:$AJ,(G$3+2),FALSE)), VLOOKUP($B328,'Results-formatted 060121'!$A:$AJ,(G$3+2),FALSE)))</f>
        <v>5</v>
      </c>
      <c r="H328" s="95">
        <f>IF($C328 = "neg", (($D328+1) - VLOOKUP($B328,'Results-formatted 060121'!$A:$AJ,(H$3+2),FALSE)), IF($C328 = "pos-neg", (3+VLOOKUP($B328,'Results-formatted 060121'!$A:$AJ,(H$3+2),FALSE)), VLOOKUP($B328,'Results-formatted 060121'!$A:$AJ,(H$3+2),FALSE)))</f>
        <v>2</v>
      </c>
      <c r="I328" s="95">
        <f>IF($C328 = "neg", (($D328+1) - VLOOKUP($B328,'Results-formatted 060121'!$A:$AJ,(I$3+2),FALSE)), IF($C328 = "pos-neg", (3+VLOOKUP($B328,'Results-formatted 060121'!$A:$AJ,(I$3+2),FALSE)), VLOOKUP($B328,'Results-formatted 060121'!$A:$AJ,(I$3+2),FALSE)))</f>
        <v>1</v>
      </c>
      <c r="J328" s="95">
        <f>IF($C328 = "neg", (($D328+1) - VLOOKUP($B328,'Results-formatted 060121'!$A:$AJ,(J$3+2),FALSE)), IF($C328 = "pos-neg", (3+VLOOKUP($B328,'Results-formatted 060121'!$A:$AJ,(J$3+2),FALSE)), VLOOKUP($B328,'Results-formatted 060121'!$A:$AJ,(J$3+2),FALSE)))</f>
        <v>3</v>
      </c>
      <c r="K328" s="95">
        <f>IF($C328 = "neg", (($D328+1) - VLOOKUP($B328,'Results-formatted 060121'!$A:$AJ,(K$3+2),FALSE)), IF($C328 = "pos-neg", (3+VLOOKUP($B328,'Results-formatted 060121'!$A:$AJ,(K$3+2),FALSE)), VLOOKUP($B328,'Results-formatted 060121'!$A:$AJ,(K$3+2),FALSE)))</f>
        <v>1</v>
      </c>
      <c r="L328" s="95">
        <f>IF($C328 = "neg", (($D328+1) - VLOOKUP($B328,'Results-formatted 060121'!$A:$AJ,(L$3+2),FALSE)), IF($C328 = "pos-neg", (3+VLOOKUP($B328,'Results-formatted 060121'!$A:$AJ,(L$3+2),FALSE)), VLOOKUP($B328,'Results-formatted 060121'!$A:$AJ,(L$3+2),FALSE)))</f>
        <v>1</v>
      </c>
      <c r="M328" s="95">
        <f>IF($C328 = "neg", (($D328+1) - VLOOKUP($B328,'Results-formatted 060121'!$A:$AJ,(M$3+2),FALSE)), IF($C328 = "pos-neg", (3+VLOOKUP($B328,'Results-formatted 060121'!$A:$AJ,(M$3+2),FALSE)), VLOOKUP($B328,'Results-formatted 060121'!$A:$AJ,(M$3+2),FALSE)))</f>
        <v>1</v>
      </c>
      <c r="N328" s="95">
        <f>IF($C328 = "neg", (($D328+1) - VLOOKUP($B328,'Results-formatted 060121'!$A:$AJ,(N$3+2),FALSE)), IF($C328 = "pos-neg", (3+VLOOKUP($B328,'Results-formatted 060121'!$A:$AJ,(N$3+2),FALSE)), VLOOKUP($B328,'Results-formatted 060121'!$A:$AJ,(N$3+2),FALSE)))</f>
        <v>3</v>
      </c>
      <c r="O328" s="95">
        <f>IF($C328 = "neg", (($D328+1) - VLOOKUP($B328,'Results-formatted 060121'!$A:$AJ,(O$3+2),FALSE)), IF($C328 = "pos-neg", (3+VLOOKUP($B328,'Results-formatted 060121'!$A:$AJ,(O$3+2),FALSE)), VLOOKUP($B328,'Results-formatted 060121'!$A:$AJ,(O$3+2),FALSE)))</f>
        <v>3</v>
      </c>
      <c r="P328" s="95">
        <f>IF($C328 = "neg", (($D328+1) - VLOOKUP($B328,'Results-formatted 060121'!$A:$AJ,(P$3+2),FALSE)), IF($C328 = "pos-neg", (3+VLOOKUP($B328,'Results-formatted 060121'!$A:$AJ,(P$3+2),FALSE)), VLOOKUP($B328,'Results-formatted 060121'!$A:$AJ,(P$3+2),FALSE)))</f>
        <v>2</v>
      </c>
      <c r="Q328" s="95">
        <f>IF($C328 = "neg", (($D328+1) - VLOOKUP($B328,'Results-formatted 060121'!$A:$AJ,(Q$3+2),FALSE)), IF($C328 = "pos-neg", (3+VLOOKUP($B328,'Results-formatted 060121'!$A:$AJ,(Q$3+2),FALSE)), VLOOKUP($B328,'Results-formatted 060121'!$A:$AJ,(Q$3+2),FALSE)))</f>
        <v>3</v>
      </c>
      <c r="R328" s="95">
        <f>IF($C328 = "neg", (($D328+1) - VLOOKUP($B328,'Results-formatted 060121'!$A:$AJ,(R$3+2),FALSE)), IF($C328 = "pos-neg", (3+VLOOKUP($B328,'Results-formatted 060121'!$A:$AJ,(R$3+2),FALSE)), VLOOKUP($B328,'Results-formatted 060121'!$A:$AJ,(R$3+2),FALSE)))</f>
        <v>3</v>
      </c>
      <c r="S328" s="95">
        <f>IF($C328 = "neg", (($D328+1) - VLOOKUP($B328,'Results-formatted 060121'!$A:$AJ,(S$3+2),FALSE)), IF($C328 = "pos-neg", (3+VLOOKUP($B328,'Results-formatted 060121'!$A:$AJ,(S$3+2),FALSE)), VLOOKUP($B328,'Results-formatted 060121'!$A:$AJ,(S$3+2),FALSE)))</f>
        <v>4</v>
      </c>
      <c r="T328" s="95">
        <f>IF($C328 = "neg", (($D328+1) - VLOOKUP($B328,'Results-formatted 060121'!$A:$AJ,(T$3+2),FALSE)), IF($C328 = "pos-neg", (3+VLOOKUP($B328,'Results-formatted 060121'!$A:$AJ,(T$3+2),FALSE)), VLOOKUP($B328,'Results-formatted 060121'!$A:$AJ,(T$3+2),FALSE)))</f>
        <v>1</v>
      </c>
      <c r="U328" s="95">
        <f>IF($C328 = "neg", (($D328+1) - VLOOKUP($B328,'Results-formatted 060121'!$A:$AJ,(U$3+2),FALSE)), IF($C328 = "pos-neg", (3+VLOOKUP($B328,'Results-formatted 060121'!$A:$AJ,(U$3+2),FALSE)), VLOOKUP($B328,'Results-formatted 060121'!$A:$AJ,(U$3+2),FALSE)))</f>
        <v>1</v>
      </c>
      <c r="V328" s="95">
        <f>IF($C328 = "neg", (($D328+1) - VLOOKUP($B328,'Results-formatted 060121'!$A:$AJ,(V$3+2),FALSE)), IF($C328 = "pos-neg", (3+VLOOKUP($B328,'Results-formatted 060121'!$A:$AJ,(V$3+2),FALSE)), VLOOKUP($B328,'Results-formatted 060121'!$A:$AJ,(V$3+2),FALSE)))</f>
        <v>4</v>
      </c>
      <c r="W328" s="95">
        <f>IF($C328 = "neg", (($D328+1) - VLOOKUP($B328,'Results-formatted 060121'!$A:$AJ,(W$3+2),FALSE)), IF($C328 = "pos-neg", (3+VLOOKUP($B328,'Results-formatted 060121'!$A:$AJ,(W$3+2),FALSE)), VLOOKUP($B328,'Results-formatted 060121'!$A:$AJ,(W$3+2),FALSE)))</f>
        <v>3</v>
      </c>
      <c r="X328" s="95">
        <f>IF($C328 = "neg", (($D328+1) - VLOOKUP($B328,'Results-formatted 060121'!$A:$AJ,(X$3+2),FALSE)), IF($C328 = "pos-neg", (3+VLOOKUP($B328,'Results-formatted 060121'!$A:$AJ,(X$3+2),FALSE)), VLOOKUP($B328,'Results-formatted 060121'!$A:$AJ,(X$3+2),FALSE)))</f>
        <v>3</v>
      </c>
      <c r="Y328" s="95">
        <f>IF($C328 = "neg", (($D328+1) - VLOOKUP($B328,'Results-formatted 060121'!$A:$AJ,(Y$3+2),FALSE)), IF($C328 = "pos-neg", (3+VLOOKUP($B328,'Results-formatted 060121'!$A:$AJ,(Y$3+2),FALSE)), VLOOKUP($B328,'Results-formatted 060121'!$A:$AJ,(Y$3+2),FALSE)))</f>
        <v>3</v>
      </c>
      <c r="Z328" s="95">
        <f>IF($C328 = "neg", (($D328+1) - VLOOKUP($B328,'Results-formatted 060121'!$A:$AJ,(Z$3+2),FALSE)), IF($C328 = "pos-neg", (3+VLOOKUP($B328,'Results-formatted 060121'!$A:$AJ,(Z$3+2),FALSE)), VLOOKUP($B328,'Results-formatted 060121'!$A:$AJ,(Z$3+2),FALSE)))</f>
        <v>2</v>
      </c>
      <c r="AA328" s="95">
        <f>IF($C328 = "neg", (($D328+1) - VLOOKUP($B328,'Results-formatted 060121'!$A:$AJ,(AA$3+2),FALSE)), IF($C328 = "pos-neg", (3+VLOOKUP($B328,'Results-formatted 060121'!$A:$AJ,(AA$3+2),FALSE)), VLOOKUP($B328,'Results-formatted 060121'!$A:$AJ,(AA$3+2),FALSE)))</f>
        <v>1</v>
      </c>
      <c r="AB328" s="95">
        <f>IF($C328 = "neg", (($D328+1) - VLOOKUP($B328,'Results-formatted 060121'!$A:$AJ,(AB$3+2),FALSE)), IF($C328 = "pos-neg", (3+VLOOKUP($B328,'Results-formatted 060121'!$A:$AJ,(AB$3+2),FALSE)), VLOOKUP($B328,'Results-formatted 060121'!$A:$AJ,(AB$3+2),FALSE)))</f>
        <v>1</v>
      </c>
      <c r="AC328" s="95">
        <f>IF($C328 = "neg", (($D328+1) - VLOOKUP($B328,'Results-formatted 060121'!$A:$AJ,(AC$3+2),FALSE)), IF($C328 = "pos-neg", (3+VLOOKUP($B328,'Results-formatted 060121'!$A:$AJ,(AC$3+2),FALSE)), VLOOKUP($B328,'Results-formatted 060121'!$A:$AJ,(AC$3+2),FALSE)))</f>
        <v>1</v>
      </c>
      <c r="AD328" s="95">
        <f>IF($C328 = "neg", (($D328+1) - VLOOKUP($B328,'Results-formatted 060121'!$A:$AJ,(AD$3+2),FALSE)), IF($C328 = "pos-neg", (3+VLOOKUP($B328,'Results-formatted 060121'!$A:$AJ,(AD$3+2),FALSE)), VLOOKUP($B328,'Results-formatted 060121'!$A:$AJ,(AD$3+2),FALSE)))</f>
        <v>2</v>
      </c>
      <c r="AE328" s="95">
        <f>IF($C328 = "neg", (($D328+1) - VLOOKUP($B328,'Results-formatted 060121'!$A:$AJ,(AE$3+2),FALSE)), IF($C328 = "pos-neg", (3+VLOOKUP($B328,'Results-formatted 060121'!$A:$AJ,(AE$3+2),FALSE)), VLOOKUP($B328,'Results-formatted 060121'!$A:$AJ,(AE$3+2),FALSE)))</f>
        <v>2</v>
      </c>
      <c r="AF328" s="95">
        <f>IF($C328 = "neg", (($D328+1) - VLOOKUP($B328,'Results-formatted 060121'!$A:$AJ,(AF$3+2),FALSE)), IF($C328 = "pos-neg", (3+VLOOKUP($B328,'Results-formatted 060121'!$A:$AJ,(AF$3+2),FALSE)), VLOOKUP($B328,'Results-formatted 060121'!$A:$AJ,(AF$3+2),FALSE)))</f>
        <v>3</v>
      </c>
      <c r="AG328" s="95">
        <f>IF($C328 = "neg", (($D328+1) - VLOOKUP($B328,'Results-formatted 060121'!$A:$AJ,(AG$3+2),FALSE)), IF($C328 = "pos-neg", (3+VLOOKUP($B328,'Results-formatted 060121'!$A:$AJ,(AG$3+2),FALSE)), VLOOKUP($B328,'Results-formatted 060121'!$A:$AJ,(AG$3+2),FALSE)))</f>
        <v>1</v>
      </c>
      <c r="AH328" s="95">
        <f>IF($C328 = "neg", (($D328+1) - VLOOKUP($B328,'Results-formatted 060121'!$A:$AJ,(AH$3+2),FALSE)), IF($C328 = "pos-neg", (3+VLOOKUP($B328,'Results-formatted 060121'!$A:$AJ,(AH$3+2),FALSE)), VLOOKUP($B328,'Results-formatted 060121'!$A:$AJ,(AH$3+2),FALSE)))</f>
        <v>2</v>
      </c>
      <c r="AI328" s="95">
        <f>IF($C328 = "neg", (($D328+1) - VLOOKUP($B328,'Results-formatted 060121'!$A:$AJ,(AI$3+2),FALSE)), IF($C328 = "pos-neg", (3+VLOOKUP($B328,'Results-formatted 060121'!$A:$AJ,(AI$3+2),FALSE)), VLOOKUP($B328,'Results-formatted 060121'!$A:$AJ,(AI$3+2),FALSE)))</f>
        <v>3</v>
      </c>
      <c r="AJ328" s="95">
        <f>IF($C328 = "neg", (($D328+1) - VLOOKUP($B328,'Results-formatted 060121'!$A:$AJ,(AJ$3+2),FALSE)), IF($C328 = "pos-neg", (3+VLOOKUP($B328,'Results-formatted 060121'!$A:$AJ,(AJ$3+2),FALSE)), VLOOKUP($B328,'Results-formatted 060121'!$A:$AJ,(AJ$3+2),FALSE)))</f>
        <v>1</v>
      </c>
      <c r="AK328" s="95">
        <f>IF($C328 = "neg", (($D328+1) - VLOOKUP($B328,'Results-formatted 060121'!$A:$AJ,(AK$3+2),FALSE)), IF($C328 = "pos-neg", (3+VLOOKUP($B328,'Results-formatted 060121'!$A:$AJ,(AK$3+2),FALSE)), VLOOKUP($B328,'Results-formatted 060121'!$A:$AJ,(AK$3+2),FALSE)))</f>
        <v>4</v>
      </c>
      <c r="AL328" s="95">
        <f>IF($C328 = "neg", (($D328+1) - VLOOKUP($B328,'Results-formatted 060121'!$A:$AJ,(AL$3+2),FALSE)), IF($C328 = "pos-neg", (3+VLOOKUP($B328,'Results-formatted 060121'!$A:$AJ,(AL$3+2),FALSE)), VLOOKUP($B328,'Results-formatted 060121'!$A:$AJ,(AL$3+2),FALSE)))</f>
        <v>1</v>
      </c>
      <c r="AM328" s="95">
        <f>IF($C328 = "neg", (($D328+1) - VLOOKUP($B328,'Results-formatted 060121'!$A:AJ,(AM$3+2),FALSE)), IF($C328 = "pos-neg", (3+VLOOKUP($B328,'Results-formatted 060121'!$A:AJ,(AM$3+2),FALSE)), VLOOKUP($B328,'Results-formatted 060121'!$A:AJ,(AM$3+2),FALSE)))</f>
        <v>1</v>
      </c>
      <c r="AN328" s="95">
        <f>IF($C328 = "neg", (($D328+1) - VLOOKUP($B328,'Results-formatted 060121'!$A:AK,(AN$3+2),FALSE)), IF($C328 = "pos-neg", (3+VLOOKUP($B328,'Results-formatted 060121'!$A:AK,(AN$3+2),FALSE)), VLOOKUP($B328,'Results-formatted 060121'!$A:AK,(AN$3+2),FALSE)))</f>
        <v>2</v>
      </c>
      <c r="AO328" s="95">
        <f>IF($C328 = "neg", (($D328+1) - VLOOKUP($B328,'Results-formatted 060121'!$A:AL,(AO$3+2),FALSE)), IF($C328 = "pos-neg", (3+VLOOKUP($B328,'Results-formatted 060121'!$A:AL,(AO$3+2),FALSE)), VLOOKUP($B328,'Results-formatted 060121'!$A:AL,(AO$3+2),FALSE)))</f>
        <v>1</v>
      </c>
      <c r="AP328" s="95">
        <f>IF($C328 = "neg", (($D328+1) - VLOOKUP($B328,'Results-formatted 060121'!$A:AM,(AP$3+2),FALSE)), IF($C328 = "pos-neg", (3+VLOOKUP($B328,'Results-formatted 060121'!$A:AM,(AP$3+2),FALSE)), VLOOKUP($B328,'Results-formatted 060121'!$A:AM,(AP$3+2),FALSE)))</f>
        <v>1</v>
      </c>
      <c r="AQ328" s="95">
        <f>IF($C328 = "neg", (($D328+1) - VLOOKUP($B328,'Results-formatted 060121'!$A:AN,(AQ$3+2),FALSE)), IF($C328 = "pos-neg", (3+VLOOKUP($B328,'Results-formatted 060121'!$A:AN,(AQ$3+2),FALSE)), VLOOKUP($B328,'Results-formatted 060121'!$A:AN,(AQ$3+2),FALSE)))</f>
        <v>3</v>
      </c>
      <c r="AR328" s="95">
        <f>IF($C328 = "neg", (($D328+1) - VLOOKUP($B328,'Results-formatted 060121'!$A:AO,(AR$3+2),FALSE)), IF($C328 = "pos-neg", (3+VLOOKUP($B328,'Results-formatted 060121'!$A:AO,(AR$3+2),FALSE)), VLOOKUP($B328,'Results-formatted 060121'!$A:AO,(AR$3+2),FALSE)))</f>
        <v>2</v>
      </c>
      <c r="AS328" s="95">
        <f>IF($C328 = "neg", (($D328+1) - VLOOKUP($B328,'Results-formatted 060121'!$A:AP,(AS$3+2),FALSE)), IF($C328 = "pos-neg", (3+VLOOKUP($B328,'Results-formatted 060121'!$A:AP,(AS$3+2),FALSE)), VLOOKUP($B328,'Results-formatted 060121'!$A:AP,(AS$3+2),FALSE)))</f>
        <v>3</v>
      </c>
      <c r="AT328" s="95">
        <f>IF($C328 = "neg", (($D328+1) - VLOOKUP($B328,'Results-formatted 060121'!$A:AQ,(AT$3+2),FALSE)), IF($C328 = "pos-neg", (3+VLOOKUP($B328,'Results-formatted 060121'!$A:AQ,(AT$3+2),FALSE)), VLOOKUP($B328,'Results-formatted 060121'!$A:AQ,(AT$3+2),FALSE)))</f>
        <v>2</v>
      </c>
      <c r="AU328" s="95">
        <f>IF($C328 = "neg", (($D328+1) - VLOOKUP($B328,'Results-formatted 060121'!$A:AR,(AU$3+2),FALSE)), IF($C328 = "pos-neg", (3+VLOOKUP($B328,'Results-formatted 060121'!$A:AR,(AU$3+2),FALSE)), VLOOKUP($B328,'Results-formatted 060121'!$A:AR,(AU$3+2),FALSE)))</f>
        <v>2</v>
      </c>
      <c r="AV328" s="95">
        <f>IF($C328 = "neg", (($D328+1) - VLOOKUP($B328,'Results-formatted 060121'!$A:AS,(AV$3+2),FALSE)), IF($C328 = "pos-neg", (3+VLOOKUP($B328,'Results-formatted 060121'!$A:AS,(AV$3+2),FALSE)), VLOOKUP($B328,'Results-formatted 060121'!$A:AS,(AV$3+2),FALSE)))</f>
        <v>1</v>
      </c>
      <c r="AW328" s="95">
        <f>IF($C328 = "neg", (($D328+1) - VLOOKUP($B328,'Results-formatted 060121'!$A:AT,(AW$3+2),FALSE)), IF($C328 = "pos-neg", (3+VLOOKUP($B328,'Results-formatted 060121'!$A:AT,(AW$3+2),FALSE)), VLOOKUP($B328,'Results-formatted 060121'!$A:AT,(AW$3+2),FALSE)))</f>
        <v>1</v>
      </c>
      <c r="AX328" s="95">
        <f>IF($C328 = "neg", (($D328+1) - VLOOKUP($B328,'Results-formatted 060121'!$A:AU,(AX$3+2),FALSE)), IF($C328 = "pos-neg", (3+VLOOKUP($B328,'Results-formatted 060121'!$A:AU,(AX$3+2),FALSE)), VLOOKUP($B328,'Results-formatted 060121'!$A:AU,(AX$3+2),FALSE)))</f>
        <v>1</v>
      </c>
      <c r="AY328" s="95">
        <f>IF($C328 = "neg", (($D328+1) - VLOOKUP($B328,'Results-formatted 060121'!$A:AV,(AY$3+2),FALSE)), IF($C328 = "pos-neg", (3+VLOOKUP($B328,'Results-formatted 060121'!$A:AV,(AY$3+2),FALSE)), VLOOKUP($B328,'Results-formatted 060121'!$A:AV,(AY$3+2),FALSE)))</f>
        <v>3</v>
      </c>
      <c r="AZ328" s="95">
        <f>IF($C328 = "neg", (($D328+1) - VLOOKUP($B328,'Results-formatted 060121'!$A:AW,(AZ$3+2),FALSE)), IF($C328 = "pos-neg", (3+VLOOKUP($B328,'Results-formatted 060121'!$A:AW,(AZ$3+2),FALSE)), VLOOKUP($B328,'Results-formatted 060121'!$A:AW,(AZ$3+2),FALSE)))</f>
        <v>2</v>
      </c>
      <c r="BA328" s="95">
        <f>IF($C328 = "neg", (($D328+1) - VLOOKUP($B328,'Results-formatted 060121'!$A:AX,(BA$3+2),FALSE)), IF($C328 = "pos-neg", (3+VLOOKUP($B328,'Results-formatted 060121'!$A:AX,(BA$3+2),FALSE)), VLOOKUP($B328,'Results-formatted 060121'!$A:AX,(BA$3+2),FALSE)))</f>
        <v>3</v>
      </c>
      <c r="BB328" s="95">
        <f>IF($C328 = "neg", (($D328+1) - VLOOKUP($B328,'Results-formatted 060121'!$A:AY,(BB$3+2),FALSE)), IF($C328 = "pos-neg", (3+VLOOKUP($B328,'Results-formatted 060121'!$A:AY,(BB$3+2),FALSE)), VLOOKUP($B328,'Results-formatted 060121'!$A:AY,(BB$3+2),FALSE)))</f>
        <v>2</v>
      </c>
      <c r="BC328" s="95">
        <f>IF($C328 = "neg", (($D328+1) - VLOOKUP($B328,'Results-formatted 060121'!$A:AZ,(BC$3+2),FALSE)), IF($C328 = "pos-neg", (3+VLOOKUP($B328,'Results-formatted 060121'!$A:AZ,(BC$3+2),FALSE)), VLOOKUP($B328,'Results-formatted 060121'!$A:AZ,(BC$3+2),FALSE)))</f>
        <v>2</v>
      </c>
      <c r="BD328" s="95">
        <f>IF($C328 = "neg", (($D328+1) - VLOOKUP($B328,'Results-formatted 060121'!$A:BA,(BD$3+2),FALSE)), IF($C328 = "pos-neg", (3+VLOOKUP($B328,'Results-formatted 060121'!$A:BA,(BD$3+2),FALSE)), VLOOKUP($B328,'Results-formatted 060121'!$A:BA,(BD$3+2),FALSE)))</f>
        <v>4</v>
      </c>
      <c r="BE328" s="95">
        <f>IF($C328 = "neg", (($D328+1) - VLOOKUP($B328,'Results-formatted 060121'!$A:BB,(BE$3+2),FALSE)), IF($C328 = "pos-neg", (3+VLOOKUP($B328,'Results-formatted 060121'!$A:BB,(BE$3+2),FALSE)), VLOOKUP($B328,'Results-formatted 060121'!$A:BB,(BE$3+2),FALSE)))</f>
        <v>1</v>
      </c>
      <c r="BF328" s="95">
        <f>IF($C328 = "neg", (($D328+1) - VLOOKUP($B328,'Results-formatted 060121'!$A:BC,(BF$3+2),FALSE)), IF($C328 = "pos-neg", (3+VLOOKUP($B328,'Results-formatted 060121'!$A:BC,(BF$3+2),FALSE)), VLOOKUP($B328,'Results-formatted 060121'!$A:BC,(BF$3+2),FALSE)))</f>
        <v>4</v>
      </c>
      <c r="BG328" s="95">
        <f>IF($C328 = "neg", (($D328+1) - VLOOKUP($B328,'Results-formatted 060121'!$A:BD,(BG$3+2),FALSE)), IF($C328 = "pos-neg", (3+VLOOKUP($B328,'Results-formatted 060121'!$A:BD,(BG$3+2),FALSE)), VLOOKUP($B328,'Results-formatted 060121'!$A:BD,(BG$3+2),FALSE)))</f>
        <v>3</v>
      </c>
      <c r="BH328" s="95">
        <f>IF($C328 = "neg", (($D328+1) - VLOOKUP($B328,'Results-formatted 060121'!$A:BE,(BH$3+2),FALSE)), IF($C328 = "pos-neg", (3+VLOOKUP($B328,'Results-formatted 060121'!$A:BE,(BH$3+2),FALSE)), VLOOKUP($B328,'Results-formatted 060121'!$A:BE,(BH$3+2),FALSE)))</f>
        <v>2</v>
      </c>
      <c r="BI328" s="95">
        <f>IF($C328 = "neg", (($D328+1) - VLOOKUP($B328,'Results-formatted 060121'!$A:BF,(BI$3+2),FALSE)), IF($C328 = "pos-neg", (3+VLOOKUP($B328,'Results-formatted 060121'!$A:BF,(BI$3+2),FALSE)), VLOOKUP($B328,'Results-formatted 060121'!$A:BF,(BI$3+2),FALSE)))</f>
        <v>2</v>
      </c>
      <c r="BJ328" s="95">
        <f>IF($C328 = "neg", (($D328+1) - VLOOKUP($B328,'Results-formatted 060121'!$A:BG,(BJ$3+2),FALSE)), IF($C328 = "pos-neg", (3+VLOOKUP($B328,'Results-formatted 060121'!$A:BG,(BJ$3+2),FALSE)), VLOOKUP($B328,'Results-formatted 060121'!$A:BG,(BJ$3+2),FALSE)))</f>
        <v>1</v>
      </c>
      <c r="BK328" s="95">
        <f>IF($C328 = "neg", (($D328+1) - VLOOKUP($B328,'Results-formatted 060121'!$A:BH,(BK$3+2),FALSE)), IF($C328 = "pos-neg", (3+VLOOKUP($B328,'Results-formatted 060121'!$A:BH,(BK$3+2),FALSE)), VLOOKUP($B328,'Results-formatted 060121'!$A:BH,(BK$3+2),FALSE)))</f>
        <v>1</v>
      </c>
      <c r="BL328" s="95">
        <f>IF($C328 = "neg", (($D328+1) - VLOOKUP($B328,'Results-formatted 060121'!$A:BI,(BL$3+2),FALSE)), IF($C328 = "pos-neg", (3+VLOOKUP($B328,'Results-formatted 060121'!$A:BI,(BL$3+2),FALSE)), VLOOKUP($B328,'Results-formatted 060121'!$A:BI,(BL$3+2),FALSE)))</f>
        <v>1</v>
      </c>
      <c r="BM328" s="95">
        <f>IF($C328 = "neg", (($D328+1) - VLOOKUP($B328,'Results-formatted 060121'!$A:BJ,(BM$3+2),FALSE)), IF($C328 = "pos-neg", (3+VLOOKUP($B328,'Results-formatted 060121'!$A:BJ,(BM$3+2),FALSE)), VLOOKUP($B328,'Results-formatted 060121'!$A:BJ,(BM$3+2),FALSE)))</f>
        <v>2</v>
      </c>
      <c r="BN328" s="95"/>
      <c r="BO328" s="95"/>
      <c r="BP328" s="95"/>
      <c r="BQ328" s="95"/>
      <c r="BR328" s="95"/>
      <c r="BS328" s="95"/>
      <c r="BT328" s="95"/>
      <c r="BU328" s="95"/>
      <c r="BV328" s="95"/>
      <c r="BW328" s="95"/>
      <c r="BX328" s="95"/>
      <c r="BY328" s="95"/>
      <c r="BZ328" s="95"/>
      <c r="CA328" s="95"/>
      <c r="CB328" s="95"/>
      <c r="CC328" s="95"/>
      <c r="CD328" s="99"/>
      <c r="CE328" s="2">
        <f t="shared" si="918"/>
        <v>2.1166666666666667</v>
      </c>
      <c r="CF328" s="25">
        <f t="shared" si="919"/>
        <v>1.0591276657841484</v>
      </c>
    </row>
    <row r="329" spans="2:84" ht="42" x14ac:dyDescent="0.15">
      <c r="B329" s="84" t="s">
        <v>347</v>
      </c>
      <c r="C329" s="86" t="s">
        <v>224</v>
      </c>
      <c r="D329" s="2">
        <v>5</v>
      </c>
      <c r="E329" s="13" t="s">
        <v>838</v>
      </c>
      <c r="F329" s="95">
        <f>IF($C329 = "neg", (($D329+1) - VLOOKUP($B329,'Results-formatted 060121'!$A:$AJ,(F$3+2),FALSE)), IF($C329 = "pos-neg", (3+VLOOKUP($B329,'Results-formatted 060121'!$A:$AJ,(F$3+2),FALSE)), VLOOKUP($B329,'Results-formatted 060121'!$A:$AJ,(F$3+2),FALSE)))</f>
        <v>3</v>
      </c>
      <c r="G329" s="95">
        <f>IF($C329 = "neg", (($D329+1) - VLOOKUP($B329,'Results-formatted 060121'!$A:$AJ,(G$3+2),FALSE)), IF($C329 = "pos-neg", (3+VLOOKUP($B329,'Results-formatted 060121'!$A:$AJ,(G$3+2),FALSE)), VLOOKUP($B329,'Results-formatted 060121'!$A:$AJ,(G$3+2),FALSE)))</f>
        <v>3</v>
      </c>
      <c r="H329" s="95">
        <f>IF($C329 = "neg", (($D329+1) - VLOOKUP($B329,'Results-formatted 060121'!$A:$AJ,(H$3+2),FALSE)), IF($C329 = "pos-neg", (3+VLOOKUP($B329,'Results-formatted 060121'!$A:$AJ,(H$3+2),FALSE)), VLOOKUP($B329,'Results-formatted 060121'!$A:$AJ,(H$3+2),FALSE)))</f>
        <v>3</v>
      </c>
      <c r="I329" s="95">
        <f>IF($C329 = "neg", (($D329+1) - VLOOKUP($B329,'Results-formatted 060121'!$A:$AJ,(I$3+2),FALSE)), IF($C329 = "pos-neg", (3+VLOOKUP($B329,'Results-formatted 060121'!$A:$AJ,(I$3+2),FALSE)), VLOOKUP($B329,'Results-formatted 060121'!$A:$AJ,(I$3+2),FALSE)))</f>
        <v>1</v>
      </c>
      <c r="J329" s="95">
        <f>IF($C329 = "neg", (($D329+1) - VLOOKUP($B329,'Results-formatted 060121'!$A:$AJ,(J$3+2),FALSE)), IF($C329 = "pos-neg", (3+VLOOKUP($B329,'Results-formatted 060121'!$A:$AJ,(J$3+2),FALSE)), VLOOKUP($B329,'Results-formatted 060121'!$A:$AJ,(J$3+2),FALSE)))</f>
        <v>3</v>
      </c>
      <c r="K329" s="95">
        <f>IF($C329 = "neg", (($D329+1) - VLOOKUP($B329,'Results-formatted 060121'!$A:$AJ,(K$3+2),FALSE)), IF($C329 = "pos-neg", (3+VLOOKUP($B329,'Results-formatted 060121'!$A:$AJ,(K$3+2),FALSE)), VLOOKUP($B329,'Results-formatted 060121'!$A:$AJ,(K$3+2),FALSE)))</f>
        <v>1</v>
      </c>
      <c r="L329" s="95">
        <f>IF($C329 = "neg", (($D329+1) - VLOOKUP($B329,'Results-formatted 060121'!$A:$AJ,(L$3+2),FALSE)), IF($C329 = "pos-neg", (3+VLOOKUP($B329,'Results-formatted 060121'!$A:$AJ,(L$3+2),FALSE)), VLOOKUP($B329,'Results-formatted 060121'!$A:$AJ,(L$3+2),FALSE)))</f>
        <v>1</v>
      </c>
      <c r="M329" s="95">
        <f>IF($C329 = "neg", (($D329+1) - VLOOKUP($B329,'Results-formatted 060121'!$A:$AJ,(M$3+2),FALSE)), IF($C329 = "pos-neg", (3+VLOOKUP($B329,'Results-formatted 060121'!$A:$AJ,(M$3+2),FALSE)), VLOOKUP($B329,'Results-formatted 060121'!$A:$AJ,(M$3+2),FALSE)))</f>
        <v>1</v>
      </c>
      <c r="N329" s="95">
        <f>IF($C329 = "neg", (($D329+1) - VLOOKUP($B329,'Results-formatted 060121'!$A:$AJ,(N$3+2),FALSE)), IF($C329 = "pos-neg", (3+VLOOKUP($B329,'Results-formatted 060121'!$A:$AJ,(N$3+2),FALSE)), VLOOKUP($B329,'Results-formatted 060121'!$A:$AJ,(N$3+2),FALSE)))</f>
        <v>4</v>
      </c>
      <c r="O329" s="95">
        <f>IF($C329 = "neg", (($D329+1) - VLOOKUP($B329,'Results-formatted 060121'!$A:$AJ,(O$3+2),FALSE)), IF($C329 = "pos-neg", (3+VLOOKUP($B329,'Results-formatted 060121'!$A:$AJ,(O$3+2),FALSE)), VLOOKUP($B329,'Results-formatted 060121'!$A:$AJ,(O$3+2),FALSE)))</f>
        <v>4</v>
      </c>
      <c r="P329" s="95">
        <f>IF($C329 = "neg", (($D329+1) - VLOOKUP($B329,'Results-formatted 060121'!$A:$AJ,(P$3+2),FALSE)), IF($C329 = "pos-neg", (3+VLOOKUP($B329,'Results-formatted 060121'!$A:$AJ,(P$3+2),FALSE)), VLOOKUP($B329,'Results-formatted 060121'!$A:$AJ,(P$3+2),FALSE)))</f>
        <v>2</v>
      </c>
      <c r="Q329" s="95">
        <f>IF($C329 = "neg", (($D329+1) - VLOOKUP($B329,'Results-formatted 060121'!$A:$AJ,(Q$3+2),FALSE)), IF($C329 = "pos-neg", (3+VLOOKUP($B329,'Results-formatted 060121'!$A:$AJ,(Q$3+2),FALSE)), VLOOKUP($B329,'Results-formatted 060121'!$A:$AJ,(Q$3+2),FALSE)))</f>
        <v>2</v>
      </c>
      <c r="R329" s="95">
        <f>IF($C329 = "neg", (($D329+1) - VLOOKUP($B329,'Results-formatted 060121'!$A:$AJ,(R$3+2),FALSE)), IF($C329 = "pos-neg", (3+VLOOKUP($B329,'Results-formatted 060121'!$A:$AJ,(R$3+2),FALSE)), VLOOKUP($B329,'Results-formatted 060121'!$A:$AJ,(R$3+2),FALSE)))</f>
        <v>3</v>
      </c>
      <c r="S329" s="95">
        <f>IF($C329 = "neg", (($D329+1) - VLOOKUP($B329,'Results-formatted 060121'!$A:$AJ,(S$3+2),FALSE)), IF($C329 = "pos-neg", (3+VLOOKUP($B329,'Results-formatted 060121'!$A:$AJ,(S$3+2),FALSE)), VLOOKUP($B329,'Results-formatted 060121'!$A:$AJ,(S$3+2),FALSE)))</f>
        <v>5</v>
      </c>
      <c r="T329" s="95">
        <f>IF($C329 = "neg", (($D329+1) - VLOOKUP($B329,'Results-formatted 060121'!$A:$AJ,(T$3+2),FALSE)), IF($C329 = "pos-neg", (3+VLOOKUP($B329,'Results-formatted 060121'!$A:$AJ,(T$3+2),FALSE)), VLOOKUP($B329,'Results-formatted 060121'!$A:$AJ,(T$3+2),FALSE)))</f>
        <v>1</v>
      </c>
      <c r="U329" s="95">
        <f>IF($C329 = "neg", (($D329+1) - VLOOKUP($B329,'Results-formatted 060121'!$A:$AJ,(U$3+2),FALSE)), IF($C329 = "pos-neg", (3+VLOOKUP($B329,'Results-formatted 060121'!$A:$AJ,(U$3+2),FALSE)), VLOOKUP($B329,'Results-formatted 060121'!$A:$AJ,(U$3+2),FALSE)))</f>
        <v>1</v>
      </c>
      <c r="V329" s="95">
        <f>IF($C329 = "neg", (($D329+1) - VLOOKUP($B329,'Results-formatted 060121'!$A:$AJ,(V$3+2),FALSE)), IF($C329 = "pos-neg", (3+VLOOKUP($B329,'Results-formatted 060121'!$A:$AJ,(V$3+2),FALSE)), VLOOKUP($B329,'Results-formatted 060121'!$A:$AJ,(V$3+2),FALSE)))</f>
        <v>4</v>
      </c>
      <c r="W329" s="95">
        <f>IF($C329 = "neg", (($D329+1) - VLOOKUP($B329,'Results-formatted 060121'!$A:$AJ,(W$3+2),FALSE)), IF($C329 = "pos-neg", (3+VLOOKUP($B329,'Results-formatted 060121'!$A:$AJ,(W$3+2),FALSE)), VLOOKUP($B329,'Results-formatted 060121'!$A:$AJ,(W$3+2),FALSE)))</f>
        <v>2</v>
      </c>
      <c r="X329" s="95">
        <f>IF($C329 = "neg", (($D329+1) - VLOOKUP($B329,'Results-formatted 060121'!$A:$AJ,(X$3+2),FALSE)), IF($C329 = "pos-neg", (3+VLOOKUP($B329,'Results-formatted 060121'!$A:$AJ,(X$3+2),FALSE)), VLOOKUP($B329,'Results-formatted 060121'!$A:$AJ,(X$3+2),FALSE)))</f>
        <v>2</v>
      </c>
      <c r="Y329" s="95">
        <f>IF($C329 = "neg", (($D329+1) - VLOOKUP($B329,'Results-formatted 060121'!$A:$AJ,(Y$3+2),FALSE)), IF($C329 = "pos-neg", (3+VLOOKUP($B329,'Results-formatted 060121'!$A:$AJ,(Y$3+2),FALSE)), VLOOKUP($B329,'Results-formatted 060121'!$A:$AJ,(Y$3+2),FALSE)))</f>
        <v>3</v>
      </c>
      <c r="Z329" s="95">
        <f>IF($C329 = "neg", (($D329+1) - VLOOKUP($B329,'Results-formatted 060121'!$A:$AJ,(Z$3+2),FALSE)), IF($C329 = "pos-neg", (3+VLOOKUP($B329,'Results-formatted 060121'!$A:$AJ,(Z$3+2),FALSE)), VLOOKUP($B329,'Results-formatted 060121'!$A:$AJ,(Z$3+2),FALSE)))</f>
        <v>2</v>
      </c>
      <c r="AA329" s="95">
        <f>IF($C329 = "neg", (($D329+1) - VLOOKUP($B329,'Results-formatted 060121'!$A:$AJ,(AA$3+2),FALSE)), IF($C329 = "pos-neg", (3+VLOOKUP($B329,'Results-formatted 060121'!$A:$AJ,(AA$3+2),FALSE)), VLOOKUP($B329,'Results-formatted 060121'!$A:$AJ,(AA$3+2),FALSE)))</f>
        <v>1</v>
      </c>
      <c r="AB329" s="95">
        <f>IF($C329 = "neg", (($D329+1) - VLOOKUP($B329,'Results-formatted 060121'!$A:$AJ,(AB$3+2),FALSE)), IF($C329 = "pos-neg", (3+VLOOKUP($B329,'Results-formatted 060121'!$A:$AJ,(AB$3+2),FALSE)), VLOOKUP($B329,'Results-formatted 060121'!$A:$AJ,(AB$3+2),FALSE)))</f>
        <v>1</v>
      </c>
      <c r="AC329" s="95">
        <f>IF($C329 = "neg", (($D329+1) - VLOOKUP($B329,'Results-formatted 060121'!$A:$AJ,(AC$3+2),FALSE)), IF($C329 = "pos-neg", (3+VLOOKUP($B329,'Results-formatted 060121'!$A:$AJ,(AC$3+2),FALSE)), VLOOKUP($B329,'Results-formatted 060121'!$A:$AJ,(AC$3+2),FALSE)))</f>
        <v>1</v>
      </c>
      <c r="AD329" s="95">
        <f>IF($C329 = "neg", (($D329+1) - VLOOKUP($B329,'Results-formatted 060121'!$A:$AJ,(AD$3+2),FALSE)), IF($C329 = "pos-neg", (3+VLOOKUP($B329,'Results-formatted 060121'!$A:$AJ,(AD$3+2),FALSE)), VLOOKUP($B329,'Results-formatted 060121'!$A:$AJ,(AD$3+2),FALSE)))</f>
        <v>3</v>
      </c>
      <c r="AE329" s="95">
        <f>IF($C329 = "neg", (($D329+1) - VLOOKUP($B329,'Results-formatted 060121'!$A:$AJ,(AE$3+2),FALSE)), IF($C329 = "pos-neg", (3+VLOOKUP($B329,'Results-formatted 060121'!$A:$AJ,(AE$3+2),FALSE)), VLOOKUP($B329,'Results-formatted 060121'!$A:$AJ,(AE$3+2),FALSE)))</f>
        <v>3</v>
      </c>
      <c r="AF329" s="95">
        <f>IF($C329 = "neg", (($D329+1) - VLOOKUP($B329,'Results-formatted 060121'!$A:$AJ,(AF$3+2),FALSE)), IF($C329 = "pos-neg", (3+VLOOKUP($B329,'Results-formatted 060121'!$A:$AJ,(AF$3+2),FALSE)), VLOOKUP($B329,'Results-formatted 060121'!$A:$AJ,(AF$3+2),FALSE)))</f>
        <v>4</v>
      </c>
      <c r="AG329" s="95">
        <f>IF($C329 = "neg", (($D329+1) - VLOOKUP($B329,'Results-formatted 060121'!$A:$AJ,(AG$3+2),FALSE)), IF($C329 = "pos-neg", (3+VLOOKUP($B329,'Results-formatted 060121'!$A:$AJ,(AG$3+2),FALSE)), VLOOKUP($B329,'Results-formatted 060121'!$A:$AJ,(AG$3+2),FALSE)))</f>
        <v>1</v>
      </c>
      <c r="AH329" s="95">
        <f>IF($C329 = "neg", (($D329+1) - VLOOKUP($B329,'Results-formatted 060121'!$A:$AJ,(AH$3+2),FALSE)), IF($C329 = "pos-neg", (3+VLOOKUP($B329,'Results-formatted 060121'!$A:$AJ,(AH$3+2),FALSE)), VLOOKUP($B329,'Results-formatted 060121'!$A:$AJ,(AH$3+2),FALSE)))</f>
        <v>2</v>
      </c>
      <c r="AI329" s="95">
        <f>IF($C329 = "neg", (($D329+1) - VLOOKUP($B329,'Results-formatted 060121'!$A:$AJ,(AI$3+2),FALSE)), IF($C329 = "pos-neg", (3+VLOOKUP($B329,'Results-formatted 060121'!$A:$AJ,(AI$3+2),FALSE)), VLOOKUP($B329,'Results-formatted 060121'!$A:$AJ,(AI$3+2),FALSE)))</f>
        <v>3</v>
      </c>
      <c r="AJ329" s="95">
        <f>IF($C329 = "neg", (($D329+1) - VLOOKUP($B329,'Results-formatted 060121'!$A:$AJ,(AJ$3+2),FALSE)), IF($C329 = "pos-neg", (3+VLOOKUP($B329,'Results-formatted 060121'!$A:$AJ,(AJ$3+2),FALSE)), VLOOKUP($B329,'Results-formatted 060121'!$A:$AJ,(AJ$3+2),FALSE)))</f>
        <v>2</v>
      </c>
      <c r="AK329" s="95">
        <f>IF($C329 = "neg", (($D329+1) - VLOOKUP($B329,'Results-formatted 060121'!$A:$AJ,(AK$3+2),FALSE)), IF($C329 = "pos-neg", (3+VLOOKUP($B329,'Results-formatted 060121'!$A:$AJ,(AK$3+2),FALSE)), VLOOKUP($B329,'Results-formatted 060121'!$A:$AJ,(AK$3+2),FALSE)))</f>
        <v>2</v>
      </c>
      <c r="AL329" s="95">
        <f>IF($C329 = "neg", (($D329+1) - VLOOKUP($B329,'Results-formatted 060121'!$A:$AJ,(AL$3+2),FALSE)), IF($C329 = "pos-neg", (3+VLOOKUP($B329,'Results-formatted 060121'!$A:$AJ,(AL$3+2),FALSE)), VLOOKUP($B329,'Results-formatted 060121'!$A:$AJ,(AL$3+2),FALSE)))</f>
        <v>1</v>
      </c>
      <c r="AM329" s="95">
        <f>IF($C329 = "neg", (($D329+1) - VLOOKUP($B329,'Results-formatted 060121'!$A:AJ,(AM$3+2),FALSE)), IF($C329 = "pos-neg", (3+VLOOKUP($B329,'Results-formatted 060121'!$A:AJ,(AM$3+2),FALSE)), VLOOKUP($B329,'Results-formatted 060121'!$A:AJ,(AM$3+2),FALSE)))</f>
        <v>3</v>
      </c>
      <c r="AN329" s="95">
        <f>IF($C329 = "neg", (($D329+1) - VLOOKUP($B329,'Results-formatted 060121'!$A:AK,(AN$3+2),FALSE)), IF($C329 = "pos-neg", (3+VLOOKUP($B329,'Results-formatted 060121'!$A:AK,(AN$3+2),FALSE)), VLOOKUP($B329,'Results-formatted 060121'!$A:AK,(AN$3+2),FALSE)))</f>
        <v>4</v>
      </c>
      <c r="AO329" s="95">
        <f>IF($C329 = "neg", (($D329+1) - VLOOKUP($B329,'Results-formatted 060121'!$A:AL,(AO$3+2),FALSE)), IF($C329 = "pos-neg", (3+VLOOKUP($B329,'Results-formatted 060121'!$A:AL,(AO$3+2),FALSE)), VLOOKUP($B329,'Results-formatted 060121'!$A:AL,(AO$3+2),FALSE)))</f>
        <v>1</v>
      </c>
      <c r="AP329" s="95">
        <f>IF($C329 = "neg", (($D329+1) - VLOOKUP($B329,'Results-formatted 060121'!$A:AM,(AP$3+2),FALSE)), IF($C329 = "pos-neg", (3+VLOOKUP($B329,'Results-formatted 060121'!$A:AM,(AP$3+2),FALSE)), VLOOKUP($B329,'Results-formatted 060121'!$A:AM,(AP$3+2),FALSE)))</f>
        <v>1</v>
      </c>
      <c r="AQ329" s="95">
        <f>IF($C329 = "neg", (($D329+1) - VLOOKUP($B329,'Results-formatted 060121'!$A:AN,(AQ$3+2),FALSE)), IF($C329 = "pos-neg", (3+VLOOKUP($B329,'Results-formatted 060121'!$A:AN,(AQ$3+2),FALSE)), VLOOKUP($B329,'Results-formatted 060121'!$A:AN,(AQ$3+2),FALSE)))</f>
        <v>3</v>
      </c>
      <c r="AR329" s="95">
        <f>IF($C329 = "neg", (($D329+1) - VLOOKUP($B329,'Results-formatted 060121'!$A:AO,(AR$3+2),FALSE)), IF($C329 = "pos-neg", (3+VLOOKUP($B329,'Results-formatted 060121'!$A:AO,(AR$3+2),FALSE)), VLOOKUP($B329,'Results-formatted 060121'!$A:AO,(AR$3+2),FALSE)))</f>
        <v>4</v>
      </c>
      <c r="AS329" s="95">
        <f>IF($C329 = "neg", (($D329+1) - VLOOKUP($B329,'Results-formatted 060121'!$A:AP,(AS$3+2),FALSE)), IF($C329 = "pos-neg", (3+VLOOKUP($B329,'Results-formatted 060121'!$A:AP,(AS$3+2),FALSE)), VLOOKUP($B329,'Results-formatted 060121'!$A:AP,(AS$3+2),FALSE)))</f>
        <v>4</v>
      </c>
      <c r="AT329" s="95">
        <f>IF($C329 = "neg", (($D329+1) - VLOOKUP($B329,'Results-formatted 060121'!$A:AQ,(AT$3+2),FALSE)), IF($C329 = "pos-neg", (3+VLOOKUP($B329,'Results-formatted 060121'!$A:AQ,(AT$3+2),FALSE)), VLOOKUP($B329,'Results-formatted 060121'!$A:AQ,(AT$3+2),FALSE)))</f>
        <v>4</v>
      </c>
      <c r="AU329" s="95">
        <f>IF($C329 = "neg", (($D329+1) - VLOOKUP($B329,'Results-formatted 060121'!$A:AR,(AU$3+2),FALSE)), IF($C329 = "pos-neg", (3+VLOOKUP($B329,'Results-formatted 060121'!$A:AR,(AU$3+2),FALSE)), VLOOKUP($B329,'Results-formatted 060121'!$A:AR,(AU$3+2),FALSE)))</f>
        <v>3</v>
      </c>
      <c r="AV329" s="95">
        <f>IF($C329 = "neg", (($D329+1) - VLOOKUP($B329,'Results-formatted 060121'!$A:AS,(AV$3+2),FALSE)), IF($C329 = "pos-neg", (3+VLOOKUP($B329,'Results-formatted 060121'!$A:AS,(AV$3+2),FALSE)), VLOOKUP($B329,'Results-formatted 060121'!$A:AS,(AV$3+2),FALSE)))</f>
        <v>1</v>
      </c>
      <c r="AW329" s="95">
        <f>IF($C329 = "neg", (($D329+1) - VLOOKUP($B329,'Results-formatted 060121'!$A:AT,(AW$3+2),FALSE)), IF($C329 = "pos-neg", (3+VLOOKUP($B329,'Results-formatted 060121'!$A:AT,(AW$3+2),FALSE)), VLOOKUP($B329,'Results-formatted 060121'!$A:AT,(AW$3+2),FALSE)))</f>
        <v>1</v>
      </c>
      <c r="AX329" s="95">
        <f>IF($C329 = "neg", (($D329+1) - VLOOKUP($B329,'Results-formatted 060121'!$A:AU,(AX$3+2),FALSE)), IF($C329 = "pos-neg", (3+VLOOKUP($B329,'Results-formatted 060121'!$A:AU,(AX$3+2),FALSE)), VLOOKUP($B329,'Results-formatted 060121'!$A:AU,(AX$3+2),FALSE)))</f>
        <v>1</v>
      </c>
      <c r="AY329" s="95">
        <f>IF($C329 = "neg", (($D329+1) - VLOOKUP($B329,'Results-formatted 060121'!$A:AV,(AY$3+2),FALSE)), IF($C329 = "pos-neg", (3+VLOOKUP($B329,'Results-formatted 060121'!$A:AV,(AY$3+2),FALSE)), VLOOKUP($B329,'Results-formatted 060121'!$A:AV,(AY$3+2),FALSE)))</f>
        <v>2</v>
      </c>
      <c r="AZ329" s="95">
        <f>IF($C329 = "neg", (($D329+1) - VLOOKUP($B329,'Results-formatted 060121'!$A:AW,(AZ$3+2),FALSE)), IF($C329 = "pos-neg", (3+VLOOKUP($B329,'Results-formatted 060121'!$A:AW,(AZ$3+2),FALSE)), VLOOKUP($B329,'Results-formatted 060121'!$A:AW,(AZ$3+2),FALSE)))</f>
        <v>3</v>
      </c>
      <c r="BA329" s="95">
        <f>IF($C329 = "neg", (($D329+1) - VLOOKUP($B329,'Results-formatted 060121'!$A:AX,(BA$3+2),FALSE)), IF($C329 = "pos-neg", (3+VLOOKUP($B329,'Results-formatted 060121'!$A:AX,(BA$3+2),FALSE)), VLOOKUP($B329,'Results-formatted 060121'!$A:AX,(BA$3+2),FALSE)))</f>
        <v>2</v>
      </c>
      <c r="BB329" s="95">
        <f>IF($C329 = "neg", (($D329+1) - VLOOKUP($B329,'Results-formatted 060121'!$A:AY,(BB$3+2),FALSE)), IF($C329 = "pos-neg", (3+VLOOKUP($B329,'Results-formatted 060121'!$A:AY,(BB$3+2),FALSE)), VLOOKUP($B329,'Results-formatted 060121'!$A:AY,(BB$3+2),FALSE)))</f>
        <v>2</v>
      </c>
      <c r="BC329" s="95">
        <f>IF($C329 = "neg", (($D329+1) - VLOOKUP($B329,'Results-formatted 060121'!$A:AZ,(BC$3+2),FALSE)), IF($C329 = "pos-neg", (3+VLOOKUP($B329,'Results-formatted 060121'!$A:AZ,(BC$3+2),FALSE)), VLOOKUP($B329,'Results-formatted 060121'!$A:AZ,(BC$3+2),FALSE)))</f>
        <v>2</v>
      </c>
      <c r="BD329" s="95">
        <f>IF($C329 = "neg", (($D329+1) - VLOOKUP($B329,'Results-formatted 060121'!$A:BA,(BD$3+2),FALSE)), IF($C329 = "pos-neg", (3+VLOOKUP($B329,'Results-formatted 060121'!$A:BA,(BD$3+2),FALSE)), VLOOKUP($B329,'Results-formatted 060121'!$A:BA,(BD$3+2),FALSE)))</f>
        <v>4</v>
      </c>
      <c r="BE329" s="95">
        <f>IF($C329 = "neg", (($D329+1) - VLOOKUP($B329,'Results-formatted 060121'!$A:BB,(BE$3+2),FALSE)), IF($C329 = "pos-neg", (3+VLOOKUP($B329,'Results-formatted 060121'!$A:BB,(BE$3+2),FALSE)), VLOOKUP($B329,'Results-formatted 060121'!$A:BB,(BE$3+2),FALSE)))</f>
        <v>1</v>
      </c>
      <c r="BF329" s="95">
        <f>IF($C329 = "neg", (($D329+1) - VLOOKUP($B329,'Results-formatted 060121'!$A:BC,(BF$3+2),FALSE)), IF($C329 = "pos-neg", (3+VLOOKUP($B329,'Results-formatted 060121'!$A:BC,(BF$3+2),FALSE)), VLOOKUP($B329,'Results-formatted 060121'!$A:BC,(BF$3+2),FALSE)))</f>
        <v>5</v>
      </c>
      <c r="BG329" s="95">
        <f>IF($C329 = "neg", (($D329+1) - VLOOKUP($B329,'Results-formatted 060121'!$A:BD,(BG$3+2),FALSE)), IF($C329 = "pos-neg", (3+VLOOKUP($B329,'Results-formatted 060121'!$A:BD,(BG$3+2),FALSE)), VLOOKUP($B329,'Results-formatted 060121'!$A:BD,(BG$3+2),FALSE)))</f>
        <v>3</v>
      </c>
      <c r="BH329" s="95">
        <f>IF($C329 = "neg", (($D329+1) - VLOOKUP($B329,'Results-formatted 060121'!$A:BE,(BH$3+2),FALSE)), IF($C329 = "pos-neg", (3+VLOOKUP($B329,'Results-formatted 060121'!$A:BE,(BH$3+2),FALSE)), VLOOKUP($B329,'Results-formatted 060121'!$A:BE,(BH$3+2),FALSE)))</f>
        <v>2</v>
      </c>
      <c r="BI329" s="95">
        <f>IF($C329 = "neg", (($D329+1) - VLOOKUP($B329,'Results-formatted 060121'!$A:BF,(BI$3+2),FALSE)), IF($C329 = "pos-neg", (3+VLOOKUP($B329,'Results-formatted 060121'!$A:BF,(BI$3+2),FALSE)), VLOOKUP($B329,'Results-formatted 060121'!$A:BF,(BI$3+2),FALSE)))</f>
        <v>2</v>
      </c>
      <c r="BJ329" s="95">
        <f>IF($C329 = "neg", (($D329+1) - VLOOKUP($B329,'Results-formatted 060121'!$A:BG,(BJ$3+2),FALSE)), IF($C329 = "pos-neg", (3+VLOOKUP($B329,'Results-formatted 060121'!$A:BG,(BJ$3+2),FALSE)), VLOOKUP($B329,'Results-formatted 060121'!$A:BG,(BJ$3+2),FALSE)))</f>
        <v>1</v>
      </c>
      <c r="BK329" s="95">
        <f>IF($C329 = "neg", (($D329+1) - VLOOKUP($B329,'Results-formatted 060121'!$A:BH,(BK$3+2),FALSE)), IF($C329 = "pos-neg", (3+VLOOKUP($B329,'Results-formatted 060121'!$A:BH,(BK$3+2),FALSE)), VLOOKUP($B329,'Results-formatted 060121'!$A:BH,(BK$3+2),FALSE)))</f>
        <v>3</v>
      </c>
      <c r="BL329" s="95">
        <f>IF($C329 = "neg", (($D329+1) - VLOOKUP($B329,'Results-formatted 060121'!$A:BI,(BL$3+2),FALSE)), IF($C329 = "pos-neg", (3+VLOOKUP($B329,'Results-formatted 060121'!$A:BI,(BL$3+2),FALSE)), VLOOKUP($B329,'Results-formatted 060121'!$A:BI,(BL$3+2),FALSE)))</f>
        <v>1</v>
      </c>
      <c r="BM329" s="95">
        <f>IF($C329 = "neg", (($D329+1) - VLOOKUP($B329,'Results-formatted 060121'!$A:BJ,(BM$3+2),FALSE)), IF($C329 = "pos-neg", (3+VLOOKUP($B329,'Results-formatted 060121'!$A:BJ,(BM$3+2),FALSE)), VLOOKUP($B329,'Results-formatted 060121'!$A:BJ,(BM$3+2),FALSE)))</f>
        <v>1</v>
      </c>
      <c r="BN329" s="95"/>
      <c r="BO329" s="95"/>
      <c r="BP329" s="95"/>
      <c r="BQ329" s="95"/>
      <c r="BR329" s="95"/>
      <c r="BS329" s="95"/>
      <c r="BT329" s="95"/>
      <c r="BU329" s="95"/>
      <c r="BV329" s="95"/>
      <c r="BW329" s="95"/>
      <c r="BX329" s="95"/>
      <c r="BY329" s="95"/>
      <c r="BZ329" s="95"/>
      <c r="CA329" s="95"/>
      <c r="CB329" s="95"/>
      <c r="CC329" s="95"/>
      <c r="CD329" s="99"/>
      <c r="CE329" s="25">
        <f t="shared" si="918"/>
        <v>2.3166666666666669</v>
      </c>
      <c r="CF329" s="25">
        <f t="shared" si="919"/>
        <v>1.18595833617427</v>
      </c>
    </row>
    <row r="330" spans="2:84" ht="17" x14ac:dyDescent="0.15">
      <c r="B330" s="84"/>
      <c r="E330" s="18" t="s">
        <v>84</v>
      </c>
      <c r="F330" s="34"/>
      <c r="G330" s="34"/>
      <c r="H330" s="34">
        <f t="shared" ref="H330" si="949">IF(ISNUMBER(H331), AVERAGE(H331:H334), "")</f>
        <v>3.75</v>
      </c>
      <c r="I330" s="34">
        <f t="shared" ref="I330" si="950">IF(ISNUMBER(I331), AVERAGE(I331:I334), "")</f>
        <v>3.5</v>
      </c>
      <c r="J330" s="34">
        <f t="shared" ref="J330" si="951">IF(ISNUMBER(J331), AVERAGE(J331:J334), "")</f>
        <v>3</v>
      </c>
      <c r="K330" s="34">
        <f t="shared" ref="K330" si="952">IF(ISNUMBER(K331), AVERAGE(K331:K334), "")</f>
        <v>2.75</v>
      </c>
      <c r="L330" s="34">
        <f t="shared" ref="L330" si="953">IF(ISNUMBER(L331), AVERAGE(L331:L334), "")</f>
        <v>2.75</v>
      </c>
      <c r="M330" s="34">
        <f t="shared" ref="M330" si="954">IF(ISNUMBER(M331), AVERAGE(M331:M334), "")</f>
        <v>3.75</v>
      </c>
      <c r="N330" s="34"/>
      <c r="O330" s="34">
        <f t="shared" ref="O330" si="955">IF(ISNUMBER(O331), AVERAGE(O331:O334), "")</f>
        <v>3.5</v>
      </c>
      <c r="P330" s="34">
        <f t="shared" ref="P330" si="956">IF(ISNUMBER(P331), AVERAGE(P331:P334), "")</f>
        <v>3</v>
      </c>
      <c r="Q330" s="34">
        <f t="shared" ref="Q330" si="957">IF(ISNUMBER(Q331), AVERAGE(Q331:Q334), "")</f>
        <v>3</v>
      </c>
      <c r="R330" s="34">
        <f t="shared" ref="R330" si="958">IF(ISNUMBER(R331), AVERAGE(R331:R334), "")</f>
        <v>3.25</v>
      </c>
      <c r="S330" s="34">
        <f t="shared" ref="S330" si="959">IF(ISNUMBER(S331), AVERAGE(S331:S334), "")</f>
        <v>2.25</v>
      </c>
      <c r="T330" s="34">
        <f t="shared" ref="T330" si="960">IF(ISNUMBER(T331), AVERAGE(T331:T334), "")</f>
        <v>2</v>
      </c>
      <c r="U330" s="34">
        <f t="shared" ref="U330" si="961">IF(ISNUMBER(U331), AVERAGE(U331:U334), "")</f>
        <v>2</v>
      </c>
      <c r="V330" s="34">
        <f t="shared" ref="V330" si="962">IF(ISNUMBER(V331), AVERAGE(V331:V334), "")</f>
        <v>3.25</v>
      </c>
      <c r="W330" s="34">
        <f t="shared" ref="W330" si="963">IF(ISNUMBER(W331), AVERAGE(W331:W334), "")</f>
        <v>3.5</v>
      </c>
      <c r="X330" s="34">
        <f t="shared" ref="X330" si="964">IF(ISNUMBER(X331), AVERAGE(X331:X334), "")</f>
        <v>4</v>
      </c>
      <c r="Y330" s="34">
        <f t="shared" ref="Y330" si="965">IF(ISNUMBER(Y331), AVERAGE(Y331:Y334), "")</f>
        <v>3.75</v>
      </c>
      <c r="Z330" s="34">
        <f t="shared" ref="Z330" si="966">IF(ISNUMBER(Z331), AVERAGE(Z331:Z334), "")</f>
        <v>3</v>
      </c>
      <c r="AA330" s="34">
        <f t="shared" ref="AA330" si="967">IF(ISNUMBER(AA331), AVERAGE(AA331:AA334), "")</f>
        <v>3</v>
      </c>
      <c r="AB330" s="34">
        <f t="shared" ref="AB330" si="968">IF(ISNUMBER(AB331), AVERAGE(AB331:AB334), "")</f>
        <v>1.25</v>
      </c>
      <c r="AC330" s="34">
        <f t="shared" ref="AC330" si="969">IF(ISNUMBER(AC331), AVERAGE(AC331:AC334), "")</f>
        <v>3</v>
      </c>
      <c r="AD330" s="34">
        <f t="shared" ref="AD330" si="970">IF(ISNUMBER(AD331), AVERAGE(AD331:AD334), "")</f>
        <v>3</v>
      </c>
      <c r="AE330" s="34">
        <f t="shared" ref="AE330" si="971">IF(ISNUMBER(AE331), AVERAGE(AE331:AE334), "")</f>
        <v>4</v>
      </c>
      <c r="AF330" s="34">
        <f t="shared" ref="AF330" si="972">IF(ISNUMBER(AF331), AVERAGE(AF331:AF334), "")</f>
        <v>3.25</v>
      </c>
      <c r="AG330" s="34">
        <f t="shared" ref="AG330" si="973">IF(ISNUMBER(AG331), AVERAGE(AG331:AG334), "")</f>
        <v>3</v>
      </c>
      <c r="AH330" s="34">
        <f t="shared" ref="AH330" si="974">IF(ISNUMBER(AH331), AVERAGE(AH331:AH334), "")</f>
        <v>3</v>
      </c>
      <c r="AI330" s="34">
        <f t="shared" ref="AI330" si="975">IF(ISNUMBER(AI331), AVERAGE(AI331:AI334), "")</f>
        <v>4</v>
      </c>
      <c r="AJ330" s="34">
        <f t="shared" ref="AJ330:BM330" si="976">IF(ISNUMBER(AJ331), AVERAGE(AJ331:AJ334), "")</f>
        <v>4.25</v>
      </c>
      <c r="AK330" s="34"/>
      <c r="AL330" s="34">
        <f t="shared" si="976"/>
        <v>3.5</v>
      </c>
      <c r="AM330" s="34">
        <f t="shared" si="976"/>
        <v>3.75</v>
      </c>
      <c r="AN330" s="34">
        <f t="shared" si="976"/>
        <v>4</v>
      </c>
      <c r="AO330" s="34">
        <f t="shared" si="976"/>
        <v>3</v>
      </c>
      <c r="AP330" s="34">
        <f t="shared" si="976"/>
        <v>3.25</v>
      </c>
      <c r="AQ330" s="34">
        <f t="shared" si="976"/>
        <v>3.5</v>
      </c>
      <c r="AR330" s="34">
        <f t="shared" si="976"/>
        <v>4.25</v>
      </c>
      <c r="AS330" s="34">
        <f t="shared" si="976"/>
        <v>4.25</v>
      </c>
      <c r="AT330" s="34">
        <f t="shared" si="976"/>
        <v>3.5</v>
      </c>
      <c r="AU330" s="34">
        <f t="shared" si="976"/>
        <v>3</v>
      </c>
      <c r="AV330" s="34">
        <f t="shared" si="976"/>
        <v>1.75</v>
      </c>
      <c r="AW330" s="34">
        <f t="shared" si="976"/>
        <v>3</v>
      </c>
      <c r="AX330" s="34">
        <f t="shared" si="976"/>
        <v>1.75</v>
      </c>
      <c r="AY330" s="34">
        <f t="shared" si="976"/>
        <v>3.75</v>
      </c>
      <c r="AZ330" s="34">
        <f t="shared" si="976"/>
        <v>2.5</v>
      </c>
      <c r="BA330" s="34">
        <f t="shared" si="976"/>
        <v>2.75</v>
      </c>
      <c r="BB330" s="34">
        <f t="shared" si="976"/>
        <v>2.75</v>
      </c>
      <c r="BC330" s="34">
        <f t="shared" si="976"/>
        <v>2.75</v>
      </c>
      <c r="BD330" s="34">
        <f t="shared" si="976"/>
        <v>4</v>
      </c>
      <c r="BE330" s="34">
        <f t="shared" si="976"/>
        <v>2.25</v>
      </c>
      <c r="BF330" s="34">
        <f t="shared" si="976"/>
        <v>3</v>
      </c>
      <c r="BG330" s="34">
        <f t="shared" si="976"/>
        <v>3</v>
      </c>
      <c r="BH330" s="34">
        <f t="shared" si="976"/>
        <v>3.25</v>
      </c>
      <c r="BI330" s="34">
        <f t="shared" si="976"/>
        <v>3</v>
      </c>
      <c r="BJ330" s="34">
        <f t="shared" si="976"/>
        <v>3.5</v>
      </c>
      <c r="BK330" s="34">
        <f t="shared" si="976"/>
        <v>2.5</v>
      </c>
      <c r="BL330" s="34">
        <f t="shared" si="976"/>
        <v>2.25</v>
      </c>
      <c r="BM330" s="34">
        <f t="shared" si="976"/>
        <v>2</v>
      </c>
      <c r="BN330" s="34"/>
      <c r="BO330" s="34"/>
      <c r="BP330" s="34"/>
      <c r="BQ330" s="34"/>
      <c r="BR330" s="34"/>
      <c r="BS330" s="34"/>
      <c r="BT330" s="34"/>
      <c r="BU330" s="34"/>
      <c r="BV330" s="34"/>
      <c r="BW330" s="34"/>
      <c r="BX330" s="34"/>
      <c r="BY330" s="34"/>
      <c r="BZ330" s="34"/>
      <c r="CA330" s="34"/>
      <c r="CB330" s="34"/>
      <c r="CC330" s="34"/>
      <c r="CD330" s="34" t="str">
        <f t="shared" ref="CD330" si="977">IF(ISNUMBER(CD331), AVERAGE(CD331:CD334), "")</f>
        <v/>
      </c>
      <c r="CE330" s="34">
        <f t="shared" si="918"/>
        <v>3.0982142857142856</v>
      </c>
      <c r="CF330" s="34">
        <f t="shared" si="919"/>
        <v>0.68370410171454943</v>
      </c>
    </row>
    <row r="331" spans="2:84" ht="28" x14ac:dyDescent="0.15">
      <c r="B331" s="84" t="s">
        <v>348</v>
      </c>
      <c r="C331" s="86" t="s">
        <v>224</v>
      </c>
      <c r="D331" s="2">
        <v>5</v>
      </c>
      <c r="E331" s="13" t="s">
        <v>839</v>
      </c>
      <c r="F331" s="95">
        <f>IF($C331 = "neg", (($D331+1) - VLOOKUP($B331,'Results-formatted 060121'!$A:$AJ,(F$3+2),FALSE)), IF($C331 = "pos-neg", (3+VLOOKUP($B331,'Results-formatted 060121'!$A:$AJ,(F$3+2),FALSE)), VLOOKUP($B331,'Results-formatted 060121'!$A:$AJ,(F$3+2),FALSE)))</f>
        <v>3</v>
      </c>
      <c r="G331" s="95">
        <f>IF($C331 = "neg", (($D331+1) - VLOOKUP($B331,'Results-formatted 060121'!$A:$AJ,(G$3+2),FALSE)), IF($C331 = "pos-neg", (3+VLOOKUP($B331,'Results-formatted 060121'!$A:$AJ,(G$3+2),FALSE)), VLOOKUP($B331,'Results-formatted 060121'!$A:$AJ,(G$3+2),FALSE)))</f>
        <v>3</v>
      </c>
      <c r="H331" s="95">
        <f>IF($C331 = "neg", (($D331+1) - VLOOKUP($B331,'Results-formatted 060121'!$A:$AJ,(H$3+2),FALSE)), IF($C331 = "pos-neg", (3+VLOOKUP($B331,'Results-formatted 060121'!$A:$AJ,(H$3+2),FALSE)), VLOOKUP($B331,'Results-formatted 060121'!$A:$AJ,(H$3+2),FALSE)))</f>
        <v>3</v>
      </c>
      <c r="I331" s="95">
        <f>IF($C331 = "neg", (($D331+1) - VLOOKUP($B331,'Results-formatted 060121'!$A:$AJ,(I$3+2),FALSE)), IF($C331 = "pos-neg", (3+VLOOKUP($B331,'Results-formatted 060121'!$A:$AJ,(I$3+2),FALSE)), VLOOKUP($B331,'Results-formatted 060121'!$A:$AJ,(I$3+2),FALSE)))</f>
        <v>3</v>
      </c>
      <c r="J331" s="95">
        <f>IF($C331 = "neg", (($D331+1) - VLOOKUP($B331,'Results-formatted 060121'!$A:$AJ,(J$3+2),FALSE)), IF($C331 = "pos-neg", (3+VLOOKUP($B331,'Results-formatted 060121'!$A:$AJ,(J$3+2),FALSE)), VLOOKUP($B331,'Results-formatted 060121'!$A:$AJ,(J$3+2),FALSE)))</f>
        <v>3</v>
      </c>
      <c r="K331" s="95">
        <f>IF($C331 = "neg", (($D331+1) - VLOOKUP($B331,'Results-formatted 060121'!$A:$AJ,(K$3+2),FALSE)), IF($C331 = "pos-neg", (3+VLOOKUP($B331,'Results-formatted 060121'!$A:$AJ,(K$3+2),FALSE)), VLOOKUP($B331,'Results-formatted 060121'!$A:$AJ,(K$3+2),FALSE)))</f>
        <v>2</v>
      </c>
      <c r="L331" s="95">
        <f>IF($C331 = "neg", (($D331+1) - VLOOKUP($B331,'Results-formatted 060121'!$A:$AJ,(L$3+2),FALSE)), IF($C331 = "pos-neg", (3+VLOOKUP($B331,'Results-formatted 060121'!$A:$AJ,(L$3+2),FALSE)), VLOOKUP($B331,'Results-formatted 060121'!$A:$AJ,(L$3+2),FALSE)))</f>
        <v>3</v>
      </c>
      <c r="M331" s="95">
        <f>IF($C331 = "neg", (($D331+1) - VLOOKUP($B331,'Results-formatted 060121'!$A:$AJ,(M$3+2),FALSE)), IF($C331 = "pos-neg", (3+VLOOKUP($B331,'Results-formatted 060121'!$A:$AJ,(M$3+2),FALSE)), VLOOKUP($B331,'Results-formatted 060121'!$A:$AJ,(M$3+2),FALSE)))</f>
        <v>3</v>
      </c>
      <c r="N331" s="95">
        <f>IF($C331 = "neg", (($D331+1) - VLOOKUP($B331,'Results-formatted 060121'!$A:$AJ,(N$3+2),FALSE)), IF($C331 = "pos-neg", (3+VLOOKUP($B331,'Results-formatted 060121'!$A:$AJ,(N$3+2),FALSE)), VLOOKUP($B331,'Results-formatted 060121'!$A:$AJ,(N$3+2),FALSE)))</f>
        <v>4</v>
      </c>
      <c r="O331" s="95">
        <f>IF($C331 = "neg", (($D331+1) - VLOOKUP($B331,'Results-formatted 060121'!$A:$AJ,(O$3+2),FALSE)), IF($C331 = "pos-neg", (3+VLOOKUP($B331,'Results-formatted 060121'!$A:$AJ,(O$3+2),FALSE)), VLOOKUP($B331,'Results-formatted 060121'!$A:$AJ,(O$3+2),FALSE)))</f>
        <v>4</v>
      </c>
      <c r="P331" s="95">
        <f>IF($C331 = "neg", (($D331+1) - VLOOKUP($B331,'Results-formatted 060121'!$A:$AJ,(P$3+2),FALSE)), IF($C331 = "pos-neg", (3+VLOOKUP($B331,'Results-formatted 060121'!$A:$AJ,(P$3+2),FALSE)), VLOOKUP($B331,'Results-formatted 060121'!$A:$AJ,(P$3+2),FALSE)))</f>
        <v>3</v>
      </c>
      <c r="Q331" s="95">
        <f>IF($C331 = "neg", (($D331+1) - VLOOKUP($B331,'Results-formatted 060121'!$A:$AJ,(Q$3+2),FALSE)), IF($C331 = "pos-neg", (3+VLOOKUP($B331,'Results-formatted 060121'!$A:$AJ,(Q$3+2),FALSE)), VLOOKUP($B331,'Results-formatted 060121'!$A:$AJ,(Q$3+2),FALSE)))</f>
        <v>3</v>
      </c>
      <c r="R331" s="95">
        <f>IF($C331 = "neg", (($D331+1) - VLOOKUP($B331,'Results-formatted 060121'!$A:$AJ,(R$3+2),FALSE)), IF($C331 = "pos-neg", (3+VLOOKUP($B331,'Results-formatted 060121'!$A:$AJ,(R$3+2),FALSE)), VLOOKUP($B331,'Results-formatted 060121'!$A:$AJ,(R$3+2),FALSE)))</f>
        <v>3</v>
      </c>
      <c r="S331" s="95">
        <f>IF($C331 = "neg", (($D331+1) - VLOOKUP($B331,'Results-formatted 060121'!$A:$AJ,(S$3+2),FALSE)), IF($C331 = "pos-neg", (3+VLOOKUP($B331,'Results-formatted 060121'!$A:$AJ,(S$3+2),FALSE)), VLOOKUP($B331,'Results-formatted 060121'!$A:$AJ,(S$3+2),FALSE)))</f>
        <v>2</v>
      </c>
      <c r="T331" s="95">
        <f>IF($C331 = "neg", (($D331+1) - VLOOKUP($B331,'Results-formatted 060121'!$A:$AJ,(T$3+2),FALSE)), IF($C331 = "pos-neg", (3+VLOOKUP($B331,'Results-formatted 060121'!$A:$AJ,(T$3+2),FALSE)), VLOOKUP($B331,'Results-formatted 060121'!$A:$AJ,(T$3+2),FALSE)))</f>
        <v>1</v>
      </c>
      <c r="U331" s="95">
        <f>IF($C331 = "neg", (($D331+1) - VLOOKUP($B331,'Results-formatted 060121'!$A:$AJ,(U$3+2),FALSE)), IF($C331 = "pos-neg", (3+VLOOKUP($B331,'Results-formatted 060121'!$A:$AJ,(U$3+2),FALSE)), VLOOKUP($B331,'Results-formatted 060121'!$A:$AJ,(U$3+2),FALSE)))</f>
        <v>2</v>
      </c>
      <c r="V331" s="95">
        <f>IF($C331 = "neg", (($D331+1) - VLOOKUP($B331,'Results-formatted 060121'!$A:$AJ,(V$3+2),FALSE)), IF($C331 = "pos-neg", (3+VLOOKUP($B331,'Results-formatted 060121'!$A:$AJ,(V$3+2),FALSE)), VLOOKUP($B331,'Results-formatted 060121'!$A:$AJ,(V$3+2),FALSE)))</f>
        <v>3</v>
      </c>
      <c r="W331" s="95">
        <f>IF($C331 = "neg", (($D331+1) - VLOOKUP($B331,'Results-formatted 060121'!$A:$AJ,(W$3+2),FALSE)), IF($C331 = "pos-neg", (3+VLOOKUP($B331,'Results-formatted 060121'!$A:$AJ,(W$3+2),FALSE)), VLOOKUP($B331,'Results-formatted 060121'!$A:$AJ,(W$3+2),FALSE)))</f>
        <v>3</v>
      </c>
      <c r="X331" s="95">
        <f>IF($C331 = "neg", (($D331+1) - VLOOKUP($B331,'Results-formatted 060121'!$A:$AJ,(X$3+2),FALSE)), IF($C331 = "pos-neg", (3+VLOOKUP($B331,'Results-formatted 060121'!$A:$AJ,(X$3+2),FALSE)), VLOOKUP($B331,'Results-formatted 060121'!$A:$AJ,(X$3+2),FALSE)))</f>
        <v>3</v>
      </c>
      <c r="Y331" s="95">
        <f>IF($C331 = "neg", (($D331+1) - VLOOKUP($B331,'Results-formatted 060121'!$A:$AJ,(Y$3+2),FALSE)), IF($C331 = "pos-neg", (3+VLOOKUP($B331,'Results-formatted 060121'!$A:$AJ,(Y$3+2),FALSE)), VLOOKUP($B331,'Results-formatted 060121'!$A:$AJ,(Y$3+2),FALSE)))</f>
        <v>4</v>
      </c>
      <c r="Z331" s="95">
        <f>IF($C331 = "neg", (($D331+1) - VLOOKUP($B331,'Results-formatted 060121'!$A:$AJ,(Z$3+2),FALSE)), IF($C331 = "pos-neg", (3+VLOOKUP($B331,'Results-formatted 060121'!$A:$AJ,(Z$3+2),FALSE)), VLOOKUP($B331,'Results-formatted 060121'!$A:$AJ,(Z$3+2),FALSE)))</f>
        <v>3</v>
      </c>
      <c r="AA331" s="95">
        <f>IF($C331 = "neg", (($D331+1) - VLOOKUP($B331,'Results-formatted 060121'!$A:$AJ,(AA$3+2),FALSE)), IF($C331 = "pos-neg", (3+VLOOKUP($B331,'Results-formatted 060121'!$A:$AJ,(AA$3+2),FALSE)), VLOOKUP($B331,'Results-formatted 060121'!$A:$AJ,(AA$3+2),FALSE)))</f>
        <v>1</v>
      </c>
      <c r="AB331" s="95">
        <f>IF($C331 = "neg", (($D331+1) - VLOOKUP($B331,'Results-formatted 060121'!$A:$AJ,(AB$3+2),FALSE)), IF($C331 = "pos-neg", (3+VLOOKUP($B331,'Results-formatted 060121'!$A:$AJ,(AB$3+2),FALSE)), VLOOKUP($B331,'Results-formatted 060121'!$A:$AJ,(AB$3+2),FALSE)))</f>
        <v>2</v>
      </c>
      <c r="AC331" s="95">
        <f>IF($C331 = "neg", (($D331+1) - VLOOKUP($B331,'Results-formatted 060121'!$A:$AJ,(AC$3+2),FALSE)), IF($C331 = "pos-neg", (3+VLOOKUP($B331,'Results-formatted 060121'!$A:$AJ,(AC$3+2),FALSE)), VLOOKUP($B331,'Results-formatted 060121'!$A:$AJ,(AC$3+2),FALSE)))</f>
        <v>3</v>
      </c>
      <c r="AD331" s="95">
        <f>IF($C331 = "neg", (($D331+1) - VLOOKUP($B331,'Results-formatted 060121'!$A:$AJ,(AD$3+2),FALSE)), IF($C331 = "pos-neg", (3+VLOOKUP($B331,'Results-formatted 060121'!$A:$AJ,(AD$3+2),FALSE)), VLOOKUP($B331,'Results-formatted 060121'!$A:$AJ,(AD$3+2),FALSE)))</f>
        <v>3</v>
      </c>
      <c r="AE331" s="95">
        <f>IF($C331 = "neg", (($D331+1) - VLOOKUP($B331,'Results-formatted 060121'!$A:$AJ,(AE$3+2),FALSE)), IF($C331 = "pos-neg", (3+VLOOKUP($B331,'Results-formatted 060121'!$A:$AJ,(AE$3+2),FALSE)), VLOOKUP($B331,'Results-formatted 060121'!$A:$AJ,(AE$3+2),FALSE)))</f>
        <v>4</v>
      </c>
      <c r="AF331" s="95">
        <f>IF($C331 = "neg", (($D331+1) - VLOOKUP($B331,'Results-formatted 060121'!$A:$AJ,(AF$3+2),FALSE)), IF($C331 = "pos-neg", (3+VLOOKUP($B331,'Results-formatted 060121'!$A:$AJ,(AF$3+2),FALSE)), VLOOKUP($B331,'Results-formatted 060121'!$A:$AJ,(AF$3+2),FALSE)))</f>
        <v>3</v>
      </c>
      <c r="AG331" s="95">
        <f>IF($C331 = "neg", (($D331+1) - VLOOKUP($B331,'Results-formatted 060121'!$A:$AJ,(AG$3+2),FALSE)), IF($C331 = "pos-neg", (3+VLOOKUP($B331,'Results-formatted 060121'!$A:$AJ,(AG$3+2),FALSE)), VLOOKUP($B331,'Results-formatted 060121'!$A:$AJ,(AG$3+2),FALSE)))</f>
        <v>3</v>
      </c>
      <c r="AH331" s="95">
        <f>IF($C331 = "neg", (($D331+1) - VLOOKUP($B331,'Results-formatted 060121'!$A:$AJ,(AH$3+2),FALSE)), IF($C331 = "pos-neg", (3+VLOOKUP($B331,'Results-formatted 060121'!$A:$AJ,(AH$3+2),FALSE)), VLOOKUP($B331,'Results-formatted 060121'!$A:$AJ,(AH$3+2),FALSE)))</f>
        <v>2</v>
      </c>
      <c r="AI331" s="95">
        <f>IF($C331 = "neg", (($D331+1) - VLOOKUP($B331,'Results-formatted 060121'!$A:$AJ,(AI$3+2),FALSE)), IF($C331 = "pos-neg", (3+VLOOKUP($B331,'Results-formatted 060121'!$A:$AJ,(AI$3+2),FALSE)), VLOOKUP($B331,'Results-formatted 060121'!$A:$AJ,(AI$3+2),FALSE)))</f>
        <v>4</v>
      </c>
      <c r="AJ331" s="95">
        <f>IF($C331 = "neg", (($D331+1) - VLOOKUP($B331,'Results-formatted 060121'!$A:$AJ,(AJ$3+2),FALSE)), IF($C331 = "pos-neg", (3+VLOOKUP($B331,'Results-formatted 060121'!$A:$AJ,(AJ$3+2),FALSE)), VLOOKUP($B331,'Results-formatted 060121'!$A:$AJ,(AJ$3+2),FALSE)))</f>
        <v>4</v>
      </c>
      <c r="AK331" s="95">
        <f>IF($C331 = "neg", (($D331+1) - VLOOKUP($B331,'Results-formatted 060121'!$A:$AJ,(AK$3+2),FALSE)), IF($C331 = "pos-neg", (3+VLOOKUP($B331,'Results-formatted 060121'!$A:$AJ,(AK$3+2),FALSE)), VLOOKUP($B331,'Results-formatted 060121'!$A:$AJ,(AK$3+2),FALSE)))</f>
        <v>4</v>
      </c>
      <c r="AL331" s="95">
        <f>IF($C331 = "neg", (($D331+1) - VLOOKUP($B331,'Results-formatted 060121'!$A:$AJ,(AL$3+2),FALSE)), IF($C331 = "pos-neg", (3+VLOOKUP($B331,'Results-formatted 060121'!$A:$AJ,(AL$3+2),FALSE)), VLOOKUP($B331,'Results-formatted 060121'!$A:$AJ,(AL$3+2),FALSE)))</f>
        <v>3</v>
      </c>
      <c r="AM331" s="95">
        <f>IF($C331 = "neg", (($D331+1) - VLOOKUP($B331,'Results-formatted 060121'!$A:AJ,(AM$3+2),FALSE)), IF($C331 = "pos-neg", (3+VLOOKUP($B331,'Results-formatted 060121'!$A:AJ,(AM$3+2),FALSE)), VLOOKUP($B331,'Results-formatted 060121'!$A:AJ,(AM$3+2),FALSE)))</f>
        <v>3</v>
      </c>
      <c r="AN331" s="95">
        <f>IF($C331 = "neg", (($D331+1) - VLOOKUP($B331,'Results-formatted 060121'!$A:AK,(AN$3+2),FALSE)), IF($C331 = "pos-neg", (3+VLOOKUP($B331,'Results-formatted 060121'!$A:AK,(AN$3+2),FALSE)), VLOOKUP($B331,'Results-formatted 060121'!$A:AK,(AN$3+2),FALSE)))</f>
        <v>3</v>
      </c>
      <c r="AO331" s="95">
        <f>IF($C331 = "neg", (($D331+1) - VLOOKUP($B331,'Results-formatted 060121'!$A:AL,(AO$3+2),FALSE)), IF($C331 = "pos-neg", (3+VLOOKUP($B331,'Results-formatted 060121'!$A:AL,(AO$3+2),FALSE)), VLOOKUP($B331,'Results-formatted 060121'!$A:AL,(AO$3+2),FALSE)))</f>
        <v>2</v>
      </c>
      <c r="AP331" s="95">
        <f>IF($C331 = "neg", (($D331+1) - VLOOKUP($B331,'Results-formatted 060121'!$A:AM,(AP$3+2),FALSE)), IF($C331 = "pos-neg", (3+VLOOKUP($B331,'Results-formatted 060121'!$A:AM,(AP$3+2),FALSE)), VLOOKUP($B331,'Results-formatted 060121'!$A:AM,(AP$3+2),FALSE)))</f>
        <v>3</v>
      </c>
      <c r="AQ331" s="95">
        <f>IF($C331 = "neg", (($D331+1) - VLOOKUP($B331,'Results-formatted 060121'!$A:AN,(AQ$3+2),FALSE)), IF($C331 = "pos-neg", (3+VLOOKUP($B331,'Results-formatted 060121'!$A:AN,(AQ$3+2),FALSE)), VLOOKUP($B331,'Results-formatted 060121'!$A:AN,(AQ$3+2),FALSE)))</f>
        <v>3</v>
      </c>
      <c r="AR331" s="95">
        <f>IF($C331 = "neg", (($D331+1) - VLOOKUP($B331,'Results-formatted 060121'!$A:AO,(AR$3+2),FALSE)), IF($C331 = "pos-neg", (3+VLOOKUP($B331,'Results-formatted 060121'!$A:AO,(AR$3+2),FALSE)), VLOOKUP($B331,'Results-formatted 060121'!$A:AO,(AR$3+2),FALSE)))</f>
        <v>3</v>
      </c>
      <c r="AS331" s="95">
        <f>IF($C331 = "neg", (($D331+1) - VLOOKUP($B331,'Results-formatted 060121'!$A:AP,(AS$3+2),FALSE)), IF($C331 = "pos-neg", (3+VLOOKUP($B331,'Results-formatted 060121'!$A:AP,(AS$3+2),FALSE)), VLOOKUP($B331,'Results-formatted 060121'!$A:AP,(AS$3+2),FALSE)))</f>
        <v>3</v>
      </c>
      <c r="AT331" s="95">
        <f>IF($C331 = "neg", (($D331+1) - VLOOKUP($B331,'Results-formatted 060121'!$A:AQ,(AT$3+2),FALSE)), IF($C331 = "pos-neg", (3+VLOOKUP($B331,'Results-formatted 060121'!$A:AQ,(AT$3+2),FALSE)), VLOOKUP($B331,'Results-formatted 060121'!$A:AQ,(AT$3+2),FALSE)))</f>
        <v>3</v>
      </c>
      <c r="AU331" s="95">
        <f>IF($C331 = "neg", (($D331+1) - VLOOKUP($B331,'Results-formatted 060121'!$A:AR,(AU$3+2),FALSE)), IF($C331 = "pos-neg", (3+VLOOKUP($B331,'Results-formatted 060121'!$A:AR,(AU$3+2),FALSE)), VLOOKUP($B331,'Results-formatted 060121'!$A:AR,(AU$3+2),FALSE)))</f>
        <v>3</v>
      </c>
      <c r="AV331" s="95">
        <f>IF($C331 = "neg", (($D331+1) - VLOOKUP($B331,'Results-formatted 060121'!$A:AS,(AV$3+2),FALSE)), IF($C331 = "pos-neg", (3+VLOOKUP($B331,'Results-formatted 060121'!$A:AS,(AV$3+2),FALSE)), VLOOKUP($B331,'Results-formatted 060121'!$A:AS,(AV$3+2),FALSE)))</f>
        <v>1</v>
      </c>
      <c r="AW331" s="95">
        <f>IF($C331 = "neg", (($D331+1) - VLOOKUP($B331,'Results-formatted 060121'!$A:AT,(AW$3+2),FALSE)), IF($C331 = "pos-neg", (3+VLOOKUP($B331,'Results-formatted 060121'!$A:AT,(AW$3+2),FALSE)), VLOOKUP($B331,'Results-formatted 060121'!$A:AT,(AW$3+2),FALSE)))</f>
        <v>3</v>
      </c>
      <c r="AX331" s="95">
        <f>IF($C331 = "neg", (($D331+1) - VLOOKUP($B331,'Results-formatted 060121'!$A:AU,(AX$3+2),FALSE)), IF($C331 = "pos-neg", (3+VLOOKUP($B331,'Results-formatted 060121'!$A:AU,(AX$3+2),FALSE)), VLOOKUP($B331,'Results-formatted 060121'!$A:AU,(AX$3+2),FALSE)))</f>
        <v>1</v>
      </c>
      <c r="AY331" s="95">
        <f>IF($C331 = "neg", (($D331+1) - VLOOKUP($B331,'Results-formatted 060121'!$A:AV,(AY$3+2),FALSE)), IF($C331 = "pos-neg", (3+VLOOKUP($B331,'Results-formatted 060121'!$A:AV,(AY$3+2),FALSE)), VLOOKUP($B331,'Results-formatted 060121'!$A:AV,(AY$3+2),FALSE)))</f>
        <v>4</v>
      </c>
      <c r="AZ331" s="95">
        <f>IF($C331 = "neg", (($D331+1) - VLOOKUP($B331,'Results-formatted 060121'!$A:AW,(AZ$3+2),FALSE)), IF($C331 = "pos-neg", (3+VLOOKUP($B331,'Results-formatted 060121'!$A:AW,(AZ$3+2),FALSE)), VLOOKUP($B331,'Results-formatted 060121'!$A:AW,(AZ$3+2),FALSE)))</f>
        <v>3</v>
      </c>
      <c r="BA331" s="95">
        <f>IF($C331 = "neg", (($D331+1) - VLOOKUP($B331,'Results-formatted 060121'!$A:AX,(BA$3+2),FALSE)), IF($C331 = "pos-neg", (3+VLOOKUP($B331,'Results-formatted 060121'!$A:AX,(BA$3+2),FALSE)), VLOOKUP($B331,'Results-formatted 060121'!$A:AX,(BA$3+2),FALSE)))</f>
        <v>2</v>
      </c>
      <c r="BB331" s="95">
        <f>IF($C331 = "neg", (($D331+1) - VLOOKUP($B331,'Results-formatted 060121'!$A:AY,(BB$3+2),FALSE)), IF($C331 = "pos-neg", (3+VLOOKUP($B331,'Results-formatted 060121'!$A:AY,(BB$3+2),FALSE)), VLOOKUP($B331,'Results-formatted 060121'!$A:AY,(BB$3+2),FALSE)))</f>
        <v>2</v>
      </c>
      <c r="BC331" s="95">
        <f>IF($C331 = "neg", (($D331+1) - VLOOKUP($B331,'Results-formatted 060121'!$A:AZ,(BC$3+2),FALSE)), IF($C331 = "pos-neg", (3+VLOOKUP($B331,'Results-formatted 060121'!$A:AZ,(BC$3+2),FALSE)), VLOOKUP($B331,'Results-formatted 060121'!$A:AZ,(BC$3+2),FALSE)))</f>
        <v>2</v>
      </c>
      <c r="BD331" s="95">
        <f>IF($C331 = "neg", (($D331+1) - VLOOKUP($B331,'Results-formatted 060121'!$A:BA,(BD$3+2),FALSE)), IF($C331 = "pos-neg", (3+VLOOKUP($B331,'Results-formatted 060121'!$A:BA,(BD$3+2),FALSE)), VLOOKUP($B331,'Results-formatted 060121'!$A:BA,(BD$3+2),FALSE)))</f>
        <v>4</v>
      </c>
      <c r="BE331" s="95">
        <f>IF($C331 = "neg", (($D331+1) - VLOOKUP($B331,'Results-formatted 060121'!$A:BB,(BE$3+2),FALSE)), IF($C331 = "pos-neg", (3+VLOOKUP($B331,'Results-formatted 060121'!$A:BB,(BE$3+2),FALSE)), VLOOKUP($B331,'Results-formatted 060121'!$A:BB,(BE$3+2),FALSE)))</f>
        <v>2</v>
      </c>
      <c r="BF331" s="95">
        <f>IF($C331 = "neg", (($D331+1) - VLOOKUP($B331,'Results-formatted 060121'!$A:BC,(BF$3+2),FALSE)), IF($C331 = "pos-neg", (3+VLOOKUP($B331,'Results-formatted 060121'!$A:BC,(BF$3+2),FALSE)), VLOOKUP($B331,'Results-formatted 060121'!$A:BC,(BF$3+2),FALSE)))</f>
        <v>3</v>
      </c>
      <c r="BG331" s="95">
        <f>IF($C331 = "neg", (($D331+1) - VLOOKUP($B331,'Results-formatted 060121'!$A:BD,(BG$3+2),FALSE)), IF($C331 = "pos-neg", (3+VLOOKUP($B331,'Results-formatted 060121'!$A:BD,(BG$3+2),FALSE)), VLOOKUP($B331,'Results-formatted 060121'!$A:BD,(BG$3+2),FALSE)))</f>
        <v>3</v>
      </c>
      <c r="BH331" s="95">
        <f>IF($C331 = "neg", (($D331+1) - VLOOKUP($B331,'Results-formatted 060121'!$A:BE,(BH$3+2),FALSE)), IF($C331 = "pos-neg", (3+VLOOKUP($B331,'Results-formatted 060121'!$A:BE,(BH$3+2),FALSE)), VLOOKUP($B331,'Results-formatted 060121'!$A:BE,(BH$3+2),FALSE)))</f>
        <v>3</v>
      </c>
      <c r="BI331" s="95">
        <f>IF($C331 = "neg", (($D331+1) - VLOOKUP($B331,'Results-formatted 060121'!$A:BF,(BI$3+2),FALSE)), IF($C331 = "pos-neg", (3+VLOOKUP($B331,'Results-formatted 060121'!$A:BF,(BI$3+2),FALSE)), VLOOKUP($B331,'Results-formatted 060121'!$A:BF,(BI$3+2),FALSE)))</f>
        <v>3</v>
      </c>
      <c r="BJ331" s="95">
        <f>IF($C331 = "neg", (($D331+1) - VLOOKUP($B331,'Results-formatted 060121'!$A:BG,(BJ$3+2),FALSE)), IF($C331 = "pos-neg", (3+VLOOKUP($B331,'Results-formatted 060121'!$A:BG,(BJ$3+2),FALSE)), VLOOKUP($B331,'Results-formatted 060121'!$A:BG,(BJ$3+2),FALSE)))</f>
        <v>3</v>
      </c>
      <c r="BK331" s="95">
        <f>IF($C331 = "neg", (($D331+1) - VLOOKUP($B331,'Results-formatted 060121'!$A:BH,(BK$3+2),FALSE)), IF($C331 = "pos-neg", (3+VLOOKUP($B331,'Results-formatted 060121'!$A:BH,(BK$3+2),FALSE)), VLOOKUP($B331,'Results-formatted 060121'!$A:BH,(BK$3+2),FALSE)))</f>
        <v>3</v>
      </c>
      <c r="BL331" s="95">
        <f>IF($C331 = "neg", (($D331+1) - VLOOKUP($B331,'Results-formatted 060121'!$A:BI,(BL$3+2),FALSE)), IF($C331 = "pos-neg", (3+VLOOKUP($B331,'Results-formatted 060121'!$A:BI,(BL$3+2),FALSE)), VLOOKUP($B331,'Results-formatted 060121'!$A:BI,(BL$3+2),FALSE)))</f>
        <v>2</v>
      </c>
      <c r="BM331" s="95">
        <f>IF($C331 = "neg", (($D331+1) - VLOOKUP($B331,'Results-formatted 060121'!$A:BJ,(BM$3+2),FALSE)), IF($C331 = "pos-neg", (3+VLOOKUP($B331,'Results-formatted 060121'!$A:BJ,(BM$3+2),FALSE)), VLOOKUP($B331,'Results-formatted 060121'!$A:BJ,(BM$3+2),FALSE)))</f>
        <v>1</v>
      </c>
      <c r="BN331" s="95"/>
      <c r="BO331" s="95"/>
      <c r="BP331" s="95"/>
      <c r="BQ331" s="95"/>
      <c r="BR331" s="95"/>
      <c r="BS331" s="95"/>
      <c r="BT331" s="95"/>
      <c r="BU331" s="95"/>
      <c r="BV331" s="95"/>
      <c r="BW331" s="95"/>
      <c r="BX331" s="95"/>
      <c r="BY331" s="95"/>
      <c r="BZ331" s="95"/>
      <c r="CA331" s="95"/>
      <c r="CB331" s="95"/>
      <c r="CC331" s="95"/>
      <c r="CD331" s="99"/>
      <c r="CE331" s="25">
        <f t="shared" si="918"/>
        <v>2.8</v>
      </c>
      <c r="CF331" s="25">
        <f t="shared" si="919"/>
        <v>0.79830328547064167</v>
      </c>
    </row>
    <row r="332" spans="2:84" ht="42" x14ac:dyDescent="0.15">
      <c r="B332" s="84" t="s">
        <v>349</v>
      </c>
      <c r="C332" s="86" t="s">
        <v>224</v>
      </c>
      <c r="D332" s="2">
        <v>5</v>
      </c>
      <c r="E332" s="13" t="s">
        <v>840</v>
      </c>
      <c r="F332" s="95">
        <f>IF($C332 = "neg", (($D332+1) - VLOOKUP($B332,'Results-formatted 060121'!$A:$AJ,(F$3+2),FALSE)), IF($C332 = "pos-neg", (3+VLOOKUP($B332,'Results-formatted 060121'!$A:$AJ,(F$3+2),FALSE)), VLOOKUP($B332,'Results-formatted 060121'!$A:$AJ,(F$3+2),FALSE)))</f>
        <v>3</v>
      </c>
      <c r="G332" s="95">
        <f>IF($C332 = "neg", (($D332+1) - VLOOKUP($B332,'Results-formatted 060121'!$A:$AJ,(G$3+2),FALSE)), IF($C332 = "pos-neg", (3+VLOOKUP($B332,'Results-formatted 060121'!$A:$AJ,(G$3+2),FALSE)), VLOOKUP($B332,'Results-formatted 060121'!$A:$AJ,(G$3+2),FALSE)))</f>
        <v>3</v>
      </c>
      <c r="H332" s="95">
        <f>IF($C332 = "neg", (($D332+1) - VLOOKUP($B332,'Results-formatted 060121'!$A:$AJ,(H$3+2),FALSE)), IF($C332 = "pos-neg", (3+VLOOKUP($B332,'Results-formatted 060121'!$A:$AJ,(H$3+2),FALSE)), VLOOKUP($B332,'Results-formatted 060121'!$A:$AJ,(H$3+2),FALSE)))</f>
        <v>4</v>
      </c>
      <c r="I332" s="95">
        <f>IF($C332 = "neg", (($D332+1) - VLOOKUP($B332,'Results-formatted 060121'!$A:$AJ,(I$3+2),FALSE)), IF($C332 = "pos-neg", (3+VLOOKUP($B332,'Results-formatted 060121'!$A:$AJ,(I$3+2),FALSE)), VLOOKUP($B332,'Results-formatted 060121'!$A:$AJ,(I$3+2),FALSE)))</f>
        <v>3</v>
      </c>
      <c r="J332" s="95">
        <f>IF($C332 = "neg", (($D332+1) - VLOOKUP($B332,'Results-formatted 060121'!$A:$AJ,(J$3+2),FALSE)), IF($C332 = "pos-neg", (3+VLOOKUP($B332,'Results-formatted 060121'!$A:$AJ,(J$3+2),FALSE)), VLOOKUP($B332,'Results-formatted 060121'!$A:$AJ,(J$3+2),FALSE)))</f>
        <v>3</v>
      </c>
      <c r="K332" s="95">
        <f>IF($C332 = "neg", (($D332+1) - VLOOKUP($B332,'Results-formatted 060121'!$A:$AJ,(K$3+2),FALSE)), IF($C332 = "pos-neg", (3+VLOOKUP($B332,'Results-formatted 060121'!$A:$AJ,(K$3+2),FALSE)), VLOOKUP($B332,'Results-formatted 060121'!$A:$AJ,(K$3+2),FALSE)))</f>
        <v>3</v>
      </c>
      <c r="L332" s="95">
        <f>IF($C332 = "neg", (($D332+1) - VLOOKUP($B332,'Results-formatted 060121'!$A:$AJ,(L$3+2),FALSE)), IF($C332 = "pos-neg", (3+VLOOKUP($B332,'Results-formatted 060121'!$A:$AJ,(L$3+2),FALSE)), VLOOKUP($B332,'Results-formatted 060121'!$A:$AJ,(L$3+2),FALSE)))</f>
        <v>3</v>
      </c>
      <c r="M332" s="95">
        <f>IF($C332 = "neg", (($D332+1) - VLOOKUP($B332,'Results-formatted 060121'!$A:$AJ,(M$3+2),FALSE)), IF($C332 = "pos-neg", (3+VLOOKUP($B332,'Results-formatted 060121'!$A:$AJ,(M$3+2),FALSE)), VLOOKUP($B332,'Results-formatted 060121'!$A:$AJ,(M$3+2),FALSE)))</f>
        <v>4</v>
      </c>
      <c r="N332" s="95">
        <f>IF($C332 = "neg", (($D332+1) - VLOOKUP($B332,'Results-formatted 060121'!$A:$AJ,(N$3+2),FALSE)), IF($C332 = "pos-neg", (3+VLOOKUP($B332,'Results-formatted 060121'!$A:$AJ,(N$3+2),FALSE)), VLOOKUP($B332,'Results-formatted 060121'!$A:$AJ,(N$3+2),FALSE)))</f>
        <v>3</v>
      </c>
      <c r="O332" s="95">
        <f>IF($C332 = "neg", (($D332+1) - VLOOKUP($B332,'Results-formatted 060121'!$A:$AJ,(O$3+2),FALSE)), IF($C332 = "pos-neg", (3+VLOOKUP($B332,'Results-formatted 060121'!$A:$AJ,(O$3+2),FALSE)), VLOOKUP($B332,'Results-formatted 060121'!$A:$AJ,(O$3+2),FALSE)))</f>
        <v>4</v>
      </c>
      <c r="P332" s="95">
        <f>IF($C332 = "neg", (($D332+1) - VLOOKUP($B332,'Results-formatted 060121'!$A:$AJ,(P$3+2),FALSE)), IF($C332 = "pos-neg", (3+VLOOKUP($B332,'Results-formatted 060121'!$A:$AJ,(P$3+2),FALSE)), VLOOKUP($B332,'Results-formatted 060121'!$A:$AJ,(P$3+2),FALSE)))</f>
        <v>2</v>
      </c>
      <c r="Q332" s="95">
        <f>IF($C332 = "neg", (($D332+1) - VLOOKUP($B332,'Results-formatted 060121'!$A:$AJ,(Q$3+2),FALSE)), IF($C332 = "pos-neg", (3+VLOOKUP($B332,'Results-formatted 060121'!$A:$AJ,(Q$3+2),FALSE)), VLOOKUP($B332,'Results-formatted 060121'!$A:$AJ,(Q$3+2),FALSE)))</f>
        <v>3</v>
      </c>
      <c r="R332" s="95">
        <f>IF($C332 = "neg", (($D332+1) - VLOOKUP($B332,'Results-formatted 060121'!$A:$AJ,(R$3+2),FALSE)), IF($C332 = "pos-neg", (3+VLOOKUP($B332,'Results-formatted 060121'!$A:$AJ,(R$3+2),FALSE)), VLOOKUP($B332,'Results-formatted 060121'!$A:$AJ,(R$3+2),FALSE)))</f>
        <v>3</v>
      </c>
      <c r="S332" s="95">
        <f>IF($C332 = "neg", (($D332+1) - VLOOKUP($B332,'Results-formatted 060121'!$A:$AJ,(S$3+2),FALSE)), IF($C332 = "pos-neg", (3+VLOOKUP($B332,'Results-formatted 060121'!$A:$AJ,(S$3+2),FALSE)), VLOOKUP($B332,'Results-formatted 060121'!$A:$AJ,(S$3+2),FALSE)))</f>
        <v>2</v>
      </c>
      <c r="T332" s="95">
        <f>IF($C332 = "neg", (($D332+1) - VLOOKUP($B332,'Results-formatted 060121'!$A:$AJ,(T$3+2),FALSE)), IF($C332 = "pos-neg", (3+VLOOKUP($B332,'Results-formatted 060121'!$A:$AJ,(T$3+2),FALSE)), VLOOKUP($B332,'Results-formatted 060121'!$A:$AJ,(T$3+2),FALSE)))</f>
        <v>3</v>
      </c>
      <c r="U332" s="95">
        <f>IF($C332 = "neg", (($D332+1) - VLOOKUP($B332,'Results-formatted 060121'!$A:$AJ,(U$3+2),FALSE)), IF($C332 = "pos-neg", (3+VLOOKUP($B332,'Results-formatted 060121'!$A:$AJ,(U$3+2),FALSE)), VLOOKUP($B332,'Results-formatted 060121'!$A:$AJ,(U$3+2),FALSE)))</f>
        <v>3</v>
      </c>
      <c r="V332" s="95">
        <f>IF($C332 = "neg", (($D332+1) - VLOOKUP($B332,'Results-formatted 060121'!$A:$AJ,(V$3+2),FALSE)), IF($C332 = "pos-neg", (3+VLOOKUP($B332,'Results-formatted 060121'!$A:$AJ,(V$3+2),FALSE)), VLOOKUP($B332,'Results-formatted 060121'!$A:$AJ,(V$3+2),FALSE)))</f>
        <v>4</v>
      </c>
      <c r="W332" s="95">
        <f>IF($C332 = "neg", (($D332+1) - VLOOKUP($B332,'Results-formatted 060121'!$A:$AJ,(W$3+2),FALSE)), IF($C332 = "pos-neg", (3+VLOOKUP($B332,'Results-formatted 060121'!$A:$AJ,(W$3+2),FALSE)), VLOOKUP($B332,'Results-formatted 060121'!$A:$AJ,(W$3+2),FALSE)))</f>
        <v>4</v>
      </c>
      <c r="X332" s="95">
        <f>IF($C332 = "neg", (($D332+1) - VLOOKUP($B332,'Results-formatted 060121'!$A:$AJ,(X$3+2),FALSE)), IF($C332 = "pos-neg", (3+VLOOKUP($B332,'Results-formatted 060121'!$A:$AJ,(X$3+2),FALSE)), VLOOKUP($B332,'Results-formatted 060121'!$A:$AJ,(X$3+2),FALSE)))</f>
        <v>5</v>
      </c>
      <c r="Y332" s="95">
        <f>IF($C332 = "neg", (($D332+1) - VLOOKUP($B332,'Results-formatted 060121'!$A:$AJ,(Y$3+2),FALSE)), IF($C332 = "pos-neg", (3+VLOOKUP($B332,'Results-formatted 060121'!$A:$AJ,(Y$3+2),FALSE)), VLOOKUP($B332,'Results-formatted 060121'!$A:$AJ,(Y$3+2),FALSE)))</f>
        <v>4</v>
      </c>
      <c r="Z332" s="95">
        <f>IF($C332 = "neg", (($D332+1) - VLOOKUP($B332,'Results-formatted 060121'!$A:$AJ,(Z$3+2),FALSE)), IF($C332 = "pos-neg", (3+VLOOKUP($B332,'Results-formatted 060121'!$A:$AJ,(Z$3+2),FALSE)), VLOOKUP($B332,'Results-formatted 060121'!$A:$AJ,(Z$3+2),FALSE)))</f>
        <v>3</v>
      </c>
      <c r="AA332" s="95">
        <f>IF($C332 = "neg", (($D332+1) - VLOOKUP($B332,'Results-formatted 060121'!$A:$AJ,(AA$3+2),FALSE)), IF($C332 = "pos-neg", (3+VLOOKUP($B332,'Results-formatted 060121'!$A:$AJ,(AA$3+2),FALSE)), VLOOKUP($B332,'Results-formatted 060121'!$A:$AJ,(AA$3+2),FALSE)))</f>
        <v>4</v>
      </c>
      <c r="AB332" s="95">
        <f>IF($C332 = "neg", (($D332+1) - VLOOKUP($B332,'Results-formatted 060121'!$A:$AJ,(AB$3+2),FALSE)), IF($C332 = "pos-neg", (3+VLOOKUP($B332,'Results-formatted 060121'!$A:$AJ,(AB$3+2),FALSE)), VLOOKUP($B332,'Results-formatted 060121'!$A:$AJ,(AB$3+2),FALSE)))</f>
        <v>1</v>
      </c>
      <c r="AC332" s="95">
        <f>IF($C332 = "neg", (($D332+1) - VLOOKUP($B332,'Results-formatted 060121'!$A:$AJ,(AC$3+2),FALSE)), IF($C332 = "pos-neg", (3+VLOOKUP($B332,'Results-formatted 060121'!$A:$AJ,(AC$3+2),FALSE)), VLOOKUP($B332,'Results-formatted 060121'!$A:$AJ,(AC$3+2),FALSE)))</f>
        <v>3</v>
      </c>
      <c r="AD332" s="95">
        <f>IF($C332 = "neg", (($D332+1) - VLOOKUP($B332,'Results-formatted 060121'!$A:$AJ,(AD$3+2),FALSE)), IF($C332 = "pos-neg", (3+VLOOKUP($B332,'Results-formatted 060121'!$A:$AJ,(AD$3+2),FALSE)), VLOOKUP($B332,'Results-formatted 060121'!$A:$AJ,(AD$3+2),FALSE)))</f>
        <v>3</v>
      </c>
      <c r="AE332" s="95">
        <f>IF($C332 = "neg", (($D332+1) - VLOOKUP($B332,'Results-formatted 060121'!$A:$AJ,(AE$3+2),FALSE)), IF($C332 = "pos-neg", (3+VLOOKUP($B332,'Results-formatted 060121'!$A:$AJ,(AE$3+2),FALSE)), VLOOKUP($B332,'Results-formatted 060121'!$A:$AJ,(AE$3+2),FALSE)))</f>
        <v>4</v>
      </c>
      <c r="AF332" s="95">
        <f>IF($C332 = "neg", (($D332+1) - VLOOKUP($B332,'Results-formatted 060121'!$A:$AJ,(AF$3+2),FALSE)), IF($C332 = "pos-neg", (3+VLOOKUP($B332,'Results-formatted 060121'!$A:$AJ,(AF$3+2),FALSE)), VLOOKUP($B332,'Results-formatted 060121'!$A:$AJ,(AF$3+2),FALSE)))</f>
        <v>2</v>
      </c>
      <c r="AG332" s="95">
        <f>IF($C332 = "neg", (($D332+1) - VLOOKUP($B332,'Results-formatted 060121'!$A:$AJ,(AG$3+2),FALSE)), IF($C332 = "pos-neg", (3+VLOOKUP($B332,'Results-formatted 060121'!$A:$AJ,(AG$3+2),FALSE)), VLOOKUP($B332,'Results-formatted 060121'!$A:$AJ,(AG$3+2),FALSE)))</f>
        <v>3</v>
      </c>
      <c r="AH332" s="95">
        <f>IF($C332 = "neg", (($D332+1) - VLOOKUP($B332,'Results-formatted 060121'!$A:$AJ,(AH$3+2),FALSE)), IF($C332 = "pos-neg", (3+VLOOKUP($B332,'Results-formatted 060121'!$A:$AJ,(AH$3+2),FALSE)), VLOOKUP($B332,'Results-formatted 060121'!$A:$AJ,(AH$3+2),FALSE)))</f>
        <v>3</v>
      </c>
      <c r="AI332" s="95">
        <f>IF($C332 = "neg", (($D332+1) - VLOOKUP($B332,'Results-formatted 060121'!$A:$AJ,(AI$3+2),FALSE)), IF($C332 = "pos-neg", (3+VLOOKUP($B332,'Results-formatted 060121'!$A:$AJ,(AI$3+2),FALSE)), VLOOKUP($B332,'Results-formatted 060121'!$A:$AJ,(AI$3+2),FALSE)))</f>
        <v>4</v>
      </c>
      <c r="AJ332" s="95">
        <f>IF($C332 = "neg", (($D332+1) - VLOOKUP($B332,'Results-formatted 060121'!$A:$AJ,(AJ$3+2),FALSE)), IF($C332 = "pos-neg", (3+VLOOKUP($B332,'Results-formatted 060121'!$A:$AJ,(AJ$3+2),FALSE)), VLOOKUP($B332,'Results-formatted 060121'!$A:$AJ,(AJ$3+2),FALSE)))</f>
        <v>4</v>
      </c>
      <c r="AK332" s="95">
        <f>IF($C332 = "neg", (($D332+1) - VLOOKUP($B332,'Results-formatted 060121'!$A:$AJ,(AK$3+2),FALSE)), IF($C332 = "pos-neg", (3+VLOOKUP($B332,'Results-formatted 060121'!$A:$AJ,(AK$3+2),FALSE)), VLOOKUP($B332,'Results-formatted 060121'!$A:$AJ,(AK$3+2),FALSE)))</f>
        <v>3</v>
      </c>
      <c r="AL332" s="95">
        <f>IF($C332 = "neg", (($D332+1) - VLOOKUP($B332,'Results-formatted 060121'!$A:$AJ,(AL$3+2),FALSE)), IF($C332 = "pos-neg", (3+VLOOKUP($B332,'Results-formatted 060121'!$A:$AJ,(AL$3+2),FALSE)), VLOOKUP($B332,'Results-formatted 060121'!$A:$AJ,(AL$3+2),FALSE)))</f>
        <v>4</v>
      </c>
      <c r="AM332" s="95">
        <f>IF($C332 = "neg", (($D332+1) - VLOOKUP($B332,'Results-formatted 060121'!$A:AJ,(AM$3+2),FALSE)), IF($C332 = "pos-neg", (3+VLOOKUP($B332,'Results-formatted 060121'!$A:AJ,(AM$3+2),FALSE)), VLOOKUP($B332,'Results-formatted 060121'!$A:AJ,(AM$3+2),FALSE)))</f>
        <v>4</v>
      </c>
      <c r="AN332" s="95">
        <f>IF($C332 = "neg", (($D332+1) - VLOOKUP($B332,'Results-formatted 060121'!$A:AK,(AN$3+2),FALSE)), IF($C332 = "pos-neg", (3+VLOOKUP($B332,'Results-formatted 060121'!$A:AK,(AN$3+2),FALSE)), VLOOKUP($B332,'Results-formatted 060121'!$A:AK,(AN$3+2),FALSE)))</f>
        <v>4</v>
      </c>
      <c r="AO332" s="95">
        <f>IF($C332 = "neg", (($D332+1) - VLOOKUP($B332,'Results-formatted 060121'!$A:AL,(AO$3+2),FALSE)), IF($C332 = "pos-neg", (3+VLOOKUP($B332,'Results-formatted 060121'!$A:AL,(AO$3+2),FALSE)), VLOOKUP($B332,'Results-formatted 060121'!$A:AL,(AO$3+2),FALSE)))</f>
        <v>3</v>
      </c>
      <c r="AP332" s="95">
        <f>IF($C332 = "neg", (($D332+1) - VLOOKUP($B332,'Results-formatted 060121'!$A:AM,(AP$3+2),FALSE)), IF($C332 = "pos-neg", (3+VLOOKUP($B332,'Results-formatted 060121'!$A:AM,(AP$3+2),FALSE)), VLOOKUP($B332,'Results-formatted 060121'!$A:AM,(AP$3+2),FALSE)))</f>
        <v>4</v>
      </c>
      <c r="AQ332" s="95">
        <f>IF($C332 = "neg", (($D332+1) - VLOOKUP($B332,'Results-formatted 060121'!$A:AN,(AQ$3+2),FALSE)), IF($C332 = "pos-neg", (3+VLOOKUP($B332,'Results-formatted 060121'!$A:AN,(AQ$3+2),FALSE)), VLOOKUP($B332,'Results-formatted 060121'!$A:AN,(AQ$3+2),FALSE)))</f>
        <v>4</v>
      </c>
      <c r="AR332" s="95">
        <f>IF($C332 = "neg", (($D332+1) - VLOOKUP($B332,'Results-formatted 060121'!$A:AO,(AR$3+2),FALSE)), IF($C332 = "pos-neg", (3+VLOOKUP($B332,'Results-formatted 060121'!$A:AO,(AR$3+2),FALSE)), VLOOKUP($B332,'Results-formatted 060121'!$A:AO,(AR$3+2),FALSE)))</f>
        <v>4</v>
      </c>
      <c r="AS332" s="95">
        <f>IF($C332 = "neg", (($D332+1) - VLOOKUP($B332,'Results-formatted 060121'!$A:AP,(AS$3+2),FALSE)), IF($C332 = "pos-neg", (3+VLOOKUP($B332,'Results-formatted 060121'!$A:AP,(AS$3+2),FALSE)), VLOOKUP($B332,'Results-formatted 060121'!$A:AP,(AS$3+2),FALSE)))</f>
        <v>4</v>
      </c>
      <c r="AT332" s="95">
        <f>IF($C332 = "neg", (($D332+1) - VLOOKUP($B332,'Results-formatted 060121'!$A:AQ,(AT$3+2),FALSE)), IF($C332 = "pos-neg", (3+VLOOKUP($B332,'Results-formatted 060121'!$A:AQ,(AT$3+2),FALSE)), VLOOKUP($B332,'Results-formatted 060121'!$A:AQ,(AT$3+2),FALSE)))</f>
        <v>3</v>
      </c>
      <c r="AU332" s="95">
        <f>IF($C332 = "neg", (($D332+1) - VLOOKUP($B332,'Results-formatted 060121'!$A:AR,(AU$3+2),FALSE)), IF($C332 = "pos-neg", (3+VLOOKUP($B332,'Results-formatted 060121'!$A:AR,(AU$3+2),FALSE)), VLOOKUP($B332,'Results-formatted 060121'!$A:AR,(AU$3+2),FALSE)))</f>
        <v>3</v>
      </c>
      <c r="AV332" s="95">
        <f>IF($C332 = "neg", (($D332+1) - VLOOKUP($B332,'Results-formatted 060121'!$A:AS,(AV$3+2),FALSE)), IF($C332 = "pos-neg", (3+VLOOKUP($B332,'Results-formatted 060121'!$A:AS,(AV$3+2),FALSE)), VLOOKUP($B332,'Results-formatted 060121'!$A:AS,(AV$3+2),FALSE)))</f>
        <v>1</v>
      </c>
      <c r="AW332" s="95">
        <f>IF($C332 = "neg", (($D332+1) - VLOOKUP($B332,'Results-formatted 060121'!$A:AT,(AW$3+2),FALSE)), IF($C332 = "pos-neg", (3+VLOOKUP($B332,'Results-formatted 060121'!$A:AT,(AW$3+2),FALSE)), VLOOKUP($B332,'Results-formatted 060121'!$A:AT,(AW$3+2),FALSE)))</f>
        <v>3</v>
      </c>
      <c r="AX332" s="95">
        <f>IF($C332 = "neg", (($D332+1) - VLOOKUP($B332,'Results-formatted 060121'!$A:AU,(AX$3+2),FALSE)), IF($C332 = "pos-neg", (3+VLOOKUP($B332,'Results-formatted 060121'!$A:AU,(AX$3+2),FALSE)), VLOOKUP($B332,'Results-formatted 060121'!$A:AU,(AX$3+2),FALSE)))</f>
        <v>1</v>
      </c>
      <c r="AY332" s="95">
        <f>IF($C332 = "neg", (($D332+1) - VLOOKUP($B332,'Results-formatted 060121'!$A:AV,(AY$3+2),FALSE)), IF($C332 = "pos-neg", (3+VLOOKUP($B332,'Results-formatted 060121'!$A:AV,(AY$3+2),FALSE)), VLOOKUP($B332,'Results-formatted 060121'!$A:AV,(AY$3+2),FALSE)))</f>
        <v>4</v>
      </c>
      <c r="AZ332" s="95">
        <f>IF($C332 = "neg", (($D332+1) - VLOOKUP($B332,'Results-formatted 060121'!$A:AW,(AZ$3+2),FALSE)), IF($C332 = "pos-neg", (3+VLOOKUP($B332,'Results-formatted 060121'!$A:AW,(AZ$3+2),FALSE)), VLOOKUP($B332,'Results-formatted 060121'!$A:AW,(AZ$3+2),FALSE)))</f>
        <v>2</v>
      </c>
      <c r="BA332" s="95">
        <f>IF($C332 = "neg", (($D332+1) - VLOOKUP($B332,'Results-formatted 060121'!$A:AX,(BA$3+2),FALSE)), IF($C332 = "pos-neg", (3+VLOOKUP($B332,'Results-formatted 060121'!$A:AX,(BA$3+2),FALSE)), VLOOKUP($B332,'Results-formatted 060121'!$A:AX,(BA$3+2),FALSE)))</f>
        <v>3</v>
      </c>
      <c r="BB332" s="95">
        <f>IF($C332 = "neg", (($D332+1) - VLOOKUP($B332,'Results-formatted 060121'!$A:AY,(BB$3+2),FALSE)), IF($C332 = "pos-neg", (3+VLOOKUP($B332,'Results-formatted 060121'!$A:AY,(BB$3+2),FALSE)), VLOOKUP($B332,'Results-formatted 060121'!$A:AY,(BB$3+2),FALSE)))</f>
        <v>3</v>
      </c>
      <c r="BC332" s="95">
        <f>IF($C332 = "neg", (($D332+1) - VLOOKUP($B332,'Results-formatted 060121'!$A:AZ,(BC$3+2),FALSE)), IF($C332 = "pos-neg", (3+VLOOKUP($B332,'Results-formatted 060121'!$A:AZ,(BC$3+2),FALSE)), VLOOKUP($B332,'Results-formatted 060121'!$A:AZ,(BC$3+2),FALSE)))</f>
        <v>3</v>
      </c>
      <c r="BD332" s="95">
        <f>IF($C332 = "neg", (($D332+1) - VLOOKUP($B332,'Results-formatted 060121'!$A:BA,(BD$3+2),FALSE)), IF($C332 = "pos-neg", (3+VLOOKUP($B332,'Results-formatted 060121'!$A:BA,(BD$3+2),FALSE)), VLOOKUP($B332,'Results-formatted 060121'!$A:BA,(BD$3+2),FALSE)))</f>
        <v>4</v>
      </c>
      <c r="BE332" s="95">
        <f>IF($C332 = "neg", (($D332+1) - VLOOKUP($B332,'Results-formatted 060121'!$A:BB,(BE$3+2),FALSE)), IF($C332 = "pos-neg", (3+VLOOKUP($B332,'Results-formatted 060121'!$A:BB,(BE$3+2),FALSE)), VLOOKUP($B332,'Results-formatted 060121'!$A:BB,(BE$3+2),FALSE)))</f>
        <v>2</v>
      </c>
      <c r="BF332" s="95">
        <f>IF($C332 = "neg", (($D332+1) - VLOOKUP($B332,'Results-formatted 060121'!$A:BC,(BF$3+2),FALSE)), IF($C332 = "pos-neg", (3+VLOOKUP($B332,'Results-formatted 060121'!$A:BC,(BF$3+2),FALSE)), VLOOKUP($B332,'Results-formatted 060121'!$A:BC,(BF$3+2),FALSE)))</f>
        <v>3</v>
      </c>
      <c r="BG332" s="95">
        <f>IF($C332 = "neg", (($D332+1) - VLOOKUP($B332,'Results-formatted 060121'!$A:BD,(BG$3+2),FALSE)), IF($C332 = "pos-neg", (3+VLOOKUP($B332,'Results-formatted 060121'!$A:BD,(BG$3+2),FALSE)), VLOOKUP($B332,'Results-formatted 060121'!$A:BD,(BG$3+2),FALSE)))</f>
        <v>3</v>
      </c>
      <c r="BH332" s="95">
        <f>IF($C332 = "neg", (($D332+1) - VLOOKUP($B332,'Results-formatted 060121'!$A:BE,(BH$3+2),FALSE)), IF($C332 = "pos-neg", (3+VLOOKUP($B332,'Results-formatted 060121'!$A:BE,(BH$3+2),FALSE)), VLOOKUP($B332,'Results-formatted 060121'!$A:BE,(BH$3+2),FALSE)))</f>
        <v>2</v>
      </c>
      <c r="BI332" s="95">
        <f>IF($C332 = "neg", (($D332+1) - VLOOKUP($B332,'Results-formatted 060121'!$A:BF,(BI$3+2),FALSE)), IF($C332 = "pos-neg", (3+VLOOKUP($B332,'Results-formatted 060121'!$A:BF,(BI$3+2),FALSE)), VLOOKUP($B332,'Results-formatted 060121'!$A:BF,(BI$3+2),FALSE)))</f>
        <v>3</v>
      </c>
      <c r="BJ332" s="95">
        <f>IF($C332 = "neg", (($D332+1) - VLOOKUP($B332,'Results-formatted 060121'!$A:BG,(BJ$3+2),FALSE)), IF($C332 = "pos-neg", (3+VLOOKUP($B332,'Results-formatted 060121'!$A:BG,(BJ$3+2),FALSE)), VLOOKUP($B332,'Results-formatted 060121'!$A:BG,(BJ$3+2),FALSE)))</f>
        <v>3</v>
      </c>
      <c r="BK332" s="95">
        <f>IF($C332 = "neg", (($D332+1) - VLOOKUP($B332,'Results-formatted 060121'!$A:BH,(BK$3+2),FALSE)), IF($C332 = "pos-neg", (3+VLOOKUP($B332,'Results-formatted 060121'!$A:BH,(BK$3+2),FALSE)), VLOOKUP($B332,'Results-formatted 060121'!$A:BH,(BK$3+2),FALSE)))</f>
        <v>3</v>
      </c>
      <c r="BL332" s="95">
        <f>IF($C332 = "neg", (($D332+1) - VLOOKUP($B332,'Results-formatted 060121'!$A:BI,(BL$3+2),FALSE)), IF($C332 = "pos-neg", (3+VLOOKUP($B332,'Results-formatted 060121'!$A:BI,(BL$3+2),FALSE)), VLOOKUP($B332,'Results-formatted 060121'!$A:BI,(BL$3+2),FALSE)))</f>
        <v>2</v>
      </c>
      <c r="BM332" s="95">
        <f>IF($C332 = "neg", (($D332+1) - VLOOKUP($B332,'Results-formatted 060121'!$A:BJ,(BM$3+2),FALSE)), IF($C332 = "pos-neg", (3+VLOOKUP($B332,'Results-formatted 060121'!$A:BJ,(BM$3+2),FALSE)), VLOOKUP($B332,'Results-formatted 060121'!$A:BJ,(BM$3+2),FALSE)))</f>
        <v>2</v>
      </c>
      <c r="BN332" s="95"/>
      <c r="BO332" s="95"/>
      <c r="BP332" s="95"/>
      <c r="BQ332" s="95"/>
      <c r="BR332" s="95"/>
      <c r="BS332" s="95"/>
      <c r="BT332" s="95"/>
      <c r="BU332" s="95"/>
      <c r="BV332" s="95"/>
      <c r="BW332" s="95"/>
      <c r="BX332" s="95"/>
      <c r="BY332" s="95"/>
      <c r="BZ332" s="95"/>
      <c r="CA332" s="95"/>
      <c r="CB332" s="95"/>
      <c r="CC332" s="95"/>
      <c r="CD332" s="99"/>
      <c r="CE332" s="25">
        <f t="shared" si="918"/>
        <v>3.1166666666666667</v>
      </c>
      <c r="CF332" s="25">
        <f t="shared" si="919"/>
        <v>0.84556002235939975</v>
      </c>
    </row>
    <row r="333" spans="2:84" ht="28" x14ac:dyDescent="0.15">
      <c r="B333" s="84" t="s">
        <v>350</v>
      </c>
      <c r="C333" s="86" t="s">
        <v>224</v>
      </c>
      <c r="D333" s="2">
        <v>5</v>
      </c>
      <c r="E333" s="13" t="s">
        <v>841</v>
      </c>
      <c r="F333" s="95">
        <f>IF($C333 = "neg", (($D333+1) - VLOOKUP($B333,'Results-formatted 060121'!$A:$AJ,(F$3+2),FALSE)), IF($C333 = "pos-neg", (3+VLOOKUP($B333,'Results-formatted 060121'!$A:$AJ,(F$3+2),FALSE)), VLOOKUP($B333,'Results-formatted 060121'!$A:$AJ,(F$3+2),FALSE)))</f>
        <v>3</v>
      </c>
      <c r="G333" s="95">
        <f>IF($C333 = "neg", (($D333+1) - VLOOKUP($B333,'Results-formatted 060121'!$A:$AJ,(G$3+2),FALSE)), IF($C333 = "pos-neg", (3+VLOOKUP($B333,'Results-formatted 060121'!$A:$AJ,(G$3+2),FALSE)), VLOOKUP($B333,'Results-formatted 060121'!$A:$AJ,(G$3+2),FALSE)))</f>
        <v>3</v>
      </c>
      <c r="H333" s="95">
        <f>IF($C333 = "neg", (($D333+1) - VLOOKUP($B333,'Results-formatted 060121'!$A:$AJ,(H$3+2),FALSE)), IF($C333 = "pos-neg", (3+VLOOKUP($B333,'Results-formatted 060121'!$A:$AJ,(H$3+2),FALSE)), VLOOKUP($B333,'Results-formatted 060121'!$A:$AJ,(H$3+2),FALSE)))</f>
        <v>4</v>
      </c>
      <c r="I333" s="95">
        <f>IF($C333 = "neg", (($D333+1) - VLOOKUP($B333,'Results-formatted 060121'!$A:$AJ,(I$3+2),FALSE)), IF($C333 = "pos-neg", (3+VLOOKUP($B333,'Results-formatted 060121'!$A:$AJ,(I$3+2),FALSE)), VLOOKUP($B333,'Results-formatted 060121'!$A:$AJ,(I$3+2),FALSE)))</f>
        <v>3</v>
      </c>
      <c r="J333" s="95">
        <f>IF($C333 = "neg", (($D333+1) - VLOOKUP($B333,'Results-formatted 060121'!$A:$AJ,(J$3+2),FALSE)), IF($C333 = "pos-neg", (3+VLOOKUP($B333,'Results-formatted 060121'!$A:$AJ,(J$3+2),FALSE)), VLOOKUP($B333,'Results-formatted 060121'!$A:$AJ,(J$3+2),FALSE)))</f>
        <v>3</v>
      </c>
      <c r="K333" s="95">
        <f>IF($C333 = "neg", (($D333+1) - VLOOKUP($B333,'Results-formatted 060121'!$A:$AJ,(K$3+2),FALSE)), IF($C333 = "pos-neg", (3+VLOOKUP($B333,'Results-formatted 060121'!$A:$AJ,(K$3+2),FALSE)), VLOOKUP($B333,'Results-formatted 060121'!$A:$AJ,(K$3+2),FALSE)))</f>
        <v>2</v>
      </c>
      <c r="L333" s="95">
        <f>IF($C333 = "neg", (($D333+1) - VLOOKUP($B333,'Results-formatted 060121'!$A:$AJ,(L$3+2),FALSE)), IF($C333 = "pos-neg", (3+VLOOKUP($B333,'Results-formatted 060121'!$A:$AJ,(L$3+2),FALSE)), VLOOKUP($B333,'Results-formatted 060121'!$A:$AJ,(L$3+2),FALSE)))</f>
        <v>2</v>
      </c>
      <c r="M333" s="95">
        <f>IF($C333 = "neg", (($D333+1) - VLOOKUP($B333,'Results-formatted 060121'!$A:$AJ,(M$3+2),FALSE)), IF($C333 = "pos-neg", (3+VLOOKUP($B333,'Results-formatted 060121'!$A:$AJ,(M$3+2),FALSE)), VLOOKUP($B333,'Results-formatted 060121'!$A:$AJ,(M$3+2),FALSE)))</f>
        <v>3</v>
      </c>
      <c r="N333" s="95">
        <f>IF($C333 = "neg", (($D333+1) - VLOOKUP($B333,'Results-formatted 060121'!$A:$AJ,(N$3+2),FALSE)), IF($C333 = "pos-neg", (3+VLOOKUP($B333,'Results-formatted 060121'!$A:$AJ,(N$3+2),FALSE)), VLOOKUP($B333,'Results-formatted 060121'!$A:$AJ,(N$3+2),FALSE)))</f>
        <v>4</v>
      </c>
      <c r="O333" s="95">
        <f>IF($C333 = "neg", (($D333+1) - VLOOKUP($B333,'Results-formatted 060121'!$A:$AJ,(O$3+2),FALSE)), IF($C333 = "pos-neg", (3+VLOOKUP($B333,'Results-formatted 060121'!$A:$AJ,(O$3+2),FALSE)), VLOOKUP($B333,'Results-formatted 060121'!$A:$AJ,(O$3+2),FALSE)))</f>
        <v>3</v>
      </c>
      <c r="P333" s="95">
        <f>IF($C333 = "neg", (($D333+1) - VLOOKUP($B333,'Results-formatted 060121'!$A:$AJ,(P$3+2),FALSE)), IF($C333 = "pos-neg", (3+VLOOKUP($B333,'Results-formatted 060121'!$A:$AJ,(P$3+2),FALSE)), VLOOKUP($B333,'Results-formatted 060121'!$A:$AJ,(P$3+2),FALSE)))</f>
        <v>3</v>
      </c>
      <c r="Q333" s="95">
        <f>IF($C333 = "neg", (($D333+1) - VLOOKUP($B333,'Results-formatted 060121'!$A:$AJ,(Q$3+2),FALSE)), IF($C333 = "pos-neg", (3+VLOOKUP($B333,'Results-formatted 060121'!$A:$AJ,(Q$3+2),FALSE)), VLOOKUP($B333,'Results-formatted 060121'!$A:$AJ,(Q$3+2),FALSE)))</f>
        <v>3</v>
      </c>
      <c r="R333" s="95">
        <f>IF($C333 = "neg", (($D333+1) - VLOOKUP($B333,'Results-formatted 060121'!$A:$AJ,(R$3+2),FALSE)), IF($C333 = "pos-neg", (3+VLOOKUP($B333,'Results-formatted 060121'!$A:$AJ,(R$3+2),FALSE)), VLOOKUP($B333,'Results-formatted 060121'!$A:$AJ,(R$3+2),FALSE)))</f>
        <v>4</v>
      </c>
      <c r="S333" s="95">
        <f>IF($C333 = "neg", (($D333+1) - VLOOKUP($B333,'Results-formatted 060121'!$A:$AJ,(S$3+2),FALSE)), IF($C333 = "pos-neg", (3+VLOOKUP($B333,'Results-formatted 060121'!$A:$AJ,(S$3+2),FALSE)), VLOOKUP($B333,'Results-formatted 060121'!$A:$AJ,(S$3+2),FALSE)))</f>
        <v>2</v>
      </c>
      <c r="T333" s="95">
        <f>IF($C333 = "neg", (($D333+1) - VLOOKUP($B333,'Results-formatted 060121'!$A:$AJ,(T$3+2),FALSE)), IF($C333 = "pos-neg", (3+VLOOKUP($B333,'Results-formatted 060121'!$A:$AJ,(T$3+2),FALSE)), VLOOKUP($B333,'Results-formatted 060121'!$A:$AJ,(T$3+2),FALSE)))</f>
        <v>2</v>
      </c>
      <c r="U333" s="95">
        <f>IF($C333 = "neg", (($D333+1) - VLOOKUP($B333,'Results-formatted 060121'!$A:$AJ,(U$3+2),FALSE)), IF($C333 = "pos-neg", (3+VLOOKUP($B333,'Results-formatted 060121'!$A:$AJ,(U$3+2),FALSE)), VLOOKUP($B333,'Results-formatted 060121'!$A:$AJ,(U$3+2),FALSE)))</f>
        <v>1</v>
      </c>
      <c r="V333" s="95">
        <f>IF($C333 = "neg", (($D333+1) - VLOOKUP($B333,'Results-formatted 060121'!$A:$AJ,(V$3+2),FALSE)), IF($C333 = "pos-neg", (3+VLOOKUP($B333,'Results-formatted 060121'!$A:$AJ,(V$3+2),FALSE)), VLOOKUP($B333,'Results-formatted 060121'!$A:$AJ,(V$3+2),FALSE)))</f>
        <v>3</v>
      </c>
      <c r="W333" s="95">
        <f>IF($C333 = "neg", (($D333+1) - VLOOKUP($B333,'Results-formatted 060121'!$A:$AJ,(W$3+2),FALSE)), IF($C333 = "pos-neg", (3+VLOOKUP($B333,'Results-formatted 060121'!$A:$AJ,(W$3+2),FALSE)), VLOOKUP($B333,'Results-formatted 060121'!$A:$AJ,(W$3+2),FALSE)))</f>
        <v>3</v>
      </c>
      <c r="X333" s="95">
        <f>IF($C333 = "neg", (($D333+1) - VLOOKUP($B333,'Results-formatted 060121'!$A:$AJ,(X$3+2),FALSE)), IF($C333 = "pos-neg", (3+VLOOKUP($B333,'Results-formatted 060121'!$A:$AJ,(X$3+2),FALSE)), VLOOKUP($B333,'Results-formatted 060121'!$A:$AJ,(X$3+2),FALSE)))</f>
        <v>4</v>
      </c>
      <c r="Y333" s="95">
        <f>IF($C333 = "neg", (($D333+1) - VLOOKUP($B333,'Results-formatted 060121'!$A:$AJ,(Y$3+2),FALSE)), IF($C333 = "pos-neg", (3+VLOOKUP($B333,'Results-formatted 060121'!$A:$AJ,(Y$3+2),FALSE)), VLOOKUP($B333,'Results-formatted 060121'!$A:$AJ,(Y$3+2),FALSE)))</f>
        <v>3</v>
      </c>
      <c r="Z333" s="95">
        <f>IF($C333 = "neg", (($D333+1) - VLOOKUP($B333,'Results-formatted 060121'!$A:$AJ,(Z$3+2),FALSE)), IF($C333 = "pos-neg", (3+VLOOKUP($B333,'Results-formatted 060121'!$A:$AJ,(Z$3+2),FALSE)), VLOOKUP($B333,'Results-formatted 060121'!$A:$AJ,(Z$3+2),FALSE)))</f>
        <v>3</v>
      </c>
      <c r="AA333" s="95">
        <f>IF($C333 = "neg", (($D333+1) - VLOOKUP($B333,'Results-formatted 060121'!$A:$AJ,(AA$3+2),FALSE)), IF($C333 = "pos-neg", (3+VLOOKUP($B333,'Results-formatted 060121'!$A:$AJ,(AA$3+2),FALSE)), VLOOKUP($B333,'Results-formatted 060121'!$A:$AJ,(AA$3+2),FALSE)))</f>
        <v>3</v>
      </c>
      <c r="AB333" s="95">
        <f>IF($C333 = "neg", (($D333+1) - VLOOKUP($B333,'Results-formatted 060121'!$A:$AJ,(AB$3+2),FALSE)), IF($C333 = "pos-neg", (3+VLOOKUP($B333,'Results-formatted 060121'!$A:$AJ,(AB$3+2),FALSE)), VLOOKUP($B333,'Results-formatted 060121'!$A:$AJ,(AB$3+2),FALSE)))</f>
        <v>1</v>
      </c>
      <c r="AC333" s="95">
        <f>IF($C333 = "neg", (($D333+1) - VLOOKUP($B333,'Results-formatted 060121'!$A:$AJ,(AC$3+2),FALSE)), IF($C333 = "pos-neg", (3+VLOOKUP($B333,'Results-formatted 060121'!$A:$AJ,(AC$3+2),FALSE)), VLOOKUP($B333,'Results-formatted 060121'!$A:$AJ,(AC$3+2),FALSE)))</f>
        <v>3</v>
      </c>
      <c r="AD333" s="95">
        <f>IF($C333 = "neg", (($D333+1) - VLOOKUP($B333,'Results-formatted 060121'!$A:$AJ,(AD$3+2),FALSE)), IF($C333 = "pos-neg", (3+VLOOKUP($B333,'Results-formatted 060121'!$A:$AJ,(AD$3+2),FALSE)), VLOOKUP($B333,'Results-formatted 060121'!$A:$AJ,(AD$3+2),FALSE)))</f>
        <v>3</v>
      </c>
      <c r="AE333" s="95">
        <f>IF($C333 = "neg", (($D333+1) - VLOOKUP($B333,'Results-formatted 060121'!$A:$AJ,(AE$3+2),FALSE)), IF($C333 = "pos-neg", (3+VLOOKUP($B333,'Results-formatted 060121'!$A:$AJ,(AE$3+2),FALSE)), VLOOKUP($B333,'Results-formatted 060121'!$A:$AJ,(AE$3+2),FALSE)))</f>
        <v>3</v>
      </c>
      <c r="AF333" s="95">
        <f>IF($C333 = "neg", (($D333+1) - VLOOKUP($B333,'Results-formatted 060121'!$A:$AJ,(AF$3+2),FALSE)), IF($C333 = "pos-neg", (3+VLOOKUP($B333,'Results-formatted 060121'!$A:$AJ,(AF$3+2),FALSE)), VLOOKUP($B333,'Results-formatted 060121'!$A:$AJ,(AF$3+2),FALSE)))</f>
        <v>4</v>
      </c>
      <c r="AG333" s="95">
        <f>IF($C333 = "neg", (($D333+1) - VLOOKUP($B333,'Results-formatted 060121'!$A:$AJ,(AG$3+2),FALSE)), IF($C333 = "pos-neg", (3+VLOOKUP($B333,'Results-formatted 060121'!$A:$AJ,(AG$3+2),FALSE)), VLOOKUP($B333,'Results-formatted 060121'!$A:$AJ,(AG$3+2),FALSE)))</f>
        <v>3</v>
      </c>
      <c r="AH333" s="95">
        <f>IF($C333 = "neg", (($D333+1) - VLOOKUP($B333,'Results-formatted 060121'!$A:$AJ,(AH$3+2),FALSE)), IF($C333 = "pos-neg", (3+VLOOKUP($B333,'Results-formatted 060121'!$A:$AJ,(AH$3+2),FALSE)), VLOOKUP($B333,'Results-formatted 060121'!$A:$AJ,(AH$3+2),FALSE)))</f>
        <v>3</v>
      </c>
      <c r="AI333" s="95">
        <f>IF($C333 = "neg", (($D333+1) - VLOOKUP($B333,'Results-formatted 060121'!$A:$AJ,(AI$3+2),FALSE)), IF($C333 = "pos-neg", (3+VLOOKUP($B333,'Results-formatted 060121'!$A:$AJ,(AI$3+2),FALSE)), VLOOKUP($B333,'Results-formatted 060121'!$A:$AJ,(AI$3+2),FALSE)))</f>
        <v>3</v>
      </c>
      <c r="AJ333" s="95">
        <f>IF($C333 = "neg", (($D333+1) - VLOOKUP($B333,'Results-formatted 060121'!$A:$AJ,(AJ$3+2),FALSE)), IF($C333 = "pos-neg", (3+VLOOKUP($B333,'Results-formatted 060121'!$A:$AJ,(AJ$3+2),FALSE)), VLOOKUP($B333,'Results-formatted 060121'!$A:$AJ,(AJ$3+2),FALSE)))</f>
        <v>4</v>
      </c>
      <c r="AK333" s="95">
        <f>IF($C333 = "neg", (($D333+1) - VLOOKUP($B333,'Results-formatted 060121'!$A:$AJ,(AK$3+2),FALSE)), IF($C333 = "pos-neg", (3+VLOOKUP($B333,'Results-formatted 060121'!$A:$AJ,(AK$3+2),FALSE)), VLOOKUP($B333,'Results-formatted 060121'!$A:$AJ,(AK$3+2),FALSE)))</f>
        <v>4</v>
      </c>
      <c r="AL333" s="95">
        <f>IF($C333 = "neg", (($D333+1) - VLOOKUP($B333,'Results-formatted 060121'!$A:$AJ,(AL$3+2),FALSE)), IF($C333 = "pos-neg", (3+VLOOKUP($B333,'Results-formatted 060121'!$A:$AJ,(AL$3+2),FALSE)), VLOOKUP($B333,'Results-formatted 060121'!$A:$AJ,(AL$3+2),FALSE)))</f>
        <v>3</v>
      </c>
      <c r="AM333" s="95">
        <f>IF($C333 = "neg", (($D333+1) - VLOOKUP($B333,'Results-formatted 060121'!$A:AJ,(AM$3+2),FALSE)), IF($C333 = "pos-neg", (3+VLOOKUP($B333,'Results-formatted 060121'!$A:AJ,(AM$3+2),FALSE)), VLOOKUP($B333,'Results-formatted 060121'!$A:AJ,(AM$3+2),FALSE)))</f>
        <v>3</v>
      </c>
      <c r="AN333" s="95">
        <f>IF($C333 = "neg", (($D333+1) - VLOOKUP($B333,'Results-formatted 060121'!$A:AK,(AN$3+2),FALSE)), IF($C333 = "pos-neg", (3+VLOOKUP($B333,'Results-formatted 060121'!$A:AK,(AN$3+2),FALSE)), VLOOKUP($B333,'Results-formatted 060121'!$A:AK,(AN$3+2),FALSE)))</f>
        <v>4</v>
      </c>
      <c r="AO333" s="95">
        <f>IF($C333 = "neg", (($D333+1) - VLOOKUP($B333,'Results-formatted 060121'!$A:AL,(AO$3+2),FALSE)), IF($C333 = "pos-neg", (3+VLOOKUP($B333,'Results-formatted 060121'!$A:AL,(AO$3+2),FALSE)), VLOOKUP($B333,'Results-formatted 060121'!$A:AL,(AO$3+2),FALSE)))</f>
        <v>3</v>
      </c>
      <c r="AP333" s="95">
        <f>IF($C333 = "neg", (($D333+1) - VLOOKUP($B333,'Results-formatted 060121'!$A:AM,(AP$3+2),FALSE)), IF($C333 = "pos-neg", (3+VLOOKUP($B333,'Results-formatted 060121'!$A:AM,(AP$3+2),FALSE)), VLOOKUP($B333,'Results-formatted 060121'!$A:AM,(AP$3+2),FALSE)))</f>
        <v>2</v>
      </c>
      <c r="AQ333" s="95">
        <f>IF($C333 = "neg", (($D333+1) - VLOOKUP($B333,'Results-formatted 060121'!$A:AN,(AQ$3+2),FALSE)), IF($C333 = "pos-neg", (3+VLOOKUP($B333,'Results-formatted 060121'!$A:AN,(AQ$3+2),FALSE)), VLOOKUP($B333,'Results-formatted 060121'!$A:AN,(AQ$3+2),FALSE)))</f>
        <v>3</v>
      </c>
      <c r="AR333" s="95">
        <f>IF($C333 = "neg", (($D333+1) - VLOOKUP($B333,'Results-formatted 060121'!$A:AO,(AR$3+2),FALSE)), IF($C333 = "pos-neg", (3+VLOOKUP($B333,'Results-formatted 060121'!$A:AO,(AR$3+2),FALSE)), VLOOKUP($B333,'Results-formatted 060121'!$A:AO,(AR$3+2),FALSE)))</f>
        <v>5</v>
      </c>
      <c r="AS333" s="95">
        <f>IF($C333 = "neg", (($D333+1) - VLOOKUP($B333,'Results-formatted 060121'!$A:AP,(AS$3+2),FALSE)), IF($C333 = "pos-neg", (3+VLOOKUP($B333,'Results-formatted 060121'!$A:AP,(AS$3+2),FALSE)), VLOOKUP($B333,'Results-formatted 060121'!$A:AP,(AS$3+2),FALSE)))</f>
        <v>5</v>
      </c>
      <c r="AT333" s="95">
        <f>IF($C333 = "neg", (($D333+1) - VLOOKUP($B333,'Results-formatted 060121'!$A:AQ,(AT$3+2),FALSE)), IF($C333 = "pos-neg", (3+VLOOKUP($B333,'Results-formatted 060121'!$A:AQ,(AT$3+2),FALSE)), VLOOKUP($B333,'Results-formatted 060121'!$A:AQ,(AT$3+2),FALSE)))</f>
        <v>4</v>
      </c>
      <c r="AU333" s="95">
        <f>IF($C333 = "neg", (($D333+1) - VLOOKUP($B333,'Results-formatted 060121'!$A:AR,(AU$3+2),FALSE)), IF($C333 = "pos-neg", (3+VLOOKUP($B333,'Results-formatted 060121'!$A:AR,(AU$3+2),FALSE)), VLOOKUP($B333,'Results-formatted 060121'!$A:AR,(AU$3+2),FALSE)))</f>
        <v>3</v>
      </c>
      <c r="AV333" s="95">
        <f>IF($C333 = "neg", (($D333+1) - VLOOKUP($B333,'Results-formatted 060121'!$A:AS,(AV$3+2),FALSE)), IF($C333 = "pos-neg", (3+VLOOKUP($B333,'Results-formatted 060121'!$A:AS,(AV$3+2),FALSE)), VLOOKUP($B333,'Results-formatted 060121'!$A:AS,(AV$3+2),FALSE)))</f>
        <v>1</v>
      </c>
      <c r="AW333" s="95">
        <f>IF($C333 = "neg", (($D333+1) - VLOOKUP($B333,'Results-formatted 060121'!$A:AT,(AW$3+2),FALSE)), IF($C333 = "pos-neg", (3+VLOOKUP($B333,'Results-formatted 060121'!$A:AT,(AW$3+2),FALSE)), VLOOKUP($B333,'Results-formatted 060121'!$A:AT,(AW$3+2),FALSE)))</f>
        <v>3</v>
      </c>
      <c r="AX333" s="95">
        <f>IF($C333 = "neg", (($D333+1) - VLOOKUP($B333,'Results-formatted 060121'!$A:AU,(AX$3+2),FALSE)), IF($C333 = "pos-neg", (3+VLOOKUP($B333,'Results-formatted 060121'!$A:AU,(AX$3+2),FALSE)), VLOOKUP($B333,'Results-formatted 060121'!$A:AU,(AX$3+2),FALSE)))</f>
        <v>2</v>
      </c>
      <c r="AY333" s="95">
        <f>IF($C333 = "neg", (($D333+1) - VLOOKUP($B333,'Results-formatted 060121'!$A:AV,(AY$3+2),FALSE)), IF($C333 = "pos-neg", (3+VLOOKUP($B333,'Results-formatted 060121'!$A:AV,(AY$3+2),FALSE)), VLOOKUP($B333,'Results-formatted 060121'!$A:AV,(AY$3+2),FALSE)))</f>
        <v>4</v>
      </c>
      <c r="AZ333" s="95">
        <f>IF($C333 = "neg", (($D333+1) - VLOOKUP($B333,'Results-formatted 060121'!$A:AW,(AZ$3+2),FALSE)), IF($C333 = "pos-neg", (3+VLOOKUP($B333,'Results-formatted 060121'!$A:AW,(AZ$3+2),FALSE)), VLOOKUP($B333,'Results-formatted 060121'!$A:AW,(AZ$3+2),FALSE)))</f>
        <v>3</v>
      </c>
      <c r="BA333" s="95">
        <f>IF($C333 = "neg", (($D333+1) - VLOOKUP($B333,'Results-formatted 060121'!$A:AX,(BA$3+2),FALSE)), IF($C333 = "pos-neg", (3+VLOOKUP($B333,'Results-formatted 060121'!$A:AX,(BA$3+2),FALSE)), VLOOKUP($B333,'Results-formatted 060121'!$A:AX,(BA$3+2),FALSE)))</f>
        <v>3</v>
      </c>
      <c r="BB333" s="95">
        <f>IF($C333 = "neg", (($D333+1) - VLOOKUP($B333,'Results-formatted 060121'!$A:AY,(BB$3+2),FALSE)), IF($C333 = "pos-neg", (3+VLOOKUP($B333,'Results-formatted 060121'!$A:AY,(BB$3+2),FALSE)), VLOOKUP($B333,'Results-formatted 060121'!$A:AY,(BB$3+2),FALSE)))</f>
        <v>3</v>
      </c>
      <c r="BC333" s="95">
        <f>IF($C333 = "neg", (($D333+1) - VLOOKUP($B333,'Results-formatted 060121'!$A:AZ,(BC$3+2),FALSE)), IF($C333 = "pos-neg", (3+VLOOKUP($B333,'Results-formatted 060121'!$A:AZ,(BC$3+2),FALSE)), VLOOKUP($B333,'Results-formatted 060121'!$A:AZ,(BC$3+2),FALSE)))</f>
        <v>2</v>
      </c>
      <c r="BD333" s="95">
        <f>IF($C333 = "neg", (($D333+1) - VLOOKUP($B333,'Results-formatted 060121'!$A:BA,(BD$3+2),FALSE)), IF($C333 = "pos-neg", (3+VLOOKUP($B333,'Results-formatted 060121'!$A:BA,(BD$3+2),FALSE)), VLOOKUP($B333,'Results-formatted 060121'!$A:BA,(BD$3+2),FALSE)))</f>
        <v>4</v>
      </c>
      <c r="BE333" s="95">
        <f>IF($C333 = "neg", (($D333+1) - VLOOKUP($B333,'Results-formatted 060121'!$A:BB,(BE$3+2),FALSE)), IF($C333 = "pos-neg", (3+VLOOKUP($B333,'Results-formatted 060121'!$A:BB,(BE$3+2),FALSE)), VLOOKUP($B333,'Results-formatted 060121'!$A:BB,(BE$3+2),FALSE)))</f>
        <v>2</v>
      </c>
      <c r="BF333" s="95">
        <f>IF($C333 = "neg", (($D333+1) - VLOOKUP($B333,'Results-formatted 060121'!$A:BC,(BF$3+2),FALSE)), IF($C333 = "pos-neg", (3+VLOOKUP($B333,'Results-formatted 060121'!$A:BC,(BF$3+2),FALSE)), VLOOKUP($B333,'Results-formatted 060121'!$A:BC,(BF$3+2),FALSE)))</f>
        <v>2</v>
      </c>
      <c r="BG333" s="95">
        <f>IF($C333 = "neg", (($D333+1) - VLOOKUP($B333,'Results-formatted 060121'!$A:BD,(BG$3+2),FALSE)), IF($C333 = "pos-neg", (3+VLOOKUP($B333,'Results-formatted 060121'!$A:BD,(BG$3+2),FALSE)), VLOOKUP($B333,'Results-formatted 060121'!$A:BD,(BG$3+2),FALSE)))</f>
        <v>3</v>
      </c>
      <c r="BH333" s="95">
        <f>IF($C333 = "neg", (($D333+1) - VLOOKUP($B333,'Results-formatted 060121'!$A:BE,(BH$3+2),FALSE)), IF($C333 = "pos-neg", (3+VLOOKUP($B333,'Results-formatted 060121'!$A:BE,(BH$3+2),FALSE)), VLOOKUP($B333,'Results-formatted 060121'!$A:BE,(BH$3+2),FALSE)))</f>
        <v>4</v>
      </c>
      <c r="BI333" s="95">
        <f>IF($C333 = "neg", (($D333+1) - VLOOKUP($B333,'Results-formatted 060121'!$A:BF,(BI$3+2),FALSE)), IF($C333 = "pos-neg", (3+VLOOKUP($B333,'Results-formatted 060121'!$A:BF,(BI$3+2),FALSE)), VLOOKUP($B333,'Results-formatted 060121'!$A:BF,(BI$3+2),FALSE)))</f>
        <v>3</v>
      </c>
      <c r="BJ333" s="95">
        <f>IF($C333 = "neg", (($D333+1) - VLOOKUP($B333,'Results-formatted 060121'!$A:BG,(BJ$3+2),FALSE)), IF($C333 = "pos-neg", (3+VLOOKUP($B333,'Results-formatted 060121'!$A:BG,(BJ$3+2),FALSE)), VLOOKUP($B333,'Results-formatted 060121'!$A:BG,(BJ$3+2),FALSE)))</f>
        <v>4</v>
      </c>
      <c r="BK333" s="95">
        <f>IF($C333 = "neg", (($D333+1) - VLOOKUP($B333,'Results-formatted 060121'!$A:BH,(BK$3+2),FALSE)), IF($C333 = "pos-neg", (3+VLOOKUP($B333,'Results-formatted 060121'!$A:BH,(BK$3+2),FALSE)), VLOOKUP($B333,'Results-formatted 060121'!$A:BH,(BK$3+2),FALSE)))</f>
        <v>1</v>
      </c>
      <c r="BL333" s="95">
        <f>IF($C333 = "neg", (($D333+1) - VLOOKUP($B333,'Results-formatted 060121'!$A:BI,(BL$3+2),FALSE)), IF($C333 = "pos-neg", (3+VLOOKUP($B333,'Results-formatted 060121'!$A:BI,(BL$3+2),FALSE)), VLOOKUP($B333,'Results-formatted 060121'!$A:BI,(BL$3+2),FALSE)))</f>
        <v>2</v>
      </c>
      <c r="BM333" s="95">
        <f>IF($C333 = "neg", (($D333+1) - VLOOKUP($B333,'Results-formatted 060121'!$A:BJ,(BM$3+2),FALSE)), IF($C333 = "pos-neg", (3+VLOOKUP($B333,'Results-formatted 060121'!$A:BJ,(BM$3+2),FALSE)), VLOOKUP($B333,'Results-formatted 060121'!$A:BJ,(BM$3+2),FALSE)))</f>
        <v>2</v>
      </c>
      <c r="BN333" s="95"/>
      <c r="BO333" s="95"/>
      <c r="BP333" s="95"/>
      <c r="BQ333" s="95"/>
      <c r="BR333" s="95"/>
      <c r="BS333" s="95"/>
      <c r="BT333" s="95"/>
      <c r="BU333" s="95"/>
      <c r="BV333" s="95"/>
      <c r="BW333" s="95"/>
      <c r="BX333" s="95"/>
      <c r="BY333" s="95"/>
      <c r="BZ333" s="95"/>
      <c r="CA333" s="95"/>
      <c r="CB333" s="95"/>
      <c r="CC333" s="95"/>
      <c r="CD333" s="99"/>
      <c r="CE333" s="25">
        <f t="shared" si="918"/>
        <v>2.9666666666666668</v>
      </c>
      <c r="CF333" s="25">
        <f t="shared" si="919"/>
        <v>0.90134864427205552</v>
      </c>
    </row>
    <row r="334" spans="2:84" ht="28" x14ac:dyDescent="0.15">
      <c r="B334" s="84" t="s">
        <v>351</v>
      </c>
      <c r="C334" s="86" t="s">
        <v>224</v>
      </c>
      <c r="D334" s="2">
        <v>5</v>
      </c>
      <c r="E334" s="13" t="s">
        <v>842</v>
      </c>
      <c r="F334" s="95">
        <f>IF($C334 = "neg", (($D334+1) - VLOOKUP($B334,'Results-formatted 060121'!$A:$AJ,(F$3+2),FALSE)), IF($C334 = "pos-neg", (3+VLOOKUP($B334,'Results-formatted 060121'!$A:$AJ,(F$3+2),FALSE)), VLOOKUP($B334,'Results-formatted 060121'!$A:$AJ,(F$3+2),FALSE)))</f>
        <v>3</v>
      </c>
      <c r="G334" s="95">
        <f>IF($C334 = "neg", (($D334+1) - VLOOKUP($B334,'Results-formatted 060121'!$A:$AJ,(G$3+2),FALSE)), IF($C334 = "pos-neg", (3+VLOOKUP($B334,'Results-formatted 060121'!$A:$AJ,(G$3+2),FALSE)), VLOOKUP($B334,'Results-formatted 060121'!$A:$AJ,(G$3+2),FALSE)))</f>
        <v>3</v>
      </c>
      <c r="H334" s="95">
        <f>IF($C334 = "neg", (($D334+1) - VLOOKUP($B334,'Results-formatted 060121'!$A:$AJ,(H$3+2),FALSE)), IF($C334 = "pos-neg", (3+VLOOKUP($B334,'Results-formatted 060121'!$A:$AJ,(H$3+2),FALSE)), VLOOKUP($B334,'Results-formatted 060121'!$A:$AJ,(H$3+2),FALSE)))</f>
        <v>4</v>
      </c>
      <c r="I334" s="95">
        <f>IF($C334 = "neg", (($D334+1) - VLOOKUP($B334,'Results-formatted 060121'!$A:$AJ,(I$3+2),FALSE)), IF($C334 = "pos-neg", (3+VLOOKUP($B334,'Results-formatted 060121'!$A:$AJ,(I$3+2),FALSE)), VLOOKUP($B334,'Results-formatted 060121'!$A:$AJ,(I$3+2),FALSE)))</f>
        <v>5</v>
      </c>
      <c r="J334" s="95">
        <f>IF($C334 = "neg", (($D334+1) - VLOOKUP($B334,'Results-formatted 060121'!$A:$AJ,(J$3+2),FALSE)), IF($C334 = "pos-neg", (3+VLOOKUP($B334,'Results-formatted 060121'!$A:$AJ,(J$3+2),FALSE)), VLOOKUP($B334,'Results-formatted 060121'!$A:$AJ,(J$3+2),FALSE)))</f>
        <v>3</v>
      </c>
      <c r="K334" s="95">
        <f>IF($C334 = "neg", (($D334+1) - VLOOKUP($B334,'Results-formatted 060121'!$A:$AJ,(K$3+2),FALSE)), IF($C334 = "pos-neg", (3+VLOOKUP($B334,'Results-formatted 060121'!$A:$AJ,(K$3+2),FALSE)), VLOOKUP($B334,'Results-formatted 060121'!$A:$AJ,(K$3+2),FALSE)))</f>
        <v>4</v>
      </c>
      <c r="L334" s="95">
        <f>IF($C334 = "neg", (($D334+1) - VLOOKUP($B334,'Results-formatted 060121'!$A:$AJ,(L$3+2),FALSE)), IF($C334 = "pos-neg", (3+VLOOKUP($B334,'Results-formatted 060121'!$A:$AJ,(L$3+2),FALSE)), VLOOKUP($B334,'Results-formatted 060121'!$A:$AJ,(L$3+2),FALSE)))</f>
        <v>3</v>
      </c>
      <c r="M334" s="95">
        <f>IF($C334 = "neg", (($D334+1) - VLOOKUP($B334,'Results-formatted 060121'!$A:$AJ,(M$3+2),FALSE)), IF($C334 = "pos-neg", (3+VLOOKUP($B334,'Results-formatted 060121'!$A:$AJ,(M$3+2),FALSE)), VLOOKUP($B334,'Results-formatted 060121'!$A:$AJ,(M$3+2),FALSE)))</f>
        <v>5</v>
      </c>
      <c r="N334" s="95">
        <f>IF($C334 = "neg", (($D334+1) - VLOOKUP($B334,'Results-formatted 060121'!$A:$AJ,(N$3+2),FALSE)), IF($C334 = "pos-neg", (3+VLOOKUP($B334,'Results-formatted 060121'!$A:$AJ,(N$3+2),FALSE)), VLOOKUP($B334,'Results-formatted 060121'!$A:$AJ,(N$3+2),FALSE)))</f>
        <v>3</v>
      </c>
      <c r="O334" s="95">
        <f>IF($C334 = "neg", (($D334+1) - VLOOKUP($B334,'Results-formatted 060121'!$A:$AJ,(O$3+2),FALSE)), IF($C334 = "pos-neg", (3+VLOOKUP($B334,'Results-formatted 060121'!$A:$AJ,(O$3+2),FALSE)), VLOOKUP($B334,'Results-formatted 060121'!$A:$AJ,(O$3+2),FALSE)))</f>
        <v>3</v>
      </c>
      <c r="P334" s="95">
        <f>IF($C334 = "neg", (($D334+1) - VLOOKUP($B334,'Results-formatted 060121'!$A:$AJ,(P$3+2),FALSE)), IF($C334 = "pos-neg", (3+VLOOKUP($B334,'Results-formatted 060121'!$A:$AJ,(P$3+2),FALSE)), VLOOKUP($B334,'Results-formatted 060121'!$A:$AJ,(P$3+2),FALSE)))</f>
        <v>4</v>
      </c>
      <c r="Q334" s="95">
        <f>IF($C334 = "neg", (($D334+1) - VLOOKUP($B334,'Results-formatted 060121'!$A:$AJ,(Q$3+2),FALSE)), IF($C334 = "pos-neg", (3+VLOOKUP($B334,'Results-formatted 060121'!$A:$AJ,(Q$3+2),FALSE)), VLOOKUP($B334,'Results-formatted 060121'!$A:$AJ,(Q$3+2),FALSE)))</f>
        <v>3</v>
      </c>
      <c r="R334" s="95">
        <f>IF($C334 = "neg", (($D334+1) - VLOOKUP($B334,'Results-formatted 060121'!$A:$AJ,(R$3+2),FALSE)), IF($C334 = "pos-neg", (3+VLOOKUP($B334,'Results-formatted 060121'!$A:$AJ,(R$3+2),FALSE)), VLOOKUP($B334,'Results-formatted 060121'!$A:$AJ,(R$3+2),FALSE)))</f>
        <v>3</v>
      </c>
      <c r="S334" s="95">
        <f>IF($C334 = "neg", (($D334+1) - VLOOKUP($B334,'Results-formatted 060121'!$A:$AJ,(S$3+2),FALSE)), IF($C334 = "pos-neg", (3+VLOOKUP($B334,'Results-formatted 060121'!$A:$AJ,(S$3+2),FALSE)), VLOOKUP($B334,'Results-formatted 060121'!$A:$AJ,(S$3+2),FALSE)))</f>
        <v>3</v>
      </c>
      <c r="T334" s="95">
        <f>IF($C334 = "neg", (($D334+1) - VLOOKUP($B334,'Results-formatted 060121'!$A:$AJ,(T$3+2),FALSE)), IF($C334 = "pos-neg", (3+VLOOKUP($B334,'Results-formatted 060121'!$A:$AJ,(T$3+2),FALSE)), VLOOKUP($B334,'Results-formatted 060121'!$A:$AJ,(T$3+2),FALSE)))</f>
        <v>2</v>
      </c>
      <c r="U334" s="95">
        <f>IF($C334 = "neg", (($D334+1) - VLOOKUP($B334,'Results-formatted 060121'!$A:$AJ,(U$3+2),FALSE)), IF($C334 = "pos-neg", (3+VLOOKUP($B334,'Results-formatted 060121'!$A:$AJ,(U$3+2),FALSE)), VLOOKUP($B334,'Results-formatted 060121'!$A:$AJ,(U$3+2),FALSE)))</f>
        <v>2</v>
      </c>
      <c r="V334" s="95">
        <f>IF($C334 = "neg", (($D334+1) - VLOOKUP($B334,'Results-formatted 060121'!$A:$AJ,(V$3+2),FALSE)), IF($C334 = "pos-neg", (3+VLOOKUP($B334,'Results-formatted 060121'!$A:$AJ,(V$3+2),FALSE)), VLOOKUP($B334,'Results-formatted 060121'!$A:$AJ,(V$3+2),FALSE)))</f>
        <v>3</v>
      </c>
      <c r="W334" s="95">
        <f>IF($C334 = "neg", (($D334+1) - VLOOKUP($B334,'Results-formatted 060121'!$A:$AJ,(W$3+2),FALSE)), IF($C334 = "pos-neg", (3+VLOOKUP($B334,'Results-formatted 060121'!$A:$AJ,(W$3+2),FALSE)), VLOOKUP($B334,'Results-formatted 060121'!$A:$AJ,(W$3+2),FALSE)))</f>
        <v>4</v>
      </c>
      <c r="X334" s="95">
        <f>IF($C334 = "neg", (($D334+1) - VLOOKUP($B334,'Results-formatted 060121'!$A:$AJ,(X$3+2),FALSE)), IF($C334 = "pos-neg", (3+VLOOKUP($B334,'Results-formatted 060121'!$A:$AJ,(X$3+2),FALSE)), VLOOKUP($B334,'Results-formatted 060121'!$A:$AJ,(X$3+2),FALSE)))</f>
        <v>4</v>
      </c>
      <c r="Y334" s="95">
        <f>IF($C334 = "neg", (($D334+1) - VLOOKUP($B334,'Results-formatted 060121'!$A:$AJ,(Y$3+2),FALSE)), IF($C334 = "pos-neg", (3+VLOOKUP($B334,'Results-formatted 060121'!$A:$AJ,(Y$3+2),FALSE)), VLOOKUP($B334,'Results-formatted 060121'!$A:$AJ,(Y$3+2),FALSE)))</f>
        <v>4</v>
      </c>
      <c r="Z334" s="95">
        <f>IF($C334 = "neg", (($D334+1) - VLOOKUP($B334,'Results-formatted 060121'!$A:$AJ,(Z$3+2),FALSE)), IF($C334 = "pos-neg", (3+VLOOKUP($B334,'Results-formatted 060121'!$A:$AJ,(Z$3+2),FALSE)), VLOOKUP($B334,'Results-formatted 060121'!$A:$AJ,(Z$3+2),FALSE)))</f>
        <v>3</v>
      </c>
      <c r="AA334" s="95">
        <f>IF($C334 = "neg", (($D334+1) - VLOOKUP($B334,'Results-formatted 060121'!$A:$AJ,(AA$3+2),FALSE)), IF($C334 = "pos-neg", (3+VLOOKUP($B334,'Results-formatted 060121'!$A:$AJ,(AA$3+2),FALSE)), VLOOKUP($B334,'Results-formatted 060121'!$A:$AJ,(AA$3+2),FALSE)))</f>
        <v>4</v>
      </c>
      <c r="AB334" s="95">
        <f>IF($C334 = "neg", (($D334+1) - VLOOKUP($B334,'Results-formatted 060121'!$A:$AJ,(AB$3+2),FALSE)), IF($C334 = "pos-neg", (3+VLOOKUP($B334,'Results-formatted 060121'!$A:$AJ,(AB$3+2),FALSE)), VLOOKUP($B334,'Results-formatted 060121'!$A:$AJ,(AB$3+2),FALSE)))</f>
        <v>1</v>
      </c>
      <c r="AC334" s="95">
        <f>IF($C334 = "neg", (($D334+1) - VLOOKUP($B334,'Results-formatted 060121'!$A:$AJ,(AC$3+2),FALSE)), IF($C334 = "pos-neg", (3+VLOOKUP($B334,'Results-formatted 060121'!$A:$AJ,(AC$3+2),FALSE)), VLOOKUP($B334,'Results-formatted 060121'!$A:$AJ,(AC$3+2),FALSE)))</f>
        <v>3</v>
      </c>
      <c r="AD334" s="95">
        <f>IF($C334 = "neg", (($D334+1) - VLOOKUP($B334,'Results-formatted 060121'!$A:$AJ,(AD$3+2),FALSE)), IF($C334 = "pos-neg", (3+VLOOKUP($B334,'Results-formatted 060121'!$A:$AJ,(AD$3+2),FALSE)), VLOOKUP($B334,'Results-formatted 060121'!$A:$AJ,(AD$3+2),FALSE)))</f>
        <v>3</v>
      </c>
      <c r="AE334" s="95">
        <f>IF($C334 = "neg", (($D334+1) - VLOOKUP($B334,'Results-formatted 060121'!$A:$AJ,(AE$3+2),FALSE)), IF($C334 = "pos-neg", (3+VLOOKUP($B334,'Results-formatted 060121'!$A:$AJ,(AE$3+2),FALSE)), VLOOKUP($B334,'Results-formatted 060121'!$A:$AJ,(AE$3+2),FALSE)))</f>
        <v>5</v>
      </c>
      <c r="AF334" s="95">
        <f>IF($C334 = "neg", (($D334+1) - VLOOKUP($B334,'Results-formatted 060121'!$A:$AJ,(AF$3+2),FALSE)), IF($C334 = "pos-neg", (3+VLOOKUP($B334,'Results-formatted 060121'!$A:$AJ,(AF$3+2),FALSE)), VLOOKUP($B334,'Results-formatted 060121'!$A:$AJ,(AF$3+2),FALSE)))</f>
        <v>4</v>
      </c>
      <c r="AG334" s="95">
        <f>IF($C334 = "neg", (($D334+1) - VLOOKUP($B334,'Results-formatted 060121'!$A:$AJ,(AG$3+2),FALSE)), IF($C334 = "pos-neg", (3+VLOOKUP($B334,'Results-formatted 060121'!$A:$AJ,(AG$3+2),FALSE)), VLOOKUP($B334,'Results-formatted 060121'!$A:$AJ,(AG$3+2),FALSE)))</f>
        <v>3</v>
      </c>
      <c r="AH334" s="95">
        <f>IF($C334 = "neg", (($D334+1) - VLOOKUP($B334,'Results-formatted 060121'!$A:$AJ,(AH$3+2),FALSE)), IF($C334 = "pos-neg", (3+VLOOKUP($B334,'Results-formatted 060121'!$A:$AJ,(AH$3+2),FALSE)), VLOOKUP($B334,'Results-formatted 060121'!$A:$AJ,(AH$3+2),FALSE)))</f>
        <v>4</v>
      </c>
      <c r="AI334" s="95">
        <f>IF($C334 = "neg", (($D334+1) - VLOOKUP($B334,'Results-formatted 060121'!$A:$AJ,(AI$3+2),FALSE)), IF($C334 = "pos-neg", (3+VLOOKUP($B334,'Results-formatted 060121'!$A:$AJ,(AI$3+2),FALSE)), VLOOKUP($B334,'Results-formatted 060121'!$A:$AJ,(AI$3+2),FALSE)))</f>
        <v>5</v>
      </c>
      <c r="AJ334" s="95">
        <f>IF($C334 = "neg", (($D334+1) - VLOOKUP($B334,'Results-formatted 060121'!$A:$AJ,(AJ$3+2),FALSE)), IF($C334 = "pos-neg", (3+VLOOKUP($B334,'Results-formatted 060121'!$A:$AJ,(AJ$3+2),FALSE)), VLOOKUP($B334,'Results-formatted 060121'!$A:$AJ,(AJ$3+2),FALSE)))</f>
        <v>5</v>
      </c>
      <c r="AK334" s="95">
        <f>IF($C334 = "neg", (($D334+1) - VLOOKUP($B334,'Results-formatted 060121'!$A:$AJ,(AK$3+2),FALSE)), IF($C334 = "pos-neg", (3+VLOOKUP($B334,'Results-formatted 060121'!$A:$AJ,(AK$3+2),FALSE)), VLOOKUP($B334,'Results-formatted 060121'!$A:$AJ,(AK$3+2),FALSE)))</f>
        <v>4</v>
      </c>
      <c r="AL334" s="95">
        <f>IF($C334 = "neg", (($D334+1) - VLOOKUP($B334,'Results-formatted 060121'!$A:$AJ,(AL$3+2),FALSE)), IF($C334 = "pos-neg", (3+VLOOKUP($B334,'Results-formatted 060121'!$A:$AJ,(AL$3+2),FALSE)), VLOOKUP($B334,'Results-formatted 060121'!$A:$AJ,(AL$3+2),FALSE)))</f>
        <v>4</v>
      </c>
      <c r="AM334" s="95">
        <f>IF($C334 = "neg", (($D334+1) - VLOOKUP($B334,'Results-formatted 060121'!$A:AJ,(AM$3+2),FALSE)), IF($C334 = "pos-neg", (3+VLOOKUP($B334,'Results-formatted 060121'!$A:AJ,(AM$3+2),FALSE)), VLOOKUP($B334,'Results-formatted 060121'!$A:AJ,(AM$3+2),FALSE)))</f>
        <v>5</v>
      </c>
      <c r="AN334" s="95">
        <f>IF($C334 = "neg", (($D334+1) - VLOOKUP($B334,'Results-formatted 060121'!$A:AK,(AN$3+2),FALSE)), IF($C334 = "pos-neg", (3+VLOOKUP($B334,'Results-formatted 060121'!$A:AK,(AN$3+2),FALSE)), VLOOKUP($B334,'Results-formatted 060121'!$A:AK,(AN$3+2),FALSE)))</f>
        <v>5</v>
      </c>
      <c r="AO334" s="95">
        <f>IF($C334 = "neg", (($D334+1) - VLOOKUP($B334,'Results-formatted 060121'!$A:AL,(AO$3+2),FALSE)), IF($C334 = "pos-neg", (3+VLOOKUP($B334,'Results-formatted 060121'!$A:AL,(AO$3+2),FALSE)), VLOOKUP($B334,'Results-formatted 060121'!$A:AL,(AO$3+2),FALSE)))</f>
        <v>4</v>
      </c>
      <c r="AP334" s="95">
        <f>IF($C334 = "neg", (($D334+1) - VLOOKUP($B334,'Results-formatted 060121'!$A:AM,(AP$3+2),FALSE)), IF($C334 = "pos-neg", (3+VLOOKUP($B334,'Results-formatted 060121'!$A:AM,(AP$3+2),FALSE)), VLOOKUP($B334,'Results-formatted 060121'!$A:AM,(AP$3+2),FALSE)))</f>
        <v>4</v>
      </c>
      <c r="AQ334" s="95">
        <f>IF($C334 = "neg", (($D334+1) - VLOOKUP($B334,'Results-formatted 060121'!$A:AN,(AQ$3+2),FALSE)), IF($C334 = "pos-neg", (3+VLOOKUP($B334,'Results-formatted 060121'!$A:AN,(AQ$3+2),FALSE)), VLOOKUP($B334,'Results-formatted 060121'!$A:AN,(AQ$3+2),FALSE)))</f>
        <v>4</v>
      </c>
      <c r="AR334" s="95">
        <f>IF($C334 = "neg", (($D334+1) - VLOOKUP($B334,'Results-formatted 060121'!$A:AO,(AR$3+2),FALSE)), IF($C334 = "pos-neg", (3+VLOOKUP($B334,'Results-formatted 060121'!$A:AO,(AR$3+2),FALSE)), VLOOKUP($B334,'Results-formatted 060121'!$A:AO,(AR$3+2),FALSE)))</f>
        <v>5</v>
      </c>
      <c r="AS334" s="95">
        <f>IF($C334 = "neg", (($D334+1) - VLOOKUP($B334,'Results-formatted 060121'!$A:AP,(AS$3+2),FALSE)), IF($C334 = "pos-neg", (3+VLOOKUP($B334,'Results-formatted 060121'!$A:AP,(AS$3+2),FALSE)), VLOOKUP($B334,'Results-formatted 060121'!$A:AP,(AS$3+2),FALSE)))</f>
        <v>5</v>
      </c>
      <c r="AT334" s="95">
        <f>IF($C334 = "neg", (($D334+1) - VLOOKUP($B334,'Results-formatted 060121'!$A:AQ,(AT$3+2),FALSE)), IF($C334 = "pos-neg", (3+VLOOKUP($B334,'Results-formatted 060121'!$A:AQ,(AT$3+2),FALSE)), VLOOKUP($B334,'Results-formatted 060121'!$A:AQ,(AT$3+2),FALSE)))</f>
        <v>4</v>
      </c>
      <c r="AU334" s="95">
        <f>IF($C334 = "neg", (($D334+1) - VLOOKUP($B334,'Results-formatted 060121'!$A:AR,(AU$3+2),FALSE)), IF($C334 = "pos-neg", (3+VLOOKUP($B334,'Results-formatted 060121'!$A:AR,(AU$3+2),FALSE)), VLOOKUP($B334,'Results-formatted 060121'!$A:AR,(AU$3+2),FALSE)))</f>
        <v>3</v>
      </c>
      <c r="AV334" s="95">
        <f>IF($C334 = "neg", (($D334+1) - VLOOKUP($B334,'Results-formatted 060121'!$A:AS,(AV$3+2),FALSE)), IF($C334 = "pos-neg", (3+VLOOKUP($B334,'Results-formatted 060121'!$A:AS,(AV$3+2),FALSE)), VLOOKUP($B334,'Results-formatted 060121'!$A:AS,(AV$3+2),FALSE)))</f>
        <v>4</v>
      </c>
      <c r="AW334" s="95">
        <f>IF($C334 = "neg", (($D334+1) - VLOOKUP($B334,'Results-formatted 060121'!$A:AT,(AW$3+2),FALSE)), IF($C334 = "pos-neg", (3+VLOOKUP($B334,'Results-formatted 060121'!$A:AT,(AW$3+2),FALSE)), VLOOKUP($B334,'Results-formatted 060121'!$A:AT,(AW$3+2),FALSE)))</f>
        <v>3</v>
      </c>
      <c r="AX334" s="95">
        <f>IF($C334 = "neg", (($D334+1) - VLOOKUP($B334,'Results-formatted 060121'!$A:AU,(AX$3+2),FALSE)), IF($C334 = "pos-neg", (3+VLOOKUP($B334,'Results-formatted 060121'!$A:AU,(AX$3+2),FALSE)), VLOOKUP($B334,'Results-formatted 060121'!$A:AU,(AX$3+2),FALSE)))</f>
        <v>3</v>
      </c>
      <c r="AY334" s="95">
        <f>IF($C334 = "neg", (($D334+1) - VLOOKUP($B334,'Results-formatted 060121'!$A:AV,(AY$3+2),FALSE)), IF($C334 = "pos-neg", (3+VLOOKUP($B334,'Results-formatted 060121'!$A:AV,(AY$3+2),FALSE)), VLOOKUP($B334,'Results-formatted 060121'!$A:AV,(AY$3+2),FALSE)))</f>
        <v>3</v>
      </c>
      <c r="AZ334" s="95">
        <f>IF($C334 = "neg", (($D334+1) - VLOOKUP($B334,'Results-formatted 060121'!$A:AW,(AZ$3+2),FALSE)), IF($C334 = "pos-neg", (3+VLOOKUP($B334,'Results-formatted 060121'!$A:AW,(AZ$3+2),FALSE)), VLOOKUP($B334,'Results-formatted 060121'!$A:AW,(AZ$3+2),FALSE)))</f>
        <v>2</v>
      </c>
      <c r="BA334" s="95">
        <f>IF($C334 = "neg", (($D334+1) - VLOOKUP($B334,'Results-formatted 060121'!$A:AX,(BA$3+2),FALSE)), IF($C334 = "pos-neg", (3+VLOOKUP($B334,'Results-formatted 060121'!$A:AX,(BA$3+2),FALSE)), VLOOKUP($B334,'Results-formatted 060121'!$A:AX,(BA$3+2),FALSE)))</f>
        <v>3</v>
      </c>
      <c r="BB334" s="95">
        <f>IF($C334 = "neg", (($D334+1) - VLOOKUP($B334,'Results-formatted 060121'!$A:AY,(BB$3+2),FALSE)), IF($C334 = "pos-neg", (3+VLOOKUP($B334,'Results-formatted 060121'!$A:AY,(BB$3+2),FALSE)), VLOOKUP($B334,'Results-formatted 060121'!$A:AY,(BB$3+2),FALSE)))</f>
        <v>3</v>
      </c>
      <c r="BC334" s="95">
        <f>IF($C334 = "neg", (($D334+1) - VLOOKUP($B334,'Results-formatted 060121'!$A:AZ,(BC$3+2),FALSE)), IF($C334 = "pos-neg", (3+VLOOKUP($B334,'Results-formatted 060121'!$A:AZ,(BC$3+2),FALSE)), VLOOKUP($B334,'Results-formatted 060121'!$A:AZ,(BC$3+2),FALSE)))</f>
        <v>4</v>
      </c>
      <c r="BD334" s="95">
        <f>IF($C334 = "neg", (($D334+1) - VLOOKUP($B334,'Results-formatted 060121'!$A:BA,(BD$3+2),FALSE)), IF($C334 = "pos-neg", (3+VLOOKUP($B334,'Results-formatted 060121'!$A:BA,(BD$3+2),FALSE)), VLOOKUP($B334,'Results-formatted 060121'!$A:BA,(BD$3+2),FALSE)))</f>
        <v>4</v>
      </c>
      <c r="BE334" s="95">
        <f>IF($C334 = "neg", (($D334+1) - VLOOKUP($B334,'Results-formatted 060121'!$A:BB,(BE$3+2),FALSE)), IF($C334 = "pos-neg", (3+VLOOKUP($B334,'Results-formatted 060121'!$A:BB,(BE$3+2),FALSE)), VLOOKUP($B334,'Results-formatted 060121'!$A:BB,(BE$3+2),FALSE)))</f>
        <v>3</v>
      </c>
      <c r="BF334" s="95">
        <f>IF($C334 = "neg", (($D334+1) - VLOOKUP($B334,'Results-formatted 060121'!$A:BC,(BF$3+2),FALSE)), IF($C334 = "pos-neg", (3+VLOOKUP($B334,'Results-formatted 060121'!$A:BC,(BF$3+2),FALSE)), VLOOKUP($B334,'Results-formatted 060121'!$A:BC,(BF$3+2),FALSE)))</f>
        <v>4</v>
      </c>
      <c r="BG334" s="95">
        <f>IF($C334 = "neg", (($D334+1) - VLOOKUP($B334,'Results-formatted 060121'!$A:BD,(BG$3+2),FALSE)), IF($C334 = "pos-neg", (3+VLOOKUP($B334,'Results-formatted 060121'!$A:BD,(BG$3+2),FALSE)), VLOOKUP($B334,'Results-formatted 060121'!$A:BD,(BG$3+2),FALSE)))</f>
        <v>3</v>
      </c>
      <c r="BH334" s="95">
        <f>IF($C334 = "neg", (($D334+1) - VLOOKUP($B334,'Results-formatted 060121'!$A:BE,(BH$3+2),FALSE)), IF($C334 = "pos-neg", (3+VLOOKUP($B334,'Results-formatted 060121'!$A:BE,(BH$3+2),FALSE)), VLOOKUP($B334,'Results-formatted 060121'!$A:BE,(BH$3+2),FALSE)))</f>
        <v>4</v>
      </c>
      <c r="BI334" s="95">
        <f>IF($C334 = "neg", (($D334+1) - VLOOKUP($B334,'Results-formatted 060121'!$A:BF,(BI$3+2),FALSE)), IF($C334 = "pos-neg", (3+VLOOKUP($B334,'Results-formatted 060121'!$A:BF,(BI$3+2),FALSE)), VLOOKUP($B334,'Results-formatted 060121'!$A:BF,(BI$3+2),FALSE)))</f>
        <v>3</v>
      </c>
      <c r="BJ334" s="95">
        <f>IF($C334 = "neg", (($D334+1) - VLOOKUP($B334,'Results-formatted 060121'!$A:BG,(BJ$3+2),FALSE)), IF($C334 = "pos-neg", (3+VLOOKUP($B334,'Results-formatted 060121'!$A:BG,(BJ$3+2),FALSE)), VLOOKUP($B334,'Results-formatted 060121'!$A:BG,(BJ$3+2),FALSE)))</f>
        <v>4</v>
      </c>
      <c r="BK334" s="95">
        <f>IF($C334 = "neg", (($D334+1) - VLOOKUP($B334,'Results-formatted 060121'!$A:BH,(BK$3+2),FALSE)), IF($C334 = "pos-neg", (3+VLOOKUP($B334,'Results-formatted 060121'!$A:BH,(BK$3+2),FALSE)), VLOOKUP($B334,'Results-formatted 060121'!$A:BH,(BK$3+2),FALSE)))</f>
        <v>3</v>
      </c>
      <c r="BL334" s="95">
        <f>IF($C334 = "neg", (($D334+1) - VLOOKUP($B334,'Results-formatted 060121'!$A:BI,(BL$3+2),FALSE)), IF($C334 = "pos-neg", (3+VLOOKUP($B334,'Results-formatted 060121'!$A:BI,(BL$3+2),FALSE)), VLOOKUP($B334,'Results-formatted 060121'!$A:BI,(BL$3+2),FALSE)))</f>
        <v>3</v>
      </c>
      <c r="BM334" s="95">
        <f>IF($C334 = "neg", (($D334+1) - VLOOKUP($B334,'Results-formatted 060121'!$A:BJ,(BM$3+2),FALSE)), IF($C334 = "pos-neg", (3+VLOOKUP($B334,'Results-formatted 060121'!$A:BJ,(BM$3+2),FALSE)), VLOOKUP($B334,'Results-formatted 060121'!$A:BJ,(BM$3+2),FALSE)))</f>
        <v>3</v>
      </c>
      <c r="BN334" s="95"/>
      <c r="BO334" s="95"/>
      <c r="BP334" s="95"/>
      <c r="BQ334" s="95"/>
      <c r="BR334" s="95"/>
      <c r="BS334" s="95"/>
      <c r="BT334" s="95"/>
      <c r="BU334" s="95"/>
      <c r="BV334" s="95"/>
      <c r="BW334" s="95"/>
      <c r="BX334" s="95"/>
      <c r="BY334" s="95"/>
      <c r="BZ334" s="95"/>
      <c r="CA334" s="95"/>
      <c r="CB334" s="95"/>
      <c r="CC334" s="95"/>
      <c r="CD334" s="99"/>
      <c r="CE334" s="25">
        <f t="shared" si="918"/>
        <v>3.5666666666666669</v>
      </c>
      <c r="CF334" s="25">
        <f t="shared" si="919"/>
        <v>0.87074226404572808</v>
      </c>
    </row>
    <row r="335" spans="2:84" ht="17" x14ac:dyDescent="0.15">
      <c r="B335" s="84"/>
      <c r="E335" s="18" t="s">
        <v>85</v>
      </c>
      <c r="F335" s="34"/>
      <c r="G335" s="34"/>
      <c r="H335" s="34">
        <f t="shared" ref="H335" si="978">IF(ISNUMBER(H336), AVERAGE(H336:H339), "")</f>
        <v>2.75</v>
      </c>
      <c r="I335" s="34">
        <f t="shared" ref="I335" si="979">IF(ISNUMBER(I336), AVERAGE(I336:I339), "")</f>
        <v>4</v>
      </c>
      <c r="J335" s="34">
        <f t="shared" ref="J335" si="980">IF(ISNUMBER(J336), AVERAGE(J336:J339), "")</f>
        <v>3.25</v>
      </c>
      <c r="K335" s="34">
        <f t="shared" ref="K335" si="981">IF(ISNUMBER(K336), AVERAGE(K336:K339), "")</f>
        <v>3.25</v>
      </c>
      <c r="L335" s="34">
        <f t="shared" ref="L335" si="982">IF(ISNUMBER(L336), AVERAGE(L336:L339), "")</f>
        <v>1</v>
      </c>
      <c r="M335" s="34">
        <f t="shared" ref="M335" si="983">IF(ISNUMBER(M336), AVERAGE(M336:M339), "")</f>
        <v>3.75</v>
      </c>
      <c r="N335" s="34"/>
      <c r="O335" s="34">
        <f t="shared" ref="O335" si="984">IF(ISNUMBER(O336), AVERAGE(O336:O339), "")</f>
        <v>3</v>
      </c>
      <c r="P335" s="34">
        <f t="shared" ref="P335" si="985">IF(ISNUMBER(P336), AVERAGE(P336:P339), "")</f>
        <v>3</v>
      </c>
      <c r="Q335" s="34">
        <f t="shared" ref="Q335" si="986">IF(ISNUMBER(Q336), AVERAGE(Q336:Q339), "")</f>
        <v>2.5</v>
      </c>
      <c r="R335" s="34">
        <f t="shared" ref="R335" si="987">IF(ISNUMBER(R336), AVERAGE(R336:R339), "")</f>
        <v>1.5</v>
      </c>
      <c r="S335" s="34">
        <f t="shared" ref="S335" si="988">IF(ISNUMBER(S336), AVERAGE(S336:S339), "")</f>
        <v>5.75</v>
      </c>
      <c r="T335" s="34">
        <f t="shared" ref="T335" si="989">IF(ISNUMBER(T336), AVERAGE(T336:T339), "")</f>
        <v>1</v>
      </c>
      <c r="U335" s="34">
        <f t="shared" ref="U335" si="990">IF(ISNUMBER(U336), AVERAGE(U336:U339), "")</f>
        <v>4.25</v>
      </c>
      <c r="V335" s="34">
        <f t="shared" ref="V335" si="991">IF(ISNUMBER(V336), AVERAGE(V336:V339), "")</f>
        <v>6.5</v>
      </c>
      <c r="W335" s="34">
        <f t="shared" ref="W335" si="992">IF(ISNUMBER(W336), AVERAGE(W336:W339), "")</f>
        <v>5.25</v>
      </c>
      <c r="X335" s="34">
        <f t="shared" ref="X335" si="993">IF(ISNUMBER(X336), AVERAGE(X336:X339), "")</f>
        <v>3.5</v>
      </c>
      <c r="Y335" s="34">
        <f t="shared" ref="Y335" si="994">IF(ISNUMBER(Y336), AVERAGE(Y336:Y339), "")</f>
        <v>4.75</v>
      </c>
      <c r="Z335" s="34">
        <f t="shared" ref="Z335" si="995">IF(ISNUMBER(Z336), AVERAGE(Z336:Z339), "")</f>
        <v>2.75</v>
      </c>
      <c r="AA335" s="34">
        <f t="shared" ref="AA335" si="996">IF(ISNUMBER(AA336), AVERAGE(AA336:AA339), "")</f>
        <v>1.25</v>
      </c>
      <c r="AB335" s="34">
        <f t="shared" ref="AB335" si="997">IF(ISNUMBER(AB336), AVERAGE(AB336:AB339), "")</f>
        <v>1</v>
      </c>
      <c r="AC335" s="34">
        <f t="shared" ref="AC335" si="998">IF(ISNUMBER(AC336), AVERAGE(AC336:AC339), "")</f>
        <v>3.25</v>
      </c>
      <c r="AD335" s="34">
        <f t="shared" ref="AD335" si="999">IF(ISNUMBER(AD336), AVERAGE(AD336:AD339), "")</f>
        <v>3.5</v>
      </c>
      <c r="AE335" s="34">
        <f t="shared" ref="AE335" si="1000">IF(ISNUMBER(AE336), AVERAGE(AE336:AE339), "")</f>
        <v>4.5</v>
      </c>
      <c r="AF335" s="34">
        <f t="shared" ref="AF335" si="1001">IF(ISNUMBER(AF336), AVERAGE(AF336:AF339), "")</f>
        <v>2.25</v>
      </c>
      <c r="AG335" s="34">
        <f t="shared" ref="AG335" si="1002">IF(ISNUMBER(AG336), AVERAGE(AG336:AG339), "")</f>
        <v>2</v>
      </c>
      <c r="AH335" s="34">
        <f t="shared" ref="AH335" si="1003">IF(ISNUMBER(AH336), AVERAGE(AH336:AH339), "")</f>
        <v>1.75</v>
      </c>
      <c r="AI335" s="34">
        <f t="shared" ref="AI335" si="1004">IF(ISNUMBER(AI336), AVERAGE(AI336:AI339), "")</f>
        <v>3.75</v>
      </c>
      <c r="AJ335" s="34">
        <f t="shared" ref="AJ335:AL335" si="1005">IF(ISNUMBER(AJ336), AVERAGE(AJ336:AJ339), "")</f>
        <v>4.5</v>
      </c>
      <c r="AK335" s="34"/>
      <c r="AL335" s="34">
        <f t="shared" si="1005"/>
        <v>1.5</v>
      </c>
      <c r="AM335" s="34">
        <f>IF(ISNUMBER(AM336), AVERAGE(AM336:AM339), "")</f>
        <v>1.75</v>
      </c>
      <c r="AN335" s="34">
        <f t="shared" ref="AN335" si="1006">IF(ISNUMBER(AN336), AVERAGE(AN336:AN339), "")</f>
        <v>5.5</v>
      </c>
      <c r="AO335" s="34">
        <f t="shared" ref="AO335" si="1007">IF(ISNUMBER(AO336), AVERAGE(AO336:AO339), "")</f>
        <v>2.25</v>
      </c>
      <c r="AP335" s="34">
        <f t="shared" ref="AP335" si="1008">IF(ISNUMBER(AP336), AVERAGE(AP336:AP339), "")</f>
        <v>2.25</v>
      </c>
      <c r="AQ335" s="34">
        <f t="shared" ref="AQ335" si="1009">IF(ISNUMBER(AQ336), AVERAGE(AQ336:AQ339), "")</f>
        <v>2.5</v>
      </c>
      <c r="AR335" s="34">
        <f t="shared" ref="AR335" si="1010">IF(ISNUMBER(AR336), AVERAGE(AR336:AR339), "")</f>
        <v>3.5</v>
      </c>
      <c r="AS335" s="34">
        <f t="shared" ref="AS335" si="1011">IF(ISNUMBER(AS336), AVERAGE(AS336:AS339), "")</f>
        <v>5.5</v>
      </c>
      <c r="AT335" s="34">
        <f t="shared" ref="AT335" si="1012">IF(ISNUMBER(AT336), AVERAGE(AT336:AT339), "")</f>
        <v>2.75</v>
      </c>
      <c r="AU335" s="34">
        <f t="shared" ref="AU335" si="1013">IF(ISNUMBER(AU336), AVERAGE(AU336:AU339), "")</f>
        <v>1.75</v>
      </c>
      <c r="AV335" s="34">
        <f t="shared" ref="AV335" si="1014">IF(ISNUMBER(AV336), AVERAGE(AV336:AV339), "")</f>
        <v>1</v>
      </c>
      <c r="AW335" s="34">
        <f t="shared" ref="AW335" si="1015">IF(ISNUMBER(AW336), AVERAGE(AW336:AW339), "")</f>
        <v>1</v>
      </c>
      <c r="AX335" s="34">
        <f t="shared" ref="AX335" si="1016">IF(ISNUMBER(AX336), AVERAGE(AX336:AX339), "")</f>
        <v>3.75</v>
      </c>
      <c r="AY335" s="34">
        <f t="shared" ref="AY335" si="1017">IF(ISNUMBER(AY336), AVERAGE(AY336:AY339), "")</f>
        <v>4.25</v>
      </c>
      <c r="AZ335" s="34">
        <f t="shared" ref="AZ335" si="1018">IF(ISNUMBER(AZ336), AVERAGE(AZ336:AZ339), "")</f>
        <v>5</v>
      </c>
      <c r="BA335" s="34">
        <f t="shared" ref="BA335" si="1019">IF(ISNUMBER(BA336), AVERAGE(BA336:BA339), "")</f>
        <v>1</v>
      </c>
      <c r="BB335" s="34">
        <f t="shared" ref="BB335" si="1020">IF(ISNUMBER(BB336), AVERAGE(BB336:BB339), "")</f>
        <v>4.75</v>
      </c>
      <c r="BC335" s="34">
        <f t="shared" ref="BC335" si="1021">IF(ISNUMBER(BC336), AVERAGE(BC336:BC339), "")</f>
        <v>4.25</v>
      </c>
      <c r="BD335" s="34">
        <f t="shared" ref="BD335" si="1022">IF(ISNUMBER(BD336), AVERAGE(BD336:BD339), "")</f>
        <v>6.25</v>
      </c>
      <c r="BE335" s="34">
        <f t="shared" ref="BE335" si="1023">IF(ISNUMBER(BE336), AVERAGE(BE336:BE339), "")</f>
        <v>1.5</v>
      </c>
      <c r="BF335" s="34">
        <f t="shared" ref="BF335" si="1024">IF(ISNUMBER(BF336), AVERAGE(BF336:BF339), "")</f>
        <v>6.25</v>
      </c>
      <c r="BG335" s="34">
        <f t="shared" ref="BG335" si="1025">IF(ISNUMBER(BG336), AVERAGE(BG336:BG339), "")</f>
        <v>3.25</v>
      </c>
      <c r="BH335" s="34">
        <f t="shared" ref="BH335" si="1026">IF(ISNUMBER(BH336), AVERAGE(BH336:BH339), "")</f>
        <v>3.75</v>
      </c>
      <c r="BI335" s="34">
        <f t="shared" ref="BI335" si="1027">IF(ISNUMBER(BI336), AVERAGE(BI336:BI339), "")</f>
        <v>4</v>
      </c>
      <c r="BJ335" s="34">
        <f t="shared" ref="BJ335" si="1028">IF(ISNUMBER(BJ336), AVERAGE(BJ336:BJ339), "")</f>
        <v>1</v>
      </c>
      <c r="BK335" s="34">
        <f t="shared" ref="BK335" si="1029">IF(ISNUMBER(BK336), AVERAGE(BK336:BK339), "")</f>
        <v>3.75</v>
      </c>
      <c r="BL335" s="34">
        <f t="shared" ref="BL335" si="1030">IF(ISNUMBER(BL336), AVERAGE(BL336:BL339), "")</f>
        <v>1.75</v>
      </c>
      <c r="BM335" s="34">
        <f t="shared" ref="BM335" si="1031">IF(ISNUMBER(BM336), AVERAGE(BM336:BM339), "")</f>
        <v>3.25</v>
      </c>
      <c r="BN335" s="34"/>
      <c r="BO335" s="34"/>
      <c r="BP335" s="34"/>
      <c r="BQ335" s="34"/>
      <c r="BR335" s="34"/>
      <c r="BS335" s="34"/>
      <c r="BT335" s="34"/>
      <c r="BU335" s="34"/>
      <c r="BV335" s="34"/>
      <c r="BW335" s="34"/>
      <c r="BX335" s="34"/>
      <c r="BY335" s="34"/>
      <c r="BZ335" s="34"/>
      <c r="CA335" s="34"/>
      <c r="CB335" s="34"/>
      <c r="CC335" s="34"/>
      <c r="CD335" s="34" t="str">
        <f t="shared" ref="CD335" si="1032">IF(ISNUMBER(CD336), AVERAGE(CD336:CD339), "")</f>
        <v/>
      </c>
      <c r="CE335" s="34">
        <f t="shared" si="918"/>
        <v>3.1875</v>
      </c>
      <c r="CF335" s="34">
        <f t="shared" si="919"/>
        <v>1.5324149093980568</v>
      </c>
    </row>
    <row r="336" spans="2:84" ht="42" x14ac:dyDescent="0.15">
      <c r="B336" s="84" t="s">
        <v>352</v>
      </c>
      <c r="C336" s="86" t="s">
        <v>224</v>
      </c>
      <c r="D336" s="2">
        <v>7</v>
      </c>
      <c r="E336" s="13" t="s">
        <v>843</v>
      </c>
      <c r="F336" s="95">
        <f>IF($C336 = "neg", (($D336+1) - VLOOKUP($B336,'Results-formatted 060121'!$A:$AJ,(F$3+2),FALSE)), IF($C336 = "pos-neg", (3+VLOOKUP($B336,'Results-formatted 060121'!$A:$AJ,(F$3+2),FALSE)), VLOOKUP($B336,'Results-formatted 060121'!$A:$AJ,(F$3+2),FALSE)))</f>
        <v>4</v>
      </c>
      <c r="G336" s="95">
        <f>IF($C336 = "neg", (($D336+1) - VLOOKUP($B336,'Results-formatted 060121'!$A:$AJ,(G$3+2),FALSE)), IF($C336 = "pos-neg", (3+VLOOKUP($B336,'Results-formatted 060121'!$A:$AJ,(G$3+2),FALSE)), VLOOKUP($B336,'Results-formatted 060121'!$A:$AJ,(G$3+2),FALSE)))</f>
        <v>3</v>
      </c>
      <c r="H336" s="95">
        <f>IF($C336 = "neg", (($D336+1) - VLOOKUP($B336,'Results-formatted 060121'!$A:$AJ,(H$3+2),FALSE)), IF($C336 = "pos-neg", (3+VLOOKUP($B336,'Results-formatted 060121'!$A:$AJ,(H$3+2),FALSE)), VLOOKUP($B336,'Results-formatted 060121'!$A:$AJ,(H$3+2),FALSE)))</f>
        <v>3</v>
      </c>
      <c r="I336" s="95">
        <f>IF($C336 = "neg", (($D336+1) - VLOOKUP($B336,'Results-formatted 060121'!$A:$AJ,(I$3+2),FALSE)), IF($C336 = "pos-neg", (3+VLOOKUP($B336,'Results-formatted 060121'!$A:$AJ,(I$3+2),FALSE)), VLOOKUP($B336,'Results-formatted 060121'!$A:$AJ,(I$3+2),FALSE)))</f>
        <v>6</v>
      </c>
      <c r="J336" s="95">
        <f>IF($C336 = "neg", (($D336+1) - VLOOKUP($B336,'Results-formatted 060121'!$A:$AJ,(J$3+2),FALSE)), IF($C336 = "pos-neg", (3+VLOOKUP($B336,'Results-formatted 060121'!$A:$AJ,(J$3+2),FALSE)), VLOOKUP($B336,'Results-formatted 060121'!$A:$AJ,(J$3+2),FALSE)))</f>
        <v>3</v>
      </c>
      <c r="K336" s="95">
        <f>IF($C336 = "neg", (($D336+1) - VLOOKUP($B336,'Results-formatted 060121'!$A:$AJ,(K$3+2),FALSE)), IF($C336 = "pos-neg", (3+VLOOKUP($B336,'Results-formatted 060121'!$A:$AJ,(K$3+2),FALSE)), VLOOKUP($B336,'Results-formatted 060121'!$A:$AJ,(K$3+2),FALSE)))</f>
        <v>2</v>
      </c>
      <c r="L336" s="95">
        <f>IF($C336 = "neg", (($D336+1) - VLOOKUP($B336,'Results-formatted 060121'!$A:$AJ,(L$3+2),FALSE)), IF($C336 = "pos-neg", (3+VLOOKUP($B336,'Results-formatted 060121'!$A:$AJ,(L$3+2),FALSE)), VLOOKUP($B336,'Results-formatted 060121'!$A:$AJ,(L$3+2),FALSE)))</f>
        <v>1</v>
      </c>
      <c r="M336" s="95">
        <f>IF($C336 = "neg", (($D336+1) - VLOOKUP($B336,'Results-formatted 060121'!$A:$AJ,(M$3+2),FALSE)), IF($C336 = "pos-neg", (3+VLOOKUP($B336,'Results-formatted 060121'!$A:$AJ,(M$3+2),FALSE)), VLOOKUP($B336,'Results-formatted 060121'!$A:$AJ,(M$3+2),FALSE)))</f>
        <v>6</v>
      </c>
      <c r="N336" s="95">
        <f>IF($C336 = "neg", (($D336+1) - VLOOKUP($B336,'Results-formatted 060121'!$A:$AJ,(N$3+2),FALSE)), IF($C336 = "pos-neg", (3+VLOOKUP($B336,'Results-formatted 060121'!$A:$AJ,(N$3+2),FALSE)), VLOOKUP($B336,'Results-formatted 060121'!$A:$AJ,(N$3+2),FALSE)))</f>
        <v>4</v>
      </c>
      <c r="O336" s="95">
        <f>IF($C336 = "neg", (($D336+1) - VLOOKUP($B336,'Results-formatted 060121'!$A:$AJ,(O$3+2),FALSE)), IF($C336 = "pos-neg", (3+VLOOKUP($B336,'Results-formatted 060121'!$A:$AJ,(O$3+2),FALSE)), VLOOKUP($B336,'Results-formatted 060121'!$A:$AJ,(O$3+2),FALSE)))</f>
        <v>7</v>
      </c>
      <c r="P336" s="95">
        <f>IF($C336 = "neg", (($D336+1) - VLOOKUP($B336,'Results-formatted 060121'!$A:$AJ,(P$3+2),FALSE)), IF($C336 = "pos-neg", (3+VLOOKUP($B336,'Results-formatted 060121'!$A:$AJ,(P$3+2),FALSE)), VLOOKUP($B336,'Results-formatted 060121'!$A:$AJ,(P$3+2),FALSE)))</f>
        <v>2</v>
      </c>
      <c r="Q336" s="95">
        <f>IF($C336 = "neg", (($D336+1) - VLOOKUP($B336,'Results-formatted 060121'!$A:$AJ,(Q$3+2),FALSE)), IF($C336 = "pos-neg", (3+VLOOKUP($B336,'Results-formatted 060121'!$A:$AJ,(Q$3+2),FALSE)), VLOOKUP($B336,'Results-formatted 060121'!$A:$AJ,(Q$3+2),FALSE)))</f>
        <v>3</v>
      </c>
      <c r="R336" s="95">
        <f>IF($C336 = "neg", (($D336+1) - VLOOKUP($B336,'Results-formatted 060121'!$A:$AJ,(R$3+2),FALSE)), IF($C336 = "pos-neg", (3+VLOOKUP($B336,'Results-formatted 060121'!$A:$AJ,(R$3+2),FALSE)), VLOOKUP($B336,'Results-formatted 060121'!$A:$AJ,(R$3+2),FALSE)))</f>
        <v>2</v>
      </c>
      <c r="S336" s="95">
        <f>IF($C336 = "neg", (($D336+1) - VLOOKUP($B336,'Results-formatted 060121'!$A:$AJ,(S$3+2),FALSE)), IF($C336 = "pos-neg", (3+VLOOKUP($B336,'Results-formatted 060121'!$A:$AJ,(S$3+2),FALSE)), VLOOKUP($B336,'Results-formatted 060121'!$A:$AJ,(S$3+2),FALSE)))</f>
        <v>7</v>
      </c>
      <c r="T336" s="95">
        <f>IF($C336 = "neg", (($D336+1) - VLOOKUP($B336,'Results-formatted 060121'!$A:$AJ,(T$3+2),FALSE)), IF($C336 = "pos-neg", (3+VLOOKUP($B336,'Results-formatted 060121'!$A:$AJ,(T$3+2),FALSE)), VLOOKUP($B336,'Results-formatted 060121'!$A:$AJ,(T$3+2),FALSE)))</f>
        <v>1</v>
      </c>
      <c r="U336" s="95">
        <f>IF($C336 = "neg", (($D336+1) - VLOOKUP($B336,'Results-formatted 060121'!$A:$AJ,(U$3+2),FALSE)), IF($C336 = "pos-neg", (3+VLOOKUP($B336,'Results-formatted 060121'!$A:$AJ,(U$3+2),FALSE)), VLOOKUP($B336,'Results-formatted 060121'!$A:$AJ,(U$3+2),FALSE)))</f>
        <v>2</v>
      </c>
      <c r="V336" s="95">
        <f>IF($C336 = "neg", (($D336+1) - VLOOKUP($B336,'Results-formatted 060121'!$A:$AJ,(V$3+2),FALSE)), IF($C336 = "pos-neg", (3+VLOOKUP($B336,'Results-formatted 060121'!$A:$AJ,(V$3+2),FALSE)), VLOOKUP($B336,'Results-formatted 060121'!$A:$AJ,(V$3+2),FALSE)))</f>
        <v>7</v>
      </c>
      <c r="W336" s="95">
        <f>IF($C336 = "neg", (($D336+1) - VLOOKUP($B336,'Results-formatted 060121'!$A:$AJ,(W$3+2),FALSE)), IF($C336 = "pos-neg", (3+VLOOKUP($B336,'Results-formatted 060121'!$A:$AJ,(W$3+2),FALSE)), VLOOKUP($B336,'Results-formatted 060121'!$A:$AJ,(W$3+2),FALSE)))</f>
        <v>5</v>
      </c>
      <c r="X336" s="95">
        <f>IF($C336 = "neg", (($D336+1) - VLOOKUP($B336,'Results-formatted 060121'!$A:$AJ,(X$3+2),FALSE)), IF($C336 = "pos-neg", (3+VLOOKUP($B336,'Results-formatted 060121'!$A:$AJ,(X$3+2),FALSE)), VLOOKUP($B336,'Results-formatted 060121'!$A:$AJ,(X$3+2),FALSE)))</f>
        <v>4</v>
      </c>
      <c r="Y336" s="95">
        <f>IF($C336 = "neg", (($D336+1) - VLOOKUP($B336,'Results-formatted 060121'!$A:$AJ,(Y$3+2),FALSE)), IF($C336 = "pos-neg", (3+VLOOKUP($B336,'Results-formatted 060121'!$A:$AJ,(Y$3+2),FALSE)), VLOOKUP($B336,'Results-formatted 060121'!$A:$AJ,(Y$3+2),FALSE)))</f>
        <v>5</v>
      </c>
      <c r="Z336" s="95">
        <f>IF($C336 = "neg", (($D336+1) - VLOOKUP($B336,'Results-formatted 060121'!$A:$AJ,(Z$3+2),FALSE)), IF($C336 = "pos-neg", (3+VLOOKUP($B336,'Results-formatted 060121'!$A:$AJ,(Z$3+2),FALSE)), VLOOKUP($B336,'Results-formatted 060121'!$A:$AJ,(Z$3+2),FALSE)))</f>
        <v>3</v>
      </c>
      <c r="AA336" s="95">
        <f>IF($C336 = "neg", (($D336+1) - VLOOKUP($B336,'Results-formatted 060121'!$A:$AJ,(AA$3+2),FALSE)), IF($C336 = "pos-neg", (3+VLOOKUP($B336,'Results-formatted 060121'!$A:$AJ,(AA$3+2),FALSE)), VLOOKUP($B336,'Results-formatted 060121'!$A:$AJ,(AA$3+2),FALSE)))</f>
        <v>1</v>
      </c>
      <c r="AB336" s="95">
        <f>IF($C336 = "neg", (($D336+1) - VLOOKUP($B336,'Results-formatted 060121'!$A:$AJ,(AB$3+2),FALSE)), IF($C336 = "pos-neg", (3+VLOOKUP($B336,'Results-formatted 060121'!$A:$AJ,(AB$3+2),FALSE)), VLOOKUP($B336,'Results-formatted 060121'!$A:$AJ,(AB$3+2),FALSE)))</f>
        <v>1</v>
      </c>
      <c r="AC336" s="95">
        <f>IF($C336 = "neg", (($D336+1) - VLOOKUP($B336,'Results-formatted 060121'!$A:$AJ,(AC$3+2),FALSE)), IF($C336 = "pos-neg", (3+VLOOKUP($B336,'Results-formatted 060121'!$A:$AJ,(AC$3+2),FALSE)), VLOOKUP($B336,'Results-formatted 060121'!$A:$AJ,(AC$3+2),FALSE)))</f>
        <v>3</v>
      </c>
      <c r="AD336" s="95">
        <f>IF($C336 = "neg", (($D336+1) - VLOOKUP($B336,'Results-formatted 060121'!$A:$AJ,(AD$3+2),FALSE)), IF($C336 = "pos-neg", (3+VLOOKUP($B336,'Results-formatted 060121'!$A:$AJ,(AD$3+2),FALSE)), VLOOKUP($B336,'Results-formatted 060121'!$A:$AJ,(AD$3+2),FALSE)))</f>
        <v>4</v>
      </c>
      <c r="AE336" s="95">
        <f>IF($C336 = "neg", (($D336+1) - VLOOKUP($B336,'Results-formatted 060121'!$A:$AJ,(AE$3+2),FALSE)), IF($C336 = "pos-neg", (3+VLOOKUP($B336,'Results-formatted 060121'!$A:$AJ,(AE$3+2),FALSE)), VLOOKUP($B336,'Results-formatted 060121'!$A:$AJ,(AE$3+2),FALSE)))</f>
        <v>4</v>
      </c>
      <c r="AF336" s="95">
        <f>IF($C336 = "neg", (($D336+1) - VLOOKUP($B336,'Results-formatted 060121'!$A:$AJ,(AF$3+2),FALSE)), IF($C336 = "pos-neg", (3+VLOOKUP($B336,'Results-formatted 060121'!$A:$AJ,(AF$3+2),FALSE)), VLOOKUP($B336,'Results-formatted 060121'!$A:$AJ,(AF$3+2),FALSE)))</f>
        <v>2</v>
      </c>
      <c r="AG336" s="95">
        <f>IF($C336 = "neg", (($D336+1) - VLOOKUP($B336,'Results-formatted 060121'!$A:$AJ,(AG$3+2),FALSE)), IF($C336 = "pos-neg", (3+VLOOKUP($B336,'Results-formatted 060121'!$A:$AJ,(AG$3+2),FALSE)), VLOOKUP($B336,'Results-formatted 060121'!$A:$AJ,(AG$3+2),FALSE)))</f>
        <v>1</v>
      </c>
      <c r="AH336" s="95">
        <f>IF($C336 = "neg", (($D336+1) - VLOOKUP($B336,'Results-formatted 060121'!$A:$AJ,(AH$3+2),FALSE)), IF($C336 = "pos-neg", (3+VLOOKUP($B336,'Results-formatted 060121'!$A:$AJ,(AH$3+2),FALSE)), VLOOKUP($B336,'Results-formatted 060121'!$A:$AJ,(AH$3+2),FALSE)))</f>
        <v>2</v>
      </c>
      <c r="AI336" s="95">
        <f>IF($C336 = "neg", (($D336+1) - VLOOKUP($B336,'Results-formatted 060121'!$A:$AJ,(AI$3+2),FALSE)), IF($C336 = "pos-neg", (3+VLOOKUP($B336,'Results-formatted 060121'!$A:$AJ,(AI$3+2),FALSE)), VLOOKUP($B336,'Results-formatted 060121'!$A:$AJ,(AI$3+2),FALSE)))</f>
        <v>6</v>
      </c>
      <c r="AJ336" s="95">
        <f>IF($C336 = "neg", (($D336+1) - VLOOKUP($B336,'Results-formatted 060121'!$A:$AJ,(AJ$3+2),FALSE)), IF($C336 = "pos-neg", (3+VLOOKUP($B336,'Results-formatted 060121'!$A:$AJ,(AJ$3+2),FALSE)), VLOOKUP($B336,'Results-formatted 060121'!$A:$AJ,(AJ$3+2),FALSE)))</f>
        <v>5</v>
      </c>
      <c r="AK336" s="95">
        <f>IF($C336 = "neg", (($D336+1) - VLOOKUP($B336,'Results-formatted 060121'!$A:$AJ,(AK$3+2),FALSE)), IF($C336 = "pos-neg", (3+VLOOKUP($B336,'Results-formatted 060121'!$A:$AJ,(AK$3+2),FALSE)), VLOOKUP($B336,'Results-formatted 060121'!$A:$AJ,(AK$3+2),FALSE)))</f>
        <v>6</v>
      </c>
      <c r="AL336" s="95">
        <f>IF($C336 = "neg", (($D336+1) - VLOOKUP($B336,'Results-formatted 060121'!$A:$AJ,(AL$3+2),FALSE)), IF($C336 = "pos-neg", (3+VLOOKUP($B336,'Results-formatted 060121'!$A:$AJ,(AL$3+2),FALSE)), VLOOKUP($B336,'Results-formatted 060121'!$A:$AJ,(AL$3+2),FALSE)))</f>
        <v>2</v>
      </c>
      <c r="AM336" s="95">
        <f>IF($C336 = "neg", (($D336+1) - VLOOKUP($B336,'Results-formatted 060121'!$A:AJ,(AM$3+2),FALSE)), IF($C336 = "pos-neg", (3+VLOOKUP($B336,'Results-formatted 060121'!$A:AJ,(AM$3+2),FALSE)), VLOOKUP($B336,'Results-formatted 060121'!$A:AJ,(AM$3+2),FALSE)))</f>
        <v>2</v>
      </c>
      <c r="AN336" s="95">
        <f>IF($C336 = "neg", (($D336+1) - VLOOKUP($B336,'Results-formatted 060121'!$A:AK,(AN$3+2),FALSE)), IF($C336 = "pos-neg", (3+VLOOKUP($B336,'Results-formatted 060121'!$A:AK,(AN$3+2),FALSE)), VLOOKUP($B336,'Results-formatted 060121'!$A:AK,(AN$3+2),FALSE)))</f>
        <v>6</v>
      </c>
      <c r="AO336" s="95">
        <f>IF($C336 = "neg", (($D336+1) - VLOOKUP($B336,'Results-formatted 060121'!$A:AL,(AO$3+2),FALSE)), IF($C336 = "pos-neg", (3+VLOOKUP($B336,'Results-formatted 060121'!$A:AL,(AO$3+2),FALSE)), VLOOKUP($B336,'Results-formatted 060121'!$A:AL,(AO$3+2),FALSE)))</f>
        <v>5</v>
      </c>
      <c r="AP336" s="95">
        <f>IF($C336 = "neg", (($D336+1) - VLOOKUP($B336,'Results-formatted 060121'!$A:AM,(AP$3+2),FALSE)), IF($C336 = "pos-neg", (3+VLOOKUP($B336,'Results-formatted 060121'!$A:AM,(AP$3+2),FALSE)), VLOOKUP($B336,'Results-formatted 060121'!$A:AM,(AP$3+2),FALSE)))</f>
        <v>2</v>
      </c>
      <c r="AQ336" s="95">
        <f>IF($C336 = "neg", (($D336+1) - VLOOKUP($B336,'Results-formatted 060121'!$A:AN,(AQ$3+2),FALSE)), IF($C336 = "pos-neg", (3+VLOOKUP($B336,'Results-formatted 060121'!$A:AN,(AQ$3+2),FALSE)), VLOOKUP($B336,'Results-formatted 060121'!$A:AN,(AQ$3+2),FALSE)))</f>
        <v>5</v>
      </c>
      <c r="AR336" s="95">
        <f>IF($C336 = "neg", (($D336+1) - VLOOKUP($B336,'Results-formatted 060121'!$A:AO,(AR$3+2),FALSE)), IF($C336 = "pos-neg", (3+VLOOKUP($B336,'Results-formatted 060121'!$A:AO,(AR$3+2),FALSE)), VLOOKUP($B336,'Results-formatted 060121'!$A:AO,(AR$3+2),FALSE)))</f>
        <v>3</v>
      </c>
      <c r="AS336" s="95">
        <f>IF($C336 = "neg", (($D336+1) - VLOOKUP($B336,'Results-formatted 060121'!$A:AP,(AS$3+2),FALSE)), IF($C336 = "pos-neg", (3+VLOOKUP($B336,'Results-formatted 060121'!$A:AP,(AS$3+2),FALSE)), VLOOKUP($B336,'Results-formatted 060121'!$A:AP,(AS$3+2),FALSE)))</f>
        <v>7</v>
      </c>
      <c r="AT336" s="95">
        <f>IF($C336 = "neg", (($D336+1) - VLOOKUP($B336,'Results-formatted 060121'!$A:AQ,(AT$3+2),FALSE)), IF($C336 = "pos-neg", (3+VLOOKUP($B336,'Results-formatted 060121'!$A:AQ,(AT$3+2),FALSE)), VLOOKUP($B336,'Results-formatted 060121'!$A:AQ,(AT$3+2),FALSE)))</f>
        <v>4</v>
      </c>
      <c r="AU336" s="95">
        <f>IF($C336 = "neg", (($D336+1) - VLOOKUP($B336,'Results-formatted 060121'!$A:AR,(AU$3+2),FALSE)), IF($C336 = "pos-neg", (3+VLOOKUP($B336,'Results-formatted 060121'!$A:AR,(AU$3+2),FALSE)), VLOOKUP($B336,'Results-formatted 060121'!$A:AR,(AU$3+2),FALSE)))</f>
        <v>2</v>
      </c>
      <c r="AV336" s="95">
        <f>IF($C336 = "neg", (($D336+1) - VLOOKUP($B336,'Results-formatted 060121'!$A:AS,(AV$3+2),FALSE)), IF($C336 = "pos-neg", (3+VLOOKUP($B336,'Results-formatted 060121'!$A:AS,(AV$3+2),FALSE)), VLOOKUP($B336,'Results-formatted 060121'!$A:AS,(AV$3+2),FALSE)))</f>
        <v>1</v>
      </c>
      <c r="AW336" s="95">
        <f>IF($C336 = "neg", (($D336+1) - VLOOKUP($B336,'Results-formatted 060121'!$A:AT,(AW$3+2),FALSE)), IF($C336 = "pos-neg", (3+VLOOKUP($B336,'Results-formatted 060121'!$A:AT,(AW$3+2),FALSE)), VLOOKUP($B336,'Results-formatted 060121'!$A:AT,(AW$3+2),FALSE)))</f>
        <v>1</v>
      </c>
      <c r="AX336" s="95">
        <f>IF($C336 = "neg", (($D336+1) - VLOOKUP($B336,'Results-formatted 060121'!$A:AU,(AX$3+2),FALSE)), IF($C336 = "pos-neg", (3+VLOOKUP($B336,'Results-formatted 060121'!$A:AU,(AX$3+2),FALSE)), VLOOKUP($B336,'Results-formatted 060121'!$A:AU,(AX$3+2),FALSE)))</f>
        <v>2</v>
      </c>
      <c r="AY336" s="95">
        <f>IF($C336 = "neg", (($D336+1) - VLOOKUP($B336,'Results-formatted 060121'!$A:AV,(AY$3+2),FALSE)), IF($C336 = "pos-neg", (3+VLOOKUP($B336,'Results-formatted 060121'!$A:AV,(AY$3+2),FALSE)), VLOOKUP($B336,'Results-formatted 060121'!$A:AV,(AY$3+2),FALSE)))</f>
        <v>4</v>
      </c>
      <c r="AZ336" s="95">
        <f>IF($C336 = "neg", (($D336+1) - VLOOKUP($B336,'Results-formatted 060121'!$A:AW,(AZ$3+2),FALSE)), IF($C336 = "pos-neg", (3+VLOOKUP($B336,'Results-formatted 060121'!$A:AW,(AZ$3+2),FALSE)), VLOOKUP($B336,'Results-formatted 060121'!$A:AW,(AZ$3+2),FALSE)))</f>
        <v>6</v>
      </c>
      <c r="BA336" s="95">
        <f>IF($C336 = "neg", (($D336+1) - VLOOKUP($B336,'Results-formatted 060121'!$A:AX,(BA$3+2),FALSE)), IF($C336 = "pos-neg", (3+VLOOKUP($B336,'Results-formatted 060121'!$A:AX,(BA$3+2),FALSE)), VLOOKUP($B336,'Results-formatted 060121'!$A:AX,(BA$3+2),FALSE)))</f>
        <v>1</v>
      </c>
      <c r="BB336" s="95">
        <f>IF($C336 = "neg", (($D336+1) - VLOOKUP($B336,'Results-formatted 060121'!$A:AY,(BB$3+2),FALSE)), IF($C336 = "pos-neg", (3+VLOOKUP($B336,'Results-formatted 060121'!$A:AY,(BB$3+2),FALSE)), VLOOKUP($B336,'Results-formatted 060121'!$A:AY,(BB$3+2),FALSE)))</f>
        <v>3</v>
      </c>
      <c r="BC336" s="95">
        <f>IF($C336 = "neg", (($D336+1) - VLOOKUP($B336,'Results-formatted 060121'!$A:AZ,(BC$3+2),FALSE)), IF($C336 = "pos-neg", (3+VLOOKUP($B336,'Results-formatted 060121'!$A:AZ,(BC$3+2),FALSE)), VLOOKUP($B336,'Results-formatted 060121'!$A:AZ,(BC$3+2),FALSE)))</f>
        <v>4</v>
      </c>
      <c r="BD336" s="95">
        <f>IF($C336 = "neg", (($D336+1) - VLOOKUP($B336,'Results-formatted 060121'!$A:BA,(BD$3+2),FALSE)), IF($C336 = "pos-neg", (3+VLOOKUP($B336,'Results-formatted 060121'!$A:BA,(BD$3+2),FALSE)), VLOOKUP($B336,'Results-formatted 060121'!$A:BA,(BD$3+2),FALSE)))</f>
        <v>6</v>
      </c>
      <c r="BE336" s="95">
        <f>IF($C336 = "neg", (($D336+1) - VLOOKUP($B336,'Results-formatted 060121'!$A:BB,(BE$3+2),FALSE)), IF($C336 = "pos-neg", (3+VLOOKUP($B336,'Results-formatted 060121'!$A:BB,(BE$3+2),FALSE)), VLOOKUP($B336,'Results-formatted 060121'!$A:BB,(BE$3+2),FALSE)))</f>
        <v>2</v>
      </c>
      <c r="BF336" s="95">
        <f>IF($C336 = "neg", (($D336+1) - VLOOKUP($B336,'Results-formatted 060121'!$A:BC,(BF$3+2),FALSE)), IF($C336 = "pos-neg", (3+VLOOKUP($B336,'Results-formatted 060121'!$A:BC,(BF$3+2),FALSE)), VLOOKUP($B336,'Results-formatted 060121'!$A:BC,(BF$3+2),FALSE)))</f>
        <v>7</v>
      </c>
      <c r="BG336" s="95">
        <f>IF($C336 = "neg", (($D336+1) - VLOOKUP($B336,'Results-formatted 060121'!$A:BD,(BG$3+2),FALSE)), IF($C336 = "pos-neg", (3+VLOOKUP($B336,'Results-formatted 060121'!$A:BD,(BG$3+2),FALSE)), VLOOKUP($B336,'Results-formatted 060121'!$A:BD,(BG$3+2),FALSE)))</f>
        <v>3</v>
      </c>
      <c r="BH336" s="95">
        <f>IF($C336 = "neg", (($D336+1) - VLOOKUP($B336,'Results-formatted 060121'!$A:BE,(BH$3+2),FALSE)), IF($C336 = "pos-neg", (3+VLOOKUP($B336,'Results-formatted 060121'!$A:BE,(BH$3+2),FALSE)), VLOOKUP($B336,'Results-formatted 060121'!$A:BE,(BH$3+2),FALSE)))</f>
        <v>4</v>
      </c>
      <c r="BI336" s="95">
        <f>IF($C336 = "neg", (($D336+1) - VLOOKUP($B336,'Results-formatted 060121'!$A:BF,(BI$3+2),FALSE)), IF($C336 = "pos-neg", (3+VLOOKUP($B336,'Results-formatted 060121'!$A:BF,(BI$3+2),FALSE)), VLOOKUP($B336,'Results-formatted 060121'!$A:BF,(BI$3+2),FALSE)))</f>
        <v>3</v>
      </c>
      <c r="BJ336" s="95">
        <f>IF($C336 = "neg", (($D336+1) - VLOOKUP($B336,'Results-formatted 060121'!$A:BG,(BJ$3+2),FALSE)), IF($C336 = "pos-neg", (3+VLOOKUP($B336,'Results-formatted 060121'!$A:BG,(BJ$3+2),FALSE)), VLOOKUP($B336,'Results-formatted 060121'!$A:BG,(BJ$3+2),FALSE)))</f>
        <v>1</v>
      </c>
      <c r="BK336" s="95">
        <f>IF($C336 = "neg", (($D336+1) - VLOOKUP($B336,'Results-formatted 060121'!$A:BH,(BK$3+2),FALSE)), IF($C336 = "pos-neg", (3+VLOOKUP($B336,'Results-formatted 060121'!$A:BH,(BK$3+2),FALSE)), VLOOKUP($B336,'Results-formatted 060121'!$A:BH,(BK$3+2),FALSE)))</f>
        <v>3</v>
      </c>
      <c r="BL336" s="95">
        <f>IF($C336 = "neg", (($D336+1) - VLOOKUP($B336,'Results-formatted 060121'!$A:BI,(BL$3+2),FALSE)), IF($C336 = "pos-neg", (3+VLOOKUP($B336,'Results-formatted 060121'!$A:BI,(BL$3+2),FALSE)), VLOOKUP($B336,'Results-formatted 060121'!$A:BI,(BL$3+2),FALSE)))</f>
        <v>2</v>
      </c>
      <c r="BM336" s="95">
        <f>IF($C336 = "neg", (($D336+1) - VLOOKUP($B336,'Results-formatted 060121'!$A:BJ,(BM$3+2),FALSE)), IF($C336 = "pos-neg", (3+VLOOKUP($B336,'Results-formatted 060121'!$A:BJ,(BM$3+2),FALSE)), VLOOKUP($B336,'Results-formatted 060121'!$A:BJ,(BM$3+2),FALSE)))</f>
        <v>3</v>
      </c>
      <c r="BN336" s="95"/>
      <c r="BO336" s="95"/>
      <c r="BP336" s="95"/>
      <c r="BQ336" s="95"/>
      <c r="BR336" s="95"/>
      <c r="BS336" s="95"/>
      <c r="BT336" s="95"/>
      <c r="BU336" s="95"/>
      <c r="BV336" s="95"/>
      <c r="BW336" s="95"/>
      <c r="BX336" s="95"/>
      <c r="BY336" s="95"/>
      <c r="BZ336" s="95"/>
      <c r="CA336" s="95"/>
      <c r="CB336" s="95"/>
      <c r="CC336" s="95"/>
      <c r="CD336" s="99"/>
      <c r="CE336" s="25">
        <f t="shared" si="918"/>
        <v>3.4833333333333334</v>
      </c>
      <c r="CF336" s="25">
        <f t="shared" si="919"/>
        <v>1.8730168419946149</v>
      </c>
    </row>
    <row r="337" spans="2:84" ht="42" x14ac:dyDescent="0.15">
      <c r="B337" s="84" t="s">
        <v>353</v>
      </c>
      <c r="C337" s="86" t="s">
        <v>224</v>
      </c>
      <c r="D337" s="2">
        <v>7</v>
      </c>
      <c r="E337" s="13" t="s">
        <v>844</v>
      </c>
      <c r="F337" s="95">
        <f>IF($C337 = "neg", (($D337+1) - VLOOKUP($B337,'Results-formatted 060121'!$A:$AJ,(F$3+2),FALSE)), IF($C337 = "pos-neg", (3+VLOOKUP($B337,'Results-formatted 060121'!$A:$AJ,(F$3+2),FALSE)), VLOOKUP($B337,'Results-formatted 060121'!$A:$AJ,(F$3+2),FALSE)))</f>
        <v>4</v>
      </c>
      <c r="G337" s="95">
        <f>IF($C337 = "neg", (($D337+1) - VLOOKUP($B337,'Results-formatted 060121'!$A:$AJ,(G$3+2),FALSE)), IF($C337 = "pos-neg", (3+VLOOKUP($B337,'Results-formatted 060121'!$A:$AJ,(G$3+2),FALSE)), VLOOKUP($B337,'Results-formatted 060121'!$A:$AJ,(G$3+2),FALSE)))</f>
        <v>3</v>
      </c>
      <c r="H337" s="95">
        <f>IF($C337 = "neg", (($D337+1) - VLOOKUP($B337,'Results-formatted 060121'!$A:$AJ,(H$3+2),FALSE)), IF($C337 = "pos-neg", (3+VLOOKUP($B337,'Results-formatted 060121'!$A:$AJ,(H$3+2),FALSE)), VLOOKUP($B337,'Results-formatted 060121'!$A:$AJ,(H$3+2),FALSE)))</f>
        <v>2</v>
      </c>
      <c r="I337" s="95">
        <f>IF($C337 = "neg", (($D337+1) - VLOOKUP($B337,'Results-formatted 060121'!$A:$AJ,(I$3+2),FALSE)), IF($C337 = "pos-neg", (3+VLOOKUP($B337,'Results-formatted 060121'!$A:$AJ,(I$3+2),FALSE)), VLOOKUP($B337,'Results-formatted 060121'!$A:$AJ,(I$3+2),FALSE)))</f>
        <v>6</v>
      </c>
      <c r="J337" s="95">
        <f>IF($C337 = "neg", (($D337+1) - VLOOKUP($B337,'Results-formatted 060121'!$A:$AJ,(J$3+2),FALSE)), IF($C337 = "pos-neg", (3+VLOOKUP($B337,'Results-formatted 060121'!$A:$AJ,(J$3+2),FALSE)), VLOOKUP($B337,'Results-formatted 060121'!$A:$AJ,(J$3+2),FALSE)))</f>
        <v>2</v>
      </c>
      <c r="K337" s="95">
        <f>IF($C337 = "neg", (($D337+1) - VLOOKUP($B337,'Results-formatted 060121'!$A:$AJ,(K$3+2),FALSE)), IF($C337 = "pos-neg", (3+VLOOKUP($B337,'Results-formatted 060121'!$A:$AJ,(K$3+2),FALSE)), VLOOKUP($B337,'Results-formatted 060121'!$A:$AJ,(K$3+2),FALSE)))</f>
        <v>1</v>
      </c>
      <c r="L337" s="95">
        <f>IF($C337 = "neg", (($D337+1) - VLOOKUP($B337,'Results-formatted 060121'!$A:$AJ,(L$3+2),FALSE)), IF($C337 = "pos-neg", (3+VLOOKUP($B337,'Results-formatted 060121'!$A:$AJ,(L$3+2),FALSE)), VLOOKUP($B337,'Results-formatted 060121'!$A:$AJ,(L$3+2),FALSE)))</f>
        <v>1</v>
      </c>
      <c r="M337" s="95">
        <f>IF($C337 = "neg", (($D337+1) - VLOOKUP($B337,'Results-formatted 060121'!$A:$AJ,(M$3+2),FALSE)), IF($C337 = "pos-neg", (3+VLOOKUP($B337,'Results-formatted 060121'!$A:$AJ,(M$3+2),FALSE)), VLOOKUP($B337,'Results-formatted 060121'!$A:$AJ,(M$3+2),FALSE)))</f>
        <v>1</v>
      </c>
      <c r="N337" s="95">
        <f>IF($C337 = "neg", (($D337+1) - VLOOKUP($B337,'Results-formatted 060121'!$A:$AJ,(N$3+2),FALSE)), IF($C337 = "pos-neg", (3+VLOOKUP($B337,'Results-formatted 060121'!$A:$AJ,(N$3+2),FALSE)), VLOOKUP($B337,'Results-formatted 060121'!$A:$AJ,(N$3+2),FALSE)))</f>
        <v>4</v>
      </c>
      <c r="O337" s="95">
        <f>IF($C337 = "neg", (($D337+1) - VLOOKUP($B337,'Results-formatted 060121'!$A:$AJ,(O$3+2),FALSE)), IF($C337 = "pos-neg", (3+VLOOKUP($B337,'Results-formatted 060121'!$A:$AJ,(O$3+2),FALSE)), VLOOKUP($B337,'Results-formatted 060121'!$A:$AJ,(O$3+2),FALSE)))</f>
        <v>1</v>
      </c>
      <c r="P337" s="95">
        <f>IF($C337 = "neg", (($D337+1) - VLOOKUP($B337,'Results-formatted 060121'!$A:$AJ,(P$3+2),FALSE)), IF($C337 = "pos-neg", (3+VLOOKUP($B337,'Results-formatted 060121'!$A:$AJ,(P$3+2),FALSE)), VLOOKUP($B337,'Results-formatted 060121'!$A:$AJ,(P$3+2),FALSE)))</f>
        <v>2</v>
      </c>
      <c r="Q337" s="95">
        <f>IF($C337 = "neg", (($D337+1) - VLOOKUP($B337,'Results-formatted 060121'!$A:$AJ,(Q$3+2),FALSE)), IF($C337 = "pos-neg", (3+VLOOKUP($B337,'Results-formatted 060121'!$A:$AJ,(Q$3+2),FALSE)), VLOOKUP($B337,'Results-formatted 060121'!$A:$AJ,(Q$3+2),FALSE)))</f>
        <v>2</v>
      </c>
      <c r="R337" s="95">
        <f>IF($C337 = "neg", (($D337+1) - VLOOKUP($B337,'Results-formatted 060121'!$A:$AJ,(R$3+2),FALSE)), IF($C337 = "pos-neg", (3+VLOOKUP($B337,'Results-formatted 060121'!$A:$AJ,(R$3+2),FALSE)), VLOOKUP($B337,'Results-formatted 060121'!$A:$AJ,(R$3+2),FALSE)))</f>
        <v>1</v>
      </c>
      <c r="S337" s="95">
        <f>IF($C337 = "neg", (($D337+1) - VLOOKUP($B337,'Results-formatted 060121'!$A:$AJ,(S$3+2),FALSE)), IF($C337 = "pos-neg", (3+VLOOKUP($B337,'Results-formatted 060121'!$A:$AJ,(S$3+2),FALSE)), VLOOKUP($B337,'Results-formatted 060121'!$A:$AJ,(S$3+2),FALSE)))</f>
        <v>5</v>
      </c>
      <c r="T337" s="95">
        <f>IF($C337 = "neg", (($D337+1) - VLOOKUP($B337,'Results-formatted 060121'!$A:$AJ,(T$3+2),FALSE)), IF($C337 = "pos-neg", (3+VLOOKUP($B337,'Results-formatted 060121'!$A:$AJ,(T$3+2),FALSE)), VLOOKUP($B337,'Results-formatted 060121'!$A:$AJ,(T$3+2),FALSE)))</f>
        <v>1</v>
      </c>
      <c r="U337" s="95">
        <f>IF($C337 = "neg", (($D337+1) - VLOOKUP($B337,'Results-formatted 060121'!$A:$AJ,(U$3+2),FALSE)), IF($C337 = "pos-neg", (3+VLOOKUP($B337,'Results-formatted 060121'!$A:$AJ,(U$3+2),FALSE)), VLOOKUP($B337,'Results-formatted 060121'!$A:$AJ,(U$3+2),FALSE)))</f>
        <v>1</v>
      </c>
      <c r="V337" s="95">
        <f>IF($C337 = "neg", (($D337+1) - VLOOKUP($B337,'Results-formatted 060121'!$A:$AJ,(V$3+2),FALSE)), IF($C337 = "pos-neg", (3+VLOOKUP($B337,'Results-formatted 060121'!$A:$AJ,(V$3+2),FALSE)), VLOOKUP($B337,'Results-formatted 060121'!$A:$AJ,(V$3+2),FALSE)))</f>
        <v>5</v>
      </c>
      <c r="W337" s="95">
        <f>IF($C337 = "neg", (($D337+1) - VLOOKUP($B337,'Results-formatted 060121'!$A:$AJ,(W$3+2),FALSE)), IF($C337 = "pos-neg", (3+VLOOKUP($B337,'Results-formatted 060121'!$A:$AJ,(W$3+2),FALSE)), VLOOKUP($B337,'Results-formatted 060121'!$A:$AJ,(W$3+2),FALSE)))</f>
        <v>5</v>
      </c>
      <c r="X337" s="95">
        <f>IF($C337 = "neg", (($D337+1) - VLOOKUP($B337,'Results-formatted 060121'!$A:$AJ,(X$3+2),FALSE)), IF($C337 = "pos-neg", (3+VLOOKUP($B337,'Results-formatted 060121'!$A:$AJ,(X$3+2),FALSE)), VLOOKUP($B337,'Results-formatted 060121'!$A:$AJ,(X$3+2),FALSE)))</f>
        <v>1</v>
      </c>
      <c r="Y337" s="95">
        <f>IF($C337 = "neg", (($D337+1) - VLOOKUP($B337,'Results-formatted 060121'!$A:$AJ,(Y$3+2),FALSE)), IF($C337 = "pos-neg", (3+VLOOKUP($B337,'Results-formatted 060121'!$A:$AJ,(Y$3+2),FALSE)), VLOOKUP($B337,'Results-formatted 060121'!$A:$AJ,(Y$3+2),FALSE)))</f>
        <v>6</v>
      </c>
      <c r="Z337" s="95">
        <f>IF($C337 = "neg", (($D337+1) - VLOOKUP($B337,'Results-formatted 060121'!$A:$AJ,(Z$3+2),FALSE)), IF($C337 = "pos-neg", (3+VLOOKUP($B337,'Results-formatted 060121'!$A:$AJ,(Z$3+2),FALSE)), VLOOKUP($B337,'Results-formatted 060121'!$A:$AJ,(Z$3+2),FALSE)))</f>
        <v>3</v>
      </c>
      <c r="AA337" s="95">
        <f>IF($C337 = "neg", (($D337+1) - VLOOKUP($B337,'Results-formatted 060121'!$A:$AJ,(AA$3+2),FALSE)), IF($C337 = "pos-neg", (3+VLOOKUP($B337,'Results-formatted 060121'!$A:$AJ,(AA$3+2),FALSE)), VLOOKUP($B337,'Results-formatted 060121'!$A:$AJ,(AA$3+2),FALSE)))</f>
        <v>1</v>
      </c>
      <c r="AB337" s="95">
        <f>IF($C337 = "neg", (($D337+1) - VLOOKUP($B337,'Results-formatted 060121'!$A:$AJ,(AB$3+2),FALSE)), IF($C337 = "pos-neg", (3+VLOOKUP($B337,'Results-formatted 060121'!$A:$AJ,(AB$3+2),FALSE)), VLOOKUP($B337,'Results-formatted 060121'!$A:$AJ,(AB$3+2),FALSE)))</f>
        <v>1</v>
      </c>
      <c r="AC337" s="95">
        <f>IF($C337 = "neg", (($D337+1) - VLOOKUP($B337,'Results-formatted 060121'!$A:$AJ,(AC$3+2),FALSE)), IF($C337 = "pos-neg", (3+VLOOKUP($B337,'Results-formatted 060121'!$A:$AJ,(AC$3+2),FALSE)), VLOOKUP($B337,'Results-formatted 060121'!$A:$AJ,(AC$3+2),FALSE)))</f>
        <v>3</v>
      </c>
      <c r="AD337" s="95">
        <f>IF($C337 = "neg", (($D337+1) - VLOOKUP($B337,'Results-formatted 060121'!$A:$AJ,(AD$3+2),FALSE)), IF($C337 = "pos-neg", (3+VLOOKUP($B337,'Results-formatted 060121'!$A:$AJ,(AD$3+2),FALSE)), VLOOKUP($B337,'Results-formatted 060121'!$A:$AJ,(AD$3+2),FALSE)))</f>
        <v>3</v>
      </c>
      <c r="AE337" s="95">
        <f>IF($C337 = "neg", (($D337+1) - VLOOKUP($B337,'Results-formatted 060121'!$A:$AJ,(AE$3+2),FALSE)), IF($C337 = "pos-neg", (3+VLOOKUP($B337,'Results-formatted 060121'!$A:$AJ,(AE$3+2),FALSE)), VLOOKUP($B337,'Results-formatted 060121'!$A:$AJ,(AE$3+2),FALSE)))</f>
        <v>4</v>
      </c>
      <c r="AF337" s="95">
        <f>IF($C337 = "neg", (($D337+1) - VLOOKUP($B337,'Results-formatted 060121'!$A:$AJ,(AF$3+2),FALSE)), IF($C337 = "pos-neg", (3+VLOOKUP($B337,'Results-formatted 060121'!$A:$AJ,(AF$3+2),FALSE)), VLOOKUP($B337,'Results-formatted 060121'!$A:$AJ,(AF$3+2),FALSE)))</f>
        <v>2</v>
      </c>
      <c r="AG337" s="95">
        <f>IF($C337 = "neg", (($D337+1) - VLOOKUP($B337,'Results-formatted 060121'!$A:$AJ,(AG$3+2),FALSE)), IF($C337 = "pos-neg", (3+VLOOKUP($B337,'Results-formatted 060121'!$A:$AJ,(AG$3+2),FALSE)), VLOOKUP($B337,'Results-formatted 060121'!$A:$AJ,(AG$3+2),FALSE)))</f>
        <v>1</v>
      </c>
      <c r="AH337" s="95">
        <f>IF($C337 = "neg", (($D337+1) - VLOOKUP($B337,'Results-formatted 060121'!$A:$AJ,(AH$3+2),FALSE)), IF($C337 = "pos-neg", (3+VLOOKUP($B337,'Results-formatted 060121'!$A:$AJ,(AH$3+2),FALSE)), VLOOKUP($B337,'Results-formatted 060121'!$A:$AJ,(AH$3+2),FALSE)))</f>
        <v>1</v>
      </c>
      <c r="AI337" s="95">
        <f>IF($C337 = "neg", (($D337+1) - VLOOKUP($B337,'Results-formatted 060121'!$A:$AJ,(AI$3+2),FALSE)), IF($C337 = "pos-neg", (3+VLOOKUP($B337,'Results-formatted 060121'!$A:$AJ,(AI$3+2),FALSE)), VLOOKUP($B337,'Results-formatted 060121'!$A:$AJ,(AI$3+2),FALSE)))</f>
        <v>1</v>
      </c>
      <c r="AJ337" s="95">
        <f>IF($C337 = "neg", (($D337+1) - VLOOKUP($B337,'Results-formatted 060121'!$A:$AJ,(AJ$3+2),FALSE)), IF($C337 = "pos-neg", (3+VLOOKUP($B337,'Results-formatted 060121'!$A:$AJ,(AJ$3+2),FALSE)), VLOOKUP($B337,'Results-formatted 060121'!$A:$AJ,(AJ$3+2),FALSE)))</f>
        <v>3</v>
      </c>
      <c r="AK337" s="95">
        <f>IF($C337 = "neg", (($D337+1) - VLOOKUP($B337,'Results-formatted 060121'!$A:$AJ,(AK$3+2),FALSE)), IF($C337 = "pos-neg", (3+VLOOKUP($B337,'Results-formatted 060121'!$A:$AJ,(AK$3+2),FALSE)), VLOOKUP($B337,'Results-formatted 060121'!$A:$AJ,(AK$3+2),FALSE)))</f>
        <v>6</v>
      </c>
      <c r="AL337" s="95">
        <f>IF($C337 = "neg", (($D337+1) - VLOOKUP($B337,'Results-formatted 060121'!$A:$AJ,(AL$3+2),FALSE)), IF($C337 = "pos-neg", (3+VLOOKUP($B337,'Results-formatted 060121'!$A:$AJ,(AL$3+2),FALSE)), VLOOKUP($B337,'Results-formatted 060121'!$A:$AJ,(AL$3+2),FALSE)))</f>
        <v>1</v>
      </c>
      <c r="AM337" s="95">
        <f>IF($C337 = "neg", (($D337+1) - VLOOKUP($B337,'Results-formatted 060121'!$A:AJ,(AM$3+2),FALSE)), IF($C337 = "pos-neg", (3+VLOOKUP($B337,'Results-formatted 060121'!$A:AJ,(AM$3+2),FALSE)), VLOOKUP($B337,'Results-formatted 060121'!$A:AJ,(AM$3+2),FALSE)))</f>
        <v>1</v>
      </c>
      <c r="AN337" s="95">
        <f>IF($C337 = "neg", (($D337+1) - VLOOKUP($B337,'Results-formatted 060121'!$A:AK,(AN$3+2),FALSE)), IF($C337 = "pos-neg", (3+VLOOKUP($B337,'Results-formatted 060121'!$A:AK,(AN$3+2),FALSE)), VLOOKUP($B337,'Results-formatted 060121'!$A:AK,(AN$3+2),FALSE)))</f>
        <v>2</v>
      </c>
      <c r="AO337" s="95">
        <f>IF($C337 = "neg", (($D337+1) - VLOOKUP($B337,'Results-formatted 060121'!$A:AL,(AO$3+2),FALSE)), IF($C337 = "pos-neg", (3+VLOOKUP($B337,'Results-formatted 060121'!$A:AL,(AO$3+2),FALSE)), VLOOKUP($B337,'Results-formatted 060121'!$A:AL,(AO$3+2),FALSE)))</f>
        <v>1</v>
      </c>
      <c r="AP337" s="95">
        <f>IF($C337 = "neg", (($D337+1) - VLOOKUP($B337,'Results-formatted 060121'!$A:AM,(AP$3+2),FALSE)), IF($C337 = "pos-neg", (3+VLOOKUP($B337,'Results-formatted 060121'!$A:AM,(AP$3+2),FALSE)), VLOOKUP($B337,'Results-formatted 060121'!$A:AM,(AP$3+2),FALSE)))</f>
        <v>2</v>
      </c>
      <c r="AQ337" s="95">
        <f>IF($C337 = "neg", (($D337+1) - VLOOKUP($B337,'Results-formatted 060121'!$A:AN,(AQ$3+2),FALSE)), IF($C337 = "pos-neg", (3+VLOOKUP($B337,'Results-formatted 060121'!$A:AN,(AQ$3+2),FALSE)), VLOOKUP($B337,'Results-formatted 060121'!$A:AN,(AQ$3+2),FALSE)))</f>
        <v>3</v>
      </c>
      <c r="AR337" s="95">
        <f>IF($C337 = "neg", (($D337+1) - VLOOKUP($B337,'Results-formatted 060121'!$A:AO,(AR$3+2),FALSE)), IF($C337 = "pos-neg", (3+VLOOKUP($B337,'Results-formatted 060121'!$A:AO,(AR$3+2),FALSE)), VLOOKUP($B337,'Results-formatted 060121'!$A:AO,(AR$3+2),FALSE)))</f>
        <v>1</v>
      </c>
      <c r="AS337" s="95">
        <f>IF($C337 = "neg", (($D337+1) - VLOOKUP($B337,'Results-formatted 060121'!$A:AP,(AS$3+2),FALSE)), IF($C337 = "pos-neg", (3+VLOOKUP($B337,'Results-formatted 060121'!$A:AP,(AS$3+2),FALSE)), VLOOKUP($B337,'Results-formatted 060121'!$A:AP,(AS$3+2),FALSE)))</f>
        <v>1</v>
      </c>
      <c r="AT337" s="95">
        <f>IF($C337 = "neg", (($D337+1) - VLOOKUP($B337,'Results-formatted 060121'!$A:AQ,(AT$3+2),FALSE)), IF($C337 = "pos-neg", (3+VLOOKUP($B337,'Results-formatted 060121'!$A:AQ,(AT$3+2),FALSE)), VLOOKUP($B337,'Results-formatted 060121'!$A:AQ,(AT$3+2),FALSE)))</f>
        <v>1</v>
      </c>
      <c r="AU337" s="95">
        <f>IF($C337 = "neg", (($D337+1) - VLOOKUP($B337,'Results-formatted 060121'!$A:AR,(AU$3+2),FALSE)), IF($C337 = "pos-neg", (3+VLOOKUP($B337,'Results-formatted 060121'!$A:AR,(AU$3+2),FALSE)), VLOOKUP($B337,'Results-formatted 060121'!$A:AR,(AU$3+2),FALSE)))</f>
        <v>1</v>
      </c>
      <c r="AV337" s="95">
        <f>IF($C337 = "neg", (($D337+1) - VLOOKUP($B337,'Results-formatted 060121'!$A:AS,(AV$3+2),FALSE)), IF($C337 = "pos-neg", (3+VLOOKUP($B337,'Results-formatted 060121'!$A:AS,(AV$3+2),FALSE)), VLOOKUP($B337,'Results-formatted 060121'!$A:AS,(AV$3+2),FALSE)))</f>
        <v>1</v>
      </c>
      <c r="AW337" s="95">
        <f>IF($C337 = "neg", (($D337+1) - VLOOKUP($B337,'Results-formatted 060121'!$A:AT,(AW$3+2),FALSE)), IF($C337 = "pos-neg", (3+VLOOKUP($B337,'Results-formatted 060121'!$A:AT,(AW$3+2),FALSE)), VLOOKUP($B337,'Results-formatted 060121'!$A:AT,(AW$3+2),FALSE)))</f>
        <v>1</v>
      </c>
      <c r="AX337" s="95">
        <f>IF($C337 = "neg", (($D337+1) - VLOOKUP($B337,'Results-formatted 060121'!$A:AU,(AX$3+2),FALSE)), IF($C337 = "pos-neg", (3+VLOOKUP($B337,'Results-formatted 060121'!$A:AU,(AX$3+2),FALSE)), VLOOKUP($B337,'Results-formatted 060121'!$A:AU,(AX$3+2),FALSE)))</f>
        <v>1</v>
      </c>
      <c r="AY337" s="95">
        <f>IF($C337 = "neg", (($D337+1) - VLOOKUP($B337,'Results-formatted 060121'!$A:AV,(AY$3+2),FALSE)), IF($C337 = "pos-neg", (3+VLOOKUP($B337,'Results-formatted 060121'!$A:AV,(AY$3+2),FALSE)), VLOOKUP($B337,'Results-formatted 060121'!$A:AV,(AY$3+2),FALSE)))</f>
        <v>5</v>
      </c>
      <c r="AZ337" s="95">
        <f>IF($C337 = "neg", (($D337+1) - VLOOKUP($B337,'Results-formatted 060121'!$A:AW,(AZ$3+2),FALSE)), IF($C337 = "pos-neg", (3+VLOOKUP($B337,'Results-formatted 060121'!$A:AW,(AZ$3+2),FALSE)), VLOOKUP($B337,'Results-formatted 060121'!$A:AW,(AZ$3+2),FALSE)))</f>
        <v>5</v>
      </c>
      <c r="BA337" s="95">
        <f>IF($C337 = "neg", (($D337+1) - VLOOKUP($B337,'Results-formatted 060121'!$A:AX,(BA$3+2),FALSE)), IF($C337 = "pos-neg", (3+VLOOKUP($B337,'Results-formatted 060121'!$A:AX,(BA$3+2),FALSE)), VLOOKUP($B337,'Results-formatted 060121'!$A:AX,(BA$3+2),FALSE)))</f>
        <v>1</v>
      </c>
      <c r="BB337" s="95">
        <f>IF($C337 = "neg", (($D337+1) - VLOOKUP($B337,'Results-formatted 060121'!$A:AY,(BB$3+2),FALSE)), IF($C337 = "pos-neg", (3+VLOOKUP($B337,'Results-formatted 060121'!$A:AY,(BB$3+2),FALSE)), VLOOKUP($B337,'Results-formatted 060121'!$A:AY,(BB$3+2),FALSE)))</f>
        <v>2</v>
      </c>
      <c r="BC337" s="95">
        <f>IF($C337 = "neg", (($D337+1) - VLOOKUP($B337,'Results-formatted 060121'!$A:AZ,(BC$3+2),FALSE)), IF($C337 = "pos-neg", (3+VLOOKUP($B337,'Results-formatted 060121'!$A:AZ,(BC$3+2),FALSE)), VLOOKUP($B337,'Results-formatted 060121'!$A:AZ,(BC$3+2),FALSE)))</f>
        <v>3</v>
      </c>
      <c r="BD337" s="95">
        <f>IF($C337 = "neg", (($D337+1) - VLOOKUP($B337,'Results-formatted 060121'!$A:BA,(BD$3+2),FALSE)), IF($C337 = "pos-neg", (3+VLOOKUP($B337,'Results-formatted 060121'!$A:BA,(BD$3+2),FALSE)), VLOOKUP($B337,'Results-formatted 060121'!$A:BA,(BD$3+2),FALSE)))</f>
        <v>6</v>
      </c>
      <c r="BE337" s="95">
        <f>IF($C337 = "neg", (($D337+1) - VLOOKUP($B337,'Results-formatted 060121'!$A:BB,(BE$3+2),FALSE)), IF($C337 = "pos-neg", (3+VLOOKUP($B337,'Results-formatted 060121'!$A:BB,(BE$3+2),FALSE)), VLOOKUP($B337,'Results-formatted 060121'!$A:BB,(BE$3+2),FALSE)))</f>
        <v>1</v>
      </c>
      <c r="BF337" s="95">
        <f>IF($C337 = "neg", (($D337+1) - VLOOKUP($B337,'Results-formatted 060121'!$A:BC,(BF$3+2),FALSE)), IF($C337 = "pos-neg", (3+VLOOKUP($B337,'Results-formatted 060121'!$A:BC,(BF$3+2),FALSE)), VLOOKUP($B337,'Results-formatted 060121'!$A:BC,(BF$3+2),FALSE)))</f>
        <v>4</v>
      </c>
      <c r="BG337" s="95">
        <f>IF($C337 = "neg", (($D337+1) - VLOOKUP($B337,'Results-formatted 060121'!$A:BD,(BG$3+2),FALSE)), IF($C337 = "pos-neg", (3+VLOOKUP($B337,'Results-formatted 060121'!$A:BD,(BG$3+2),FALSE)), VLOOKUP($B337,'Results-formatted 060121'!$A:BD,(BG$3+2),FALSE)))</f>
        <v>2</v>
      </c>
      <c r="BH337" s="95">
        <f>IF($C337 = "neg", (($D337+1) - VLOOKUP($B337,'Results-formatted 060121'!$A:BE,(BH$3+2),FALSE)), IF($C337 = "pos-neg", (3+VLOOKUP($B337,'Results-formatted 060121'!$A:BE,(BH$3+2),FALSE)), VLOOKUP($B337,'Results-formatted 060121'!$A:BE,(BH$3+2),FALSE)))</f>
        <v>3</v>
      </c>
      <c r="BI337" s="95">
        <f>IF($C337 = "neg", (($D337+1) - VLOOKUP($B337,'Results-formatted 060121'!$A:BF,(BI$3+2),FALSE)), IF($C337 = "pos-neg", (3+VLOOKUP($B337,'Results-formatted 060121'!$A:BF,(BI$3+2),FALSE)), VLOOKUP($B337,'Results-formatted 060121'!$A:BF,(BI$3+2),FALSE)))</f>
        <v>2</v>
      </c>
      <c r="BJ337" s="95">
        <f>IF($C337 = "neg", (($D337+1) - VLOOKUP($B337,'Results-formatted 060121'!$A:BG,(BJ$3+2),FALSE)), IF($C337 = "pos-neg", (3+VLOOKUP($B337,'Results-formatted 060121'!$A:BG,(BJ$3+2),FALSE)), VLOOKUP($B337,'Results-formatted 060121'!$A:BG,(BJ$3+2),FALSE)))</f>
        <v>1</v>
      </c>
      <c r="BK337" s="95">
        <f>IF($C337 = "neg", (($D337+1) - VLOOKUP($B337,'Results-formatted 060121'!$A:BH,(BK$3+2),FALSE)), IF($C337 = "pos-neg", (3+VLOOKUP($B337,'Results-formatted 060121'!$A:BH,(BK$3+2),FALSE)), VLOOKUP($B337,'Results-formatted 060121'!$A:BH,(BK$3+2),FALSE)))</f>
        <v>1</v>
      </c>
      <c r="BL337" s="95">
        <f>IF($C337 = "neg", (($D337+1) - VLOOKUP($B337,'Results-formatted 060121'!$A:BI,(BL$3+2),FALSE)), IF($C337 = "pos-neg", (3+VLOOKUP($B337,'Results-formatted 060121'!$A:BI,(BL$3+2),FALSE)), VLOOKUP($B337,'Results-formatted 060121'!$A:BI,(BL$3+2),FALSE)))</f>
        <v>2</v>
      </c>
      <c r="BM337" s="95">
        <f>IF($C337 = "neg", (($D337+1) - VLOOKUP($B337,'Results-formatted 060121'!$A:BJ,(BM$3+2),FALSE)), IF($C337 = "pos-neg", (3+VLOOKUP($B337,'Results-formatted 060121'!$A:BJ,(BM$3+2),FALSE)), VLOOKUP($B337,'Results-formatted 060121'!$A:BJ,(BM$3+2),FALSE)))</f>
        <v>3</v>
      </c>
      <c r="BN337" s="95"/>
      <c r="BO337" s="95"/>
      <c r="BP337" s="95"/>
      <c r="BQ337" s="95"/>
      <c r="BR337" s="95"/>
      <c r="BS337" s="95"/>
      <c r="BT337" s="95"/>
      <c r="BU337" s="95"/>
      <c r="BV337" s="95"/>
      <c r="BW337" s="95"/>
      <c r="BX337" s="95"/>
      <c r="BY337" s="95"/>
      <c r="BZ337" s="95"/>
      <c r="CA337" s="95"/>
      <c r="CB337" s="95"/>
      <c r="CC337" s="95"/>
      <c r="CD337" s="99"/>
      <c r="CE337" s="25">
        <f t="shared" si="918"/>
        <v>2.35</v>
      </c>
      <c r="CF337" s="25">
        <f t="shared" si="919"/>
        <v>1.6137649420332543</v>
      </c>
    </row>
    <row r="338" spans="2:84" ht="42" x14ac:dyDescent="0.15">
      <c r="B338" s="84" t="s">
        <v>354</v>
      </c>
      <c r="C338" s="86" t="s">
        <v>224</v>
      </c>
      <c r="D338" s="2">
        <v>7</v>
      </c>
      <c r="E338" s="13" t="s">
        <v>845</v>
      </c>
      <c r="F338" s="95">
        <f>IF($C338 = "neg", (($D338+1) - VLOOKUP($B338,'Results-formatted 060121'!$A:$AJ,(F$3+2),FALSE)), IF($C338 = "pos-neg", (3+VLOOKUP($B338,'Results-formatted 060121'!$A:$AJ,(F$3+2),FALSE)), VLOOKUP($B338,'Results-formatted 060121'!$A:$AJ,(F$3+2),FALSE)))</f>
        <v>4</v>
      </c>
      <c r="G338" s="95">
        <f>IF($C338 = "neg", (($D338+1) - VLOOKUP($B338,'Results-formatted 060121'!$A:$AJ,(G$3+2),FALSE)), IF($C338 = "pos-neg", (3+VLOOKUP($B338,'Results-formatted 060121'!$A:$AJ,(G$3+2),FALSE)), VLOOKUP($B338,'Results-formatted 060121'!$A:$AJ,(G$3+2),FALSE)))</f>
        <v>3</v>
      </c>
      <c r="H338" s="95">
        <f>IF($C338 = "neg", (($D338+1) - VLOOKUP($B338,'Results-formatted 060121'!$A:$AJ,(H$3+2),FALSE)), IF($C338 = "pos-neg", (3+VLOOKUP($B338,'Results-formatted 060121'!$A:$AJ,(H$3+2),FALSE)), VLOOKUP($B338,'Results-formatted 060121'!$A:$AJ,(H$3+2),FALSE)))</f>
        <v>3</v>
      </c>
      <c r="I338" s="95">
        <f>IF($C338 = "neg", (($D338+1) - VLOOKUP($B338,'Results-formatted 060121'!$A:$AJ,(I$3+2),FALSE)), IF($C338 = "pos-neg", (3+VLOOKUP($B338,'Results-formatted 060121'!$A:$AJ,(I$3+2),FALSE)), VLOOKUP($B338,'Results-formatted 060121'!$A:$AJ,(I$3+2),FALSE)))</f>
        <v>2</v>
      </c>
      <c r="J338" s="95">
        <f>IF($C338 = "neg", (($D338+1) - VLOOKUP($B338,'Results-formatted 060121'!$A:$AJ,(J$3+2),FALSE)), IF($C338 = "pos-neg", (3+VLOOKUP($B338,'Results-formatted 060121'!$A:$AJ,(J$3+2),FALSE)), VLOOKUP($B338,'Results-formatted 060121'!$A:$AJ,(J$3+2),FALSE)))</f>
        <v>4</v>
      </c>
      <c r="K338" s="95">
        <f>IF($C338 = "neg", (($D338+1) - VLOOKUP($B338,'Results-formatted 060121'!$A:$AJ,(K$3+2),FALSE)), IF($C338 = "pos-neg", (3+VLOOKUP($B338,'Results-formatted 060121'!$A:$AJ,(K$3+2),FALSE)), VLOOKUP($B338,'Results-formatted 060121'!$A:$AJ,(K$3+2),FALSE)))</f>
        <v>7</v>
      </c>
      <c r="L338" s="95">
        <f>IF($C338 = "neg", (($D338+1) - VLOOKUP($B338,'Results-formatted 060121'!$A:$AJ,(L$3+2),FALSE)), IF($C338 = "pos-neg", (3+VLOOKUP($B338,'Results-formatted 060121'!$A:$AJ,(L$3+2),FALSE)), VLOOKUP($B338,'Results-formatted 060121'!$A:$AJ,(L$3+2),FALSE)))</f>
        <v>1</v>
      </c>
      <c r="M338" s="95">
        <f>IF($C338 = "neg", (($D338+1) - VLOOKUP($B338,'Results-formatted 060121'!$A:$AJ,(M$3+2),FALSE)), IF($C338 = "pos-neg", (3+VLOOKUP($B338,'Results-formatted 060121'!$A:$AJ,(M$3+2),FALSE)), VLOOKUP($B338,'Results-formatted 060121'!$A:$AJ,(M$3+2),FALSE)))</f>
        <v>1</v>
      </c>
      <c r="N338" s="95">
        <f>IF($C338 = "neg", (($D338+1) - VLOOKUP($B338,'Results-formatted 060121'!$A:$AJ,(N$3+2),FALSE)), IF($C338 = "pos-neg", (3+VLOOKUP($B338,'Results-formatted 060121'!$A:$AJ,(N$3+2),FALSE)), VLOOKUP($B338,'Results-formatted 060121'!$A:$AJ,(N$3+2),FALSE)))</f>
        <v>4</v>
      </c>
      <c r="O338" s="95">
        <f>IF($C338 = "neg", (($D338+1) - VLOOKUP($B338,'Results-formatted 060121'!$A:$AJ,(O$3+2),FALSE)), IF($C338 = "pos-neg", (3+VLOOKUP($B338,'Results-formatted 060121'!$A:$AJ,(O$3+2),FALSE)), VLOOKUP($B338,'Results-formatted 060121'!$A:$AJ,(O$3+2),FALSE)))</f>
        <v>1</v>
      </c>
      <c r="P338" s="95">
        <f>IF($C338 = "neg", (($D338+1) - VLOOKUP($B338,'Results-formatted 060121'!$A:$AJ,(P$3+2),FALSE)), IF($C338 = "pos-neg", (3+VLOOKUP($B338,'Results-formatted 060121'!$A:$AJ,(P$3+2),FALSE)), VLOOKUP($B338,'Results-formatted 060121'!$A:$AJ,(P$3+2),FALSE)))</f>
        <v>6</v>
      </c>
      <c r="Q338" s="95">
        <f>IF($C338 = "neg", (($D338+1) - VLOOKUP($B338,'Results-formatted 060121'!$A:$AJ,(Q$3+2),FALSE)), IF($C338 = "pos-neg", (3+VLOOKUP($B338,'Results-formatted 060121'!$A:$AJ,(Q$3+2),FALSE)), VLOOKUP($B338,'Results-formatted 060121'!$A:$AJ,(Q$3+2),FALSE)))</f>
        <v>3</v>
      </c>
      <c r="R338" s="95">
        <f>IF($C338 = "neg", (($D338+1) - VLOOKUP($B338,'Results-formatted 060121'!$A:$AJ,(R$3+2),FALSE)), IF($C338 = "pos-neg", (3+VLOOKUP($B338,'Results-formatted 060121'!$A:$AJ,(R$3+2),FALSE)), VLOOKUP($B338,'Results-formatted 060121'!$A:$AJ,(R$3+2),FALSE)))</f>
        <v>1</v>
      </c>
      <c r="S338" s="95">
        <f>IF($C338 = "neg", (($D338+1) - VLOOKUP($B338,'Results-formatted 060121'!$A:$AJ,(S$3+2),FALSE)), IF($C338 = "pos-neg", (3+VLOOKUP($B338,'Results-formatted 060121'!$A:$AJ,(S$3+2),FALSE)), VLOOKUP($B338,'Results-formatted 060121'!$A:$AJ,(S$3+2),FALSE)))</f>
        <v>4</v>
      </c>
      <c r="T338" s="95">
        <f>IF($C338 = "neg", (($D338+1) - VLOOKUP($B338,'Results-formatted 060121'!$A:$AJ,(T$3+2),FALSE)), IF($C338 = "pos-neg", (3+VLOOKUP($B338,'Results-formatted 060121'!$A:$AJ,(T$3+2),FALSE)), VLOOKUP($B338,'Results-formatted 060121'!$A:$AJ,(T$3+2),FALSE)))</f>
        <v>1</v>
      </c>
      <c r="U338" s="95">
        <f>IF($C338 = "neg", (($D338+1) - VLOOKUP($B338,'Results-formatted 060121'!$A:$AJ,(U$3+2),FALSE)), IF($C338 = "pos-neg", (3+VLOOKUP($B338,'Results-formatted 060121'!$A:$AJ,(U$3+2),FALSE)), VLOOKUP($B338,'Results-formatted 060121'!$A:$AJ,(U$3+2),FALSE)))</f>
        <v>7</v>
      </c>
      <c r="V338" s="95">
        <f>IF($C338 = "neg", (($D338+1) - VLOOKUP($B338,'Results-formatted 060121'!$A:$AJ,(V$3+2),FALSE)), IF($C338 = "pos-neg", (3+VLOOKUP($B338,'Results-formatted 060121'!$A:$AJ,(V$3+2),FALSE)), VLOOKUP($B338,'Results-formatted 060121'!$A:$AJ,(V$3+2),FALSE)))</f>
        <v>7</v>
      </c>
      <c r="W338" s="95">
        <f>IF($C338 = "neg", (($D338+1) - VLOOKUP($B338,'Results-formatted 060121'!$A:$AJ,(W$3+2),FALSE)), IF($C338 = "pos-neg", (3+VLOOKUP($B338,'Results-formatted 060121'!$A:$AJ,(W$3+2),FALSE)), VLOOKUP($B338,'Results-formatted 060121'!$A:$AJ,(W$3+2),FALSE)))</f>
        <v>6</v>
      </c>
      <c r="X338" s="95">
        <f>IF($C338 = "neg", (($D338+1) - VLOOKUP($B338,'Results-formatted 060121'!$A:$AJ,(X$3+2),FALSE)), IF($C338 = "pos-neg", (3+VLOOKUP($B338,'Results-formatted 060121'!$A:$AJ,(X$3+2),FALSE)), VLOOKUP($B338,'Results-formatted 060121'!$A:$AJ,(X$3+2),FALSE)))</f>
        <v>5</v>
      </c>
      <c r="Y338" s="95">
        <f>IF($C338 = "neg", (($D338+1) - VLOOKUP($B338,'Results-formatted 060121'!$A:$AJ,(Y$3+2),FALSE)), IF($C338 = "pos-neg", (3+VLOOKUP($B338,'Results-formatted 060121'!$A:$AJ,(Y$3+2),FALSE)), VLOOKUP($B338,'Results-formatted 060121'!$A:$AJ,(Y$3+2),FALSE)))</f>
        <v>4</v>
      </c>
      <c r="Z338" s="95">
        <f>IF($C338 = "neg", (($D338+1) - VLOOKUP($B338,'Results-formatted 060121'!$A:$AJ,(Z$3+2),FALSE)), IF($C338 = "pos-neg", (3+VLOOKUP($B338,'Results-formatted 060121'!$A:$AJ,(Z$3+2),FALSE)), VLOOKUP($B338,'Results-formatted 060121'!$A:$AJ,(Z$3+2),FALSE)))</f>
        <v>3</v>
      </c>
      <c r="AA338" s="95">
        <f>IF($C338 = "neg", (($D338+1) - VLOOKUP($B338,'Results-formatted 060121'!$A:$AJ,(AA$3+2),FALSE)), IF($C338 = "pos-neg", (3+VLOOKUP($B338,'Results-formatted 060121'!$A:$AJ,(AA$3+2),FALSE)), VLOOKUP($B338,'Results-formatted 060121'!$A:$AJ,(AA$3+2),FALSE)))</f>
        <v>1</v>
      </c>
      <c r="AB338" s="95">
        <f>IF($C338 = "neg", (($D338+1) - VLOOKUP($B338,'Results-formatted 060121'!$A:$AJ,(AB$3+2),FALSE)), IF($C338 = "pos-neg", (3+VLOOKUP($B338,'Results-formatted 060121'!$A:$AJ,(AB$3+2),FALSE)), VLOOKUP($B338,'Results-formatted 060121'!$A:$AJ,(AB$3+2),FALSE)))</f>
        <v>1</v>
      </c>
      <c r="AC338" s="95">
        <f>IF($C338 = "neg", (($D338+1) - VLOOKUP($B338,'Results-formatted 060121'!$A:$AJ,(AC$3+2),FALSE)), IF($C338 = "pos-neg", (3+VLOOKUP($B338,'Results-formatted 060121'!$A:$AJ,(AC$3+2),FALSE)), VLOOKUP($B338,'Results-formatted 060121'!$A:$AJ,(AC$3+2),FALSE)))</f>
        <v>4</v>
      </c>
      <c r="AD338" s="95">
        <f>IF($C338 = "neg", (($D338+1) - VLOOKUP($B338,'Results-formatted 060121'!$A:$AJ,(AD$3+2),FALSE)), IF($C338 = "pos-neg", (3+VLOOKUP($B338,'Results-formatted 060121'!$A:$AJ,(AD$3+2),FALSE)), VLOOKUP($B338,'Results-formatted 060121'!$A:$AJ,(AD$3+2),FALSE)))</f>
        <v>3</v>
      </c>
      <c r="AE338" s="95">
        <f>IF($C338 = "neg", (($D338+1) - VLOOKUP($B338,'Results-formatted 060121'!$A:$AJ,(AE$3+2),FALSE)), IF($C338 = "pos-neg", (3+VLOOKUP($B338,'Results-formatted 060121'!$A:$AJ,(AE$3+2),FALSE)), VLOOKUP($B338,'Results-formatted 060121'!$A:$AJ,(AE$3+2),FALSE)))</f>
        <v>5</v>
      </c>
      <c r="AF338" s="95">
        <f>IF($C338 = "neg", (($D338+1) - VLOOKUP($B338,'Results-formatted 060121'!$A:$AJ,(AF$3+2),FALSE)), IF($C338 = "pos-neg", (3+VLOOKUP($B338,'Results-formatted 060121'!$A:$AJ,(AF$3+2),FALSE)), VLOOKUP($B338,'Results-formatted 060121'!$A:$AJ,(AF$3+2),FALSE)))</f>
        <v>2</v>
      </c>
      <c r="AG338" s="95">
        <f>IF($C338 = "neg", (($D338+1) - VLOOKUP($B338,'Results-formatted 060121'!$A:$AJ,(AG$3+2),FALSE)), IF($C338 = "pos-neg", (3+VLOOKUP($B338,'Results-formatted 060121'!$A:$AJ,(AG$3+2),FALSE)), VLOOKUP($B338,'Results-formatted 060121'!$A:$AJ,(AG$3+2),FALSE)))</f>
        <v>5</v>
      </c>
      <c r="AH338" s="95">
        <f>IF($C338 = "neg", (($D338+1) - VLOOKUP($B338,'Results-formatted 060121'!$A:$AJ,(AH$3+2),FALSE)), IF($C338 = "pos-neg", (3+VLOOKUP($B338,'Results-formatted 060121'!$A:$AJ,(AH$3+2),FALSE)), VLOOKUP($B338,'Results-formatted 060121'!$A:$AJ,(AH$3+2),FALSE)))</f>
        <v>2</v>
      </c>
      <c r="AI338" s="95">
        <f>IF($C338 = "neg", (($D338+1) - VLOOKUP($B338,'Results-formatted 060121'!$A:$AJ,(AI$3+2),FALSE)), IF($C338 = "pos-neg", (3+VLOOKUP($B338,'Results-formatted 060121'!$A:$AJ,(AI$3+2),FALSE)), VLOOKUP($B338,'Results-formatted 060121'!$A:$AJ,(AI$3+2),FALSE)))</f>
        <v>4</v>
      </c>
      <c r="AJ338" s="95">
        <f>IF($C338 = "neg", (($D338+1) - VLOOKUP($B338,'Results-formatted 060121'!$A:$AJ,(AJ$3+2),FALSE)), IF($C338 = "pos-neg", (3+VLOOKUP($B338,'Results-formatted 060121'!$A:$AJ,(AJ$3+2),FALSE)), VLOOKUP($B338,'Results-formatted 060121'!$A:$AJ,(AJ$3+2),FALSE)))</f>
        <v>5</v>
      </c>
      <c r="AK338" s="95">
        <f>IF($C338 = "neg", (($D338+1) - VLOOKUP($B338,'Results-formatted 060121'!$A:$AJ,(AK$3+2),FALSE)), IF($C338 = "pos-neg", (3+VLOOKUP($B338,'Results-formatted 060121'!$A:$AJ,(AK$3+2),FALSE)), VLOOKUP($B338,'Results-formatted 060121'!$A:$AJ,(AK$3+2),FALSE)))</f>
        <v>6</v>
      </c>
      <c r="AL338" s="95">
        <f>IF($C338 = "neg", (($D338+1) - VLOOKUP($B338,'Results-formatted 060121'!$A:$AJ,(AL$3+2),FALSE)), IF($C338 = "pos-neg", (3+VLOOKUP($B338,'Results-formatted 060121'!$A:$AJ,(AL$3+2),FALSE)), VLOOKUP($B338,'Results-formatted 060121'!$A:$AJ,(AL$3+2),FALSE)))</f>
        <v>2</v>
      </c>
      <c r="AM338" s="95">
        <f>IF($C338 = "neg", (($D338+1) - VLOOKUP($B338,'Results-formatted 060121'!$A:AJ,(AM$3+2),FALSE)), IF($C338 = "pos-neg", (3+VLOOKUP($B338,'Results-formatted 060121'!$A:AJ,(AM$3+2),FALSE)), VLOOKUP($B338,'Results-formatted 060121'!$A:AJ,(AM$3+2),FALSE)))</f>
        <v>1</v>
      </c>
      <c r="AN338" s="95">
        <f>IF($C338 = "neg", (($D338+1) - VLOOKUP($B338,'Results-formatted 060121'!$A:AK,(AN$3+2),FALSE)), IF($C338 = "pos-neg", (3+VLOOKUP($B338,'Results-formatted 060121'!$A:AK,(AN$3+2),FALSE)), VLOOKUP($B338,'Results-formatted 060121'!$A:AK,(AN$3+2),FALSE)))</f>
        <v>7</v>
      </c>
      <c r="AO338" s="95">
        <f>IF($C338 = "neg", (($D338+1) - VLOOKUP($B338,'Results-formatted 060121'!$A:AL,(AO$3+2),FALSE)), IF($C338 = "pos-neg", (3+VLOOKUP($B338,'Results-formatted 060121'!$A:AL,(AO$3+2),FALSE)), VLOOKUP($B338,'Results-formatted 060121'!$A:AL,(AO$3+2),FALSE)))</f>
        <v>1</v>
      </c>
      <c r="AP338" s="95">
        <f>IF($C338 = "neg", (($D338+1) - VLOOKUP($B338,'Results-formatted 060121'!$A:AM,(AP$3+2),FALSE)), IF($C338 = "pos-neg", (3+VLOOKUP($B338,'Results-formatted 060121'!$A:AM,(AP$3+2),FALSE)), VLOOKUP($B338,'Results-formatted 060121'!$A:AM,(AP$3+2),FALSE)))</f>
        <v>4</v>
      </c>
      <c r="AQ338" s="95">
        <f>IF($C338 = "neg", (($D338+1) - VLOOKUP($B338,'Results-formatted 060121'!$A:AN,(AQ$3+2),FALSE)), IF($C338 = "pos-neg", (3+VLOOKUP($B338,'Results-formatted 060121'!$A:AN,(AQ$3+2),FALSE)), VLOOKUP($B338,'Results-formatted 060121'!$A:AN,(AQ$3+2),FALSE)))</f>
        <v>1</v>
      </c>
      <c r="AR338" s="95">
        <f>IF($C338 = "neg", (($D338+1) - VLOOKUP($B338,'Results-formatted 060121'!$A:AO,(AR$3+2),FALSE)), IF($C338 = "pos-neg", (3+VLOOKUP($B338,'Results-formatted 060121'!$A:AO,(AR$3+2),FALSE)), VLOOKUP($B338,'Results-formatted 060121'!$A:AO,(AR$3+2),FALSE)))</f>
        <v>7</v>
      </c>
      <c r="AS338" s="95">
        <f>IF($C338 = "neg", (($D338+1) - VLOOKUP($B338,'Results-formatted 060121'!$A:AP,(AS$3+2),FALSE)), IF($C338 = "pos-neg", (3+VLOOKUP($B338,'Results-formatted 060121'!$A:AP,(AS$3+2),FALSE)), VLOOKUP($B338,'Results-formatted 060121'!$A:AP,(AS$3+2),FALSE)))</f>
        <v>7</v>
      </c>
      <c r="AT338" s="95">
        <f>IF($C338 = "neg", (($D338+1) - VLOOKUP($B338,'Results-formatted 060121'!$A:AQ,(AT$3+2),FALSE)), IF($C338 = "pos-neg", (3+VLOOKUP($B338,'Results-formatted 060121'!$A:AQ,(AT$3+2),FALSE)), VLOOKUP($B338,'Results-formatted 060121'!$A:AQ,(AT$3+2),FALSE)))</f>
        <v>3</v>
      </c>
      <c r="AU338" s="95">
        <f>IF($C338 = "neg", (($D338+1) - VLOOKUP($B338,'Results-formatted 060121'!$A:AR,(AU$3+2),FALSE)), IF($C338 = "pos-neg", (3+VLOOKUP($B338,'Results-formatted 060121'!$A:AR,(AU$3+2),FALSE)), VLOOKUP($B338,'Results-formatted 060121'!$A:AR,(AU$3+2),FALSE)))</f>
        <v>2</v>
      </c>
      <c r="AV338" s="95">
        <f>IF($C338 = "neg", (($D338+1) - VLOOKUP($B338,'Results-formatted 060121'!$A:AS,(AV$3+2),FALSE)), IF($C338 = "pos-neg", (3+VLOOKUP($B338,'Results-formatted 060121'!$A:AS,(AV$3+2),FALSE)), VLOOKUP($B338,'Results-formatted 060121'!$A:AS,(AV$3+2),FALSE)))</f>
        <v>1</v>
      </c>
      <c r="AW338" s="95">
        <f>IF($C338 = "neg", (($D338+1) - VLOOKUP($B338,'Results-formatted 060121'!$A:AT,(AW$3+2),FALSE)), IF($C338 = "pos-neg", (3+VLOOKUP($B338,'Results-formatted 060121'!$A:AT,(AW$3+2),FALSE)), VLOOKUP($B338,'Results-formatted 060121'!$A:AT,(AW$3+2),FALSE)))</f>
        <v>1</v>
      </c>
      <c r="AX338" s="95">
        <f>IF($C338 = "neg", (($D338+1) - VLOOKUP($B338,'Results-formatted 060121'!$A:AU,(AX$3+2),FALSE)), IF($C338 = "pos-neg", (3+VLOOKUP($B338,'Results-formatted 060121'!$A:AU,(AX$3+2),FALSE)), VLOOKUP($B338,'Results-formatted 060121'!$A:AU,(AX$3+2),FALSE)))</f>
        <v>6</v>
      </c>
      <c r="AY338" s="95">
        <f>IF($C338 = "neg", (($D338+1) - VLOOKUP($B338,'Results-formatted 060121'!$A:AV,(AY$3+2),FALSE)), IF($C338 = "pos-neg", (3+VLOOKUP($B338,'Results-formatted 060121'!$A:AV,(AY$3+2),FALSE)), VLOOKUP($B338,'Results-formatted 060121'!$A:AV,(AY$3+2),FALSE)))</f>
        <v>5</v>
      </c>
      <c r="AZ338" s="95">
        <f>IF($C338 = "neg", (($D338+1) - VLOOKUP($B338,'Results-formatted 060121'!$A:AW,(AZ$3+2),FALSE)), IF($C338 = "pos-neg", (3+VLOOKUP($B338,'Results-formatted 060121'!$A:AW,(AZ$3+2),FALSE)), VLOOKUP($B338,'Results-formatted 060121'!$A:AW,(AZ$3+2),FALSE)))</f>
        <v>7</v>
      </c>
      <c r="BA338" s="95">
        <f>IF($C338 = "neg", (($D338+1) - VLOOKUP($B338,'Results-formatted 060121'!$A:AX,(BA$3+2),FALSE)), IF($C338 = "pos-neg", (3+VLOOKUP($B338,'Results-formatted 060121'!$A:AX,(BA$3+2),FALSE)), VLOOKUP($B338,'Results-formatted 060121'!$A:AX,(BA$3+2),FALSE)))</f>
        <v>1</v>
      </c>
      <c r="BB338" s="95">
        <f>IF($C338 = "neg", (($D338+1) - VLOOKUP($B338,'Results-formatted 060121'!$A:AY,(BB$3+2),FALSE)), IF($C338 = "pos-neg", (3+VLOOKUP($B338,'Results-formatted 060121'!$A:AY,(BB$3+2),FALSE)), VLOOKUP($B338,'Results-formatted 060121'!$A:AY,(BB$3+2),FALSE)))</f>
        <v>7</v>
      </c>
      <c r="BC338" s="95">
        <f>IF($C338 = "neg", (($D338+1) - VLOOKUP($B338,'Results-formatted 060121'!$A:AZ,(BC$3+2),FALSE)), IF($C338 = "pos-neg", (3+VLOOKUP($B338,'Results-formatted 060121'!$A:AZ,(BC$3+2),FALSE)), VLOOKUP($B338,'Results-formatted 060121'!$A:AZ,(BC$3+2),FALSE)))</f>
        <v>5</v>
      </c>
      <c r="BD338" s="95">
        <f>IF($C338 = "neg", (($D338+1) - VLOOKUP($B338,'Results-formatted 060121'!$A:BA,(BD$3+2),FALSE)), IF($C338 = "pos-neg", (3+VLOOKUP($B338,'Results-formatted 060121'!$A:BA,(BD$3+2),FALSE)), VLOOKUP($B338,'Results-formatted 060121'!$A:BA,(BD$3+2),FALSE)))</f>
        <v>6</v>
      </c>
      <c r="BE338" s="95">
        <f>IF($C338 = "neg", (($D338+1) - VLOOKUP($B338,'Results-formatted 060121'!$A:BB,(BE$3+2),FALSE)), IF($C338 = "pos-neg", (3+VLOOKUP($B338,'Results-formatted 060121'!$A:BB,(BE$3+2),FALSE)), VLOOKUP($B338,'Results-formatted 060121'!$A:BB,(BE$3+2),FALSE)))</f>
        <v>2</v>
      </c>
      <c r="BF338" s="95">
        <f>IF($C338 = "neg", (($D338+1) - VLOOKUP($B338,'Results-formatted 060121'!$A:BC,(BF$3+2),FALSE)), IF($C338 = "pos-neg", (3+VLOOKUP($B338,'Results-formatted 060121'!$A:BC,(BF$3+2),FALSE)), VLOOKUP($B338,'Results-formatted 060121'!$A:BC,(BF$3+2),FALSE)))</f>
        <v>7</v>
      </c>
      <c r="BG338" s="95">
        <f>IF($C338 = "neg", (($D338+1) - VLOOKUP($B338,'Results-formatted 060121'!$A:BD,(BG$3+2),FALSE)), IF($C338 = "pos-neg", (3+VLOOKUP($B338,'Results-formatted 060121'!$A:BD,(BG$3+2),FALSE)), VLOOKUP($B338,'Results-formatted 060121'!$A:BD,(BG$3+2),FALSE)))</f>
        <v>7</v>
      </c>
      <c r="BH338" s="95">
        <f>IF($C338 = "neg", (($D338+1) - VLOOKUP($B338,'Results-formatted 060121'!$A:BE,(BH$3+2),FALSE)), IF($C338 = "pos-neg", (3+VLOOKUP($B338,'Results-formatted 060121'!$A:BE,(BH$3+2),FALSE)), VLOOKUP($B338,'Results-formatted 060121'!$A:BE,(BH$3+2),FALSE)))</f>
        <v>3</v>
      </c>
      <c r="BI338" s="95">
        <f>IF($C338 = "neg", (($D338+1) - VLOOKUP($B338,'Results-formatted 060121'!$A:BF,(BI$3+2),FALSE)), IF($C338 = "pos-neg", (3+VLOOKUP($B338,'Results-formatted 060121'!$A:BF,(BI$3+2),FALSE)), VLOOKUP($B338,'Results-formatted 060121'!$A:BF,(BI$3+2),FALSE)))</f>
        <v>6</v>
      </c>
      <c r="BJ338" s="95">
        <f>IF($C338 = "neg", (($D338+1) - VLOOKUP($B338,'Results-formatted 060121'!$A:BG,(BJ$3+2),FALSE)), IF($C338 = "pos-neg", (3+VLOOKUP($B338,'Results-formatted 060121'!$A:BG,(BJ$3+2),FALSE)), VLOOKUP($B338,'Results-formatted 060121'!$A:BG,(BJ$3+2),FALSE)))</f>
        <v>1</v>
      </c>
      <c r="BK338" s="95">
        <f>IF($C338 = "neg", (($D338+1) - VLOOKUP($B338,'Results-formatted 060121'!$A:BH,(BK$3+2),FALSE)), IF($C338 = "pos-neg", (3+VLOOKUP($B338,'Results-formatted 060121'!$A:BH,(BK$3+2),FALSE)), VLOOKUP($B338,'Results-formatted 060121'!$A:BH,(BK$3+2),FALSE)))</f>
        <v>5</v>
      </c>
      <c r="BL338" s="95">
        <f>IF($C338 = "neg", (($D338+1) - VLOOKUP($B338,'Results-formatted 060121'!$A:BI,(BL$3+2),FALSE)), IF($C338 = "pos-neg", (3+VLOOKUP($B338,'Results-formatted 060121'!$A:BI,(BL$3+2),FALSE)), VLOOKUP($B338,'Results-formatted 060121'!$A:BI,(BL$3+2),FALSE)))</f>
        <v>1</v>
      </c>
      <c r="BM338" s="95">
        <f>IF($C338 = "neg", (($D338+1) - VLOOKUP($B338,'Results-formatted 060121'!$A:BJ,(BM$3+2),FALSE)), IF($C338 = "pos-neg", (3+VLOOKUP($B338,'Results-formatted 060121'!$A:BJ,(BM$3+2),FALSE)), VLOOKUP($B338,'Results-formatted 060121'!$A:BJ,(BM$3+2),FALSE)))</f>
        <v>4</v>
      </c>
      <c r="BN338" s="95"/>
      <c r="BO338" s="95"/>
      <c r="BP338" s="95"/>
      <c r="BQ338" s="95"/>
      <c r="BR338" s="95"/>
      <c r="BS338" s="95"/>
      <c r="BT338" s="95"/>
      <c r="BU338" s="95"/>
      <c r="BV338" s="95"/>
      <c r="BW338" s="95"/>
      <c r="BX338" s="95"/>
      <c r="BY338" s="95"/>
      <c r="BZ338" s="95"/>
      <c r="CA338" s="95"/>
      <c r="CB338" s="95"/>
      <c r="CC338" s="95"/>
      <c r="CD338" s="99"/>
      <c r="CE338" s="25">
        <f t="shared" si="918"/>
        <v>3.75</v>
      </c>
      <c r="CF338" s="25">
        <f t="shared" si="919"/>
        <v>2.1910836263427096</v>
      </c>
    </row>
    <row r="339" spans="2:84" ht="42" x14ac:dyDescent="0.15">
      <c r="B339" s="84" t="s">
        <v>355</v>
      </c>
      <c r="C339" s="86" t="s">
        <v>224</v>
      </c>
      <c r="D339" s="2">
        <v>7</v>
      </c>
      <c r="E339" s="13" t="s">
        <v>846</v>
      </c>
      <c r="F339" s="95">
        <f>IF($C339 = "neg", (($D339+1) - VLOOKUP($B339,'Results-formatted 060121'!$A:$AJ,(F$3+2),FALSE)), IF($C339 = "pos-neg", (3+VLOOKUP($B339,'Results-formatted 060121'!$A:$AJ,(F$3+2),FALSE)), VLOOKUP($B339,'Results-formatted 060121'!$A:$AJ,(F$3+2),FALSE)))</f>
        <v>4</v>
      </c>
      <c r="G339" s="95">
        <f>IF($C339 = "neg", (($D339+1) - VLOOKUP($B339,'Results-formatted 060121'!$A:$AJ,(G$3+2),FALSE)), IF($C339 = "pos-neg", (3+VLOOKUP($B339,'Results-formatted 060121'!$A:$AJ,(G$3+2),FALSE)), VLOOKUP($B339,'Results-formatted 060121'!$A:$AJ,(G$3+2),FALSE)))</f>
        <v>3</v>
      </c>
      <c r="H339" s="95">
        <f>IF($C339 = "neg", (($D339+1) - VLOOKUP($B339,'Results-formatted 060121'!$A:$AJ,(H$3+2),FALSE)), IF($C339 = "pos-neg", (3+VLOOKUP($B339,'Results-formatted 060121'!$A:$AJ,(H$3+2),FALSE)), VLOOKUP($B339,'Results-formatted 060121'!$A:$AJ,(H$3+2),FALSE)))</f>
        <v>3</v>
      </c>
      <c r="I339" s="95">
        <f>IF($C339 = "neg", (($D339+1) - VLOOKUP($B339,'Results-formatted 060121'!$A:$AJ,(I$3+2),FALSE)), IF($C339 = "pos-neg", (3+VLOOKUP($B339,'Results-formatted 060121'!$A:$AJ,(I$3+2),FALSE)), VLOOKUP($B339,'Results-formatted 060121'!$A:$AJ,(I$3+2),FALSE)))</f>
        <v>2</v>
      </c>
      <c r="J339" s="95">
        <f>IF($C339 = "neg", (($D339+1) - VLOOKUP($B339,'Results-formatted 060121'!$A:$AJ,(J$3+2),FALSE)), IF($C339 = "pos-neg", (3+VLOOKUP($B339,'Results-formatted 060121'!$A:$AJ,(J$3+2),FALSE)), VLOOKUP($B339,'Results-formatted 060121'!$A:$AJ,(J$3+2),FALSE)))</f>
        <v>4</v>
      </c>
      <c r="K339" s="95">
        <f>IF($C339 = "neg", (($D339+1) - VLOOKUP($B339,'Results-formatted 060121'!$A:$AJ,(K$3+2),FALSE)), IF($C339 = "pos-neg", (3+VLOOKUP($B339,'Results-formatted 060121'!$A:$AJ,(K$3+2),FALSE)), VLOOKUP($B339,'Results-formatted 060121'!$A:$AJ,(K$3+2),FALSE)))</f>
        <v>3</v>
      </c>
      <c r="L339" s="95">
        <f>IF($C339 = "neg", (($D339+1) - VLOOKUP($B339,'Results-formatted 060121'!$A:$AJ,(L$3+2),FALSE)), IF($C339 = "pos-neg", (3+VLOOKUP($B339,'Results-formatted 060121'!$A:$AJ,(L$3+2),FALSE)), VLOOKUP($B339,'Results-formatted 060121'!$A:$AJ,(L$3+2),FALSE)))</f>
        <v>1</v>
      </c>
      <c r="M339" s="95">
        <f>IF($C339 = "neg", (($D339+1) - VLOOKUP($B339,'Results-formatted 060121'!$A:$AJ,(M$3+2),FALSE)), IF($C339 = "pos-neg", (3+VLOOKUP($B339,'Results-formatted 060121'!$A:$AJ,(M$3+2),FALSE)), VLOOKUP($B339,'Results-formatted 060121'!$A:$AJ,(M$3+2),FALSE)))</f>
        <v>7</v>
      </c>
      <c r="N339" s="95">
        <f>IF($C339 = "neg", (($D339+1) - VLOOKUP($B339,'Results-formatted 060121'!$A:$AJ,(N$3+2),FALSE)), IF($C339 = "pos-neg", (3+VLOOKUP($B339,'Results-formatted 060121'!$A:$AJ,(N$3+2),FALSE)), VLOOKUP($B339,'Results-formatted 060121'!$A:$AJ,(N$3+2),FALSE)))</f>
        <v>3</v>
      </c>
      <c r="O339" s="95">
        <f>IF($C339 = "neg", (($D339+1) - VLOOKUP($B339,'Results-formatted 060121'!$A:$AJ,(O$3+2),FALSE)), IF($C339 = "pos-neg", (3+VLOOKUP($B339,'Results-formatted 060121'!$A:$AJ,(O$3+2),FALSE)), VLOOKUP($B339,'Results-formatted 060121'!$A:$AJ,(O$3+2),FALSE)))</f>
        <v>3</v>
      </c>
      <c r="P339" s="95">
        <f>IF($C339 = "neg", (($D339+1) - VLOOKUP($B339,'Results-formatted 060121'!$A:$AJ,(P$3+2),FALSE)), IF($C339 = "pos-neg", (3+VLOOKUP($B339,'Results-formatted 060121'!$A:$AJ,(P$3+2),FALSE)), VLOOKUP($B339,'Results-formatted 060121'!$A:$AJ,(P$3+2),FALSE)))</f>
        <v>2</v>
      </c>
      <c r="Q339" s="95">
        <f>IF($C339 = "neg", (($D339+1) - VLOOKUP($B339,'Results-formatted 060121'!$A:$AJ,(Q$3+2),FALSE)), IF($C339 = "pos-neg", (3+VLOOKUP($B339,'Results-formatted 060121'!$A:$AJ,(Q$3+2),FALSE)), VLOOKUP($B339,'Results-formatted 060121'!$A:$AJ,(Q$3+2),FALSE)))</f>
        <v>2</v>
      </c>
      <c r="R339" s="95">
        <f>IF($C339 = "neg", (($D339+1) - VLOOKUP($B339,'Results-formatted 060121'!$A:$AJ,(R$3+2),FALSE)), IF($C339 = "pos-neg", (3+VLOOKUP($B339,'Results-formatted 060121'!$A:$AJ,(R$3+2),FALSE)), VLOOKUP($B339,'Results-formatted 060121'!$A:$AJ,(R$3+2),FALSE)))</f>
        <v>2</v>
      </c>
      <c r="S339" s="95">
        <f>IF($C339 = "neg", (($D339+1) - VLOOKUP($B339,'Results-formatted 060121'!$A:$AJ,(S$3+2),FALSE)), IF($C339 = "pos-neg", (3+VLOOKUP($B339,'Results-formatted 060121'!$A:$AJ,(S$3+2),FALSE)), VLOOKUP($B339,'Results-formatted 060121'!$A:$AJ,(S$3+2),FALSE)))</f>
        <v>7</v>
      </c>
      <c r="T339" s="95">
        <f>IF($C339 = "neg", (($D339+1) - VLOOKUP($B339,'Results-formatted 060121'!$A:$AJ,(T$3+2),FALSE)), IF($C339 = "pos-neg", (3+VLOOKUP($B339,'Results-formatted 060121'!$A:$AJ,(T$3+2),FALSE)), VLOOKUP($B339,'Results-formatted 060121'!$A:$AJ,(T$3+2),FALSE)))</f>
        <v>1</v>
      </c>
      <c r="U339" s="95">
        <f>IF($C339 = "neg", (($D339+1) - VLOOKUP($B339,'Results-formatted 060121'!$A:$AJ,(U$3+2),FALSE)), IF($C339 = "pos-neg", (3+VLOOKUP($B339,'Results-formatted 060121'!$A:$AJ,(U$3+2),FALSE)), VLOOKUP($B339,'Results-formatted 060121'!$A:$AJ,(U$3+2),FALSE)))</f>
        <v>7</v>
      </c>
      <c r="V339" s="95">
        <f>IF($C339 = "neg", (($D339+1) - VLOOKUP($B339,'Results-formatted 060121'!$A:$AJ,(V$3+2),FALSE)), IF($C339 = "pos-neg", (3+VLOOKUP($B339,'Results-formatted 060121'!$A:$AJ,(V$3+2),FALSE)), VLOOKUP($B339,'Results-formatted 060121'!$A:$AJ,(V$3+2),FALSE)))</f>
        <v>7</v>
      </c>
      <c r="W339" s="95">
        <f>IF($C339 = "neg", (($D339+1) - VLOOKUP($B339,'Results-formatted 060121'!$A:$AJ,(W$3+2),FALSE)), IF($C339 = "pos-neg", (3+VLOOKUP($B339,'Results-formatted 060121'!$A:$AJ,(W$3+2),FALSE)), VLOOKUP($B339,'Results-formatted 060121'!$A:$AJ,(W$3+2),FALSE)))</f>
        <v>5</v>
      </c>
      <c r="X339" s="95">
        <f>IF($C339 = "neg", (($D339+1) - VLOOKUP($B339,'Results-formatted 060121'!$A:$AJ,(X$3+2),FALSE)), IF($C339 = "pos-neg", (3+VLOOKUP($B339,'Results-formatted 060121'!$A:$AJ,(X$3+2),FALSE)), VLOOKUP($B339,'Results-formatted 060121'!$A:$AJ,(X$3+2),FALSE)))</f>
        <v>4</v>
      </c>
      <c r="Y339" s="95">
        <f>IF($C339 = "neg", (($D339+1) - VLOOKUP($B339,'Results-formatted 060121'!$A:$AJ,(Y$3+2),FALSE)), IF($C339 = "pos-neg", (3+VLOOKUP($B339,'Results-formatted 060121'!$A:$AJ,(Y$3+2),FALSE)), VLOOKUP($B339,'Results-formatted 060121'!$A:$AJ,(Y$3+2),FALSE)))</f>
        <v>4</v>
      </c>
      <c r="Z339" s="95">
        <f>IF($C339 = "neg", (($D339+1) - VLOOKUP($B339,'Results-formatted 060121'!$A:$AJ,(Z$3+2),FALSE)), IF($C339 = "pos-neg", (3+VLOOKUP($B339,'Results-formatted 060121'!$A:$AJ,(Z$3+2),FALSE)), VLOOKUP($B339,'Results-formatted 060121'!$A:$AJ,(Z$3+2),FALSE)))</f>
        <v>2</v>
      </c>
      <c r="AA339" s="95">
        <f>IF($C339 = "neg", (($D339+1) - VLOOKUP($B339,'Results-formatted 060121'!$A:$AJ,(AA$3+2),FALSE)), IF($C339 = "pos-neg", (3+VLOOKUP($B339,'Results-formatted 060121'!$A:$AJ,(AA$3+2),FALSE)), VLOOKUP($B339,'Results-formatted 060121'!$A:$AJ,(AA$3+2),FALSE)))</f>
        <v>2</v>
      </c>
      <c r="AB339" s="95">
        <f>IF($C339 = "neg", (($D339+1) - VLOOKUP($B339,'Results-formatted 060121'!$A:$AJ,(AB$3+2),FALSE)), IF($C339 = "pos-neg", (3+VLOOKUP($B339,'Results-formatted 060121'!$A:$AJ,(AB$3+2),FALSE)), VLOOKUP($B339,'Results-formatted 060121'!$A:$AJ,(AB$3+2),FALSE)))</f>
        <v>1</v>
      </c>
      <c r="AC339" s="95">
        <f>IF($C339 = "neg", (($D339+1) - VLOOKUP($B339,'Results-formatted 060121'!$A:$AJ,(AC$3+2),FALSE)), IF($C339 = "pos-neg", (3+VLOOKUP($B339,'Results-formatted 060121'!$A:$AJ,(AC$3+2),FALSE)), VLOOKUP($B339,'Results-formatted 060121'!$A:$AJ,(AC$3+2),FALSE)))</f>
        <v>3</v>
      </c>
      <c r="AD339" s="95">
        <f>IF($C339 = "neg", (($D339+1) - VLOOKUP($B339,'Results-formatted 060121'!$A:$AJ,(AD$3+2),FALSE)), IF($C339 = "pos-neg", (3+VLOOKUP($B339,'Results-formatted 060121'!$A:$AJ,(AD$3+2),FALSE)), VLOOKUP($B339,'Results-formatted 060121'!$A:$AJ,(AD$3+2),FALSE)))</f>
        <v>4</v>
      </c>
      <c r="AE339" s="95">
        <f>IF($C339 = "neg", (($D339+1) - VLOOKUP($B339,'Results-formatted 060121'!$A:$AJ,(AE$3+2),FALSE)), IF($C339 = "pos-neg", (3+VLOOKUP($B339,'Results-formatted 060121'!$A:$AJ,(AE$3+2),FALSE)), VLOOKUP($B339,'Results-formatted 060121'!$A:$AJ,(AE$3+2),FALSE)))</f>
        <v>5</v>
      </c>
      <c r="AF339" s="95">
        <f>IF($C339 = "neg", (($D339+1) - VLOOKUP($B339,'Results-formatted 060121'!$A:$AJ,(AF$3+2),FALSE)), IF($C339 = "pos-neg", (3+VLOOKUP($B339,'Results-formatted 060121'!$A:$AJ,(AF$3+2),FALSE)), VLOOKUP($B339,'Results-formatted 060121'!$A:$AJ,(AF$3+2),FALSE)))</f>
        <v>3</v>
      </c>
      <c r="AG339" s="95">
        <f>IF($C339 = "neg", (($D339+1) - VLOOKUP($B339,'Results-formatted 060121'!$A:$AJ,(AG$3+2),FALSE)), IF($C339 = "pos-neg", (3+VLOOKUP($B339,'Results-formatted 060121'!$A:$AJ,(AG$3+2),FALSE)), VLOOKUP($B339,'Results-formatted 060121'!$A:$AJ,(AG$3+2),FALSE)))</f>
        <v>1</v>
      </c>
      <c r="AH339" s="95">
        <f>IF($C339 = "neg", (($D339+1) - VLOOKUP($B339,'Results-formatted 060121'!$A:$AJ,(AH$3+2),FALSE)), IF($C339 = "pos-neg", (3+VLOOKUP($B339,'Results-formatted 060121'!$A:$AJ,(AH$3+2),FALSE)), VLOOKUP($B339,'Results-formatted 060121'!$A:$AJ,(AH$3+2),FALSE)))</f>
        <v>2</v>
      </c>
      <c r="AI339" s="95">
        <f>IF($C339 = "neg", (($D339+1) - VLOOKUP($B339,'Results-formatted 060121'!$A:$AJ,(AI$3+2),FALSE)), IF($C339 = "pos-neg", (3+VLOOKUP($B339,'Results-formatted 060121'!$A:$AJ,(AI$3+2),FALSE)), VLOOKUP($B339,'Results-formatted 060121'!$A:$AJ,(AI$3+2),FALSE)))</f>
        <v>4</v>
      </c>
      <c r="AJ339" s="95">
        <f>IF($C339 = "neg", (($D339+1) - VLOOKUP($B339,'Results-formatted 060121'!$A:$AJ,(AJ$3+2),FALSE)), IF($C339 = "pos-neg", (3+VLOOKUP($B339,'Results-formatted 060121'!$A:$AJ,(AJ$3+2),FALSE)), VLOOKUP($B339,'Results-formatted 060121'!$A:$AJ,(AJ$3+2),FALSE)))</f>
        <v>5</v>
      </c>
      <c r="AK339" s="95">
        <f>IF($C339 = "neg", (($D339+1) - VLOOKUP($B339,'Results-formatted 060121'!$A:$AJ,(AK$3+2),FALSE)), IF($C339 = "pos-neg", (3+VLOOKUP($B339,'Results-formatted 060121'!$A:$AJ,(AK$3+2),FALSE)), VLOOKUP($B339,'Results-formatted 060121'!$A:$AJ,(AK$3+2),FALSE)))</f>
        <v>6</v>
      </c>
      <c r="AL339" s="95">
        <f>IF($C339 = "neg", (($D339+1) - VLOOKUP($B339,'Results-formatted 060121'!$A:$AJ,(AL$3+2),FALSE)), IF($C339 = "pos-neg", (3+VLOOKUP($B339,'Results-formatted 060121'!$A:$AJ,(AL$3+2),FALSE)), VLOOKUP($B339,'Results-formatted 060121'!$A:$AJ,(AL$3+2),FALSE)))</f>
        <v>1</v>
      </c>
      <c r="AM339" s="95">
        <f>IF($C339 = "neg", (($D339+1) - VLOOKUP($B339,'Results-formatted 060121'!$A:AJ,(AM$3+2),FALSE)), IF($C339 = "pos-neg", (3+VLOOKUP($B339,'Results-formatted 060121'!$A:AJ,(AM$3+2),FALSE)), VLOOKUP($B339,'Results-formatted 060121'!$A:AJ,(AM$3+2),FALSE)))</f>
        <v>3</v>
      </c>
      <c r="AN339" s="95">
        <f>IF($C339 = "neg", (($D339+1) - VLOOKUP($B339,'Results-formatted 060121'!$A:AK,(AN$3+2),FALSE)), IF($C339 = "pos-neg", (3+VLOOKUP($B339,'Results-formatted 060121'!$A:AK,(AN$3+2),FALSE)), VLOOKUP($B339,'Results-formatted 060121'!$A:AK,(AN$3+2),FALSE)))</f>
        <v>7</v>
      </c>
      <c r="AO339" s="95">
        <f>IF($C339 = "neg", (($D339+1) - VLOOKUP($B339,'Results-formatted 060121'!$A:AL,(AO$3+2),FALSE)), IF($C339 = "pos-neg", (3+VLOOKUP($B339,'Results-formatted 060121'!$A:AL,(AO$3+2),FALSE)), VLOOKUP($B339,'Results-formatted 060121'!$A:AL,(AO$3+2),FALSE)))</f>
        <v>2</v>
      </c>
      <c r="AP339" s="95">
        <f>IF($C339 = "neg", (($D339+1) - VLOOKUP($B339,'Results-formatted 060121'!$A:AM,(AP$3+2),FALSE)), IF($C339 = "pos-neg", (3+VLOOKUP($B339,'Results-formatted 060121'!$A:AM,(AP$3+2),FALSE)), VLOOKUP($B339,'Results-formatted 060121'!$A:AM,(AP$3+2),FALSE)))</f>
        <v>1</v>
      </c>
      <c r="AQ339" s="95">
        <f>IF($C339 = "neg", (($D339+1) - VLOOKUP($B339,'Results-formatted 060121'!$A:AN,(AQ$3+2),FALSE)), IF($C339 = "pos-neg", (3+VLOOKUP($B339,'Results-formatted 060121'!$A:AN,(AQ$3+2),FALSE)), VLOOKUP($B339,'Results-formatted 060121'!$A:AN,(AQ$3+2),FALSE)))</f>
        <v>1</v>
      </c>
      <c r="AR339" s="95">
        <f>IF($C339 = "neg", (($D339+1) - VLOOKUP($B339,'Results-formatted 060121'!$A:AO,(AR$3+2),FALSE)), IF($C339 = "pos-neg", (3+VLOOKUP($B339,'Results-formatted 060121'!$A:AO,(AR$3+2),FALSE)), VLOOKUP($B339,'Results-formatted 060121'!$A:AO,(AR$3+2),FALSE)))</f>
        <v>3</v>
      </c>
      <c r="AS339" s="95">
        <f>IF($C339 = "neg", (($D339+1) - VLOOKUP($B339,'Results-formatted 060121'!$A:AP,(AS$3+2),FALSE)), IF($C339 = "pos-neg", (3+VLOOKUP($B339,'Results-formatted 060121'!$A:AP,(AS$3+2),FALSE)), VLOOKUP($B339,'Results-formatted 060121'!$A:AP,(AS$3+2),FALSE)))</f>
        <v>7</v>
      </c>
      <c r="AT339" s="95">
        <f>IF($C339 = "neg", (($D339+1) - VLOOKUP($B339,'Results-formatted 060121'!$A:AQ,(AT$3+2),FALSE)), IF($C339 = "pos-neg", (3+VLOOKUP($B339,'Results-formatted 060121'!$A:AQ,(AT$3+2),FALSE)), VLOOKUP($B339,'Results-formatted 060121'!$A:AQ,(AT$3+2),FALSE)))</f>
        <v>3</v>
      </c>
      <c r="AU339" s="95">
        <f>IF($C339 = "neg", (($D339+1) - VLOOKUP($B339,'Results-formatted 060121'!$A:AR,(AU$3+2),FALSE)), IF($C339 = "pos-neg", (3+VLOOKUP($B339,'Results-formatted 060121'!$A:AR,(AU$3+2),FALSE)), VLOOKUP($B339,'Results-formatted 060121'!$A:AR,(AU$3+2),FALSE)))</f>
        <v>2</v>
      </c>
      <c r="AV339" s="95">
        <f>IF($C339 = "neg", (($D339+1) - VLOOKUP($B339,'Results-formatted 060121'!$A:AS,(AV$3+2),FALSE)), IF($C339 = "pos-neg", (3+VLOOKUP($B339,'Results-formatted 060121'!$A:AS,(AV$3+2),FALSE)), VLOOKUP($B339,'Results-formatted 060121'!$A:AS,(AV$3+2),FALSE)))</f>
        <v>1</v>
      </c>
      <c r="AW339" s="95">
        <f>IF($C339 = "neg", (($D339+1) - VLOOKUP($B339,'Results-formatted 060121'!$A:AT,(AW$3+2),FALSE)), IF($C339 = "pos-neg", (3+VLOOKUP($B339,'Results-formatted 060121'!$A:AT,(AW$3+2),FALSE)), VLOOKUP($B339,'Results-formatted 060121'!$A:AT,(AW$3+2),FALSE)))</f>
        <v>1</v>
      </c>
      <c r="AX339" s="95">
        <f>IF($C339 = "neg", (($D339+1) - VLOOKUP($B339,'Results-formatted 060121'!$A:AU,(AX$3+2),FALSE)), IF($C339 = "pos-neg", (3+VLOOKUP($B339,'Results-formatted 060121'!$A:AU,(AX$3+2),FALSE)), VLOOKUP($B339,'Results-formatted 060121'!$A:AU,(AX$3+2),FALSE)))</f>
        <v>6</v>
      </c>
      <c r="AY339" s="95">
        <f>IF($C339 = "neg", (($D339+1) - VLOOKUP($B339,'Results-formatted 060121'!$A:AV,(AY$3+2),FALSE)), IF($C339 = "pos-neg", (3+VLOOKUP($B339,'Results-formatted 060121'!$A:AV,(AY$3+2),FALSE)), VLOOKUP($B339,'Results-formatted 060121'!$A:AV,(AY$3+2),FALSE)))</f>
        <v>3</v>
      </c>
      <c r="AZ339" s="95">
        <f>IF($C339 = "neg", (($D339+1) - VLOOKUP($B339,'Results-formatted 060121'!$A:AW,(AZ$3+2),FALSE)), IF($C339 = "pos-neg", (3+VLOOKUP($B339,'Results-formatted 060121'!$A:AW,(AZ$3+2),FALSE)), VLOOKUP($B339,'Results-formatted 060121'!$A:AW,(AZ$3+2),FALSE)))</f>
        <v>2</v>
      </c>
      <c r="BA339" s="95">
        <f>IF($C339 = "neg", (($D339+1) - VLOOKUP($B339,'Results-formatted 060121'!$A:AX,(BA$3+2),FALSE)), IF($C339 = "pos-neg", (3+VLOOKUP($B339,'Results-formatted 060121'!$A:AX,(BA$3+2),FALSE)), VLOOKUP($B339,'Results-formatted 060121'!$A:AX,(BA$3+2),FALSE)))</f>
        <v>1</v>
      </c>
      <c r="BB339" s="95">
        <f>IF($C339 = "neg", (($D339+1) - VLOOKUP($B339,'Results-formatted 060121'!$A:AY,(BB$3+2),FALSE)), IF($C339 = "pos-neg", (3+VLOOKUP($B339,'Results-formatted 060121'!$A:AY,(BB$3+2),FALSE)), VLOOKUP($B339,'Results-formatted 060121'!$A:AY,(BB$3+2),FALSE)))</f>
        <v>7</v>
      </c>
      <c r="BC339" s="95">
        <f>IF($C339 = "neg", (($D339+1) - VLOOKUP($B339,'Results-formatted 060121'!$A:AZ,(BC$3+2),FALSE)), IF($C339 = "pos-neg", (3+VLOOKUP($B339,'Results-formatted 060121'!$A:AZ,(BC$3+2),FALSE)), VLOOKUP($B339,'Results-formatted 060121'!$A:AZ,(BC$3+2),FALSE)))</f>
        <v>5</v>
      </c>
      <c r="BD339" s="95">
        <f>IF($C339 = "neg", (($D339+1) - VLOOKUP($B339,'Results-formatted 060121'!$A:BA,(BD$3+2),FALSE)), IF($C339 = "pos-neg", (3+VLOOKUP($B339,'Results-formatted 060121'!$A:BA,(BD$3+2),FALSE)), VLOOKUP($B339,'Results-formatted 060121'!$A:BA,(BD$3+2),FALSE)))</f>
        <v>7</v>
      </c>
      <c r="BE339" s="95">
        <f>IF($C339 = "neg", (($D339+1) - VLOOKUP($B339,'Results-formatted 060121'!$A:BB,(BE$3+2),FALSE)), IF($C339 = "pos-neg", (3+VLOOKUP($B339,'Results-formatted 060121'!$A:BB,(BE$3+2),FALSE)), VLOOKUP($B339,'Results-formatted 060121'!$A:BB,(BE$3+2),FALSE)))</f>
        <v>1</v>
      </c>
      <c r="BF339" s="95">
        <f>IF($C339 = "neg", (($D339+1) - VLOOKUP($B339,'Results-formatted 060121'!$A:BC,(BF$3+2),FALSE)), IF($C339 = "pos-neg", (3+VLOOKUP($B339,'Results-formatted 060121'!$A:BC,(BF$3+2),FALSE)), VLOOKUP($B339,'Results-formatted 060121'!$A:BC,(BF$3+2),FALSE)))</f>
        <v>7</v>
      </c>
      <c r="BG339" s="95">
        <f>IF($C339 = "neg", (($D339+1) - VLOOKUP($B339,'Results-formatted 060121'!$A:BD,(BG$3+2),FALSE)), IF($C339 = "pos-neg", (3+VLOOKUP($B339,'Results-formatted 060121'!$A:BD,(BG$3+2),FALSE)), VLOOKUP($B339,'Results-formatted 060121'!$A:BD,(BG$3+2),FALSE)))</f>
        <v>1</v>
      </c>
      <c r="BH339" s="95">
        <f>IF($C339 = "neg", (($D339+1) - VLOOKUP($B339,'Results-formatted 060121'!$A:BE,(BH$3+2),FALSE)), IF($C339 = "pos-neg", (3+VLOOKUP($B339,'Results-formatted 060121'!$A:BE,(BH$3+2),FALSE)), VLOOKUP($B339,'Results-formatted 060121'!$A:BE,(BH$3+2),FALSE)))</f>
        <v>5</v>
      </c>
      <c r="BI339" s="95">
        <f>IF($C339 = "neg", (($D339+1) - VLOOKUP($B339,'Results-formatted 060121'!$A:BF,(BI$3+2),FALSE)), IF($C339 = "pos-neg", (3+VLOOKUP($B339,'Results-formatted 060121'!$A:BF,(BI$3+2),FALSE)), VLOOKUP($B339,'Results-formatted 060121'!$A:BF,(BI$3+2),FALSE)))</f>
        <v>5</v>
      </c>
      <c r="BJ339" s="95">
        <f>IF($C339 = "neg", (($D339+1) - VLOOKUP($B339,'Results-formatted 060121'!$A:BG,(BJ$3+2),FALSE)), IF($C339 = "pos-neg", (3+VLOOKUP($B339,'Results-formatted 060121'!$A:BG,(BJ$3+2),FALSE)), VLOOKUP($B339,'Results-formatted 060121'!$A:BG,(BJ$3+2),FALSE)))</f>
        <v>1</v>
      </c>
      <c r="BK339" s="95">
        <f>IF($C339 = "neg", (($D339+1) - VLOOKUP($B339,'Results-formatted 060121'!$A:BH,(BK$3+2),FALSE)), IF($C339 = "pos-neg", (3+VLOOKUP($B339,'Results-formatted 060121'!$A:BH,(BK$3+2),FALSE)), VLOOKUP($B339,'Results-formatted 060121'!$A:BH,(BK$3+2),FALSE)))</f>
        <v>6</v>
      </c>
      <c r="BL339" s="95">
        <f>IF($C339 = "neg", (($D339+1) - VLOOKUP($B339,'Results-formatted 060121'!$A:BI,(BL$3+2),FALSE)), IF($C339 = "pos-neg", (3+VLOOKUP($B339,'Results-formatted 060121'!$A:BI,(BL$3+2),FALSE)), VLOOKUP($B339,'Results-formatted 060121'!$A:BI,(BL$3+2),FALSE)))</f>
        <v>2</v>
      </c>
      <c r="BM339" s="95">
        <f>IF($C339 = "neg", (($D339+1) - VLOOKUP($B339,'Results-formatted 060121'!$A:BJ,(BM$3+2),FALSE)), IF($C339 = "pos-neg", (3+VLOOKUP($B339,'Results-formatted 060121'!$A:BJ,(BM$3+2),FALSE)), VLOOKUP($B339,'Results-formatted 060121'!$A:BJ,(BM$3+2),FALSE)))</f>
        <v>3</v>
      </c>
      <c r="BN339" s="95"/>
      <c r="BO339" s="95"/>
      <c r="BP339" s="95"/>
      <c r="BQ339" s="95"/>
      <c r="BR339" s="95"/>
      <c r="BS339" s="95"/>
      <c r="BT339" s="95"/>
      <c r="BU339" s="95"/>
      <c r="BV339" s="95"/>
      <c r="BW339" s="95"/>
      <c r="BX339" s="95"/>
      <c r="BY339" s="95"/>
      <c r="BZ339" s="95"/>
      <c r="CA339" s="95"/>
      <c r="CB339" s="95"/>
      <c r="CC339" s="95"/>
      <c r="CD339" s="99"/>
      <c r="CE339" s="25">
        <f t="shared" si="918"/>
        <v>3.4333333333333331</v>
      </c>
      <c r="CF339" s="25">
        <f t="shared" si="919"/>
        <v>2.0696897881588532</v>
      </c>
    </row>
    <row r="340" spans="2:84" ht="17" x14ac:dyDescent="0.15">
      <c r="B340" s="84"/>
      <c r="E340" s="18" t="s">
        <v>86</v>
      </c>
      <c r="F340" s="34"/>
      <c r="G340" s="34"/>
      <c r="H340" s="34">
        <f t="shared" ref="H340" si="1033">IF(ISNUMBER(H341), AVERAGE(H341:H345), "")</f>
        <v>2.2000000000000002</v>
      </c>
      <c r="I340" s="34">
        <f t="shared" ref="I340" si="1034">IF(ISNUMBER(I341), AVERAGE(I341:I345), "")</f>
        <v>1</v>
      </c>
      <c r="J340" s="34">
        <f t="shared" ref="J340" si="1035">IF(ISNUMBER(J341), AVERAGE(J341:J345), "")</f>
        <v>3.2</v>
      </c>
      <c r="K340" s="34">
        <f t="shared" ref="K340" si="1036">IF(ISNUMBER(K341), AVERAGE(K341:K345), "")</f>
        <v>1</v>
      </c>
      <c r="L340" s="34">
        <f t="shared" ref="L340" si="1037">IF(ISNUMBER(L341), AVERAGE(L341:L345), "")</f>
        <v>1</v>
      </c>
      <c r="M340" s="34">
        <f t="shared" ref="M340" si="1038">IF(ISNUMBER(M341), AVERAGE(M341:M345), "")</f>
        <v>1.2</v>
      </c>
      <c r="N340" s="34"/>
      <c r="O340" s="34">
        <f t="shared" ref="O340" si="1039">IF(ISNUMBER(O341), AVERAGE(O341:O345), "")</f>
        <v>3.4</v>
      </c>
      <c r="P340" s="34">
        <f t="shared" ref="P340" si="1040">IF(ISNUMBER(P341), AVERAGE(P341:P345), "")</f>
        <v>2</v>
      </c>
      <c r="Q340" s="34">
        <f t="shared" ref="Q340" si="1041">IF(ISNUMBER(Q341), AVERAGE(Q341:Q345), "")</f>
        <v>1</v>
      </c>
      <c r="R340" s="34">
        <f t="shared" ref="R340" si="1042">IF(ISNUMBER(R341), AVERAGE(R341:R345), "")</f>
        <v>1</v>
      </c>
      <c r="S340" s="34">
        <f t="shared" ref="S340" si="1043">IF(ISNUMBER(S341), AVERAGE(S341:S345), "")</f>
        <v>2.8</v>
      </c>
      <c r="T340" s="34">
        <f t="shared" ref="T340" si="1044">IF(ISNUMBER(T341), AVERAGE(T341:T345), "")</f>
        <v>1</v>
      </c>
      <c r="U340" s="34">
        <f t="shared" ref="U340" si="1045">IF(ISNUMBER(U341), AVERAGE(U341:U345), "")</f>
        <v>1</v>
      </c>
      <c r="V340" s="34">
        <f t="shared" ref="V340" si="1046">IF(ISNUMBER(V341), AVERAGE(V341:V345), "")</f>
        <v>4</v>
      </c>
      <c r="W340" s="34">
        <f t="shared" ref="W340" si="1047">IF(ISNUMBER(W341), AVERAGE(W341:W345), "")</f>
        <v>2.6</v>
      </c>
      <c r="X340" s="34">
        <f t="shared" ref="X340" si="1048">IF(ISNUMBER(X341), AVERAGE(X341:X345), "")</f>
        <v>3</v>
      </c>
      <c r="Y340" s="34">
        <f t="shared" ref="Y340" si="1049">IF(ISNUMBER(Y341), AVERAGE(Y341:Y345), "")</f>
        <v>3</v>
      </c>
      <c r="Z340" s="34">
        <f t="shared" ref="Z340" si="1050">IF(ISNUMBER(Z341), AVERAGE(Z341:Z345), "")</f>
        <v>2</v>
      </c>
      <c r="AA340" s="34">
        <f t="shared" ref="AA340" si="1051">IF(ISNUMBER(AA341), AVERAGE(AA341:AA345), "")</f>
        <v>1</v>
      </c>
      <c r="AB340" s="34">
        <f t="shared" ref="AB340" si="1052">IF(ISNUMBER(AB341), AVERAGE(AB341:AB345), "")</f>
        <v>1</v>
      </c>
      <c r="AC340" s="34">
        <f t="shared" ref="AC340" si="1053">IF(ISNUMBER(AC341), AVERAGE(AC341:AC345), "")</f>
        <v>2.4</v>
      </c>
      <c r="AD340" s="34">
        <f t="shared" ref="AD340" si="1054">IF(ISNUMBER(AD341), AVERAGE(AD341:AD345), "")</f>
        <v>2.2000000000000002</v>
      </c>
      <c r="AE340" s="34">
        <f t="shared" ref="AE340" si="1055">IF(ISNUMBER(AE341), AVERAGE(AE341:AE345), "")</f>
        <v>2.6</v>
      </c>
      <c r="AF340" s="34">
        <f t="shared" ref="AF340" si="1056">IF(ISNUMBER(AF341), AVERAGE(AF341:AF345), "")</f>
        <v>2.4</v>
      </c>
      <c r="AG340" s="34">
        <f t="shared" ref="AG340" si="1057">IF(ISNUMBER(AG341), AVERAGE(AG341:AG345), "")</f>
        <v>1</v>
      </c>
      <c r="AH340" s="34">
        <f t="shared" ref="AH340" si="1058">IF(ISNUMBER(AH341), AVERAGE(AH341:AH345), "")</f>
        <v>1</v>
      </c>
      <c r="AI340" s="34">
        <f t="shared" ref="AI340" si="1059">IF(ISNUMBER(AI341), AVERAGE(AI341:AI345), "")</f>
        <v>2.4</v>
      </c>
      <c r="AJ340" s="34">
        <f t="shared" ref="AJ340:BM340" si="1060">IF(ISNUMBER(AJ341), AVERAGE(AJ341:AJ345), "")</f>
        <v>4</v>
      </c>
      <c r="AK340" s="34"/>
      <c r="AL340" s="34">
        <f t="shared" si="1060"/>
        <v>1.6</v>
      </c>
      <c r="AM340" s="34">
        <f t="shared" si="1060"/>
        <v>3.2</v>
      </c>
      <c r="AN340" s="34">
        <f t="shared" si="1060"/>
        <v>2.6</v>
      </c>
      <c r="AO340" s="34">
        <f t="shared" si="1060"/>
        <v>1.8</v>
      </c>
      <c r="AP340" s="34">
        <f t="shared" si="1060"/>
        <v>2</v>
      </c>
      <c r="AQ340" s="34">
        <f t="shared" si="1060"/>
        <v>1</v>
      </c>
      <c r="AR340" s="34">
        <f t="shared" si="1060"/>
        <v>1.8</v>
      </c>
      <c r="AS340" s="34">
        <f t="shared" si="1060"/>
        <v>2.6</v>
      </c>
      <c r="AT340" s="34">
        <f t="shared" si="1060"/>
        <v>2</v>
      </c>
      <c r="AU340" s="34">
        <f t="shared" si="1060"/>
        <v>2</v>
      </c>
      <c r="AV340" s="34">
        <f t="shared" si="1060"/>
        <v>1</v>
      </c>
      <c r="AW340" s="34">
        <f t="shared" si="1060"/>
        <v>1</v>
      </c>
      <c r="AX340" s="34">
        <f t="shared" si="1060"/>
        <v>1</v>
      </c>
      <c r="AY340" s="34">
        <f t="shared" si="1060"/>
        <v>3.2</v>
      </c>
      <c r="AZ340" s="34">
        <f t="shared" si="1060"/>
        <v>2.2000000000000002</v>
      </c>
      <c r="BA340" s="34">
        <f t="shared" si="1060"/>
        <v>1</v>
      </c>
      <c r="BB340" s="34">
        <f t="shared" si="1060"/>
        <v>1.2</v>
      </c>
      <c r="BC340" s="34">
        <f t="shared" si="1060"/>
        <v>3</v>
      </c>
      <c r="BD340" s="34">
        <f t="shared" si="1060"/>
        <v>4.4000000000000004</v>
      </c>
      <c r="BE340" s="34">
        <f t="shared" si="1060"/>
        <v>1.2</v>
      </c>
      <c r="BF340" s="34">
        <f t="shared" si="1060"/>
        <v>4.2</v>
      </c>
      <c r="BG340" s="34">
        <f t="shared" si="1060"/>
        <v>2.2000000000000002</v>
      </c>
      <c r="BH340" s="34">
        <f t="shared" si="1060"/>
        <v>2.2000000000000002</v>
      </c>
      <c r="BI340" s="34">
        <f t="shared" si="1060"/>
        <v>1.2</v>
      </c>
      <c r="BJ340" s="34">
        <f t="shared" si="1060"/>
        <v>1.6</v>
      </c>
      <c r="BK340" s="34">
        <f t="shared" si="1060"/>
        <v>1.8</v>
      </c>
      <c r="BL340" s="34">
        <f t="shared" si="1060"/>
        <v>1.2</v>
      </c>
      <c r="BM340" s="34">
        <f t="shared" si="1060"/>
        <v>1.6</v>
      </c>
      <c r="BN340" s="34"/>
      <c r="BO340" s="34"/>
      <c r="BP340" s="34"/>
      <c r="BQ340" s="34"/>
      <c r="BR340" s="34"/>
      <c r="BS340" s="34"/>
      <c r="BT340" s="34"/>
      <c r="BU340" s="34"/>
      <c r="BV340" s="34"/>
      <c r="BW340" s="34"/>
      <c r="BX340" s="34"/>
      <c r="BY340" s="34"/>
      <c r="BZ340" s="34"/>
      <c r="CA340" s="34"/>
      <c r="CB340" s="34"/>
      <c r="CC340" s="34"/>
      <c r="CD340" s="34" t="str">
        <f t="shared" ref="CD340" si="1061">IF(ISNUMBER(CD341), AVERAGE(CD341:CD345), "")</f>
        <v/>
      </c>
      <c r="CE340" s="34">
        <f t="shared" si="918"/>
        <v>2.003571428571429</v>
      </c>
      <c r="CF340" s="34">
        <f t="shared" si="919"/>
        <v>0.95764185480685893</v>
      </c>
    </row>
    <row r="341" spans="2:84" ht="42" x14ac:dyDescent="0.15">
      <c r="B341" s="84" t="s">
        <v>356</v>
      </c>
      <c r="C341" s="86" t="s">
        <v>224</v>
      </c>
      <c r="D341" s="2">
        <v>5</v>
      </c>
      <c r="E341" s="13" t="s">
        <v>847</v>
      </c>
      <c r="F341" s="95">
        <f>IF($C341 = "neg", (($D341+1) - VLOOKUP($B341,'Results-formatted 060121'!$A:$AJ,(F$3+2),FALSE)), IF($C341 = "pos-neg", (3+VLOOKUP($B341,'Results-formatted 060121'!$A:$AJ,(F$3+2),FALSE)), VLOOKUP($B341,'Results-formatted 060121'!$A:$AJ,(F$3+2),FALSE)))</f>
        <v>3</v>
      </c>
      <c r="G341" s="95">
        <f>IF($C341 = "neg", (($D341+1) - VLOOKUP($B341,'Results-formatted 060121'!$A:$AJ,(G$3+2),FALSE)), IF($C341 = "pos-neg", (3+VLOOKUP($B341,'Results-formatted 060121'!$A:$AJ,(G$3+2),FALSE)), VLOOKUP($B341,'Results-formatted 060121'!$A:$AJ,(G$3+2),FALSE)))</f>
        <v>5</v>
      </c>
      <c r="H341" s="95">
        <f>IF($C341 = "neg", (($D341+1) - VLOOKUP($B341,'Results-formatted 060121'!$A:$AJ,(H$3+2),FALSE)), IF($C341 = "pos-neg", (3+VLOOKUP($B341,'Results-formatted 060121'!$A:$AJ,(H$3+2),FALSE)), VLOOKUP($B341,'Results-formatted 060121'!$A:$AJ,(H$3+2),FALSE)))</f>
        <v>2</v>
      </c>
      <c r="I341" s="95">
        <f>IF($C341 = "neg", (($D341+1) - VLOOKUP($B341,'Results-formatted 060121'!$A:$AJ,(I$3+2),FALSE)), IF($C341 = "pos-neg", (3+VLOOKUP($B341,'Results-formatted 060121'!$A:$AJ,(I$3+2),FALSE)), VLOOKUP($B341,'Results-formatted 060121'!$A:$AJ,(I$3+2),FALSE)))</f>
        <v>1</v>
      </c>
      <c r="J341" s="95">
        <f>IF($C341 = "neg", (($D341+1) - VLOOKUP($B341,'Results-formatted 060121'!$A:$AJ,(J$3+2),FALSE)), IF($C341 = "pos-neg", (3+VLOOKUP($B341,'Results-formatted 060121'!$A:$AJ,(J$3+2),FALSE)), VLOOKUP($B341,'Results-formatted 060121'!$A:$AJ,(J$3+2),FALSE)))</f>
        <v>3</v>
      </c>
      <c r="K341" s="95">
        <f>IF($C341 = "neg", (($D341+1) - VLOOKUP($B341,'Results-formatted 060121'!$A:$AJ,(K$3+2),FALSE)), IF($C341 = "pos-neg", (3+VLOOKUP($B341,'Results-formatted 060121'!$A:$AJ,(K$3+2),FALSE)), VLOOKUP($B341,'Results-formatted 060121'!$A:$AJ,(K$3+2),FALSE)))</f>
        <v>1</v>
      </c>
      <c r="L341" s="95">
        <f>IF($C341 = "neg", (($D341+1) - VLOOKUP($B341,'Results-formatted 060121'!$A:$AJ,(L$3+2),FALSE)), IF($C341 = "pos-neg", (3+VLOOKUP($B341,'Results-formatted 060121'!$A:$AJ,(L$3+2),FALSE)), VLOOKUP($B341,'Results-formatted 060121'!$A:$AJ,(L$3+2),FALSE)))</f>
        <v>1</v>
      </c>
      <c r="M341" s="95">
        <f>IF($C341 = "neg", (($D341+1) - VLOOKUP($B341,'Results-formatted 060121'!$A:$AJ,(M$3+2),FALSE)), IF($C341 = "pos-neg", (3+VLOOKUP($B341,'Results-formatted 060121'!$A:$AJ,(M$3+2),FALSE)), VLOOKUP($B341,'Results-formatted 060121'!$A:$AJ,(M$3+2),FALSE)))</f>
        <v>2</v>
      </c>
      <c r="N341" s="95">
        <f>IF($C341 = "neg", (($D341+1) - VLOOKUP($B341,'Results-formatted 060121'!$A:$AJ,(N$3+2),FALSE)), IF($C341 = "pos-neg", (3+VLOOKUP($B341,'Results-formatted 060121'!$A:$AJ,(N$3+2),FALSE)), VLOOKUP($B341,'Results-formatted 060121'!$A:$AJ,(N$3+2),FALSE)))</f>
        <v>3</v>
      </c>
      <c r="O341" s="95">
        <f>IF($C341 = "neg", (($D341+1) - VLOOKUP($B341,'Results-formatted 060121'!$A:$AJ,(O$3+2),FALSE)), IF($C341 = "pos-neg", (3+VLOOKUP($B341,'Results-formatted 060121'!$A:$AJ,(O$3+2),FALSE)), VLOOKUP($B341,'Results-formatted 060121'!$A:$AJ,(O$3+2),FALSE)))</f>
        <v>4</v>
      </c>
      <c r="P341" s="95">
        <f>IF($C341 = "neg", (($D341+1) - VLOOKUP($B341,'Results-formatted 060121'!$A:$AJ,(P$3+2),FALSE)), IF($C341 = "pos-neg", (3+VLOOKUP($B341,'Results-formatted 060121'!$A:$AJ,(P$3+2),FALSE)), VLOOKUP($B341,'Results-formatted 060121'!$A:$AJ,(P$3+2),FALSE)))</f>
        <v>2</v>
      </c>
      <c r="Q341" s="95">
        <f>IF($C341 = "neg", (($D341+1) - VLOOKUP($B341,'Results-formatted 060121'!$A:$AJ,(Q$3+2),FALSE)), IF($C341 = "pos-neg", (3+VLOOKUP($B341,'Results-formatted 060121'!$A:$AJ,(Q$3+2),FALSE)), VLOOKUP($B341,'Results-formatted 060121'!$A:$AJ,(Q$3+2),FALSE)))</f>
        <v>1</v>
      </c>
      <c r="R341" s="95">
        <f>IF($C341 = "neg", (($D341+1) - VLOOKUP($B341,'Results-formatted 060121'!$A:$AJ,(R$3+2),FALSE)), IF($C341 = "pos-neg", (3+VLOOKUP($B341,'Results-formatted 060121'!$A:$AJ,(R$3+2),FALSE)), VLOOKUP($B341,'Results-formatted 060121'!$A:$AJ,(R$3+2),FALSE)))</f>
        <v>1</v>
      </c>
      <c r="S341" s="95">
        <f>IF($C341 = "neg", (($D341+1) - VLOOKUP($B341,'Results-formatted 060121'!$A:$AJ,(S$3+2),FALSE)), IF($C341 = "pos-neg", (3+VLOOKUP($B341,'Results-formatted 060121'!$A:$AJ,(S$3+2),FALSE)), VLOOKUP($B341,'Results-formatted 060121'!$A:$AJ,(S$3+2),FALSE)))</f>
        <v>3</v>
      </c>
      <c r="T341" s="95">
        <f>IF($C341 = "neg", (($D341+1) - VLOOKUP($B341,'Results-formatted 060121'!$A:$AJ,(T$3+2),FALSE)), IF($C341 = "pos-neg", (3+VLOOKUP($B341,'Results-formatted 060121'!$A:$AJ,(T$3+2),FALSE)), VLOOKUP($B341,'Results-formatted 060121'!$A:$AJ,(T$3+2),FALSE)))</f>
        <v>1</v>
      </c>
      <c r="U341" s="95">
        <f>IF($C341 = "neg", (($D341+1) - VLOOKUP($B341,'Results-formatted 060121'!$A:$AJ,(U$3+2),FALSE)), IF($C341 = "pos-neg", (3+VLOOKUP($B341,'Results-formatted 060121'!$A:$AJ,(U$3+2),FALSE)), VLOOKUP($B341,'Results-formatted 060121'!$A:$AJ,(U$3+2),FALSE)))</f>
        <v>1</v>
      </c>
      <c r="V341" s="95">
        <f>IF($C341 = "neg", (($D341+1) - VLOOKUP($B341,'Results-formatted 060121'!$A:$AJ,(V$3+2),FALSE)), IF($C341 = "pos-neg", (3+VLOOKUP($B341,'Results-formatted 060121'!$A:$AJ,(V$3+2),FALSE)), VLOOKUP($B341,'Results-formatted 060121'!$A:$AJ,(V$3+2),FALSE)))</f>
        <v>5</v>
      </c>
      <c r="W341" s="95">
        <f>IF($C341 = "neg", (($D341+1) - VLOOKUP($B341,'Results-formatted 060121'!$A:$AJ,(W$3+2),FALSE)), IF($C341 = "pos-neg", (3+VLOOKUP($B341,'Results-formatted 060121'!$A:$AJ,(W$3+2),FALSE)), VLOOKUP($B341,'Results-formatted 060121'!$A:$AJ,(W$3+2),FALSE)))</f>
        <v>3</v>
      </c>
      <c r="X341" s="95">
        <f>IF($C341 = "neg", (($D341+1) - VLOOKUP($B341,'Results-formatted 060121'!$A:$AJ,(X$3+2),FALSE)), IF($C341 = "pos-neg", (3+VLOOKUP($B341,'Results-formatted 060121'!$A:$AJ,(X$3+2),FALSE)), VLOOKUP($B341,'Results-formatted 060121'!$A:$AJ,(X$3+2),FALSE)))</f>
        <v>4</v>
      </c>
      <c r="Y341" s="95">
        <f>IF($C341 = "neg", (($D341+1) - VLOOKUP($B341,'Results-formatted 060121'!$A:$AJ,(Y$3+2),FALSE)), IF($C341 = "pos-neg", (3+VLOOKUP($B341,'Results-formatted 060121'!$A:$AJ,(Y$3+2),FALSE)), VLOOKUP($B341,'Results-formatted 060121'!$A:$AJ,(Y$3+2),FALSE)))</f>
        <v>4</v>
      </c>
      <c r="Z341" s="95">
        <f>IF($C341 = "neg", (($D341+1) - VLOOKUP($B341,'Results-formatted 060121'!$A:$AJ,(Z$3+2),FALSE)), IF($C341 = "pos-neg", (3+VLOOKUP($B341,'Results-formatted 060121'!$A:$AJ,(Z$3+2),FALSE)), VLOOKUP($B341,'Results-formatted 060121'!$A:$AJ,(Z$3+2),FALSE)))</f>
        <v>2</v>
      </c>
      <c r="AA341" s="95">
        <f>IF($C341 = "neg", (($D341+1) - VLOOKUP($B341,'Results-formatted 060121'!$A:$AJ,(AA$3+2),FALSE)), IF($C341 = "pos-neg", (3+VLOOKUP($B341,'Results-formatted 060121'!$A:$AJ,(AA$3+2),FALSE)), VLOOKUP($B341,'Results-formatted 060121'!$A:$AJ,(AA$3+2),FALSE)))</f>
        <v>1</v>
      </c>
      <c r="AB341" s="95">
        <f>IF($C341 = "neg", (($D341+1) - VLOOKUP($B341,'Results-formatted 060121'!$A:$AJ,(AB$3+2),FALSE)), IF($C341 = "pos-neg", (3+VLOOKUP($B341,'Results-formatted 060121'!$A:$AJ,(AB$3+2),FALSE)), VLOOKUP($B341,'Results-formatted 060121'!$A:$AJ,(AB$3+2),FALSE)))</f>
        <v>1</v>
      </c>
      <c r="AC341" s="95">
        <f>IF($C341 = "neg", (($D341+1) - VLOOKUP($B341,'Results-formatted 060121'!$A:$AJ,(AC$3+2),FALSE)), IF($C341 = "pos-neg", (3+VLOOKUP($B341,'Results-formatted 060121'!$A:$AJ,(AC$3+2),FALSE)), VLOOKUP($B341,'Results-formatted 060121'!$A:$AJ,(AC$3+2),FALSE)))</f>
        <v>2</v>
      </c>
      <c r="AD341" s="95">
        <f>IF($C341 = "neg", (($D341+1) - VLOOKUP($B341,'Results-formatted 060121'!$A:$AJ,(AD$3+2),FALSE)), IF($C341 = "pos-neg", (3+VLOOKUP($B341,'Results-formatted 060121'!$A:$AJ,(AD$3+2),FALSE)), VLOOKUP($B341,'Results-formatted 060121'!$A:$AJ,(AD$3+2),FALSE)))</f>
        <v>3</v>
      </c>
      <c r="AE341" s="95">
        <f>IF($C341 = "neg", (($D341+1) - VLOOKUP($B341,'Results-formatted 060121'!$A:$AJ,(AE$3+2),FALSE)), IF($C341 = "pos-neg", (3+VLOOKUP($B341,'Results-formatted 060121'!$A:$AJ,(AE$3+2),FALSE)), VLOOKUP($B341,'Results-formatted 060121'!$A:$AJ,(AE$3+2),FALSE)))</f>
        <v>3</v>
      </c>
      <c r="AF341" s="95">
        <f>IF($C341 = "neg", (($D341+1) - VLOOKUP($B341,'Results-formatted 060121'!$A:$AJ,(AF$3+2),FALSE)), IF($C341 = "pos-neg", (3+VLOOKUP($B341,'Results-formatted 060121'!$A:$AJ,(AF$3+2),FALSE)), VLOOKUP($B341,'Results-formatted 060121'!$A:$AJ,(AF$3+2),FALSE)))</f>
        <v>3</v>
      </c>
      <c r="AG341" s="95">
        <f>IF($C341 = "neg", (($D341+1) - VLOOKUP($B341,'Results-formatted 060121'!$A:$AJ,(AG$3+2),FALSE)), IF($C341 = "pos-neg", (3+VLOOKUP($B341,'Results-formatted 060121'!$A:$AJ,(AG$3+2),FALSE)), VLOOKUP($B341,'Results-formatted 060121'!$A:$AJ,(AG$3+2),FALSE)))</f>
        <v>1</v>
      </c>
      <c r="AH341" s="95">
        <f>IF($C341 = "neg", (($D341+1) - VLOOKUP($B341,'Results-formatted 060121'!$A:$AJ,(AH$3+2),FALSE)), IF($C341 = "pos-neg", (3+VLOOKUP($B341,'Results-formatted 060121'!$A:$AJ,(AH$3+2),FALSE)), VLOOKUP($B341,'Results-formatted 060121'!$A:$AJ,(AH$3+2),FALSE)))</f>
        <v>1</v>
      </c>
      <c r="AI341" s="95">
        <f>IF($C341 = "neg", (($D341+1) - VLOOKUP($B341,'Results-formatted 060121'!$A:$AJ,(AI$3+2),FALSE)), IF($C341 = "pos-neg", (3+VLOOKUP($B341,'Results-formatted 060121'!$A:$AJ,(AI$3+2),FALSE)), VLOOKUP($B341,'Results-formatted 060121'!$A:$AJ,(AI$3+2),FALSE)))</f>
        <v>4</v>
      </c>
      <c r="AJ341" s="95">
        <f>IF($C341 = "neg", (($D341+1) - VLOOKUP($B341,'Results-formatted 060121'!$A:$AJ,(AJ$3+2),FALSE)), IF($C341 = "pos-neg", (3+VLOOKUP($B341,'Results-formatted 060121'!$A:$AJ,(AJ$3+2),FALSE)), VLOOKUP($B341,'Results-formatted 060121'!$A:$AJ,(AJ$3+2),FALSE)))</f>
        <v>4</v>
      </c>
      <c r="AK341" s="95">
        <f>IF($C341 = "neg", (($D341+1) - VLOOKUP($B341,'Results-formatted 060121'!$A:$AJ,(AK$3+2),FALSE)), IF($C341 = "pos-neg", (3+VLOOKUP($B341,'Results-formatted 060121'!$A:$AJ,(AK$3+2),FALSE)), VLOOKUP($B341,'Results-formatted 060121'!$A:$AJ,(AK$3+2),FALSE)))</f>
        <v>5</v>
      </c>
      <c r="AL341" s="95">
        <f>IF($C341 = "neg", (($D341+1) - VLOOKUP($B341,'Results-formatted 060121'!$A:$AJ,(AL$3+2),FALSE)), IF($C341 = "pos-neg", (3+VLOOKUP($B341,'Results-formatted 060121'!$A:$AJ,(AL$3+2),FALSE)), VLOOKUP($B341,'Results-formatted 060121'!$A:$AJ,(AL$3+2),FALSE)))</f>
        <v>2</v>
      </c>
      <c r="AM341" s="95">
        <f>IF($C341 = "neg", (($D341+1) - VLOOKUP($B341,'Results-formatted 060121'!$A:AJ,(AM$3+2),FALSE)), IF($C341 = "pos-neg", (3+VLOOKUP($B341,'Results-formatted 060121'!$A:AJ,(AM$3+2),FALSE)), VLOOKUP($B341,'Results-formatted 060121'!$A:AJ,(AM$3+2),FALSE)))</f>
        <v>2</v>
      </c>
      <c r="AN341" s="95">
        <f>IF($C341 = "neg", (($D341+1) - VLOOKUP($B341,'Results-formatted 060121'!$A:AK,(AN$3+2),FALSE)), IF($C341 = "pos-neg", (3+VLOOKUP($B341,'Results-formatted 060121'!$A:AK,(AN$3+2),FALSE)), VLOOKUP($B341,'Results-formatted 060121'!$A:AK,(AN$3+2),FALSE)))</f>
        <v>4</v>
      </c>
      <c r="AO341" s="95">
        <f>IF($C341 = "neg", (($D341+1) - VLOOKUP($B341,'Results-formatted 060121'!$A:AL,(AO$3+2),FALSE)), IF($C341 = "pos-neg", (3+VLOOKUP($B341,'Results-formatted 060121'!$A:AL,(AO$3+2),FALSE)), VLOOKUP($B341,'Results-formatted 060121'!$A:AL,(AO$3+2),FALSE)))</f>
        <v>2</v>
      </c>
      <c r="AP341" s="95">
        <f>IF($C341 = "neg", (($D341+1) - VLOOKUP($B341,'Results-formatted 060121'!$A:AM,(AP$3+2),FALSE)), IF($C341 = "pos-neg", (3+VLOOKUP($B341,'Results-formatted 060121'!$A:AM,(AP$3+2),FALSE)), VLOOKUP($B341,'Results-formatted 060121'!$A:AM,(AP$3+2),FALSE)))</f>
        <v>2</v>
      </c>
      <c r="AQ341" s="95">
        <f>IF($C341 = "neg", (($D341+1) - VLOOKUP($B341,'Results-formatted 060121'!$A:AN,(AQ$3+2),FALSE)), IF($C341 = "pos-neg", (3+VLOOKUP($B341,'Results-formatted 060121'!$A:AN,(AQ$3+2),FALSE)), VLOOKUP($B341,'Results-formatted 060121'!$A:AN,(AQ$3+2),FALSE)))</f>
        <v>1</v>
      </c>
      <c r="AR341" s="95">
        <f>IF($C341 = "neg", (($D341+1) - VLOOKUP($B341,'Results-formatted 060121'!$A:AO,(AR$3+2),FALSE)), IF($C341 = "pos-neg", (3+VLOOKUP($B341,'Results-formatted 060121'!$A:AO,(AR$3+2),FALSE)), VLOOKUP($B341,'Results-formatted 060121'!$A:AO,(AR$3+2),FALSE)))</f>
        <v>2</v>
      </c>
      <c r="AS341" s="95">
        <f>IF($C341 = "neg", (($D341+1) - VLOOKUP($B341,'Results-formatted 060121'!$A:AP,(AS$3+2),FALSE)), IF($C341 = "pos-neg", (3+VLOOKUP($B341,'Results-formatted 060121'!$A:AP,(AS$3+2),FALSE)), VLOOKUP($B341,'Results-formatted 060121'!$A:AP,(AS$3+2),FALSE)))</f>
        <v>3</v>
      </c>
      <c r="AT341" s="95">
        <f>IF($C341 = "neg", (($D341+1) - VLOOKUP($B341,'Results-formatted 060121'!$A:AQ,(AT$3+2),FALSE)), IF($C341 = "pos-neg", (3+VLOOKUP($B341,'Results-formatted 060121'!$A:AQ,(AT$3+2),FALSE)), VLOOKUP($B341,'Results-formatted 060121'!$A:AQ,(AT$3+2),FALSE)))</f>
        <v>4</v>
      </c>
      <c r="AU341" s="95">
        <f>IF($C341 = "neg", (($D341+1) - VLOOKUP($B341,'Results-formatted 060121'!$A:AR,(AU$3+2),FALSE)), IF($C341 = "pos-neg", (3+VLOOKUP($B341,'Results-formatted 060121'!$A:AR,(AU$3+2),FALSE)), VLOOKUP($B341,'Results-formatted 060121'!$A:AR,(AU$3+2),FALSE)))</f>
        <v>2</v>
      </c>
      <c r="AV341" s="95">
        <f>IF($C341 = "neg", (($D341+1) - VLOOKUP($B341,'Results-formatted 060121'!$A:AS,(AV$3+2),FALSE)), IF($C341 = "pos-neg", (3+VLOOKUP($B341,'Results-formatted 060121'!$A:AS,(AV$3+2),FALSE)), VLOOKUP($B341,'Results-formatted 060121'!$A:AS,(AV$3+2),FALSE)))</f>
        <v>1</v>
      </c>
      <c r="AW341" s="95">
        <f>IF($C341 = "neg", (($D341+1) - VLOOKUP($B341,'Results-formatted 060121'!$A:AT,(AW$3+2),FALSE)), IF($C341 = "pos-neg", (3+VLOOKUP($B341,'Results-formatted 060121'!$A:AT,(AW$3+2),FALSE)), VLOOKUP($B341,'Results-formatted 060121'!$A:AT,(AW$3+2),FALSE)))</f>
        <v>1</v>
      </c>
      <c r="AX341" s="95">
        <f>IF($C341 = "neg", (($D341+1) - VLOOKUP($B341,'Results-formatted 060121'!$A:AU,(AX$3+2),FALSE)), IF($C341 = "pos-neg", (3+VLOOKUP($B341,'Results-formatted 060121'!$A:AU,(AX$3+2),FALSE)), VLOOKUP($B341,'Results-formatted 060121'!$A:AU,(AX$3+2),FALSE)))</f>
        <v>1</v>
      </c>
      <c r="AY341" s="95">
        <f>IF($C341 = "neg", (($D341+1) - VLOOKUP($B341,'Results-formatted 060121'!$A:AV,(AY$3+2),FALSE)), IF($C341 = "pos-neg", (3+VLOOKUP($B341,'Results-formatted 060121'!$A:AV,(AY$3+2),FALSE)), VLOOKUP($B341,'Results-formatted 060121'!$A:AV,(AY$3+2),FALSE)))</f>
        <v>3</v>
      </c>
      <c r="AZ341" s="95">
        <f>IF($C341 = "neg", (($D341+1) - VLOOKUP($B341,'Results-formatted 060121'!$A:AW,(AZ$3+2),FALSE)), IF($C341 = "pos-neg", (3+VLOOKUP($B341,'Results-formatted 060121'!$A:AW,(AZ$3+2),FALSE)), VLOOKUP($B341,'Results-formatted 060121'!$A:AW,(AZ$3+2),FALSE)))</f>
        <v>2</v>
      </c>
      <c r="BA341" s="95">
        <f>IF($C341 = "neg", (($D341+1) - VLOOKUP($B341,'Results-formatted 060121'!$A:AX,(BA$3+2),FALSE)), IF($C341 = "pos-neg", (3+VLOOKUP($B341,'Results-formatted 060121'!$A:AX,(BA$3+2),FALSE)), VLOOKUP($B341,'Results-formatted 060121'!$A:AX,(BA$3+2),FALSE)))</f>
        <v>1</v>
      </c>
      <c r="BB341" s="95">
        <f>IF($C341 = "neg", (($D341+1) - VLOOKUP($B341,'Results-formatted 060121'!$A:AY,(BB$3+2),FALSE)), IF($C341 = "pos-neg", (3+VLOOKUP($B341,'Results-formatted 060121'!$A:AY,(BB$3+2),FALSE)), VLOOKUP($B341,'Results-formatted 060121'!$A:AY,(BB$3+2),FALSE)))</f>
        <v>1</v>
      </c>
      <c r="BC341" s="95">
        <f>IF($C341 = "neg", (($D341+1) - VLOOKUP($B341,'Results-formatted 060121'!$A:AZ,(BC$3+2),FALSE)), IF($C341 = "pos-neg", (3+VLOOKUP($B341,'Results-formatted 060121'!$A:AZ,(BC$3+2),FALSE)), VLOOKUP($B341,'Results-formatted 060121'!$A:AZ,(BC$3+2),FALSE)))</f>
        <v>3</v>
      </c>
      <c r="BD341" s="95">
        <f>IF($C341 = "neg", (($D341+1) - VLOOKUP($B341,'Results-formatted 060121'!$A:BA,(BD$3+2),FALSE)), IF($C341 = "pos-neg", (3+VLOOKUP($B341,'Results-formatted 060121'!$A:BA,(BD$3+2),FALSE)), VLOOKUP($B341,'Results-formatted 060121'!$A:BA,(BD$3+2),FALSE)))</f>
        <v>4</v>
      </c>
      <c r="BE341" s="95">
        <f>IF($C341 = "neg", (($D341+1) - VLOOKUP($B341,'Results-formatted 060121'!$A:BB,(BE$3+2),FALSE)), IF($C341 = "pos-neg", (3+VLOOKUP($B341,'Results-formatted 060121'!$A:BB,(BE$3+2),FALSE)), VLOOKUP($B341,'Results-formatted 060121'!$A:BB,(BE$3+2),FALSE)))</f>
        <v>1</v>
      </c>
      <c r="BF341" s="95">
        <f>IF($C341 = "neg", (($D341+1) - VLOOKUP($B341,'Results-formatted 060121'!$A:BC,(BF$3+2),FALSE)), IF($C341 = "pos-neg", (3+VLOOKUP($B341,'Results-formatted 060121'!$A:BC,(BF$3+2),FALSE)), VLOOKUP($B341,'Results-formatted 060121'!$A:BC,(BF$3+2),FALSE)))</f>
        <v>5</v>
      </c>
      <c r="BG341" s="95">
        <f>IF($C341 = "neg", (($D341+1) - VLOOKUP($B341,'Results-formatted 060121'!$A:BD,(BG$3+2),FALSE)), IF($C341 = "pos-neg", (3+VLOOKUP($B341,'Results-formatted 060121'!$A:BD,(BG$3+2),FALSE)), VLOOKUP($B341,'Results-formatted 060121'!$A:BD,(BG$3+2),FALSE)))</f>
        <v>3</v>
      </c>
      <c r="BH341" s="95">
        <f>IF($C341 = "neg", (($D341+1) - VLOOKUP($B341,'Results-formatted 060121'!$A:BE,(BH$3+2),FALSE)), IF($C341 = "pos-neg", (3+VLOOKUP($B341,'Results-formatted 060121'!$A:BE,(BH$3+2),FALSE)), VLOOKUP($B341,'Results-formatted 060121'!$A:BE,(BH$3+2),FALSE)))</f>
        <v>3</v>
      </c>
      <c r="BI341" s="95">
        <f>IF($C341 = "neg", (($D341+1) - VLOOKUP($B341,'Results-formatted 060121'!$A:BF,(BI$3+2),FALSE)), IF($C341 = "pos-neg", (3+VLOOKUP($B341,'Results-formatted 060121'!$A:BF,(BI$3+2),FALSE)), VLOOKUP($B341,'Results-formatted 060121'!$A:BF,(BI$3+2),FALSE)))</f>
        <v>2</v>
      </c>
      <c r="BJ341" s="95">
        <f>IF($C341 = "neg", (($D341+1) - VLOOKUP($B341,'Results-formatted 060121'!$A:BG,(BJ$3+2),FALSE)), IF($C341 = "pos-neg", (3+VLOOKUP($B341,'Results-formatted 060121'!$A:BG,(BJ$3+2),FALSE)), VLOOKUP($B341,'Results-formatted 060121'!$A:BG,(BJ$3+2),FALSE)))</f>
        <v>2</v>
      </c>
      <c r="BK341" s="95">
        <f>IF($C341 = "neg", (($D341+1) - VLOOKUP($B341,'Results-formatted 060121'!$A:BH,(BK$3+2),FALSE)), IF($C341 = "pos-neg", (3+VLOOKUP($B341,'Results-formatted 060121'!$A:BH,(BK$3+2),FALSE)), VLOOKUP($B341,'Results-formatted 060121'!$A:BH,(BK$3+2),FALSE)))</f>
        <v>3</v>
      </c>
      <c r="BL341" s="95">
        <f>IF($C341 = "neg", (($D341+1) - VLOOKUP($B341,'Results-formatted 060121'!$A:BI,(BL$3+2),FALSE)), IF($C341 = "pos-neg", (3+VLOOKUP($B341,'Results-formatted 060121'!$A:BI,(BL$3+2),FALSE)), VLOOKUP($B341,'Results-formatted 060121'!$A:BI,(BL$3+2),FALSE)))</f>
        <v>2</v>
      </c>
      <c r="BM341" s="95">
        <f>IF($C341 = "neg", (($D341+1) - VLOOKUP($B341,'Results-formatted 060121'!$A:BJ,(BM$3+2),FALSE)), IF($C341 = "pos-neg", (3+VLOOKUP($B341,'Results-formatted 060121'!$A:BJ,(BM$3+2),FALSE)), VLOOKUP($B341,'Results-formatted 060121'!$A:BJ,(BM$3+2),FALSE)))</f>
        <v>2</v>
      </c>
      <c r="BN341" s="95"/>
      <c r="BO341" s="95"/>
      <c r="BP341" s="95"/>
      <c r="BQ341" s="95"/>
      <c r="BR341" s="95"/>
      <c r="BS341" s="95"/>
      <c r="BT341" s="95"/>
      <c r="BU341" s="95"/>
      <c r="BV341" s="95"/>
      <c r="BW341" s="95"/>
      <c r="BX341" s="95"/>
      <c r="BY341" s="95"/>
      <c r="BZ341" s="95"/>
      <c r="CA341" s="95"/>
      <c r="CB341" s="95"/>
      <c r="CC341" s="95"/>
      <c r="CD341" s="99"/>
      <c r="CE341" s="25">
        <f t="shared" si="918"/>
        <v>2.4</v>
      </c>
      <c r="CF341" s="25">
        <f t="shared" si="919"/>
        <v>1.237822034797615</v>
      </c>
    </row>
    <row r="342" spans="2:84" ht="42" x14ac:dyDescent="0.15">
      <c r="B342" s="84" t="s">
        <v>357</v>
      </c>
      <c r="C342" s="86" t="s">
        <v>224</v>
      </c>
      <c r="D342" s="2">
        <v>5</v>
      </c>
      <c r="E342" s="13" t="s">
        <v>848</v>
      </c>
      <c r="F342" s="95">
        <f>IF($C342 = "neg", (($D342+1) - VLOOKUP($B342,'Results-formatted 060121'!$A:$AJ,(F$3+2),FALSE)), IF($C342 = "pos-neg", (3+VLOOKUP($B342,'Results-formatted 060121'!$A:$AJ,(F$3+2),FALSE)), VLOOKUP($B342,'Results-formatted 060121'!$A:$AJ,(F$3+2),FALSE)))</f>
        <v>3</v>
      </c>
      <c r="G342" s="95">
        <f>IF($C342 = "neg", (($D342+1) - VLOOKUP($B342,'Results-formatted 060121'!$A:$AJ,(G$3+2),FALSE)), IF($C342 = "pos-neg", (3+VLOOKUP($B342,'Results-formatted 060121'!$A:$AJ,(G$3+2),FALSE)), VLOOKUP($B342,'Results-formatted 060121'!$A:$AJ,(G$3+2),FALSE)))</f>
        <v>5</v>
      </c>
      <c r="H342" s="95">
        <f>IF($C342 = "neg", (($D342+1) - VLOOKUP($B342,'Results-formatted 060121'!$A:$AJ,(H$3+2),FALSE)), IF($C342 = "pos-neg", (3+VLOOKUP($B342,'Results-formatted 060121'!$A:$AJ,(H$3+2),FALSE)), VLOOKUP($B342,'Results-formatted 060121'!$A:$AJ,(H$3+2),FALSE)))</f>
        <v>2</v>
      </c>
      <c r="I342" s="95">
        <f>IF($C342 = "neg", (($D342+1) - VLOOKUP($B342,'Results-formatted 060121'!$A:$AJ,(I$3+2),FALSE)), IF($C342 = "pos-neg", (3+VLOOKUP($B342,'Results-formatted 060121'!$A:$AJ,(I$3+2),FALSE)), VLOOKUP($B342,'Results-formatted 060121'!$A:$AJ,(I$3+2),FALSE)))</f>
        <v>1</v>
      </c>
      <c r="J342" s="95">
        <f>IF($C342 = "neg", (($D342+1) - VLOOKUP($B342,'Results-formatted 060121'!$A:$AJ,(J$3+2),FALSE)), IF($C342 = "pos-neg", (3+VLOOKUP($B342,'Results-formatted 060121'!$A:$AJ,(J$3+2),FALSE)), VLOOKUP($B342,'Results-formatted 060121'!$A:$AJ,(J$3+2),FALSE)))</f>
        <v>3</v>
      </c>
      <c r="K342" s="95">
        <f>IF($C342 = "neg", (($D342+1) - VLOOKUP($B342,'Results-formatted 060121'!$A:$AJ,(K$3+2),FALSE)), IF($C342 = "pos-neg", (3+VLOOKUP($B342,'Results-formatted 060121'!$A:$AJ,(K$3+2),FALSE)), VLOOKUP($B342,'Results-formatted 060121'!$A:$AJ,(K$3+2),FALSE)))</f>
        <v>1</v>
      </c>
      <c r="L342" s="95">
        <f>IF($C342 = "neg", (($D342+1) - VLOOKUP($B342,'Results-formatted 060121'!$A:$AJ,(L$3+2),FALSE)), IF($C342 = "pos-neg", (3+VLOOKUP($B342,'Results-formatted 060121'!$A:$AJ,(L$3+2),FALSE)), VLOOKUP($B342,'Results-formatted 060121'!$A:$AJ,(L$3+2),FALSE)))</f>
        <v>1</v>
      </c>
      <c r="M342" s="95">
        <f>IF($C342 = "neg", (($D342+1) - VLOOKUP($B342,'Results-formatted 060121'!$A:$AJ,(M$3+2),FALSE)), IF($C342 = "pos-neg", (3+VLOOKUP($B342,'Results-formatted 060121'!$A:$AJ,(M$3+2),FALSE)), VLOOKUP($B342,'Results-formatted 060121'!$A:$AJ,(M$3+2),FALSE)))</f>
        <v>1</v>
      </c>
      <c r="N342" s="95">
        <f>IF($C342 = "neg", (($D342+1) - VLOOKUP($B342,'Results-formatted 060121'!$A:$AJ,(N$3+2),FALSE)), IF($C342 = "pos-neg", (3+VLOOKUP($B342,'Results-formatted 060121'!$A:$AJ,(N$3+2),FALSE)), VLOOKUP($B342,'Results-formatted 060121'!$A:$AJ,(N$3+2),FALSE)))</f>
        <v>4</v>
      </c>
      <c r="O342" s="95">
        <f>IF($C342 = "neg", (($D342+1) - VLOOKUP($B342,'Results-formatted 060121'!$A:$AJ,(O$3+2),FALSE)), IF($C342 = "pos-neg", (3+VLOOKUP($B342,'Results-formatted 060121'!$A:$AJ,(O$3+2),FALSE)), VLOOKUP($B342,'Results-formatted 060121'!$A:$AJ,(O$3+2),FALSE)))</f>
        <v>2</v>
      </c>
      <c r="P342" s="95">
        <f>IF($C342 = "neg", (($D342+1) - VLOOKUP($B342,'Results-formatted 060121'!$A:$AJ,(P$3+2),FALSE)), IF($C342 = "pos-neg", (3+VLOOKUP($B342,'Results-formatted 060121'!$A:$AJ,(P$3+2),FALSE)), VLOOKUP($B342,'Results-formatted 060121'!$A:$AJ,(P$3+2),FALSE)))</f>
        <v>2</v>
      </c>
      <c r="Q342" s="95">
        <f>IF($C342 = "neg", (($D342+1) - VLOOKUP($B342,'Results-formatted 060121'!$A:$AJ,(Q$3+2),FALSE)), IF($C342 = "pos-neg", (3+VLOOKUP($B342,'Results-formatted 060121'!$A:$AJ,(Q$3+2),FALSE)), VLOOKUP($B342,'Results-formatted 060121'!$A:$AJ,(Q$3+2),FALSE)))</f>
        <v>1</v>
      </c>
      <c r="R342" s="95">
        <f>IF($C342 = "neg", (($D342+1) - VLOOKUP($B342,'Results-formatted 060121'!$A:$AJ,(R$3+2),FALSE)), IF($C342 = "pos-neg", (3+VLOOKUP($B342,'Results-formatted 060121'!$A:$AJ,(R$3+2),FALSE)), VLOOKUP($B342,'Results-formatted 060121'!$A:$AJ,(R$3+2),FALSE)))</f>
        <v>1</v>
      </c>
      <c r="S342" s="95">
        <f>IF($C342 = "neg", (($D342+1) - VLOOKUP($B342,'Results-formatted 060121'!$A:$AJ,(S$3+2),FALSE)), IF($C342 = "pos-neg", (3+VLOOKUP($B342,'Results-formatted 060121'!$A:$AJ,(S$3+2),FALSE)), VLOOKUP($B342,'Results-formatted 060121'!$A:$AJ,(S$3+2),FALSE)))</f>
        <v>2</v>
      </c>
      <c r="T342" s="95">
        <f>IF($C342 = "neg", (($D342+1) - VLOOKUP($B342,'Results-formatted 060121'!$A:$AJ,(T$3+2),FALSE)), IF($C342 = "pos-neg", (3+VLOOKUP($B342,'Results-formatted 060121'!$A:$AJ,(T$3+2),FALSE)), VLOOKUP($B342,'Results-formatted 060121'!$A:$AJ,(T$3+2),FALSE)))</f>
        <v>1</v>
      </c>
      <c r="U342" s="95">
        <f>IF($C342 = "neg", (($D342+1) - VLOOKUP($B342,'Results-formatted 060121'!$A:$AJ,(U$3+2),FALSE)), IF($C342 = "pos-neg", (3+VLOOKUP($B342,'Results-formatted 060121'!$A:$AJ,(U$3+2),FALSE)), VLOOKUP($B342,'Results-formatted 060121'!$A:$AJ,(U$3+2),FALSE)))</f>
        <v>1</v>
      </c>
      <c r="V342" s="95">
        <f>IF($C342 = "neg", (($D342+1) - VLOOKUP($B342,'Results-formatted 060121'!$A:$AJ,(V$3+2),FALSE)), IF($C342 = "pos-neg", (3+VLOOKUP($B342,'Results-formatted 060121'!$A:$AJ,(V$3+2),FALSE)), VLOOKUP($B342,'Results-formatted 060121'!$A:$AJ,(V$3+2),FALSE)))</f>
        <v>4</v>
      </c>
      <c r="W342" s="95">
        <f>IF($C342 = "neg", (($D342+1) - VLOOKUP($B342,'Results-formatted 060121'!$A:$AJ,(W$3+2),FALSE)), IF($C342 = "pos-neg", (3+VLOOKUP($B342,'Results-formatted 060121'!$A:$AJ,(W$3+2),FALSE)), VLOOKUP($B342,'Results-formatted 060121'!$A:$AJ,(W$3+2),FALSE)))</f>
        <v>3</v>
      </c>
      <c r="X342" s="95">
        <f>IF($C342 = "neg", (($D342+1) - VLOOKUP($B342,'Results-formatted 060121'!$A:$AJ,(X$3+2),FALSE)), IF($C342 = "pos-neg", (3+VLOOKUP($B342,'Results-formatted 060121'!$A:$AJ,(X$3+2),FALSE)), VLOOKUP($B342,'Results-formatted 060121'!$A:$AJ,(X$3+2),FALSE)))</f>
        <v>3</v>
      </c>
      <c r="Y342" s="95">
        <f>IF($C342 = "neg", (($D342+1) - VLOOKUP($B342,'Results-formatted 060121'!$A:$AJ,(Y$3+2),FALSE)), IF($C342 = "pos-neg", (3+VLOOKUP($B342,'Results-formatted 060121'!$A:$AJ,(Y$3+2),FALSE)), VLOOKUP($B342,'Results-formatted 060121'!$A:$AJ,(Y$3+2),FALSE)))</f>
        <v>3</v>
      </c>
      <c r="Z342" s="95">
        <f>IF($C342 = "neg", (($D342+1) - VLOOKUP($B342,'Results-formatted 060121'!$A:$AJ,(Z$3+2),FALSE)), IF($C342 = "pos-neg", (3+VLOOKUP($B342,'Results-formatted 060121'!$A:$AJ,(Z$3+2),FALSE)), VLOOKUP($B342,'Results-formatted 060121'!$A:$AJ,(Z$3+2),FALSE)))</f>
        <v>2</v>
      </c>
      <c r="AA342" s="95">
        <f>IF($C342 = "neg", (($D342+1) - VLOOKUP($B342,'Results-formatted 060121'!$A:$AJ,(AA$3+2),FALSE)), IF($C342 = "pos-neg", (3+VLOOKUP($B342,'Results-formatted 060121'!$A:$AJ,(AA$3+2),FALSE)), VLOOKUP($B342,'Results-formatted 060121'!$A:$AJ,(AA$3+2),FALSE)))</f>
        <v>1</v>
      </c>
      <c r="AB342" s="95">
        <f>IF($C342 = "neg", (($D342+1) - VLOOKUP($B342,'Results-formatted 060121'!$A:$AJ,(AB$3+2),FALSE)), IF($C342 = "pos-neg", (3+VLOOKUP($B342,'Results-formatted 060121'!$A:$AJ,(AB$3+2),FALSE)), VLOOKUP($B342,'Results-formatted 060121'!$A:$AJ,(AB$3+2),FALSE)))</f>
        <v>1</v>
      </c>
      <c r="AC342" s="95">
        <f>IF($C342 = "neg", (($D342+1) - VLOOKUP($B342,'Results-formatted 060121'!$A:$AJ,(AC$3+2),FALSE)), IF($C342 = "pos-neg", (3+VLOOKUP($B342,'Results-formatted 060121'!$A:$AJ,(AC$3+2),FALSE)), VLOOKUP($B342,'Results-formatted 060121'!$A:$AJ,(AC$3+2),FALSE)))</f>
        <v>4</v>
      </c>
      <c r="AD342" s="95">
        <f>IF($C342 = "neg", (($D342+1) - VLOOKUP($B342,'Results-formatted 060121'!$A:$AJ,(AD$3+2),FALSE)), IF($C342 = "pos-neg", (3+VLOOKUP($B342,'Results-formatted 060121'!$A:$AJ,(AD$3+2),FALSE)), VLOOKUP($B342,'Results-formatted 060121'!$A:$AJ,(AD$3+2),FALSE)))</f>
        <v>2</v>
      </c>
      <c r="AE342" s="95">
        <f>IF($C342 = "neg", (($D342+1) - VLOOKUP($B342,'Results-formatted 060121'!$A:$AJ,(AE$3+2),FALSE)), IF($C342 = "pos-neg", (3+VLOOKUP($B342,'Results-formatted 060121'!$A:$AJ,(AE$3+2),FALSE)), VLOOKUP($B342,'Results-formatted 060121'!$A:$AJ,(AE$3+2),FALSE)))</f>
        <v>2</v>
      </c>
      <c r="AF342" s="95">
        <f>IF($C342 = "neg", (($D342+1) - VLOOKUP($B342,'Results-formatted 060121'!$A:$AJ,(AF$3+2),FALSE)), IF($C342 = "pos-neg", (3+VLOOKUP($B342,'Results-formatted 060121'!$A:$AJ,(AF$3+2),FALSE)), VLOOKUP($B342,'Results-formatted 060121'!$A:$AJ,(AF$3+2),FALSE)))</f>
        <v>3</v>
      </c>
      <c r="AG342" s="95">
        <f>IF($C342 = "neg", (($D342+1) - VLOOKUP($B342,'Results-formatted 060121'!$A:$AJ,(AG$3+2),FALSE)), IF($C342 = "pos-neg", (3+VLOOKUP($B342,'Results-formatted 060121'!$A:$AJ,(AG$3+2),FALSE)), VLOOKUP($B342,'Results-formatted 060121'!$A:$AJ,(AG$3+2),FALSE)))</f>
        <v>1</v>
      </c>
      <c r="AH342" s="95">
        <f>IF($C342 = "neg", (($D342+1) - VLOOKUP($B342,'Results-formatted 060121'!$A:$AJ,(AH$3+2),FALSE)), IF($C342 = "pos-neg", (3+VLOOKUP($B342,'Results-formatted 060121'!$A:$AJ,(AH$3+2),FALSE)), VLOOKUP($B342,'Results-formatted 060121'!$A:$AJ,(AH$3+2),FALSE)))</f>
        <v>1</v>
      </c>
      <c r="AI342" s="95">
        <f>IF($C342 = "neg", (($D342+1) - VLOOKUP($B342,'Results-formatted 060121'!$A:$AJ,(AI$3+2),FALSE)), IF($C342 = "pos-neg", (3+VLOOKUP($B342,'Results-formatted 060121'!$A:$AJ,(AI$3+2),FALSE)), VLOOKUP($B342,'Results-formatted 060121'!$A:$AJ,(AI$3+2),FALSE)))</f>
        <v>2</v>
      </c>
      <c r="AJ342" s="95">
        <f>IF($C342 = "neg", (($D342+1) - VLOOKUP($B342,'Results-formatted 060121'!$A:$AJ,(AJ$3+2),FALSE)), IF($C342 = "pos-neg", (3+VLOOKUP($B342,'Results-formatted 060121'!$A:$AJ,(AJ$3+2),FALSE)), VLOOKUP($B342,'Results-formatted 060121'!$A:$AJ,(AJ$3+2),FALSE)))</f>
        <v>4</v>
      </c>
      <c r="AK342" s="95">
        <f>IF($C342 = "neg", (($D342+1) - VLOOKUP($B342,'Results-formatted 060121'!$A:$AJ,(AK$3+2),FALSE)), IF($C342 = "pos-neg", (3+VLOOKUP($B342,'Results-formatted 060121'!$A:$AJ,(AK$3+2),FALSE)), VLOOKUP($B342,'Results-formatted 060121'!$A:$AJ,(AK$3+2),FALSE)))</f>
        <v>4</v>
      </c>
      <c r="AL342" s="95">
        <f>IF($C342 = "neg", (($D342+1) - VLOOKUP($B342,'Results-formatted 060121'!$A:$AJ,(AL$3+2),FALSE)), IF($C342 = "pos-neg", (3+VLOOKUP($B342,'Results-formatted 060121'!$A:$AJ,(AL$3+2),FALSE)), VLOOKUP($B342,'Results-formatted 060121'!$A:$AJ,(AL$3+2),FALSE)))</f>
        <v>1</v>
      </c>
      <c r="AM342" s="95">
        <f>IF($C342 = "neg", (($D342+1) - VLOOKUP($B342,'Results-formatted 060121'!$A:AJ,(AM$3+2),FALSE)), IF($C342 = "pos-neg", (3+VLOOKUP($B342,'Results-formatted 060121'!$A:AJ,(AM$3+2),FALSE)), VLOOKUP($B342,'Results-formatted 060121'!$A:AJ,(AM$3+2),FALSE)))</f>
        <v>5</v>
      </c>
      <c r="AN342" s="95">
        <f>IF($C342 = "neg", (($D342+1) - VLOOKUP($B342,'Results-formatted 060121'!$A:AK,(AN$3+2),FALSE)), IF($C342 = "pos-neg", (3+VLOOKUP($B342,'Results-formatted 060121'!$A:AK,(AN$3+2),FALSE)), VLOOKUP($B342,'Results-formatted 060121'!$A:AK,(AN$3+2),FALSE)))</f>
        <v>2</v>
      </c>
      <c r="AO342" s="95">
        <f>IF($C342 = "neg", (($D342+1) - VLOOKUP($B342,'Results-formatted 060121'!$A:AL,(AO$3+2),FALSE)), IF($C342 = "pos-neg", (3+VLOOKUP($B342,'Results-formatted 060121'!$A:AL,(AO$3+2),FALSE)), VLOOKUP($B342,'Results-formatted 060121'!$A:AL,(AO$3+2),FALSE)))</f>
        <v>2</v>
      </c>
      <c r="AP342" s="95">
        <f>IF($C342 = "neg", (($D342+1) - VLOOKUP($B342,'Results-formatted 060121'!$A:AM,(AP$3+2),FALSE)), IF($C342 = "pos-neg", (3+VLOOKUP($B342,'Results-formatted 060121'!$A:AM,(AP$3+2),FALSE)), VLOOKUP($B342,'Results-formatted 060121'!$A:AM,(AP$3+2),FALSE)))</f>
        <v>2</v>
      </c>
      <c r="AQ342" s="95">
        <f>IF($C342 = "neg", (($D342+1) - VLOOKUP($B342,'Results-formatted 060121'!$A:AN,(AQ$3+2),FALSE)), IF($C342 = "pos-neg", (3+VLOOKUP($B342,'Results-formatted 060121'!$A:AN,(AQ$3+2),FALSE)), VLOOKUP($B342,'Results-formatted 060121'!$A:AN,(AQ$3+2),FALSE)))</f>
        <v>1</v>
      </c>
      <c r="AR342" s="95">
        <f>IF($C342 = "neg", (($D342+1) - VLOOKUP($B342,'Results-formatted 060121'!$A:AO,(AR$3+2),FALSE)), IF($C342 = "pos-neg", (3+VLOOKUP($B342,'Results-formatted 060121'!$A:AO,(AR$3+2),FALSE)), VLOOKUP($B342,'Results-formatted 060121'!$A:AO,(AR$3+2),FALSE)))</f>
        <v>1</v>
      </c>
      <c r="AS342" s="95">
        <f>IF($C342 = "neg", (($D342+1) - VLOOKUP($B342,'Results-formatted 060121'!$A:AP,(AS$3+2),FALSE)), IF($C342 = "pos-neg", (3+VLOOKUP($B342,'Results-formatted 060121'!$A:AP,(AS$3+2),FALSE)), VLOOKUP($B342,'Results-formatted 060121'!$A:AP,(AS$3+2),FALSE)))</f>
        <v>2</v>
      </c>
      <c r="AT342" s="95">
        <f>IF($C342 = "neg", (($D342+1) - VLOOKUP($B342,'Results-formatted 060121'!$A:AQ,(AT$3+2),FALSE)), IF($C342 = "pos-neg", (3+VLOOKUP($B342,'Results-formatted 060121'!$A:AQ,(AT$3+2),FALSE)), VLOOKUP($B342,'Results-formatted 060121'!$A:AQ,(AT$3+2),FALSE)))</f>
        <v>2</v>
      </c>
      <c r="AU342" s="95">
        <f>IF($C342 = "neg", (($D342+1) - VLOOKUP($B342,'Results-formatted 060121'!$A:AR,(AU$3+2),FALSE)), IF($C342 = "pos-neg", (3+VLOOKUP($B342,'Results-formatted 060121'!$A:AR,(AU$3+2),FALSE)), VLOOKUP($B342,'Results-formatted 060121'!$A:AR,(AU$3+2),FALSE)))</f>
        <v>2</v>
      </c>
      <c r="AV342" s="95">
        <f>IF($C342 = "neg", (($D342+1) - VLOOKUP($B342,'Results-formatted 060121'!$A:AS,(AV$3+2),FALSE)), IF($C342 = "pos-neg", (3+VLOOKUP($B342,'Results-formatted 060121'!$A:AS,(AV$3+2),FALSE)), VLOOKUP($B342,'Results-formatted 060121'!$A:AS,(AV$3+2),FALSE)))</f>
        <v>1</v>
      </c>
      <c r="AW342" s="95">
        <f>IF($C342 = "neg", (($D342+1) - VLOOKUP($B342,'Results-formatted 060121'!$A:AT,(AW$3+2),FALSE)), IF($C342 = "pos-neg", (3+VLOOKUP($B342,'Results-formatted 060121'!$A:AT,(AW$3+2),FALSE)), VLOOKUP($B342,'Results-formatted 060121'!$A:AT,(AW$3+2),FALSE)))</f>
        <v>1</v>
      </c>
      <c r="AX342" s="95">
        <f>IF($C342 = "neg", (($D342+1) - VLOOKUP($B342,'Results-formatted 060121'!$A:AU,(AX$3+2),FALSE)), IF($C342 = "pos-neg", (3+VLOOKUP($B342,'Results-formatted 060121'!$A:AU,(AX$3+2),FALSE)), VLOOKUP($B342,'Results-formatted 060121'!$A:AU,(AX$3+2),FALSE)))</f>
        <v>1</v>
      </c>
      <c r="AY342" s="95">
        <f>IF($C342 = "neg", (($D342+1) - VLOOKUP($B342,'Results-formatted 060121'!$A:AV,(AY$3+2),FALSE)), IF($C342 = "pos-neg", (3+VLOOKUP($B342,'Results-formatted 060121'!$A:AV,(AY$3+2),FALSE)), VLOOKUP($B342,'Results-formatted 060121'!$A:AV,(AY$3+2),FALSE)))</f>
        <v>3</v>
      </c>
      <c r="AZ342" s="95">
        <f>IF($C342 = "neg", (($D342+1) - VLOOKUP($B342,'Results-formatted 060121'!$A:AW,(AZ$3+2),FALSE)), IF($C342 = "pos-neg", (3+VLOOKUP($B342,'Results-formatted 060121'!$A:AW,(AZ$3+2),FALSE)), VLOOKUP($B342,'Results-formatted 060121'!$A:AW,(AZ$3+2),FALSE)))</f>
        <v>1</v>
      </c>
      <c r="BA342" s="95">
        <f>IF($C342 = "neg", (($D342+1) - VLOOKUP($B342,'Results-formatted 060121'!$A:AX,(BA$3+2),FALSE)), IF($C342 = "pos-neg", (3+VLOOKUP($B342,'Results-formatted 060121'!$A:AX,(BA$3+2),FALSE)), VLOOKUP($B342,'Results-formatted 060121'!$A:AX,(BA$3+2),FALSE)))</f>
        <v>1</v>
      </c>
      <c r="BB342" s="95">
        <f>IF($C342 = "neg", (($D342+1) - VLOOKUP($B342,'Results-formatted 060121'!$A:AY,(BB$3+2),FALSE)), IF($C342 = "pos-neg", (3+VLOOKUP($B342,'Results-formatted 060121'!$A:AY,(BB$3+2),FALSE)), VLOOKUP($B342,'Results-formatted 060121'!$A:AY,(BB$3+2),FALSE)))</f>
        <v>1</v>
      </c>
      <c r="BC342" s="95">
        <f>IF($C342 = "neg", (($D342+1) - VLOOKUP($B342,'Results-formatted 060121'!$A:AZ,(BC$3+2),FALSE)), IF($C342 = "pos-neg", (3+VLOOKUP($B342,'Results-formatted 060121'!$A:AZ,(BC$3+2),FALSE)), VLOOKUP($B342,'Results-formatted 060121'!$A:AZ,(BC$3+2),FALSE)))</f>
        <v>3</v>
      </c>
      <c r="BD342" s="95">
        <f>IF($C342 = "neg", (($D342+1) - VLOOKUP($B342,'Results-formatted 060121'!$A:BA,(BD$3+2),FALSE)), IF($C342 = "pos-neg", (3+VLOOKUP($B342,'Results-formatted 060121'!$A:BA,(BD$3+2),FALSE)), VLOOKUP($B342,'Results-formatted 060121'!$A:BA,(BD$3+2),FALSE)))</f>
        <v>5</v>
      </c>
      <c r="BE342" s="95">
        <f>IF($C342 = "neg", (($D342+1) - VLOOKUP($B342,'Results-formatted 060121'!$A:BB,(BE$3+2),FALSE)), IF($C342 = "pos-neg", (3+VLOOKUP($B342,'Results-formatted 060121'!$A:BB,(BE$3+2),FALSE)), VLOOKUP($B342,'Results-formatted 060121'!$A:BB,(BE$3+2),FALSE)))</f>
        <v>2</v>
      </c>
      <c r="BF342" s="95">
        <f>IF($C342 = "neg", (($D342+1) - VLOOKUP($B342,'Results-formatted 060121'!$A:BC,(BF$3+2),FALSE)), IF($C342 = "pos-neg", (3+VLOOKUP($B342,'Results-formatted 060121'!$A:BC,(BF$3+2),FALSE)), VLOOKUP($B342,'Results-formatted 060121'!$A:BC,(BF$3+2),FALSE)))</f>
        <v>4</v>
      </c>
      <c r="BG342" s="95">
        <f>IF($C342 = "neg", (($D342+1) - VLOOKUP($B342,'Results-formatted 060121'!$A:BD,(BG$3+2),FALSE)), IF($C342 = "pos-neg", (3+VLOOKUP($B342,'Results-formatted 060121'!$A:BD,(BG$3+2),FALSE)), VLOOKUP($B342,'Results-formatted 060121'!$A:BD,(BG$3+2),FALSE)))</f>
        <v>3</v>
      </c>
      <c r="BH342" s="95">
        <f>IF($C342 = "neg", (($D342+1) - VLOOKUP($B342,'Results-formatted 060121'!$A:BE,(BH$3+2),FALSE)), IF($C342 = "pos-neg", (3+VLOOKUP($B342,'Results-formatted 060121'!$A:BE,(BH$3+2),FALSE)), VLOOKUP($B342,'Results-formatted 060121'!$A:BE,(BH$3+2),FALSE)))</f>
        <v>2</v>
      </c>
      <c r="BI342" s="95">
        <f>IF($C342 = "neg", (($D342+1) - VLOOKUP($B342,'Results-formatted 060121'!$A:BF,(BI$3+2),FALSE)), IF($C342 = "pos-neg", (3+VLOOKUP($B342,'Results-formatted 060121'!$A:BF,(BI$3+2),FALSE)), VLOOKUP($B342,'Results-formatted 060121'!$A:BF,(BI$3+2),FALSE)))</f>
        <v>1</v>
      </c>
      <c r="BJ342" s="95">
        <f>IF($C342 = "neg", (($D342+1) - VLOOKUP($B342,'Results-formatted 060121'!$A:BG,(BJ$3+2),FALSE)), IF($C342 = "pos-neg", (3+VLOOKUP($B342,'Results-formatted 060121'!$A:BG,(BJ$3+2),FALSE)), VLOOKUP($B342,'Results-formatted 060121'!$A:BG,(BJ$3+2),FALSE)))</f>
        <v>1</v>
      </c>
      <c r="BK342" s="95">
        <f>IF($C342 = "neg", (($D342+1) - VLOOKUP($B342,'Results-formatted 060121'!$A:BH,(BK$3+2),FALSE)), IF($C342 = "pos-neg", (3+VLOOKUP($B342,'Results-formatted 060121'!$A:BH,(BK$3+2),FALSE)), VLOOKUP($B342,'Results-formatted 060121'!$A:BH,(BK$3+2),FALSE)))</f>
        <v>2</v>
      </c>
      <c r="BL342" s="95">
        <f>IF($C342 = "neg", (($D342+1) - VLOOKUP($B342,'Results-formatted 060121'!$A:BI,(BL$3+2),FALSE)), IF($C342 = "pos-neg", (3+VLOOKUP($B342,'Results-formatted 060121'!$A:BI,(BL$3+2),FALSE)), VLOOKUP($B342,'Results-formatted 060121'!$A:BI,(BL$3+2),FALSE)))</f>
        <v>1</v>
      </c>
      <c r="BM342" s="95">
        <f>IF($C342 = "neg", (($D342+1) - VLOOKUP($B342,'Results-formatted 060121'!$A:BJ,(BM$3+2),FALSE)), IF($C342 = "pos-neg", (3+VLOOKUP($B342,'Results-formatted 060121'!$A:BJ,(BM$3+2),FALSE)), VLOOKUP($B342,'Results-formatted 060121'!$A:BJ,(BM$3+2),FALSE)))</f>
        <v>1</v>
      </c>
      <c r="BN342" s="95"/>
      <c r="BO342" s="95"/>
      <c r="BP342" s="95"/>
      <c r="BQ342" s="95"/>
      <c r="BR342" s="95"/>
      <c r="BS342" s="95"/>
      <c r="BT342" s="95"/>
      <c r="BU342" s="95"/>
      <c r="BV342" s="95"/>
      <c r="BW342" s="95"/>
      <c r="BX342" s="95"/>
      <c r="BY342" s="95"/>
      <c r="BZ342" s="95"/>
      <c r="CA342" s="95"/>
      <c r="CB342" s="95"/>
      <c r="CC342" s="95"/>
      <c r="CD342" s="99"/>
      <c r="CE342" s="25">
        <f t="shared" si="918"/>
        <v>2.0833333333333335</v>
      </c>
      <c r="CF342" s="25">
        <f t="shared" si="919"/>
        <v>1.1973369697829592</v>
      </c>
    </row>
    <row r="343" spans="2:84" ht="42" x14ac:dyDescent="0.15">
      <c r="B343" s="84" t="s">
        <v>358</v>
      </c>
      <c r="C343" s="86" t="s">
        <v>224</v>
      </c>
      <c r="D343" s="2">
        <v>5</v>
      </c>
      <c r="E343" s="13" t="s">
        <v>849</v>
      </c>
      <c r="F343" s="95">
        <f>IF($C343 = "neg", (($D343+1) - VLOOKUP($B343,'Results-formatted 060121'!$A:$AJ,(F$3+2),FALSE)), IF($C343 = "pos-neg", (3+VLOOKUP($B343,'Results-formatted 060121'!$A:$AJ,(F$3+2),FALSE)), VLOOKUP($B343,'Results-formatted 060121'!$A:$AJ,(F$3+2),FALSE)))</f>
        <v>3</v>
      </c>
      <c r="G343" s="95">
        <f>IF($C343 = "neg", (($D343+1) - VLOOKUP($B343,'Results-formatted 060121'!$A:$AJ,(G$3+2),FALSE)), IF($C343 = "pos-neg", (3+VLOOKUP($B343,'Results-formatted 060121'!$A:$AJ,(G$3+2),FALSE)), VLOOKUP($B343,'Results-formatted 060121'!$A:$AJ,(G$3+2),FALSE)))</f>
        <v>5</v>
      </c>
      <c r="H343" s="95">
        <f>IF($C343 = "neg", (($D343+1) - VLOOKUP($B343,'Results-formatted 060121'!$A:$AJ,(H$3+2),FALSE)), IF($C343 = "pos-neg", (3+VLOOKUP($B343,'Results-formatted 060121'!$A:$AJ,(H$3+2),FALSE)), VLOOKUP($B343,'Results-formatted 060121'!$A:$AJ,(H$3+2),FALSE)))</f>
        <v>2</v>
      </c>
      <c r="I343" s="95">
        <f>IF($C343 = "neg", (($D343+1) - VLOOKUP($B343,'Results-formatted 060121'!$A:$AJ,(I$3+2),FALSE)), IF($C343 = "pos-neg", (3+VLOOKUP($B343,'Results-formatted 060121'!$A:$AJ,(I$3+2),FALSE)), VLOOKUP($B343,'Results-formatted 060121'!$A:$AJ,(I$3+2),FALSE)))</f>
        <v>1</v>
      </c>
      <c r="J343" s="95">
        <f>IF($C343 = "neg", (($D343+1) - VLOOKUP($B343,'Results-formatted 060121'!$A:$AJ,(J$3+2),FALSE)), IF($C343 = "pos-neg", (3+VLOOKUP($B343,'Results-formatted 060121'!$A:$AJ,(J$3+2),FALSE)), VLOOKUP($B343,'Results-formatted 060121'!$A:$AJ,(J$3+2),FALSE)))</f>
        <v>3</v>
      </c>
      <c r="K343" s="95">
        <f>IF($C343 = "neg", (($D343+1) - VLOOKUP($B343,'Results-formatted 060121'!$A:$AJ,(K$3+2),FALSE)), IF($C343 = "pos-neg", (3+VLOOKUP($B343,'Results-formatted 060121'!$A:$AJ,(K$3+2),FALSE)), VLOOKUP($B343,'Results-formatted 060121'!$A:$AJ,(K$3+2),FALSE)))</f>
        <v>1</v>
      </c>
      <c r="L343" s="95">
        <f>IF($C343 = "neg", (($D343+1) - VLOOKUP($B343,'Results-formatted 060121'!$A:$AJ,(L$3+2),FALSE)), IF($C343 = "pos-neg", (3+VLOOKUP($B343,'Results-formatted 060121'!$A:$AJ,(L$3+2),FALSE)), VLOOKUP($B343,'Results-formatted 060121'!$A:$AJ,(L$3+2),FALSE)))</f>
        <v>1</v>
      </c>
      <c r="M343" s="95">
        <f>IF($C343 = "neg", (($D343+1) - VLOOKUP($B343,'Results-formatted 060121'!$A:$AJ,(M$3+2),FALSE)), IF($C343 = "pos-neg", (3+VLOOKUP($B343,'Results-formatted 060121'!$A:$AJ,(M$3+2),FALSE)), VLOOKUP($B343,'Results-formatted 060121'!$A:$AJ,(M$3+2),FALSE)))</f>
        <v>1</v>
      </c>
      <c r="N343" s="95">
        <f>IF($C343 = "neg", (($D343+1) - VLOOKUP($B343,'Results-formatted 060121'!$A:$AJ,(N$3+2),FALSE)), IF($C343 = "pos-neg", (3+VLOOKUP($B343,'Results-formatted 060121'!$A:$AJ,(N$3+2),FALSE)), VLOOKUP($B343,'Results-formatted 060121'!$A:$AJ,(N$3+2),FALSE)))</f>
        <v>5</v>
      </c>
      <c r="O343" s="95">
        <f>IF($C343 = "neg", (($D343+1) - VLOOKUP($B343,'Results-formatted 060121'!$A:$AJ,(O$3+2),FALSE)), IF($C343 = "pos-neg", (3+VLOOKUP($B343,'Results-formatted 060121'!$A:$AJ,(O$3+2),FALSE)), VLOOKUP($B343,'Results-formatted 060121'!$A:$AJ,(O$3+2),FALSE)))</f>
        <v>5</v>
      </c>
      <c r="P343" s="95">
        <f>IF($C343 = "neg", (($D343+1) - VLOOKUP($B343,'Results-formatted 060121'!$A:$AJ,(P$3+2),FALSE)), IF($C343 = "pos-neg", (3+VLOOKUP($B343,'Results-formatted 060121'!$A:$AJ,(P$3+2),FALSE)), VLOOKUP($B343,'Results-formatted 060121'!$A:$AJ,(P$3+2),FALSE)))</f>
        <v>2</v>
      </c>
      <c r="Q343" s="95">
        <f>IF($C343 = "neg", (($D343+1) - VLOOKUP($B343,'Results-formatted 060121'!$A:$AJ,(Q$3+2),FALSE)), IF($C343 = "pos-neg", (3+VLOOKUP($B343,'Results-formatted 060121'!$A:$AJ,(Q$3+2),FALSE)), VLOOKUP($B343,'Results-formatted 060121'!$A:$AJ,(Q$3+2),FALSE)))</f>
        <v>1</v>
      </c>
      <c r="R343" s="95">
        <f>IF($C343 = "neg", (($D343+1) - VLOOKUP($B343,'Results-formatted 060121'!$A:$AJ,(R$3+2),FALSE)), IF($C343 = "pos-neg", (3+VLOOKUP($B343,'Results-formatted 060121'!$A:$AJ,(R$3+2),FALSE)), VLOOKUP($B343,'Results-formatted 060121'!$A:$AJ,(R$3+2),FALSE)))</f>
        <v>1</v>
      </c>
      <c r="S343" s="95">
        <f>IF($C343 = "neg", (($D343+1) - VLOOKUP($B343,'Results-formatted 060121'!$A:$AJ,(S$3+2),FALSE)), IF($C343 = "pos-neg", (3+VLOOKUP($B343,'Results-formatted 060121'!$A:$AJ,(S$3+2),FALSE)), VLOOKUP($B343,'Results-formatted 060121'!$A:$AJ,(S$3+2),FALSE)))</f>
        <v>4</v>
      </c>
      <c r="T343" s="95">
        <f>IF($C343 = "neg", (($D343+1) - VLOOKUP($B343,'Results-formatted 060121'!$A:$AJ,(T$3+2),FALSE)), IF($C343 = "pos-neg", (3+VLOOKUP($B343,'Results-formatted 060121'!$A:$AJ,(T$3+2),FALSE)), VLOOKUP($B343,'Results-formatted 060121'!$A:$AJ,(T$3+2),FALSE)))</f>
        <v>1</v>
      </c>
      <c r="U343" s="95">
        <f>IF($C343 = "neg", (($D343+1) - VLOOKUP($B343,'Results-formatted 060121'!$A:$AJ,(U$3+2),FALSE)), IF($C343 = "pos-neg", (3+VLOOKUP($B343,'Results-formatted 060121'!$A:$AJ,(U$3+2),FALSE)), VLOOKUP($B343,'Results-formatted 060121'!$A:$AJ,(U$3+2),FALSE)))</f>
        <v>1</v>
      </c>
      <c r="V343" s="95">
        <f>IF($C343 = "neg", (($D343+1) - VLOOKUP($B343,'Results-formatted 060121'!$A:$AJ,(V$3+2),FALSE)), IF($C343 = "pos-neg", (3+VLOOKUP($B343,'Results-formatted 060121'!$A:$AJ,(V$3+2),FALSE)), VLOOKUP($B343,'Results-formatted 060121'!$A:$AJ,(V$3+2),FALSE)))</f>
        <v>4</v>
      </c>
      <c r="W343" s="95">
        <f>IF($C343 = "neg", (($D343+1) - VLOOKUP($B343,'Results-formatted 060121'!$A:$AJ,(W$3+2),FALSE)), IF($C343 = "pos-neg", (3+VLOOKUP($B343,'Results-formatted 060121'!$A:$AJ,(W$3+2),FALSE)), VLOOKUP($B343,'Results-formatted 060121'!$A:$AJ,(W$3+2),FALSE)))</f>
        <v>2</v>
      </c>
      <c r="X343" s="95">
        <f>IF($C343 = "neg", (($D343+1) - VLOOKUP($B343,'Results-formatted 060121'!$A:$AJ,(X$3+2),FALSE)), IF($C343 = "pos-neg", (3+VLOOKUP($B343,'Results-formatted 060121'!$A:$AJ,(X$3+2),FALSE)), VLOOKUP($B343,'Results-formatted 060121'!$A:$AJ,(X$3+2),FALSE)))</f>
        <v>2</v>
      </c>
      <c r="Y343" s="95">
        <f>IF($C343 = "neg", (($D343+1) - VLOOKUP($B343,'Results-formatted 060121'!$A:$AJ,(Y$3+2),FALSE)), IF($C343 = "pos-neg", (3+VLOOKUP($B343,'Results-formatted 060121'!$A:$AJ,(Y$3+2),FALSE)), VLOOKUP($B343,'Results-formatted 060121'!$A:$AJ,(Y$3+2),FALSE)))</f>
        <v>2</v>
      </c>
      <c r="Z343" s="95">
        <f>IF($C343 = "neg", (($D343+1) - VLOOKUP($B343,'Results-formatted 060121'!$A:$AJ,(Z$3+2),FALSE)), IF($C343 = "pos-neg", (3+VLOOKUP($B343,'Results-formatted 060121'!$A:$AJ,(Z$3+2),FALSE)), VLOOKUP($B343,'Results-formatted 060121'!$A:$AJ,(Z$3+2),FALSE)))</f>
        <v>2</v>
      </c>
      <c r="AA343" s="95">
        <f>IF($C343 = "neg", (($D343+1) - VLOOKUP($B343,'Results-formatted 060121'!$A:$AJ,(AA$3+2),FALSE)), IF($C343 = "pos-neg", (3+VLOOKUP($B343,'Results-formatted 060121'!$A:$AJ,(AA$3+2),FALSE)), VLOOKUP($B343,'Results-formatted 060121'!$A:$AJ,(AA$3+2),FALSE)))</f>
        <v>1</v>
      </c>
      <c r="AB343" s="95">
        <f>IF($C343 = "neg", (($D343+1) - VLOOKUP($B343,'Results-formatted 060121'!$A:$AJ,(AB$3+2),FALSE)), IF($C343 = "pos-neg", (3+VLOOKUP($B343,'Results-formatted 060121'!$A:$AJ,(AB$3+2),FALSE)), VLOOKUP($B343,'Results-formatted 060121'!$A:$AJ,(AB$3+2),FALSE)))</f>
        <v>1</v>
      </c>
      <c r="AC343" s="95">
        <f>IF($C343 = "neg", (($D343+1) - VLOOKUP($B343,'Results-formatted 060121'!$A:$AJ,(AC$3+2),FALSE)), IF($C343 = "pos-neg", (3+VLOOKUP($B343,'Results-formatted 060121'!$A:$AJ,(AC$3+2),FALSE)), VLOOKUP($B343,'Results-formatted 060121'!$A:$AJ,(AC$3+2),FALSE)))</f>
        <v>3</v>
      </c>
      <c r="AD343" s="95">
        <f>IF($C343 = "neg", (($D343+1) - VLOOKUP($B343,'Results-formatted 060121'!$A:$AJ,(AD$3+2),FALSE)), IF($C343 = "pos-neg", (3+VLOOKUP($B343,'Results-formatted 060121'!$A:$AJ,(AD$3+2),FALSE)), VLOOKUP($B343,'Results-formatted 060121'!$A:$AJ,(AD$3+2),FALSE)))</f>
        <v>2</v>
      </c>
      <c r="AE343" s="95">
        <f>IF($C343 = "neg", (($D343+1) - VLOOKUP($B343,'Results-formatted 060121'!$A:$AJ,(AE$3+2),FALSE)), IF($C343 = "pos-neg", (3+VLOOKUP($B343,'Results-formatted 060121'!$A:$AJ,(AE$3+2),FALSE)), VLOOKUP($B343,'Results-formatted 060121'!$A:$AJ,(AE$3+2),FALSE)))</f>
        <v>3</v>
      </c>
      <c r="AF343" s="95">
        <f>IF($C343 = "neg", (($D343+1) - VLOOKUP($B343,'Results-formatted 060121'!$A:$AJ,(AF$3+2),FALSE)), IF($C343 = "pos-neg", (3+VLOOKUP($B343,'Results-formatted 060121'!$A:$AJ,(AF$3+2),FALSE)), VLOOKUP($B343,'Results-formatted 060121'!$A:$AJ,(AF$3+2),FALSE)))</f>
        <v>2</v>
      </c>
      <c r="AG343" s="95">
        <f>IF($C343 = "neg", (($D343+1) - VLOOKUP($B343,'Results-formatted 060121'!$A:$AJ,(AG$3+2),FALSE)), IF($C343 = "pos-neg", (3+VLOOKUP($B343,'Results-formatted 060121'!$A:$AJ,(AG$3+2),FALSE)), VLOOKUP($B343,'Results-formatted 060121'!$A:$AJ,(AG$3+2),FALSE)))</f>
        <v>1</v>
      </c>
      <c r="AH343" s="95">
        <f>IF($C343 = "neg", (($D343+1) - VLOOKUP($B343,'Results-formatted 060121'!$A:$AJ,(AH$3+2),FALSE)), IF($C343 = "pos-neg", (3+VLOOKUP($B343,'Results-formatted 060121'!$A:$AJ,(AH$3+2),FALSE)), VLOOKUP($B343,'Results-formatted 060121'!$A:$AJ,(AH$3+2),FALSE)))</f>
        <v>1</v>
      </c>
      <c r="AI343" s="95">
        <f>IF($C343 = "neg", (($D343+1) - VLOOKUP($B343,'Results-formatted 060121'!$A:$AJ,(AI$3+2),FALSE)), IF($C343 = "pos-neg", (3+VLOOKUP($B343,'Results-formatted 060121'!$A:$AJ,(AI$3+2),FALSE)), VLOOKUP($B343,'Results-formatted 060121'!$A:$AJ,(AI$3+2),FALSE)))</f>
        <v>2</v>
      </c>
      <c r="AJ343" s="95">
        <f>IF($C343 = "neg", (($D343+1) - VLOOKUP($B343,'Results-formatted 060121'!$A:$AJ,(AJ$3+2),FALSE)), IF($C343 = "pos-neg", (3+VLOOKUP($B343,'Results-formatted 060121'!$A:$AJ,(AJ$3+2),FALSE)), VLOOKUP($B343,'Results-formatted 060121'!$A:$AJ,(AJ$3+2),FALSE)))</f>
        <v>4</v>
      </c>
      <c r="AK343" s="95">
        <f>IF($C343 = "neg", (($D343+1) - VLOOKUP($B343,'Results-formatted 060121'!$A:$AJ,(AK$3+2),FALSE)), IF($C343 = "pos-neg", (3+VLOOKUP($B343,'Results-formatted 060121'!$A:$AJ,(AK$3+2),FALSE)), VLOOKUP($B343,'Results-formatted 060121'!$A:$AJ,(AK$3+2),FALSE)))</f>
        <v>3</v>
      </c>
      <c r="AL343" s="95">
        <f>IF($C343 = "neg", (($D343+1) - VLOOKUP($B343,'Results-formatted 060121'!$A:$AJ,(AL$3+2),FALSE)), IF($C343 = "pos-neg", (3+VLOOKUP($B343,'Results-formatted 060121'!$A:$AJ,(AL$3+2),FALSE)), VLOOKUP($B343,'Results-formatted 060121'!$A:$AJ,(AL$3+2),FALSE)))</f>
        <v>2</v>
      </c>
      <c r="AM343" s="95">
        <f>IF($C343 = "neg", (($D343+1) - VLOOKUP($B343,'Results-formatted 060121'!$A:AJ,(AM$3+2),FALSE)), IF($C343 = "pos-neg", (3+VLOOKUP($B343,'Results-formatted 060121'!$A:AJ,(AM$3+2),FALSE)), VLOOKUP($B343,'Results-formatted 060121'!$A:AJ,(AM$3+2),FALSE)))</f>
        <v>3</v>
      </c>
      <c r="AN343" s="95">
        <f>IF($C343 = "neg", (($D343+1) - VLOOKUP($B343,'Results-formatted 060121'!$A:AK,(AN$3+2),FALSE)), IF($C343 = "pos-neg", (3+VLOOKUP($B343,'Results-formatted 060121'!$A:AK,(AN$3+2),FALSE)), VLOOKUP($B343,'Results-formatted 060121'!$A:AK,(AN$3+2),FALSE)))</f>
        <v>2</v>
      </c>
      <c r="AO343" s="95">
        <f>IF($C343 = "neg", (($D343+1) - VLOOKUP($B343,'Results-formatted 060121'!$A:AL,(AO$3+2),FALSE)), IF($C343 = "pos-neg", (3+VLOOKUP($B343,'Results-formatted 060121'!$A:AL,(AO$3+2),FALSE)), VLOOKUP($B343,'Results-formatted 060121'!$A:AL,(AO$3+2),FALSE)))</f>
        <v>1</v>
      </c>
      <c r="AP343" s="95">
        <f>IF($C343 = "neg", (($D343+1) - VLOOKUP($B343,'Results-formatted 060121'!$A:AM,(AP$3+2),FALSE)), IF($C343 = "pos-neg", (3+VLOOKUP($B343,'Results-formatted 060121'!$A:AM,(AP$3+2),FALSE)), VLOOKUP($B343,'Results-formatted 060121'!$A:AM,(AP$3+2),FALSE)))</f>
        <v>2</v>
      </c>
      <c r="AQ343" s="95">
        <f>IF($C343 = "neg", (($D343+1) - VLOOKUP($B343,'Results-formatted 060121'!$A:AN,(AQ$3+2),FALSE)), IF($C343 = "pos-neg", (3+VLOOKUP($B343,'Results-formatted 060121'!$A:AN,(AQ$3+2),FALSE)), VLOOKUP($B343,'Results-formatted 060121'!$A:AN,(AQ$3+2),FALSE)))</f>
        <v>1</v>
      </c>
      <c r="AR343" s="95">
        <f>IF($C343 = "neg", (($D343+1) - VLOOKUP($B343,'Results-formatted 060121'!$A:AO,(AR$3+2),FALSE)), IF($C343 = "pos-neg", (3+VLOOKUP($B343,'Results-formatted 060121'!$A:AO,(AR$3+2),FALSE)), VLOOKUP($B343,'Results-formatted 060121'!$A:AO,(AR$3+2),FALSE)))</f>
        <v>1</v>
      </c>
      <c r="AS343" s="95">
        <f>IF($C343 = "neg", (($D343+1) - VLOOKUP($B343,'Results-formatted 060121'!$A:AP,(AS$3+2),FALSE)), IF($C343 = "pos-neg", (3+VLOOKUP($B343,'Results-formatted 060121'!$A:AP,(AS$3+2),FALSE)), VLOOKUP($B343,'Results-formatted 060121'!$A:AP,(AS$3+2),FALSE)))</f>
        <v>2</v>
      </c>
      <c r="AT343" s="95">
        <f>IF($C343 = "neg", (($D343+1) - VLOOKUP($B343,'Results-formatted 060121'!$A:AQ,(AT$3+2),FALSE)), IF($C343 = "pos-neg", (3+VLOOKUP($B343,'Results-formatted 060121'!$A:AQ,(AT$3+2),FALSE)), VLOOKUP($B343,'Results-formatted 060121'!$A:AQ,(AT$3+2),FALSE)))</f>
        <v>2</v>
      </c>
      <c r="AU343" s="95">
        <f>IF($C343 = "neg", (($D343+1) - VLOOKUP($B343,'Results-formatted 060121'!$A:AR,(AU$3+2),FALSE)), IF($C343 = "pos-neg", (3+VLOOKUP($B343,'Results-formatted 060121'!$A:AR,(AU$3+2),FALSE)), VLOOKUP($B343,'Results-formatted 060121'!$A:AR,(AU$3+2),FALSE)))</f>
        <v>2</v>
      </c>
      <c r="AV343" s="95">
        <f>IF($C343 = "neg", (($D343+1) - VLOOKUP($B343,'Results-formatted 060121'!$A:AS,(AV$3+2),FALSE)), IF($C343 = "pos-neg", (3+VLOOKUP($B343,'Results-formatted 060121'!$A:AS,(AV$3+2),FALSE)), VLOOKUP($B343,'Results-formatted 060121'!$A:AS,(AV$3+2),FALSE)))</f>
        <v>1</v>
      </c>
      <c r="AW343" s="95">
        <f>IF($C343 = "neg", (($D343+1) - VLOOKUP($B343,'Results-formatted 060121'!$A:AT,(AW$3+2),FALSE)), IF($C343 = "pos-neg", (3+VLOOKUP($B343,'Results-formatted 060121'!$A:AT,(AW$3+2),FALSE)), VLOOKUP($B343,'Results-formatted 060121'!$A:AT,(AW$3+2),FALSE)))</f>
        <v>1</v>
      </c>
      <c r="AX343" s="95">
        <f>IF($C343 = "neg", (($D343+1) - VLOOKUP($B343,'Results-formatted 060121'!$A:AU,(AX$3+2),FALSE)), IF($C343 = "pos-neg", (3+VLOOKUP($B343,'Results-formatted 060121'!$A:AU,(AX$3+2),FALSE)), VLOOKUP($B343,'Results-formatted 060121'!$A:AU,(AX$3+2),FALSE)))</f>
        <v>1</v>
      </c>
      <c r="AY343" s="95">
        <f>IF($C343 = "neg", (($D343+1) - VLOOKUP($B343,'Results-formatted 060121'!$A:AV,(AY$3+2),FALSE)), IF($C343 = "pos-neg", (3+VLOOKUP($B343,'Results-formatted 060121'!$A:AV,(AY$3+2),FALSE)), VLOOKUP($B343,'Results-formatted 060121'!$A:AV,(AY$3+2),FALSE)))</f>
        <v>4</v>
      </c>
      <c r="AZ343" s="95">
        <f>IF($C343 = "neg", (($D343+1) - VLOOKUP($B343,'Results-formatted 060121'!$A:AW,(AZ$3+2),FALSE)), IF($C343 = "pos-neg", (3+VLOOKUP($B343,'Results-formatted 060121'!$A:AW,(AZ$3+2),FALSE)), VLOOKUP($B343,'Results-formatted 060121'!$A:AW,(AZ$3+2),FALSE)))</f>
        <v>3</v>
      </c>
      <c r="BA343" s="95">
        <f>IF($C343 = "neg", (($D343+1) - VLOOKUP($B343,'Results-formatted 060121'!$A:AX,(BA$3+2),FALSE)), IF($C343 = "pos-neg", (3+VLOOKUP($B343,'Results-formatted 060121'!$A:AX,(BA$3+2),FALSE)), VLOOKUP($B343,'Results-formatted 060121'!$A:AX,(BA$3+2),FALSE)))</f>
        <v>1</v>
      </c>
      <c r="BB343" s="95">
        <f>IF($C343 = "neg", (($D343+1) - VLOOKUP($B343,'Results-formatted 060121'!$A:AY,(BB$3+2),FALSE)), IF($C343 = "pos-neg", (3+VLOOKUP($B343,'Results-formatted 060121'!$A:AY,(BB$3+2),FALSE)), VLOOKUP($B343,'Results-formatted 060121'!$A:AY,(BB$3+2),FALSE)))</f>
        <v>1</v>
      </c>
      <c r="BC343" s="95">
        <f>IF($C343 = "neg", (($D343+1) - VLOOKUP($B343,'Results-formatted 060121'!$A:AZ,(BC$3+2),FALSE)), IF($C343 = "pos-neg", (3+VLOOKUP($B343,'Results-formatted 060121'!$A:AZ,(BC$3+2),FALSE)), VLOOKUP($B343,'Results-formatted 060121'!$A:AZ,(BC$3+2),FALSE)))</f>
        <v>3</v>
      </c>
      <c r="BD343" s="95">
        <f>IF($C343 = "neg", (($D343+1) - VLOOKUP($B343,'Results-formatted 060121'!$A:BA,(BD$3+2),FALSE)), IF($C343 = "pos-neg", (3+VLOOKUP($B343,'Results-formatted 060121'!$A:BA,(BD$3+2),FALSE)), VLOOKUP($B343,'Results-formatted 060121'!$A:BA,(BD$3+2),FALSE)))</f>
        <v>5</v>
      </c>
      <c r="BE343" s="95">
        <f>IF($C343 = "neg", (($D343+1) - VLOOKUP($B343,'Results-formatted 060121'!$A:BB,(BE$3+2),FALSE)), IF($C343 = "pos-neg", (3+VLOOKUP($B343,'Results-formatted 060121'!$A:BB,(BE$3+2),FALSE)), VLOOKUP($B343,'Results-formatted 060121'!$A:BB,(BE$3+2),FALSE)))</f>
        <v>1</v>
      </c>
      <c r="BF343" s="95">
        <f>IF($C343 = "neg", (($D343+1) - VLOOKUP($B343,'Results-formatted 060121'!$A:BC,(BF$3+2),FALSE)), IF($C343 = "pos-neg", (3+VLOOKUP($B343,'Results-formatted 060121'!$A:BC,(BF$3+2),FALSE)), VLOOKUP($B343,'Results-formatted 060121'!$A:BC,(BF$3+2),FALSE)))</f>
        <v>4</v>
      </c>
      <c r="BG343" s="95">
        <f>IF($C343 = "neg", (($D343+1) - VLOOKUP($B343,'Results-formatted 060121'!$A:BD,(BG$3+2),FALSE)), IF($C343 = "pos-neg", (3+VLOOKUP($B343,'Results-formatted 060121'!$A:BD,(BG$3+2),FALSE)), VLOOKUP($B343,'Results-formatted 060121'!$A:BD,(BG$3+2),FALSE)))</f>
        <v>3</v>
      </c>
      <c r="BH343" s="95">
        <f>IF($C343 = "neg", (($D343+1) - VLOOKUP($B343,'Results-formatted 060121'!$A:BE,(BH$3+2),FALSE)), IF($C343 = "pos-neg", (3+VLOOKUP($B343,'Results-formatted 060121'!$A:BE,(BH$3+2),FALSE)), VLOOKUP($B343,'Results-formatted 060121'!$A:BE,(BH$3+2),FALSE)))</f>
        <v>2</v>
      </c>
      <c r="BI343" s="95">
        <f>IF($C343 = "neg", (($D343+1) - VLOOKUP($B343,'Results-formatted 060121'!$A:BF,(BI$3+2),FALSE)), IF($C343 = "pos-neg", (3+VLOOKUP($B343,'Results-formatted 060121'!$A:BF,(BI$3+2),FALSE)), VLOOKUP($B343,'Results-formatted 060121'!$A:BF,(BI$3+2),FALSE)))</f>
        <v>1</v>
      </c>
      <c r="BJ343" s="95">
        <f>IF($C343 = "neg", (($D343+1) - VLOOKUP($B343,'Results-formatted 060121'!$A:BG,(BJ$3+2),FALSE)), IF($C343 = "pos-neg", (3+VLOOKUP($B343,'Results-formatted 060121'!$A:BG,(BJ$3+2),FALSE)), VLOOKUP($B343,'Results-formatted 060121'!$A:BG,(BJ$3+2),FALSE)))</f>
        <v>2</v>
      </c>
      <c r="BK343" s="95">
        <f>IF($C343 = "neg", (($D343+1) - VLOOKUP($B343,'Results-formatted 060121'!$A:BH,(BK$3+2),FALSE)), IF($C343 = "pos-neg", (3+VLOOKUP($B343,'Results-formatted 060121'!$A:BH,(BK$3+2),FALSE)), VLOOKUP($B343,'Results-formatted 060121'!$A:BH,(BK$3+2),FALSE)))</f>
        <v>1</v>
      </c>
      <c r="BL343" s="95">
        <f>IF($C343 = "neg", (($D343+1) - VLOOKUP($B343,'Results-formatted 060121'!$A:BI,(BL$3+2),FALSE)), IF($C343 = "pos-neg", (3+VLOOKUP($B343,'Results-formatted 060121'!$A:BI,(BL$3+2),FALSE)), VLOOKUP($B343,'Results-formatted 060121'!$A:BI,(BL$3+2),FALSE)))</f>
        <v>1</v>
      </c>
      <c r="BM343" s="95">
        <f>IF($C343 = "neg", (($D343+1) - VLOOKUP($B343,'Results-formatted 060121'!$A:BJ,(BM$3+2),FALSE)), IF($C343 = "pos-neg", (3+VLOOKUP($B343,'Results-formatted 060121'!$A:BJ,(BM$3+2),FALSE)), VLOOKUP($B343,'Results-formatted 060121'!$A:BJ,(BM$3+2),FALSE)))</f>
        <v>1</v>
      </c>
      <c r="BN343" s="95"/>
      <c r="BO343" s="95"/>
      <c r="BP343" s="95"/>
      <c r="BQ343" s="95"/>
      <c r="BR343" s="95"/>
      <c r="BS343" s="95"/>
      <c r="BT343" s="95"/>
      <c r="BU343" s="95"/>
      <c r="BV343" s="95"/>
      <c r="BW343" s="95"/>
      <c r="BX343" s="95"/>
      <c r="BY343" s="95"/>
      <c r="BZ343" s="95"/>
      <c r="CA343" s="95"/>
      <c r="CB343" s="95"/>
      <c r="CC343" s="95"/>
      <c r="CD343" s="99"/>
      <c r="CE343" s="25">
        <f t="shared" si="918"/>
        <v>2.1</v>
      </c>
      <c r="CF343" s="25">
        <f t="shared" si="919"/>
        <v>1.2309566350152776</v>
      </c>
    </row>
    <row r="344" spans="2:84" ht="42" x14ac:dyDescent="0.15">
      <c r="B344" s="84" t="s">
        <v>359</v>
      </c>
      <c r="C344" s="86" t="s">
        <v>224</v>
      </c>
      <c r="D344" s="2">
        <v>5</v>
      </c>
      <c r="E344" s="13" t="s">
        <v>850</v>
      </c>
      <c r="F344" s="95">
        <f>IF($C344 = "neg", (($D344+1) - VLOOKUP($B344,'Results-formatted 060121'!$A:$AJ,(F$3+2),FALSE)), IF($C344 = "pos-neg", (3+VLOOKUP($B344,'Results-formatted 060121'!$A:$AJ,(F$3+2),FALSE)), VLOOKUP($B344,'Results-formatted 060121'!$A:$AJ,(F$3+2),FALSE)))</f>
        <v>3</v>
      </c>
      <c r="G344" s="95">
        <f>IF($C344 = "neg", (($D344+1) - VLOOKUP($B344,'Results-formatted 060121'!$A:$AJ,(G$3+2),FALSE)), IF($C344 = "pos-neg", (3+VLOOKUP($B344,'Results-formatted 060121'!$A:$AJ,(G$3+2),FALSE)), VLOOKUP($B344,'Results-formatted 060121'!$A:$AJ,(G$3+2),FALSE)))</f>
        <v>5</v>
      </c>
      <c r="H344" s="95">
        <f>IF($C344 = "neg", (($D344+1) - VLOOKUP($B344,'Results-formatted 060121'!$A:$AJ,(H$3+2),FALSE)), IF($C344 = "pos-neg", (3+VLOOKUP($B344,'Results-formatted 060121'!$A:$AJ,(H$3+2),FALSE)), VLOOKUP($B344,'Results-formatted 060121'!$A:$AJ,(H$3+2),FALSE)))</f>
        <v>2</v>
      </c>
      <c r="I344" s="95">
        <f>IF($C344 = "neg", (($D344+1) - VLOOKUP($B344,'Results-formatted 060121'!$A:$AJ,(I$3+2),FALSE)), IF($C344 = "pos-neg", (3+VLOOKUP($B344,'Results-formatted 060121'!$A:$AJ,(I$3+2),FALSE)), VLOOKUP($B344,'Results-formatted 060121'!$A:$AJ,(I$3+2),FALSE)))</f>
        <v>1</v>
      </c>
      <c r="J344" s="95">
        <f>IF($C344 = "neg", (($D344+1) - VLOOKUP($B344,'Results-formatted 060121'!$A:$AJ,(J$3+2),FALSE)), IF($C344 = "pos-neg", (3+VLOOKUP($B344,'Results-formatted 060121'!$A:$AJ,(J$3+2),FALSE)), VLOOKUP($B344,'Results-formatted 060121'!$A:$AJ,(J$3+2),FALSE)))</f>
        <v>4</v>
      </c>
      <c r="K344" s="95">
        <f>IF($C344 = "neg", (($D344+1) - VLOOKUP($B344,'Results-formatted 060121'!$A:$AJ,(K$3+2),FALSE)), IF($C344 = "pos-neg", (3+VLOOKUP($B344,'Results-formatted 060121'!$A:$AJ,(K$3+2),FALSE)), VLOOKUP($B344,'Results-formatted 060121'!$A:$AJ,(K$3+2),FALSE)))</f>
        <v>1</v>
      </c>
      <c r="L344" s="95">
        <f>IF($C344 = "neg", (($D344+1) - VLOOKUP($B344,'Results-formatted 060121'!$A:$AJ,(L$3+2),FALSE)), IF($C344 = "pos-neg", (3+VLOOKUP($B344,'Results-formatted 060121'!$A:$AJ,(L$3+2),FALSE)), VLOOKUP($B344,'Results-formatted 060121'!$A:$AJ,(L$3+2),FALSE)))</f>
        <v>1</v>
      </c>
      <c r="M344" s="95">
        <f>IF($C344 = "neg", (($D344+1) - VLOOKUP($B344,'Results-formatted 060121'!$A:$AJ,(M$3+2),FALSE)), IF($C344 = "pos-neg", (3+VLOOKUP($B344,'Results-formatted 060121'!$A:$AJ,(M$3+2),FALSE)), VLOOKUP($B344,'Results-formatted 060121'!$A:$AJ,(M$3+2),FALSE)))</f>
        <v>1</v>
      </c>
      <c r="N344" s="95">
        <f>IF($C344 = "neg", (($D344+1) - VLOOKUP($B344,'Results-formatted 060121'!$A:$AJ,(N$3+2),FALSE)), IF($C344 = "pos-neg", (3+VLOOKUP($B344,'Results-formatted 060121'!$A:$AJ,(N$3+2),FALSE)), VLOOKUP($B344,'Results-formatted 060121'!$A:$AJ,(N$3+2),FALSE)))</f>
        <v>4</v>
      </c>
      <c r="O344" s="95">
        <f>IF($C344 = "neg", (($D344+1) - VLOOKUP($B344,'Results-formatted 060121'!$A:$AJ,(O$3+2),FALSE)), IF($C344 = "pos-neg", (3+VLOOKUP($B344,'Results-formatted 060121'!$A:$AJ,(O$3+2),FALSE)), VLOOKUP($B344,'Results-formatted 060121'!$A:$AJ,(O$3+2),FALSE)))</f>
        <v>3</v>
      </c>
      <c r="P344" s="95">
        <f>IF($C344 = "neg", (($D344+1) - VLOOKUP($B344,'Results-formatted 060121'!$A:$AJ,(P$3+2),FALSE)), IF($C344 = "pos-neg", (3+VLOOKUP($B344,'Results-formatted 060121'!$A:$AJ,(P$3+2),FALSE)), VLOOKUP($B344,'Results-formatted 060121'!$A:$AJ,(P$3+2),FALSE)))</f>
        <v>2</v>
      </c>
      <c r="Q344" s="95">
        <f>IF($C344 = "neg", (($D344+1) - VLOOKUP($B344,'Results-formatted 060121'!$A:$AJ,(Q$3+2),FALSE)), IF($C344 = "pos-neg", (3+VLOOKUP($B344,'Results-formatted 060121'!$A:$AJ,(Q$3+2),FALSE)), VLOOKUP($B344,'Results-formatted 060121'!$A:$AJ,(Q$3+2),FALSE)))</f>
        <v>1</v>
      </c>
      <c r="R344" s="95">
        <f>IF($C344 = "neg", (($D344+1) - VLOOKUP($B344,'Results-formatted 060121'!$A:$AJ,(R$3+2),FALSE)), IF($C344 = "pos-neg", (3+VLOOKUP($B344,'Results-formatted 060121'!$A:$AJ,(R$3+2),FALSE)), VLOOKUP($B344,'Results-formatted 060121'!$A:$AJ,(R$3+2),FALSE)))</f>
        <v>1</v>
      </c>
      <c r="S344" s="95">
        <f>IF($C344 = "neg", (($D344+1) - VLOOKUP($B344,'Results-formatted 060121'!$A:$AJ,(S$3+2),FALSE)), IF($C344 = "pos-neg", (3+VLOOKUP($B344,'Results-formatted 060121'!$A:$AJ,(S$3+2),FALSE)), VLOOKUP($B344,'Results-formatted 060121'!$A:$AJ,(S$3+2),FALSE)))</f>
        <v>2</v>
      </c>
      <c r="T344" s="95">
        <f>IF($C344 = "neg", (($D344+1) - VLOOKUP($B344,'Results-formatted 060121'!$A:$AJ,(T$3+2),FALSE)), IF($C344 = "pos-neg", (3+VLOOKUP($B344,'Results-formatted 060121'!$A:$AJ,(T$3+2),FALSE)), VLOOKUP($B344,'Results-formatted 060121'!$A:$AJ,(T$3+2),FALSE)))</f>
        <v>1</v>
      </c>
      <c r="U344" s="95">
        <f>IF($C344 = "neg", (($D344+1) - VLOOKUP($B344,'Results-formatted 060121'!$A:$AJ,(U$3+2),FALSE)), IF($C344 = "pos-neg", (3+VLOOKUP($B344,'Results-formatted 060121'!$A:$AJ,(U$3+2),FALSE)), VLOOKUP($B344,'Results-formatted 060121'!$A:$AJ,(U$3+2),FALSE)))</f>
        <v>1</v>
      </c>
      <c r="V344" s="95">
        <f>IF($C344 = "neg", (($D344+1) - VLOOKUP($B344,'Results-formatted 060121'!$A:$AJ,(V$3+2),FALSE)), IF($C344 = "pos-neg", (3+VLOOKUP($B344,'Results-formatted 060121'!$A:$AJ,(V$3+2),FALSE)), VLOOKUP($B344,'Results-formatted 060121'!$A:$AJ,(V$3+2),FALSE)))</f>
        <v>4</v>
      </c>
      <c r="W344" s="95">
        <f>IF($C344 = "neg", (($D344+1) - VLOOKUP($B344,'Results-formatted 060121'!$A:$AJ,(W$3+2),FALSE)), IF($C344 = "pos-neg", (3+VLOOKUP($B344,'Results-formatted 060121'!$A:$AJ,(W$3+2),FALSE)), VLOOKUP($B344,'Results-formatted 060121'!$A:$AJ,(W$3+2),FALSE)))</f>
        <v>2</v>
      </c>
      <c r="X344" s="95">
        <f>IF($C344 = "neg", (($D344+1) - VLOOKUP($B344,'Results-formatted 060121'!$A:$AJ,(X$3+2),FALSE)), IF($C344 = "pos-neg", (3+VLOOKUP($B344,'Results-formatted 060121'!$A:$AJ,(X$3+2),FALSE)), VLOOKUP($B344,'Results-formatted 060121'!$A:$AJ,(X$3+2),FALSE)))</f>
        <v>3</v>
      </c>
      <c r="Y344" s="95">
        <f>IF($C344 = "neg", (($D344+1) - VLOOKUP($B344,'Results-formatted 060121'!$A:$AJ,(Y$3+2),FALSE)), IF($C344 = "pos-neg", (3+VLOOKUP($B344,'Results-formatted 060121'!$A:$AJ,(Y$3+2),FALSE)), VLOOKUP($B344,'Results-formatted 060121'!$A:$AJ,(Y$3+2),FALSE)))</f>
        <v>2</v>
      </c>
      <c r="Z344" s="95">
        <f>IF($C344 = "neg", (($D344+1) - VLOOKUP($B344,'Results-formatted 060121'!$A:$AJ,(Z$3+2),FALSE)), IF($C344 = "pos-neg", (3+VLOOKUP($B344,'Results-formatted 060121'!$A:$AJ,(Z$3+2),FALSE)), VLOOKUP($B344,'Results-formatted 060121'!$A:$AJ,(Z$3+2),FALSE)))</f>
        <v>2</v>
      </c>
      <c r="AA344" s="95">
        <f>IF($C344 = "neg", (($D344+1) - VLOOKUP($B344,'Results-formatted 060121'!$A:$AJ,(AA$3+2),FALSE)), IF($C344 = "pos-neg", (3+VLOOKUP($B344,'Results-formatted 060121'!$A:$AJ,(AA$3+2),FALSE)), VLOOKUP($B344,'Results-formatted 060121'!$A:$AJ,(AA$3+2),FALSE)))</f>
        <v>1</v>
      </c>
      <c r="AB344" s="95">
        <f>IF($C344 = "neg", (($D344+1) - VLOOKUP($B344,'Results-formatted 060121'!$A:$AJ,(AB$3+2),FALSE)), IF($C344 = "pos-neg", (3+VLOOKUP($B344,'Results-formatted 060121'!$A:$AJ,(AB$3+2),FALSE)), VLOOKUP($B344,'Results-formatted 060121'!$A:$AJ,(AB$3+2),FALSE)))</f>
        <v>1</v>
      </c>
      <c r="AC344" s="95">
        <f>IF($C344 = "neg", (($D344+1) - VLOOKUP($B344,'Results-formatted 060121'!$A:$AJ,(AC$3+2),FALSE)), IF($C344 = "pos-neg", (3+VLOOKUP($B344,'Results-formatted 060121'!$A:$AJ,(AC$3+2),FALSE)), VLOOKUP($B344,'Results-formatted 060121'!$A:$AJ,(AC$3+2),FALSE)))</f>
        <v>2</v>
      </c>
      <c r="AD344" s="95">
        <f>IF($C344 = "neg", (($D344+1) - VLOOKUP($B344,'Results-formatted 060121'!$A:$AJ,(AD$3+2),FALSE)), IF($C344 = "pos-neg", (3+VLOOKUP($B344,'Results-formatted 060121'!$A:$AJ,(AD$3+2),FALSE)), VLOOKUP($B344,'Results-formatted 060121'!$A:$AJ,(AD$3+2),FALSE)))</f>
        <v>2</v>
      </c>
      <c r="AE344" s="95">
        <f>IF($C344 = "neg", (($D344+1) - VLOOKUP($B344,'Results-formatted 060121'!$A:$AJ,(AE$3+2),FALSE)), IF($C344 = "pos-neg", (3+VLOOKUP($B344,'Results-formatted 060121'!$A:$AJ,(AE$3+2),FALSE)), VLOOKUP($B344,'Results-formatted 060121'!$A:$AJ,(AE$3+2),FALSE)))</f>
        <v>2</v>
      </c>
      <c r="AF344" s="95">
        <f>IF($C344 = "neg", (($D344+1) - VLOOKUP($B344,'Results-formatted 060121'!$A:$AJ,(AF$3+2),FALSE)), IF($C344 = "pos-neg", (3+VLOOKUP($B344,'Results-formatted 060121'!$A:$AJ,(AF$3+2),FALSE)), VLOOKUP($B344,'Results-formatted 060121'!$A:$AJ,(AF$3+2),FALSE)))</f>
        <v>2</v>
      </c>
      <c r="AG344" s="95">
        <f>IF($C344 = "neg", (($D344+1) - VLOOKUP($B344,'Results-formatted 060121'!$A:$AJ,(AG$3+2),FALSE)), IF($C344 = "pos-neg", (3+VLOOKUP($B344,'Results-formatted 060121'!$A:$AJ,(AG$3+2),FALSE)), VLOOKUP($B344,'Results-formatted 060121'!$A:$AJ,(AG$3+2),FALSE)))</f>
        <v>1</v>
      </c>
      <c r="AH344" s="95">
        <f>IF($C344 = "neg", (($D344+1) - VLOOKUP($B344,'Results-formatted 060121'!$A:$AJ,(AH$3+2),FALSE)), IF($C344 = "pos-neg", (3+VLOOKUP($B344,'Results-formatted 060121'!$A:$AJ,(AH$3+2),FALSE)), VLOOKUP($B344,'Results-formatted 060121'!$A:$AJ,(AH$3+2),FALSE)))</f>
        <v>1</v>
      </c>
      <c r="AI344" s="95">
        <f>IF($C344 = "neg", (($D344+1) - VLOOKUP($B344,'Results-formatted 060121'!$A:$AJ,(AI$3+2),FALSE)), IF($C344 = "pos-neg", (3+VLOOKUP($B344,'Results-formatted 060121'!$A:$AJ,(AI$3+2),FALSE)), VLOOKUP($B344,'Results-formatted 060121'!$A:$AJ,(AI$3+2),FALSE)))</f>
        <v>2</v>
      </c>
      <c r="AJ344" s="95">
        <f>IF($C344 = "neg", (($D344+1) - VLOOKUP($B344,'Results-formatted 060121'!$A:$AJ,(AJ$3+2),FALSE)), IF($C344 = "pos-neg", (3+VLOOKUP($B344,'Results-formatted 060121'!$A:$AJ,(AJ$3+2),FALSE)), VLOOKUP($B344,'Results-formatted 060121'!$A:$AJ,(AJ$3+2),FALSE)))</f>
        <v>4</v>
      </c>
      <c r="AK344" s="95">
        <f>IF($C344 = "neg", (($D344+1) - VLOOKUP($B344,'Results-formatted 060121'!$A:$AJ,(AK$3+2),FALSE)), IF($C344 = "pos-neg", (3+VLOOKUP($B344,'Results-formatted 060121'!$A:$AJ,(AK$3+2),FALSE)), VLOOKUP($B344,'Results-formatted 060121'!$A:$AJ,(AK$3+2),FALSE)))</f>
        <v>4</v>
      </c>
      <c r="AL344" s="95">
        <f>IF($C344 = "neg", (($D344+1) - VLOOKUP($B344,'Results-formatted 060121'!$A:$AJ,(AL$3+2),FALSE)), IF($C344 = "pos-neg", (3+VLOOKUP($B344,'Results-formatted 060121'!$A:$AJ,(AL$3+2),FALSE)), VLOOKUP($B344,'Results-formatted 060121'!$A:$AJ,(AL$3+2),FALSE)))</f>
        <v>1</v>
      </c>
      <c r="AM344" s="95">
        <f>IF($C344 = "neg", (($D344+1) - VLOOKUP($B344,'Results-formatted 060121'!$A:AJ,(AM$3+2),FALSE)), IF($C344 = "pos-neg", (3+VLOOKUP($B344,'Results-formatted 060121'!$A:AJ,(AM$3+2),FALSE)), VLOOKUP($B344,'Results-formatted 060121'!$A:AJ,(AM$3+2),FALSE)))</f>
        <v>3</v>
      </c>
      <c r="AN344" s="95">
        <f>IF($C344 = "neg", (($D344+1) - VLOOKUP($B344,'Results-formatted 060121'!$A:AK,(AN$3+2),FALSE)), IF($C344 = "pos-neg", (3+VLOOKUP($B344,'Results-formatted 060121'!$A:AK,(AN$3+2),FALSE)), VLOOKUP($B344,'Results-formatted 060121'!$A:AK,(AN$3+2),FALSE)))</f>
        <v>2</v>
      </c>
      <c r="AO344" s="95">
        <f>IF($C344 = "neg", (($D344+1) - VLOOKUP($B344,'Results-formatted 060121'!$A:AL,(AO$3+2),FALSE)), IF($C344 = "pos-neg", (3+VLOOKUP($B344,'Results-formatted 060121'!$A:AL,(AO$3+2),FALSE)), VLOOKUP($B344,'Results-formatted 060121'!$A:AL,(AO$3+2),FALSE)))</f>
        <v>2</v>
      </c>
      <c r="AP344" s="95">
        <f>IF($C344 = "neg", (($D344+1) - VLOOKUP($B344,'Results-formatted 060121'!$A:AM,(AP$3+2),FALSE)), IF($C344 = "pos-neg", (3+VLOOKUP($B344,'Results-formatted 060121'!$A:AM,(AP$3+2),FALSE)), VLOOKUP($B344,'Results-formatted 060121'!$A:AM,(AP$3+2),FALSE)))</f>
        <v>2</v>
      </c>
      <c r="AQ344" s="95">
        <f>IF($C344 = "neg", (($D344+1) - VLOOKUP($B344,'Results-formatted 060121'!$A:AN,(AQ$3+2),FALSE)), IF($C344 = "pos-neg", (3+VLOOKUP($B344,'Results-formatted 060121'!$A:AN,(AQ$3+2),FALSE)), VLOOKUP($B344,'Results-formatted 060121'!$A:AN,(AQ$3+2),FALSE)))</f>
        <v>1</v>
      </c>
      <c r="AR344" s="95">
        <f>IF($C344 = "neg", (($D344+1) - VLOOKUP($B344,'Results-formatted 060121'!$A:AO,(AR$3+2),FALSE)), IF($C344 = "pos-neg", (3+VLOOKUP($B344,'Results-formatted 060121'!$A:AO,(AR$3+2),FALSE)), VLOOKUP($B344,'Results-formatted 060121'!$A:AO,(AR$3+2),FALSE)))</f>
        <v>3</v>
      </c>
      <c r="AS344" s="95">
        <f>IF($C344 = "neg", (($D344+1) - VLOOKUP($B344,'Results-formatted 060121'!$A:AP,(AS$3+2),FALSE)), IF($C344 = "pos-neg", (3+VLOOKUP($B344,'Results-formatted 060121'!$A:AP,(AS$3+2),FALSE)), VLOOKUP($B344,'Results-formatted 060121'!$A:AP,(AS$3+2),FALSE)))</f>
        <v>3</v>
      </c>
      <c r="AT344" s="95">
        <f>IF($C344 = "neg", (($D344+1) - VLOOKUP($B344,'Results-formatted 060121'!$A:AQ,(AT$3+2),FALSE)), IF($C344 = "pos-neg", (3+VLOOKUP($B344,'Results-formatted 060121'!$A:AQ,(AT$3+2),FALSE)), VLOOKUP($B344,'Results-formatted 060121'!$A:AQ,(AT$3+2),FALSE)))</f>
        <v>1</v>
      </c>
      <c r="AU344" s="95">
        <f>IF($C344 = "neg", (($D344+1) - VLOOKUP($B344,'Results-formatted 060121'!$A:AR,(AU$3+2),FALSE)), IF($C344 = "pos-neg", (3+VLOOKUP($B344,'Results-formatted 060121'!$A:AR,(AU$3+2),FALSE)), VLOOKUP($B344,'Results-formatted 060121'!$A:AR,(AU$3+2),FALSE)))</f>
        <v>2</v>
      </c>
      <c r="AV344" s="95">
        <f>IF($C344 = "neg", (($D344+1) - VLOOKUP($B344,'Results-formatted 060121'!$A:AS,(AV$3+2),FALSE)), IF($C344 = "pos-neg", (3+VLOOKUP($B344,'Results-formatted 060121'!$A:AS,(AV$3+2),FALSE)), VLOOKUP($B344,'Results-formatted 060121'!$A:AS,(AV$3+2),FALSE)))</f>
        <v>1</v>
      </c>
      <c r="AW344" s="95">
        <f>IF($C344 = "neg", (($D344+1) - VLOOKUP($B344,'Results-formatted 060121'!$A:AT,(AW$3+2),FALSE)), IF($C344 = "pos-neg", (3+VLOOKUP($B344,'Results-formatted 060121'!$A:AT,(AW$3+2),FALSE)), VLOOKUP($B344,'Results-formatted 060121'!$A:AT,(AW$3+2),FALSE)))</f>
        <v>1</v>
      </c>
      <c r="AX344" s="95">
        <f>IF($C344 = "neg", (($D344+1) - VLOOKUP($B344,'Results-formatted 060121'!$A:AU,(AX$3+2),FALSE)), IF($C344 = "pos-neg", (3+VLOOKUP($B344,'Results-formatted 060121'!$A:AU,(AX$3+2),FALSE)), VLOOKUP($B344,'Results-formatted 060121'!$A:AU,(AX$3+2),FALSE)))</f>
        <v>1</v>
      </c>
      <c r="AY344" s="95">
        <f>IF($C344 = "neg", (($D344+1) - VLOOKUP($B344,'Results-formatted 060121'!$A:AV,(AY$3+2),FALSE)), IF($C344 = "pos-neg", (3+VLOOKUP($B344,'Results-formatted 060121'!$A:AV,(AY$3+2),FALSE)), VLOOKUP($B344,'Results-formatted 060121'!$A:AV,(AY$3+2),FALSE)))</f>
        <v>3</v>
      </c>
      <c r="AZ344" s="95">
        <f>IF($C344 = "neg", (($D344+1) - VLOOKUP($B344,'Results-formatted 060121'!$A:AW,(AZ$3+2),FALSE)), IF($C344 = "pos-neg", (3+VLOOKUP($B344,'Results-formatted 060121'!$A:AW,(AZ$3+2),FALSE)), VLOOKUP($B344,'Results-formatted 060121'!$A:AW,(AZ$3+2),FALSE)))</f>
        <v>2</v>
      </c>
      <c r="BA344" s="95">
        <f>IF($C344 = "neg", (($D344+1) - VLOOKUP($B344,'Results-formatted 060121'!$A:AX,(BA$3+2),FALSE)), IF($C344 = "pos-neg", (3+VLOOKUP($B344,'Results-formatted 060121'!$A:AX,(BA$3+2),FALSE)), VLOOKUP($B344,'Results-formatted 060121'!$A:AX,(BA$3+2),FALSE)))</f>
        <v>1</v>
      </c>
      <c r="BB344" s="95">
        <f>IF($C344 = "neg", (($D344+1) - VLOOKUP($B344,'Results-formatted 060121'!$A:AY,(BB$3+2),FALSE)), IF($C344 = "pos-neg", (3+VLOOKUP($B344,'Results-formatted 060121'!$A:AY,(BB$3+2),FALSE)), VLOOKUP($B344,'Results-formatted 060121'!$A:AY,(BB$3+2),FALSE)))</f>
        <v>2</v>
      </c>
      <c r="BC344" s="95">
        <f>IF($C344 = "neg", (($D344+1) - VLOOKUP($B344,'Results-formatted 060121'!$A:AZ,(BC$3+2),FALSE)), IF($C344 = "pos-neg", (3+VLOOKUP($B344,'Results-formatted 060121'!$A:AZ,(BC$3+2),FALSE)), VLOOKUP($B344,'Results-formatted 060121'!$A:AZ,(BC$3+2),FALSE)))</f>
        <v>3</v>
      </c>
      <c r="BD344" s="95">
        <f>IF($C344 = "neg", (($D344+1) - VLOOKUP($B344,'Results-formatted 060121'!$A:BA,(BD$3+2),FALSE)), IF($C344 = "pos-neg", (3+VLOOKUP($B344,'Results-formatted 060121'!$A:BA,(BD$3+2),FALSE)), VLOOKUP($B344,'Results-formatted 060121'!$A:BA,(BD$3+2),FALSE)))</f>
        <v>4</v>
      </c>
      <c r="BE344" s="95">
        <f>IF($C344 = "neg", (($D344+1) - VLOOKUP($B344,'Results-formatted 060121'!$A:BB,(BE$3+2),FALSE)), IF($C344 = "pos-neg", (3+VLOOKUP($B344,'Results-formatted 060121'!$A:BB,(BE$3+2),FALSE)), VLOOKUP($B344,'Results-formatted 060121'!$A:BB,(BE$3+2),FALSE)))</f>
        <v>1</v>
      </c>
      <c r="BF344" s="95">
        <f>IF($C344 = "neg", (($D344+1) - VLOOKUP($B344,'Results-formatted 060121'!$A:BC,(BF$3+2),FALSE)), IF($C344 = "pos-neg", (3+VLOOKUP($B344,'Results-formatted 060121'!$A:BC,(BF$3+2),FALSE)), VLOOKUP($B344,'Results-formatted 060121'!$A:BC,(BF$3+2),FALSE)))</f>
        <v>4</v>
      </c>
      <c r="BG344" s="95">
        <f>IF($C344 = "neg", (($D344+1) - VLOOKUP($B344,'Results-formatted 060121'!$A:BD,(BG$3+2),FALSE)), IF($C344 = "pos-neg", (3+VLOOKUP($B344,'Results-formatted 060121'!$A:BD,(BG$3+2),FALSE)), VLOOKUP($B344,'Results-formatted 060121'!$A:BD,(BG$3+2),FALSE)))</f>
        <v>1</v>
      </c>
      <c r="BH344" s="95">
        <f>IF($C344 = "neg", (($D344+1) - VLOOKUP($B344,'Results-formatted 060121'!$A:BE,(BH$3+2),FALSE)), IF($C344 = "pos-neg", (3+VLOOKUP($B344,'Results-formatted 060121'!$A:BE,(BH$3+2),FALSE)), VLOOKUP($B344,'Results-formatted 060121'!$A:BE,(BH$3+2),FALSE)))</f>
        <v>2</v>
      </c>
      <c r="BI344" s="95">
        <f>IF($C344 = "neg", (($D344+1) - VLOOKUP($B344,'Results-formatted 060121'!$A:BF,(BI$3+2),FALSE)), IF($C344 = "pos-neg", (3+VLOOKUP($B344,'Results-formatted 060121'!$A:BF,(BI$3+2),FALSE)), VLOOKUP($B344,'Results-formatted 060121'!$A:BF,(BI$3+2),FALSE)))</f>
        <v>1</v>
      </c>
      <c r="BJ344" s="95">
        <f>IF($C344 = "neg", (($D344+1) - VLOOKUP($B344,'Results-formatted 060121'!$A:BG,(BJ$3+2),FALSE)), IF($C344 = "pos-neg", (3+VLOOKUP($B344,'Results-formatted 060121'!$A:BG,(BJ$3+2),FALSE)), VLOOKUP($B344,'Results-formatted 060121'!$A:BG,(BJ$3+2),FALSE)))</f>
        <v>1</v>
      </c>
      <c r="BK344" s="95">
        <f>IF($C344 = "neg", (($D344+1) - VLOOKUP($B344,'Results-formatted 060121'!$A:BH,(BK$3+2),FALSE)), IF($C344 = "pos-neg", (3+VLOOKUP($B344,'Results-formatted 060121'!$A:BH,(BK$3+2),FALSE)), VLOOKUP($B344,'Results-formatted 060121'!$A:BH,(BK$3+2),FALSE)))</f>
        <v>1</v>
      </c>
      <c r="BL344" s="95">
        <f>IF($C344 = "neg", (($D344+1) - VLOOKUP($B344,'Results-formatted 060121'!$A:BI,(BL$3+2),FALSE)), IF($C344 = "pos-neg", (3+VLOOKUP($B344,'Results-formatted 060121'!$A:BI,(BL$3+2),FALSE)), VLOOKUP($B344,'Results-formatted 060121'!$A:BI,(BL$3+2),FALSE)))</f>
        <v>1</v>
      </c>
      <c r="BM344" s="95">
        <f>IF($C344 = "neg", (($D344+1) - VLOOKUP($B344,'Results-formatted 060121'!$A:BJ,(BM$3+2),FALSE)), IF($C344 = "pos-neg", (3+VLOOKUP($B344,'Results-formatted 060121'!$A:BJ,(BM$3+2),FALSE)), VLOOKUP($B344,'Results-formatted 060121'!$A:BJ,(BM$3+2),FALSE)))</f>
        <v>2</v>
      </c>
      <c r="BN344" s="95"/>
      <c r="BO344" s="95"/>
      <c r="BP344" s="95"/>
      <c r="BQ344" s="95"/>
      <c r="BR344" s="95"/>
      <c r="BS344" s="95"/>
      <c r="BT344" s="95"/>
      <c r="BU344" s="95"/>
      <c r="BV344" s="95"/>
      <c r="BW344" s="95"/>
      <c r="BX344" s="95"/>
      <c r="BY344" s="95"/>
      <c r="BZ344" s="95"/>
      <c r="CA344" s="95"/>
      <c r="CB344" s="95"/>
      <c r="CC344" s="95"/>
      <c r="CD344" s="99"/>
      <c r="CE344" s="25">
        <f t="shared" si="918"/>
        <v>2</v>
      </c>
      <c r="CF344" s="25">
        <f t="shared" si="919"/>
        <v>1.0892385771565849</v>
      </c>
    </row>
    <row r="345" spans="2:84" ht="42" x14ac:dyDescent="0.15">
      <c r="B345" s="84" t="s">
        <v>360</v>
      </c>
      <c r="C345" s="86" t="s">
        <v>224</v>
      </c>
      <c r="D345" s="2">
        <v>5</v>
      </c>
      <c r="E345" s="13" t="s">
        <v>851</v>
      </c>
      <c r="F345" s="95">
        <f>IF($C345 = "neg", (($D345+1) - VLOOKUP($B345,'Results-formatted 060121'!$A:$AJ,(F$3+2),FALSE)), IF($C345 = "pos-neg", (3+VLOOKUP($B345,'Results-formatted 060121'!$A:$AJ,(F$3+2),FALSE)), VLOOKUP($B345,'Results-formatted 060121'!$A:$AJ,(F$3+2),FALSE)))</f>
        <v>3</v>
      </c>
      <c r="G345" s="95">
        <f>IF($C345 = "neg", (($D345+1) - VLOOKUP($B345,'Results-formatted 060121'!$A:$AJ,(G$3+2),FALSE)), IF($C345 = "pos-neg", (3+VLOOKUP($B345,'Results-formatted 060121'!$A:$AJ,(G$3+2),FALSE)), VLOOKUP($B345,'Results-formatted 060121'!$A:$AJ,(G$3+2),FALSE)))</f>
        <v>5</v>
      </c>
      <c r="H345" s="95">
        <f>IF($C345 = "neg", (($D345+1) - VLOOKUP($B345,'Results-formatted 060121'!$A:$AJ,(H$3+2),FALSE)), IF($C345 = "pos-neg", (3+VLOOKUP($B345,'Results-formatted 060121'!$A:$AJ,(H$3+2),FALSE)), VLOOKUP($B345,'Results-formatted 060121'!$A:$AJ,(H$3+2),FALSE)))</f>
        <v>3</v>
      </c>
      <c r="I345" s="95">
        <f>IF($C345 = "neg", (($D345+1) - VLOOKUP($B345,'Results-formatted 060121'!$A:$AJ,(I$3+2),FALSE)), IF($C345 = "pos-neg", (3+VLOOKUP($B345,'Results-formatted 060121'!$A:$AJ,(I$3+2),FALSE)), VLOOKUP($B345,'Results-formatted 060121'!$A:$AJ,(I$3+2),FALSE)))</f>
        <v>1</v>
      </c>
      <c r="J345" s="95">
        <f>IF($C345 = "neg", (($D345+1) - VLOOKUP($B345,'Results-formatted 060121'!$A:$AJ,(J$3+2),FALSE)), IF($C345 = "pos-neg", (3+VLOOKUP($B345,'Results-formatted 060121'!$A:$AJ,(J$3+2),FALSE)), VLOOKUP($B345,'Results-formatted 060121'!$A:$AJ,(J$3+2),FALSE)))</f>
        <v>3</v>
      </c>
      <c r="K345" s="95">
        <f>IF($C345 = "neg", (($D345+1) - VLOOKUP($B345,'Results-formatted 060121'!$A:$AJ,(K$3+2),FALSE)), IF($C345 = "pos-neg", (3+VLOOKUP($B345,'Results-formatted 060121'!$A:$AJ,(K$3+2),FALSE)), VLOOKUP($B345,'Results-formatted 060121'!$A:$AJ,(K$3+2),FALSE)))</f>
        <v>1</v>
      </c>
      <c r="L345" s="95">
        <f>IF($C345 = "neg", (($D345+1) - VLOOKUP($B345,'Results-formatted 060121'!$A:$AJ,(L$3+2),FALSE)), IF($C345 = "pos-neg", (3+VLOOKUP($B345,'Results-formatted 060121'!$A:$AJ,(L$3+2),FALSE)), VLOOKUP($B345,'Results-formatted 060121'!$A:$AJ,(L$3+2),FALSE)))</f>
        <v>1</v>
      </c>
      <c r="M345" s="95">
        <f>IF($C345 = "neg", (($D345+1) - VLOOKUP($B345,'Results-formatted 060121'!$A:$AJ,(M$3+2),FALSE)), IF($C345 = "pos-neg", (3+VLOOKUP($B345,'Results-formatted 060121'!$A:$AJ,(M$3+2),FALSE)), VLOOKUP($B345,'Results-formatted 060121'!$A:$AJ,(M$3+2),FALSE)))</f>
        <v>1</v>
      </c>
      <c r="N345" s="95">
        <f>IF($C345 = "neg", (($D345+1) - VLOOKUP($B345,'Results-formatted 060121'!$A:$AJ,(N$3+2),FALSE)), IF($C345 = "pos-neg", (3+VLOOKUP($B345,'Results-formatted 060121'!$A:$AJ,(N$3+2),FALSE)), VLOOKUP($B345,'Results-formatted 060121'!$A:$AJ,(N$3+2),FALSE)))</f>
        <v>4</v>
      </c>
      <c r="O345" s="95">
        <f>IF($C345 = "neg", (($D345+1) - VLOOKUP($B345,'Results-formatted 060121'!$A:$AJ,(O$3+2),FALSE)), IF($C345 = "pos-neg", (3+VLOOKUP($B345,'Results-formatted 060121'!$A:$AJ,(O$3+2),FALSE)), VLOOKUP($B345,'Results-formatted 060121'!$A:$AJ,(O$3+2),FALSE)))</f>
        <v>3</v>
      </c>
      <c r="P345" s="95">
        <f>IF($C345 = "neg", (($D345+1) - VLOOKUP($B345,'Results-formatted 060121'!$A:$AJ,(P$3+2),FALSE)), IF($C345 = "pos-neg", (3+VLOOKUP($B345,'Results-formatted 060121'!$A:$AJ,(P$3+2),FALSE)), VLOOKUP($B345,'Results-formatted 060121'!$A:$AJ,(P$3+2),FALSE)))</f>
        <v>2</v>
      </c>
      <c r="Q345" s="95">
        <f>IF($C345 = "neg", (($D345+1) - VLOOKUP($B345,'Results-formatted 060121'!$A:$AJ,(Q$3+2),FALSE)), IF($C345 = "pos-neg", (3+VLOOKUP($B345,'Results-formatted 060121'!$A:$AJ,(Q$3+2),FALSE)), VLOOKUP($B345,'Results-formatted 060121'!$A:$AJ,(Q$3+2),FALSE)))</f>
        <v>1</v>
      </c>
      <c r="R345" s="95">
        <f>IF($C345 = "neg", (($D345+1) - VLOOKUP($B345,'Results-formatted 060121'!$A:$AJ,(R$3+2),FALSE)), IF($C345 = "pos-neg", (3+VLOOKUP($B345,'Results-formatted 060121'!$A:$AJ,(R$3+2),FALSE)), VLOOKUP($B345,'Results-formatted 060121'!$A:$AJ,(R$3+2),FALSE)))</f>
        <v>1</v>
      </c>
      <c r="S345" s="95">
        <f>IF($C345 = "neg", (($D345+1) - VLOOKUP($B345,'Results-formatted 060121'!$A:$AJ,(S$3+2),FALSE)), IF($C345 = "pos-neg", (3+VLOOKUP($B345,'Results-formatted 060121'!$A:$AJ,(S$3+2),FALSE)), VLOOKUP($B345,'Results-formatted 060121'!$A:$AJ,(S$3+2),FALSE)))</f>
        <v>3</v>
      </c>
      <c r="T345" s="95">
        <f>IF($C345 = "neg", (($D345+1) - VLOOKUP($B345,'Results-formatted 060121'!$A:$AJ,(T$3+2),FALSE)), IF($C345 = "pos-neg", (3+VLOOKUP($B345,'Results-formatted 060121'!$A:$AJ,(T$3+2),FALSE)), VLOOKUP($B345,'Results-formatted 060121'!$A:$AJ,(T$3+2),FALSE)))</f>
        <v>1</v>
      </c>
      <c r="U345" s="95">
        <f>IF($C345 = "neg", (($D345+1) - VLOOKUP($B345,'Results-formatted 060121'!$A:$AJ,(U$3+2),FALSE)), IF($C345 = "pos-neg", (3+VLOOKUP($B345,'Results-formatted 060121'!$A:$AJ,(U$3+2),FALSE)), VLOOKUP($B345,'Results-formatted 060121'!$A:$AJ,(U$3+2),FALSE)))</f>
        <v>1</v>
      </c>
      <c r="V345" s="95">
        <f>IF($C345 = "neg", (($D345+1) - VLOOKUP($B345,'Results-formatted 060121'!$A:$AJ,(V$3+2),FALSE)), IF($C345 = "pos-neg", (3+VLOOKUP($B345,'Results-formatted 060121'!$A:$AJ,(V$3+2),FALSE)), VLOOKUP($B345,'Results-formatted 060121'!$A:$AJ,(V$3+2),FALSE)))</f>
        <v>3</v>
      </c>
      <c r="W345" s="95">
        <f>IF($C345 = "neg", (($D345+1) - VLOOKUP($B345,'Results-formatted 060121'!$A:$AJ,(W$3+2),FALSE)), IF($C345 = "pos-neg", (3+VLOOKUP($B345,'Results-formatted 060121'!$A:$AJ,(W$3+2),FALSE)), VLOOKUP($B345,'Results-formatted 060121'!$A:$AJ,(W$3+2),FALSE)))</f>
        <v>3</v>
      </c>
      <c r="X345" s="95">
        <f>IF($C345 = "neg", (($D345+1) - VLOOKUP($B345,'Results-formatted 060121'!$A:$AJ,(X$3+2),FALSE)), IF($C345 = "pos-neg", (3+VLOOKUP($B345,'Results-formatted 060121'!$A:$AJ,(X$3+2),FALSE)), VLOOKUP($B345,'Results-formatted 060121'!$A:$AJ,(X$3+2),FALSE)))</f>
        <v>3</v>
      </c>
      <c r="Y345" s="95">
        <f>IF($C345 = "neg", (($D345+1) - VLOOKUP($B345,'Results-formatted 060121'!$A:$AJ,(Y$3+2),FALSE)), IF($C345 = "pos-neg", (3+VLOOKUP($B345,'Results-formatted 060121'!$A:$AJ,(Y$3+2),FALSE)), VLOOKUP($B345,'Results-formatted 060121'!$A:$AJ,(Y$3+2),FALSE)))</f>
        <v>4</v>
      </c>
      <c r="Z345" s="95">
        <f>IF($C345 = "neg", (($D345+1) - VLOOKUP($B345,'Results-formatted 060121'!$A:$AJ,(Z$3+2),FALSE)), IF($C345 = "pos-neg", (3+VLOOKUP($B345,'Results-formatted 060121'!$A:$AJ,(Z$3+2),FALSE)), VLOOKUP($B345,'Results-formatted 060121'!$A:$AJ,(Z$3+2),FALSE)))</f>
        <v>2</v>
      </c>
      <c r="AA345" s="95">
        <f>IF($C345 = "neg", (($D345+1) - VLOOKUP($B345,'Results-formatted 060121'!$A:$AJ,(AA$3+2),FALSE)), IF($C345 = "pos-neg", (3+VLOOKUP($B345,'Results-formatted 060121'!$A:$AJ,(AA$3+2),FALSE)), VLOOKUP($B345,'Results-formatted 060121'!$A:$AJ,(AA$3+2),FALSE)))</f>
        <v>1</v>
      </c>
      <c r="AB345" s="95">
        <f>IF($C345 = "neg", (($D345+1) - VLOOKUP($B345,'Results-formatted 060121'!$A:$AJ,(AB$3+2),FALSE)), IF($C345 = "pos-neg", (3+VLOOKUP($B345,'Results-formatted 060121'!$A:$AJ,(AB$3+2),FALSE)), VLOOKUP($B345,'Results-formatted 060121'!$A:$AJ,(AB$3+2),FALSE)))</f>
        <v>1</v>
      </c>
      <c r="AC345" s="95">
        <f>IF($C345 = "neg", (($D345+1) - VLOOKUP($B345,'Results-formatted 060121'!$A:$AJ,(AC$3+2),FALSE)), IF($C345 = "pos-neg", (3+VLOOKUP($B345,'Results-formatted 060121'!$A:$AJ,(AC$3+2),FALSE)), VLOOKUP($B345,'Results-formatted 060121'!$A:$AJ,(AC$3+2),FALSE)))</f>
        <v>1</v>
      </c>
      <c r="AD345" s="95">
        <f>IF($C345 = "neg", (($D345+1) - VLOOKUP($B345,'Results-formatted 060121'!$A:$AJ,(AD$3+2),FALSE)), IF($C345 = "pos-neg", (3+VLOOKUP($B345,'Results-formatted 060121'!$A:$AJ,(AD$3+2),FALSE)), VLOOKUP($B345,'Results-formatted 060121'!$A:$AJ,(AD$3+2),FALSE)))</f>
        <v>2</v>
      </c>
      <c r="AE345" s="95">
        <f>IF($C345 = "neg", (($D345+1) - VLOOKUP($B345,'Results-formatted 060121'!$A:$AJ,(AE$3+2),FALSE)), IF($C345 = "pos-neg", (3+VLOOKUP($B345,'Results-formatted 060121'!$A:$AJ,(AE$3+2),FALSE)), VLOOKUP($B345,'Results-formatted 060121'!$A:$AJ,(AE$3+2),FALSE)))</f>
        <v>3</v>
      </c>
      <c r="AF345" s="95">
        <f>IF($C345 = "neg", (($D345+1) - VLOOKUP($B345,'Results-formatted 060121'!$A:$AJ,(AF$3+2),FALSE)), IF($C345 = "pos-neg", (3+VLOOKUP($B345,'Results-formatted 060121'!$A:$AJ,(AF$3+2),FALSE)), VLOOKUP($B345,'Results-formatted 060121'!$A:$AJ,(AF$3+2),FALSE)))</f>
        <v>2</v>
      </c>
      <c r="AG345" s="95">
        <f>IF($C345 = "neg", (($D345+1) - VLOOKUP($B345,'Results-formatted 060121'!$A:$AJ,(AG$3+2),FALSE)), IF($C345 = "pos-neg", (3+VLOOKUP($B345,'Results-formatted 060121'!$A:$AJ,(AG$3+2),FALSE)), VLOOKUP($B345,'Results-formatted 060121'!$A:$AJ,(AG$3+2),FALSE)))</f>
        <v>1</v>
      </c>
      <c r="AH345" s="95">
        <f>IF($C345 = "neg", (($D345+1) - VLOOKUP($B345,'Results-formatted 060121'!$A:$AJ,(AH$3+2),FALSE)), IF($C345 = "pos-neg", (3+VLOOKUP($B345,'Results-formatted 060121'!$A:$AJ,(AH$3+2),FALSE)), VLOOKUP($B345,'Results-formatted 060121'!$A:$AJ,(AH$3+2),FALSE)))</f>
        <v>1</v>
      </c>
      <c r="AI345" s="95">
        <f>IF($C345 = "neg", (($D345+1) - VLOOKUP($B345,'Results-formatted 060121'!$A:$AJ,(AI$3+2),FALSE)), IF($C345 = "pos-neg", (3+VLOOKUP($B345,'Results-formatted 060121'!$A:$AJ,(AI$3+2),FALSE)), VLOOKUP($B345,'Results-formatted 060121'!$A:$AJ,(AI$3+2),FALSE)))</f>
        <v>2</v>
      </c>
      <c r="AJ345" s="95">
        <f>IF($C345 = "neg", (($D345+1) - VLOOKUP($B345,'Results-formatted 060121'!$A:$AJ,(AJ$3+2),FALSE)), IF($C345 = "pos-neg", (3+VLOOKUP($B345,'Results-formatted 060121'!$A:$AJ,(AJ$3+2),FALSE)), VLOOKUP($B345,'Results-formatted 060121'!$A:$AJ,(AJ$3+2),FALSE)))</f>
        <v>4</v>
      </c>
      <c r="AK345" s="95">
        <f>IF($C345 = "neg", (($D345+1) - VLOOKUP($B345,'Results-formatted 060121'!$A:$AJ,(AK$3+2),FALSE)), IF($C345 = "pos-neg", (3+VLOOKUP($B345,'Results-formatted 060121'!$A:$AJ,(AK$3+2),FALSE)), VLOOKUP($B345,'Results-formatted 060121'!$A:$AJ,(AK$3+2),FALSE)))</f>
        <v>4</v>
      </c>
      <c r="AL345" s="95">
        <f>IF($C345 = "neg", (($D345+1) - VLOOKUP($B345,'Results-formatted 060121'!$A:$AJ,(AL$3+2),FALSE)), IF($C345 = "pos-neg", (3+VLOOKUP($B345,'Results-formatted 060121'!$A:$AJ,(AL$3+2),FALSE)), VLOOKUP($B345,'Results-formatted 060121'!$A:$AJ,(AL$3+2),FALSE)))</f>
        <v>2</v>
      </c>
      <c r="AM345" s="95">
        <f>IF($C345 = "neg", (($D345+1) - VLOOKUP($B345,'Results-formatted 060121'!$A:AJ,(AM$3+2),FALSE)), IF($C345 = "pos-neg", (3+VLOOKUP($B345,'Results-formatted 060121'!$A:AJ,(AM$3+2),FALSE)), VLOOKUP($B345,'Results-formatted 060121'!$A:AJ,(AM$3+2),FALSE)))</f>
        <v>3</v>
      </c>
      <c r="AN345" s="95">
        <f>IF($C345 = "neg", (($D345+1) - VLOOKUP($B345,'Results-formatted 060121'!$A:AK,(AN$3+2),FALSE)), IF($C345 = "pos-neg", (3+VLOOKUP($B345,'Results-formatted 060121'!$A:AK,(AN$3+2),FALSE)), VLOOKUP($B345,'Results-formatted 060121'!$A:AK,(AN$3+2),FALSE)))</f>
        <v>3</v>
      </c>
      <c r="AO345" s="95">
        <f>IF($C345 = "neg", (($D345+1) - VLOOKUP($B345,'Results-formatted 060121'!$A:AL,(AO$3+2),FALSE)), IF($C345 = "pos-neg", (3+VLOOKUP($B345,'Results-formatted 060121'!$A:AL,(AO$3+2),FALSE)), VLOOKUP($B345,'Results-formatted 060121'!$A:AL,(AO$3+2),FALSE)))</f>
        <v>2</v>
      </c>
      <c r="AP345" s="95">
        <f>IF($C345 = "neg", (($D345+1) - VLOOKUP($B345,'Results-formatted 060121'!$A:AM,(AP$3+2),FALSE)), IF($C345 = "pos-neg", (3+VLOOKUP($B345,'Results-formatted 060121'!$A:AM,(AP$3+2),FALSE)), VLOOKUP($B345,'Results-formatted 060121'!$A:AM,(AP$3+2),FALSE)))</f>
        <v>2</v>
      </c>
      <c r="AQ345" s="95">
        <f>IF($C345 = "neg", (($D345+1) - VLOOKUP($B345,'Results-formatted 060121'!$A:AN,(AQ$3+2),FALSE)), IF($C345 = "pos-neg", (3+VLOOKUP($B345,'Results-formatted 060121'!$A:AN,(AQ$3+2),FALSE)), VLOOKUP($B345,'Results-formatted 060121'!$A:AN,(AQ$3+2),FALSE)))</f>
        <v>1</v>
      </c>
      <c r="AR345" s="95">
        <f>IF($C345 = "neg", (($D345+1) - VLOOKUP($B345,'Results-formatted 060121'!$A:AO,(AR$3+2),FALSE)), IF($C345 = "pos-neg", (3+VLOOKUP($B345,'Results-formatted 060121'!$A:AO,(AR$3+2),FALSE)), VLOOKUP($B345,'Results-formatted 060121'!$A:AO,(AR$3+2),FALSE)))</f>
        <v>2</v>
      </c>
      <c r="AS345" s="95">
        <f>IF($C345 = "neg", (($D345+1) - VLOOKUP($B345,'Results-formatted 060121'!$A:AP,(AS$3+2),FALSE)), IF($C345 = "pos-neg", (3+VLOOKUP($B345,'Results-formatted 060121'!$A:AP,(AS$3+2),FALSE)), VLOOKUP($B345,'Results-formatted 060121'!$A:AP,(AS$3+2),FALSE)))</f>
        <v>3</v>
      </c>
      <c r="AT345" s="95">
        <f>IF($C345 = "neg", (($D345+1) - VLOOKUP($B345,'Results-formatted 060121'!$A:AQ,(AT$3+2),FALSE)), IF($C345 = "pos-neg", (3+VLOOKUP($B345,'Results-formatted 060121'!$A:AQ,(AT$3+2),FALSE)), VLOOKUP($B345,'Results-formatted 060121'!$A:AQ,(AT$3+2),FALSE)))</f>
        <v>1</v>
      </c>
      <c r="AU345" s="95">
        <f>IF($C345 = "neg", (($D345+1) - VLOOKUP($B345,'Results-formatted 060121'!$A:AR,(AU$3+2),FALSE)), IF($C345 = "pos-neg", (3+VLOOKUP($B345,'Results-formatted 060121'!$A:AR,(AU$3+2),FALSE)), VLOOKUP($B345,'Results-formatted 060121'!$A:AR,(AU$3+2),FALSE)))</f>
        <v>2</v>
      </c>
      <c r="AV345" s="95">
        <f>IF($C345 = "neg", (($D345+1) - VLOOKUP($B345,'Results-formatted 060121'!$A:AS,(AV$3+2),FALSE)), IF($C345 = "pos-neg", (3+VLOOKUP($B345,'Results-formatted 060121'!$A:AS,(AV$3+2),FALSE)), VLOOKUP($B345,'Results-formatted 060121'!$A:AS,(AV$3+2),FALSE)))</f>
        <v>1</v>
      </c>
      <c r="AW345" s="95">
        <f>IF($C345 = "neg", (($D345+1) - VLOOKUP($B345,'Results-formatted 060121'!$A:AT,(AW$3+2),FALSE)), IF($C345 = "pos-neg", (3+VLOOKUP($B345,'Results-formatted 060121'!$A:AT,(AW$3+2),FALSE)), VLOOKUP($B345,'Results-formatted 060121'!$A:AT,(AW$3+2),FALSE)))</f>
        <v>1</v>
      </c>
      <c r="AX345" s="95">
        <f>IF($C345 = "neg", (($D345+1) - VLOOKUP($B345,'Results-formatted 060121'!$A:AU,(AX$3+2),FALSE)), IF($C345 = "pos-neg", (3+VLOOKUP($B345,'Results-formatted 060121'!$A:AU,(AX$3+2),FALSE)), VLOOKUP($B345,'Results-formatted 060121'!$A:AU,(AX$3+2),FALSE)))</f>
        <v>1</v>
      </c>
      <c r="AY345" s="95">
        <f>IF($C345 = "neg", (($D345+1) - VLOOKUP($B345,'Results-formatted 060121'!$A:AV,(AY$3+2),FALSE)), IF($C345 = "pos-neg", (3+VLOOKUP($B345,'Results-formatted 060121'!$A:AV,(AY$3+2),FALSE)), VLOOKUP($B345,'Results-formatted 060121'!$A:AV,(AY$3+2),FALSE)))</f>
        <v>3</v>
      </c>
      <c r="AZ345" s="95">
        <f>IF($C345 = "neg", (($D345+1) - VLOOKUP($B345,'Results-formatted 060121'!$A:AW,(AZ$3+2),FALSE)), IF($C345 = "pos-neg", (3+VLOOKUP($B345,'Results-formatted 060121'!$A:AW,(AZ$3+2),FALSE)), VLOOKUP($B345,'Results-formatted 060121'!$A:AW,(AZ$3+2),FALSE)))</f>
        <v>3</v>
      </c>
      <c r="BA345" s="95">
        <f>IF($C345 = "neg", (($D345+1) - VLOOKUP($B345,'Results-formatted 060121'!$A:AX,(BA$3+2),FALSE)), IF($C345 = "pos-neg", (3+VLOOKUP($B345,'Results-formatted 060121'!$A:AX,(BA$3+2),FALSE)), VLOOKUP($B345,'Results-formatted 060121'!$A:AX,(BA$3+2),FALSE)))</f>
        <v>1</v>
      </c>
      <c r="BB345" s="95">
        <f>IF($C345 = "neg", (($D345+1) - VLOOKUP($B345,'Results-formatted 060121'!$A:AY,(BB$3+2),FALSE)), IF($C345 = "pos-neg", (3+VLOOKUP($B345,'Results-formatted 060121'!$A:AY,(BB$3+2),FALSE)), VLOOKUP($B345,'Results-formatted 060121'!$A:AY,(BB$3+2),FALSE)))</f>
        <v>1</v>
      </c>
      <c r="BC345" s="95">
        <f>IF($C345 = "neg", (($D345+1) - VLOOKUP($B345,'Results-formatted 060121'!$A:AZ,(BC$3+2),FALSE)), IF($C345 = "pos-neg", (3+VLOOKUP($B345,'Results-formatted 060121'!$A:AZ,(BC$3+2),FALSE)), VLOOKUP($B345,'Results-formatted 060121'!$A:AZ,(BC$3+2),FALSE)))</f>
        <v>3</v>
      </c>
      <c r="BD345" s="95">
        <f>IF($C345 = "neg", (($D345+1) - VLOOKUP($B345,'Results-formatted 060121'!$A:BA,(BD$3+2),FALSE)), IF($C345 = "pos-neg", (3+VLOOKUP($B345,'Results-formatted 060121'!$A:BA,(BD$3+2),FALSE)), VLOOKUP($B345,'Results-formatted 060121'!$A:BA,(BD$3+2),FALSE)))</f>
        <v>4</v>
      </c>
      <c r="BE345" s="95">
        <f>IF($C345 = "neg", (($D345+1) - VLOOKUP($B345,'Results-formatted 060121'!$A:BB,(BE$3+2),FALSE)), IF($C345 = "pos-neg", (3+VLOOKUP($B345,'Results-formatted 060121'!$A:BB,(BE$3+2),FALSE)), VLOOKUP($B345,'Results-formatted 060121'!$A:BB,(BE$3+2),FALSE)))</f>
        <v>1</v>
      </c>
      <c r="BF345" s="95">
        <f>IF($C345 = "neg", (($D345+1) - VLOOKUP($B345,'Results-formatted 060121'!$A:BC,(BF$3+2),FALSE)), IF($C345 = "pos-neg", (3+VLOOKUP($B345,'Results-formatted 060121'!$A:BC,(BF$3+2),FALSE)), VLOOKUP($B345,'Results-formatted 060121'!$A:BC,(BF$3+2),FALSE)))</f>
        <v>4</v>
      </c>
      <c r="BG345" s="95">
        <f>IF($C345 = "neg", (($D345+1) - VLOOKUP($B345,'Results-formatted 060121'!$A:BD,(BG$3+2),FALSE)), IF($C345 = "pos-neg", (3+VLOOKUP($B345,'Results-formatted 060121'!$A:BD,(BG$3+2),FALSE)), VLOOKUP($B345,'Results-formatted 060121'!$A:BD,(BG$3+2),FALSE)))</f>
        <v>1</v>
      </c>
      <c r="BH345" s="95">
        <f>IF($C345 = "neg", (($D345+1) - VLOOKUP($B345,'Results-formatted 060121'!$A:BE,(BH$3+2),FALSE)), IF($C345 = "pos-neg", (3+VLOOKUP($B345,'Results-formatted 060121'!$A:BE,(BH$3+2),FALSE)), VLOOKUP($B345,'Results-formatted 060121'!$A:BE,(BH$3+2),FALSE)))</f>
        <v>2</v>
      </c>
      <c r="BI345" s="95">
        <f>IF($C345 = "neg", (($D345+1) - VLOOKUP($B345,'Results-formatted 060121'!$A:BF,(BI$3+2),FALSE)), IF($C345 = "pos-neg", (3+VLOOKUP($B345,'Results-formatted 060121'!$A:BF,(BI$3+2),FALSE)), VLOOKUP($B345,'Results-formatted 060121'!$A:BF,(BI$3+2),FALSE)))</f>
        <v>1</v>
      </c>
      <c r="BJ345" s="95">
        <f>IF($C345 = "neg", (($D345+1) - VLOOKUP($B345,'Results-formatted 060121'!$A:BG,(BJ$3+2),FALSE)), IF($C345 = "pos-neg", (3+VLOOKUP($B345,'Results-formatted 060121'!$A:BG,(BJ$3+2),FALSE)), VLOOKUP($B345,'Results-formatted 060121'!$A:BG,(BJ$3+2),FALSE)))</f>
        <v>2</v>
      </c>
      <c r="BK345" s="95">
        <f>IF($C345 = "neg", (($D345+1) - VLOOKUP($B345,'Results-formatted 060121'!$A:BH,(BK$3+2),FALSE)), IF($C345 = "pos-neg", (3+VLOOKUP($B345,'Results-formatted 060121'!$A:BH,(BK$3+2),FALSE)), VLOOKUP($B345,'Results-formatted 060121'!$A:BH,(BK$3+2),FALSE)))</f>
        <v>2</v>
      </c>
      <c r="BL345" s="95">
        <f>IF($C345 = "neg", (($D345+1) - VLOOKUP($B345,'Results-formatted 060121'!$A:BI,(BL$3+2),FALSE)), IF($C345 = "pos-neg", (3+VLOOKUP($B345,'Results-formatted 060121'!$A:BI,(BL$3+2),FALSE)), VLOOKUP($B345,'Results-formatted 060121'!$A:BI,(BL$3+2),FALSE)))</f>
        <v>1</v>
      </c>
      <c r="BM345" s="95">
        <f>IF($C345 = "neg", (($D345+1) - VLOOKUP($B345,'Results-formatted 060121'!$A:BJ,(BM$3+2),FALSE)), IF($C345 = "pos-neg", (3+VLOOKUP($B345,'Results-formatted 060121'!$A:BJ,(BM$3+2),FALSE)), VLOOKUP($B345,'Results-formatted 060121'!$A:BJ,(BM$3+2),FALSE)))</f>
        <v>2</v>
      </c>
      <c r="BN345" s="95"/>
      <c r="BO345" s="95"/>
      <c r="BP345" s="95"/>
      <c r="BQ345" s="95"/>
      <c r="BR345" s="95"/>
      <c r="BS345" s="95"/>
      <c r="BT345" s="95"/>
      <c r="BU345" s="95"/>
      <c r="BV345" s="95"/>
      <c r="BW345" s="95"/>
      <c r="BX345" s="95"/>
      <c r="BY345" s="95"/>
      <c r="BZ345" s="95"/>
      <c r="CA345" s="95"/>
      <c r="CB345" s="95"/>
      <c r="CC345" s="95"/>
      <c r="CD345" s="99"/>
      <c r="CE345" s="25">
        <f t="shared" ref="CE345:CE376" si="1062">AVERAGE(F345:CD345)</f>
        <v>2.1</v>
      </c>
      <c r="CF345" s="25">
        <f t="shared" si="919"/>
        <v>1.1000770389047412</v>
      </c>
    </row>
    <row r="346" spans="2:84" ht="17" x14ac:dyDescent="0.15">
      <c r="B346" s="84"/>
      <c r="E346" s="18" t="s">
        <v>87</v>
      </c>
      <c r="F346" s="34"/>
      <c r="G346" s="34"/>
      <c r="H346" s="34">
        <f t="shared" ref="H346" si="1063">IF(ISNUMBER(H347), AVERAGE(H347:H349), "")</f>
        <v>3.6666666666666665</v>
      </c>
      <c r="I346" s="34">
        <f t="shared" ref="I346" si="1064">IF(ISNUMBER(I347), AVERAGE(I347:I349), "")</f>
        <v>2.3333333333333335</v>
      </c>
      <c r="J346" s="34">
        <f t="shared" ref="J346" si="1065">IF(ISNUMBER(J347), AVERAGE(J347:J349), "")</f>
        <v>3</v>
      </c>
      <c r="K346" s="34">
        <f t="shared" ref="K346" si="1066">IF(ISNUMBER(K347), AVERAGE(K347:K349), "")</f>
        <v>2.3333333333333335</v>
      </c>
      <c r="L346" s="34">
        <f t="shared" ref="L346" si="1067">IF(ISNUMBER(L347), AVERAGE(L347:L349), "")</f>
        <v>2</v>
      </c>
      <c r="M346" s="34">
        <f t="shared" ref="M346" si="1068">IF(ISNUMBER(M347), AVERAGE(M347:M349), "")</f>
        <v>2.6666666666666665</v>
      </c>
      <c r="N346" s="34"/>
      <c r="O346" s="34">
        <f t="shared" ref="O346" si="1069">IF(ISNUMBER(O347), AVERAGE(O347:O349), "")</f>
        <v>5</v>
      </c>
      <c r="P346" s="34">
        <f t="shared" ref="P346" si="1070">IF(ISNUMBER(P347), AVERAGE(P347:P349), "")</f>
        <v>2</v>
      </c>
      <c r="Q346" s="34">
        <f t="shared" ref="Q346" si="1071">IF(ISNUMBER(Q347), AVERAGE(Q347:Q349), "")</f>
        <v>2.6666666666666665</v>
      </c>
      <c r="R346" s="34">
        <f t="shared" ref="R346" si="1072">IF(ISNUMBER(R347), AVERAGE(R347:R349), "")</f>
        <v>3.6666666666666665</v>
      </c>
      <c r="S346" s="34">
        <f t="shared" ref="S346" si="1073">IF(ISNUMBER(S347), AVERAGE(S347:S349), "")</f>
        <v>1</v>
      </c>
      <c r="T346" s="34">
        <f t="shared" ref="T346" si="1074">IF(ISNUMBER(T347), AVERAGE(T347:T349), "")</f>
        <v>1</v>
      </c>
      <c r="U346" s="34">
        <f t="shared" ref="U346" si="1075">IF(ISNUMBER(U347), AVERAGE(U347:U349), "")</f>
        <v>1.6666666666666667</v>
      </c>
      <c r="V346" s="34">
        <f t="shared" ref="V346" si="1076">IF(ISNUMBER(V347), AVERAGE(V347:V349), "")</f>
        <v>4.666666666666667</v>
      </c>
      <c r="W346" s="34">
        <f t="shared" ref="W346" si="1077">IF(ISNUMBER(W347), AVERAGE(W347:W349), "")</f>
        <v>3.3333333333333335</v>
      </c>
      <c r="X346" s="34">
        <f t="shared" ref="X346" si="1078">IF(ISNUMBER(X347), AVERAGE(X347:X349), "")</f>
        <v>3.6666666666666665</v>
      </c>
      <c r="Y346" s="34">
        <f t="shared" ref="Y346" si="1079">IF(ISNUMBER(Y347), AVERAGE(Y347:Y349), "")</f>
        <v>4.333333333333333</v>
      </c>
      <c r="Z346" s="34">
        <f t="shared" ref="Z346" si="1080">IF(ISNUMBER(Z347), AVERAGE(Z347:Z349), "")</f>
        <v>3</v>
      </c>
      <c r="AA346" s="34">
        <f t="shared" ref="AA346" si="1081">IF(ISNUMBER(AA347), AVERAGE(AA347:AA349), "")</f>
        <v>3</v>
      </c>
      <c r="AB346" s="34">
        <f t="shared" ref="AB346" si="1082">IF(ISNUMBER(AB347), AVERAGE(AB347:AB349), "")</f>
        <v>1</v>
      </c>
      <c r="AC346" s="34">
        <f t="shared" ref="AC346" si="1083">IF(ISNUMBER(AC347), AVERAGE(AC347:AC349), "")</f>
        <v>1</v>
      </c>
      <c r="AD346" s="34">
        <f t="shared" ref="AD346" si="1084">IF(ISNUMBER(AD347), AVERAGE(AD347:AD349), "")</f>
        <v>3.6666666666666665</v>
      </c>
      <c r="AE346" s="34">
        <f t="shared" ref="AE346" si="1085">IF(ISNUMBER(AE347), AVERAGE(AE347:AE349), "")</f>
        <v>3</v>
      </c>
      <c r="AF346" s="34">
        <f t="shared" ref="AF346" si="1086">IF(ISNUMBER(AF347), AVERAGE(AF347:AF349), "")</f>
        <v>3</v>
      </c>
      <c r="AG346" s="34">
        <f t="shared" ref="AG346" si="1087">IF(ISNUMBER(AG347), AVERAGE(AG347:AG349), "")</f>
        <v>1</v>
      </c>
      <c r="AH346" s="34">
        <f t="shared" ref="AH346" si="1088">IF(ISNUMBER(AH347), AVERAGE(AH347:AH349), "")</f>
        <v>2</v>
      </c>
      <c r="AI346" s="34">
        <f t="shared" ref="AI346" si="1089">IF(ISNUMBER(AI347), AVERAGE(AI347:AI349), "")</f>
        <v>4</v>
      </c>
      <c r="AJ346" s="34">
        <f t="shared" ref="AJ346:BM346" si="1090">IF(ISNUMBER(AJ347), AVERAGE(AJ347:AJ349), "")</f>
        <v>4</v>
      </c>
      <c r="AK346" s="34"/>
      <c r="AL346" s="34">
        <f t="shared" si="1090"/>
        <v>3.3333333333333335</v>
      </c>
      <c r="AM346" s="34">
        <f t="shared" si="1090"/>
        <v>5</v>
      </c>
      <c r="AN346" s="34">
        <f t="shared" si="1090"/>
        <v>3.6666666666666665</v>
      </c>
      <c r="AO346" s="34">
        <f t="shared" si="1090"/>
        <v>2</v>
      </c>
      <c r="AP346" s="34">
        <f t="shared" si="1090"/>
        <v>2</v>
      </c>
      <c r="AQ346" s="34">
        <f t="shared" si="1090"/>
        <v>3</v>
      </c>
      <c r="AR346" s="34">
        <f t="shared" si="1090"/>
        <v>3</v>
      </c>
      <c r="AS346" s="34">
        <f t="shared" si="1090"/>
        <v>3.6666666666666665</v>
      </c>
      <c r="AT346" s="34">
        <f t="shared" si="1090"/>
        <v>2</v>
      </c>
      <c r="AU346" s="34">
        <f t="shared" si="1090"/>
        <v>4</v>
      </c>
      <c r="AV346" s="34">
        <f t="shared" si="1090"/>
        <v>1</v>
      </c>
      <c r="AW346" s="34">
        <f t="shared" si="1090"/>
        <v>1.6666666666666667</v>
      </c>
      <c r="AX346" s="34">
        <f t="shared" si="1090"/>
        <v>1</v>
      </c>
      <c r="AY346" s="34">
        <f t="shared" si="1090"/>
        <v>3.6666666666666665</v>
      </c>
      <c r="AZ346" s="34">
        <f t="shared" si="1090"/>
        <v>2</v>
      </c>
      <c r="BA346" s="34">
        <f t="shared" si="1090"/>
        <v>3.6666666666666665</v>
      </c>
      <c r="BB346" s="34">
        <f t="shared" si="1090"/>
        <v>1</v>
      </c>
      <c r="BC346" s="34">
        <f t="shared" si="1090"/>
        <v>2.3333333333333335</v>
      </c>
      <c r="BD346" s="34">
        <f t="shared" si="1090"/>
        <v>5</v>
      </c>
      <c r="BE346" s="34">
        <f t="shared" si="1090"/>
        <v>1</v>
      </c>
      <c r="BF346" s="34">
        <f t="shared" si="1090"/>
        <v>3.6666666666666665</v>
      </c>
      <c r="BG346" s="34">
        <f t="shared" si="1090"/>
        <v>3</v>
      </c>
      <c r="BH346" s="34">
        <f t="shared" si="1090"/>
        <v>2</v>
      </c>
      <c r="BI346" s="34">
        <f t="shared" si="1090"/>
        <v>3</v>
      </c>
      <c r="BJ346" s="34">
        <f t="shared" si="1090"/>
        <v>4.666666666666667</v>
      </c>
      <c r="BK346" s="34">
        <f t="shared" si="1090"/>
        <v>1.6666666666666667</v>
      </c>
      <c r="BL346" s="34">
        <f t="shared" si="1090"/>
        <v>1.3333333333333333</v>
      </c>
      <c r="BM346" s="34">
        <f t="shared" si="1090"/>
        <v>2</v>
      </c>
      <c r="BN346" s="34"/>
      <c r="BO346" s="34"/>
      <c r="BP346" s="34"/>
      <c r="BQ346" s="34"/>
      <c r="BR346" s="34"/>
      <c r="BS346" s="34"/>
      <c r="BT346" s="34"/>
      <c r="BU346" s="34"/>
      <c r="BV346" s="34"/>
      <c r="BW346" s="34"/>
      <c r="BX346" s="34"/>
      <c r="BY346" s="34"/>
      <c r="BZ346" s="34"/>
      <c r="CA346" s="34"/>
      <c r="CB346" s="34"/>
      <c r="CC346" s="34"/>
      <c r="CD346" s="34" t="str">
        <f t="shared" ref="CD346" si="1091">IF(ISNUMBER(CD347), AVERAGE(CD347:CD349), "")</f>
        <v/>
      </c>
      <c r="CE346" s="34">
        <f t="shared" si="1062"/>
        <v>2.7321428571428572</v>
      </c>
      <c r="CF346" s="34">
        <f t="shared" si="919"/>
        <v>1.1847850981151513</v>
      </c>
    </row>
    <row r="347" spans="2:84" ht="56" x14ac:dyDescent="0.15">
      <c r="B347" s="84" t="s">
        <v>361</v>
      </c>
      <c r="C347" s="86" t="s">
        <v>224</v>
      </c>
      <c r="D347" s="2">
        <v>5</v>
      </c>
      <c r="E347" s="14" t="s">
        <v>852</v>
      </c>
      <c r="F347" s="95">
        <f>IF($C347 = "neg", (($D347+1) - VLOOKUP($B347,'Results-formatted 060121'!$A:$AJ,(F$3+2),FALSE)), IF($C347 = "pos-neg", (3+VLOOKUP($B347,'Results-formatted 060121'!$A:$AJ,(F$3+2),FALSE)), VLOOKUP($B347,'Results-formatted 060121'!$A:$AJ,(F$3+2),FALSE)))</f>
        <v>3</v>
      </c>
      <c r="G347" s="95">
        <f>IF($C347 = "neg", (($D347+1) - VLOOKUP($B347,'Results-formatted 060121'!$A:$AJ,(G$3+2),FALSE)), IF($C347 = "pos-neg", (3+VLOOKUP($B347,'Results-formatted 060121'!$A:$AJ,(G$3+2),FALSE)), VLOOKUP($B347,'Results-formatted 060121'!$A:$AJ,(G$3+2),FALSE)))</f>
        <v>5</v>
      </c>
      <c r="H347" s="95">
        <f>IF($C347 = "neg", (($D347+1) - VLOOKUP($B347,'Results-formatted 060121'!$A:$AJ,(H$3+2),FALSE)), IF($C347 = "pos-neg", (3+VLOOKUP($B347,'Results-formatted 060121'!$A:$AJ,(H$3+2),FALSE)), VLOOKUP($B347,'Results-formatted 060121'!$A:$AJ,(H$3+2),FALSE)))</f>
        <v>4</v>
      </c>
      <c r="I347" s="95">
        <f>IF($C347 = "neg", (($D347+1) - VLOOKUP($B347,'Results-formatted 060121'!$A:$AJ,(I$3+2),FALSE)), IF($C347 = "pos-neg", (3+VLOOKUP($B347,'Results-formatted 060121'!$A:$AJ,(I$3+2),FALSE)), VLOOKUP($B347,'Results-formatted 060121'!$A:$AJ,(I$3+2),FALSE)))</f>
        <v>3</v>
      </c>
      <c r="J347" s="95">
        <f>IF($C347 = "neg", (($D347+1) - VLOOKUP($B347,'Results-formatted 060121'!$A:$AJ,(J$3+2),FALSE)), IF($C347 = "pos-neg", (3+VLOOKUP($B347,'Results-formatted 060121'!$A:$AJ,(J$3+2),FALSE)), VLOOKUP($B347,'Results-formatted 060121'!$A:$AJ,(J$3+2),FALSE)))</f>
        <v>3</v>
      </c>
      <c r="K347" s="95">
        <f>IF($C347 = "neg", (($D347+1) - VLOOKUP($B347,'Results-formatted 060121'!$A:$AJ,(K$3+2),FALSE)), IF($C347 = "pos-neg", (3+VLOOKUP($B347,'Results-formatted 060121'!$A:$AJ,(K$3+2),FALSE)), VLOOKUP($B347,'Results-formatted 060121'!$A:$AJ,(K$3+2),FALSE)))</f>
        <v>2</v>
      </c>
      <c r="L347" s="95">
        <f>IF($C347 = "neg", (($D347+1) - VLOOKUP($B347,'Results-formatted 060121'!$A:$AJ,(L$3+2),FALSE)), IF($C347 = "pos-neg", (3+VLOOKUP($B347,'Results-formatted 060121'!$A:$AJ,(L$3+2),FALSE)), VLOOKUP($B347,'Results-formatted 060121'!$A:$AJ,(L$3+2),FALSE)))</f>
        <v>2</v>
      </c>
      <c r="M347" s="95">
        <f>IF($C347 = "neg", (($D347+1) - VLOOKUP($B347,'Results-formatted 060121'!$A:$AJ,(M$3+2),FALSE)), IF($C347 = "pos-neg", (3+VLOOKUP($B347,'Results-formatted 060121'!$A:$AJ,(M$3+2),FALSE)), VLOOKUP($B347,'Results-formatted 060121'!$A:$AJ,(M$3+2),FALSE)))</f>
        <v>3</v>
      </c>
      <c r="N347" s="95">
        <f>IF($C347 = "neg", (($D347+1) - VLOOKUP($B347,'Results-formatted 060121'!$A:$AJ,(N$3+2),FALSE)), IF($C347 = "pos-neg", (3+VLOOKUP($B347,'Results-formatted 060121'!$A:$AJ,(N$3+2),FALSE)), VLOOKUP($B347,'Results-formatted 060121'!$A:$AJ,(N$3+2),FALSE)))</f>
        <v>4</v>
      </c>
      <c r="O347" s="95">
        <f>IF($C347 = "neg", (($D347+1) - VLOOKUP($B347,'Results-formatted 060121'!$A:$AJ,(O$3+2),FALSE)), IF($C347 = "pos-neg", (3+VLOOKUP($B347,'Results-formatted 060121'!$A:$AJ,(O$3+2),FALSE)), VLOOKUP($B347,'Results-formatted 060121'!$A:$AJ,(O$3+2),FALSE)))</f>
        <v>5</v>
      </c>
      <c r="P347" s="95">
        <f>IF($C347 = "neg", (($D347+1) - VLOOKUP($B347,'Results-formatted 060121'!$A:$AJ,(P$3+2),FALSE)), IF($C347 = "pos-neg", (3+VLOOKUP($B347,'Results-formatted 060121'!$A:$AJ,(P$3+2),FALSE)), VLOOKUP($B347,'Results-formatted 060121'!$A:$AJ,(P$3+2),FALSE)))</f>
        <v>2</v>
      </c>
      <c r="Q347" s="95">
        <f>IF($C347 = "neg", (($D347+1) - VLOOKUP($B347,'Results-formatted 060121'!$A:$AJ,(Q$3+2),FALSE)), IF($C347 = "pos-neg", (3+VLOOKUP($B347,'Results-formatted 060121'!$A:$AJ,(Q$3+2),FALSE)), VLOOKUP($B347,'Results-formatted 060121'!$A:$AJ,(Q$3+2),FALSE)))</f>
        <v>3</v>
      </c>
      <c r="R347" s="95">
        <f>IF($C347 = "neg", (($D347+1) - VLOOKUP($B347,'Results-formatted 060121'!$A:$AJ,(R$3+2),FALSE)), IF($C347 = "pos-neg", (3+VLOOKUP($B347,'Results-formatted 060121'!$A:$AJ,(R$3+2),FALSE)), VLOOKUP($B347,'Results-formatted 060121'!$A:$AJ,(R$3+2),FALSE)))</f>
        <v>4</v>
      </c>
      <c r="S347" s="95">
        <f>IF($C347 = "neg", (($D347+1) - VLOOKUP($B347,'Results-formatted 060121'!$A:$AJ,(S$3+2),FALSE)), IF($C347 = "pos-neg", (3+VLOOKUP($B347,'Results-formatted 060121'!$A:$AJ,(S$3+2),FALSE)), VLOOKUP($B347,'Results-formatted 060121'!$A:$AJ,(S$3+2),FALSE)))</f>
        <v>1</v>
      </c>
      <c r="T347" s="95">
        <f>IF($C347 = "neg", (($D347+1) - VLOOKUP($B347,'Results-formatted 060121'!$A:$AJ,(T$3+2),FALSE)), IF($C347 = "pos-neg", (3+VLOOKUP($B347,'Results-formatted 060121'!$A:$AJ,(T$3+2),FALSE)), VLOOKUP($B347,'Results-formatted 060121'!$A:$AJ,(T$3+2),FALSE)))</f>
        <v>1</v>
      </c>
      <c r="U347" s="95">
        <f>IF($C347 = "neg", (($D347+1) - VLOOKUP($B347,'Results-formatted 060121'!$A:$AJ,(U$3+2),FALSE)), IF($C347 = "pos-neg", (3+VLOOKUP($B347,'Results-formatted 060121'!$A:$AJ,(U$3+2),FALSE)), VLOOKUP($B347,'Results-formatted 060121'!$A:$AJ,(U$3+2),FALSE)))</f>
        <v>1</v>
      </c>
      <c r="V347" s="95">
        <f>IF($C347 = "neg", (($D347+1) - VLOOKUP($B347,'Results-formatted 060121'!$A:$AJ,(V$3+2),FALSE)), IF($C347 = "pos-neg", (3+VLOOKUP($B347,'Results-formatted 060121'!$A:$AJ,(V$3+2),FALSE)), VLOOKUP($B347,'Results-formatted 060121'!$A:$AJ,(V$3+2),FALSE)))</f>
        <v>4</v>
      </c>
      <c r="W347" s="95">
        <f>IF($C347 = "neg", (($D347+1) - VLOOKUP($B347,'Results-formatted 060121'!$A:$AJ,(W$3+2),FALSE)), IF($C347 = "pos-neg", (3+VLOOKUP($B347,'Results-formatted 060121'!$A:$AJ,(W$3+2),FALSE)), VLOOKUP($B347,'Results-formatted 060121'!$A:$AJ,(W$3+2),FALSE)))</f>
        <v>3</v>
      </c>
      <c r="X347" s="95">
        <f>IF($C347 = "neg", (($D347+1) - VLOOKUP($B347,'Results-formatted 060121'!$A:$AJ,(X$3+2),FALSE)), IF($C347 = "pos-neg", (3+VLOOKUP($B347,'Results-formatted 060121'!$A:$AJ,(X$3+2),FALSE)), VLOOKUP($B347,'Results-formatted 060121'!$A:$AJ,(X$3+2),FALSE)))</f>
        <v>3</v>
      </c>
      <c r="Y347" s="95">
        <f>IF($C347 = "neg", (($D347+1) - VLOOKUP($B347,'Results-formatted 060121'!$A:$AJ,(Y$3+2),FALSE)), IF($C347 = "pos-neg", (3+VLOOKUP($B347,'Results-formatted 060121'!$A:$AJ,(Y$3+2),FALSE)), VLOOKUP($B347,'Results-formatted 060121'!$A:$AJ,(Y$3+2),FALSE)))</f>
        <v>4</v>
      </c>
      <c r="Z347" s="95">
        <f>IF($C347 = "neg", (($D347+1) - VLOOKUP($B347,'Results-formatted 060121'!$A:$AJ,(Z$3+2),FALSE)), IF($C347 = "pos-neg", (3+VLOOKUP($B347,'Results-formatted 060121'!$A:$AJ,(Z$3+2),FALSE)), VLOOKUP($B347,'Results-formatted 060121'!$A:$AJ,(Z$3+2),FALSE)))</f>
        <v>3</v>
      </c>
      <c r="AA347" s="95">
        <f>IF($C347 = "neg", (($D347+1) - VLOOKUP($B347,'Results-formatted 060121'!$A:$AJ,(AA$3+2),FALSE)), IF($C347 = "pos-neg", (3+VLOOKUP($B347,'Results-formatted 060121'!$A:$AJ,(AA$3+2),FALSE)), VLOOKUP($B347,'Results-formatted 060121'!$A:$AJ,(AA$3+2),FALSE)))</f>
        <v>4</v>
      </c>
      <c r="AB347" s="95">
        <f>IF($C347 = "neg", (($D347+1) - VLOOKUP($B347,'Results-formatted 060121'!$A:$AJ,(AB$3+2),FALSE)), IF($C347 = "pos-neg", (3+VLOOKUP($B347,'Results-formatted 060121'!$A:$AJ,(AB$3+2),FALSE)), VLOOKUP($B347,'Results-formatted 060121'!$A:$AJ,(AB$3+2),FALSE)))</f>
        <v>1</v>
      </c>
      <c r="AC347" s="95">
        <f>IF($C347 = "neg", (($D347+1) - VLOOKUP($B347,'Results-formatted 060121'!$A:$AJ,(AC$3+2),FALSE)), IF($C347 = "pos-neg", (3+VLOOKUP($B347,'Results-formatted 060121'!$A:$AJ,(AC$3+2),FALSE)), VLOOKUP($B347,'Results-formatted 060121'!$A:$AJ,(AC$3+2),FALSE)))</f>
        <v>1</v>
      </c>
      <c r="AD347" s="95">
        <f>IF($C347 = "neg", (($D347+1) - VLOOKUP($B347,'Results-formatted 060121'!$A:$AJ,(AD$3+2),FALSE)), IF($C347 = "pos-neg", (3+VLOOKUP($B347,'Results-formatted 060121'!$A:$AJ,(AD$3+2),FALSE)), VLOOKUP($B347,'Results-formatted 060121'!$A:$AJ,(AD$3+2),FALSE)))</f>
        <v>4</v>
      </c>
      <c r="AE347" s="95">
        <f>IF($C347 = "neg", (($D347+1) - VLOOKUP($B347,'Results-formatted 060121'!$A:$AJ,(AE$3+2),FALSE)), IF($C347 = "pos-neg", (3+VLOOKUP($B347,'Results-formatted 060121'!$A:$AJ,(AE$3+2),FALSE)), VLOOKUP($B347,'Results-formatted 060121'!$A:$AJ,(AE$3+2),FALSE)))</f>
        <v>3</v>
      </c>
      <c r="AF347" s="95">
        <f>IF($C347 = "neg", (($D347+1) - VLOOKUP($B347,'Results-formatted 060121'!$A:$AJ,(AF$3+2),FALSE)), IF($C347 = "pos-neg", (3+VLOOKUP($B347,'Results-formatted 060121'!$A:$AJ,(AF$3+2),FALSE)), VLOOKUP($B347,'Results-formatted 060121'!$A:$AJ,(AF$3+2),FALSE)))</f>
        <v>3</v>
      </c>
      <c r="AG347" s="95">
        <f>IF($C347 = "neg", (($D347+1) - VLOOKUP($B347,'Results-formatted 060121'!$A:$AJ,(AG$3+2),FALSE)), IF($C347 = "pos-neg", (3+VLOOKUP($B347,'Results-formatted 060121'!$A:$AJ,(AG$3+2),FALSE)), VLOOKUP($B347,'Results-formatted 060121'!$A:$AJ,(AG$3+2),FALSE)))</f>
        <v>1</v>
      </c>
      <c r="AH347" s="95">
        <f>IF($C347 = "neg", (($D347+1) - VLOOKUP($B347,'Results-formatted 060121'!$A:$AJ,(AH$3+2),FALSE)), IF($C347 = "pos-neg", (3+VLOOKUP($B347,'Results-formatted 060121'!$A:$AJ,(AH$3+2),FALSE)), VLOOKUP($B347,'Results-formatted 060121'!$A:$AJ,(AH$3+2),FALSE)))</f>
        <v>2</v>
      </c>
      <c r="AI347" s="95">
        <f>IF($C347 = "neg", (($D347+1) - VLOOKUP($B347,'Results-formatted 060121'!$A:$AJ,(AI$3+2),FALSE)), IF($C347 = "pos-neg", (3+VLOOKUP($B347,'Results-formatted 060121'!$A:$AJ,(AI$3+2),FALSE)), VLOOKUP($B347,'Results-formatted 060121'!$A:$AJ,(AI$3+2),FALSE)))</f>
        <v>4</v>
      </c>
      <c r="AJ347" s="95">
        <f>IF($C347 = "neg", (($D347+1) - VLOOKUP($B347,'Results-formatted 060121'!$A:$AJ,(AJ$3+2),FALSE)), IF($C347 = "pos-neg", (3+VLOOKUP($B347,'Results-formatted 060121'!$A:$AJ,(AJ$3+2),FALSE)), VLOOKUP($B347,'Results-formatted 060121'!$A:$AJ,(AJ$3+2),FALSE)))</f>
        <v>4</v>
      </c>
      <c r="AK347" s="95">
        <f>IF($C347 = "neg", (($D347+1) - VLOOKUP($B347,'Results-formatted 060121'!$A:$AJ,(AK$3+2),FALSE)), IF($C347 = "pos-neg", (3+VLOOKUP($B347,'Results-formatted 060121'!$A:$AJ,(AK$3+2),FALSE)), VLOOKUP($B347,'Results-formatted 060121'!$A:$AJ,(AK$3+2),FALSE)))</f>
        <v>4</v>
      </c>
      <c r="AL347" s="95">
        <f>IF($C347 = "neg", (($D347+1) - VLOOKUP($B347,'Results-formatted 060121'!$A:$AJ,(AL$3+2),FALSE)), IF($C347 = "pos-neg", (3+VLOOKUP($B347,'Results-formatted 060121'!$A:$AJ,(AL$3+2),FALSE)), VLOOKUP($B347,'Results-formatted 060121'!$A:$AJ,(AL$3+2),FALSE)))</f>
        <v>3</v>
      </c>
      <c r="AM347" s="95">
        <f>IF($C347 = "neg", (($D347+1) - VLOOKUP($B347,'Results-formatted 060121'!$A:AJ,(AM$3+2),FALSE)), IF($C347 = "pos-neg", (3+VLOOKUP($B347,'Results-formatted 060121'!$A:AJ,(AM$3+2),FALSE)), VLOOKUP($B347,'Results-formatted 060121'!$A:AJ,(AM$3+2),FALSE)))</f>
        <v>5</v>
      </c>
      <c r="AN347" s="95">
        <f>IF($C347 = "neg", (($D347+1) - VLOOKUP($B347,'Results-formatted 060121'!$A:AK,(AN$3+2),FALSE)), IF($C347 = "pos-neg", (3+VLOOKUP($B347,'Results-formatted 060121'!$A:AK,(AN$3+2),FALSE)), VLOOKUP($B347,'Results-formatted 060121'!$A:AK,(AN$3+2),FALSE)))</f>
        <v>4</v>
      </c>
      <c r="AO347" s="95">
        <f>IF($C347 = "neg", (($D347+1) - VLOOKUP($B347,'Results-formatted 060121'!$A:AL,(AO$3+2),FALSE)), IF($C347 = "pos-neg", (3+VLOOKUP($B347,'Results-formatted 060121'!$A:AL,(AO$3+2),FALSE)), VLOOKUP($B347,'Results-formatted 060121'!$A:AL,(AO$3+2),FALSE)))</f>
        <v>2</v>
      </c>
      <c r="AP347" s="95">
        <f>IF($C347 = "neg", (($D347+1) - VLOOKUP($B347,'Results-formatted 060121'!$A:AM,(AP$3+2),FALSE)), IF($C347 = "pos-neg", (3+VLOOKUP($B347,'Results-formatted 060121'!$A:AM,(AP$3+2),FALSE)), VLOOKUP($B347,'Results-formatted 060121'!$A:AM,(AP$3+2),FALSE)))</f>
        <v>2</v>
      </c>
      <c r="AQ347" s="95">
        <f>IF($C347 = "neg", (($D347+1) - VLOOKUP($B347,'Results-formatted 060121'!$A:AN,(AQ$3+2),FALSE)), IF($C347 = "pos-neg", (3+VLOOKUP($B347,'Results-formatted 060121'!$A:AN,(AQ$3+2),FALSE)), VLOOKUP($B347,'Results-formatted 060121'!$A:AN,(AQ$3+2),FALSE)))</f>
        <v>3</v>
      </c>
      <c r="AR347" s="95">
        <f>IF($C347 = "neg", (($D347+1) - VLOOKUP($B347,'Results-formatted 060121'!$A:AO,(AR$3+2),FALSE)), IF($C347 = "pos-neg", (3+VLOOKUP($B347,'Results-formatted 060121'!$A:AO,(AR$3+2),FALSE)), VLOOKUP($B347,'Results-formatted 060121'!$A:AO,(AR$3+2),FALSE)))</f>
        <v>4</v>
      </c>
      <c r="AS347" s="95">
        <f>IF($C347 = "neg", (($D347+1) - VLOOKUP($B347,'Results-formatted 060121'!$A:AP,(AS$3+2),FALSE)), IF($C347 = "pos-neg", (3+VLOOKUP($B347,'Results-formatted 060121'!$A:AP,(AS$3+2),FALSE)), VLOOKUP($B347,'Results-formatted 060121'!$A:AP,(AS$3+2),FALSE)))</f>
        <v>4</v>
      </c>
      <c r="AT347" s="95">
        <f>IF($C347 = "neg", (($D347+1) - VLOOKUP($B347,'Results-formatted 060121'!$A:AQ,(AT$3+2),FALSE)), IF($C347 = "pos-neg", (3+VLOOKUP($B347,'Results-formatted 060121'!$A:AQ,(AT$3+2),FALSE)), VLOOKUP($B347,'Results-formatted 060121'!$A:AQ,(AT$3+2),FALSE)))</f>
        <v>2</v>
      </c>
      <c r="AU347" s="95">
        <f>IF($C347 = "neg", (($D347+1) - VLOOKUP($B347,'Results-formatted 060121'!$A:AR,(AU$3+2),FALSE)), IF($C347 = "pos-neg", (3+VLOOKUP($B347,'Results-formatted 060121'!$A:AR,(AU$3+2),FALSE)), VLOOKUP($B347,'Results-formatted 060121'!$A:AR,(AU$3+2),FALSE)))</f>
        <v>5</v>
      </c>
      <c r="AV347" s="95">
        <f>IF($C347 = "neg", (($D347+1) - VLOOKUP($B347,'Results-formatted 060121'!$A:AS,(AV$3+2),FALSE)), IF($C347 = "pos-neg", (3+VLOOKUP($B347,'Results-formatted 060121'!$A:AS,(AV$3+2),FALSE)), VLOOKUP($B347,'Results-formatted 060121'!$A:AS,(AV$3+2),FALSE)))</f>
        <v>1</v>
      </c>
      <c r="AW347" s="95">
        <f>IF($C347 = "neg", (($D347+1) - VLOOKUP($B347,'Results-formatted 060121'!$A:AT,(AW$3+2),FALSE)), IF($C347 = "pos-neg", (3+VLOOKUP($B347,'Results-formatted 060121'!$A:AT,(AW$3+2),FALSE)), VLOOKUP($B347,'Results-formatted 060121'!$A:AT,(AW$3+2),FALSE)))</f>
        <v>2</v>
      </c>
      <c r="AX347" s="95">
        <f>IF($C347 = "neg", (($D347+1) - VLOOKUP($B347,'Results-formatted 060121'!$A:AU,(AX$3+2),FALSE)), IF($C347 = "pos-neg", (3+VLOOKUP($B347,'Results-formatted 060121'!$A:AU,(AX$3+2),FALSE)), VLOOKUP($B347,'Results-formatted 060121'!$A:AU,(AX$3+2),FALSE)))</f>
        <v>1</v>
      </c>
      <c r="AY347" s="95">
        <f>IF($C347 = "neg", (($D347+1) - VLOOKUP($B347,'Results-formatted 060121'!$A:AV,(AY$3+2),FALSE)), IF($C347 = "pos-neg", (3+VLOOKUP($B347,'Results-formatted 060121'!$A:AV,(AY$3+2),FALSE)), VLOOKUP($B347,'Results-formatted 060121'!$A:AV,(AY$3+2),FALSE)))</f>
        <v>3</v>
      </c>
      <c r="AZ347" s="95">
        <f>IF($C347 = "neg", (($D347+1) - VLOOKUP($B347,'Results-formatted 060121'!$A:AW,(AZ$3+2),FALSE)), IF($C347 = "pos-neg", (3+VLOOKUP($B347,'Results-formatted 060121'!$A:AW,(AZ$3+2),FALSE)), VLOOKUP($B347,'Results-formatted 060121'!$A:AW,(AZ$3+2),FALSE)))</f>
        <v>1</v>
      </c>
      <c r="BA347" s="95">
        <f>IF($C347 = "neg", (($D347+1) - VLOOKUP($B347,'Results-formatted 060121'!$A:AX,(BA$3+2),FALSE)), IF($C347 = "pos-neg", (3+VLOOKUP($B347,'Results-formatted 060121'!$A:AX,(BA$3+2),FALSE)), VLOOKUP($B347,'Results-formatted 060121'!$A:AX,(BA$3+2),FALSE)))</f>
        <v>4</v>
      </c>
      <c r="BB347" s="95">
        <f>IF($C347 = "neg", (($D347+1) - VLOOKUP($B347,'Results-formatted 060121'!$A:AY,(BB$3+2),FALSE)), IF($C347 = "pos-neg", (3+VLOOKUP($B347,'Results-formatted 060121'!$A:AY,(BB$3+2),FALSE)), VLOOKUP($B347,'Results-formatted 060121'!$A:AY,(BB$3+2),FALSE)))</f>
        <v>1</v>
      </c>
      <c r="BC347" s="95">
        <f>IF($C347 = "neg", (($D347+1) - VLOOKUP($B347,'Results-formatted 060121'!$A:AZ,(BC$3+2),FALSE)), IF($C347 = "pos-neg", (3+VLOOKUP($B347,'Results-formatted 060121'!$A:AZ,(BC$3+2),FALSE)), VLOOKUP($B347,'Results-formatted 060121'!$A:AZ,(BC$3+2),FALSE)))</f>
        <v>2</v>
      </c>
      <c r="BD347" s="95">
        <f>IF($C347 = "neg", (($D347+1) - VLOOKUP($B347,'Results-formatted 060121'!$A:BA,(BD$3+2),FALSE)), IF($C347 = "pos-neg", (3+VLOOKUP($B347,'Results-formatted 060121'!$A:BA,(BD$3+2),FALSE)), VLOOKUP($B347,'Results-formatted 060121'!$A:BA,(BD$3+2),FALSE)))</f>
        <v>5</v>
      </c>
      <c r="BE347" s="95">
        <f>IF($C347 = "neg", (($D347+1) - VLOOKUP($B347,'Results-formatted 060121'!$A:BB,(BE$3+2),FALSE)), IF($C347 = "pos-neg", (3+VLOOKUP($B347,'Results-formatted 060121'!$A:BB,(BE$3+2),FALSE)), VLOOKUP($B347,'Results-formatted 060121'!$A:BB,(BE$3+2),FALSE)))</f>
        <v>1</v>
      </c>
      <c r="BF347" s="95">
        <f>IF($C347 = "neg", (($D347+1) - VLOOKUP($B347,'Results-formatted 060121'!$A:BC,(BF$3+2),FALSE)), IF($C347 = "pos-neg", (3+VLOOKUP($B347,'Results-formatted 060121'!$A:BC,(BF$3+2),FALSE)), VLOOKUP($B347,'Results-formatted 060121'!$A:BC,(BF$3+2),FALSE)))</f>
        <v>4</v>
      </c>
      <c r="BG347" s="95">
        <f>IF($C347 = "neg", (($D347+1) - VLOOKUP($B347,'Results-formatted 060121'!$A:BD,(BG$3+2),FALSE)), IF($C347 = "pos-neg", (3+VLOOKUP($B347,'Results-formatted 060121'!$A:BD,(BG$3+2),FALSE)), VLOOKUP($B347,'Results-formatted 060121'!$A:BD,(BG$3+2),FALSE)))</f>
        <v>3</v>
      </c>
      <c r="BH347" s="95">
        <f>IF($C347 = "neg", (($D347+1) - VLOOKUP($B347,'Results-formatted 060121'!$A:BE,(BH$3+2),FALSE)), IF($C347 = "pos-neg", (3+VLOOKUP($B347,'Results-formatted 060121'!$A:BE,(BH$3+2),FALSE)), VLOOKUP($B347,'Results-formatted 060121'!$A:BE,(BH$3+2),FALSE)))</f>
        <v>2</v>
      </c>
      <c r="BI347" s="95">
        <f>IF($C347 = "neg", (($D347+1) - VLOOKUP($B347,'Results-formatted 060121'!$A:BF,(BI$3+2),FALSE)), IF($C347 = "pos-neg", (3+VLOOKUP($B347,'Results-formatted 060121'!$A:BF,(BI$3+2),FALSE)), VLOOKUP($B347,'Results-formatted 060121'!$A:BF,(BI$3+2),FALSE)))</f>
        <v>3</v>
      </c>
      <c r="BJ347" s="95">
        <f>IF($C347 = "neg", (($D347+1) - VLOOKUP($B347,'Results-formatted 060121'!$A:BG,(BJ$3+2),FALSE)), IF($C347 = "pos-neg", (3+VLOOKUP($B347,'Results-formatted 060121'!$A:BG,(BJ$3+2),FALSE)), VLOOKUP($B347,'Results-formatted 060121'!$A:BG,(BJ$3+2),FALSE)))</f>
        <v>5</v>
      </c>
      <c r="BK347" s="95">
        <f>IF($C347 = "neg", (($D347+1) - VLOOKUP($B347,'Results-formatted 060121'!$A:BH,(BK$3+2),FALSE)), IF($C347 = "pos-neg", (3+VLOOKUP($B347,'Results-formatted 060121'!$A:BH,(BK$3+2),FALSE)), VLOOKUP($B347,'Results-formatted 060121'!$A:BH,(BK$3+2),FALSE)))</f>
        <v>2</v>
      </c>
      <c r="BL347" s="95">
        <f>IF($C347 = "neg", (($D347+1) - VLOOKUP($B347,'Results-formatted 060121'!$A:BI,(BL$3+2),FALSE)), IF($C347 = "pos-neg", (3+VLOOKUP($B347,'Results-formatted 060121'!$A:BI,(BL$3+2),FALSE)), VLOOKUP($B347,'Results-formatted 060121'!$A:BI,(BL$3+2),FALSE)))</f>
        <v>2</v>
      </c>
      <c r="BM347" s="95">
        <f>IF($C347 = "neg", (($D347+1) - VLOOKUP($B347,'Results-formatted 060121'!$A:BJ,(BM$3+2),FALSE)), IF($C347 = "pos-neg", (3+VLOOKUP($B347,'Results-formatted 060121'!$A:BJ,(BM$3+2),FALSE)), VLOOKUP($B347,'Results-formatted 060121'!$A:BJ,(BM$3+2),FALSE)))</f>
        <v>2</v>
      </c>
      <c r="BN347" s="95"/>
      <c r="BO347" s="95"/>
      <c r="BP347" s="95"/>
      <c r="BQ347" s="95"/>
      <c r="BR347" s="95"/>
      <c r="BS347" s="95"/>
      <c r="BT347" s="95"/>
      <c r="BU347" s="95"/>
      <c r="BV347" s="95"/>
      <c r="BW347" s="95"/>
      <c r="BX347" s="95"/>
      <c r="BY347" s="95"/>
      <c r="BZ347" s="95"/>
      <c r="CA347" s="95"/>
      <c r="CB347" s="95"/>
      <c r="CC347" s="95"/>
      <c r="CD347" s="99"/>
      <c r="CE347" s="25">
        <f t="shared" si="1062"/>
        <v>2.8666666666666667</v>
      </c>
      <c r="CF347" s="25">
        <f t="shared" si="919"/>
        <v>1.268479226484454</v>
      </c>
    </row>
    <row r="348" spans="2:84" ht="56" x14ac:dyDescent="0.15">
      <c r="B348" s="84" t="s">
        <v>362</v>
      </c>
      <c r="C348" s="86" t="s">
        <v>224</v>
      </c>
      <c r="D348" s="2">
        <v>5</v>
      </c>
      <c r="E348" s="14" t="s">
        <v>853</v>
      </c>
      <c r="F348" s="95">
        <f>IF($C348 = "neg", (($D348+1) - VLOOKUP($B348,'Results-formatted 060121'!$A:$AJ,(F$3+2),FALSE)), IF($C348 = "pos-neg", (3+VLOOKUP($B348,'Results-formatted 060121'!$A:$AJ,(F$3+2),FALSE)), VLOOKUP($B348,'Results-formatted 060121'!$A:$AJ,(F$3+2),FALSE)))</f>
        <v>3</v>
      </c>
      <c r="G348" s="95">
        <f>IF($C348 = "neg", (($D348+1) - VLOOKUP($B348,'Results-formatted 060121'!$A:$AJ,(G$3+2),FALSE)), IF($C348 = "pos-neg", (3+VLOOKUP($B348,'Results-formatted 060121'!$A:$AJ,(G$3+2),FALSE)), VLOOKUP($B348,'Results-formatted 060121'!$A:$AJ,(G$3+2),FALSE)))</f>
        <v>5</v>
      </c>
      <c r="H348" s="95">
        <f>IF($C348 = "neg", (($D348+1) - VLOOKUP($B348,'Results-formatted 060121'!$A:$AJ,(H$3+2),FALSE)), IF($C348 = "pos-neg", (3+VLOOKUP($B348,'Results-formatted 060121'!$A:$AJ,(H$3+2),FALSE)), VLOOKUP($B348,'Results-formatted 060121'!$A:$AJ,(H$3+2),FALSE)))</f>
        <v>4</v>
      </c>
      <c r="I348" s="95">
        <f>IF($C348 = "neg", (($D348+1) - VLOOKUP($B348,'Results-formatted 060121'!$A:$AJ,(I$3+2),FALSE)), IF($C348 = "pos-neg", (3+VLOOKUP($B348,'Results-formatted 060121'!$A:$AJ,(I$3+2),FALSE)), VLOOKUP($B348,'Results-formatted 060121'!$A:$AJ,(I$3+2),FALSE)))</f>
        <v>2</v>
      </c>
      <c r="J348" s="95">
        <f>IF($C348 = "neg", (($D348+1) - VLOOKUP($B348,'Results-formatted 060121'!$A:$AJ,(J$3+2),FALSE)), IF($C348 = "pos-neg", (3+VLOOKUP($B348,'Results-formatted 060121'!$A:$AJ,(J$3+2),FALSE)), VLOOKUP($B348,'Results-formatted 060121'!$A:$AJ,(J$3+2),FALSE)))</f>
        <v>3</v>
      </c>
      <c r="K348" s="95">
        <f>IF($C348 = "neg", (($D348+1) - VLOOKUP($B348,'Results-formatted 060121'!$A:$AJ,(K$3+2),FALSE)), IF($C348 = "pos-neg", (3+VLOOKUP($B348,'Results-formatted 060121'!$A:$AJ,(K$3+2),FALSE)), VLOOKUP($B348,'Results-formatted 060121'!$A:$AJ,(K$3+2),FALSE)))</f>
        <v>2</v>
      </c>
      <c r="L348" s="95">
        <f>IF($C348 = "neg", (($D348+1) - VLOOKUP($B348,'Results-formatted 060121'!$A:$AJ,(L$3+2),FALSE)), IF($C348 = "pos-neg", (3+VLOOKUP($B348,'Results-formatted 060121'!$A:$AJ,(L$3+2),FALSE)), VLOOKUP($B348,'Results-formatted 060121'!$A:$AJ,(L$3+2),FALSE)))</f>
        <v>2</v>
      </c>
      <c r="M348" s="95">
        <f>IF($C348 = "neg", (($D348+1) - VLOOKUP($B348,'Results-formatted 060121'!$A:$AJ,(M$3+2),FALSE)), IF($C348 = "pos-neg", (3+VLOOKUP($B348,'Results-formatted 060121'!$A:$AJ,(M$3+2),FALSE)), VLOOKUP($B348,'Results-formatted 060121'!$A:$AJ,(M$3+2),FALSE)))</f>
        <v>3</v>
      </c>
      <c r="N348" s="95">
        <f>IF($C348 = "neg", (($D348+1) - VLOOKUP($B348,'Results-formatted 060121'!$A:$AJ,(N$3+2),FALSE)), IF($C348 = "pos-neg", (3+VLOOKUP($B348,'Results-formatted 060121'!$A:$AJ,(N$3+2),FALSE)), VLOOKUP($B348,'Results-formatted 060121'!$A:$AJ,(N$3+2),FALSE)))</f>
        <v>4</v>
      </c>
      <c r="O348" s="95">
        <f>IF($C348 = "neg", (($D348+1) - VLOOKUP($B348,'Results-formatted 060121'!$A:$AJ,(O$3+2),FALSE)), IF($C348 = "pos-neg", (3+VLOOKUP($B348,'Results-formatted 060121'!$A:$AJ,(O$3+2),FALSE)), VLOOKUP($B348,'Results-formatted 060121'!$A:$AJ,(O$3+2),FALSE)))</f>
        <v>5</v>
      </c>
      <c r="P348" s="95">
        <f>IF($C348 = "neg", (($D348+1) - VLOOKUP($B348,'Results-formatted 060121'!$A:$AJ,(P$3+2),FALSE)), IF($C348 = "pos-neg", (3+VLOOKUP($B348,'Results-formatted 060121'!$A:$AJ,(P$3+2),FALSE)), VLOOKUP($B348,'Results-formatted 060121'!$A:$AJ,(P$3+2),FALSE)))</f>
        <v>2</v>
      </c>
      <c r="Q348" s="95">
        <f>IF($C348 = "neg", (($D348+1) - VLOOKUP($B348,'Results-formatted 060121'!$A:$AJ,(Q$3+2),FALSE)), IF($C348 = "pos-neg", (3+VLOOKUP($B348,'Results-formatted 060121'!$A:$AJ,(Q$3+2),FALSE)), VLOOKUP($B348,'Results-formatted 060121'!$A:$AJ,(Q$3+2),FALSE)))</f>
        <v>2</v>
      </c>
      <c r="R348" s="95">
        <f>IF($C348 = "neg", (($D348+1) - VLOOKUP($B348,'Results-formatted 060121'!$A:$AJ,(R$3+2),FALSE)), IF($C348 = "pos-neg", (3+VLOOKUP($B348,'Results-formatted 060121'!$A:$AJ,(R$3+2),FALSE)), VLOOKUP($B348,'Results-formatted 060121'!$A:$AJ,(R$3+2),FALSE)))</f>
        <v>4</v>
      </c>
      <c r="S348" s="95">
        <f>IF($C348 = "neg", (($D348+1) - VLOOKUP($B348,'Results-formatted 060121'!$A:$AJ,(S$3+2),FALSE)), IF($C348 = "pos-neg", (3+VLOOKUP($B348,'Results-formatted 060121'!$A:$AJ,(S$3+2),FALSE)), VLOOKUP($B348,'Results-formatted 060121'!$A:$AJ,(S$3+2),FALSE)))</f>
        <v>1</v>
      </c>
      <c r="T348" s="95">
        <f>IF($C348 = "neg", (($D348+1) - VLOOKUP($B348,'Results-formatted 060121'!$A:$AJ,(T$3+2),FALSE)), IF($C348 = "pos-neg", (3+VLOOKUP($B348,'Results-formatted 060121'!$A:$AJ,(T$3+2),FALSE)), VLOOKUP($B348,'Results-formatted 060121'!$A:$AJ,(T$3+2),FALSE)))</f>
        <v>1</v>
      </c>
      <c r="U348" s="95">
        <f>IF($C348 = "neg", (($D348+1) - VLOOKUP($B348,'Results-formatted 060121'!$A:$AJ,(U$3+2),FALSE)), IF($C348 = "pos-neg", (3+VLOOKUP($B348,'Results-formatted 060121'!$A:$AJ,(U$3+2),FALSE)), VLOOKUP($B348,'Results-formatted 060121'!$A:$AJ,(U$3+2),FALSE)))</f>
        <v>3</v>
      </c>
      <c r="V348" s="95">
        <f>IF($C348 = "neg", (($D348+1) - VLOOKUP($B348,'Results-formatted 060121'!$A:$AJ,(V$3+2),FALSE)), IF($C348 = "pos-neg", (3+VLOOKUP($B348,'Results-formatted 060121'!$A:$AJ,(V$3+2),FALSE)), VLOOKUP($B348,'Results-formatted 060121'!$A:$AJ,(V$3+2),FALSE)))</f>
        <v>5</v>
      </c>
      <c r="W348" s="95">
        <f>IF($C348 = "neg", (($D348+1) - VLOOKUP($B348,'Results-formatted 060121'!$A:$AJ,(W$3+2),FALSE)), IF($C348 = "pos-neg", (3+VLOOKUP($B348,'Results-formatted 060121'!$A:$AJ,(W$3+2),FALSE)), VLOOKUP($B348,'Results-formatted 060121'!$A:$AJ,(W$3+2),FALSE)))</f>
        <v>4</v>
      </c>
      <c r="X348" s="95">
        <f>IF($C348 = "neg", (($D348+1) - VLOOKUP($B348,'Results-formatted 060121'!$A:$AJ,(X$3+2),FALSE)), IF($C348 = "pos-neg", (3+VLOOKUP($B348,'Results-formatted 060121'!$A:$AJ,(X$3+2),FALSE)), VLOOKUP($B348,'Results-formatted 060121'!$A:$AJ,(X$3+2),FALSE)))</f>
        <v>4</v>
      </c>
      <c r="Y348" s="95">
        <f>IF($C348 = "neg", (($D348+1) - VLOOKUP($B348,'Results-formatted 060121'!$A:$AJ,(Y$3+2),FALSE)), IF($C348 = "pos-neg", (3+VLOOKUP($B348,'Results-formatted 060121'!$A:$AJ,(Y$3+2),FALSE)), VLOOKUP($B348,'Results-formatted 060121'!$A:$AJ,(Y$3+2),FALSE)))</f>
        <v>4</v>
      </c>
      <c r="Z348" s="95">
        <f>IF($C348 = "neg", (($D348+1) - VLOOKUP($B348,'Results-formatted 060121'!$A:$AJ,(Z$3+2),FALSE)), IF($C348 = "pos-neg", (3+VLOOKUP($B348,'Results-formatted 060121'!$A:$AJ,(Z$3+2),FALSE)), VLOOKUP($B348,'Results-formatted 060121'!$A:$AJ,(Z$3+2),FALSE)))</f>
        <v>3</v>
      </c>
      <c r="AA348" s="95">
        <f>IF($C348 = "neg", (($D348+1) - VLOOKUP($B348,'Results-formatted 060121'!$A:$AJ,(AA$3+2),FALSE)), IF($C348 = "pos-neg", (3+VLOOKUP($B348,'Results-formatted 060121'!$A:$AJ,(AA$3+2),FALSE)), VLOOKUP($B348,'Results-formatted 060121'!$A:$AJ,(AA$3+2),FALSE)))</f>
        <v>2</v>
      </c>
      <c r="AB348" s="95">
        <f>IF($C348 = "neg", (($D348+1) - VLOOKUP($B348,'Results-formatted 060121'!$A:$AJ,(AB$3+2),FALSE)), IF($C348 = "pos-neg", (3+VLOOKUP($B348,'Results-formatted 060121'!$A:$AJ,(AB$3+2),FALSE)), VLOOKUP($B348,'Results-formatted 060121'!$A:$AJ,(AB$3+2),FALSE)))</f>
        <v>1</v>
      </c>
      <c r="AC348" s="95">
        <f>IF($C348 = "neg", (($D348+1) - VLOOKUP($B348,'Results-formatted 060121'!$A:$AJ,(AC$3+2),FALSE)), IF($C348 = "pos-neg", (3+VLOOKUP($B348,'Results-formatted 060121'!$A:$AJ,(AC$3+2),FALSE)), VLOOKUP($B348,'Results-formatted 060121'!$A:$AJ,(AC$3+2),FALSE)))</f>
        <v>1</v>
      </c>
      <c r="AD348" s="95">
        <f>IF($C348 = "neg", (($D348+1) - VLOOKUP($B348,'Results-formatted 060121'!$A:$AJ,(AD$3+2),FALSE)), IF($C348 = "pos-neg", (3+VLOOKUP($B348,'Results-formatted 060121'!$A:$AJ,(AD$3+2),FALSE)), VLOOKUP($B348,'Results-formatted 060121'!$A:$AJ,(AD$3+2),FALSE)))</f>
        <v>4</v>
      </c>
      <c r="AE348" s="95">
        <f>IF($C348 = "neg", (($D348+1) - VLOOKUP($B348,'Results-formatted 060121'!$A:$AJ,(AE$3+2),FALSE)), IF($C348 = "pos-neg", (3+VLOOKUP($B348,'Results-formatted 060121'!$A:$AJ,(AE$3+2),FALSE)), VLOOKUP($B348,'Results-formatted 060121'!$A:$AJ,(AE$3+2),FALSE)))</f>
        <v>3</v>
      </c>
      <c r="AF348" s="95">
        <f>IF($C348 = "neg", (($D348+1) - VLOOKUP($B348,'Results-formatted 060121'!$A:$AJ,(AF$3+2),FALSE)), IF($C348 = "pos-neg", (3+VLOOKUP($B348,'Results-formatted 060121'!$A:$AJ,(AF$3+2),FALSE)), VLOOKUP($B348,'Results-formatted 060121'!$A:$AJ,(AF$3+2),FALSE)))</f>
        <v>4</v>
      </c>
      <c r="AG348" s="95">
        <f>IF($C348 = "neg", (($D348+1) - VLOOKUP($B348,'Results-formatted 060121'!$A:$AJ,(AG$3+2),FALSE)), IF($C348 = "pos-neg", (3+VLOOKUP($B348,'Results-formatted 060121'!$A:$AJ,(AG$3+2),FALSE)), VLOOKUP($B348,'Results-formatted 060121'!$A:$AJ,(AG$3+2),FALSE)))</f>
        <v>1</v>
      </c>
      <c r="AH348" s="95">
        <f>IF($C348 = "neg", (($D348+1) - VLOOKUP($B348,'Results-formatted 060121'!$A:$AJ,(AH$3+2),FALSE)), IF($C348 = "pos-neg", (3+VLOOKUP($B348,'Results-formatted 060121'!$A:$AJ,(AH$3+2),FALSE)), VLOOKUP($B348,'Results-formatted 060121'!$A:$AJ,(AH$3+2),FALSE)))</f>
        <v>1</v>
      </c>
      <c r="AI348" s="95">
        <f>IF($C348 = "neg", (($D348+1) - VLOOKUP($B348,'Results-formatted 060121'!$A:$AJ,(AI$3+2),FALSE)), IF($C348 = "pos-neg", (3+VLOOKUP($B348,'Results-formatted 060121'!$A:$AJ,(AI$3+2),FALSE)), VLOOKUP($B348,'Results-formatted 060121'!$A:$AJ,(AI$3+2),FALSE)))</f>
        <v>4</v>
      </c>
      <c r="AJ348" s="95">
        <f>IF($C348 = "neg", (($D348+1) - VLOOKUP($B348,'Results-formatted 060121'!$A:$AJ,(AJ$3+2),FALSE)), IF($C348 = "pos-neg", (3+VLOOKUP($B348,'Results-formatted 060121'!$A:$AJ,(AJ$3+2),FALSE)), VLOOKUP($B348,'Results-formatted 060121'!$A:$AJ,(AJ$3+2),FALSE)))</f>
        <v>4</v>
      </c>
      <c r="AK348" s="95">
        <f>IF($C348 = "neg", (($D348+1) - VLOOKUP($B348,'Results-formatted 060121'!$A:$AJ,(AK$3+2),FALSE)), IF($C348 = "pos-neg", (3+VLOOKUP($B348,'Results-formatted 060121'!$A:$AJ,(AK$3+2),FALSE)), VLOOKUP($B348,'Results-formatted 060121'!$A:$AJ,(AK$3+2),FALSE)))</f>
        <v>4</v>
      </c>
      <c r="AL348" s="95">
        <f>IF($C348 = "neg", (($D348+1) - VLOOKUP($B348,'Results-formatted 060121'!$A:$AJ,(AL$3+2),FALSE)), IF($C348 = "pos-neg", (3+VLOOKUP($B348,'Results-formatted 060121'!$A:$AJ,(AL$3+2),FALSE)), VLOOKUP($B348,'Results-formatted 060121'!$A:$AJ,(AL$3+2),FALSE)))</f>
        <v>3</v>
      </c>
      <c r="AM348" s="95">
        <f>IF($C348 = "neg", (($D348+1) - VLOOKUP($B348,'Results-formatted 060121'!$A:AJ,(AM$3+2),FALSE)), IF($C348 = "pos-neg", (3+VLOOKUP($B348,'Results-formatted 060121'!$A:AJ,(AM$3+2),FALSE)), VLOOKUP($B348,'Results-formatted 060121'!$A:AJ,(AM$3+2),FALSE)))</f>
        <v>5</v>
      </c>
      <c r="AN348" s="95">
        <f>IF($C348 = "neg", (($D348+1) - VLOOKUP($B348,'Results-formatted 060121'!$A:AK,(AN$3+2),FALSE)), IF($C348 = "pos-neg", (3+VLOOKUP($B348,'Results-formatted 060121'!$A:AK,(AN$3+2),FALSE)), VLOOKUP($B348,'Results-formatted 060121'!$A:AK,(AN$3+2),FALSE)))</f>
        <v>4</v>
      </c>
      <c r="AO348" s="95">
        <f>IF($C348 = "neg", (($D348+1) - VLOOKUP($B348,'Results-formatted 060121'!$A:AL,(AO$3+2),FALSE)), IF($C348 = "pos-neg", (3+VLOOKUP($B348,'Results-formatted 060121'!$A:AL,(AO$3+2),FALSE)), VLOOKUP($B348,'Results-formatted 060121'!$A:AL,(AO$3+2),FALSE)))</f>
        <v>2</v>
      </c>
      <c r="AP348" s="95">
        <f>IF($C348 = "neg", (($D348+1) - VLOOKUP($B348,'Results-formatted 060121'!$A:AM,(AP$3+2),FALSE)), IF($C348 = "pos-neg", (3+VLOOKUP($B348,'Results-formatted 060121'!$A:AM,(AP$3+2),FALSE)), VLOOKUP($B348,'Results-formatted 060121'!$A:AM,(AP$3+2),FALSE)))</f>
        <v>2</v>
      </c>
      <c r="AQ348" s="95">
        <f>IF($C348 = "neg", (($D348+1) - VLOOKUP($B348,'Results-formatted 060121'!$A:AN,(AQ$3+2),FALSE)), IF($C348 = "pos-neg", (3+VLOOKUP($B348,'Results-formatted 060121'!$A:AN,(AQ$3+2),FALSE)), VLOOKUP($B348,'Results-formatted 060121'!$A:AN,(AQ$3+2),FALSE)))</f>
        <v>3</v>
      </c>
      <c r="AR348" s="95">
        <f>IF($C348 = "neg", (($D348+1) - VLOOKUP($B348,'Results-formatted 060121'!$A:AO,(AR$3+2),FALSE)), IF($C348 = "pos-neg", (3+VLOOKUP($B348,'Results-formatted 060121'!$A:AO,(AR$3+2),FALSE)), VLOOKUP($B348,'Results-formatted 060121'!$A:AO,(AR$3+2),FALSE)))</f>
        <v>1</v>
      </c>
      <c r="AS348" s="95">
        <f>IF($C348 = "neg", (($D348+1) - VLOOKUP($B348,'Results-formatted 060121'!$A:AP,(AS$3+2),FALSE)), IF($C348 = "pos-neg", (3+VLOOKUP($B348,'Results-formatted 060121'!$A:AP,(AS$3+2),FALSE)), VLOOKUP($B348,'Results-formatted 060121'!$A:AP,(AS$3+2),FALSE)))</f>
        <v>3</v>
      </c>
      <c r="AT348" s="95">
        <f>IF($C348 = "neg", (($D348+1) - VLOOKUP($B348,'Results-formatted 060121'!$A:AQ,(AT$3+2),FALSE)), IF($C348 = "pos-neg", (3+VLOOKUP($B348,'Results-formatted 060121'!$A:AQ,(AT$3+2),FALSE)), VLOOKUP($B348,'Results-formatted 060121'!$A:AQ,(AT$3+2),FALSE)))</f>
        <v>2</v>
      </c>
      <c r="AU348" s="95">
        <f>IF($C348 = "neg", (($D348+1) - VLOOKUP($B348,'Results-formatted 060121'!$A:AR,(AU$3+2),FALSE)), IF($C348 = "pos-neg", (3+VLOOKUP($B348,'Results-formatted 060121'!$A:AR,(AU$3+2),FALSE)), VLOOKUP($B348,'Results-formatted 060121'!$A:AR,(AU$3+2),FALSE)))</f>
        <v>3</v>
      </c>
      <c r="AV348" s="95">
        <f>IF($C348 = "neg", (($D348+1) - VLOOKUP($B348,'Results-formatted 060121'!$A:AS,(AV$3+2),FALSE)), IF($C348 = "pos-neg", (3+VLOOKUP($B348,'Results-formatted 060121'!$A:AS,(AV$3+2),FALSE)), VLOOKUP($B348,'Results-formatted 060121'!$A:AS,(AV$3+2),FALSE)))</f>
        <v>1</v>
      </c>
      <c r="AW348" s="95">
        <f>IF($C348 = "neg", (($D348+1) - VLOOKUP($B348,'Results-formatted 060121'!$A:AT,(AW$3+2),FALSE)), IF($C348 = "pos-neg", (3+VLOOKUP($B348,'Results-formatted 060121'!$A:AT,(AW$3+2),FALSE)), VLOOKUP($B348,'Results-formatted 060121'!$A:AT,(AW$3+2),FALSE)))</f>
        <v>1</v>
      </c>
      <c r="AX348" s="95">
        <f>IF($C348 = "neg", (($D348+1) - VLOOKUP($B348,'Results-formatted 060121'!$A:AU,(AX$3+2),FALSE)), IF($C348 = "pos-neg", (3+VLOOKUP($B348,'Results-formatted 060121'!$A:AU,(AX$3+2),FALSE)), VLOOKUP($B348,'Results-formatted 060121'!$A:AU,(AX$3+2),FALSE)))</f>
        <v>1</v>
      </c>
      <c r="AY348" s="95">
        <f>IF($C348 = "neg", (($D348+1) - VLOOKUP($B348,'Results-formatted 060121'!$A:AV,(AY$3+2),FALSE)), IF($C348 = "pos-neg", (3+VLOOKUP($B348,'Results-formatted 060121'!$A:AV,(AY$3+2),FALSE)), VLOOKUP($B348,'Results-formatted 060121'!$A:AV,(AY$3+2),FALSE)))</f>
        <v>4</v>
      </c>
      <c r="AZ348" s="95">
        <f>IF($C348 = "neg", (($D348+1) - VLOOKUP($B348,'Results-formatted 060121'!$A:AW,(AZ$3+2),FALSE)), IF($C348 = "pos-neg", (3+VLOOKUP($B348,'Results-formatted 060121'!$A:AW,(AZ$3+2),FALSE)), VLOOKUP($B348,'Results-formatted 060121'!$A:AW,(AZ$3+2),FALSE)))</f>
        <v>3</v>
      </c>
      <c r="BA348" s="95">
        <f>IF($C348 = "neg", (($D348+1) - VLOOKUP($B348,'Results-formatted 060121'!$A:AX,(BA$3+2),FALSE)), IF($C348 = "pos-neg", (3+VLOOKUP($B348,'Results-formatted 060121'!$A:AX,(BA$3+2),FALSE)), VLOOKUP($B348,'Results-formatted 060121'!$A:AX,(BA$3+2),FALSE)))</f>
        <v>3</v>
      </c>
      <c r="BB348" s="95">
        <f>IF($C348 = "neg", (($D348+1) - VLOOKUP($B348,'Results-formatted 060121'!$A:AY,(BB$3+2),FALSE)), IF($C348 = "pos-neg", (3+VLOOKUP($B348,'Results-formatted 060121'!$A:AY,(BB$3+2),FALSE)), VLOOKUP($B348,'Results-formatted 060121'!$A:AY,(BB$3+2),FALSE)))</f>
        <v>1</v>
      </c>
      <c r="BC348" s="95">
        <f>IF($C348 = "neg", (($D348+1) - VLOOKUP($B348,'Results-formatted 060121'!$A:AZ,(BC$3+2),FALSE)), IF($C348 = "pos-neg", (3+VLOOKUP($B348,'Results-formatted 060121'!$A:AZ,(BC$3+2),FALSE)), VLOOKUP($B348,'Results-formatted 060121'!$A:AZ,(BC$3+2),FALSE)))</f>
        <v>2</v>
      </c>
      <c r="BD348" s="95">
        <f>IF($C348 = "neg", (($D348+1) - VLOOKUP($B348,'Results-formatted 060121'!$A:BA,(BD$3+2),FALSE)), IF($C348 = "pos-neg", (3+VLOOKUP($B348,'Results-formatted 060121'!$A:BA,(BD$3+2),FALSE)), VLOOKUP($B348,'Results-formatted 060121'!$A:BA,(BD$3+2),FALSE)))</f>
        <v>5</v>
      </c>
      <c r="BE348" s="95">
        <f>IF($C348 = "neg", (($D348+1) - VLOOKUP($B348,'Results-formatted 060121'!$A:BB,(BE$3+2),FALSE)), IF($C348 = "pos-neg", (3+VLOOKUP($B348,'Results-formatted 060121'!$A:BB,(BE$3+2),FALSE)), VLOOKUP($B348,'Results-formatted 060121'!$A:BB,(BE$3+2),FALSE)))</f>
        <v>1</v>
      </c>
      <c r="BF348" s="95">
        <f>IF($C348 = "neg", (($D348+1) - VLOOKUP($B348,'Results-formatted 060121'!$A:BC,(BF$3+2),FALSE)), IF($C348 = "pos-neg", (3+VLOOKUP($B348,'Results-formatted 060121'!$A:BC,(BF$3+2),FALSE)), VLOOKUP($B348,'Results-formatted 060121'!$A:BC,(BF$3+2),FALSE)))</f>
        <v>4</v>
      </c>
      <c r="BG348" s="95">
        <f>IF($C348 = "neg", (($D348+1) - VLOOKUP($B348,'Results-formatted 060121'!$A:BD,(BG$3+2),FALSE)), IF($C348 = "pos-neg", (3+VLOOKUP($B348,'Results-formatted 060121'!$A:BD,(BG$3+2),FALSE)), VLOOKUP($B348,'Results-formatted 060121'!$A:BD,(BG$3+2),FALSE)))</f>
        <v>3</v>
      </c>
      <c r="BH348" s="95">
        <f>IF($C348 = "neg", (($D348+1) - VLOOKUP($B348,'Results-formatted 060121'!$A:BE,(BH$3+2),FALSE)), IF($C348 = "pos-neg", (3+VLOOKUP($B348,'Results-formatted 060121'!$A:BE,(BH$3+2),FALSE)), VLOOKUP($B348,'Results-formatted 060121'!$A:BE,(BH$3+2),FALSE)))</f>
        <v>2</v>
      </c>
      <c r="BI348" s="95">
        <f>IF($C348 = "neg", (($D348+1) - VLOOKUP($B348,'Results-formatted 060121'!$A:BF,(BI$3+2),FALSE)), IF($C348 = "pos-neg", (3+VLOOKUP($B348,'Results-formatted 060121'!$A:BF,(BI$3+2),FALSE)), VLOOKUP($B348,'Results-formatted 060121'!$A:BF,(BI$3+2),FALSE)))</f>
        <v>3</v>
      </c>
      <c r="BJ348" s="95">
        <f>IF($C348 = "neg", (($D348+1) - VLOOKUP($B348,'Results-formatted 060121'!$A:BG,(BJ$3+2),FALSE)), IF($C348 = "pos-neg", (3+VLOOKUP($B348,'Results-formatted 060121'!$A:BG,(BJ$3+2),FALSE)), VLOOKUP($B348,'Results-formatted 060121'!$A:BG,(BJ$3+2),FALSE)))</f>
        <v>5</v>
      </c>
      <c r="BK348" s="95">
        <f>IF($C348 = "neg", (($D348+1) - VLOOKUP($B348,'Results-formatted 060121'!$A:BH,(BK$3+2),FALSE)), IF($C348 = "pos-neg", (3+VLOOKUP($B348,'Results-formatted 060121'!$A:BH,(BK$3+2),FALSE)), VLOOKUP($B348,'Results-formatted 060121'!$A:BH,(BK$3+2),FALSE)))</f>
        <v>2</v>
      </c>
      <c r="BL348" s="95">
        <f>IF($C348 = "neg", (($D348+1) - VLOOKUP($B348,'Results-formatted 060121'!$A:BI,(BL$3+2),FALSE)), IF($C348 = "pos-neg", (3+VLOOKUP($B348,'Results-formatted 060121'!$A:BI,(BL$3+2),FALSE)), VLOOKUP($B348,'Results-formatted 060121'!$A:BI,(BL$3+2),FALSE)))</f>
        <v>1</v>
      </c>
      <c r="BM348" s="95">
        <f>IF($C348 = "neg", (($D348+1) - VLOOKUP($B348,'Results-formatted 060121'!$A:BJ,(BM$3+2),FALSE)), IF($C348 = "pos-neg", (3+VLOOKUP($B348,'Results-formatted 060121'!$A:BJ,(BM$3+2),FALSE)), VLOOKUP($B348,'Results-formatted 060121'!$A:BJ,(BM$3+2),FALSE)))</f>
        <v>2</v>
      </c>
      <c r="BN348" s="95"/>
      <c r="BO348" s="95"/>
      <c r="BP348" s="95"/>
      <c r="BQ348" s="95"/>
      <c r="BR348" s="95"/>
      <c r="BS348" s="95"/>
      <c r="BT348" s="95"/>
      <c r="BU348" s="95"/>
      <c r="BV348" s="95"/>
      <c r="BW348" s="95"/>
      <c r="BX348" s="95"/>
      <c r="BY348" s="95"/>
      <c r="BZ348" s="95"/>
      <c r="CA348" s="95"/>
      <c r="CB348" s="95"/>
      <c r="CC348" s="95"/>
      <c r="CD348" s="99"/>
      <c r="CE348" s="25">
        <f t="shared" si="1062"/>
        <v>2.7833333333333332</v>
      </c>
      <c r="CF348" s="25">
        <f t="shared" si="919"/>
        <v>1.3030819616854714</v>
      </c>
    </row>
    <row r="349" spans="2:84" ht="42" x14ac:dyDescent="0.15">
      <c r="B349" s="84" t="s">
        <v>363</v>
      </c>
      <c r="C349" s="86" t="s">
        <v>224</v>
      </c>
      <c r="D349" s="2">
        <v>5</v>
      </c>
      <c r="E349" s="14" t="s">
        <v>854</v>
      </c>
      <c r="F349" s="95">
        <f>IF($C349 = "neg", (($D349+1) - VLOOKUP($B349,'Results-formatted 060121'!$A:$AJ,(F$3+2),FALSE)), IF($C349 = "pos-neg", (3+VLOOKUP($B349,'Results-formatted 060121'!$A:$AJ,(F$3+2),FALSE)), VLOOKUP($B349,'Results-formatted 060121'!$A:$AJ,(F$3+2),FALSE)))</f>
        <v>3</v>
      </c>
      <c r="G349" s="95">
        <f>IF($C349 = "neg", (($D349+1) - VLOOKUP($B349,'Results-formatted 060121'!$A:$AJ,(G$3+2),FALSE)), IF($C349 = "pos-neg", (3+VLOOKUP($B349,'Results-formatted 060121'!$A:$AJ,(G$3+2),FALSE)), VLOOKUP($B349,'Results-formatted 060121'!$A:$AJ,(G$3+2),FALSE)))</f>
        <v>5</v>
      </c>
      <c r="H349" s="95">
        <f>IF($C349 = "neg", (($D349+1) - VLOOKUP($B349,'Results-formatted 060121'!$A:$AJ,(H$3+2),FALSE)), IF($C349 = "pos-neg", (3+VLOOKUP($B349,'Results-formatted 060121'!$A:$AJ,(H$3+2),FALSE)), VLOOKUP($B349,'Results-formatted 060121'!$A:$AJ,(H$3+2),FALSE)))</f>
        <v>3</v>
      </c>
      <c r="I349" s="95">
        <f>IF($C349 = "neg", (($D349+1) - VLOOKUP($B349,'Results-formatted 060121'!$A:$AJ,(I$3+2),FALSE)), IF($C349 = "pos-neg", (3+VLOOKUP($B349,'Results-formatted 060121'!$A:$AJ,(I$3+2),FALSE)), VLOOKUP($B349,'Results-formatted 060121'!$A:$AJ,(I$3+2),FALSE)))</f>
        <v>2</v>
      </c>
      <c r="J349" s="95">
        <f>IF($C349 = "neg", (($D349+1) - VLOOKUP($B349,'Results-formatted 060121'!$A:$AJ,(J$3+2),FALSE)), IF($C349 = "pos-neg", (3+VLOOKUP($B349,'Results-formatted 060121'!$A:$AJ,(J$3+2),FALSE)), VLOOKUP($B349,'Results-formatted 060121'!$A:$AJ,(J$3+2),FALSE)))</f>
        <v>3</v>
      </c>
      <c r="K349" s="95">
        <f>IF($C349 = "neg", (($D349+1) - VLOOKUP($B349,'Results-formatted 060121'!$A:$AJ,(K$3+2),FALSE)), IF($C349 = "pos-neg", (3+VLOOKUP($B349,'Results-formatted 060121'!$A:$AJ,(K$3+2),FALSE)), VLOOKUP($B349,'Results-formatted 060121'!$A:$AJ,(K$3+2),FALSE)))</f>
        <v>3</v>
      </c>
      <c r="L349" s="95">
        <f>IF($C349 = "neg", (($D349+1) - VLOOKUP($B349,'Results-formatted 060121'!$A:$AJ,(L$3+2),FALSE)), IF($C349 = "pos-neg", (3+VLOOKUP($B349,'Results-formatted 060121'!$A:$AJ,(L$3+2),FALSE)), VLOOKUP($B349,'Results-formatted 060121'!$A:$AJ,(L$3+2),FALSE)))</f>
        <v>2</v>
      </c>
      <c r="M349" s="95">
        <f>IF($C349 = "neg", (($D349+1) - VLOOKUP($B349,'Results-formatted 060121'!$A:$AJ,(M$3+2),FALSE)), IF($C349 = "pos-neg", (3+VLOOKUP($B349,'Results-formatted 060121'!$A:$AJ,(M$3+2),FALSE)), VLOOKUP($B349,'Results-formatted 060121'!$A:$AJ,(M$3+2),FALSE)))</f>
        <v>2</v>
      </c>
      <c r="N349" s="95">
        <f>IF($C349 = "neg", (($D349+1) - VLOOKUP($B349,'Results-formatted 060121'!$A:$AJ,(N$3+2),FALSE)), IF($C349 = "pos-neg", (3+VLOOKUP($B349,'Results-formatted 060121'!$A:$AJ,(N$3+2),FALSE)), VLOOKUP($B349,'Results-formatted 060121'!$A:$AJ,(N$3+2),FALSE)))</f>
        <v>4</v>
      </c>
      <c r="O349" s="95">
        <f>IF($C349 = "neg", (($D349+1) - VLOOKUP($B349,'Results-formatted 060121'!$A:$AJ,(O$3+2),FALSE)), IF($C349 = "pos-neg", (3+VLOOKUP($B349,'Results-formatted 060121'!$A:$AJ,(O$3+2),FALSE)), VLOOKUP($B349,'Results-formatted 060121'!$A:$AJ,(O$3+2),FALSE)))</f>
        <v>5</v>
      </c>
      <c r="P349" s="95">
        <f>IF($C349 = "neg", (($D349+1) - VLOOKUP($B349,'Results-formatted 060121'!$A:$AJ,(P$3+2),FALSE)), IF($C349 = "pos-neg", (3+VLOOKUP($B349,'Results-formatted 060121'!$A:$AJ,(P$3+2),FALSE)), VLOOKUP($B349,'Results-formatted 060121'!$A:$AJ,(P$3+2),FALSE)))</f>
        <v>2</v>
      </c>
      <c r="Q349" s="95">
        <f>IF($C349 = "neg", (($D349+1) - VLOOKUP($B349,'Results-formatted 060121'!$A:$AJ,(Q$3+2),FALSE)), IF($C349 = "pos-neg", (3+VLOOKUP($B349,'Results-formatted 060121'!$A:$AJ,(Q$3+2),FALSE)), VLOOKUP($B349,'Results-formatted 060121'!$A:$AJ,(Q$3+2),FALSE)))</f>
        <v>3</v>
      </c>
      <c r="R349" s="95">
        <f>IF($C349 = "neg", (($D349+1) - VLOOKUP($B349,'Results-formatted 060121'!$A:$AJ,(R$3+2),FALSE)), IF($C349 = "pos-neg", (3+VLOOKUP($B349,'Results-formatted 060121'!$A:$AJ,(R$3+2),FALSE)), VLOOKUP($B349,'Results-formatted 060121'!$A:$AJ,(R$3+2),FALSE)))</f>
        <v>3</v>
      </c>
      <c r="S349" s="95">
        <f>IF($C349 = "neg", (($D349+1) - VLOOKUP($B349,'Results-formatted 060121'!$A:$AJ,(S$3+2),FALSE)), IF($C349 = "pos-neg", (3+VLOOKUP($B349,'Results-formatted 060121'!$A:$AJ,(S$3+2),FALSE)), VLOOKUP($B349,'Results-formatted 060121'!$A:$AJ,(S$3+2),FALSE)))</f>
        <v>1</v>
      </c>
      <c r="T349" s="95">
        <f>IF($C349 = "neg", (($D349+1) - VLOOKUP($B349,'Results-formatted 060121'!$A:$AJ,(T$3+2),FALSE)), IF($C349 = "pos-neg", (3+VLOOKUP($B349,'Results-formatted 060121'!$A:$AJ,(T$3+2),FALSE)), VLOOKUP($B349,'Results-formatted 060121'!$A:$AJ,(T$3+2),FALSE)))</f>
        <v>1</v>
      </c>
      <c r="U349" s="95">
        <f>IF($C349 = "neg", (($D349+1) - VLOOKUP($B349,'Results-formatted 060121'!$A:$AJ,(U$3+2),FALSE)), IF($C349 = "pos-neg", (3+VLOOKUP($B349,'Results-formatted 060121'!$A:$AJ,(U$3+2),FALSE)), VLOOKUP($B349,'Results-formatted 060121'!$A:$AJ,(U$3+2),FALSE)))</f>
        <v>1</v>
      </c>
      <c r="V349" s="95">
        <f>IF($C349 = "neg", (($D349+1) - VLOOKUP($B349,'Results-formatted 060121'!$A:$AJ,(V$3+2),FALSE)), IF($C349 = "pos-neg", (3+VLOOKUP($B349,'Results-formatted 060121'!$A:$AJ,(V$3+2),FALSE)), VLOOKUP($B349,'Results-formatted 060121'!$A:$AJ,(V$3+2),FALSE)))</f>
        <v>5</v>
      </c>
      <c r="W349" s="95">
        <f>IF($C349 = "neg", (($D349+1) - VLOOKUP($B349,'Results-formatted 060121'!$A:$AJ,(W$3+2),FALSE)), IF($C349 = "pos-neg", (3+VLOOKUP($B349,'Results-formatted 060121'!$A:$AJ,(W$3+2),FALSE)), VLOOKUP($B349,'Results-formatted 060121'!$A:$AJ,(W$3+2),FALSE)))</f>
        <v>3</v>
      </c>
      <c r="X349" s="95">
        <f>IF($C349 = "neg", (($D349+1) - VLOOKUP($B349,'Results-formatted 060121'!$A:$AJ,(X$3+2),FALSE)), IF($C349 = "pos-neg", (3+VLOOKUP($B349,'Results-formatted 060121'!$A:$AJ,(X$3+2),FALSE)), VLOOKUP($B349,'Results-formatted 060121'!$A:$AJ,(X$3+2),FALSE)))</f>
        <v>4</v>
      </c>
      <c r="Y349" s="95">
        <f>IF($C349 = "neg", (($D349+1) - VLOOKUP($B349,'Results-formatted 060121'!$A:$AJ,(Y$3+2),FALSE)), IF($C349 = "pos-neg", (3+VLOOKUP($B349,'Results-formatted 060121'!$A:$AJ,(Y$3+2),FALSE)), VLOOKUP($B349,'Results-formatted 060121'!$A:$AJ,(Y$3+2),FALSE)))</f>
        <v>5</v>
      </c>
      <c r="Z349" s="95">
        <f>IF($C349 = "neg", (($D349+1) - VLOOKUP($B349,'Results-formatted 060121'!$A:$AJ,(Z$3+2),FALSE)), IF($C349 = "pos-neg", (3+VLOOKUP($B349,'Results-formatted 060121'!$A:$AJ,(Z$3+2),FALSE)), VLOOKUP($B349,'Results-formatted 060121'!$A:$AJ,(Z$3+2),FALSE)))</f>
        <v>3</v>
      </c>
      <c r="AA349" s="95">
        <f>IF($C349 = "neg", (($D349+1) - VLOOKUP($B349,'Results-formatted 060121'!$A:$AJ,(AA$3+2),FALSE)), IF($C349 = "pos-neg", (3+VLOOKUP($B349,'Results-formatted 060121'!$A:$AJ,(AA$3+2),FALSE)), VLOOKUP($B349,'Results-formatted 060121'!$A:$AJ,(AA$3+2),FALSE)))</f>
        <v>3</v>
      </c>
      <c r="AB349" s="95">
        <f>IF($C349 = "neg", (($D349+1) - VLOOKUP($B349,'Results-formatted 060121'!$A:$AJ,(AB$3+2),FALSE)), IF($C349 = "pos-neg", (3+VLOOKUP($B349,'Results-formatted 060121'!$A:$AJ,(AB$3+2),FALSE)), VLOOKUP($B349,'Results-formatted 060121'!$A:$AJ,(AB$3+2),FALSE)))</f>
        <v>1</v>
      </c>
      <c r="AC349" s="95">
        <f>IF($C349 = "neg", (($D349+1) - VLOOKUP($B349,'Results-formatted 060121'!$A:$AJ,(AC$3+2),FALSE)), IF($C349 = "pos-neg", (3+VLOOKUP($B349,'Results-formatted 060121'!$A:$AJ,(AC$3+2),FALSE)), VLOOKUP($B349,'Results-formatted 060121'!$A:$AJ,(AC$3+2),FALSE)))</f>
        <v>1</v>
      </c>
      <c r="AD349" s="95">
        <f>IF($C349 = "neg", (($D349+1) - VLOOKUP($B349,'Results-formatted 060121'!$A:$AJ,(AD$3+2),FALSE)), IF($C349 = "pos-neg", (3+VLOOKUP($B349,'Results-formatted 060121'!$A:$AJ,(AD$3+2),FALSE)), VLOOKUP($B349,'Results-formatted 060121'!$A:$AJ,(AD$3+2),FALSE)))</f>
        <v>3</v>
      </c>
      <c r="AE349" s="95">
        <f>IF($C349 = "neg", (($D349+1) - VLOOKUP($B349,'Results-formatted 060121'!$A:$AJ,(AE$3+2),FALSE)), IF($C349 = "pos-neg", (3+VLOOKUP($B349,'Results-formatted 060121'!$A:$AJ,(AE$3+2),FALSE)), VLOOKUP($B349,'Results-formatted 060121'!$A:$AJ,(AE$3+2),FALSE)))</f>
        <v>3</v>
      </c>
      <c r="AF349" s="95">
        <f>IF($C349 = "neg", (($D349+1) - VLOOKUP($B349,'Results-formatted 060121'!$A:$AJ,(AF$3+2),FALSE)), IF($C349 = "pos-neg", (3+VLOOKUP($B349,'Results-formatted 060121'!$A:$AJ,(AF$3+2),FALSE)), VLOOKUP($B349,'Results-formatted 060121'!$A:$AJ,(AF$3+2),FALSE)))</f>
        <v>2</v>
      </c>
      <c r="AG349" s="95">
        <f>IF($C349 = "neg", (($D349+1) - VLOOKUP($B349,'Results-formatted 060121'!$A:$AJ,(AG$3+2),FALSE)), IF($C349 = "pos-neg", (3+VLOOKUP($B349,'Results-formatted 060121'!$A:$AJ,(AG$3+2),FALSE)), VLOOKUP($B349,'Results-formatted 060121'!$A:$AJ,(AG$3+2),FALSE)))</f>
        <v>1</v>
      </c>
      <c r="AH349" s="95">
        <f>IF($C349 = "neg", (($D349+1) - VLOOKUP($B349,'Results-formatted 060121'!$A:$AJ,(AH$3+2),FALSE)), IF($C349 = "pos-neg", (3+VLOOKUP($B349,'Results-formatted 060121'!$A:$AJ,(AH$3+2),FALSE)), VLOOKUP($B349,'Results-formatted 060121'!$A:$AJ,(AH$3+2),FALSE)))</f>
        <v>3</v>
      </c>
      <c r="AI349" s="95">
        <f>IF($C349 = "neg", (($D349+1) - VLOOKUP($B349,'Results-formatted 060121'!$A:$AJ,(AI$3+2),FALSE)), IF($C349 = "pos-neg", (3+VLOOKUP($B349,'Results-formatted 060121'!$A:$AJ,(AI$3+2),FALSE)), VLOOKUP($B349,'Results-formatted 060121'!$A:$AJ,(AI$3+2),FALSE)))</f>
        <v>4</v>
      </c>
      <c r="AJ349" s="95">
        <f>IF($C349 = "neg", (($D349+1) - VLOOKUP($B349,'Results-formatted 060121'!$A:$AJ,(AJ$3+2),FALSE)), IF($C349 = "pos-neg", (3+VLOOKUP($B349,'Results-formatted 060121'!$A:$AJ,(AJ$3+2),FALSE)), VLOOKUP($B349,'Results-formatted 060121'!$A:$AJ,(AJ$3+2),FALSE)))</f>
        <v>4</v>
      </c>
      <c r="AK349" s="95">
        <f>IF($C349 = "neg", (($D349+1) - VLOOKUP($B349,'Results-formatted 060121'!$A:$AJ,(AK$3+2),FALSE)), IF($C349 = "pos-neg", (3+VLOOKUP($B349,'Results-formatted 060121'!$A:$AJ,(AK$3+2),FALSE)), VLOOKUP($B349,'Results-formatted 060121'!$A:$AJ,(AK$3+2),FALSE)))</f>
        <v>4</v>
      </c>
      <c r="AL349" s="95">
        <f>IF($C349 = "neg", (($D349+1) - VLOOKUP($B349,'Results-formatted 060121'!$A:$AJ,(AL$3+2),FALSE)), IF($C349 = "pos-neg", (3+VLOOKUP($B349,'Results-formatted 060121'!$A:$AJ,(AL$3+2),FALSE)), VLOOKUP($B349,'Results-formatted 060121'!$A:$AJ,(AL$3+2),FALSE)))</f>
        <v>4</v>
      </c>
      <c r="AM349" s="95">
        <f>IF($C349 = "neg", (($D349+1) - VLOOKUP($B349,'Results-formatted 060121'!$A:AJ,(AM$3+2),FALSE)), IF($C349 = "pos-neg", (3+VLOOKUP($B349,'Results-formatted 060121'!$A:AJ,(AM$3+2),FALSE)), VLOOKUP($B349,'Results-formatted 060121'!$A:AJ,(AM$3+2),FALSE)))</f>
        <v>5</v>
      </c>
      <c r="AN349" s="95">
        <f>IF($C349 = "neg", (($D349+1) - VLOOKUP($B349,'Results-formatted 060121'!$A:AK,(AN$3+2),FALSE)), IF($C349 = "pos-neg", (3+VLOOKUP($B349,'Results-formatted 060121'!$A:AK,(AN$3+2),FALSE)), VLOOKUP($B349,'Results-formatted 060121'!$A:AK,(AN$3+2),FALSE)))</f>
        <v>3</v>
      </c>
      <c r="AO349" s="95">
        <f>IF($C349 = "neg", (($D349+1) - VLOOKUP($B349,'Results-formatted 060121'!$A:AL,(AO$3+2),FALSE)), IF($C349 = "pos-neg", (3+VLOOKUP($B349,'Results-formatted 060121'!$A:AL,(AO$3+2),FALSE)), VLOOKUP($B349,'Results-formatted 060121'!$A:AL,(AO$3+2),FALSE)))</f>
        <v>2</v>
      </c>
      <c r="AP349" s="95">
        <f>IF($C349 = "neg", (($D349+1) - VLOOKUP($B349,'Results-formatted 060121'!$A:AM,(AP$3+2),FALSE)), IF($C349 = "pos-neg", (3+VLOOKUP($B349,'Results-formatted 060121'!$A:AM,(AP$3+2),FALSE)), VLOOKUP($B349,'Results-formatted 060121'!$A:AM,(AP$3+2),FALSE)))</f>
        <v>2</v>
      </c>
      <c r="AQ349" s="95">
        <f>IF($C349 = "neg", (($D349+1) - VLOOKUP($B349,'Results-formatted 060121'!$A:AN,(AQ$3+2),FALSE)), IF($C349 = "pos-neg", (3+VLOOKUP($B349,'Results-formatted 060121'!$A:AN,(AQ$3+2),FALSE)), VLOOKUP($B349,'Results-formatted 060121'!$A:AN,(AQ$3+2),FALSE)))</f>
        <v>3</v>
      </c>
      <c r="AR349" s="95">
        <f>IF($C349 = "neg", (($D349+1) - VLOOKUP($B349,'Results-formatted 060121'!$A:AO,(AR$3+2),FALSE)), IF($C349 = "pos-neg", (3+VLOOKUP($B349,'Results-formatted 060121'!$A:AO,(AR$3+2),FALSE)), VLOOKUP($B349,'Results-formatted 060121'!$A:AO,(AR$3+2),FALSE)))</f>
        <v>4</v>
      </c>
      <c r="AS349" s="95">
        <f>IF($C349 = "neg", (($D349+1) - VLOOKUP($B349,'Results-formatted 060121'!$A:AP,(AS$3+2),FALSE)), IF($C349 = "pos-neg", (3+VLOOKUP($B349,'Results-formatted 060121'!$A:AP,(AS$3+2),FALSE)), VLOOKUP($B349,'Results-formatted 060121'!$A:AP,(AS$3+2),FALSE)))</f>
        <v>4</v>
      </c>
      <c r="AT349" s="95">
        <f>IF($C349 = "neg", (($D349+1) - VLOOKUP($B349,'Results-formatted 060121'!$A:AQ,(AT$3+2),FALSE)), IF($C349 = "pos-neg", (3+VLOOKUP($B349,'Results-formatted 060121'!$A:AQ,(AT$3+2),FALSE)), VLOOKUP($B349,'Results-formatted 060121'!$A:AQ,(AT$3+2),FALSE)))</f>
        <v>2</v>
      </c>
      <c r="AU349" s="95">
        <f>IF($C349 = "neg", (($D349+1) - VLOOKUP($B349,'Results-formatted 060121'!$A:AR,(AU$3+2),FALSE)), IF($C349 = "pos-neg", (3+VLOOKUP($B349,'Results-formatted 060121'!$A:AR,(AU$3+2),FALSE)), VLOOKUP($B349,'Results-formatted 060121'!$A:AR,(AU$3+2),FALSE)))</f>
        <v>4</v>
      </c>
      <c r="AV349" s="95">
        <f>IF($C349 = "neg", (($D349+1) - VLOOKUP($B349,'Results-formatted 060121'!$A:AS,(AV$3+2),FALSE)), IF($C349 = "pos-neg", (3+VLOOKUP($B349,'Results-formatted 060121'!$A:AS,(AV$3+2),FALSE)), VLOOKUP($B349,'Results-formatted 060121'!$A:AS,(AV$3+2),FALSE)))</f>
        <v>1</v>
      </c>
      <c r="AW349" s="95">
        <f>IF($C349 = "neg", (($D349+1) - VLOOKUP($B349,'Results-formatted 060121'!$A:AT,(AW$3+2),FALSE)), IF($C349 = "pos-neg", (3+VLOOKUP($B349,'Results-formatted 060121'!$A:AT,(AW$3+2),FALSE)), VLOOKUP($B349,'Results-formatted 060121'!$A:AT,(AW$3+2),FALSE)))</f>
        <v>2</v>
      </c>
      <c r="AX349" s="95">
        <f>IF($C349 = "neg", (($D349+1) - VLOOKUP($B349,'Results-formatted 060121'!$A:AU,(AX$3+2),FALSE)), IF($C349 = "pos-neg", (3+VLOOKUP($B349,'Results-formatted 060121'!$A:AU,(AX$3+2),FALSE)), VLOOKUP($B349,'Results-formatted 060121'!$A:AU,(AX$3+2),FALSE)))</f>
        <v>1</v>
      </c>
      <c r="AY349" s="95">
        <f>IF($C349 = "neg", (($D349+1) - VLOOKUP($B349,'Results-formatted 060121'!$A:AV,(AY$3+2),FALSE)), IF($C349 = "pos-neg", (3+VLOOKUP($B349,'Results-formatted 060121'!$A:AV,(AY$3+2),FALSE)), VLOOKUP($B349,'Results-formatted 060121'!$A:AV,(AY$3+2),FALSE)))</f>
        <v>4</v>
      </c>
      <c r="AZ349" s="95">
        <f>IF($C349 = "neg", (($D349+1) - VLOOKUP($B349,'Results-formatted 060121'!$A:AW,(AZ$3+2),FALSE)), IF($C349 = "pos-neg", (3+VLOOKUP($B349,'Results-formatted 060121'!$A:AW,(AZ$3+2),FALSE)), VLOOKUP($B349,'Results-formatted 060121'!$A:AW,(AZ$3+2),FALSE)))</f>
        <v>2</v>
      </c>
      <c r="BA349" s="95">
        <f>IF($C349 = "neg", (($D349+1) - VLOOKUP($B349,'Results-formatted 060121'!$A:AX,(BA$3+2),FALSE)), IF($C349 = "pos-neg", (3+VLOOKUP($B349,'Results-formatted 060121'!$A:AX,(BA$3+2),FALSE)), VLOOKUP($B349,'Results-formatted 060121'!$A:AX,(BA$3+2),FALSE)))</f>
        <v>4</v>
      </c>
      <c r="BB349" s="95">
        <f>IF($C349 = "neg", (($D349+1) - VLOOKUP($B349,'Results-formatted 060121'!$A:AY,(BB$3+2),FALSE)), IF($C349 = "pos-neg", (3+VLOOKUP($B349,'Results-formatted 060121'!$A:AY,(BB$3+2),FALSE)), VLOOKUP($B349,'Results-formatted 060121'!$A:AY,(BB$3+2),FALSE)))</f>
        <v>1</v>
      </c>
      <c r="BC349" s="95">
        <f>IF($C349 = "neg", (($D349+1) - VLOOKUP($B349,'Results-formatted 060121'!$A:AZ,(BC$3+2),FALSE)), IF($C349 = "pos-neg", (3+VLOOKUP($B349,'Results-formatted 060121'!$A:AZ,(BC$3+2),FALSE)), VLOOKUP($B349,'Results-formatted 060121'!$A:AZ,(BC$3+2),FALSE)))</f>
        <v>3</v>
      </c>
      <c r="BD349" s="95">
        <f>IF($C349 = "neg", (($D349+1) - VLOOKUP($B349,'Results-formatted 060121'!$A:BA,(BD$3+2),FALSE)), IF($C349 = "pos-neg", (3+VLOOKUP($B349,'Results-formatted 060121'!$A:BA,(BD$3+2),FALSE)), VLOOKUP($B349,'Results-formatted 060121'!$A:BA,(BD$3+2),FALSE)))</f>
        <v>5</v>
      </c>
      <c r="BE349" s="95">
        <f>IF($C349 = "neg", (($D349+1) - VLOOKUP($B349,'Results-formatted 060121'!$A:BB,(BE$3+2),FALSE)), IF($C349 = "pos-neg", (3+VLOOKUP($B349,'Results-formatted 060121'!$A:BB,(BE$3+2),FALSE)), VLOOKUP($B349,'Results-formatted 060121'!$A:BB,(BE$3+2),FALSE)))</f>
        <v>1</v>
      </c>
      <c r="BF349" s="95">
        <f>IF($C349 = "neg", (($D349+1) - VLOOKUP($B349,'Results-formatted 060121'!$A:BC,(BF$3+2),FALSE)), IF($C349 = "pos-neg", (3+VLOOKUP($B349,'Results-formatted 060121'!$A:BC,(BF$3+2),FALSE)), VLOOKUP($B349,'Results-formatted 060121'!$A:BC,(BF$3+2),FALSE)))</f>
        <v>3</v>
      </c>
      <c r="BG349" s="95">
        <f>IF($C349 = "neg", (($D349+1) - VLOOKUP($B349,'Results-formatted 060121'!$A:BD,(BG$3+2),FALSE)), IF($C349 = "pos-neg", (3+VLOOKUP($B349,'Results-formatted 060121'!$A:BD,(BG$3+2),FALSE)), VLOOKUP($B349,'Results-formatted 060121'!$A:BD,(BG$3+2),FALSE)))</f>
        <v>3</v>
      </c>
      <c r="BH349" s="95">
        <f>IF($C349 = "neg", (($D349+1) - VLOOKUP($B349,'Results-formatted 060121'!$A:BE,(BH$3+2),FALSE)), IF($C349 = "pos-neg", (3+VLOOKUP($B349,'Results-formatted 060121'!$A:BE,(BH$3+2),FALSE)), VLOOKUP($B349,'Results-formatted 060121'!$A:BE,(BH$3+2),FALSE)))</f>
        <v>2</v>
      </c>
      <c r="BI349" s="95">
        <f>IF($C349 = "neg", (($D349+1) - VLOOKUP($B349,'Results-formatted 060121'!$A:BF,(BI$3+2),FALSE)), IF($C349 = "pos-neg", (3+VLOOKUP($B349,'Results-formatted 060121'!$A:BF,(BI$3+2),FALSE)), VLOOKUP($B349,'Results-formatted 060121'!$A:BF,(BI$3+2),FALSE)))</f>
        <v>3</v>
      </c>
      <c r="BJ349" s="95">
        <f>IF($C349 = "neg", (($D349+1) - VLOOKUP($B349,'Results-formatted 060121'!$A:BG,(BJ$3+2),FALSE)), IF($C349 = "pos-neg", (3+VLOOKUP($B349,'Results-formatted 060121'!$A:BG,(BJ$3+2),FALSE)), VLOOKUP($B349,'Results-formatted 060121'!$A:BG,(BJ$3+2),FALSE)))</f>
        <v>4</v>
      </c>
      <c r="BK349" s="95">
        <f>IF($C349 = "neg", (($D349+1) - VLOOKUP($B349,'Results-formatted 060121'!$A:BH,(BK$3+2),FALSE)), IF($C349 = "pos-neg", (3+VLOOKUP($B349,'Results-formatted 060121'!$A:BH,(BK$3+2),FALSE)), VLOOKUP($B349,'Results-formatted 060121'!$A:BH,(BK$3+2),FALSE)))</f>
        <v>1</v>
      </c>
      <c r="BL349" s="95">
        <f>IF($C349 = "neg", (($D349+1) - VLOOKUP($B349,'Results-formatted 060121'!$A:BI,(BL$3+2),FALSE)), IF($C349 = "pos-neg", (3+VLOOKUP($B349,'Results-formatted 060121'!$A:BI,(BL$3+2),FALSE)), VLOOKUP($B349,'Results-formatted 060121'!$A:BI,(BL$3+2),FALSE)))</f>
        <v>1</v>
      </c>
      <c r="BM349" s="95">
        <f>IF($C349 = "neg", (($D349+1) - VLOOKUP($B349,'Results-formatted 060121'!$A:BJ,(BM$3+2),FALSE)), IF($C349 = "pos-neg", (3+VLOOKUP($B349,'Results-formatted 060121'!$A:BJ,(BM$3+2),FALSE)), VLOOKUP($B349,'Results-formatted 060121'!$A:BJ,(BM$3+2),FALSE)))</f>
        <v>2</v>
      </c>
      <c r="BN349" s="95"/>
      <c r="BO349" s="95"/>
      <c r="BP349" s="95"/>
      <c r="BQ349" s="95"/>
      <c r="BR349" s="95"/>
      <c r="BS349" s="95"/>
      <c r="BT349" s="95"/>
      <c r="BU349" s="95"/>
      <c r="BV349" s="95"/>
      <c r="BW349" s="95"/>
      <c r="BX349" s="95"/>
      <c r="BY349" s="95"/>
      <c r="BZ349" s="95"/>
      <c r="CA349" s="95"/>
      <c r="CB349" s="95"/>
      <c r="CC349" s="95"/>
      <c r="CD349" s="99"/>
      <c r="CE349" s="25">
        <f t="shared" si="1062"/>
        <v>2.8</v>
      </c>
      <c r="CF349" s="25">
        <f t="shared" si="919"/>
        <v>1.2595398675572369</v>
      </c>
    </row>
    <row r="350" spans="2:84" ht="17" x14ac:dyDescent="0.15">
      <c r="B350" s="84"/>
      <c r="E350" s="18" t="s">
        <v>88</v>
      </c>
      <c r="F350" s="34"/>
      <c r="G350" s="34"/>
      <c r="H350" s="34">
        <f t="shared" ref="H350" si="1092">IF(ISNUMBER(H351), AVERAGE(H352:H355), "")</f>
        <v>3</v>
      </c>
      <c r="I350" s="34">
        <f t="shared" ref="I350" si="1093">IF(ISNUMBER(I351), AVERAGE(I352:I355), "")</f>
        <v>1.25</v>
      </c>
      <c r="J350" s="34">
        <f t="shared" ref="J350" si="1094">IF(ISNUMBER(J351), AVERAGE(J352:J355), "")</f>
        <v>2.75</v>
      </c>
      <c r="K350" s="34">
        <f t="shared" ref="K350" si="1095">IF(ISNUMBER(K351), AVERAGE(K352:K355), "")</f>
        <v>2.75</v>
      </c>
      <c r="L350" s="34">
        <f t="shared" ref="L350" si="1096">IF(ISNUMBER(L351), AVERAGE(L352:L355), "")</f>
        <v>1.75</v>
      </c>
      <c r="M350" s="34">
        <f t="shared" ref="M350" si="1097">IF(ISNUMBER(M351), AVERAGE(M352:M355), "")</f>
        <v>3</v>
      </c>
      <c r="N350" s="34"/>
      <c r="O350" s="34">
        <f t="shared" ref="O350" si="1098">IF(ISNUMBER(O351), AVERAGE(O352:O355), "")</f>
        <v>3.5</v>
      </c>
      <c r="P350" s="34">
        <f t="shared" ref="P350" si="1099">IF(ISNUMBER(P351), AVERAGE(P352:P355), "")</f>
        <v>3</v>
      </c>
      <c r="Q350" s="34">
        <f t="shared" ref="Q350" si="1100">IF(ISNUMBER(Q351), AVERAGE(Q352:Q355), "")</f>
        <v>2.75</v>
      </c>
      <c r="R350" s="34">
        <f t="shared" ref="R350" si="1101">IF(ISNUMBER(R351), AVERAGE(R352:R355), "")</f>
        <v>1.75</v>
      </c>
      <c r="S350" s="34">
        <f t="shared" ref="S350" si="1102">IF(ISNUMBER(S351), AVERAGE(S352:S355), "")</f>
        <v>2.5</v>
      </c>
      <c r="T350" s="34">
        <f t="shared" ref="T350" si="1103">IF(ISNUMBER(T351), AVERAGE(T352:T355), "")</f>
        <v>1.5</v>
      </c>
      <c r="U350" s="34">
        <f t="shared" ref="U350" si="1104">IF(ISNUMBER(U351), AVERAGE(U352:U355), "")</f>
        <v>1.75</v>
      </c>
      <c r="V350" s="34">
        <f t="shared" ref="V350" si="1105">IF(ISNUMBER(V351), AVERAGE(V352:V355), "")</f>
        <v>4</v>
      </c>
      <c r="W350" s="34">
        <f t="shared" ref="W350" si="1106">IF(ISNUMBER(W351), AVERAGE(W352:W355), "")</f>
        <v>3.25</v>
      </c>
      <c r="X350" s="34">
        <f t="shared" ref="X350" si="1107">IF(ISNUMBER(X351), AVERAGE(X352:X355), "")</f>
        <v>2.5</v>
      </c>
      <c r="Y350" s="34">
        <f t="shared" ref="Y350" si="1108">IF(ISNUMBER(Y351), AVERAGE(Y352:Y355), "")</f>
        <v>3.75</v>
      </c>
      <c r="Z350" s="34">
        <f t="shared" ref="Z350" si="1109">IF(ISNUMBER(Z351), AVERAGE(Z352:Z355), "")</f>
        <v>2.5</v>
      </c>
      <c r="AA350" s="34">
        <f t="shared" ref="AA350" si="1110">IF(ISNUMBER(AA351), AVERAGE(AA352:AA355), "")</f>
        <v>1</v>
      </c>
      <c r="AB350" s="34">
        <f t="shared" ref="AB350" si="1111">IF(ISNUMBER(AB351), AVERAGE(AB352:AB355), "")</f>
        <v>1.25</v>
      </c>
      <c r="AC350" s="34">
        <f t="shared" ref="AC350" si="1112">IF(ISNUMBER(AC351), AVERAGE(AC352:AC355), "")</f>
        <v>1.25</v>
      </c>
      <c r="AD350" s="34">
        <f t="shared" ref="AD350" si="1113">IF(ISNUMBER(AD351), AVERAGE(AD352:AD355), "")</f>
        <v>2.5</v>
      </c>
      <c r="AE350" s="34">
        <f t="shared" ref="AE350" si="1114">IF(ISNUMBER(AE351), AVERAGE(AE352:AE355), "")</f>
        <v>3.25</v>
      </c>
      <c r="AF350" s="34">
        <f t="shared" ref="AF350" si="1115">IF(ISNUMBER(AF351), AVERAGE(AF352:AF355), "")</f>
        <v>2.25</v>
      </c>
      <c r="AG350" s="34">
        <f t="shared" ref="AG350" si="1116">IF(ISNUMBER(AG351), AVERAGE(AG352:AG355), "")</f>
        <v>3.25</v>
      </c>
      <c r="AH350" s="34">
        <f t="shared" ref="AH350" si="1117">IF(ISNUMBER(AH351), AVERAGE(AH352:AH355), "")</f>
        <v>3</v>
      </c>
      <c r="AI350" s="34">
        <f t="shared" ref="AI350" si="1118">IF(ISNUMBER(AI351), AVERAGE(AI352:AI355), "")</f>
        <v>2.75</v>
      </c>
      <c r="AJ350" s="34">
        <f t="shared" ref="AJ350:BM350" si="1119">IF(ISNUMBER(AJ351), AVERAGE(AJ352:AJ355), "")</f>
        <v>5</v>
      </c>
      <c r="AK350" s="34"/>
      <c r="AL350" s="34">
        <f t="shared" si="1119"/>
        <v>3</v>
      </c>
      <c r="AM350" s="34">
        <f t="shared" si="1119"/>
        <v>2.5</v>
      </c>
      <c r="AN350" s="34">
        <f t="shared" si="1119"/>
        <v>3.25</v>
      </c>
      <c r="AO350" s="34">
        <f t="shared" si="1119"/>
        <v>2.75</v>
      </c>
      <c r="AP350" s="34">
        <f t="shared" si="1119"/>
        <v>3</v>
      </c>
      <c r="AQ350" s="34">
        <f t="shared" si="1119"/>
        <v>3.5</v>
      </c>
      <c r="AR350" s="34">
        <f t="shared" si="1119"/>
        <v>3</v>
      </c>
      <c r="AS350" s="34">
        <f t="shared" si="1119"/>
        <v>3.75</v>
      </c>
      <c r="AT350" s="34">
        <f t="shared" si="1119"/>
        <v>3</v>
      </c>
      <c r="AU350" s="34">
        <f t="shared" si="1119"/>
        <v>1.5</v>
      </c>
      <c r="AV350" s="34">
        <f t="shared" si="1119"/>
        <v>2.25</v>
      </c>
      <c r="AW350" s="34">
        <f t="shared" si="1119"/>
        <v>1.5</v>
      </c>
      <c r="AX350" s="34">
        <f t="shared" si="1119"/>
        <v>1</v>
      </c>
      <c r="AY350" s="34">
        <f t="shared" si="1119"/>
        <v>3.5</v>
      </c>
      <c r="AZ350" s="34">
        <f t="shared" si="1119"/>
        <v>2.75</v>
      </c>
      <c r="BA350" s="34">
        <f t="shared" si="1119"/>
        <v>2.5</v>
      </c>
      <c r="BB350" s="34">
        <f t="shared" si="1119"/>
        <v>1.5</v>
      </c>
      <c r="BC350" s="34">
        <f t="shared" si="1119"/>
        <v>2.25</v>
      </c>
      <c r="BD350" s="34">
        <f t="shared" si="1119"/>
        <v>4</v>
      </c>
      <c r="BE350" s="34">
        <f t="shared" si="1119"/>
        <v>1.25</v>
      </c>
      <c r="BF350" s="34">
        <f t="shared" si="1119"/>
        <v>3.5</v>
      </c>
      <c r="BG350" s="34">
        <f t="shared" si="1119"/>
        <v>2.5</v>
      </c>
      <c r="BH350" s="34">
        <f t="shared" si="1119"/>
        <v>2.75</v>
      </c>
      <c r="BI350" s="34">
        <f t="shared" si="1119"/>
        <v>2.75</v>
      </c>
      <c r="BJ350" s="34">
        <f t="shared" si="1119"/>
        <v>4</v>
      </c>
      <c r="BK350" s="34">
        <f t="shared" si="1119"/>
        <v>2.5</v>
      </c>
      <c r="BL350" s="34">
        <f t="shared" si="1119"/>
        <v>1.25</v>
      </c>
      <c r="BM350" s="34">
        <f t="shared" si="1119"/>
        <v>2.75</v>
      </c>
      <c r="BN350" s="34"/>
      <c r="BO350" s="34"/>
      <c r="BP350" s="34"/>
      <c r="BQ350" s="34"/>
      <c r="BR350" s="34"/>
      <c r="BS350" s="34"/>
      <c r="BT350" s="34"/>
      <c r="BU350" s="34"/>
      <c r="BV350" s="34"/>
      <c r="BW350" s="34"/>
      <c r="BX350" s="34"/>
      <c r="BY350" s="34"/>
      <c r="BZ350" s="34"/>
      <c r="CA350" s="34"/>
      <c r="CB350" s="34"/>
      <c r="CC350" s="34"/>
      <c r="CD350" s="34" t="str">
        <f t="shared" ref="CD350" si="1120">IF(ISNUMBER(CD351), AVERAGE(CD352:CD355), "")</f>
        <v/>
      </c>
      <c r="CE350" s="34">
        <f t="shared" si="1062"/>
        <v>2.6160714285714284</v>
      </c>
      <c r="CF350" s="34">
        <f t="shared" si="919"/>
        <v>0.8777091640306468</v>
      </c>
    </row>
    <row r="351" spans="2:84" ht="17" x14ac:dyDescent="0.15">
      <c r="B351" s="84"/>
      <c r="E351" s="39" t="s">
        <v>183</v>
      </c>
      <c r="F351" s="40"/>
      <c r="G351" s="40"/>
      <c r="H351" s="40">
        <f t="shared" ref="H351" si="1121">IF(ISNUMBER(H352), AVERAGE(H352:H355), "")</f>
        <v>3</v>
      </c>
      <c r="I351" s="40">
        <f t="shared" ref="I351" si="1122">IF(ISNUMBER(I352), AVERAGE(I352:I355), "")</f>
        <v>1.25</v>
      </c>
      <c r="J351" s="40">
        <f t="shared" ref="J351" si="1123">IF(ISNUMBER(J352), AVERAGE(J352:J355), "")</f>
        <v>2.75</v>
      </c>
      <c r="K351" s="40">
        <f t="shared" ref="K351" si="1124">IF(ISNUMBER(K352), AVERAGE(K352:K355), "")</f>
        <v>2.75</v>
      </c>
      <c r="L351" s="40">
        <f t="shared" ref="L351" si="1125">IF(ISNUMBER(L352), AVERAGE(L352:L355), "")</f>
        <v>1.75</v>
      </c>
      <c r="M351" s="40">
        <f t="shared" ref="M351" si="1126">IF(ISNUMBER(M352), AVERAGE(M352:M355), "")</f>
        <v>3</v>
      </c>
      <c r="N351" s="40"/>
      <c r="O351" s="40">
        <f t="shared" ref="O351" si="1127">IF(ISNUMBER(O352), AVERAGE(O352:O355), "")</f>
        <v>3.5</v>
      </c>
      <c r="P351" s="40">
        <f t="shared" ref="P351" si="1128">IF(ISNUMBER(P352), AVERAGE(P352:P355), "")</f>
        <v>3</v>
      </c>
      <c r="Q351" s="40">
        <f t="shared" ref="Q351" si="1129">IF(ISNUMBER(Q352), AVERAGE(Q352:Q355), "")</f>
        <v>2.75</v>
      </c>
      <c r="R351" s="40">
        <f t="shared" ref="R351" si="1130">IF(ISNUMBER(R352), AVERAGE(R352:R355), "")</f>
        <v>1.75</v>
      </c>
      <c r="S351" s="40">
        <f t="shared" ref="S351" si="1131">IF(ISNUMBER(S352), AVERAGE(S352:S355), "")</f>
        <v>2.5</v>
      </c>
      <c r="T351" s="40">
        <f t="shared" ref="T351" si="1132">IF(ISNUMBER(T352), AVERAGE(T352:T355), "")</f>
        <v>1.5</v>
      </c>
      <c r="U351" s="40">
        <f t="shared" ref="U351" si="1133">IF(ISNUMBER(U352), AVERAGE(U352:U355), "")</f>
        <v>1.75</v>
      </c>
      <c r="V351" s="40">
        <f t="shared" ref="V351" si="1134">IF(ISNUMBER(V352), AVERAGE(V352:V355), "")</f>
        <v>4</v>
      </c>
      <c r="W351" s="40">
        <f t="shared" ref="W351" si="1135">IF(ISNUMBER(W352), AVERAGE(W352:W355), "")</f>
        <v>3.25</v>
      </c>
      <c r="X351" s="40">
        <f t="shared" ref="X351" si="1136">IF(ISNUMBER(X352), AVERAGE(X352:X355), "")</f>
        <v>2.5</v>
      </c>
      <c r="Y351" s="40">
        <f t="shared" ref="Y351" si="1137">IF(ISNUMBER(Y352), AVERAGE(Y352:Y355), "")</f>
        <v>3.75</v>
      </c>
      <c r="Z351" s="40">
        <f t="shared" ref="Z351" si="1138">IF(ISNUMBER(Z352), AVERAGE(Z352:Z355), "")</f>
        <v>2.5</v>
      </c>
      <c r="AA351" s="40">
        <f t="shared" ref="AA351" si="1139">IF(ISNUMBER(AA352), AVERAGE(AA352:AA355), "")</f>
        <v>1</v>
      </c>
      <c r="AB351" s="40">
        <f t="shared" ref="AB351" si="1140">IF(ISNUMBER(AB352), AVERAGE(AB352:AB355), "")</f>
        <v>1.25</v>
      </c>
      <c r="AC351" s="40">
        <f t="shared" ref="AC351" si="1141">IF(ISNUMBER(AC352), AVERAGE(AC352:AC355), "")</f>
        <v>1.25</v>
      </c>
      <c r="AD351" s="40">
        <f t="shared" ref="AD351" si="1142">IF(ISNUMBER(AD352), AVERAGE(AD352:AD355), "")</f>
        <v>2.5</v>
      </c>
      <c r="AE351" s="40">
        <f t="shared" ref="AE351" si="1143">IF(ISNUMBER(AE352), AVERAGE(AE352:AE355), "")</f>
        <v>3.25</v>
      </c>
      <c r="AF351" s="40">
        <f t="shared" ref="AF351" si="1144">IF(ISNUMBER(AF352), AVERAGE(AF352:AF355), "")</f>
        <v>2.25</v>
      </c>
      <c r="AG351" s="40">
        <f t="shared" ref="AG351" si="1145">IF(ISNUMBER(AG352), AVERAGE(AG352:AG355), "")</f>
        <v>3.25</v>
      </c>
      <c r="AH351" s="40">
        <f t="shared" ref="AH351" si="1146">IF(ISNUMBER(AH352), AVERAGE(AH352:AH355), "")</f>
        <v>3</v>
      </c>
      <c r="AI351" s="40">
        <f t="shared" ref="AI351" si="1147">IF(ISNUMBER(AI352), AVERAGE(AI352:AI355), "")</f>
        <v>2.75</v>
      </c>
      <c r="AJ351" s="40">
        <f t="shared" ref="AJ351:AL351" si="1148">IF(ISNUMBER(AJ352), AVERAGE(AJ352:AJ355), "")</f>
        <v>5</v>
      </c>
      <c r="AK351" s="40"/>
      <c r="AL351" s="40">
        <f t="shared" si="1148"/>
        <v>3</v>
      </c>
      <c r="AM351" s="40">
        <f>IF(ISNUMBER(AM352), AVERAGE(AM352:AM355), "")</f>
        <v>2.5</v>
      </c>
      <c r="AN351" s="40">
        <f t="shared" ref="AN351" si="1149">IF(ISNUMBER(AN352), AVERAGE(AN352:AN355), "")</f>
        <v>3.25</v>
      </c>
      <c r="AO351" s="40">
        <f t="shared" ref="AO351" si="1150">IF(ISNUMBER(AO352), AVERAGE(AO352:AO355), "")</f>
        <v>2.75</v>
      </c>
      <c r="AP351" s="40">
        <f t="shared" ref="AP351" si="1151">IF(ISNUMBER(AP352), AVERAGE(AP352:AP355), "")</f>
        <v>3</v>
      </c>
      <c r="AQ351" s="40">
        <f t="shared" ref="AQ351" si="1152">IF(ISNUMBER(AQ352), AVERAGE(AQ352:AQ355), "")</f>
        <v>3.5</v>
      </c>
      <c r="AR351" s="40">
        <f t="shared" ref="AR351" si="1153">IF(ISNUMBER(AR352), AVERAGE(AR352:AR355), "")</f>
        <v>3</v>
      </c>
      <c r="AS351" s="40">
        <f t="shared" ref="AS351" si="1154">IF(ISNUMBER(AS352), AVERAGE(AS352:AS355), "")</f>
        <v>3.75</v>
      </c>
      <c r="AT351" s="40">
        <f t="shared" ref="AT351" si="1155">IF(ISNUMBER(AT352), AVERAGE(AT352:AT355), "")</f>
        <v>3</v>
      </c>
      <c r="AU351" s="40">
        <f t="shared" ref="AU351" si="1156">IF(ISNUMBER(AU352), AVERAGE(AU352:AU355), "")</f>
        <v>1.5</v>
      </c>
      <c r="AV351" s="40">
        <f t="shared" ref="AV351" si="1157">IF(ISNUMBER(AV352), AVERAGE(AV352:AV355), "")</f>
        <v>2.25</v>
      </c>
      <c r="AW351" s="40">
        <f t="shared" ref="AW351" si="1158">IF(ISNUMBER(AW352), AVERAGE(AW352:AW355), "")</f>
        <v>1.5</v>
      </c>
      <c r="AX351" s="40">
        <f t="shared" ref="AX351" si="1159">IF(ISNUMBER(AX352), AVERAGE(AX352:AX355), "")</f>
        <v>1</v>
      </c>
      <c r="AY351" s="40">
        <f t="shared" ref="AY351" si="1160">IF(ISNUMBER(AY352), AVERAGE(AY352:AY355), "")</f>
        <v>3.5</v>
      </c>
      <c r="AZ351" s="40">
        <f t="shared" ref="AZ351" si="1161">IF(ISNUMBER(AZ352), AVERAGE(AZ352:AZ355), "")</f>
        <v>2.75</v>
      </c>
      <c r="BA351" s="40">
        <f t="shared" ref="BA351" si="1162">IF(ISNUMBER(BA352), AVERAGE(BA352:BA355), "")</f>
        <v>2.5</v>
      </c>
      <c r="BB351" s="40">
        <f t="shared" ref="BB351" si="1163">IF(ISNUMBER(BB352), AVERAGE(BB352:BB355), "")</f>
        <v>1.5</v>
      </c>
      <c r="BC351" s="40">
        <f t="shared" ref="BC351" si="1164">IF(ISNUMBER(BC352), AVERAGE(BC352:BC355), "")</f>
        <v>2.25</v>
      </c>
      <c r="BD351" s="40">
        <f t="shared" ref="BD351" si="1165">IF(ISNUMBER(BD352), AVERAGE(BD352:BD355), "")</f>
        <v>4</v>
      </c>
      <c r="BE351" s="40">
        <f t="shared" ref="BE351" si="1166">IF(ISNUMBER(BE352), AVERAGE(BE352:BE355), "")</f>
        <v>1.25</v>
      </c>
      <c r="BF351" s="40">
        <f t="shared" ref="BF351" si="1167">IF(ISNUMBER(BF352), AVERAGE(BF352:BF355), "")</f>
        <v>3.5</v>
      </c>
      <c r="BG351" s="40">
        <f t="shared" ref="BG351" si="1168">IF(ISNUMBER(BG352), AVERAGE(BG352:BG355), "")</f>
        <v>2.5</v>
      </c>
      <c r="BH351" s="40">
        <f t="shared" ref="BH351" si="1169">IF(ISNUMBER(BH352), AVERAGE(BH352:BH355), "")</f>
        <v>2.75</v>
      </c>
      <c r="BI351" s="40">
        <f t="shared" ref="BI351" si="1170">IF(ISNUMBER(BI352), AVERAGE(BI352:BI355), "")</f>
        <v>2.75</v>
      </c>
      <c r="BJ351" s="40">
        <f t="shared" ref="BJ351" si="1171">IF(ISNUMBER(BJ352), AVERAGE(BJ352:BJ355), "")</f>
        <v>4</v>
      </c>
      <c r="BK351" s="40">
        <f t="shared" ref="BK351" si="1172">IF(ISNUMBER(BK352), AVERAGE(BK352:BK355), "")</f>
        <v>2.5</v>
      </c>
      <c r="BL351" s="40">
        <f t="shared" ref="BL351" si="1173">IF(ISNUMBER(BL352), AVERAGE(BL352:BL355), "")</f>
        <v>1.25</v>
      </c>
      <c r="BM351" s="40">
        <f t="shared" ref="BM351" si="1174">IF(ISNUMBER(BM352), AVERAGE(BM352:BM355), "")</f>
        <v>2.75</v>
      </c>
      <c r="BN351" s="40"/>
      <c r="BO351" s="40"/>
      <c r="BP351" s="40"/>
      <c r="BQ351" s="40"/>
      <c r="BR351" s="40"/>
      <c r="BS351" s="40"/>
      <c r="BT351" s="40"/>
      <c r="BU351" s="40"/>
      <c r="BV351" s="40"/>
      <c r="BW351" s="40"/>
      <c r="BX351" s="40"/>
      <c r="BY351" s="40"/>
      <c r="BZ351" s="40"/>
      <c r="CA351" s="40"/>
      <c r="CB351" s="40"/>
      <c r="CC351" s="40"/>
      <c r="CD351" s="40" t="str">
        <f t="shared" ref="CD351" si="1175">IF(ISNUMBER(CD352), AVERAGE(CD352:CD355), "")</f>
        <v/>
      </c>
      <c r="CE351" s="40">
        <f t="shared" si="1062"/>
        <v>2.6160714285714284</v>
      </c>
      <c r="CF351" s="40">
        <f t="shared" ref="CF351:CF382" si="1176">STDEV(F351:CD351)</f>
        <v>0.8777091640306468</v>
      </c>
    </row>
    <row r="352" spans="2:84" ht="42" x14ac:dyDescent="0.15">
      <c r="B352" s="84" t="s">
        <v>364</v>
      </c>
      <c r="C352" s="86" t="s">
        <v>224</v>
      </c>
      <c r="D352" s="2">
        <v>5</v>
      </c>
      <c r="E352" s="14" t="s">
        <v>855</v>
      </c>
      <c r="F352" s="95">
        <f>IF($C352 = "neg", (($D352+1) - VLOOKUP($B352,'Results-formatted 060121'!$A:$AJ,(F$3+2),FALSE)), IF($C352 = "pos-neg", (3+VLOOKUP($B352,'Results-formatted 060121'!$A:$AJ,(F$3+2),FALSE)), VLOOKUP($B352,'Results-formatted 060121'!$A:$AJ,(F$3+2),FALSE)))</f>
        <v>3</v>
      </c>
      <c r="G352" s="95">
        <f>IF($C352 = "neg", (($D352+1) - VLOOKUP($B352,'Results-formatted 060121'!$A:$AJ,(G$3+2),FALSE)), IF($C352 = "pos-neg", (3+VLOOKUP($B352,'Results-formatted 060121'!$A:$AJ,(G$3+2),FALSE)), VLOOKUP($B352,'Results-formatted 060121'!$A:$AJ,(G$3+2),FALSE)))</f>
        <v>5</v>
      </c>
      <c r="H352" s="95">
        <f>IF($C352 = "neg", (($D352+1) - VLOOKUP($B352,'Results-formatted 060121'!$A:$AJ,(H$3+2),FALSE)), IF($C352 = "pos-neg", (3+VLOOKUP($B352,'Results-formatted 060121'!$A:$AJ,(H$3+2),FALSE)), VLOOKUP($B352,'Results-formatted 060121'!$A:$AJ,(H$3+2),FALSE)))</f>
        <v>3</v>
      </c>
      <c r="I352" s="95">
        <f>IF($C352 = "neg", (($D352+1) - VLOOKUP($B352,'Results-formatted 060121'!$A:$AJ,(I$3+2),FALSE)), IF($C352 = "pos-neg", (3+VLOOKUP($B352,'Results-formatted 060121'!$A:$AJ,(I$3+2),FALSE)), VLOOKUP($B352,'Results-formatted 060121'!$A:$AJ,(I$3+2),FALSE)))</f>
        <v>2</v>
      </c>
      <c r="J352" s="95">
        <f>IF($C352 = "neg", (($D352+1) - VLOOKUP($B352,'Results-formatted 060121'!$A:$AJ,(J$3+2),FALSE)), IF($C352 = "pos-neg", (3+VLOOKUP($B352,'Results-formatted 060121'!$A:$AJ,(J$3+2),FALSE)), VLOOKUP($B352,'Results-formatted 060121'!$A:$AJ,(J$3+2),FALSE)))</f>
        <v>2</v>
      </c>
      <c r="K352" s="95">
        <f>IF($C352 = "neg", (($D352+1) - VLOOKUP($B352,'Results-formatted 060121'!$A:$AJ,(K$3+2),FALSE)), IF($C352 = "pos-neg", (3+VLOOKUP($B352,'Results-formatted 060121'!$A:$AJ,(K$3+2),FALSE)), VLOOKUP($B352,'Results-formatted 060121'!$A:$AJ,(K$3+2),FALSE)))</f>
        <v>2</v>
      </c>
      <c r="L352" s="95">
        <f>IF($C352 = "neg", (($D352+1) - VLOOKUP($B352,'Results-formatted 060121'!$A:$AJ,(L$3+2),FALSE)), IF($C352 = "pos-neg", (3+VLOOKUP($B352,'Results-formatted 060121'!$A:$AJ,(L$3+2),FALSE)), VLOOKUP($B352,'Results-formatted 060121'!$A:$AJ,(L$3+2),FALSE)))</f>
        <v>1</v>
      </c>
      <c r="M352" s="95">
        <f>IF($C352 = "neg", (($D352+1) - VLOOKUP($B352,'Results-formatted 060121'!$A:$AJ,(M$3+2),FALSE)), IF($C352 = "pos-neg", (3+VLOOKUP($B352,'Results-formatted 060121'!$A:$AJ,(M$3+2),FALSE)), VLOOKUP($B352,'Results-formatted 060121'!$A:$AJ,(M$3+2),FALSE)))</f>
        <v>3</v>
      </c>
      <c r="N352" s="95">
        <f>IF($C352 = "neg", (($D352+1) - VLOOKUP($B352,'Results-formatted 060121'!$A:$AJ,(N$3+2),FALSE)), IF($C352 = "pos-neg", (3+VLOOKUP($B352,'Results-formatted 060121'!$A:$AJ,(N$3+2),FALSE)), VLOOKUP($B352,'Results-formatted 060121'!$A:$AJ,(N$3+2),FALSE)))</f>
        <v>3</v>
      </c>
      <c r="O352" s="95">
        <f>IF($C352 = "neg", (($D352+1) - VLOOKUP($B352,'Results-formatted 060121'!$A:$AJ,(O$3+2),FALSE)), IF($C352 = "pos-neg", (3+VLOOKUP($B352,'Results-formatted 060121'!$A:$AJ,(O$3+2),FALSE)), VLOOKUP($B352,'Results-formatted 060121'!$A:$AJ,(O$3+2),FALSE)))</f>
        <v>3</v>
      </c>
      <c r="P352" s="95">
        <f>IF($C352 = "neg", (($D352+1) - VLOOKUP($B352,'Results-formatted 060121'!$A:$AJ,(P$3+2),FALSE)), IF($C352 = "pos-neg", (3+VLOOKUP($B352,'Results-formatted 060121'!$A:$AJ,(P$3+2),FALSE)), VLOOKUP($B352,'Results-formatted 060121'!$A:$AJ,(P$3+2),FALSE)))</f>
        <v>2</v>
      </c>
      <c r="Q352" s="95">
        <f>IF($C352 = "neg", (($D352+1) - VLOOKUP($B352,'Results-formatted 060121'!$A:$AJ,(Q$3+2),FALSE)), IF($C352 = "pos-neg", (3+VLOOKUP($B352,'Results-formatted 060121'!$A:$AJ,(Q$3+2),FALSE)), VLOOKUP($B352,'Results-formatted 060121'!$A:$AJ,(Q$3+2),FALSE)))</f>
        <v>2</v>
      </c>
      <c r="R352" s="95">
        <f>IF($C352 = "neg", (($D352+1) - VLOOKUP($B352,'Results-formatted 060121'!$A:$AJ,(R$3+2),FALSE)), IF($C352 = "pos-neg", (3+VLOOKUP($B352,'Results-formatted 060121'!$A:$AJ,(R$3+2),FALSE)), VLOOKUP($B352,'Results-formatted 060121'!$A:$AJ,(R$3+2),FALSE)))</f>
        <v>1</v>
      </c>
      <c r="S352" s="95">
        <f>IF($C352 = "neg", (($D352+1) - VLOOKUP($B352,'Results-formatted 060121'!$A:$AJ,(S$3+2),FALSE)), IF($C352 = "pos-neg", (3+VLOOKUP($B352,'Results-formatted 060121'!$A:$AJ,(S$3+2),FALSE)), VLOOKUP($B352,'Results-formatted 060121'!$A:$AJ,(S$3+2),FALSE)))</f>
        <v>2</v>
      </c>
      <c r="T352" s="95">
        <f>IF($C352 = "neg", (($D352+1) - VLOOKUP($B352,'Results-formatted 060121'!$A:$AJ,(T$3+2),FALSE)), IF($C352 = "pos-neg", (3+VLOOKUP($B352,'Results-formatted 060121'!$A:$AJ,(T$3+2),FALSE)), VLOOKUP($B352,'Results-formatted 060121'!$A:$AJ,(T$3+2),FALSE)))</f>
        <v>1</v>
      </c>
      <c r="U352" s="95">
        <f>IF($C352 = "neg", (($D352+1) - VLOOKUP($B352,'Results-formatted 060121'!$A:$AJ,(U$3+2),FALSE)), IF($C352 = "pos-neg", (3+VLOOKUP($B352,'Results-formatted 060121'!$A:$AJ,(U$3+2),FALSE)), VLOOKUP($B352,'Results-formatted 060121'!$A:$AJ,(U$3+2),FALSE)))</f>
        <v>1</v>
      </c>
      <c r="V352" s="95">
        <f>IF($C352 = "neg", (($D352+1) - VLOOKUP($B352,'Results-formatted 060121'!$A:$AJ,(V$3+2),FALSE)), IF($C352 = "pos-neg", (3+VLOOKUP($B352,'Results-formatted 060121'!$A:$AJ,(V$3+2),FALSE)), VLOOKUP($B352,'Results-formatted 060121'!$A:$AJ,(V$3+2),FALSE)))</f>
        <v>4</v>
      </c>
      <c r="W352" s="95">
        <f>IF($C352 = "neg", (($D352+1) - VLOOKUP($B352,'Results-formatted 060121'!$A:$AJ,(W$3+2),FALSE)), IF($C352 = "pos-neg", (3+VLOOKUP($B352,'Results-formatted 060121'!$A:$AJ,(W$3+2),FALSE)), VLOOKUP($B352,'Results-formatted 060121'!$A:$AJ,(W$3+2),FALSE)))</f>
        <v>3</v>
      </c>
      <c r="X352" s="95">
        <f>IF($C352 = "neg", (($D352+1) - VLOOKUP($B352,'Results-formatted 060121'!$A:$AJ,(X$3+2),FALSE)), IF($C352 = "pos-neg", (3+VLOOKUP($B352,'Results-formatted 060121'!$A:$AJ,(X$3+2),FALSE)), VLOOKUP($B352,'Results-formatted 060121'!$A:$AJ,(X$3+2),FALSE)))</f>
        <v>1</v>
      </c>
      <c r="Y352" s="95">
        <f>IF($C352 = "neg", (($D352+1) - VLOOKUP($B352,'Results-formatted 060121'!$A:$AJ,(Y$3+2),FALSE)), IF($C352 = "pos-neg", (3+VLOOKUP($B352,'Results-formatted 060121'!$A:$AJ,(Y$3+2),FALSE)), VLOOKUP($B352,'Results-formatted 060121'!$A:$AJ,(Y$3+2),FALSE)))</f>
        <v>4</v>
      </c>
      <c r="Z352" s="95">
        <f>IF($C352 = "neg", (($D352+1) - VLOOKUP($B352,'Results-formatted 060121'!$A:$AJ,(Z$3+2),FALSE)), IF($C352 = "pos-neg", (3+VLOOKUP($B352,'Results-formatted 060121'!$A:$AJ,(Z$3+2),FALSE)), VLOOKUP($B352,'Results-formatted 060121'!$A:$AJ,(Z$3+2),FALSE)))</f>
        <v>1</v>
      </c>
      <c r="AA352" s="95">
        <f>IF($C352 = "neg", (($D352+1) - VLOOKUP($B352,'Results-formatted 060121'!$A:$AJ,(AA$3+2),FALSE)), IF($C352 = "pos-neg", (3+VLOOKUP($B352,'Results-formatted 060121'!$A:$AJ,(AA$3+2),FALSE)), VLOOKUP($B352,'Results-formatted 060121'!$A:$AJ,(AA$3+2),FALSE)))</f>
        <v>1</v>
      </c>
      <c r="AB352" s="95">
        <f>IF($C352 = "neg", (($D352+1) - VLOOKUP($B352,'Results-formatted 060121'!$A:$AJ,(AB$3+2),FALSE)), IF($C352 = "pos-neg", (3+VLOOKUP($B352,'Results-formatted 060121'!$A:$AJ,(AB$3+2),FALSE)), VLOOKUP($B352,'Results-formatted 060121'!$A:$AJ,(AB$3+2),FALSE)))</f>
        <v>1</v>
      </c>
      <c r="AC352" s="95">
        <f>IF($C352 = "neg", (($D352+1) - VLOOKUP($B352,'Results-formatted 060121'!$A:$AJ,(AC$3+2),FALSE)), IF($C352 = "pos-neg", (3+VLOOKUP($B352,'Results-formatted 060121'!$A:$AJ,(AC$3+2),FALSE)), VLOOKUP($B352,'Results-formatted 060121'!$A:$AJ,(AC$3+2),FALSE)))</f>
        <v>2</v>
      </c>
      <c r="AD352" s="95">
        <f>IF($C352 = "neg", (($D352+1) - VLOOKUP($B352,'Results-formatted 060121'!$A:$AJ,(AD$3+2),FALSE)), IF($C352 = "pos-neg", (3+VLOOKUP($B352,'Results-formatted 060121'!$A:$AJ,(AD$3+2),FALSE)), VLOOKUP($B352,'Results-formatted 060121'!$A:$AJ,(AD$3+2),FALSE)))</f>
        <v>2</v>
      </c>
      <c r="AE352" s="95">
        <f>IF($C352 = "neg", (($D352+1) - VLOOKUP($B352,'Results-formatted 060121'!$A:$AJ,(AE$3+2),FALSE)), IF($C352 = "pos-neg", (3+VLOOKUP($B352,'Results-formatted 060121'!$A:$AJ,(AE$3+2),FALSE)), VLOOKUP($B352,'Results-formatted 060121'!$A:$AJ,(AE$3+2),FALSE)))</f>
        <v>3</v>
      </c>
      <c r="AF352" s="95">
        <f>IF($C352 = "neg", (($D352+1) - VLOOKUP($B352,'Results-formatted 060121'!$A:$AJ,(AF$3+2),FALSE)), IF($C352 = "pos-neg", (3+VLOOKUP($B352,'Results-formatted 060121'!$A:$AJ,(AF$3+2),FALSE)), VLOOKUP($B352,'Results-formatted 060121'!$A:$AJ,(AF$3+2),FALSE)))</f>
        <v>3</v>
      </c>
      <c r="AG352" s="95">
        <f>IF($C352 = "neg", (($D352+1) - VLOOKUP($B352,'Results-formatted 060121'!$A:$AJ,(AG$3+2),FALSE)), IF($C352 = "pos-neg", (3+VLOOKUP($B352,'Results-formatted 060121'!$A:$AJ,(AG$3+2),FALSE)), VLOOKUP($B352,'Results-formatted 060121'!$A:$AJ,(AG$3+2),FALSE)))</f>
        <v>3</v>
      </c>
      <c r="AH352" s="95">
        <f>IF($C352 = "neg", (($D352+1) - VLOOKUP($B352,'Results-formatted 060121'!$A:$AJ,(AH$3+2),FALSE)), IF($C352 = "pos-neg", (3+VLOOKUP($B352,'Results-formatted 060121'!$A:$AJ,(AH$3+2),FALSE)), VLOOKUP($B352,'Results-formatted 060121'!$A:$AJ,(AH$3+2),FALSE)))</f>
        <v>3</v>
      </c>
      <c r="AI352" s="95">
        <f>IF($C352 = "neg", (($D352+1) - VLOOKUP($B352,'Results-formatted 060121'!$A:$AJ,(AI$3+2),FALSE)), IF($C352 = "pos-neg", (3+VLOOKUP($B352,'Results-formatted 060121'!$A:$AJ,(AI$3+2),FALSE)), VLOOKUP($B352,'Results-formatted 060121'!$A:$AJ,(AI$3+2),FALSE)))</f>
        <v>2</v>
      </c>
      <c r="AJ352" s="95">
        <f>IF($C352 = "neg", (($D352+1) - VLOOKUP($B352,'Results-formatted 060121'!$A:$AJ,(AJ$3+2),FALSE)), IF($C352 = "pos-neg", (3+VLOOKUP($B352,'Results-formatted 060121'!$A:$AJ,(AJ$3+2),FALSE)), VLOOKUP($B352,'Results-formatted 060121'!$A:$AJ,(AJ$3+2),FALSE)))</f>
        <v>5</v>
      </c>
      <c r="AK352" s="95">
        <f>IF($C352 = "neg", (($D352+1) - VLOOKUP($B352,'Results-formatted 060121'!$A:$AJ,(AK$3+2),FALSE)), IF($C352 = "pos-neg", (3+VLOOKUP($B352,'Results-formatted 060121'!$A:$AJ,(AK$3+2),FALSE)), VLOOKUP($B352,'Results-formatted 060121'!$A:$AJ,(AK$3+2),FALSE)))</f>
        <v>4</v>
      </c>
      <c r="AL352" s="95">
        <f>IF($C352 = "neg", (($D352+1) - VLOOKUP($B352,'Results-formatted 060121'!$A:$AJ,(AL$3+2),FALSE)), IF($C352 = "pos-neg", (3+VLOOKUP($B352,'Results-formatted 060121'!$A:$AJ,(AL$3+2),FALSE)), VLOOKUP($B352,'Results-formatted 060121'!$A:$AJ,(AL$3+2),FALSE)))</f>
        <v>3</v>
      </c>
      <c r="AM352" s="95">
        <f>IF($C352 = "neg", (($D352+1) - VLOOKUP($B352,'Results-formatted 060121'!$A:AJ,(AM$3+2),FALSE)), IF($C352 = "pos-neg", (3+VLOOKUP($B352,'Results-formatted 060121'!$A:AJ,(AM$3+2),FALSE)), VLOOKUP($B352,'Results-formatted 060121'!$A:AJ,(AM$3+2),FALSE)))</f>
        <v>3</v>
      </c>
      <c r="AN352" s="95">
        <f>IF($C352 = "neg", (($D352+1) - VLOOKUP($B352,'Results-formatted 060121'!$A:AK,(AN$3+2),FALSE)), IF($C352 = "pos-neg", (3+VLOOKUP($B352,'Results-formatted 060121'!$A:AK,(AN$3+2),FALSE)), VLOOKUP($B352,'Results-formatted 060121'!$A:AK,(AN$3+2),FALSE)))</f>
        <v>2</v>
      </c>
      <c r="AO352" s="95">
        <f>IF($C352 = "neg", (($D352+1) - VLOOKUP($B352,'Results-formatted 060121'!$A:AL,(AO$3+2),FALSE)), IF($C352 = "pos-neg", (3+VLOOKUP($B352,'Results-formatted 060121'!$A:AL,(AO$3+2),FALSE)), VLOOKUP($B352,'Results-formatted 060121'!$A:AL,(AO$3+2),FALSE)))</f>
        <v>2</v>
      </c>
      <c r="AP352" s="95">
        <f>IF($C352 = "neg", (($D352+1) - VLOOKUP($B352,'Results-formatted 060121'!$A:AM,(AP$3+2),FALSE)), IF($C352 = "pos-neg", (3+VLOOKUP($B352,'Results-formatted 060121'!$A:AM,(AP$3+2),FALSE)), VLOOKUP($B352,'Results-formatted 060121'!$A:AM,(AP$3+2),FALSE)))</f>
        <v>3</v>
      </c>
      <c r="AQ352" s="95">
        <f>IF($C352 = "neg", (($D352+1) - VLOOKUP($B352,'Results-formatted 060121'!$A:AN,(AQ$3+2),FALSE)), IF($C352 = "pos-neg", (3+VLOOKUP($B352,'Results-formatted 060121'!$A:AN,(AQ$3+2),FALSE)), VLOOKUP($B352,'Results-formatted 060121'!$A:AN,(AQ$3+2),FALSE)))</f>
        <v>3</v>
      </c>
      <c r="AR352" s="95">
        <f>IF($C352 = "neg", (($D352+1) - VLOOKUP($B352,'Results-formatted 060121'!$A:AO,(AR$3+2),FALSE)), IF($C352 = "pos-neg", (3+VLOOKUP($B352,'Results-formatted 060121'!$A:AO,(AR$3+2),FALSE)), VLOOKUP($B352,'Results-formatted 060121'!$A:AO,(AR$3+2),FALSE)))</f>
        <v>1</v>
      </c>
      <c r="AS352" s="95">
        <f>IF($C352 = "neg", (($D352+1) - VLOOKUP($B352,'Results-formatted 060121'!$A:AP,(AS$3+2),FALSE)), IF($C352 = "pos-neg", (3+VLOOKUP($B352,'Results-formatted 060121'!$A:AP,(AS$3+2),FALSE)), VLOOKUP($B352,'Results-formatted 060121'!$A:AP,(AS$3+2),FALSE)))</f>
        <v>3</v>
      </c>
      <c r="AT352" s="95">
        <f>IF($C352 = "neg", (($D352+1) - VLOOKUP($B352,'Results-formatted 060121'!$A:AQ,(AT$3+2),FALSE)), IF($C352 = "pos-neg", (3+VLOOKUP($B352,'Results-formatted 060121'!$A:AQ,(AT$3+2),FALSE)), VLOOKUP($B352,'Results-formatted 060121'!$A:AQ,(AT$3+2),FALSE)))</f>
        <v>3</v>
      </c>
      <c r="AU352" s="95">
        <f>IF($C352 = "neg", (($D352+1) - VLOOKUP($B352,'Results-formatted 060121'!$A:AR,(AU$3+2),FALSE)), IF($C352 = "pos-neg", (3+VLOOKUP($B352,'Results-formatted 060121'!$A:AR,(AU$3+2),FALSE)), VLOOKUP($B352,'Results-formatted 060121'!$A:AR,(AU$3+2),FALSE)))</f>
        <v>1</v>
      </c>
      <c r="AV352" s="95">
        <f>IF($C352 = "neg", (($D352+1) - VLOOKUP($B352,'Results-formatted 060121'!$A:AS,(AV$3+2),FALSE)), IF($C352 = "pos-neg", (3+VLOOKUP($B352,'Results-formatted 060121'!$A:AS,(AV$3+2),FALSE)), VLOOKUP($B352,'Results-formatted 060121'!$A:AS,(AV$3+2),FALSE)))</f>
        <v>1</v>
      </c>
      <c r="AW352" s="95">
        <f>IF($C352 = "neg", (($D352+1) - VLOOKUP($B352,'Results-formatted 060121'!$A:AT,(AW$3+2),FALSE)), IF($C352 = "pos-neg", (3+VLOOKUP($B352,'Results-formatted 060121'!$A:AT,(AW$3+2),FALSE)), VLOOKUP($B352,'Results-formatted 060121'!$A:AT,(AW$3+2),FALSE)))</f>
        <v>1</v>
      </c>
      <c r="AX352" s="95">
        <f>IF($C352 = "neg", (($D352+1) - VLOOKUP($B352,'Results-formatted 060121'!$A:AU,(AX$3+2),FALSE)), IF($C352 = "pos-neg", (3+VLOOKUP($B352,'Results-formatted 060121'!$A:AU,(AX$3+2),FALSE)), VLOOKUP($B352,'Results-formatted 060121'!$A:AU,(AX$3+2),FALSE)))</f>
        <v>1</v>
      </c>
      <c r="AY352" s="95">
        <f>IF($C352 = "neg", (($D352+1) - VLOOKUP($B352,'Results-formatted 060121'!$A:AV,(AY$3+2),FALSE)), IF($C352 = "pos-neg", (3+VLOOKUP($B352,'Results-formatted 060121'!$A:AV,(AY$3+2),FALSE)), VLOOKUP($B352,'Results-formatted 060121'!$A:AV,(AY$3+2),FALSE)))</f>
        <v>4</v>
      </c>
      <c r="AZ352" s="95">
        <f>IF($C352 = "neg", (($D352+1) - VLOOKUP($B352,'Results-formatted 060121'!$A:AW,(AZ$3+2),FALSE)), IF($C352 = "pos-neg", (3+VLOOKUP($B352,'Results-formatted 060121'!$A:AW,(AZ$3+2),FALSE)), VLOOKUP($B352,'Results-formatted 060121'!$A:AW,(AZ$3+2),FALSE)))</f>
        <v>1</v>
      </c>
      <c r="BA352" s="95">
        <f>IF($C352 = "neg", (($D352+1) - VLOOKUP($B352,'Results-formatted 060121'!$A:AX,(BA$3+2),FALSE)), IF($C352 = "pos-neg", (3+VLOOKUP($B352,'Results-formatted 060121'!$A:AX,(BA$3+2),FALSE)), VLOOKUP($B352,'Results-formatted 060121'!$A:AX,(BA$3+2),FALSE)))</f>
        <v>3</v>
      </c>
      <c r="BB352" s="95">
        <f>IF($C352 = "neg", (($D352+1) - VLOOKUP($B352,'Results-formatted 060121'!$A:AY,(BB$3+2),FALSE)), IF($C352 = "pos-neg", (3+VLOOKUP($B352,'Results-formatted 060121'!$A:AY,(BB$3+2),FALSE)), VLOOKUP($B352,'Results-formatted 060121'!$A:AY,(BB$3+2),FALSE)))</f>
        <v>1</v>
      </c>
      <c r="BC352" s="95">
        <f>IF($C352 = "neg", (($D352+1) - VLOOKUP($B352,'Results-formatted 060121'!$A:AZ,(BC$3+2),FALSE)), IF($C352 = "pos-neg", (3+VLOOKUP($B352,'Results-formatted 060121'!$A:AZ,(BC$3+2),FALSE)), VLOOKUP($B352,'Results-formatted 060121'!$A:AZ,(BC$3+2),FALSE)))</f>
        <v>2</v>
      </c>
      <c r="BD352" s="95">
        <f>IF($C352 = "neg", (($D352+1) - VLOOKUP($B352,'Results-formatted 060121'!$A:BA,(BD$3+2),FALSE)), IF($C352 = "pos-neg", (3+VLOOKUP($B352,'Results-formatted 060121'!$A:BA,(BD$3+2),FALSE)), VLOOKUP($B352,'Results-formatted 060121'!$A:BA,(BD$3+2),FALSE)))</f>
        <v>4</v>
      </c>
      <c r="BE352" s="95">
        <f>IF($C352 = "neg", (($D352+1) - VLOOKUP($B352,'Results-formatted 060121'!$A:BB,(BE$3+2),FALSE)), IF($C352 = "pos-neg", (3+VLOOKUP($B352,'Results-formatted 060121'!$A:BB,(BE$3+2),FALSE)), VLOOKUP($B352,'Results-formatted 060121'!$A:BB,(BE$3+2),FALSE)))</f>
        <v>1</v>
      </c>
      <c r="BF352" s="95">
        <f>IF($C352 = "neg", (($D352+1) - VLOOKUP($B352,'Results-formatted 060121'!$A:BC,(BF$3+2),FALSE)), IF($C352 = "pos-neg", (3+VLOOKUP($B352,'Results-formatted 060121'!$A:BC,(BF$3+2),FALSE)), VLOOKUP($B352,'Results-formatted 060121'!$A:BC,(BF$3+2),FALSE)))</f>
        <v>3</v>
      </c>
      <c r="BG352" s="95">
        <f>IF($C352 = "neg", (($D352+1) - VLOOKUP($B352,'Results-formatted 060121'!$A:BD,(BG$3+2),FALSE)), IF($C352 = "pos-neg", (3+VLOOKUP($B352,'Results-formatted 060121'!$A:BD,(BG$3+2),FALSE)), VLOOKUP($B352,'Results-formatted 060121'!$A:BD,(BG$3+2),FALSE)))</f>
        <v>1</v>
      </c>
      <c r="BH352" s="95">
        <f>IF($C352 = "neg", (($D352+1) - VLOOKUP($B352,'Results-formatted 060121'!$A:BE,(BH$3+2),FALSE)), IF($C352 = "pos-neg", (3+VLOOKUP($B352,'Results-formatted 060121'!$A:BE,(BH$3+2),FALSE)), VLOOKUP($B352,'Results-formatted 060121'!$A:BE,(BH$3+2),FALSE)))</f>
        <v>2</v>
      </c>
      <c r="BI352" s="95">
        <f>IF($C352 = "neg", (($D352+1) - VLOOKUP($B352,'Results-formatted 060121'!$A:BF,(BI$3+2),FALSE)), IF($C352 = "pos-neg", (3+VLOOKUP($B352,'Results-formatted 060121'!$A:BF,(BI$3+2),FALSE)), VLOOKUP($B352,'Results-formatted 060121'!$A:BF,(BI$3+2),FALSE)))</f>
        <v>1</v>
      </c>
      <c r="BJ352" s="95">
        <f>IF($C352 = "neg", (($D352+1) - VLOOKUP($B352,'Results-formatted 060121'!$A:BG,(BJ$3+2),FALSE)), IF($C352 = "pos-neg", (3+VLOOKUP($B352,'Results-formatted 060121'!$A:BG,(BJ$3+2),FALSE)), VLOOKUP($B352,'Results-formatted 060121'!$A:BG,(BJ$3+2),FALSE)))</f>
        <v>4</v>
      </c>
      <c r="BK352" s="95">
        <f>IF($C352 = "neg", (($D352+1) - VLOOKUP($B352,'Results-formatted 060121'!$A:BH,(BK$3+2),FALSE)), IF($C352 = "pos-neg", (3+VLOOKUP($B352,'Results-formatted 060121'!$A:BH,(BK$3+2),FALSE)), VLOOKUP($B352,'Results-formatted 060121'!$A:BH,(BK$3+2),FALSE)))</f>
        <v>2</v>
      </c>
      <c r="BL352" s="95">
        <f>IF($C352 = "neg", (($D352+1) - VLOOKUP($B352,'Results-formatted 060121'!$A:BI,(BL$3+2),FALSE)), IF($C352 = "pos-neg", (3+VLOOKUP($B352,'Results-formatted 060121'!$A:BI,(BL$3+2),FALSE)), VLOOKUP($B352,'Results-formatted 060121'!$A:BI,(BL$3+2),FALSE)))</f>
        <v>1</v>
      </c>
      <c r="BM352" s="95">
        <f>IF($C352 = "neg", (($D352+1) - VLOOKUP($B352,'Results-formatted 060121'!$A:BJ,(BM$3+2),FALSE)), IF($C352 = "pos-neg", (3+VLOOKUP($B352,'Results-formatted 060121'!$A:BJ,(BM$3+2),FALSE)), VLOOKUP($B352,'Results-formatted 060121'!$A:BJ,(BM$3+2),FALSE)))</f>
        <v>2</v>
      </c>
      <c r="BN352" s="95"/>
      <c r="BO352" s="95"/>
      <c r="BP352" s="95"/>
      <c r="BQ352" s="95"/>
      <c r="BR352" s="95"/>
      <c r="BS352" s="95"/>
      <c r="BT352" s="95"/>
      <c r="BU352" s="95"/>
      <c r="BV352" s="95"/>
      <c r="BW352" s="95"/>
      <c r="BX352" s="95"/>
      <c r="BY352" s="95"/>
      <c r="BZ352" s="95"/>
      <c r="CA352" s="95"/>
      <c r="CB352" s="95"/>
      <c r="CC352" s="95"/>
      <c r="CD352" s="99"/>
      <c r="CE352" s="25">
        <f t="shared" si="1062"/>
        <v>2.2833333333333332</v>
      </c>
      <c r="CF352" s="25">
        <f t="shared" si="1176"/>
        <v>1.1213137976357741</v>
      </c>
    </row>
    <row r="353" spans="2:84" ht="42" x14ac:dyDescent="0.15">
      <c r="B353" s="84" t="s">
        <v>365</v>
      </c>
      <c r="C353" s="86" t="s">
        <v>224</v>
      </c>
      <c r="D353" s="2">
        <v>5</v>
      </c>
      <c r="E353" s="14" t="s">
        <v>856</v>
      </c>
      <c r="F353" s="95">
        <f>IF($C353 = "neg", (($D353+1) - VLOOKUP($B353,'Results-formatted 060121'!$A:$AJ,(F$3+2),FALSE)), IF($C353 = "pos-neg", (3+VLOOKUP($B353,'Results-formatted 060121'!$A:$AJ,(F$3+2),FALSE)), VLOOKUP($B353,'Results-formatted 060121'!$A:$AJ,(F$3+2),FALSE)))</f>
        <v>3</v>
      </c>
      <c r="G353" s="95">
        <f>IF($C353 = "neg", (($D353+1) - VLOOKUP($B353,'Results-formatted 060121'!$A:$AJ,(G$3+2),FALSE)), IF($C353 = "pos-neg", (3+VLOOKUP($B353,'Results-formatted 060121'!$A:$AJ,(G$3+2),FALSE)), VLOOKUP($B353,'Results-formatted 060121'!$A:$AJ,(G$3+2),FALSE)))</f>
        <v>5</v>
      </c>
      <c r="H353" s="95">
        <f>IF($C353 = "neg", (($D353+1) - VLOOKUP($B353,'Results-formatted 060121'!$A:$AJ,(H$3+2),FALSE)), IF($C353 = "pos-neg", (3+VLOOKUP($B353,'Results-formatted 060121'!$A:$AJ,(H$3+2),FALSE)), VLOOKUP($B353,'Results-formatted 060121'!$A:$AJ,(H$3+2),FALSE)))</f>
        <v>4</v>
      </c>
      <c r="I353" s="95">
        <f>IF($C353 = "neg", (($D353+1) - VLOOKUP($B353,'Results-formatted 060121'!$A:$AJ,(I$3+2),FALSE)), IF($C353 = "pos-neg", (3+VLOOKUP($B353,'Results-formatted 060121'!$A:$AJ,(I$3+2),FALSE)), VLOOKUP($B353,'Results-formatted 060121'!$A:$AJ,(I$3+2),FALSE)))</f>
        <v>1</v>
      </c>
      <c r="J353" s="95">
        <f>IF($C353 = "neg", (($D353+1) - VLOOKUP($B353,'Results-formatted 060121'!$A:$AJ,(J$3+2),FALSE)), IF($C353 = "pos-neg", (3+VLOOKUP($B353,'Results-formatted 060121'!$A:$AJ,(J$3+2),FALSE)), VLOOKUP($B353,'Results-formatted 060121'!$A:$AJ,(J$3+2),FALSE)))</f>
        <v>3</v>
      </c>
      <c r="K353" s="95">
        <f>IF($C353 = "neg", (($D353+1) - VLOOKUP($B353,'Results-formatted 060121'!$A:$AJ,(K$3+2),FALSE)), IF($C353 = "pos-neg", (3+VLOOKUP($B353,'Results-formatted 060121'!$A:$AJ,(K$3+2),FALSE)), VLOOKUP($B353,'Results-formatted 060121'!$A:$AJ,(K$3+2),FALSE)))</f>
        <v>4</v>
      </c>
      <c r="L353" s="95">
        <f>IF($C353 = "neg", (($D353+1) - VLOOKUP($B353,'Results-formatted 060121'!$A:$AJ,(L$3+2),FALSE)), IF($C353 = "pos-neg", (3+VLOOKUP($B353,'Results-formatted 060121'!$A:$AJ,(L$3+2),FALSE)), VLOOKUP($B353,'Results-formatted 060121'!$A:$AJ,(L$3+2),FALSE)))</f>
        <v>2</v>
      </c>
      <c r="M353" s="95">
        <f>IF($C353 = "neg", (($D353+1) - VLOOKUP($B353,'Results-formatted 060121'!$A:$AJ,(M$3+2),FALSE)), IF($C353 = "pos-neg", (3+VLOOKUP($B353,'Results-formatted 060121'!$A:$AJ,(M$3+2),FALSE)), VLOOKUP($B353,'Results-formatted 060121'!$A:$AJ,(M$3+2),FALSE)))</f>
        <v>3</v>
      </c>
      <c r="N353" s="95">
        <f>IF($C353 = "neg", (($D353+1) - VLOOKUP($B353,'Results-formatted 060121'!$A:$AJ,(N$3+2),FALSE)), IF($C353 = "pos-neg", (3+VLOOKUP($B353,'Results-formatted 060121'!$A:$AJ,(N$3+2),FALSE)), VLOOKUP($B353,'Results-formatted 060121'!$A:$AJ,(N$3+2),FALSE)))</f>
        <v>5</v>
      </c>
      <c r="O353" s="95">
        <f>IF($C353 = "neg", (($D353+1) - VLOOKUP($B353,'Results-formatted 060121'!$A:$AJ,(O$3+2),FALSE)), IF($C353 = "pos-neg", (3+VLOOKUP($B353,'Results-formatted 060121'!$A:$AJ,(O$3+2),FALSE)), VLOOKUP($B353,'Results-formatted 060121'!$A:$AJ,(O$3+2),FALSE)))</f>
        <v>5</v>
      </c>
      <c r="P353" s="95">
        <f>IF($C353 = "neg", (($D353+1) - VLOOKUP($B353,'Results-formatted 060121'!$A:$AJ,(P$3+2),FALSE)), IF($C353 = "pos-neg", (3+VLOOKUP($B353,'Results-formatted 060121'!$A:$AJ,(P$3+2),FALSE)), VLOOKUP($B353,'Results-formatted 060121'!$A:$AJ,(P$3+2),FALSE)))</f>
        <v>3</v>
      </c>
      <c r="Q353" s="95">
        <f>IF($C353 = "neg", (($D353+1) - VLOOKUP($B353,'Results-formatted 060121'!$A:$AJ,(Q$3+2),FALSE)), IF($C353 = "pos-neg", (3+VLOOKUP($B353,'Results-formatted 060121'!$A:$AJ,(Q$3+2),FALSE)), VLOOKUP($B353,'Results-formatted 060121'!$A:$AJ,(Q$3+2),FALSE)))</f>
        <v>3</v>
      </c>
      <c r="R353" s="95">
        <f>IF($C353 = "neg", (($D353+1) - VLOOKUP($B353,'Results-formatted 060121'!$A:$AJ,(R$3+2),FALSE)), IF($C353 = "pos-neg", (3+VLOOKUP($B353,'Results-formatted 060121'!$A:$AJ,(R$3+2),FALSE)), VLOOKUP($B353,'Results-formatted 060121'!$A:$AJ,(R$3+2),FALSE)))</f>
        <v>3</v>
      </c>
      <c r="S353" s="95">
        <f>IF($C353 = "neg", (($D353+1) - VLOOKUP($B353,'Results-formatted 060121'!$A:$AJ,(S$3+2),FALSE)), IF($C353 = "pos-neg", (3+VLOOKUP($B353,'Results-formatted 060121'!$A:$AJ,(S$3+2),FALSE)), VLOOKUP($B353,'Results-formatted 060121'!$A:$AJ,(S$3+2),FALSE)))</f>
        <v>3</v>
      </c>
      <c r="T353" s="95">
        <f>IF($C353 = "neg", (($D353+1) - VLOOKUP($B353,'Results-formatted 060121'!$A:$AJ,(T$3+2),FALSE)), IF($C353 = "pos-neg", (3+VLOOKUP($B353,'Results-formatted 060121'!$A:$AJ,(T$3+2),FALSE)), VLOOKUP($B353,'Results-formatted 060121'!$A:$AJ,(T$3+2),FALSE)))</f>
        <v>2</v>
      </c>
      <c r="U353" s="95">
        <f>IF($C353 = "neg", (($D353+1) - VLOOKUP($B353,'Results-formatted 060121'!$A:$AJ,(U$3+2),FALSE)), IF($C353 = "pos-neg", (3+VLOOKUP($B353,'Results-formatted 060121'!$A:$AJ,(U$3+2),FALSE)), VLOOKUP($B353,'Results-formatted 060121'!$A:$AJ,(U$3+2),FALSE)))</f>
        <v>1</v>
      </c>
      <c r="V353" s="95">
        <f>IF($C353 = "neg", (($D353+1) - VLOOKUP($B353,'Results-formatted 060121'!$A:$AJ,(V$3+2),FALSE)), IF($C353 = "pos-neg", (3+VLOOKUP($B353,'Results-formatted 060121'!$A:$AJ,(V$3+2),FALSE)), VLOOKUP($B353,'Results-formatted 060121'!$A:$AJ,(V$3+2),FALSE)))</f>
        <v>5</v>
      </c>
      <c r="W353" s="95">
        <f>IF($C353 = "neg", (($D353+1) - VLOOKUP($B353,'Results-formatted 060121'!$A:$AJ,(W$3+2),FALSE)), IF($C353 = "pos-neg", (3+VLOOKUP($B353,'Results-formatted 060121'!$A:$AJ,(W$3+2),FALSE)), VLOOKUP($B353,'Results-formatted 060121'!$A:$AJ,(W$3+2),FALSE)))</f>
        <v>2</v>
      </c>
      <c r="X353" s="95">
        <f>IF($C353 = "neg", (($D353+1) - VLOOKUP($B353,'Results-formatted 060121'!$A:$AJ,(X$3+2),FALSE)), IF($C353 = "pos-neg", (3+VLOOKUP($B353,'Results-formatted 060121'!$A:$AJ,(X$3+2),FALSE)), VLOOKUP($B353,'Results-formatted 060121'!$A:$AJ,(X$3+2),FALSE)))</f>
        <v>3</v>
      </c>
      <c r="Y353" s="95">
        <f>IF($C353 = "neg", (($D353+1) - VLOOKUP($B353,'Results-formatted 060121'!$A:$AJ,(Y$3+2),FALSE)), IF($C353 = "pos-neg", (3+VLOOKUP($B353,'Results-formatted 060121'!$A:$AJ,(Y$3+2),FALSE)), VLOOKUP($B353,'Results-formatted 060121'!$A:$AJ,(Y$3+2),FALSE)))</f>
        <v>4</v>
      </c>
      <c r="Z353" s="95">
        <f>IF($C353 = "neg", (($D353+1) - VLOOKUP($B353,'Results-formatted 060121'!$A:$AJ,(Z$3+2),FALSE)), IF($C353 = "pos-neg", (3+VLOOKUP($B353,'Results-formatted 060121'!$A:$AJ,(Z$3+2),FALSE)), VLOOKUP($B353,'Results-formatted 060121'!$A:$AJ,(Z$3+2),FALSE)))</f>
        <v>2</v>
      </c>
      <c r="AA353" s="95">
        <f>IF($C353 = "neg", (($D353+1) - VLOOKUP($B353,'Results-formatted 060121'!$A:$AJ,(AA$3+2),FALSE)), IF($C353 = "pos-neg", (3+VLOOKUP($B353,'Results-formatted 060121'!$A:$AJ,(AA$3+2),FALSE)), VLOOKUP($B353,'Results-formatted 060121'!$A:$AJ,(AA$3+2),FALSE)))</f>
        <v>1</v>
      </c>
      <c r="AB353" s="95">
        <f>IF($C353 = "neg", (($D353+1) - VLOOKUP($B353,'Results-formatted 060121'!$A:$AJ,(AB$3+2),FALSE)), IF($C353 = "pos-neg", (3+VLOOKUP($B353,'Results-formatted 060121'!$A:$AJ,(AB$3+2),FALSE)), VLOOKUP($B353,'Results-formatted 060121'!$A:$AJ,(AB$3+2),FALSE)))</f>
        <v>2</v>
      </c>
      <c r="AC353" s="95">
        <f>IF($C353 = "neg", (($D353+1) - VLOOKUP($B353,'Results-formatted 060121'!$A:$AJ,(AC$3+2),FALSE)), IF($C353 = "pos-neg", (3+VLOOKUP($B353,'Results-formatted 060121'!$A:$AJ,(AC$3+2),FALSE)), VLOOKUP($B353,'Results-formatted 060121'!$A:$AJ,(AC$3+2),FALSE)))</f>
        <v>1</v>
      </c>
      <c r="AD353" s="95">
        <f>IF($C353 = "neg", (($D353+1) - VLOOKUP($B353,'Results-formatted 060121'!$A:$AJ,(AD$3+2),FALSE)), IF($C353 = "pos-neg", (3+VLOOKUP($B353,'Results-formatted 060121'!$A:$AJ,(AD$3+2),FALSE)), VLOOKUP($B353,'Results-formatted 060121'!$A:$AJ,(AD$3+2),FALSE)))</f>
        <v>2</v>
      </c>
      <c r="AE353" s="95">
        <f>IF($C353 = "neg", (($D353+1) - VLOOKUP($B353,'Results-formatted 060121'!$A:$AJ,(AE$3+2),FALSE)), IF($C353 = "pos-neg", (3+VLOOKUP($B353,'Results-formatted 060121'!$A:$AJ,(AE$3+2),FALSE)), VLOOKUP($B353,'Results-formatted 060121'!$A:$AJ,(AE$3+2),FALSE)))</f>
        <v>4</v>
      </c>
      <c r="AF353" s="95">
        <f>IF($C353 = "neg", (($D353+1) - VLOOKUP($B353,'Results-formatted 060121'!$A:$AJ,(AF$3+2),FALSE)), IF($C353 = "pos-neg", (3+VLOOKUP($B353,'Results-formatted 060121'!$A:$AJ,(AF$3+2),FALSE)), VLOOKUP($B353,'Results-formatted 060121'!$A:$AJ,(AF$3+2),FALSE)))</f>
        <v>2</v>
      </c>
      <c r="AG353" s="95">
        <f>IF($C353 = "neg", (($D353+1) - VLOOKUP($B353,'Results-formatted 060121'!$A:$AJ,(AG$3+2),FALSE)), IF($C353 = "pos-neg", (3+VLOOKUP($B353,'Results-formatted 060121'!$A:$AJ,(AG$3+2),FALSE)), VLOOKUP($B353,'Results-formatted 060121'!$A:$AJ,(AG$3+2),FALSE)))</f>
        <v>4</v>
      </c>
      <c r="AH353" s="95">
        <f>IF($C353 = "neg", (($D353+1) - VLOOKUP($B353,'Results-formatted 060121'!$A:$AJ,(AH$3+2),FALSE)), IF($C353 = "pos-neg", (3+VLOOKUP($B353,'Results-formatted 060121'!$A:$AJ,(AH$3+2),FALSE)), VLOOKUP($B353,'Results-formatted 060121'!$A:$AJ,(AH$3+2),FALSE)))</f>
        <v>3</v>
      </c>
      <c r="AI353" s="95">
        <f>IF($C353 = "neg", (($D353+1) - VLOOKUP($B353,'Results-formatted 060121'!$A:$AJ,(AI$3+2),FALSE)), IF($C353 = "pos-neg", (3+VLOOKUP($B353,'Results-formatted 060121'!$A:$AJ,(AI$3+2),FALSE)), VLOOKUP($B353,'Results-formatted 060121'!$A:$AJ,(AI$3+2),FALSE)))</f>
        <v>3</v>
      </c>
      <c r="AJ353" s="95">
        <f>IF($C353 = "neg", (($D353+1) - VLOOKUP($B353,'Results-formatted 060121'!$A:$AJ,(AJ$3+2),FALSE)), IF($C353 = "pos-neg", (3+VLOOKUP($B353,'Results-formatted 060121'!$A:$AJ,(AJ$3+2),FALSE)), VLOOKUP($B353,'Results-formatted 060121'!$A:$AJ,(AJ$3+2),FALSE)))</f>
        <v>5</v>
      </c>
      <c r="AK353" s="95">
        <f>IF($C353 = "neg", (($D353+1) - VLOOKUP($B353,'Results-formatted 060121'!$A:$AJ,(AK$3+2),FALSE)), IF($C353 = "pos-neg", (3+VLOOKUP($B353,'Results-formatted 060121'!$A:$AJ,(AK$3+2),FALSE)), VLOOKUP($B353,'Results-formatted 060121'!$A:$AJ,(AK$3+2),FALSE)))</f>
        <v>4</v>
      </c>
      <c r="AL353" s="95">
        <f>IF($C353 = "neg", (($D353+1) - VLOOKUP($B353,'Results-formatted 060121'!$A:$AJ,(AL$3+2),FALSE)), IF($C353 = "pos-neg", (3+VLOOKUP($B353,'Results-formatted 060121'!$A:$AJ,(AL$3+2),FALSE)), VLOOKUP($B353,'Results-formatted 060121'!$A:$AJ,(AL$3+2),FALSE)))</f>
        <v>3</v>
      </c>
      <c r="AM353" s="95">
        <f>IF($C353 = "neg", (($D353+1) - VLOOKUP($B353,'Results-formatted 060121'!$A:AJ,(AM$3+2),FALSE)), IF($C353 = "pos-neg", (3+VLOOKUP($B353,'Results-formatted 060121'!$A:AJ,(AM$3+2),FALSE)), VLOOKUP($B353,'Results-formatted 060121'!$A:AJ,(AM$3+2),FALSE)))</f>
        <v>1</v>
      </c>
      <c r="AN353" s="95">
        <f>IF($C353 = "neg", (($D353+1) - VLOOKUP($B353,'Results-formatted 060121'!$A:AK,(AN$3+2),FALSE)), IF($C353 = "pos-neg", (3+VLOOKUP($B353,'Results-formatted 060121'!$A:AK,(AN$3+2),FALSE)), VLOOKUP($B353,'Results-formatted 060121'!$A:AK,(AN$3+2),FALSE)))</f>
        <v>4</v>
      </c>
      <c r="AO353" s="95">
        <f>IF($C353 = "neg", (($D353+1) - VLOOKUP($B353,'Results-formatted 060121'!$A:AL,(AO$3+2),FALSE)), IF($C353 = "pos-neg", (3+VLOOKUP($B353,'Results-formatted 060121'!$A:AL,(AO$3+2),FALSE)), VLOOKUP($B353,'Results-formatted 060121'!$A:AL,(AO$3+2),FALSE)))</f>
        <v>3</v>
      </c>
      <c r="AP353" s="95">
        <f>IF($C353 = "neg", (($D353+1) - VLOOKUP($B353,'Results-formatted 060121'!$A:AM,(AP$3+2),FALSE)), IF($C353 = "pos-neg", (3+VLOOKUP($B353,'Results-formatted 060121'!$A:AM,(AP$3+2),FALSE)), VLOOKUP($B353,'Results-formatted 060121'!$A:AM,(AP$3+2),FALSE)))</f>
        <v>3</v>
      </c>
      <c r="AQ353" s="95">
        <f>IF($C353 = "neg", (($D353+1) - VLOOKUP($B353,'Results-formatted 060121'!$A:AN,(AQ$3+2),FALSE)), IF($C353 = "pos-neg", (3+VLOOKUP($B353,'Results-formatted 060121'!$A:AN,(AQ$3+2),FALSE)), VLOOKUP($B353,'Results-formatted 060121'!$A:AN,(AQ$3+2),FALSE)))</f>
        <v>4</v>
      </c>
      <c r="AR353" s="95">
        <f>IF($C353 = "neg", (($D353+1) - VLOOKUP($B353,'Results-formatted 060121'!$A:AO,(AR$3+2),FALSE)), IF($C353 = "pos-neg", (3+VLOOKUP($B353,'Results-formatted 060121'!$A:AO,(AR$3+2),FALSE)), VLOOKUP($B353,'Results-formatted 060121'!$A:AO,(AR$3+2),FALSE)))</f>
        <v>5</v>
      </c>
      <c r="AS353" s="95">
        <f>IF($C353 = "neg", (($D353+1) - VLOOKUP($B353,'Results-formatted 060121'!$A:AP,(AS$3+2),FALSE)), IF($C353 = "pos-neg", (3+VLOOKUP($B353,'Results-formatted 060121'!$A:AP,(AS$3+2),FALSE)), VLOOKUP($B353,'Results-formatted 060121'!$A:AP,(AS$3+2),FALSE)))</f>
        <v>4</v>
      </c>
      <c r="AT353" s="95">
        <f>IF($C353 = "neg", (($D353+1) - VLOOKUP($B353,'Results-formatted 060121'!$A:AQ,(AT$3+2),FALSE)), IF($C353 = "pos-neg", (3+VLOOKUP($B353,'Results-formatted 060121'!$A:AQ,(AT$3+2),FALSE)), VLOOKUP($B353,'Results-formatted 060121'!$A:AQ,(AT$3+2),FALSE)))</f>
        <v>3</v>
      </c>
      <c r="AU353" s="95">
        <f>IF($C353 = "neg", (($D353+1) - VLOOKUP($B353,'Results-formatted 060121'!$A:AR,(AU$3+2),FALSE)), IF($C353 = "pos-neg", (3+VLOOKUP($B353,'Results-formatted 060121'!$A:AR,(AU$3+2),FALSE)), VLOOKUP($B353,'Results-formatted 060121'!$A:AR,(AU$3+2),FALSE)))</f>
        <v>1</v>
      </c>
      <c r="AV353" s="95">
        <f>IF($C353 = "neg", (($D353+1) - VLOOKUP($B353,'Results-formatted 060121'!$A:AS,(AV$3+2),FALSE)), IF($C353 = "pos-neg", (3+VLOOKUP($B353,'Results-formatted 060121'!$A:AS,(AV$3+2),FALSE)), VLOOKUP($B353,'Results-formatted 060121'!$A:AS,(AV$3+2),FALSE)))</f>
        <v>4</v>
      </c>
      <c r="AW353" s="95">
        <f>IF($C353 = "neg", (($D353+1) - VLOOKUP($B353,'Results-formatted 060121'!$A:AT,(AW$3+2),FALSE)), IF($C353 = "pos-neg", (3+VLOOKUP($B353,'Results-formatted 060121'!$A:AT,(AW$3+2),FALSE)), VLOOKUP($B353,'Results-formatted 060121'!$A:AT,(AW$3+2),FALSE)))</f>
        <v>3</v>
      </c>
      <c r="AX353" s="95">
        <f>IF($C353 = "neg", (($D353+1) - VLOOKUP($B353,'Results-formatted 060121'!$A:AU,(AX$3+2),FALSE)), IF($C353 = "pos-neg", (3+VLOOKUP($B353,'Results-formatted 060121'!$A:AU,(AX$3+2),FALSE)), VLOOKUP($B353,'Results-formatted 060121'!$A:AU,(AX$3+2),FALSE)))</f>
        <v>1</v>
      </c>
      <c r="AY353" s="95">
        <f>IF($C353 = "neg", (($D353+1) - VLOOKUP($B353,'Results-formatted 060121'!$A:AV,(AY$3+2),FALSE)), IF($C353 = "pos-neg", (3+VLOOKUP($B353,'Results-formatted 060121'!$A:AV,(AY$3+2),FALSE)), VLOOKUP($B353,'Results-formatted 060121'!$A:AV,(AY$3+2),FALSE)))</f>
        <v>3</v>
      </c>
      <c r="AZ353" s="95">
        <f>IF($C353 = "neg", (($D353+1) - VLOOKUP($B353,'Results-formatted 060121'!$A:AW,(AZ$3+2),FALSE)), IF($C353 = "pos-neg", (3+VLOOKUP($B353,'Results-formatted 060121'!$A:AW,(AZ$3+2),FALSE)), VLOOKUP($B353,'Results-formatted 060121'!$A:AW,(AZ$3+2),FALSE)))</f>
        <v>5</v>
      </c>
      <c r="BA353" s="95">
        <f>IF($C353 = "neg", (($D353+1) - VLOOKUP($B353,'Results-formatted 060121'!$A:AX,(BA$3+2),FALSE)), IF($C353 = "pos-neg", (3+VLOOKUP($B353,'Results-formatted 060121'!$A:AX,(BA$3+2),FALSE)), VLOOKUP($B353,'Results-formatted 060121'!$A:AX,(BA$3+2),FALSE)))</f>
        <v>3</v>
      </c>
      <c r="BB353" s="95">
        <f>IF($C353 = "neg", (($D353+1) - VLOOKUP($B353,'Results-formatted 060121'!$A:AY,(BB$3+2),FALSE)), IF($C353 = "pos-neg", (3+VLOOKUP($B353,'Results-formatted 060121'!$A:AY,(BB$3+2),FALSE)), VLOOKUP($B353,'Results-formatted 060121'!$A:AY,(BB$3+2),FALSE)))</f>
        <v>2</v>
      </c>
      <c r="BC353" s="95">
        <f>IF($C353 = "neg", (($D353+1) - VLOOKUP($B353,'Results-formatted 060121'!$A:AZ,(BC$3+2),FALSE)), IF($C353 = "pos-neg", (3+VLOOKUP($B353,'Results-formatted 060121'!$A:AZ,(BC$3+2),FALSE)), VLOOKUP($B353,'Results-formatted 060121'!$A:AZ,(BC$3+2),FALSE)))</f>
        <v>2</v>
      </c>
      <c r="BD353" s="95">
        <f>IF($C353 = "neg", (($D353+1) - VLOOKUP($B353,'Results-formatted 060121'!$A:BA,(BD$3+2),FALSE)), IF($C353 = "pos-neg", (3+VLOOKUP($B353,'Results-formatted 060121'!$A:BA,(BD$3+2),FALSE)), VLOOKUP($B353,'Results-formatted 060121'!$A:BA,(BD$3+2),FALSE)))</f>
        <v>4</v>
      </c>
      <c r="BE353" s="95">
        <f>IF($C353 = "neg", (($D353+1) - VLOOKUP($B353,'Results-formatted 060121'!$A:BB,(BE$3+2),FALSE)), IF($C353 = "pos-neg", (3+VLOOKUP($B353,'Results-formatted 060121'!$A:BB,(BE$3+2),FALSE)), VLOOKUP($B353,'Results-formatted 060121'!$A:BB,(BE$3+2),FALSE)))</f>
        <v>1</v>
      </c>
      <c r="BF353" s="95">
        <f>IF($C353 = "neg", (($D353+1) - VLOOKUP($B353,'Results-formatted 060121'!$A:BC,(BF$3+2),FALSE)), IF($C353 = "pos-neg", (3+VLOOKUP($B353,'Results-formatted 060121'!$A:BC,(BF$3+2),FALSE)), VLOOKUP($B353,'Results-formatted 060121'!$A:BC,(BF$3+2),FALSE)))</f>
        <v>4</v>
      </c>
      <c r="BG353" s="95">
        <f>IF($C353 = "neg", (($D353+1) - VLOOKUP($B353,'Results-formatted 060121'!$A:BD,(BG$3+2),FALSE)), IF($C353 = "pos-neg", (3+VLOOKUP($B353,'Results-formatted 060121'!$A:BD,(BG$3+2),FALSE)), VLOOKUP($B353,'Results-formatted 060121'!$A:BD,(BG$3+2),FALSE)))</f>
        <v>3</v>
      </c>
      <c r="BH353" s="95">
        <f>IF($C353 = "neg", (($D353+1) - VLOOKUP($B353,'Results-formatted 060121'!$A:BE,(BH$3+2),FALSE)), IF($C353 = "pos-neg", (3+VLOOKUP($B353,'Results-formatted 060121'!$A:BE,(BH$3+2),FALSE)), VLOOKUP($B353,'Results-formatted 060121'!$A:BE,(BH$3+2),FALSE)))</f>
        <v>3</v>
      </c>
      <c r="BI353" s="95">
        <f>IF($C353 = "neg", (($D353+1) - VLOOKUP($B353,'Results-formatted 060121'!$A:BF,(BI$3+2),FALSE)), IF($C353 = "pos-neg", (3+VLOOKUP($B353,'Results-formatted 060121'!$A:BF,(BI$3+2),FALSE)), VLOOKUP($B353,'Results-formatted 060121'!$A:BF,(BI$3+2),FALSE)))</f>
        <v>4</v>
      </c>
      <c r="BJ353" s="95">
        <f>IF($C353 = "neg", (($D353+1) - VLOOKUP($B353,'Results-formatted 060121'!$A:BG,(BJ$3+2),FALSE)), IF($C353 = "pos-neg", (3+VLOOKUP($B353,'Results-formatted 060121'!$A:BG,(BJ$3+2),FALSE)), VLOOKUP($B353,'Results-formatted 060121'!$A:BG,(BJ$3+2),FALSE)))</f>
        <v>5</v>
      </c>
      <c r="BK353" s="95">
        <f>IF($C353 = "neg", (($D353+1) - VLOOKUP($B353,'Results-formatted 060121'!$A:BH,(BK$3+2),FALSE)), IF($C353 = "pos-neg", (3+VLOOKUP($B353,'Results-formatted 060121'!$A:BH,(BK$3+2),FALSE)), VLOOKUP($B353,'Results-formatted 060121'!$A:BH,(BK$3+2),FALSE)))</f>
        <v>3</v>
      </c>
      <c r="BL353" s="95">
        <f>IF($C353 = "neg", (($D353+1) - VLOOKUP($B353,'Results-formatted 060121'!$A:BI,(BL$3+2),FALSE)), IF($C353 = "pos-neg", (3+VLOOKUP($B353,'Results-formatted 060121'!$A:BI,(BL$3+2),FALSE)), VLOOKUP($B353,'Results-formatted 060121'!$A:BI,(BL$3+2),FALSE)))</f>
        <v>2</v>
      </c>
      <c r="BM353" s="95">
        <f>IF($C353 = "neg", (($D353+1) - VLOOKUP($B353,'Results-formatted 060121'!$A:BJ,(BM$3+2),FALSE)), IF($C353 = "pos-neg", (3+VLOOKUP($B353,'Results-formatted 060121'!$A:BJ,(BM$3+2),FALSE)), VLOOKUP($B353,'Results-formatted 060121'!$A:BJ,(BM$3+2),FALSE)))</f>
        <v>3</v>
      </c>
      <c r="BN353" s="95"/>
      <c r="BO353" s="95"/>
      <c r="BP353" s="95"/>
      <c r="BQ353" s="95"/>
      <c r="BR353" s="95"/>
      <c r="BS353" s="95"/>
      <c r="BT353" s="95"/>
      <c r="BU353" s="95"/>
      <c r="BV353" s="95"/>
      <c r="BW353" s="95"/>
      <c r="BX353" s="95"/>
      <c r="BY353" s="95"/>
      <c r="BZ353" s="95"/>
      <c r="CA353" s="95"/>
      <c r="CB353" s="95"/>
      <c r="CC353" s="95"/>
      <c r="CD353" s="99"/>
      <c r="CE353" s="25">
        <f t="shared" si="1062"/>
        <v>3.05</v>
      </c>
      <c r="CF353" s="25">
        <f t="shared" si="1176"/>
        <v>1.2132740408931055</v>
      </c>
    </row>
    <row r="354" spans="2:84" ht="42" x14ac:dyDescent="0.15">
      <c r="B354" s="84" t="s">
        <v>366</v>
      </c>
      <c r="C354" s="86" t="s">
        <v>224</v>
      </c>
      <c r="D354" s="2">
        <v>5</v>
      </c>
      <c r="E354" s="14" t="s">
        <v>857</v>
      </c>
      <c r="F354" s="95">
        <f>IF($C354 = "neg", (($D354+1) - VLOOKUP($B354,'Results-formatted 060121'!$A:$AJ,(F$3+2),FALSE)), IF($C354 = "pos-neg", (3+VLOOKUP($B354,'Results-formatted 060121'!$A:$AJ,(F$3+2),FALSE)), VLOOKUP($B354,'Results-formatted 060121'!$A:$AJ,(F$3+2),FALSE)))</f>
        <v>3</v>
      </c>
      <c r="G354" s="95">
        <f>IF($C354 = "neg", (($D354+1) - VLOOKUP($B354,'Results-formatted 060121'!$A:$AJ,(G$3+2),FALSE)), IF($C354 = "pos-neg", (3+VLOOKUP($B354,'Results-formatted 060121'!$A:$AJ,(G$3+2),FALSE)), VLOOKUP($B354,'Results-formatted 060121'!$A:$AJ,(G$3+2),FALSE)))</f>
        <v>5</v>
      </c>
      <c r="H354" s="95">
        <f>IF($C354 = "neg", (($D354+1) - VLOOKUP($B354,'Results-formatted 060121'!$A:$AJ,(H$3+2),FALSE)), IF($C354 = "pos-neg", (3+VLOOKUP($B354,'Results-formatted 060121'!$A:$AJ,(H$3+2),FALSE)), VLOOKUP($B354,'Results-formatted 060121'!$A:$AJ,(H$3+2),FALSE)))</f>
        <v>3</v>
      </c>
      <c r="I354" s="95">
        <f>IF($C354 = "neg", (($D354+1) - VLOOKUP($B354,'Results-formatted 060121'!$A:$AJ,(I$3+2),FALSE)), IF($C354 = "pos-neg", (3+VLOOKUP($B354,'Results-formatted 060121'!$A:$AJ,(I$3+2),FALSE)), VLOOKUP($B354,'Results-formatted 060121'!$A:$AJ,(I$3+2),FALSE)))</f>
        <v>1</v>
      </c>
      <c r="J354" s="95">
        <f>IF($C354 = "neg", (($D354+1) - VLOOKUP($B354,'Results-formatted 060121'!$A:$AJ,(J$3+2),FALSE)), IF($C354 = "pos-neg", (3+VLOOKUP($B354,'Results-formatted 060121'!$A:$AJ,(J$3+2),FALSE)), VLOOKUP($B354,'Results-formatted 060121'!$A:$AJ,(J$3+2),FALSE)))</f>
        <v>3</v>
      </c>
      <c r="K354" s="95">
        <f>IF($C354 = "neg", (($D354+1) - VLOOKUP($B354,'Results-formatted 060121'!$A:$AJ,(K$3+2),FALSE)), IF($C354 = "pos-neg", (3+VLOOKUP($B354,'Results-formatted 060121'!$A:$AJ,(K$3+2),FALSE)), VLOOKUP($B354,'Results-formatted 060121'!$A:$AJ,(K$3+2),FALSE)))</f>
        <v>2</v>
      </c>
      <c r="L354" s="95">
        <f>IF($C354 = "neg", (($D354+1) - VLOOKUP($B354,'Results-formatted 060121'!$A:$AJ,(L$3+2),FALSE)), IF($C354 = "pos-neg", (3+VLOOKUP($B354,'Results-formatted 060121'!$A:$AJ,(L$3+2),FALSE)), VLOOKUP($B354,'Results-formatted 060121'!$A:$AJ,(L$3+2),FALSE)))</f>
        <v>2</v>
      </c>
      <c r="M354" s="95">
        <f>IF($C354 = "neg", (($D354+1) - VLOOKUP($B354,'Results-formatted 060121'!$A:$AJ,(M$3+2),FALSE)), IF($C354 = "pos-neg", (3+VLOOKUP($B354,'Results-formatted 060121'!$A:$AJ,(M$3+2),FALSE)), VLOOKUP($B354,'Results-formatted 060121'!$A:$AJ,(M$3+2),FALSE)))</f>
        <v>3</v>
      </c>
      <c r="N354" s="95">
        <f>IF($C354 = "neg", (($D354+1) - VLOOKUP($B354,'Results-formatted 060121'!$A:$AJ,(N$3+2),FALSE)), IF($C354 = "pos-neg", (3+VLOOKUP($B354,'Results-formatted 060121'!$A:$AJ,(N$3+2),FALSE)), VLOOKUP($B354,'Results-formatted 060121'!$A:$AJ,(N$3+2),FALSE)))</f>
        <v>4</v>
      </c>
      <c r="O354" s="95">
        <f>IF($C354 = "neg", (($D354+1) - VLOOKUP($B354,'Results-formatted 060121'!$A:$AJ,(O$3+2),FALSE)), IF($C354 = "pos-neg", (3+VLOOKUP($B354,'Results-formatted 060121'!$A:$AJ,(O$3+2),FALSE)), VLOOKUP($B354,'Results-formatted 060121'!$A:$AJ,(O$3+2),FALSE)))</f>
        <v>5</v>
      </c>
      <c r="P354" s="95">
        <f>IF($C354 = "neg", (($D354+1) - VLOOKUP($B354,'Results-formatted 060121'!$A:$AJ,(P$3+2),FALSE)), IF($C354 = "pos-neg", (3+VLOOKUP($B354,'Results-formatted 060121'!$A:$AJ,(P$3+2),FALSE)), VLOOKUP($B354,'Results-formatted 060121'!$A:$AJ,(P$3+2),FALSE)))</f>
        <v>3</v>
      </c>
      <c r="Q354" s="95">
        <f>IF($C354 = "neg", (($D354+1) - VLOOKUP($B354,'Results-formatted 060121'!$A:$AJ,(Q$3+2),FALSE)), IF($C354 = "pos-neg", (3+VLOOKUP($B354,'Results-formatted 060121'!$A:$AJ,(Q$3+2),FALSE)), VLOOKUP($B354,'Results-formatted 060121'!$A:$AJ,(Q$3+2),FALSE)))</f>
        <v>3</v>
      </c>
      <c r="R354" s="95">
        <f>IF($C354 = "neg", (($D354+1) - VLOOKUP($B354,'Results-formatted 060121'!$A:$AJ,(R$3+2),FALSE)), IF($C354 = "pos-neg", (3+VLOOKUP($B354,'Results-formatted 060121'!$A:$AJ,(R$3+2),FALSE)), VLOOKUP($B354,'Results-formatted 060121'!$A:$AJ,(R$3+2),FALSE)))</f>
        <v>2</v>
      </c>
      <c r="S354" s="95">
        <f>IF($C354 = "neg", (($D354+1) - VLOOKUP($B354,'Results-formatted 060121'!$A:$AJ,(S$3+2),FALSE)), IF($C354 = "pos-neg", (3+VLOOKUP($B354,'Results-formatted 060121'!$A:$AJ,(S$3+2),FALSE)), VLOOKUP($B354,'Results-formatted 060121'!$A:$AJ,(S$3+2),FALSE)))</f>
        <v>2</v>
      </c>
      <c r="T354" s="95">
        <f>IF($C354 = "neg", (($D354+1) - VLOOKUP($B354,'Results-formatted 060121'!$A:$AJ,(T$3+2),FALSE)), IF($C354 = "pos-neg", (3+VLOOKUP($B354,'Results-formatted 060121'!$A:$AJ,(T$3+2),FALSE)), VLOOKUP($B354,'Results-formatted 060121'!$A:$AJ,(T$3+2),FALSE)))</f>
        <v>1</v>
      </c>
      <c r="U354" s="95">
        <f>IF($C354 = "neg", (($D354+1) - VLOOKUP($B354,'Results-formatted 060121'!$A:$AJ,(U$3+2),FALSE)), IF($C354 = "pos-neg", (3+VLOOKUP($B354,'Results-formatted 060121'!$A:$AJ,(U$3+2),FALSE)), VLOOKUP($B354,'Results-formatted 060121'!$A:$AJ,(U$3+2),FALSE)))</f>
        <v>1</v>
      </c>
      <c r="V354" s="95">
        <f>IF($C354 = "neg", (($D354+1) - VLOOKUP($B354,'Results-formatted 060121'!$A:$AJ,(V$3+2),FALSE)), IF($C354 = "pos-neg", (3+VLOOKUP($B354,'Results-formatted 060121'!$A:$AJ,(V$3+2),FALSE)), VLOOKUP($B354,'Results-formatted 060121'!$A:$AJ,(V$3+2),FALSE)))</f>
        <v>4</v>
      </c>
      <c r="W354" s="95">
        <f>IF($C354 = "neg", (($D354+1) - VLOOKUP($B354,'Results-formatted 060121'!$A:$AJ,(W$3+2),FALSE)), IF($C354 = "pos-neg", (3+VLOOKUP($B354,'Results-formatted 060121'!$A:$AJ,(W$3+2),FALSE)), VLOOKUP($B354,'Results-formatted 060121'!$A:$AJ,(W$3+2),FALSE)))</f>
        <v>4</v>
      </c>
      <c r="X354" s="95">
        <f>IF($C354 = "neg", (($D354+1) - VLOOKUP($B354,'Results-formatted 060121'!$A:$AJ,(X$3+2),FALSE)), IF($C354 = "pos-neg", (3+VLOOKUP($B354,'Results-formatted 060121'!$A:$AJ,(X$3+2),FALSE)), VLOOKUP($B354,'Results-formatted 060121'!$A:$AJ,(X$3+2),FALSE)))</f>
        <v>3</v>
      </c>
      <c r="Y354" s="95">
        <f>IF($C354 = "neg", (($D354+1) - VLOOKUP($B354,'Results-formatted 060121'!$A:$AJ,(Y$3+2),FALSE)), IF($C354 = "pos-neg", (3+VLOOKUP($B354,'Results-formatted 060121'!$A:$AJ,(Y$3+2),FALSE)), VLOOKUP($B354,'Results-formatted 060121'!$A:$AJ,(Y$3+2),FALSE)))</f>
        <v>4</v>
      </c>
      <c r="Z354" s="95">
        <f>IF($C354 = "neg", (($D354+1) - VLOOKUP($B354,'Results-formatted 060121'!$A:$AJ,(Z$3+2),FALSE)), IF($C354 = "pos-neg", (3+VLOOKUP($B354,'Results-formatted 060121'!$A:$AJ,(Z$3+2),FALSE)), VLOOKUP($B354,'Results-formatted 060121'!$A:$AJ,(Z$3+2),FALSE)))</f>
        <v>2</v>
      </c>
      <c r="AA354" s="95">
        <f>IF($C354 = "neg", (($D354+1) - VLOOKUP($B354,'Results-formatted 060121'!$A:$AJ,(AA$3+2),FALSE)), IF($C354 = "pos-neg", (3+VLOOKUP($B354,'Results-formatted 060121'!$A:$AJ,(AA$3+2),FALSE)), VLOOKUP($B354,'Results-formatted 060121'!$A:$AJ,(AA$3+2),FALSE)))</f>
        <v>1</v>
      </c>
      <c r="AB354" s="95">
        <f>IF($C354 = "neg", (($D354+1) - VLOOKUP($B354,'Results-formatted 060121'!$A:$AJ,(AB$3+2),FALSE)), IF($C354 = "pos-neg", (3+VLOOKUP($B354,'Results-formatted 060121'!$A:$AJ,(AB$3+2),FALSE)), VLOOKUP($B354,'Results-formatted 060121'!$A:$AJ,(AB$3+2),FALSE)))</f>
        <v>1</v>
      </c>
      <c r="AC354" s="95">
        <f>IF($C354 = "neg", (($D354+1) - VLOOKUP($B354,'Results-formatted 060121'!$A:$AJ,(AC$3+2),FALSE)), IF($C354 = "pos-neg", (3+VLOOKUP($B354,'Results-formatted 060121'!$A:$AJ,(AC$3+2),FALSE)), VLOOKUP($B354,'Results-formatted 060121'!$A:$AJ,(AC$3+2),FALSE)))</f>
        <v>1</v>
      </c>
      <c r="AD354" s="95">
        <f>IF($C354 = "neg", (($D354+1) - VLOOKUP($B354,'Results-formatted 060121'!$A:$AJ,(AD$3+2),FALSE)), IF($C354 = "pos-neg", (3+VLOOKUP($B354,'Results-formatted 060121'!$A:$AJ,(AD$3+2),FALSE)), VLOOKUP($B354,'Results-formatted 060121'!$A:$AJ,(AD$3+2),FALSE)))</f>
        <v>2</v>
      </c>
      <c r="AE354" s="95">
        <f>IF($C354 = "neg", (($D354+1) - VLOOKUP($B354,'Results-formatted 060121'!$A:$AJ,(AE$3+2),FALSE)), IF($C354 = "pos-neg", (3+VLOOKUP($B354,'Results-formatted 060121'!$A:$AJ,(AE$3+2),FALSE)), VLOOKUP($B354,'Results-formatted 060121'!$A:$AJ,(AE$3+2),FALSE)))</f>
        <v>3</v>
      </c>
      <c r="AF354" s="95">
        <f>IF($C354 = "neg", (($D354+1) - VLOOKUP($B354,'Results-formatted 060121'!$A:$AJ,(AF$3+2),FALSE)), IF($C354 = "pos-neg", (3+VLOOKUP($B354,'Results-formatted 060121'!$A:$AJ,(AF$3+2),FALSE)), VLOOKUP($B354,'Results-formatted 060121'!$A:$AJ,(AF$3+2),FALSE)))</f>
        <v>2</v>
      </c>
      <c r="AG354" s="95">
        <f>IF($C354 = "neg", (($D354+1) - VLOOKUP($B354,'Results-formatted 060121'!$A:$AJ,(AG$3+2),FALSE)), IF($C354 = "pos-neg", (3+VLOOKUP($B354,'Results-formatted 060121'!$A:$AJ,(AG$3+2),FALSE)), VLOOKUP($B354,'Results-formatted 060121'!$A:$AJ,(AG$3+2),FALSE)))</f>
        <v>3</v>
      </c>
      <c r="AH354" s="95">
        <f>IF($C354 = "neg", (($D354+1) - VLOOKUP($B354,'Results-formatted 060121'!$A:$AJ,(AH$3+2),FALSE)), IF($C354 = "pos-neg", (3+VLOOKUP($B354,'Results-formatted 060121'!$A:$AJ,(AH$3+2),FALSE)), VLOOKUP($B354,'Results-formatted 060121'!$A:$AJ,(AH$3+2),FALSE)))</f>
        <v>3</v>
      </c>
      <c r="AI354" s="95">
        <f>IF($C354 = "neg", (($D354+1) - VLOOKUP($B354,'Results-formatted 060121'!$A:$AJ,(AI$3+2),FALSE)), IF($C354 = "pos-neg", (3+VLOOKUP($B354,'Results-formatted 060121'!$A:$AJ,(AI$3+2),FALSE)), VLOOKUP($B354,'Results-formatted 060121'!$A:$AJ,(AI$3+2),FALSE)))</f>
        <v>3</v>
      </c>
      <c r="AJ354" s="95">
        <f>IF($C354 = "neg", (($D354+1) - VLOOKUP($B354,'Results-formatted 060121'!$A:$AJ,(AJ$3+2),FALSE)), IF($C354 = "pos-neg", (3+VLOOKUP($B354,'Results-formatted 060121'!$A:$AJ,(AJ$3+2),FALSE)), VLOOKUP($B354,'Results-formatted 060121'!$A:$AJ,(AJ$3+2),FALSE)))</f>
        <v>5</v>
      </c>
      <c r="AK354" s="95">
        <f>IF($C354 = "neg", (($D354+1) - VLOOKUP($B354,'Results-formatted 060121'!$A:$AJ,(AK$3+2),FALSE)), IF($C354 = "pos-neg", (3+VLOOKUP($B354,'Results-formatted 060121'!$A:$AJ,(AK$3+2),FALSE)), VLOOKUP($B354,'Results-formatted 060121'!$A:$AJ,(AK$3+2),FALSE)))</f>
        <v>5</v>
      </c>
      <c r="AL354" s="95">
        <f>IF($C354 = "neg", (($D354+1) - VLOOKUP($B354,'Results-formatted 060121'!$A:$AJ,(AL$3+2),FALSE)), IF($C354 = "pos-neg", (3+VLOOKUP($B354,'Results-formatted 060121'!$A:$AJ,(AL$3+2),FALSE)), VLOOKUP($B354,'Results-formatted 060121'!$A:$AJ,(AL$3+2),FALSE)))</f>
        <v>3</v>
      </c>
      <c r="AM354" s="95">
        <f>IF($C354 = "neg", (($D354+1) - VLOOKUP($B354,'Results-formatted 060121'!$A:AJ,(AM$3+2),FALSE)), IF($C354 = "pos-neg", (3+VLOOKUP($B354,'Results-formatted 060121'!$A:AJ,(AM$3+2),FALSE)), VLOOKUP($B354,'Results-formatted 060121'!$A:AJ,(AM$3+2),FALSE)))</f>
        <v>4</v>
      </c>
      <c r="AN354" s="95">
        <f>IF($C354 = "neg", (($D354+1) - VLOOKUP($B354,'Results-formatted 060121'!$A:AK,(AN$3+2),FALSE)), IF($C354 = "pos-neg", (3+VLOOKUP($B354,'Results-formatted 060121'!$A:AK,(AN$3+2),FALSE)), VLOOKUP($B354,'Results-formatted 060121'!$A:AK,(AN$3+2),FALSE)))</f>
        <v>4</v>
      </c>
      <c r="AO354" s="95">
        <f>IF($C354 = "neg", (($D354+1) - VLOOKUP($B354,'Results-formatted 060121'!$A:AL,(AO$3+2),FALSE)), IF($C354 = "pos-neg", (3+VLOOKUP($B354,'Results-formatted 060121'!$A:AL,(AO$3+2),FALSE)), VLOOKUP($B354,'Results-formatted 060121'!$A:AL,(AO$3+2),FALSE)))</f>
        <v>3</v>
      </c>
      <c r="AP354" s="95">
        <f>IF($C354 = "neg", (($D354+1) - VLOOKUP($B354,'Results-formatted 060121'!$A:AM,(AP$3+2),FALSE)), IF($C354 = "pos-neg", (3+VLOOKUP($B354,'Results-formatted 060121'!$A:AM,(AP$3+2),FALSE)), VLOOKUP($B354,'Results-formatted 060121'!$A:AM,(AP$3+2),FALSE)))</f>
        <v>4</v>
      </c>
      <c r="AQ354" s="95">
        <f>IF($C354 = "neg", (($D354+1) - VLOOKUP($B354,'Results-formatted 060121'!$A:AN,(AQ$3+2),FALSE)), IF($C354 = "pos-neg", (3+VLOOKUP($B354,'Results-formatted 060121'!$A:AN,(AQ$3+2),FALSE)), VLOOKUP($B354,'Results-formatted 060121'!$A:AN,(AQ$3+2),FALSE)))</f>
        <v>4</v>
      </c>
      <c r="AR354" s="95">
        <f>IF($C354 = "neg", (($D354+1) - VLOOKUP($B354,'Results-formatted 060121'!$A:AO,(AR$3+2),FALSE)), IF($C354 = "pos-neg", (3+VLOOKUP($B354,'Results-formatted 060121'!$A:AO,(AR$3+2),FALSE)), VLOOKUP($B354,'Results-formatted 060121'!$A:AO,(AR$3+2),FALSE)))</f>
        <v>4</v>
      </c>
      <c r="AS354" s="95">
        <f>IF($C354 = "neg", (($D354+1) - VLOOKUP($B354,'Results-formatted 060121'!$A:AP,(AS$3+2),FALSE)), IF($C354 = "pos-neg", (3+VLOOKUP($B354,'Results-formatted 060121'!$A:AP,(AS$3+2),FALSE)), VLOOKUP($B354,'Results-formatted 060121'!$A:AP,(AS$3+2),FALSE)))</f>
        <v>5</v>
      </c>
      <c r="AT354" s="95">
        <f>IF($C354 = "neg", (($D354+1) - VLOOKUP($B354,'Results-formatted 060121'!$A:AQ,(AT$3+2),FALSE)), IF($C354 = "pos-neg", (3+VLOOKUP($B354,'Results-formatted 060121'!$A:AQ,(AT$3+2),FALSE)), VLOOKUP($B354,'Results-formatted 060121'!$A:AQ,(AT$3+2),FALSE)))</f>
        <v>3</v>
      </c>
      <c r="AU354" s="95">
        <f>IF($C354 = "neg", (($D354+1) - VLOOKUP($B354,'Results-formatted 060121'!$A:AR,(AU$3+2),FALSE)), IF($C354 = "pos-neg", (3+VLOOKUP($B354,'Results-formatted 060121'!$A:AR,(AU$3+2),FALSE)), VLOOKUP($B354,'Results-formatted 060121'!$A:AR,(AU$3+2),FALSE)))</f>
        <v>3</v>
      </c>
      <c r="AV354" s="95">
        <f>IF($C354 = "neg", (($D354+1) - VLOOKUP($B354,'Results-formatted 060121'!$A:AS,(AV$3+2),FALSE)), IF($C354 = "pos-neg", (3+VLOOKUP($B354,'Results-formatted 060121'!$A:AS,(AV$3+2),FALSE)), VLOOKUP($B354,'Results-formatted 060121'!$A:AS,(AV$3+2),FALSE)))</f>
        <v>3</v>
      </c>
      <c r="AW354" s="95">
        <f>IF($C354 = "neg", (($D354+1) - VLOOKUP($B354,'Results-formatted 060121'!$A:AT,(AW$3+2),FALSE)), IF($C354 = "pos-neg", (3+VLOOKUP($B354,'Results-formatted 060121'!$A:AT,(AW$3+2),FALSE)), VLOOKUP($B354,'Results-formatted 060121'!$A:AT,(AW$3+2),FALSE)))</f>
        <v>1</v>
      </c>
      <c r="AX354" s="95">
        <f>IF($C354 = "neg", (($D354+1) - VLOOKUP($B354,'Results-formatted 060121'!$A:AU,(AX$3+2),FALSE)), IF($C354 = "pos-neg", (3+VLOOKUP($B354,'Results-formatted 060121'!$A:AU,(AX$3+2),FALSE)), VLOOKUP($B354,'Results-formatted 060121'!$A:AU,(AX$3+2),FALSE)))</f>
        <v>1</v>
      </c>
      <c r="AY354" s="95">
        <f>IF($C354 = "neg", (($D354+1) - VLOOKUP($B354,'Results-formatted 060121'!$A:AV,(AY$3+2),FALSE)), IF($C354 = "pos-neg", (3+VLOOKUP($B354,'Results-formatted 060121'!$A:AV,(AY$3+2),FALSE)), VLOOKUP($B354,'Results-formatted 060121'!$A:AV,(AY$3+2),FALSE)))</f>
        <v>4</v>
      </c>
      <c r="AZ354" s="95">
        <f>IF($C354 = "neg", (($D354+1) - VLOOKUP($B354,'Results-formatted 060121'!$A:AW,(AZ$3+2),FALSE)), IF($C354 = "pos-neg", (3+VLOOKUP($B354,'Results-formatted 060121'!$A:AW,(AZ$3+2),FALSE)), VLOOKUP($B354,'Results-formatted 060121'!$A:AW,(AZ$3+2),FALSE)))</f>
        <v>4</v>
      </c>
      <c r="BA354" s="95">
        <f>IF($C354 = "neg", (($D354+1) - VLOOKUP($B354,'Results-formatted 060121'!$A:AX,(BA$3+2),FALSE)), IF($C354 = "pos-neg", (3+VLOOKUP($B354,'Results-formatted 060121'!$A:AX,(BA$3+2),FALSE)), VLOOKUP($B354,'Results-formatted 060121'!$A:AX,(BA$3+2),FALSE)))</f>
        <v>2</v>
      </c>
      <c r="BB354" s="95">
        <f>IF($C354 = "neg", (($D354+1) - VLOOKUP($B354,'Results-formatted 060121'!$A:AY,(BB$3+2),FALSE)), IF($C354 = "pos-neg", (3+VLOOKUP($B354,'Results-formatted 060121'!$A:AY,(BB$3+2),FALSE)), VLOOKUP($B354,'Results-formatted 060121'!$A:AY,(BB$3+2),FALSE)))</f>
        <v>2</v>
      </c>
      <c r="BC354" s="95">
        <f>IF($C354 = "neg", (($D354+1) - VLOOKUP($B354,'Results-formatted 060121'!$A:AZ,(BC$3+2),FALSE)), IF($C354 = "pos-neg", (3+VLOOKUP($B354,'Results-formatted 060121'!$A:AZ,(BC$3+2),FALSE)), VLOOKUP($B354,'Results-formatted 060121'!$A:AZ,(BC$3+2),FALSE)))</f>
        <v>3</v>
      </c>
      <c r="BD354" s="95">
        <f>IF($C354 = "neg", (($D354+1) - VLOOKUP($B354,'Results-formatted 060121'!$A:BA,(BD$3+2),FALSE)), IF($C354 = "pos-neg", (3+VLOOKUP($B354,'Results-formatted 060121'!$A:BA,(BD$3+2),FALSE)), VLOOKUP($B354,'Results-formatted 060121'!$A:BA,(BD$3+2),FALSE)))</f>
        <v>4</v>
      </c>
      <c r="BE354" s="95">
        <f>IF($C354 = "neg", (($D354+1) - VLOOKUP($B354,'Results-formatted 060121'!$A:BB,(BE$3+2),FALSE)), IF($C354 = "pos-neg", (3+VLOOKUP($B354,'Results-formatted 060121'!$A:BB,(BE$3+2),FALSE)), VLOOKUP($B354,'Results-formatted 060121'!$A:BB,(BE$3+2),FALSE)))</f>
        <v>2</v>
      </c>
      <c r="BF354" s="95">
        <f>IF($C354 = "neg", (($D354+1) - VLOOKUP($B354,'Results-formatted 060121'!$A:BC,(BF$3+2),FALSE)), IF($C354 = "pos-neg", (3+VLOOKUP($B354,'Results-formatted 060121'!$A:BC,(BF$3+2),FALSE)), VLOOKUP($B354,'Results-formatted 060121'!$A:BC,(BF$3+2),FALSE)))</f>
        <v>4</v>
      </c>
      <c r="BG354" s="95">
        <f>IF($C354 = "neg", (($D354+1) - VLOOKUP($B354,'Results-formatted 060121'!$A:BD,(BG$3+2),FALSE)), IF($C354 = "pos-neg", (3+VLOOKUP($B354,'Results-formatted 060121'!$A:BD,(BG$3+2),FALSE)), VLOOKUP($B354,'Results-formatted 060121'!$A:BD,(BG$3+2),FALSE)))</f>
        <v>3</v>
      </c>
      <c r="BH354" s="95">
        <f>IF($C354 = "neg", (($D354+1) - VLOOKUP($B354,'Results-formatted 060121'!$A:BE,(BH$3+2),FALSE)), IF($C354 = "pos-neg", (3+VLOOKUP($B354,'Results-formatted 060121'!$A:BE,(BH$3+2),FALSE)), VLOOKUP($B354,'Results-formatted 060121'!$A:BE,(BH$3+2),FALSE)))</f>
        <v>3</v>
      </c>
      <c r="BI354" s="95">
        <f>IF($C354 = "neg", (($D354+1) - VLOOKUP($B354,'Results-formatted 060121'!$A:BF,(BI$3+2),FALSE)), IF($C354 = "pos-neg", (3+VLOOKUP($B354,'Results-formatted 060121'!$A:BF,(BI$3+2),FALSE)), VLOOKUP($B354,'Results-formatted 060121'!$A:BF,(BI$3+2),FALSE)))</f>
        <v>3</v>
      </c>
      <c r="BJ354" s="95">
        <f>IF($C354 = "neg", (($D354+1) - VLOOKUP($B354,'Results-formatted 060121'!$A:BG,(BJ$3+2),FALSE)), IF($C354 = "pos-neg", (3+VLOOKUP($B354,'Results-formatted 060121'!$A:BG,(BJ$3+2),FALSE)), VLOOKUP($B354,'Results-formatted 060121'!$A:BG,(BJ$3+2),FALSE)))</f>
        <v>5</v>
      </c>
      <c r="BK354" s="95">
        <f>IF($C354 = "neg", (($D354+1) - VLOOKUP($B354,'Results-formatted 060121'!$A:BH,(BK$3+2),FALSE)), IF($C354 = "pos-neg", (3+VLOOKUP($B354,'Results-formatted 060121'!$A:BH,(BK$3+2),FALSE)), VLOOKUP($B354,'Results-formatted 060121'!$A:BH,(BK$3+2),FALSE)))</f>
        <v>2</v>
      </c>
      <c r="BL354" s="95">
        <f>IF($C354 = "neg", (($D354+1) - VLOOKUP($B354,'Results-formatted 060121'!$A:BI,(BL$3+2),FALSE)), IF($C354 = "pos-neg", (3+VLOOKUP($B354,'Results-formatted 060121'!$A:BI,(BL$3+2),FALSE)), VLOOKUP($B354,'Results-formatted 060121'!$A:BI,(BL$3+2),FALSE)))</f>
        <v>1</v>
      </c>
      <c r="BM354" s="95">
        <f>IF($C354 = "neg", (($D354+1) - VLOOKUP($B354,'Results-formatted 060121'!$A:BJ,(BM$3+2),FALSE)), IF($C354 = "pos-neg", (3+VLOOKUP($B354,'Results-formatted 060121'!$A:BJ,(BM$3+2),FALSE)), VLOOKUP($B354,'Results-formatted 060121'!$A:BJ,(BM$3+2),FALSE)))</f>
        <v>3</v>
      </c>
      <c r="BN354" s="95"/>
      <c r="BO354" s="95"/>
      <c r="BP354" s="95"/>
      <c r="BQ354" s="95"/>
      <c r="BR354" s="95"/>
      <c r="BS354" s="95"/>
      <c r="BT354" s="95"/>
      <c r="BU354" s="95"/>
      <c r="BV354" s="95"/>
      <c r="BW354" s="95"/>
      <c r="BX354" s="95"/>
      <c r="BY354" s="95"/>
      <c r="BZ354" s="95"/>
      <c r="CA354" s="95"/>
      <c r="CB354" s="95"/>
      <c r="CC354" s="95"/>
      <c r="CD354" s="99"/>
      <c r="CE354" s="25">
        <f t="shared" si="1062"/>
        <v>2.9333333333333331</v>
      </c>
      <c r="CF354" s="25">
        <f t="shared" si="1176"/>
        <v>1.1913056029197642</v>
      </c>
    </row>
    <row r="355" spans="2:84" ht="42" x14ac:dyDescent="0.15">
      <c r="B355" s="84" t="s">
        <v>367</v>
      </c>
      <c r="C355" s="86" t="s">
        <v>224</v>
      </c>
      <c r="D355" s="2">
        <v>5</v>
      </c>
      <c r="E355" s="14" t="s">
        <v>858</v>
      </c>
      <c r="F355" s="95">
        <f>IF($C355 = "neg", (($D355+1) - VLOOKUP($B355,'Results-formatted 060121'!$A:$AJ,(F$3+2),FALSE)), IF($C355 = "pos-neg", (3+VLOOKUP($B355,'Results-formatted 060121'!$A:$AJ,(F$3+2),FALSE)), VLOOKUP($B355,'Results-formatted 060121'!$A:$AJ,(F$3+2),FALSE)))</f>
        <v>3</v>
      </c>
      <c r="G355" s="95">
        <f>IF($C355 = "neg", (($D355+1) - VLOOKUP($B355,'Results-formatted 060121'!$A:$AJ,(G$3+2),FALSE)), IF($C355 = "pos-neg", (3+VLOOKUP($B355,'Results-formatted 060121'!$A:$AJ,(G$3+2),FALSE)), VLOOKUP($B355,'Results-formatted 060121'!$A:$AJ,(G$3+2),FALSE)))</f>
        <v>5</v>
      </c>
      <c r="H355" s="95">
        <f>IF($C355 = "neg", (($D355+1) - VLOOKUP($B355,'Results-formatted 060121'!$A:$AJ,(H$3+2),FALSE)), IF($C355 = "pos-neg", (3+VLOOKUP($B355,'Results-formatted 060121'!$A:$AJ,(H$3+2),FALSE)), VLOOKUP($B355,'Results-formatted 060121'!$A:$AJ,(H$3+2),FALSE)))</f>
        <v>2</v>
      </c>
      <c r="I355" s="95">
        <f>IF($C355 = "neg", (($D355+1) - VLOOKUP($B355,'Results-formatted 060121'!$A:$AJ,(I$3+2),FALSE)), IF($C355 = "pos-neg", (3+VLOOKUP($B355,'Results-formatted 060121'!$A:$AJ,(I$3+2),FALSE)), VLOOKUP($B355,'Results-formatted 060121'!$A:$AJ,(I$3+2),FALSE)))</f>
        <v>1</v>
      </c>
      <c r="J355" s="95">
        <f>IF($C355 = "neg", (($D355+1) - VLOOKUP($B355,'Results-formatted 060121'!$A:$AJ,(J$3+2),FALSE)), IF($C355 = "pos-neg", (3+VLOOKUP($B355,'Results-formatted 060121'!$A:$AJ,(J$3+2),FALSE)), VLOOKUP($B355,'Results-formatted 060121'!$A:$AJ,(J$3+2),FALSE)))</f>
        <v>3</v>
      </c>
      <c r="K355" s="95">
        <f>IF($C355 = "neg", (($D355+1) - VLOOKUP($B355,'Results-formatted 060121'!$A:$AJ,(K$3+2),FALSE)), IF($C355 = "pos-neg", (3+VLOOKUP($B355,'Results-formatted 060121'!$A:$AJ,(K$3+2),FALSE)), VLOOKUP($B355,'Results-formatted 060121'!$A:$AJ,(K$3+2),FALSE)))</f>
        <v>3</v>
      </c>
      <c r="L355" s="95">
        <f>IF($C355 = "neg", (($D355+1) - VLOOKUP($B355,'Results-formatted 060121'!$A:$AJ,(L$3+2),FALSE)), IF($C355 = "pos-neg", (3+VLOOKUP($B355,'Results-formatted 060121'!$A:$AJ,(L$3+2),FALSE)), VLOOKUP($B355,'Results-formatted 060121'!$A:$AJ,(L$3+2),FALSE)))</f>
        <v>2</v>
      </c>
      <c r="M355" s="95">
        <f>IF($C355 = "neg", (($D355+1) - VLOOKUP($B355,'Results-formatted 060121'!$A:$AJ,(M$3+2),FALSE)), IF($C355 = "pos-neg", (3+VLOOKUP($B355,'Results-formatted 060121'!$A:$AJ,(M$3+2),FALSE)), VLOOKUP($B355,'Results-formatted 060121'!$A:$AJ,(M$3+2),FALSE)))</f>
        <v>3</v>
      </c>
      <c r="N355" s="95">
        <f>IF($C355 = "neg", (($D355+1) - VLOOKUP($B355,'Results-formatted 060121'!$A:$AJ,(N$3+2),FALSE)), IF($C355 = "pos-neg", (3+VLOOKUP($B355,'Results-formatted 060121'!$A:$AJ,(N$3+2),FALSE)), VLOOKUP($B355,'Results-formatted 060121'!$A:$AJ,(N$3+2),FALSE)))</f>
        <v>4</v>
      </c>
      <c r="O355" s="95">
        <f>IF($C355 = "neg", (($D355+1) - VLOOKUP($B355,'Results-formatted 060121'!$A:$AJ,(O$3+2),FALSE)), IF($C355 = "pos-neg", (3+VLOOKUP($B355,'Results-formatted 060121'!$A:$AJ,(O$3+2),FALSE)), VLOOKUP($B355,'Results-formatted 060121'!$A:$AJ,(O$3+2),FALSE)))</f>
        <v>1</v>
      </c>
      <c r="P355" s="95">
        <f>IF($C355 = "neg", (($D355+1) - VLOOKUP($B355,'Results-formatted 060121'!$A:$AJ,(P$3+2),FALSE)), IF($C355 = "pos-neg", (3+VLOOKUP($B355,'Results-formatted 060121'!$A:$AJ,(P$3+2),FALSE)), VLOOKUP($B355,'Results-formatted 060121'!$A:$AJ,(P$3+2),FALSE)))</f>
        <v>4</v>
      </c>
      <c r="Q355" s="95">
        <f>IF($C355 = "neg", (($D355+1) - VLOOKUP($B355,'Results-formatted 060121'!$A:$AJ,(Q$3+2),FALSE)), IF($C355 = "pos-neg", (3+VLOOKUP($B355,'Results-formatted 060121'!$A:$AJ,(Q$3+2),FALSE)), VLOOKUP($B355,'Results-formatted 060121'!$A:$AJ,(Q$3+2),FALSE)))</f>
        <v>3</v>
      </c>
      <c r="R355" s="95">
        <f>IF($C355 = "neg", (($D355+1) - VLOOKUP($B355,'Results-formatted 060121'!$A:$AJ,(R$3+2),FALSE)), IF($C355 = "pos-neg", (3+VLOOKUP($B355,'Results-formatted 060121'!$A:$AJ,(R$3+2),FALSE)), VLOOKUP($B355,'Results-formatted 060121'!$A:$AJ,(R$3+2),FALSE)))</f>
        <v>1</v>
      </c>
      <c r="S355" s="95">
        <f>IF($C355 = "neg", (($D355+1) - VLOOKUP($B355,'Results-formatted 060121'!$A:$AJ,(S$3+2),FALSE)), IF($C355 = "pos-neg", (3+VLOOKUP($B355,'Results-formatted 060121'!$A:$AJ,(S$3+2),FALSE)), VLOOKUP($B355,'Results-formatted 060121'!$A:$AJ,(S$3+2),FALSE)))</f>
        <v>3</v>
      </c>
      <c r="T355" s="95">
        <f>IF($C355 = "neg", (($D355+1) - VLOOKUP($B355,'Results-formatted 060121'!$A:$AJ,(T$3+2),FALSE)), IF($C355 = "pos-neg", (3+VLOOKUP($B355,'Results-formatted 060121'!$A:$AJ,(T$3+2),FALSE)), VLOOKUP($B355,'Results-formatted 060121'!$A:$AJ,(T$3+2),FALSE)))</f>
        <v>2</v>
      </c>
      <c r="U355" s="95">
        <f>IF($C355 = "neg", (($D355+1) - VLOOKUP($B355,'Results-formatted 060121'!$A:$AJ,(U$3+2),FALSE)), IF($C355 = "pos-neg", (3+VLOOKUP($B355,'Results-formatted 060121'!$A:$AJ,(U$3+2),FALSE)), VLOOKUP($B355,'Results-formatted 060121'!$A:$AJ,(U$3+2),FALSE)))</f>
        <v>4</v>
      </c>
      <c r="V355" s="95">
        <f>IF($C355 = "neg", (($D355+1) - VLOOKUP($B355,'Results-formatted 060121'!$A:$AJ,(V$3+2),FALSE)), IF($C355 = "pos-neg", (3+VLOOKUP($B355,'Results-formatted 060121'!$A:$AJ,(V$3+2),FALSE)), VLOOKUP($B355,'Results-formatted 060121'!$A:$AJ,(V$3+2),FALSE)))</f>
        <v>3</v>
      </c>
      <c r="W355" s="95">
        <f>IF($C355 = "neg", (($D355+1) - VLOOKUP($B355,'Results-formatted 060121'!$A:$AJ,(W$3+2),FALSE)), IF($C355 = "pos-neg", (3+VLOOKUP($B355,'Results-formatted 060121'!$A:$AJ,(W$3+2),FALSE)), VLOOKUP($B355,'Results-formatted 060121'!$A:$AJ,(W$3+2),FALSE)))</f>
        <v>4</v>
      </c>
      <c r="X355" s="95">
        <f>IF($C355 = "neg", (($D355+1) - VLOOKUP($B355,'Results-formatted 060121'!$A:$AJ,(X$3+2),FALSE)), IF($C355 = "pos-neg", (3+VLOOKUP($B355,'Results-formatted 060121'!$A:$AJ,(X$3+2),FALSE)), VLOOKUP($B355,'Results-formatted 060121'!$A:$AJ,(X$3+2),FALSE)))</f>
        <v>3</v>
      </c>
      <c r="Y355" s="95">
        <f>IF($C355 = "neg", (($D355+1) - VLOOKUP($B355,'Results-formatted 060121'!$A:$AJ,(Y$3+2),FALSE)), IF($C355 = "pos-neg", (3+VLOOKUP($B355,'Results-formatted 060121'!$A:$AJ,(Y$3+2),FALSE)), VLOOKUP($B355,'Results-formatted 060121'!$A:$AJ,(Y$3+2),FALSE)))</f>
        <v>3</v>
      </c>
      <c r="Z355" s="95">
        <f>IF($C355 = "neg", (($D355+1) - VLOOKUP($B355,'Results-formatted 060121'!$A:$AJ,(Z$3+2),FALSE)), IF($C355 = "pos-neg", (3+VLOOKUP($B355,'Results-formatted 060121'!$A:$AJ,(Z$3+2),FALSE)), VLOOKUP($B355,'Results-formatted 060121'!$A:$AJ,(Z$3+2),FALSE)))</f>
        <v>5</v>
      </c>
      <c r="AA355" s="95">
        <f>IF($C355 = "neg", (($D355+1) - VLOOKUP($B355,'Results-formatted 060121'!$A:$AJ,(AA$3+2),FALSE)), IF($C355 = "pos-neg", (3+VLOOKUP($B355,'Results-formatted 060121'!$A:$AJ,(AA$3+2),FALSE)), VLOOKUP($B355,'Results-formatted 060121'!$A:$AJ,(AA$3+2),FALSE)))</f>
        <v>1</v>
      </c>
      <c r="AB355" s="95">
        <f>IF($C355 = "neg", (($D355+1) - VLOOKUP($B355,'Results-formatted 060121'!$A:$AJ,(AB$3+2),FALSE)), IF($C355 = "pos-neg", (3+VLOOKUP($B355,'Results-formatted 060121'!$A:$AJ,(AB$3+2),FALSE)), VLOOKUP($B355,'Results-formatted 060121'!$A:$AJ,(AB$3+2),FALSE)))</f>
        <v>1</v>
      </c>
      <c r="AC355" s="95">
        <f>IF($C355 = "neg", (($D355+1) - VLOOKUP($B355,'Results-formatted 060121'!$A:$AJ,(AC$3+2),FALSE)), IF($C355 = "pos-neg", (3+VLOOKUP($B355,'Results-formatted 060121'!$A:$AJ,(AC$3+2),FALSE)), VLOOKUP($B355,'Results-formatted 060121'!$A:$AJ,(AC$3+2),FALSE)))</f>
        <v>1</v>
      </c>
      <c r="AD355" s="95">
        <f>IF($C355 = "neg", (($D355+1) - VLOOKUP($B355,'Results-formatted 060121'!$A:$AJ,(AD$3+2),FALSE)), IF($C355 = "pos-neg", (3+VLOOKUP($B355,'Results-formatted 060121'!$A:$AJ,(AD$3+2),FALSE)), VLOOKUP($B355,'Results-formatted 060121'!$A:$AJ,(AD$3+2),FALSE)))</f>
        <v>4</v>
      </c>
      <c r="AE355" s="95">
        <f>IF($C355 = "neg", (($D355+1) - VLOOKUP($B355,'Results-formatted 060121'!$A:$AJ,(AE$3+2),FALSE)), IF($C355 = "pos-neg", (3+VLOOKUP($B355,'Results-formatted 060121'!$A:$AJ,(AE$3+2),FALSE)), VLOOKUP($B355,'Results-formatted 060121'!$A:$AJ,(AE$3+2),FALSE)))</f>
        <v>3</v>
      </c>
      <c r="AF355" s="95">
        <f>IF($C355 = "neg", (($D355+1) - VLOOKUP($B355,'Results-formatted 060121'!$A:$AJ,(AF$3+2),FALSE)), IF($C355 = "pos-neg", (3+VLOOKUP($B355,'Results-formatted 060121'!$A:$AJ,(AF$3+2),FALSE)), VLOOKUP($B355,'Results-formatted 060121'!$A:$AJ,(AF$3+2),FALSE)))</f>
        <v>2</v>
      </c>
      <c r="AG355" s="95">
        <f>IF($C355 = "neg", (($D355+1) - VLOOKUP($B355,'Results-formatted 060121'!$A:$AJ,(AG$3+2),FALSE)), IF($C355 = "pos-neg", (3+VLOOKUP($B355,'Results-formatted 060121'!$A:$AJ,(AG$3+2),FALSE)), VLOOKUP($B355,'Results-formatted 060121'!$A:$AJ,(AG$3+2),FALSE)))</f>
        <v>3</v>
      </c>
      <c r="AH355" s="95">
        <f>IF($C355 = "neg", (($D355+1) - VLOOKUP($B355,'Results-formatted 060121'!$A:$AJ,(AH$3+2),FALSE)), IF($C355 = "pos-neg", (3+VLOOKUP($B355,'Results-formatted 060121'!$A:$AJ,(AH$3+2),FALSE)), VLOOKUP($B355,'Results-formatted 060121'!$A:$AJ,(AH$3+2),FALSE)))</f>
        <v>3</v>
      </c>
      <c r="AI355" s="95">
        <f>IF($C355 = "neg", (($D355+1) - VLOOKUP($B355,'Results-formatted 060121'!$A:$AJ,(AI$3+2),FALSE)), IF($C355 = "pos-neg", (3+VLOOKUP($B355,'Results-formatted 060121'!$A:$AJ,(AI$3+2),FALSE)), VLOOKUP($B355,'Results-formatted 060121'!$A:$AJ,(AI$3+2),FALSE)))</f>
        <v>3</v>
      </c>
      <c r="AJ355" s="95">
        <f>IF($C355 = "neg", (($D355+1) - VLOOKUP($B355,'Results-formatted 060121'!$A:$AJ,(AJ$3+2),FALSE)), IF($C355 = "pos-neg", (3+VLOOKUP($B355,'Results-formatted 060121'!$A:$AJ,(AJ$3+2),FALSE)), VLOOKUP($B355,'Results-formatted 060121'!$A:$AJ,(AJ$3+2),FALSE)))</f>
        <v>5</v>
      </c>
      <c r="AK355" s="95">
        <f>IF($C355 = "neg", (($D355+1) - VLOOKUP($B355,'Results-formatted 060121'!$A:$AJ,(AK$3+2),FALSE)), IF($C355 = "pos-neg", (3+VLOOKUP($B355,'Results-formatted 060121'!$A:$AJ,(AK$3+2),FALSE)), VLOOKUP($B355,'Results-formatted 060121'!$A:$AJ,(AK$3+2),FALSE)))</f>
        <v>4</v>
      </c>
      <c r="AL355" s="95">
        <f>IF($C355 = "neg", (($D355+1) - VLOOKUP($B355,'Results-formatted 060121'!$A:$AJ,(AL$3+2),FALSE)), IF($C355 = "pos-neg", (3+VLOOKUP($B355,'Results-formatted 060121'!$A:$AJ,(AL$3+2),FALSE)), VLOOKUP($B355,'Results-formatted 060121'!$A:$AJ,(AL$3+2),FALSE)))</f>
        <v>3</v>
      </c>
      <c r="AM355" s="95">
        <f>IF($C355 = "neg", (($D355+1) - VLOOKUP($B355,'Results-formatted 060121'!$A:AJ,(AM$3+2),FALSE)), IF($C355 = "pos-neg", (3+VLOOKUP($B355,'Results-formatted 060121'!$A:AJ,(AM$3+2),FALSE)), VLOOKUP($B355,'Results-formatted 060121'!$A:AJ,(AM$3+2),FALSE)))</f>
        <v>2</v>
      </c>
      <c r="AN355" s="95">
        <f>IF($C355 = "neg", (($D355+1) - VLOOKUP($B355,'Results-formatted 060121'!$A:AK,(AN$3+2),FALSE)), IF($C355 = "pos-neg", (3+VLOOKUP($B355,'Results-formatted 060121'!$A:AK,(AN$3+2),FALSE)), VLOOKUP($B355,'Results-formatted 060121'!$A:AK,(AN$3+2),FALSE)))</f>
        <v>3</v>
      </c>
      <c r="AO355" s="95">
        <f>IF($C355 = "neg", (($D355+1) - VLOOKUP($B355,'Results-formatted 060121'!$A:AL,(AO$3+2),FALSE)), IF($C355 = "pos-neg", (3+VLOOKUP($B355,'Results-formatted 060121'!$A:AL,(AO$3+2),FALSE)), VLOOKUP($B355,'Results-formatted 060121'!$A:AL,(AO$3+2),FALSE)))</f>
        <v>3</v>
      </c>
      <c r="AP355" s="95">
        <f>IF($C355 = "neg", (($D355+1) - VLOOKUP($B355,'Results-formatted 060121'!$A:AM,(AP$3+2),FALSE)), IF($C355 = "pos-neg", (3+VLOOKUP($B355,'Results-formatted 060121'!$A:AM,(AP$3+2),FALSE)), VLOOKUP($B355,'Results-formatted 060121'!$A:AM,(AP$3+2),FALSE)))</f>
        <v>2</v>
      </c>
      <c r="AQ355" s="95">
        <f>IF($C355 = "neg", (($D355+1) - VLOOKUP($B355,'Results-formatted 060121'!$A:AN,(AQ$3+2),FALSE)), IF($C355 = "pos-neg", (3+VLOOKUP($B355,'Results-formatted 060121'!$A:AN,(AQ$3+2),FALSE)), VLOOKUP($B355,'Results-formatted 060121'!$A:AN,(AQ$3+2),FALSE)))</f>
        <v>3</v>
      </c>
      <c r="AR355" s="95">
        <f>IF($C355 = "neg", (($D355+1) - VLOOKUP($B355,'Results-formatted 060121'!$A:AO,(AR$3+2),FALSE)), IF($C355 = "pos-neg", (3+VLOOKUP($B355,'Results-formatted 060121'!$A:AO,(AR$3+2),FALSE)), VLOOKUP($B355,'Results-formatted 060121'!$A:AO,(AR$3+2),FALSE)))</f>
        <v>2</v>
      </c>
      <c r="AS355" s="95">
        <f>IF($C355 = "neg", (($D355+1) - VLOOKUP($B355,'Results-formatted 060121'!$A:AP,(AS$3+2),FALSE)), IF($C355 = "pos-neg", (3+VLOOKUP($B355,'Results-formatted 060121'!$A:AP,(AS$3+2),FALSE)), VLOOKUP($B355,'Results-formatted 060121'!$A:AP,(AS$3+2),FALSE)))</f>
        <v>3</v>
      </c>
      <c r="AT355" s="95">
        <f>IF($C355 = "neg", (($D355+1) - VLOOKUP($B355,'Results-formatted 060121'!$A:AQ,(AT$3+2),FALSE)), IF($C355 = "pos-neg", (3+VLOOKUP($B355,'Results-formatted 060121'!$A:AQ,(AT$3+2),FALSE)), VLOOKUP($B355,'Results-formatted 060121'!$A:AQ,(AT$3+2),FALSE)))</f>
        <v>3</v>
      </c>
      <c r="AU355" s="95">
        <f>IF($C355 = "neg", (($D355+1) - VLOOKUP($B355,'Results-formatted 060121'!$A:AR,(AU$3+2),FALSE)), IF($C355 = "pos-neg", (3+VLOOKUP($B355,'Results-formatted 060121'!$A:AR,(AU$3+2),FALSE)), VLOOKUP($B355,'Results-formatted 060121'!$A:AR,(AU$3+2),FALSE)))</f>
        <v>1</v>
      </c>
      <c r="AV355" s="95">
        <f>IF($C355 = "neg", (($D355+1) - VLOOKUP($B355,'Results-formatted 060121'!$A:AS,(AV$3+2),FALSE)), IF($C355 = "pos-neg", (3+VLOOKUP($B355,'Results-formatted 060121'!$A:AS,(AV$3+2),FALSE)), VLOOKUP($B355,'Results-formatted 060121'!$A:AS,(AV$3+2),FALSE)))</f>
        <v>1</v>
      </c>
      <c r="AW355" s="95">
        <f>IF($C355 = "neg", (($D355+1) - VLOOKUP($B355,'Results-formatted 060121'!$A:AT,(AW$3+2),FALSE)), IF($C355 = "pos-neg", (3+VLOOKUP($B355,'Results-formatted 060121'!$A:AT,(AW$3+2),FALSE)), VLOOKUP($B355,'Results-formatted 060121'!$A:AT,(AW$3+2),FALSE)))</f>
        <v>1</v>
      </c>
      <c r="AX355" s="95">
        <f>IF($C355 = "neg", (($D355+1) - VLOOKUP($B355,'Results-formatted 060121'!$A:AU,(AX$3+2),FALSE)), IF($C355 = "pos-neg", (3+VLOOKUP($B355,'Results-formatted 060121'!$A:AU,(AX$3+2),FALSE)), VLOOKUP($B355,'Results-formatted 060121'!$A:AU,(AX$3+2),FALSE)))</f>
        <v>1</v>
      </c>
      <c r="AY355" s="95">
        <f>IF($C355 = "neg", (($D355+1) - VLOOKUP($B355,'Results-formatted 060121'!$A:AV,(AY$3+2),FALSE)), IF($C355 = "pos-neg", (3+VLOOKUP($B355,'Results-formatted 060121'!$A:AV,(AY$3+2),FALSE)), VLOOKUP($B355,'Results-formatted 060121'!$A:AV,(AY$3+2),FALSE)))</f>
        <v>3</v>
      </c>
      <c r="AZ355" s="95">
        <f>IF($C355 = "neg", (($D355+1) - VLOOKUP($B355,'Results-formatted 060121'!$A:AW,(AZ$3+2),FALSE)), IF($C355 = "pos-neg", (3+VLOOKUP($B355,'Results-formatted 060121'!$A:AW,(AZ$3+2),FALSE)), VLOOKUP($B355,'Results-formatted 060121'!$A:AW,(AZ$3+2),FALSE)))</f>
        <v>1</v>
      </c>
      <c r="BA355" s="95">
        <f>IF($C355 = "neg", (($D355+1) - VLOOKUP($B355,'Results-formatted 060121'!$A:AX,(BA$3+2),FALSE)), IF($C355 = "pos-neg", (3+VLOOKUP($B355,'Results-formatted 060121'!$A:AX,(BA$3+2),FALSE)), VLOOKUP($B355,'Results-formatted 060121'!$A:AX,(BA$3+2),FALSE)))</f>
        <v>2</v>
      </c>
      <c r="BB355" s="95">
        <f>IF($C355 = "neg", (($D355+1) - VLOOKUP($B355,'Results-formatted 060121'!$A:AY,(BB$3+2),FALSE)), IF($C355 = "pos-neg", (3+VLOOKUP($B355,'Results-formatted 060121'!$A:AY,(BB$3+2),FALSE)), VLOOKUP($B355,'Results-formatted 060121'!$A:AY,(BB$3+2),FALSE)))</f>
        <v>1</v>
      </c>
      <c r="BC355" s="95">
        <f>IF($C355 = "neg", (($D355+1) - VLOOKUP($B355,'Results-formatted 060121'!$A:AZ,(BC$3+2),FALSE)), IF($C355 = "pos-neg", (3+VLOOKUP($B355,'Results-formatted 060121'!$A:AZ,(BC$3+2),FALSE)), VLOOKUP($B355,'Results-formatted 060121'!$A:AZ,(BC$3+2),FALSE)))</f>
        <v>2</v>
      </c>
      <c r="BD355" s="95">
        <f>IF($C355 = "neg", (($D355+1) - VLOOKUP($B355,'Results-formatted 060121'!$A:BA,(BD$3+2),FALSE)), IF($C355 = "pos-neg", (3+VLOOKUP($B355,'Results-formatted 060121'!$A:BA,(BD$3+2),FALSE)), VLOOKUP($B355,'Results-formatted 060121'!$A:BA,(BD$3+2),FALSE)))</f>
        <v>4</v>
      </c>
      <c r="BE355" s="95">
        <f>IF($C355 = "neg", (($D355+1) - VLOOKUP($B355,'Results-formatted 060121'!$A:BB,(BE$3+2),FALSE)), IF($C355 = "pos-neg", (3+VLOOKUP($B355,'Results-formatted 060121'!$A:BB,(BE$3+2),FALSE)), VLOOKUP($B355,'Results-formatted 060121'!$A:BB,(BE$3+2),FALSE)))</f>
        <v>1</v>
      </c>
      <c r="BF355" s="95">
        <f>IF($C355 = "neg", (($D355+1) - VLOOKUP($B355,'Results-formatted 060121'!$A:BC,(BF$3+2),FALSE)), IF($C355 = "pos-neg", (3+VLOOKUP($B355,'Results-formatted 060121'!$A:BC,(BF$3+2),FALSE)), VLOOKUP($B355,'Results-formatted 060121'!$A:BC,(BF$3+2),FALSE)))</f>
        <v>3</v>
      </c>
      <c r="BG355" s="95">
        <f>IF($C355 = "neg", (($D355+1) - VLOOKUP($B355,'Results-formatted 060121'!$A:BD,(BG$3+2),FALSE)), IF($C355 = "pos-neg", (3+VLOOKUP($B355,'Results-formatted 060121'!$A:BD,(BG$3+2),FALSE)), VLOOKUP($B355,'Results-formatted 060121'!$A:BD,(BG$3+2),FALSE)))</f>
        <v>3</v>
      </c>
      <c r="BH355" s="95">
        <f>IF($C355 = "neg", (($D355+1) - VLOOKUP($B355,'Results-formatted 060121'!$A:BE,(BH$3+2),FALSE)), IF($C355 = "pos-neg", (3+VLOOKUP($B355,'Results-formatted 060121'!$A:BE,(BH$3+2),FALSE)), VLOOKUP($B355,'Results-formatted 060121'!$A:BE,(BH$3+2),FALSE)))</f>
        <v>3</v>
      </c>
      <c r="BI355" s="95">
        <f>IF($C355 = "neg", (($D355+1) - VLOOKUP($B355,'Results-formatted 060121'!$A:BF,(BI$3+2),FALSE)), IF($C355 = "pos-neg", (3+VLOOKUP($B355,'Results-formatted 060121'!$A:BF,(BI$3+2),FALSE)), VLOOKUP($B355,'Results-formatted 060121'!$A:BF,(BI$3+2),FALSE)))</f>
        <v>3</v>
      </c>
      <c r="BJ355" s="95">
        <f>IF($C355 = "neg", (($D355+1) - VLOOKUP($B355,'Results-formatted 060121'!$A:BG,(BJ$3+2),FALSE)), IF($C355 = "pos-neg", (3+VLOOKUP($B355,'Results-formatted 060121'!$A:BG,(BJ$3+2),FALSE)), VLOOKUP($B355,'Results-formatted 060121'!$A:BG,(BJ$3+2),FALSE)))</f>
        <v>2</v>
      </c>
      <c r="BK355" s="95">
        <f>IF($C355 = "neg", (($D355+1) - VLOOKUP($B355,'Results-formatted 060121'!$A:BH,(BK$3+2),FALSE)), IF($C355 = "pos-neg", (3+VLOOKUP($B355,'Results-formatted 060121'!$A:BH,(BK$3+2),FALSE)), VLOOKUP($B355,'Results-formatted 060121'!$A:BH,(BK$3+2),FALSE)))</f>
        <v>3</v>
      </c>
      <c r="BL355" s="95">
        <f>IF($C355 = "neg", (($D355+1) - VLOOKUP($B355,'Results-formatted 060121'!$A:BI,(BL$3+2),FALSE)), IF($C355 = "pos-neg", (3+VLOOKUP($B355,'Results-formatted 060121'!$A:BI,(BL$3+2),FALSE)), VLOOKUP($B355,'Results-formatted 060121'!$A:BI,(BL$3+2),FALSE)))</f>
        <v>1</v>
      </c>
      <c r="BM355" s="95">
        <f>IF($C355 = "neg", (($D355+1) - VLOOKUP($B355,'Results-formatted 060121'!$A:BJ,(BM$3+2),FALSE)), IF($C355 = "pos-neg", (3+VLOOKUP($B355,'Results-formatted 060121'!$A:BJ,(BM$3+2),FALSE)), VLOOKUP($B355,'Results-formatted 060121'!$A:BJ,(BM$3+2),FALSE)))</f>
        <v>3</v>
      </c>
      <c r="BN355" s="95"/>
      <c r="BO355" s="95"/>
      <c r="BP355" s="95"/>
      <c r="BQ355" s="95"/>
      <c r="BR355" s="95"/>
      <c r="BS355" s="95"/>
      <c r="BT355" s="95"/>
      <c r="BU355" s="95"/>
      <c r="BV355" s="95"/>
      <c r="BW355" s="95"/>
      <c r="BX355" s="95"/>
      <c r="BY355" s="95"/>
      <c r="BZ355" s="95"/>
      <c r="CA355" s="95"/>
      <c r="CB355" s="95"/>
      <c r="CC355" s="95"/>
      <c r="CD355" s="99"/>
      <c r="CE355" s="25">
        <f t="shared" si="1062"/>
        <v>2.5833333333333335</v>
      </c>
      <c r="CF355" s="25">
        <f t="shared" si="1176"/>
        <v>1.1243328216259234</v>
      </c>
    </row>
    <row r="356" spans="2:84" ht="17" x14ac:dyDescent="0.15">
      <c r="B356" s="84"/>
      <c r="E356" s="18" t="s">
        <v>89</v>
      </c>
      <c r="F356" s="34"/>
      <c r="G356" s="34"/>
      <c r="H356" s="34">
        <f t="shared" ref="H356" si="1177">IF(ISNUMBER(H357),AVERAGE(H357:H363),"")</f>
        <v>3.4285714285714284</v>
      </c>
      <c r="I356" s="34">
        <f t="shared" ref="I356" si="1178">IF(ISNUMBER(I357),AVERAGE(I357:I363),"")</f>
        <v>2.1428571428571428</v>
      </c>
      <c r="J356" s="34">
        <f t="shared" ref="J356" si="1179">IF(ISNUMBER(J357),AVERAGE(J357:J363),"")</f>
        <v>3</v>
      </c>
      <c r="K356" s="34">
        <f t="shared" ref="K356" si="1180">IF(ISNUMBER(K357),AVERAGE(K357:K363),"")</f>
        <v>4.7142857142857144</v>
      </c>
      <c r="L356" s="34">
        <f t="shared" ref="L356" si="1181">IF(ISNUMBER(L357),AVERAGE(L357:L363),"")</f>
        <v>3</v>
      </c>
      <c r="M356" s="34">
        <f t="shared" ref="M356" si="1182">IF(ISNUMBER(M357),AVERAGE(M357:M363),"")</f>
        <v>3.2857142857142856</v>
      </c>
      <c r="N356" s="34"/>
      <c r="O356" s="34">
        <f t="shared" ref="O356" si="1183">IF(ISNUMBER(O357),AVERAGE(O357:O363),"")</f>
        <v>4.7142857142857144</v>
      </c>
      <c r="P356" s="34">
        <f t="shared" ref="P356" si="1184">IF(ISNUMBER(P357),AVERAGE(P357:P363),"")</f>
        <v>2.5714285714285716</v>
      </c>
      <c r="Q356" s="34">
        <f t="shared" ref="Q356" si="1185">IF(ISNUMBER(Q357),AVERAGE(Q357:Q363),"")</f>
        <v>5</v>
      </c>
      <c r="R356" s="34">
        <f t="shared" ref="R356" si="1186">IF(ISNUMBER(R357),AVERAGE(R357:R363),"")</f>
        <v>3.7142857142857144</v>
      </c>
      <c r="S356" s="34">
        <f t="shared" ref="S356" si="1187">IF(ISNUMBER(S357),AVERAGE(S357:S363),"")</f>
        <v>3.2857142857142856</v>
      </c>
      <c r="T356" s="34">
        <f t="shared" ref="T356" si="1188">IF(ISNUMBER(T357),AVERAGE(T357:T363),"")</f>
        <v>3.8571428571428572</v>
      </c>
      <c r="U356" s="34">
        <f t="shared" ref="U356" si="1189">IF(ISNUMBER(U357),AVERAGE(U357:U363),"")</f>
        <v>2.5714285714285716</v>
      </c>
      <c r="V356" s="34">
        <f t="shared" ref="V356" si="1190">IF(ISNUMBER(V357),AVERAGE(V357:V363),"")</f>
        <v>4</v>
      </c>
      <c r="W356" s="34">
        <f t="shared" ref="W356" si="1191">IF(ISNUMBER(W357),AVERAGE(W357:W363),"")</f>
        <v>3.5714285714285716</v>
      </c>
      <c r="X356" s="34">
        <f t="shared" ref="X356" si="1192">IF(ISNUMBER(X357),AVERAGE(X357:X363),"")</f>
        <v>2.7142857142857144</v>
      </c>
      <c r="Y356" s="34">
        <f t="shared" ref="Y356" si="1193">IF(ISNUMBER(Y357),AVERAGE(Y357:Y363),"")</f>
        <v>3.8571428571428572</v>
      </c>
      <c r="Z356" s="34">
        <f t="shared" ref="Z356" si="1194">IF(ISNUMBER(Z357),AVERAGE(Z357:Z363),"")</f>
        <v>1.8571428571428572</v>
      </c>
      <c r="AA356" s="34">
        <f t="shared" ref="AA356" si="1195">IF(ISNUMBER(AA357),AVERAGE(AA357:AA363),"")</f>
        <v>3.2857142857142856</v>
      </c>
      <c r="AB356" s="34">
        <f t="shared" ref="AB356" si="1196">IF(ISNUMBER(AB357),AVERAGE(AB357:AB363),"")</f>
        <v>1</v>
      </c>
      <c r="AC356" s="34">
        <f t="shared" ref="AC356" si="1197">IF(ISNUMBER(AC357),AVERAGE(AC357:AC363),"")</f>
        <v>1.5714285714285714</v>
      </c>
      <c r="AD356" s="34">
        <f t="shared" ref="AD356" si="1198">IF(ISNUMBER(AD357),AVERAGE(AD357:AD363),"")</f>
        <v>3.5714285714285716</v>
      </c>
      <c r="AE356" s="34">
        <f t="shared" ref="AE356" si="1199">IF(ISNUMBER(AE357),AVERAGE(AE357:AE363),"")</f>
        <v>4.1428571428571432</v>
      </c>
      <c r="AF356" s="34">
        <f t="shared" ref="AF356" si="1200">IF(ISNUMBER(AF357),AVERAGE(AF357:AF363),"")</f>
        <v>3.1428571428571428</v>
      </c>
      <c r="AG356" s="34">
        <f t="shared" ref="AG356" si="1201">IF(ISNUMBER(AG357),AVERAGE(AG357:AG363),"")</f>
        <v>3.4285714285714284</v>
      </c>
      <c r="AH356" s="34">
        <f t="shared" ref="AH356" si="1202">IF(ISNUMBER(AH357),AVERAGE(AH357:AH363),"")</f>
        <v>3.4285714285714284</v>
      </c>
      <c r="AI356" s="34">
        <f t="shared" ref="AI356" si="1203">IF(ISNUMBER(AI357),AVERAGE(AI357:AI363),"")</f>
        <v>4.2857142857142856</v>
      </c>
      <c r="AJ356" s="34">
        <f t="shared" ref="AJ356:BM356" si="1204">IF(ISNUMBER(AJ357),AVERAGE(AJ357:AJ363),"")</f>
        <v>5</v>
      </c>
      <c r="AK356" s="34"/>
      <c r="AL356" s="34">
        <f t="shared" si="1204"/>
        <v>3.7142857142857144</v>
      </c>
      <c r="AM356" s="34">
        <f t="shared" si="1204"/>
        <v>4.1428571428571432</v>
      </c>
      <c r="AN356" s="34">
        <f t="shared" si="1204"/>
        <v>4</v>
      </c>
      <c r="AO356" s="34">
        <f t="shared" si="1204"/>
        <v>4.1428571428571432</v>
      </c>
      <c r="AP356" s="34">
        <f t="shared" si="1204"/>
        <v>2</v>
      </c>
      <c r="AQ356" s="34">
        <f t="shared" si="1204"/>
        <v>3</v>
      </c>
      <c r="AR356" s="34">
        <f t="shared" si="1204"/>
        <v>3.8571428571428572</v>
      </c>
      <c r="AS356" s="34">
        <f t="shared" si="1204"/>
        <v>4.2857142857142856</v>
      </c>
      <c r="AT356" s="34">
        <f t="shared" si="1204"/>
        <v>4.5714285714285712</v>
      </c>
      <c r="AU356" s="34">
        <f t="shared" si="1204"/>
        <v>3.8571428571428572</v>
      </c>
      <c r="AV356" s="34">
        <f t="shared" si="1204"/>
        <v>2</v>
      </c>
      <c r="AW356" s="34">
        <f t="shared" si="1204"/>
        <v>3.7142857142857144</v>
      </c>
      <c r="AX356" s="34">
        <f t="shared" si="1204"/>
        <v>1.7142857142857142</v>
      </c>
      <c r="AY356" s="34">
        <f t="shared" si="1204"/>
        <v>3.5714285714285716</v>
      </c>
      <c r="AZ356" s="34">
        <f t="shared" si="1204"/>
        <v>3.2857142857142856</v>
      </c>
      <c r="BA356" s="34">
        <f t="shared" si="1204"/>
        <v>4</v>
      </c>
      <c r="BB356" s="34">
        <f t="shared" si="1204"/>
        <v>3.8571428571428572</v>
      </c>
      <c r="BC356" s="34">
        <f t="shared" si="1204"/>
        <v>3</v>
      </c>
      <c r="BD356" s="34">
        <f t="shared" si="1204"/>
        <v>4.5714285714285712</v>
      </c>
      <c r="BE356" s="34">
        <f t="shared" si="1204"/>
        <v>4</v>
      </c>
      <c r="BF356" s="34">
        <f t="shared" si="1204"/>
        <v>3</v>
      </c>
      <c r="BG356" s="34">
        <f t="shared" si="1204"/>
        <v>2.7142857142857144</v>
      </c>
      <c r="BH356" s="34">
        <f t="shared" si="1204"/>
        <v>2.5714285714285716</v>
      </c>
      <c r="BI356" s="34">
        <f t="shared" si="1204"/>
        <v>4.1428571428571432</v>
      </c>
      <c r="BJ356" s="34">
        <f t="shared" si="1204"/>
        <v>3.8571428571428572</v>
      </c>
      <c r="BK356" s="34">
        <f t="shared" si="1204"/>
        <v>3.7142857142857144</v>
      </c>
      <c r="BL356" s="34">
        <f t="shared" si="1204"/>
        <v>3.7142857142857144</v>
      </c>
      <c r="BM356" s="34">
        <f t="shared" si="1204"/>
        <v>3.7142857142857144</v>
      </c>
      <c r="BN356" s="34"/>
      <c r="BO356" s="34"/>
      <c r="BP356" s="34"/>
      <c r="BQ356" s="34"/>
      <c r="BR356" s="34"/>
      <c r="BS356" s="34"/>
      <c r="BT356" s="34"/>
      <c r="BU356" s="34"/>
      <c r="BV356" s="34"/>
      <c r="BW356" s="34"/>
      <c r="BX356" s="34"/>
      <c r="BY356" s="34"/>
      <c r="BZ356" s="34"/>
      <c r="CA356" s="34"/>
      <c r="CB356" s="34"/>
      <c r="CC356" s="34"/>
      <c r="CD356" s="34" t="str">
        <f t="shared" ref="CD356" si="1205">IF(ISNUMBER(CD357),AVERAGE(CD357:CD363),"")</f>
        <v/>
      </c>
      <c r="CE356" s="34">
        <f t="shared" si="1062"/>
        <v>3.4438775510204094</v>
      </c>
      <c r="CF356" s="34">
        <f t="shared" si="1176"/>
        <v>0.87499952671222714</v>
      </c>
    </row>
    <row r="357" spans="2:84" ht="42" x14ac:dyDescent="0.15">
      <c r="B357" s="84" t="s">
        <v>368</v>
      </c>
      <c r="C357" s="86" t="s">
        <v>224</v>
      </c>
      <c r="D357" s="2">
        <v>5</v>
      </c>
      <c r="E357" s="15" t="s">
        <v>859</v>
      </c>
      <c r="F357" s="95">
        <f>IF($C357 = "neg", (($D357+1) - VLOOKUP($B357,'Results-formatted 060121'!$A:$AJ,(F$3+2),FALSE)), IF($C357 = "pos-neg", (3+VLOOKUP($B357,'Results-formatted 060121'!$A:$AJ,(F$3+2),FALSE)), VLOOKUP($B357,'Results-formatted 060121'!$A:$AJ,(F$3+2),FALSE)))</f>
        <v>3</v>
      </c>
      <c r="G357" s="95">
        <f>IF($C357 = "neg", (($D357+1) - VLOOKUP($B357,'Results-formatted 060121'!$A:$AJ,(G$3+2),FALSE)), IF($C357 = "pos-neg", (3+VLOOKUP($B357,'Results-formatted 060121'!$A:$AJ,(G$3+2),FALSE)), VLOOKUP($B357,'Results-formatted 060121'!$A:$AJ,(G$3+2),FALSE)))</f>
        <v>5</v>
      </c>
      <c r="H357" s="95">
        <f>IF($C357 = "neg", (($D357+1) - VLOOKUP($B357,'Results-formatted 060121'!$A:$AJ,(H$3+2),FALSE)), IF($C357 = "pos-neg", (3+VLOOKUP($B357,'Results-formatted 060121'!$A:$AJ,(H$3+2),FALSE)), VLOOKUP($B357,'Results-formatted 060121'!$A:$AJ,(H$3+2),FALSE)))</f>
        <v>4</v>
      </c>
      <c r="I357" s="95">
        <f>IF($C357 = "neg", (($D357+1) - VLOOKUP($B357,'Results-formatted 060121'!$A:$AJ,(I$3+2),FALSE)), IF($C357 = "pos-neg", (3+VLOOKUP($B357,'Results-formatted 060121'!$A:$AJ,(I$3+2),FALSE)), VLOOKUP($B357,'Results-formatted 060121'!$A:$AJ,(I$3+2),FALSE)))</f>
        <v>3</v>
      </c>
      <c r="J357" s="95">
        <f>IF($C357 = "neg", (($D357+1) - VLOOKUP($B357,'Results-formatted 060121'!$A:$AJ,(J$3+2),FALSE)), IF($C357 = "pos-neg", (3+VLOOKUP($B357,'Results-formatted 060121'!$A:$AJ,(J$3+2),FALSE)), VLOOKUP($B357,'Results-formatted 060121'!$A:$AJ,(J$3+2),FALSE)))</f>
        <v>2</v>
      </c>
      <c r="K357" s="95">
        <f>IF($C357 = "neg", (($D357+1) - VLOOKUP($B357,'Results-formatted 060121'!$A:$AJ,(K$3+2),FALSE)), IF($C357 = "pos-neg", (3+VLOOKUP($B357,'Results-formatted 060121'!$A:$AJ,(K$3+2),FALSE)), VLOOKUP($B357,'Results-formatted 060121'!$A:$AJ,(K$3+2),FALSE)))</f>
        <v>5</v>
      </c>
      <c r="L357" s="95">
        <f>IF($C357 = "neg", (($D357+1) - VLOOKUP($B357,'Results-formatted 060121'!$A:$AJ,(L$3+2),FALSE)), IF($C357 = "pos-neg", (3+VLOOKUP($B357,'Results-formatted 060121'!$A:$AJ,(L$3+2),FALSE)), VLOOKUP($B357,'Results-formatted 060121'!$A:$AJ,(L$3+2),FALSE)))</f>
        <v>3</v>
      </c>
      <c r="M357" s="95">
        <f>IF($C357 = "neg", (($D357+1) - VLOOKUP($B357,'Results-formatted 060121'!$A:$AJ,(M$3+2),FALSE)), IF($C357 = "pos-neg", (3+VLOOKUP($B357,'Results-formatted 060121'!$A:$AJ,(M$3+2),FALSE)), VLOOKUP($B357,'Results-formatted 060121'!$A:$AJ,(M$3+2),FALSE)))</f>
        <v>3</v>
      </c>
      <c r="N357" s="95">
        <f>IF($C357 = "neg", (($D357+1) - VLOOKUP($B357,'Results-formatted 060121'!$A:$AJ,(N$3+2),FALSE)), IF($C357 = "pos-neg", (3+VLOOKUP($B357,'Results-formatted 060121'!$A:$AJ,(N$3+2),FALSE)), VLOOKUP($B357,'Results-formatted 060121'!$A:$AJ,(N$3+2),FALSE)))</f>
        <v>4</v>
      </c>
      <c r="O357" s="95">
        <f>IF($C357 = "neg", (($D357+1) - VLOOKUP($B357,'Results-formatted 060121'!$A:$AJ,(O$3+2),FALSE)), IF($C357 = "pos-neg", (3+VLOOKUP($B357,'Results-formatted 060121'!$A:$AJ,(O$3+2),FALSE)), VLOOKUP($B357,'Results-formatted 060121'!$A:$AJ,(O$3+2),FALSE)))</f>
        <v>5</v>
      </c>
      <c r="P357" s="95">
        <f>IF($C357 = "neg", (($D357+1) - VLOOKUP($B357,'Results-formatted 060121'!$A:$AJ,(P$3+2),FALSE)), IF($C357 = "pos-neg", (3+VLOOKUP($B357,'Results-formatted 060121'!$A:$AJ,(P$3+2),FALSE)), VLOOKUP($B357,'Results-formatted 060121'!$A:$AJ,(P$3+2),FALSE)))</f>
        <v>3</v>
      </c>
      <c r="Q357" s="95">
        <f>IF($C357 = "neg", (($D357+1) - VLOOKUP($B357,'Results-formatted 060121'!$A:$AJ,(Q$3+2),FALSE)), IF($C357 = "pos-neg", (3+VLOOKUP($B357,'Results-formatted 060121'!$A:$AJ,(Q$3+2),FALSE)), VLOOKUP($B357,'Results-formatted 060121'!$A:$AJ,(Q$3+2),FALSE)))</f>
        <v>5</v>
      </c>
      <c r="R357" s="95">
        <f>IF($C357 = "neg", (($D357+1) - VLOOKUP($B357,'Results-formatted 060121'!$A:$AJ,(R$3+2),FALSE)), IF($C357 = "pos-neg", (3+VLOOKUP($B357,'Results-formatted 060121'!$A:$AJ,(R$3+2),FALSE)), VLOOKUP($B357,'Results-formatted 060121'!$A:$AJ,(R$3+2),FALSE)))</f>
        <v>4</v>
      </c>
      <c r="S357" s="95">
        <f>IF($C357 = "neg", (($D357+1) - VLOOKUP($B357,'Results-formatted 060121'!$A:$AJ,(S$3+2),FALSE)), IF($C357 = "pos-neg", (3+VLOOKUP($B357,'Results-formatted 060121'!$A:$AJ,(S$3+2),FALSE)), VLOOKUP($B357,'Results-formatted 060121'!$A:$AJ,(S$3+2),FALSE)))</f>
        <v>3</v>
      </c>
      <c r="T357" s="95">
        <f>IF($C357 = "neg", (($D357+1) - VLOOKUP($B357,'Results-formatted 060121'!$A:$AJ,(T$3+2),FALSE)), IF($C357 = "pos-neg", (3+VLOOKUP($B357,'Results-formatted 060121'!$A:$AJ,(T$3+2),FALSE)), VLOOKUP($B357,'Results-formatted 060121'!$A:$AJ,(T$3+2),FALSE)))</f>
        <v>3</v>
      </c>
      <c r="U357" s="95">
        <f>IF($C357 = "neg", (($D357+1) - VLOOKUP($B357,'Results-formatted 060121'!$A:$AJ,(U$3+2),FALSE)), IF($C357 = "pos-neg", (3+VLOOKUP($B357,'Results-formatted 060121'!$A:$AJ,(U$3+2),FALSE)), VLOOKUP($B357,'Results-formatted 060121'!$A:$AJ,(U$3+2),FALSE)))</f>
        <v>1</v>
      </c>
      <c r="V357" s="95">
        <f>IF($C357 = "neg", (($D357+1) - VLOOKUP($B357,'Results-formatted 060121'!$A:$AJ,(V$3+2),FALSE)), IF($C357 = "pos-neg", (3+VLOOKUP($B357,'Results-formatted 060121'!$A:$AJ,(V$3+2),FALSE)), VLOOKUP($B357,'Results-formatted 060121'!$A:$AJ,(V$3+2),FALSE)))</f>
        <v>4</v>
      </c>
      <c r="W357" s="95">
        <f>IF($C357 = "neg", (($D357+1) - VLOOKUP($B357,'Results-formatted 060121'!$A:$AJ,(W$3+2),FALSE)), IF($C357 = "pos-neg", (3+VLOOKUP($B357,'Results-formatted 060121'!$A:$AJ,(W$3+2),FALSE)), VLOOKUP($B357,'Results-formatted 060121'!$A:$AJ,(W$3+2),FALSE)))</f>
        <v>4</v>
      </c>
      <c r="X357" s="95">
        <f>IF($C357 = "neg", (($D357+1) - VLOOKUP($B357,'Results-formatted 060121'!$A:$AJ,(X$3+2),FALSE)), IF($C357 = "pos-neg", (3+VLOOKUP($B357,'Results-formatted 060121'!$A:$AJ,(X$3+2),FALSE)), VLOOKUP($B357,'Results-formatted 060121'!$A:$AJ,(X$3+2),FALSE)))</f>
        <v>3</v>
      </c>
      <c r="Y357" s="95">
        <f>IF($C357 = "neg", (($D357+1) - VLOOKUP($B357,'Results-formatted 060121'!$A:$AJ,(Y$3+2),FALSE)), IF($C357 = "pos-neg", (3+VLOOKUP($B357,'Results-formatted 060121'!$A:$AJ,(Y$3+2),FALSE)), VLOOKUP($B357,'Results-formatted 060121'!$A:$AJ,(Y$3+2),FALSE)))</f>
        <v>4</v>
      </c>
      <c r="Z357" s="95">
        <f>IF($C357 = "neg", (($D357+1) - VLOOKUP($B357,'Results-formatted 060121'!$A:$AJ,(Z$3+2),FALSE)), IF($C357 = "pos-neg", (3+VLOOKUP($B357,'Results-formatted 060121'!$A:$AJ,(Z$3+2),FALSE)), VLOOKUP($B357,'Results-formatted 060121'!$A:$AJ,(Z$3+2),FALSE)))</f>
        <v>2</v>
      </c>
      <c r="AA357" s="95">
        <f>IF($C357 = "neg", (($D357+1) - VLOOKUP($B357,'Results-formatted 060121'!$A:$AJ,(AA$3+2),FALSE)), IF($C357 = "pos-neg", (3+VLOOKUP($B357,'Results-formatted 060121'!$A:$AJ,(AA$3+2),FALSE)), VLOOKUP($B357,'Results-formatted 060121'!$A:$AJ,(AA$3+2),FALSE)))</f>
        <v>4</v>
      </c>
      <c r="AB357" s="95">
        <f>IF($C357 = "neg", (($D357+1) - VLOOKUP($B357,'Results-formatted 060121'!$A:$AJ,(AB$3+2),FALSE)), IF($C357 = "pos-neg", (3+VLOOKUP($B357,'Results-formatted 060121'!$A:$AJ,(AB$3+2),FALSE)), VLOOKUP($B357,'Results-formatted 060121'!$A:$AJ,(AB$3+2),FALSE)))</f>
        <v>1</v>
      </c>
      <c r="AC357" s="95">
        <f>IF($C357 = "neg", (($D357+1) - VLOOKUP($B357,'Results-formatted 060121'!$A:$AJ,(AC$3+2),FALSE)), IF($C357 = "pos-neg", (3+VLOOKUP($B357,'Results-formatted 060121'!$A:$AJ,(AC$3+2),FALSE)), VLOOKUP($B357,'Results-formatted 060121'!$A:$AJ,(AC$3+2),FALSE)))</f>
        <v>2</v>
      </c>
      <c r="AD357" s="95">
        <f>IF($C357 = "neg", (($D357+1) - VLOOKUP($B357,'Results-formatted 060121'!$A:$AJ,(AD$3+2),FALSE)), IF($C357 = "pos-neg", (3+VLOOKUP($B357,'Results-formatted 060121'!$A:$AJ,(AD$3+2),FALSE)), VLOOKUP($B357,'Results-formatted 060121'!$A:$AJ,(AD$3+2),FALSE)))</f>
        <v>4</v>
      </c>
      <c r="AE357" s="95">
        <f>IF($C357 = "neg", (($D357+1) - VLOOKUP($B357,'Results-formatted 060121'!$A:$AJ,(AE$3+2),FALSE)), IF($C357 = "pos-neg", (3+VLOOKUP($B357,'Results-formatted 060121'!$A:$AJ,(AE$3+2),FALSE)), VLOOKUP($B357,'Results-formatted 060121'!$A:$AJ,(AE$3+2),FALSE)))</f>
        <v>4</v>
      </c>
      <c r="AF357" s="95">
        <f>IF($C357 = "neg", (($D357+1) - VLOOKUP($B357,'Results-formatted 060121'!$A:$AJ,(AF$3+2),FALSE)), IF($C357 = "pos-neg", (3+VLOOKUP($B357,'Results-formatted 060121'!$A:$AJ,(AF$3+2),FALSE)), VLOOKUP($B357,'Results-formatted 060121'!$A:$AJ,(AF$3+2),FALSE)))</f>
        <v>4</v>
      </c>
      <c r="AG357" s="95">
        <f>IF($C357 = "neg", (($D357+1) - VLOOKUP($B357,'Results-formatted 060121'!$A:$AJ,(AG$3+2),FALSE)), IF($C357 = "pos-neg", (3+VLOOKUP($B357,'Results-formatted 060121'!$A:$AJ,(AG$3+2),FALSE)), VLOOKUP($B357,'Results-formatted 060121'!$A:$AJ,(AG$3+2),FALSE)))</f>
        <v>4</v>
      </c>
      <c r="AH357" s="95">
        <f>IF($C357 = "neg", (($D357+1) - VLOOKUP($B357,'Results-formatted 060121'!$A:$AJ,(AH$3+2),FALSE)), IF($C357 = "pos-neg", (3+VLOOKUP($B357,'Results-formatted 060121'!$A:$AJ,(AH$3+2),FALSE)), VLOOKUP($B357,'Results-formatted 060121'!$A:$AJ,(AH$3+2),FALSE)))</f>
        <v>3</v>
      </c>
      <c r="AI357" s="95">
        <f>IF($C357 = "neg", (($D357+1) - VLOOKUP($B357,'Results-formatted 060121'!$A:$AJ,(AI$3+2),FALSE)), IF($C357 = "pos-neg", (3+VLOOKUP($B357,'Results-formatted 060121'!$A:$AJ,(AI$3+2),FALSE)), VLOOKUP($B357,'Results-formatted 060121'!$A:$AJ,(AI$3+2),FALSE)))</f>
        <v>4</v>
      </c>
      <c r="AJ357" s="95">
        <f>IF($C357 = "neg", (($D357+1) - VLOOKUP($B357,'Results-formatted 060121'!$A:$AJ,(AJ$3+2),FALSE)), IF($C357 = "pos-neg", (3+VLOOKUP($B357,'Results-formatted 060121'!$A:$AJ,(AJ$3+2),FALSE)), VLOOKUP($B357,'Results-formatted 060121'!$A:$AJ,(AJ$3+2),FALSE)))</f>
        <v>5</v>
      </c>
      <c r="AK357" s="95">
        <f>IF($C357 = "neg", (($D357+1) - VLOOKUP($B357,'Results-formatted 060121'!$A:$AJ,(AK$3+2),FALSE)), IF($C357 = "pos-neg", (3+VLOOKUP($B357,'Results-formatted 060121'!$A:$AJ,(AK$3+2),FALSE)), VLOOKUP($B357,'Results-formatted 060121'!$A:$AJ,(AK$3+2),FALSE)))</f>
        <v>4</v>
      </c>
      <c r="AL357" s="95">
        <f>IF($C357 = "neg", (($D357+1) - VLOOKUP($B357,'Results-formatted 060121'!$A:$AJ,(AL$3+2),FALSE)), IF($C357 = "pos-neg", (3+VLOOKUP($B357,'Results-formatted 060121'!$A:$AJ,(AL$3+2),FALSE)), VLOOKUP($B357,'Results-formatted 060121'!$A:$AJ,(AL$3+2),FALSE)))</f>
        <v>4</v>
      </c>
      <c r="AM357" s="95">
        <f>IF($C357 = "neg", (($D357+1) - VLOOKUP($B357,'Results-formatted 060121'!$A:AJ,(AM$3+2),FALSE)), IF($C357 = "pos-neg", (3+VLOOKUP($B357,'Results-formatted 060121'!$A:AJ,(AM$3+2),FALSE)), VLOOKUP($B357,'Results-formatted 060121'!$A:AJ,(AM$3+2),FALSE)))</f>
        <v>4</v>
      </c>
      <c r="AN357" s="95">
        <f>IF($C357 = "neg", (($D357+1) - VLOOKUP($B357,'Results-formatted 060121'!$A:AK,(AN$3+2),FALSE)), IF($C357 = "pos-neg", (3+VLOOKUP($B357,'Results-formatted 060121'!$A:AK,(AN$3+2),FALSE)), VLOOKUP($B357,'Results-formatted 060121'!$A:AK,(AN$3+2),FALSE)))</f>
        <v>4</v>
      </c>
      <c r="AO357" s="95">
        <f>IF($C357 = "neg", (($D357+1) - VLOOKUP($B357,'Results-formatted 060121'!$A:AL,(AO$3+2),FALSE)), IF($C357 = "pos-neg", (3+VLOOKUP($B357,'Results-formatted 060121'!$A:AL,(AO$3+2),FALSE)), VLOOKUP($B357,'Results-formatted 060121'!$A:AL,(AO$3+2),FALSE)))</f>
        <v>4</v>
      </c>
      <c r="AP357" s="95">
        <f>IF($C357 = "neg", (($D357+1) - VLOOKUP($B357,'Results-formatted 060121'!$A:AM,(AP$3+2),FALSE)), IF($C357 = "pos-neg", (3+VLOOKUP($B357,'Results-formatted 060121'!$A:AM,(AP$3+2),FALSE)), VLOOKUP($B357,'Results-formatted 060121'!$A:AM,(AP$3+2),FALSE)))</f>
        <v>2</v>
      </c>
      <c r="AQ357" s="95">
        <f>IF($C357 = "neg", (($D357+1) - VLOOKUP($B357,'Results-formatted 060121'!$A:AN,(AQ$3+2),FALSE)), IF($C357 = "pos-neg", (3+VLOOKUP($B357,'Results-formatted 060121'!$A:AN,(AQ$3+2),FALSE)), VLOOKUP($B357,'Results-formatted 060121'!$A:AN,(AQ$3+2),FALSE)))</f>
        <v>4</v>
      </c>
      <c r="AR357" s="95">
        <f>IF($C357 = "neg", (($D357+1) - VLOOKUP($B357,'Results-formatted 060121'!$A:AO,(AR$3+2),FALSE)), IF($C357 = "pos-neg", (3+VLOOKUP($B357,'Results-formatted 060121'!$A:AO,(AR$3+2),FALSE)), VLOOKUP($B357,'Results-formatted 060121'!$A:AO,(AR$3+2),FALSE)))</f>
        <v>3</v>
      </c>
      <c r="AS357" s="95">
        <f>IF($C357 = "neg", (($D357+1) - VLOOKUP($B357,'Results-formatted 060121'!$A:AP,(AS$3+2),FALSE)), IF($C357 = "pos-neg", (3+VLOOKUP($B357,'Results-formatted 060121'!$A:AP,(AS$3+2),FALSE)), VLOOKUP($B357,'Results-formatted 060121'!$A:AP,(AS$3+2),FALSE)))</f>
        <v>4</v>
      </c>
      <c r="AT357" s="95">
        <f>IF($C357 = "neg", (($D357+1) - VLOOKUP($B357,'Results-formatted 060121'!$A:AQ,(AT$3+2),FALSE)), IF($C357 = "pos-neg", (3+VLOOKUP($B357,'Results-formatted 060121'!$A:AQ,(AT$3+2),FALSE)), VLOOKUP($B357,'Results-formatted 060121'!$A:AQ,(AT$3+2),FALSE)))</f>
        <v>4</v>
      </c>
      <c r="AU357" s="95">
        <f>IF($C357 = "neg", (($D357+1) - VLOOKUP($B357,'Results-formatted 060121'!$A:AR,(AU$3+2),FALSE)), IF($C357 = "pos-neg", (3+VLOOKUP($B357,'Results-formatted 060121'!$A:AR,(AU$3+2),FALSE)), VLOOKUP($B357,'Results-formatted 060121'!$A:AR,(AU$3+2),FALSE)))</f>
        <v>5</v>
      </c>
      <c r="AV357" s="95">
        <f>IF($C357 = "neg", (($D357+1) - VLOOKUP($B357,'Results-formatted 060121'!$A:AS,(AV$3+2),FALSE)), IF($C357 = "pos-neg", (3+VLOOKUP($B357,'Results-formatted 060121'!$A:AS,(AV$3+2),FALSE)), VLOOKUP($B357,'Results-formatted 060121'!$A:AS,(AV$3+2),FALSE)))</f>
        <v>2</v>
      </c>
      <c r="AW357" s="95">
        <f>IF($C357 = "neg", (($D357+1) - VLOOKUP($B357,'Results-formatted 060121'!$A:AT,(AW$3+2),FALSE)), IF($C357 = "pos-neg", (3+VLOOKUP($B357,'Results-formatted 060121'!$A:AT,(AW$3+2),FALSE)), VLOOKUP($B357,'Results-formatted 060121'!$A:AT,(AW$3+2),FALSE)))</f>
        <v>4</v>
      </c>
      <c r="AX357" s="95">
        <f>IF($C357 = "neg", (($D357+1) - VLOOKUP($B357,'Results-formatted 060121'!$A:AU,(AX$3+2),FALSE)), IF($C357 = "pos-neg", (3+VLOOKUP($B357,'Results-formatted 060121'!$A:AU,(AX$3+2),FALSE)), VLOOKUP($B357,'Results-formatted 060121'!$A:AU,(AX$3+2),FALSE)))</f>
        <v>1</v>
      </c>
      <c r="AY357" s="95">
        <f>IF($C357 = "neg", (($D357+1) - VLOOKUP($B357,'Results-formatted 060121'!$A:AV,(AY$3+2),FALSE)), IF($C357 = "pos-neg", (3+VLOOKUP($B357,'Results-formatted 060121'!$A:AV,(AY$3+2),FALSE)), VLOOKUP($B357,'Results-formatted 060121'!$A:AV,(AY$3+2),FALSE)))</f>
        <v>4</v>
      </c>
      <c r="AZ357" s="95">
        <f>IF($C357 = "neg", (($D357+1) - VLOOKUP($B357,'Results-formatted 060121'!$A:AW,(AZ$3+2),FALSE)), IF($C357 = "pos-neg", (3+VLOOKUP($B357,'Results-formatted 060121'!$A:AW,(AZ$3+2),FALSE)), VLOOKUP($B357,'Results-formatted 060121'!$A:AW,(AZ$3+2),FALSE)))</f>
        <v>5</v>
      </c>
      <c r="BA357" s="95">
        <f>IF($C357 = "neg", (($D357+1) - VLOOKUP($B357,'Results-formatted 060121'!$A:AX,(BA$3+2),FALSE)), IF($C357 = "pos-neg", (3+VLOOKUP($B357,'Results-formatted 060121'!$A:AX,(BA$3+2),FALSE)), VLOOKUP($B357,'Results-formatted 060121'!$A:AX,(BA$3+2),FALSE)))</f>
        <v>4</v>
      </c>
      <c r="BB357" s="95">
        <f>IF($C357 = "neg", (($D357+1) - VLOOKUP($B357,'Results-formatted 060121'!$A:AY,(BB$3+2),FALSE)), IF($C357 = "pos-neg", (3+VLOOKUP($B357,'Results-formatted 060121'!$A:AY,(BB$3+2),FALSE)), VLOOKUP($B357,'Results-formatted 060121'!$A:AY,(BB$3+2),FALSE)))</f>
        <v>4</v>
      </c>
      <c r="BC357" s="95">
        <f>IF($C357 = "neg", (($D357+1) - VLOOKUP($B357,'Results-formatted 060121'!$A:AZ,(BC$3+2),FALSE)), IF($C357 = "pos-neg", (3+VLOOKUP($B357,'Results-formatted 060121'!$A:AZ,(BC$3+2),FALSE)), VLOOKUP($B357,'Results-formatted 060121'!$A:AZ,(BC$3+2),FALSE)))</f>
        <v>3</v>
      </c>
      <c r="BD357" s="95">
        <f>IF($C357 = "neg", (($D357+1) - VLOOKUP($B357,'Results-formatted 060121'!$A:BA,(BD$3+2),FALSE)), IF($C357 = "pos-neg", (3+VLOOKUP($B357,'Results-formatted 060121'!$A:BA,(BD$3+2),FALSE)), VLOOKUP($B357,'Results-formatted 060121'!$A:BA,(BD$3+2),FALSE)))</f>
        <v>4</v>
      </c>
      <c r="BE357" s="95">
        <f>IF($C357 = "neg", (($D357+1) - VLOOKUP($B357,'Results-formatted 060121'!$A:BB,(BE$3+2),FALSE)), IF($C357 = "pos-neg", (3+VLOOKUP($B357,'Results-formatted 060121'!$A:BB,(BE$3+2),FALSE)), VLOOKUP($B357,'Results-formatted 060121'!$A:BB,(BE$3+2),FALSE)))</f>
        <v>4</v>
      </c>
      <c r="BF357" s="95">
        <f>IF($C357 = "neg", (($D357+1) - VLOOKUP($B357,'Results-formatted 060121'!$A:BC,(BF$3+2),FALSE)), IF($C357 = "pos-neg", (3+VLOOKUP($B357,'Results-formatted 060121'!$A:BC,(BF$3+2),FALSE)), VLOOKUP($B357,'Results-formatted 060121'!$A:BC,(BF$3+2),FALSE)))</f>
        <v>3</v>
      </c>
      <c r="BG357" s="95">
        <f>IF($C357 = "neg", (($D357+1) - VLOOKUP($B357,'Results-formatted 060121'!$A:BD,(BG$3+2),FALSE)), IF($C357 = "pos-neg", (3+VLOOKUP($B357,'Results-formatted 060121'!$A:BD,(BG$3+2),FALSE)), VLOOKUP($B357,'Results-formatted 060121'!$A:BD,(BG$3+2),FALSE)))</f>
        <v>3</v>
      </c>
      <c r="BH357" s="95">
        <f>IF($C357 = "neg", (($D357+1) - VLOOKUP($B357,'Results-formatted 060121'!$A:BE,(BH$3+2),FALSE)), IF($C357 = "pos-neg", (3+VLOOKUP($B357,'Results-formatted 060121'!$A:BE,(BH$3+2),FALSE)), VLOOKUP($B357,'Results-formatted 060121'!$A:BE,(BH$3+2),FALSE)))</f>
        <v>3</v>
      </c>
      <c r="BI357" s="95">
        <f>IF($C357 = "neg", (($D357+1) - VLOOKUP($B357,'Results-formatted 060121'!$A:BF,(BI$3+2),FALSE)), IF($C357 = "pos-neg", (3+VLOOKUP($B357,'Results-formatted 060121'!$A:BF,(BI$3+2),FALSE)), VLOOKUP($B357,'Results-formatted 060121'!$A:BF,(BI$3+2),FALSE)))</f>
        <v>4</v>
      </c>
      <c r="BJ357" s="95">
        <f>IF($C357 = "neg", (($D357+1) - VLOOKUP($B357,'Results-formatted 060121'!$A:BG,(BJ$3+2),FALSE)), IF($C357 = "pos-neg", (3+VLOOKUP($B357,'Results-formatted 060121'!$A:BG,(BJ$3+2),FALSE)), VLOOKUP($B357,'Results-formatted 060121'!$A:BG,(BJ$3+2),FALSE)))</f>
        <v>4</v>
      </c>
      <c r="BK357" s="95">
        <f>IF($C357 = "neg", (($D357+1) - VLOOKUP($B357,'Results-formatted 060121'!$A:BH,(BK$3+2),FALSE)), IF($C357 = "pos-neg", (3+VLOOKUP($B357,'Results-formatted 060121'!$A:BH,(BK$3+2),FALSE)), VLOOKUP($B357,'Results-formatted 060121'!$A:BH,(BK$3+2),FALSE)))</f>
        <v>3</v>
      </c>
      <c r="BL357" s="95">
        <f>IF($C357 = "neg", (($D357+1) - VLOOKUP($B357,'Results-formatted 060121'!$A:BI,(BL$3+2),FALSE)), IF($C357 = "pos-neg", (3+VLOOKUP($B357,'Results-formatted 060121'!$A:BI,(BL$3+2),FALSE)), VLOOKUP($B357,'Results-formatted 060121'!$A:BI,(BL$3+2),FALSE)))</f>
        <v>4</v>
      </c>
      <c r="BM357" s="95">
        <f>IF($C357 = "neg", (($D357+1) - VLOOKUP($B357,'Results-formatted 060121'!$A:BJ,(BM$3+2),FALSE)), IF($C357 = "pos-neg", (3+VLOOKUP($B357,'Results-formatted 060121'!$A:BJ,(BM$3+2),FALSE)), VLOOKUP($B357,'Results-formatted 060121'!$A:BJ,(BM$3+2),FALSE)))</f>
        <v>4</v>
      </c>
      <c r="BN357" s="95"/>
      <c r="BO357" s="95"/>
      <c r="BP357" s="95"/>
      <c r="BQ357" s="95"/>
      <c r="BR357" s="95"/>
      <c r="BS357" s="95"/>
      <c r="BT357" s="95"/>
      <c r="BU357" s="95"/>
      <c r="BV357" s="95"/>
      <c r="BW357" s="95"/>
      <c r="BX357" s="95"/>
      <c r="BY357" s="95"/>
      <c r="BZ357" s="95"/>
      <c r="CA357" s="95"/>
      <c r="CB357" s="95"/>
      <c r="CC357" s="95"/>
      <c r="CD357" s="98"/>
      <c r="CE357" s="25">
        <f t="shared" si="1062"/>
        <v>3.55</v>
      </c>
      <c r="CF357" s="25">
        <f t="shared" si="1176"/>
        <v>0.98161057555116971</v>
      </c>
    </row>
    <row r="358" spans="2:84" ht="42" x14ac:dyDescent="0.15">
      <c r="B358" s="84" t="s">
        <v>369</v>
      </c>
      <c r="C358" s="86" t="s">
        <v>224</v>
      </c>
      <c r="D358" s="2">
        <v>5</v>
      </c>
      <c r="E358" s="15" t="s">
        <v>860</v>
      </c>
      <c r="F358" s="95">
        <f>IF($C358 = "neg", (($D358+1) - VLOOKUP($B358,'Results-formatted 060121'!$A:$AJ,(F$3+2),FALSE)), IF($C358 = "pos-neg", (3+VLOOKUP($B358,'Results-formatted 060121'!$A:$AJ,(F$3+2),FALSE)), VLOOKUP($B358,'Results-formatted 060121'!$A:$AJ,(F$3+2),FALSE)))</f>
        <v>3</v>
      </c>
      <c r="G358" s="95">
        <f>IF($C358 = "neg", (($D358+1) - VLOOKUP($B358,'Results-formatted 060121'!$A:$AJ,(G$3+2),FALSE)), IF($C358 = "pos-neg", (3+VLOOKUP($B358,'Results-formatted 060121'!$A:$AJ,(G$3+2),FALSE)), VLOOKUP($B358,'Results-formatted 060121'!$A:$AJ,(G$3+2),FALSE)))</f>
        <v>5</v>
      </c>
      <c r="H358" s="95">
        <f>IF($C358 = "neg", (($D358+1) - VLOOKUP($B358,'Results-formatted 060121'!$A:$AJ,(H$3+2),FALSE)), IF($C358 = "pos-neg", (3+VLOOKUP($B358,'Results-formatted 060121'!$A:$AJ,(H$3+2),FALSE)), VLOOKUP($B358,'Results-formatted 060121'!$A:$AJ,(H$3+2),FALSE)))</f>
        <v>4</v>
      </c>
      <c r="I358" s="95">
        <f>IF($C358 = "neg", (($D358+1) - VLOOKUP($B358,'Results-formatted 060121'!$A:$AJ,(I$3+2),FALSE)), IF($C358 = "pos-neg", (3+VLOOKUP($B358,'Results-formatted 060121'!$A:$AJ,(I$3+2),FALSE)), VLOOKUP($B358,'Results-formatted 060121'!$A:$AJ,(I$3+2),FALSE)))</f>
        <v>3</v>
      </c>
      <c r="J358" s="95">
        <f>IF($C358 = "neg", (($D358+1) - VLOOKUP($B358,'Results-formatted 060121'!$A:$AJ,(J$3+2),FALSE)), IF($C358 = "pos-neg", (3+VLOOKUP($B358,'Results-formatted 060121'!$A:$AJ,(J$3+2),FALSE)), VLOOKUP($B358,'Results-formatted 060121'!$A:$AJ,(J$3+2),FALSE)))</f>
        <v>3</v>
      </c>
      <c r="K358" s="95">
        <f>IF($C358 = "neg", (($D358+1) - VLOOKUP($B358,'Results-formatted 060121'!$A:$AJ,(K$3+2),FALSE)), IF($C358 = "pos-neg", (3+VLOOKUP($B358,'Results-formatted 060121'!$A:$AJ,(K$3+2),FALSE)), VLOOKUP($B358,'Results-formatted 060121'!$A:$AJ,(K$3+2),FALSE)))</f>
        <v>5</v>
      </c>
      <c r="L358" s="95">
        <f>IF($C358 = "neg", (($D358+1) - VLOOKUP($B358,'Results-formatted 060121'!$A:$AJ,(L$3+2),FALSE)), IF($C358 = "pos-neg", (3+VLOOKUP($B358,'Results-formatted 060121'!$A:$AJ,(L$3+2),FALSE)), VLOOKUP($B358,'Results-formatted 060121'!$A:$AJ,(L$3+2),FALSE)))</f>
        <v>3</v>
      </c>
      <c r="M358" s="95">
        <f>IF($C358 = "neg", (($D358+1) - VLOOKUP($B358,'Results-formatted 060121'!$A:$AJ,(M$3+2),FALSE)), IF($C358 = "pos-neg", (3+VLOOKUP($B358,'Results-formatted 060121'!$A:$AJ,(M$3+2),FALSE)), VLOOKUP($B358,'Results-formatted 060121'!$A:$AJ,(M$3+2),FALSE)))</f>
        <v>4</v>
      </c>
      <c r="N358" s="95">
        <f>IF($C358 = "neg", (($D358+1) - VLOOKUP($B358,'Results-formatted 060121'!$A:$AJ,(N$3+2),FALSE)), IF($C358 = "pos-neg", (3+VLOOKUP($B358,'Results-formatted 060121'!$A:$AJ,(N$3+2),FALSE)), VLOOKUP($B358,'Results-formatted 060121'!$A:$AJ,(N$3+2),FALSE)))</f>
        <v>4</v>
      </c>
      <c r="O358" s="95">
        <f>IF($C358 = "neg", (($D358+1) - VLOOKUP($B358,'Results-formatted 060121'!$A:$AJ,(O$3+2),FALSE)), IF($C358 = "pos-neg", (3+VLOOKUP($B358,'Results-formatted 060121'!$A:$AJ,(O$3+2),FALSE)), VLOOKUP($B358,'Results-formatted 060121'!$A:$AJ,(O$3+2),FALSE)))</f>
        <v>5</v>
      </c>
      <c r="P358" s="95">
        <f>IF($C358 = "neg", (($D358+1) - VLOOKUP($B358,'Results-formatted 060121'!$A:$AJ,(P$3+2),FALSE)), IF($C358 = "pos-neg", (3+VLOOKUP($B358,'Results-formatted 060121'!$A:$AJ,(P$3+2),FALSE)), VLOOKUP($B358,'Results-formatted 060121'!$A:$AJ,(P$3+2),FALSE)))</f>
        <v>2</v>
      </c>
      <c r="Q358" s="95">
        <f>IF($C358 = "neg", (($D358+1) - VLOOKUP($B358,'Results-formatted 060121'!$A:$AJ,(Q$3+2),FALSE)), IF($C358 = "pos-neg", (3+VLOOKUP($B358,'Results-formatted 060121'!$A:$AJ,(Q$3+2),FALSE)), VLOOKUP($B358,'Results-formatted 060121'!$A:$AJ,(Q$3+2),FALSE)))</f>
        <v>5</v>
      </c>
      <c r="R358" s="95">
        <f>IF($C358 = "neg", (($D358+1) - VLOOKUP($B358,'Results-formatted 060121'!$A:$AJ,(R$3+2),FALSE)), IF($C358 = "pos-neg", (3+VLOOKUP($B358,'Results-formatted 060121'!$A:$AJ,(R$3+2),FALSE)), VLOOKUP($B358,'Results-formatted 060121'!$A:$AJ,(R$3+2),FALSE)))</f>
        <v>4</v>
      </c>
      <c r="S358" s="95">
        <f>IF($C358 = "neg", (($D358+1) - VLOOKUP($B358,'Results-formatted 060121'!$A:$AJ,(S$3+2),FALSE)), IF($C358 = "pos-neg", (3+VLOOKUP($B358,'Results-formatted 060121'!$A:$AJ,(S$3+2),FALSE)), VLOOKUP($B358,'Results-formatted 060121'!$A:$AJ,(S$3+2),FALSE)))</f>
        <v>3</v>
      </c>
      <c r="T358" s="95">
        <f>IF($C358 = "neg", (($D358+1) - VLOOKUP($B358,'Results-formatted 060121'!$A:$AJ,(T$3+2),FALSE)), IF($C358 = "pos-neg", (3+VLOOKUP($B358,'Results-formatted 060121'!$A:$AJ,(T$3+2),FALSE)), VLOOKUP($B358,'Results-formatted 060121'!$A:$AJ,(T$3+2),FALSE)))</f>
        <v>4</v>
      </c>
      <c r="U358" s="95">
        <f>IF($C358 = "neg", (($D358+1) - VLOOKUP($B358,'Results-formatted 060121'!$A:$AJ,(U$3+2),FALSE)), IF($C358 = "pos-neg", (3+VLOOKUP($B358,'Results-formatted 060121'!$A:$AJ,(U$3+2),FALSE)), VLOOKUP($B358,'Results-formatted 060121'!$A:$AJ,(U$3+2),FALSE)))</f>
        <v>1</v>
      </c>
      <c r="V358" s="95">
        <f>IF($C358 = "neg", (($D358+1) - VLOOKUP($B358,'Results-formatted 060121'!$A:$AJ,(V$3+2),FALSE)), IF($C358 = "pos-neg", (3+VLOOKUP($B358,'Results-formatted 060121'!$A:$AJ,(V$3+2),FALSE)), VLOOKUP($B358,'Results-formatted 060121'!$A:$AJ,(V$3+2),FALSE)))</f>
        <v>4</v>
      </c>
      <c r="W358" s="95">
        <f>IF($C358 = "neg", (($D358+1) - VLOOKUP($B358,'Results-formatted 060121'!$A:$AJ,(W$3+2),FALSE)), IF($C358 = "pos-neg", (3+VLOOKUP($B358,'Results-formatted 060121'!$A:$AJ,(W$3+2),FALSE)), VLOOKUP($B358,'Results-formatted 060121'!$A:$AJ,(W$3+2),FALSE)))</f>
        <v>4</v>
      </c>
      <c r="X358" s="95">
        <f>IF($C358 = "neg", (($D358+1) - VLOOKUP($B358,'Results-formatted 060121'!$A:$AJ,(X$3+2),FALSE)), IF($C358 = "pos-neg", (3+VLOOKUP($B358,'Results-formatted 060121'!$A:$AJ,(X$3+2),FALSE)), VLOOKUP($B358,'Results-formatted 060121'!$A:$AJ,(X$3+2),FALSE)))</f>
        <v>3</v>
      </c>
      <c r="Y358" s="95">
        <f>IF($C358 = "neg", (($D358+1) - VLOOKUP($B358,'Results-formatted 060121'!$A:$AJ,(Y$3+2),FALSE)), IF($C358 = "pos-neg", (3+VLOOKUP($B358,'Results-formatted 060121'!$A:$AJ,(Y$3+2),FALSE)), VLOOKUP($B358,'Results-formatted 060121'!$A:$AJ,(Y$3+2),FALSE)))</f>
        <v>4</v>
      </c>
      <c r="Z358" s="95">
        <f>IF($C358 = "neg", (($D358+1) - VLOOKUP($B358,'Results-formatted 060121'!$A:$AJ,(Z$3+2),FALSE)), IF($C358 = "pos-neg", (3+VLOOKUP($B358,'Results-formatted 060121'!$A:$AJ,(Z$3+2),FALSE)), VLOOKUP($B358,'Results-formatted 060121'!$A:$AJ,(Z$3+2),FALSE)))</f>
        <v>2</v>
      </c>
      <c r="AA358" s="95">
        <f>IF($C358 = "neg", (($D358+1) - VLOOKUP($B358,'Results-formatted 060121'!$A:$AJ,(AA$3+2),FALSE)), IF($C358 = "pos-neg", (3+VLOOKUP($B358,'Results-formatted 060121'!$A:$AJ,(AA$3+2),FALSE)), VLOOKUP($B358,'Results-formatted 060121'!$A:$AJ,(AA$3+2),FALSE)))</f>
        <v>5</v>
      </c>
      <c r="AB358" s="95">
        <f>IF($C358 = "neg", (($D358+1) - VLOOKUP($B358,'Results-formatted 060121'!$A:$AJ,(AB$3+2),FALSE)), IF($C358 = "pos-neg", (3+VLOOKUP($B358,'Results-formatted 060121'!$A:$AJ,(AB$3+2),FALSE)), VLOOKUP($B358,'Results-formatted 060121'!$A:$AJ,(AB$3+2),FALSE)))</f>
        <v>1</v>
      </c>
      <c r="AC358" s="95">
        <f>IF($C358 = "neg", (($D358+1) - VLOOKUP($B358,'Results-formatted 060121'!$A:$AJ,(AC$3+2),FALSE)), IF($C358 = "pos-neg", (3+VLOOKUP($B358,'Results-formatted 060121'!$A:$AJ,(AC$3+2),FALSE)), VLOOKUP($B358,'Results-formatted 060121'!$A:$AJ,(AC$3+2),FALSE)))</f>
        <v>2</v>
      </c>
      <c r="AD358" s="95">
        <f>IF($C358 = "neg", (($D358+1) - VLOOKUP($B358,'Results-formatted 060121'!$A:$AJ,(AD$3+2),FALSE)), IF($C358 = "pos-neg", (3+VLOOKUP($B358,'Results-formatted 060121'!$A:$AJ,(AD$3+2),FALSE)), VLOOKUP($B358,'Results-formatted 060121'!$A:$AJ,(AD$3+2),FALSE)))</f>
        <v>3</v>
      </c>
      <c r="AE358" s="95">
        <f>IF($C358 = "neg", (($D358+1) - VLOOKUP($B358,'Results-formatted 060121'!$A:$AJ,(AE$3+2),FALSE)), IF($C358 = "pos-neg", (3+VLOOKUP($B358,'Results-formatted 060121'!$A:$AJ,(AE$3+2),FALSE)), VLOOKUP($B358,'Results-formatted 060121'!$A:$AJ,(AE$3+2),FALSE)))</f>
        <v>5</v>
      </c>
      <c r="AF358" s="95">
        <f>IF($C358 = "neg", (($D358+1) - VLOOKUP($B358,'Results-formatted 060121'!$A:$AJ,(AF$3+2),FALSE)), IF($C358 = "pos-neg", (3+VLOOKUP($B358,'Results-formatted 060121'!$A:$AJ,(AF$3+2),FALSE)), VLOOKUP($B358,'Results-formatted 060121'!$A:$AJ,(AF$3+2),FALSE)))</f>
        <v>4</v>
      </c>
      <c r="AG358" s="95">
        <f>IF($C358 = "neg", (($D358+1) - VLOOKUP($B358,'Results-formatted 060121'!$A:$AJ,(AG$3+2),FALSE)), IF($C358 = "pos-neg", (3+VLOOKUP($B358,'Results-formatted 060121'!$A:$AJ,(AG$3+2),FALSE)), VLOOKUP($B358,'Results-formatted 060121'!$A:$AJ,(AG$3+2),FALSE)))</f>
        <v>4</v>
      </c>
      <c r="AH358" s="95">
        <f>IF($C358 = "neg", (($D358+1) - VLOOKUP($B358,'Results-formatted 060121'!$A:$AJ,(AH$3+2),FALSE)), IF($C358 = "pos-neg", (3+VLOOKUP($B358,'Results-formatted 060121'!$A:$AJ,(AH$3+2),FALSE)), VLOOKUP($B358,'Results-formatted 060121'!$A:$AJ,(AH$3+2),FALSE)))</f>
        <v>3</v>
      </c>
      <c r="AI358" s="95">
        <f>IF($C358 = "neg", (($D358+1) - VLOOKUP($B358,'Results-formatted 060121'!$A:$AJ,(AI$3+2),FALSE)), IF($C358 = "pos-neg", (3+VLOOKUP($B358,'Results-formatted 060121'!$A:$AJ,(AI$3+2),FALSE)), VLOOKUP($B358,'Results-formatted 060121'!$A:$AJ,(AI$3+2),FALSE)))</f>
        <v>5</v>
      </c>
      <c r="AJ358" s="95">
        <f>IF($C358 = "neg", (($D358+1) - VLOOKUP($B358,'Results-formatted 060121'!$A:$AJ,(AJ$3+2),FALSE)), IF($C358 = "pos-neg", (3+VLOOKUP($B358,'Results-formatted 060121'!$A:$AJ,(AJ$3+2),FALSE)), VLOOKUP($B358,'Results-formatted 060121'!$A:$AJ,(AJ$3+2),FALSE)))</f>
        <v>5</v>
      </c>
      <c r="AK358" s="95">
        <f>IF($C358 = "neg", (($D358+1) - VLOOKUP($B358,'Results-formatted 060121'!$A:$AJ,(AK$3+2),FALSE)), IF($C358 = "pos-neg", (3+VLOOKUP($B358,'Results-formatted 060121'!$A:$AJ,(AK$3+2),FALSE)), VLOOKUP($B358,'Results-formatted 060121'!$A:$AJ,(AK$3+2),FALSE)))</f>
        <v>4</v>
      </c>
      <c r="AL358" s="95">
        <f>IF($C358 = "neg", (($D358+1) - VLOOKUP($B358,'Results-formatted 060121'!$A:$AJ,(AL$3+2),FALSE)), IF($C358 = "pos-neg", (3+VLOOKUP($B358,'Results-formatted 060121'!$A:$AJ,(AL$3+2),FALSE)), VLOOKUP($B358,'Results-formatted 060121'!$A:$AJ,(AL$3+2),FALSE)))</f>
        <v>3</v>
      </c>
      <c r="AM358" s="95">
        <f>IF($C358 = "neg", (($D358+1) - VLOOKUP($B358,'Results-formatted 060121'!$A:AJ,(AM$3+2),FALSE)), IF($C358 = "pos-neg", (3+VLOOKUP($B358,'Results-formatted 060121'!$A:AJ,(AM$3+2),FALSE)), VLOOKUP($B358,'Results-formatted 060121'!$A:AJ,(AM$3+2),FALSE)))</f>
        <v>5</v>
      </c>
      <c r="AN358" s="95">
        <f>IF($C358 = "neg", (($D358+1) - VLOOKUP($B358,'Results-formatted 060121'!$A:AK,(AN$3+2),FALSE)), IF($C358 = "pos-neg", (3+VLOOKUP($B358,'Results-formatted 060121'!$A:AK,(AN$3+2),FALSE)), VLOOKUP($B358,'Results-formatted 060121'!$A:AK,(AN$3+2),FALSE)))</f>
        <v>5</v>
      </c>
      <c r="AO358" s="95">
        <f>IF($C358 = "neg", (($D358+1) - VLOOKUP($B358,'Results-formatted 060121'!$A:AL,(AO$3+2),FALSE)), IF($C358 = "pos-neg", (3+VLOOKUP($B358,'Results-formatted 060121'!$A:AL,(AO$3+2),FALSE)), VLOOKUP($B358,'Results-formatted 060121'!$A:AL,(AO$3+2),FALSE)))</f>
        <v>4</v>
      </c>
      <c r="AP358" s="95">
        <f>IF($C358 = "neg", (($D358+1) - VLOOKUP($B358,'Results-formatted 060121'!$A:AM,(AP$3+2),FALSE)), IF($C358 = "pos-neg", (3+VLOOKUP($B358,'Results-formatted 060121'!$A:AM,(AP$3+2),FALSE)), VLOOKUP($B358,'Results-formatted 060121'!$A:AM,(AP$3+2),FALSE)))</f>
        <v>2</v>
      </c>
      <c r="AQ358" s="95">
        <f>IF($C358 = "neg", (($D358+1) - VLOOKUP($B358,'Results-formatted 060121'!$A:AN,(AQ$3+2),FALSE)), IF($C358 = "pos-neg", (3+VLOOKUP($B358,'Results-formatted 060121'!$A:AN,(AQ$3+2),FALSE)), VLOOKUP($B358,'Results-formatted 060121'!$A:AN,(AQ$3+2),FALSE)))</f>
        <v>3</v>
      </c>
      <c r="AR358" s="95">
        <f>IF($C358 = "neg", (($D358+1) - VLOOKUP($B358,'Results-formatted 060121'!$A:AO,(AR$3+2),FALSE)), IF($C358 = "pos-neg", (3+VLOOKUP($B358,'Results-formatted 060121'!$A:AO,(AR$3+2),FALSE)), VLOOKUP($B358,'Results-formatted 060121'!$A:AO,(AR$3+2),FALSE)))</f>
        <v>5</v>
      </c>
      <c r="AS358" s="95">
        <f>IF($C358 = "neg", (($D358+1) - VLOOKUP($B358,'Results-formatted 060121'!$A:AP,(AS$3+2),FALSE)), IF($C358 = "pos-neg", (3+VLOOKUP($B358,'Results-formatted 060121'!$A:AP,(AS$3+2),FALSE)), VLOOKUP($B358,'Results-formatted 060121'!$A:AP,(AS$3+2),FALSE)))</f>
        <v>4</v>
      </c>
      <c r="AT358" s="95">
        <f>IF($C358 = "neg", (($D358+1) - VLOOKUP($B358,'Results-formatted 060121'!$A:AQ,(AT$3+2),FALSE)), IF($C358 = "pos-neg", (3+VLOOKUP($B358,'Results-formatted 060121'!$A:AQ,(AT$3+2),FALSE)), VLOOKUP($B358,'Results-formatted 060121'!$A:AQ,(AT$3+2),FALSE)))</f>
        <v>5</v>
      </c>
      <c r="AU358" s="95">
        <f>IF($C358 = "neg", (($D358+1) - VLOOKUP($B358,'Results-formatted 060121'!$A:AR,(AU$3+2),FALSE)), IF($C358 = "pos-neg", (3+VLOOKUP($B358,'Results-formatted 060121'!$A:AR,(AU$3+2),FALSE)), VLOOKUP($B358,'Results-formatted 060121'!$A:AR,(AU$3+2),FALSE)))</f>
        <v>5</v>
      </c>
      <c r="AV358" s="95">
        <f>IF($C358 = "neg", (($D358+1) - VLOOKUP($B358,'Results-formatted 060121'!$A:AS,(AV$3+2),FALSE)), IF($C358 = "pos-neg", (3+VLOOKUP($B358,'Results-formatted 060121'!$A:AS,(AV$3+2),FALSE)), VLOOKUP($B358,'Results-formatted 060121'!$A:AS,(AV$3+2),FALSE)))</f>
        <v>1</v>
      </c>
      <c r="AW358" s="95">
        <f>IF($C358 = "neg", (($D358+1) - VLOOKUP($B358,'Results-formatted 060121'!$A:AT,(AW$3+2),FALSE)), IF($C358 = "pos-neg", (3+VLOOKUP($B358,'Results-formatted 060121'!$A:AT,(AW$3+2),FALSE)), VLOOKUP($B358,'Results-formatted 060121'!$A:AT,(AW$3+2),FALSE)))</f>
        <v>3</v>
      </c>
      <c r="AX358" s="95">
        <f>IF($C358 = "neg", (($D358+1) - VLOOKUP($B358,'Results-formatted 060121'!$A:AU,(AX$3+2),FALSE)), IF($C358 = "pos-neg", (3+VLOOKUP($B358,'Results-formatted 060121'!$A:AU,(AX$3+2),FALSE)), VLOOKUP($B358,'Results-formatted 060121'!$A:AU,(AX$3+2),FALSE)))</f>
        <v>1</v>
      </c>
      <c r="AY358" s="95">
        <f>IF($C358 = "neg", (($D358+1) - VLOOKUP($B358,'Results-formatted 060121'!$A:AV,(AY$3+2),FALSE)), IF($C358 = "pos-neg", (3+VLOOKUP($B358,'Results-formatted 060121'!$A:AV,(AY$3+2),FALSE)), VLOOKUP($B358,'Results-formatted 060121'!$A:AV,(AY$3+2),FALSE)))</f>
        <v>4</v>
      </c>
      <c r="AZ358" s="95">
        <f>IF($C358 = "neg", (($D358+1) - VLOOKUP($B358,'Results-formatted 060121'!$A:AW,(AZ$3+2),FALSE)), IF($C358 = "pos-neg", (3+VLOOKUP($B358,'Results-formatted 060121'!$A:AW,(AZ$3+2),FALSE)), VLOOKUP($B358,'Results-formatted 060121'!$A:AW,(AZ$3+2),FALSE)))</f>
        <v>4</v>
      </c>
      <c r="BA358" s="95">
        <f>IF($C358 = "neg", (($D358+1) - VLOOKUP($B358,'Results-formatted 060121'!$A:AX,(BA$3+2),FALSE)), IF($C358 = "pos-neg", (3+VLOOKUP($B358,'Results-formatted 060121'!$A:AX,(BA$3+2),FALSE)), VLOOKUP($B358,'Results-formatted 060121'!$A:AX,(BA$3+2),FALSE)))</f>
        <v>4</v>
      </c>
      <c r="BB358" s="95">
        <f>IF($C358 = "neg", (($D358+1) - VLOOKUP($B358,'Results-formatted 060121'!$A:AY,(BB$3+2),FALSE)), IF($C358 = "pos-neg", (3+VLOOKUP($B358,'Results-formatted 060121'!$A:AY,(BB$3+2),FALSE)), VLOOKUP($B358,'Results-formatted 060121'!$A:AY,(BB$3+2),FALSE)))</f>
        <v>4</v>
      </c>
      <c r="BC358" s="95">
        <f>IF($C358 = "neg", (($D358+1) - VLOOKUP($B358,'Results-formatted 060121'!$A:AZ,(BC$3+2),FALSE)), IF($C358 = "pos-neg", (3+VLOOKUP($B358,'Results-formatted 060121'!$A:AZ,(BC$3+2),FALSE)), VLOOKUP($B358,'Results-formatted 060121'!$A:AZ,(BC$3+2),FALSE)))</f>
        <v>3</v>
      </c>
      <c r="BD358" s="95">
        <f>IF($C358 = "neg", (($D358+1) - VLOOKUP($B358,'Results-formatted 060121'!$A:BA,(BD$3+2),FALSE)), IF($C358 = "pos-neg", (3+VLOOKUP($B358,'Results-formatted 060121'!$A:BA,(BD$3+2),FALSE)), VLOOKUP($B358,'Results-formatted 060121'!$A:BA,(BD$3+2),FALSE)))</f>
        <v>4</v>
      </c>
      <c r="BE358" s="95">
        <f>IF($C358 = "neg", (($D358+1) - VLOOKUP($B358,'Results-formatted 060121'!$A:BB,(BE$3+2),FALSE)), IF($C358 = "pos-neg", (3+VLOOKUP($B358,'Results-formatted 060121'!$A:BB,(BE$3+2),FALSE)), VLOOKUP($B358,'Results-formatted 060121'!$A:BB,(BE$3+2),FALSE)))</f>
        <v>4</v>
      </c>
      <c r="BF358" s="95">
        <f>IF($C358 = "neg", (($D358+1) - VLOOKUP($B358,'Results-formatted 060121'!$A:BC,(BF$3+2),FALSE)), IF($C358 = "pos-neg", (3+VLOOKUP($B358,'Results-formatted 060121'!$A:BC,(BF$3+2),FALSE)), VLOOKUP($B358,'Results-formatted 060121'!$A:BC,(BF$3+2),FALSE)))</f>
        <v>3</v>
      </c>
      <c r="BG358" s="95">
        <f>IF($C358 = "neg", (($D358+1) - VLOOKUP($B358,'Results-formatted 060121'!$A:BD,(BG$3+2),FALSE)), IF($C358 = "pos-neg", (3+VLOOKUP($B358,'Results-formatted 060121'!$A:BD,(BG$3+2),FALSE)), VLOOKUP($B358,'Results-formatted 060121'!$A:BD,(BG$3+2),FALSE)))</f>
        <v>2</v>
      </c>
      <c r="BH358" s="95">
        <f>IF($C358 = "neg", (($D358+1) - VLOOKUP($B358,'Results-formatted 060121'!$A:BE,(BH$3+2),FALSE)), IF($C358 = "pos-neg", (3+VLOOKUP($B358,'Results-formatted 060121'!$A:BE,(BH$3+2),FALSE)), VLOOKUP($B358,'Results-formatted 060121'!$A:BE,(BH$3+2),FALSE)))</f>
        <v>3</v>
      </c>
      <c r="BI358" s="95">
        <f>IF($C358 = "neg", (($D358+1) - VLOOKUP($B358,'Results-formatted 060121'!$A:BF,(BI$3+2),FALSE)), IF($C358 = "pos-neg", (3+VLOOKUP($B358,'Results-formatted 060121'!$A:BF,(BI$3+2),FALSE)), VLOOKUP($B358,'Results-formatted 060121'!$A:BF,(BI$3+2),FALSE)))</f>
        <v>4</v>
      </c>
      <c r="BJ358" s="95">
        <f>IF($C358 = "neg", (($D358+1) - VLOOKUP($B358,'Results-formatted 060121'!$A:BG,(BJ$3+2),FALSE)), IF($C358 = "pos-neg", (3+VLOOKUP($B358,'Results-formatted 060121'!$A:BG,(BJ$3+2),FALSE)), VLOOKUP($B358,'Results-formatted 060121'!$A:BG,(BJ$3+2),FALSE)))</f>
        <v>5</v>
      </c>
      <c r="BK358" s="95">
        <f>IF($C358 = "neg", (($D358+1) - VLOOKUP($B358,'Results-formatted 060121'!$A:BH,(BK$3+2),FALSE)), IF($C358 = "pos-neg", (3+VLOOKUP($B358,'Results-formatted 060121'!$A:BH,(BK$3+2),FALSE)), VLOOKUP($B358,'Results-formatted 060121'!$A:BH,(BK$3+2),FALSE)))</f>
        <v>4</v>
      </c>
      <c r="BL358" s="95">
        <f>IF($C358 = "neg", (($D358+1) - VLOOKUP($B358,'Results-formatted 060121'!$A:BI,(BL$3+2),FALSE)), IF($C358 = "pos-neg", (3+VLOOKUP($B358,'Results-formatted 060121'!$A:BI,(BL$3+2),FALSE)), VLOOKUP($B358,'Results-formatted 060121'!$A:BI,(BL$3+2),FALSE)))</f>
        <v>4</v>
      </c>
      <c r="BM358" s="95">
        <f>IF($C358 = "neg", (($D358+1) - VLOOKUP($B358,'Results-formatted 060121'!$A:BJ,(BM$3+2),FALSE)), IF($C358 = "pos-neg", (3+VLOOKUP($B358,'Results-formatted 060121'!$A:BJ,(BM$3+2),FALSE)), VLOOKUP($B358,'Results-formatted 060121'!$A:BJ,(BM$3+2),FALSE)))</f>
        <v>4</v>
      </c>
      <c r="BN358" s="95"/>
      <c r="BO358" s="95"/>
      <c r="BP358" s="95"/>
      <c r="BQ358" s="95"/>
      <c r="BR358" s="95"/>
      <c r="BS358" s="95"/>
      <c r="BT358" s="95"/>
      <c r="BU358" s="95"/>
      <c r="BV358" s="95"/>
      <c r="BW358" s="95"/>
      <c r="BX358" s="95"/>
      <c r="BY358" s="95"/>
      <c r="BZ358" s="95"/>
      <c r="CA358" s="95"/>
      <c r="CB358" s="95"/>
      <c r="CC358" s="95"/>
      <c r="CD358" s="98"/>
      <c r="CE358" s="25">
        <f t="shared" si="1062"/>
        <v>3.6333333333333333</v>
      </c>
      <c r="CF358" s="25">
        <f t="shared" si="1176"/>
        <v>1.1344627141151504</v>
      </c>
    </row>
    <row r="359" spans="2:84" ht="42" x14ac:dyDescent="0.15">
      <c r="B359" s="84" t="s">
        <v>370</v>
      </c>
      <c r="C359" s="86" t="s">
        <v>224</v>
      </c>
      <c r="D359" s="2">
        <v>5</v>
      </c>
      <c r="E359" s="15" t="s">
        <v>861</v>
      </c>
      <c r="F359" s="95">
        <f>IF($C359 = "neg", (($D359+1) - VLOOKUP($B359,'Results-formatted 060121'!$A:$AJ,(F$3+2),FALSE)), IF($C359 = "pos-neg", (3+VLOOKUP($B359,'Results-formatted 060121'!$A:$AJ,(F$3+2),FALSE)), VLOOKUP($B359,'Results-formatted 060121'!$A:$AJ,(F$3+2),FALSE)))</f>
        <v>3</v>
      </c>
      <c r="G359" s="95">
        <f>IF($C359 = "neg", (($D359+1) - VLOOKUP($B359,'Results-formatted 060121'!$A:$AJ,(G$3+2),FALSE)), IF($C359 = "pos-neg", (3+VLOOKUP($B359,'Results-formatted 060121'!$A:$AJ,(G$3+2),FALSE)), VLOOKUP($B359,'Results-formatted 060121'!$A:$AJ,(G$3+2),FALSE)))</f>
        <v>5</v>
      </c>
      <c r="H359" s="95">
        <f>IF($C359 = "neg", (($D359+1) - VLOOKUP($B359,'Results-formatted 060121'!$A:$AJ,(H$3+2),FALSE)), IF($C359 = "pos-neg", (3+VLOOKUP($B359,'Results-formatted 060121'!$A:$AJ,(H$3+2),FALSE)), VLOOKUP($B359,'Results-formatted 060121'!$A:$AJ,(H$3+2),FALSE)))</f>
        <v>4</v>
      </c>
      <c r="I359" s="95">
        <f>IF($C359 = "neg", (($D359+1) - VLOOKUP($B359,'Results-formatted 060121'!$A:$AJ,(I$3+2),FALSE)), IF($C359 = "pos-neg", (3+VLOOKUP($B359,'Results-formatted 060121'!$A:$AJ,(I$3+2),FALSE)), VLOOKUP($B359,'Results-formatted 060121'!$A:$AJ,(I$3+2),FALSE)))</f>
        <v>4</v>
      </c>
      <c r="J359" s="95">
        <f>IF($C359 = "neg", (($D359+1) - VLOOKUP($B359,'Results-formatted 060121'!$A:$AJ,(J$3+2),FALSE)), IF($C359 = "pos-neg", (3+VLOOKUP($B359,'Results-formatted 060121'!$A:$AJ,(J$3+2),FALSE)), VLOOKUP($B359,'Results-formatted 060121'!$A:$AJ,(J$3+2),FALSE)))</f>
        <v>4</v>
      </c>
      <c r="K359" s="95">
        <f>IF($C359 = "neg", (($D359+1) - VLOOKUP($B359,'Results-formatted 060121'!$A:$AJ,(K$3+2),FALSE)), IF($C359 = "pos-neg", (3+VLOOKUP($B359,'Results-formatted 060121'!$A:$AJ,(K$3+2),FALSE)), VLOOKUP($B359,'Results-formatted 060121'!$A:$AJ,(K$3+2),FALSE)))</f>
        <v>5</v>
      </c>
      <c r="L359" s="95">
        <f>IF($C359 = "neg", (($D359+1) - VLOOKUP($B359,'Results-formatted 060121'!$A:$AJ,(L$3+2),FALSE)), IF($C359 = "pos-neg", (3+VLOOKUP($B359,'Results-formatted 060121'!$A:$AJ,(L$3+2),FALSE)), VLOOKUP($B359,'Results-formatted 060121'!$A:$AJ,(L$3+2),FALSE)))</f>
        <v>3</v>
      </c>
      <c r="M359" s="95">
        <f>IF($C359 = "neg", (($D359+1) - VLOOKUP($B359,'Results-formatted 060121'!$A:$AJ,(M$3+2),FALSE)), IF($C359 = "pos-neg", (3+VLOOKUP($B359,'Results-formatted 060121'!$A:$AJ,(M$3+2),FALSE)), VLOOKUP($B359,'Results-formatted 060121'!$A:$AJ,(M$3+2),FALSE)))</f>
        <v>4</v>
      </c>
      <c r="N359" s="95">
        <f>IF($C359 = "neg", (($D359+1) - VLOOKUP($B359,'Results-formatted 060121'!$A:$AJ,(N$3+2),FALSE)), IF($C359 = "pos-neg", (3+VLOOKUP($B359,'Results-formatted 060121'!$A:$AJ,(N$3+2),FALSE)), VLOOKUP($B359,'Results-formatted 060121'!$A:$AJ,(N$3+2),FALSE)))</f>
        <v>4</v>
      </c>
      <c r="O359" s="95">
        <f>IF($C359 = "neg", (($D359+1) - VLOOKUP($B359,'Results-formatted 060121'!$A:$AJ,(O$3+2),FALSE)), IF($C359 = "pos-neg", (3+VLOOKUP($B359,'Results-formatted 060121'!$A:$AJ,(O$3+2),FALSE)), VLOOKUP($B359,'Results-formatted 060121'!$A:$AJ,(O$3+2),FALSE)))</f>
        <v>5</v>
      </c>
      <c r="P359" s="95">
        <f>IF($C359 = "neg", (($D359+1) - VLOOKUP($B359,'Results-formatted 060121'!$A:$AJ,(P$3+2),FALSE)), IF($C359 = "pos-neg", (3+VLOOKUP($B359,'Results-formatted 060121'!$A:$AJ,(P$3+2),FALSE)), VLOOKUP($B359,'Results-formatted 060121'!$A:$AJ,(P$3+2),FALSE)))</f>
        <v>3</v>
      </c>
      <c r="Q359" s="95">
        <f>IF($C359 = "neg", (($D359+1) - VLOOKUP($B359,'Results-formatted 060121'!$A:$AJ,(Q$3+2),FALSE)), IF($C359 = "pos-neg", (3+VLOOKUP($B359,'Results-formatted 060121'!$A:$AJ,(Q$3+2),FALSE)), VLOOKUP($B359,'Results-formatted 060121'!$A:$AJ,(Q$3+2),FALSE)))</f>
        <v>5</v>
      </c>
      <c r="R359" s="95">
        <f>IF($C359 = "neg", (($D359+1) - VLOOKUP($B359,'Results-formatted 060121'!$A:$AJ,(R$3+2),FALSE)), IF($C359 = "pos-neg", (3+VLOOKUP($B359,'Results-formatted 060121'!$A:$AJ,(R$3+2),FALSE)), VLOOKUP($B359,'Results-formatted 060121'!$A:$AJ,(R$3+2),FALSE)))</f>
        <v>3</v>
      </c>
      <c r="S359" s="95">
        <f>IF($C359 = "neg", (($D359+1) - VLOOKUP($B359,'Results-formatted 060121'!$A:$AJ,(S$3+2),FALSE)), IF($C359 = "pos-neg", (3+VLOOKUP($B359,'Results-formatted 060121'!$A:$AJ,(S$3+2),FALSE)), VLOOKUP($B359,'Results-formatted 060121'!$A:$AJ,(S$3+2),FALSE)))</f>
        <v>4</v>
      </c>
      <c r="T359" s="95">
        <f>IF($C359 = "neg", (($D359+1) - VLOOKUP($B359,'Results-formatted 060121'!$A:$AJ,(T$3+2),FALSE)), IF($C359 = "pos-neg", (3+VLOOKUP($B359,'Results-formatted 060121'!$A:$AJ,(T$3+2),FALSE)), VLOOKUP($B359,'Results-formatted 060121'!$A:$AJ,(T$3+2),FALSE)))</f>
        <v>4</v>
      </c>
      <c r="U359" s="95">
        <f>IF($C359 = "neg", (($D359+1) - VLOOKUP($B359,'Results-formatted 060121'!$A:$AJ,(U$3+2),FALSE)), IF($C359 = "pos-neg", (3+VLOOKUP($B359,'Results-formatted 060121'!$A:$AJ,(U$3+2),FALSE)), VLOOKUP($B359,'Results-formatted 060121'!$A:$AJ,(U$3+2),FALSE)))</f>
        <v>3</v>
      </c>
      <c r="V359" s="95">
        <f>IF($C359 = "neg", (($D359+1) - VLOOKUP($B359,'Results-formatted 060121'!$A:$AJ,(V$3+2),FALSE)), IF($C359 = "pos-neg", (3+VLOOKUP($B359,'Results-formatted 060121'!$A:$AJ,(V$3+2),FALSE)), VLOOKUP($B359,'Results-formatted 060121'!$A:$AJ,(V$3+2),FALSE)))</f>
        <v>5</v>
      </c>
      <c r="W359" s="95">
        <f>IF($C359 = "neg", (($D359+1) - VLOOKUP($B359,'Results-formatted 060121'!$A:$AJ,(W$3+2),FALSE)), IF($C359 = "pos-neg", (3+VLOOKUP($B359,'Results-formatted 060121'!$A:$AJ,(W$3+2),FALSE)), VLOOKUP($B359,'Results-formatted 060121'!$A:$AJ,(W$3+2),FALSE)))</f>
        <v>3</v>
      </c>
      <c r="X359" s="95">
        <f>IF($C359 = "neg", (($D359+1) - VLOOKUP($B359,'Results-formatted 060121'!$A:$AJ,(X$3+2),FALSE)), IF($C359 = "pos-neg", (3+VLOOKUP($B359,'Results-formatted 060121'!$A:$AJ,(X$3+2),FALSE)), VLOOKUP($B359,'Results-formatted 060121'!$A:$AJ,(X$3+2),FALSE)))</f>
        <v>2</v>
      </c>
      <c r="Y359" s="95">
        <f>IF($C359 = "neg", (($D359+1) - VLOOKUP($B359,'Results-formatted 060121'!$A:$AJ,(Y$3+2),FALSE)), IF($C359 = "pos-neg", (3+VLOOKUP($B359,'Results-formatted 060121'!$A:$AJ,(Y$3+2),FALSE)), VLOOKUP($B359,'Results-formatted 060121'!$A:$AJ,(Y$3+2),FALSE)))</f>
        <v>4</v>
      </c>
      <c r="Z359" s="95">
        <f>IF($C359 = "neg", (($D359+1) - VLOOKUP($B359,'Results-formatted 060121'!$A:$AJ,(Z$3+2),FALSE)), IF($C359 = "pos-neg", (3+VLOOKUP($B359,'Results-formatted 060121'!$A:$AJ,(Z$3+2),FALSE)), VLOOKUP($B359,'Results-formatted 060121'!$A:$AJ,(Z$3+2),FALSE)))</f>
        <v>2</v>
      </c>
      <c r="AA359" s="95">
        <f>IF($C359 = "neg", (($D359+1) - VLOOKUP($B359,'Results-formatted 060121'!$A:$AJ,(AA$3+2),FALSE)), IF($C359 = "pos-neg", (3+VLOOKUP($B359,'Results-formatted 060121'!$A:$AJ,(AA$3+2),FALSE)), VLOOKUP($B359,'Results-formatted 060121'!$A:$AJ,(AA$3+2),FALSE)))</f>
        <v>2</v>
      </c>
      <c r="AB359" s="95">
        <f>IF($C359 = "neg", (($D359+1) - VLOOKUP($B359,'Results-formatted 060121'!$A:$AJ,(AB$3+2),FALSE)), IF($C359 = "pos-neg", (3+VLOOKUP($B359,'Results-formatted 060121'!$A:$AJ,(AB$3+2),FALSE)), VLOOKUP($B359,'Results-formatted 060121'!$A:$AJ,(AB$3+2),FALSE)))</f>
        <v>1</v>
      </c>
      <c r="AC359" s="95">
        <f>IF($C359 = "neg", (($D359+1) - VLOOKUP($B359,'Results-formatted 060121'!$A:$AJ,(AC$3+2),FALSE)), IF($C359 = "pos-neg", (3+VLOOKUP($B359,'Results-formatted 060121'!$A:$AJ,(AC$3+2),FALSE)), VLOOKUP($B359,'Results-formatted 060121'!$A:$AJ,(AC$3+2),FALSE)))</f>
        <v>2</v>
      </c>
      <c r="AD359" s="95">
        <f>IF($C359 = "neg", (($D359+1) - VLOOKUP($B359,'Results-formatted 060121'!$A:$AJ,(AD$3+2),FALSE)), IF($C359 = "pos-neg", (3+VLOOKUP($B359,'Results-formatted 060121'!$A:$AJ,(AD$3+2),FALSE)), VLOOKUP($B359,'Results-formatted 060121'!$A:$AJ,(AD$3+2),FALSE)))</f>
        <v>4</v>
      </c>
      <c r="AE359" s="95">
        <f>IF($C359 = "neg", (($D359+1) - VLOOKUP($B359,'Results-formatted 060121'!$A:$AJ,(AE$3+2),FALSE)), IF($C359 = "pos-neg", (3+VLOOKUP($B359,'Results-formatted 060121'!$A:$AJ,(AE$3+2),FALSE)), VLOOKUP($B359,'Results-formatted 060121'!$A:$AJ,(AE$3+2),FALSE)))</f>
        <v>4</v>
      </c>
      <c r="AF359" s="95">
        <f>IF($C359 = "neg", (($D359+1) - VLOOKUP($B359,'Results-formatted 060121'!$A:$AJ,(AF$3+2),FALSE)), IF($C359 = "pos-neg", (3+VLOOKUP($B359,'Results-formatted 060121'!$A:$AJ,(AF$3+2),FALSE)), VLOOKUP($B359,'Results-formatted 060121'!$A:$AJ,(AF$3+2),FALSE)))</f>
        <v>4</v>
      </c>
      <c r="AG359" s="95">
        <f>IF($C359 = "neg", (($D359+1) - VLOOKUP($B359,'Results-formatted 060121'!$A:$AJ,(AG$3+2),FALSE)), IF($C359 = "pos-neg", (3+VLOOKUP($B359,'Results-formatted 060121'!$A:$AJ,(AG$3+2),FALSE)), VLOOKUP($B359,'Results-formatted 060121'!$A:$AJ,(AG$3+2),FALSE)))</f>
        <v>2</v>
      </c>
      <c r="AH359" s="95">
        <f>IF($C359 = "neg", (($D359+1) - VLOOKUP($B359,'Results-formatted 060121'!$A:$AJ,(AH$3+2),FALSE)), IF($C359 = "pos-neg", (3+VLOOKUP($B359,'Results-formatted 060121'!$A:$AJ,(AH$3+2),FALSE)), VLOOKUP($B359,'Results-formatted 060121'!$A:$AJ,(AH$3+2),FALSE)))</f>
        <v>3</v>
      </c>
      <c r="AI359" s="95">
        <f>IF($C359 = "neg", (($D359+1) - VLOOKUP($B359,'Results-formatted 060121'!$A:$AJ,(AI$3+2),FALSE)), IF($C359 = "pos-neg", (3+VLOOKUP($B359,'Results-formatted 060121'!$A:$AJ,(AI$3+2),FALSE)), VLOOKUP($B359,'Results-formatted 060121'!$A:$AJ,(AI$3+2),FALSE)))</f>
        <v>5</v>
      </c>
      <c r="AJ359" s="95">
        <f>IF($C359 = "neg", (($D359+1) - VLOOKUP($B359,'Results-formatted 060121'!$A:$AJ,(AJ$3+2),FALSE)), IF($C359 = "pos-neg", (3+VLOOKUP($B359,'Results-formatted 060121'!$A:$AJ,(AJ$3+2),FALSE)), VLOOKUP($B359,'Results-formatted 060121'!$A:$AJ,(AJ$3+2),FALSE)))</f>
        <v>5</v>
      </c>
      <c r="AK359" s="95">
        <f>IF($C359 = "neg", (($D359+1) - VLOOKUP($B359,'Results-formatted 060121'!$A:$AJ,(AK$3+2),FALSE)), IF($C359 = "pos-neg", (3+VLOOKUP($B359,'Results-formatted 060121'!$A:$AJ,(AK$3+2),FALSE)), VLOOKUP($B359,'Results-formatted 060121'!$A:$AJ,(AK$3+2),FALSE)))</f>
        <v>5</v>
      </c>
      <c r="AL359" s="95">
        <f>IF($C359 = "neg", (($D359+1) - VLOOKUP($B359,'Results-formatted 060121'!$A:$AJ,(AL$3+2),FALSE)), IF($C359 = "pos-neg", (3+VLOOKUP($B359,'Results-formatted 060121'!$A:$AJ,(AL$3+2),FALSE)), VLOOKUP($B359,'Results-formatted 060121'!$A:$AJ,(AL$3+2),FALSE)))</f>
        <v>4</v>
      </c>
      <c r="AM359" s="95">
        <f>IF($C359 = "neg", (($D359+1) - VLOOKUP($B359,'Results-formatted 060121'!$A:AJ,(AM$3+2),FALSE)), IF($C359 = "pos-neg", (3+VLOOKUP($B359,'Results-formatted 060121'!$A:AJ,(AM$3+2),FALSE)), VLOOKUP($B359,'Results-formatted 060121'!$A:AJ,(AM$3+2),FALSE)))</f>
        <v>5</v>
      </c>
      <c r="AN359" s="95">
        <f>IF($C359 = "neg", (($D359+1) - VLOOKUP($B359,'Results-formatted 060121'!$A:AK,(AN$3+2),FALSE)), IF($C359 = "pos-neg", (3+VLOOKUP($B359,'Results-formatted 060121'!$A:AK,(AN$3+2),FALSE)), VLOOKUP($B359,'Results-formatted 060121'!$A:AK,(AN$3+2),FALSE)))</f>
        <v>4</v>
      </c>
      <c r="AO359" s="95">
        <f>IF($C359 = "neg", (($D359+1) - VLOOKUP($B359,'Results-formatted 060121'!$A:AL,(AO$3+2),FALSE)), IF($C359 = "pos-neg", (3+VLOOKUP($B359,'Results-formatted 060121'!$A:AL,(AO$3+2),FALSE)), VLOOKUP($B359,'Results-formatted 060121'!$A:AL,(AO$3+2),FALSE)))</f>
        <v>4</v>
      </c>
      <c r="AP359" s="95">
        <f>IF($C359 = "neg", (($D359+1) - VLOOKUP($B359,'Results-formatted 060121'!$A:AM,(AP$3+2),FALSE)), IF($C359 = "pos-neg", (3+VLOOKUP($B359,'Results-formatted 060121'!$A:AM,(AP$3+2),FALSE)), VLOOKUP($B359,'Results-formatted 060121'!$A:AM,(AP$3+2),FALSE)))</f>
        <v>2</v>
      </c>
      <c r="AQ359" s="95">
        <f>IF($C359 = "neg", (($D359+1) - VLOOKUP($B359,'Results-formatted 060121'!$A:AN,(AQ$3+2),FALSE)), IF($C359 = "pos-neg", (3+VLOOKUP($B359,'Results-formatted 060121'!$A:AN,(AQ$3+2),FALSE)), VLOOKUP($B359,'Results-formatted 060121'!$A:AN,(AQ$3+2),FALSE)))</f>
        <v>2</v>
      </c>
      <c r="AR359" s="95">
        <f>IF($C359 = "neg", (($D359+1) - VLOOKUP($B359,'Results-formatted 060121'!$A:AO,(AR$3+2),FALSE)), IF($C359 = "pos-neg", (3+VLOOKUP($B359,'Results-formatted 060121'!$A:AO,(AR$3+2),FALSE)), VLOOKUP($B359,'Results-formatted 060121'!$A:AO,(AR$3+2),FALSE)))</f>
        <v>5</v>
      </c>
      <c r="AS359" s="95">
        <f>IF($C359 = "neg", (($D359+1) - VLOOKUP($B359,'Results-formatted 060121'!$A:AP,(AS$3+2),FALSE)), IF($C359 = "pos-neg", (3+VLOOKUP($B359,'Results-formatted 060121'!$A:AP,(AS$3+2),FALSE)), VLOOKUP($B359,'Results-formatted 060121'!$A:AP,(AS$3+2),FALSE)))</f>
        <v>4</v>
      </c>
      <c r="AT359" s="95">
        <f>IF($C359 = "neg", (($D359+1) - VLOOKUP($B359,'Results-formatted 060121'!$A:AQ,(AT$3+2),FALSE)), IF($C359 = "pos-neg", (3+VLOOKUP($B359,'Results-formatted 060121'!$A:AQ,(AT$3+2),FALSE)), VLOOKUP($B359,'Results-formatted 060121'!$A:AQ,(AT$3+2),FALSE)))</f>
        <v>5</v>
      </c>
      <c r="AU359" s="95">
        <f>IF($C359 = "neg", (($D359+1) - VLOOKUP($B359,'Results-formatted 060121'!$A:AR,(AU$3+2),FALSE)), IF($C359 = "pos-neg", (3+VLOOKUP($B359,'Results-formatted 060121'!$A:AR,(AU$3+2),FALSE)), VLOOKUP($B359,'Results-formatted 060121'!$A:AR,(AU$3+2),FALSE)))</f>
        <v>3</v>
      </c>
      <c r="AV359" s="95">
        <f>IF($C359 = "neg", (($D359+1) - VLOOKUP($B359,'Results-formatted 060121'!$A:AS,(AV$3+2),FALSE)), IF($C359 = "pos-neg", (3+VLOOKUP($B359,'Results-formatted 060121'!$A:AS,(AV$3+2),FALSE)), VLOOKUP($B359,'Results-formatted 060121'!$A:AS,(AV$3+2),FALSE)))</f>
        <v>1</v>
      </c>
      <c r="AW359" s="95">
        <f>IF($C359 = "neg", (($D359+1) - VLOOKUP($B359,'Results-formatted 060121'!$A:AT,(AW$3+2),FALSE)), IF($C359 = "pos-neg", (3+VLOOKUP($B359,'Results-formatted 060121'!$A:AT,(AW$3+2),FALSE)), VLOOKUP($B359,'Results-formatted 060121'!$A:AT,(AW$3+2),FALSE)))</f>
        <v>4</v>
      </c>
      <c r="AX359" s="95">
        <f>IF($C359 = "neg", (($D359+1) - VLOOKUP($B359,'Results-formatted 060121'!$A:AU,(AX$3+2),FALSE)), IF($C359 = "pos-neg", (3+VLOOKUP($B359,'Results-formatted 060121'!$A:AU,(AX$3+2),FALSE)), VLOOKUP($B359,'Results-formatted 060121'!$A:AU,(AX$3+2),FALSE)))</f>
        <v>1</v>
      </c>
      <c r="AY359" s="95">
        <f>IF($C359 = "neg", (($D359+1) - VLOOKUP($B359,'Results-formatted 060121'!$A:AV,(AY$3+2),FALSE)), IF($C359 = "pos-neg", (3+VLOOKUP($B359,'Results-formatted 060121'!$A:AV,(AY$3+2),FALSE)), VLOOKUP($B359,'Results-formatted 060121'!$A:AV,(AY$3+2),FALSE)))</f>
        <v>3</v>
      </c>
      <c r="AZ359" s="95">
        <f>IF($C359 = "neg", (($D359+1) - VLOOKUP($B359,'Results-formatted 060121'!$A:AW,(AZ$3+2),FALSE)), IF($C359 = "pos-neg", (3+VLOOKUP($B359,'Results-formatted 060121'!$A:AW,(AZ$3+2),FALSE)), VLOOKUP($B359,'Results-formatted 060121'!$A:AW,(AZ$3+2),FALSE)))</f>
        <v>3</v>
      </c>
      <c r="BA359" s="95">
        <f>IF($C359 = "neg", (($D359+1) - VLOOKUP($B359,'Results-formatted 060121'!$A:AX,(BA$3+2),FALSE)), IF($C359 = "pos-neg", (3+VLOOKUP($B359,'Results-formatted 060121'!$A:AX,(BA$3+2),FALSE)), VLOOKUP($B359,'Results-formatted 060121'!$A:AX,(BA$3+2),FALSE)))</f>
        <v>4</v>
      </c>
      <c r="BB359" s="95">
        <f>IF($C359 = "neg", (($D359+1) - VLOOKUP($B359,'Results-formatted 060121'!$A:AY,(BB$3+2),FALSE)), IF($C359 = "pos-neg", (3+VLOOKUP($B359,'Results-formatted 060121'!$A:AY,(BB$3+2),FALSE)), VLOOKUP($B359,'Results-formatted 060121'!$A:AY,(BB$3+2),FALSE)))</f>
        <v>4</v>
      </c>
      <c r="BC359" s="95">
        <f>IF($C359 = "neg", (($D359+1) - VLOOKUP($B359,'Results-formatted 060121'!$A:AZ,(BC$3+2),FALSE)), IF($C359 = "pos-neg", (3+VLOOKUP($B359,'Results-formatted 060121'!$A:AZ,(BC$3+2),FALSE)), VLOOKUP($B359,'Results-formatted 060121'!$A:AZ,(BC$3+2),FALSE)))</f>
        <v>3</v>
      </c>
      <c r="BD359" s="95">
        <f>IF($C359 = "neg", (($D359+1) - VLOOKUP($B359,'Results-formatted 060121'!$A:BA,(BD$3+2),FALSE)), IF($C359 = "pos-neg", (3+VLOOKUP($B359,'Results-formatted 060121'!$A:BA,(BD$3+2),FALSE)), VLOOKUP($B359,'Results-formatted 060121'!$A:BA,(BD$3+2),FALSE)))</f>
        <v>5</v>
      </c>
      <c r="BE359" s="95">
        <f>IF($C359 = "neg", (($D359+1) - VLOOKUP($B359,'Results-formatted 060121'!$A:BB,(BE$3+2),FALSE)), IF($C359 = "pos-neg", (3+VLOOKUP($B359,'Results-formatted 060121'!$A:BB,(BE$3+2),FALSE)), VLOOKUP($B359,'Results-formatted 060121'!$A:BB,(BE$3+2),FALSE)))</f>
        <v>4</v>
      </c>
      <c r="BF359" s="95">
        <f>IF($C359 = "neg", (($D359+1) - VLOOKUP($B359,'Results-formatted 060121'!$A:BC,(BF$3+2),FALSE)), IF($C359 = "pos-neg", (3+VLOOKUP($B359,'Results-formatted 060121'!$A:BC,(BF$3+2),FALSE)), VLOOKUP($B359,'Results-formatted 060121'!$A:BC,(BF$3+2),FALSE)))</f>
        <v>2</v>
      </c>
      <c r="BG359" s="95">
        <f>IF($C359 = "neg", (($D359+1) - VLOOKUP($B359,'Results-formatted 060121'!$A:BD,(BG$3+2),FALSE)), IF($C359 = "pos-neg", (3+VLOOKUP($B359,'Results-formatted 060121'!$A:BD,(BG$3+2),FALSE)), VLOOKUP($B359,'Results-formatted 060121'!$A:BD,(BG$3+2),FALSE)))</f>
        <v>4</v>
      </c>
      <c r="BH359" s="95">
        <f>IF($C359 = "neg", (($D359+1) - VLOOKUP($B359,'Results-formatted 060121'!$A:BE,(BH$3+2),FALSE)), IF($C359 = "pos-neg", (3+VLOOKUP($B359,'Results-formatted 060121'!$A:BE,(BH$3+2),FALSE)), VLOOKUP($B359,'Results-formatted 060121'!$A:BE,(BH$3+2),FALSE)))</f>
        <v>3</v>
      </c>
      <c r="BI359" s="95">
        <f>IF($C359 = "neg", (($D359+1) - VLOOKUP($B359,'Results-formatted 060121'!$A:BF,(BI$3+2),FALSE)), IF($C359 = "pos-neg", (3+VLOOKUP($B359,'Results-formatted 060121'!$A:BF,(BI$3+2),FALSE)), VLOOKUP($B359,'Results-formatted 060121'!$A:BF,(BI$3+2),FALSE)))</f>
        <v>5</v>
      </c>
      <c r="BJ359" s="95">
        <f>IF($C359 = "neg", (($D359+1) - VLOOKUP($B359,'Results-formatted 060121'!$A:BG,(BJ$3+2),FALSE)), IF($C359 = "pos-neg", (3+VLOOKUP($B359,'Results-formatted 060121'!$A:BG,(BJ$3+2),FALSE)), VLOOKUP($B359,'Results-formatted 060121'!$A:BG,(BJ$3+2),FALSE)))</f>
        <v>4</v>
      </c>
      <c r="BK359" s="95">
        <f>IF($C359 = "neg", (($D359+1) - VLOOKUP($B359,'Results-formatted 060121'!$A:BH,(BK$3+2),FALSE)), IF($C359 = "pos-neg", (3+VLOOKUP($B359,'Results-formatted 060121'!$A:BH,(BK$3+2),FALSE)), VLOOKUP($B359,'Results-formatted 060121'!$A:BH,(BK$3+2),FALSE)))</f>
        <v>3</v>
      </c>
      <c r="BL359" s="95">
        <f>IF($C359 = "neg", (($D359+1) - VLOOKUP($B359,'Results-formatted 060121'!$A:BI,(BL$3+2),FALSE)), IF($C359 = "pos-neg", (3+VLOOKUP($B359,'Results-formatted 060121'!$A:BI,(BL$3+2),FALSE)), VLOOKUP($B359,'Results-formatted 060121'!$A:BI,(BL$3+2),FALSE)))</f>
        <v>4</v>
      </c>
      <c r="BM359" s="95">
        <f>IF($C359 = "neg", (($D359+1) - VLOOKUP($B359,'Results-formatted 060121'!$A:BJ,(BM$3+2),FALSE)), IF($C359 = "pos-neg", (3+VLOOKUP($B359,'Results-formatted 060121'!$A:BJ,(BM$3+2),FALSE)), VLOOKUP($B359,'Results-formatted 060121'!$A:BJ,(BM$3+2),FALSE)))</f>
        <v>4</v>
      </c>
      <c r="BN359" s="95"/>
      <c r="BO359" s="95"/>
      <c r="BP359" s="95"/>
      <c r="BQ359" s="95"/>
      <c r="BR359" s="95"/>
      <c r="BS359" s="95"/>
      <c r="BT359" s="95"/>
      <c r="BU359" s="95"/>
      <c r="BV359" s="95"/>
      <c r="BW359" s="95"/>
      <c r="BX359" s="95"/>
      <c r="BY359" s="95"/>
      <c r="BZ359" s="95"/>
      <c r="CA359" s="95"/>
      <c r="CB359" s="95"/>
      <c r="CC359" s="95"/>
      <c r="CD359" s="98"/>
      <c r="CE359" s="25">
        <f t="shared" si="1062"/>
        <v>3.5833333333333335</v>
      </c>
      <c r="CF359" s="25">
        <f t="shared" si="1176"/>
        <v>1.1243328216259239</v>
      </c>
    </row>
    <row r="360" spans="2:84" ht="42" x14ac:dyDescent="0.15">
      <c r="B360" s="84" t="s">
        <v>371</v>
      </c>
      <c r="C360" s="86" t="s">
        <v>224</v>
      </c>
      <c r="D360" s="2">
        <v>5</v>
      </c>
      <c r="E360" s="15" t="s">
        <v>862</v>
      </c>
      <c r="F360" s="95">
        <f>IF($C360 = "neg", (($D360+1) - VLOOKUP($B360,'Results-formatted 060121'!$A:$AJ,(F$3+2),FALSE)), IF($C360 = "pos-neg", (3+VLOOKUP($B360,'Results-formatted 060121'!$A:$AJ,(F$3+2),FALSE)), VLOOKUP($B360,'Results-formatted 060121'!$A:$AJ,(F$3+2),FALSE)))</f>
        <v>3</v>
      </c>
      <c r="G360" s="95">
        <f>IF($C360 = "neg", (($D360+1) - VLOOKUP($B360,'Results-formatted 060121'!$A:$AJ,(G$3+2),FALSE)), IF($C360 = "pos-neg", (3+VLOOKUP($B360,'Results-formatted 060121'!$A:$AJ,(G$3+2),FALSE)), VLOOKUP($B360,'Results-formatted 060121'!$A:$AJ,(G$3+2),FALSE)))</f>
        <v>5</v>
      </c>
      <c r="H360" s="95">
        <f>IF($C360 = "neg", (($D360+1) - VLOOKUP($B360,'Results-formatted 060121'!$A:$AJ,(H$3+2),FALSE)), IF($C360 = "pos-neg", (3+VLOOKUP($B360,'Results-formatted 060121'!$A:$AJ,(H$3+2),FALSE)), VLOOKUP($B360,'Results-formatted 060121'!$A:$AJ,(H$3+2),FALSE)))</f>
        <v>3</v>
      </c>
      <c r="I360" s="95">
        <f>IF($C360 = "neg", (($D360+1) - VLOOKUP($B360,'Results-formatted 060121'!$A:$AJ,(I$3+2),FALSE)), IF($C360 = "pos-neg", (3+VLOOKUP($B360,'Results-formatted 060121'!$A:$AJ,(I$3+2),FALSE)), VLOOKUP($B360,'Results-formatted 060121'!$A:$AJ,(I$3+2),FALSE)))</f>
        <v>2</v>
      </c>
      <c r="J360" s="95">
        <f>IF($C360 = "neg", (($D360+1) - VLOOKUP($B360,'Results-formatted 060121'!$A:$AJ,(J$3+2),FALSE)), IF($C360 = "pos-neg", (3+VLOOKUP($B360,'Results-formatted 060121'!$A:$AJ,(J$3+2),FALSE)), VLOOKUP($B360,'Results-formatted 060121'!$A:$AJ,(J$3+2),FALSE)))</f>
        <v>3</v>
      </c>
      <c r="K360" s="95">
        <f>IF($C360 = "neg", (($D360+1) - VLOOKUP($B360,'Results-formatted 060121'!$A:$AJ,(K$3+2),FALSE)), IF($C360 = "pos-neg", (3+VLOOKUP($B360,'Results-formatted 060121'!$A:$AJ,(K$3+2),FALSE)), VLOOKUP($B360,'Results-formatted 060121'!$A:$AJ,(K$3+2),FALSE)))</f>
        <v>5</v>
      </c>
      <c r="L360" s="95">
        <f>IF($C360 = "neg", (($D360+1) - VLOOKUP($B360,'Results-formatted 060121'!$A:$AJ,(L$3+2),FALSE)), IF($C360 = "pos-neg", (3+VLOOKUP($B360,'Results-formatted 060121'!$A:$AJ,(L$3+2),FALSE)), VLOOKUP($B360,'Results-formatted 060121'!$A:$AJ,(L$3+2),FALSE)))</f>
        <v>3</v>
      </c>
      <c r="M360" s="95">
        <f>IF($C360 = "neg", (($D360+1) - VLOOKUP($B360,'Results-formatted 060121'!$A:$AJ,(M$3+2),FALSE)), IF($C360 = "pos-neg", (3+VLOOKUP($B360,'Results-formatted 060121'!$A:$AJ,(M$3+2),FALSE)), VLOOKUP($B360,'Results-formatted 060121'!$A:$AJ,(M$3+2),FALSE)))</f>
        <v>3</v>
      </c>
      <c r="N360" s="95">
        <f>IF($C360 = "neg", (($D360+1) - VLOOKUP($B360,'Results-formatted 060121'!$A:$AJ,(N$3+2),FALSE)), IF($C360 = "pos-neg", (3+VLOOKUP($B360,'Results-formatted 060121'!$A:$AJ,(N$3+2),FALSE)), VLOOKUP($B360,'Results-formatted 060121'!$A:$AJ,(N$3+2),FALSE)))</f>
        <v>4</v>
      </c>
      <c r="O360" s="95">
        <f>IF($C360 = "neg", (($D360+1) - VLOOKUP($B360,'Results-formatted 060121'!$A:$AJ,(O$3+2),FALSE)), IF($C360 = "pos-neg", (3+VLOOKUP($B360,'Results-formatted 060121'!$A:$AJ,(O$3+2),FALSE)), VLOOKUP($B360,'Results-formatted 060121'!$A:$AJ,(O$3+2),FALSE)))</f>
        <v>5</v>
      </c>
      <c r="P360" s="95">
        <f>IF($C360 = "neg", (($D360+1) - VLOOKUP($B360,'Results-formatted 060121'!$A:$AJ,(P$3+2),FALSE)), IF($C360 = "pos-neg", (3+VLOOKUP($B360,'Results-formatted 060121'!$A:$AJ,(P$3+2),FALSE)), VLOOKUP($B360,'Results-formatted 060121'!$A:$AJ,(P$3+2),FALSE)))</f>
        <v>2</v>
      </c>
      <c r="Q360" s="95">
        <f>IF($C360 = "neg", (($D360+1) - VLOOKUP($B360,'Results-formatted 060121'!$A:$AJ,(Q$3+2),FALSE)), IF($C360 = "pos-neg", (3+VLOOKUP($B360,'Results-formatted 060121'!$A:$AJ,(Q$3+2),FALSE)), VLOOKUP($B360,'Results-formatted 060121'!$A:$AJ,(Q$3+2),FALSE)))</f>
        <v>5</v>
      </c>
      <c r="R360" s="95">
        <f>IF($C360 = "neg", (($D360+1) - VLOOKUP($B360,'Results-formatted 060121'!$A:$AJ,(R$3+2),FALSE)), IF($C360 = "pos-neg", (3+VLOOKUP($B360,'Results-formatted 060121'!$A:$AJ,(R$3+2),FALSE)), VLOOKUP($B360,'Results-formatted 060121'!$A:$AJ,(R$3+2),FALSE)))</f>
        <v>4</v>
      </c>
      <c r="S360" s="95">
        <f>IF($C360 = "neg", (($D360+1) - VLOOKUP($B360,'Results-formatted 060121'!$A:$AJ,(S$3+2),FALSE)), IF($C360 = "pos-neg", (3+VLOOKUP($B360,'Results-formatted 060121'!$A:$AJ,(S$3+2),FALSE)), VLOOKUP($B360,'Results-formatted 060121'!$A:$AJ,(S$3+2),FALSE)))</f>
        <v>3</v>
      </c>
      <c r="T360" s="95">
        <f>IF($C360 = "neg", (($D360+1) - VLOOKUP($B360,'Results-formatted 060121'!$A:$AJ,(T$3+2),FALSE)), IF($C360 = "pos-neg", (3+VLOOKUP($B360,'Results-formatted 060121'!$A:$AJ,(T$3+2),FALSE)), VLOOKUP($B360,'Results-formatted 060121'!$A:$AJ,(T$3+2),FALSE)))</f>
        <v>4</v>
      </c>
      <c r="U360" s="95">
        <f>IF($C360 = "neg", (($D360+1) - VLOOKUP($B360,'Results-formatted 060121'!$A:$AJ,(U$3+2),FALSE)), IF($C360 = "pos-neg", (3+VLOOKUP($B360,'Results-formatted 060121'!$A:$AJ,(U$3+2),FALSE)), VLOOKUP($B360,'Results-formatted 060121'!$A:$AJ,(U$3+2),FALSE)))</f>
        <v>2</v>
      </c>
      <c r="V360" s="95">
        <f>IF($C360 = "neg", (($D360+1) - VLOOKUP($B360,'Results-formatted 060121'!$A:$AJ,(V$3+2),FALSE)), IF($C360 = "pos-neg", (3+VLOOKUP($B360,'Results-formatted 060121'!$A:$AJ,(V$3+2),FALSE)), VLOOKUP($B360,'Results-formatted 060121'!$A:$AJ,(V$3+2),FALSE)))</f>
        <v>4</v>
      </c>
      <c r="W360" s="95">
        <f>IF($C360 = "neg", (($D360+1) - VLOOKUP($B360,'Results-formatted 060121'!$A:$AJ,(W$3+2),FALSE)), IF($C360 = "pos-neg", (3+VLOOKUP($B360,'Results-formatted 060121'!$A:$AJ,(W$3+2),FALSE)), VLOOKUP($B360,'Results-formatted 060121'!$A:$AJ,(W$3+2),FALSE)))</f>
        <v>3</v>
      </c>
      <c r="X360" s="95">
        <f>IF($C360 = "neg", (($D360+1) - VLOOKUP($B360,'Results-formatted 060121'!$A:$AJ,(X$3+2),FALSE)), IF($C360 = "pos-neg", (3+VLOOKUP($B360,'Results-formatted 060121'!$A:$AJ,(X$3+2),FALSE)), VLOOKUP($B360,'Results-formatted 060121'!$A:$AJ,(X$3+2),FALSE)))</f>
        <v>3</v>
      </c>
      <c r="Y360" s="95">
        <f>IF($C360 = "neg", (($D360+1) - VLOOKUP($B360,'Results-formatted 060121'!$A:$AJ,(Y$3+2),FALSE)), IF($C360 = "pos-neg", (3+VLOOKUP($B360,'Results-formatted 060121'!$A:$AJ,(Y$3+2),FALSE)), VLOOKUP($B360,'Results-formatted 060121'!$A:$AJ,(Y$3+2),FALSE)))</f>
        <v>4</v>
      </c>
      <c r="Z360" s="95">
        <f>IF($C360 = "neg", (($D360+1) - VLOOKUP($B360,'Results-formatted 060121'!$A:$AJ,(Z$3+2),FALSE)), IF($C360 = "pos-neg", (3+VLOOKUP($B360,'Results-formatted 060121'!$A:$AJ,(Z$3+2),FALSE)), VLOOKUP($B360,'Results-formatted 060121'!$A:$AJ,(Z$3+2),FALSE)))</f>
        <v>2</v>
      </c>
      <c r="AA360" s="95">
        <f>IF($C360 = "neg", (($D360+1) - VLOOKUP($B360,'Results-formatted 060121'!$A:$AJ,(AA$3+2),FALSE)), IF($C360 = "pos-neg", (3+VLOOKUP($B360,'Results-formatted 060121'!$A:$AJ,(AA$3+2),FALSE)), VLOOKUP($B360,'Results-formatted 060121'!$A:$AJ,(AA$3+2),FALSE)))</f>
        <v>3</v>
      </c>
      <c r="AB360" s="95">
        <f>IF($C360 = "neg", (($D360+1) - VLOOKUP($B360,'Results-formatted 060121'!$A:$AJ,(AB$3+2),FALSE)), IF($C360 = "pos-neg", (3+VLOOKUP($B360,'Results-formatted 060121'!$A:$AJ,(AB$3+2),FALSE)), VLOOKUP($B360,'Results-formatted 060121'!$A:$AJ,(AB$3+2),FALSE)))</f>
        <v>1</v>
      </c>
      <c r="AC360" s="95">
        <f>IF($C360 = "neg", (($D360+1) - VLOOKUP($B360,'Results-formatted 060121'!$A:$AJ,(AC$3+2),FALSE)), IF($C360 = "pos-neg", (3+VLOOKUP($B360,'Results-formatted 060121'!$A:$AJ,(AC$3+2),FALSE)), VLOOKUP($B360,'Results-formatted 060121'!$A:$AJ,(AC$3+2),FALSE)))</f>
        <v>2</v>
      </c>
      <c r="AD360" s="95">
        <f>IF($C360 = "neg", (($D360+1) - VLOOKUP($B360,'Results-formatted 060121'!$A:$AJ,(AD$3+2),FALSE)), IF($C360 = "pos-neg", (3+VLOOKUP($B360,'Results-formatted 060121'!$A:$AJ,(AD$3+2),FALSE)), VLOOKUP($B360,'Results-formatted 060121'!$A:$AJ,(AD$3+2),FALSE)))</f>
        <v>4</v>
      </c>
      <c r="AE360" s="95">
        <f>IF($C360 = "neg", (($D360+1) - VLOOKUP($B360,'Results-formatted 060121'!$A:$AJ,(AE$3+2),FALSE)), IF($C360 = "pos-neg", (3+VLOOKUP($B360,'Results-formatted 060121'!$A:$AJ,(AE$3+2),FALSE)), VLOOKUP($B360,'Results-formatted 060121'!$A:$AJ,(AE$3+2),FALSE)))</f>
        <v>4</v>
      </c>
      <c r="AF360" s="95">
        <f>IF($C360 = "neg", (($D360+1) - VLOOKUP($B360,'Results-formatted 060121'!$A:$AJ,(AF$3+2),FALSE)), IF($C360 = "pos-neg", (3+VLOOKUP($B360,'Results-formatted 060121'!$A:$AJ,(AF$3+2),FALSE)), VLOOKUP($B360,'Results-formatted 060121'!$A:$AJ,(AF$3+2),FALSE)))</f>
        <v>3</v>
      </c>
      <c r="AG360" s="95">
        <f>IF($C360 = "neg", (($D360+1) - VLOOKUP($B360,'Results-formatted 060121'!$A:$AJ,(AG$3+2),FALSE)), IF($C360 = "pos-neg", (3+VLOOKUP($B360,'Results-formatted 060121'!$A:$AJ,(AG$3+2),FALSE)), VLOOKUP($B360,'Results-formatted 060121'!$A:$AJ,(AG$3+2),FALSE)))</f>
        <v>4</v>
      </c>
      <c r="AH360" s="95">
        <f>IF($C360 = "neg", (($D360+1) - VLOOKUP($B360,'Results-formatted 060121'!$A:$AJ,(AH$3+2),FALSE)), IF($C360 = "pos-neg", (3+VLOOKUP($B360,'Results-formatted 060121'!$A:$AJ,(AH$3+2),FALSE)), VLOOKUP($B360,'Results-formatted 060121'!$A:$AJ,(AH$3+2),FALSE)))</f>
        <v>4</v>
      </c>
      <c r="AI360" s="95">
        <f>IF($C360 = "neg", (($D360+1) - VLOOKUP($B360,'Results-formatted 060121'!$A:$AJ,(AI$3+2),FALSE)), IF($C360 = "pos-neg", (3+VLOOKUP($B360,'Results-formatted 060121'!$A:$AJ,(AI$3+2),FALSE)), VLOOKUP($B360,'Results-formatted 060121'!$A:$AJ,(AI$3+2),FALSE)))</f>
        <v>4</v>
      </c>
      <c r="AJ360" s="95">
        <f>IF($C360 = "neg", (($D360+1) - VLOOKUP($B360,'Results-formatted 060121'!$A:$AJ,(AJ$3+2),FALSE)), IF($C360 = "pos-neg", (3+VLOOKUP($B360,'Results-formatted 060121'!$A:$AJ,(AJ$3+2),FALSE)), VLOOKUP($B360,'Results-formatted 060121'!$A:$AJ,(AJ$3+2),FALSE)))</f>
        <v>5</v>
      </c>
      <c r="AK360" s="95">
        <f>IF($C360 = "neg", (($D360+1) - VLOOKUP($B360,'Results-formatted 060121'!$A:$AJ,(AK$3+2),FALSE)), IF($C360 = "pos-neg", (3+VLOOKUP($B360,'Results-formatted 060121'!$A:$AJ,(AK$3+2),FALSE)), VLOOKUP($B360,'Results-formatted 060121'!$A:$AJ,(AK$3+2),FALSE)))</f>
        <v>4</v>
      </c>
      <c r="AL360" s="95">
        <f>IF($C360 = "neg", (($D360+1) - VLOOKUP($B360,'Results-formatted 060121'!$A:$AJ,(AL$3+2),FALSE)), IF($C360 = "pos-neg", (3+VLOOKUP($B360,'Results-formatted 060121'!$A:$AJ,(AL$3+2),FALSE)), VLOOKUP($B360,'Results-formatted 060121'!$A:$AJ,(AL$3+2),FALSE)))</f>
        <v>4</v>
      </c>
      <c r="AM360" s="95">
        <f>IF($C360 = "neg", (($D360+1) - VLOOKUP($B360,'Results-formatted 060121'!$A:AJ,(AM$3+2),FALSE)), IF($C360 = "pos-neg", (3+VLOOKUP($B360,'Results-formatted 060121'!$A:AJ,(AM$3+2),FALSE)), VLOOKUP($B360,'Results-formatted 060121'!$A:AJ,(AM$3+2),FALSE)))</f>
        <v>4</v>
      </c>
      <c r="AN360" s="95">
        <f>IF($C360 = "neg", (($D360+1) - VLOOKUP($B360,'Results-formatted 060121'!$A:AK,(AN$3+2),FALSE)), IF($C360 = "pos-neg", (3+VLOOKUP($B360,'Results-formatted 060121'!$A:AK,(AN$3+2),FALSE)), VLOOKUP($B360,'Results-formatted 060121'!$A:AK,(AN$3+2),FALSE)))</f>
        <v>4</v>
      </c>
      <c r="AO360" s="95">
        <f>IF($C360 = "neg", (($D360+1) - VLOOKUP($B360,'Results-formatted 060121'!$A:AL,(AO$3+2),FALSE)), IF($C360 = "pos-neg", (3+VLOOKUP($B360,'Results-formatted 060121'!$A:AL,(AO$3+2),FALSE)), VLOOKUP($B360,'Results-formatted 060121'!$A:AL,(AO$3+2),FALSE)))</f>
        <v>4</v>
      </c>
      <c r="AP360" s="95">
        <f>IF($C360 = "neg", (($D360+1) - VLOOKUP($B360,'Results-formatted 060121'!$A:AM,(AP$3+2),FALSE)), IF($C360 = "pos-neg", (3+VLOOKUP($B360,'Results-formatted 060121'!$A:AM,(AP$3+2),FALSE)), VLOOKUP($B360,'Results-formatted 060121'!$A:AM,(AP$3+2),FALSE)))</f>
        <v>2</v>
      </c>
      <c r="AQ360" s="95">
        <f>IF($C360 = "neg", (($D360+1) - VLOOKUP($B360,'Results-formatted 060121'!$A:AN,(AQ$3+2),FALSE)), IF($C360 = "pos-neg", (3+VLOOKUP($B360,'Results-formatted 060121'!$A:AN,(AQ$3+2),FALSE)), VLOOKUP($B360,'Results-formatted 060121'!$A:AN,(AQ$3+2),FALSE)))</f>
        <v>3</v>
      </c>
      <c r="AR360" s="95">
        <f>IF($C360 = "neg", (($D360+1) - VLOOKUP($B360,'Results-formatted 060121'!$A:AO,(AR$3+2),FALSE)), IF($C360 = "pos-neg", (3+VLOOKUP($B360,'Results-formatted 060121'!$A:AO,(AR$3+2),FALSE)), VLOOKUP($B360,'Results-formatted 060121'!$A:AO,(AR$3+2),FALSE)))</f>
        <v>4</v>
      </c>
      <c r="AS360" s="95">
        <f>IF($C360 = "neg", (($D360+1) - VLOOKUP($B360,'Results-formatted 060121'!$A:AP,(AS$3+2),FALSE)), IF($C360 = "pos-neg", (3+VLOOKUP($B360,'Results-formatted 060121'!$A:AP,(AS$3+2),FALSE)), VLOOKUP($B360,'Results-formatted 060121'!$A:AP,(AS$3+2),FALSE)))</f>
        <v>5</v>
      </c>
      <c r="AT360" s="95">
        <f>IF($C360 = "neg", (($D360+1) - VLOOKUP($B360,'Results-formatted 060121'!$A:AQ,(AT$3+2),FALSE)), IF($C360 = "pos-neg", (3+VLOOKUP($B360,'Results-formatted 060121'!$A:AQ,(AT$3+2),FALSE)), VLOOKUP($B360,'Results-formatted 060121'!$A:AQ,(AT$3+2),FALSE)))</f>
        <v>4</v>
      </c>
      <c r="AU360" s="95">
        <f>IF($C360 = "neg", (($D360+1) - VLOOKUP($B360,'Results-formatted 060121'!$A:AR,(AU$3+2),FALSE)), IF($C360 = "pos-neg", (3+VLOOKUP($B360,'Results-formatted 060121'!$A:AR,(AU$3+2),FALSE)), VLOOKUP($B360,'Results-formatted 060121'!$A:AR,(AU$3+2),FALSE)))</f>
        <v>4</v>
      </c>
      <c r="AV360" s="95">
        <f>IF($C360 = "neg", (($D360+1) - VLOOKUP($B360,'Results-formatted 060121'!$A:AS,(AV$3+2),FALSE)), IF($C360 = "pos-neg", (3+VLOOKUP($B360,'Results-formatted 060121'!$A:AS,(AV$3+2),FALSE)), VLOOKUP($B360,'Results-formatted 060121'!$A:AS,(AV$3+2),FALSE)))</f>
        <v>3</v>
      </c>
      <c r="AW360" s="95">
        <f>IF($C360 = "neg", (($D360+1) - VLOOKUP($B360,'Results-formatted 060121'!$A:AT,(AW$3+2),FALSE)), IF($C360 = "pos-neg", (3+VLOOKUP($B360,'Results-formatted 060121'!$A:AT,(AW$3+2),FALSE)), VLOOKUP($B360,'Results-formatted 060121'!$A:AT,(AW$3+2),FALSE)))</f>
        <v>4</v>
      </c>
      <c r="AX360" s="95">
        <f>IF($C360 = "neg", (($D360+1) - VLOOKUP($B360,'Results-formatted 060121'!$A:AU,(AX$3+2),FALSE)), IF($C360 = "pos-neg", (3+VLOOKUP($B360,'Results-formatted 060121'!$A:AU,(AX$3+2),FALSE)), VLOOKUP($B360,'Results-formatted 060121'!$A:AU,(AX$3+2),FALSE)))</f>
        <v>3</v>
      </c>
      <c r="AY360" s="95">
        <f>IF($C360 = "neg", (($D360+1) - VLOOKUP($B360,'Results-formatted 060121'!$A:AV,(AY$3+2),FALSE)), IF($C360 = "pos-neg", (3+VLOOKUP($B360,'Results-formatted 060121'!$A:AV,(AY$3+2),FALSE)), VLOOKUP($B360,'Results-formatted 060121'!$A:AV,(AY$3+2),FALSE)))</f>
        <v>3</v>
      </c>
      <c r="AZ360" s="95">
        <f>IF($C360 = "neg", (($D360+1) - VLOOKUP($B360,'Results-formatted 060121'!$A:AW,(AZ$3+2),FALSE)), IF($C360 = "pos-neg", (3+VLOOKUP($B360,'Results-formatted 060121'!$A:AW,(AZ$3+2),FALSE)), VLOOKUP($B360,'Results-formatted 060121'!$A:AW,(AZ$3+2),FALSE)))</f>
        <v>3</v>
      </c>
      <c r="BA360" s="95">
        <f>IF($C360 = "neg", (($D360+1) - VLOOKUP($B360,'Results-formatted 060121'!$A:AX,(BA$3+2),FALSE)), IF($C360 = "pos-neg", (3+VLOOKUP($B360,'Results-formatted 060121'!$A:AX,(BA$3+2),FALSE)), VLOOKUP($B360,'Results-formatted 060121'!$A:AX,(BA$3+2),FALSE)))</f>
        <v>4</v>
      </c>
      <c r="BB360" s="95">
        <f>IF($C360 = "neg", (($D360+1) - VLOOKUP($B360,'Results-formatted 060121'!$A:AY,(BB$3+2),FALSE)), IF($C360 = "pos-neg", (3+VLOOKUP($B360,'Results-formatted 060121'!$A:AY,(BB$3+2),FALSE)), VLOOKUP($B360,'Results-formatted 060121'!$A:AY,(BB$3+2),FALSE)))</f>
        <v>4</v>
      </c>
      <c r="BC360" s="95">
        <f>IF($C360 = "neg", (($D360+1) - VLOOKUP($B360,'Results-formatted 060121'!$A:AZ,(BC$3+2),FALSE)), IF($C360 = "pos-neg", (3+VLOOKUP($B360,'Results-formatted 060121'!$A:AZ,(BC$3+2),FALSE)), VLOOKUP($B360,'Results-formatted 060121'!$A:AZ,(BC$3+2),FALSE)))</f>
        <v>3</v>
      </c>
      <c r="BD360" s="95">
        <f>IF($C360 = "neg", (($D360+1) - VLOOKUP($B360,'Results-formatted 060121'!$A:BA,(BD$3+2),FALSE)), IF($C360 = "pos-neg", (3+VLOOKUP($B360,'Results-formatted 060121'!$A:BA,(BD$3+2),FALSE)), VLOOKUP($B360,'Results-formatted 060121'!$A:BA,(BD$3+2),FALSE)))</f>
        <v>5</v>
      </c>
      <c r="BE360" s="95">
        <f>IF($C360 = "neg", (($D360+1) - VLOOKUP($B360,'Results-formatted 060121'!$A:BB,(BE$3+2),FALSE)), IF($C360 = "pos-neg", (3+VLOOKUP($B360,'Results-formatted 060121'!$A:BB,(BE$3+2),FALSE)), VLOOKUP($B360,'Results-formatted 060121'!$A:BB,(BE$3+2),FALSE)))</f>
        <v>4</v>
      </c>
      <c r="BF360" s="95">
        <f>IF($C360 = "neg", (($D360+1) - VLOOKUP($B360,'Results-formatted 060121'!$A:BC,(BF$3+2),FALSE)), IF($C360 = "pos-neg", (3+VLOOKUP($B360,'Results-formatted 060121'!$A:BC,(BF$3+2),FALSE)), VLOOKUP($B360,'Results-formatted 060121'!$A:BC,(BF$3+2),FALSE)))</f>
        <v>3</v>
      </c>
      <c r="BG360" s="95">
        <f>IF($C360 = "neg", (($D360+1) - VLOOKUP($B360,'Results-formatted 060121'!$A:BD,(BG$3+2),FALSE)), IF($C360 = "pos-neg", (3+VLOOKUP($B360,'Results-formatted 060121'!$A:BD,(BG$3+2),FALSE)), VLOOKUP($B360,'Results-formatted 060121'!$A:BD,(BG$3+2),FALSE)))</f>
        <v>3</v>
      </c>
      <c r="BH360" s="95">
        <f>IF($C360 = "neg", (($D360+1) - VLOOKUP($B360,'Results-formatted 060121'!$A:BE,(BH$3+2),FALSE)), IF($C360 = "pos-neg", (3+VLOOKUP($B360,'Results-formatted 060121'!$A:BE,(BH$3+2),FALSE)), VLOOKUP($B360,'Results-formatted 060121'!$A:BE,(BH$3+2),FALSE)))</f>
        <v>3</v>
      </c>
      <c r="BI360" s="95">
        <f>IF($C360 = "neg", (($D360+1) - VLOOKUP($B360,'Results-formatted 060121'!$A:BF,(BI$3+2),FALSE)), IF($C360 = "pos-neg", (3+VLOOKUP($B360,'Results-formatted 060121'!$A:BF,(BI$3+2),FALSE)), VLOOKUP($B360,'Results-formatted 060121'!$A:BF,(BI$3+2),FALSE)))</f>
        <v>4</v>
      </c>
      <c r="BJ360" s="95">
        <f>IF($C360 = "neg", (($D360+1) - VLOOKUP($B360,'Results-formatted 060121'!$A:BG,(BJ$3+2),FALSE)), IF($C360 = "pos-neg", (3+VLOOKUP($B360,'Results-formatted 060121'!$A:BG,(BJ$3+2),FALSE)), VLOOKUP($B360,'Results-formatted 060121'!$A:BG,(BJ$3+2),FALSE)))</f>
        <v>4</v>
      </c>
      <c r="BK360" s="95">
        <f>IF($C360 = "neg", (($D360+1) - VLOOKUP($B360,'Results-formatted 060121'!$A:BH,(BK$3+2),FALSE)), IF($C360 = "pos-neg", (3+VLOOKUP($B360,'Results-formatted 060121'!$A:BH,(BK$3+2),FALSE)), VLOOKUP($B360,'Results-formatted 060121'!$A:BH,(BK$3+2),FALSE)))</f>
        <v>4</v>
      </c>
      <c r="BL360" s="95">
        <f>IF($C360 = "neg", (($D360+1) - VLOOKUP($B360,'Results-formatted 060121'!$A:BI,(BL$3+2),FALSE)), IF($C360 = "pos-neg", (3+VLOOKUP($B360,'Results-formatted 060121'!$A:BI,(BL$3+2),FALSE)), VLOOKUP($B360,'Results-formatted 060121'!$A:BI,(BL$3+2),FALSE)))</f>
        <v>3</v>
      </c>
      <c r="BM360" s="95">
        <f>IF($C360 = "neg", (($D360+1) - VLOOKUP($B360,'Results-formatted 060121'!$A:BJ,(BM$3+2),FALSE)), IF($C360 = "pos-neg", (3+VLOOKUP($B360,'Results-formatted 060121'!$A:BJ,(BM$3+2),FALSE)), VLOOKUP($B360,'Results-formatted 060121'!$A:BJ,(BM$3+2),FALSE)))</f>
        <v>3</v>
      </c>
      <c r="BN360" s="95"/>
      <c r="BO360" s="95"/>
      <c r="BP360" s="95"/>
      <c r="BQ360" s="95"/>
      <c r="BR360" s="95"/>
      <c r="BS360" s="95"/>
      <c r="BT360" s="95"/>
      <c r="BU360" s="95"/>
      <c r="BV360" s="95"/>
      <c r="BW360" s="95"/>
      <c r="BX360" s="95"/>
      <c r="BY360" s="95"/>
      <c r="BZ360" s="95"/>
      <c r="CA360" s="95"/>
      <c r="CB360" s="95"/>
      <c r="CC360" s="95"/>
      <c r="CD360" s="98"/>
      <c r="CE360" s="25">
        <f t="shared" si="1062"/>
        <v>3.5166666666666666</v>
      </c>
      <c r="CF360" s="25">
        <f t="shared" si="1176"/>
        <v>0.89237194241852957</v>
      </c>
    </row>
    <row r="361" spans="2:84" ht="42" x14ac:dyDescent="0.15">
      <c r="B361" s="84" t="s">
        <v>372</v>
      </c>
      <c r="C361" s="86" t="s">
        <v>224</v>
      </c>
      <c r="D361" s="2">
        <v>5</v>
      </c>
      <c r="E361" s="15" t="s">
        <v>863</v>
      </c>
      <c r="F361" s="95">
        <f>IF($C361 = "neg", (($D361+1) - VLOOKUP($B361,'Results-formatted 060121'!$A:$AJ,(F$3+2),FALSE)), IF($C361 = "pos-neg", (3+VLOOKUP($B361,'Results-formatted 060121'!$A:$AJ,(F$3+2),FALSE)), VLOOKUP($B361,'Results-formatted 060121'!$A:$AJ,(F$3+2),FALSE)))</f>
        <v>3</v>
      </c>
      <c r="G361" s="95">
        <f>IF($C361 = "neg", (($D361+1) - VLOOKUP($B361,'Results-formatted 060121'!$A:$AJ,(G$3+2),FALSE)), IF($C361 = "pos-neg", (3+VLOOKUP($B361,'Results-formatted 060121'!$A:$AJ,(G$3+2),FALSE)), VLOOKUP($B361,'Results-formatted 060121'!$A:$AJ,(G$3+2),FALSE)))</f>
        <v>5</v>
      </c>
      <c r="H361" s="95">
        <f>IF($C361 = "neg", (($D361+1) - VLOOKUP($B361,'Results-formatted 060121'!$A:$AJ,(H$3+2),FALSE)), IF($C361 = "pos-neg", (3+VLOOKUP($B361,'Results-formatted 060121'!$A:$AJ,(H$3+2),FALSE)), VLOOKUP($B361,'Results-formatted 060121'!$A:$AJ,(H$3+2),FALSE)))</f>
        <v>3</v>
      </c>
      <c r="I361" s="95">
        <f>IF($C361 = "neg", (($D361+1) - VLOOKUP($B361,'Results-formatted 060121'!$A:$AJ,(I$3+2),FALSE)), IF($C361 = "pos-neg", (3+VLOOKUP($B361,'Results-formatted 060121'!$A:$AJ,(I$3+2),FALSE)), VLOOKUP($B361,'Results-formatted 060121'!$A:$AJ,(I$3+2),FALSE)))</f>
        <v>1</v>
      </c>
      <c r="J361" s="95">
        <f>IF($C361 = "neg", (($D361+1) - VLOOKUP($B361,'Results-formatted 060121'!$A:$AJ,(J$3+2),FALSE)), IF($C361 = "pos-neg", (3+VLOOKUP($B361,'Results-formatted 060121'!$A:$AJ,(J$3+2),FALSE)), VLOOKUP($B361,'Results-formatted 060121'!$A:$AJ,(J$3+2),FALSE)))</f>
        <v>3</v>
      </c>
      <c r="K361" s="95">
        <f>IF($C361 = "neg", (($D361+1) - VLOOKUP($B361,'Results-formatted 060121'!$A:$AJ,(K$3+2),FALSE)), IF($C361 = "pos-neg", (3+VLOOKUP($B361,'Results-formatted 060121'!$A:$AJ,(K$3+2),FALSE)), VLOOKUP($B361,'Results-formatted 060121'!$A:$AJ,(K$3+2),FALSE)))</f>
        <v>5</v>
      </c>
      <c r="L361" s="95">
        <f>IF($C361 = "neg", (($D361+1) - VLOOKUP($B361,'Results-formatted 060121'!$A:$AJ,(L$3+2),FALSE)), IF($C361 = "pos-neg", (3+VLOOKUP($B361,'Results-formatted 060121'!$A:$AJ,(L$3+2),FALSE)), VLOOKUP($B361,'Results-formatted 060121'!$A:$AJ,(L$3+2),FALSE)))</f>
        <v>3</v>
      </c>
      <c r="M361" s="95">
        <f>IF($C361 = "neg", (($D361+1) - VLOOKUP($B361,'Results-formatted 060121'!$A:$AJ,(M$3+2),FALSE)), IF($C361 = "pos-neg", (3+VLOOKUP($B361,'Results-formatted 060121'!$A:$AJ,(M$3+2),FALSE)), VLOOKUP($B361,'Results-formatted 060121'!$A:$AJ,(M$3+2),FALSE)))</f>
        <v>3</v>
      </c>
      <c r="N361" s="95">
        <f>IF($C361 = "neg", (($D361+1) - VLOOKUP($B361,'Results-formatted 060121'!$A:$AJ,(N$3+2),FALSE)), IF($C361 = "pos-neg", (3+VLOOKUP($B361,'Results-formatted 060121'!$A:$AJ,(N$3+2),FALSE)), VLOOKUP($B361,'Results-formatted 060121'!$A:$AJ,(N$3+2),FALSE)))</f>
        <v>4</v>
      </c>
      <c r="O361" s="95">
        <f>IF($C361 = "neg", (($D361+1) - VLOOKUP($B361,'Results-formatted 060121'!$A:$AJ,(O$3+2),FALSE)), IF($C361 = "pos-neg", (3+VLOOKUP($B361,'Results-formatted 060121'!$A:$AJ,(O$3+2),FALSE)), VLOOKUP($B361,'Results-formatted 060121'!$A:$AJ,(O$3+2),FALSE)))</f>
        <v>5</v>
      </c>
      <c r="P361" s="95">
        <f>IF($C361 = "neg", (($D361+1) - VLOOKUP($B361,'Results-formatted 060121'!$A:$AJ,(P$3+2),FALSE)), IF($C361 = "pos-neg", (3+VLOOKUP($B361,'Results-formatted 060121'!$A:$AJ,(P$3+2),FALSE)), VLOOKUP($B361,'Results-formatted 060121'!$A:$AJ,(P$3+2),FALSE)))</f>
        <v>2</v>
      </c>
      <c r="Q361" s="95">
        <f>IF($C361 = "neg", (($D361+1) - VLOOKUP($B361,'Results-formatted 060121'!$A:$AJ,(Q$3+2),FALSE)), IF($C361 = "pos-neg", (3+VLOOKUP($B361,'Results-formatted 060121'!$A:$AJ,(Q$3+2),FALSE)), VLOOKUP($B361,'Results-formatted 060121'!$A:$AJ,(Q$3+2),FALSE)))</f>
        <v>5</v>
      </c>
      <c r="R361" s="95">
        <f>IF($C361 = "neg", (($D361+1) - VLOOKUP($B361,'Results-formatted 060121'!$A:$AJ,(R$3+2),FALSE)), IF($C361 = "pos-neg", (3+VLOOKUP($B361,'Results-formatted 060121'!$A:$AJ,(R$3+2),FALSE)), VLOOKUP($B361,'Results-formatted 060121'!$A:$AJ,(R$3+2),FALSE)))</f>
        <v>3</v>
      </c>
      <c r="S361" s="95">
        <f>IF($C361 = "neg", (($D361+1) - VLOOKUP($B361,'Results-formatted 060121'!$A:$AJ,(S$3+2),FALSE)), IF($C361 = "pos-neg", (3+VLOOKUP($B361,'Results-formatted 060121'!$A:$AJ,(S$3+2),FALSE)), VLOOKUP($B361,'Results-formatted 060121'!$A:$AJ,(S$3+2),FALSE)))</f>
        <v>4</v>
      </c>
      <c r="T361" s="95">
        <f>IF($C361 = "neg", (($D361+1) - VLOOKUP($B361,'Results-formatted 060121'!$A:$AJ,(T$3+2),FALSE)), IF($C361 = "pos-neg", (3+VLOOKUP($B361,'Results-formatted 060121'!$A:$AJ,(T$3+2),FALSE)), VLOOKUP($B361,'Results-formatted 060121'!$A:$AJ,(T$3+2),FALSE)))</f>
        <v>4</v>
      </c>
      <c r="U361" s="95">
        <f>IF($C361 = "neg", (($D361+1) - VLOOKUP($B361,'Results-formatted 060121'!$A:$AJ,(U$3+2),FALSE)), IF($C361 = "pos-neg", (3+VLOOKUP($B361,'Results-formatted 060121'!$A:$AJ,(U$3+2),FALSE)), VLOOKUP($B361,'Results-formatted 060121'!$A:$AJ,(U$3+2),FALSE)))</f>
        <v>5</v>
      </c>
      <c r="V361" s="95">
        <f>IF($C361 = "neg", (($D361+1) - VLOOKUP($B361,'Results-formatted 060121'!$A:$AJ,(V$3+2),FALSE)), IF($C361 = "pos-neg", (3+VLOOKUP($B361,'Results-formatted 060121'!$A:$AJ,(V$3+2),FALSE)), VLOOKUP($B361,'Results-formatted 060121'!$A:$AJ,(V$3+2),FALSE)))</f>
        <v>3</v>
      </c>
      <c r="W361" s="95">
        <f>IF($C361 = "neg", (($D361+1) - VLOOKUP($B361,'Results-formatted 060121'!$A:$AJ,(W$3+2),FALSE)), IF($C361 = "pos-neg", (3+VLOOKUP($B361,'Results-formatted 060121'!$A:$AJ,(W$3+2),FALSE)), VLOOKUP($B361,'Results-formatted 060121'!$A:$AJ,(W$3+2),FALSE)))</f>
        <v>4</v>
      </c>
      <c r="X361" s="95">
        <f>IF($C361 = "neg", (($D361+1) - VLOOKUP($B361,'Results-formatted 060121'!$A:$AJ,(X$3+2),FALSE)), IF($C361 = "pos-neg", (3+VLOOKUP($B361,'Results-formatted 060121'!$A:$AJ,(X$3+2),FALSE)), VLOOKUP($B361,'Results-formatted 060121'!$A:$AJ,(X$3+2),FALSE)))</f>
        <v>2</v>
      </c>
      <c r="Y361" s="95">
        <f>IF($C361 = "neg", (($D361+1) - VLOOKUP($B361,'Results-formatted 060121'!$A:$AJ,(Y$3+2),FALSE)), IF($C361 = "pos-neg", (3+VLOOKUP($B361,'Results-formatted 060121'!$A:$AJ,(Y$3+2),FALSE)), VLOOKUP($B361,'Results-formatted 060121'!$A:$AJ,(Y$3+2),FALSE)))</f>
        <v>3</v>
      </c>
      <c r="Z361" s="95">
        <f>IF($C361 = "neg", (($D361+1) - VLOOKUP($B361,'Results-formatted 060121'!$A:$AJ,(Z$3+2),FALSE)), IF($C361 = "pos-neg", (3+VLOOKUP($B361,'Results-formatted 060121'!$A:$AJ,(Z$3+2),FALSE)), VLOOKUP($B361,'Results-formatted 060121'!$A:$AJ,(Z$3+2),FALSE)))</f>
        <v>2</v>
      </c>
      <c r="AA361" s="95">
        <f>IF($C361 = "neg", (($D361+1) - VLOOKUP($B361,'Results-formatted 060121'!$A:$AJ,(AA$3+2),FALSE)), IF($C361 = "pos-neg", (3+VLOOKUP($B361,'Results-formatted 060121'!$A:$AJ,(AA$3+2),FALSE)), VLOOKUP($B361,'Results-formatted 060121'!$A:$AJ,(AA$3+2),FALSE)))</f>
        <v>2</v>
      </c>
      <c r="AB361" s="95">
        <f>IF($C361 = "neg", (($D361+1) - VLOOKUP($B361,'Results-formatted 060121'!$A:$AJ,(AB$3+2),FALSE)), IF($C361 = "pos-neg", (3+VLOOKUP($B361,'Results-formatted 060121'!$A:$AJ,(AB$3+2),FALSE)), VLOOKUP($B361,'Results-formatted 060121'!$A:$AJ,(AB$3+2),FALSE)))</f>
        <v>1</v>
      </c>
      <c r="AC361" s="95">
        <f>IF($C361 = "neg", (($D361+1) - VLOOKUP($B361,'Results-formatted 060121'!$A:$AJ,(AC$3+2),FALSE)), IF($C361 = "pos-neg", (3+VLOOKUP($B361,'Results-formatted 060121'!$A:$AJ,(AC$3+2),FALSE)), VLOOKUP($B361,'Results-formatted 060121'!$A:$AJ,(AC$3+2),FALSE)))</f>
        <v>1</v>
      </c>
      <c r="AD361" s="95">
        <f>IF($C361 = "neg", (($D361+1) - VLOOKUP($B361,'Results-formatted 060121'!$A:$AJ,(AD$3+2),FALSE)), IF($C361 = "pos-neg", (3+VLOOKUP($B361,'Results-formatted 060121'!$A:$AJ,(AD$3+2),FALSE)), VLOOKUP($B361,'Results-formatted 060121'!$A:$AJ,(AD$3+2),FALSE)))</f>
        <v>3</v>
      </c>
      <c r="AE361" s="95">
        <f>IF($C361 = "neg", (($D361+1) - VLOOKUP($B361,'Results-formatted 060121'!$A:$AJ,(AE$3+2),FALSE)), IF($C361 = "pos-neg", (3+VLOOKUP($B361,'Results-formatted 060121'!$A:$AJ,(AE$3+2),FALSE)), VLOOKUP($B361,'Results-formatted 060121'!$A:$AJ,(AE$3+2),FALSE)))</f>
        <v>4</v>
      </c>
      <c r="AF361" s="95">
        <f>IF($C361 = "neg", (($D361+1) - VLOOKUP($B361,'Results-formatted 060121'!$A:$AJ,(AF$3+2),FALSE)), IF($C361 = "pos-neg", (3+VLOOKUP($B361,'Results-formatted 060121'!$A:$AJ,(AF$3+2),FALSE)), VLOOKUP($B361,'Results-formatted 060121'!$A:$AJ,(AF$3+2),FALSE)))</f>
        <v>3</v>
      </c>
      <c r="AG361" s="95">
        <f>IF($C361 = "neg", (($D361+1) - VLOOKUP($B361,'Results-formatted 060121'!$A:$AJ,(AG$3+2),FALSE)), IF($C361 = "pos-neg", (3+VLOOKUP($B361,'Results-formatted 060121'!$A:$AJ,(AG$3+2),FALSE)), VLOOKUP($B361,'Results-formatted 060121'!$A:$AJ,(AG$3+2),FALSE)))</f>
        <v>4</v>
      </c>
      <c r="AH361" s="95">
        <f>IF($C361 = "neg", (($D361+1) - VLOOKUP($B361,'Results-formatted 060121'!$A:$AJ,(AH$3+2),FALSE)), IF($C361 = "pos-neg", (3+VLOOKUP($B361,'Results-formatted 060121'!$A:$AJ,(AH$3+2),FALSE)), VLOOKUP($B361,'Results-formatted 060121'!$A:$AJ,(AH$3+2),FALSE)))</f>
        <v>4</v>
      </c>
      <c r="AI361" s="95">
        <f>IF($C361 = "neg", (($D361+1) - VLOOKUP($B361,'Results-formatted 060121'!$A:$AJ,(AI$3+2),FALSE)), IF($C361 = "pos-neg", (3+VLOOKUP($B361,'Results-formatted 060121'!$A:$AJ,(AI$3+2),FALSE)), VLOOKUP($B361,'Results-formatted 060121'!$A:$AJ,(AI$3+2),FALSE)))</f>
        <v>4</v>
      </c>
      <c r="AJ361" s="95">
        <f>IF($C361 = "neg", (($D361+1) - VLOOKUP($B361,'Results-formatted 060121'!$A:$AJ,(AJ$3+2),FALSE)), IF($C361 = "pos-neg", (3+VLOOKUP($B361,'Results-formatted 060121'!$A:$AJ,(AJ$3+2),FALSE)), VLOOKUP($B361,'Results-formatted 060121'!$A:$AJ,(AJ$3+2),FALSE)))</f>
        <v>5</v>
      </c>
      <c r="AK361" s="95">
        <f>IF($C361 = "neg", (($D361+1) - VLOOKUP($B361,'Results-formatted 060121'!$A:$AJ,(AK$3+2),FALSE)), IF($C361 = "pos-neg", (3+VLOOKUP($B361,'Results-formatted 060121'!$A:$AJ,(AK$3+2),FALSE)), VLOOKUP($B361,'Results-formatted 060121'!$A:$AJ,(AK$3+2),FALSE)))</f>
        <v>4</v>
      </c>
      <c r="AL361" s="95">
        <f>IF($C361 = "neg", (($D361+1) - VLOOKUP($B361,'Results-formatted 060121'!$A:$AJ,(AL$3+2),FALSE)), IF($C361 = "pos-neg", (3+VLOOKUP($B361,'Results-formatted 060121'!$A:$AJ,(AL$3+2),FALSE)), VLOOKUP($B361,'Results-formatted 060121'!$A:$AJ,(AL$3+2),FALSE)))</f>
        <v>4</v>
      </c>
      <c r="AM361" s="95">
        <f>IF($C361 = "neg", (($D361+1) - VLOOKUP($B361,'Results-formatted 060121'!$A:AJ,(AM$3+2),FALSE)), IF($C361 = "pos-neg", (3+VLOOKUP($B361,'Results-formatted 060121'!$A:AJ,(AM$3+2),FALSE)), VLOOKUP($B361,'Results-formatted 060121'!$A:AJ,(AM$3+2),FALSE)))</f>
        <v>4</v>
      </c>
      <c r="AN361" s="95">
        <f>IF($C361 = "neg", (($D361+1) - VLOOKUP($B361,'Results-formatted 060121'!$A:AK,(AN$3+2),FALSE)), IF($C361 = "pos-neg", (3+VLOOKUP($B361,'Results-formatted 060121'!$A:AK,(AN$3+2),FALSE)), VLOOKUP($B361,'Results-formatted 060121'!$A:AK,(AN$3+2),FALSE)))</f>
        <v>3</v>
      </c>
      <c r="AO361" s="95">
        <f>IF($C361 = "neg", (($D361+1) - VLOOKUP($B361,'Results-formatted 060121'!$A:AL,(AO$3+2),FALSE)), IF($C361 = "pos-neg", (3+VLOOKUP($B361,'Results-formatted 060121'!$A:AL,(AO$3+2),FALSE)), VLOOKUP($B361,'Results-formatted 060121'!$A:AL,(AO$3+2),FALSE)))</f>
        <v>4</v>
      </c>
      <c r="AP361" s="95">
        <f>IF($C361 = "neg", (($D361+1) - VLOOKUP($B361,'Results-formatted 060121'!$A:AM,(AP$3+2),FALSE)), IF($C361 = "pos-neg", (3+VLOOKUP($B361,'Results-formatted 060121'!$A:AM,(AP$3+2),FALSE)), VLOOKUP($B361,'Results-formatted 060121'!$A:AM,(AP$3+2),FALSE)))</f>
        <v>2</v>
      </c>
      <c r="AQ361" s="95">
        <f>IF($C361 = "neg", (($D361+1) - VLOOKUP($B361,'Results-formatted 060121'!$A:AN,(AQ$3+2),FALSE)), IF($C361 = "pos-neg", (3+VLOOKUP($B361,'Results-formatted 060121'!$A:AN,(AQ$3+2),FALSE)), VLOOKUP($B361,'Results-formatted 060121'!$A:AN,(AQ$3+2),FALSE)))</f>
        <v>2</v>
      </c>
      <c r="AR361" s="95">
        <f>IF($C361 = "neg", (($D361+1) - VLOOKUP($B361,'Results-formatted 060121'!$A:AO,(AR$3+2),FALSE)), IF($C361 = "pos-neg", (3+VLOOKUP($B361,'Results-formatted 060121'!$A:AO,(AR$3+2),FALSE)), VLOOKUP($B361,'Results-formatted 060121'!$A:AO,(AR$3+2),FALSE)))</f>
        <v>3</v>
      </c>
      <c r="AS361" s="95">
        <f>IF($C361 = "neg", (($D361+1) - VLOOKUP($B361,'Results-formatted 060121'!$A:AP,(AS$3+2),FALSE)), IF($C361 = "pos-neg", (3+VLOOKUP($B361,'Results-formatted 060121'!$A:AP,(AS$3+2),FALSE)), VLOOKUP($B361,'Results-formatted 060121'!$A:AP,(AS$3+2),FALSE)))</f>
        <v>5</v>
      </c>
      <c r="AT361" s="95">
        <f>IF($C361 = "neg", (($D361+1) - VLOOKUP($B361,'Results-formatted 060121'!$A:AQ,(AT$3+2),FALSE)), IF($C361 = "pos-neg", (3+VLOOKUP($B361,'Results-formatted 060121'!$A:AQ,(AT$3+2),FALSE)), VLOOKUP($B361,'Results-formatted 060121'!$A:AQ,(AT$3+2),FALSE)))</f>
        <v>5</v>
      </c>
      <c r="AU361" s="95">
        <f>IF($C361 = "neg", (($D361+1) - VLOOKUP($B361,'Results-formatted 060121'!$A:AR,(AU$3+2),FALSE)), IF($C361 = "pos-neg", (3+VLOOKUP($B361,'Results-formatted 060121'!$A:AR,(AU$3+2),FALSE)), VLOOKUP($B361,'Results-formatted 060121'!$A:AR,(AU$3+2),FALSE)))</f>
        <v>2</v>
      </c>
      <c r="AV361" s="95">
        <f>IF($C361 = "neg", (($D361+1) - VLOOKUP($B361,'Results-formatted 060121'!$A:AS,(AV$3+2),FALSE)), IF($C361 = "pos-neg", (3+VLOOKUP($B361,'Results-formatted 060121'!$A:AS,(AV$3+2),FALSE)), VLOOKUP($B361,'Results-formatted 060121'!$A:AS,(AV$3+2),FALSE)))</f>
        <v>3</v>
      </c>
      <c r="AW361" s="95">
        <f>IF($C361 = "neg", (($D361+1) - VLOOKUP($B361,'Results-formatted 060121'!$A:AT,(AW$3+2),FALSE)), IF($C361 = "pos-neg", (3+VLOOKUP($B361,'Results-formatted 060121'!$A:AT,(AW$3+2),FALSE)), VLOOKUP($B361,'Results-formatted 060121'!$A:AT,(AW$3+2),FALSE)))</f>
        <v>3</v>
      </c>
      <c r="AX361" s="95">
        <f>IF($C361 = "neg", (($D361+1) - VLOOKUP($B361,'Results-formatted 060121'!$A:AU,(AX$3+2),FALSE)), IF($C361 = "pos-neg", (3+VLOOKUP($B361,'Results-formatted 060121'!$A:AU,(AX$3+2),FALSE)), VLOOKUP($B361,'Results-formatted 060121'!$A:AU,(AX$3+2),FALSE)))</f>
        <v>2</v>
      </c>
      <c r="AY361" s="95">
        <f>IF($C361 = "neg", (($D361+1) - VLOOKUP($B361,'Results-formatted 060121'!$A:AV,(AY$3+2),FALSE)), IF($C361 = "pos-neg", (3+VLOOKUP($B361,'Results-formatted 060121'!$A:AV,(AY$3+2),FALSE)), VLOOKUP($B361,'Results-formatted 060121'!$A:AV,(AY$3+2),FALSE)))</f>
        <v>4</v>
      </c>
      <c r="AZ361" s="95">
        <f>IF($C361 = "neg", (($D361+1) - VLOOKUP($B361,'Results-formatted 060121'!$A:AW,(AZ$3+2),FALSE)), IF($C361 = "pos-neg", (3+VLOOKUP($B361,'Results-formatted 060121'!$A:AW,(AZ$3+2),FALSE)), VLOOKUP($B361,'Results-formatted 060121'!$A:AW,(AZ$3+2),FALSE)))</f>
        <v>2</v>
      </c>
      <c r="BA361" s="95">
        <f>IF($C361 = "neg", (($D361+1) - VLOOKUP($B361,'Results-formatted 060121'!$A:AX,(BA$3+2),FALSE)), IF($C361 = "pos-neg", (3+VLOOKUP($B361,'Results-formatted 060121'!$A:AX,(BA$3+2),FALSE)), VLOOKUP($B361,'Results-formatted 060121'!$A:AX,(BA$3+2),FALSE)))</f>
        <v>4</v>
      </c>
      <c r="BB361" s="95">
        <f>IF($C361 = "neg", (($D361+1) - VLOOKUP($B361,'Results-formatted 060121'!$A:AY,(BB$3+2),FALSE)), IF($C361 = "pos-neg", (3+VLOOKUP($B361,'Results-formatted 060121'!$A:AY,(BB$3+2),FALSE)), VLOOKUP($B361,'Results-formatted 060121'!$A:AY,(BB$3+2),FALSE)))</f>
        <v>3</v>
      </c>
      <c r="BC361" s="95">
        <f>IF($C361 = "neg", (($D361+1) - VLOOKUP($B361,'Results-formatted 060121'!$A:AZ,(BC$3+2),FALSE)), IF($C361 = "pos-neg", (3+VLOOKUP($B361,'Results-formatted 060121'!$A:AZ,(BC$3+2),FALSE)), VLOOKUP($B361,'Results-formatted 060121'!$A:AZ,(BC$3+2),FALSE)))</f>
        <v>3</v>
      </c>
      <c r="BD361" s="95">
        <f>IF($C361 = "neg", (($D361+1) - VLOOKUP($B361,'Results-formatted 060121'!$A:BA,(BD$3+2),FALSE)), IF($C361 = "pos-neg", (3+VLOOKUP($B361,'Results-formatted 060121'!$A:BA,(BD$3+2),FALSE)), VLOOKUP($B361,'Results-formatted 060121'!$A:BA,(BD$3+2),FALSE)))</f>
        <v>4</v>
      </c>
      <c r="BE361" s="95">
        <f>IF($C361 = "neg", (($D361+1) - VLOOKUP($B361,'Results-formatted 060121'!$A:BB,(BE$3+2),FALSE)), IF($C361 = "pos-neg", (3+VLOOKUP($B361,'Results-formatted 060121'!$A:BB,(BE$3+2),FALSE)), VLOOKUP($B361,'Results-formatted 060121'!$A:BB,(BE$3+2),FALSE)))</f>
        <v>4</v>
      </c>
      <c r="BF361" s="95">
        <f>IF($C361 = "neg", (($D361+1) - VLOOKUP($B361,'Results-formatted 060121'!$A:BC,(BF$3+2),FALSE)), IF($C361 = "pos-neg", (3+VLOOKUP($B361,'Results-formatted 060121'!$A:BC,(BF$3+2),FALSE)), VLOOKUP($B361,'Results-formatted 060121'!$A:BC,(BF$3+2),FALSE)))</f>
        <v>4</v>
      </c>
      <c r="BG361" s="95">
        <f>IF($C361 = "neg", (($D361+1) - VLOOKUP($B361,'Results-formatted 060121'!$A:BD,(BG$3+2),FALSE)), IF($C361 = "pos-neg", (3+VLOOKUP($B361,'Results-formatted 060121'!$A:BD,(BG$3+2),FALSE)), VLOOKUP($B361,'Results-formatted 060121'!$A:BD,(BG$3+2),FALSE)))</f>
        <v>3</v>
      </c>
      <c r="BH361" s="95">
        <f>IF($C361 = "neg", (($D361+1) - VLOOKUP($B361,'Results-formatted 060121'!$A:BE,(BH$3+2),FALSE)), IF($C361 = "pos-neg", (3+VLOOKUP($B361,'Results-formatted 060121'!$A:BE,(BH$3+2),FALSE)), VLOOKUP($B361,'Results-formatted 060121'!$A:BE,(BH$3+2),FALSE)))</f>
        <v>2</v>
      </c>
      <c r="BI361" s="95">
        <f>IF($C361 = "neg", (($D361+1) - VLOOKUP($B361,'Results-formatted 060121'!$A:BF,(BI$3+2),FALSE)), IF($C361 = "pos-neg", (3+VLOOKUP($B361,'Results-formatted 060121'!$A:BF,(BI$3+2),FALSE)), VLOOKUP($B361,'Results-formatted 060121'!$A:BF,(BI$3+2),FALSE)))</f>
        <v>4</v>
      </c>
      <c r="BJ361" s="95">
        <f>IF($C361 = "neg", (($D361+1) - VLOOKUP($B361,'Results-formatted 060121'!$A:BG,(BJ$3+2),FALSE)), IF($C361 = "pos-neg", (3+VLOOKUP($B361,'Results-formatted 060121'!$A:BG,(BJ$3+2),FALSE)), VLOOKUP($B361,'Results-formatted 060121'!$A:BG,(BJ$3+2),FALSE)))</f>
        <v>4</v>
      </c>
      <c r="BK361" s="95">
        <f>IF($C361 = "neg", (($D361+1) - VLOOKUP($B361,'Results-formatted 060121'!$A:BH,(BK$3+2),FALSE)), IF($C361 = "pos-neg", (3+VLOOKUP($B361,'Results-formatted 060121'!$A:BH,(BK$3+2),FALSE)), VLOOKUP($B361,'Results-formatted 060121'!$A:BH,(BK$3+2),FALSE)))</f>
        <v>4</v>
      </c>
      <c r="BL361" s="95">
        <f>IF($C361 = "neg", (($D361+1) - VLOOKUP($B361,'Results-formatted 060121'!$A:BI,(BL$3+2),FALSE)), IF($C361 = "pos-neg", (3+VLOOKUP($B361,'Results-formatted 060121'!$A:BI,(BL$3+2),FALSE)), VLOOKUP($B361,'Results-formatted 060121'!$A:BI,(BL$3+2),FALSE)))</f>
        <v>4</v>
      </c>
      <c r="BM361" s="95">
        <f>IF($C361 = "neg", (($D361+1) - VLOOKUP($B361,'Results-formatted 060121'!$A:BJ,(BM$3+2),FALSE)), IF($C361 = "pos-neg", (3+VLOOKUP($B361,'Results-formatted 060121'!$A:BJ,(BM$3+2),FALSE)), VLOOKUP($B361,'Results-formatted 060121'!$A:BJ,(BM$3+2),FALSE)))</f>
        <v>4</v>
      </c>
      <c r="BN361" s="95"/>
      <c r="BO361" s="95"/>
      <c r="BP361" s="95"/>
      <c r="BQ361" s="95"/>
      <c r="BR361" s="95"/>
      <c r="BS361" s="95"/>
      <c r="BT361" s="95"/>
      <c r="BU361" s="95"/>
      <c r="BV361" s="95"/>
      <c r="BW361" s="95"/>
      <c r="BX361" s="95"/>
      <c r="BY361" s="95"/>
      <c r="BZ361" s="95"/>
      <c r="CA361" s="95"/>
      <c r="CB361" s="95"/>
      <c r="CC361" s="95"/>
      <c r="CD361" s="98"/>
      <c r="CE361" s="25">
        <f t="shared" si="1062"/>
        <v>3.3666666666666667</v>
      </c>
      <c r="CF361" s="25">
        <f t="shared" si="1176"/>
        <v>1.0730388759865741</v>
      </c>
    </row>
    <row r="362" spans="2:84" ht="42" x14ac:dyDescent="0.15">
      <c r="B362" s="84" t="s">
        <v>373</v>
      </c>
      <c r="C362" s="86" t="s">
        <v>224</v>
      </c>
      <c r="D362" s="2">
        <v>5</v>
      </c>
      <c r="E362" s="15" t="s">
        <v>864</v>
      </c>
      <c r="F362" s="95">
        <f>IF($C362 = "neg", (($D362+1) - VLOOKUP($B362,'Results-formatted 060121'!$A:$AJ,(F$3+2),FALSE)), IF($C362 = "pos-neg", (3+VLOOKUP($B362,'Results-formatted 060121'!$A:$AJ,(F$3+2),FALSE)), VLOOKUP($B362,'Results-formatted 060121'!$A:$AJ,(F$3+2),FALSE)))</f>
        <v>3</v>
      </c>
      <c r="G362" s="95">
        <f>IF($C362 = "neg", (($D362+1) - VLOOKUP($B362,'Results-formatted 060121'!$A:$AJ,(G$3+2),FALSE)), IF($C362 = "pos-neg", (3+VLOOKUP($B362,'Results-formatted 060121'!$A:$AJ,(G$3+2),FALSE)), VLOOKUP($B362,'Results-formatted 060121'!$A:$AJ,(G$3+2),FALSE)))</f>
        <v>5</v>
      </c>
      <c r="H362" s="95">
        <f>IF($C362 = "neg", (($D362+1) - VLOOKUP($B362,'Results-formatted 060121'!$A:$AJ,(H$3+2),FALSE)), IF($C362 = "pos-neg", (3+VLOOKUP($B362,'Results-formatted 060121'!$A:$AJ,(H$3+2),FALSE)), VLOOKUP($B362,'Results-formatted 060121'!$A:$AJ,(H$3+2),FALSE)))</f>
        <v>3</v>
      </c>
      <c r="I362" s="95">
        <f>IF($C362 = "neg", (($D362+1) - VLOOKUP($B362,'Results-formatted 060121'!$A:$AJ,(I$3+2),FALSE)), IF($C362 = "pos-neg", (3+VLOOKUP($B362,'Results-formatted 060121'!$A:$AJ,(I$3+2),FALSE)), VLOOKUP($B362,'Results-formatted 060121'!$A:$AJ,(I$3+2),FALSE)))</f>
        <v>1</v>
      </c>
      <c r="J362" s="95">
        <f>IF($C362 = "neg", (($D362+1) - VLOOKUP($B362,'Results-formatted 060121'!$A:$AJ,(J$3+2),FALSE)), IF($C362 = "pos-neg", (3+VLOOKUP($B362,'Results-formatted 060121'!$A:$AJ,(J$3+2),FALSE)), VLOOKUP($B362,'Results-formatted 060121'!$A:$AJ,(J$3+2),FALSE)))</f>
        <v>3</v>
      </c>
      <c r="K362" s="95">
        <f>IF($C362 = "neg", (($D362+1) - VLOOKUP($B362,'Results-formatted 060121'!$A:$AJ,(K$3+2),FALSE)), IF($C362 = "pos-neg", (3+VLOOKUP($B362,'Results-formatted 060121'!$A:$AJ,(K$3+2),FALSE)), VLOOKUP($B362,'Results-formatted 060121'!$A:$AJ,(K$3+2),FALSE)))</f>
        <v>5</v>
      </c>
      <c r="L362" s="95">
        <f>IF($C362 = "neg", (($D362+1) - VLOOKUP($B362,'Results-formatted 060121'!$A:$AJ,(L$3+2),FALSE)), IF($C362 = "pos-neg", (3+VLOOKUP($B362,'Results-formatted 060121'!$A:$AJ,(L$3+2),FALSE)), VLOOKUP($B362,'Results-formatted 060121'!$A:$AJ,(L$3+2),FALSE)))</f>
        <v>3</v>
      </c>
      <c r="M362" s="95">
        <f>IF($C362 = "neg", (($D362+1) - VLOOKUP($B362,'Results-formatted 060121'!$A:$AJ,(M$3+2),FALSE)), IF($C362 = "pos-neg", (3+VLOOKUP($B362,'Results-formatted 060121'!$A:$AJ,(M$3+2),FALSE)), VLOOKUP($B362,'Results-formatted 060121'!$A:$AJ,(M$3+2),FALSE)))</f>
        <v>3</v>
      </c>
      <c r="N362" s="95">
        <f>IF($C362 = "neg", (($D362+1) - VLOOKUP($B362,'Results-formatted 060121'!$A:$AJ,(N$3+2),FALSE)), IF($C362 = "pos-neg", (3+VLOOKUP($B362,'Results-formatted 060121'!$A:$AJ,(N$3+2),FALSE)), VLOOKUP($B362,'Results-formatted 060121'!$A:$AJ,(N$3+2),FALSE)))</f>
        <v>4</v>
      </c>
      <c r="O362" s="95">
        <f>IF($C362 = "neg", (($D362+1) - VLOOKUP($B362,'Results-formatted 060121'!$A:$AJ,(O$3+2),FALSE)), IF($C362 = "pos-neg", (3+VLOOKUP($B362,'Results-formatted 060121'!$A:$AJ,(O$3+2),FALSE)), VLOOKUP($B362,'Results-formatted 060121'!$A:$AJ,(O$3+2),FALSE)))</f>
        <v>5</v>
      </c>
      <c r="P362" s="95">
        <f>IF($C362 = "neg", (($D362+1) - VLOOKUP($B362,'Results-formatted 060121'!$A:$AJ,(P$3+2),FALSE)), IF($C362 = "pos-neg", (3+VLOOKUP($B362,'Results-formatted 060121'!$A:$AJ,(P$3+2),FALSE)), VLOOKUP($B362,'Results-formatted 060121'!$A:$AJ,(P$3+2),FALSE)))</f>
        <v>3</v>
      </c>
      <c r="Q362" s="95">
        <f>IF($C362 = "neg", (($D362+1) - VLOOKUP($B362,'Results-formatted 060121'!$A:$AJ,(Q$3+2),FALSE)), IF($C362 = "pos-neg", (3+VLOOKUP($B362,'Results-formatted 060121'!$A:$AJ,(Q$3+2),FALSE)), VLOOKUP($B362,'Results-formatted 060121'!$A:$AJ,(Q$3+2),FALSE)))</f>
        <v>5</v>
      </c>
      <c r="R362" s="95">
        <f>IF($C362 = "neg", (($D362+1) - VLOOKUP($B362,'Results-formatted 060121'!$A:$AJ,(R$3+2),FALSE)), IF($C362 = "pos-neg", (3+VLOOKUP($B362,'Results-formatted 060121'!$A:$AJ,(R$3+2),FALSE)), VLOOKUP($B362,'Results-formatted 060121'!$A:$AJ,(R$3+2),FALSE)))</f>
        <v>4</v>
      </c>
      <c r="S362" s="95">
        <f>IF($C362 = "neg", (($D362+1) - VLOOKUP($B362,'Results-formatted 060121'!$A:$AJ,(S$3+2),FALSE)), IF($C362 = "pos-neg", (3+VLOOKUP($B362,'Results-formatted 060121'!$A:$AJ,(S$3+2),FALSE)), VLOOKUP($B362,'Results-formatted 060121'!$A:$AJ,(S$3+2),FALSE)))</f>
        <v>3</v>
      </c>
      <c r="T362" s="95">
        <f>IF($C362 = "neg", (($D362+1) - VLOOKUP($B362,'Results-formatted 060121'!$A:$AJ,(T$3+2),FALSE)), IF($C362 = "pos-neg", (3+VLOOKUP($B362,'Results-formatted 060121'!$A:$AJ,(T$3+2),FALSE)), VLOOKUP($B362,'Results-formatted 060121'!$A:$AJ,(T$3+2),FALSE)))</f>
        <v>4</v>
      </c>
      <c r="U362" s="95">
        <f>IF($C362 = "neg", (($D362+1) - VLOOKUP($B362,'Results-formatted 060121'!$A:$AJ,(U$3+2),FALSE)), IF($C362 = "pos-neg", (3+VLOOKUP($B362,'Results-formatted 060121'!$A:$AJ,(U$3+2),FALSE)), VLOOKUP($B362,'Results-formatted 060121'!$A:$AJ,(U$3+2),FALSE)))</f>
        <v>5</v>
      </c>
      <c r="V362" s="95">
        <f>IF($C362 = "neg", (($D362+1) - VLOOKUP($B362,'Results-formatted 060121'!$A:$AJ,(V$3+2),FALSE)), IF($C362 = "pos-neg", (3+VLOOKUP($B362,'Results-formatted 060121'!$A:$AJ,(V$3+2),FALSE)), VLOOKUP($B362,'Results-formatted 060121'!$A:$AJ,(V$3+2),FALSE)))</f>
        <v>4</v>
      </c>
      <c r="W362" s="95">
        <f>IF($C362 = "neg", (($D362+1) - VLOOKUP($B362,'Results-formatted 060121'!$A:$AJ,(W$3+2),FALSE)), IF($C362 = "pos-neg", (3+VLOOKUP($B362,'Results-formatted 060121'!$A:$AJ,(W$3+2),FALSE)), VLOOKUP($B362,'Results-formatted 060121'!$A:$AJ,(W$3+2),FALSE)))</f>
        <v>4</v>
      </c>
      <c r="X362" s="95">
        <f>IF($C362 = "neg", (($D362+1) - VLOOKUP($B362,'Results-formatted 060121'!$A:$AJ,(X$3+2),FALSE)), IF($C362 = "pos-neg", (3+VLOOKUP($B362,'Results-formatted 060121'!$A:$AJ,(X$3+2),FALSE)), VLOOKUP($B362,'Results-formatted 060121'!$A:$AJ,(X$3+2),FALSE)))</f>
        <v>3</v>
      </c>
      <c r="Y362" s="95">
        <f>IF($C362 = "neg", (($D362+1) - VLOOKUP($B362,'Results-formatted 060121'!$A:$AJ,(Y$3+2),FALSE)), IF($C362 = "pos-neg", (3+VLOOKUP($B362,'Results-formatted 060121'!$A:$AJ,(Y$3+2),FALSE)), VLOOKUP($B362,'Results-formatted 060121'!$A:$AJ,(Y$3+2),FALSE)))</f>
        <v>4</v>
      </c>
      <c r="Z362" s="95">
        <f>IF($C362 = "neg", (($D362+1) - VLOOKUP($B362,'Results-formatted 060121'!$A:$AJ,(Z$3+2),FALSE)), IF($C362 = "pos-neg", (3+VLOOKUP($B362,'Results-formatted 060121'!$A:$AJ,(Z$3+2),FALSE)), VLOOKUP($B362,'Results-formatted 060121'!$A:$AJ,(Z$3+2),FALSE)))</f>
        <v>2</v>
      </c>
      <c r="AA362" s="95">
        <f>IF($C362 = "neg", (($D362+1) - VLOOKUP($B362,'Results-formatted 060121'!$A:$AJ,(AA$3+2),FALSE)), IF($C362 = "pos-neg", (3+VLOOKUP($B362,'Results-formatted 060121'!$A:$AJ,(AA$3+2),FALSE)), VLOOKUP($B362,'Results-formatted 060121'!$A:$AJ,(AA$3+2),FALSE)))</f>
        <v>3</v>
      </c>
      <c r="AB362" s="95">
        <f>IF($C362 = "neg", (($D362+1) - VLOOKUP($B362,'Results-formatted 060121'!$A:$AJ,(AB$3+2),FALSE)), IF($C362 = "pos-neg", (3+VLOOKUP($B362,'Results-formatted 060121'!$A:$AJ,(AB$3+2),FALSE)), VLOOKUP($B362,'Results-formatted 060121'!$A:$AJ,(AB$3+2),FALSE)))</f>
        <v>1</v>
      </c>
      <c r="AC362" s="95">
        <f>IF($C362 = "neg", (($D362+1) - VLOOKUP($B362,'Results-formatted 060121'!$A:$AJ,(AC$3+2),FALSE)), IF($C362 = "pos-neg", (3+VLOOKUP($B362,'Results-formatted 060121'!$A:$AJ,(AC$3+2),FALSE)), VLOOKUP($B362,'Results-formatted 060121'!$A:$AJ,(AC$3+2),FALSE)))</f>
        <v>1</v>
      </c>
      <c r="AD362" s="95">
        <f>IF($C362 = "neg", (($D362+1) - VLOOKUP($B362,'Results-formatted 060121'!$A:$AJ,(AD$3+2),FALSE)), IF($C362 = "pos-neg", (3+VLOOKUP($B362,'Results-formatted 060121'!$A:$AJ,(AD$3+2),FALSE)), VLOOKUP($B362,'Results-formatted 060121'!$A:$AJ,(AD$3+2),FALSE)))</f>
        <v>4</v>
      </c>
      <c r="AE362" s="95">
        <f>IF($C362 = "neg", (($D362+1) - VLOOKUP($B362,'Results-formatted 060121'!$A:$AJ,(AE$3+2),FALSE)), IF($C362 = "pos-neg", (3+VLOOKUP($B362,'Results-formatted 060121'!$A:$AJ,(AE$3+2),FALSE)), VLOOKUP($B362,'Results-formatted 060121'!$A:$AJ,(AE$3+2),FALSE)))</f>
        <v>4</v>
      </c>
      <c r="AF362" s="95">
        <f>IF($C362 = "neg", (($D362+1) - VLOOKUP($B362,'Results-formatted 060121'!$A:$AJ,(AF$3+2),FALSE)), IF($C362 = "pos-neg", (3+VLOOKUP($B362,'Results-formatted 060121'!$A:$AJ,(AF$3+2),FALSE)), VLOOKUP($B362,'Results-formatted 060121'!$A:$AJ,(AF$3+2),FALSE)))</f>
        <v>2</v>
      </c>
      <c r="AG362" s="95">
        <f>IF($C362 = "neg", (($D362+1) - VLOOKUP($B362,'Results-formatted 060121'!$A:$AJ,(AG$3+2),FALSE)), IF($C362 = "pos-neg", (3+VLOOKUP($B362,'Results-formatted 060121'!$A:$AJ,(AG$3+2),FALSE)), VLOOKUP($B362,'Results-formatted 060121'!$A:$AJ,(AG$3+2),FALSE)))</f>
        <v>4</v>
      </c>
      <c r="AH362" s="95">
        <f>IF($C362 = "neg", (($D362+1) - VLOOKUP($B362,'Results-formatted 060121'!$A:$AJ,(AH$3+2),FALSE)), IF($C362 = "pos-neg", (3+VLOOKUP($B362,'Results-formatted 060121'!$A:$AJ,(AH$3+2),FALSE)), VLOOKUP($B362,'Results-formatted 060121'!$A:$AJ,(AH$3+2),FALSE)))</f>
        <v>4</v>
      </c>
      <c r="AI362" s="95">
        <f>IF($C362 = "neg", (($D362+1) - VLOOKUP($B362,'Results-formatted 060121'!$A:$AJ,(AI$3+2),FALSE)), IF($C362 = "pos-neg", (3+VLOOKUP($B362,'Results-formatted 060121'!$A:$AJ,(AI$3+2),FALSE)), VLOOKUP($B362,'Results-formatted 060121'!$A:$AJ,(AI$3+2),FALSE)))</f>
        <v>4</v>
      </c>
      <c r="AJ362" s="95">
        <f>IF($C362 = "neg", (($D362+1) - VLOOKUP($B362,'Results-formatted 060121'!$A:$AJ,(AJ$3+2),FALSE)), IF($C362 = "pos-neg", (3+VLOOKUP($B362,'Results-formatted 060121'!$A:$AJ,(AJ$3+2),FALSE)), VLOOKUP($B362,'Results-formatted 060121'!$A:$AJ,(AJ$3+2),FALSE)))</f>
        <v>5</v>
      </c>
      <c r="AK362" s="95">
        <f>IF($C362 = "neg", (($D362+1) - VLOOKUP($B362,'Results-formatted 060121'!$A:$AJ,(AK$3+2),FALSE)), IF($C362 = "pos-neg", (3+VLOOKUP($B362,'Results-formatted 060121'!$A:$AJ,(AK$3+2),FALSE)), VLOOKUP($B362,'Results-formatted 060121'!$A:$AJ,(AK$3+2),FALSE)))</f>
        <v>4</v>
      </c>
      <c r="AL362" s="95">
        <f>IF($C362 = "neg", (($D362+1) - VLOOKUP($B362,'Results-formatted 060121'!$A:$AJ,(AL$3+2),FALSE)), IF($C362 = "pos-neg", (3+VLOOKUP($B362,'Results-formatted 060121'!$A:$AJ,(AL$3+2),FALSE)), VLOOKUP($B362,'Results-formatted 060121'!$A:$AJ,(AL$3+2),FALSE)))</f>
        <v>4</v>
      </c>
      <c r="AM362" s="95">
        <f>IF($C362 = "neg", (($D362+1) - VLOOKUP($B362,'Results-formatted 060121'!$A:AJ,(AM$3+2),FALSE)), IF($C362 = "pos-neg", (3+VLOOKUP($B362,'Results-formatted 060121'!$A:AJ,(AM$3+2),FALSE)), VLOOKUP($B362,'Results-formatted 060121'!$A:AJ,(AM$3+2),FALSE)))</f>
        <v>4</v>
      </c>
      <c r="AN362" s="95">
        <f>IF($C362 = "neg", (($D362+1) - VLOOKUP($B362,'Results-formatted 060121'!$A:AK,(AN$3+2),FALSE)), IF($C362 = "pos-neg", (3+VLOOKUP($B362,'Results-formatted 060121'!$A:AK,(AN$3+2),FALSE)), VLOOKUP($B362,'Results-formatted 060121'!$A:AK,(AN$3+2),FALSE)))</f>
        <v>4</v>
      </c>
      <c r="AO362" s="95">
        <f>IF($C362 = "neg", (($D362+1) - VLOOKUP($B362,'Results-formatted 060121'!$A:AL,(AO$3+2),FALSE)), IF($C362 = "pos-neg", (3+VLOOKUP($B362,'Results-formatted 060121'!$A:AL,(AO$3+2),FALSE)), VLOOKUP($B362,'Results-formatted 060121'!$A:AL,(AO$3+2),FALSE)))</f>
        <v>5</v>
      </c>
      <c r="AP362" s="95">
        <f>IF($C362 = "neg", (($D362+1) - VLOOKUP($B362,'Results-formatted 060121'!$A:AM,(AP$3+2),FALSE)), IF($C362 = "pos-neg", (3+VLOOKUP($B362,'Results-formatted 060121'!$A:AM,(AP$3+2),FALSE)), VLOOKUP($B362,'Results-formatted 060121'!$A:AM,(AP$3+2),FALSE)))</f>
        <v>2</v>
      </c>
      <c r="AQ362" s="95">
        <f>IF($C362 = "neg", (($D362+1) - VLOOKUP($B362,'Results-formatted 060121'!$A:AN,(AQ$3+2),FALSE)), IF($C362 = "pos-neg", (3+VLOOKUP($B362,'Results-formatted 060121'!$A:AN,(AQ$3+2),FALSE)), VLOOKUP($B362,'Results-formatted 060121'!$A:AN,(AQ$3+2),FALSE)))</f>
        <v>3</v>
      </c>
      <c r="AR362" s="95">
        <f>IF($C362 = "neg", (($D362+1) - VLOOKUP($B362,'Results-formatted 060121'!$A:AO,(AR$3+2),FALSE)), IF($C362 = "pos-neg", (3+VLOOKUP($B362,'Results-formatted 060121'!$A:AO,(AR$3+2),FALSE)), VLOOKUP($B362,'Results-formatted 060121'!$A:AO,(AR$3+2),FALSE)))</f>
        <v>4</v>
      </c>
      <c r="AS362" s="95">
        <f>IF($C362 = "neg", (($D362+1) - VLOOKUP($B362,'Results-formatted 060121'!$A:AP,(AS$3+2),FALSE)), IF($C362 = "pos-neg", (3+VLOOKUP($B362,'Results-formatted 060121'!$A:AP,(AS$3+2),FALSE)), VLOOKUP($B362,'Results-formatted 060121'!$A:AP,(AS$3+2),FALSE)))</f>
        <v>4</v>
      </c>
      <c r="AT362" s="95">
        <f>IF($C362 = "neg", (($D362+1) - VLOOKUP($B362,'Results-formatted 060121'!$A:AQ,(AT$3+2),FALSE)), IF($C362 = "pos-neg", (3+VLOOKUP($B362,'Results-formatted 060121'!$A:AQ,(AT$3+2),FALSE)), VLOOKUP($B362,'Results-formatted 060121'!$A:AQ,(AT$3+2),FALSE)))</f>
        <v>5</v>
      </c>
      <c r="AU362" s="95">
        <f>IF($C362 = "neg", (($D362+1) - VLOOKUP($B362,'Results-formatted 060121'!$A:AR,(AU$3+2),FALSE)), IF($C362 = "pos-neg", (3+VLOOKUP($B362,'Results-formatted 060121'!$A:AR,(AU$3+2),FALSE)), VLOOKUP($B362,'Results-formatted 060121'!$A:AR,(AU$3+2),FALSE)))</f>
        <v>4</v>
      </c>
      <c r="AV362" s="95">
        <f>IF($C362 = "neg", (($D362+1) - VLOOKUP($B362,'Results-formatted 060121'!$A:AS,(AV$3+2),FALSE)), IF($C362 = "pos-neg", (3+VLOOKUP($B362,'Results-formatted 060121'!$A:AS,(AV$3+2),FALSE)), VLOOKUP($B362,'Results-formatted 060121'!$A:AS,(AV$3+2),FALSE)))</f>
        <v>3</v>
      </c>
      <c r="AW362" s="95">
        <f>IF($C362 = "neg", (($D362+1) - VLOOKUP($B362,'Results-formatted 060121'!$A:AT,(AW$3+2),FALSE)), IF($C362 = "pos-neg", (3+VLOOKUP($B362,'Results-formatted 060121'!$A:AT,(AW$3+2),FALSE)), VLOOKUP($B362,'Results-formatted 060121'!$A:AT,(AW$3+2),FALSE)))</f>
        <v>4</v>
      </c>
      <c r="AX362" s="95">
        <f>IF($C362 = "neg", (($D362+1) - VLOOKUP($B362,'Results-formatted 060121'!$A:AU,(AX$3+2),FALSE)), IF($C362 = "pos-neg", (3+VLOOKUP($B362,'Results-formatted 060121'!$A:AU,(AX$3+2),FALSE)), VLOOKUP($B362,'Results-formatted 060121'!$A:AU,(AX$3+2),FALSE)))</f>
        <v>3</v>
      </c>
      <c r="AY362" s="95">
        <f>IF($C362 = "neg", (($D362+1) - VLOOKUP($B362,'Results-formatted 060121'!$A:AV,(AY$3+2),FALSE)), IF($C362 = "pos-neg", (3+VLOOKUP($B362,'Results-formatted 060121'!$A:AV,(AY$3+2),FALSE)), VLOOKUP($B362,'Results-formatted 060121'!$A:AV,(AY$3+2),FALSE)))</f>
        <v>3</v>
      </c>
      <c r="AZ362" s="95">
        <f>IF($C362 = "neg", (($D362+1) - VLOOKUP($B362,'Results-formatted 060121'!$A:AW,(AZ$3+2),FALSE)), IF($C362 = "pos-neg", (3+VLOOKUP($B362,'Results-formatted 060121'!$A:AW,(AZ$3+2),FALSE)), VLOOKUP($B362,'Results-formatted 060121'!$A:AW,(AZ$3+2),FALSE)))</f>
        <v>4</v>
      </c>
      <c r="BA362" s="95">
        <f>IF($C362 = "neg", (($D362+1) - VLOOKUP($B362,'Results-formatted 060121'!$A:AX,(BA$3+2),FALSE)), IF($C362 = "pos-neg", (3+VLOOKUP($B362,'Results-formatted 060121'!$A:AX,(BA$3+2),FALSE)), VLOOKUP($B362,'Results-formatted 060121'!$A:AX,(BA$3+2),FALSE)))</f>
        <v>4</v>
      </c>
      <c r="BB362" s="95">
        <f>IF($C362 = "neg", (($D362+1) - VLOOKUP($B362,'Results-formatted 060121'!$A:AY,(BB$3+2),FALSE)), IF($C362 = "pos-neg", (3+VLOOKUP($B362,'Results-formatted 060121'!$A:AY,(BB$3+2),FALSE)), VLOOKUP($B362,'Results-formatted 060121'!$A:AY,(BB$3+2),FALSE)))</f>
        <v>4</v>
      </c>
      <c r="BC362" s="95">
        <f>IF($C362 = "neg", (($D362+1) - VLOOKUP($B362,'Results-formatted 060121'!$A:AZ,(BC$3+2),FALSE)), IF($C362 = "pos-neg", (3+VLOOKUP($B362,'Results-formatted 060121'!$A:AZ,(BC$3+2),FALSE)), VLOOKUP($B362,'Results-formatted 060121'!$A:AZ,(BC$3+2),FALSE)))</f>
        <v>3</v>
      </c>
      <c r="BD362" s="95">
        <f>IF($C362 = "neg", (($D362+1) - VLOOKUP($B362,'Results-formatted 060121'!$A:BA,(BD$3+2),FALSE)), IF($C362 = "pos-neg", (3+VLOOKUP($B362,'Results-formatted 060121'!$A:BA,(BD$3+2),FALSE)), VLOOKUP($B362,'Results-formatted 060121'!$A:BA,(BD$3+2),FALSE)))</f>
        <v>5</v>
      </c>
      <c r="BE362" s="95">
        <f>IF($C362 = "neg", (($D362+1) - VLOOKUP($B362,'Results-formatted 060121'!$A:BB,(BE$3+2),FALSE)), IF($C362 = "pos-neg", (3+VLOOKUP($B362,'Results-formatted 060121'!$A:BB,(BE$3+2),FALSE)), VLOOKUP($B362,'Results-formatted 060121'!$A:BB,(BE$3+2),FALSE)))</f>
        <v>4</v>
      </c>
      <c r="BF362" s="95">
        <f>IF($C362 = "neg", (($D362+1) - VLOOKUP($B362,'Results-formatted 060121'!$A:BC,(BF$3+2),FALSE)), IF($C362 = "pos-neg", (3+VLOOKUP($B362,'Results-formatted 060121'!$A:BC,(BF$3+2),FALSE)), VLOOKUP($B362,'Results-formatted 060121'!$A:BC,(BF$3+2),FALSE)))</f>
        <v>4</v>
      </c>
      <c r="BG362" s="95">
        <f>IF($C362 = "neg", (($D362+1) - VLOOKUP($B362,'Results-formatted 060121'!$A:BD,(BG$3+2),FALSE)), IF($C362 = "pos-neg", (3+VLOOKUP($B362,'Results-formatted 060121'!$A:BD,(BG$3+2),FALSE)), VLOOKUP($B362,'Results-formatted 060121'!$A:BD,(BG$3+2),FALSE)))</f>
        <v>3</v>
      </c>
      <c r="BH362" s="95">
        <f>IF($C362 = "neg", (($D362+1) - VLOOKUP($B362,'Results-formatted 060121'!$A:BE,(BH$3+2),FALSE)), IF($C362 = "pos-neg", (3+VLOOKUP($B362,'Results-formatted 060121'!$A:BE,(BH$3+2),FALSE)), VLOOKUP($B362,'Results-formatted 060121'!$A:BE,(BH$3+2),FALSE)))</f>
        <v>2</v>
      </c>
      <c r="BI362" s="95">
        <f>IF($C362 = "neg", (($D362+1) - VLOOKUP($B362,'Results-formatted 060121'!$A:BF,(BI$3+2),FALSE)), IF($C362 = "pos-neg", (3+VLOOKUP($B362,'Results-formatted 060121'!$A:BF,(BI$3+2),FALSE)), VLOOKUP($B362,'Results-formatted 060121'!$A:BF,(BI$3+2),FALSE)))</f>
        <v>4</v>
      </c>
      <c r="BJ362" s="95">
        <f>IF($C362 = "neg", (($D362+1) - VLOOKUP($B362,'Results-formatted 060121'!$A:BG,(BJ$3+2),FALSE)), IF($C362 = "pos-neg", (3+VLOOKUP($B362,'Results-formatted 060121'!$A:BG,(BJ$3+2),FALSE)), VLOOKUP($B362,'Results-formatted 060121'!$A:BG,(BJ$3+2),FALSE)))</f>
        <v>4</v>
      </c>
      <c r="BK362" s="95">
        <f>IF($C362 = "neg", (($D362+1) - VLOOKUP($B362,'Results-formatted 060121'!$A:BH,(BK$3+2),FALSE)), IF($C362 = "pos-neg", (3+VLOOKUP($B362,'Results-formatted 060121'!$A:BH,(BK$3+2),FALSE)), VLOOKUP($B362,'Results-formatted 060121'!$A:BH,(BK$3+2),FALSE)))</f>
        <v>4</v>
      </c>
      <c r="BL362" s="95">
        <f>IF($C362 = "neg", (($D362+1) - VLOOKUP($B362,'Results-formatted 060121'!$A:BI,(BL$3+2),FALSE)), IF($C362 = "pos-neg", (3+VLOOKUP($B362,'Results-formatted 060121'!$A:BI,(BL$3+2),FALSE)), VLOOKUP($B362,'Results-formatted 060121'!$A:BI,(BL$3+2),FALSE)))</f>
        <v>3</v>
      </c>
      <c r="BM362" s="95">
        <f>IF($C362 = "neg", (($D362+1) - VLOOKUP($B362,'Results-formatted 060121'!$A:BJ,(BM$3+2),FALSE)), IF($C362 = "pos-neg", (3+VLOOKUP($B362,'Results-formatted 060121'!$A:BJ,(BM$3+2),FALSE)), VLOOKUP($B362,'Results-formatted 060121'!$A:BJ,(BM$3+2),FALSE)))</f>
        <v>4</v>
      </c>
      <c r="BN362" s="95"/>
      <c r="BO362" s="95"/>
      <c r="BP362" s="95"/>
      <c r="BQ362" s="95"/>
      <c r="BR362" s="95"/>
      <c r="BS362" s="95"/>
      <c r="BT362" s="95"/>
      <c r="BU362" s="95"/>
      <c r="BV362" s="95"/>
      <c r="BW362" s="95"/>
      <c r="BX362" s="95"/>
      <c r="BY362" s="95"/>
      <c r="BZ362" s="95"/>
      <c r="CA362" s="95"/>
      <c r="CB362" s="95"/>
      <c r="CC362" s="95"/>
      <c r="CD362" s="98"/>
      <c r="CE362" s="25">
        <f t="shared" si="1062"/>
        <v>3.6</v>
      </c>
      <c r="CF362" s="25">
        <f t="shared" si="1176"/>
        <v>0.99490226076463206</v>
      </c>
    </row>
    <row r="363" spans="2:84" ht="42" x14ac:dyDescent="0.15">
      <c r="B363" s="84" t="s">
        <v>374</v>
      </c>
      <c r="C363" s="86" t="s">
        <v>224</v>
      </c>
      <c r="D363" s="2">
        <v>5</v>
      </c>
      <c r="E363" s="15" t="s">
        <v>865</v>
      </c>
      <c r="F363" s="95">
        <f>IF($C363 = "neg", (($D363+1) - VLOOKUP($B363,'Results-formatted 060121'!$A:$AJ,(F$3+2),FALSE)), IF($C363 = "pos-neg", (3+VLOOKUP($B363,'Results-formatted 060121'!$A:$AJ,(F$3+2),FALSE)), VLOOKUP($B363,'Results-formatted 060121'!$A:$AJ,(F$3+2),FALSE)))</f>
        <v>3</v>
      </c>
      <c r="G363" s="95">
        <f>IF($C363 = "neg", (($D363+1) - VLOOKUP($B363,'Results-formatted 060121'!$A:$AJ,(G$3+2),FALSE)), IF($C363 = "pos-neg", (3+VLOOKUP($B363,'Results-formatted 060121'!$A:$AJ,(G$3+2),FALSE)), VLOOKUP($B363,'Results-formatted 060121'!$A:$AJ,(G$3+2),FALSE)))</f>
        <v>5</v>
      </c>
      <c r="H363" s="95">
        <f>IF($C363 = "neg", (($D363+1) - VLOOKUP($B363,'Results-formatted 060121'!$A:$AJ,(H$3+2),FALSE)), IF($C363 = "pos-neg", (3+VLOOKUP($B363,'Results-formatted 060121'!$A:$AJ,(H$3+2),FALSE)), VLOOKUP($B363,'Results-formatted 060121'!$A:$AJ,(H$3+2),FALSE)))</f>
        <v>3</v>
      </c>
      <c r="I363" s="95">
        <f>IF($C363 = "neg", (($D363+1) - VLOOKUP($B363,'Results-formatted 060121'!$A:$AJ,(I$3+2),FALSE)), IF($C363 = "pos-neg", (3+VLOOKUP($B363,'Results-formatted 060121'!$A:$AJ,(I$3+2),FALSE)), VLOOKUP($B363,'Results-formatted 060121'!$A:$AJ,(I$3+2),FALSE)))</f>
        <v>1</v>
      </c>
      <c r="J363" s="95">
        <f>IF($C363 = "neg", (($D363+1) - VLOOKUP($B363,'Results-formatted 060121'!$A:$AJ,(J$3+2),FALSE)), IF($C363 = "pos-neg", (3+VLOOKUP($B363,'Results-formatted 060121'!$A:$AJ,(J$3+2),FALSE)), VLOOKUP($B363,'Results-formatted 060121'!$A:$AJ,(J$3+2),FALSE)))</f>
        <v>3</v>
      </c>
      <c r="K363" s="95">
        <f>IF($C363 = "neg", (($D363+1) - VLOOKUP($B363,'Results-formatted 060121'!$A:$AJ,(K$3+2),FALSE)), IF($C363 = "pos-neg", (3+VLOOKUP($B363,'Results-formatted 060121'!$A:$AJ,(K$3+2),FALSE)), VLOOKUP($B363,'Results-formatted 060121'!$A:$AJ,(K$3+2),FALSE)))</f>
        <v>3</v>
      </c>
      <c r="L363" s="95">
        <f>IF($C363 = "neg", (($D363+1) - VLOOKUP($B363,'Results-formatted 060121'!$A:$AJ,(L$3+2),FALSE)), IF($C363 = "pos-neg", (3+VLOOKUP($B363,'Results-formatted 060121'!$A:$AJ,(L$3+2),FALSE)), VLOOKUP($B363,'Results-formatted 060121'!$A:$AJ,(L$3+2),FALSE)))</f>
        <v>3</v>
      </c>
      <c r="M363" s="95">
        <f>IF($C363 = "neg", (($D363+1) - VLOOKUP($B363,'Results-formatted 060121'!$A:$AJ,(M$3+2),FALSE)), IF($C363 = "pos-neg", (3+VLOOKUP($B363,'Results-formatted 060121'!$A:$AJ,(M$3+2),FALSE)), VLOOKUP($B363,'Results-formatted 060121'!$A:$AJ,(M$3+2),FALSE)))</f>
        <v>3</v>
      </c>
      <c r="N363" s="95">
        <f>IF($C363 = "neg", (($D363+1) - VLOOKUP($B363,'Results-formatted 060121'!$A:$AJ,(N$3+2),FALSE)), IF($C363 = "pos-neg", (3+VLOOKUP($B363,'Results-formatted 060121'!$A:$AJ,(N$3+2),FALSE)), VLOOKUP($B363,'Results-formatted 060121'!$A:$AJ,(N$3+2),FALSE)))</f>
        <v>5</v>
      </c>
      <c r="O363" s="95">
        <f>IF($C363 = "neg", (($D363+1) - VLOOKUP($B363,'Results-formatted 060121'!$A:$AJ,(O$3+2),FALSE)), IF($C363 = "pos-neg", (3+VLOOKUP($B363,'Results-formatted 060121'!$A:$AJ,(O$3+2),FALSE)), VLOOKUP($B363,'Results-formatted 060121'!$A:$AJ,(O$3+2),FALSE)))</f>
        <v>3</v>
      </c>
      <c r="P363" s="95">
        <f>IF($C363 = "neg", (($D363+1) - VLOOKUP($B363,'Results-formatted 060121'!$A:$AJ,(P$3+2),FALSE)), IF($C363 = "pos-neg", (3+VLOOKUP($B363,'Results-formatted 060121'!$A:$AJ,(P$3+2),FALSE)), VLOOKUP($B363,'Results-formatted 060121'!$A:$AJ,(P$3+2),FALSE)))</f>
        <v>3</v>
      </c>
      <c r="Q363" s="95">
        <f>IF($C363 = "neg", (($D363+1) - VLOOKUP($B363,'Results-formatted 060121'!$A:$AJ,(Q$3+2),FALSE)), IF($C363 = "pos-neg", (3+VLOOKUP($B363,'Results-formatted 060121'!$A:$AJ,(Q$3+2),FALSE)), VLOOKUP($B363,'Results-formatted 060121'!$A:$AJ,(Q$3+2),FALSE)))</f>
        <v>5</v>
      </c>
      <c r="R363" s="95">
        <f>IF($C363 = "neg", (($D363+1) - VLOOKUP($B363,'Results-formatted 060121'!$A:$AJ,(R$3+2),FALSE)), IF($C363 = "pos-neg", (3+VLOOKUP($B363,'Results-formatted 060121'!$A:$AJ,(R$3+2),FALSE)), VLOOKUP($B363,'Results-formatted 060121'!$A:$AJ,(R$3+2),FALSE)))</f>
        <v>4</v>
      </c>
      <c r="S363" s="95">
        <f>IF($C363 = "neg", (($D363+1) - VLOOKUP($B363,'Results-formatted 060121'!$A:$AJ,(S$3+2),FALSE)), IF($C363 = "pos-neg", (3+VLOOKUP($B363,'Results-formatted 060121'!$A:$AJ,(S$3+2),FALSE)), VLOOKUP($B363,'Results-formatted 060121'!$A:$AJ,(S$3+2),FALSE)))</f>
        <v>3</v>
      </c>
      <c r="T363" s="95">
        <f>IF($C363 = "neg", (($D363+1) - VLOOKUP($B363,'Results-formatted 060121'!$A:$AJ,(T$3+2),FALSE)), IF($C363 = "pos-neg", (3+VLOOKUP($B363,'Results-formatted 060121'!$A:$AJ,(T$3+2),FALSE)), VLOOKUP($B363,'Results-formatted 060121'!$A:$AJ,(T$3+2),FALSE)))</f>
        <v>4</v>
      </c>
      <c r="U363" s="95">
        <f>IF($C363 = "neg", (($D363+1) - VLOOKUP($B363,'Results-formatted 060121'!$A:$AJ,(U$3+2),FALSE)), IF($C363 = "pos-neg", (3+VLOOKUP($B363,'Results-formatted 060121'!$A:$AJ,(U$3+2),FALSE)), VLOOKUP($B363,'Results-formatted 060121'!$A:$AJ,(U$3+2),FALSE)))</f>
        <v>1</v>
      </c>
      <c r="V363" s="95">
        <f>IF($C363 = "neg", (($D363+1) - VLOOKUP($B363,'Results-formatted 060121'!$A:$AJ,(V$3+2),FALSE)), IF($C363 = "pos-neg", (3+VLOOKUP($B363,'Results-formatted 060121'!$A:$AJ,(V$3+2),FALSE)), VLOOKUP($B363,'Results-formatted 060121'!$A:$AJ,(V$3+2),FALSE)))</f>
        <v>4</v>
      </c>
      <c r="W363" s="95">
        <f>IF($C363 = "neg", (($D363+1) - VLOOKUP($B363,'Results-formatted 060121'!$A:$AJ,(W$3+2),FALSE)), IF($C363 = "pos-neg", (3+VLOOKUP($B363,'Results-formatted 060121'!$A:$AJ,(W$3+2),FALSE)), VLOOKUP($B363,'Results-formatted 060121'!$A:$AJ,(W$3+2),FALSE)))</f>
        <v>3</v>
      </c>
      <c r="X363" s="95">
        <f>IF($C363 = "neg", (($D363+1) - VLOOKUP($B363,'Results-formatted 060121'!$A:$AJ,(X$3+2),FALSE)), IF($C363 = "pos-neg", (3+VLOOKUP($B363,'Results-formatted 060121'!$A:$AJ,(X$3+2),FALSE)), VLOOKUP($B363,'Results-formatted 060121'!$A:$AJ,(X$3+2),FALSE)))</f>
        <v>3</v>
      </c>
      <c r="Y363" s="95">
        <f>IF($C363 = "neg", (($D363+1) - VLOOKUP($B363,'Results-formatted 060121'!$A:$AJ,(Y$3+2),FALSE)), IF($C363 = "pos-neg", (3+VLOOKUP($B363,'Results-formatted 060121'!$A:$AJ,(Y$3+2),FALSE)), VLOOKUP($B363,'Results-formatted 060121'!$A:$AJ,(Y$3+2),FALSE)))</f>
        <v>4</v>
      </c>
      <c r="Z363" s="95">
        <f>IF($C363 = "neg", (($D363+1) - VLOOKUP($B363,'Results-formatted 060121'!$A:$AJ,(Z$3+2),FALSE)), IF($C363 = "pos-neg", (3+VLOOKUP($B363,'Results-formatted 060121'!$A:$AJ,(Z$3+2),FALSE)), VLOOKUP($B363,'Results-formatted 060121'!$A:$AJ,(Z$3+2),FALSE)))</f>
        <v>1</v>
      </c>
      <c r="AA363" s="95">
        <f>IF($C363 = "neg", (($D363+1) - VLOOKUP($B363,'Results-formatted 060121'!$A:$AJ,(AA$3+2),FALSE)), IF($C363 = "pos-neg", (3+VLOOKUP($B363,'Results-formatted 060121'!$A:$AJ,(AA$3+2),FALSE)), VLOOKUP($B363,'Results-formatted 060121'!$A:$AJ,(AA$3+2),FALSE)))</f>
        <v>4</v>
      </c>
      <c r="AB363" s="95">
        <f>IF($C363 = "neg", (($D363+1) - VLOOKUP($B363,'Results-formatted 060121'!$A:$AJ,(AB$3+2),FALSE)), IF($C363 = "pos-neg", (3+VLOOKUP($B363,'Results-formatted 060121'!$A:$AJ,(AB$3+2),FALSE)), VLOOKUP($B363,'Results-formatted 060121'!$A:$AJ,(AB$3+2),FALSE)))</f>
        <v>1</v>
      </c>
      <c r="AC363" s="95">
        <f>IF($C363 = "neg", (($D363+1) - VLOOKUP($B363,'Results-formatted 060121'!$A:$AJ,(AC$3+2),FALSE)), IF($C363 = "pos-neg", (3+VLOOKUP($B363,'Results-formatted 060121'!$A:$AJ,(AC$3+2),FALSE)), VLOOKUP($B363,'Results-formatted 060121'!$A:$AJ,(AC$3+2),FALSE)))</f>
        <v>1</v>
      </c>
      <c r="AD363" s="95">
        <f>IF($C363 = "neg", (($D363+1) - VLOOKUP($B363,'Results-formatted 060121'!$A:$AJ,(AD$3+2),FALSE)), IF($C363 = "pos-neg", (3+VLOOKUP($B363,'Results-formatted 060121'!$A:$AJ,(AD$3+2),FALSE)), VLOOKUP($B363,'Results-formatted 060121'!$A:$AJ,(AD$3+2),FALSE)))</f>
        <v>3</v>
      </c>
      <c r="AE363" s="95">
        <f>IF($C363 = "neg", (($D363+1) - VLOOKUP($B363,'Results-formatted 060121'!$A:$AJ,(AE$3+2),FALSE)), IF($C363 = "pos-neg", (3+VLOOKUP($B363,'Results-formatted 060121'!$A:$AJ,(AE$3+2),FALSE)), VLOOKUP($B363,'Results-formatted 060121'!$A:$AJ,(AE$3+2),FALSE)))</f>
        <v>4</v>
      </c>
      <c r="AF363" s="95">
        <f>IF($C363 = "neg", (($D363+1) - VLOOKUP($B363,'Results-formatted 060121'!$A:$AJ,(AF$3+2),FALSE)), IF($C363 = "pos-neg", (3+VLOOKUP($B363,'Results-formatted 060121'!$A:$AJ,(AF$3+2),FALSE)), VLOOKUP($B363,'Results-formatted 060121'!$A:$AJ,(AF$3+2),FALSE)))</f>
        <v>2</v>
      </c>
      <c r="AG363" s="95">
        <f>IF($C363 = "neg", (($D363+1) - VLOOKUP($B363,'Results-formatted 060121'!$A:$AJ,(AG$3+2),FALSE)), IF($C363 = "pos-neg", (3+VLOOKUP($B363,'Results-formatted 060121'!$A:$AJ,(AG$3+2),FALSE)), VLOOKUP($B363,'Results-formatted 060121'!$A:$AJ,(AG$3+2),FALSE)))</f>
        <v>2</v>
      </c>
      <c r="AH363" s="95">
        <f>IF($C363 = "neg", (($D363+1) - VLOOKUP($B363,'Results-formatted 060121'!$A:$AJ,(AH$3+2),FALSE)), IF($C363 = "pos-neg", (3+VLOOKUP($B363,'Results-formatted 060121'!$A:$AJ,(AH$3+2),FALSE)), VLOOKUP($B363,'Results-formatted 060121'!$A:$AJ,(AH$3+2),FALSE)))</f>
        <v>3</v>
      </c>
      <c r="AI363" s="95">
        <f>IF($C363 = "neg", (($D363+1) - VLOOKUP($B363,'Results-formatted 060121'!$A:$AJ,(AI$3+2),FALSE)), IF($C363 = "pos-neg", (3+VLOOKUP($B363,'Results-formatted 060121'!$A:$AJ,(AI$3+2),FALSE)), VLOOKUP($B363,'Results-formatted 060121'!$A:$AJ,(AI$3+2),FALSE)))</f>
        <v>4</v>
      </c>
      <c r="AJ363" s="95">
        <f>IF($C363 = "neg", (($D363+1) - VLOOKUP($B363,'Results-formatted 060121'!$A:$AJ,(AJ$3+2),FALSE)), IF($C363 = "pos-neg", (3+VLOOKUP($B363,'Results-formatted 060121'!$A:$AJ,(AJ$3+2),FALSE)), VLOOKUP($B363,'Results-formatted 060121'!$A:$AJ,(AJ$3+2),FALSE)))</f>
        <v>5</v>
      </c>
      <c r="AK363" s="95">
        <f>IF($C363 = "neg", (($D363+1) - VLOOKUP($B363,'Results-formatted 060121'!$A:$AJ,(AK$3+2),FALSE)), IF($C363 = "pos-neg", (3+VLOOKUP($B363,'Results-formatted 060121'!$A:$AJ,(AK$3+2),FALSE)), VLOOKUP($B363,'Results-formatted 060121'!$A:$AJ,(AK$3+2),FALSE)))</f>
        <v>5</v>
      </c>
      <c r="AL363" s="95">
        <f>IF($C363 = "neg", (($D363+1) - VLOOKUP($B363,'Results-formatted 060121'!$A:$AJ,(AL$3+2),FALSE)), IF($C363 = "pos-neg", (3+VLOOKUP($B363,'Results-formatted 060121'!$A:$AJ,(AL$3+2),FALSE)), VLOOKUP($B363,'Results-formatted 060121'!$A:$AJ,(AL$3+2),FALSE)))</f>
        <v>3</v>
      </c>
      <c r="AM363" s="95">
        <f>IF($C363 = "neg", (($D363+1) - VLOOKUP($B363,'Results-formatted 060121'!$A:AJ,(AM$3+2),FALSE)), IF($C363 = "pos-neg", (3+VLOOKUP($B363,'Results-formatted 060121'!$A:AJ,(AM$3+2),FALSE)), VLOOKUP($B363,'Results-formatted 060121'!$A:AJ,(AM$3+2),FALSE)))</f>
        <v>3</v>
      </c>
      <c r="AN363" s="95">
        <f>IF($C363 = "neg", (($D363+1) - VLOOKUP($B363,'Results-formatted 060121'!$A:AK,(AN$3+2),FALSE)), IF($C363 = "pos-neg", (3+VLOOKUP($B363,'Results-formatted 060121'!$A:AK,(AN$3+2),FALSE)), VLOOKUP($B363,'Results-formatted 060121'!$A:AK,(AN$3+2),FALSE)))</f>
        <v>4</v>
      </c>
      <c r="AO363" s="95">
        <f>IF($C363 = "neg", (($D363+1) - VLOOKUP($B363,'Results-formatted 060121'!$A:AL,(AO$3+2),FALSE)), IF($C363 = "pos-neg", (3+VLOOKUP($B363,'Results-formatted 060121'!$A:AL,(AO$3+2),FALSE)), VLOOKUP($B363,'Results-formatted 060121'!$A:AL,(AO$3+2),FALSE)))</f>
        <v>4</v>
      </c>
      <c r="AP363" s="95">
        <f>IF($C363 = "neg", (($D363+1) - VLOOKUP($B363,'Results-formatted 060121'!$A:AM,(AP$3+2),FALSE)), IF($C363 = "pos-neg", (3+VLOOKUP($B363,'Results-formatted 060121'!$A:AM,(AP$3+2),FALSE)), VLOOKUP($B363,'Results-formatted 060121'!$A:AM,(AP$3+2),FALSE)))</f>
        <v>2</v>
      </c>
      <c r="AQ363" s="95">
        <f>IF($C363 = "neg", (($D363+1) - VLOOKUP($B363,'Results-formatted 060121'!$A:AN,(AQ$3+2),FALSE)), IF($C363 = "pos-neg", (3+VLOOKUP($B363,'Results-formatted 060121'!$A:AN,(AQ$3+2),FALSE)), VLOOKUP($B363,'Results-formatted 060121'!$A:AN,(AQ$3+2),FALSE)))</f>
        <v>4</v>
      </c>
      <c r="AR363" s="95">
        <f>IF($C363 = "neg", (($D363+1) - VLOOKUP($B363,'Results-formatted 060121'!$A:AO,(AR$3+2),FALSE)), IF($C363 = "pos-neg", (3+VLOOKUP($B363,'Results-formatted 060121'!$A:AO,(AR$3+2),FALSE)), VLOOKUP($B363,'Results-formatted 060121'!$A:AO,(AR$3+2),FALSE)))</f>
        <v>3</v>
      </c>
      <c r="AS363" s="95">
        <f>IF($C363 = "neg", (($D363+1) - VLOOKUP($B363,'Results-formatted 060121'!$A:AP,(AS$3+2),FALSE)), IF($C363 = "pos-neg", (3+VLOOKUP($B363,'Results-formatted 060121'!$A:AP,(AS$3+2),FALSE)), VLOOKUP($B363,'Results-formatted 060121'!$A:AP,(AS$3+2),FALSE)))</f>
        <v>4</v>
      </c>
      <c r="AT363" s="95">
        <f>IF($C363 = "neg", (($D363+1) - VLOOKUP($B363,'Results-formatted 060121'!$A:AQ,(AT$3+2),FALSE)), IF($C363 = "pos-neg", (3+VLOOKUP($B363,'Results-formatted 060121'!$A:AQ,(AT$3+2),FALSE)), VLOOKUP($B363,'Results-formatted 060121'!$A:AQ,(AT$3+2),FALSE)))</f>
        <v>4</v>
      </c>
      <c r="AU363" s="95">
        <f>IF($C363 = "neg", (($D363+1) - VLOOKUP($B363,'Results-formatted 060121'!$A:AR,(AU$3+2),FALSE)), IF($C363 = "pos-neg", (3+VLOOKUP($B363,'Results-formatted 060121'!$A:AR,(AU$3+2),FALSE)), VLOOKUP($B363,'Results-formatted 060121'!$A:AR,(AU$3+2),FALSE)))</f>
        <v>4</v>
      </c>
      <c r="AV363" s="95">
        <f>IF($C363 = "neg", (($D363+1) - VLOOKUP($B363,'Results-formatted 060121'!$A:AS,(AV$3+2),FALSE)), IF($C363 = "pos-neg", (3+VLOOKUP($B363,'Results-formatted 060121'!$A:AS,(AV$3+2),FALSE)), VLOOKUP($B363,'Results-formatted 060121'!$A:AS,(AV$3+2),FALSE)))</f>
        <v>1</v>
      </c>
      <c r="AW363" s="95">
        <f>IF($C363 = "neg", (($D363+1) - VLOOKUP($B363,'Results-formatted 060121'!$A:AT,(AW$3+2),FALSE)), IF($C363 = "pos-neg", (3+VLOOKUP($B363,'Results-formatted 060121'!$A:AT,(AW$3+2),FALSE)), VLOOKUP($B363,'Results-formatted 060121'!$A:AT,(AW$3+2),FALSE)))</f>
        <v>4</v>
      </c>
      <c r="AX363" s="95">
        <f>IF($C363 = "neg", (($D363+1) - VLOOKUP($B363,'Results-formatted 060121'!$A:AU,(AX$3+2),FALSE)), IF($C363 = "pos-neg", (3+VLOOKUP($B363,'Results-formatted 060121'!$A:AU,(AX$3+2),FALSE)), VLOOKUP($B363,'Results-formatted 060121'!$A:AU,(AX$3+2),FALSE)))</f>
        <v>1</v>
      </c>
      <c r="AY363" s="95">
        <f>IF($C363 = "neg", (($D363+1) - VLOOKUP($B363,'Results-formatted 060121'!$A:AV,(AY$3+2),FALSE)), IF($C363 = "pos-neg", (3+VLOOKUP($B363,'Results-formatted 060121'!$A:AV,(AY$3+2),FALSE)), VLOOKUP($B363,'Results-formatted 060121'!$A:AV,(AY$3+2),FALSE)))</f>
        <v>4</v>
      </c>
      <c r="AZ363" s="95">
        <f>IF($C363 = "neg", (($D363+1) - VLOOKUP($B363,'Results-formatted 060121'!$A:AW,(AZ$3+2),FALSE)), IF($C363 = "pos-neg", (3+VLOOKUP($B363,'Results-formatted 060121'!$A:AW,(AZ$3+2),FALSE)), VLOOKUP($B363,'Results-formatted 060121'!$A:AW,(AZ$3+2),FALSE)))</f>
        <v>2</v>
      </c>
      <c r="BA363" s="95">
        <f>IF($C363 = "neg", (($D363+1) - VLOOKUP($B363,'Results-formatted 060121'!$A:AX,(BA$3+2),FALSE)), IF($C363 = "pos-neg", (3+VLOOKUP($B363,'Results-formatted 060121'!$A:AX,(BA$3+2),FALSE)), VLOOKUP($B363,'Results-formatted 060121'!$A:AX,(BA$3+2),FALSE)))</f>
        <v>4</v>
      </c>
      <c r="BB363" s="95">
        <f>IF($C363 = "neg", (($D363+1) - VLOOKUP($B363,'Results-formatted 060121'!$A:AY,(BB$3+2),FALSE)), IF($C363 = "pos-neg", (3+VLOOKUP($B363,'Results-formatted 060121'!$A:AY,(BB$3+2),FALSE)), VLOOKUP($B363,'Results-formatted 060121'!$A:AY,(BB$3+2),FALSE)))</f>
        <v>4</v>
      </c>
      <c r="BC363" s="95">
        <f>IF($C363 = "neg", (($D363+1) - VLOOKUP($B363,'Results-formatted 060121'!$A:AZ,(BC$3+2),FALSE)), IF($C363 = "pos-neg", (3+VLOOKUP($B363,'Results-formatted 060121'!$A:AZ,(BC$3+2),FALSE)), VLOOKUP($B363,'Results-formatted 060121'!$A:AZ,(BC$3+2),FALSE)))</f>
        <v>3</v>
      </c>
      <c r="BD363" s="95">
        <f>IF($C363 = "neg", (($D363+1) - VLOOKUP($B363,'Results-formatted 060121'!$A:BA,(BD$3+2),FALSE)), IF($C363 = "pos-neg", (3+VLOOKUP($B363,'Results-formatted 060121'!$A:BA,(BD$3+2),FALSE)), VLOOKUP($B363,'Results-formatted 060121'!$A:BA,(BD$3+2),FALSE)))</f>
        <v>5</v>
      </c>
      <c r="BE363" s="95">
        <f>IF($C363 = "neg", (($D363+1) - VLOOKUP($B363,'Results-formatted 060121'!$A:BB,(BE$3+2),FALSE)), IF($C363 = "pos-neg", (3+VLOOKUP($B363,'Results-formatted 060121'!$A:BB,(BE$3+2),FALSE)), VLOOKUP($B363,'Results-formatted 060121'!$A:BB,(BE$3+2),FALSE)))</f>
        <v>4</v>
      </c>
      <c r="BF363" s="95">
        <f>IF($C363 = "neg", (($D363+1) - VLOOKUP($B363,'Results-formatted 060121'!$A:BC,(BF$3+2),FALSE)), IF($C363 = "pos-neg", (3+VLOOKUP($B363,'Results-formatted 060121'!$A:BC,(BF$3+2),FALSE)), VLOOKUP($B363,'Results-formatted 060121'!$A:BC,(BF$3+2),FALSE)))</f>
        <v>2</v>
      </c>
      <c r="BG363" s="95">
        <f>IF($C363 = "neg", (($D363+1) - VLOOKUP($B363,'Results-formatted 060121'!$A:BD,(BG$3+2),FALSE)), IF($C363 = "pos-neg", (3+VLOOKUP($B363,'Results-formatted 060121'!$A:BD,(BG$3+2),FALSE)), VLOOKUP($B363,'Results-formatted 060121'!$A:BD,(BG$3+2),FALSE)))</f>
        <v>1</v>
      </c>
      <c r="BH363" s="95">
        <f>IF($C363 = "neg", (($D363+1) - VLOOKUP($B363,'Results-formatted 060121'!$A:BE,(BH$3+2),FALSE)), IF($C363 = "pos-neg", (3+VLOOKUP($B363,'Results-formatted 060121'!$A:BE,(BH$3+2),FALSE)), VLOOKUP($B363,'Results-formatted 060121'!$A:BE,(BH$3+2),FALSE)))</f>
        <v>2</v>
      </c>
      <c r="BI363" s="95">
        <f>IF($C363 = "neg", (($D363+1) - VLOOKUP($B363,'Results-formatted 060121'!$A:BF,(BI$3+2),FALSE)), IF($C363 = "pos-neg", (3+VLOOKUP($B363,'Results-formatted 060121'!$A:BF,(BI$3+2),FALSE)), VLOOKUP($B363,'Results-formatted 060121'!$A:BF,(BI$3+2),FALSE)))</f>
        <v>4</v>
      </c>
      <c r="BJ363" s="95">
        <f>IF($C363 = "neg", (($D363+1) - VLOOKUP($B363,'Results-formatted 060121'!$A:BG,(BJ$3+2),FALSE)), IF($C363 = "pos-neg", (3+VLOOKUP($B363,'Results-formatted 060121'!$A:BG,(BJ$3+2),FALSE)), VLOOKUP($B363,'Results-formatted 060121'!$A:BG,(BJ$3+2),FALSE)))</f>
        <v>2</v>
      </c>
      <c r="BK363" s="95">
        <f>IF($C363 = "neg", (($D363+1) - VLOOKUP($B363,'Results-formatted 060121'!$A:BH,(BK$3+2),FALSE)), IF($C363 = "pos-neg", (3+VLOOKUP($B363,'Results-formatted 060121'!$A:BH,(BK$3+2),FALSE)), VLOOKUP($B363,'Results-formatted 060121'!$A:BH,(BK$3+2),FALSE)))</f>
        <v>4</v>
      </c>
      <c r="BL363" s="95">
        <f>IF($C363 = "neg", (($D363+1) - VLOOKUP($B363,'Results-formatted 060121'!$A:BI,(BL$3+2),FALSE)), IF($C363 = "pos-neg", (3+VLOOKUP($B363,'Results-formatted 060121'!$A:BI,(BL$3+2),FALSE)), VLOOKUP($B363,'Results-formatted 060121'!$A:BI,(BL$3+2),FALSE)))</f>
        <v>4</v>
      </c>
      <c r="BM363" s="95">
        <f>IF($C363 = "neg", (($D363+1) - VLOOKUP($B363,'Results-formatted 060121'!$A:BJ,(BM$3+2),FALSE)), IF($C363 = "pos-neg", (3+VLOOKUP($B363,'Results-formatted 060121'!$A:BJ,(BM$3+2),FALSE)), VLOOKUP($B363,'Results-formatted 060121'!$A:BJ,(BM$3+2),FALSE)))</f>
        <v>3</v>
      </c>
      <c r="BN363" s="95"/>
      <c r="BO363" s="95"/>
      <c r="BP363" s="95"/>
      <c r="BQ363" s="95"/>
      <c r="BR363" s="95"/>
      <c r="BS363" s="95"/>
      <c r="BT363" s="95"/>
      <c r="BU363" s="95"/>
      <c r="BV363" s="95"/>
      <c r="BW363" s="95"/>
      <c r="BX363" s="95"/>
      <c r="BY363" s="95"/>
      <c r="BZ363" s="95"/>
      <c r="CA363" s="95"/>
      <c r="CB363" s="95"/>
      <c r="CC363" s="95"/>
      <c r="CD363" s="98"/>
      <c r="CE363" s="25">
        <f t="shared" si="1062"/>
        <v>3.1666666666666665</v>
      </c>
      <c r="CF363" s="25">
        <f t="shared" si="1176"/>
        <v>1.1813044594805782</v>
      </c>
    </row>
    <row r="364" spans="2:84" ht="17" x14ac:dyDescent="0.15">
      <c r="B364" s="84"/>
      <c r="E364" s="18" t="s">
        <v>90</v>
      </c>
      <c r="F364" s="34"/>
      <c r="G364" s="34"/>
      <c r="H364" s="34">
        <f t="shared" ref="H364" si="1206">IF(ISNUMBER(H365),AVERAGE(H365:H369),"")</f>
        <v>3.6</v>
      </c>
      <c r="I364" s="34">
        <f t="shared" ref="I364" si="1207">IF(ISNUMBER(I365),AVERAGE(I365:I369),"")</f>
        <v>4.5999999999999996</v>
      </c>
      <c r="J364" s="34">
        <f t="shared" ref="J364" si="1208">IF(ISNUMBER(J365),AVERAGE(J365:J369),"")</f>
        <v>3</v>
      </c>
      <c r="K364" s="34">
        <f t="shared" ref="K364" si="1209">IF(ISNUMBER(K365),AVERAGE(K365:K369),"")</f>
        <v>5</v>
      </c>
      <c r="L364" s="34">
        <f t="shared" ref="L364" si="1210">IF(ISNUMBER(L365),AVERAGE(L365:L369),"")</f>
        <v>4</v>
      </c>
      <c r="M364" s="34">
        <f t="shared" ref="M364" si="1211">IF(ISNUMBER(M365),AVERAGE(M365:M369),"")</f>
        <v>5</v>
      </c>
      <c r="N364" s="34"/>
      <c r="O364" s="34">
        <f t="shared" ref="O364" si="1212">IF(ISNUMBER(O365),AVERAGE(O365:O369),"")</f>
        <v>4.2</v>
      </c>
      <c r="P364" s="34">
        <f t="shared" ref="P364" si="1213">IF(ISNUMBER(P365),AVERAGE(P365:P369),"")</f>
        <v>5</v>
      </c>
      <c r="Q364" s="34">
        <f t="shared" ref="Q364" si="1214">IF(ISNUMBER(Q365),AVERAGE(Q365:Q369),"")</f>
        <v>5</v>
      </c>
      <c r="R364" s="34">
        <f t="shared" ref="R364" si="1215">IF(ISNUMBER(R365),AVERAGE(R365:R369),"")</f>
        <v>4.4000000000000004</v>
      </c>
      <c r="S364" s="34">
        <f t="shared" ref="S364" si="1216">IF(ISNUMBER(S365),AVERAGE(S365:S369),"")</f>
        <v>2.2000000000000002</v>
      </c>
      <c r="T364" s="34">
        <f t="shared" ref="T364" si="1217">IF(ISNUMBER(T365),AVERAGE(T365:T369),"")</f>
        <v>4</v>
      </c>
      <c r="U364" s="34">
        <f t="shared" ref="U364" si="1218">IF(ISNUMBER(U365),AVERAGE(U365:U369),"")</f>
        <v>5</v>
      </c>
      <c r="V364" s="34">
        <f t="shared" ref="V364" si="1219">IF(ISNUMBER(V365),AVERAGE(V365:V369),"")</f>
        <v>4.4000000000000004</v>
      </c>
      <c r="W364" s="34">
        <f t="shared" ref="W364" si="1220">IF(ISNUMBER(W365),AVERAGE(W365:W369),"")</f>
        <v>4.4000000000000004</v>
      </c>
      <c r="X364" s="34">
        <f t="shared" ref="X364" si="1221">IF(ISNUMBER(X365),AVERAGE(X365:X369),"")</f>
        <v>4</v>
      </c>
      <c r="Y364" s="34">
        <f t="shared" ref="Y364" si="1222">IF(ISNUMBER(Y365),AVERAGE(Y365:Y369),"")</f>
        <v>4</v>
      </c>
      <c r="Z364" s="34">
        <f t="shared" ref="Z364" si="1223">IF(ISNUMBER(Z365),AVERAGE(Z365:Z369),"")</f>
        <v>4.8</v>
      </c>
      <c r="AA364" s="34">
        <f t="shared" ref="AA364" si="1224">IF(ISNUMBER(AA365),AVERAGE(AA365:AA369),"")</f>
        <v>3.6</v>
      </c>
      <c r="AB364" s="34">
        <f t="shared" ref="AB364" si="1225">IF(ISNUMBER(AB365),AVERAGE(AB365:AB369),"")</f>
        <v>3</v>
      </c>
      <c r="AC364" s="34">
        <f t="shared" ref="AC364" si="1226">IF(ISNUMBER(AC365),AVERAGE(AC365:AC369),"")</f>
        <v>2.8</v>
      </c>
      <c r="AD364" s="34">
        <f t="shared" ref="AD364" si="1227">IF(ISNUMBER(AD365),AVERAGE(AD365:AD369),"")</f>
        <v>4</v>
      </c>
      <c r="AE364" s="34">
        <f t="shared" ref="AE364" si="1228">IF(ISNUMBER(AE365),AVERAGE(AE365:AE369),"")</f>
        <v>5</v>
      </c>
      <c r="AF364" s="34">
        <f t="shared" ref="AF364" si="1229">IF(ISNUMBER(AF365),AVERAGE(AF365:AF369),"")</f>
        <v>4</v>
      </c>
      <c r="AG364" s="34">
        <f t="shared" ref="AG364" si="1230">IF(ISNUMBER(AG365),AVERAGE(AG365:AG369),"")</f>
        <v>4.8</v>
      </c>
      <c r="AH364" s="34">
        <f t="shared" ref="AH364" si="1231">IF(ISNUMBER(AH365),AVERAGE(AH365:AH369),"")</f>
        <v>3</v>
      </c>
      <c r="AI364" s="34">
        <f t="shared" ref="AI364" si="1232">IF(ISNUMBER(AI365),AVERAGE(AI365:AI369),"")</f>
        <v>4.5999999999999996</v>
      </c>
      <c r="AJ364" s="34">
        <f t="shared" ref="AJ364:BM364" si="1233">IF(ISNUMBER(AJ365),AVERAGE(AJ365:AJ369),"")</f>
        <v>5</v>
      </c>
      <c r="AK364" s="34"/>
      <c r="AL364" s="34">
        <f t="shared" si="1233"/>
        <v>4</v>
      </c>
      <c r="AM364" s="34">
        <f t="shared" si="1233"/>
        <v>5</v>
      </c>
      <c r="AN364" s="34">
        <f t="shared" si="1233"/>
        <v>4</v>
      </c>
      <c r="AO364" s="34">
        <f t="shared" si="1233"/>
        <v>4.8</v>
      </c>
      <c r="AP364" s="34">
        <f t="shared" si="1233"/>
        <v>3</v>
      </c>
      <c r="AQ364" s="34">
        <f t="shared" si="1233"/>
        <v>4</v>
      </c>
      <c r="AR364" s="34">
        <f t="shared" si="1233"/>
        <v>5</v>
      </c>
      <c r="AS364" s="34">
        <f t="shared" si="1233"/>
        <v>5</v>
      </c>
      <c r="AT364" s="34">
        <f t="shared" si="1233"/>
        <v>4</v>
      </c>
      <c r="AU364" s="34">
        <f t="shared" si="1233"/>
        <v>4.2</v>
      </c>
      <c r="AV364" s="34">
        <f t="shared" si="1233"/>
        <v>3.8</v>
      </c>
      <c r="AW364" s="34">
        <f t="shared" si="1233"/>
        <v>4.4000000000000004</v>
      </c>
      <c r="AX364" s="34">
        <f t="shared" si="1233"/>
        <v>4</v>
      </c>
      <c r="AY364" s="34">
        <f t="shared" si="1233"/>
        <v>4</v>
      </c>
      <c r="AZ364" s="34">
        <f t="shared" si="1233"/>
        <v>4.8</v>
      </c>
      <c r="BA364" s="34">
        <f t="shared" si="1233"/>
        <v>5</v>
      </c>
      <c r="BB364" s="34">
        <f t="shared" si="1233"/>
        <v>5</v>
      </c>
      <c r="BC364" s="34">
        <f t="shared" si="1233"/>
        <v>3.2</v>
      </c>
      <c r="BD364" s="34">
        <f t="shared" si="1233"/>
        <v>4.5999999999999996</v>
      </c>
      <c r="BE364" s="34">
        <f t="shared" si="1233"/>
        <v>4.4000000000000004</v>
      </c>
      <c r="BF364" s="34">
        <f t="shared" si="1233"/>
        <v>2.8</v>
      </c>
      <c r="BG364" s="34">
        <f t="shared" si="1233"/>
        <v>3.6</v>
      </c>
      <c r="BH364" s="34">
        <f t="shared" si="1233"/>
        <v>4</v>
      </c>
      <c r="BI364" s="34">
        <f t="shared" si="1233"/>
        <v>3.8</v>
      </c>
      <c r="BJ364" s="34">
        <f t="shared" si="1233"/>
        <v>4.4000000000000004</v>
      </c>
      <c r="BK364" s="34">
        <f t="shared" si="1233"/>
        <v>4.2</v>
      </c>
      <c r="BL364" s="34">
        <f t="shared" si="1233"/>
        <v>2.8</v>
      </c>
      <c r="BM364" s="34">
        <f t="shared" si="1233"/>
        <v>3.8</v>
      </c>
      <c r="BN364" s="34"/>
      <c r="BO364" s="34"/>
      <c r="BP364" s="34"/>
      <c r="BQ364" s="34"/>
      <c r="BR364" s="34"/>
      <c r="BS364" s="34"/>
      <c r="BT364" s="34"/>
      <c r="BU364" s="34"/>
      <c r="BV364" s="34"/>
      <c r="BW364" s="34"/>
      <c r="BX364" s="34"/>
      <c r="BY364" s="34"/>
      <c r="BZ364" s="34"/>
      <c r="CA364" s="34"/>
      <c r="CB364" s="34"/>
      <c r="CC364" s="34"/>
      <c r="CD364" s="34" t="str">
        <f t="shared" ref="CD364" si="1234">IF(ISNUMBER(CD365),AVERAGE(CD365:CD369),"")</f>
        <v/>
      </c>
      <c r="CE364" s="34">
        <f t="shared" si="1062"/>
        <v>4.1428571428571432</v>
      </c>
      <c r="CF364" s="34">
        <f t="shared" si="1176"/>
        <v>0.71829524009842227</v>
      </c>
    </row>
    <row r="365" spans="2:84" ht="42" x14ac:dyDescent="0.15">
      <c r="B365" s="84" t="s">
        <v>375</v>
      </c>
      <c r="C365" s="86" t="s">
        <v>224</v>
      </c>
      <c r="D365" s="2">
        <v>5</v>
      </c>
      <c r="E365" s="15" t="s">
        <v>866</v>
      </c>
      <c r="F365" s="95">
        <f>IF($C365 = "neg", (($D365+1) - VLOOKUP($B365,'Results-formatted 060121'!$A:$AJ,(F$3+2),FALSE)), IF($C365 = "pos-neg", (3+VLOOKUP($B365,'Results-formatted 060121'!$A:$AJ,(F$3+2),FALSE)), VLOOKUP($B365,'Results-formatted 060121'!$A:$AJ,(F$3+2),FALSE)))</f>
        <v>3</v>
      </c>
      <c r="G365" s="95">
        <f>IF($C365 = "neg", (($D365+1) - VLOOKUP($B365,'Results-formatted 060121'!$A:$AJ,(G$3+2),FALSE)), IF($C365 = "pos-neg", (3+VLOOKUP($B365,'Results-formatted 060121'!$A:$AJ,(G$3+2),FALSE)), VLOOKUP($B365,'Results-formatted 060121'!$A:$AJ,(G$3+2),FALSE)))</f>
        <v>5</v>
      </c>
      <c r="H365" s="95">
        <f>IF($C365 = "neg", (($D365+1) - VLOOKUP($B365,'Results-formatted 060121'!$A:$AJ,(H$3+2),FALSE)), IF($C365 = "pos-neg", (3+VLOOKUP($B365,'Results-formatted 060121'!$A:$AJ,(H$3+2),FALSE)), VLOOKUP($B365,'Results-formatted 060121'!$A:$AJ,(H$3+2),FALSE)))</f>
        <v>4</v>
      </c>
      <c r="I365" s="95">
        <f>IF($C365 = "neg", (($D365+1) - VLOOKUP($B365,'Results-formatted 060121'!$A:$AJ,(I$3+2),FALSE)), IF($C365 = "pos-neg", (3+VLOOKUP($B365,'Results-formatted 060121'!$A:$AJ,(I$3+2),FALSE)), VLOOKUP($B365,'Results-formatted 060121'!$A:$AJ,(I$3+2),FALSE)))</f>
        <v>5</v>
      </c>
      <c r="J365" s="95">
        <f>IF($C365 = "neg", (($D365+1) - VLOOKUP($B365,'Results-formatted 060121'!$A:$AJ,(J$3+2),FALSE)), IF($C365 = "pos-neg", (3+VLOOKUP($B365,'Results-formatted 060121'!$A:$AJ,(J$3+2),FALSE)), VLOOKUP($B365,'Results-formatted 060121'!$A:$AJ,(J$3+2),FALSE)))</f>
        <v>3</v>
      </c>
      <c r="K365" s="95">
        <f>IF($C365 = "neg", (($D365+1) - VLOOKUP($B365,'Results-formatted 060121'!$A:$AJ,(K$3+2),FALSE)), IF($C365 = "pos-neg", (3+VLOOKUP($B365,'Results-formatted 060121'!$A:$AJ,(K$3+2),FALSE)), VLOOKUP($B365,'Results-formatted 060121'!$A:$AJ,(K$3+2),FALSE)))</f>
        <v>5</v>
      </c>
      <c r="L365" s="95">
        <f>IF($C365 = "neg", (($D365+1) - VLOOKUP($B365,'Results-formatted 060121'!$A:$AJ,(L$3+2),FALSE)), IF($C365 = "pos-neg", (3+VLOOKUP($B365,'Results-formatted 060121'!$A:$AJ,(L$3+2),FALSE)), VLOOKUP($B365,'Results-formatted 060121'!$A:$AJ,(L$3+2),FALSE)))</f>
        <v>4</v>
      </c>
      <c r="M365" s="95">
        <f>IF($C365 = "neg", (($D365+1) - VLOOKUP($B365,'Results-formatted 060121'!$A:$AJ,(M$3+2),FALSE)), IF($C365 = "pos-neg", (3+VLOOKUP($B365,'Results-formatted 060121'!$A:$AJ,(M$3+2),FALSE)), VLOOKUP($B365,'Results-formatted 060121'!$A:$AJ,(M$3+2),FALSE)))</f>
        <v>5</v>
      </c>
      <c r="N365" s="95">
        <f>IF($C365 = "neg", (($D365+1) - VLOOKUP($B365,'Results-formatted 060121'!$A:$AJ,(N$3+2),FALSE)), IF($C365 = "pos-neg", (3+VLOOKUP($B365,'Results-formatted 060121'!$A:$AJ,(N$3+2),FALSE)), VLOOKUP($B365,'Results-formatted 060121'!$A:$AJ,(N$3+2),FALSE)))</f>
        <v>4</v>
      </c>
      <c r="O365" s="95">
        <f>IF($C365 = "neg", (($D365+1) - VLOOKUP($B365,'Results-formatted 060121'!$A:$AJ,(O$3+2),FALSE)), IF($C365 = "pos-neg", (3+VLOOKUP($B365,'Results-formatted 060121'!$A:$AJ,(O$3+2),FALSE)), VLOOKUP($B365,'Results-formatted 060121'!$A:$AJ,(O$3+2),FALSE)))</f>
        <v>5</v>
      </c>
      <c r="P365" s="95">
        <f>IF($C365 = "neg", (($D365+1) - VLOOKUP($B365,'Results-formatted 060121'!$A:$AJ,(P$3+2),FALSE)), IF($C365 = "pos-neg", (3+VLOOKUP($B365,'Results-formatted 060121'!$A:$AJ,(P$3+2),FALSE)), VLOOKUP($B365,'Results-formatted 060121'!$A:$AJ,(P$3+2),FALSE)))</f>
        <v>5</v>
      </c>
      <c r="Q365" s="95">
        <f>IF($C365 = "neg", (($D365+1) - VLOOKUP($B365,'Results-formatted 060121'!$A:$AJ,(Q$3+2),FALSE)), IF($C365 = "pos-neg", (3+VLOOKUP($B365,'Results-formatted 060121'!$A:$AJ,(Q$3+2),FALSE)), VLOOKUP($B365,'Results-formatted 060121'!$A:$AJ,(Q$3+2),FALSE)))</f>
        <v>5</v>
      </c>
      <c r="R365" s="95">
        <f>IF($C365 = "neg", (($D365+1) - VLOOKUP($B365,'Results-formatted 060121'!$A:$AJ,(R$3+2),FALSE)), IF($C365 = "pos-neg", (3+VLOOKUP($B365,'Results-formatted 060121'!$A:$AJ,(R$3+2),FALSE)), VLOOKUP($B365,'Results-formatted 060121'!$A:$AJ,(R$3+2),FALSE)))</f>
        <v>5</v>
      </c>
      <c r="S365" s="95">
        <f>IF($C365 = "neg", (($D365+1) - VLOOKUP($B365,'Results-formatted 060121'!$A:$AJ,(S$3+2),FALSE)), IF($C365 = "pos-neg", (3+VLOOKUP($B365,'Results-formatted 060121'!$A:$AJ,(S$3+2),FALSE)), VLOOKUP($B365,'Results-formatted 060121'!$A:$AJ,(S$3+2),FALSE)))</f>
        <v>1</v>
      </c>
      <c r="T365" s="95">
        <f>IF($C365 = "neg", (($D365+1) - VLOOKUP($B365,'Results-formatted 060121'!$A:$AJ,(T$3+2),FALSE)), IF($C365 = "pos-neg", (3+VLOOKUP($B365,'Results-formatted 060121'!$A:$AJ,(T$3+2),FALSE)), VLOOKUP($B365,'Results-formatted 060121'!$A:$AJ,(T$3+2),FALSE)))</f>
        <v>4</v>
      </c>
      <c r="U365" s="95">
        <f>IF($C365 = "neg", (($D365+1) - VLOOKUP($B365,'Results-formatted 060121'!$A:$AJ,(U$3+2),FALSE)), IF($C365 = "pos-neg", (3+VLOOKUP($B365,'Results-formatted 060121'!$A:$AJ,(U$3+2),FALSE)), VLOOKUP($B365,'Results-formatted 060121'!$A:$AJ,(U$3+2),FALSE)))</f>
        <v>5</v>
      </c>
      <c r="V365" s="95">
        <f>IF($C365 = "neg", (($D365+1) - VLOOKUP($B365,'Results-formatted 060121'!$A:$AJ,(V$3+2),FALSE)), IF($C365 = "pos-neg", (3+VLOOKUP($B365,'Results-formatted 060121'!$A:$AJ,(V$3+2),FALSE)), VLOOKUP($B365,'Results-formatted 060121'!$A:$AJ,(V$3+2),FALSE)))</f>
        <v>5</v>
      </c>
      <c r="W365" s="95">
        <f>IF($C365 = "neg", (($D365+1) - VLOOKUP($B365,'Results-formatted 060121'!$A:$AJ,(W$3+2),FALSE)), IF($C365 = "pos-neg", (3+VLOOKUP($B365,'Results-formatted 060121'!$A:$AJ,(W$3+2),FALSE)), VLOOKUP($B365,'Results-formatted 060121'!$A:$AJ,(W$3+2),FALSE)))</f>
        <v>5</v>
      </c>
      <c r="X365" s="95">
        <f>IF($C365 = "neg", (($D365+1) - VLOOKUP($B365,'Results-formatted 060121'!$A:$AJ,(X$3+2),FALSE)), IF($C365 = "pos-neg", (3+VLOOKUP($B365,'Results-formatted 060121'!$A:$AJ,(X$3+2),FALSE)), VLOOKUP($B365,'Results-formatted 060121'!$A:$AJ,(X$3+2),FALSE)))</f>
        <v>4</v>
      </c>
      <c r="Y365" s="95">
        <f>IF($C365 = "neg", (($D365+1) - VLOOKUP($B365,'Results-formatted 060121'!$A:$AJ,(Y$3+2),FALSE)), IF($C365 = "pos-neg", (3+VLOOKUP($B365,'Results-formatted 060121'!$A:$AJ,(Y$3+2),FALSE)), VLOOKUP($B365,'Results-formatted 060121'!$A:$AJ,(Y$3+2),FALSE)))</f>
        <v>5</v>
      </c>
      <c r="Z365" s="95">
        <f>IF($C365 = "neg", (($D365+1) - VLOOKUP($B365,'Results-formatted 060121'!$A:$AJ,(Z$3+2),FALSE)), IF($C365 = "pos-neg", (3+VLOOKUP($B365,'Results-formatted 060121'!$A:$AJ,(Z$3+2),FALSE)), VLOOKUP($B365,'Results-formatted 060121'!$A:$AJ,(Z$3+2),FALSE)))</f>
        <v>4</v>
      </c>
      <c r="AA365" s="95">
        <f>IF($C365 = "neg", (($D365+1) - VLOOKUP($B365,'Results-formatted 060121'!$A:$AJ,(AA$3+2),FALSE)), IF($C365 = "pos-neg", (3+VLOOKUP($B365,'Results-formatted 060121'!$A:$AJ,(AA$3+2),FALSE)), VLOOKUP($B365,'Results-formatted 060121'!$A:$AJ,(AA$3+2),FALSE)))</f>
        <v>4</v>
      </c>
      <c r="AB365" s="95">
        <f>IF($C365 = "neg", (($D365+1) - VLOOKUP($B365,'Results-formatted 060121'!$A:$AJ,(AB$3+2),FALSE)), IF($C365 = "pos-neg", (3+VLOOKUP($B365,'Results-formatted 060121'!$A:$AJ,(AB$3+2),FALSE)), VLOOKUP($B365,'Results-formatted 060121'!$A:$AJ,(AB$3+2),FALSE)))</f>
        <v>3</v>
      </c>
      <c r="AC365" s="95">
        <f>IF($C365 = "neg", (($D365+1) - VLOOKUP($B365,'Results-formatted 060121'!$A:$AJ,(AC$3+2),FALSE)), IF($C365 = "pos-neg", (3+VLOOKUP($B365,'Results-formatted 060121'!$A:$AJ,(AC$3+2),FALSE)), VLOOKUP($B365,'Results-formatted 060121'!$A:$AJ,(AC$3+2),FALSE)))</f>
        <v>3</v>
      </c>
      <c r="AD365" s="95">
        <f>IF($C365 = "neg", (($D365+1) - VLOOKUP($B365,'Results-formatted 060121'!$A:$AJ,(AD$3+2),FALSE)), IF($C365 = "pos-neg", (3+VLOOKUP($B365,'Results-formatted 060121'!$A:$AJ,(AD$3+2),FALSE)), VLOOKUP($B365,'Results-formatted 060121'!$A:$AJ,(AD$3+2),FALSE)))</f>
        <v>4</v>
      </c>
      <c r="AE365" s="95">
        <f>IF($C365 = "neg", (($D365+1) - VLOOKUP($B365,'Results-formatted 060121'!$A:$AJ,(AE$3+2),FALSE)), IF($C365 = "pos-neg", (3+VLOOKUP($B365,'Results-formatted 060121'!$A:$AJ,(AE$3+2),FALSE)), VLOOKUP($B365,'Results-formatted 060121'!$A:$AJ,(AE$3+2),FALSE)))</f>
        <v>5</v>
      </c>
      <c r="AF365" s="95">
        <f>IF($C365 = "neg", (($D365+1) - VLOOKUP($B365,'Results-formatted 060121'!$A:$AJ,(AF$3+2),FALSE)), IF($C365 = "pos-neg", (3+VLOOKUP($B365,'Results-formatted 060121'!$A:$AJ,(AF$3+2),FALSE)), VLOOKUP($B365,'Results-formatted 060121'!$A:$AJ,(AF$3+2),FALSE)))</f>
        <v>4</v>
      </c>
      <c r="AG365" s="95">
        <f>IF($C365 = "neg", (($D365+1) - VLOOKUP($B365,'Results-formatted 060121'!$A:$AJ,(AG$3+2),FALSE)), IF($C365 = "pos-neg", (3+VLOOKUP($B365,'Results-formatted 060121'!$A:$AJ,(AG$3+2),FALSE)), VLOOKUP($B365,'Results-formatted 060121'!$A:$AJ,(AG$3+2),FALSE)))</f>
        <v>5</v>
      </c>
      <c r="AH365" s="95">
        <f>IF($C365 = "neg", (($D365+1) - VLOOKUP($B365,'Results-formatted 060121'!$A:$AJ,(AH$3+2),FALSE)), IF($C365 = "pos-neg", (3+VLOOKUP($B365,'Results-formatted 060121'!$A:$AJ,(AH$3+2),FALSE)), VLOOKUP($B365,'Results-formatted 060121'!$A:$AJ,(AH$3+2),FALSE)))</f>
        <v>3</v>
      </c>
      <c r="AI365" s="95">
        <f>IF($C365 = "neg", (($D365+1) - VLOOKUP($B365,'Results-formatted 060121'!$A:$AJ,(AI$3+2),FALSE)), IF($C365 = "pos-neg", (3+VLOOKUP($B365,'Results-formatted 060121'!$A:$AJ,(AI$3+2),FALSE)), VLOOKUP($B365,'Results-formatted 060121'!$A:$AJ,(AI$3+2),FALSE)))</f>
        <v>5</v>
      </c>
      <c r="AJ365" s="95">
        <f>IF($C365 = "neg", (($D365+1) - VLOOKUP($B365,'Results-formatted 060121'!$A:$AJ,(AJ$3+2),FALSE)), IF($C365 = "pos-neg", (3+VLOOKUP($B365,'Results-formatted 060121'!$A:$AJ,(AJ$3+2),FALSE)), VLOOKUP($B365,'Results-formatted 060121'!$A:$AJ,(AJ$3+2),FALSE)))</f>
        <v>5</v>
      </c>
      <c r="AK365" s="95">
        <f>IF($C365 = "neg", (($D365+1) - VLOOKUP($B365,'Results-formatted 060121'!$A:$AJ,(AK$3+2),FALSE)), IF($C365 = "pos-neg", (3+VLOOKUP($B365,'Results-formatted 060121'!$A:$AJ,(AK$3+2),FALSE)), VLOOKUP($B365,'Results-formatted 060121'!$A:$AJ,(AK$3+2),FALSE)))</f>
        <v>5</v>
      </c>
      <c r="AL365" s="95">
        <f>IF($C365 = "neg", (($D365+1) - VLOOKUP($B365,'Results-formatted 060121'!$A:$AJ,(AL$3+2),FALSE)), IF($C365 = "pos-neg", (3+VLOOKUP($B365,'Results-formatted 060121'!$A:$AJ,(AL$3+2),FALSE)), VLOOKUP($B365,'Results-formatted 060121'!$A:$AJ,(AL$3+2),FALSE)))</f>
        <v>4</v>
      </c>
      <c r="AM365" s="95">
        <f>IF($C365 = "neg", (($D365+1) - VLOOKUP($B365,'Results-formatted 060121'!$A:AJ,(AM$3+2),FALSE)), IF($C365 = "pos-neg", (3+VLOOKUP($B365,'Results-formatted 060121'!$A:AJ,(AM$3+2),FALSE)), VLOOKUP($B365,'Results-formatted 060121'!$A:AJ,(AM$3+2),FALSE)))</f>
        <v>5</v>
      </c>
      <c r="AN365" s="95">
        <f>IF($C365 = "neg", (($D365+1) - VLOOKUP($B365,'Results-formatted 060121'!$A:AK,(AN$3+2),FALSE)), IF($C365 = "pos-neg", (3+VLOOKUP($B365,'Results-formatted 060121'!$A:AK,(AN$3+2),FALSE)), VLOOKUP($B365,'Results-formatted 060121'!$A:AK,(AN$3+2),FALSE)))</f>
        <v>3</v>
      </c>
      <c r="AO365" s="95">
        <f>IF($C365 = "neg", (($D365+1) - VLOOKUP($B365,'Results-formatted 060121'!$A:AL,(AO$3+2),FALSE)), IF($C365 = "pos-neg", (3+VLOOKUP($B365,'Results-formatted 060121'!$A:AL,(AO$3+2),FALSE)), VLOOKUP($B365,'Results-formatted 060121'!$A:AL,(AO$3+2),FALSE)))</f>
        <v>5</v>
      </c>
      <c r="AP365" s="95">
        <f>IF($C365 = "neg", (($D365+1) - VLOOKUP($B365,'Results-formatted 060121'!$A:AM,(AP$3+2),FALSE)), IF($C365 = "pos-neg", (3+VLOOKUP($B365,'Results-formatted 060121'!$A:AM,(AP$3+2),FALSE)), VLOOKUP($B365,'Results-formatted 060121'!$A:AM,(AP$3+2),FALSE)))</f>
        <v>3</v>
      </c>
      <c r="AQ365" s="95">
        <f>IF($C365 = "neg", (($D365+1) - VLOOKUP($B365,'Results-formatted 060121'!$A:AN,(AQ$3+2),FALSE)), IF($C365 = "pos-neg", (3+VLOOKUP($B365,'Results-formatted 060121'!$A:AN,(AQ$3+2),FALSE)), VLOOKUP($B365,'Results-formatted 060121'!$A:AN,(AQ$3+2),FALSE)))</f>
        <v>4</v>
      </c>
      <c r="AR365" s="95">
        <f>IF($C365 = "neg", (($D365+1) - VLOOKUP($B365,'Results-formatted 060121'!$A:AO,(AR$3+2),FALSE)), IF($C365 = "pos-neg", (3+VLOOKUP($B365,'Results-formatted 060121'!$A:AO,(AR$3+2),FALSE)), VLOOKUP($B365,'Results-formatted 060121'!$A:AO,(AR$3+2),FALSE)))</f>
        <v>5</v>
      </c>
      <c r="AS365" s="95">
        <f>IF($C365 = "neg", (($D365+1) - VLOOKUP($B365,'Results-formatted 060121'!$A:AP,(AS$3+2),FALSE)), IF($C365 = "pos-neg", (3+VLOOKUP($B365,'Results-formatted 060121'!$A:AP,(AS$3+2),FALSE)), VLOOKUP($B365,'Results-formatted 060121'!$A:AP,(AS$3+2),FALSE)))</f>
        <v>5</v>
      </c>
      <c r="AT365" s="95">
        <f>IF($C365 = "neg", (($D365+1) - VLOOKUP($B365,'Results-formatted 060121'!$A:AQ,(AT$3+2),FALSE)), IF($C365 = "pos-neg", (3+VLOOKUP($B365,'Results-formatted 060121'!$A:AQ,(AT$3+2),FALSE)), VLOOKUP($B365,'Results-formatted 060121'!$A:AQ,(AT$3+2),FALSE)))</f>
        <v>3</v>
      </c>
      <c r="AU365" s="95">
        <f>IF($C365 = "neg", (($D365+1) - VLOOKUP($B365,'Results-formatted 060121'!$A:AR,(AU$3+2),FALSE)), IF($C365 = "pos-neg", (3+VLOOKUP($B365,'Results-formatted 060121'!$A:AR,(AU$3+2),FALSE)), VLOOKUP($B365,'Results-formatted 060121'!$A:AR,(AU$3+2),FALSE)))</f>
        <v>4</v>
      </c>
      <c r="AV365" s="95">
        <f>IF($C365 = "neg", (($D365+1) - VLOOKUP($B365,'Results-formatted 060121'!$A:AS,(AV$3+2),FALSE)), IF($C365 = "pos-neg", (3+VLOOKUP($B365,'Results-formatted 060121'!$A:AS,(AV$3+2),FALSE)), VLOOKUP($B365,'Results-formatted 060121'!$A:AS,(AV$3+2),FALSE)))</f>
        <v>3</v>
      </c>
      <c r="AW365" s="95">
        <f>IF($C365 = "neg", (($D365+1) - VLOOKUP($B365,'Results-formatted 060121'!$A:AT,(AW$3+2),FALSE)), IF($C365 = "pos-neg", (3+VLOOKUP($B365,'Results-formatted 060121'!$A:AT,(AW$3+2),FALSE)), VLOOKUP($B365,'Results-formatted 060121'!$A:AT,(AW$3+2),FALSE)))</f>
        <v>4</v>
      </c>
      <c r="AX365" s="95">
        <f>IF($C365 = "neg", (($D365+1) - VLOOKUP($B365,'Results-formatted 060121'!$A:AU,(AX$3+2),FALSE)), IF($C365 = "pos-neg", (3+VLOOKUP($B365,'Results-formatted 060121'!$A:AU,(AX$3+2),FALSE)), VLOOKUP($B365,'Results-formatted 060121'!$A:AU,(AX$3+2),FALSE)))</f>
        <v>5</v>
      </c>
      <c r="AY365" s="95">
        <f>IF($C365 = "neg", (($D365+1) - VLOOKUP($B365,'Results-formatted 060121'!$A:AV,(AY$3+2),FALSE)), IF($C365 = "pos-neg", (3+VLOOKUP($B365,'Results-formatted 060121'!$A:AV,(AY$3+2),FALSE)), VLOOKUP($B365,'Results-formatted 060121'!$A:AV,(AY$3+2),FALSE)))</f>
        <v>4</v>
      </c>
      <c r="AZ365" s="95">
        <f>IF($C365 = "neg", (($D365+1) - VLOOKUP($B365,'Results-formatted 060121'!$A:AW,(AZ$3+2),FALSE)), IF($C365 = "pos-neg", (3+VLOOKUP($B365,'Results-formatted 060121'!$A:AW,(AZ$3+2),FALSE)), VLOOKUP($B365,'Results-formatted 060121'!$A:AW,(AZ$3+2),FALSE)))</f>
        <v>5</v>
      </c>
      <c r="BA365" s="95">
        <f>IF($C365 = "neg", (($D365+1) - VLOOKUP($B365,'Results-formatted 060121'!$A:AX,(BA$3+2),FALSE)), IF($C365 = "pos-neg", (3+VLOOKUP($B365,'Results-formatted 060121'!$A:AX,(BA$3+2),FALSE)), VLOOKUP($B365,'Results-formatted 060121'!$A:AX,(BA$3+2),FALSE)))</f>
        <v>5</v>
      </c>
      <c r="BB365" s="95">
        <f>IF($C365 = "neg", (($D365+1) - VLOOKUP($B365,'Results-formatted 060121'!$A:AY,(BB$3+2),FALSE)), IF($C365 = "pos-neg", (3+VLOOKUP($B365,'Results-formatted 060121'!$A:AY,(BB$3+2),FALSE)), VLOOKUP($B365,'Results-formatted 060121'!$A:AY,(BB$3+2),FALSE)))</f>
        <v>5</v>
      </c>
      <c r="BC365" s="95">
        <f>IF($C365 = "neg", (($D365+1) - VLOOKUP($B365,'Results-formatted 060121'!$A:AZ,(BC$3+2),FALSE)), IF($C365 = "pos-neg", (3+VLOOKUP($B365,'Results-formatted 060121'!$A:AZ,(BC$3+2),FALSE)), VLOOKUP($B365,'Results-formatted 060121'!$A:AZ,(BC$3+2),FALSE)))</f>
        <v>4</v>
      </c>
      <c r="BD365" s="95">
        <f>IF($C365 = "neg", (($D365+1) - VLOOKUP($B365,'Results-formatted 060121'!$A:BA,(BD$3+2),FALSE)), IF($C365 = "pos-neg", (3+VLOOKUP($B365,'Results-formatted 060121'!$A:BA,(BD$3+2),FALSE)), VLOOKUP($B365,'Results-formatted 060121'!$A:BA,(BD$3+2),FALSE)))</f>
        <v>4</v>
      </c>
      <c r="BE365" s="95">
        <f>IF($C365 = "neg", (($D365+1) - VLOOKUP($B365,'Results-formatted 060121'!$A:BB,(BE$3+2),FALSE)), IF($C365 = "pos-neg", (3+VLOOKUP($B365,'Results-formatted 060121'!$A:BB,(BE$3+2),FALSE)), VLOOKUP($B365,'Results-formatted 060121'!$A:BB,(BE$3+2),FALSE)))</f>
        <v>4</v>
      </c>
      <c r="BF365" s="95">
        <f>IF($C365 = "neg", (($D365+1) - VLOOKUP($B365,'Results-formatted 060121'!$A:BC,(BF$3+2),FALSE)), IF($C365 = "pos-neg", (3+VLOOKUP($B365,'Results-formatted 060121'!$A:BC,(BF$3+2),FALSE)), VLOOKUP($B365,'Results-formatted 060121'!$A:BC,(BF$3+2),FALSE)))</f>
        <v>2</v>
      </c>
      <c r="BG365" s="95">
        <f>IF($C365 = "neg", (($D365+1) - VLOOKUP($B365,'Results-formatted 060121'!$A:BD,(BG$3+2),FALSE)), IF($C365 = "pos-neg", (3+VLOOKUP($B365,'Results-formatted 060121'!$A:BD,(BG$3+2),FALSE)), VLOOKUP($B365,'Results-formatted 060121'!$A:BD,(BG$3+2),FALSE)))</f>
        <v>4</v>
      </c>
      <c r="BH365" s="95">
        <f>IF($C365 = "neg", (($D365+1) - VLOOKUP($B365,'Results-formatted 060121'!$A:BE,(BH$3+2),FALSE)), IF($C365 = "pos-neg", (3+VLOOKUP($B365,'Results-formatted 060121'!$A:BE,(BH$3+2),FALSE)), VLOOKUP($B365,'Results-formatted 060121'!$A:BE,(BH$3+2),FALSE)))</f>
        <v>4</v>
      </c>
      <c r="BI365" s="95">
        <f>IF($C365 = "neg", (($D365+1) - VLOOKUP($B365,'Results-formatted 060121'!$A:BF,(BI$3+2),FALSE)), IF($C365 = "pos-neg", (3+VLOOKUP($B365,'Results-formatted 060121'!$A:BF,(BI$3+2),FALSE)), VLOOKUP($B365,'Results-formatted 060121'!$A:BF,(BI$3+2),FALSE)))</f>
        <v>3</v>
      </c>
      <c r="BJ365" s="95">
        <f>IF($C365 = "neg", (($D365+1) - VLOOKUP($B365,'Results-formatted 060121'!$A:BG,(BJ$3+2),FALSE)), IF($C365 = "pos-neg", (3+VLOOKUP($B365,'Results-formatted 060121'!$A:BG,(BJ$3+2),FALSE)), VLOOKUP($B365,'Results-formatted 060121'!$A:BG,(BJ$3+2),FALSE)))</f>
        <v>4</v>
      </c>
      <c r="BK365" s="95">
        <f>IF($C365 = "neg", (($D365+1) - VLOOKUP($B365,'Results-formatted 060121'!$A:BH,(BK$3+2),FALSE)), IF($C365 = "pos-neg", (3+VLOOKUP($B365,'Results-formatted 060121'!$A:BH,(BK$3+2),FALSE)), VLOOKUP($B365,'Results-formatted 060121'!$A:BH,(BK$3+2),FALSE)))</f>
        <v>5</v>
      </c>
      <c r="BL365" s="95">
        <f>IF($C365 = "neg", (($D365+1) - VLOOKUP($B365,'Results-formatted 060121'!$A:BI,(BL$3+2),FALSE)), IF($C365 = "pos-neg", (3+VLOOKUP($B365,'Results-formatted 060121'!$A:BI,(BL$3+2),FALSE)), VLOOKUP($B365,'Results-formatted 060121'!$A:BI,(BL$3+2),FALSE)))</f>
        <v>3</v>
      </c>
      <c r="BM365" s="95">
        <f>IF($C365 = "neg", (($D365+1) - VLOOKUP($B365,'Results-formatted 060121'!$A:BJ,(BM$3+2),FALSE)), IF($C365 = "pos-neg", (3+VLOOKUP($B365,'Results-formatted 060121'!$A:BJ,(BM$3+2),FALSE)), VLOOKUP($B365,'Results-formatted 060121'!$A:BJ,(BM$3+2),FALSE)))</f>
        <v>4</v>
      </c>
      <c r="BN365" s="95"/>
      <c r="BO365" s="95"/>
      <c r="BP365" s="95"/>
      <c r="BQ365" s="95"/>
      <c r="BR365" s="95"/>
      <c r="BS365" s="95"/>
      <c r="BT365" s="95"/>
      <c r="BU365" s="95"/>
      <c r="BV365" s="95"/>
      <c r="BW365" s="95"/>
      <c r="BX365" s="95"/>
      <c r="BY365" s="95"/>
      <c r="BZ365" s="95"/>
      <c r="CA365" s="95"/>
      <c r="CB365" s="95"/>
      <c r="CC365" s="95"/>
      <c r="CD365" s="98"/>
      <c r="CE365" s="25">
        <f t="shared" si="1062"/>
        <v>4.166666666666667</v>
      </c>
      <c r="CF365" s="25">
        <f t="shared" si="1176"/>
        <v>0.90510167359696181</v>
      </c>
    </row>
    <row r="366" spans="2:84" ht="42" x14ac:dyDescent="0.15">
      <c r="B366" s="84" t="s">
        <v>376</v>
      </c>
      <c r="C366" s="86" t="s">
        <v>224</v>
      </c>
      <c r="D366" s="2">
        <v>5</v>
      </c>
      <c r="E366" s="15" t="s">
        <v>867</v>
      </c>
      <c r="F366" s="95">
        <f>IF($C366 = "neg", (($D366+1) - VLOOKUP($B366,'Results-formatted 060121'!$A:$AJ,(F$3+2),FALSE)), IF($C366 = "pos-neg", (3+VLOOKUP($B366,'Results-formatted 060121'!$A:$AJ,(F$3+2),FALSE)), VLOOKUP($B366,'Results-formatted 060121'!$A:$AJ,(F$3+2),FALSE)))</f>
        <v>3</v>
      </c>
      <c r="G366" s="95">
        <f>IF($C366 = "neg", (($D366+1) - VLOOKUP($B366,'Results-formatted 060121'!$A:$AJ,(G$3+2),FALSE)), IF($C366 = "pos-neg", (3+VLOOKUP($B366,'Results-formatted 060121'!$A:$AJ,(G$3+2),FALSE)), VLOOKUP($B366,'Results-formatted 060121'!$A:$AJ,(G$3+2),FALSE)))</f>
        <v>5</v>
      </c>
      <c r="H366" s="95">
        <f>IF($C366 = "neg", (($D366+1) - VLOOKUP($B366,'Results-formatted 060121'!$A:$AJ,(H$3+2),FALSE)), IF($C366 = "pos-neg", (3+VLOOKUP($B366,'Results-formatted 060121'!$A:$AJ,(H$3+2),FALSE)), VLOOKUP($B366,'Results-formatted 060121'!$A:$AJ,(H$3+2),FALSE)))</f>
        <v>3</v>
      </c>
      <c r="I366" s="95">
        <f>IF($C366 = "neg", (($D366+1) - VLOOKUP($B366,'Results-formatted 060121'!$A:$AJ,(I$3+2),FALSE)), IF($C366 = "pos-neg", (3+VLOOKUP($B366,'Results-formatted 060121'!$A:$AJ,(I$3+2),FALSE)), VLOOKUP($B366,'Results-formatted 060121'!$A:$AJ,(I$3+2),FALSE)))</f>
        <v>5</v>
      </c>
      <c r="J366" s="95">
        <f>IF($C366 = "neg", (($D366+1) - VLOOKUP($B366,'Results-formatted 060121'!$A:$AJ,(J$3+2),FALSE)), IF($C366 = "pos-neg", (3+VLOOKUP($B366,'Results-formatted 060121'!$A:$AJ,(J$3+2),FALSE)), VLOOKUP($B366,'Results-formatted 060121'!$A:$AJ,(J$3+2),FALSE)))</f>
        <v>3</v>
      </c>
      <c r="K366" s="95">
        <f>IF($C366 = "neg", (($D366+1) - VLOOKUP($B366,'Results-formatted 060121'!$A:$AJ,(K$3+2),FALSE)), IF($C366 = "pos-neg", (3+VLOOKUP($B366,'Results-formatted 060121'!$A:$AJ,(K$3+2),FALSE)), VLOOKUP($B366,'Results-formatted 060121'!$A:$AJ,(K$3+2),FALSE)))</f>
        <v>5</v>
      </c>
      <c r="L366" s="95">
        <f>IF($C366 = "neg", (($D366+1) - VLOOKUP($B366,'Results-formatted 060121'!$A:$AJ,(L$3+2),FALSE)), IF($C366 = "pos-neg", (3+VLOOKUP($B366,'Results-formatted 060121'!$A:$AJ,(L$3+2),FALSE)), VLOOKUP($B366,'Results-formatted 060121'!$A:$AJ,(L$3+2),FALSE)))</f>
        <v>4</v>
      </c>
      <c r="M366" s="95">
        <f>IF($C366 = "neg", (($D366+1) - VLOOKUP($B366,'Results-formatted 060121'!$A:$AJ,(M$3+2),FALSE)), IF($C366 = "pos-neg", (3+VLOOKUP($B366,'Results-formatted 060121'!$A:$AJ,(M$3+2),FALSE)), VLOOKUP($B366,'Results-formatted 060121'!$A:$AJ,(M$3+2),FALSE)))</f>
        <v>5</v>
      </c>
      <c r="N366" s="95">
        <f>IF($C366 = "neg", (($D366+1) - VLOOKUP($B366,'Results-formatted 060121'!$A:$AJ,(N$3+2),FALSE)), IF($C366 = "pos-neg", (3+VLOOKUP($B366,'Results-formatted 060121'!$A:$AJ,(N$3+2),FALSE)), VLOOKUP($B366,'Results-formatted 060121'!$A:$AJ,(N$3+2),FALSE)))</f>
        <v>4</v>
      </c>
      <c r="O366" s="95">
        <f>IF($C366 = "neg", (($D366+1) - VLOOKUP($B366,'Results-formatted 060121'!$A:$AJ,(O$3+2),FALSE)), IF($C366 = "pos-neg", (3+VLOOKUP($B366,'Results-formatted 060121'!$A:$AJ,(O$3+2),FALSE)), VLOOKUP($B366,'Results-formatted 060121'!$A:$AJ,(O$3+2),FALSE)))</f>
        <v>5</v>
      </c>
      <c r="P366" s="95">
        <f>IF($C366 = "neg", (($D366+1) - VLOOKUP($B366,'Results-formatted 060121'!$A:$AJ,(P$3+2),FALSE)), IF($C366 = "pos-neg", (3+VLOOKUP($B366,'Results-formatted 060121'!$A:$AJ,(P$3+2),FALSE)), VLOOKUP($B366,'Results-formatted 060121'!$A:$AJ,(P$3+2),FALSE)))</f>
        <v>5</v>
      </c>
      <c r="Q366" s="95">
        <f>IF($C366 = "neg", (($D366+1) - VLOOKUP($B366,'Results-formatted 060121'!$A:$AJ,(Q$3+2),FALSE)), IF($C366 = "pos-neg", (3+VLOOKUP($B366,'Results-formatted 060121'!$A:$AJ,(Q$3+2),FALSE)), VLOOKUP($B366,'Results-formatted 060121'!$A:$AJ,(Q$3+2),FALSE)))</f>
        <v>5</v>
      </c>
      <c r="R366" s="95">
        <f>IF($C366 = "neg", (($D366+1) - VLOOKUP($B366,'Results-formatted 060121'!$A:$AJ,(R$3+2),FALSE)), IF($C366 = "pos-neg", (3+VLOOKUP($B366,'Results-formatted 060121'!$A:$AJ,(R$3+2),FALSE)), VLOOKUP($B366,'Results-formatted 060121'!$A:$AJ,(R$3+2),FALSE)))</f>
        <v>5</v>
      </c>
      <c r="S366" s="95">
        <f>IF($C366 = "neg", (($D366+1) - VLOOKUP($B366,'Results-formatted 060121'!$A:$AJ,(S$3+2),FALSE)), IF($C366 = "pos-neg", (3+VLOOKUP($B366,'Results-formatted 060121'!$A:$AJ,(S$3+2),FALSE)), VLOOKUP($B366,'Results-formatted 060121'!$A:$AJ,(S$3+2),FALSE)))</f>
        <v>2</v>
      </c>
      <c r="T366" s="95">
        <f>IF($C366 = "neg", (($D366+1) - VLOOKUP($B366,'Results-formatted 060121'!$A:$AJ,(T$3+2),FALSE)), IF($C366 = "pos-neg", (3+VLOOKUP($B366,'Results-formatted 060121'!$A:$AJ,(T$3+2),FALSE)), VLOOKUP($B366,'Results-formatted 060121'!$A:$AJ,(T$3+2),FALSE)))</f>
        <v>4</v>
      </c>
      <c r="U366" s="95">
        <f>IF($C366 = "neg", (($D366+1) - VLOOKUP($B366,'Results-formatted 060121'!$A:$AJ,(U$3+2),FALSE)), IF($C366 = "pos-neg", (3+VLOOKUP($B366,'Results-formatted 060121'!$A:$AJ,(U$3+2),FALSE)), VLOOKUP($B366,'Results-formatted 060121'!$A:$AJ,(U$3+2),FALSE)))</f>
        <v>5</v>
      </c>
      <c r="V366" s="95">
        <f>IF($C366 = "neg", (($D366+1) - VLOOKUP($B366,'Results-formatted 060121'!$A:$AJ,(V$3+2),FALSE)), IF($C366 = "pos-neg", (3+VLOOKUP($B366,'Results-formatted 060121'!$A:$AJ,(V$3+2),FALSE)), VLOOKUP($B366,'Results-formatted 060121'!$A:$AJ,(V$3+2),FALSE)))</f>
        <v>4</v>
      </c>
      <c r="W366" s="95">
        <f>IF($C366 = "neg", (($D366+1) - VLOOKUP($B366,'Results-formatted 060121'!$A:$AJ,(W$3+2),FALSE)), IF($C366 = "pos-neg", (3+VLOOKUP($B366,'Results-formatted 060121'!$A:$AJ,(W$3+2),FALSE)), VLOOKUP($B366,'Results-formatted 060121'!$A:$AJ,(W$3+2),FALSE)))</f>
        <v>5</v>
      </c>
      <c r="X366" s="95">
        <f>IF($C366 = "neg", (($D366+1) - VLOOKUP($B366,'Results-formatted 060121'!$A:$AJ,(X$3+2),FALSE)), IF($C366 = "pos-neg", (3+VLOOKUP($B366,'Results-formatted 060121'!$A:$AJ,(X$3+2),FALSE)), VLOOKUP($B366,'Results-formatted 060121'!$A:$AJ,(X$3+2),FALSE)))</f>
        <v>4</v>
      </c>
      <c r="Y366" s="95">
        <f>IF($C366 = "neg", (($D366+1) - VLOOKUP($B366,'Results-formatted 060121'!$A:$AJ,(Y$3+2),FALSE)), IF($C366 = "pos-neg", (3+VLOOKUP($B366,'Results-formatted 060121'!$A:$AJ,(Y$3+2),FALSE)), VLOOKUP($B366,'Results-formatted 060121'!$A:$AJ,(Y$3+2),FALSE)))</f>
        <v>4</v>
      </c>
      <c r="Z366" s="95">
        <f>IF($C366 = "neg", (($D366+1) - VLOOKUP($B366,'Results-formatted 060121'!$A:$AJ,(Z$3+2),FALSE)), IF($C366 = "pos-neg", (3+VLOOKUP($B366,'Results-formatted 060121'!$A:$AJ,(Z$3+2),FALSE)), VLOOKUP($B366,'Results-formatted 060121'!$A:$AJ,(Z$3+2),FALSE)))</f>
        <v>5</v>
      </c>
      <c r="AA366" s="95">
        <f>IF($C366 = "neg", (($D366+1) - VLOOKUP($B366,'Results-formatted 060121'!$A:$AJ,(AA$3+2),FALSE)), IF($C366 = "pos-neg", (3+VLOOKUP($B366,'Results-formatted 060121'!$A:$AJ,(AA$3+2),FALSE)), VLOOKUP($B366,'Results-formatted 060121'!$A:$AJ,(AA$3+2),FALSE)))</f>
        <v>4</v>
      </c>
      <c r="AB366" s="95">
        <f>IF($C366 = "neg", (($D366+1) - VLOOKUP($B366,'Results-formatted 060121'!$A:$AJ,(AB$3+2),FALSE)), IF($C366 = "pos-neg", (3+VLOOKUP($B366,'Results-formatted 060121'!$A:$AJ,(AB$3+2),FALSE)), VLOOKUP($B366,'Results-formatted 060121'!$A:$AJ,(AB$3+2),FALSE)))</f>
        <v>3</v>
      </c>
      <c r="AC366" s="95">
        <f>IF($C366 = "neg", (($D366+1) - VLOOKUP($B366,'Results-formatted 060121'!$A:$AJ,(AC$3+2),FALSE)), IF($C366 = "pos-neg", (3+VLOOKUP($B366,'Results-formatted 060121'!$A:$AJ,(AC$3+2),FALSE)), VLOOKUP($B366,'Results-formatted 060121'!$A:$AJ,(AC$3+2),FALSE)))</f>
        <v>3</v>
      </c>
      <c r="AD366" s="95">
        <f>IF($C366 = "neg", (($D366+1) - VLOOKUP($B366,'Results-formatted 060121'!$A:$AJ,(AD$3+2),FALSE)), IF($C366 = "pos-neg", (3+VLOOKUP($B366,'Results-formatted 060121'!$A:$AJ,(AD$3+2),FALSE)), VLOOKUP($B366,'Results-formatted 060121'!$A:$AJ,(AD$3+2),FALSE)))</f>
        <v>4</v>
      </c>
      <c r="AE366" s="95">
        <f>IF($C366 = "neg", (($D366+1) - VLOOKUP($B366,'Results-formatted 060121'!$A:$AJ,(AE$3+2),FALSE)), IF($C366 = "pos-neg", (3+VLOOKUP($B366,'Results-formatted 060121'!$A:$AJ,(AE$3+2),FALSE)), VLOOKUP($B366,'Results-formatted 060121'!$A:$AJ,(AE$3+2),FALSE)))</f>
        <v>5</v>
      </c>
      <c r="AF366" s="95">
        <f>IF($C366 = "neg", (($D366+1) - VLOOKUP($B366,'Results-formatted 060121'!$A:$AJ,(AF$3+2),FALSE)), IF($C366 = "pos-neg", (3+VLOOKUP($B366,'Results-formatted 060121'!$A:$AJ,(AF$3+2),FALSE)), VLOOKUP($B366,'Results-formatted 060121'!$A:$AJ,(AF$3+2),FALSE)))</f>
        <v>4</v>
      </c>
      <c r="AG366" s="95">
        <f>IF($C366 = "neg", (($D366+1) - VLOOKUP($B366,'Results-formatted 060121'!$A:$AJ,(AG$3+2),FALSE)), IF($C366 = "pos-neg", (3+VLOOKUP($B366,'Results-formatted 060121'!$A:$AJ,(AG$3+2),FALSE)), VLOOKUP($B366,'Results-formatted 060121'!$A:$AJ,(AG$3+2),FALSE)))</f>
        <v>4</v>
      </c>
      <c r="AH366" s="95">
        <f>IF($C366 = "neg", (($D366+1) - VLOOKUP($B366,'Results-formatted 060121'!$A:$AJ,(AH$3+2),FALSE)), IF($C366 = "pos-neg", (3+VLOOKUP($B366,'Results-formatted 060121'!$A:$AJ,(AH$3+2),FALSE)), VLOOKUP($B366,'Results-formatted 060121'!$A:$AJ,(AH$3+2),FALSE)))</f>
        <v>3</v>
      </c>
      <c r="AI366" s="95">
        <f>IF($C366 = "neg", (($D366+1) - VLOOKUP($B366,'Results-formatted 060121'!$A:$AJ,(AI$3+2),FALSE)), IF($C366 = "pos-neg", (3+VLOOKUP($B366,'Results-formatted 060121'!$A:$AJ,(AI$3+2),FALSE)), VLOOKUP($B366,'Results-formatted 060121'!$A:$AJ,(AI$3+2),FALSE)))</f>
        <v>5</v>
      </c>
      <c r="AJ366" s="95">
        <f>IF($C366 = "neg", (($D366+1) - VLOOKUP($B366,'Results-formatted 060121'!$A:$AJ,(AJ$3+2),FALSE)), IF($C366 = "pos-neg", (3+VLOOKUP($B366,'Results-formatted 060121'!$A:$AJ,(AJ$3+2),FALSE)), VLOOKUP($B366,'Results-formatted 060121'!$A:$AJ,(AJ$3+2),FALSE)))</f>
        <v>5</v>
      </c>
      <c r="AK366" s="95">
        <f>IF($C366 = "neg", (($D366+1) - VLOOKUP($B366,'Results-formatted 060121'!$A:$AJ,(AK$3+2),FALSE)), IF($C366 = "pos-neg", (3+VLOOKUP($B366,'Results-formatted 060121'!$A:$AJ,(AK$3+2),FALSE)), VLOOKUP($B366,'Results-formatted 060121'!$A:$AJ,(AK$3+2),FALSE)))</f>
        <v>4</v>
      </c>
      <c r="AL366" s="95">
        <f>IF($C366 = "neg", (($D366+1) - VLOOKUP($B366,'Results-formatted 060121'!$A:$AJ,(AL$3+2),FALSE)), IF($C366 = "pos-neg", (3+VLOOKUP($B366,'Results-formatted 060121'!$A:$AJ,(AL$3+2),FALSE)), VLOOKUP($B366,'Results-formatted 060121'!$A:$AJ,(AL$3+2),FALSE)))</f>
        <v>4</v>
      </c>
      <c r="AM366" s="95">
        <f>IF($C366 = "neg", (($D366+1) - VLOOKUP($B366,'Results-formatted 060121'!$A:AJ,(AM$3+2),FALSE)), IF($C366 = "pos-neg", (3+VLOOKUP($B366,'Results-formatted 060121'!$A:AJ,(AM$3+2),FALSE)), VLOOKUP($B366,'Results-formatted 060121'!$A:AJ,(AM$3+2),FALSE)))</f>
        <v>5</v>
      </c>
      <c r="AN366" s="95">
        <f>IF($C366 = "neg", (($D366+1) - VLOOKUP($B366,'Results-formatted 060121'!$A:AK,(AN$3+2),FALSE)), IF($C366 = "pos-neg", (3+VLOOKUP($B366,'Results-formatted 060121'!$A:AK,(AN$3+2),FALSE)), VLOOKUP($B366,'Results-formatted 060121'!$A:AK,(AN$3+2),FALSE)))</f>
        <v>3</v>
      </c>
      <c r="AO366" s="95">
        <f>IF($C366 = "neg", (($D366+1) - VLOOKUP($B366,'Results-formatted 060121'!$A:AL,(AO$3+2),FALSE)), IF($C366 = "pos-neg", (3+VLOOKUP($B366,'Results-formatted 060121'!$A:AL,(AO$3+2),FALSE)), VLOOKUP($B366,'Results-formatted 060121'!$A:AL,(AO$3+2),FALSE)))</f>
        <v>5</v>
      </c>
      <c r="AP366" s="95">
        <f>IF($C366 = "neg", (($D366+1) - VLOOKUP($B366,'Results-formatted 060121'!$A:AM,(AP$3+2),FALSE)), IF($C366 = "pos-neg", (3+VLOOKUP($B366,'Results-formatted 060121'!$A:AM,(AP$3+2),FALSE)), VLOOKUP($B366,'Results-formatted 060121'!$A:AM,(AP$3+2),FALSE)))</f>
        <v>3</v>
      </c>
      <c r="AQ366" s="95">
        <f>IF($C366 = "neg", (($D366+1) - VLOOKUP($B366,'Results-formatted 060121'!$A:AN,(AQ$3+2),FALSE)), IF($C366 = "pos-neg", (3+VLOOKUP($B366,'Results-formatted 060121'!$A:AN,(AQ$3+2),FALSE)), VLOOKUP($B366,'Results-formatted 060121'!$A:AN,(AQ$3+2),FALSE)))</f>
        <v>4</v>
      </c>
      <c r="AR366" s="95">
        <f>IF($C366 = "neg", (($D366+1) - VLOOKUP($B366,'Results-formatted 060121'!$A:AO,(AR$3+2),FALSE)), IF($C366 = "pos-neg", (3+VLOOKUP($B366,'Results-formatted 060121'!$A:AO,(AR$3+2),FALSE)), VLOOKUP($B366,'Results-formatted 060121'!$A:AO,(AR$3+2),FALSE)))</f>
        <v>5</v>
      </c>
      <c r="AS366" s="95">
        <f>IF($C366 = "neg", (($D366+1) - VLOOKUP($B366,'Results-formatted 060121'!$A:AP,(AS$3+2),FALSE)), IF($C366 = "pos-neg", (3+VLOOKUP($B366,'Results-formatted 060121'!$A:AP,(AS$3+2),FALSE)), VLOOKUP($B366,'Results-formatted 060121'!$A:AP,(AS$3+2),FALSE)))</f>
        <v>5</v>
      </c>
      <c r="AT366" s="95">
        <f>IF($C366 = "neg", (($D366+1) - VLOOKUP($B366,'Results-formatted 060121'!$A:AQ,(AT$3+2),FALSE)), IF($C366 = "pos-neg", (3+VLOOKUP($B366,'Results-formatted 060121'!$A:AQ,(AT$3+2),FALSE)), VLOOKUP($B366,'Results-formatted 060121'!$A:AQ,(AT$3+2),FALSE)))</f>
        <v>3</v>
      </c>
      <c r="AU366" s="95">
        <f>IF($C366 = "neg", (($D366+1) - VLOOKUP($B366,'Results-formatted 060121'!$A:AR,(AU$3+2),FALSE)), IF($C366 = "pos-neg", (3+VLOOKUP($B366,'Results-formatted 060121'!$A:AR,(AU$3+2),FALSE)), VLOOKUP($B366,'Results-formatted 060121'!$A:AR,(AU$3+2),FALSE)))</f>
        <v>5</v>
      </c>
      <c r="AV366" s="95">
        <f>IF($C366 = "neg", (($D366+1) - VLOOKUP($B366,'Results-formatted 060121'!$A:AS,(AV$3+2),FALSE)), IF($C366 = "pos-neg", (3+VLOOKUP($B366,'Results-formatted 060121'!$A:AS,(AV$3+2),FALSE)), VLOOKUP($B366,'Results-formatted 060121'!$A:AS,(AV$3+2),FALSE)))</f>
        <v>1</v>
      </c>
      <c r="AW366" s="95">
        <f>IF($C366 = "neg", (($D366+1) - VLOOKUP($B366,'Results-formatted 060121'!$A:AT,(AW$3+2),FALSE)), IF($C366 = "pos-neg", (3+VLOOKUP($B366,'Results-formatted 060121'!$A:AT,(AW$3+2),FALSE)), VLOOKUP($B366,'Results-formatted 060121'!$A:AT,(AW$3+2),FALSE)))</f>
        <v>5</v>
      </c>
      <c r="AX366" s="95">
        <f>IF($C366 = "neg", (($D366+1) - VLOOKUP($B366,'Results-formatted 060121'!$A:AU,(AX$3+2),FALSE)), IF($C366 = "pos-neg", (3+VLOOKUP($B366,'Results-formatted 060121'!$A:AU,(AX$3+2),FALSE)), VLOOKUP($B366,'Results-formatted 060121'!$A:AU,(AX$3+2),FALSE)))</f>
        <v>2</v>
      </c>
      <c r="AY366" s="95">
        <f>IF($C366 = "neg", (($D366+1) - VLOOKUP($B366,'Results-formatted 060121'!$A:AV,(AY$3+2),FALSE)), IF($C366 = "pos-neg", (3+VLOOKUP($B366,'Results-formatted 060121'!$A:AV,(AY$3+2),FALSE)), VLOOKUP($B366,'Results-formatted 060121'!$A:AV,(AY$3+2),FALSE)))</f>
        <v>4</v>
      </c>
      <c r="AZ366" s="95">
        <f>IF($C366 = "neg", (($D366+1) - VLOOKUP($B366,'Results-formatted 060121'!$A:AW,(AZ$3+2),FALSE)), IF($C366 = "pos-neg", (3+VLOOKUP($B366,'Results-formatted 060121'!$A:AW,(AZ$3+2),FALSE)), VLOOKUP($B366,'Results-formatted 060121'!$A:AW,(AZ$3+2),FALSE)))</f>
        <v>4</v>
      </c>
      <c r="BA366" s="95">
        <f>IF($C366 = "neg", (($D366+1) - VLOOKUP($B366,'Results-formatted 060121'!$A:AX,(BA$3+2),FALSE)), IF($C366 = "pos-neg", (3+VLOOKUP($B366,'Results-formatted 060121'!$A:AX,(BA$3+2),FALSE)), VLOOKUP($B366,'Results-formatted 060121'!$A:AX,(BA$3+2),FALSE)))</f>
        <v>5</v>
      </c>
      <c r="BB366" s="95">
        <f>IF($C366 = "neg", (($D366+1) - VLOOKUP($B366,'Results-formatted 060121'!$A:AY,(BB$3+2),FALSE)), IF($C366 = "pos-neg", (3+VLOOKUP($B366,'Results-formatted 060121'!$A:AY,(BB$3+2),FALSE)), VLOOKUP($B366,'Results-formatted 060121'!$A:AY,(BB$3+2),FALSE)))</f>
        <v>5</v>
      </c>
      <c r="BC366" s="95">
        <f>IF($C366 = "neg", (($D366+1) - VLOOKUP($B366,'Results-formatted 060121'!$A:AZ,(BC$3+2),FALSE)), IF($C366 = "pos-neg", (3+VLOOKUP($B366,'Results-formatted 060121'!$A:AZ,(BC$3+2),FALSE)), VLOOKUP($B366,'Results-formatted 060121'!$A:AZ,(BC$3+2),FALSE)))</f>
        <v>3</v>
      </c>
      <c r="BD366" s="95">
        <f>IF($C366 = "neg", (($D366+1) - VLOOKUP($B366,'Results-formatted 060121'!$A:BA,(BD$3+2),FALSE)), IF($C366 = "pos-neg", (3+VLOOKUP($B366,'Results-formatted 060121'!$A:BA,(BD$3+2),FALSE)), VLOOKUP($B366,'Results-formatted 060121'!$A:BA,(BD$3+2),FALSE)))</f>
        <v>4</v>
      </c>
      <c r="BE366" s="95">
        <f>IF($C366 = "neg", (($D366+1) - VLOOKUP($B366,'Results-formatted 060121'!$A:BB,(BE$3+2),FALSE)), IF($C366 = "pos-neg", (3+VLOOKUP($B366,'Results-formatted 060121'!$A:BB,(BE$3+2),FALSE)), VLOOKUP($B366,'Results-formatted 060121'!$A:BB,(BE$3+2),FALSE)))</f>
        <v>4</v>
      </c>
      <c r="BF366" s="95">
        <f>IF($C366 = "neg", (($D366+1) - VLOOKUP($B366,'Results-formatted 060121'!$A:BC,(BF$3+2),FALSE)), IF($C366 = "pos-neg", (3+VLOOKUP($B366,'Results-formatted 060121'!$A:BC,(BF$3+2),FALSE)), VLOOKUP($B366,'Results-formatted 060121'!$A:BC,(BF$3+2),FALSE)))</f>
        <v>4</v>
      </c>
      <c r="BG366" s="95">
        <f>IF($C366 = "neg", (($D366+1) - VLOOKUP($B366,'Results-formatted 060121'!$A:BD,(BG$3+2),FALSE)), IF($C366 = "pos-neg", (3+VLOOKUP($B366,'Results-formatted 060121'!$A:BD,(BG$3+2),FALSE)), VLOOKUP($B366,'Results-formatted 060121'!$A:BD,(BG$3+2),FALSE)))</f>
        <v>1</v>
      </c>
      <c r="BH366" s="95">
        <f>IF($C366 = "neg", (($D366+1) - VLOOKUP($B366,'Results-formatted 060121'!$A:BE,(BH$3+2),FALSE)), IF($C366 = "pos-neg", (3+VLOOKUP($B366,'Results-formatted 060121'!$A:BE,(BH$3+2),FALSE)), VLOOKUP($B366,'Results-formatted 060121'!$A:BE,(BH$3+2),FALSE)))</f>
        <v>4</v>
      </c>
      <c r="BI366" s="95">
        <f>IF($C366 = "neg", (($D366+1) - VLOOKUP($B366,'Results-formatted 060121'!$A:BF,(BI$3+2),FALSE)), IF($C366 = "pos-neg", (3+VLOOKUP($B366,'Results-formatted 060121'!$A:BF,(BI$3+2),FALSE)), VLOOKUP($B366,'Results-formatted 060121'!$A:BF,(BI$3+2),FALSE)))</f>
        <v>4</v>
      </c>
      <c r="BJ366" s="95">
        <f>IF($C366 = "neg", (($D366+1) - VLOOKUP($B366,'Results-formatted 060121'!$A:BG,(BJ$3+2),FALSE)), IF($C366 = "pos-neg", (3+VLOOKUP($B366,'Results-formatted 060121'!$A:BG,(BJ$3+2),FALSE)), VLOOKUP($B366,'Results-formatted 060121'!$A:BG,(BJ$3+2),FALSE)))</f>
        <v>4</v>
      </c>
      <c r="BK366" s="95">
        <f>IF($C366 = "neg", (($D366+1) - VLOOKUP($B366,'Results-formatted 060121'!$A:BH,(BK$3+2),FALSE)), IF($C366 = "pos-neg", (3+VLOOKUP($B366,'Results-formatted 060121'!$A:BH,(BK$3+2),FALSE)), VLOOKUP($B366,'Results-formatted 060121'!$A:BH,(BK$3+2),FALSE)))</f>
        <v>1</v>
      </c>
      <c r="BL366" s="95">
        <f>IF($C366 = "neg", (($D366+1) - VLOOKUP($B366,'Results-formatted 060121'!$A:BI,(BL$3+2),FALSE)), IF($C366 = "pos-neg", (3+VLOOKUP($B366,'Results-formatted 060121'!$A:BI,(BL$3+2),FALSE)), VLOOKUP($B366,'Results-formatted 060121'!$A:BI,(BL$3+2),FALSE)))</f>
        <v>3</v>
      </c>
      <c r="BM366" s="95">
        <f>IF($C366 = "neg", (($D366+1) - VLOOKUP($B366,'Results-formatted 060121'!$A:BJ,(BM$3+2),FALSE)), IF($C366 = "pos-neg", (3+VLOOKUP($B366,'Results-formatted 060121'!$A:BJ,(BM$3+2),FALSE)), VLOOKUP($B366,'Results-formatted 060121'!$A:BJ,(BM$3+2),FALSE)))</f>
        <v>4</v>
      </c>
      <c r="BN366" s="95"/>
      <c r="BO366" s="95"/>
      <c r="BP366" s="95"/>
      <c r="BQ366" s="95"/>
      <c r="BR366" s="95"/>
      <c r="BS366" s="95"/>
      <c r="BT366" s="95"/>
      <c r="BU366" s="95"/>
      <c r="BV366" s="95"/>
      <c r="BW366" s="95"/>
      <c r="BX366" s="95"/>
      <c r="BY366" s="95"/>
      <c r="BZ366" s="95"/>
      <c r="CA366" s="95"/>
      <c r="CB366" s="95"/>
      <c r="CC366" s="95"/>
      <c r="CD366" s="98"/>
      <c r="CE366" s="25">
        <f t="shared" si="1062"/>
        <v>3.9666666666666668</v>
      </c>
      <c r="CF366" s="25">
        <f t="shared" si="1176"/>
        <v>1.0730388759865741</v>
      </c>
    </row>
    <row r="367" spans="2:84" ht="42" x14ac:dyDescent="0.15">
      <c r="B367" s="84" t="s">
        <v>377</v>
      </c>
      <c r="C367" s="86" t="s">
        <v>224</v>
      </c>
      <c r="D367" s="2">
        <v>5</v>
      </c>
      <c r="E367" s="15" t="s">
        <v>868</v>
      </c>
      <c r="F367" s="95">
        <f>IF($C367 = "neg", (($D367+1) - VLOOKUP($B367,'Results-formatted 060121'!$A:$AJ,(F$3+2),FALSE)), IF($C367 = "pos-neg", (3+VLOOKUP($B367,'Results-formatted 060121'!$A:$AJ,(F$3+2),FALSE)), VLOOKUP($B367,'Results-formatted 060121'!$A:$AJ,(F$3+2),FALSE)))</f>
        <v>3</v>
      </c>
      <c r="G367" s="95">
        <f>IF($C367 = "neg", (($D367+1) - VLOOKUP($B367,'Results-formatted 060121'!$A:$AJ,(G$3+2),FALSE)), IF($C367 = "pos-neg", (3+VLOOKUP($B367,'Results-formatted 060121'!$A:$AJ,(G$3+2),FALSE)), VLOOKUP($B367,'Results-formatted 060121'!$A:$AJ,(G$3+2),FALSE)))</f>
        <v>5</v>
      </c>
      <c r="H367" s="95">
        <f>IF($C367 = "neg", (($D367+1) - VLOOKUP($B367,'Results-formatted 060121'!$A:$AJ,(H$3+2),FALSE)), IF($C367 = "pos-neg", (3+VLOOKUP($B367,'Results-formatted 060121'!$A:$AJ,(H$3+2),FALSE)), VLOOKUP($B367,'Results-formatted 060121'!$A:$AJ,(H$3+2),FALSE)))</f>
        <v>4</v>
      </c>
      <c r="I367" s="95">
        <f>IF($C367 = "neg", (($D367+1) - VLOOKUP($B367,'Results-formatted 060121'!$A:$AJ,(I$3+2),FALSE)), IF($C367 = "pos-neg", (3+VLOOKUP($B367,'Results-formatted 060121'!$A:$AJ,(I$3+2),FALSE)), VLOOKUP($B367,'Results-formatted 060121'!$A:$AJ,(I$3+2),FALSE)))</f>
        <v>5</v>
      </c>
      <c r="J367" s="95">
        <f>IF($C367 = "neg", (($D367+1) - VLOOKUP($B367,'Results-formatted 060121'!$A:$AJ,(J$3+2),FALSE)), IF($C367 = "pos-neg", (3+VLOOKUP($B367,'Results-formatted 060121'!$A:$AJ,(J$3+2),FALSE)), VLOOKUP($B367,'Results-formatted 060121'!$A:$AJ,(J$3+2),FALSE)))</f>
        <v>3</v>
      </c>
      <c r="K367" s="95">
        <f>IF($C367 = "neg", (($D367+1) - VLOOKUP($B367,'Results-formatted 060121'!$A:$AJ,(K$3+2),FALSE)), IF($C367 = "pos-neg", (3+VLOOKUP($B367,'Results-formatted 060121'!$A:$AJ,(K$3+2),FALSE)), VLOOKUP($B367,'Results-formatted 060121'!$A:$AJ,(K$3+2),FALSE)))</f>
        <v>5</v>
      </c>
      <c r="L367" s="95">
        <f>IF($C367 = "neg", (($D367+1) - VLOOKUP($B367,'Results-formatted 060121'!$A:$AJ,(L$3+2),FALSE)), IF($C367 = "pos-neg", (3+VLOOKUP($B367,'Results-formatted 060121'!$A:$AJ,(L$3+2),FALSE)), VLOOKUP($B367,'Results-formatted 060121'!$A:$AJ,(L$3+2),FALSE)))</f>
        <v>4</v>
      </c>
      <c r="M367" s="95">
        <f>IF($C367 = "neg", (($D367+1) - VLOOKUP($B367,'Results-formatted 060121'!$A:$AJ,(M$3+2),FALSE)), IF($C367 = "pos-neg", (3+VLOOKUP($B367,'Results-formatted 060121'!$A:$AJ,(M$3+2),FALSE)), VLOOKUP($B367,'Results-formatted 060121'!$A:$AJ,(M$3+2),FALSE)))</f>
        <v>5</v>
      </c>
      <c r="N367" s="95">
        <f>IF($C367 = "neg", (($D367+1) - VLOOKUP($B367,'Results-formatted 060121'!$A:$AJ,(N$3+2),FALSE)), IF($C367 = "pos-neg", (3+VLOOKUP($B367,'Results-formatted 060121'!$A:$AJ,(N$3+2),FALSE)), VLOOKUP($B367,'Results-formatted 060121'!$A:$AJ,(N$3+2),FALSE)))</f>
        <v>4</v>
      </c>
      <c r="O367" s="95">
        <f>IF($C367 = "neg", (($D367+1) - VLOOKUP($B367,'Results-formatted 060121'!$A:$AJ,(O$3+2),FALSE)), IF($C367 = "pos-neg", (3+VLOOKUP($B367,'Results-formatted 060121'!$A:$AJ,(O$3+2),FALSE)), VLOOKUP($B367,'Results-formatted 060121'!$A:$AJ,(O$3+2),FALSE)))</f>
        <v>5</v>
      </c>
      <c r="P367" s="95">
        <f>IF($C367 = "neg", (($D367+1) - VLOOKUP($B367,'Results-formatted 060121'!$A:$AJ,(P$3+2),FALSE)), IF($C367 = "pos-neg", (3+VLOOKUP($B367,'Results-formatted 060121'!$A:$AJ,(P$3+2),FALSE)), VLOOKUP($B367,'Results-formatted 060121'!$A:$AJ,(P$3+2),FALSE)))</f>
        <v>5</v>
      </c>
      <c r="Q367" s="95">
        <f>IF($C367 = "neg", (($D367+1) - VLOOKUP($B367,'Results-formatted 060121'!$A:$AJ,(Q$3+2),FALSE)), IF($C367 = "pos-neg", (3+VLOOKUP($B367,'Results-formatted 060121'!$A:$AJ,(Q$3+2),FALSE)), VLOOKUP($B367,'Results-formatted 060121'!$A:$AJ,(Q$3+2),FALSE)))</f>
        <v>5</v>
      </c>
      <c r="R367" s="95">
        <f>IF($C367 = "neg", (($D367+1) - VLOOKUP($B367,'Results-formatted 060121'!$A:$AJ,(R$3+2),FALSE)), IF($C367 = "pos-neg", (3+VLOOKUP($B367,'Results-formatted 060121'!$A:$AJ,(R$3+2),FALSE)), VLOOKUP($B367,'Results-formatted 060121'!$A:$AJ,(R$3+2),FALSE)))</f>
        <v>5</v>
      </c>
      <c r="S367" s="95">
        <f>IF($C367 = "neg", (($D367+1) - VLOOKUP($B367,'Results-formatted 060121'!$A:$AJ,(S$3+2),FALSE)), IF($C367 = "pos-neg", (3+VLOOKUP($B367,'Results-formatted 060121'!$A:$AJ,(S$3+2),FALSE)), VLOOKUP($B367,'Results-formatted 060121'!$A:$AJ,(S$3+2),FALSE)))</f>
        <v>3</v>
      </c>
      <c r="T367" s="95">
        <f>IF($C367 = "neg", (($D367+1) - VLOOKUP($B367,'Results-formatted 060121'!$A:$AJ,(T$3+2),FALSE)), IF($C367 = "pos-neg", (3+VLOOKUP($B367,'Results-formatted 060121'!$A:$AJ,(T$3+2),FALSE)), VLOOKUP($B367,'Results-formatted 060121'!$A:$AJ,(T$3+2),FALSE)))</f>
        <v>4</v>
      </c>
      <c r="U367" s="95">
        <f>IF($C367 = "neg", (($D367+1) - VLOOKUP($B367,'Results-formatted 060121'!$A:$AJ,(U$3+2),FALSE)), IF($C367 = "pos-neg", (3+VLOOKUP($B367,'Results-formatted 060121'!$A:$AJ,(U$3+2),FALSE)), VLOOKUP($B367,'Results-formatted 060121'!$A:$AJ,(U$3+2),FALSE)))</f>
        <v>5</v>
      </c>
      <c r="V367" s="95">
        <f>IF($C367 = "neg", (($D367+1) - VLOOKUP($B367,'Results-formatted 060121'!$A:$AJ,(V$3+2),FALSE)), IF($C367 = "pos-neg", (3+VLOOKUP($B367,'Results-formatted 060121'!$A:$AJ,(V$3+2),FALSE)), VLOOKUP($B367,'Results-formatted 060121'!$A:$AJ,(V$3+2),FALSE)))</f>
        <v>4</v>
      </c>
      <c r="W367" s="95">
        <f>IF($C367 = "neg", (($D367+1) - VLOOKUP($B367,'Results-formatted 060121'!$A:$AJ,(W$3+2),FALSE)), IF($C367 = "pos-neg", (3+VLOOKUP($B367,'Results-formatted 060121'!$A:$AJ,(W$3+2),FALSE)), VLOOKUP($B367,'Results-formatted 060121'!$A:$AJ,(W$3+2),FALSE)))</f>
        <v>4</v>
      </c>
      <c r="X367" s="95">
        <f>IF($C367 = "neg", (($D367+1) - VLOOKUP($B367,'Results-formatted 060121'!$A:$AJ,(X$3+2),FALSE)), IF($C367 = "pos-neg", (3+VLOOKUP($B367,'Results-formatted 060121'!$A:$AJ,(X$3+2),FALSE)), VLOOKUP($B367,'Results-formatted 060121'!$A:$AJ,(X$3+2),FALSE)))</f>
        <v>4</v>
      </c>
      <c r="Y367" s="95">
        <f>IF($C367 = "neg", (($D367+1) - VLOOKUP($B367,'Results-formatted 060121'!$A:$AJ,(Y$3+2),FALSE)), IF($C367 = "pos-neg", (3+VLOOKUP($B367,'Results-formatted 060121'!$A:$AJ,(Y$3+2),FALSE)), VLOOKUP($B367,'Results-formatted 060121'!$A:$AJ,(Y$3+2),FALSE)))</f>
        <v>4</v>
      </c>
      <c r="Z367" s="95">
        <f>IF($C367 = "neg", (($D367+1) - VLOOKUP($B367,'Results-formatted 060121'!$A:$AJ,(Z$3+2),FALSE)), IF($C367 = "pos-neg", (3+VLOOKUP($B367,'Results-formatted 060121'!$A:$AJ,(Z$3+2),FALSE)), VLOOKUP($B367,'Results-formatted 060121'!$A:$AJ,(Z$3+2),FALSE)))</f>
        <v>5</v>
      </c>
      <c r="AA367" s="95">
        <f>IF($C367 = "neg", (($D367+1) - VLOOKUP($B367,'Results-formatted 060121'!$A:$AJ,(AA$3+2),FALSE)), IF($C367 = "pos-neg", (3+VLOOKUP($B367,'Results-formatted 060121'!$A:$AJ,(AA$3+2),FALSE)), VLOOKUP($B367,'Results-formatted 060121'!$A:$AJ,(AA$3+2),FALSE)))</f>
        <v>4</v>
      </c>
      <c r="AB367" s="95">
        <f>IF($C367 = "neg", (($D367+1) - VLOOKUP($B367,'Results-formatted 060121'!$A:$AJ,(AB$3+2),FALSE)), IF($C367 = "pos-neg", (3+VLOOKUP($B367,'Results-formatted 060121'!$A:$AJ,(AB$3+2),FALSE)), VLOOKUP($B367,'Results-formatted 060121'!$A:$AJ,(AB$3+2),FALSE)))</f>
        <v>3</v>
      </c>
      <c r="AC367" s="95">
        <f>IF($C367 = "neg", (($D367+1) - VLOOKUP($B367,'Results-formatted 060121'!$A:$AJ,(AC$3+2),FALSE)), IF($C367 = "pos-neg", (3+VLOOKUP($B367,'Results-formatted 060121'!$A:$AJ,(AC$3+2),FALSE)), VLOOKUP($B367,'Results-formatted 060121'!$A:$AJ,(AC$3+2),FALSE)))</f>
        <v>3</v>
      </c>
      <c r="AD367" s="95">
        <f>IF($C367 = "neg", (($D367+1) - VLOOKUP($B367,'Results-formatted 060121'!$A:$AJ,(AD$3+2),FALSE)), IF($C367 = "pos-neg", (3+VLOOKUP($B367,'Results-formatted 060121'!$A:$AJ,(AD$3+2),FALSE)), VLOOKUP($B367,'Results-formatted 060121'!$A:$AJ,(AD$3+2),FALSE)))</f>
        <v>4</v>
      </c>
      <c r="AE367" s="95">
        <f>IF($C367 = "neg", (($D367+1) - VLOOKUP($B367,'Results-formatted 060121'!$A:$AJ,(AE$3+2),FALSE)), IF($C367 = "pos-neg", (3+VLOOKUP($B367,'Results-formatted 060121'!$A:$AJ,(AE$3+2),FALSE)), VLOOKUP($B367,'Results-formatted 060121'!$A:$AJ,(AE$3+2),FALSE)))</f>
        <v>5</v>
      </c>
      <c r="AF367" s="95">
        <f>IF($C367 = "neg", (($D367+1) - VLOOKUP($B367,'Results-formatted 060121'!$A:$AJ,(AF$3+2),FALSE)), IF($C367 = "pos-neg", (3+VLOOKUP($B367,'Results-formatted 060121'!$A:$AJ,(AF$3+2),FALSE)), VLOOKUP($B367,'Results-formatted 060121'!$A:$AJ,(AF$3+2),FALSE)))</f>
        <v>4</v>
      </c>
      <c r="AG367" s="95">
        <f>IF($C367 = "neg", (($D367+1) - VLOOKUP($B367,'Results-formatted 060121'!$A:$AJ,(AG$3+2),FALSE)), IF($C367 = "pos-neg", (3+VLOOKUP($B367,'Results-formatted 060121'!$A:$AJ,(AG$3+2),FALSE)), VLOOKUP($B367,'Results-formatted 060121'!$A:$AJ,(AG$3+2),FALSE)))</f>
        <v>5</v>
      </c>
      <c r="AH367" s="95">
        <f>IF($C367 = "neg", (($D367+1) - VLOOKUP($B367,'Results-formatted 060121'!$A:$AJ,(AH$3+2),FALSE)), IF($C367 = "pos-neg", (3+VLOOKUP($B367,'Results-formatted 060121'!$A:$AJ,(AH$3+2),FALSE)), VLOOKUP($B367,'Results-formatted 060121'!$A:$AJ,(AH$3+2),FALSE)))</f>
        <v>4</v>
      </c>
      <c r="AI367" s="95">
        <f>IF($C367 = "neg", (($D367+1) - VLOOKUP($B367,'Results-formatted 060121'!$A:$AJ,(AI$3+2),FALSE)), IF($C367 = "pos-neg", (3+VLOOKUP($B367,'Results-formatted 060121'!$A:$AJ,(AI$3+2),FALSE)), VLOOKUP($B367,'Results-formatted 060121'!$A:$AJ,(AI$3+2),FALSE)))</f>
        <v>5</v>
      </c>
      <c r="AJ367" s="95">
        <f>IF($C367 = "neg", (($D367+1) - VLOOKUP($B367,'Results-formatted 060121'!$A:$AJ,(AJ$3+2),FALSE)), IF($C367 = "pos-neg", (3+VLOOKUP($B367,'Results-formatted 060121'!$A:$AJ,(AJ$3+2),FALSE)), VLOOKUP($B367,'Results-formatted 060121'!$A:$AJ,(AJ$3+2),FALSE)))</f>
        <v>5</v>
      </c>
      <c r="AK367" s="95">
        <f>IF($C367 = "neg", (($D367+1) - VLOOKUP($B367,'Results-formatted 060121'!$A:$AJ,(AK$3+2),FALSE)), IF($C367 = "pos-neg", (3+VLOOKUP($B367,'Results-formatted 060121'!$A:$AJ,(AK$3+2),FALSE)), VLOOKUP($B367,'Results-formatted 060121'!$A:$AJ,(AK$3+2),FALSE)))</f>
        <v>4</v>
      </c>
      <c r="AL367" s="95">
        <f>IF($C367 = "neg", (($D367+1) - VLOOKUP($B367,'Results-formatted 060121'!$A:$AJ,(AL$3+2),FALSE)), IF($C367 = "pos-neg", (3+VLOOKUP($B367,'Results-formatted 060121'!$A:$AJ,(AL$3+2),FALSE)), VLOOKUP($B367,'Results-formatted 060121'!$A:$AJ,(AL$3+2),FALSE)))</f>
        <v>4</v>
      </c>
      <c r="AM367" s="95">
        <f>IF($C367 = "neg", (($D367+1) - VLOOKUP($B367,'Results-formatted 060121'!$A:AJ,(AM$3+2),FALSE)), IF($C367 = "pos-neg", (3+VLOOKUP($B367,'Results-formatted 060121'!$A:AJ,(AM$3+2),FALSE)), VLOOKUP($B367,'Results-formatted 060121'!$A:AJ,(AM$3+2),FALSE)))</f>
        <v>5</v>
      </c>
      <c r="AN367" s="95">
        <f>IF($C367 = "neg", (($D367+1) - VLOOKUP($B367,'Results-formatted 060121'!$A:AK,(AN$3+2),FALSE)), IF($C367 = "pos-neg", (3+VLOOKUP($B367,'Results-formatted 060121'!$A:AK,(AN$3+2),FALSE)), VLOOKUP($B367,'Results-formatted 060121'!$A:AK,(AN$3+2),FALSE)))</f>
        <v>4</v>
      </c>
      <c r="AO367" s="95">
        <f>IF($C367 = "neg", (($D367+1) - VLOOKUP($B367,'Results-formatted 060121'!$A:AL,(AO$3+2),FALSE)), IF($C367 = "pos-neg", (3+VLOOKUP($B367,'Results-formatted 060121'!$A:AL,(AO$3+2),FALSE)), VLOOKUP($B367,'Results-formatted 060121'!$A:AL,(AO$3+2),FALSE)))</f>
        <v>5</v>
      </c>
      <c r="AP367" s="95">
        <f>IF($C367 = "neg", (($D367+1) - VLOOKUP($B367,'Results-formatted 060121'!$A:AM,(AP$3+2),FALSE)), IF($C367 = "pos-neg", (3+VLOOKUP($B367,'Results-formatted 060121'!$A:AM,(AP$3+2),FALSE)), VLOOKUP($B367,'Results-formatted 060121'!$A:AM,(AP$3+2),FALSE)))</f>
        <v>3</v>
      </c>
      <c r="AQ367" s="95">
        <f>IF($C367 = "neg", (($D367+1) - VLOOKUP($B367,'Results-formatted 060121'!$A:AN,(AQ$3+2),FALSE)), IF($C367 = "pos-neg", (3+VLOOKUP($B367,'Results-formatted 060121'!$A:AN,(AQ$3+2),FALSE)), VLOOKUP($B367,'Results-formatted 060121'!$A:AN,(AQ$3+2),FALSE)))</f>
        <v>4</v>
      </c>
      <c r="AR367" s="95">
        <f>IF($C367 = "neg", (($D367+1) - VLOOKUP($B367,'Results-formatted 060121'!$A:AO,(AR$3+2),FALSE)), IF($C367 = "pos-neg", (3+VLOOKUP($B367,'Results-formatted 060121'!$A:AO,(AR$3+2),FALSE)), VLOOKUP($B367,'Results-formatted 060121'!$A:AO,(AR$3+2),FALSE)))</f>
        <v>5</v>
      </c>
      <c r="AS367" s="95">
        <f>IF($C367 = "neg", (($D367+1) - VLOOKUP($B367,'Results-formatted 060121'!$A:AP,(AS$3+2),FALSE)), IF($C367 = "pos-neg", (3+VLOOKUP($B367,'Results-formatted 060121'!$A:AP,(AS$3+2),FALSE)), VLOOKUP($B367,'Results-formatted 060121'!$A:AP,(AS$3+2),FALSE)))</f>
        <v>5</v>
      </c>
      <c r="AT367" s="95">
        <f>IF($C367 = "neg", (($D367+1) - VLOOKUP($B367,'Results-formatted 060121'!$A:AQ,(AT$3+2),FALSE)), IF($C367 = "pos-neg", (3+VLOOKUP($B367,'Results-formatted 060121'!$A:AQ,(AT$3+2),FALSE)), VLOOKUP($B367,'Results-formatted 060121'!$A:AQ,(AT$3+2),FALSE)))</f>
        <v>4</v>
      </c>
      <c r="AU367" s="95">
        <f>IF($C367 = "neg", (($D367+1) - VLOOKUP($B367,'Results-formatted 060121'!$A:AR,(AU$3+2),FALSE)), IF($C367 = "pos-neg", (3+VLOOKUP($B367,'Results-formatted 060121'!$A:AR,(AU$3+2),FALSE)), VLOOKUP($B367,'Results-formatted 060121'!$A:AR,(AU$3+2),FALSE)))</f>
        <v>4</v>
      </c>
      <c r="AV367" s="95">
        <f>IF($C367 = "neg", (($D367+1) - VLOOKUP($B367,'Results-formatted 060121'!$A:AS,(AV$3+2),FALSE)), IF($C367 = "pos-neg", (3+VLOOKUP($B367,'Results-formatted 060121'!$A:AS,(AV$3+2),FALSE)), VLOOKUP($B367,'Results-formatted 060121'!$A:AS,(AV$3+2),FALSE)))</f>
        <v>5</v>
      </c>
      <c r="AW367" s="95">
        <f>IF($C367 = "neg", (($D367+1) - VLOOKUP($B367,'Results-formatted 060121'!$A:AT,(AW$3+2),FALSE)), IF($C367 = "pos-neg", (3+VLOOKUP($B367,'Results-formatted 060121'!$A:AT,(AW$3+2),FALSE)), VLOOKUP($B367,'Results-formatted 060121'!$A:AT,(AW$3+2),FALSE)))</f>
        <v>5</v>
      </c>
      <c r="AX367" s="95">
        <f>IF($C367 = "neg", (($D367+1) - VLOOKUP($B367,'Results-formatted 060121'!$A:AU,(AX$3+2),FALSE)), IF($C367 = "pos-neg", (3+VLOOKUP($B367,'Results-formatted 060121'!$A:AU,(AX$3+2),FALSE)), VLOOKUP($B367,'Results-formatted 060121'!$A:AU,(AX$3+2),FALSE)))</f>
        <v>5</v>
      </c>
      <c r="AY367" s="95">
        <f>IF($C367 = "neg", (($D367+1) - VLOOKUP($B367,'Results-formatted 060121'!$A:AV,(AY$3+2),FALSE)), IF($C367 = "pos-neg", (3+VLOOKUP($B367,'Results-formatted 060121'!$A:AV,(AY$3+2),FALSE)), VLOOKUP($B367,'Results-formatted 060121'!$A:AV,(AY$3+2),FALSE)))</f>
        <v>4</v>
      </c>
      <c r="AZ367" s="95">
        <f>IF($C367 = "neg", (($D367+1) - VLOOKUP($B367,'Results-formatted 060121'!$A:AW,(AZ$3+2),FALSE)), IF($C367 = "pos-neg", (3+VLOOKUP($B367,'Results-formatted 060121'!$A:AW,(AZ$3+2),FALSE)), VLOOKUP($B367,'Results-formatted 060121'!$A:AW,(AZ$3+2),FALSE)))</f>
        <v>5</v>
      </c>
      <c r="BA367" s="95">
        <f>IF($C367 = "neg", (($D367+1) - VLOOKUP($B367,'Results-formatted 060121'!$A:AX,(BA$3+2),FALSE)), IF($C367 = "pos-neg", (3+VLOOKUP($B367,'Results-formatted 060121'!$A:AX,(BA$3+2),FALSE)), VLOOKUP($B367,'Results-formatted 060121'!$A:AX,(BA$3+2),FALSE)))</f>
        <v>5</v>
      </c>
      <c r="BB367" s="95">
        <f>IF($C367 = "neg", (($D367+1) - VLOOKUP($B367,'Results-formatted 060121'!$A:AY,(BB$3+2),FALSE)), IF($C367 = "pos-neg", (3+VLOOKUP($B367,'Results-formatted 060121'!$A:AY,(BB$3+2),FALSE)), VLOOKUP($B367,'Results-formatted 060121'!$A:AY,(BB$3+2),FALSE)))</f>
        <v>5</v>
      </c>
      <c r="BC367" s="95">
        <f>IF($C367 = "neg", (($D367+1) - VLOOKUP($B367,'Results-formatted 060121'!$A:AZ,(BC$3+2),FALSE)), IF($C367 = "pos-neg", (3+VLOOKUP($B367,'Results-formatted 060121'!$A:AZ,(BC$3+2),FALSE)), VLOOKUP($B367,'Results-formatted 060121'!$A:AZ,(BC$3+2),FALSE)))</f>
        <v>3</v>
      </c>
      <c r="BD367" s="95">
        <f>IF($C367 = "neg", (($D367+1) - VLOOKUP($B367,'Results-formatted 060121'!$A:BA,(BD$3+2),FALSE)), IF($C367 = "pos-neg", (3+VLOOKUP($B367,'Results-formatted 060121'!$A:BA,(BD$3+2),FALSE)), VLOOKUP($B367,'Results-formatted 060121'!$A:BA,(BD$3+2),FALSE)))</f>
        <v>5</v>
      </c>
      <c r="BE367" s="95">
        <f>IF($C367 = "neg", (($D367+1) - VLOOKUP($B367,'Results-formatted 060121'!$A:BB,(BE$3+2),FALSE)), IF($C367 = "pos-neg", (3+VLOOKUP($B367,'Results-formatted 060121'!$A:BB,(BE$3+2),FALSE)), VLOOKUP($B367,'Results-formatted 060121'!$A:BB,(BE$3+2),FALSE)))</f>
        <v>5</v>
      </c>
      <c r="BF367" s="95">
        <f>IF($C367 = "neg", (($D367+1) - VLOOKUP($B367,'Results-formatted 060121'!$A:BC,(BF$3+2),FALSE)), IF($C367 = "pos-neg", (3+VLOOKUP($B367,'Results-formatted 060121'!$A:BC,(BF$3+2),FALSE)), VLOOKUP($B367,'Results-formatted 060121'!$A:BC,(BF$3+2),FALSE)))</f>
        <v>1</v>
      </c>
      <c r="BG367" s="95">
        <f>IF($C367 = "neg", (($D367+1) - VLOOKUP($B367,'Results-formatted 060121'!$A:BD,(BG$3+2),FALSE)), IF($C367 = "pos-neg", (3+VLOOKUP($B367,'Results-formatted 060121'!$A:BD,(BG$3+2),FALSE)), VLOOKUP($B367,'Results-formatted 060121'!$A:BD,(BG$3+2),FALSE)))</f>
        <v>5</v>
      </c>
      <c r="BH367" s="95">
        <f>IF($C367 = "neg", (($D367+1) - VLOOKUP($B367,'Results-formatted 060121'!$A:BE,(BH$3+2),FALSE)), IF($C367 = "pos-neg", (3+VLOOKUP($B367,'Results-formatted 060121'!$A:BE,(BH$3+2),FALSE)), VLOOKUP($B367,'Results-formatted 060121'!$A:BE,(BH$3+2),FALSE)))</f>
        <v>4</v>
      </c>
      <c r="BI367" s="95">
        <f>IF($C367 = "neg", (($D367+1) - VLOOKUP($B367,'Results-formatted 060121'!$A:BF,(BI$3+2),FALSE)), IF($C367 = "pos-neg", (3+VLOOKUP($B367,'Results-formatted 060121'!$A:BF,(BI$3+2),FALSE)), VLOOKUP($B367,'Results-formatted 060121'!$A:BF,(BI$3+2),FALSE)))</f>
        <v>4</v>
      </c>
      <c r="BJ367" s="95">
        <f>IF($C367 = "neg", (($D367+1) - VLOOKUP($B367,'Results-formatted 060121'!$A:BG,(BJ$3+2),FALSE)), IF($C367 = "pos-neg", (3+VLOOKUP($B367,'Results-formatted 060121'!$A:BG,(BJ$3+2),FALSE)), VLOOKUP($B367,'Results-formatted 060121'!$A:BG,(BJ$3+2),FALSE)))</f>
        <v>5</v>
      </c>
      <c r="BK367" s="95">
        <f>IF($C367 = "neg", (($D367+1) - VLOOKUP($B367,'Results-formatted 060121'!$A:BH,(BK$3+2),FALSE)), IF($C367 = "pos-neg", (3+VLOOKUP($B367,'Results-formatted 060121'!$A:BH,(BK$3+2),FALSE)), VLOOKUP($B367,'Results-formatted 060121'!$A:BH,(BK$3+2),FALSE)))</f>
        <v>5</v>
      </c>
      <c r="BL367" s="95">
        <f>IF($C367 = "neg", (($D367+1) - VLOOKUP($B367,'Results-formatted 060121'!$A:BI,(BL$3+2),FALSE)), IF($C367 = "pos-neg", (3+VLOOKUP($B367,'Results-formatted 060121'!$A:BI,(BL$3+2),FALSE)), VLOOKUP($B367,'Results-formatted 060121'!$A:BI,(BL$3+2),FALSE)))</f>
        <v>3</v>
      </c>
      <c r="BM367" s="95">
        <f>IF($C367 = "neg", (($D367+1) - VLOOKUP($B367,'Results-formatted 060121'!$A:BJ,(BM$3+2),FALSE)), IF($C367 = "pos-neg", (3+VLOOKUP($B367,'Results-formatted 060121'!$A:BJ,(BM$3+2),FALSE)), VLOOKUP($B367,'Results-formatted 060121'!$A:BJ,(BM$3+2),FALSE)))</f>
        <v>4</v>
      </c>
      <c r="BN367" s="95"/>
      <c r="BO367" s="95"/>
      <c r="BP367" s="95"/>
      <c r="BQ367" s="95"/>
      <c r="BR367" s="95"/>
      <c r="BS367" s="95"/>
      <c r="BT367" s="95"/>
      <c r="BU367" s="95"/>
      <c r="BV367" s="95"/>
      <c r="BW367" s="95"/>
      <c r="BX367" s="95"/>
      <c r="BY367" s="95"/>
      <c r="BZ367" s="95"/>
      <c r="CA367" s="95"/>
      <c r="CB367" s="95"/>
      <c r="CC367" s="95"/>
      <c r="CD367" s="98"/>
      <c r="CE367" s="25">
        <f t="shared" si="1062"/>
        <v>4.3</v>
      </c>
      <c r="CF367" s="25">
        <f t="shared" si="1176"/>
        <v>0.82953938617785805</v>
      </c>
    </row>
    <row r="368" spans="2:84" ht="42" x14ac:dyDescent="0.15">
      <c r="B368" s="84" t="s">
        <v>378</v>
      </c>
      <c r="C368" s="86" t="s">
        <v>224</v>
      </c>
      <c r="D368" s="2">
        <v>5</v>
      </c>
      <c r="E368" s="15" t="s">
        <v>869</v>
      </c>
      <c r="F368" s="95">
        <f>IF($C368 = "neg", (($D368+1) - VLOOKUP($B368,'Results-formatted 060121'!$A:$AJ,(F$3+2),FALSE)), IF($C368 = "pos-neg", (3+VLOOKUP($B368,'Results-formatted 060121'!$A:$AJ,(F$3+2),FALSE)), VLOOKUP($B368,'Results-formatted 060121'!$A:$AJ,(F$3+2),FALSE)))</f>
        <v>3</v>
      </c>
      <c r="G368" s="95">
        <f>IF($C368 = "neg", (($D368+1) - VLOOKUP($B368,'Results-formatted 060121'!$A:$AJ,(G$3+2),FALSE)), IF($C368 = "pos-neg", (3+VLOOKUP($B368,'Results-formatted 060121'!$A:$AJ,(G$3+2),FALSE)), VLOOKUP($B368,'Results-formatted 060121'!$A:$AJ,(G$3+2),FALSE)))</f>
        <v>5</v>
      </c>
      <c r="H368" s="95">
        <f>IF($C368 = "neg", (($D368+1) - VLOOKUP($B368,'Results-formatted 060121'!$A:$AJ,(H$3+2),FALSE)), IF($C368 = "pos-neg", (3+VLOOKUP($B368,'Results-formatted 060121'!$A:$AJ,(H$3+2),FALSE)), VLOOKUP($B368,'Results-formatted 060121'!$A:$AJ,(H$3+2),FALSE)))</f>
        <v>4</v>
      </c>
      <c r="I368" s="95">
        <f>IF($C368 = "neg", (($D368+1) - VLOOKUP($B368,'Results-formatted 060121'!$A:$AJ,(I$3+2),FALSE)), IF($C368 = "pos-neg", (3+VLOOKUP($B368,'Results-formatted 060121'!$A:$AJ,(I$3+2),FALSE)), VLOOKUP($B368,'Results-formatted 060121'!$A:$AJ,(I$3+2),FALSE)))</f>
        <v>5</v>
      </c>
      <c r="J368" s="95">
        <f>IF($C368 = "neg", (($D368+1) - VLOOKUP($B368,'Results-formatted 060121'!$A:$AJ,(J$3+2),FALSE)), IF($C368 = "pos-neg", (3+VLOOKUP($B368,'Results-formatted 060121'!$A:$AJ,(J$3+2),FALSE)), VLOOKUP($B368,'Results-formatted 060121'!$A:$AJ,(J$3+2),FALSE)))</f>
        <v>3</v>
      </c>
      <c r="K368" s="95">
        <f>IF($C368 = "neg", (($D368+1) - VLOOKUP($B368,'Results-formatted 060121'!$A:$AJ,(K$3+2),FALSE)), IF($C368 = "pos-neg", (3+VLOOKUP($B368,'Results-formatted 060121'!$A:$AJ,(K$3+2),FALSE)), VLOOKUP($B368,'Results-formatted 060121'!$A:$AJ,(K$3+2),FALSE)))</f>
        <v>5</v>
      </c>
      <c r="L368" s="95">
        <f>IF($C368 = "neg", (($D368+1) - VLOOKUP($B368,'Results-formatted 060121'!$A:$AJ,(L$3+2),FALSE)), IF($C368 = "pos-neg", (3+VLOOKUP($B368,'Results-formatted 060121'!$A:$AJ,(L$3+2),FALSE)), VLOOKUP($B368,'Results-formatted 060121'!$A:$AJ,(L$3+2),FALSE)))</f>
        <v>4</v>
      </c>
      <c r="M368" s="95">
        <f>IF($C368 = "neg", (($D368+1) - VLOOKUP($B368,'Results-formatted 060121'!$A:$AJ,(M$3+2),FALSE)), IF($C368 = "pos-neg", (3+VLOOKUP($B368,'Results-formatted 060121'!$A:$AJ,(M$3+2),FALSE)), VLOOKUP($B368,'Results-formatted 060121'!$A:$AJ,(M$3+2),FALSE)))</f>
        <v>5</v>
      </c>
      <c r="N368" s="95">
        <f>IF($C368 = "neg", (($D368+1) - VLOOKUP($B368,'Results-formatted 060121'!$A:$AJ,(N$3+2),FALSE)), IF($C368 = "pos-neg", (3+VLOOKUP($B368,'Results-formatted 060121'!$A:$AJ,(N$3+2),FALSE)), VLOOKUP($B368,'Results-formatted 060121'!$A:$AJ,(N$3+2),FALSE)))</f>
        <v>3</v>
      </c>
      <c r="O368" s="95">
        <f>IF($C368 = "neg", (($D368+1) - VLOOKUP($B368,'Results-formatted 060121'!$A:$AJ,(O$3+2),FALSE)), IF($C368 = "pos-neg", (3+VLOOKUP($B368,'Results-formatted 060121'!$A:$AJ,(O$3+2),FALSE)), VLOOKUP($B368,'Results-formatted 060121'!$A:$AJ,(O$3+2),FALSE)))</f>
        <v>5</v>
      </c>
      <c r="P368" s="95">
        <f>IF($C368 = "neg", (($D368+1) - VLOOKUP($B368,'Results-formatted 060121'!$A:$AJ,(P$3+2),FALSE)), IF($C368 = "pos-neg", (3+VLOOKUP($B368,'Results-formatted 060121'!$A:$AJ,(P$3+2),FALSE)), VLOOKUP($B368,'Results-formatted 060121'!$A:$AJ,(P$3+2),FALSE)))</f>
        <v>5</v>
      </c>
      <c r="Q368" s="95">
        <f>IF($C368 = "neg", (($D368+1) - VLOOKUP($B368,'Results-formatted 060121'!$A:$AJ,(Q$3+2),FALSE)), IF($C368 = "pos-neg", (3+VLOOKUP($B368,'Results-formatted 060121'!$A:$AJ,(Q$3+2),FALSE)), VLOOKUP($B368,'Results-formatted 060121'!$A:$AJ,(Q$3+2),FALSE)))</f>
        <v>5</v>
      </c>
      <c r="R368" s="95">
        <f>IF($C368 = "neg", (($D368+1) - VLOOKUP($B368,'Results-formatted 060121'!$A:$AJ,(R$3+2),FALSE)), IF($C368 = "pos-neg", (3+VLOOKUP($B368,'Results-formatted 060121'!$A:$AJ,(R$3+2),FALSE)), VLOOKUP($B368,'Results-formatted 060121'!$A:$AJ,(R$3+2),FALSE)))</f>
        <v>4</v>
      </c>
      <c r="S368" s="95">
        <f>IF($C368 = "neg", (($D368+1) - VLOOKUP($B368,'Results-formatted 060121'!$A:$AJ,(S$3+2),FALSE)), IF($C368 = "pos-neg", (3+VLOOKUP($B368,'Results-formatted 060121'!$A:$AJ,(S$3+2),FALSE)), VLOOKUP($B368,'Results-formatted 060121'!$A:$AJ,(S$3+2),FALSE)))</f>
        <v>3</v>
      </c>
      <c r="T368" s="95">
        <f>IF($C368 = "neg", (($D368+1) - VLOOKUP($B368,'Results-formatted 060121'!$A:$AJ,(T$3+2),FALSE)), IF($C368 = "pos-neg", (3+VLOOKUP($B368,'Results-formatted 060121'!$A:$AJ,(T$3+2),FALSE)), VLOOKUP($B368,'Results-formatted 060121'!$A:$AJ,(T$3+2),FALSE)))</f>
        <v>4</v>
      </c>
      <c r="U368" s="95">
        <f>IF($C368 = "neg", (($D368+1) - VLOOKUP($B368,'Results-formatted 060121'!$A:$AJ,(U$3+2),FALSE)), IF($C368 = "pos-neg", (3+VLOOKUP($B368,'Results-formatted 060121'!$A:$AJ,(U$3+2),FALSE)), VLOOKUP($B368,'Results-formatted 060121'!$A:$AJ,(U$3+2),FALSE)))</f>
        <v>5</v>
      </c>
      <c r="V368" s="95">
        <f>IF($C368 = "neg", (($D368+1) - VLOOKUP($B368,'Results-formatted 060121'!$A:$AJ,(V$3+2),FALSE)), IF($C368 = "pos-neg", (3+VLOOKUP($B368,'Results-formatted 060121'!$A:$AJ,(V$3+2),FALSE)), VLOOKUP($B368,'Results-formatted 060121'!$A:$AJ,(V$3+2),FALSE)))</f>
        <v>5</v>
      </c>
      <c r="W368" s="95">
        <f>IF($C368 = "neg", (($D368+1) - VLOOKUP($B368,'Results-formatted 060121'!$A:$AJ,(W$3+2),FALSE)), IF($C368 = "pos-neg", (3+VLOOKUP($B368,'Results-formatted 060121'!$A:$AJ,(W$3+2),FALSE)), VLOOKUP($B368,'Results-formatted 060121'!$A:$AJ,(W$3+2),FALSE)))</f>
        <v>4</v>
      </c>
      <c r="X368" s="95">
        <f>IF($C368 = "neg", (($D368+1) - VLOOKUP($B368,'Results-formatted 060121'!$A:$AJ,(X$3+2),FALSE)), IF($C368 = "pos-neg", (3+VLOOKUP($B368,'Results-formatted 060121'!$A:$AJ,(X$3+2),FALSE)), VLOOKUP($B368,'Results-formatted 060121'!$A:$AJ,(X$3+2),FALSE)))</f>
        <v>4</v>
      </c>
      <c r="Y368" s="95">
        <f>IF($C368 = "neg", (($D368+1) - VLOOKUP($B368,'Results-formatted 060121'!$A:$AJ,(Y$3+2),FALSE)), IF($C368 = "pos-neg", (3+VLOOKUP($B368,'Results-formatted 060121'!$A:$AJ,(Y$3+2),FALSE)), VLOOKUP($B368,'Results-formatted 060121'!$A:$AJ,(Y$3+2),FALSE)))</f>
        <v>4</v>
      </c>
      <c r="Z368" s="95">
        <f>IF($C368 = "neg", (($D368+1) - VLOOKUP($B368,'Results-formatted 060121'!$A:$AJ,(Z$3+2),FALSE)), IF($C368 = "pos-neg", (3+VLOOKUP($B368,'Results-formatted 060121'!$A:$AJ,(Z$3+2),FALSE)), VLOOKUP($B368,'Results-formatted 060121'!$A:$AJ,(Z$3+2),FALSE)))</f>
        <v>5</v>
      </c>
      <c r="AA368" s="95">
        <f>IF($C368 = "neg", (($D368+1) - VLOOKUP($B368,'Results-formatted 060121'!$A:$AJ,(AA$3+2),FALSE)), IF($C368 = "pos-neg", (3+VLOOKUP($B368,'Results-formatted 060121'!$A:$AJ,(AA$3+2),FALSE)), VLOOKUP($B368,'Results-formatted 060121'!$A:$AJ,(AA$3+2),FALSE)))</f>
        <v>4</v>
      </c>
      <c r="AB368" s="95">
        <f>IF($C368 = "neg", (($D368+1) - VLOOKUP($B368,'Results-formatted 060121'!$A:$AJ,(AB$3+2),FALSE)), IF($C368 = "pos-neg", (3+VLOOKUP($B368,'Results-formatted 060121'!$A:$AJ,(AB$3+2),FALSE)), VLOOKUP($B368,'Results-formatted 060121'!$A:$AJ,(AB$3+2),FALSE)))</f>
        <v>3</v>
      </c>
      <c r="AC368" s="95">
        <f>IF($C368 = "neg", (($D368+1) - VLOOKUP($B368,'Results-formatted 060121'!$A:$AJ,(AC$3+2),FALSE)), IF($C368 = "pos-neg", (3+VLOOKUP($B368,'Results-formatted 060121'!$A:$AJ,(AC$3+2),FALSE)), VLOOKUP($B368,'Results-formatted 060121'!$A:$AJ,(AC$3+2),FALSE)))</f>
        <v>3</v>
      </c>
      <c r="AD368" s="95">
        <f>IF($C368 = "neg", (($D368+1) - VLOOKUP($B368,'Results-formatted 060121'!$A:$AJ,(AD$3+2),FALSE)), IF($C368 = "pos-neg", (3+VLOOKUP($B368,'Results-formatted 060121'!$A:$AJ,(AD$3+2),FALSE)), VLOOKUP($B368,'Results-formatted 060121'!$A:$AJ,(AD$3+2),FALSE)))</f>
        <v>4</v>
      </c>
      <c r="AE368" s="95">
        <f>IF($C368 = "neg", (($D368+1) - VLOOKUP($B368,'Results-formatted 060121'!$A:$AJ,(AE$3+2),FALSE)), IF($C368 = "pos-neg", (3+VLOOKUP($B368,'Results-formatted 060121'!$A:$AJ,(AE$3+2),FALSE)), VLOOKUP($B368,'Results-formatted 060121'!$A:$AJ,(AE$3+2),FALSE)))</f>
        <v>5</v>
      </c>
      <c r="AF368" s="95">
        <f>IF($C368 = "neg", (($D368+1) - VLOOKUP($B368,'Results-formatted 060121'!$A:$AJ,(AF$3+2),FALSE)), IF($C368 = "pos-neg", (3+VLOOKUP($B368,'Results-formatted 060121'!$A:$AJ,(AF$3+2),FALSE)), VLOOKUP($B368,'Results-formatted 060121'!$A:$AJ,(AF$3+2),FALSE)))</f>
        <v>4</v>
      </c>
      <c r="AG368" s="95">
        <f>IF($C368 = "neg", (($D368+1) - VLOOKUP($B368,'Results-formatted 060121'!$A:$AJ,(AG$3+2),FALSE)), IF($C368 = "pos-neg", (3+VLOOKUP($B368,'Results-formatted 060121'!$A:$AJ,(AG$3+2),FALSE)), VLOOKUP($B368,'Results-formatted 060121'!$A:$AJ,(AG$3+2),FALSE)))</f>
        <v>5</v>
      </c>
      <c r="AH368" s="95">
        <f>IF($C368 = "neg", (($D368+1) - VLOOKUP($B368,'Results-formatted 060121'!$A:$AJ,(AH$3+2),FALSE)), IF($C368 = "pos-neg", (3+VLOOKUP($B368,'Results-formatted 060121'!$A:$AJ,(AH$3+2),FALSE)), VLOOKUP($B368,'Results-formatted 060121'!$A:$AJ,(AH$3+2),FALSE)))</f>
        <v>2</v>
      </c>
      <c r="AI368" s="95">
        <f>IF($C368 = "neg", (($D368+1) - VLOOKUP($B368,'Results-formatted 060121'!$A:$AJ,(AI$3+2),FALSE)), IF($C368 = "pos-neg", (3+VLOOKUP($B368,'Results-formatted 060121'!$A:$AJ,(AI$3+2),FALSE)), VLOOKUP($B368,'Results-formatted 060121'!$A:$AJ,(AI$3+2),FALSE)))</f>
        <v>5</v>
      </c>
      <c r="AJ368" s="95">
        <f>IF($C368 = "neg", (($D368+1) - VLOOKUP($B368,'Results-formatted 060121'!$A:$AJ,(AJ$3+2),FALSE)), IF($C368 = "pos-neg", (3+VLOOKUP($B368,'Results-formatted 060121'!$A:$AJ,(AJ$3+2),FALSE)), VLOOKUP($B368,'Results-formatted 060121'!$A:$AJ,(AJ$3+2),FALSE)))</f>
        <v>5</v>
      </c>
      <c r="AK368" s="95">
        <f>IF($C368 = "neg", (($D368+1) - VLOOKUP($B368,'Results-formatted 060121'!$A:$AJ,(AK$3+2),FALSE)), IF($C368 = "pos-neg", (3+VLOOKUP($B368,'Results-formatted 060121'!$A:$AJ,(AK$3+2),FALSE)), VLOOKUP($B368,'Results-formatted 060121'!$A:$AJ,(AK$3+2),FALSE)))</f>
        <v>4</v>
      </c>
      <c r="AL368" s="95">
        <f>IF($C368 = "neg", (($D368+1) - VLOOKUP($B368,'Results-formatted 060121'!$A:$AJ,(AL$3+2),FALSE)), IF($C368 = "pos-neg", (3+VLOOKUP($B368,'Results-formatted 060121'!$A:$AJ,(AL$3+2),FALSE)), VLOOKUP($B368,'Results-formatted 060121'!$A:$AJ,(AL$3+2),FALSE)))</f>
        <v>4</v>
      </c>
      <c r="AM368" s="95">
        <f>IF($C368 = "neg", (($D368+1) - VLOOKUP($B368,'Results-formatted 060121'!$A:AJ,(AM$3+2),FALSE)), IF($C368 = "pos-neg", (3+VLOOKUP($B368,'Results-formatted 060121'!$A:AJ,(AM$3+2),FALSE)), VLOOKUP($B368,'Results-formatted 060121'!$A:AJ,(AM$3+2),FALSE)))</f>
        <v>5</v>
      </c>
      <c r="AN368" s="95">
        <f>IF($C368 = "neg", (($D368+1) - VLOOKUP($B368,'Results-formatted 060121'!$A:AK,(AN$3+2),FALSE)), IF($C368 = "pos-neg", (3+VLOOKUP($B368,'Results-formatted 060121'!$A:AK,(AN$3+2),FALSE)), VLOOKUP($B368,'Results-formatted 060121'!$A:AK,(AN$3+2),FALSE)))</f>
        <v>5</v>
      </c>
      <c r="AO368" s="95">
        <f>IF($C368 = "neg", (($D368+1) - VLOOKUP($B368,'Results-formatted 060121'!$A:AL,(AO$3+2),FALSE)), IF($C368 = "pos-neg", (3+VLOOKUP($B368,'Results-formatted 060121'!$A:AL,(AO$3+2),FALSE)), VLOOKUP($B368,'Results-formatted 060121'!$A:AL,(AO$3+2),FALSE)))</f>
        <v>5</v>
      </c>
      <c r="AP368" s="95">
        <f>IF($C368 = "neg", (($D368+1) - VLOOKUP($B368,'Results-formatted 060121'!$A:AM,(AP$3+2),FALSE)), IF($C368 = "pos-neg", (3+VLOOKUP($B368,'Results-formatted 060121'!$A:AM,(AP$3+2),FALSE)), VLOOKUP($B368,'Results-formatted 060121'!$A:AM,(AP$3+2),FALSE)))</f>
        <v>3</v>
      </c>
      <c r="AQ368" s="95">
        <f>IF($C368 = "neg", (($D368+1) - VLOOKUP($B368,'Results-formatted 060121'!$A:AN,(AQ$3+2),FALSE)), IF($C368 = "pos-neg", (3+VLOOKUP($B368,'Results-formatted 060121'!$A:AN,(AQ$3+2),FALSE)), VLOOKUP($B368,'Results-formatted 060121'!$A:AN,(AQ$3+2),FALSE)))</f>
        <v>4</v>
      </c>
      <c r="AR368" s="95">
        <f>IF($C368 = "neg", (($D368+1) - VLOOKUP($B368,'Results-formatted 060121'!$A:AO,(AR$3+2),FALSE)), IF($C368 = "pos-neg", (3+VLOOKUP($B368,'Results-formatted 060121'!$A:AO,(AR$3+2),FALSE)), VLOOKUP($B368,'Results-formatted 060121'!$A:AO,(AR$3+2),FALSE)))</f>
        <v>5</v>
      </c>
      <c r="AS368" s="95">
        <f>IF($C368 = "neg", (($D368+1) - VLOOKUP($B368,'Results-formatted 060121'!$A:AP,(AS$3+2),FALSE)), IF($C368 = "pos-neg", (3+VLOOKUP($B368,'Results-formatted 060121'!$A:AP,(AS$3+2),FALSE)), VLOOKUP($B368,'Results-formatted 060121'!$A:AP,(AS$3+2),FALSE)))</f>
        <v>5</v>
      </c>
      <c r="AT368" s="95">
        <f>IF($C368 = "neg", (($D368+1) - VLOOKUP($B368,'Results-formatted 060121'!$A:AQ,(AT$3+2),FALSE)), IF($C368 = "pos-neg", (3+VLOOKUP($B368,'Results-formatted 060121'!$A:AQ,(AT$3+2),FALSE)), VLOOKUP($B368,'Results-formatted 060121'!$A:AQ,(AT$3+2),FALSE)))</f>
        <v>5</v>
      </c>
      <c r="AU368" s="95">
        <f>IF($C368 = "neg", (($D368+1) - VLOOKUP($B368,'Results-formatted 060121'!$A:AR,(AU$3+2),FALSE)), IF($C368 = "pos-neg", (3+VLOOKUP($B368,'Results-formatted 060121'!$A:AR,(AU$3+2),FALSE)), VLOOKUP($B368,'Results-formatted 060121'!$A:AR,(AU$3+2),FALSE)))</f>
        <v>4</v>
      </c>
      <c r="AV368" s="95">
        <f>IF($C368 = "neg", (($D368+1) - VLOOKUP($B368,'Results-formatted 060121'!$A:AS,(AV$3+2),FALSE)), IF($C368 = "pos-neg", (3+VLOOKUP($B368,'Results-formatted 060121'!$A:AS,(AV$3+2),FALSE)), VLOOKUP($B368,'Results-formatted 060121'!$A:AS,(AV$3+2),FALSE)))</f>
        <v>5</v>
      </c>
      <c r="AW368" s="95">
        <f>IF($C368 = "neg", (($D368+1) - VLOOKUP($B368,'Results-formatted 060121'!$A:AT,(AW$3+2),FALSE)), IF($C368 = "pos-neg", (3+VLOOKUP($B368,'Results-formatted 060121'!$A:AT,(AW$3+2),FALSE)), VLOOKUP($B368,'Results-formatted 060121'!$A:AT,(AW$3+2),FALSE)))</f>
        <v>4</v>
      </c>
      <c r="AX368" s="95">
        <f>IF($C368 = "neg", (($D368+1) - VLOOKUP($B368,'Results-formatted 060121'!$A:AU,(AX$3+2),FALSE)), IF($C368 = "pos-neg", (3+VLOOKUP($B368,'Results-formatted 060121'!$A:AU,(AX$3+2),FALSE)), VLOOKUP($B368,'Results-formatted 060121'!$A:AU,(AX$3+2),FALSE)))</f>
        <v>5</v>
      </c>
      <c r="AY368" s="95">
        <f>IF($C368 = "neg", (($D368+1) - VLOOKUP($B368,'Results-formatted 060121'!$A:AV,(AY$3+2),FALSE)), IF($C368 = "pos-neg", (3+VLOOKUP($B368,'Results-formatted 060121'!$A:AV,(AY$3+2),FALSE)), VLOOKUP($B368,'Results-formatted 060121'!$A:AV,(AY$3+2),FALSE)))</f>
        <v>4</v>
      </c>
      <c r="AZ368" s="95">
        <f>IF($C368 = "neg", (($D368+1) - VLOOKUP($B368,'Results-formatted 060121'!$A:AW,(AZ$3+2),FALSE)), IF($C368 = "pos-neg", (3+VLOOKUP($B368,'Results-formatted 060121'!$A:AW,(AZ$3+2),FALSE)), VLOOKUP($B368,'Results-formatted 060121'!$A:AW,(AZ$3+2),FALSE)))</f>
        <v>5</v>
      </c>
      <c r="BA368" s="95">
        <f>IF($C368 = "neg", (($D368+1) - VLOOKUP($B368,'Results-formatted 060121'!$A:AX,(BA$3+2),FALSE)), IF($C368 = "pos-neg", (3+VLOOKUP($B368,'Results-formatted 060121'!$A:AX,(BA$3+2),FALSE)), VLOOKUP($B368,'Results-formatted 060121'!$A:AX,(BA$3+2),FALSE)))</f>
        <v>5</v>
      </c>
      <c r="BB368" s="95">
        <f>IF($C368 = "neg", (($D368+1) - VLOOKUP($B368,'Results-formatted 060121'!$A:AY,(BB$3+2),FALSE)), IF($C368 = "pos-neg", (3+VLOOKUP($B368,'Results-formatted 060121'!$A:AY,(BB$3+2),FALSE)), VLOOKUP($B368,'Results-formatted 060121'!$A:AY,(BB$3+2),FALSE)))</f>
        <v>5</v>
      </c>
      <c r="BC368" s="95">
        <f>IF($C368 = "neg", (($D368+1) - VLOOKUP($B368,'Results-formatted 060121'!$A:AZ,(BC$3+2),FALSE)), IF($C368 = "pos-neg", (3+VLOOKUP($B368,'Results-formatted 060121'!$A:AZ,(BC$3+2),FALSE)), VLOOKUP($B368,'Results-formatted 060121'!$A:AZ,(BC$3+2),FALSE)))</f>
        <v>3</v>
      </c>
      <c r="BD368" s="95">
        <f>IF($C368 = "neg", (($D368+1) - VLOOKUP($B368,'Results-formatted 060121'!$A:BA,(BD$3+2),FALSE)), IF($C368 = "pos-neg", (3+VLOOKUP($B368,'Results-formatted 060121'!$A:BA,(BD$3+2),FALSE)), VLOOKUP($B368,'Results-formatted 060121'!$A:BA,(BD$3+2),FALSE)))</f>
        <v>5</v>
      </c>
      <c r="BE368" s="95">
        <f>IF($C368 = "neg", (($D368+1) - VLOOKUP($B368,'Results-formatted 060121'!$A:BB,(BE$3+2),FALSE)), IF($C368 = "pos-neg", (3+VLOOKUP($B368,'Results-formatted 060121'!$A:BB,(BE$3+2),FALSE)), VLOOKUP($B368,'Results-formatted 060121'!$A:BB,(BE$3+2),FALSE)))</f>
        <v>5</v>
      </c>
      <c r="BF368" s="95">
        <f>IF($C368 = "neg", (($D368+1) - VLOOKUP($B368,'Results-formatted 060121'!$A:BC,(BF$3+2),FALSE)), IF($C368 = "pos-neg", (3+VLOOKUP($B368,'Results-formatted 060121'!$A:BC,(BF$3+2),FALSE)), VLOOKUP($B368,'Results-formatted 060121'!$A:BC,(BF$3+2),FALSE)))</f>
        <v>3</v>
      </c>
      <c r="BG368" s="95">
        <f>IF($C368 = "neg", (($D368+1) - VLOOKUP($B368,'Results-formatted 060121'!$A:BD,(BG$3+2),FALSE)), IF($C368 = "pos-neg", (3+VLOOKUP($B368,'Results-formatted 060121'!$A:BD,(BG$3+2),FALSE)), VLOOKUP($B368,'Results-formatted 060121'!$A:BD,(BG$3+2),FALSE)))</f>
        <v>4</v>
      </c>
      <c r="BH368" s="95">
        <f>IF($C368 = "neg", (($D368+1) - VLOOKUP($B368,'Results-formatted 060121'!$A:BE,(BH$3+2),FALSE)), IF($C368 = "pos-neg", (3+VLOOKUP($B368,'Results-formatted 060121'!$A:BE,(BH$3+2),FALSE)), VLOOKUP($B368,'Results-formatted 060121'!$A:BE,(BH$3+2),FALSE)))</f>
        <v>4</v>
      </c>
      <c r="BI368" s="95">
        <f>IF($C368 = "neg", (($D368+1) - VLOOKUP($B368,'Results-formatted 060121'!$A:BF,(BI$3+2),FALSE)), IF($C368 = "pos-neg", (3+VLOOKUP($B368,'Results-formatted 060121'!$A:BF,(BI$3+2),FALSE)), VLOOKUP($B368,'Results-formatted 060121'!$A:BF,(BI$3+2),FALSE)))</f>
        <v>4</v>
      </c>
      <c r="BJ368" s="95">
        <f>IF($C368 = "neg", (($D368+1) - VLOOKUP($B368,'Results-formatted 060121'!$A:BG,(BJ$3+2),FALSE)), IF($C368 = "pos-neg", (3+VLOOKUP($B368,'Results-formatted 060121'!$A:BG,(BJ$3+2),FALSE)), VLOOKUP($B368,'Results-formatted 060121'!$A:BG,(BJ$3+2),FALSE)))</f>
        <v>5</v>
      </c>
      <c r="BK368" s="95">
        <f>IF($C368 = "neg", (($D368+1) - VLOOKUP($B368,'Results-formatted 060121'!$A:BH,(BK$3+2),FALSE)), IF($C368 = "pos-neg", (3+VLOOKUP($B368,'Results-formatted 060121'!$A:BH,(BK$3+2),FALSE)), VLOOKUP($B368,'Results-formatted 060121'!$A:BH,(BK$3+2),FALSE)))</f>
        <v>5</v>
      </c>
      <c r="BL368" s="95">
        <f>IF($C368 = "neg", (($D368+1) - VLOOKUP($B368,'Results-formatted 060121'!$A:BI,(BL$3+2),FALSE)), IF($C368 = "pos-neg", (3+VLOOKUP($B368,'Results-formatted 060121'!$A:BI,(BL$3+2),FALSE)), VLOOKUP($B368,'Results-formatted 060121'!$A:BI,(BL$3+2),FALSE)))</f>
        <v>3</v>
      </c>
      <c r="BM368" s="95">
        <f>IF($C368 = "neg", (($D368+1) - VLOOKUP($B368,'Results-formatted 060121'!$A:BJ,(BM$3+2),FALSE)), IF($C368 = "pos-neg", (3+VLOOKUP($B368,'Results-formatted 060121'!$A:BJ,(BM$3+2),FALSE)), VLOOKUP($B368,'Results-formatted 060121'!$A:BJ,(BM$3+2),FALSE)))</f>
        <v>3</v>
      </c>
      <c r="BN368" s="95"/>
      <c r="BO368" s="95"/>
      <c r="BP368" s="95"/>
      <c r="BQ368" s="95"/>
      <c r="BR368" s="95"/>
      <c r="BS368" s="95"/>
      <c r="BT368" s="95"/>
      <c r="BU368" s="95"/>
      <c r="BV368" s="95"/>
      <c r="BW368" s="95"/>
      <c r="BX368" s="95"/>
      <c r="BY368" s="95"/>
      <c r="BZ368" s="95"/>
      <c r="CA368" s="95"/>
      <c r="CB368" s="95"/>
      <c r="CC368" s="95"/>
      <c r="CD368" s="98"/>
      <c r="CE368" s="25">
        <f t="shared" si="1062"/>
        <v>4.2666666666666666</v>
      </c>
      <c r="CF368" s="25">
        <f t="shared" si="1176"/>
        <v>0.82063775667685201</v>
      </c>
    </row>
    <row r="369" spans="2:84" ht="42" x14ac:dyDescent="0.15">
      <c r="B369" s="84" t="s">
        <v>379</v>
      </c>
      <c r="C369" s="86" t="s">
        <v>224</v>
      </c>
      <c r="D369" s="2">
        <v>5</v>
      </c>
      <c r="E369" s="15" t="s">
        <v>870</v>
      </c>
      <c r="F369" s="95">
        <f>IF($C369 = "neg", (($D369+1) - VLOOKUP($B369,'Results-formatted 060121'!$A:$AJ,(F$3+2),FALSE)), IF($C369 = "pos-neg", (3+VLOOKUP($B369,'Results-formatted 060121'!$A:$AJ,(F$3+2),FALSE)), VLOOKUP($B369,'Results-formatted 060121'!$A:$AJ,(F$3+2),FALSE)))</f>
        <v>3</v>
      </c>
      <c r="G369" s="95">
        <f>IF($C369 = "neg", (($D369+1) - VLOOKUP($B369,'Results-formatted 060121'!$A:$AJ,(G$3+2),FALSE)), IF($C369 = "pos-neg", (3+VLOOKUP($B369,'Results-formatted 060121'!$A:$AJ,(G$3+2),FALSE)), VLOOKUP($B369,'Results-formatted 060121'!$A:$AJ,(G$3+2),FALSE)))</f>
        <v>5</v>
      </c>
      <c r="H369" s="95">
        <f>IF($C369 = "neg", (($D369+1) - VLOOKUP($B369,'Results-formatted 060121'!$A:$AJ,(H$3+2),FALSE)), IF($C369 = "pos-neg", (3+VLOOKUP($B369,'Results-formatted 060121'!$A:$AJ,(H$3+2),FALSE)), VLOOKUP($B369,'Results-formatted 060121'!$A:$AJ,(H$3+2),FALSE)))</f>
        <v>3</v>
      </c>
      <c r="I369" s="95">
        <f>IF($C369 = "neg", (($D369+1) - VLOOKUP($B369,'Results-formatted 060121'!$A:$AJ,(I$3+2),FALSE)), IF($C369 = "pos-neg", (3+VLOOKUP($B369,'Results-formatted 060121'!$A:$AJ,(I$3+2),FALSE)), VLOOKUP($B369,'Results-formatted 060121'!$A:$AJ,(I$3+2),FALSE)))</f>
        <v>3</v>
      </c>
      <c r="J369" s="95">
        <f>IF($C369 = "neg", (($D369+1) - VLOOKUP($B369,'Results-formatted 060121'!$A:$AJ,(J$3+2),FALSE)), IF($C369 = "pos-neg", (3+VLOOKUP($B369,'Results-formatted 060121'!$A:$AJ,(J$3+2),FALSE)), VLOOKUP($B369,'Results-formatted 060121'!$A:$AJ,(J$3+2),FALSE)))</f>
        <v>3</v>
      </c>
      <c r="K369" s="95">
        <f>IF($C369 = "neg", (($D369+1) - VLOOKUP($B369,'Results-formatted 060121'!$A:$AJ,(K$3+2),FALSE)), IF($C369 = "pos-neg", (3+VLOOKUP($B369,'Results-formatted 060121'!$A:$AJ,(K$3+2),FALSE)), VLOOKUP($B369,'Results-formatted 060121'!$A:$AJ,(K$3+2),FALSE)))</f>
        <v>5</v>
      </c>
      <c r="L369" s="95">
        <f>IF($C369 = "neg", (($D369+1) - VLOOKUP($B369,'Results-formatted 060121'!$A:$AJ,(L$3+2),FALSE)), IF($C369 = "pos-neg", (3+VLOOKUP($B369,'Results-formatted 060121'!$A:$AJ,(L$3+2),FALSE)), VLOOKUP($B369,'Results-formatted 060121'!$A:$AJ,(L$3+2),FALSE)))</f>
        <v>4</v>
      </c>
      <c r="M369" s="95">
        <f>IF($C369 = "neg", (($D369+1) - VLOOKUP($B369,'Results-formatted 060121'!$A:$AJ,(M$3+2),FALSE)), IF($C369 = "pos-neg", (3+VLOOKUP($B369,'Results-formatted 060121'!$A:$AJ,(M$3+2),FALSE)), VLOOKUP($B369,'Results-formatted 060121'!$A:$AJ,(M$3+2),FALSE)))</f>
        <v>5</v>
      </c>
      <c r="N369" s="95">
        <f>IF($C369 = "neg", (($D369+1) - VLOOKUP($B369,'Results-formatted 060121'!$A:$AJ,(N$3+2),FALSE)), IF($C369 = "pos-neg", (3+VLOOKUP($B369,'Results-formatted 060121'!$A:$AJ,(N$3+2),FALSE)), VLOOKUP($B369,'Results-formatted 060121'!$A:$AJ,(N$3+2),FALSE)))</f>
        <v>3</v>
      </c>
      <c r="O369" s="95">
        <f>IF($C369 = "neg", (($D369+1) - VLOOKUP($B369,'Results-formatted 060121'!$A:$AJ,(O$3+2),FALSE)), IF($C369 = "pos-neg", (3+VLOOKUP($B369,'Results-formatted 060121'!$A:$AJ,(O$3+2),FALSE)), VLOOKUP($B369,'Results-formatted 060121'!$A:$AJ,(O$3+2),FALSE)))</f>
        <v>1</v>
      </c>
      <c r="P369" s="95">
        <f>IF($C369 = "neg", (($D369+1) - VLOOKUP($B369,'Results-formatted 060121'!$A:$AJ,(P$3+2),FALSE)), IF($C369 = "pos-neg", (3+VLOOKUP($B369,'Results-formatted 060121'!$A:$AJ,(P$3+2),FALSE)), VLOOKUP($B369,'Results-formatted 060121'!$A:$AJ,(P$3+2),FALSE)))</f>
        <v>5</v>
      </c>
      <c r="Q369" s="95">
        <f>IF($C369 = "neg", (($D369+1) - VLOOKUP($B369,'Results-formatted 060121'!$A:$AJ,(Q$3+2),FALSE)), IF($C369 = "pos-neg", (3+VLOOKUP($B369,'Results-formatted 060121'!$A:$AJ,(Q$3+2),FALSE)), VLOOKUP($B369,'Results-formatted 060121'!$A:$AJ,(Q$3+2),FALSE)))</f>
        <v>5</v>
      </c>
      <c r="R369" s="95">
        <f>IF($C369 = "neg", (($D369+1) - VLOOKUP($B369,'Results-formatted 060121'!$A:$AJ,(R$3+2),FALSE)), IF($C369 = "pos-neg", (3+VLOOKUP($B369,'Results-formatted 060121'!$A:$AJ,(R$3+2),FALSE)), VLOOKUP($B369,'Results-formatted 060121'!$A:$AJ,(R$3+2),FALSE)))</f>
        <v>3</v>
      </c>
      <c r="S369" s="95">
        <f>IF($C369 = "neg", (($D369+1) - VLOOKUP($B369,'Results-formatted 060121'!$A:$AJ,(S$3+2),FALSE)), IF($C369 = "pos-neg", (3+VLOOKUP($B369,'Results-formatted 060121'!$A:$AJ,(S$3+2),FALSE)), VLOOKUP($B369,'Results-formatted 060121'!$A:$AJ,(S$3+2),FALSE)))</f>
        <v>2</v>
      </c>
      <c r="T369" s="95">
        <f>IF($C369 = "neg", (($D369+1) - VLOOKUP($B369,'Results-formatted 060121'!$A:$AJ,(T$3+2),FALSE)), IF($C369 = "pos-neg", (3+VLOOKUP($B369,'Results-formatted 060121'!$A:$AJ,(T$3+2),FALSE)), VLOOKUP($B369,'Results-formatted 060121'!$A:$AJ,(T$3+2),FALSE)))</f>
        <v>4</v>
      </c>
      <c r="U369" s="95">
        <f>IF($C369 = "neg", (($D369+1) - VLOOKUP($B369,'Results-formatted 060121'!$A:$AJ,(U$3+2),FALSE)), IF($C369 = "pos-neg", (3+VLOOKUP($B369,'Results-formatted 060121'!$A:$AJ,(U$3+2),FALSE)), VLOOKUP($B369,'Results-formatted 060121'!$A:$AJ,(U$3+2),FALSE)))</f>
        <v>5</v>
      </c>
      <c r="V369" s="95">
        <f>IF($C369 = "neg", (($D369+1) - VLOOKUP($B369,'Results-formatted 060121'!$A:$AJ,(V$3+2),FALSE)), IF($C369 = "pos-neg", (3+VLOOKUP($B369,'Results-formatted 060121'!$A:$AJ,(V$3+2),FALSE)), VLOOKUP($B369,'Results-formatted 060121'!$A:$AJ,(V$3+2),FALSE)))</f>
        <v>4</v>
      </c>
      <c r="W369" s="95">
        <f>IF($C369 = "neg", (($D369+1) - VLOOKUP($B369,'Results-formatted 060121'!$A:$AJ,(W$3+2),FALSE)), IF($C369 = "pos-neg", (3+VLOOKUP($B369,'Results-formatted 060121'!$A:$AJ,(W$3+2),FALSE)), VLOOKUP($B369,'Results-formatted 060121'!$A:$AJ,(W$3+2),FALSE)))</f>
        <v>4</v>
      </c>
      <c r="X369" s="95">
        <f>IF($C369 = "neg", (($D369+1) - VLOOKUP($B369,'Results-formatted 060121'!$A:$AJ,(X$3+2),FALSE)), IF($C369 = "pos-neg", (3+VLOOKUP($B369,'Results-formatted 060121'!$A:$AJ,(X$3+2),FALSE)), VLOOKUP($B369,'Results-formatted 060121'!$A:$AJ,(X$3+2),FALSE)))</f>
        <v>4</v>
      </c>
      <c r="Y369" s="95">
        <f>IF($C369 = "neg", (($D369+1) - VLOOKUP($B369,'Results-formatted 060121'!$A:$AJ,(Y$3+2),FALSE)), IF($C369 = "pos-neg", (3+VLOOKUP($B369,'Results-formatted 060121'!$A:$AJ,(Y$3+2),FALSE)), VLOOKUP($B369,'Results-formatted 060121'!$A:$AJ,(Y$3+2),FALSE)))</f>
        <v>3</v>
      </c>
      <c r="Z369" s="95">
        <f>IF($C369 = "neg", (($D369+1) - VLOOKUP($B369,'Results-formatted 060121'!$A:$AJ,(Z$3+2),FALSE)), IF($C369 = "pos-neg", (3+VLOOKUP($B369,'Results-formatted 060121'!$A:$AJ,(Z$3+2),FALSE)), VLOOKUP($B369,'Results-formatted 060121'!$A:$AJ,(Z$3+2),FALSE)))</f>
        <v>5</v>
      </c>
      <c r="AA369" s="95">
        <f>IF($C369 = "neg", (($D369+1) - VLOOKUP($B369,'Results-formatted 060121'!$A:$AJ,(AA$3+2),FALSE)), IF($C369 = "pos-neg", (3+VLOOKUP($B369,'Results-formatted 060121'!$A:$AJ,(AA$3+2),FALSE)), VLOOKUP($B369,'Results-formatted 060121'!$A:$AJ,(AA$3+2),FALSE)))</f>
        <v>2</v>
      </c>
      <c r="AB369" s="95">
        <f>IF($C369 = "neg", (($D369+1) - VLOOKUP($B369,'Results-formatted 060121'!$A:$AJ,(AB$3+2),FALSE)), IF($C369 = "pos-neg", (3+VLOOKUP($B369,'Results-formatted 060121'!$A:$AJ,(AB$3+2),FALSE)), VLOOKUP($B369,'Results-formatted 060121'!$A:$AJ,(AB$3+2),FALSE)))</f>
        <v>3</v>
      </c>
      <c r="AC369" s="95">
        <f>IF($C369 = "neg", (($D369+1) - VLOOKUP($B369,'Results-formatted 060121'!$A:$AJ,(AC$3+2),FALSE)), IF($C369 = "pos-neg", (3+VLOOKUP($B369,'Results-formatted 060121'!$A:$AJ,(AC$3+2),FALSE)), VLOOKUP($B369,'Results-formatted 060121'!$A:$AJ,(AC$3+2),FALSE)))</f>
        <v>2</v>
      </c>
      <c r="AD369" s="95">
        <f>IF($C369 = "neg", (($D369+1) - VLOOKUP($B369,'Results-formatted 060121'!$A:$AJ,(AD$3+2),FALSE)), IF($C369 = "pos-neg", (3+VLOOKUP($B369,'Results-formatted 060121'!$A:$AJ,(AD$3+2),FALSE)), VLOOKUP($B369,'Results-formatted 060121'!$A:$AJ,(AD$3+2),FALSE)))</f>
        <v>4</v>
      </c>
      <c r="AE369" s="95">
        <f>IF($C369 = "neg", (($D369+1) - VLOOKUP($B369,'Results-formatted 060121'!$A:$AJ,(AE$3+2),FALSE)), IF($C369 = "pos-neg", (3+VLOOKUP($B369,'Results-formatted 060121'!$A:$AJ,(AE$3+2),FALSE)), VLOOKUP($B369,'Results-formatted 060121'!$A:$AJ,(AE$3+2),FALSE)))</f>
        <v>5</v>
      </c>
      <c r="AF369" s="95">
        <f>IF($C369 = "neg", (($D369+1) - VLOOKUP($B369,'Results-formatted 060121'!$A:$AJ,(AF$3+2),FALSE)), IF($C369 = "pos-neg", (3+VLOOKUP($B369,'Results-formatted 060121'!$A:$AJ,(AF$3+2),FALSE)), VLOOKUP($B369,'Results-formatted 060121'!$A:$AJ,(AF$3+2),FALSE)))</f>
        <v>4</v>
      </c>
      <c r="AG369" s="95">
        <f>IF($C369 = "neg", (($D369+1) - VLOOKUP($B369,'Results-formatted 060121'!$A:$AJ,(AG$3+2),FALSE)), IF($C369 = "pos-neg", (3+VLOOKUP($B369,'Results-formatted 060121'!$A:$AJ,(AG$3+2),FALSE)), VLOOKUP($B369,'Results-formatted 060121'!$A:$AJ,(AG$3+2),FALSE)))</f>
        <v>5</v>
      </c>
      <c r="AH369" s="95">
        <f>IF($C369 = "neg", (($D369+1) - VLOOKUP($B369,'Results-formatted 060121'!$A:$AJ,(AH$3+2),FALSE)), IF($C369 = "pos-neg", (3+VLOOKUP($B369,'Results-formatted 060121'!$A:$AJ,(AH$3+2),FALSE)), VLOOKUP($B369,'Results-formatted 060121'!$A:$AJ,(AH$3+2),FALSE)))</f>
        <v>3</v>
      </c>
      <c r="AI369" s="95">
        <f>IF($C369 = "neg", (($D369+1) - VLOOKUP($B369,'Results-formatted 060121'!$A:$AJ,(AI$3+2),FALSE)), IF($C369 = "pos-neg", (3+VLOOKUP($B369,'Results-formatted 060121'!$A:$AJ,(AI$3+2),FALSE)), VLOOKUP($B369,'Results-formatted 060121'!$A:$AJ,(AI$3+2),FALSE)))</f>
        <v>3</v>
      </c>
      <c r="AJ369" s="95">
        <f>IF($C369 = "neg", (($D369+1) - VLOOKUP($B369,'Results-formatted 060121'!$A:$AJ,(AJ$3+2),FALSE)), IF($C369 = "pos-neg", (3+VLOOKUP($B369,'Results-formatted 060121'!$A:$AJ,(AJ$3+2),FALSE)), VLOOKUP($B369,'Results-formatted 060121'!$A:$AJ,(AJ$3+2),FALSE)))</f>
        <v>5</v>
      </c>
      <c r="AK369" s="95">
        <f>IF($C369 = "neg", (($D369+1) - VLOOKUP($B369,'Results-formatted 060121'!$A:$AJ,(AK$3+2),FALSE)), IF($C369 = "pos-neg", (3+VLOOKUP($B369,'Results-formatted 060121'!$A:$AJ,(AK$3+2),FALSE)), VLOOKUP($B369,'Results-formatted 060121'!$A:$AJ,(AK$3+2),FALSE)))</f>
        <v>5</v>
      </c>
      <c r="AL369" s="95">
        <f>IF($C369 = "neg", (($D369+1) - VLOOKUP($B369,'Results-formatted 060121'!$A:$AJ,(AL$3+2),FALSE)), IF($C369 = "pos-neg", (3+VLOOKUP($B369,'Results-formatted 060121'!$A:$AJ,(AL$3+2),FALSE)), VLOOKUP($B369,'Results-formatted 060121'!$A:$AJ,(AL$3+2),FALSE)))</f>
        <v>4</v>
      </c>
      <c r="AM369" s="95">
        <f>IF($C369 = "neg", (($D369+1) - VLOOKUP($B369,'Results-formatted 060121'!$A:AJ,(AM$3+2),FALSE)), IF($C369 = "pos-neg", (3+VLOOKUP($B369,'Results-formatted 060121'!$A:AJ,(AM$3+2),FALSE)), VLOOKUP($B369,'Results-formatted 060121'!$A:AJ,(AM$3+2),FALSE)))</f>
        <v>5</v>
      </c>
      <c r="AN369" s="95">
        <f>IF($C369 = "neg", (($D369+1) - VLOOKUP($B369,'Results-formatted 060121'!$A:AK,(AN$3+2),FALSE)), IF($C369 = "pos-neg", (3+VLOOKUP($B369,'Results-formatted 060121'!$A:AK,(AN$3+2),FALSE)), VLOOKUP($B369,'Results-formatted 060121'!$A:AK,(AN$3+2),FALSE)))</f>
        <v>5</v>
      </c>
      <c r="AO369" s="95">
        <f>IF($C369 = "neg", (($D369+1) - VLOOKUP($B369,'Results-formatted 060121'!$A:AL,(AO$3+2),FALSE)), IF($C369 = "pos-neg", (3+VLOOKUP($B369,'Results-formatted 060121'!$A:AL,(AO$3+2),FALSE)), VLOOKUP($B369,'Results-formatted 060121'!$A:AL,(AO$3+2),FALSE)))</f>
        <v>4</v>
      </c>
      <c r="AP369" s="95">
        <f>IF($C369 = "neg", (($D369+1) - VLOOKUP($B369,'Results-formatted 060121'!$A:AM,(AP$3+2),FALSE)), IF($C369 = "pos-neg", (3+VLOOKUP($B369,'Results-formatted 060121'!$A:AM,(AP$3+2),FALSE)), VLOOKUP($B369,'Results-formatted 060121'!$A:AM,(AP$3+2),FALSE)))</f>
        <v>3</v>
      </c>
      <c r="AQ369" s="95">
        <f>IF($C369 = "neg", (($D369+1) - VLOOKUP($B369,'Results-formatted 060121'!$A:AN,(AQ$3+2),FALSE)), IF($C369 = "pos-neg", (3+VLOOKUP($B369,'Results-formatted 060121'!$A:AN,(AQ$3+2),FALSE)), VLOOKUP($B369,'Results-formatted 060121'!$A:AN,(AQ$3+2),FALSE)))</f>
        <v>4</v>
      </c>
      <c r="AR369" s="95">
        <f>IF($C369 = "neg", (($D369+1) - VLOOKUP($B369,'Results-formatted 060121'!$A:AO,(AR$3+2),FALSE)), IF($C369 = "pos-neg", (3+VLOOKUP($B369,'Results-formatted 060121'!$A:AO,(AR$3+2),FALSE)), VLOOKUP($B369,'Results-formatted 060121'!$A:AO,(AR$3+2),FALSE)))</f>
        <v>5</v>
      </c>
      <c r="AS369" s="95">
        <f>IF($C369 = "neg", (($D369+1) - VLOOKUP($B369,'Results-formatted 060121'!$A:AP,(AS$3+2),FALSE)), IF($C369 = "pos-neg", (3+VLOOKUP($B369,'Results-formatted 060121'!$A:AP,(AS$3+2),FALSE)), VLOOKUP($B369,'Results-formatted 060121'!$A:AP,(AS$3+2),FALSE)))</f>
        <v>5</v>
      </c>
      <c r="AT369" s="95">
        <f>IF($C369 = "neg", (($D369+1) - VLOOKUP($B369,'Results-formatted 060121'!$A:AQ,(AT$3+2),FALSE)), IF($C369 = "pos-neg", (3+VLOOKUP($B369,'Results-formatted 060121'!$A:AQ,(AT$3+2),FALSE)), VLOOKUP($B369,'Results-formatted 060121'!$A:AQ,(AT$3+2),FALSE)))</f>
        <v>5</v>
      </c>
      <c r="AU369" s="95">
        <f>IF($C369 = "neg", (($D369+1) - VLOOKUP($B369,'Results-formatted 060121'!$A:AR,(AU$3+2),FALSE)), IF($C369 = "pos-neg", (3+VLOOKUP($B369,'Results-formatted 060121'!$A:AR,(AU$3+2),FALSE)), VLOOKUP($B369,'Results-formatted 060121'!$A:AR,(AU$3+2),FALSE)))</f>
        <v>4</v>
      </c>
      <c r="AV369" s="95">
        <f>IF($C369 = "neg", (($D369+1) - VLOOKUP($B369,'Results-formatted 060121'!$A:AS,(AV$3+2),FALSE)), IF($C369 = "pos-neg", (3+VLOOKUP($B369,'Results-formatted 060121'!$A:AS,(AV$3+2),FALSE)), VLOOKUP($B369,'Results-formatted 060121'!$A:AS,(AV$3+2),FALSE)))</f>
        <v>5</v>
      </c>
      <c r="AW369" s="95">
        <f>IF($C369 = "neg", (($D369+1) - VLOOKUP($B369,'Results-formatted 060121'!$A:AT,(AW$3+2),FALSE)), IF($C369 = "pos-neg", (3+VLOOKUP($B369,'Results-formatted 060121'!$A:AT,(AW$3+2),FALSE)), VLOOKUP($B369,'Results-formatted 060121'!$A:AT,(AW$3+2),FALSE)))</f>
        <v>4</v>
      </c>
      <c r="AX369" s="95">
        <f>IF($C369 = "neg", (($D369+1) - VLOOKUP($B369,'Results-formatted 060121'!$A:AU,(AX$3+2),FALSE)), IF($C369 = "pos-neg", (3+VLOOKUP($B369,'Results-formatted 060121'!$A:AU,(AX$3+2),FALSE)), VLOOKUP($B369,'Results-formatted 060121'!$A:AU,(AX$3+2),FALSE)))</f>
        <v>3</v>
      </c>
      <c r="AY369" s="95">
        <f>IF($C369 = "neg", (($D369+1) - VLOOKUP($B369,'Results-formatted 060121'!$A:AV,(AY$3+2),FALSE)), IF($C369 = "pos-neg", (3+VLOOKUP($B369,'Results-formatted 060121'!$A:AV,(AY$3+2),FALSE)), VLOOKUP($B369,'Results-formatted 060121'!$A:AV,(AY$3+2),FALSE)))</f>
        <v>4</v>
      </c>
      <c r="AZ369" s="95">
        <f>IF($C369 = "neg", (($D369+1) - VLOOKUP($B369,'Results-formatted 060121'!$A:AW,(AZ$3+2),FALSE)), IF($C369 = "pos-neg", (3+VLOOKUP($B369,'Results-formatted 060121'!$A:AW,(AZ$3+2),FALSE)), VLOOKUP($B369,'Results-formatted 060121'!$A:AW,(AZ$3+2),FALSE)))</f>
        <v>5</v>
      </c>
      <c r="BA369" s="95">
        <f>IF($C369 = "neg", (($D369+1) - VLOOKUP($B369,'Results-formatted 060121'!$A:AX,(BA$3+2),FALSE)), IF($C369 = "pos-neg", (3+VLOOKUP($B369,'Results-formatted 060121'!$A:AX,(BA$3+2),FALSE)), VLOOKUP($B369,'Results-formatted 060121'!$A:AX,(BA$3+2),FALSE)))</f>
        <v>5</v>
      </c>
      <c r="BB369" s="95">
        <f>IF($C369 = "neg", (($D369+1) - VLOOKUP($B369,'Results-formatted 060121'!$A:AY,(BB$3+2),FALSE)), IF($C369 = "pos-neg", (3+VLOOKUP($B369,'Results-formatted 060121'!$A:AY,(BB$3+2),FALSE)), VLOOKUP($B369,'Results-formatted 060121'!$A:AY,(BB$3+2),FALSE)))</f>
        <v>5</v>
      </c>
      <c r="BC369" s="95">
        <f>IF($C369 = "neg", (($D369+1) - VLOOKUP($B369,'Results-formatted 060121'!$A:AZ,(BC$3+2),FALSE)), IF($C369 = "pos-neg", (3+VLOOKUP($B369,'Results-formatted 060121'!$A:AZ,(BC$3+2),FALSE)), VLOOKUP($B369,'Results-formatted 060121'!$A:AZ,(BC$3+2),FALSE)))</f>
        <v>3</v>
      </c>
      <c r="BD369" s="95">
        <f>IF($C369 = "neg", (($D369+1) - VLOOKUP($B369,'Results-formatted 060121'!$A:BA,(BD$3+2),FALSE)), IF($C369 = "pos-neg", (3+VLOOKUP($B369,'Results-formatted 060121'!$A:BA,(BD$3+2),FALSE)), VLOOKUP($B369,'Results-formatted 060121'!$A:BA,(BD$3+2),FALSE)))</f>
        <v>5</v>
      </c>
      <c r="BE369" s="95">
        <f>IF($C369 = "neg", (($D369+1) - VLOOKUP($B369,'Results-formatted 060121'!$A:BB,(BE$3+2),FALSE)), IF($C369 = "pos-neg", (3+VLOOKUP($B369,'Results-formatted 060121'!$A:BB,(BE$3+2),FALSE)), VLOOKUP($B369,'Results-formatted 060121'!$A:BB,(BE$3+2),FALSE)))</f>
        <v>4</v>
      </c>
      <c r="BF369" s="95">
        <f>IF($C369 = "neg", (($D369+1) - VLOOKUP($B369,'Results-formatted 060121'!$A:BC,(BF$3+2),FALSE)), IF($C369 = "pos-neg", (3+VLOOKUP($B369,'Results-formatted 060121'!$A:BC,(BF$3+2),FALSE)), VLOOKUP($B369,'Results-formatted 060121'!$A:BC,(BF$3+2),FALSE)))</f>
        <v>4</v>
      </c>
      <c r="BG369" s="95">
        <f>IF($C369 = "neg", (($D369+1) - VLOOKUP($B369,'Results-formatted 060121'!$A:BD,(BG$3+2),FALSE)), IF($C369 = "pos-neg", (3+VLOOKUP($B369,'Results-formatted 060121'!$A:BD,(BG$3+2),FALSE)), VLOOKUP($B369,'Results-formatted 060121'!$A:BD,(BG$3+2),FALSE)))</f>
        <v>4</v>
      </c>
      <c r="BH369" s="95">
        <f>IF($C369 = "neg", (($D369+1) - VLOOKUP($B369,'Results-formatted 060121'!$A:BE,(BH$3+2),FALSE)), IF($C369 = "pos-neg", (3+VLOOKUP($B369,'Results-formatted 060121'!$A:BE,(BH$3+2),FALSE)), VLOOKUP($B369,'Results-formatted 060121'!$A:BE,(BH$3+2),FALSE)))</f>
        <v>4</v>
      </c>
      <c r="BI369" s="95">
        <f>IF($C369 = "neg", (($D369+1) - VLOOKUP($B369,'Results-formatted 060121'!$A:BF,(BI$3+2),FALSE)), IF($C369 = "pos-neg", (3+VLOOKUP($B369,'Results-formatted 060121'!$A:BF,(BI$3+2),FALSE)), VLOOKUP($B369,'Results-formatted 060121'!$A:BF,(BI$3+2),FALSE)))</f>
        <v>4</v>
      </c>
      <c r="BJ369" s="95">
        <f>IF($C369 = "neg", (($D369+1) - VLOOKUP($B369,'Results-formatted 060121'!$A:BG,(BJ$3+2),FALSE)), IF($C369 = "pos-neg", (3+VLOOKUP($B369,'Results-formatted 060121'!$A:BG,(BJ$3+2),FALSE)), VLOOKUP($B369,'Results-formatted 060121'!$A:BG,(BJ$3+2),FALSE)))</f>
        <v>4</v>
      </c>
      <c r="BK369" s="95">
        <f>IF($C369 = "neg", (($D369+1) - VLOOKUP($B369,'Results-formatted 060121'!$A:BH,(BK$3+2),FALSE)), IF($C369 = "pos-neg", (3+VLOOKUP($B369,'Results-formatted 060121'!$A:BH,(BK$3+2),FALSE)), VLOOKUP($B369,'Results-formatted 060121'!$A:BH,(BK$3+2),FALSE)))</f>
        <v>5</v>
      </c>
      <c r="BL369" s="95">
        <f>IF($C369 = "neg", (($D369+1) - VLOOKUP($B369,'Results-formatted 060121'!$A:BI,(BL$3+2),FALSE)), IF($C369 = "pos-neg", (3+VLOOKUP($B369,'Results-formatted 060121'!$A:BI,(BL$3+2),FALSE)), VLOOKUP($B369,'Results-formatted 060121'!$A:BI,(BL$3+2),FALSE)))</f>
        <v>2</v>
      </c>
      <c r="BM369" s="95">
        <f>IF($C369 = "neg", (($D369+1) - VLOOKUP($B369,'Results-formatted 060121'!$A:BJ,(BM$3+2),FALSE)), IF($C369 = "pos-neg", (3+VLOOKUP($B369,'Results-formatted 060121'!$A:BJ,(BM$3+2),FALSE)), VLOOKUP($B369,'Results-formatted 060121'!$A:BJ,(BM$3+2),FALSE)))</f>
        <v>4</v>
      </c>
      <c r="BN369" s="95"/>
      <c r="BO369" s="95"/>
      <c r="BP369" s="95"/>
      <c r="BQ369" s="95"/>
      <c r="BR369" s="95"/>
      <c r="BS369" s="95"/>
      <c r="BT369" s="95"/>
      <c r="BU369" s="95"/>
      <c r="BV369" s="95"/>
      <c r="BW369" s="95"/>
      <c r="BX369" s="95"/>
      <c r="BY369" s="95"/>
      <c r="BZ369" s="95"/>
      <c r="CA369" s="95"/>
      <c r="CB369" s="95"/>
      <c r="CC369" s="95"/>
      <c r="CD369" s="98"/>
      <c r="CE369" s="25">
        <f t="shared" si="1062"/>
        <v>3.9666666666666668</v>
      </c>
      <c r="CF369" s="25">
        <f t="shared" si="1176"/>
        <v>1.0078785685981952</v>
      </c>
    </row>
    <row r="370" spans="2:84" ht="17" x14ac:dyDescent="0.15">
      <c r="B370" s="84"/>
      <c r="E370" s="18" t="s">
        <v>91</v>
      </c>
      <c r="F370" s="34"/>
      <c r="G370" s="34"/>
      <c r="H370" s="34">
        <f t="shared" ref="H370" si="1235">IF(ISNUMBER(H371),AVERAGE(H371:H385),"")</f>
        <v>3.4666666666666668</v>
      </c>
      <c r="I370" s="34">
        <f t="shared" ref="I370" si="1236">IF(ISNUMBER(I371),AVERAGE(I371:I385),"")</f>
        <v>3.0666666666666669</v>
      </c>
      <c r="J370" s="34">
        <f t="shared" ref="J370" si="1237">IF(ISNUMBER(J371),AVERAGE(J371:J385),"")</f>
        <v>2.8666666666666667</v>
      </c>
      <c r="K370" s="34">
        <f t="shared" ref="K370" si="1238">IF(ISNUMBER(K371),AVERAGE(K371:K385),"")</f>
        <v>5</v>
      </c>
      <c r="L370" s="34">
        <f t="shared" ref="L370" si="1239">IF(ISNUMBER(L371),AVERAGE(L371:L385),"")</f>
        <v>3.0666666666666669</v>
      </c>
      <c r="M370" s="34">
        <f t="shared" ref="M370" si="1240">IF(ISNUMBER(M371),AVERAGE(M371:M385),"")</f>
        <v>4.2</v>
      </c>
      <c r="N370" s="34"/>
      <c r="O370" s="34">
        <f t="shared" ref="O370" si="1241">IF(ISNUMBER(O371),AVERAGE(O371:O385),"")</f>
        <v>4.8666666666666663</v>
      </c>
      <c r="P370" s="34">
        <f t="shared" ref="P370" si="1242">IF(ISNUMBER(P371),AVERAGE(P371:P385),"")</f>
        <v>3.4666666666666668</v>
      </c>
      <c r="Q370" s="34">
        <f t="shared" ref="Q370" si="1243">IF(ISNUMBER(Q371),AVERAGE(Q371:Q385),"")</f>
        <v>5</v>
      </c>
      <c r="R370" s="34">
        <f t="shared" ref="R370" si="1244">IF(ISNUMBER(R371),AVERAGE(R371:R385),"")</f>
        <v>4.2</v>
      </c>
      <c r="S370" s="34">
        <f t="shared" ref="S370" si="1245">IF(ISNUMBER(S371),AVERAGE(S371:S385),"")</f>
        <v>3.5333333333333332</v>
      </c>
      <c r="T370" s="34">
        <f t="shared" ref="T370" si="1246">IF(ISNUMBER(T371),AVERAGE(T371:T385),"")</f>
        <v>4.2</v>
      </c>
      <c r="U370" s="34">
        <f t="shared" ref="U370" si="1247">IF(ISNUMBER(U371),AVERAGE(U371:U385),"")</f>
        <v>4.8</v>
      </c>
      <c r="V370" s="34">
        <f t="shared" ref="V370" si="1248">IF(ISNUMBER(V371),AVERAGE(V371:V385),"")</f>
        <v>3.8666666666666667</v>
      </c>
      <c r="W370" s="34">
        <f t="shared" ref="W370" si="1249">IF(ISNUMBER(W371),AVERAGE(W371:W385),"")</f>
        <v>4</v>
      </c>
      <c r="X370" s="34">
        <f t="shared" ref="X370" si="1250">IF(ISNUMBER(X371),AVERAGE(X371:X385),"")</f>
        <v>3.8</v>
      </c>
      <c r="Y370" s="34">
        <f t="shared" ref="Y370" si="1251">IF(ISNUMBER(Y371),AVERAGE(Y371:Y385),"")</f>
        <v>3.7333333333333334</v>
      </c>
      <c r="Z370" s="34">
        <f t="shared" ref="Z370" si="1252">IF(ISNUMBER(Z371),AVERAGE(Z371:Z385),"")</f>
        <v>2.0666666666666669</v>
      </c>
      <c r="AA370" s="34">
        <f t="shared" ref="AA370" si="1253">IF(ISNUMBER(AA371),AVERAGE(AA371:AA385),"")</f>
        <v>4.8</v>
      </c>
      <c r="AB370" s="34">
        <f t="shared" ref="AB370" si="1254">IF(ISNUMBER(AB371),AVERAGE(AB371:AB385),"")</f>
        <v>2.6</v>
      </c>
      <c r="AC370" s="34">
        <f t="shared" ref="AC370" si="1255">IF(ISNUMBER(AC371),AVERAGE(AC371:AC385),"")</f>
        <v>2.8</v>
      </c>
      <c r="AD370" s="34">
        <f t="shared" ref="AD370" si="1256">IF(ISNUMBER(AD371),AVERAGE(AD371:AD385),"")</f>
        <v>3.8</v>
      </c>
      <c r="AE370" s="34">
        <f t="shared" ref="AE370" si="1257">IF(ISNUMBER(AE371),AVERAGE(AE371:AE385),"")</f>
        <v>4.333333333333333</v>
      </c>
      <c r="AF370" s="34">
        <f t="shared" ref="AF370" si="1258">IF(ISNUMBER(AF371),AVERAGE(AF371:AF385),"")</f>
        <v>3.3333333333333335</v>
      </c>
      <c r="AG370" s="34">
        <f t="shared" ref="AG370" si="1259">IF(ISNUMBER(AG371),AVERAGE(AG371:AG385),"")</f>
        <v>4.4000000000000004</v>
      </c>
      <c r="AH370" s="34">
        <f t="shared" ref="AH370" si="1260">IF(ISNUMBER(AH371),AVERAGE(AH371:AH385),"")</f>
        <v>3.7333333333333334</v>
      </c>
      <c r="AI370" s="34">
        <f t="shared" ref="AI370" si="1261">IF(ISNUMBER(AI371),AVERAGE(AI371:AI385),"")</f>
        <v>4.0666666666666664</v>
      </c>
      <c r="AJ370" s="34">
        <f t="shared" ref="AJ370:BM370" si="1262">IF(ISNUMBER(AJ371),AVERAGE(AJ371:AJ385),"")</f>
        <v>4.8666666666666663</v>
      </c>
      <c r="AK370" s="34"/>
      <c r="AL370" s="34">
        <f t="shared" si="1262"/>
        <v>3.6</v>
      </c>
      <c r="AM370" s="34">
        <f t="shared" si="1262"/>
        <v>4.666666666666667</v>
      </c>
      <c r="AN370" s="34">
        <f t="shared" si="1262"/>
        <v>4.2</v>
      </c>
      <c r="AO370" s="34">
        <f t="shared" si="1262"/>
        <v>4.5999999999999996</v>
      </c>
      <c r="AP370" s="34">
        <f t="shared" si="1262"/>
        <v>2.7333333333333334</v>
      </c>
      <c r="AQ370" s="34">
        <f t="shared" si="1262"/>
        <v>3.4666666666666668</v>
      </c>
      <c r="AR370" s="34">
        <f t="shared" si="1262"/>
        <v>4.4000000000000004</v>
      </c>
      <c r="AS370" s="34">
        <f t="shared" si="1262"/>
        <v>3.4666666666666668</v>
      </c>
      <c r="AT370" s="34">
        <f t="shared" si="1262"/>
        <v>4.8666666666666663</v>
      </c>
      <c r="AU370" s="34">
        <f t="shared" si="1262"/>
        <v>4.1333333333333337</v>
      </c>
      <c r="AV370" s="34">
        <f t="shared" si="1262"/>
        <v>2.7333333333333334</v>
      </c>
      <c r="AW370" s="34">
        <f t="shared" si="1262"/>
        <v>3.0666666666666669</v>
      </c>
      <c r="AX370" s="34">
        <f t="shared" si="1262"/>
        <v>1.4666666666666666</v>
      </c>
      <c r="AY370" s="34">
        <f t="shared" si="1262"/>
        <v>3.8666666666666667</v>
      </c>
      <c r="AZ370" s="34">
        <f t="shared" si="1262"/>
        <v>3.4</v>
      </c>
      <c r="BA370" s="34">
        <f t="shared" si="1262"/>
        <v>4</v>
      </c>
      <c r="BB370" s="34">
        <f t="shared" si="1262"/>
        <v>4.9333333333333336</v>
      </c>
      <c r="BC370" s="34">
        <f t="shared" si="1262"/>
        <v>3.2</v>
      </c>
      <c r="BD370" s="34">
        <f t="shared" si="1262"/>
        <v>4.333333333333333</v>
      </c>
      <c r="BE370" s="34">
        <f t="shared" si="1262"/>
        <v>4.1333333333333337</v>
      </c>
      <c r="BF370" s="34">
        <f t="shared" si="1262"/>
        <v>3.4</v>
      </c>
      <c r="BG370" s="34">
        <f t="shared" si="1262"/>
        <v>3.2</v>
      </c>
      <c r="BH370" s="34">
        <f t="shared" si="1262"/>
        <v>3.1333333333333333</v>
      </c>
      <c r="BI370" s="34">
        <f t="shared" si="1262"/>
        <v>4.2</v>
      </c>
      <c r="BJ370" s="34">
        <f t="shared" si="1262"/>
        <v>4.4000000000000004</v>
      </c>
      <c r="BK370" s="34">
        <f t="shared" si="1262"/>
        <v>3.6666666666666665</v>
      </c>
      <c r="BL370" s="34">
        <f t="shared" si="1262"/>
        <v>3.4</v>
      </c>
      <c r="BM370" s="34">
        <f t="shared" si="1262"/>
        <v>3.4666666666666668</v>
      </c>
      <c r="BN370" s="34"/>
      <c r="BO370" s="34"/>
      <c r="BP370" s="34"/>
      <c r="BQ370" s="34"/>
      <c r="BR370" s="34"/>
      <c r="BS370" s="34"/>
      <c r="BT370" s="34"/>
      <c r="BU370" s="34"/>
      <c r="BV370" s="34"/>
      <c r="BW370" s="34"/>
      <c r="BX370" s="34"/>
      <c r="BY370" s="34"/>
      <c r="BZ370" s="34"/>
      <c r="CA370" s="34"/>
      <c r="CB370" s="34"/>
      <c r="CC370" s="34"/>
      <c r="CD370" s="34" t="str">
        <f t="shared" ref="CD370" si="1263">IF(ISNUMBER(CD371),AVERAGE(CD371:CD385),"")</f>
        <v/>
      </c>
      <c r="CE370" s="34">
        <f t="shared" si="1062"/>
        <v>3.7869047619047609</v>
      </c>
      <c r="CF370" s="34">
        <f t="shared" si="1176"/>
        <v>0.76270858571566791</v>
      </c>
    </row>
    <row r="371" spans="2:84" ht="42" x14ac:dyDescent="0.15">
      <c r="B371" s="84" t="s">
        <v>380</v>
      </c>
      <c r="C371" s="86" t="s">
        <v>224</v>
      </c>
      <c r="D371" s="2">
        <v>5</v>
      </c>
      <c r="E371" s="15" t="s">
        <v>871</v>
      </c>
      <c r="F371" s="95">
        <f>IF($C371 = "neg", (($D371+1) - VLOOKUP($B371,'Results-formatted 060121'!$A:$AJ,(F$3+2),FALSE)), IF($C371 = "pos-neg", (3+VLOOKUP($B371,'Results-formatted 060121'!$A:$AJ,(F$3+2),FALSE)), VLOOKUP($B371,'Results-formatted 060121'!$A:$AJ,(F$3+2),FALSE)))</f>
        <v>3</v>
      </c>
      <c r="G371" s="95">
        <f>IF($C371 = "neg", (($D371+1) - VLOOKUP($B371,'Results-formatted 060121'!$A:$AJ,(G$3+2),FALSE)), IF($C371 = "pos-neg", (3+VLOOKUP($B371,'Results-formatted 060121'!$A:$AJ,(G$3+2),FALSE)), VLOOKUP($B371,'Results-formatted 060121'!$A:$AJ,(G$3+2),FALSE)))</f>
        <v>5</v>
      </c>
      <c r="H371" s="95">
        <f>IF($C371 = "neg", (($D371+1) - VLOOKUP($B371,'Results-formatted 060121'!$A:$AJ,(H$3+2),FALSE)), IF($C371 = "pos-neg", (3+VLOOKUP($B371,'Results-formatted 060121'!$A:$AJ,(H$3+2),FALSE)), VLOOKUP($B371,'Results-formatted 060121'!$A:$AJ,(H$3+2),FALSE)))</f>
        <v>4</v>
      </c>
      <c r="I371" s="95">
        <f>IF($C371 = "neg", (($D371+1) - VLOOKUP($B371,'Results-formatted 060121'!$A:$AJ,(I$3+2),FALSE)), IF($C371 = "pos-neg", (3+VLOOKUP($B371,'Results-formatted 060121'!$A:$AJ,(I$3+2),FALSE)), VLOOKUP($B371,'Results-formatted 060121'!$A:$AJ,(I$3+2),FALSE)))</f>
        <v>5</v>
      </c>
      <c r="J371" s="95">
        <f>IF($C371 = "neg", (($D371+1) - VLOOKUP($B371,'Results-formatted 060121'!$A:$AJ,(J$3+2),FALSE)), IF($C371 = "pos-neg", (3+VLOOKUP($B371,'Results-formatted 060121'!$A:$AJ,(J$3+2),FALSE)), VLOOKUP($B371,'Results-formatted 060121'!$A:$AJ,(J$3+2),FALSE)))</f>
        <v>3</v>
      </c>
      <c r="K371" s="95">
        <f>IF($C371 = "neg", (($D371+1) - VLOOKUP($B371,'Results-formatted 060121'!$A:$AJ,(K$3+2),FALSE)), IF($C371 = "pos-neg", (3+VLOOKUP($B371,'Results-formatted 060121'!$A:$AJ,(K$3+2),FALSE)), VLOOKUP($B371,'Results-formatted 060121'!$A:$AJ,(K$3+2),FALSE)))</f>
        <v>5</v>
      </c>
      <c r="L371" s="95">
        <f>IF($C371 = "neg", (($D371+1) - VLOOKUP($B371,'Results-formatted 060121'!$A:$AJ,(L$3+2),FALSE)), IF($C371 = "pos-neg", (3+VLOOKUP($B371,'Results-formatted 060121'!$A:$AJ,(L$3+2),FALSE)), VLOOKUP($B371,'Results-formatted 060121'!$A:$AJ,(L$3+2),FALSE)))</f>
        <v>3</v>
      </c>
      <c r="M371" s="95">
        <f>IF($C371 = "neg", (($D371+1) - VLOOKUP($B371,'Results-formatted 060121'!$A:$AJ,(M$3+2),FALSE)), IF($C371 = "pos-neg", (3+VLOOKUP($B371,'Results-formatted 060121'!$A:$AJ,(M$3+2),FALSE)), VLOOKUP($B371,'Results-formatted 060121'!$A:$AJ,(M$3+2),FALSE)))</f>
        <v>4</v>
      </c>
      <c r="N371" s="95">
        <f>IF($C371 = "neg", (($D371+1) - VLOOKUP($B371,'Results-formatted 060121'!$A:$AJ,(N$3+2),FALSE)), IF($C371 = "pos-neg", (3+VLOOKUP($B371,'Results-formatted 060121'!$A:$AJ,(N$3+2),FALSE)), VLOOKUP($B371,'Results-formatted 060121'!$A:$AJ,(N$3+2),FALSE)))</f>
        <v>4</v>
      </c>
      <c r="O371" s="95">
        <f>IF($C371 = "neg", (($D371+1) - VLOOKUP($B371,'Results-formatted 060121'!$A:$AJ,(O$3+2),FALSE)), IF($C371 = "pos-neg", (3+VLOOKUP($B371,'Results-formatted 060121'!$A:$AJ,(O$3+2),FALSE)), VLOOKUP($B371,'Results-formatted 060121'!$A:$AJ,(O$3+2),FALSE)))</f>
        <v>4</v>
      </c>
      <c r="P371" s="95">
        <f>IF($C371 = "neg", (($D371+1) - VLOOKUP($B371,'Results-formatted 060121'!$A:$AJ,(P$3+2),FALSE)), IF($C371 = "pos-neg", (3+VLOOKUP($B371,'Results-formatted 060121'!$A:$AJ,(P$3+2),FALSE)), VLOOKUP($B371,'Results-formatted 060121'!$A:$AJ,(P$3+2),FALSE)))</f>
        <v>3</v>
      </c>
      <c r="Q371" s="95">
        <f>IF($C371 = "neg", (($D371+1) - VLOOKUP($B371,'Results-formatted 060121'!$A:$AJ,(Q$3+2),FALSE)), IF($C371 = "pos-neg", (3+VLOOKUP($B371,'Results-formatted 060121'!$A:$AJ,(Q$3+2),FALSE)), VLOOKUP($B371,'Results-formatted 060121'!$A:$AJ,(Q$3+2),FALSE)))</f>
        <v>5</v>
      </c>
      <c r="R371" s="95">
        <f>IF($C371 = "neg", (($D371+1) - VLOOKUP($B371,'Results-formatted 060121'!$A:$AJ,(R$3+2),FALSE)), IF($C371 = "pos-neg", (3+VLOOKUP($B371,'Results-formatted 060121'!$A:$AJ,(R$3+2),FALSE)), VLOOKUP($B371,'Results-formatted 060121'!$A:$AJ,(R$3+2),FALSE)))</f>
        <v>4</v>
      </c>
      <c r="S371" s="95">
        <f>IF($C371 = "neg", (($D371+1) - VLOOKUP($B371,'Results-formatted 060121'!$A:$AJ,(S$3+2),FALSE)), IF($C371 = "pos-neg", (3+VLOOKUP($B371,'Results-formatted 060121'!$A:$AJ,(S$3+2),FALSE)), VLOOKUP($B371,'Results-formatted 060121'!$A:$AJ,(S$3+2),FALSE)))</f>
        <v>2</v>
      </c>
      <c r="T371" s="95">
        <f>IF($C371 = "neg", (($D371+1) - VLOOKUP($B371,'Results-formatted 060121'!$A:$AJ,(T$3+2),FALSE)), IF($C371 = "pos-neg", (3+VLOOKUP($B371,'Results-formatted 060121'!$A:$AJ,(T$3+2),FALSE)), VLOOKUP($B371,'Results-formatted 060121'!$A:$AJ,(T$3+2),FALSE)))</f>
        <v>4</v>
      </c>
      <c r="U371" s="95">
        <f>IF($C371 = "neg", (($D371+1) - VLOOKUP($B371,'Results-formatted 060121'!$A:$AJ,(U$3+2),FALSE)), IF($C371 = "pos-neg", (3+VLOOKUP($B371,'Results-formatted 060121'!$A:$AJ,(U$3+2),FALSE)), VLOOKUP($B371,'Results-formatted 060121'!$A:$AJ,(U$3+2),FALSE)))</f>
        <v>5</v>
      </c>
      <c r="V371" s="95">
        <f>IF($C371 = "neg", (($D371+1) - VLOOKUP($B371,'Results-formatted 060121'!$A:$AJ,(V$3+2),FALSE)), IF($C371 = "pos-neg", (3+VLOOKUP($B371,'Results-formatted 060121'!$A:$AJ,(V$3+2),FALSE)), VLOOKUP($B371,'Results-formatted 060121'!$A:$AJ,(V$3+2),FALSE)))</f>
        <v>3</v>
      </c>
      <c r="W371" s="95">
        <f>IF($C371 = "neg", (($D371+1) - VLOOKUP($B371,'Results-formatted 060121'!$A:$AJ,(W$3+2),FALSE)), IF($C371 = "pos-neg", (3+VLOOKUP($B371,'Results-formatted 060121'!$A:$AJ,(W$3+2),FALSE)), VLOOKUP($B371,'Results-formatted 060121'!$A:$AJ,(W$3+2),FALSE)))</f>
        <v>4</v>
      </c>
      <c r="X371" s="95">
        <f>IF($C371 = "neg", (($D371+1) - VLOOKUP($B371,'Results-formatted 060121'!$A:$AJ,(X$3+2),FALSE)), IF($C371 = "pos-neg", (3+VLOOKUP($B371,'Results-formatted 060121'!$A:$AJ,(X$3+2),FALSE)), VLOOKUP($B371,'Results-formatted 060121'!$A:$AJ,(X$3+2),FALSE)))</f>
        <v>4</v>
      </c>
      <c r="Y371" s="95">
        <f>IF($C371 = "neg", (($D371+1) - VLOOKUP($B371,'Results-formatted 060121'!$A:$AJ,(Y$3+2),FALSE)), IF($C371 = "pos-neg", (3+VLOOKUP($B371,'Results-formatted 060121'!$A:$AJ,(Y$3+2),FALSE)), VLOOKUP($B371,'Results-formatted 060121'!$A:$AJ,(Y$3+2),FALSE)))</f>
        <v>4</v>
      </c>
      <c r="Z371" s="95">
        <f>IF($C371 = "neg", (($D371+1) - VLOOKUP($B371,'Results-formatted 060121'!$A:$AJ,(Z$3+2),FALSE)), IF($C371 = "pos-neg", (3+VLOOKUP($B371,'Results-formatted 060121'!$A:$AJ,(Z$3+2),FALSE)), VLOOKUP($B371,'Results-formatted 060121'!$A:$AJ,(Z$3+2),FALSE)))</f>
        <v>2</v>
      </c>
      <c r="AA371" s="95">
        <f>IF($C371 = "neg", (($D371+1) - VLOOKUP($B371,'Results-formatted 060121'!$A:$AJ,(AA$3+2),FALSE)), IF($C371 = "pos-neg", (3+VLOOKUP($B371,'Results-formatted 060121'!$A:$AJ,(AA$3+2),FALSE)), VLOOKUP($B371,'Results-formatted 060121'!$A:$AJ,(AA$3+2),FALSE)))</f>
        <v>4</v>
      </c>
      <c r="AB371" s="95">
        <f>IF($C371 = "neg", (($D371+1) - VLOOKUP($B371,'Results-formatted 060121'!$A:$AJ,(AB$3+2),FALSE)), IF($C371 = "pos-neg", (3+VLOOKUP($B371,'Results-formatted 060121'!$A:$AJ,(AB$3+2),FALSE)), VLOOKUP($B371,'Results-formatted 060121'!$A:$AJ,(AB$3+2),FALSE)))</f>
        <v>1</v>
      </c>
      <c r="AC371" s="95">
        <f>IF($C371 = "neg", (($D371+1) - VLOOKUP($B371,'Results-formatted 060121'!$A:$AJ,(AC$3+2),FALSE)), IF($C371 = "pos-neg", (3+VLOOKUP($B371,'Results-formatted 060121'!$A:$AJ,(AC$3+2),FALSE)), VLOOKUP($B371,'Results-formatted 060121'!$A:$AJ,(AC$3+2),FALSE)))</f>
        <v>2</v>
      </c>
      <c r="AD371" s="95">
        <f>IF($C371 = "neg", (($D371+1) - VLOOKUP($B371,'Results-formatted 060121'!$A:$AJ,(AD$3+2),FALSE)), IF($C371 = "pos-neg", (3+VLOOKUP($B371,'Results-formatted 060121'!$A:$AJ,(AD$3+2),FALSE)), VLOOKUP($B371,'Results-formatted 060121'!$A:$AJ,(AD$3+2),FALSE)))</f>
        <v>4</v>
      </c>
      <c r="AE371" s="95">
        <f>IF($C371 = "neg", (($D371+1) - VLOOKUP($B371,'Results-formatted 060121'!$A:$AJ,(AE$3+2),FALSE)), IF($C371 = "pos-neg", (3+VLOOKUP($B371,'Results-formatted 060121'!$A:$AJ,(AE$3+2),FALSE)), VLOOKUP($B371,'Results-formatted 060121'!$A:$AJ,(AE$3+2),FALSE)))</f>
        <v>4</v>
      </c>
      <c r="AF371" s="95">
        <f>IF($C371 = "neg", (($D371+1) - VLOOKUP($B371,'Results-formatted 060121'!$A:$AJ,(AF$3+2),FALSE)), IF($C371 = "pos-neg", (3+VLOOKUP($B371,'Results-formatted 060121'!$A:$AJ,(AF$3+2),FALSE)), VLOOKUP($B371,'Results-formatted 060121'!$A:$AJ,(AF$3+2),FALSE)))</f>
        <v>4</v>
      </c>
      <c r="AG371" s="95">
        <f>IF($C371 = "neg", (($D371+1) - VLOOKUP($B371,'Results-formatted 060121'!$A:$AJ,(AG$3+2),FALSE)), IF($C371 = "pos-neg", (3+VLOOKUP($B371,'Results-formatted 060121'!$A:$AJ,(AG$3+2),FALSE)), VLOOKUP($B371,'Results-formatted 060121'!$A:$AJ,(AG$3+2),FALSE)))</f>
        <v>4</v>
      </c>
      <c r="AH371" s="95">
        <f>IF($C371 = "neg", (($D371+1) - VLOOKUP($B371,'Results-formatted 060121'!$A:$AJ,(AH$3+2),FALSE)), IF($C371 = "pos-neg", (3+VLOOKUP($B371,'Results-formatted 060121'!$A:$AJ,(AH$3+2),FALSE)), VLOOKUP($B371,'Results-formatted 060121'!$A:$AJ,(AH$3+2),FALSE)))</f>
        <v>4</v>
      </c>
      <c r="AI371" s="95">
        <f>IF($C371 = "neg", (($D371+1) - VLOOKUP($B371,'Results-formatted 060121'!$A:$AJ,(AI$3+2),FALSE)), IF($C371 = "pos-neg", (3+VLOOKUP($B371,'Results-formatted 060121'!$A:$AJ,(AI$3+2),FALSE)), VLOOKUP($B371,'Results-formatted 060121'!$A:$AJ,(AI$3+2),FALSE)))</f>
        <v>5</v>
      </c>
      <c r="AJ371" s="95">
        <f>IF($C371 = "neg", (($D371+1) - VLOOKUP($B371,'Results-formatted 060121'!$A:$AJ,(AJ$3+2),FALSE)), IF($C371 = "pos-neg", (3+VLOOKUP($B371,'Results-formatted 060121'!$A:$AJ,(AJ$3+2),FALSE)), VLOOKUP($B371,'Results-formatted 060121'!$A:$AJ,(AJ$3+2),FALSE)))</f>
        <v>5</v>
      </c>
      <c r="AK371" s="95">
        <f>IF($C371 = "neg", (($D371+1) - VLOOKUP($B371,'Results-formatted 060121'!$A:$AJ,(AK$3+2),FALSE)), IF($C371 = "pos-neg", (3+VLOOKUP($B371,'Results-formatted 060121'!$A:$AJ,(AK$3+2),FALSE)), VLOOKUP($B371,'Results-formatted 060121'!$A:$AJ,(AK$3+2),FALSE)))</f>
        <v>4</v>
      </c>
      <c r="AL371" s="95">
        <f>IF($C371 = "neg", (($D371+1) - VLOOKUP($B371,'Results-formatted 060121'!$A:$AJ,(AL$3+2),FALSE)), IF($C371 = "pos-neg", (3+VLOOKUP($B371,'Results-formatted 060121'!$A:$AJ,(AL$3+2),FALSE)), VLOOKUP($B371,'Results-formatted 060121'!$A:$AJ,(AL$3+2),FALSE)))</f>
        <v>3</v>
      </c>
      <c r="AM371" s="95">
        <f>IF($C371 = "neg", (($D371+1) - VLOOKUP($B371,'Results-formatted 060121'!$A:AJ,(AM$3+2),FALSE)), IF($C371 = "pos-neg", (3+VLOOKUP($B371,'Results-formatted 060121'!$A:AJ,(AM$3+2),FALSE)), VLOOKUP($B371,'Results-formatted 060121'!$A:AJ,(AM$3+2),FALSE)))</f>
        <v>5</v>
      </c>
      <c r="AN371" s="95">
        <f>IF($C371 = "neg", (($D371+1) - VLOOKUP($B371,'Results-formatted 060121'!$A:AK,(AN$3+2),FALSE)), IF($C371 = "pos-neg", (3+VLOOKUP($B371,'Results-formatted 060121'!$A:AK,(AN$3+2),FALSE)), VLOOKUP($B371,'Results-formatted 060121'!$A:AK,(AN$3+2),FALSE)))</f>
        <v>4</v>
      </c>
      <c r="AO371" s="95">
        <f>IF($C371 = "neg", (($D371+1) - VLOOKUP($B371,'Results-formatted 060121'!$A:AL,(AO$3+2),FALSE)), IF($C371 = "pos-neg", (3+VLOOKUP($B371,'Results-formatted 060121'!$A:AL,(AO$3+2),FALSE)), VLOOKUP($B371,'Results-formatted 060121'!$A:AL,(AO$3+2),FALSE)))</f>
        <v>4</v>
      </c>
      <c r="AP371" s="95">
        <f>IF($C371 = "neg", (($D371+1) - VLOOKUP($B371,'Results-formatted 060121'!$A:AM,(AP$3+2),FALSE)), IF($C371 = "pos-neg", (3+VLOOKUP($B371,'Results-formatted 060121'!$A:AM,(AP$3+2),FALSE)), VLOOKUP($B371,'Results-formatted 060121'!$A:AM,(AP$3+2),FALSE)))</f>
        <v>2</v>
      </c>
      <c r="AQ371" s="95">
        <f>IF($C371 = "neg", (($D371+1) - VLOOKUP($B371,'Results-formatted 060121'!$A:AN,(AQ$3+2),FALSE)), IF($C371 = "pos-neg", (3+VLOOKUP($B371,'Results-formatted 060121'!$A:AN,(AQ$3+2),FALSE)), VLOOKUP($B371,'Results-formatted 060121'!$A:AN,(AQ$3+2),FALSE)))</f>
        <v>2</v>
      </c>
      <c r="AR371" s="95">
        <f>IF($C371 = "neg", (($D371+1) - VLOOKUP($B371,'Results-formatted 060121'!$A:AO,(AR$3+2),FALSE)), IF($C371 = "pos-neg", (3+VLOOKUP($B371,'Results-formatted 060121'!$A:AO,(AR$3+2),FALSE)), VLOOKUP($B371,'Results-formatted 060121'!$A:AO,(AR$3+2),FALSE)))</f>
        <v>4</v>
      </c>
      <c r="AS371" s="95">
        <f>IF($C371 = "neg", (($D371+1) - VLOOKUP($B371,'Results-formatted 060121'!$A:AP,(AS$3+2),FALSE)), IF($C371 = "pos-neg", (3+VLOOKUP($B371,'Results-formatted 060121'!$A:AP,(AS$3+2),FALSE)), VLOOKUP($B371,'Results-formatted 060121'!$A:AP,(AS$3+2),FALSE)))</f>
        <v>3</v>
      </c>
      <c r="AT371" s="95">
        <f>IF($C371 = "neg", (($D371+1) - VLOOKUP($B371,'Results-formatted 060121'!$A:AQ,(AT$3+2),FALSE)), IF($C371 = "pos-neg", (3+VLOOKUP($B371,'Results-formatted 060121'!$A:AQ,(AT$3+2),FALSE)), VLOOKUP($B371,'Results-formatted 060121'!$A:AQ,(AT$3+2),FALSE)))</f>
        <v>5</v>
      </c>
      <c r="AU371" s="95">
        <f>IF($C371 = "neg", (($D371+1) - VLOOKUP($B371,'Results-formatted 060121'!$A:AR,(AU$3+2),FALSE)), IF($C371 = "pos-neg", (3+VLOOKUP($B371,'Results-formatted 060121'!$A:AR,(AU$3+2),FALSE)), VLOOKUP($B371,'Results-formatted 060121'!$A:AR,(AU$3+2),FALSE)))</f>
        <v>4</v>
      </c>
      <c r="AV371" s="95">
        <f>IF($C371 = "neg", (($D371+1) - VLOOKUP($B371,'Results-formatted 060121'!$A:AS,(AV$3+2),FALSE)), IF($C371 = "pos-neg", (3+VLOOKUP($B371,'Results-formatted 060121'!$A:AS,(AV$3+2),FALSE)), VLOOKUP($B371,'Results-formatted 060121'!$A:AS,(AV$3+2),FALSE)))</f>
        <v>1</v>
      </c>
      <c r="AW371" s="95">
        <f>IF($C371 = "neg", (($D371+1) - VLOOKUP($B371,'Results-formatted 060121'!$A:AT,(AW$3+2),FALSE)), IF($C371 = "pos-neg", (3+VLOOKUP($B371,'Results-formatted 060121'!$A:AT,(AW$3+2),FALSE)), VLOOKUP($B371,'Results-formatted 060121'!$A:AT,(AW$3+2),FALSE)))</f>
        <v>3</v>
      </c>
      <c r="AX371" s="95">
        <f>IF($C371 = "neg", (($D371+1) - VLOOKUP($B371,'Results-formatted 060121'!$A:AU,(AX$3+2),FALSE)), IF($C371 = "pos-neg", (3+VLOOKUP($B371,'Results-formatted 060121'!$A:AU,(AX$3+2),FALSE)), VLOOKUP($B371,'Results-formatted 060121'!$A:AU,(AX$3+2),FALSE)))</f>
        <v>1</v>
      </c>
      <c r="AY371" s="95">
        <f>IF($C371 = "neg", (($D371+1) - VLOOKUP($B371,'Results-formatted 060121'!$A:AV,(AY$3+2),FALSE)), IF($C371 = "pos-neg", (3+VLOOKUP($B371,'Results-formatted 060121'!$A:AV,(AY$3+2),FALSE)), VLOOKUP($B371,'Results-formatted 060121'!$A:AV,(AY$3+2),FALSE)))</f>
        <v>4</v>
      </c>
      <c r="AZ371" s="95">
        <f>IF($C371 = "neg", (($D371+1) - VLOOKUP($B371,'Results-formatted 060121'!$A:AW,(AZ$3+2),FALSE)), IF($C371 = "pos-neg", (3+VLOOKUP($B371,'Results-formatted 060121'!$A:AW,(AZ$3+2),FALSE)), VLOOKUP($B371,'Results-formatted 060121'!$A:AW,(AZ$3+2),FALSE)))</f>
        <v>4</v>
      </c>
      <c r="BA371" s="95">
        <f>IF($C371 = "neg", (($D371+1) - VLOOKUP($B371,'Results-formatted 060121'!$A:AX,(BA$3+2),FALSE)), IF($C371 = "pos-neg", (3+VLOOKUP($B371,'Results-formatted 060121'!$A:AX,(BA$3+2),FALSE)), VLOOKUP($B371,'Results-formatted 060121'!$A:AX,(BA$3+2),FALSE)))</f>
        <v>4</v>
      </c>
      <c r="BB371" s="95">
        <f>IF($C371 = "neg", (($D371+1) - VLOOKUP($B371,'Results-formatted 060121'!$A:AY,(BB$3+2),FALSE)), IF($C371 = "pos-neg", (3+VLOOKUP($B371,'Results-formatted 060121'!$A:AY,(BB$3+2),FALSE)), VLOOKUP($B371,'Results-formatted 060121'!$A:AY,(BB$3+2),FALSE)))</f>
        <v>4</v>
      </c>
      <c r="BC371" s="95">
        <f>IF($C371 = "neg", (($D371+1) - VLOOKUP($B371,'Results-formatted 060121'!$A:AZ,(BC$3+2),FALSE)), IF($C371 = "pos-neg", (3+VLOOKUP($B371,'Results-formatted 060121'!$A:AZ,(BC$3+2),FALSE)), VLOOKUP($B371,'Results-formatted 060121'!$A:AZ,(BC$3+2),FALSE)))</f>
        <v>3</v>
      </c>
      <c r="BD371" s="95">
        <f>IF($C371 = "neg", (($D371+1) - VLOOKUP($B371,'Results-formatted 060121'!$A:BA,(BD$3+2),FALSE)), IF($C371 = "pos-neg", (3+VLOOKUP($B371,'Results-formatted 060121'!$A:BA,(BD$3+2),FALSE)), VLOOKUP($B371,'Results-formatted 060121'!$A:BA,(BD$3+2),FALSE)))</f>
        <v>4</v>
      </c>
      <c r="BE371" s="95">
        <f>IF($C371 = "neg", (($D371+1) - VLOOKUP($B371,'Results-formatted 060121'!$A:BB,(BE$3+2),FALSE)), IF($C371 = "pos-neg", (3+VLOOKUP($B371,'Results-formatted 060121'!$A:BB,(BE$3+2),FALSE)), VLOOKUP($B371,'Results-formatted 060121'!$A:BB,(BE$3+2),FALSE)))</f>
        <v>4</v>
      </c>
      <c r="BF371" s="95">
        <f>IF($C371 = "neg", (($D371+1) - VLOOKUP($B371,'Results-formatted 060121'!$A:BC,(BF$3+2),FALSE)), IF($C371 = "pos-neg", (3+VLOOKUP($B371,'Results-formatted 060121'!$A:BC,(BF$3+2),FALSE)), VLOOKUP($B371,'Results-formatted 060121'!$A:BC,(BF$3+2),FALSE)))</f>
        <v>2</v>
      </c>
      <c r="BG371" s="95">
        <f>IF($C371 = "neg", (($D371+1) - VLOOKUP($B371,'Results-formatted 060121'!$A:BD,(BG$3+2),FALSE)), IF($C371 = "pos-neg", (3+VLOOKUP($B371,'Results-formatted 060121'!$A:BD,(BG$3+2),FALSE)), VLOOKUP($B371,'Results-formatted 060121'!$A:BD,(BG$3+2),FALSE)))</f>
        <v>2</v>
      </c>
      <c r="BH371" s="95">
        <f>IF($C371 = "neg", (($D371+1) - VLOOKUP($B371,'Results-formatted 060121'!$A:BE,(BH$3+2),FALSE)), IF($C371 = "pos-neg", (3+VLOOKUP($B371,'Results-formatted 060121'!$A:BE,(BH$3+2),FALSE)), VLOOKUP($B371,'Results-formatted 060121'!$A:BE,(BH$3+2),FALSE)))</f>
        <v>4</v>
      </c>
      <c r="BI371" s="95">
        <f>IF($C371 = "neg", (($D371+1) - VLOOKUP($B371,'Results-formatted 060121'!$A:BF,(BI$3+2),FALSE)), IF($C371 = "pos-neg", (3+VLOOKUP($B371,'Results-formatted 060121'!$A:BF,(BI$3+2),FALSE)), VLOOKUP($B371,'Results-formatted 060121'!$A:BF,(BI$3+2),FALSE)))</f>
        <v>4</v>
      </c>
      <c r="BJ371" s="95">
        <f>IF($C371 = "neg", (($D371+1) - VLOOKUP($B371,'Results-formatted 060121'!$A:BG,(BJ$3+2),FALSE)), IF($C371 = "pos-neg", (3+VLOOKUP($B371,'Results-formatted 060121'!$A:BG,(BJ$3+2),FALSE)), VLOOKUP($B371,'Results-formatted 060121'!$A:BG,(BJ$3+2),FALSE)))</f>
        <v>4</v>
      </c>
      <c r="BK371" s="95">
        <f>IF($C371 = "neg", (($D371+1) - VLOOKUP($B371,'Results-formatted 060121'!$A:BH,(BK$3+2),FALSE)), IF($C371 = "pos-neg", (3+VLOOKUP($B371,'Results-formatted 060121'!$A:BH,(BK$3+2),FALSE)), VLOOKUP($B371,'Results-formatted 060121'!$A:BH,(BK$3+2),FALSE)))</f>
        <v>4</v>
      </c>
      <c r="BL371" s="95">
        <f>IF($C371 = "neg", (($D371+1) - VLOOKUP($B371,'Results-formatted 060121'!$A:BI,(BL$3+2),FALSE)), IF($C371 = "pos-neg", (3+VLOOKUP($B371,'Results-formatted 060121'!$A:BI,(BL$3+2),FALSE)), VLOOKUP($B371,'Results-formatted 060121'!$A:BI,(BL$3+2),FALSE)))</f>
        <v>4</v>
      </c>
      <c r="BM371" s="95">
        <f>IF($C371 = "neg", (($D371+1) - VLOOKUP($B371,'Results-formatted 060121'!$A:BJ,(BM$3+2),FALSE)), IF($C371 = "pos-neg", (3+VLOOKUP($B371,'Results-formatted 060121'!$A:BJ,(BM$3+2),FALSE)), VLOOKUP($B371,'Results-formatted 060121'!$A:BJ,(BM$3+2),FALSE)))</f>
        <v>4</v>
      </c>
      <c r="BN371" s="95"/>
      <c r="BO371" s="95"/>
      <c r="BP371" s="95"/>
      <c r="BQ371" s="95"/>
      <c r="BR371" s="95"/>
      <c r="BS371" s="95"/>
      <c r="BT371" s="95"/>
      <c r="BU371" s="95"/>
      <c r="BV371" s="95"/>
      <c r="BW371" s="95"/>
      <c r="BX371" s="95"/>
      <c r="BY371" s="95"/>
      <c r="BZ371" s="95"/>
      <c r="CA371" s="95"/>
      <c r="CB371" s="95"/>
      <c r="CC371" s="95"/>
      <c r="CD371" s="98"/>
      <c r="CE371" s="25">
        <f t="shared" si="1062"/>
        <v>3.6166666666666667</v>
      </c>
      <c r="CF371" s="25">
        <f t="shared" si="1176"/>
        <v>1.0430019690032382</v>
      </c>
    </row>
    <row r="372" spans="2:84" ht="42" x14ac:dyDescent="0.15">
      <c r="B372" s="84" t="s">
        <v>381</v>
      </c>
      <c r="C372" s="86" t="s">
        <v>224</v>
      </c>
      <c r="D372" s="2">
        <v>5</v>
      </c>
      <c r="E372" s="15" t="s">
        <v>872</v>
      </c>
      <c r="F372" s="95">
        <f>IF($C372 = "neg", (($D372+1) - VLOOKUP($B372,'Results-formatted 060121'!$A:$AJ,(F$3+2),FALSE)), IF($C372 = "pos-neg", (3+VLOOKUP($B372,'Results-formatted 060121'!$A:$AJ,(F$3+2),FALSE)), VLOOKUP($B372,'Results-formatted 060121'!$A:$AJ,(F$3+2),FALSE)))</f>
        <v>3</v>
      </c>
      <c r="G372" s="95">
        <f>IF($C372 = "neg", (($D372+1) - VLOOKUP($B372,'Results-formatted 060121'!$A:$AJ,(G$3+2),FALSE)), IF($C372 = "pos-neg", (3+VLOOKUP($B372,'Results-formatted 060121'!$A:$AJ,(G$3+2),FALSE)), VLOOKUP($B372,'Results-formatted 060121'!$A:$AJ,(G$3+2),FALSE)))</f>
        <v>5</v>
      </c>
      <c r="H372" s="95">
        <f>IF($C372 = "neg", (($D372+1) - VLOOKUP($B372,'Results-formatted 060121'!$A:$AJ,(H$3+2),FALSE)), IF($C372 = "pos-neg", (3+VLOOKUP($B372,'Results-formatted 060121'!$A:$AJ,(H$3+2),FALSE)), VLOOKUP($B372,'Results-formatted 060121'!$A:$AJ,(H$3+2),FALSE)))</f>
        <v>4</v>
      </c>
      <c r="I372" s="95">
        <f>IF($C372 = "neg", (($D372+1) - VLOOKUP($B372,'Results-formatted 060121'!$A:$AJ,(I$3+2),FALSE)), IF($C372 = "pos-neg", (3+VLOOKUP($B372,'Results-formatted 060121'!$A:$AJ,(I$3+2),FALSE)), VLOOKUP($B372,'Results-formatted 060121'!$A:$AJ,(I$3+2),FALSE)))</f>
        <v>5</v>
      </c>
      <c r="J372" s="95">
        <f>IF($C372 = "neg", (($D372+1) - VLOOKUP($B372,'Results-formatted 060121'!$A:$AJ,(J$3+2),FALSE)), IF($C372 = "pos-neg", (3+VLOOKUP($B372,'Results-formatted 060121'!$A:$AJ,(J$3+2),FALSE)), VLOOKUP($B372,'Results-formatted 060121'!$A:$AJ,(J$3+2),FALSE)))</f>
        <v>3</v>
      </c>
      <c r="K372" s="95">
        <f>IF($C372 = "neg", (($D372+1) - VLOOKUP($B372,'Results-formatted 060121'!$A:$AJ,(K$3+2),FALSE)), IF($C372 = "pos-neg", (3+VLOOKUP($B372,'Results-formatted 060121'!$A:$AJ,(K$3+2),FALSE)), VLOOKUP($B372,'Results-formatted 060121'!$A:$AJ,(K$3+2),FALSE)))</f>
        <v>5</v>
      </c>
      <c r="L372" s="95">
        <f>IF($C372 = "neg", (($D372+1) - VLOOKUP($B372,'Results-formatted 060121'!$A:$AJ,(L$3+2),FALSE)), IF($C372 = "pos-neg", (3+VLOOKUP($B372,'Results-formatted 060121'!$A:$AJ,(L$3+2),FALSE)), VLOOKUP($B372,'Results-formatted 060121'!$A:$AJ,(L$3+2),FALSE)))</f>
        <v>3</v>
      </c>
      <c r="M372" s="95">
        <f>IF($C372 = "neg", (($D372+1) - VLOOKUP($B372,'Results-formatted 060121'!$A:$AJ,(M$3+2),FALSE)), IF($C372 = "pos-neg", (3+VLOOKUP($B372,'Results-formatted 060121'!$A:$AJ,(M$3+2),FALSE)), VLOOKUP($B372,'Results-formatted 060121'!$A:$AJ,(M$3+2),FALSE)))</f>
        <v>4</v>
      </c>
      <c r="N372" s="95">
        <f>IF($C372 = "neg", (($D372+1) - VLOOKUP($B372,'Results-formatted 060121'!$A:$AJ,(N$3+2),FALSE)), IF($C372 = "pos-neg", (3+VLOOKUP($B372,'Results-formatted 060121'!$A:$AJ,(N$3+2),FALSE)), VLOOKUP($B372,'Results-formatted 060121'!$A:$AJ,(N$3+2),FALSE)))</f>
        <v>4</v>
      </c>
      <c r="O372" s="95">
        <f>IF($C372 = "neg", (($D372+1) - VLOOKUP($B372,'Results-formatted 060121'!$A:$AJ,(O$3+2),FALSE)), IF($C372 = "pos-neg", (3+VLOOKUP($B372,'Results-formatted 060121'!$A:$AJ,(O$3+2),FALSE)), VLOOKUP($B372,'Results-formatted 060121'!$A:$AJ,(O$3+2),FALSE)))</f>
        <v>5</v>
      </c>
      <c r="P372" s="95">
        <f>IF($C372 = "neg", (($D372+1) - VLOOKUP($B372,'Results-formatted 060121'!$A:$AJ,(P$3+2),FALSE)), IF($C372 = "pos-neg", (3+VLOOKUP($B372,'Results-formatted 060121'!$A:$AJ,(P$3+2),FALSE)), VLOOKUP($B372,'Results-formatted 060121'!$A:$AJ,(P$3+2),FALSE)))</f>
        <v>4</v>
      </c>
      <c r="Q372" s="95">
        <f>IF($C372 = "neg", (($D372+1) - VLOOKUP($B372,'Results-formatted 060121'!$A:$AJ,(Q$3+2),FALSE)), IF($C372 = "pos-neg", (3+VLOOKUP($B372,'Results-formatted 060121'!$A:$AJ,(Q$3+2),FALSE)), VLOOKUP($B372,'Results-formatted 060121'!$A:$AJ,(Q$3+2),FALSE)))</f>
        <v>5</v>
      </c>
      <c r="R372" s="95">
        <f>IF($C372 = "neg", (($D372+1) - VLOOKUP($B372,'Results-formatted 060121'!$A:$AJ,(R$3+2),FALSE)), IF($C372 = "pos-neg", (3+VLOOKUP($B372,'Results-formatted 060121'!$A:$AJ,(R$3+2),FALSE)), VLOOKUP($B372,'Results-formatted 060121'!$A:$AJ,(R$3+2),FALSE)))</f>
        <v>4</v>
      </c>
      <c r="S372" s="95">
        <f>IF($C372 = "neg", (($D372+1) - VLOOKUP($B372,'Results-formatted 060121'!$A:$AJ,(S$3+2),FALSE)), IF($C372 = "pos-neg", (3+VLOOKUP($B372,'Results-formatted 060121'!$A:$AJ,(S$3+2),FALSE)), VLOOKUP($B372,'Results-formatted 060121'!$A:$AJ,(S$3+2),FALSE)))</f>
        <v>4</v>
      </c>
      <c r="T372" s="95">
        <f>IF($C372 = "neg", (($D372+1) - VLOOKUP($B372,'Results-formatted 060121'!$A:$AJ,(T$3+2),FALSE)), IF($C372 = "pos-neg", (3+VLOOKUP($B372,'Results-formatted 060121'!$A:$AJ,(T$3+2),FALSE)), VLOOKUP($B372,'Results-formatted 060121'!$A:$AJ,(T$3+2),FALSE)))</f>
        <v>5</v>
      </c>
      <c r="U372" s="95">
        <f>IF($C372 = "neg", (($D372+1) - VLOOKUP($B372,'Results-formatted 060121'!$A:$AJ,(U$3+2),FALSE)), IF($C372 = "pos-neg", (3+VLOOKUP($B372,'Results-formatted 060121'!$A:$AJ,(U$3+2),FALSE)), VLOOKUP($B372,'Results-formatted 060121'!$A:$AJ,(U$3+2),FALSE)))</f>
        <v>5</v>
      </c>
      <c r="V372" s="95">
        <f>IF($C372 = "neg", (($D372+1) - VLOOKUP($B372,'Results-formatted 060121'!$A:$AJ,(V$3+2),FALSE)), IF($C372 = "pos-neg", (3+VLOOKUP($B372,'Results-formatted 060121'!$A:$AJ,(V$3+2),FALSE)), VLOOKUP($B372,'Results-formatted 060121'!$A:$AJ,(V$3+2),FALSE)))</f>
        <v>4</v>
      </c>
      <c r="W372" s="95">
        <f>IF($C372 = "neg", (($D372+1) - VLOOKUP($B372,'Results-formatted 060121'!$A:$AJ,(W$3+2),FALSE)), IF($C372 = "pos-neg", (3+VLOOKUP($B372,'Results-formatted 060121'!$A:$AJ,(W$3+2),FALSE)), VLOOKUP($B372,'Results-formatted 060121'!$A:$AJ,(W$3+2),FALSE)))</f>
        <v>4</v>
      </c>
      <c r="X372" s="95">
        <f>IF($C372 = "neg", (($D372+1) - VLOOKUP($B372,'Results-formatted 060121'!$A:$AJ,(X$3+2),FALSE)), IF($C372 = "pos-neg", (3+VLOOKUP($B372,'Results-formatted 060121'!$A:$AJ,(X$3+2),FALSE)), VLOOKUP($B372,'Results-formatted 060121'!$A:$AJ,(X$3+2),FALSE)))</f>
        <v>3</v>
      </c>
      <c r="Y372" s="95">
        <f>IF($C372 = "neg", (($D372+1) - VLOOKUP($B372,'Results-formatted 060121'!$A:$AJ,(Y$3+2),FALSE)), IF($C372 = "pos-neg", (3+VLOOKUP($B372,'Results-formatted 060121'!$A:$AJ,(Y$3+2),FALSE)), VLOOKUP($B372,'Results-formatted 060121'!$A:$AJ,(Y$3+2),FALSE)))</f>
        <v>4</v>
      </c>
      <c r="Z372" s="95">
        <f>IF($C372 = "neg", (($D372+1) - VLOOKUP($B372,'Results-formatted 060121'!$A:$AJ,(Z$3+2),FALSE)), IF($C372 = "pos-neg", (3+VLOOKUP($B372,'Results-formatted 060121'!$A:$AJ,(Z$3+2),FALSE)), VLOOKUP($B372,'Results-formatted 060121'!$A:$AJ,(Z$3+2),FALSE)))</f>
        <v>2</v>
      </c>
      <c r="AA372" s="95">
        <f>IF($C372 = "neg", (($D372+1) - VLOOKUP($B372,'Results-formatted 060121'!$A:$AJ,(AA$3+2),FALSE)), IF($C372 = "pos-neg", (3+VLOOKUP($B372,'Results-formatted 060121'!$A:$AJ,(AA$3+2),FALSE)), VLOOKUP($B372,'Results-formatted 060121'!$A:$AJ,(AA$3+2),FALSE)))</f>
        <v>5</v>
      </c>
      <c r="AB372" s="95">
        <f>IF($C372 = "neg", (($D372+1) - VLOOKUP($B372,'Results-formatted 060121'!$A:$AJ,(AB$3+2),FALSE)), IF($C372 = "pos-neg", (3+VLOOKUP($B372,'Results-formatted 060121'!$A:$AJ,(AB$3+2),FALSE)), VLOOKUP($B372,'Results-formatted 060121'!$A:$AJ,(AB$3+2),FALSE)))</f>
        <v>3</v>
      </c>
      <c r="AC372" s="95">
        <f>IF($C372 = "neg", (($D372+1) - VLOOKUP($B372,'Results-formatted 060121'!$A:$AJ,(AC$3+2),FALSE)), IF($C372 = "pos-neg", (3+VLOOKUP($B372,'Results-formatted 060121'!$A:$AJ,(AC$3+2),FALSE)), VLOOKUP($B372,'Results-formatted 060121'!$A:$AJ,(AC$3+2),FALSE)))</f>
        <v>3</v>
      </c>
      <c r="AD372" s="95">
        <f>IF($C372 = "neg", (($D372+1) - VLOOKUP($B372,'Results-formatted 060121'!$A:$AJ,(AD$3+2),FALSE)), IF($C372 = "pos-neg", (3+VLOOKUP($B372,'Results-formatted 060121'!$A:$AJ,(AD$3+2),FALSE)), VLOOKUP($B372,'Results-formatted 060121'!$A:$AJ,(AD$3+2),FALSE)))</f>
        <v>4</v>
      </c>
      <c r="AE372" s="95">
        <f>IF($C372 = "neg", (($D372+1) - VLOOKUP($B372,'Results-formatted 060121'!$A:$AJ,(AE$3+2),FALSE)), IF($C372 = "pos-neg", (3+VLOOKUP($B372,'Results-formatted 060121'!$A:$AJ,(AE$3+2),FALSE)), VLOOKUP($B372,'Results-formatted 060121'!$A:$AJ,(AE$3+2),FALSE)))</f>
        <v>4</v>
      </c>
      <c r="AF372" s="95">
        <f>IF($C372 = "neg", (($D372+1) - VLOOKUP($B372,'Results-formatted 060121'!$A:$AJ,(AF$3+2),FALSE)), IF($C372 = "pos-neg", (3+VLOOKUP($B372,'Results-formatted 060121'!$A:$AJ,(AF$3+2),FALSE)), VLOOKUP($B372,'Results-formatted 060121'!$A:$AJ,(AF$3+2),FALSE)))</f>
        <v>4</v>
      </c>
      <c r="AG372" s="95">
        <f>IF($C372 = "neg", (($D372+1) - VLOOKUP($B372,'Results-formatted 060121'!$A:$AJ,(AG$3+2),FALSE)), IF($C372 = "pos-neg", (3+VLOOKUP($B372,'Results-formatted 060121'!$A:$AJ,(AG$3+2),FALSE)), VLOOKUP($B372,'Results-formatted 060121'!$A:$AJ,(AG$3+2),FALSE)))</f>
        <v>4</v>
      </c>
      <c r="AH372" s="95">
        <f>IF($C372 = "neg", (($D372+1) - VLOOKUP($B372,'Results-formatted 060121'!$A:$AJ,(AH$3+2),FALSE)), IF($C372 = "pos-neg", (3+VLOOKUP($B372,'Results-formatted 060121'!$A:$AJ,(AH$3+2),FALSE)), VLOOKUP($B372,'Results-formatted 060121'!$A:$AJ,(AH$3+2),FALSE)))</f>
        <v>4</v>
      </c>
      <c r="AI372" s="95">
        <f>IF($C372 = "neg", (($D372+1) - VLOOKUP($B372,'Results-formatted 060121'!$A:$AJ,(AI$3+2),FALSE)), IF($C372 = "pos-neg", (3+VLOOKUP($B372,'Results-formatted 060121'!$A:$AJ,(AI$3+2),FALSE)), VLOOKUP($B372,'Results-formatted 060121'!$A:$AJ,(AI$3+2),FALSE)))</f>
        <v>4</v>
      </c>
      <c r="AJ372" s="95">
        <f>IF($C372 = "neg", (($D372+1) - VLOOKUP($B372,'Results-formatted 060121'!$A:$AJ,(AJ$3+2),FALSE)), IF($C372 = "pos-neg", (3+VLOOKUP($B372,'Results-formatted 060121'!$A:$AJ,(AJ$3+2),FALSE)), VLOOKUP($B372,'Results-formatted 060121'!$A:$AJ,(AJ$3+2),FALSE)))</f>
        <v>5</v>
      </c>
      <c r="AK372" s="95">
        <f>IF($C372 = "neg", (($D372+1) - VLOOKUP($B372,'Results-formatted 060121'!$A:$AJ,(AK$3+2),FALSE)), IF($C372 = "pos-neg", (3+VLOOKUP($B372,'Results-formatted 060121'!$A:$AJ,(AK$3+2),FALSE)), VLOOKUP($B372,'Results-formatted 060121'!$A:$AJ,(AK$3+2),FALSE)))</f>
        <v>4</v>
      </c>
      <c r="AL372" s="95">
        <f>IF($C372 = "neg", (($D372+1) - VLOOKUP($B372,'Results-formatted 060121'!$A:$AJ,(AL$3+2),FALSE)), IF($C372 = "pos-neg", (3+VLOOKUP($B372,'Results-formatted 060121'!$A:$AJ,(AL$3+2),FALSE)), VLOOKUP($B372,'Results-formatted 060121'!$A:$AJ,(AL$3+2),FALSE)))</f>
        <v>4</v>
      </c>
      <c r="AM372" s="95">
        <f>IF($C372 = "neg", (($D372+1) - VLOOKUP($B372,'Results-formatted 060121'!$A:AJ,(AM$3+2),FALSE)), IF($C372 = "pos-neg", (3+VLOOKUP($B372,'Results-formatted 060121'!$A:AJ,(AM$3+2),FALSE)), VLOOKUP($B372,'Results-formatted 060121'!$A:AJ,(AM$3+2),FALSE)))</f>
        <v>5</v>
      </c>
      <c r="AN372" s="95">
        <f>IF($C372 = "neg", (($D372+1) - VLOOKUP($B372,'Results-formatted 060121'!$A:AK,(AN$3+2),FALSE)), IF($C372 = "pos-neg", (3+VLOOKUP($B372,'Results-formatted 060121'!$A:AK,(AN$3+2),FALSE)), VLOOKUP($B372,'Results-formatted 060121'!$A:AK,(AN$3+2),FALSE)))</f>
        <v>5</v>
      </c>
      <c r="AO372" s="95">
        <f>IF($C372 = "neg", (($D372+1) - VLOOKUP($B372,'Results-formatted 060121'!$A:AL,(AO$3+2),FALSE)), IF($C372 = "pos-neg", (3+VLOOKUP($B372,'Results-formatted 060121'!$A:AL,(AO$3+2),FALSE)), VLOOKUP($B372,'Results-formatted 060121'!$A:AL,(AO$3+2),FALSE)))</f>
        <v>5</v>
      </c>
      <c r="AP372" s="95">
        <f>IF($C372 = "neg", (($D372+1) - VLOOKUP($B372,'Results-formatted 060121'!$A:AM,(AP$3+2),FALSE)), IF($C372 = "pos-neg", (3+VLOOKUP($B372,'Results-formatted 060121'!$A:AM,(AP$3+2),FALSE)), VLOOKUP($B372,'Results-formatted 060121'!$A:AM,(AP$3+2),FALSE)))</f>
        <v>3</v>
      </c>
      <c r="AQ372" s="95">
        <f>IF($C372 = "neg", (($D372+1) - VLOOKUP($B372,'Results-formatted 060121'!$A:AN,(AQ$3+2),FALSE)), IF($C372 = "pos-neg", (3+VLOOKUP($B372,'Results-formatted 060121'!$A:AN,(AQ$3+2),FALSE)), VLOOKUP($B372,'Results-formatted 060121'!$A:AN,(AQ$3+2),FALSE)))</f>
        <v>4</v>
      </c>
      <c r="AR372" s="95">
        <f>IF($C372 = "neg", (($D372+1) - VLOOKUP($B372,'Results-formatted 060121'!$A:AO,(AR$3+2),FALSE)), IF($C372 = "pos-neg", (3+VLOOKUP($B372,'Results-formatted 060121'!$A:AO,(AR$3+2),FALSE)), VLOOKUP($B372,'Results-formatted 060121'!$A:AO,(AR$3+2),FALSE)))</f>
        <v>5</v>
      </c>
      <c r="AS372" s="95">
        <f>IF($C372 = "neg", (($D372+1) - VLOOKUP($B372,'Results-formatted 060121'!$A:AP,(AS$3+2),FALSE)), IF($C372 = "pos-neg", (3+VLOOKUP($B372,'Results-formatted 060121'!$A:AP,(AS$3+2),FALSE)), VLOOKUP($B372,'Results-formatted 060121'!$A:AP,(AS$3+2),FALSE)))</f>
        <v>4</v>
      </c>
      <c r="AT372" s="95">
        <f>IF($C372 = "neg", (($D372+1) - VLOOKUP($B372,'Results-formatted 060121'!$A:AQ,(AT$3+2),FALSE)), IF($C372 = "pos-neg", (3+VLOOKUP($B372,'Results-formatted 060121'!$A:AQ,(AT$3+2),FALSE)), VLOOKUP($B372,'Results-formatted 060121'!$A:AQ,(AT$3+2),FALSE)))</f>
        <v>5</v>
      </c>
      <c r="AU372" s="95">
        <f>IF($C372 = "neg", (($D372+1) - VLOOKUP($B372,'Results-formatted 060121'!$A:AR,(AU$3+2),FALSE)), IF($C372 = "pos-neg", (3+VLOOKUP($B372,'Results-formatted 060121'!$A:AR,(AU$3+2),FALSE)), VLOOKUP($B372,'Results-formatted 060121'!$A:AR,(AU$3+2),FALSE)))</f>
        <v>4</v>
      </c>
      <c r="AV372" s="95">
        <f>IF($C372 = "neg", (($D372+1) - VLOOKUP($B372,'Results-formatted 060121'!$A:AS,(AV$3+2),FALSE)), IF($C372 = "pos-neg", (3+VLOOKUP($B372,'Results-formatted 060121'!$A:AS,(AV$3+2),FALSE)), VLOOKUP($B372,'Results-formatted 060121'!$A:AS,(AV$3+2),FALSE)))</f>
        <v>3</v>
      </c>
      <c r="AW372" s="95">
        <f>IF($C372 = "neg", (($D372+1) - VLOOKUP($B372,'Results-formatted 060121'!$A:AT,(AW$3+2),FALSE)), IF($C372 = "pos-neg", (3+VLOOKUP($B372,'Results-formatted 060121'!$A:AT,(AW$3+2),FALSE)), VLOOKUP($B372,'Results-formatted 060121'!$A:AT,(AW$3+2),FALSE)))</f>
        <v>3</v>
      </c>
      <c r="AX372" s="95">
        <f>IF($C372 = "neg", (($D372+1) - VLOOKUP($B372,'Results-formatted 060121'!$A:AU,(AX$3+2),FALSE)), IF($C372 = "pos-neg", (3+VLOOKUP($B372,'Results-formatted 060121'!$A:AU,(AX$3+2),FALSE)), VLOOKUP($B372,'Results-formatted 060121'!$A:AU,(AX$3+2),FALSE)))</f>
        <v>2</v>
      </c>
      <c r="AY372" s="95">
        <f>IF($C372 = "neg", (($D372+1) - VLOOKUP($B372,'Results-formatted 060121'!$A:AV,(AY$3+2),FALSE)), IF($C372 = "pos-neg", (3+VLOOKUP($B372,'Results-formatted 060121'!$A:AV,(AY$3+2),FALSE)), VLOOKUP($B372,'Results-formatted 060121'!$A:AV,(AY$3+2),FALSE)))</f>
        <v>4</v>
      </c>
      <c r="AZ372" s="95">
        <f>IF($C372 = "neg", (($D372+1) - VLOOKUP($B372,'Results-formatted 060121'!$A:AW,(AZ$3+2),FALSE)), IF($C372 = "pos-neg", (3+VLOOKUP($B372,'Results-formatted 060121'!$A:AW,(AZ$3+2),FALSE)), VLOOKUP($B372,'Results-formatted 060121'!$A:AW,(AZ$3+2),FALSE)))</f>
        <v>5</v>
      </c>
      <c r="BA372" s="95">
        <f>IF($C372 = "neg", (($D372+1) - VLOOKUP($B372,'Results-formatted 060121'!$A:AX,(BA$3+2),FALSE)), IF($C372 = "pos-neg", (3+VLOOKUP($B372,'Results-formatted 060121'!$A:AX,(BA$3+2),FALSE)), VLOOKUP($B372,'Results-formatted 060121'!$A:AX,(BA$3+2),FALSE)))</f>
        <v>4</v>
      </c>
      <c r="BB372" s="95">
        <f>IF($C372 = "neg", (($D372+1) - VLOOKUP($B372,'Results-formatted 060121'!$A:AY,(BB$3+2),FALSE)), IF($C372 = "pos-neg", (3+VLOOKUP($B372,'Results-formatted 060121'!$A:AY,(BB$3+2),FALSE)), VLOOKUP($B372,'Results-formatted 060121'!$A:AY,(BB$3+2),FALSE)))</f>
        <v>5</v>
      </c>
      <c r="BC372" s="95">
        <f>IF($C372 = "neg", (($D372+1) - VLOOKUP($B372,'Results-formatted 060121'!$A:AZ,(BC$3+2),FALSE)), IF($C372 = "pos-neg", (3+VLOOKUP($B372,'Results-formatted 060121'!$A:AZ,(BC$3+2),FALSE)), VLOOKUP($B372,'Results-formatted 060121'!$A:AZ,(BC$3+2),FALSE)))</f>
        <v>4</v>
      </c>
      <c r="BD372" s="95">
        <f>IF($C372 = "neg", (($D372+1) - VLOOKUP($B372,'Results-formatted 060121'!$A:BA,(BD$3+2),FALSE)), IF($C372 = "pos-neg", (3+VLOOKUP($B372,'Results-formatted 060121'!$A:BA,(BD$3+2),FALSE)), VLOOKUP($B372,'Results-formatted 060121'!$A:BA,(BD$3+2),FALSE)))</f>
        <v>4</v>
      </c>
      <c r="BE372" s="95">
        <f>IF($C372 = "neg", (($D372+1) - VLOOKUP($B372,'Results-formatted 060121'!$A:BB,(BE$3+2),FALSE)), IF($C372 = "pos-neg", (3+VLOOKUP($B372,'Results-formatted 060121'!$A:BB,(BE$3+2),FALSE)), VLOOKUP($B372,'Results-formatted 060121'!$A:BB,(BE$3+2),FALSE)))</f>
        <v>4</v>
      </c>
      <c r="BF372" s="95">
        <f>IF($C372 = "neg", (($D372+1) - VLOOKUP($B372,'Results-formatted 060121'!$A:BC,(BF$3+2),FALSE)), IF($C372 = "pos-neg", (3+VLOOKUP($B372,'Results-formatted 060121'!$A:BC,(BF$3+2),FALSE)), VLOOKUP($B372,'Results-formatted 060121'!$A:BC,(BF$3+2),FALSE)))</f>
        <v>4</v>
      </c>
      <c r="BG372" s="95">
        <f>IF($C372 = "neg", (($D372+1) - VLOOKUP($B372,'Results-formatted 060121'!$A:BD,(BG$3+2),FALSE)), IF($C372 = "pos-neg", (3+VLOOKUP($B372,'Results-formatted 060121'!$A:BD,(BG$3+2),FALSE)), VLOOKUP($B372,'Results-formatted 060121'!$A:BD,(BG$3+2),FALSE)))</f>
        <v>4</v>
      </c>
      <c r="BH372" s="95">
        <f>IF($C372 = "neg", (($D372+1) - VLOOKUP($B372,'Results-formatted 060121'!$A:BE,(BH$3+2),FALSE)), IF($C372 = "pos-neg", (3+VLOOKUP($B372,'Results-formatted 060121'!$A:BE,(BH$3+2),FALSE)), VLOOKUP($B372,'Results-formatted 060121'!$A:BE,(BH$3+2),FALSE)))</f>
        <v>4</v>
      </c>
      <c r="BI372" s="95">
        <f>IF($C372 = "neg", (($D372+1) - VLOOKUP($B372,'Results-formatted 060121'!$A:BF,(BI$3+2),FALSE)), IF($C372 = "pos-neg", (3+VLOOKUP($B372,'Results-formatted 060121'!$A:BF,(BI$3+2),FALSE)), VLOOKUP($B372,'Results-formatted 060121'!$A:BF,(BI$3+2),FALSE)))</f>
        <v>5</v>
      </c>
      <c r="BJ372" s="95">
        <f>IF($C372 = "neg", (($D372+1) - VLOOKUP($B372,'Results-formatted 060121'!$A:BG,(BJ$3+2),FALSE)), IF($C372 = "pos-neg", (3+VLOOKUP($B372,'Results-formatted 060121'!$A:BG,(BJ$3+2),FALSE)), VLOOKUP($B372,'Results-formatted 060121'!$A:BG,(BJ$3+2),FALSE)))</f>
        <v>4</v>
      </c>
      <c r="BK372" s="95">
        <f>IF($C372 = "neg", (($D372+1) - VLOOKUP($B372,'Results-formatted 060121'!$A:BH,(BK$3+2),FALSE)), IF($C372 = "pos-neg", (3+VLOOKUP($B372,'Results-formatted 060121'!$A:BH,(BK$3+2),FALSE)), VLOOKUP($B372,'Results-formatted 060121'!$A:BH,(BK$3+2),FALSE)))</f>
        <v>3</v>
      </c>
      <c r="BL372" s="95">
        <f>IF($C372 = "neg", (($D372+1) - VLOOKUP($B372,'Results-formatted 060121'!$A:BI,(BL$3+2),FALSE)), IF($C372 = "pos-neg", (3+VLOOKUP($B372,'Results-formatted 060121'!$A:BI,(BL$3+2),FALSE)), VLOOKUP($B372,'Results-formatted 060121'!$A:BI,(BL$3+2),FALSE)))</f>
        <v>4</v>
      </c>
      <c r="BM372" s="95">
        <f>IF($C372 = "neg", (($D372+1) - VLOOKUP($B372,'Results-formatted 060121'!$A:BJ,(BM$3+2),FALSE)), IF($C372 = "pos-neg", (3+VLOOKUP($B372,'Results-formatted 060121'!$A:BJ,(BM$3+2),FALSE)), VLOOKUP($B372,'Results-formatted 060121'!$A:BJ,(BM$3+2),FALSE)))</f>
        <v>4</v>
      </c>
      <c r="BN372" s="95"/>
      <c r="BO372" s="95"/>
      <c r="BP372" s="95"/>
      <c r="BQ372" s="95"/>
      <c r="BR372" s="95"/>
      <c r="BS372" s="95"/>
      <c r="BT372" s="95"/>
      <c r="BU372" s="95"/>
      <c r="BV372" s="95"/>
      <c r="BW372" s="95"/>
      <c r="BX372" s="95"/>
      <c r="BY372" s="95"/>
      <c r="BZ372" s="95"/>
      <c r="CA372" s="95"/>
      <c r="CB372" s="95"/>
      <c r="CC372" s="95"/>
      <c r="CD372" s="98"/>
      <c r="CE372" s="25">
        <f t="shared" si="1062"/>
        <v>4.05</v>
      </c>
      <c r="CF372" s="25">
        <f t="shared" si="1176"/>
        <v>0.76855576642277257</v>
      </c>
    </row>
    <row r="373" spans="2:84" ht="42" x14ac:dyDescent="0.15">
      <c r="B373" s="84" t="s">
        <v>382</v>
      </c>
      <c r="C373" s="86" t="s">
        <v>224</v>
      </c>
      <c r="D373" s="2">
        <v>5</v>
      </c>
      <c r="E373" s="15" t="s">
        <v>873</v>
      </c>
      <c r="F373" s="95">
        <f>IF($C373 = "neg", (($D373+1) - VLOOKUP($B373,'Results-formatted 060121'!$A:$AJ,(F$3+2),FALSE)), IF($C373 = "pos-neg", (3+VLOOKUP($B373,'Results-formatted 060121'!$A:$AJ,(F$3+2),FALSE)), VLOOKUP($B373,'Results-formatted 060121'!$A:$AJ,(F$3+2),FALSE)))</f>
        <v>3</v>
      </c>
      <c r="G373" s="95">
        <f>IF($C373 = "neg", (($D373+1) - VLOOKUP($B373,'Results-formatted 060121'!$A:$AJ,(G$3+2),FALSE)), IF($C373 = "pos-neg", (3+VLOOKUP($B373,'Results-formatted 060121'!$A:$AJ,(G$3+2),FALSE)), VLOOKUP($B373,'Results-formatted 060121'!$A:$AJ,(G$3+2),FALSE)))</f>
        <v>5</v>
      </c>
      <c r="H373" s="95">
        <f>IF($C373 = "neg", (($D373+1) - VLOOKUP($B373,'Results-formatted 060121'!$A:$AJ,(H$3+2),FALSE)), IF($C373 = "pos-neg", (3+VLOOKUP($B373,'Results-formatted 060121'!$A:$AJ,(H$3+2),FALSE)), VLOOKUP($B373,'Results-formatted 060121'!$A:$AJ,(H$3+2),FALSE)))</f>
        <v>4</v>
      </c>
      <c r="I373" s="95">
        <f>IF($C373 = "neg", (($D373+1) - VLOOKUP($B373,'Results-formatted 060121'!$A:$AJ,(I$3+2),FALSE)), IF($C373 = "pos-neg", (3+VLOOKUP($B373,'Results-formatted 060121'!$A:$AJ,(I$3+2),FALSE)), VLOOKUP($B373,'Results-formatted 060121'!$A:$AJ,(I$3+2),FALSE)))</f>
        <v>2</v>
      </c>
      <c r="J373" s="95">
        <f>IF($C373 = "neg", (($D373+1) - VLOOKUP($B373,'Results-formatted 060121'!$A:$AJ,(J$3+2),FALSE)), IF($C373 = "pos-neg", (3+VLOOKUP($B373,'Results-formatted 060121'!$A:$AJ,(J$3+2),FALSE)), VLOOKUP($B373,'Results-formatted 060121'!$A:$AJ,(J$3+2),FALSE)))</f>
        <v>3</v>
      </c>
      <c r="K373" s="95">
        <f>IF($C373 = "neg", (($D373+1) - VLOOKUP($B373,'Results-formatted 060121'!$A:$AJ,(K$3+2),FALSE)), IF($C373 = "pos-neg", (3+VLOOKUP($B373,'Results-formatted 060121'!$A:$AJ,(K$3+2),FALSE)), VLOOKUP($B373,'Results-formatted 060121'!$A:$AJ,(K$3+2),FALSE)))</f>
        <v>5</v>
      </c>
      <c r="L373" s="95">
        <f>IF($C373 = "neg", (($D373+1) - VLOOKUP($B373,'Results-formatted 060121'!$A:$AJ,(L$3+2),FALSE)), IF($C373 = "pos-neg", (3+VLOOKUP($B373,'Results-formatted 060121'!$A:$AJ,(L$3+2),FALSE)), VLOOKUP($B373,'Results-formatted 060121'!$A:$AJ,(L$3+2),FALSE)))</f>
        <v>3</v>
      </c>
      <c r="M373" s="95">
        <f>IF($C373 = "neg", (($D373+1) - VLOOKUP($B373,'Results-formatted 060121'!$A:$AJ,(M$3+2),FALSE)), IF($C373 = "pos-neg", (3+VLOOKUP($B373,'Results-formatted 060121'!$A:$AJ,(M$3+2),FALSE)), VLOOKUP($B373,'Results-formatted 060121'!$A:$AJ,(M$3+2),FALSE)))</f>
        <v>3</v>
      </c>
      <c r="N373" s="95">
        <f>IF($C373 = "neg", (($D373+1) - VLOOKUP($B373,'Results-formatted 060121'!$A:$AJ,(N$3+2),FALSE)), IF($C373 = "pos-neg", (3+VLOOKUP($B373,'Results-formatted 060121'!$A:$AJ,(N$3+2),FALSE)), VLOOKUP($B373,'Results-formatted 060121'!$A:$AJ,(N$3+2),FALSE)))</f>
        <v>4</v>
      </c>
      <c r="O373" s="95">
        <f>IF($C373 = "neg", (($D373+1) - VLOOKUP($B373,'Results-formatted 060121'!$A:$AJ,(O$3+2),FALSE)), IF($C373 = "pos-neg", (3+VLOOKUP($B373,'Results-formatted 060121'!$A:$AJ,(O$3+2),FALSE)), VLOOKUP($B373,'Results-formatted 060121'!$A:$AJ,(O$3+2),FALSE)))</f>
        <v>5</v>
      </c>
      <c r="P373" s="95">
        <f>IF($C373 = "neg", (($D373+1) - VLOOKUP($B373,'Results-formatted 060121'!$A:$AJ,(P$3+2),FALSE)), IF($C373 = "pos-neg", (3+VLOOKUP($B373,'Results-formatted 060121'!$A:$AJ,(P$3+2),FALSE)), VLOOKUP($B373,'Results-formatted 060121'!$A:$AJ,(P$3+2),FALSE)))</f>
        <v>3</v>
      </c>
      <c r="Q373" s="95">
        <f>IF($C373 = "neg", (($D373+1) - VLOOKUP($B373,'Results-formatted 060121'!$A:$AJ,(Q$3+2),FALSE)), IF($C373 = "pos-neg", (3+VLOOKUP($B373,'Results-formatted 060121'!$A:$AJ,(Q$3+2),FALSE)), VLOOKUP($B373,'Results-formatted 060121'!$A:$AJ,(Q$3+2),FALSE)))</f>
        <v>5</v>
      </c>
      <c r="R373" s="95">
        <f>IF($C373 = "neg", (($D373+1) - VLOOKUP($B373,'Results-formatted 060121'!$A:$AJ,(R$3+2),FALSE)), IF($C373 = "pos-neg", (3+VLOOKUP($B373,'Results-formatted 060121'!$A:$AJ,(R$3+2),FALSE)), VLOOKUP($B373,'Results-formatted 060121'!$A:$AJ,(R$3+2),FALSE)))</f>
        <v>3</v>
      </c>
      <c r="S373" s="95">
        <f>IF($C373 = "neg", (($D373+1) - VLOOKUP($B373,'Results-formatted 060121'!$A:$AJ,(S$3+2),FALSE)), IF($C373 = "pos-neg", (3+VLOOKUP($B373,'Results-formatted 060121'!$A:$AJ,(S$3+2),FALSE)), VLOOKUP($B373,'Results-formatted 060121'!$A:$AJ,(S$3+2),FALSE)))</f>
        <v>3</v>
      </c>
      <c r="T373" s="95">
        <f>IF($C373 = "neg", (($D373+1) - VLOOKUP($B373,'Results-formatted 060121'!$A:$AJ,(T$3+2),FALSE)), IF($C373 = "pos-neg", (3+VLOOKUP($B373,'Results-formatted 060121'!$A:$AJ,(T$3+2),FALSE)), VLOOKUP($B373,'Results-formatted 060121'!$A:$AJ,(T$3+2),FALSE)))</f>
        <v>4</v>
      </c>
      <c r="U373" s="95">
        <f>IF($C373 = "neg", (($D373+1) - VLOOKUP($B373,'Results-formatted 060121'!$A:$AJ,(U$3+2),FALSE)), IF($C373 = "pos-neg", (3+VLOOKUP($B373,'Results-formatted 060121'!$A:$AJ,(U$3+2),FALSE)), VLOOKUP($B373,'Results-formatted 060121'!$A:$AJ,(U$3+2),FALSE)))</f>
        <v>5</v>
      </c>
      <c r="V373" s="95">
        <f>IF($C373 = "neg", (($D373+1) - VLOOKUP($B373,'Results-formatted 060121'!$A:$AJ,(V$3+2),FALSE)), IF($C373 = "pos-neg", (3+VLOOKUP($B373,'Results-formatted 060121'!$A:$AJ,(V$3+2),FALSE)), VLOOKUP($B373,'Results-formatted 060121'!$A:$AJ,(V$3+2),FALSE)))</f>
        <v>3</v>
      </c>
      <c r="W373" s="95">
        <f>IF($C373 = "neg", (($D373+1) - VLOOKUP($B373,'Results-formatted 060121'!$A:$AJ,(W$3+2),FALSE)), IF($C373 = "pos-neg", (3+VLOOKUP($B373,'Results-formatted 060121'!$A:$AJ,(W$3+2),FALSE)), VLOOKUP($B373,'Results-formatted 060121'!$A:$AJ,(W$3+2),FALSE)))</f>
        <v>4</v>
      </c>
      <c r="X373" s="95">
        <f>IF($C373 = "neg", (($D373+1) - VLOOKUP($B373,'Results-formatted 060121'!$A:$AJ,(X$3+2),FALSE)), IF($C373 = "pos-neg", (3+VLOOKUP($B373,'Results-formatted 060121'!$A:$AJ,(X$3+2),FALSE)), VLOOKUP($B373,'Results-formatted 060121'!$A:$AJ,(X$3+2),FALSE)))</f>
        <v>3</v>
      </c>
      <c r="Y373" s="95">
        <f>IF($C373 = "neg", (($D373+1) - VLOOKUP($B373,'Results-formatted 060121'!$A:$AJ,(Y$3+2),FALSE)), IF($C373 = "pos-neg", (3+VLOOKUP($B373,'Results-formatted 060121'!$A:$AJ,(Y$3+2),FALSE)), VLOOKUP($B373,'Results-formatted 060121'!$A:$AJ,(Y$3+2),FALSE)))</f>
        <v>3</v>
      </c>
      <c r="Z373" s="95">
        <f>IF($C373 = "neg", (($D373+1) - VLOOKUP($B373,'Results-formatted 060121'!$A:$AJ,(Z$3+2),FALSE)), IF($C373 = "pos-neg", (3+VLOOKUP($B373,'Results-formatted 060121'!$A:$AJ,(Z$3+2),FALSE)), VLOOKUP($B373,'Results-formatted 060121'!$A:$AJ,(Z$3+2),FALSE)))</f>
        <v>1</v>
      </c>
      <c r="AA373" s="95">
        <f>IF($C373 = "neg", (($D373+1) - VLOOKUP($B373,'Results-formatted 060121'!$A:$AJ,(AA$3+2),FALSE)), IF($C373 = "pos-neg", (3+VLOOKUP($B373,'Results-formatted 060121'!$A:$AJ,(AA$3+2),FALSE)), VLOOKUP($B373,'Results-formatted 060121'!$A:$AJ,(AA$3+2),FALSE)))</f>
        <v>5</v>
      </c>
      <c r="AB373" s="95">
        <f>IF($C373 = "neg", (($D373+1) - VLOOKUP($B373,'Results-formatted 060121'!$A:$AJ,(AB$3+2),FALSE)), IF($C373 = "pos-neg", (3+VLOOKUP($B373,'Results-formatted 060121'!$A:$AJ,(AB$3+2),FALSE)), VLOOKUP($B373,'Results-formatted 060121'!$A:$AJ,(AB$3+2),FALSE)))</f>
        <v>1</v>
      </c>
      <c r="AC373" s="95">
        <f>IF($C373 = "neg", (($D373+1) - VLOOKUP($B373,'Results-formatted 060121'!$A:$AJ,(AC$3+2),FALSE)), IF($C373 = "pos-neg", (3+VLOOKUP($B373,'Results-formatted 060121'!$A:$AJ,(AC$3+2),FALSE)), VLOOKUP($B373,'Results-formatted 060121'!$A:$AJ,(AC$3+2),FALSE)))</f>
        <v>2</v>
      </c>
      <c r="AD373" s="95">
        <f>IF($C373 = "neg", (($D373+1) - VLOOKUP($B373,'Results-formatted 060121'!$A:$AJ,(AD$3+2),FALSE)), IF($C373 = "pos-neg", (3+VLOOKUP($B373,'Results-formatted 060121'!$A:$AJ,(AD$3+2),FALSE)), VLOOKUP($B373,'Results-formatted 060121'!$A:$AJ,(AD$3+2),FALSE)))</f>
        <v>4</v>
      </c>
      <c r="AE373" s="95">
        <f>IF($C373 = "neg", (($D373+1) - VLOOKUP($B373,'Results-formatted 060121'!$A:$AJ,(AE$3+2),FALSE)), IF($C373 = "pos-neg", (3+VLOOKUP($B373,'Results-formatted 060121'!$A:$AJ,(AE$3+2),FALSE)), VLOOKUP($B373,'Results-formatted 060121'!$A:$AJ,(AE$3+2),FALSE)))</f>
        <v>4</v>
      </c>
      <c r="AF373" s="95">
        <f>IF($C373 = "neg", (($D373+1) - VLOOKUP($B373,'Results-formatted 060121'!$A:$AJ,(AF$3+2),FALSE)), IF($C373 = "pos-neg", (3+VLOOKUP($B373,'Results-formatted 060121'!$A:$AJ,(AF$3+2),FALSE)), VLOOKUP($B373,'Results-formatted 060121'!$A:$AJ,(AF$3+2),FALSE)))</f>
        <v>4</v>
      </c>
      <c r="AG373" s="95">
        <f>IF($C373 = "neg", (($D373+1) - VLOOKUP($B373,'Results-formatted 060121'!$A:$AJ,(AG$3+2),FALSE)), IF($C373 = "pos-neg", (3+VLOOKUP($B373,'Results-formatted 060121'!$A:$AJ,(AG$3+2),FALSE)), VLOOKUP($B373,'Results-formatted 060121'!$A:$AJ,(AG$3+2),FALSE)))</f>
        <v>4</v>
      </c>
      <c r="AH373" s="95">
        <f>IF($C373 = "neg", (($D373+1) - VLOOKUP($B373,'Results-formatted 060121'!$A:$AJ,(AH$3+2),FALSE)), IF($C373 = "pos-neg", (3+VLOOKUP($B373,'Results-formatted 060121'!$A:$AJ,(AH$3+2),FALSE)), VLOOKUP($B373,'Results-formatted 060121'!$A:$AJ,(AH$3+2),FALSE)))</f>
        <v>2</v>
      </c>
      <c r="AI373" s="95">
        <f>IF($C373 = "neg", (($D373+1) - VLOOKUP($B373,'Results-formatted 060121'!$A:$AJ,(AI$3+2),FALSE)), IF($C373 = "pos-neg", (3+VLOOKUP($B373,'Results-formatted 060121'!$A:$AJ,(AI$3+2),FALSE)), VLOOKUP($B373,'Results-formatted 060121'!$A:$AJ,(AI$3+2),FALSE)))</f>
        <v>4</v>
      </c>
      <c r="AJ373" s="95">
        <f>IF($C373 = "neg", (($D373+1) - VLOOKUP($B373,'Results-formatted 060121'!$A:$AJ,(AJ$3+2),FALSE)), IF($C373 = "pos-neg", (3+VLOOKUP($B373,'Results-formatted 060121'!$A:$AJ,(AJ$3+2),FALSE)), VLOOKUP($B373,'Results-formatted 060121'!$A:$AJ,(AJ$3+2),FALSE)))</f>
        <v>4</v>
      </c>
      <c r="AK373" s="95">
        <f>IF($C373 = "neg", (($D373+1) - VLOOKUP($B373,'Results-formatted 060121'!$A:$AJ,(AK$3+2),FALSE)), IF($C373 = "pos-neg", (3+VLOOKUP($B373,'Results-formatted 060121'!$A:$AJ,(AK$3+2),FALSE)), VLOOKUP($B373,'Results-formatted 060121'!$A:$AJ,(AK$3+2),FALSE)))</f>
        <v>3</v>
      </c>
      <c r="AL373" s="95">
        <f>IF($C373 = "neg", (($D373+1) - VLOOKUP($B373,'Results-formatted 060121'!$A:$AJ,(AL$3+2),FALSE)), IF($C373 = "pos-neg", (3+VLOOKUP($B373,'Results-formatted 060121'!$A:$AJ,(AL$3+2),FALSE)), VLOOKUP($B373,'Results-formatted 060121'!$A:$AJ,(AL$3+2),FALSE)))</f>
        <v>2</v>
      </c>
      <c r="AM373" s="95">
        <f>IF($C373 = "neg", (($D373+1) - VLOOKUP($B373,'Results-formatted 060121'!$A:AJ,(AM$3+2),FALSE)), IF($C373 = "pos-neg", (3+VLOOKUP($B373,'Results-formatted 060121'!$A:AJ,(AM$3+2),FALSE)), VLOOKUP($B373,'Results-formatted 060121'!$A:AJ,(AM$3+2),FALSE)))</f>
        <v>4</v>
      </c>
      <c r="AN373" s="95">
        <f>IF($C373 = "neg", (($D373+1) - VLOOKUP($B373,'Results-formatted 060121'!$A:AK,(AN$3+2),FALSE)), IF($C373 = "pos-neg", (3+VLOOKUP($B373,'Results-formatted 060121'!$A:AK,(AN$3+2),FALSE)), VLOOKUP($B373,'Results-formatted 060121'!$A:AK,(AN$3+2),FALSE)))</f>
        <v>4</v>
      </c>
      <c r="AO373" s="95">
        <f>IF($C373 = "neg", (($D373+1) - VLOOKUP($B373,'Results-formatted 060121'!$A:AL,(AO$3+2),FALSE)), IF($C373 = "pos-neg", (3+VLOOKUP($B373,'Results-formatted 060121'!$A:AL,(AO$3+2),FALSE)), VLOOKUP($B373,'Results-formatted 060121'!$A:AL,(AO$3+2),FALSE)))</f>
        <v>4</v>
      </c>
      <c r="AP373" s="95">
        <f>IF($C373 = "neg", (($D373+1) - VLOOKUP($B373,'Results-formatted 060121'!$A:AM,(AP$3+2),FALSE)), IF($C373 = "pos-neg", (3+VLOOKUP($B373,'Results-formatted 060121'!$A:AM,(AP$3+2),FALSE)), VLOOKUP($B373,'Results-formatted 060121'!$A:AM,(AP$3+2),FALSE)))</f>
        <v>2</v>
      </c>
      <c r="AQ373" s="95">
        <f>IF($C373 = "neg", (($D373+1) - VLOOKUP($B373,'Results-formatted 060121'!$A:AN,(AQ$3+2),FALSE)), IF($C373 = "pos-neg", (3+VLOOKUP($B373,'Results-formatted 060121'!$A:AN,(AQ$3+2),FALSE)), VLOOKUP($B373,'Results-formatted 060121'!$A:AN,(AQ$3+2),FALSE)))</f>
        <v>2</v>
      </c>
      <c r="AR373" s="95">
        <f>IF($C373 = "neg", (($D373+1) - VLOOKUP($B373,'Results-formatted 060121'!$A:AO,(AR$3+2),FALSE)), IF($C373 = "pos-neg", (3+VLOOKUP($B373,'Results-formatted 060121'!$A:AO,(AR$3+2),FALSE)), VLOOKUP($B373,'Results-formatted 060121'!$A:AO,(AR$3+2),FALSE)))</f>
        <v>2</v>
      </c>
      <c r="AS373" s="95">
        <f>IF($C373 = "neg", (($D373+1) - VLOOKUP($B373,'Results-formatted 060121'!$A:AP,(AS$3+2),FALSE)), IF($C373 = "pos-neg", (3+VLOOKUP($B373,'Results-formatted 060121'!$A:AP,(AS$3+2),FALSE)), VLOOKUP($B373,'Results-formatted 060121'!$A:AP,(AS$3+2),FALSE)))</f>
        <v>2</v>
      </c>
      <c r="AT373" s="95">
        <f>IF($C373 = "neg", (($D373+1) - VLOOKUP($B373,'Results-formatted 060121'!$A:AQ,(AT$3+2),FALSE)), IF($C373 = "pos-neg", (3+VLOOKUP($B373,'Results-formatted 060121'!$A:AQ,(AT$3+2),FALSE)), VLOOKUP($B373,'Results-formatted 060121'!$A:AQ,(AT$3+2),FALSE)))</f>
        <v>5</v>
      </c>
      <c r="AU373" s="95">
        <f>IF($C373 = "neg", (($D373+1) - VLOOKUP($B373,'Results-formatted 060121'!$A:AR,(AU$3+2),FALSE)), IF($C373 = "pos-neg", (3+VLOOKUP($B373,'Results-formatted 060121'!$A:AR,(AU$3+2),FALSE)), VLOOKUP($B373,'Results-formatted 060121'!$A:AR,(AU$3+2),FALSE)))</f>
        <v>4</v>
      </c>
      <c r="AV373" s="95">
        <f>IF($C373 = "neg", (($D373+1) - VLOOKUP($B373,'Results-formatted 060121'!$A:AS,(AV$3+2),FALSE)), IF($C373 = "pos-neg", (3+VLOOKUP($B373,'Results-formatted 060121'!$A:AS,(AV$3+2),FALSE)), VLOOKUP($B373,'Results-formatted 060121'!$A:AS,(AV$3+2),FALSE)))</f>
        <v>2</v>
      </c>
      <c r="AW373" s="95">
        <f>IF($C373 = "neg", (($D373+1) - VLOOKUP($B373,'Results-formatted 060121'!$A:AT,(AW$3+2),FALSE)), IF($C373 = "pos-neg", (3+VLOOKUP($B373,'Results-formatted 060121'!$A:AT,(AW$3+2),FALSE)), VLOOKUP($B373,'Results-formatted 060121'!$A:AT,(AW$3+2),FALSE)))</f>
        <v>2</v>
      </c>
      <c r="AX373" s="95">
        <f>IF($C373 = "neg", (($D373+1) - VLOOKUP($B373,'Results-formatted 060121'!$A:AU,(AX$3+2),FALSE)), IF($C373 = "pos-neg", (3+VLOOKUP($B373,'Results-formatted 060121'!$A:AU,(AX$3+2),FALSE)), VLOOKUP($B373,'Results-formatted 060121'!$A:AU,(AX$3+2),FALSE)))</f>
        <v>1</v>
      </c>
      <c r="AY373" s="95">
        <f>IF($C373 = "neg", (($D373+1) - VLOOKUP($B373,'Results-formatted 060121'!$A:AV,(AY$3+2),FALSE)), IF($C373 = "pos-neg", (3+VLOOKUP($B373,'Results-formatted 060121'!$A:AV,(AY$3+2),FALSE)), VLOOKUP($B373,'Results-formatted 060121'!$A:AV,(AY$3+2),FALSE)))</f>
        <v>4</v>
      </c>
      <c r="AZ373" s="95">
        <f>IF($C373 = "neg", (($D373+1) - VLOOKUP($B373,'Results-formatted 060121'!$A:AW,(AZ$3+2),FALSE)), IF($C373 = "pos-neg", (3+VLOOKUP($B373,'Results-formatted 060121'!$A:AW,(AZ$3+2),FALSE)), VLOOKUP($B373,'Results-formatted 060121'!$A:AW,(AZ$3+2),FALSE)))</f>
        <v>3</v>
      </c>
      <c r="BA373" s="95">
        <f>IF($C373 = "neg", (($D373+1) - VLOOKUP($B373,'Results-formatted 060121'!$A:AX,(BA$3+2),FALSE)), IF($C373 = "pos-neg", (3+VLOOKUP($B373,'Results-formatted 060121'!$A:AX,(BA$3+2),FALSE)), VLOOKUP($B373,'Results-formatted 060121'!$A:AX,(BA$3+2),FALSE)))</f>
        <v>4</v>
      </c>
      <c r="BB373" s="95">
        <f>IF($C373 = "neg", (($D373+1) - VLOOKUP($B373,'Results-formatted 060121'!$A:AY,(BB$3+2),FALSE)), IF($C373 = "pos-neg", (3+VLOOKUP($B373,'Results-formatted 060121'!$A:AY,(BB$3+2),FALSE)), VLOOKUP($B373,'Results-formatted 060121'!$A:AY,(BB$3+2),FALSE)))</f>
        <v>5</v>
      </c>
      <c r="BC373" s="95">
        <f>IF($C373 = "neg", (($D373+1) - VLOOKUP($B373,'Results-formatted 060121'!$A:AZ,(BC$3+2),FALSE)), IF($C373 = "pos-neg", (3+VLOOKUP($B373,'Results-formatted 060121'!$A:AZ,(BC$3+2),FALSE)), VLOOKUP($B373,'Results-formatted 060121'!$A:AZ,(BC$3+2),FALSE)))</f>
        <v>4</v>
      </c>
      <c r="BD373" s="95">
        <f>IF($C373 = "neg", (($D373+1) - VLOOKUP($B373,'Results-formatted 060121'!$A:BA,(BD$3+2),FALSE)), IF($C373 = "pos-neg", (3+VLOOKUP($B373,'Results-formatted 060121'!$A:BA,(BD$3+2),FALSE)), VLOOKUP($B373,'Results-formatted 060121'!$A:BA,(BD$3+2),FALSE)))</f>
        <v>4</v>
      </c>
      <c r="BE373" s="95">
        <f>IF($C373 = "neg", (($D373+1) - VLOOKUP($B373,'Results-formatted 060121'!$A:BB,(BE$3+2),FALSE)), IF($C373 = "pos-neg", (3+VLOOKUP($B373,'Results-formatted 060121'!$A:BB,(BE$3+2),FALSE)), VLOOKUP($B373,'Results-formatted 060121'!$A:BB,(BE$3+2),FALSE)))</f>
        <v>4</v>
      </c>
      <c r="BF373" s="95">
        <f>IF($C373 = "neg", (($D373+1) - VLOOKUP($B373,'Results-formatted 060121'!$A:BC,(BF$3+2),FALSE)), IF($C373 = "pos-neg", (3+VLOOKUP($B373,'Results-formatted 060121'!$A:BC,(BF$3+2),FALSE)), VLOOKUP($B373,'Results-formatted 060121'!$A:BC,(BF$3+2),FALSE)))</f>
        <v>3</v>
      </c>
      <c r="BG373" s="95">
        <f>IF($C373 = "neg", (($D373+1) - VLOOKUP($B373,'Results-formatted 060121'!$A:BD,(BG$3+2),FALSE)), IF($C373 = "pos-neg", (3+VLOOKUP($B373,'Results-formatted 060121'!$A:BD,(BG$3+2),FALSE)), VLOOKUP($B373,'Results-formatted 060121'!$A:BD,(BG$3+2),FALSE)))</f>
        <v>2</v>
      </c>
      <c r="BH373" s="95">
        <f>IF($C373 = "neg", (($D373+1) - VLOOKUP($B373,'Results-formatted 060121'!$A:BE,(BH$3+2),FALSE)), IF($C373 = "pos-neg", (3+VLOOKUP($B373,'Results-formatted 060121'!$A:BE,(BH$3+2),FALSE)), VLOOKUP($B373,'Results-formatted 060121'!$A:BE,(BH$3+2),FALSE)))</f>
        <v>4</v>
      </c>
      <c r="BI373" s="95">
        <f>IF($C373 = "neg", (($D373+1) - VLOOKUP($B373,'Results-formatted 060121'!$A:BF,(BI$3+2),FALSE)), IF($C373 = "pos-neg", (3+VLOOKUP($B373,'Results-formatted 060121'!$A:BF,(BI$3+2),FALSE)), VLOOKUP($B373,'Results-formatted 060121'!$A:BF,(BI$3+2),FALSE)))</f>
        <v>4</v>
      </c>
      <c r="BJ373" s="95">
        <f>IF($C373 = "neg", (($D373+1) - VLOOKUP($B373,'Results-formatted 060121'!$A:BG,(BJ$3+2),FALSE)), IF($C373 = "pos-neg", (3+VLOOKUP($B373,'Results-formatted 060121'!$A:BG,(BJ$3+2),FALSE)), VLOOKUP($B373,'Results-formatted 060121'!$A:BG,(BJ$3+2),FALSE)))</f>
        <v>5</v>
      </c>
      <c r="BK373" s="95">
        <f>IF($C373 = "neg", (($D373+1) - VLOOKUP($B373,'Results-formatted 060121'!$A:BH,(BK$3+2),FALSE)), IF($C373 = "pos-neg", (3+VLOOKUP($B373,'Results-formatted 060121'!$A:BH,(BK$3+2),FALSE)), VLOOKUP($B373,'Results-formatted 060121'!$A:BH,(BK$3+2),FALSE)))</f>
        <v>3</v>
      </c>
      <c r="BL373" s="95">
        <f>IF($C373 = "neg", (($D373+1) - VLOOKUP($B373,'Results-formatted 060121'!$A:BI,(BL$3+2),FALSE)), IF($C373 = "pos-neg", (3+VLOOKUP($B373,'Results-formatted 060121'!$A:BI,(BL$3+2),FALSE)), VLOOKUP($B373,'Results-formatted 060121'!$A:BI,(BL$3+2),FALSE)))</f>
        <v>4</v>
      </c>
      <c r="BM373" s="95">
        <f>IF($C373 = "neg", (($D373+1) - VLOOKUP($B373,'Results-formatted 060121'!$A:BJ,(BM$3+2),FALSE)), IF($C373 = "pos-neg", (3+VLOOKUP($B373,'Results-formatted 060121'!$A:BJ,(BM$3+2),FALSE)), VLOOKUP($B373,'Results-formatted 060121'!$A:BJ,(BM$3+2),FALSE)))</f>
        <v>3</v>
      </c>
      <c r="BN373" s="95"/>
      <c r="BO373" s="95"/>
      <c r="BP373" s="95"/>
      <c r="BQ373" s="95"/>
      <c r="BR373" s="95"/>
      <c r="BS373" s="95"/>
      <c r="BT373" s="95"/>
      <c r="BU373" s="95"/>
      <c r="BV373" s="95"/>
      <c r="BW373" s="95"/>
      <c r="BX373" s="95"/>
      <c r="BY373" s="95"/>
      <c r="BZ373" s="95"/>
      <c r="CA373" s="95"/>
      <c r="CB373" s="95"/>
      <c r="CC373" s="95"/>
      <c r="CD373" s="98"/>
      <c r="CE373" s="25">
        <f t="shared" si="1062"/>
        <v>3.3833333333333333</v>
      </c>
      <c r="CF373" s="25">
        <f t="shared" si="1176"/>
        <v>1.1060950807609691</v>
      </c>
    </row>
    <row r="374" spans="2:84" ht="42" x14ac:dyDescent="0.15">
      <c r="B374" s="84" t="s">
        <v>383</v>
      </c>
      <c r="C374" s="86" t="s">
        <v>224</v>
      </c>
      <c r="D374" s="2">
        <v>5</v>
      </c>
      <c r="E374" s="15" t="s">
        <v>874</v>
      </c>
      <c r="F374" s="95">
        <f>IF($C374 = "neg", (($D374+1) - VLOOKUP($B374,'Results-formatted 060121'!$A:$AJ,(F$3+2),FALSE)), IF($C374 = "pos-neg", (3+VLOOKUP($B374,'Results-formatted 060121'!$A:$AJ,(F$3+2),FALSE)), VLOOKUP($B374,'Results-formatted 060121'!$A:$AJ,(F$3+2),FALSE)))</f>
        <v>3</v>
      </c>
      <c r="G374" s="95">
        <f>IF($C374 = "neg", (($D374+1) - VLOOKUP($B374,'Results-formatted 060121'!$A:$AJ,(G$3+2),FALSE)), IF($C374 = "pos-neg", (3+VLOOKUP($B374,'Results-formatted 060121'!$A:$AJ,(G$3+2),FALSE)), VLOOKUP($B374,'Results-formatted 060121'!$A:$AJ,(G$3+2),FALSE)))</f>
        <v>5</v>
      </c>
      <c r="H374" s="95">
        <f>IF($C374 = "neg", (($D374+1) - VLOOKUP($B374,'Results-formatted 060121'!$A:$AJ,(H$3+2),FALSE)), IF($C374 = "pos-neg", (3+VLOOKUP($B374,'Results-formatted 060121'!$A:$AJ,(H$3+2),FALSE)), VLOOKUP($B374,'Results-formatted 060121'!$A:$AJ,(H$3+2),FALSE)))</f>
        <v>3</v>
      </c>
      <c r="I374" s="95">
        <f>IF($C374 = "neg", (($D374+1) - VLOOKUP($B374,'Results-formatted 060121'!$A:$AJ,(I$3+2),FALSE)), IF($C374 = "pos-neg", (3+VLOOKUP($B374,'Results-formatted 060121'!$A:$AJ,(I$3+2),FALSE)), VLOOKUP($B374,'Results-formatted 060121'!$A:$AJ,(I$3+2),FALSE)))</f>
        <v>3</v>
      </c>
      <c r="J374" s="95">
        <f>IF($C374 = "neg", (($D374+1) - VLOOKUP($B374,'Results-formatted 060121'!$A:$AJ,(J$3+2),FALSE)), IF($C374 = "pos-neg", (3+VLOOKUP($B374,'Results-formatted 060121'!$A:$AJ,(J$3+2),FALSE)), VLOOKUP($B374,'Results-formatted 060121'!$A:$AJ,(J$3+2),FALSE)))</f>
        <v>2</v>
      </c>
      <c r="K374" s="95">
        <f>IF($C374 = "neg", (($D374+1) - VLOOKUP($B374,'Results-formatted 060121'!$A:$AJ,(K$3+2),FALSE)), IF($C374 = "pos-neg", (3+VLOOKUP($B374,'Results-formatted 060121'!$A:$AJ,(K$3+2),FALSE)), VLOOKUP($B374,'Results-formatted 060121'!$A:$AJ,(K$3+2),FALSE)))</f>
        <v>5</v>
      </c>
      <c r="L374" s="95">
        <f>IF($C374 = "neg", (($D374+1) - VLOOKUP($B374,'Results-formatted 060121'!$A:$AJ,(L$3+2),FALSE)), IF($C374 = "pos-neg", (3+VLOOKUP($B374,'Results-formatted 060121'!$A:$AJ,(L$3+2),FALSE)), VLOOKUP($B374,'Results-formatted 060121'!$A:$AJ,(L$3+2),FALSE)))</f>
        <v>4</v>
      </c>
      <c r="M374" s="95">
        <f>IF($C374 = "neg", (($D374+1) - VLOOKUP($B374,'Results-formatted 060121'!$A:$AJ,(M$3+2),FALSE)), IF($C374 = "pos-neg", (3+VLOOKUP($B374,'Results-formatted 060121'!$A:$AJ,(M$3+2),FALSE)), VLOOKUP($B374,'Results-formatted 060121'!$A:$AJ,(M$3+2),FALSE)))</f>
        <v>5</v>
      </c>
      <c r="N374" s="95">
        <f>IF($C374 = "neg", (($D374+1) - VLOOKUP($B374,'Results-formatted 060121'!$A:$AJ,(N$3+2),FALSE)), IF($C374 = "pos-neg", (3+VLOOKUP($B374,'Results-formatted 060121'!$A:$AJ,(N$3+2),FALSE)), VLOOKUP($B374,'Results-formatted 060121'!$A:$AJ,(N$3+2),FALSE)))</f>
        <v>5</v>
      </c>
      <c r="O374" s="95">
        <f>IF($C374 = "neg", (($D374+1) - VLOOKUP($B374,'Results-formatted 060121'!$A:$AJ,(O$3+2),FALSE)), IF($C374 = "pos-neg", (3+VLOOKUP($B374,'Results-formatted 060121'!$A:$AJ,(O$3+2),FALSE)), VLOOKUP($B374,'Results-formatted 060121'!$A:$AJ,(O$3+2),FALSE)))</f>
        <v>5</v>
      </c>
      <c r="P374" s="95">
        <f>IF($C374 = "neg", (($D374+1) - VLOOKUP($B374,'Results-formatted 060121'!$A:$AJ,(P$3+2),FALSE)), IF($C374 = "pos-neg", (3+VLOOKUP($B374,'Results-formatted 060121'!$A:$AJ,(P$3+2),FALSE)), VLOOKUP($B374,'Results-formatted 060121'!$A:$AJ,(P$3+2),FALSE)))</f>
        <v>3</v>
      </c>
      <c r="Q374" s="95">
        <f>IF($C374 = "neg", (($D374+1) - VLOOKUP($B374,'Results-formatted 060121'!$A:$AJ,(Q$3+2),FALSE)), IF($C374 = "pos-neg", (3+VLOOKUP($B374,'Results-formatted 060121'!$A:$AJ,(Q$3+2),FALSE)), VLOOKUP($B374,'Results-formatted 060121'!$A:$AJ,(Q$3+2),FALSE)))</f>
        <v>5</v>
      </c>
      <c r="R374" s="95">
        <f>IF($C374 = "neg", (($D374+1) - VLOOKUP($B374,'Results-formatted 060121'!$A:$AJ,(R$3+2),FALSE)), IF($C374 = "pos-neg", (3+VLOOKUP($B374,'Results-formatted 060121'!$A:$AJ,(R$3+2),FALSE)), VLOOKUP($B374,'Results-formatted 060121'!$A:$AJ,(R$3+2),FALSE)))</f>
        <v>4</v>
      </c>
      <c r="S374" s="95">
        <f>IF($C374 = "neg", (($D374+1) - VLOOKUP($B374,'Results-formatted 060121'!$A:$AJ,(S$3+2),FALSE)), IF($C374 = "pos-neg", (3+VLOOKUP($B374,'Results-formatted 060121'!$A:$AJ,(S$3+2),FALSE)), VLOOKUP($B374,'Results-formatted 060121'!$A:$AJ,(S$3+2),FALSE)))</f>
        <v>4</v>
      </c>
      <c r="T374" s="95">
        <f>IF($C374 = "neg", (($D374+1) - VLOOKUP($B374,'Results-formatted 060121'!$A:$AJ,(T$3+2),FALSE)), IF($C374 = "pos-neg", (3+VLOOKUP($B374,'Results-formatted 060121'!$A:$AJ,(T$3+2),FALSE)), VLOOKUP($B374,'Results-formatted 060121'!$A:$AJ,(T$3+2),FALSE)))</f>
        <v>3</v>
      </c>
      <c r="U374" s="95">
        <f>IF($C374 = "neg", (($D374+1) - VLOOKUP($B374,'Results-formatted 060121'!$A:$AJ,(U$3+2),FALSE)), IF($C374 = "pos-neg", (3+VLOOKUP($B374,'Results-formatted 060121'!$A:$AJ,(U$3+2),FALSE)), VLOOKUP($B374,'Results-formatted 060121'!$A:$AJ,(U$3+2),FALSE)))</f>
        <v>5</v>
      </c>
      <c r="V374" s="95">
        <f>IF($C374 = "neg", (($D374+1) - VLOOKUP($B374,'Results-formatted 060121'!$A:$AJ,(V$3+2),FALSE)), IF($C374 = "pos-neg", (3+VLOOKUP($B374,'Results-formatted 060121'!$A:$AJ,(V$3+2),FALSE)), VLOOKUP($B374,'Results-formatted 060121'!$A:$AJ,(V$3+2),FALSE)))</f>
        <v>4</v>
      </c>
      <c r="W374" s="95">
        <f>IF($C374 = "neg", (($D374+1) - VLOOKUP($B374,'Results-formatted 060121'!$A:$AJ,(W$3+2),FALSE)), IF($C374 = "pos-neg", (3+VLOOKUP($B374,'Results-formatted 060121'!$A:$AJ,(W$3+2),FALSE)), VLOOKUP($B374,'Results-formatted 060121'!$A:$AJ,(W$3+2),FALSE)))</f>
        <v>3</v>
      </c>
      <c r="X374" s="95">
        <f>IF($C374 = "neg", (($D374+1) - VLOOKUP($B374,'Results-formatted 060121'!$A:$AJ,(X$3+2),FALSE)), IF($C374 = "pos-neg", (3+VLOOKUP($B374,'Results-formatted 060121'!$A:$AJ,(X$3+2),FALSE)), VLOOKUP($B374,'Results-formatted 060121'!$A:$AJ,(X$3+2),FALSE)))</f>
        <v>4</v>
      </c>
      <c r="Y374" s="95">
        <f>IF($C374 = "neg", (($D374+1) - VLOOKUP($B374,'Results-formatted 060121'!$A:$AJ,(Y$3+2),FALSE)), IF($C374 = "pos-neg", (3+VLOOKUP($B374,'Results-formatted 060121'!$A:$AJ,(Y$3+2),FALSE)), VLOOKUP($B374,'Results-formatted 060121'!$A:$AJ,(Y$3+2),FALSE)))</f>
        <v>4</v>
      </c>
      <c r="Z374" s="95">
        <f>IF($C374 = "neg", (($D374+1) - VLOOKUP($B374,'Results-formatted 060121'!$A:$AJ,(Z$3+2),FALSE)), IF($C374 = "pos-neg", (3+VLOOKUP($B374,'Results-formatted 060121'!$A:$AJ,(Z$3+2),FALSE)), VLOOKUP($B374,'Results-formatted 060121'!$A:$AJ,(Z$3+2),FALSE)))</f>
        <v>3</v>
      </c>
      <c r="AA374" s="95">
        <f>IF($C374 = "neg", (($D374+1) - VLOOKUP($B374,'Results-formatted 060121'!$A:$AJ,(AA$3+2),FALSE)), IF($C374 = "pos-neg", (3+VLOOKUP($B374,'Results-formatted 060121'!$A:$AJ,(AA$3+2),FALSE)), VLOOKUP($B374,'Results-formatted 060121'!$A:$AJ,(AA$3+2),FALSE)))</f>
        <v>4</v>
      </c>
      <c r="AB374" s="95">
        <f>IF($C374 = "neg", (($D374+1) - VLOOKUP($B374,'Results-formatted 060121'!$A:$AJ,(AB$3+2),FALSE)), IF($C374 = "pos-neg", (3+VLOOKUP($B374,'Results-formatted 060121'!$A:$AJ,(AB$3+2),FALSE)), VLOOKUP($B374,'Results-formatted 060121'!$A:$AJ,(AB$3+2),FALSE)))</f>
        <v>2</v>
      </c>
      <c r="AC374" s="95">
        <f>IF($C374 = "neg", (($D374+1) - VLOOKUP($B374,'Results-formatted 060121'!$A:$AJ,(AC$3+2),FALSE)), IF($C374 = "pos-neg", (3+VLOOKUP($B374,'Results-formatted 060121'!$A:$AJ,(AC$3+2),FALSE)), VLOOKUP($B374,'Results-formatted 060121'!$A:$AJ,(AC$3+2),FALSE)))</f>
        <v>4</v>
      </c>
      <c r="AD374" s="95">
        <f>IF($C374 = "neg", (($D374+1) - VLOOKUP($B374,'Results-formatted 060121'!$A:$AJ,(AD$3+2),FALSE)), IF($C374 = "pos-neg", (3+VLOOKUP($B374,'Results-formatted 060121'!$A:$AJ,(AD$3+2),FALSE)), VLOOKUP($B374,'Results-formatted 060121'!$A:$AJ,(AD$3+2),FALSE)))</f>
        <v>4</v>
      </c>
      <c r="AE374" s="95">
        <f>IF($C374 = "neg", (($D374+1) - VLOOKUP($B374,'Results-formatted 060121'!$A:$AJ,(AE$3+2),FALSE)), IF($C374 = "pos-neg", (3+VLOOKUP($B374,'Results-formatted 060121'!$A:$AJ,(AE$3+2),FALSE)), VLOOKUP($B374,'Results-formatted 060121'!$A:$AJ,(AE$3+2),FALSE)))</f>
        <v>5</v>
      </c>
      <c r="AF374" s="95">
        <f>IF($C374 = "neg", (($D374+1) - VLOOKUP($B374,'Results-formatted 060121'!$A:$AJ,(AF$3+2),FALSE)), IF($C374 = "pos-neg", (3+VLOOKUP($B374,'Results-formatted 060121'!$A:$AJ,(AF$3+2),FALSE)), VLOOKUP($B374,'Results-formatted 060121'!$A:$AJ,(AF$3+2),FALSE)))</f>
        <v>4</v>
      </c>
      <c r="AG374" s="95">
        <f>IF($C374 = "neg", (($D374+1) - VLOOKUP($B374,'Results-formatted 060121'!$A:$AJ,(AG$3+2),FALSE)), IF($C374 = "pos-neg", (3+VLOOKUP($B374,'Results-formatted 060121'!$A:$AJ,(AG$3+2),FALSE)), VLOOKUP($B374,'Results-formatted 060121'!$A:$AJ,(AG$3+2),FALSE)))</f>
        <v>4</v>
      </c>
      <c r="AH374" s="95">
        <f>IF($C374 = "neg", (($D374+1) - VLOOKUP($B374,'Results-formatted 060121'!$A:$AJ,(AH$3+2),FALSE)), IF($C374 = "pos-neg", (3+VLOOKUP($B374,'Results-formatted 060121'!$A:$AJ,(AH$3+2),FALSE)), VLOOKUP($B374,'Results-formatted 060121'!$A:$AJ,(AH$3+2),FALSE)))</f>
        <v>4</v>
      </c>
      <c r="AI374" s="95">
        <f>IF($C374 = "neg", (($D374+1) - VLOOKUP($B374,'Results-formatted 060121'!$A:$AJ,(AI$3+2),FALSE)), IF($C374 = "pos-neg", (3+VLOOKUP($B374,'Results-formatted 060121'!$A:$AJ,(AI$3+2),FALSE)), VLOOKUP($B374,'Results-formatted 060121'!$A:$AJ,(AI$3+2),FALSE)))</f>
        <v>4</v>
      </c>
      <c r="AJ374" s="95">
        <f>IF($C374 = "neg", (($D374+1) - VLOOKUP($B374,'Results-formatted 060121'!$A:$AJ,(AJ$3+2),FALSE)), IF($C374 = "pos-neg", (3+VLOOKUP($B374,'Results-formatted 060121'!$A:$AJ,(AJ$3+2),FALSE)), VLOOKUP($B374,'Results-formatted 060121'!$A:$AJ,(AJ$3+2),FALSE)))</f>
        <v>5</v>
      </c>
      <c r="AK374" s="95">
        <f>IF($C374 = "neg", (($D374+1) - VLOOKUP($B374,'Results-formatted 060121'!$A:$AJ,(AK$3+2),FALSE)), IF($C374 = "pos-neg", (3+VLOOKUP($B374,'Results-formatted 060121'!$A:$AJ,(AK$3+2),FALSE)), VLOOKUP($B374,'Results-formatted 060121'!$A:$AJ,(AK$3+2),FALSE)))</f>
        <v>4</v>
      </c>
      <c r="AL374" s="95">
        <f>IF($C374 = "neg", (($D374+1) - VLOOKUP($B374,'Results-formatted 060121'!$A:$AJ,(AL$3+2),FALSE)), IF($C374 = "pos-neg", (3+VLOOKUP($B374,'Results-formatted 060121'!$A:$AJ,(AL$3+2),FALSE)), VLOOKUP($B374,'Results-formatted 060121'!$A:$AJ,(AL$3+2),FALSE)))</f>
        <v>3</v>
      </c>
      <c r="AM374" s="95">
        <f>IF($C374 = "neg", (($D374+1) - VLOOKUP($B374,'Results-formatted 060121'!$A:AJ,(AM$3+2),FALSE)), IF($C374 = "pos-neg", (3+VLOOKUP($B374,'Results-formatted 060121'!$A:AJ,(AM$3+2),FALSE)), VLOOKUP($B374,'Results-formatted 060121'!$A:AJ,(AM$3+2),FALSE)))</f>
        <v>5</v>
      </c>
      <c r="AN374" s="95">
        <f>IF($C374 = "neg", (($D374+1) - VLOOKUP($B374,'Results-formatted 060121'!$A:AK,(AN$3+2),FALSE)), IF($C374 = "pos-neg", (3+VLOOKUP($B374,'Results-formatted 060121'!$A:AK,(AN$3+2),FALSE)), VLOOKUP($B374,'Results-formatted 060121'!$A:AK,(AN$3+2),FALSE)))</f>
        <v>3</v>
      </c>
      <c r="AO374" s="95">
        <f>IF($C374 = "neg", (($D374+1) - VLOOKUP($B374,'Results-formatted 060121'!$A:AL,(AO$3+2),FALSE)), IF($C374 = "pos-neg", (3+VLOOKUP($B374,'Results-formatted 060121'!$A:AL,(AO$3+2),FALSE)), VLOOKUP($B374,'Results-formatted 060121'!$A:AL,(AO$3+2),FALSE)))</f>
        <v>4</v>
      </c>
      <c r="AP374" s="95">
        <f>IF($C374 = "neg", (($D374+1) - VLOOKUP($B374,'Results-formatted 060121'!$A:AM,(AP$3+2),FALSE)), IF($C374 = "pos-neg", (3+VLOOKUP($B374,'Results-formatted 060121'!$A:AM,(AP$3+2),FALSE)), VLOOKUP($B374,'Results-formatted 060121'!$A:AM,(AP$3+2),FALSE)))</f>
        <v>2</v>
      </c>
      <c r="AQ374" s="95">
        <f>IF($C374 = "neg", (($D374+1) - VLOOKUP($B374,'Results-formatted 060121'!$A:AN,(AQ$3+2),FALSE)), IF($C374 = "pos-neg", (3+VLOOKUP($B374,'Results-formatted 060121'!$A:AN,(AQ$3+2),FALSE)), VLOOKUP($B374,'Results-formatted 060121'!$A:AN,(AQ$3+2),FALSE)))</f>
        <v>4</v>
      </c>
      <c r="AR374" s="95">
        <f>IF($C374 = "neg", (($D374+1) - VLOOKUP($B374,'Results-formatted 060121'!$A:AO,(AR$3+2),FALSE)), IF($C374 = "pos-neg", (3+VLOOKUP($B374,'Results-formatted 060121'!$A:AO,(AR$3+2),FALSE)), VLOOKUP($B374,'Results-formatted 060121'!$A:AO,(AR$3+2),FALSE)))</f>
        <v>4</v>
      </c>
      <c r="AS374" s="95">
        <f>IF($C374 = "neg", (($D374+1) - VLOOKUP($B374,'Results-formatted 060121'!$A:AP,(AS$3+2),FALSE)), IF($C374 = "pos-neg", (3+VLOOKUP($B374,'Results-formatted 060121'!$A:AP,(AS$3+2),FALSE)), VLOOKUP($B374,'Results-formatted 060121'!$A:AP,(AS$3+2),FALSE)))</f>
        <v>3</v>
      </c>
      <c r="AT374" s="95">
        <f>IF($C374 = "neg", (($D374+1) - VLOOKUP($B374,'Results-formatted 060121'!$A:AQ,(AT$3+2),FALSE)), IF($C374 = "pos-neg", (3+VLOOKUP($B374,'Results-formatted 060121'!$A:AQ,(AT$3+2),FALSE)), VLOOKUP($B374,'Results-formatted 060121'!$A:AQ,(AT$3+2),FALSE)))</f>
        <v>5</v>
      </c>
      <c r="AU374" s="95">
        <f>IF($C374 = "neg", (($D374+1) - VLOOKUP($B374,'Results-formatted 060121'!$A:AR,(AU$3+2),FALSE)), IF($C374 = "pos-neg", (3+VLOOKUP($B374,'Results-formatted 060121'!$A:AR,(AU$3+2),FALSE)), VLOOKUP($B374,'Results-formatted 060121'!$A:AR,(AU$3+2),FALSE)))</f>
        <v>4</v>
      </c>
      <c r="AV374" s="95">
        <f>IF($C374 = "neg", (($D374+1) - VLOOKUP($B374,'Results-formatted 060121'!$A:AS,(AV$3+2),FALSE)), IF($C374 = "pos-neg", (3+VLOOKUP($B374,'Results-formatted 060121'!$A:AS,(AV$3+2),FALSE)), VLOOKUP($B374,'Results-formatted 060121'!$A:AS,(AV$3+2),FALSE)))</f>
        <v>3</v>
      </c>
      <c r="AW374" s="95">
        <f>IF($C374 = "neg", (($D374+1) - VLOOKUP($B374,'Results-formatted 060121'!$A:AT,(AW$3+2),FALSE)), IF($C374 = "pos-neg", (3+VLOOKUP($B374,'Results-formatted 060121'!$A:AT,(AW$3+2),FALSE)), VLOOKUP($B374,'Results-formatted 060121'!$A:AT,(AW$3+2),FALSE)))</f>
        <v>2</v>
      </c>
      <c r="AX374" s="95">
        <f>IF($C374 = "neg", (($D374+1) - VLOOKUP($B374,'Results-formatted 060121'!$A:AU,(AX$3+2),FALSE)), IF($C374 = "pos-neg", (3+VLOOKUP($B374,'Results-formatted 060121'!$A:AU,(AX$3+2),FALSE)), VLOOKUP($B374,'Results-formatted 060121'!$A:AU,(AX$3+2),FALSE)))</f>
        <v>2</v>
      </c>
      <c r="AY374" s="95">
        <f>IF($C374 = "neg", (($D374+1) - VLOOKUP($B374,'Results-formatted 060121'!$A:AV,(AY$3+2),FALSE)), IF($C374 = "pos-neg", (3+VLOOKUP($B374,'Results-formatted 060121'!$A:AV,(AY$3+2),FALSE)), VLOOKUP($B374,'Results-formatted 060121'!$A:AV,(AY$3+2),FALSE)))</f>
        <v>4</v>
      </c>
      <c r="AZ374" s="95">
        <f>IF($C374 = "neg", (($D374+1) - VLOOKUP($B374,'Results-formatted 060121'!$A:AW,(AZ$3+2),FALSE)), IF($C374 = "pos-neg", (3+VLOOKUP($B374,'Results-formatted 060121'!$A:AW,(AZ$3+2),FALSE)), VLOOKUP($B374,'Results-formatted 060121'!$A:AW,(AZ$3+2),FALSE)))</f>
        <v>2</v>
      </c>
      <c r="BA374" s="95">
        <f>IF($C374 = "neg", (($D374+1) - VLOOKUP($B374,'Results-formatted 060121'!$A:AX,(BA$3+2),FALSE)), IF($C374 = "pos-neg", (3+VLOOKUP($B374,'Results-formatted 060121'!$A:AX,(BA$3+2),FALSE)), VLOOKUP($B374,'Results-formatted 060121'!$A:AX,(BA$3+2),FALSE)))</f>
        <v>4</v>
      </c>
      <c r="BB374" s="95">
        <f>IF($C374 = "neg", (($D374+1) - VLOOKUP($B374,'Results-formatted 060121'!$A:AY,(BB$3+2),FALSE)), IF($C374 = "pos-neg", (3+VLOOKUP($B374,'Results-formatted 060121'!$A:AY,(BB$3+2),FALSE)), VLOOKUP($B374,'Results-formatted 060121'!$A:AY,(BB$3+2),FALSE)))</f>
        <v>5</v>
      </c>
      <c r="BC374" s="95">
        <f>IF($C374 = "neg", (($D374+1) - VLOOKUP($B374,'Results-formatted 060121'!$A:AZ,(BC$3+2),FALSE)), IF($C374 = "pos-neg", (3+VLOOKUP($B374,'Results-formatted 060121'!$A:AZ,(BC$3+2),FALSE)), VLOOKUP($B374,'Results-formatted 060121'!$A:AZ,(BC$3+2),FALSE)))</f>
        <v>3</v>
      </c>
      <c r="BD374" s="95">
        <f>IF($C374 = "neg", (($D374+1) - VLOOKUP($B374,'Results-formatted 060121'!$A:BA,(BD$3+2),FALSE)), IF($C374 = "pos-neg", (3+VLOOKUP($B374,'Results-formatted 060121'!$A:BA,(BD$3+2),FALSE)), VLOOKUP($B374,'Results-formatted 060121'!$A:BA,(BD$3+2),FALSE)))</f>
        <v>4</v>
      </c>
      <c r="BE374" s="95">
        <f>IF($C374 = "neg", (($D374+1) - VLOOKUP($B374,'Results-formatted 060121'!$A:BB,(BE$3+2),FALSE)), IF($C374 = "pos-neg", (3+VLOOKUP($B374,'Results-formatted 060121'!$A:BB,(BE$3+2),FALSE)), VLOOKUP($B374,'Results-formatted 060121'!$A:BB,(BE$3+2),FALSE)))</f>
        <v>3</v>
      </c>
      <c r="BF374" s="95">
        <f>IF($C374 = "neg", (($D374+1) - VLOOKUP($B374,'Results-formatted 060121'!$A:BC,(BF$3+2),FALSE)), IF($C374 = "pos-neg", (3+VLOOKUP($B374,'Results-formatted 060121'!$A:BC,(BF$3+2),FALSE)), VLOOKUP($B374,'Results-formatted 060121'!$A:BC,(BF$3+2),FALSE)))</f>
        <v>3</v>
      </c>
      <c r="BG374" s="95">
        <f>IF($C374 = "neg", (($D374+1) - VLOOKUP($B374,'Results-formatted 060121'!$A:BD,(BG$3+2),FALSE)), IF($C374 = "pos-neg", (3+VLOOKUP($B374,'Results-formatted 060121'!$A:BD,(BG$3+2),FALSE)), VLOOKUP($B374,'Results-formatted 060121'!$A:BD,(BG$3+2),FALSE)))</f>
        <v>4</v>
      </c>
      <c r="BH374" s="95">
        <f>IF($C374 = "neg", (($D374+1) - VLOOKUP($B374,'Results-formatted 060121'!$A:BE,(BH$3+2),FALSE)), IF($C374 = "pos-neg", (3+VLOOKUP($B374,'Results-formatted 060121'!$A:BE,(BH$3+2),FALSE)), VLOOKUP($B374,'Results-formatted 060121'!$A:BE,(BH$3+2),FALSE)))</f>
        <v>4</v>
      </c>
      <c r="BI374" s="95">
        <f>IF($C374 = "neg", (($D374+1) - VLOOKUP($B374,'Results-formatted 060121'!$A:BF,(BI$3+2),FALSE)), IF($C374 = "pos-neg", (3+VLOOKUP($B374,'Results-formatted 060121'!$A:BF,(BI$3+2),FALSE)), VLOOKUP($B374,'Results-formatted 060121'!$A:BF,(BI$3+2),FALSE)))</f>
        <v>5</v>
      </c>
      <c r="BJ374" s="95">
        <f>IF($C374 = "neg", (($D374+1) - VLOOKUP($B374,'Results-formatted 060121'!$A:BG,(BJ$3+2),FALSE)), IF($C374 = "pos-neg", (3+VLOOKUP($B374,'Results-formatted 060121'!$A:BG,(BJ$3+2),FALSE)), VLOOKUP($B374,'Results-formatted 060121'!$A:BG,(BJ$3+2),FALSE)))</f>
        <v>4</v>
      </c>
      <c r="BK374" s="95">
        <f>IF($C374 = "neg", (($D374+1) - VLOOKUP($B374,'Results-formatted 060121'!$A:BH,(BK$3+2),FALSE)), IF($C374 = "pos-neg", (3+VLOOKUP($B374,'Results-formatted 060121'!$A:BH,(BK$3+2),FALSE)), VLOOKUP($B374,'Results-formatted 060121'!$A:BH,(BK$3+2),FALSE)))</f>
        <v>4</v>
      </c>
      <c r="BL374" s="95">
        <f>IF($C374 = "neg", (($D374+1) - VLOOKUP($B374,'Results-formatted 060121'!$A:BI,(BL$3+2),FALSE)), IF($C374 = "pos-neg", (3+VLOOKUP($B374,'Results-formatted 060121'!$A:BI,(BL$3+2),FALSE)), VLOOKUP($B374,'Results-formatted 060121'!$A:BI,(BL$3+2),FALSE)))</f>
        <v>3</v>
      </c>
      <c r="BM374" s="95">
        <f>IF($C374 = "neg", (($D374+1) - VLOOKUP($B374,'Results-formatted 060121'!$A:BJ,(BM$3+2),FALSE)), IF($C374 = "pos-neg", (3+VLOOKUP($B374,'Results-formatted 060121'!$A:BJ,(BM$3+2),FALSE)), VLOOKUP($B374,'Results-formatted 060121'!$A:BJ,(BM$3+2),FALSE)))</f>
        <v>3</v>
      </c>
      <c r="BN374" s="95"/>
      <c r="BO374" s="95"/>
      <c r="BP374" s="95"/>
      <c r="BQ374" s="95"/>
      <c r="BR374" s="95"/>
      <c r="BS374" s="95"/>
      <c r="BT374" s="95"/>
      <c r="BU374" s="95"/>
      <c r="BV374" s="95"/>
      <c r="BW374" s="95"/>
      <c r="BX374" s="95"/>
      <c r="BY374" s="95"/>
      <c r="BZ374" s="95"/>
      <c r="CA374" s="95"/>
      <c r="CB374" s="95"/>
      <c r="CC374" s="95"/>
      <c r="CD374" s="98"/>
      <c r="CE374" s="25">
        <f t="shared" si="1062"/>
        <v>3.75</v>
      </c>
      <c r="CF374" s="25">
        <f t="shared" si="1176"/>
        <v>0.91364422107944421</v>
      </c>
    </row>
    <row r="375" spans="2:84" ht="42" x14ac:dyDescent="0.15">
      <c r="B375" s="84" t="s">
        <v>384</v>
      </c>
      <c r="C375" s="86" t="s">
        <v>224</v>
      </c>
      <c r="D375" s="2">
        <v>5</v>
      </c>
      <c r="E375" s="15" t="s">
        <v>875</v>
      </c>
      <c r="F375" s="95">
        <f>IF($C375 = "neg", (($D375+1) - VLOOKUP($B375,'Results-formatted 060121'!$A:$AJ,(F$3+2),FALSE)), IF($C375 = "pos-neg", (3+VLOOKUP($B375,'Results-formatted 060121'!$A:$AJ,(F$3+2),FALSE)), VLOOKUP($B375,'Results-formatted 060121'!$A:$AJ,(F$3+2),FALSE)))</f>
        <v>3</v>
      </c>
      <c r="G375" s="95">
        <f>IF($C375 = "neg", (($D375+1) - VLOOKUP($B375,'Results-formatted 060121'!$A:$AJ,(G$3+2),FALSE)), IF($C375 = "pos-neg", (3+VLOOKUP($B375,'Results-formatted 060121'!$A:$AJ,(G$3+2),FALSE)), VLOOKUP($B375,'Results-formatted 060121'!$A:$AJ,(G$3+2),FALSE)))</f>
        <v>5</v>
      </c>
      <c r="H375" s="95">
        <f>IF($C375 = "neg", (($D375+1) - VLOOKUP($B375,'Results-formatted 060121'!$A:$AJ,(H$3+2),FALSE)), IF($C375 = "pos-neg", (3+VLOOKUP($B375,'Results-formatted 060121'!$A:$AJ,(H$3+2),FALSE)), VLOOKUP($B375,'Results-formatted 060121'!$A:$AJ,(H$3+2),FALSE)))</f>
        <v>3</v>
      </c>
      <c r="I375" s="95">
        <f>IF($C375 = "neg", (($D375+1) - VLOOKUP($B375,'Results-formatted 060121'!$A:$AJ,(I$3+2),FALSE)), IF($C375 = "pos-neg", (3+VLOOKUP($B375,'Results-formatted 060121'!$A:$AJ,(I$3+2),FALSE)), VLOOKUP($B375,'Results-formatted 060121'!$A:$AJ,(I$3+2),FALSE)))</f>
        <v>3</v>
      </c>
      <c r="J375" s="95">
        <f>IF($C375 = "neg", (($D375+1) - VLOOKUP($B375,'Results-formatted 060121'!$A:$AJ,(J$3+2),FALSE)), IF($C375 = "pos-neg", (3+VLOOKUP($B375,'Results-formatted 060121'!$A:$AJ,(J$3+2),FALSE)), VLOOKUP($B375,'Results-formatted 060121'!$A:$AJ,(J$3+2),FALSE)))</f>
        <v>3</v>
      </c>
      <c r="K375" s="95">
        <f>IF($C375 = "neg", (($D375+1) - VLOOKUP($B375,'Results-formatted 060121'!$A:$AJ,(K$3+2),FALSE)), IF($C375 = "pos-neg", (3+VLOOKUP($B375,'Results-formatted 060121'!$A:$AJ,(K$3+2),FALSE)), VLOOKUP($B375,'Results-formatted 060121'!$A:$AJ,(K$3+2),FALSE)))</f>
        <v>5</v>
      </c>
      <c r="L375" s="95">
        <f>IF($C375 = "neg", (($D375+1) - VLOOKUP($B375,'Results-formatted 060121'!$A:$AJ,(L$3+2),FALSE)), IF($C375 = "pos-neg", (3+VLOOKUP($B375,'Results-formatted 060121'!$A:$AJ,(L$3+2),FALSE)), VLOOKUP($B375,'Results-formatted 060121'!$A:$AJ,(L$3+2),FALSE)))</f>
        <v>3</v>
      </c>
      <c r="M375" s="95">
        <f>IF($C375 = "neg", (($D375+1) - VLOOKUP($B375,'Results-formatted 060121'!$A:$AJ,(M$3+2),FALSE)), IF($C375 = "pos-neg", (3+VLOOKUP($B375,'Results-formatted 060121'!$A:$AJ,(M$3+2),FALSE)), VLOOKUP($B375,'Results-formatted 060121'!$A:$AJ,(M$3+2),FALSE)))</f>
        <v>5</v>
      </c>
      <c r="N375" s="95">
        <f>IF($C375 = "neg", (($D375+1) - VLOOKUP($B375,'Results-formatted 060121'!$A:$AJ,(N$3+2),FALSE)), IF($C375 = "pos-neg", (3+VLOOKUP($B375,'Results-formatted 060121'!$A:$AJ,(N$3+2),FALSE)), VLOOKUP($B375,'Results-formatted 060121'!$A:$AJ,(N$3+2),FALSE)))</f>
        <v>4</v>
      </c>
      <c r="O375" s="95">
        <f>IF($C375 = "neg", (($D375+1) - VLOOKUP($B375,'Results-formatted 060121'!$A:$AJ,(O$3+2),FALSE)), IF($C375 = "pos-neg", (3+VLOOKUP($B375,'Results-formatted 060121'!$A:$AJ,(O$3+2),FALSE)), VLOOKUP($B375,'Results-formatted 060121'!$A:$AJ,(O$3+2),FALSE)))</f>
        <v>5</v>
      </c>
      <c r="P375" s="95">
        <f>IF($C375 = "neg", (($D375+1) - VLOOKUP($B375,'Results-formatted 060121'!$A:$AJ,(P$3+2),FALSE)), IF($C375 = "pos-neg", (3+VLOOKUP($B375,'Results-formatted 060121'!$A:$AJ,(P$3+2),FALSE)), VLOOKUP($B375,'Results-formatted 060121'!$A:$AJ,(P$3+2),FALSE)))</f>
        <v>4</v>
      </c>
      <c r="Q375" s="95">
        <f>IF($C375 = "neg", (($D375+1) - VLOOKUP($B375,'Results-formatted 060121'!$A:$AJ,(Q$3+2),FALSE)), IF($C375 = "pos-neg", (3+VLOOKUP($B375,'Results-formatted 060121'!$A:$AJ,(Q$3+2),FALSE)), VLOOKUP($B375,'Results-formatted 060121'!$A:$AJ,(Q$3+2),FALSE)))</f>
        <v>5</v>
      </c>
      <c r="R375" s="95">
        <f>IF($C375 = "neg", (($D375+1) - VLOOKUP($B375,'Results-formatted 060121'!$A:$AJ,(R$3+2),FALSE)), IF($C375 = "pos-neg", (3+VLOOKUP($B375,'Results-formatted 060121'!$A:$AJ,(R$3+2),FALSE)), VLOOKUP($B375,'Results-formatted 060121'!$A:$AJ,(R$3+2),FALSE)))</f>
        <v>5</v>
      </c>
      <c r="S375" s="95">
        <f>IF($C375 = "neg", (($D375+1) - VLOOKUP($B375,'Results-formatted 060121'!$A:$AJ,(S$3+2),FALSE)), IF($C375 = "pos-neg", (3+VLOOKUP($B375,'Results-formatted 060121'!$A:$AJ,(S$3+2),FALSE)), VLOOKUP($B375,'Results-formatted 060121'!$A:$AJ,(S$3+2),FALSE)))</f>
        <v>4</v>
      </c>
      <c r="T375" s="95">
        <f>IF($C375 = "neg", (($D375+1) - VLOOKUP($B375,'Results-formatted 060121'!$A:$AJ,(T$3+2),FALSE)), IF($C375 = "pos-neg", (3+VLOOKUP($B375,'Results-formatted 060121'!$A:$AJ,(T$3+2),FALSE)), VLOOKUP($B375,'Results-formatted 060121'!$A:$AJ,(T$3+2),FALSE)))</f>
        <v>4</v>
      </c>
      <c r="U375" s="95">
        <f>IF($C375 = "neg", (($D375+1) - VLOOKUP($B375,'Results-formatted 060121'!$A:$AJ,(U$3+2),FALSE)), IF($C375 = "pos-neg", (3+VLOOKUP($B375,'Results-formatted 060121'!$A:$AJ,(U$3+2),FALSE)), VLOOKUP($B375,'Results-formatted 060121'!$A:$AJ,(U$3+2),FALSE)))</f>
        <v>5</v>
      </c>
      <c r="V375" s="95">
        <f>IF($C375 = "neg", (($D375+1) - VLOOKUP($B375,'Results-formatted 060121'!$A:$AJ,(V$3+2),FALSE)), IF($C375 = "pos-neg", (3+VLOOKUP($B375,'Results-formatted 060121'!$A:$AJ,(V$3+2),FALSE)), VLOOKUP($B375,'Results-formatted 060121'!$A:$AJ,(V$3+2),FALSE)))</f>
        <v>5</v>
      </c>
      <c r="W375" s="95">
        <f>IF($C375 = "neg", (($D375+1) - VLOOKUP($B375,'Results-formatted 060121'!$A:$AJ,(W$3+2),FALSE)), IF($C375 = "pos-neg", (3+VLOOKUP($B375,'Results-formatted 060121'!$A:$AJ,(W$3+2),FALSE)), VLOOKUP($B375,'Results-formatted 060121'!$A:$AJ,(W$3+2),FALSE)))</f>
        <v>4</v>
      </c>
      <c r="X375" s="95">
        <f>IF($C375 = "neg", (($D375+1) - VLOOKUP($B375,'Results-formatted 060121'!$A:$AJ,(X$3+2),FALSE)), IF($C375 = "pos-neg", (3+VLOOKUP($B375,'Results-formatted 060121'!$A:$AJ,(X$3+2),FALSE)), VLOOKUP($B375,'Results-formatted 060121'!$A:$AJ,(X$3+2),FALSE)))</f>
        <v>3</v>
      </c>
      <c r="Y375" s="95">
        <f>IF($C375 = "neg", (($D375+1) - VLOOKUP($B375,'Results-formatted 060121'!$A:$AJ,(Y$3+2),FALSE)), IF($C375 = "pos-neg", (3+VLOOKUP($B375,'Results-formatted 060121'!$A:$AJ,(Y$3+2),FALSE)), VLOOKUP($B375,'Results-formatted 060121'!$A:$AJ,(Y$3+2),FALSE)))</f>
        <v>5</v>
      </c>
      <c r="Z375" s="95">
        <f>IF($C375 = "neg", (($D375+1) - VLOOKUP($B375,'Results-formatted 060121'!$A:$AJ,(Z$3+2),FALSE)), IF($C375 = "pos-neg", (3+VLOOKUP($B375,'Results-formatted 060121'!$A:$AJ,(Z$3+2),FALSE)), VLOOKUP($B375,'Results-formatted 060121'!$A:$AJ,(Z$3+2),FALSE)))</f>
        <v>2</v>
      </c>
      <c r="AA375" s="95">
        <f>IF($C375 = "neg", (($D375+1) - VLOOKUP($B375,'Results-formatted 060121'!$A:$AJ,(AA$3+2),FALSE)), IF($C375 = "pos-neg", (3+VLOOKUP($B375,'Results-formatted 060121'!$A:$AJ,(AA$3+2),FALSE)), VLOOKUP($B375,'Results-formatted 060121'!$A:$AJ,(AA$3+2),FALSE)))</f>
        <v>4</v>
      </c>
      <c r="AB375" s="95">
        <f>IF($C375 = "neg", (($D375+1) - VLOOKUP($B375,'Results-formatted 060121'!$A:$AJ,(AB$3+2),FALSE)), IF($C375 = "pos-neg", (3+VLOOKUP($B375,'Results-formatted 060121'!$A:$AJ,(AB$3+2),FALSE)), VLOOKUP($B375,'Results-formatted 060121'!$A:$AJ,(AB$3+2),FALSE)))</f>
        <v>3</v>
      </c>
      <c r="AC375" s="95">
        <f>IF($C375 = "neg", (($D375+1) - VLOOKUP($B375,'Results-formatted 060121'!$A:$AJ,(AC$3+2),FALSE)), IF($C375 = "pos-neg", (3+VLOOKUP($B375,'Results-formatted 060121'!$A:$AJ,(AC$3+2),FALSE)), VLOOKUP($B375,'Results-formatted 060121'!$A:$AJ,(AC$3+2),FALSE)))</f>
        <v>4</v>
      </c>
      <c r="AD375" s="95">
        <f>IF($C375 = "neg", (($D375+1) - VLOOKUP($B375,'Results-formatted 060121'!$A:$AJ,(AD$3+2),FALSE)), IF($C375 = "pos-neg", (3+VLOOKUP($B375,'Results-formatted 060121'!$A:$AJ,(AD$3+2),FALSE)), VLOOKUP($B375,'Results-formatted 060121'!$A:$AJ,(AD$3+2),FALSE)))</f>
        <v>4</v>
      </c>
      <c r="AE375" s="95">
        <f>IF($C375 = "neg", (($D375+1) - VLOOKUP($B375,'Results-formatted 060121'!$A:$AJ,(AE$3+2),FALSE)), IF($C375 = "pos-neg", (3+VLOOKUP($B375,'Results-formatted 060121'!$A:$AJ,(AE$3+2),FALSE)), VLOOKUP($B375,'Results-formatted 060121'!$A:$AJ,(AE$3+2),FALSE)))</f>
        <v>3</v>
      </c>
      <c r="AF375" s="95">
        <f>IF($C375 = "neg", (($D375+1) - VLOOKUP($B375,'Results-formatted 060121'!$A:$AJ,(AF$3+2),FALSE)), IF($C375 = "pos-neg", (3+VLOOKUP($B375,'Results-formatted 060121'!$A:$AJ,(AF$3+2),FALSE)), VLOOKUP($B375,'Results-formatted 060121'!$A:$AJ,(AF$3+2),FALSE)))</f>
        <v>3</v>
      </c>
      <c r="AG375" s="95">
        <f>IF($C375 = "neg", (($D375+1) - VLOOKUP($B375,'Results-formatted 060121'!$A:$AJ,(AG$3+2),FALSE)), IF($C375 = "pos-neg", (3+VLOOKUP($B375,'Results-formatted 060121'!$A:$AJ,(AG$3+2),FALSE)), VLOOKUP($B375,'Results-formatted 060121'!$A:$AJ,(AG$3+2),FALSE)))</f>
        <v>4</v>
      </c>
      <c r="AH375" s="95">
        <f>IF($C375 = "neg", (($D375+1) - VLOOKUP($B375,'Results-formatted 060121'!$A:$AJ,(AH$3+2),FALSE)), IF($C375 = "pos-neg", (3+VLOOKUP($B375,'Results-formatted 060121'!$A:$AJ,(AH$3+2),FALSE)), VLOOKUP($B375,'Results-formatted 060121'!$A:$AJ,(AH$3+2),FALSE)))</f>
        <v>4</v>
      </c>
      <c r="AI375" s="95">
        <f>IF($C375 = "neg", (($D375+1) - VLOOKUP($B375,'Results-formatted 060121'!$A:$AJ,(AI$3+2),FALSE)), IF($C375 = "pos-neg", (3+VLOOKUP($B375,'Results-formatted 060121'!$A:$AJ,(AI$3+2),FALSE)), VLOOKUP($B375,'Results-formatted 060121'!$A:$AJ,(AI$3+2),FALSE)))</f>
        <v>4</v>
      </c>
      <c r="AJ375" s="95">
        <f>IF($C375 = "neg", (($D375+1) - VLOOKUP($B375,'Results-formatted 060121'!$A:$AJ,(AJ$3+2),FALSE)), IF($C375 = "pos-neg", (3+VLOOKUP($B375,'Results-formatted 060121'!$A:$AJ,(AJ$3+2),FALSE)), VLOOKUP($B375,'Results-formatted 060121'!$A:$AJ,(AJ$3+2),FALSE)))</f>
        <v>4</v>
      </c>
      <c r="AK375" s="95">
        <f>IF($C375 = "neg", (($D375+1) - VLOOKUP($B375,'Results-formatted 060121'!$A:$AJ,(AK$3+2),FALSE)), IF($C375 = "pos-neg", (3+VLOOKUP($B375,'Results-formatted 060121'!$A:$AJ,(AK$3+2),FALSE)), VLOOKUP($B375,'Results-formatted 060121'!$A:$AJ,(AK$3+2),FALSE)))</f>
        <v>4</v>
      </c>
      <c r="AL375" s="95">
        <f>IF($C375 = "neg", (($D375+1) - VLOOKUP($B375,'Results-formatted 060121'!$A:$AJ,(AL$3+2),FALSE)), IF($C375 = "pos-neg", (3+VLOOKUP($B375,'Results-formatted 060121'!$A:$AJ,(AL$3+2),FALSE)), VLOOKUP($B375,'Results-formatted 060121'!$A:$AJ,(AL$3+2),FALSE)))</f>
        <v>4</v>
      </c>
      <c r="AM375" s="95">
        <f>IF($C375 = "neg", (($D375+1) - VLOOKUP($B375,'Results-formatted 060121'!$A:AJ,(AM$3+2),FALSE)), IF($C375 = "pos-neg", (3+VLOOKUP($B375,'Results-formatted 060121'!$A:AJ,(AM$3+2),FALSE)), VLOOKUP($B375,'Results-formatted 060121'!$A:AJ,(AM$3+2),FALSE)))</f>
        <v>5</v>
      </c>
      <c r="AN375" s="95">
        <f>IF($C375 = "neg", (($D375+1) - VLOOKUP($B375,'Results-formatted 060121'!$A:AK,(AN$3+2),FALSE)), IF($C375 = "pos-neg", (3+VLOOKUP($B375,'Results-formatted 060121'!$A:AK,(AN$3+2),FALSE)), VLOOKUP($B375,'Results-formatted 060121'!$A:AK,(AN$3+2),FALSE)))</f>
        <v>4</v>
      </c>
      <c r="AO375" s="95">
        <f>IF($C375 = "neg", (($D375+1) - VLOOKUP($B375,'Results-formatted 060121'!$A:AL,(AO$3+2),FALSE)), IF($C375 = "pos-neg", (3+VLOOKUP($B375,'Results-formatted 060121'!$A:AL,(AO$3+2),FALSE)), VLOOKUP($B375,'Results-formatted 060121'!$A:AL,(AO$3+2),FALSE)))</f>
        <v>5</v>
      </c>
      <c r="AP375" s="95">
        <f>IF($C375 = "neg", (($D375+1) - VLOOKUP($B375,'Results-formatted 060121'!$A:AM,(AP$3+2),FALSE)), IF($C375 = "pos-neg", (3+VLOOKUP($B375,'Results-formatted 060121'!$A:AM,(AP$3+2),FALSE)), VLOOKUP($B375,'Results-formatted 060121'!$A:AM,(AP$3+2),FALSE)))</f>
        <v>3</v>
      </c>
      <c r="AQ375" s="95">
        <f>IF($C375 = "neg", (($D375+1) - VLOOKUP($B375,'Results-formatted 060121'!$A:AN,(AQ$3+2),FALSE)), IF($C375 = "pos-neg", (3+VLOOKUP($B375,'Results-formatted 060121'!$A:AN,(AQ$3+2),FALSE)), VLOOKUP($B375,'Results-formatted 060121'!$A:AN,(AQ$3+2),FALSE)))</f>
        <v>4</v>
      </c>
      <c r="AR375" s="95">
        <f>IF($C375 = "neg", (($D375+1) - VLOOKUP($B375,'Results-formatted 060121'!$A:AO,(AR$3+2),FALSE)), IF($C375 = "pos-neg", (3+VLOOKUP($B375,'Results-formatted 060121'!$A:AO,(AR$3+2),FALSE)), VLOOKUP($B375,'Results-formatted 060121'!$A:AO,(AR$3+2),FALSE)))</f>
        <v>4</v>
      </c>
      <c r="AS375" s="95">
        <f>IF($C375 = "neg", (($D375+1) - VLOOKUP($B375,'Results-formatted 060121'!$A:AP,(AS$3+2),FALSE)), IF($C375 = "pos-neg", (3+VLOOKUP($B375,'Results-formatted 060121'!$A:AP,(AS$3+2),FALSE)), VLOOKUP($B375,'Results-formatted 060121'!$A:AP,(AS$3+2),FALSE)))</f>
        <v>4</v>
      </c>
      <c r="AT375" s="95">
        <f>IF($C375 = "neg", (($D375+1) - VLOOKUP($B375,'Results-formatted 060121'!$A:AQ,(AT$3+2),FALSE)), IF($C375 = "pos-neg", (3+VLOOKUP($B375,'Results-formatted 060121'!$A:AQ,(AT$3+2),FALSE)), VLOOKUP($B375,'Results-formatted 060121'!$A:AQ,(AT$3+2),FALSE)))</f>
        <v>4</v>
      </c>
      <c r="AU375" s="95">
        <f>IF($C375 = "neg", (($D375+1) - VLOOKUP($B375,'Results-formatted 060121'!$A:AR,(AU$3+2),FALSE)), IF($C375 = "pos-neg", (3+VLOOKUP($B375,'Results-formatted 060121'!$A:AR,(AU$3+2),FALSE)), VLOOKUP($B375,'Results-formatted 060121'!$A:AR,(AU$3+2),FALSE)))</f>
        <v>4</v>
      </c>
      <c r="AV375" s="95">
        <f>IF($C375 = "neg", (($D375+1) - VLOOKUP($B375,'Results-formatted 060121'!$A:AS,(AV$3+2),FALSE)), IF($C375 = "pos-neg", (3+VLOOKUP($B375,'Results-formatted 060121'!$A:AS,(AV$3+2),FALSE)), VLOOKUP($B375,'Results-formatted 060121'!$A:AS,(AV$3+2),FALSE)))</f>
        <v>3</v>
      </c>
      <c r="AW375" s="95">
        <f>IF($C375 = "neg", (($D375+1) - VLOOKUP($B375,'Results-formatted 060121'!$A:AT,(AW$3+2),FALSE)), IF($C375 = "pos-neg", (3+VLOOKUP($B375,'Results-formatted 060121'!$A:AT,(AW$3+2),FALSE)), VLOOKUP($B375,'Results-formatted 060121'!$A:AT,(AW$3+2),FALSE)))</f>
        <v>1</v>
      </c>
      <c r="AX375" s="95">
        <f>IF($C375 = "neg", (($D375+1) - VLOOKUP($B375,'Results-formatted 060121'!$A:AU,(AX$3+2),FALSE)), IF($C375 = "pos-neg", (3+VLOOKUP($B375,'Results-formatted 060121'!$A:AU,(AX$3+2),FALSE)), VLOOKUP($B375,'Results-formatted 060121'!$A:AU,(AX$3+2),FALSE)))</f>
        <v>2</v>
      </c>
      <c r="AY375" s="95">
        <f>IF($C375 = "neg", (($D375+1) - VLOOKUP($B375,'Results-formatted 060121'!$A:AV,(AY$3+2),FALSE)), IF($C375 = "pos-neg", (3+VLOOKUP($B375,'Results-formatted 060121'!$A:AV,(AY$3+2),FALSE)), VLOOKUP($B375,'Results-formatted 060121'!$A:AV,(AY$3+2),FALSE)))</f>
        <v>4</v>
      </c>
      <c r="AZ375" s="95">
        <f>IF($C375 = "neg", (($D375+1) - VLOOKUP($B375,'Results-formatted 060121'!$A:AW,(AZ$3+2),FALSE)), IF($C375 = "pos-neg", (3+VLOOKUP($B375,'Results-formatted 060121'!$A:AW,(AZ$3+2),FALSE)), VLOOKUP($B375,'Results-formatted 060121'!$A:AW,(AZ$3+2),FALSE)))</f>
        <v>3</v>
      </c>
      <c r="BA375" s="95">
        <f>IF($C375 = "neg", (($D375+1) - VLOOKUP($B375,'Results-formatted 060121'!$A:AX,(BA$3+2),FALSE)), IF($C375 = "pos-neg", (3+VLOOKUP($B375,'Results-formatted 060121'!$A:AX,(BA$3+2),FALSE)), VLOOKUP($B375,'Results-formatted 060121'!$A:AX,(BA$3+2),FALSE)))</f>
        <v>4</v>
      </c>
      <c r="BB375" s="95">
        <f>IF($C375 = "neg", (($D375+1) - VLOOKUP($B375,'Results-formatted 060121'!$A:AY,(BB$3+2),FALSE)), IF($C375 = "pos-neg", (3+VLOOKUP($B375,'Results-formatted 060121'!$A:AY,(BB$3+2),FALSE)), VLOOKUP($B375,'Results-formatted 060121'!$A:AY,(BB$3+2),FALSE)))</f>
        <v>5</v>
      </c>
      <c r="BC375" s="95">
        <f>IF($C375 = "neg", (($D375+1) - VLOOKUP($B375,'Results-formatted 060121'!$A:AZ,(BC$3+2),FALSE)), IF($C375 = "pos-neg", (3+VLOOKUP($B375,'Results-formatted 060121'!$A:AZ,(BC$3+2),FALSE)), VLOOKUP($B375,'Results-formatted 060121'!$A:AZ,(BC$3+2),FALSE)))</f>
        <v>4</v>
      </c>
      <c r="BD375" s="95">
        <f>IF($C375 = "neg", (($D375+1) - VLOOKUP($B375,'Results-formatted 060121'!$A:BA,(BD$3+2),FALSE)), IF($C375 = "pos-neg", (3+VLOOKUP($B375,'Results-formatted 060121'!$A:BA,(BD$3+2),FALSE)), VLOOKUP($B375,'Results-formatted 060121'!$A:BA,(BD$3+2),FALSE)))</f>
        <v>4</v>
      </c>
      <c r="BE375" s="95">
        <f>IF($C375 = "neg", (($D375+1) - VLOOKUP($B375,'Results-formatted 060121'!$A:BB,(BE$3+2),FALSE)), IF($C375 = "pos-neg", (3+VLOOKUP($B375,'Results-formatted 060121'!$A:BB,(BE$3+2),FALSE)), VLOOKUP($B375,'Results-formatted 060121'!$A:BB,(BE$3+2),FALSE)))</f>
        <v>4</v>
      </c>
      <c r="BF375" s="95">
        <f>IF($C375 = "neg", (($D375+1) - VLOOKUP($B375,'Results-formatted 060121'!$A:BC,(BF$3+2),FALSE)), IF($C375 = "pos-neg", (3+VLOOKUP($B375,'Results-formatted 060121'!$A:BC,(BF$3+2),FALSE)), VLOOKUP($B375,'Results-formatted 060121'!$A:BC,(BF$3+2),FALSE)))</f>
        <v>4</v>
      </c>
      <c r="BG375" s="95">
        <f>IF($C375 = "neg", (($D375+1) - VLOOKUP($B375,'Results-formatted 060121'!$A:BD,(BG$3+2),FALSE)), IF($C375 = "pos-neg", (3+VLOOKUP($B375,'Results-formatted 060121'!$A:BD,(BG$3+2),FALSE)), VLOOKUP($B375,'Results-formatted 060121'!$A:BD,(BG$3+2),FALSE)))</f>
        <v>3</v>
      </c>
      <c r="BH375" s="95">
        <f>IF($C375 = "neg", (($D375+1) - VLOOKUP($B375,'Results-formatted 060121'!$A:BE,(BH$3+2),FALSE)), IF($C375 = "pos-neg", (3+VLOOKUP($B375,'Results-formatted 060121'!$A:BE,(BH$3+2),FALSE)), VLOOKUP($B375,'Results-formatted 060121'!$A:BE,(BH$3+2),FALSE)))</f>
        <v>2</v>
      </c>
      <c r="BI375" s="95">
        <f>IF($C375 = "neg", (($D375+1) - VLOOKUP($B375,'Results-formatted 060121'!$A:BF,(BI$3+2),FALSE)), IF($C375 = "pos-neg", (3+VLOOKUP($B375,'Results-formatted 060121'!$A:BF,(BI$3+2),FALSE)), VLOOKUP($B375,'Results-formatted 060121'!$A:BF,(BI$3+2),FALSE)))</f>
        <v>5</v>
      </c>
      <c r="BJ375" s="95">
        <f>IF($C375 = "neg", (($D375+1) - VLOOKUP($B375,'Results-formatted 060121'!$A:BG,(BJ$3+2),FALSE)), IF($C375 = "pos-neg", (3+VLOOKUP($B375,'Results-formatted 060121'!$A:BG,(BJ$3+2),FALSE)), VLOOKUP($B375,'Results-formatted 060121'!$A:BG,(BJ$3+2),FALSE)))</f>
        <v>4</v>
      </c>
      <c r="BK375" s="95">
        <f>IF($C375 = "neg", (($D375+1) - VLOOKUP($B375,'Results-formatted 060121'!$A:BH,(BK$3+2),FALSE)), IF($C375 = "pos-neg", (3+VLOOKUP($B375,'Results-formatted 060121'!$A:BH,(BK$3+2),FALSE)), VLOOKUP($B375,'Results-formatted 060121'!$A:BH,(BK$3+2),FALSE)))</f>
        <v>3</v>
      </c>
      <c r="BL375" s="95">
        <f>IF($C375 = "neg", (($D375+1) - VLOOKUP($B375,'Results-formatted 060121'!$A:BI,(BL$3+2),FALSE)), IF($C375 = "pos-neg", (3+VLOOKUP($B375,'Results-formatted 060121'!$A:BI,(BL$3+2),FALSE)), VLOOKUP($B375,'Results-formatted 060121'!$A:BI,(BL$3+2),FALSE)))</f>
        <v>4</v>
      </c>
      <c r="BM375" s="95">
        <f>IF($C375 = "neg", (($D375+1) - VLOOKUP($B375,'Results-formatted 060121'!$A:BJ,(BM$3+2),FALSE)), IF($C375 = "pos-neg", (3+VLOOKUP($B375,'Results-formatted 060121'!$A:BJ,(BM$3+2),FALSE)), VLOOKUP($B375,'Results-formatted 060121'!$A:BJ,(BM$3+2),FALSE)))</f>
        <v>4</v>
      </c>
      <c r="BN375" s="95"/>
      <c r="BO375" s="95"/>
      <c r="BP375" s="95"/>
      <c r="BQ375" s="95"/>
      <c r="BR375" s="95"/>
      <c r="BS375" s="95"/>
      <c r="BT375" s="95"/>
      <c r="BU375" s="95"/>
      <c r="BV375" s="95"/>
      <c r="BW375" s="95"/>
      <c r="BX375" s="95"/>
      <c r="BY375" s="95"/>
      <c r="BZ375" s="95"/>
      <c r="CA375" s="95"/>
      <c r="CB375" s="95"/>
      <c r="CC375" s="95"/>
      <c r="CD375" s="98"/>
      <c r="CE375" s="25">
        <f t="shared" si="1062"/>
        <v>3.8333333333333335</v>
      </c>
      <c r="CF375" s="25">
        <f t="shared" si="1176"/>
        <v>0.88617759758599035</v>
      </c>
    </row>
    <row r="376" spans="2:84" ht="42" x14ac:dyDescent="0.15">
      <c r="B376" s="84" t="s">
        <v>385</v>
      </c>
      <c r="C376" s="86" t="s">
        <v>224</v>
      </c>
      <c r="D376" s="2">
        <v>5</v>
      </c>
      <c r="E376" s="15" t="s">
        <v>876</v>
      </c>
      <c r="F376" s="95">
        <f>IF($C376 = "neg", (($D376+1) - VLOOKUP($B376,'Results-formatted 060121'!$A:$AJ,(F$3+2),FALSE)), IF($C376 = "pos-neg", (3+VLOOKUP($B376,'Results-formatted 060121'!$A:$AJ,(F$3+2),FALSE)), VLOOKUP($B376,'Results-formatted 060121'!$A:$AJ,(F$3+2),FALSE)))</f>
        <v>3</v>
      </c>
      <c r="G376" s="95">
        <f>IF($C376 = "neg", (($D376+1) - VLOOKUP($B376,'Results-formatted 060121'!$A:$AJ,(G$3+2),FALSE)), IF($C376 = "pos-neg", (3+VLOOKUP($B376,'Results-formatted 060121'!$A:$AJ,(G$3+2),FALSE)), VLOOKUP($B376,'Results-formatted 060121'!$A:$AJ,(G$3+2),FALSE)))</f>
        <v>5</v>
      </c>
      <c r="H376" s="95">
        <f>IF($C376 = "neg", (($D376+1) - VLOOKUP($B376,'Results-formatted 060121'!$A:$AJ,(H$3+2),FALSE)), IF($C376 = "pos-neg", (3+VLOOKUP($B376,'Results-formatted 060121'!$A:$AJ,(H$3+2),FALSE)), VLOOKUP($B376,'Results-formatted 060121'!$A:$AJ,(H$3+2),FALSE)))</f>
        <v>4</v>
      </c>
      <c r="I376" s="95">
        <f>IF($C376 = "neg", (($D376+1) - VLOOKUP($B376,'Results-formatted 060121'!$A:$AJ,(I$3+2),FALSE)), IF($C376 = "pos-neg", (3+VLOOKUP($B376,'Results-formatted 060121'!$A:$AJ,(I$3+2),FALSE)), VLOOKUP($B376,'Results-formatted 060121'!$A:$AJ,(I$3+2),FALSE)))</f>
        <v>4</v>
      </c>
      <c r="J376" s="95">
        <f>IF($C376 = "neg", (($D376+1) - VLOOKUP($B376,'Results-formatted 060121'!$A:$AJ,(J$3+2),FALSE)), IF($C376 = "pos-neg", (3+VLOOKUP($B376,'Results-formatted 060121'!$A:$AJ,(J$3+2),FALSE)), VLOOKUP($B376,'Results-formatted 060121'!$A:$AJ,(J$3+2),FALSE)))</f>
        <v>3</v>
      </c>
      <c r="K376" s="95">
        <f>IF($C376 = "neg", (($D376+1) - VLOOKUP($B376,'Results-formatted 060121'!$A:$AJ,(K$3+2),FALSE)), IF($C376 = "pos-neg", (3+VLOOKUP($B376,'Results-formatted 060121'!$A:$AJ,(K$3+2),FALSE)), VLOOKUP($B376,'Results-formatted 060121'!$A:$AJ,(K$3+2),FALSE)))</f>
        <v>5</v>
      </c>
      <c r="L376" s="95">
        <f>IF($C376 = "neg", (($D376+1) - VLOOKUP($B376,'Results-formatted 060121'!$A:$AJ,(L$3+2),FALSE)), IF($C376 = "pos-neg", (3+VLOOKUP($B376,'Results-formatted 060121'!$A:$AJ,(L$3+2),FALSE)), VLOOKUP($B376,'Results-formatted 060121'!$A:$AJ,(L$3+2),FALSE)))</f>
        <v>3</v>
      </c>
      <c r="M376" s="95">
        <f>IF($C376 = "neg", (($D376+1) - VLOOKUP($B376,'Results-formatted 060121'!$A:$AJ,(M$3+2),FALSE)), IF($C376 = "pos-neg", (3+VLOOKUP($B376,'Results-formatted 060121'!$A:$AJ,(M$3+2),FALSE)), VLOOKUP($B376,'Results-formatted 060121'!$A:$AJ,(M$3+2),FALSE)))</f>
        <v>4</v>
      </c>
      <c r="N376" s="95">
        <f>IF($C376 = "neg", (($D376+1) - VLOOKUP($B376,'Results-formatted 060121'!$A:$AJ,(N$3+2),FALSE)), IF($C376 = "pos-neg", (3+VLOOKUP($B376,'Results-formatted 060121'!$A:$AJ,(N$3+2),FALSE)), VLOOKUP($B376,'Results-formatted 060121'!$A:$AJ,(N$3+2),FALSE)))</f>
        <v>4</v>
      </c>
      <c r="O376" s="95">
        <f>IF($C376 = "neg", (($D376+1) - VLOOKUP($B376,'Results-formatted 060121'!$A:$AJ,(O$3+2),FALSE)), IF($C376 = "pos-neg", (3+VLOOKUP($B376,'Results-formatted 060121'!$A:$AJ,(O$3+2),FALSE)), VLOOKUP($B376,'Results-formatted 060121'!$A:$AJ,(O$3+2),FALSE)))</f>
        <v>4</v>
      </c>
      <c r="P376" s="95">
        <f>IF($C376 = "neg", (($D376+1) - VLOOKUP($B376,'Results-formatted 060121'!$A:$AJ,(P$3+2),FALSE)), IF($C376 = "pos-neg", (3+VLOOKUP($B376,'Results-formatted 060121'!$A:$AJ,(P$3+2),FALSE)), VLOOKUP($B376,'Results-formatted 060121'!$A:$AJ,(P$3+2),FALSE)))</f>
        <v>3</v>
      </c>
      <c r="Q376" s="95">
        <f>IF($C376 = "neg", (($D376+1) - VLOOKUP($B376,'Results-formatted 060121'!$A:$AJ,(Q$3+2),FALSE)), IF($C376 = "pos-neg", (3+VLOOKUP($B376,'Results-formatted 060121'!$A:$AJ,(Q$3+2),FALSE)), VLOOKUP($B376,'Results-formatted 060121'!$A:$AJ,(Q$3+2),FALSE)))</f>
        <v>5</v>
      </c>
      <c r="R376" s="95">
        <f>IF($C376 = "neg", (($D376+1) - VLOOKUP($B376,'Results-formatted 060121'!$A:$AJ,(R$3+2),FALSE)), IF($C376 = "pos-neg", (3+VLOOKUP($B376,'Results-formatted 060121'!$A:$AJ,(R$3+2),FALSE)), VLOOKUP($B376,'Results-formatted 060121'!$A:$AJ,(R$3+2),FALSE)))</f>
        <v>4</v>
      </c>
      <c r="S376" s="95">
        <f>IF($C376 = "neg", (($D376+1) - VLOOKUP($B376,'Results-formatted 060121'!$A:$AJ,(S$3+2),FALSE)), IF($C376 = "pos-neg", (3+VLOOKUP($B376,'Results-formatted 060121'!$A:$AJ,(S$3+2),FALSE)), VLOOKUP($B376,'Results-formatted 060121'!$A:$AJ,(S$3+2),FALSE)))</f>
        <v>3</v>
      </c>
      <c r="T376" s="95">
        <f>IF($C376 = "neg", (($D376+1) - VLOOKUP($B376,'Results-formatted 060121'!$A:$AJ,(T$3+2),FALSE)), IF($C376 = "pos-neg", (3+VLOOKUP($B376,'Results-formatted 060121'!$A:$AJ,(T$3+2),FALSE)), VLOOKUP($B376,'Results-formatted 060121'!$A:$AJ,(T$3+2),FALSE)))</f>
        <v>4</v>
      </c>
      <c r="U376" s="95">
        <f>IF($C376 = "neg", (($D376+1) - VLOOKUP($B376,'Results-formatted 060121'!$A:$AJ,(U$3+2),FALSE)), IF($C376 = "pos-neg", (3+VLOOKUP($B376,'Results-formatted 060121'!$A:$AJ,(U$3+2),FALSE)), VLOOKUP($B376,'Results-formatted 060121'!$A:$AJ,(U$3+2),FALSE)))</f>
        <v>5</v>
      </c>
      <c r="V376" s="95">
        <f>IF($C376 = "neg", (($D376+1) - VLOOKUP($B376,'Results-formatted 060121'!$A:$AJ,(V$3+2),FALSE)), IF($C376 = "pos-neg", (3+VLOOKUP($B376,'Results-formatted 060121'!$A:$AJ,(V$3+2),FALSE)), VLOOKUP($B376,'Results-formatted 060121'!$A:$AJ,(V$3+2),FALSE)))</f>
        <v>4</v>
      </c>
      <c r="W376" s="95">
        <f>IF($C376 = "neg", (($D376+1) - VLOOKUP($B376,'Results-formatted 060121'!$A:$AJ,(W$3+2),FALSE)), IF($C376 = "pos-neg", (3+VLOOKUP($B376,'Results-formatted 060121'!$A:$AJ,(W$3+2),FALSE)), VLOOKUP($B376,'Results-formatted 060121'!$A:$AJ,(W$3+2),FALSE)))</f>
        <v>4</v>
      </c>
      <c r="X376" s="95">
        <f>IF($C376 = "neg", (($D376+1) - VLOOKUP($B376,'Results-formatted 060121'!$A:$AJ,(X$3+2),FALSE)), IF($C376 = "pos-neg", (3+VLOOKUP($B376,'Results-formatted 060121'!$A:$AJ,(X$3+2),FALSE)), VLOOKUP($B376,'Results-formatted 060121'!$A:$AJ,(X$3+2),FALSE)))</f>
        <v>4</v>
      </c>
      <c r="Y376" s="95">
        <f>IF($C376 = "neg", (($D376+1) - VLOOKUP($B376,'Results-formatted 060121'!$A:$AJ,(Y$3+2),FALSE)), IF($C376 = "pos-neg", (3+VLOOKUP($B376,'Results-formatted 060121'!$A:$AJ,(Y$3+2),FALSE)), VLOOKUP($B376,'Results-formatted 060121'!$A:$AJ,(Y$3+2),FALSE)))</f>
        <v>3</v>
      </c>
      <c r="Z376" s="95">
        <f>IF($C376 = "neg", (($D376+1) - VLOOKUP($B376,'Results-formatted 060121'!$A:$AJ,(Z$3+2),FALSE)), IF($C376 = "pos-neg", (3+VLOOKUP($B376,'Results-formatted 060121'!$A:$AJ,(Z$3+2),FALSE)), VLOOKUP($B376,'Results-formatted 060121'!$A:$AJ,(Z$3+2),FALSE)))</f>
        <v>2</v>
      </c>
      <c r="AA376" s="95">
        <f>IF($C376 = "neg", (($D376+1) - VLOOKUP($B376,'Results-formatted 060121'!$A:$AJ,(AA$3+2),FALSE)), IF($C376 = "pos-neg", (3+VLOOKUP($B376,'Results-formatted 060121'!$A:$AJ,(AA$3+2),FALSE)), VLOOKUP($B376,'Results-formatted 060121'!$A:$AJ,(AA$3+2),FALSE)))</f>
        <v>5</v>
      </c>
      <c r="AB376" s="95">
        <f>IF($C376 = "neg", (($D376+1) - VLOOKUP($B376,'Results-formatted 060121'!$A:$AJ,(AB$3+2),FALSE)), IF($C376 = "pos-neg", (3+VLOOKUP($B376,'Results-formatted 060121'!$A:$AJ,(AB$3+2),FALSE)), VLOOKUP($B376,'Results-formatted 060121'!$A:$AJ,(AB$3+2),FALSE)))</f>
        <v>3</v>
      </c>
      <c r="AC376" s="95">
        <f>IF($C376 = "neg", (($D376+1) - VLOOKUP($B376,'Results-formatted 060121'!$A:$AJ,(AC$3+2),FALSE)), IF($C376 = "pos-neg", (3+VLOOKUP($B376,'Results-formatted 060121'!$A:$AJ,(AC$3+2),FALSE)), VLOOKUP($B376,'Results-formatted 060121'!$A:$AJ,(AC$3+2),FALSE)))</f>
        <v>3</v>
      </c>
      <c r="AD376" s="95">
        <f>IF($C376 = "neg", (($D376+1) - VLOOKUP($B376,'Results-formatted 060121'!$A:$AJ,(AD$3+2),FALSE)), IF($C376 = "pos-neg", (3+VLOOKUP($B376,'Results-formatted 060121'!$A:$AJ,(AD$3+2),FALSE)), VLOOKUP($B376,'Results-formatted 060121'!$A:$AJ,(AD$3+2),FALSE)))</f>
        <v>3</v>
      </c>
      <c r="AE376" s="95">
        <f>IF($C376 = "neg", (($D376+1) - VLOOKUP($B376,'Results-formatted 060121'!$A:$AJ,(AE$3+2),FALSE)), IF($C376 = "pos-neg", (3+VLOOKUP($B376,'Results-formatted 060121'!$A:$AJ,(AE$3+2),FALSE)), VLOOKUP($B376,'Results-formatted 060121'!$A:$AJ,(AE$3+2),FALSE)))</f>
        <v>4</v>
      </c>
      <c r="AF376" s="95">
        <f>IF($C376 = "neg", (($D376+1) - VLOOKUP($B376,'Results-formatted 060121'!$A:$AJ,(AF$3+2),FALSE)), IF($C376 = "pos-neg", (3+VLOOKUP($B376,'Results-formatted 060121'!$A:$AJ,(AF$3+2),FALSE)), VLOOKUP($B376,'Results-formatted 060121'!$A:$AJ,(AF$3+2),FALSE)))</f>
        <v>4</v>
      </c>
      <c r="AG376" s="95">
        <f>IF($C376 = "neg", (($D376+1) - VLOOKUP($B376,'Results-formatted 060121'!$A:$AJ,(AG$3+2),FALSE)), IF($C376 = "pos-neg", (3+VLOOKUP($B376,'Results-formatted 060121'!$A:$AJ,(AG$3+2),FALSE)), VLOOKUP($B376,'Results-formatted 060121'!$A:$AJ,(AG$3+2),FALSE)))</f>
        <v>4</v>
      </c>
      <c r="AH376" s="95">
        <f>IF($C376 = "neg", (($D376+1) - VLOOKUP($B376,'Results-formatted 060121'!$A:$AJ,(AH$3+2),FALSE)), IF($C376 = "pos-neg", (3+VLOOKUP($B376,'Results-formatted 060121'!$A:$AJ,(AH$3+2),FALSE)), VLOOKUP($B376,'Results-formatted 060121'!$A:$AJ,(AH$3+2),FALSE)))</f>
        <v>4</v>
      </c>
      <c r="AI376" s="95">
        <f>IF($C376 = "neg", (($D376+1) - VLOOKUP($B376,'Results-formatted 060121'!$A:$AJ,(AI$3+2),FALSE)), IF($C376 = "pos-neg", (3+VLOOKUP($B376,'Results-formatted 060121'!$A:$AJ,(AI$3+2),FALSE)), VLOOKUP($B376,'Results-formatted 060121'!$A:$AJ,(AI$3+2),FALSE)))</f>
        <v>5</v>
      </c>
      <c r="AJ376" s="95">
        <f>IF($C376 = "neg", (($D376+1) - VLOOKUP($B376,'Results-formatted 060121'!$A:$AJ,(AJ$3+2),FALSE)), IF($C376 = "pos-neg", (3+VLOOKUP($B376,'Results-formatted 060121'!$A:$AJ,(AJ$3+2),FALSE)), VLOOKUP($B376,'Results-formatted 060121'!$A:$AJ,(AJ$3+2),FALSE)))</f>
        <v>5</v>
      </c>
      <c r="AK376" s="95">
        <f>IF($C376 = "neg", (($D376+1) - VLOOKUP($B376,'Results-formatted 060121'!$A:$AJ,(AK$3+2),FALSE)), IF($C376 = "pos-neg", (3+VLOOKUP($B376,'Results-formatted 060121'!$A:$AJ,(AK$3+2),FALSE)), VLOOKUP($B376,'Results-formatted 060121'!$A:$AJ,(AK$3+2),FALSE)))</f>
        <v>4</v>
      </c>
      <c r="AL376" s="95">
        <f>IF($C376 = "neg", (($D376+1) - VLOOKUP($B376,'Results-formatted 060121'!$A:$AJ,(AL$3+2),FALSE)), IF($C376 = "pos-neg", (3+VLOOKUP($B376,'Results-formatted 060121'!$A:$AJ,(AL$3+2),FALSE)), VLOOKUP($B376,'Results-formatted 060121'!$A:$AJ,(AL$3+2),FALSE)))</f>
        <v>3</v>
      </c>
      <c r="AM376" s="95">
        <f>IF($C376 = "neg", (($D376+1) - VLOOKUP($B376,'Results-formatted 060121'!$A:AJ,(AM$3+2),FALSE)), IF($C376 = "pos-neg", (3+VLOOKUP($B376,'Results-formatted 060121'!$A:AJ,(AM$3+2),FALSE)), VLOOKUP($B376,'Results-formatted 060121'!$A:AJ,(AM$3+2),FALSE)))</f>
        <v>5</v>
      </c>
      <c r="AN376" s="95">
        <f>IF($C376 = "neg", (($D376+1) - VLOOKUP($B376,'Results-formatted 060121'!$A:AK,(AN$3+2),FALSE)), IF($C376 = "pos-neg", (3+VLOOKUP($B376,'Results-formatted 060121'!$A:AK,(AN$3+2),FALSE)), VLOOKUP($B376,'Results-formatted 060121'!$A:AK,(AN$3+2),FALSE)))</f>
        <v>3</v>
      </c>
      <c r="AO376" s="95">
        <f>IF($C376 = "neg", (($D376+1) - VLOOKUP($B376,'Results-formatted 060121'!$A:AL,(AO$3+2),FALSE)), IF($C376 = "pos-neg", (3+VLOOKUP($B376,'Results-formatted 060121'!$A:AL,(AO$3+2),FALSE)), VLOOKUP($B376,'Results-formatted 060121'!$A:AL,(AO$3+2),FALSE)))</f>
        <v>5</v>
      </c>
      <c r="AP376" s="95">
        <f>IF($C376 = "neg", (($D376+1) - VLOOKUP($B376,'Results-formatted 060121'!$A:AM,(AP$3+2),FALSE)), IF($C376 = "pos-neg", (3+VLOOKUP($B376,'Results-formatted 060121'!$A:AM,(AP$3+2),FALSE)), VLOOKUP($B376,'Results-formatted 060121'!$A:AM,(AP$3+2),FALSE)))</f>
        <v>2</v>
      </c>
      <c r="AQ376" s="95">
        <f>IF($C376 = "neg", (($D376+1) - VLOOKUP($B376,'Results-formatted 060121'!$A:AN,(AQ$3+2),FALSE)), IF($C376 = "pos-neg", (3+VLOOKUP($B376,'Results-formatted 060121'!$A:AN,(AQ$3+2),FALSE)), VLOOKUP($B376,'Results-formatted 060121'!$A:AN,(AQ$3+2),FALSE)))</f>
        <v>4</v>
      </c>
      <c r="AR376" s="95">
        <f>IF($C376 = "neg", (($D376+1) - VLOOKUP($B376,'Results-formatted 060121'!$A:AO,(AR$3+2),FALSE)), IF($C376 = "pos-neg", (3+VLOOKUP($B376,'Results-formatted 060121'!$A:AO,(AR$3+2),FALSE)), VLOOKUP($B376,'Results-formatted 060121'!$A:AO,(AR$3+2),FALSE)))</f>
        <v>4</v>
      </c>
      <c r="AS376" s="95">
        <f>IF($C376 = "neg", (($D376+1) - VLOOKUP($B376,'Results-formatted 060121'!$A:AP,(AS$3+2),FALSE)), IF($C376 = "pos-neg", (3+VLOOKUP($B376,'Results-formatted 060121'!$A:AP,(AS$3+2),FALSE)), VLOOKUP($B376,'Results-formatted 060121'!$A:AP,(AS$3+2),FALSE)))</f>
        <v>3</v>
      </c>
      <c r="AT376" s="95">
        <f>IF($C376 = "neg", (($D376+1) - VLOOKUP($B376,'Results-formatted 060121'!$A:AQ,(AT$3+2),FALSE)), IF($C376 = "pos-neg", (3+VLOOKUP($B376,'Results-formatted 060121'!$A:AQ,(AT$3+2),FALSE)), VLOOKUP($B376,'Results-formatted 060121'!$A:AQ,(AT$3+2),FALSE)))</f>
        <v>5</v>
      </c>
      <c r="AU376" s="95">
        <f>IF($C376 = "neg", (($D376+1) - VLOOKUP($B376,'Results-formatted 060121'!$A:AR,(AU$3+2),FALSE)), IF($C376 = "pos-neg", (3+VLOOKUP($B376,'Results-formatted 060121'!$A:AR,(AU$3+2),FALSE)), VLOOKUP($B376,'Results-formatted 060121'!$A:AR,(AU$3+2),FALSE)))</f>
        <v>3</v>
      </c>
      <c r="AV376" s="95">
        <f>IF($C376 = "neg", (($D376+1) - VLOOKUP($B376,'Results-formatted 060121'!$A:AS,(AV$3+2),FALSE)), IF($C376 = "pos-neg", (3+VLOOKUP($B376,'Results-formatted 060121'!$A:AS,(AV$3+2),FALSE)), VLOOKUP($B376,'Results-formatted 060121'!$A:AS,(AV$3+2),FALSE)))</f>
        <v>2</v>
      </c>
      <c r="AW376" s="95">
        <f>IF($C376 = "neg", (($D376+1) - VLOOKUP($B376,'Results-formatted 060121'!$A:AT,(AW$3+2),FALSE)), IF($C376 = "pos-neg", (3+VLOOKUP($B376,'Results-formatted 060121'!$A:AT,(AW$3+2),FALSE)), VLOOKUP($B376,'Results-formatted 060121'!$A:AT,(AW$3+2),FALSE)))</f>
        <v>4</v>
      </c>
      <c r="AX376" s="95">
        <f>IF($C376 = "neg", (($D376+1) - VLOOKUP($B376,'Results-formatted 060121'!$A:AU,(AX$3+2),FALSE)), IF($C376 = "pos-neg", (3+VLOOKUP($B376,'Results-formatted 060121'!$A:AU,(AX$3+2),FALSE)), VLOOKUP($B376,'Results-formatted 060121'!$A:AU,(AX$3+2),FALSE)))</f>
        <v>1</v>
      </c>
      <c r="AY376" s="95">
        <f>IF($C376 = "neg", (($D376+1) - VLOOKUP($B376,'Results-formatted 060121'!$A:AV,(AY$3+2),FALSE)), IF($C376 = "pos-neg", (3+VLOOKUP($B376,'Results-formatted 060121'!$A:AV,(AY$3+2),FALSE)), VLOOKUP($B376,'Results-formatted 060121'!$A:AV,(AY$3+2),FALSE)))</f>
        <v>5</v>
      </c>
      <c r="AZ376" s="95">
        <f>IF($C376 = "neg", (($D376+1) - VLOOKUP($B376,'Results-formatted 060121'!$A:AW,(AZ$3+2),FALSE)), IF($C376 = "pos-neg", (3+VLOOKUP($B376,'Results-formatted 060121'!$A:AW,(AZ$3+2),FALSE)), VLOOKUP($B376,'Results-formatted 060121'!$A:AW,(AZ$3+2),FALSE)))</f>
        <v>3</v>
      </c>
      <c r="BA376" s="95">
        <f>IF($C376 = "neg", (($D376+1) - VLOOKUP($B376,'Results-formatted 060121'!$A:AX,(BA$3+2),FALSE)), IF($C376 = "pos-neg", (3+VLOOKUP($B376,'Results-formatted 060121'!$A:AX,(BA$3+2),FALSE)), VLOOKUP($B376,'Results-formatted 060121'!$A:AX,(BA$3+2),FALSE)))</f>
        <v>4</v>
      </c>
      <c r="BB376" s="95">
        <f>IF($C376 = "neg", (($D376+1) - VLOOKUP($B376,'Results-formatted 060121'!$A:AY,(BB$3+2),FALSE)), IF($C376 = "pos-neg", (3+VLOOKUP($B376,'Results-formatted 060121'!$A:AY,(BB$3+2),FALSE)), VLOOKUP($B376,'Results-formatted 060121'!$A:AY,(BB$3+2),FALSE)))</f>
        <v>5</v>
      </c>
      <c r="BC376" s="95">
        <f>IF($C376 = "neg", (($D376+1) - VLOOKUP($B376,'Results-formatted 060121'!$A:AZ,(BC$3+2),FALSE)), IF($C376 = "pos-neg", (3+VLOOKUP($B376,'Results-formatted 060121'!$A:AZ,(BC$3+2),FALSE)), VLOOKUP($B376,'Results-formatted 060121'!$A:AZ,(BC$3+2),FALSE)))</f>
        <v>3</v>
      </c>
      <c r="BD376" s="95">
        <f>IF($C376 = "neg", (($D376+1) - VLOOKUP($B376,'Results-formatted 060121'!$A:BA,(BD$3+2),FALSE)), IF($C376 = "pos-neg", (3+VLOOKUP($B376,'Results-formatted 060121'!$A:BA,(BD$3+2),FALSE)), VLOOKUP($B376,'Results-formatted 060121'!$A:BA,(BD$3+2),FALSE)))</f>
        <v>5</v>
      </c>
      <c r="BE376" s="95">
        <f>IF($C376 = "neg", (($D376+1) - VLOOKUP($B376,'Results-formatted 060121'!$A:BB,(BE$3+2),FALSE)), IF($C376 = "pos-neg", (3+VLOOKUP($B376,'Results-formatted 060121'!$A:BB,(BE$3+2),FALSE)), VLOOKUP($B376,'Results-formatted 060121'!$A:BB,(BE$3+2),FALSE)))</f>
        <v>4</v>
      </c>
      <c r="BF376" s="95">
        <f>IF($C376 = "neg", (($D376+1) - VLOOKUP($B376,'Results-formatted 060121'!$A:BC,(BF$3+2),FALSE)), IF($C376 = "pos-neg", (3+VLOOKUP($B376,'Results-formatted 060121'!$A:BC,(BF$3+2),FALSE)), VLOOKUP($B376,'Results-formatted 060121'!$A:BC,(BF$3+2),FALSE)))</f>
        <v>3</v>
      </c>
      <c r="BG376" s="95">
        <f>IF($C376 = "neg", (($D376+1) - VLOOKUP($B376,'Results-formatted 060121'!$A:BD,(BG$3+2),FALSE)), IF($C376 = "pos-neg", (3+VLOOKUP($B376,'Results-formatted 060121'!$A:BD,(BG$3+2),FALSE)), VLOOKUP($B376,'Results-formatted 060121'!$A:BD,(BG$3+2),FALSE)))</f>
        <v>2</v>
      </c>
      <c r="BH376" s="95">
        <f>IF($C376 = "neg", (($D376+1) - VLOOKUP($B376,'Results-formatted 060121'!$A:BE,(BH$3+2),FALSE)), IF($C376 = "pos-neg", (3+VLOOKUP($B376,'Results-formatted 060121'!$A:BE,(BH$3+2),FALSE)), VLOOKUP($B376,'Results-formatted 060121'!$A:BE,(BH$3+2),FALSE)))</f>
        <v>3</v>
      </c>
      <c r="BI376" s="95">
        <f>IF($C376 = "neg", (($D376+1) - VLOOKUP($B376,'Results-formatted 060121'!$A:BF,(BI$3+2),FALSE)), IF($C376 = "pos-neg", (3+VLOOKUP($B376,'Results-formatted 060121'!$A:BF,(BI$3+2),FALSE)), VLOOKUP($B376,'Results-formatted 060121'!$A:BF,(BI$3+2),FALSE)))</f>
        <v>4</v>
      </c>
      <c r="BJ376" s="95">
        <f>IF($C376 = "neg", (($D376+1) - VLOOKUP($B376,'Results-formatted 060121'!$A:BG,(BJ$3+2),FALSE)), IF($C376 = "pos-neg", (3+VLOOKUP($B376,'Results-formatted 060121'!$A:BG,(BJ$3+2),FALSE)), VLOOKUP($B376,'Results-formatted 060121'!$A:BG,(BJ$3+2),FALSE)))</f>
        <v>5</v>
      </c>
      <c r="BK376" s="95">
        <f>IF($C376 = "neg", (($D376+1) - VLOOKUP($B376,'Results-formatted 060121'!$A:BH,(BK$3+2),FALSE)), IF($C376 = "pos-neg", (3+VLOOKUP($B376,'Results-formatted 060121'!$A:BH,(BK$3+2),FALSE)), VLOOKUP($B376,'Results-formatted 060121'!$A:BH,(BK$3+2),FALSE)))</f>
        <v>4</v>
      </c>
      <c r="BL376" s="95">
        <f>IF($C376 = "neg", (($D376+1) - VLOOKUP($B376,'Results-formatted 060121'!$A:BI,(BL$3+2),FALSE)), IF($C376 = "pos-neg", (3+VLOOKUP($B376,'Results-formatted 060121'!$A:BI,(BL$3+2),FALSE)), VLOOKUP($B376,'Results-formatted 060121'!$A:BI,(BL$3+2),FALSE)))</f>
        <v>3</v>
      </c>
      <c r="BM376" s="95">
        <f>IF($C376 = "neg", (($D376+1) - VLOOKUP($B376,'Results-formatted 060121'!$A:BJ,(BM$3+2),FALSE)), IF($C376 = "pos-neg", (3+VLOOKUP($B376,'Results-formatted 060121'!$A:BJ,(BM$3+2),FALSE)), VLOOKUP($B376,'Results-formatted 060121'!$A:BJ,(BM$3+2),FALSE)))</f>
        <v>4</v>
      </c>
      <c r="BN376" s="95"/>
      <c r="BO376" s="95"/>
      <c r="BP376" s="95"/>
      <c r="BQ376" s="95"/>
      <c r="BR376" s="95"/>
      <c r="BS376" s="95"/>
      <c r="BT376" s="95"/>
      <c r="BU376" s="95"/>
      <c r="BV376" s="95"/>
      <c r="BW376" s="95"/>
      <c r="BX376" s="95"/>
      <c r="BY376" s="95"/>
      <c r="BZ376" s="95"/>
      <c r="CA376" s="95"/>
      <c r="CB376" s="95"/>
      <c r="CC376" s="95"/>
      <c r="CD376" s="98"/>
      <c r="CE376" s="25">
        <f t="shared" si="1062"/>
        <v>3.75</v>
      </c>
      <c r="CF376" s="25">
        <f t="shared" si="1176"/>
        <v>0.95002230125474207</v>
      </c>
    </row>
    <row r="377" spans="2:84" ht="42" x14ac:dyDescent="0.15">
      <c r="B377" s="84" t="s">
        <v>386</v>
      </c>
      <c r="C377" s="86" t="s">
        <v>224</v>
      </c>
      <c r="D377" s="2">
        <v>5</v>
      </c>
      <c r="E377" s="15" t="s">
        <v>877</v>
      </c>
      <c r="F377" s="95">
        <f>IF($C377 = "neg", (($D377+1) - VLOOKUP($B377,'Results-formatted 060121'!$A:$AJ,(F$3+2),FALSE)), IF($C377 = "pos-neg", (3+VLOOKUP($B377,'Results-formatted 060121'!$A:$AJ,(F$3+2),FALSE)), VLOOKUP($B377,'Results-formatted 060121'!$A:$AJ,(F$3+2),FALSE)))</f>
        <v>3</v>
      </c>
      <c r="G377" s="95">
        <f>IF($C377 = "neg", (($D377+1) - VLOOKUP($B377,'Results-formatted 060121'!$A:$AJ,(G$3+2),FALSE)), IF($C377 = "pos-neg", (3+VLOOKUP($B377,'Results-formatted 060121'!$A:$AJ,(G$3+2),FALSE)), VLOOKUP($B377,'Results-formatted 060121'!$A:$AJ,(G$3+2),FALSE)))</f>
        <v>5</v>
      </c>
      <c r="H377" s="95">
        <f>IF($C377 = "neg", (($D377+1) - VLOOKUP($B377,'Results-formatted 060121'!$A:$AJ,(H$3+2),FALSE)), IF($C377 = "pos-neg", (3+VLOOKUP($B377,'Results-formatted 060121'!$A:$AJ,(H$3+2),FALSE)), VLOOKUP($B377,'Results-formatted 060121'!$A:$AJ,(H$3+2),FALSE)))</f>
        <v>4</v>
      </c>
      <c r="I377" s="95">
        <f>IF($C377 = "neg", (($D377+1) - VLOOKUP($B377,'Results-formatted 060121'!$A:$AJ,(I$3+2),FALSE)), IF($C377 = "pos-neg", (3+VLOOKUP($B377,'Results-formatted 060121'!$A:$AJ,(I$3+2),FALSE)), VLOOKUP($B377,'Results-formatted 060121'!$A:$AJ,(I$3+2),FALSE)))</f>
        <v>3</v>
      </c>
      <c r="J377" s="95">
        <f>IF($C377 = "neg", (($D377+1) - VLOOKUP($B377,'Results-formatted 060121'!$A:$AJ,(J$3+2),FALSE)), IF($C377 = "pos-neg", (3+VLOOKUP($B377,'Results-formatted 060121'!$A:$AJ,(J$3+2),FALSE)), VLOOKUP($B377,'Results-formatted 060121'!$A:$AJ,(J$3+2),FALSE)))</f>
        <v>2</v>
      </c>
      <c r="K377" s="95">
        <f>IF($C377 = "neg", (($D377+1) - VLOOKUP($B377,'Results-formatted 060121'!$A:$AJ,(K$3+2),FALSE)), IF($C377 = "pos-neg", (3+VLOOKUP($B377,'Results-formatted 060121'!$A:$AJ,(K$3+2),FALSE)), VLOOKUP($B377,'Results-formatted 060121'!$A:$AJ,(K$3+2),FALSE)))</f>
        <v>5</v>
      </c>
      <c r="L377" s="95">
        <f>IF($C377 = "neg", (($D377+1) - VLOOKUP($B377,'Results-formatted 060121'!$A:$AJ,(L$3+2),FALSE)), IF($C377 = "pos-neg", (3+VLOOKUP($B377,'Results-formatted 060121'!$A:$AJ,(L$3+2),FALSE)), VLOOKUP($B377,'Results-formatted 060121'!$A:$AJ,(L$3+2),FALSE)))</f>
        <v>3</v>
      </c>
      <c r="M377" s="95">
        <f>IF($C377 = "neg", (($D377+1) - VLOOKUP($B377,'Results-formatted 060121'!$A:$AJ,(M$3+2),FALSE)), IF($C377 = "pos-neg", (3+VLOOKUP($B377,'Results-formatted 060121'!$A:$AJ,(M$3+2),FALSE)), VLOOKUP($B377,'Results-formatted 060121'!$A:$AJ,(M$3+2),FALSE)))</f>
        <v>3</v>
      </c>
      <c r="N377" s="95">
        <f>IF($C377 = "neg", (($D377+1) - VLOOKUP($B377,'Results-formatted 060121'!$A:$AJ,(N$3+2),FALSE)), IF($C377 = "pos-neg", (3+VLOOKUP($B377,'Results-formatted 060121'!$A:$AJ,(N$3+2),FALSE)), VLOOKUP($B377,'Results-formatted 060121'!$A:$AJ,(N$3+2),FALSE)))</f>
        <v>4</v>
      </c>
      <c r="O377" s="95">
        <f>IF($C377 = "neg", (($D377+1) - VLOOKUP($B377,'Results-formatted 060121'!$A:$AJ,(O$3+2),FALSE)), IF($C377 = "pos-neg", (3+VLOOKUP($B377,'Results-formatted 060121'!$A:$AJ,(O$3+2),FALSE)), VLOOKUP($B377,'Results-formatted 060121'!$A:$AJ,(O$3+2),FALSE)))</f>
        <v>5</v>
      </c>
      <c r="P377" s="95">
        <f>IF($C377 = "neg", (($D377+1) - VLOOKUP($B377,'Results-formatted 060121'!$A:$AJ,(P$3+2),FALSE)), IF($C377 = "pos-neg", (3+VLOOKUP($B377,'Results-formatted 060121'!$A:$AJ,(P$3+2),FALSE)), VLOOKUP($B377,'Results-formatted 060121'!$A:$AJ,(P$3+2),FALSE)))</f>
        <v>4</v>
      </c>
      <c r="Q377" s="95">
        <f>IF($C377 = "neg", (($D377+1) - VLOOKUP($B377,'Results-formatted 060121'!$A:$AJ,(Q$3+2),FALSE)), IF($C377 = "pos-neg", (3+VLOOKUP($B377,'Results-formatted 060121'!$A:$AJ,(Q$3+2),FALSE)), VLOOKUP($B377,'Results-formatted 060121'!$A:$AJ,(Q$3+2),FALSE)))</f>
        <v>5</v>
      </c>
      <c r="R377" s="95">
        <f>IF($C377 = "neg", (($D377+1) - VLOOKUP($B377,'Results-formatted 060121'!$A:$AJ,(R$3+2),FALSE)), IF($C377 = "pos-neg", (3+VLOOKUP($B377,'Results-formatted 060121'!$A:$AJ,(R$3+2),FALSE)), VLOOKUP($B377,'Results-formatted 060121'!$A:$AJ,(R$3+2),FALSE)))</f>
        <v>5</v>
      </c>
      <c r="S377" s="95">
        <f>IF($C377 = "neg", (($D377+1) - VLOOKUP($B377,'Results-formatted 060121'!$A:$AJ,(S$3+2),FALSE)), IF($C377 = "pos-neg", (3+VLOOKUP($B377,'Results-formatted 060121'!$A:$AJ,(S$3+2),FALSE)), VLOOKUP($B377,'Results-formatted 060121'!$A:$AJ,(S$3+2),FALSE)))</f>
        <v>4</v>
      </c>
      <c r="T377" s="95">
        <f>IF($C377 = "neg", (($D377+1) - VLOOKUP($B377,'Results-formatted 060121'!$A:$AJ,(T$3+2),FALSE)), IF($C377 = "pos-neg", (3+VLOOKUP($B377,'Results-formatted 060121'!$A:$AJ,(T$3+2),FALSE)), VLOOKUP($B377,'Results-formatted 060121'!$A:$AJ,(T$3+2),FALSE)))</f>
        <v>4</v>
      </c>
      <c r="U377" s="95">
        <f>IF($C377 = "neg", (($D377+1) - VLOOKUP($B377,'Results-formatted 060121'!$A:$AJ,(U$3+2),FALSE)), IF($C377 = "pos-neg", (3+VLOOKUP($B377,'Results-formatted 060121'!$A:$AJ,(U$3+2),FALSE)), VLOOKUP($B377,'Results-formatted 060121'!$A:$AJ,(U$3+2),FALSE)))</f>
        <v>5</v>
      </c>
      <c r="V377" s="95">
        <f>IF($C377 = "neg", (($D377+1) - VLOOKUP($B377,'Results-formatted 060121'!$A:$AJ,(V$3+2),FALSE)), IF($C377 = "pos-neg", (3+VLOOKUP($B377,'Results-formatted 060121'!$A:$AJ,(V$3+2),FALSE)), VLOOKUP($B377,'Results-formatted 060121'!$A:$AJ,(V$3+2),FALSE)))</f>
        <v>4</v>
      </c>
      <c r="W377" s="95">
        <f>IF($C377 = "neg", (($D377+1) - VLOOKUP($B377,'Results-formatted 060121'!$A:$AJ,(W$3+2),FALSE)), IF($C377 = "pos-neg", (3+VLOOKUP($B377,'Results-formatted 060121'!$A:$AJ,(W$3+2),FALSE)), VLOOKUP($B377,'Results-formatted 060121'!$A:$AJ,(W$3+2),FALSE)))</f>
        <v>4</v>
      </c>
      <c r="X377" s="95">
        <f>IF($C377 = "neg", (($D377+1) - VLOOKUP($B377,'Results-formatted 060121'!$A:$AJ,(X$3+2),FALSE)), IF($C377 = "pos-neg", (3+VLOOKUP($B377,'Results-formatted 060121'!$A:$AJ,(X$3+2),FALSE)), VLOOKUP($B377,'Results-formatted 060121'!$A:$AJ,(X$3+2),FALSE)))</f>
        <v>4</v>
      </c>
      <c r="Y377" s="95">
        <f>IF($C377 = "neg", (($D377+1) - VLOOKUP($B377,'Results-formatted 060121'!$A:$AJ,(Y$3+2),FALSE)), IF($C377 = "pos-neg", (3+VLOOKUP($B377,'Results-formatted 060121'!$A:$AJ,(Y$3+2),FALSE)), VLOOKUP($B377,'Results-formatted 060121'!$A:$AJ,(Y$3+2),FALSE)))</f>
        <v>4</v>
      </c>
      <c r="Z377" s="95">
        <f>IF($C377 = "neg", (($D377+1) - VLOOKUP($B377,'Results-formatted 060121'!$A:$AJ,(Z$3+2),FALSE)), IF($C377 = "pos-neg", (3+VLOOKUP($B377,'Results-formatted 060121'!$A:$AJ,(Z$3+2),FALSE)), VLOOKUP($B377,'Results-formatted 060121'!$A:$AJ,(Z$3+2),FALSE)))</f>
        <v>2</v>
      </c>
      <c r="AA377" s="95">
        <f>IF($C377 = "neg", (($D377+1) - VLOOKUP($B377,'Results-formatted 060121'!$A:$AJ,(AA$3+2),FALSE)), IF($C377 = "pos-neg", (3+VLOOKUP($B377,'Results-formatted 060121'!$A:$AJ,(AA$3+2),FALSE)), VLOOKUP($B377,'Results-formatted 060121'!$A:$AJ,(AA$3+2),FALSE)))</f>
        <v>5</v>
      </c>
      <c r="AB377" s="95">
        <f>IF($C377 = "neg", (($D377+1) - VLOOKUP($B377,'Results-formatted 060121'!$A:$AJ,(AB$3+2),FALSE)), IF($C377 = "pos-neg", (3+VLOOKUP($B377,'Results-formatted 060121'!$A:$AJ,(AB$3+2),FALSE)), VLOOKUP($B377,'Results-formatted 060121'!$A:$AJ,(AB$3+2),FALSE)))</f>
        <v>3</v>
      </c>
      <c r="AC377" s="95">
        <f>IF($C377 = "neg", (($D377+1) - VLOOKUP($B377,'Results-formatted 060121'!$A:$AJ,(AC$3+2),FALSE)), IF($C377 = "pos-neg", (3+VLOOKUP($B377,'Results-formatted 060121'!$A:$AJ,(AC$3+2),FALSE)), VLOOKUP($B377,'Results-formatted 060121'!$A:$AJ,(AC$3+2),FALSE)))</f>
        <v>4</v>
      </c>
      <c r="AD377" s="95">
        <f>IF($C377 = "neg", (($D377+1) - VLOOKUP($B377,'Results-formatted 060121'!$A:$AJ,(AD$3+2),FALSE)), IF($C377 = "pos-neg", (3+VLOOKUP($B377,'Results-formatted 060121'!$A:$AJ,(AD$3+2),FALSE)), VLOOKUP($B377,'Results-formatted 060121'!$A:$AJ,(AD$3+2),FALSE)))</f>
        <v>4</v>
      </c>
      <c r="AE377" s="95">
        <f>IF($C377 = "neg", (($D377+1) - VLOOKUP($B377,'Results-formatted 060121'!$A:$AJ,(AE$3+2),FALSE)), IF($C377 = "pos-neg", (3+VLOOKUP($B377,'Results-formatted 060121'!$A:$AJ,(AE$3+2),FALSE)), VLOOKUP($B377,'Results-formatted 060121'!$A:$AJ,(AE$3+2),FALSE)))</f>
        <v>4</v>
      </c>
      <c r="AF377" s="95">
        <f>IF($C377 = "neg", (($D377+1) - VLOOKUP($B377,'Results-formatted 060121'!$A:$AJ,(AF$3+2),FALSE)), IF($C377 = "pos-neg", (3+VLOOKUP($B377,'Results-formatted 060121'!$A:$AJ,(AF$3+2),FALSE)), VLOOKUP($B377,'Results-formatted 060121'!$A:$AJ,(AF$3+2),FALSE)))</f>
        <v>3</v>
      </c>
      <c r="AG377" s="95">
        <f>IF($C377 = "neg", (($D377+1) - VLOOKUP($B377,'Results-formatted 060121'!$A:$AJ,(AG$3+2),FALSE)), IF($C377 = "pos-neg", (3+VLOOKUP($B377,'Results-formatted 060121'!$A:$AJ,(AG$3+2),FALSE)), VLOOKUP($B377,'Results-formatted 060121'!$A:$AJ,(AG$3+2),FALSE)))</f>
        <v>4</v>
      </c>
      <c r="AH377" s="95">
        <f>IF($C377 = "neg", (($D377+1) - VLOOKUP($B377,'Results-formatted 060121'!$A:$AJ,(AH$3+2),FALSE)), IF($C377 = "pos-neg", (3+VLOOKUP($B377,'Results-formatted 060121'!$A:$AJ,(AH$3+2),FALSE)), VLOOKUP($B377,'Results-formatted 060121'!$A:$AJ,(AH$3+2),FALSE)))</f>
        <v>4</v>
      </c>
      <c r="AI377" s="95">
        <f>IF($C377 = "neg", (($D377+1) - VLOOKUP($B377,'Results-formatted 060121'!$A:$AJ,(AI$3+2),FALSE)), IF($C377 = "pos-neg", (3+VLOOKUP($B377,'Results-formatted 060121'!$A:$AJ,(AI$3+2),FALSE)), VLOOKUP($B377,'Results-formatted 060121'!$A:$AJ,(AI$3+2),FALSE)))</f>
        <v>4</v>
      </c>
      <c r="AJ377" s="95">
        <f>IF($C377 = "neg", (($D377+1) - VLOOKUP($B377,'Results-formatted 060121'!$A:$AJ,(AJ$3+2),FALSE)), IF($C377 = "pos-neg", (3+VLOOKUP($B377,'Results-formatted 060121'!$A:$AJ,(AJ$3+2),FALSE)), VLOOKUP($B377,'Results-formatted 060121'!$A:$AJ,(AJ$3+2),FALSE)))</f>
        <v>5</v>
      </c>
      <c r="AK377" s="95">
        <f>IF($C377 = "neg", (($D377+1) - VLOOKUP($B377,'Results-formatted 060121'!$A:$AJ,(AK$3+2),FALSE)), IF($C377 = "pos-neg", (3+VLOOKUP($B377,'Results-formatted 060121'!$A:$AJ,(AK$3+2),FALSE)), VLOOKUP($B377,'Results-formatted 060121'!$A:$AJ,(AK$3+2),FALSE)))</f>
        <v>4</v>
      </c>
      <c r="AL377" s="95">
        <f>IF($C377 = "neg", (($D377+1) - VLOOKUP($B377,'Results-formatted 060121'!$A:$AJ,(AL$3+2),FALSE)), IF($C377 = "pos-neg", (3+VLOOKUP($B377,'Results-formatted 060121'!$A:$AJ,(AL$3+2),FALSE)), VLOOKUP($B377,'Results-formatted 060121'!$A:$AJ,(AL$3+2),FALSE)))</f>
        <v>4</v>
      </c>
      <c r="AM377" s="95">
        <f>IF($C377 = "neg", (($D377+1) - VLOOKUP($B377,'Results-formatted 060121'!$A:AJ,(AM$3+2),FALSE)), IF($C377 = "pos-neg", (3+VLOOKUP($B377,'Results-formatted 060121'!$A:AJ,(AM$3+2),FALSE)), VLOOKUP($B377,'Results-formatted 060121'!$A:AJ,(AM$3+2),FALSE)))</f>
        <v>5</v>
      </c>
      <c r="AN377" s="95">
        <f>IF($C377 = "neg", (($D377+1) - VLOOKUP($B377,'Results-formatted 060121'!$A:AK,(AN$3+2),FALSE)), IF($C377 = "pos-neg", (3+VLOOKUP($B377,'Results-formatted 060121'!$A:AK,(AN$3+2),FALSE)), VLOOKUP($B377,'Results-formatted 060121'!$A:AK,(AN$3+2),FALSE)))</f>
        <v>4</v>
      </c>
      <c r="AO377" s="95">
        <f>IF($C377 = "neg", (($D377+1) - VLOOKUP($B377,'Results-formatted 060121'!$A:AL,(AO$3+2),FALSE)), IF($C377 = "pos-neg", (3+VLOOKUP($B377,'Results-formatted 060121'!$A:AL,(AO$3+2),FALSE)), VLOOKUP($B377,'Results-formatted 060121'!$A:AL,(AO$3+2),FALSE)))</f>
        <v>5</v>
      </c>
      <c r="AP377" s="95">
        <f>IF($C377 = "neg", (($D377+1) - VLOOKUP($B377,'Results-formatted 060121'!$A:AM,(AP$3+2),FALSE)), IF($C377 = "pos-neg", (3+VLOOKUP($B377,'Results-formatted 060121'!$A:AM,(AP$3+2),FALSE)), VLOOKUP($B377,'Results-formatted 060121'!$A:AM,(AP$3+2),FALSE)))</f>
        <v>2</v>
      </c>
      <c r="AQ377" s="95">
        <f>IF($C377 = "neg", (($D377+1) - VLOOKUP($B377,'Results-formatted 060121'!$A:AN,(AQ$3+2),FALSE)), IF($C377 = "pos-neg", (3+VLOOKUP($B377,'Results-formatted 060121'!$A:AN,(AQ$3+2),FALSE)), VLOOKUP($B377,'Results-formatted 060121'!$A:AN,(AQ$3+2),FALSE)))</f>
        <v>4</v>
      </c>
      <c r="AR377" s="95">
        <f>IF($C377 = "neg", (($D377+1) - VLOOKUP($B377,'Results-formatted 060121'!$A:AO,(AR$3+2),FALSE)), IF($C377 = "pos-neg", (3+VLOOKUP($B377,'Results-formatted 060121'!$A:AO,(AR$3+2),FALSE)), VLOOKUP($B377,'Results-formatted 060121'!$A:AO,(AR$3+2),FALSE)))</f>
        <v>5</v>
      </c>
      <c r="AS377" s="95">
        <f>IF($C377 = "neg", (($D377+1) - VLOOKUP($B377,'Results-formatted 060121'!$A:AP,(AS$3+2),FALSE)), IF($C377 = "pos-neg", (3+VLOOKUP($B377,'Results-formatted 060121'!$A:AP,(AS$3+2),FALSE)), VLOOKUP($B377,'Results-formatted 060121'!$A:AP,(AS$3+2),FALSE)))</f>
        <v>4</v>
      </c>
      <c r="AT377" s="95">
        <f>IF($C377 = "neg", (($D377+1) - VLOOKUP($B377,'Results-formatted 060121'!$A:AQ,(AT$3+2),FALSE)), IF($C377 = "pos-neg", (3+VLOOKUP($B377,'Results-formatted 060121'!$A:AQ,(AT$3+2),FALSE)), VLOOKUP($B377,'Results-formatted 060121'!$A:AQ,(AT$3+2),FALSE)))</f>
        <v>5</v>
      </c>
      <c r="AU377" s="95">
        <f>IF($C377 = "neg", (($D377+1) - VLOOKUP($B377,'Results-formatted 060121'!$A:AR,(AU$3+2),FALSE)), IF($C377 = "pos-neg", (3+VLOOKUP($B377,'Results-formatted 060121'!$A:AR,(AU$3+2),FALSE)), VLOOKUP($B377,'Results-formatted 060121'!$A:AR,(AU$3+2),FALSE)))</f>
        <v>4</v>
      </c>
      <c r="AV377" s="95">
        <f>IF($C377 = "neg", (($D377+1) - VLOOKUP($B377,'Results-formatted 060121'!$A:AS,(AV$3+2),FALSE)), IF($C377 = "pos-neg", (3+VLOOKUP($B377,'Results-formatted 060121'!$A:AS,(AV$3+2),FALSE)), VLOOKUP($B377,'Results-formatted 060121'!$A:AS,(AV$3+2),FALSE)))</f>
        <v>3</v>
      </c>
      <c r="AW377" s="95">
        <f>IF($C377 = "neg", (($D377+1) - VLOOKUP($B377,'Results-formatted 060121'!$A:AT,(AW$3+2),FALSE)), IF($C377 = "pos-neg", (3+VLOOKUP($B377,'Results-formatted 060121'!$A:AT,(AW$3+2),FALSE)), VLOOKUP($B377,'Results-formatted 060121'!$A:AT,(AW$3+2),FALSE)))</f>
        <v>2</v>
      </c>
      <c r="AX377" s="95">
        <f>IF($C377 = "neg", (($D377+1) - VLOOKUP($B377,'Results-formatted 060121'!$A:AU,(AX$3+2),FALSE)), IF($C377 = "pos-neg", (3+VLOOKUP($B377,'Results-formatted 060121'!$A:AU,(AX$3+2),FALSE)), VLOOKUP($B377,'Results-formatted 060121'!$A:AU,(AX$3+2),FALSE)))</f>
        <v>2</v>
      </c>
      <c r="AY377" s="95">
        <f>IF($C377 = "neg", (($D377+1) - VLOOKUP($B377,'Results-formatted 060121'!$A:AV,(AY$3+2),FALSE)), IF($C377 = "pos-neg", (3+VLOOKUP($B377,'Results-formatted 060121'!$A:AV,(AY$3+2),FALSE)), VLOOKUP($B377,'Results-formatted 060121'!$A:AV,(AY$3+2),FALSE)))</f>
        <v>4</v>
      </c>
      <c r="AZ377" s="95">
        <f>IF($C377 = "neg", (($D377+1) - VLOOKUP($B377,'Results-formatted 060121'!$A:AW,(AZ$3+2),FALSE)), IF($C377 = "pos-neg", (3+VLOOKUP($B377,'Results-formatted 060121'!$A:AW,(AZ$3+2),FALSE)), VLOOKUP($B377,'Results-formatted 060121'!$A:AW,(AZ$3+2),FALSE)))</f>
        <v>4</v>
      </c>
      <c r="BA377" s="95">
        <f>IF($C377 = "neg", (($D377+1) - VLOOKUP($B377,'Results-formatted 060121'!$A:AX,(BA$3+2),FALSE)), IF($C377 = "pos-neg", (3+VLOOKUP($B377,'Results-formatted 060121'!$A:AX,(BA$3+2),FALSE)), VLOOKUP($B377,'Results-formatted 060121'!$A:AX,(BA$3+2),FALSE)))</f>
        <v>4</v>
      </c>
      <c r="BB377" s="95">
        <f>IF($C377 = "neg", (($D377+1) - VLOOKUP($B377,'Results-formatted 060121'!$A:AY,(BB$3+2),FALSE)), IF($C377 = "pos-neg", (3+VLOOKUP($B377,'Results-formatted 060121'!$A:AY,(BB$3+2),FALSE)), VLOOKUP($B377,'Results-formatted 060121'!$A:AY,(BB$3+2),FALSE)))</f>
        <v>5</v>
      </c>
      <c r="BC377" s="95">
        <f>IF($C377 = "neg", (($D377+1) - VLOOKUP($B377,'Results-formatted 060121'!$A:AZ,(BC$3+2),FALSE)), IF($C377 = "pos-neg", (3+VLOOKUP($B377,'Results-formatted 060121'!$A:AZ,(BC$3+2),FALSE)), VLOOKUP($B377,'Results-formatted 060121'!$A:AZ,(BC$3+2),FALSE)))</f>
        <v>3</v>
      </c>
      <c r="BD377" s="95">
        <f>IF($C377 = "neg", (($D377+1) - VLOOKUP($B377,'Results-formatted 060121'!$A:BA,(BD$3+2),FALSE)), IF($C377 = "pos-neg", (3+VLOOKUP($B377,'Results-formatted 060121'!$A:BA,(BD$3+2),FALSE)), VLOOKUP($B377,'Results-formatted 060121'!$A:BA,(BD$3+2),FALSE)))</f>
        <v>4</v>
      </c>
      <c r="BE377" s="95">
        <f>IF($C377 = "neg", (($D377+1) - VLOOKUP($B377,'Results-formatted 060121'!$A:BB,(BE$3+2),FALSE)), IF($C377 = "pos-neg", (3+VLOOKUP($B377,'Results-formatted 060121'!$A:BB,(BE$3+2),FALSE)), VLOOKUP($B377,'Results-formatted 060121'!$A:BB,(BE$3+2),FALSE)))</f>
        <v>5</v>
      </c>
      <c r="BF377" s="95">
        <f>IF($C377 = "neg", (($D377+1) - VLOOKUP($B377,'Results-formatted 060121'!$A:BC,(BF$3+2),FALSE)), IF($C377 = "pos-neg", (3+VLOOKUP($B377,'Results-formatted 060121'!$A:BC,(BF$3+2),FALSE)), VLOOKUP($B377,'Results-formatted 060121'!$A:BC,(BF$3+2),FALSE)))</f>
        <v>4</v>
      </c>
      <c r="BG377" s="95">
        <f>IF($C377 = "neg", (($D377+1) - VLOOKUP($B377,'Results-formatted 060121'!$A:BD,(BG$3+2),FALSE)), IF($C377 = "pos-neg", (3+VLOOKUP($B377,'Results-formatted 060121'!$A:BD,(BG$3+2),FALSE)), VLOOKUP($B377,'Results-formatted 060121'!$A:BD,(BG$3+2),FALSE)))</f>
        <v>4</v>
      </c>
      <c r="BH377" s="95">
        <f>IF($C377 = "neg", (($D377+1) - VLOOKUP($B377,'Results-formatted 060121'!$A:BE,(BH$3+2),FALSE)), IF($C377 = "pos-neg", (3+VLOOKUP($B377,'Results-formatted 060121'!$A:BE,(BH$3+2),FALSE)), VLOOKUP($B377,'Results-formatted 060121'!$A:BE,(BH$3+2),FALSE)))</f>
        <v>2</v>
      </c>
      <c r="BI377" s="95">
        <f>IF($C377 = "neg", (($D377+1) - VLOOKUP($B377,'Results-formatted 060121'!$A:BF,(BI$3+2),FALSE)), IF($C377 = "pos-neg", (3+VLOOKUP($B377,'Results-formatted 060121'!$A:BF,(BI$3+2),FALSE)), VLOOKUP($B377,'Results-formatted 060121'!$A:BF,(BI$3+2),FALSE)))</f>
        <v>4</v>
      </c>
      <c r="BJ377" s="95">
        <f>IF($C377 = "neg", (($D377+1) - VLOOKUP($B377,'Results-formatted 060121'!$A:BG,(BJ$3+2),FALSE)), IF($C377 = "pos-neg", (3+VLOOKUP($B377,'Results-formatted 060121'!$A:BG,(BJ$3+2),FALSE)), VLOOKUP($B377,'Results-formatted 060121'!$A:BG,(BJ$3+2),FALSE)))</f>
        <v>5</v>
      </c>
      <c r="BK377" s="95">
        <f>IF($C377 = "neg", (($D377+1) - VLOOKUP($B377,'Results-formatted 060121'!$A:BH,(BK$3+2),FALSE)), IF($C377 = "pos-neg", (3+VLOOKUP($B377,'Results-formatted 060121'!$A:BH,(BK$3+2),FALSE)), VLOOKUP($B377,'Results-formatted 060121'!$A:BH,(BK$3+2),FALSE)))</f>
        <v>3</v>
      </c>
      <c r="BL377" s="95">
        <f>IF($C377 = "neg", (($D377+1) - VLOOKUP($B377,'Results-formatted 060121'!$A:BI,(BL$3+2),FALSE)), IF($C377 = "pos-neg", (3+VLOOKUP($B377,'Results-formatted 060121'!$A:BI,(BL$3+2),FALSE)), VLOOKUP($B377,'Results-formatted 060121'!$A:BI,(BL$3+2),FALSE)))</f>
        <v>4</v>
      </c>
      <c r="BM377" s="95">
        <f>IF($C377 = "neg", (($D377+1) - VLOOKUP($B377,'Results-formatted 060121'!$A:BJ,(BM$3+2),FALSE)), IF($C377 = "pos-neg", (3+VLOOKUP($B377,'Results-formatted 060121'!$A:BJ,(BM$3+2),FALSE)), VLOOKUP($B377,'Results-formatted 060121'!$A:BJ,(BM$3+2),FALSE)))</f>
        <v>3</v>
      </c>
      <c r="BN377" s="95"/>
      <c r="BO377" s="95"/>
      <c r="BP377" s="95"/>
      <c r="BQ377" s="95"/>
      <c r="BR377" s="95"/>
      <c r="BS377" s="95"/>
      <c r="BT377" s="95"/>
      <c r="BU377" s="95"/>
      <c r="BV377" s="95"/>
      <c r="BW377" s="95"/>
      <c r="BX377" s="95"/>
      <c r="BY377" s="95"/>
      <c r="BZ377" s="95"/>
      <c r="CA377" s="95"/>
      <c r="CB377" s="95"/>
      <c r="CC377" s="95"/>
      <c r="CD377" s="98"/>
      <c r="CE377" s="25">
        <f t="shared" ref="CE377:CE408" si="1264">AVERAGE(F377:CD377)</f>
        <v>3.8833333333333333</v>
      </c>
      <c r="CF377" s="25">
        <f t="shared" si="1176"/>
        <v>0.90369611411506345</v>
      </c>
    </row>
    <row r="378" spans="2:84" ht="42" x14ac:dyDescent="0.15">
      <c r="B378" s="84" t="s">
        <v>387</v>
      </c>
      <c r="C378" s="86" t="s">
        <v>224</v>
      </c>
      <c r="D378" s="2">
        <v>5</v>
      </c>
      <c r="E378" s="15" t="s">
        <v>878</v>
      </c>
      <c r="F378" s="95">
        <f>IF($C378 = "neg", (($D378+1) - VLOOKUP($B378,'Results-formatted 060121'!$A:$AJ,(F$3+2),FALSE)), IF($C378 = "pos-neg", (3+VLOOKUP($B378,'Results-formatted 060121'!$A:$AJ,(F$3+2),FALSE)), VLOOKUP($B378,'Results-formatted 060121'!$A:$AJ,(F$3+2),FALSE)))</f>
        <v>3</v>
      </c>
      <c r="G378" s="95">
        <f>IF($C378 = "neg", (($D378+1) - VLOOKUP($B378,'Results-formatted 060121'!$A:$AJ,(G$3+2),FALSE)), IF($C378 = "pos-neg", (3+VLOOKUP($B378,'Results-formatted 060121'!$A:$AJ,(G$3+2),FALSE)), VLOOKUP($B378,'Results-formatted 060121'!$A:$AJ,(G$3+2),FALSE)))</f>
        <v>5</v>
      </c>
      <c r="H378" s="95">
        <f>IF($C378 = "neg", (($D378+1) - VLOOKUP($B378,'Results-formatted 060121'!$A:$AJ,(H$3+2),FALSE)), IF($C378 = "pos-neg", (3+VLOOKUP($B378,'Results-formatted 060121'!$A:$AJ,(H$3+2),FALSE)), VLOOKUP($B378,'Results-formatted 060121'!$A:$AJ,(H$3+2),FALSE)))</f>
        <v>4</v>
      </c>
      <c r="I378" s="95">
        <f>IF($C378 = "neg", (($D378+1) - VLOOKUP($B378,'Results-formatted 060121'!$A:$AJ,(I$3+2),FALSE)), IF($C378 = "pos-neg", (3+VLOOKUP($B378,'Results-formatted 060121'!$A:$AJ,(I$3+2),FALSE)), VLOOKUP($B378,'Results-formatted 060121'!$A:$AJ,(I$3+2),FALSE)))</f>
        <v>4</v>
      </c>
      <c r="J378" s="95">
        <f>IF($C378 = "neg", (($D378+1) - VLOOKUP($B378,'Results-formatted 060121'!$A:$AJ,(J$3+2),FALSE)), IF($C378 = "pos-neg", (3+VLOOKUP($B378,'Results-formatted 060121'!$A:$AJ,(J$3+2),FALSE)), VLOOKUP($B378,'Results-formatted 060121'!$A:$AJ,(J$3+2),FALSE)))</f>
        <v>3</v>
      </c>
      <c r="K378" s="95">
        <f>IF($C378 = "neg", (($D378+1) - VLOOKUP($B378,'Results-formatted 060121'!$A:$AJ,(K$3+2),FALSE)), IF($C378 = "pos-neg", (3+VLOOKUP($B378,'Results-formatted 060121'!$A:$AJ,(K$3+2),FALSE)), VLOOKUP($B378,'Results-formatted 060121'!$A:$AJ,(K$3+2),FALSE)))</f>
        <v>5</v>
      </c>
      <c r="L378" s="95">
        <f>IF($C378 = "neg", (($D378+1) - VLOOKUP($B378,'Results-formatted 060121'!$A:$AJ,(L$3+2),FALSE)), IF($C378 = "pos-neg", (3+VLOOKUP($B378,'Results-formatted 060121'!$A:$AJ,(L$3+2),FALSE)), VLOOKUP($B378,'Results-formatted 060121'!$A:$AJ,(L$3+2),FALSE)))</f>
        <v>3</v>
      </c>
      <c r="M378" s="95">
        <f>IF($C378 = "neg", (($D378+1) - VLOOKUP($B378,'Results-formatted 060121'!$A:$AJ,(M$3+2),FALSE)), IF($C378 = "pos-neg", (3+VLOOKUP($B378,'Results-formatted 060121'!$A:$AJ,(M$3+2),FALSE)), VLOOKUP($B378,'Results-formatted 060121'!$A:$AJ,(M$3+2),FALSE)))</f>
        <v>3</v>
      </c>
      <c r="N378" s="95">
        <f>IF($C378 = "neg", (($D378+1) - VLOOKUP($B378,'Results-formatted 060121'!$A:$AJ,(N$3+2),FALSE)), IF($C378 = "pos-neg", (3+VLOOKUP($B378,'Results-formatted 060121'!$A:$AJ,(N$3+2),FALSE)), VLOOKUP($B378,'Results-formatted 060121'!$A:$AJ,(N$3+2),FALSE)))</f>
        <v>4</v>
      </c>
      <c r="O378" s="95">
        <f>IF($C378 = "neg", (($D378+1) - VLOOKUP($B378,'Results-formatted 060121'!$A:$AJ,(O$3+2),FALSE)), IF($C378 = "pos-neg", (3+VLOOKUP($B378,'Results-formatted 060121'!$A:$AJ,(O$3+2),FALSE)), VLOOKUP($B378,'Results-formatted 060121'!$A:$AJ,(O$3+2),FALSE)))</f>
        <v>5</v>
      </c>
      <c r="P378" s="95">
        <f>IF($C378 = "neg", (($D378+1) - VLOOKUP($B378,'Results-formatted 060121'!$A:$AJ,(P$3+2),FALSE)), IF($C378 = "pos-neg", (3+VLOOKUP($B378,'Results-formatted 060121'!$A:$AJ,(P$3+2),FALSE)), VLOOKUP($B378,'Results-formatted 060121'!$A:$AJ,(P$3+2),FALSE)))</f>
        <v>3</v>
      </c>
      <c r="Q378" s="95">
        <f>IF($C378 = "neg", (($D378+1) - VLOOKUP($B378,'Results-formatted 060121'!$A:$AJ,(Q$3+2),FALSE)), IF($C378 = "pos-neg", (3+VLOOKUP($B378,'Results-formatted 060121'!$A:$AJ,(Q$3+2),FALSE)), VLOOKUP($B378,'Results-formatted 060121'!$A:$AJ,(Q$3+2),FALSE)))</f>
        <v>5</v>
      </c>
      <c r="R378" s="95">
        <f>IF($C378 = "neg", (($D378+1) - VLOOKUP($B378,'Results-formatted 060121'!$A:$AJ,(R$3+2),FALSE)), IF($C378 = "pos-neg", (3+VLOOKUP($B378,'Results-formatted 060121'!$A:$AJ,(R$3+2),FALSE)), VLOOKUP($B378,'Results-formatted 060121'!$A:$AJ,(R$3+2),FALSE)))</f>
        <v>5</v>
      </c>
      <c r="S378" s="95">
        <f>IF($C378 = "neg", (($D378+1) - VLOOKUP($B378,'Results-formatted 060121'!$A:$AJ,(S$3+2),FALSE)), IF($C378 = "pos-neg", (3+VLOOKUP($B378,'Results-formatted 060121'!$A:$AJ,(S$3+2),FALSE)), VLOOKUP($B378,'Results-formatted 060121'!$A:$AJ,(S$3+2),FALSE)))</f>
        <v>5</v>
      </c>
      <c r="T378" s="95">
        <f>IF($C378 = "neg", (($D378+1) - VLOOKUP($B378,'Results-formatted 060121'!$A:$AJ,(T$3+2),FALSE)), IF($C378 = "pos-neg", (3+VLOOKUP($B378,'Results-formatted 060121'!$A:$AJ,(T$3+2),FALSE)), VLOOKUP($B378,'Results-formatted 060121'!$A:$AJ,(T$3+2),FALSE)))</f>
        <v>5</v>
      </c>
      <c r="U378" s="95">
        <f>IF($C378 = "neg", (($D378+1) - VLOOKUP($B378,'Results-formatted 060121'!$A:$AJ,(U$3+2),FALSE)), IF($C378 = "pos-neg", (3+VLOOKUP($B378,'Results-formatted 060121'!$A:$AJ,(U$3+2),FALSE)), VLOOKUP($B378,'Results-formatted 060121'!$A:$AJ,(U$3+2),FALSE)))</f>
        <v>5</v>
      </c>
      <c r="V378" s="95">
        <f>IF($C378 = "neg", (($D378+1) - VLOOKUP($B378,'Results-formatted 060121'!$A:$AJ,(V$3+2),FALSE)), IF($C378 = "pos-neg", (3+VLOOKUP($B378,'Results-formatted 060121'!$A:$AJ,(V$3+2),FALSE)), VLOOKUP($B378,'Results-formatted 060121'!$A:$AJ,(V$3+2),FALSE)))</f>
        <v>4</v>
      </c>
      <c r="W378" s="95">
        <f>IF($C378 = "neg", (($D378+1) - VLOOKUP($B378,'Results-formatted 060121'!$A:$AJ,(W$3+2),FALSE)), IF($C378 = "pos-neg", (3+VLOOKUP($B378,'Results-formatted 060121'!$A:$AJ,(W$3+2),FALSE)), VLOOKUP($B378,'Results-formatted 060121'!$A:$AJ,(W$3+2),FALSE)))</f>
        <v>5</v>
      </c>
      <c r="X378" s="95">
        <f>IF($C378 = "neg", (($D378+1) - VLOOKUP($B378,'Results-formatted 060121'!$A:$AJ,(X$3+2),FALSE)), IF($C378 = "pos-neg", (3+VLOOKUP($B378,'Results-formatted 060121'!$A:$AJ,(X$3+2),FALSE)), VLOOKUP($B378,'Results-formatted 060121'!$A:$AJ,(X$3+2),FALSE)))</f>
        <v>4</v>
      </c>
      <c r="Y378" s="95">
        <f>IF($C378 = "neg", (($D378+1) - VLOOKUP($B378,'Results-formatted 060121'!$A:$AJ,(Y$3+2),FALSE)), IF($C378 = "pos-neg", (3+VLOOKUP($B378,'Results-formatted 060121'!$A:$AJ,(Y$3+2),FALSE)), VLOOKUP($B378,'Results-formatted 060121'!$A:$AJ,(Y$3+2),FALSE)))</f>
        <v>3</v>
      </c>
      <c r="Z378" s="95">
        <f>IF($C378 = "neg", (($D378+1) - VLOOKUP($B378,'Results-formatted 060121'!$A:$AJ,(Z$3+2),FALSE)), IF($C378 = "pos-neg", (3+VLOOKUP($B378,'Results-formatted 060121'!$A:$AJ,(Z$3+2),FALSE)), VLOOKUP($B378,'Results-formatted 060121'!$A:$AJ,(Z$3+2),FALSE)))</f>
        <v>2</v>
      </c>
      <c r="AA378" s="95">
        <f>IF($C378 = "neg", (($D378+1) - VLOOKUP($B378,'Results-formatted 060121'!$A:$AJ,(AA$3+2),FALSE)), IF($C378 = "pos-neg", (3+VLOOKUP($B378,'Results-formatted 060121'!$A:$AJ,(AA$3+2),FALSE)), VLOOKUP($B378,'Results-formatted 060121'!$A:$AJ,(AA$3+2),FALSE)))</f>
        <v>5</v>
      </c>
      <c r="AB378" s="95">
        <f>IF($C378 = "neg", (($D378+1) - VLOOKUP($B378,'Results-formatted 060121'!$A:$AJ,(AB$3+2),FALSE)), IF($C378 = "pos-neg", (3+VLOOKUP($B378,'Results-formatted 060121'!$A:$AJ,(AB$3+2),FALSE)), VLOOKUP($B378,'Results-formatted 060121'!$A:$AJ,(AB$3+2),FALSE)))</f>
        <v>4</v>
      </c>
      <c r="AC378" s="95">
        <f>IF($C378 = "neg", (($D378+1) - VLOOKUP($B378,'Results-formatted 060121'!$A:$AJ,(AC$3+2),FALSE)), IF($C378 = "pos-neg", (3+VLOOKUP($B378,'Results-formatted 060121'!$A:$AJ,(AC$3+2),FALSE)), VLOOKUP($B378,'Results-formatted 060121'!$A:$AJ,(AC$3+2),FALSE)))</f>
        <v>2</v>
      </c>
      <c r="AD378" s="95">
        <f>IF($C378 = "neg", (($D378+1) - VLOOKUP($B378,'Results-formatted 060121'!$A:$AJ,(AD$3+2),FALSE)), IF($C378 = "pos-neg", (3+VLOOKUP($B378,'Results-formatted 060121'!$A:$AJ,(AD$3+2),FALSE)), VLOOKUP($B378,'Results-formatted 060121'!$A:$AJ,(AD$3+2),FALSE)))</f>
        <v>4</v>
      </c>
      <c r="AE378" s="95">
        <f>IF($C378 = "neg", (($D378+1) - VLOOKUP($B378,'Results-formatted 060121'!$A:$AJ,(AE$3+2),FALSE)), IF($C378 = "pos-neg", (3+VLOOKUP($B378,'Results-formatted 060121'!$A:$AJ,(AE$3+2),FALSE)), VLOOKUP($B378,'Results-formatted 060121'!$A:$AJ,(AE$3+2),FALSE)))</f>
        <v>4</v>
      </c>
      <c r="AF378" s="95">
        <f>IF($C378 = "neg", (($D378+1) - VLOOKUP($B378,'Results-formatted 060121'!$A:$AJ,(AF$3+2),FALSE)), IF($C378 = "pos-neg", (3+VLOOKUP($B378,'Results-formatted 060121'!$A:$AJ,(AF$3+2),FALSE)), VLOOKUP($B378,'Results-formatted 060121'!$A:$AJ,(AF$3+2),FALSE)))</f>
        <v>3</v>
      </c>
      <c r="AG378" s="95">
        <f>IF($C378 = "neg", (($D378+1) - VLOOKUP($B378,'Results-formatted 060121'!$A:$AJ,(AG$3+2),FALSE)), IF($C378 = "pos-neg", (3+VLOOKUP($B378,'Results-formatted 060121'!$A:$AJ,(AG$3+2),FALSE)), VLOOKUP($B378,'Results-formatted 060121'!$A:$AJ,(AG$3+2),FALSE)))</f>
        <v>4</v>
      </c>
      <c r="AH378" s="95">
        <f>IF($C378 = "neg", (($D378+1) - VLOOKUP($B378,'Results-formatted 060121'!$A:$AJ,(AH$3+2),FALSE)), IF($C378 = "pos-neg", (3+VLOOKUP($B378,'Results-formatted 060121'!$A:$AJ,(AH$3+2),FALSE)), VLOOKUP($B378,'Results-formatted 060121'!$A:$AJ,(AH$3+2),FALSE)))</f>
        <v>4</v>
      </c>
      <c r="AI378" s="95">
        <f>IF($C378 = "neg", (($D378+1) - VLOOKUP($B378,'Results-formatted 060121'!$A:$AJ,(AI$3+2),FALSE)), IF($C378 = "pos-neg", (3+VLOOKUP($B378,'Results-formatted 060121'!$A:$AJ,(AI$3+2),FALSE)), VLOOKUP($B378,'Results-formatted 060121'!$A:$AJ,(AI$3+2),FALSE)))</f>
        <v>4</v>
      </c>
      <c r="AJ378" s="95">
        <f>IF($C378 = "neg", (($D378+1) - VLOOKUP($B378,'Results-formatted 060121'!$A:$AJ,(AJ$3+2),FALSE)), IF($C378 = "pos-neg", (3+VLOOKUP($B378,'Results-formatted 060121'!$A:$AJ,(AJ$3+2),FALSE)), VLOOKUP($B378,'Results-formatted 060121'!$A:$AJ,(AJ$3+2),FALSE)))</f>
        <v>5</v>
      </c>
      <c r="AK378" s="95">
        <f>IF($C378 = "neg", (($D378+1) - VLOOKUP($B378,'Results-formatted 060121'!$A:$AJ,(AK$3+2),FALSE)), IF($C378 = "pos-neg", (3+VLOOKUP($B378,'Results-formatted 060121'!$A:$AJ,(AK$3+2),FALSE)), VLOOKUP($B378,'Results-formatted 060121'!$A:$AJ,(AK$3+2),FALSE)))</f>
        <v>3</v>
      </c>
      <c r="AL378" s="95">
        <f>IF($C378 = "neg", (($D378+1) - VLOOKUP($B378,'Results-formatted 060121'!$A:$AJ,(AL$3+2),FALSE)), IF($C378 = "pos-neg", (3+VLOOKUP($B378,'Results-formatted 060121'!$A:$AJ,(AL$3+2),FALSE)), VLOOKUP($B378,'Results-formatted 060121'!$A:$AJ,(AL$3+2),FALSE)))</f>
        <v>3</v>
      </c>
      <c r="AM378" s="95">
        <f>IF($C378 = "neg", (($D378+1) - VLOOKUP($B378,'Results-formatted 060121'!$A:AJ,(AM$3+2),FALSE)), IF($C378 = "pos-neg", (3+VLOOKUP($B378,'Results-formatted 060121'!$A:AJ,(AM$3+2),FALSE)), VLOOKUP($B378,'Results-formatted 060121'!$A:AJ,(AM$3+2),FALSE)))</f>
        <v>5</v>
      </c>
      <c r="AN378" s="95">
        <f>IF($C378 = "neg", (($D378+1) - VLOOKUP($B378,'Results-formatted 060121'!$A:AK,(AN$3+2),FALSE)), IF($C378 = "pos-neg", (3+VLOOKUP($B378,'Results-formatted 060121'!$A:AK,(AN$3+2),FALSE)), VLOOKUP($B378,'Results-formatted 060121'!$A:AK,(AN$3+2),FALSE)))</f>
        <v>4</v>
      </c>
      <c r="AO378" s="95">
        <f>IF($C378 = "neg", (($D378+1) - VLOOKUP($B378,'Results-formatted 060121'!$A:AL,(AO$3+2),FALSE)), IF($C378 = "pos-neg", (3+VLOOKUP($B378,'Results-formatted 060121'!$A:AL,(AO$3+2),FALSE)), VLOOKUP($B378,'Results-formatted 060121'!$A:AL,(AO$3+2),FALSE)))</f>
        <v>5</v>
      </c>
      <c r="AP378" s="95">
        <f>IF($C378 = "neg", (($D378+1) - VLOOKUP($B378,'Results-formatted 060121'!$A:AM,(AP$3+2),FALSE)), IF($C378 = "pos-neg", (3+VLOOKUP($B378,'Results-formatted 060121'!$A:AM,(AP$3+2),FALSE)), VLOOKUP($B378,'Results-formatted 060121'!$A:AM,(AP$3+2),FALSE)))</f>
        <v>2</v>
      </c>
      <c r="AQ378" s="95">
        <f>IF($C378 = "neg", (($D378+1) - VLOOKUP($B378,'Results-formatted 060121'!$A:AN,(AQ$3+2),FALSE)), IF($C378 = "pos-neg", (3+VLOOKUP($B378,'Results-formatted 060121'!$A:AN,(AQ$3+2),FALSE)), VLOOKUP($B378,'Results-formatted 060121'!$A:AN,(AQ$3+2),FALSE)))</f>
        <v>4</v>
      </c>
      <c r="AR378" s="95">
        <f>IF($C378 = "neg", (($D378+1) - VLOOKUP($B378,'Results-formatted 060121'!$A:AO,(AR$3+2),FALSE)), IF($C378 = "pos-neg", (3+VLOOKUP($B378,'Results-formatted 060121'!$A:AO,(AR$3+2),FALSE)), VLOOKUP($B378,'Results-formatted 060121'!$A:AO,(AR$3+2),FALSE)))</f>
        <v>5</v>
      </c>
      <c r="AS378" s="95">
        <f>IF($C378 = "neg", (($D378+1) - VLOOKUP($B378,'Results-formatted 060121'!$A:AP,(AS$3+2),FALSE)), IF($C378 = "pos-neg", (3+VLOOKUP($B378,'Results-formatted 060121'!$A:AP,(AS$3+2),FALSE)), VLOOKUP($B378,'Results-formatted 060121'!$A:AP,(AS$3+2),FALSE)))</f>
        <v>4</v>
      </c>
      <c r="AT378" s="95">
        <f>IF($C378 = "neg", (($D378+1) - VLOOKUP($B378,'Results-formatted 060121'!$A:AQ,(AT$3+2),FALSE)), IF($C378 = "pos-neg", (3+VLOOKUP($B378,'Results-formatted 060121'!$A:AQ,(AT$3+2),FALSE)), VLOOKUP($B378,'Results-formatted 060121'!$A:AQ,(AT$3+2),FALSE)))</f>
        <v>4</v>
      </c>
      <c r="AU378" s="95">
        <f>IF($C378 = "neg", (($D378+1) - VLOOKUP($B378,'Results-formatted 060121'!$A:AR,(AU$3+2),FALSE)), IF($C378 = "pos-neg", (3+VLOOKUP($B378,'Results-formatted 060121'!$A:AR,(AU$3+2),FALSE)), VLOOKUP($B378,'Results-formatted 060121'!$A:AR,(AU$3+2),FALSE)))</f>
        <v>3</v>
      </c>
      <c r="AV378" s="95">
        <f>IF($C378 = "neg", (($D378+1) - VLOOKUP($B378,'Results-formatted 060121'!$A:AS,(AV$3+2),FALSE)), IF($C378 = "pos-neg", (3+VLOOKUP($B378,'Results-formatted 060121'!$A:AS,(AV$3+2),FALSE)), VLOOKUP($B378,'Results-formatted 060121'!$A:AS,(AV$3+2),FALSE)))</f>
        <v>3</v>
      </c>
      <c r="AW378" s="95">
        <f>IF($C378 = "neg", (($D378+1) - VLOOKUP($B378,'Results-formatted 060121'!$A:AT,(AW$3+2),FALSE)), IF($C378 = "pos-neg", (3+VLOOKUP($B378,'Results-formatted 060121'!$A:AT,(AW$3+2),FALSE)), VLOOKUP($B378,'Results-formatted 060121'!$A:AT,(AW$3+2),FALSE)))</f>
        <v>4</v>
      </c>
      <c r="AX378" s="95">
        <f>IF($C378 = "neg", (($D378+1) - VLOOKUP($B378,'Results-formatted 060121'!$A:AU,(AX$3+2),FALSE)), IF($C378 = "pos-neg", (3+VLOOKUP($B378,'Results-formatted 060121'!$A:AU,(AX$3+2),FALSE)), VLOOKUP($B378,'Results-formatted 060121'!$A:AU,(AX$3+2),FALSE)))</f>
        <v>2</v>
      </c>
      <c r="AY378" s="95">
        <f>IF($C378 = "neg", (($D378+1) - VLOOKUP($B378,'Results-formatted 060121'!$A:AV,(AY$3+2),FALSE)), IF($C378 = "pos-neg", (3+VLOOKUP($B378,'Results-formatted 060121'!$A:AV,(AY$3+2),FALSE)), VLOOKUP($B378,'Results-formatted 060121'!$A:AV,(AY$3+2),FALSE)))</f>
        <v>4</v>
      </c>
      <c r="AZ378" s="95">
        <f>IF($C378 = "neg", (($D378+1) - VLOOKUP($B378,'Results-formatted 060121'!$A:AW,(AZ$3+2),FALSE)), IF($C378 = "pos-neg", (3+VLOOKUP($B378,'Results-formatted 060121'!$A:AW,(AZ$3+2),FALSE)), VLOOKUP($B378,'Results-formatted 060121'!$A:AW,(AZ$3+2),FALSE)))</f>
        <v>2</v>
      </c>
      <c r="BA378" s="95">
        <f>IF($C378 = "neg", (($D378+1) - VLOOKUP($B378,'Results-formatted 060121'!$A:AX,(BA$3+2),FALSE)), IF($C378 = "pos-neg", (3+VLOOKUP($B378,'Results-formatted 060121'!$A:AX,(BA$3+2),FALSE)), VLOOKUP($B378,'Results-formatted 060121'!$A:AX,(BA$3+2),FALSE)))</f>
        <v>4</v>
      </c>
      <c r="BB378" s="95">
        <f>IF($C378 = "neg", (($D378+1) - VLOOKUP($B378,'Results-formatted 060121'!$A:AY,(BB$3+2),FALSE)), IF($C378 = "pos-neg", (3+VLOOKUP($B378,'Results-formatted 060121'!$A:AY,(BB$3+2),FALSE)), VLOOKUP($B378,'Results-formatted 060121'!$A:AY,(BB$3+2),FALSE)))</f>
        <v>5</v>
      </c>
      <c r="BC378" s="95">
        <f>IF($C378 = "neg", (($D378+1) - VLOOKUP($B378,'Results-formatted 060121'!$A:AZ,(BC$3+2),FALSE)), IF($C378 = "pos-neg", (3+VLOOKUP($B378,'Results-formatted 060121'!$A:AZ,(BC$3+2),FALSE)), VLOOKUP($B378,'Results-formatted 060121'!$A:AZ,(BC$3+2),FALSE)))</f>
        <v>3</v>
      </c>
      <c r="BD378" s="95">
        <f>IF($C378 = "neg", (($D378+1) - VLOOKUP($B378,'Results-formatted 060121'!$A:BA,(BD$3+2),FALSE)), IF($C378 = "pos-neg", (3+VLOOKUP($B378,'Results-formatted 060121'!$A:BA,(BD$3+2),FALSE)), VLOOKUP($B378,'Results-formatted 060121'!$A:BA,(BD$3+2),FALSE)))</f>
        <v>5</v>
      </c>
      <c r="BE378" s="95">
        <f>IF($C378 = "neg", (($D378+1) - VLOOKUP($B378,'Results-formatted 060121'!$A:BB,(BE$3+2),FALSE)), IF($C378 = "pos-neg", (3+VLOOKUP($B378,'Results-formatted 060121'!$A:BB,(BE$3+2),FALSE)), VLOOKUP($B378,'Results-formatted 060121'!$A:BB,(BE$3+2),FALSE)))</f>
        <v>4</v>
      </c>
      <c r="BF378" s="95">
        <f>IF($C378 = "neg", (($D378+1) - VLOOKUP($B378,'Results-formatted 060121'!$A:BC,(BF$3+2),FALSE)), IF($C378 = "pos-neg", (3+VLOOKUP($B378,'Results-formatted 060121'!$A:BC,(BF$3+2),FALSE)), VLOOKUP($B378,'Results-formatted 060121'!$A:BC,(BF$3+2),FALSE)))</f>
        <v>4</v>
      </c>
      <c r="BG378" s="95">
        <f>IF($C378 = "neg", (($D378+1) - VLOOKUP($B378,'Results-formatted 060121'!$A:BD,(BG$3+2),FALSE)), IF($C378 = "pos-neg", (3+VLOOKUP($B378,'Results-formatted 060121'!$A:BD,(BG$3+2),FALSE)), VLOOKUP($B378,'Results-formatted 060121'!$A:BD,(BG$3+2),FALSE)))</f>
        <v>4</v>
      </c>
      <c r="BH378" s="95">
        <f>IF($C378 = "neg", (($D378+1) - VLOOKUP($B378,'Results-formatted 060121'!$A:BE,(BH$3+2),FALSE)), IF($C378 = "pos-neg", (3+VLOOKUP($B378,'Results-formatted 060121'!$A:BE,(BH$3+2),FALSE)), VLOOKUP($B378,'Results-formatted 060121'!$A:BE,(BH$3+2),FALSE)))</f>
        <v>2</v>
      </c>
      <c r="BI378" s="95">
        <f>IF($C378 = "neg", (($D378+1) - VLOOKUP($B378,'Results-formatted 060121'!$A:BF,(BI$3+2),FALSE)), IF($C378 = "pos-neg", (3+VLOOKUP($B378,'Results-formatted 060121'!$A:BF,(BI$3+2),FALSE)), VLOOKUP($B378,'Results-formatted 060121'!$A:BF,(BI$3+2),FALSE)))</f>
        <v>5</v>
      </c>
      <c r="BJ378" s="95">
        <f>IF($C378 = "neg", (($D378+1) - VLOOKUP($B378,'Results-formatted 060121'!$A:BG,(BJ$3+2),FALSE)), IF($C378 = "pos-neg", (3+VLOOKUP($B378,'Results-formatted 060121'!$A:BG,(BJ$3+2),FALSE)), VLOOKUP($B378,'Results-formatted 060121'!$A:BG,(BJ$3+2),FALSE)))</f>
        <v>4</v>
      </c>
      <c r="BK378" s="95">
        <f>IF($C378 = "neg", (($D378+1) - VLOOKUP($B378,'Results-formatted 060121'!$A:BH,(BK$3+2),FALSE)), IF($C378 = "pos-neg", (3+VLOOKUP($B378,'Results-formatted 060121'!$A:BH,(BK$3+2),FALSE)), VLOOKUP($B378,'Results-formatted 060121'!$A:BH,(BK$3+2),FALSE)))</f>
        <v>3</v>
      </c>
      <c r="BL378" s="95">
        <f>IF($C378 = "neg", (($D378+1) - VLOOKUP($B378,'Results-formatted 060121'!$A:BI,(BL$3+2),FALSE)), IF($C378 = "pos-neg", (3+VLOOKUP($B378,'Results-formatted 060121'!$A:BI,(BL$3+2),FALSE)), VLOOKUP($B378,'Results-formatted 060121'!$A:BI,(BL$3+2),FALSE)))</f>
        <v>4</v>
      </c>
      <c r="BM378" s="95">
        <f>IF($C378 = "neg", (($D378+1) - VLOOKUP($B378,'Results-formatted 060121'!$A:BJ,(BM$3+2),FALSE)), IF($C378 = "pos-neg", (3+VLOOKUP($B378,'Results-formatted 060121'!$A:BJ,(BM$3+2),FALSE)), VLOOKUP($B378,'Results-formatted 060121'!$A:BJ,(BM$3+2),FALSE)))</f>
        <v>3</v>
      </c>
      <c r="BN378" s="95"/>
      <c r="BO378" s="95"/>
      <c r="BP378" s="95"/>
      <c r="BQ378" s="95"/>
      <c r="BR378" s="95"/>
      <c r="BS378" s="95"/>
      <c r="BT378" s="95"/>
      <c r="BU378" s="95"/>
      <c r="BV378" s="95"/>
      <c r="BW378" s="95"/>
      <c r="BX378" s="95"/>
      <c r="BY378" s="95"/>
      <c r="BZ378" s="95"/>
      <c r="CA378" s="95"/>
      <c r="CB378" s="95"/>
      <c r="CC378" s="95"/>
      <c r="CD378" s="98"/>
      <c r="CE378" s="25">
        <f t="shared" si="1264"/>
        <v>3.85</v>
      </c>
      <c r="CF378" s="25">
        <f t="shared" si="1176"/>
        <v>0.95358378441451319</v>
      </c>
    </row>
    <row r="379" spans="2:84" ht="42" x14ac:dyDescent="0.15">
      <c r="B379" s="84" t="s">
        <v>388</v>
      </c>
      <c r="C379" s="86" t="s">
        <v>224</v>
      </c>
      <c r="D379" s="2">
        <v>5</v>
      </c>
      <c r="E379" s="15" t="s">
        <v>879</v>
      </c>
      <c r="F379" s="95">
        <f>IF($C379 = "neg", (($D379+1) - VLOOKUP($B379,'Results-formatted 060121'!$A:$AJ,(F$3+2),FALSE)), IF($C379 = "pos-neg", (3+VLOOKUP($B379,'Results-formatted 060121'!$A:$AJ,(F$3+2),FALSE)), VLOOKUP($B379,'Results-formatted 060121'!$A:$AJ,(F$3+2),FALSE)))</f>
        <v>3</v>
      </c>
      <c r="G379" s="95">
        <f>IF($C379 = "neg", (($D379+1) - VLOOKUP($B379,'Results-formatted 060121'!$A:$AJ,(G$3+2),FALSE)), IF($C379 = "pos-neg", (3+VLOOKUP($B379,'Results-formatted 060121'!$A:$AJ,(G$3+2),FALSE)), VLOOKUP($B379,'Results-formatted 060121'!$A:$AJ,(G$3+2),FALSE)))</f>
        <v>5</v>
      </c>
      <c r="H379" s="95">
        <f>IF($C379 = "neg", (($D379+1) - VLOOKUP($B379,'Results-formatted 060121'!$A:$AJ,(H$3+2),FALSE)), IF($C379 = "pos-neg", (3+VLOOKUP($B379,'Results-formatted 060121'!$A:$AJ,(H$3+2),FALSE)), VLOOKUP($B379,'Results-formatted 060121'!$A:$AJ,(H$3+2),FALSE)))</f>
        <v>3</v>
      </c>
      <c r="I379" s="95">
        <f>IF($C379 = "neg", (($D379+1) - VLOOKUP($B379,'Results-formatted 060121'!$A:$AJ,(I$3+2),FALSE)), IF($C379 = "pos-neg", (3+VLOOKUP($B379,'Results-formatted 060121'!$A:$AJ,(I$3+2),FALSE)), VLOOKUP($B379,'Results-formatted 060121'!$A:$AJ,(I$3+2),FALSE)))</f>
        <v>2</v>
      </c>
      <c r="J379" s="95">
        <f>IF($C379 = "neg", (($D379+1) - VLOOKUP($B379,'Results-formatted 060121'!$A:$AJ,(J$3+2),FALSE)), IF($C379 = "pos-neg", (3+VLOOKUP($B379,'Results-formatted 060121'!$A:$AJ,(J$3+2),FALSE)), VLOOKUP($B379,'Results-formatted 060121'!$A:$AJ,(J$3+2),FALSE)))</f>
        <v>3</v>
      </c>
      <c r="K379" s="95">
        <f>IF($C379 = "neg", (($D379+1) - VLOOKUP($B379,'Results-formatted 060121'!$A:$AJ,(K$3+2),FALSE)), IF($C379 = "pos-neg", (3+VLOOKUP($B379,'Results-formatted 060121'!$A:$AJ,(K$3+2),FALSE)), VLOOKUP($B379,'Results-formatted 060121'!$A:$AJ,(K$3+2),FALSE)))</f>
        <v>5</v>
      </c>
      <c r="L379" s="95">
        <f>IF($C379 = "neg", (($D379+1) - VLOOKUP($B379,'Results-formatted 060121'!$A:$AJ,(L$3+2),FALSE)), IF($C379 = "pos-neg", (3+VLOOKUP($B379,'Results-formatted 060121'!$A:$AJ,(L$3+2),FALSE)), VLOOKUP($B379,'Results-formatted 060121'!$A:$AJ,(L$3+2),FALSE)))</f>
        <v>3</v>
      </c>
      <c r="M379" s="95">
        <f>IF($C379 = "neg", (($D379+1) - VLOOKUP($B379,'Results-formatted 060121'!$A:$AJ,(M$3+2),FALSE)), IF($C379 = "pos-neg", (3+VLOOKUP($B379,'Results-formatted 060121'!$A:$AJ,(M$3+2),FALSE)), VLOOKUP($B379,'Results-formatted 060121'!$A:$AJ,(M$3+2),FALSE)))</f>
        <v>4</v>
      </c>
      <c r="N379" s="95">
        <f>IF($C379 = "neg", (($D379+1) - VLOOKUP($B379,'Results-formatted 060121'!$A:$AJ,(N$3+2),FALSE)), IF($C379 = "pos-neg", (3+VLOOKUP($B379,'Results-formatted 060121'!$A:$AJ,(N$3+2),FALSE)), VLOOKUP($B379,'Results-formatted 060121'!$A:$AJ,(N$3+2),FALSE)))</f>
        <v>5</v>
      </c>
      <c r="O379" s="95">
        <f>IF($C379 = "neg", (($D379+1) - VLOOKUP($B379,'Results-formatted 060121'!$A:$AJ,(O$3+2),FALSE)), IF($C379 = "pos-neg", (3+VLOOKUP($B379,'Results-formatted 060121'!$A:$AJ,(O$3+2),FALSE)), VLOOKUP($B379,'Results-formatted 060121'!$A:$AJ,(O$3+2),FALSE)))</f>
        <v>5</v>
      </c>
      <c r="P379" s="95">
        <f>IF($C379 = "neg", (($D379+1) - VLOOKUP($B379,'Results-formatted 060121'!$A:$AJ,(P$3+2),FALSE)), IF($C379 = "pos-neg", (3+VLOOKUP($B379,'Results-formatted 060121'!$A:$AJ,(P$3+2),FALSE)), VLOOKUP($B379,'Results-formatted 060121'!$A:$AJ,(P$3+2),FALSE)))</f>
        <v>3</v>
      </c>
      <c r="Q379" s="95">
        <f>IF($C379 = "neg", (($D379+1) - VLOOKUP($B379,'Results-formatted 060121'!$A:$AJ,(Q$3+2),FALSE)), IF($C379 = "pos-neg", (3+VLOOKUP($B379,'Results-formatted 060121'!$A:$AJ,(Q$3+2),FALSE)), VLOOKUP($B379,'Results-formatted 060121'!$A:$AJ,(Q$3+2),FALSE)))</f>
        <v>5</v>
      </c>
      <c r="R379" s="95">
        <f>IF($C379 = "neg", (($D379+1) - VLOOKUP($B379,'Results-formatted 060121'!$A:$AJ,(R$3+2),FALSE)), IF($C379 = "pos-neg", (3+VLOOKUP($B379,'Results-formatted 060121'!$A:$AJ,(R$3+2),FALSE)), VLOOKUP($B379,'Results-formatted 060121'!$A:$AJ,(R$3+2),FALSE)))</f>
        <v>4</v>
      </c>
      <c r="S379" s="95">
        <f>IF($C379 = "neg", (($D379+1) - VLOOKUP($B379,'Results-formatted 060121'!$A:$AJ,(S$3+2),FALSE)), IF($C379 = "pos-neg", (3+VLOOKUP($B379,'Results-formatted 060121'!$A:$AJ,(S$3+2),FALSE)), VLOOKUP($B379,'Results-formatted 060121'!$A:$AJ,(S$3+2),FALSE)))</f>
        <v>3</v>
      </c>
      <c r="T379" s="95">
        <f>IF($C379 = "neg", (($D379+1) - VLOOKUP($B379,'Results-formatted 060121'!$A:$AJ,(T$3+2),FALSE)), IF($C379 = "pos-neg", (3+VLOOKUP($B379,'Results-formatted 060121'!$A:$AJ,(T$3+2),FALSE)), VLOOKUP($B379,'Results-formatted 060121'!$A:$AJ,(T$3+2),FALSE)))</f>
        <v>4</v>
      </c>
      <c r="U379" s="95">
        <f>IF($C379 = "neg", (($D379+1) - VLOOKUP($B379,'Results-formatted 060121'!$A:$AJ,(U$3+2),FALSE)), IF($C379 = "pos-neg", (3+VLOOKUP($B379,'Results-formatted 060121'!$A:$AJ,(U$3+2),FALSE)), VLOOKUP($B379,'Results-formatted 060121'!$A:$AJ,(U$3+2),FALSE)))</f>
        <v>5</v>
      </c>
      <c r="V379" s="95">
        <f>IF($C379 = "neg", (($D379+1) - VLOOKUP($B379,'Results-formatted 060121'!$A:$AJ,(V$3+2),FALSE)), IF($C379 = "pos-neg", (3+VLOOKUP($B379,'Results-formatted 060121'!$A:$AJ,(V$3+2),FALSE)), VLOOKUP($B379,'Results-formatted 060121'!$A:$AJ,(V$3+2),FALSE)))</f>
        <v>4</v>
      </c>
      <c r="W379" s="95">
        <f>IF($C379 = "neg", (($D379+1) - VLOOKUP($B379,'Results-formatted 060121'!$A:$AJ,(W$3+2),FALSE)), IF($C379 = "pos-neg", (3+VLOOKUP($B379,'Results-formatted 060121'!$A:$AJ,(W$3+2),FALSE)), VLOOKUP($B379,'Results-formatted 060121'!$A:$AJ,(W$3+2),FALSE)))</f>
        <v>4</v>
      </c>
      <c r="X379" s="95">
        <f>IF($C379 = "neg", (($D379+1) - VLOOKUP($B379,'Results-formatted 060121'!$A:$AJ,(X$3+2),FALSE)), IF($C379 = "pos-neg", (3+VLOOKUP($B379,'Results-formatted 060121'!$A:$AJ,(X$3+2),FALSE)), VLOOKUP($B379,'Results-formatted 060121'!$A:$AJ,(X$3+2),FALSE)))</f>
        <v>4</v>
      </c>
      <c r="Y379" s="95">
        <f>IF($C379 = "neg", (($D379+1) - VLOOKUP($B379,'Results-formatted 060121'!$A:$AJ,(Y$3+2),FALSE)), IF($C379 = "pos-neg", (3+VLOOKUP($B379,'Results-formatted 060121'!$A:$AJ,(Y$3+2),FALSE)), VLOOKUP($B379,'Results-formatted 060121'!$A:$AJ,(Y$3+2),FALSE)))</f>
        <v>4</v>
      </c>
      <c r="Z379" s="95">
        <f>IF($C379 = "neg", (($D379+1) - VLOOKUP($B379,'Results-formatted 060121'!$A:$AJ,(Z$3+2),FALSE)), IF($C379 = "pos-neg", (3+VLOOKUP($B379,'Results-formatted 060121'!$A:$AJ,(Z$3+2),FALSE)), VLOOKUP($B379,'Results-formatted 060121'!$A:$AJ,(Z$3+2),FALSE)))</f>
        <v>2</v>
      </c>
      <c r="AA379" s="95">
        <f>IF($C379 = "neg", (($D379+1) - VLOOKUP($B379,'Results-formatted 060121'!$A:$AJ,(AA$3+2),FALSE)), IF($C379 = "pos-neg", (3+VLOOKUP($B379,'Results-formatted 060121'!$A:$AJ,(AA$3+2),FALSE)), VLOOKUP($B379,'Results-formatted 060121'!$A:$AJ,(AA$3+2),FALSE)))</f>
        <v>5</v>
      </c>
      <c r="AB379" s="95">
        <f>IF($C379 = "neg", (($D379+1) - VLOOKUP($B379,'Results-formatted 060121'!$A:$AJ,(AB$3+2),FALSE)), IF($C379 = "pos-neg", (3+VLOOKUP($B379,'Results-formatted 060121'!$A:$AJ,(AB$3+2),FALSE)), VLOOKUP($B379,'Results-formatted 060121'!$A:$AJ,(AB$3+2),FALSE)))</f>
        <v>3</v>
      </c>
      <c r="AC379" s="95">
        <f>IF($C379 = "neg", (($D379+1) - VLOOKUP($B379,'Results-formatted 060121'!$A:$AJ,(AC$3+2),FALSE)), IF($C379 = "pos-neg", (3+VLOOKUP($B379,'Results-formatted 060121'!$A:$AJ,(AC$3+2),FALSE)), VLOOKUP($B379,'Results-formatted 060121'!$A:$AJ,(AC$3+2),FALSE)))</f>
        <v>4</v>
      </c>
      <c r="AD379" s="95">
        <f>IF($C379 = "neg", (($D379+1) - VLOOKUP($B379,'Results-formatted 060121'!$A:$AJ,(AD$3+2),FALSE)), IF($C379 = "pos-neg", (3+VLOOKUP($B379,'Results-formatted 060121'!$A:$AJ,(AD$3+2),FALSE)), VLOOKUP($B379,'Results-formatted 060121'!$A:$AJ,(AD$3+2),FALSE)))</f>
        <v>3</v>
      </c>
      <c r="AE379" s="95">
        <f>IF($C379 = "neg", (($D379+1) - VLOOKUP($B379,'Results-formatted 060121'!$A:$AJ,(AE$3+2),FALSE)), IF($C379 = "pos-neg", (3+VLOOKUP($B379,'Results-formatted 060121'!$A:$AJ,(AE$3+2),FALSE)), VLOOKUP($B379,'Results-formatted 060121'!$A:$AJ,(AE$3+2),FALSE)))</f>
        <v>4</v>
      </c>
      <c r="AF379" s="95">
        <f>IF($C379 = "neg", (($D379+1) - VLOOKUP($B379,'Results-formatted 060121'!$A:$AJ,(AF$3+2),FALSE)), IF($C379 = "pos-neg", (3+VLOOKUP($B379,'Results-formatted 060121'!$A:$AJ,(AF$3+2),FALSE)), VLOOKUP($B379,'Results-formatted 060121'!$A:$AJ,(AF$3+2),FALSE)))</f>
        <v>3</v>
      </c>
      <c r="AG379" s="95">
        <f>IF($C379 = "neg", (($D379+1) - VLOOKUP($B379,'Results-formatted 060121'!$A:$AJ,(AG$3+2),FALSE)), IF($C379 = "pos-neg", (3+VLOOKUP($B379,'Results-formatted 060121'!$A:$AJ,(AG$3+2),FALSE)), VLOOKUP($B379,'Results-formatted 060121'!$A:$AJ,(AG$3+2),FALSE)))</f>
        <v>4</v>
      </c>
      <c r="AH379" s="95">
        <f>IF($C379 = "neg", (($D379+1) - VLOOKUP($B379,'Results-formatted 060121'!$A:$AJ,(AH$3+2),FALSE)), IF($C379 = "pos-neg", (3+VLOOKUP($B379,'Results-formatted 060121'!$A:$AJ,(AH$3+2),FALSE)), VLOOKUP($B379,'Results-formatted 060121'!$A:$AJ,(AH$3+2),FALSE)))</f>
        <v>4</v>
      </c>
      <c r="AI379" s="95">
        <f>IF($C379 = "neg", (($D379+1) - VLOOKUP($B379,'Results-formatted 060121'!$A:$AJ,(AI$3+2),FALSE)), IF($C379 = "pos-neg", (3+VLOOKUP($B379,'Results-formatted 060121'!$A:$AJ,(AI$3+2),FALSE)), VLOOKUP($B379,'Results-formatted 060121'!$A:$AJ,(AI$3+2),FALSE)))</f>
        <v>4</v>
      </c>
      <c r="AJ379" s="95">
        <f>IF($C379 = "neg", (($D379+1) - VLOOKUP($B379,'Results-formatted 060121'!$A:$AJ,(AJ$3+2),FALSE)), IF($C379 = "pos-neg", (3+VLOOKUP($B379,'Results-formatted 060121'!$A:$AJ,(AJ$3+2),FALSE)), VLOOKUP($B379,'Results-formatted 060121'!$A:$AJ,(AJ$3+2),FALSE)))</f>
        <v>5</v>
      </c>
      <c r="AK379" s="95">
        <f>IF($C379 = "neg", (($D379+1) - VLOOKUP($B379,'Results-formatted 060121'!$A:$AJ,(AK$3+2),FALSE)), IF($C379 = "pos-neg", (3+VLOOKUP($B379,'Results-formatted 060121'!$A:$AJ,(AK$3+2),FALSE)), VLOOKUP($B379,'Results-formatted 060121'!$A:$AJ,(AK$3+2),FALSE)))</f>
        <v>4</v>
      </c>
      <c r="AL379" s="95">
        <f>IF($C379 = "neg", (($D379+1) - VLOOKUP($B379,'Results-formatted 060121'!$A:$AJ,(AL$3+2),FALSE)), IF($C379 = "pos-neg", (3+VLOOKUP($B379,'Results-formatted 060121'!$A:$AJ,(AL$3+2),FALSE)), VLOOKUP($B379,'Results-formatted 060121'!$A:$AJ,(AL$3+2),FALSE)))</f>
        <v>3</v>
      </c>
      <c r="AM379" s="95">
        <f>IF($C379 = "neg", (($D379+1) - VLOOKUP($B379,'Results-formatted 060121'!$A:AJ,(AM$3+2),FALSE)), IF($C379 = "pos-neg", (3+VLOOKUP($B379,'Results-formatted 060121'!$A:AJ,(AM$3+2),FALSE)), VLOOKUP($B379,'Results-formatted 060121'!$A:AJ,(AM$3+2),FALSE)))</f>
        <v>5</v>
      </c>
      <c r="AN379" s="95">
        <f>IF($C379 = "neg", (($D379+1) - VLOOKUP($B379,'Results-formatted 060121'!$A:AK,(AN$3+2),FALSE)), IF($C379 = "pos-neg", (3+VLOOKUP($B379,'Results-formatted 060121'!$A:AK,(AN$3+2),FALSE)), VLOOKUP($B379,'Results-formatted 060121'!$A:AK,(AN$3+2),FALSE)))</f>
        <v>5</v>
      </c>
      <c r="AO379" s="95">
        <f>IF($C379 = "neg", (($D379+1) - VLOOKUP($B379,'Results-formatted 060121'!$A:AL,(AO$3+2),FALSE)), IF($C379 = "pos-neg", (3+VLOOKUP($B379,'Results-formatted 060121'!$A:AL,(AO$3+2),FALSE)), VLOOKUP($B379,'Results-formatted 060121'!$A:AL,(AO$3+2),FALSE)))</f>
        <v>4</v>
      </c>
      <c r="AP379" s="95">
        <f>IF($C379 = "neg", (($D379+1) - VLOOKUP($B379,'Results-formatted 060121'!$A:AM,(AP$3+2),FALSE)), IF($C379 = "pos-neg", (3+VLOOKUP($B379,'Results-formatted 060121'!$A:AM,(AP$3+2),FALSE)), VLOOKUP($B379,'Results-formatted 060121'!$A:AM,(AP$3+2),FALSE)))</f>
        <v>2</v>
      </c>
      <c r="AQ379" s="95">
        <f>IF($C379 = "neg", (($D379+1) - VLOOKUP($B379,'Results-formatted 060121'!$A:AN,(AQ$3+2),FALSE)), IF($C379 = "pos-neg", (3+VLOOKUP($B379,'Results-formatted 060121'!$A:AN,(AQ$3+2),FALSE)), VLOOKUP($B379,'Results-formatted 060121'!$A:AN,(AQ$3+2),FALSE)))</f>
        <v>3</v>
      </c>
      <c r="AR379" s="95">
        <f>IF($C379 = "neg", (($D379+1) - VLOOKUP($B379,'Results-formatted 060121'!$A:AO,(AR$3+2),FALSE)), IF($C379 = "pos-neg", (3+VLOOKUP($B379,'Results-formatted 060121'!$A:AO,(AR$3+2),FALSE)), VLOOKUP($B379,'Results-formatted 060121'!$A:AO,(AR$3+2),FALSE)))</f>
        <v>4</v>
      </c>
      <c r="AS379" s="95">
        <f>IF($C379 = "neg", (($D379+1) - VLOOKUP($B379,'Results-formatted 060121'!$A:AP,(AS$3+2),FALSE)), IF($C379 = "pos-neg", (3+VLOOKUP($B379,'Results-formatted 060121'!$A:AP,(AS$3+2),FALSE)), VLOOKUP($B379,'Results-formatted 060121'!$A:AP,(AS$3+2),FALSE)))</f>
        <v>4</v>
      </c>
      <c r="AT379" s="95">
        <f>IF($C379 = "neg", (($D379+1) - VLOOKUP($B379,'Results-formatted 060121'!$A:AQ,(AT$3+2),FALSE)), IF($C379 = "pos-neg", (3+VLOOKUP($B379,'Results-formatted 060121'!$A:AQ,(AT$3+2),FALSE)), VLOOKUP($B379,'Results-formatted 060121'!$A:AQ,(AT$3+2),FALSE)))</f>
        <v>5</v>
      </c>
      <c r="AU379" s="95">
        <f>IF($C379 = "neg", (($D379+1) - VLOOKUP($B379,'Results-formatted 060121'!$A:AR,(AU$3+2),FALSE)), IF($C379 = "pos-neg", (3+VLOOKUP($B379,'Results-formatted 060121'!$A:AR,(AU$3+2),FALSE)), VLOOKUP($B379,'Results-formatted 060121'!$A:AR,(AU$3+2),FALSE)))</f>
        <v>5</v>
      </c>
      <c r="AV379" s="95">
        <f>IF($C379 = "neg", (($D379+1) - VLOOKUP($B379,'Results-formatted 060121'!$A:AS,(AV$3+2),FALSE)), IF($C379 = "pos-neg", (3+VLOOKUP($B379,'Results-formatted 060121'!$A:AS,(AV$3+2),FALSE)), VLOOKUP($B379,'Results-formatted 060121'!$A:AS,(AV$3+2),FALSE)))</f>
        <v>3</v>
      </c>
      <c r="AW379" s="95">
        <f>IF($C379 = "neg", (($D379+1) - VLOOKUP($B379,'Results-formatted 060121'!$A:AT,(AW$3+2),FALSE)), IF($C379 = "pos-neg", (3+VLOOKUP($B379,'Results-formatted 060121'!$A:AT,(AW$3+2),FALSE)), VLOOKUP($B379,'Results-formatted 060121'!$A:AT,(AW$3+2),FALSE)))</f>
        <v>2</v>
      </c>
      <c r="AX379" s="95">
        <f>IF($C379 = "neg", (($D379+1) - VLOOKUP($B379,'Results-formatted 060121'!$A:AU,(AX$3+2),FALSE)), IF($C379 = "pos-neg", (3+VLOOKUP($B379,'Results-formatted 060121'!$A:AU,(AX$3+2),FALSE)), VLOOKUP($B379,'Results-formatted 060121'!$A:AU,(AX$3+2),FALSE)))</f>
        <v>1</v>
      </c>
      <c r="AY379" s="95">
        <f>IF($C379 = "neg", (($D379+1) - VLOOKUP($B379,'Results-formatted 060121'!$A:AV,(AY$3+2),FALSE)), IF($C379 = "pos-neg", (3+VLOOKUP($B379,'Results-formatted 060121'!$A:AV,(AY$3+2),FALSE)), VLOOKUP($B379,'Results-formatted 060121'!$A:AV,(AY$3+2),FALSE)))</f>
        <v>4</v>
      </c>
      <c r="AZ379" s="95">
        <f>IF($C379 = "neg", (($D379+1) - VLOOKUP($B379,'Results-formatted 060121'!$A:AW,(AZ$3+2),FALSE)), IF($C379 = "pos-neg", (3+VLOOKUP($B379,'Results-formatted 060121'!$A:AW,(AZ$3+2),FALSE)), VLOOKUP($B379,'Results-formatted 060121'!$A:AW,(AZ$3+2),FALSE)))</f>
        <v>3</v>
      </c>
      <c r="BA379" s="95">
        <f>IF($C379 = "neg", (($D379+1) - VLOOKUP($B379,'Results-formatted 060121'!$A:AX,(BA$3+2),FALSE)), IF($C379 = "pos-neg", (3+VLOOKUP($B379,'Results-formatted 060121'!$A:AX,(BA$3+2),FALSE)), VLOOKUP($B379,'Results-formatted 060121'!$A:AX,(BA$3+2),FALSE)))</f>
        <v>4</v>
      </c>
      <c r="BB379" s="95">
        <f>IF($C379 = "neg", (($D379+1) - VLOOKUP($B379,'Results-formatted 060121'!$A:AY,(BB$3+2),FALSE)), IF($C379 = "pos-neg", (3+VLOOKUP($B379,'Results-formatted 060121'!$A:AY,(BB$3+2),FALSE)), VLOOKUP($B379,'Results-formatted 060121'!$A:AY,(BB$3+2),FALSE)))</f>
        <v>5</v>
      </c>
      <c r="BC379" s="95">
        <f>IF($C379 = "neg", (($D379+1) - VLOOKUP($B379,'Results-formatted 060121'!$A:AZ,(BC$3+2),FALSE)), IF($C379 = "pos-neg", (3+VLOOKUP($B379,'Results-formatted 060121'!$A:AZ,(BC$3+2),FALSE)), VLOOKUP($B379,'Results-formatted 060121'!$A:AZ,(BC$3+2),FALSE)))</f>
        <v>3</v>
      </c>
      <c r="BD379" s="95">
        <f>IF($C379 = "neg", (($D379+1) - VLOOKUP($B379,'Results-formatted 060121'!$A:BA,(BD$3+2),FALSE)), IF($C379 = "pos-neg", (3+VLOOKUP($B379,'Results-formatted 060121'!$A:BA,(BD$3+2),FALSE)), VLOOKUP($B379,'Results-formatted 060121'!$A:BA,(BD$3+2),FALSE)))</f>
        <v>4</v>
      </c>
      <c r="BE379" s="95">
        <f>IF($C379 = "neg", (($D379+1) - VLOOKUP($B379,'Results-formatted 060121'!$A:BB,(BE$3+2),FALSE)), IF($C379 = "pos-neg", (3+VLOOKUP($B379,'Results-formatted 060121'!$A:BB,(BE$3+2),FALSE)), VLOOKUP($B379,'Results-formatted 060121'!$A:BB,(BE$3+2),FALSE)))</f>
        <v>4</v>
      </c>
      <c r="BF379" s="95">
        <f>IF($C379 = "neg", (($D379+1) - VLOOKUP($B379,'Results-formatted 060121'!$A:BC,(BF$3+2),FALSE)), IF($C379 = "pos-neg", (3+VLOOKUP($B379,'Results-formatted 060121'!$A:BC,(BF$3+2),FALSE)), VLOOKUP($B379,'Results-formatted 060121'!$A:BC,(BF$3+2),FALSE)))</f>
        <v>4</v>
      </c>
      <c r="BG379" s="95">
        <f>IF($C379 = "neg", (($D379+1) - VLOOKUP($B379,'Results-formatted 060121'!$A:BD,(BG$3+2),FALSE)), IF($C379 = "pos-neg", (3+VLOOKUP($B379,'Results-formatted 060121'!$A:BD,(BG$3+2),FALSE)), VLOOKUP($B379,'Results-formatted 060121'!$A:BD,(BG$3+2),FALSE)))</f>
        <v>3</v>
      </c>
      <c r="BH379" s="95">
        <f>IF($C379 = "neg", (($D379+1) - VLOOKUP($B379,'Results-formatted 060121'!$A:BE,(BH$3+2),FALSE)), IF($C379 = "pos-neg", (3+VLOOKUP($B379,'Results-formatted 060121'!$A:BE,(BH$3+2),FALSE)), VLOOKUP($B379,'Results-formatted 060121'!$A:BE,(BH$3+2),FALSE)))</f>
        <v>3</v>
      </c>
      <c r="BI379" s="95">
        <f>IF($C379 = "neg", (($D379+1) - VLOOKUP($B379,'Results-formatted 060121'!$A:BF,(BI$3+2),FALSE)), IF($C379 = "pos-neg", (3+VLOOKUP($B379,'Results-formatted 060121'!$A:BF,(BI$3+2),FALSE)), VLOOKUP($B379,'Results-formatted 060121'!$A:BF,(BI$3+2),FALSE)))</f>
        <v>4</v>
      </c>
      <c r="BJ379" s="95">
        <f>IF($C379 = "neg", (($D379+1) - VLOOKUP($B379,'Results-formatted 060121'!$A:BG,(BJ$3+2),FALSE)), IF($C379 = "pos-neg", (3+VLOOKUP($B379,'Results-formatted 060121'!$A:BG,(BJ$3+2),FALSE)), VLOOKUP($B379,'Results-formatted 060121'!$A:BG,(BJ$3+2),FALSE)))</f>
        <v>4</v>
      </c>
      <c r="BK379" s="95">
        <f>IF($C379 = "neg", (($D379+1) - VLOOKUP($B379,'Results-formatted 060121'!$A:BH,(BK$3+2),FALSE)), IF($C379 = "pos-neg", (3+VLOOKUP($B379,'Results-formatted 060121'!$A:BH,(BK$3+2),FALSE)), VLOOKUP($B379,'Results-formatted 060121'!$A:BH,(BK$3+2),FALSE)))</f>
        <v>4</v>
      </c>
      <c r="BL379" s="95">
        <f>IF($C379 = "neg", (($D379+1) - VLOOKUP($B379,'Results-formatted 060121'!$A:BI,(BL$3+2),FALSE)), IF($C379 = "pos-neg", (3+VLOOKUP($B379,'Results-formatted 060121'!$A:BI,(BL$3+2),FALSE)), VLOOKUP($B379,'Results-formatted 060121'!$A:BI,(BL$3+2),FALSE)))</f>
        <v>3</v>
      </c>
      <c r="BM379" s="95">
        <f>IF($C379 = "neg", (($D379+1) - VLOOKUP($B379,'Results-formatted 060121'!$A:BJ,(BM$3+2),FALSE)), IF($C379 = "pos-neg", (3+VLOOKUP($B379,'Results-formatted 060121'!$A:BJ,(BM$3+2),FALSE)), VLOOKUP($B379,'Results-formatted 060121'!$A:BJ,(BM$3+2),FALSE)))</f>
        <v>4</v>
      </c>
      <c r="BN379" s="95"/>
      <c r="BO379" s="95"/>
      <c r="BP379" s="95"/>
      <c r="BQ379" s="95"/>
      <c r="BR379" s="95"/>
      <c r="BS379" s="95"/>
      <c r="BT379" s="95"/>
      <c r="BU379" s="95"/>
      <c r="BV379" s="95"/>
      <c r="BW379" s="95"/>
      <c r="BX379" s="95"/>
      <c r="BY379" s="95"/>
      <c r="BZ379" s="95"/>
      <c r="CA379" s="95"/>
      <c r="CB379" s="95"/>
      <c r="CC379" s="95"/>
      <c r="CD379" s="98"/>
      <c r="CE379" s="25">
        <f t="shared" si="1264"/>
        <v>3.75</v>
      </c>
      <c r="CF379" s="25">
        <f t="shared" si="1176"/>
        <v>0.93201076592312504</v>
      </c>
    </row>
    <row r="380" spans="2:84" ht="42" x14ac:dyDescent="0.15">
      <c r="B380" s="84" t="s">
        <v>389</v>
      </c>
      <c r="C380" s="86" t="s">
        <v>224</v>
      </c>
      <c r="D380" s="2">
        <v>5</v>
      </c>
      <c r="E380" s="15" t="s">
        <v>880</v>
      </c>
      <c r="F380" s="95">
        <f>IF($C380 = "neg", (($D380+1) - VLOOKUP($B380,'Results-formatted 060121'!$A:$AJ,(F$3+2),FALSE)), IF($C380 = "pos-neg", (3+VLOOKUP($B380,'Results-formatted 060121'!$A:$AJ,(F$3+2),FALSE)), VLOOKUP($B380,'Results-formatted 060121'!$A:$AJ,(F$3+2),FALSE)))</f>
        <v>3</v>
      </c>
      <c r="G380" s="95">
        <f>IF($C380 = "neg", (($D380+1) - VLOOKUP($B380,'Results-formatted 060121'!$A:$AJ,(G$3+2),FALSE)), IF($C380 = "pos-neg", (3+VLOOKUP($B380,'Results-formatted 060121'!$A:$AJ,(G$3+2),FALSE)), VLOOKUP($B380,'Results-formatted 060121'!$A:$AJ,(G$3+2),FALSE)))</f>
        <v>5</v>
      </c>
      <c r="H380" s="95">
        <f>IF($C380 = "neg", (($D380+1) - VLOOKUP($B380,'Results-formatted 060121'!$A:$AJ,(H$3+2),FALSE)), IF($C380 = "pos-neg", (3+VLOOKUP($B380,'Results-formatted 060121'!$A:$AJ,(H$3+2),FALSE)), VLOOKUP($B380,'Results-formatted 060121'!$A:$AJ,(H$3+2),FALSE)))</f>
        <v>4</v>
      </c>
      <c r="I380" s="95">
        <f>IF($C380 = "neg", (($D380+1) - VLOOKUP($B380,'Results-formatted 060121'!$A:$AJ,(I$3+2),FALSE)), IF($C380 = "pos-neg", (3+VLOOKUP($B380,'Results-formatted 060121'!$A:$AJ,(I$3+2),FALSE)), VLOOKUP($B380,'Results-formatted 060121'!$A:$AJ,(I$3+2),FALSE)))</f>
        <v>2</v>
      </c>
      <c r="J380" s="95">
        <f>IF($C380 = "neg", (($D380+1) - VLOOKUP($B380,'Results-formatted 060121'!$A:$AJ,(J$3+2),FALSE)), IF($C380 = "pos-neg", (3+VLOOKUP($B380,'Results-formatted 060121'!$A:$AJ,(J$3+2),FALSE)), VLOOKUP($B380,'Results-formatted 060121'!$A:$AJ,(J$3+2),FALSE)))</f>
        <v>3</v>
      </c>
      <c r="K380" s="95">
        <f>IF($C380 = "neg", (($D380+1) - VLOOKUP($B380,'Results-formatted 060121'!$A:$AJ,(K$3+2),FALSE)), IF($C380 = "pos-neg", (3+VLOOKUP($B380,'Results-formatted 060121'!$A:$AJ,(K$3+2),FALSE)), VLOOKUP($B380,'Results-formatted 060121'!$A:$AJ,(K$3+2),FALSE)))</f>
        <v>5</v>
      </c>
      <c r="L380" s="95">
        <f>IF($C380 = "neg", (($D380+1) - VLOOKUP($B380,'Results-formatted 060121'!$A:$AJ,(L$3+2),FALSE)), IF($C380 = "pos-neg", (3+VLOOKUP($B380,'Results-formatted 060121'!$A:$AJ,(L$3+2),FALSE)), VLOOKUP($B380,'Results-formatted 060121'!$A:$AJ,(L$3+2),FALSE)))</f>
        <v>3</v>
      </c>
      <c r="M380" s="95">
        <f>IF($C380 = "neg", (($D380+1) - VLOOKUP($B380,'Results-formatted 060121'!$A:$AJ,(M$3+2),FALSE)), IF($C380 = "pos-neg", (3+VLOOKUP($B380,'Results-formatted 060121'!$A:$AJ,(M$3+2),FALSE)), VLOOKUP($B380,'Results-formatted 060121'!$A:$AJ,(M$3+2),FALSE)))</f>
        <v>4</v>
      </c>
      <c r="N380" s="95">
        <f>IF($C380 = "neg", (($D380+1) - VLOOKUP($B380,'Results-formatted 060121'!$A:$AJ,(N$3+2),FALSE)), IF($C380 = "pos-neg", (3+VLOOKUP($B380,'Results-formatted 060121'!$A:$AJ,(N$3+2),FALSE)), VLOOKUP($B380,'Results-formatted 060121'!$A:$AJ,(N$3+2),FALSE)))</f>
        <v>4</v>
      </c>
      <c r="O380" s="95">
        <f>IF($C380 = "neg", (($D380+1) - VLOOKUP($B380,'Results-formatted 060121'!$A:$AJ,(O$3+2),FALSE)), IF($C380 = "pos-neg", (3+VLOOKUP($B380,'Results-formatted 060121'!$A:$AJ,(O$3+2),FALSE)), VLOOKUP($B380,'Results-formatted 060121'!$A:$AJ,(O$3+2),FALSE)))</f>
        <v>5</v>
      </c>
      <c r="P380" s="95">
        <f>IF($C380 = "neg", (($D380+1) - VLOOKUP($B380,'Results-formatted 060121'!$A:$AJ,(P$3+2),FALSE)), IF($C380 = "pos-neg", (3+VLOOKUP($B380,'Results-formatted 060121'!$A:$AJ,(P$3+2),FALSE)), VLOOKUP($B380,'Results-formatted 060121'!$A:$AJ,(P$3+2),FALSE)))</f>
        <v>4</v>
      </c>
      <c r="Q380" s="95">
        <f>IF($C380 = "neg", (($D380+1) - VLOOKUP($B380,'Results-formatted 060121'!$A:$AJ,(Q$3+2),FALSE)), IF($C380 = "pos-neg", (3+VLOOKUP($B380,'Results-formatted 060121'!$A:$AJ,(Q$3+2),FALSE)), VLOOKUP($B380,'Results-formatted 060121'!$A:$AJ,(Q$3+2),FALSE)))</f>
        <v>5</v>
      </c>
      <c r="R380" s="95">
        <f>IF($C380 = "neg", (($D380+1) - VLOOKUP($B380,'Results-formatted 060121'!$A:$AJ,(R$3+2),FALSE)), IF($C380 = "pos-neg", (3+VLOOKUP($B380,'Results-formatted 060121'!$A:$AJ,(R$3+2),FALSE)), VLOOKUP($B380,'Results-formatted 060121'!$A:$AJ,(R$3+2),FALSE)))</f>
        <v>5</v>
      </c>
      <c r="S380" s="95">
        <f>IF($C380 = "neg", (($D380+1) - VLOOKUP($B380,'Results-formatted 060121'!$A:$AJ,(S$3+2),FALSE)), IF($C380 = "pos-neg", (3+VLOOKUP($B380,'Results-formatted 060121'!$A:$AJ,(S$3+2),FALSE)), VLOOKUP($B380,'Results-formatted 060121'!$A:$AJ,(S$3+2),FALSE)))</f>
        <v>3</v>
      </c>
      <c r="T380" s="95">
        <f>IF($C380 = "neg", (($D380+1) - VLOOKUP($B380,'Results-formatted 060121'!$A:$AJ,(T$3+2),FALSE)), IF($C380 = "pos-neg", (3+VLOOKUP($B380,'Results-formatted 060121'!$A:$AJ,(T$3+2),FALSE)), VLOOKUP($B380,'Results-formatted 060121'!$A:$AJ,(T$3+2),FALSE)))</f>
        <v>4</v>
      </c>
      <c r="U380" s="95">
        <f>IF($C380 = "neg", (($D380+1) - VLOOKUP($B380,'Results-formatted 060121'!$A:$AJ,(U$3+2),FALSE)), IF($C380 = "pos-neg", (3+VLOOKUP($B380,'Results-formatted 060121'!$A:$AJ,(U$3+2),FALSE)), VLOOKUP($B380,'Results-formatted 060121'!$A:$AJ,(U$3+2),FALSE)))</f>
        <v>2</v>
      </c>
      <c r="V380" s="95">
        <f>IF($C380 = "neg", (($D380+1) - VLOOKUP($B380,'Results-formatted 060121'!$A:$AJ,(V$3+2),FALSE)), IF($C380 = "pos-neg", (3+VLOOKUP($B380,'Results-formatted 060121'!$A:$AJ,(V$3+2),FALSE)), VLOOKUP($B380,'Results-formatted 060121'!$A:$AJ,(V$3+2),FALSE)))</f>
        <v>4</v>
      </c>
      <c r="W380" s="95">
        <f>IF($C380 = "neg", (($D380+1) - VLOOKUP($B380,'Results-formatted 060121'!$A:$AJ,(W$3+2),FALSE)), IF($C380 = "pos-neg", (3+VLOOKUP($B380,'Results-formatted 060121'!$A:$AJ,(W$3+2),FALSE)), VLOOKUP($B380,'Results-formatted 060121'!$A:$AJ,(W$3+2),FALSE)))</f>
        <v>4</v>
      </c>
      <c r="X380" s="95">
        <f>IF($C380 = "neg", (($D380+1) - VLOOKUP($B380,'Results-formatted 060121'!$A:$AJ,(X$3+2),FALSE)), IF($C380 = "pos-neg", (3+VLOOKUP($B380,'Results-formatted 060121'!$A:$AJ,(X$3+2),FALSE)), VLOOKUP($B380,'Results-formatted 060121'!$A:$AJ,(X$3+2),FALSE)))</f>
        <v>4</v>
      </c>
      <c r="Y380" s="95">
        <f>IF($C380 = "neg", (($D380+1) - VLOOKUP($B380,'Results-formatted 060121'!$A:$AJ,(Y$3+2),FALSE)), IF($C380 = "pos-neg", (3+VLOOKUP($B380,'Results-formatted 060121'!$A:$AJ,(Y$3+2),FALSE)), VLOOKUP($B380,'Results-formatted 060121'!$A:$AJ,(Y$3+2),FALSE)))</f>
        <v>4</v>
      </c>
      <c r="Z380" s="95">
        <f>IF($C380 = "neg", (($D380+1) - VLOOKUP($B380,'Results-formatted 060121'!$A:$AJ,(Z$3+2),FALSE)), IF($C380 = "pos-neg", (3+VLOOKUP($B380,'Results-formatted 060121'!$A:$AJ,(Z$3+2),FALSE)), VLOOKUP($B380,'Results-formatted 060121'!$A:$AJ,(Z$3+2),FALSE)))</f>
        <v>2</v>
      </c>
      <c r="AA380" s="95">
        <f>IF($C380 = "neg", (($D380+1) - VLOOKUP($B380,'Results-formatted 060121'!$A:$AJ,(AA$3+2),FALSE)), IF($C380 = "pos-neg", (3+VLOOKUP($B380,'Results-formatted 060121'!$A:$AJ,(AA$3+2),FALSE)), VLOOKUP($B380,'Results-formatted 060121'!$A:$AJ,(AA$3+2),FALSE)))</f>
        <v>5</v>
      </c>
      <c r="AB380" s="95">
        <f>IF($C380 = "neg", (($D380+1) - VLOOKUP($B380,'Results-formatted 060121'!$A:$AJ,(AB$3+2),FALSE)), IF($C380 = "pos-neg", (3+VLOOKUP($B380,'Results-formatted 060121'!$A:$AJ,(AB$3+2),FALSE)), VLOOKUP($B380,'Results-formatted 060121'!$A:$AJ,(AB$3+2),FALSE)))</f>
        <v>2</v>
      </c>
      <c r="AC380" s="95">
        <f>IF($C380 = "neg", (($D380+1) - VLOOKUP($B380,'Results-formatted 060121'!$A:$AJ,(AC$3+2),FALSE)), IF($C380 = "pos-neg", (3+VLOOKUP($B380,'Results-formatted 060121'!$A:$AJ,(AC$3+2),FALSE)), VLOOKUP($B380,'Results-formatted 060121'!$A:$AJ,(AC$3+2),FALSE)))</f>
        <v>5</v>
      </c>
      <c r="AD380" s="95">
        <f>IF($C380 = "neg", (($D380+1) - VLOOKUP($B380,'Results-formatted 060121'!$A:$AJ,(AD$3+2),FALSE)), IF($C380 = "pos-neg", (3+VLOOKUP($B380,'Results-formatted 060121'!$A:$AJ,(AD$3+2),FALSE)), VLOOKUP($B380,'Results-formatted 060121'!$A:$AJ,(AD$3+2),FALSE)))</f>
        <v>4</v>
      </c>
      <c r="AE380" s="95">
        <f>IF($C380 = "neg", (($D380+1) - VLOOKUP($B380,'Results-formatted 060121'!$A:$AJ,(AE$3+2),FALSE)), IF($C380 = "pos-neg", (3+VLOOKUP($B380,'Results-formatted 060121'!$A:$AJ,(AE$3+2),FALSE)), VLOOKUP($B380,'Results-formatted 060121'!$A:$AJ,(AE$3+2),FALSE)))</f>
        <v>5</v>
      </c>
      <c r="AF380" s="95">
        <f>IF($C380 = "neg", (($D380+1) - VLOOKUP($B380,'Results-formatted 060121'!$A:$AJ,(AF$3+2),FALSE)), IF($C380 = "pos-neg", (3+VLOOKUP($B380,'Results-formatted 060121'!$A:$AJ,(AF$3+2),FALSE)), VLOOKUP($B380,'Results-formatted 060121'!$A:$AJ,(AF$3+2),FALSE)))</f>
        <v>3</v>
      </c>
      <c r="AG380" s="95">
        <f>IF($C380 = "neg", (($D380+1) - VLOOKUP($B380,'Results-formatted 060121'!$A:$AJ,(AG$3+2),FALSE)), IF($C380 = "pos-neg", (3+VLOOKUP($B380,'Results-formatted 060121'!$A:$AJ,(AG$3+2),FALSE)), VLOOKUP($B380,'Results-formatted 060121'!$A:$AJ,(AG$3+2),FALSE)))</f>
        <v>5</v>
      </c>
      <c r="AH380" s="95">
        <f>IF($C380 = "neg", (($D380+1) - VLOOKUP($B380,'Results-formatted 060121'!$A:$AJ,(AH$3+2),FALSE)), IF($C380 = "pos-neg", (3+VLOOKUP($B380,'Results-formatted 060121'!$A:$AJ,(AH$3+2),FALSE)), VLOOKUP($B380,'Results-formatted 060121'!$A:$AJ,(AH$3+2),FALSE)))</f>
        <v>4</v>
      </c>
      <c r="AI380" s="95">
        <f>IF($C380 = "neg", (($D380+1) - VLOOKUP($B380,'Results-formatted 060121'!$A:$AJ,(AI$3+2),FALSE)), IF($C380 = "pos-neg", (3+VLOOKUP($B380,'Results-formatted 060121'!$A:$AJ,(AI$3+2),FALSE)), VLOOKUP($B380,'Results-formatted 060121'!$A:$AJ,(AI$3+2),FALSE)))</f>
        <v>3</v>
      </c>
      <c r="AJ380" s="95">
        <f>IF($C380 = "neg", (($D380+1) - VLOOKUP($B380,'Results-formatted 060121'!$A:$AJ,(AJ$3+2),FALSE)), IF($C380 = "pos-neg", (3+VLOOKUP($B380,'Results-formatted 060121'!$A:$AJ,(AJ$3+2),FALSE)), VLOOKUP($B380,'Results-formatted 060121'!$A:$AJ,(AJ$3+2),FALSE)))</f>
        <v>5</v>
      </c>
      <c r="AK380" s="95">
        <f>IF($C380 = "neg", (($D380+1) - VLOOKUP($B380,'Results-formatted 060121'!$A:$AJ,(AK$3+2),FALSE)), IF($C380 = "pos-neg", (3+VLOOKUP($B380,'Results-formatted 060121'!$A:$AJ,(AK$3+2),FALSE)), VLOOKUP($B380,'Results-formatted 060121'!$A:$AJ,(AK$3+2),FALSE)))</f>
        <v>4</v>
      </c>
      <c r="AL380" s="95">
        <f>IF($C380 = "neg", (($D380+1) - VLOOKUP($B380,'Results-formatted 060121'!$A:$AJ,(AL$3+2),FALSE)), IF($C380 = "pos-neg", (3+VLOOKUP($B380,'Results-formatted 060121'!$A:$AJ,(AL$3+2),FALSE)), VLOOKUP($B380,'Results-formatted 060121'!$A:$AJ,(AL$3+2),FALSE)))</f>
        <v>4</v>
      </c>
      <c r="AM380" s="95">
        <f>IF($C380 = "neg", (($D380+1) - VLOOKUP($B380,'Results-formatted 060121'!$A:AJ,(AM$3+2),FALSE)), IF($C380 = "pos-neg", (3+VLOOKUP($B380,'Results-formatted 060121'!$A:AJ,(AM$3+2),FALSE)), VLOOKUP($B380,'Results-formatted 060121'!$A:AJ,(AM$3+2),FALSE)))</f>
        <v>5</v>
      </c>
      <c r="AN380" s="95">
        <f>IF($C380 = "neg", (($D380+1) - VLOOKUP($B380,'Results-formatted 060121'!$A:AK,(AN$3+2),FALSE)), IF($C380 = "pos-neg", (3+VLOOKUP($B380,'Results-formatted 060121'!$A:AK,(AN$3+2),FALSE)), VLOOKUP($B380,'Results-formatted 060121'!$A:AK,(AN$3+2),FALSE)))</f>
        <v>4</v>
      </c>
      <c r="AO380" s="95">
        <f>IF($C380 = "neg", (($D380+1) - VLOOKUP($B380,'Results-formatted 060121'!$A:AL,(AO$3+2),FALSE)), IF($C380 = "pos-neg", (3+VLOOKUP($B380,'Results-formatted 060121'!$A:AL,(AO$3+2),FALSE)), VLOOKUP($B380,'Results-formatted 060121'!$A:AL,(AO$3+2),FALSE)))</f>
        <v>5</v>
      </c>
      <c r="AP380" s="95">
        <f>IF($C380 = "neg", (($D380+1) - VLOOKUP($B380,'Results-formatted 060121'!$A:AM,(AP$3+2),FALSE)), IF($C380 = "pos-neg", (3+VLOOKUP($B380,'Results-formatted 060121'!$A:AM,(AP$3+2),FALSE)), VLOOKUP($B380,'Results-formatted 060121'!$A:AM,(AP$3+2),FALSE)))</f>
        <v>2</v>
      </c>
      <c r="AQ380" s="95">
        <f>IF($C380 = "neg", (($D380+1) - VLOOKUP($B380,'Results-formatted 060121'!$A:AN,(AQ$3+2),FALSE)), IF($C380 = "pos-neg", (3+VLOOKUP($B380,'Results-formatted 060121'!$A:AN,(AQ$3+2),FALSE)), VLOOKUP($B380,'Results-formatted 060121'!$A:AN,(AQ$3+2),FALSE)))</f>
        <v>4</v>
      </c>
      <c r="AR380" s="95">
        <f>IF($C380 = "neg", (($D380+1) - VLOOKUP($B380,'Results-formatted 060121'!$A:AO,(AR$3+2),FALSE)), IF($C380 = "pos-neg", (3+VLOOKUP($B380,'Results-formatted 060121'!$A:AO,(AR$3+2),FALSE)), VLOOKUP($B380,'Results-formatted 060121'!$A:AO,(AR$3+2),FALSE)))</f>
        <v>5</v>
      </c>
      <c r="AS380" s="95">
        <f>IF($C380 = "neg", (($D380+1) - VLOOKUP($B380,'Results-formatted 060121'!$A:AP,(AS$3+2),FALSE)), IF($C380 = "pos-neg", (3+VLOOKUP($B380,'Results-formatted 060121'!$A:AP,(AS$3+2),FALSE)), VLOOKUP($B380,'Results-formatted 060121'!$A:AP,(AS$3+2),FALSE)))</f>
        <v>5</v>
      </c>
      <c r="AT380" s="95">
        <f>IF($C380 = "neg", (($D380+1) - VLOOKUP($B380,'Results-formatted 060121'!$A:AQ,(AT$3+2),FALSE)), IF($C380 = "pos-neg", (3+VLOOKUP($B380,'Results-formatted 060121'!$A:AQ,(AT$3+2),FALSE)), VLOOKUP($B380,'Results-formatted 060121'!$A:AQ,(AT$3+2),FALSE)))</f>
        <v>5</v>
      </c>
      <c r="AU380" s="95">
        <f>IF($C380 = "neg", (($D380+1) - VLOOKUP($B380,'Results-formatted 060121'!$A:AR,(AU$3+2),FALSE)), IF($C380 = "pos-neg", (3+VLOOKUP($B380,'Results-formatted 060121'!$A:AR,(AU$3+2),FALSE)), VLOOKUP($B380,'Results-formatted 060121'!$A:AR,(AU$3+2),FALSE)))</f>
        <v>5</v>
      </c>
      <c r="AV380" s="95">
        <f>IF($C380 = "neg", (($D380+1) - VLOOKUP($B380,'Results-formatted 060121'!$A:AS,(AV$3+2),FALSE)), IF($C380 = "pos-neg", (3+VLOOKUP($B380,'Results-formatted 060121'!$A:AS,(AV$3+2),FALSE)), VLOOKUP($B380,'Results-formatted 060121'!$A:AS,(AV$3+2),FALSE)))</f>
        <v>3</v>
      </c>
      <c r="AW380" s="95">
        <f>IF($C380 = "neg", (($D380+1) - VLOOKUP($B380,'Results-formatted 060121'!$A:AT,(AW$3+2),FALSE)), IF($C380 = "pos-neg", (3+VLOOKUP($B380,'Results-formatted 060121'!$A:AT,(AW$3+2),FALSE)), VLOOKUP($B380,'Results-formatted 060121'!$A:AT,(AW$3+2),FALSE)))</f>
        <v>4</v>
      </c>
      <c r="AX380" s="95">
        <f>IF($C380 = "neg", (($D380+1) - VLOOKUP($B380,'Results-formatted 060121'!$A:AU,(AX$3+2),FALSE)), IF($C380 = "pos-neg", (3+VLOOKUP($B380,'Results-formatted 060121'!$A:AU,(AX$3+2),FALSE)), VLOOKUP($B380,'Results-formatted 060121'!$A:AU,(AX$3+2),FALSE)))</f>
        <v>1</v>
      </c>
      <c r="AY380" s="95">
        <f>IF($C380 = "neg", (($D380+1) - VLOOKUP($B380,'Results-formatted 060121'!$A:AV,(AY$3+2),FALSE)), IF($C380 = "pos-neg", (3+VLOOKUP($B380,'Results-formatted 060121'!$A:AV,(AY$3+2),FALSE)), VLOOKUP($B380,'Results-formatted 060121'!$A:AV,(AY$3+2),FALSE)))</f>
        <v>4</v>
      </c>
      <c r="AZ380" s="95">
        <f>IF($C380 = "neg", (($D380+1) - VLOOKUP($B380,'Results-formatted 060121'!$A:AW,(AZ$3+2),FALSE)), IF($C380 = "pos-neg", (3+VLOOKUP($B380,'Results-formatted 060121'!$A:AW,(AZ$3+2),FALSE)), VLOOKUP($B380,'Results-formatted 060121'!$A:AW,(AZ$3+2),FALSE)))</f>
        <v>5</v>
      </c>
      <c r="BA380" s="95">
        <f>IF($C380 = "neg", (($D380+1) - VLOOKUP($B380,'Results-formatted 060121'!$A:AX,(BA$3+2),FALSE)), IF($C380 = "pos-neg", (3+VLOOKUP($B380,'Results-formatted 060121'!$A:AX,(BA$3+2),FALSE)), VLOOKUP($B380,'Results-formatted 060121'!$A:AX,(BA$3+2),FALSE)))</f>
        <v>4</v>
      </c>
      <c r="BB380" s="95">
        <f>IF($C380 = "neg", (($D380+1) - VLOOKUP($B380,'Results-formatted 060121'!$A:AY,(BB$3+2),FALSE)), IF($C380 = "pos-neg", (3+VLOOKUP($B380,'Results-formatted 060121'!$A:AY,(BB$3+2),FALSE)), VLOOKUP($B380,'Results-formatted 060121'!$A:AY,(BB$3+2),FALSE)))</f>
        <v>5</v>
      </c>
      <c r="BC380" s="95">
        <f>IF($C380 = "neg", (($D380+1) - VLOOKUP($B380,'Results-formatted 060121'!$A:AZ,(BC$3+2),FALSE)), IF($C380 = "pos-neg", (3+VLOOKUP($B380,'Results-formatted 060121'!$A:AZ,(BC$3+2),FALSE)), VLOOKUP($B380,'Results-formatted 060121'!$A:AZ,(BC$3+2),FALSE)))</f>
        <v>3</v>
      </c>
      <c r="BD380" s="95">
        <f>IF($C380 = "neg", (($D380+1) - VLOOKUP($B380,'Results-formatted 060121'!$A:BA,(BD$3+2),FALSE)), IF($C380 = "pos-neg", (3+VLOOKUP($B380,'Results-formatted 060121'!$A:BA,(BD$3+2),FALSE)), VLOOKUP($B380,'Results-formatted 060121'!$A:BA,(BD$3+2),FALSE)))</f>
        <v>4</v>
      </c>
      <c r="BE380" s="95">
        <f>IF($C380 = "neg", (($D380+1) - VLOOKUP($B380,'Results-formatted 060121'!$A:BB,(BE$3+2),FALSE)), IF($C380 = "pos-neg", (3+VLOOKUP($B380,'Results-formatted 060121'!$A:BB,(BE$3+2),FALSE)), VLOOKUP($B380,'Results-formatted 060121'!$A:BB,(BE$3+2),FALSE)))</f>
        <v>5</v>
      </c>
      <c r="BF380" s="95">
        <f>IF($C380 = "neg", (($D380+1) - VLOOKUP($B380,'Results-formatted 060121'!$A:BC,(BF$3+2),FALSE)), IF($C380 = "pos-neg", (3+VLOOKUP($B380,'Results-formatted 060121'!$A:BC,(BF$3+2),FALSE)), VLOOKUP($B380,'Results-formatted 060121'!$A:BC,(BF$3+2),FALSE)))</f>
        <v>4</v>
      </c>
      <c r="BG380" s="95">
        <f>IF($C380 = "neg", (($D380+1) - VLOOKUP($B380,'Results-formatted 060121'!$A:BD,(BG$3+2),FALSE)), IF($C380 = "pos-neg", (3+VLOOKUP($B380,'Results-formatted 060121'!$A:BD,(BG$3+2),FALSE)), VLOOKUP($B380,'Results-formatted 060121'!$A:BD,(BG$3+2),FALSE)))</f>
        <v>4</v>
      </c>
      <c r="BH380" s="95">
        <f>IF($C380 = "neg", (($D380+1) - VLOOKUP($B380,'Results-formatted 060121'!$A:BE,(BH$3+2),FALSE)), IF($C380 = "pos-neg", (3+VLOOKUP($B380,'Results-formatted 060121'!$A:BE,(BH$3+2),FALSE)), VLOOKUP($B380,'Results-formatted 060121'!$A:BE,(BH$3+2),FALSE)))</f>
        <v>4</v>
      </c>
      <c r="BI380" s="95">
        <f>IF($C380 = "neg", (($D380+1) - VLOOKUP($B380,'Results-formatted 060121'!$A:BF,(BI$3+2),FALSE)), IF($C380 = "pos-neg", (3+VLOOKUP($B380,'Results-formatted 060121'!$A:BF,(BI$3+2),FALSE)), VLOOKUP($B380,'Results-formatted 060121'!$A:BF,(BI$3+2),FALSE)))</f>
        <v>4</v>
      </c>
      <c r="BJ380" s="95">
        <f>IF($C380 = "neg", (($D380+1) - VLOOKUP($B380,'Results-formatted 060121'!$A:BG,(BJ$3+2),FALSE)), IF($C380 = "pos-neg", (3+VLOOKUP($B380,'Results-formatted 060121'!$A:BG,(BJ$3+2),FALSE)), VLOOKUP($B380,'Results-formatted 060121'!$A:BG,(BJ$3+2),FALSE)))</f>
        <v>5</v>
      </c>
      <c r="BK380" s="95">
        <f>IF($C380 = "neg", (($D380+1) - VLOOKUP($B380,'Results-formatted 060121'!$A:BH,(BK$3+2),FALSE)), IF($C380 = "pos-neg", (3+VLOOKUP($B380,'Results-formatted 060121'!$A:BH,(BK$3+2),FALSE)), VLOOKUP($B380,'Results-formatted 060121'!$A:BH,(BK$3+2),FALSE)))</f>
        <v>4</v>
      </c>
      <c r="BL380" s="95">
        <f>IF($C380 = "neg", (($D380+1) - VLOOKUP($B380,'Results-formatted 060121'!$A:BI,(BL$3+2),FALSE)), IF($C380 = "pos-neg", (3+VLOOKUP($B380,'Results-formatted 060121'!$A:BI,(BL$3+2),FALSE)), VLOOKUP($B380,'Results-formatted 060121'!$A:BI,(BL$3+2),FALSE)))</f>
        <v>3</v>
      </c>
      <c r="BM380" s="95">
        <f>IF($C380 = "neg", (($D380+1) - VLOOKUP($B380,'Results-formatted 060121'!$A:BJ,(BM$3+2),FALSE)), IF($C380 = "pos-neg", (3+VLOOKUP($B380,'Results-formatted 060121'!$A:BJ,(BM$3+2),FALSE)), VLOOKUP($B380,'Results-formatted 060121'!$A:BJ,(BM$3+2),FALSE)))</f>
        <v>4</v>
      </c>
      <c r="BN380" s="95"/>
      <c r="BO380" s="95"/>
      <c r="BP380" s="95"/>
      <c r="BQ380" s="95"/>
      <c r="BR380" s="95"/>
      <c r="BS380" s="95"/>
      <c r="BT380" s="95"/>
      <c r="BU380" s="95"/>
      <c r="BV380" s="95"/>
      <c r="BW380" s="95"/>
      <c r="BX380" s="95"/>
      <c r="BY380" s="95"/>
      <c r="BZ380" s="95"/>
      <c r="CA380" s="95"/>
      <c r="CB380" s="95"/>
      <c r="CC380" s="95"/>
      <c r="CD380" s="98"/>
      <c r="CE380" s="25">
        <f t="shared" si="1264"/>
        <v>3.9666666666666668</v>
      </c>
      <c r="CF380" s="25">
        <f t="shared" si="1176"/>
        <v>0.99091922171022662</v>
      </c>
    </row>
    <row r="381" spans="2:84" ht="42" x14ac:dyDescent="0.15">
      <c r="B381" s="84" t="s">
        <v>390</v>
      </c>
      <c r="C381" s="86" t="s">
        <v>224</v>
      </c>
      <c r="D381" s="2">
        <v>5</v>
      </c>
      <c r="E381" s="15" t="s">
        <v>881</v>
      </c>
      <c r="F381" s="95">
        <f>IF($C381 = "neg", (($D381+1) - VLOOKUP($B381,'Results-formatted 060121'!$A:$AJ,(F$3+2),FALSE)), IF($C381 = "pos-neg", (3+VLOOKUP($B381,'Results-formatted 060121'!$A:$AJ,(F$3+2),FALSE)), VLOOKUP($B381,'Results-formatted 060121'!$A:$AJ,(F$3+2),FALSE)))</f>
        <v>3</v>
      </c>
      <c r="G381" s="95">
        <f>IF($C381 = "neg", (($D381+1) - VLOOKUP($B381,'Results-formatted 060121'!$A:$AJ,(G$3+2),FALSE)), IF($C381 = "pos-neg", (3+VLOOKUP($B381,'Results-formatted 060121'!$A:$AJ,(G$3+2),FALSE)), VLOOKUP($B381,'Results-formatted 060121'!$A:$AJ,(G$3+2),FALSE)))</f>
        <v>5</v>
      </c>
      <c r="H381" s="95">
        <f>IF($C381 = "neg", (($D381+1) - VLOOKUP($B381,'Results-formatted 060121'!$A:$AJ,(H$3+2),FALSE)), IF($C381 = "pos-neg", (3+VLOOKUP($B381,'Results-formatted 060121'!$A:$AJ,(H$3+2),FALSE)), VLOOKUP($B381,'Results-formatted 060121'!$A:$AJ,(H$3+2),FALSE)))</f>
        <v>3</v>
      </c>
      <c r="I381" s="95">
        <f>IF($C381 = "neg", (($D381+1) - VLOOKUP($B381,'Results-formatted 060121'!$A:$AJ,(I$3+2),FALSE)), IF($C381 = "pos-neg", (3+VLOOKUP($B381,'Results-formatted 060121'!$A:$AJ,(I$3+2),FALSE)), VLOOKUP($B381,'Results-formatted 060121'!$A:$AJ,(I$3+2),FALSE)))</f>
        <v>1</v>
      </c>
      <c r="J381" s="95">
        <f>IF($C381 = "neg", (($D381+1) - VLOOKUP($B381,'Results-formatted 060121'!$A:$AJ,(J$3+2),FALSE)), IF($C381 = "pos-neg", (3+VLOOKUP($B381,'Results-formatted 060121'!$A:$AJ,(J$3+2),FALSE)), VLOOKUP($B381,'Results-formatted 060121'!$A:$AJ,(J$3+2),FALSE)))</f>
        <v>4</v>
      </c>
      <c r="K381" s="95">
        <f>IF($C381 = "neg", (($D381+1) - VLOOKUP($B381,'Results-formatted 060121'!$A:$AJ,(K$3+2),FALSE)), IF($C381 = "pos-neg", (3+VLOOKUP($B381,'Results-formatted 060121'!$A:$AJ,(K$3+2),FALSE)), VLOOKUP($B381,'Results-formatted 060121'!$A:$AJ,(K$3+2),FALSE)))</f>
        <v>5</v>
      </c>
      <c r="L381" s="95">
        <f>IF($C381 = "neg", (($D381+1) - VLOOKUP($B381,'Results-formatted 060121'!$A:$AJ,(L$3+2),FALSE)), IF($C381 = "pos-neg", (3+VLOOKUP($B381,'Results-formatted 060121'!$A:$AJ,(L$3+2),FALSE)), VLOOKUP($B381,'Results-formatted 060121'!$A:$AJ,(L$3+2),FALSE)))</f>
        <v>3</v>
      </c>
      <c r="M381" s="95">
        <f>IF($C381 = "neg", (($D381+1) - VLOOKUP($B381,'Results-formatted 060121'!$A:$AJ,(M$3+2),FALSE)), IF($C381 = "pos-neg", (3+VLOOKUP($B381,'Results-formatted 060121'!$A:$AJ,(M$3+2),FALSE)), VLOOKUP($B381,'Results-formatted 060121'!$A:$AJ,(M$3+2),FALSE)))</f>
        <v>5</v>
      </c>
      <c r="N381" s="95">
        <f>IF($C381 = "neg", (($D381+1) - VLOOKUP($B381,'Results-formatted 060121'!$A:$AJ,(N$3+2),FALSE)), IF($C381 = "pos-neg", (3+VLOOKUP($B381,'Results-formatted 060121'!$A:$AJ,(N$3+2),FALSE)), VLOOKUP($B381,'Results-formatted 060121'!$A:$AJ,(N$3+2),FALSE)))</f>
        <v>4</v>
      </c>
      <c r="O381" s="95">
        <f>IF($C381 = "neg", (($D381+1) - VLOOKUP($B381,'Results-formatted 060121'!$A:$AJ,(O$3+2),FALSE)), IF($C381 = "pos-neg", (3+VLOOKUP($B381,'Results-formatted 060121'!$A:$AJ,(O$3+2),FALSE)), VLOOKUP($B381,'Results-formatted 060121'!$A:$AJ,(O$3+2),FALSE)))</f>
        <v>5</v>
      </c>
      <c r="P381" s="95">
        <f>IF($C381 = "neg", (($D381+1) - VLOOKUP($B381,'Results-formatted 060121'!$A:$AJ,(P$3+2),FALSE)), IF($C381 = "pos-neg", (3+VLOOKUP($B381,'Results-formatted 060121'!$A:$AJ,(P$3+2),FALSE)), VLOOKUP($B381,'Results-formatted 060121'!$A:$AJ,(P$3+2),FALSE)))</f>
        <v>3</v>
      </c>
      <c r="Q381" s="95">
        <f>IF($C381 = "neg", (($D381+1) - VLOOKUP($B381,'Results-formatted 060121'!$A:$AJ,(Q$3+2),FALSE)), IF($C381 = "pos-neg", (3+VLOOKUP($B381,'Results-formatted 060121'!$A:$AJ,(Q$3+2),FALSE)), VLOOKUP($B381,'Results-formatted 060121'!$A:$AJ,(Q$3+2),FALSE)))</f>
        <v>5</v>
      </c>
      <c r="R381" s="95">
        <f>IF($C381 = "neg", (($D381+1) - VLOOKUP($B381,'Results-formatted 060121'!$A:$AJ,(R$3+2),FALSE)), IF($C381 = "pos-neg", (3+VLOOKUP($B381,'Results-formatted 060121'!$A:$AJ,(R$3+2),FALSE)), VLOOKUP($B381,'Results-formatted 060121'!$A:$AJ,(R$3+2),FALSE)))</f>
        <v>4</v>
      </c>
      <c r="S381" s="95">
        <f>IF($C381 = "neg", (($D381+1) - VLOOKUP($B381,'Results-formatted 060121'!$A:$AJ,(S$3+2),FALSE)), IF($C381 = "pos-neg", (3+VLOOKUP($B381,'Results-formatted 060121'!$A:$AJ,(S$3+2),FALSE)), VLOOKUP($B381,'Results-formatted 060121'!$A:$AJ,(S$3+2),FALSE)))</f>
        <v>4</v>
      </c>
      <c r="T381" s="95">
        <f>IF($C381 = "neg", (($D381+1) - VLOOKUP($B381,'Results-formatted 060121'!$A:$AJ,(T$3+2),FALSE)), IF($C381 = "pos-neg", (3+VLOOKUP($B381,'Results-formatted 060121'!$A:$AJ,(T$3+2),FALSE)), VLOOKUP($B381,'Results-formatted 060121'!$A:$AJ,(T$3+2),FALSE)))</f>
        <v>4</v>
      </c>
      <c r="U381" s="95">
        <f>IF($C381 = "neg", (($D381+1) - VLOOKUP($B381,'Results-formatted 060121'!$A:$AJ,(U$3+2),FALSE)), IF($C381 = "pos-neg", (3+VLOOKUP($B381,'Results-formatted 060121'!$A:$AJ,(U$3+2),FALSE)), VLOOKUP($B381,'Results-formatted 060121'!$A:$AJ,(U$3+2),FALSE)))</f>
        <v>5</v>
      </c>
      <c r="V381" s="95">
        <f>IF($C381 = "neg", (($D381+1) - VLOOKUP($B381,'Results-formatted 060121'!$A:$AJ,(V$3+2),FALSE)), IF($C381 = "pos-neg", (3+VLOOKUP($B381,'Results-formatted 060121'!$A:$AJ,(V$3+2),FALSE)), VLOOKUP($B381,'Results-formatted 060121'!$A:$AJ,(V$3+2),FALSE)))</f>
        <v>4</v>
      </c>
      <c r="W381" s="95">
        <f>IF($C381 = "neg", (($D381+1) - VLOOKUP($B381,'Results-formatted 060121'!$A:$AJ,(W$3+2),FALSE)), IF($C381 = "pos-neg", (3+VLOOKUP($B381,'Results-formatted 060121'!$A:$AJ,(W$3+2),FALSE)), VLOOKUP($B381,'Results-formatted 060121'!$A:$AJ,(W$3+2),FALSE)))</f>
        <v>3</v>
      </c>
      <c r="X381" s="95">
        <f>IF($C381 = "neg", (($D381+1) - VLOOKUP($B381,'Results-formatted 060121'!$A:$AJ,(X$3+2),FALSE)), IF($C381 = "pos-neg", (3+VLOOKUP($B381,'Results-formatted 060121'!$A:$AJ,(X$3+2),FALSE)), VLOOKUP($B381,'Results-formatted 060121'!$A:$AJ,(X$3+2),FALSE)))</f>
        <v>4</v>
      </c>
      <c r="Y381" s="95">
        <f>IF($C381 = "neg", (($D381+1) - VLOOKUP($B381,'Results-formatted 060121'!$A:$AJ,(Y$3+2),FALSE)), IF($C381 = "pos-neg", (3+VLOOKUP($B381,'Results-formatted 060121'!$A:$AJ,(Y$3+2),FALSE)), VLOOKUP($B381,'Results-formatted 060121'!$A:$AJ,(Y$3+2),FALSE)))</f>
        <v>4</v>
      </c>
      <c r="Z381" s="95">
        <f>IF($C381 = "neg", (($D381+1) - VLOOKUP($B381,'Results-formatted 060121'!$A:$AJ,(Z$3+2),FALSE)), IF($C381 = "pos-neg", (3+VLOOKUP($B381,'Results-formatted 060121'!$A:$AJ,(Z$3+2),FALSE)), VLOOKUP($B381,'Results-formatted 060121'!$A:$AJ,(Z$3+2),FALSE)))</f>
        <v>2</v>
      </c>
      <c r="AA381" s="95">
        <f>IF($C381 = "neg", (($D381+1) - VLOOKUP($B381,'Results-formatted 060121'!$A:$AJ,(AA$3+2),FALSE)), IF($C381 = "pos-neg", (3+VLOOKUP($B381,'Results-formatted 060121'!$A:$AJ,(AA$3+2),FALSE)), VLOOKUP($B381,'Results-formatted 060121'!$A:$AJ,(AA$3+2),FALSE)))</f>
        <v>5</v>
      </c>
      <c r="AB381" s="95">
        <f>IF($C381 = "neg", (($D381+1) - VLOOKUP($B381,'Results-formatted 060121'!$A:$AJ,(AB$3+2),FALSE)), IF($C381 = "pos-neg", (3+VLOOKUP($B381,'Results-formatted 060121'!$A:$AJ,(AB$3+2),FALSE)), VLOOKUP($B381,'Results-formatted 060121'!$A:$AJ,(AB$3+2),FALSE)))</f>
        <v>3</v>
      </c>
      <c r="AC381" s="95">
        <f>IF($C381 = "neg", (($D381+1) - VLOOKUP($B381,'Results-formatted 060121'!$A:$AJ,(AC$3+2),FALSE)), IF($C381 = "pos-neg", (3+VLOOKUP($B381,'Results-formatted 060121'!$A:$AJ,(AC$3+2),FALSE)), VLOOKUP($B381,'Results-formatted 060121'!$A:$AJ,(AC$3+2),FALSE)))</f>
        <v>2</v>
      </c>
      <c r="AD381" s="95">
        <f>IF($C381 = "neg", (($D381+1) - VLOOKUP($B381,'Results-formatted 060121'!$A:$AJ,(AD$3+2),FALSE)), IF($C381 = "pos-neg", (3+VLOOKUP($B381,'Results-formatted 060121'!$A:$AJ,(AD$3+2),FALSE)), VLOOKUP($B381,'Results-formatted 060121'!$A:$AJ,(AD$3+2),FALSE)))</f>
        <v>3</v>
      </c>
      <c r="AE381" s="95">
        <f>IF($C381 = "neg", (($D381+1) - VLOOKUP($B381,'Results-formatted 060121'!$A:$AJ,(AE$3+2),FALSE)), IF($C381 = "pos-neg", (3+VLOOKUP($B381,'Results-formatted 060121'!$A:$AJ,(AE$3+2),FALSE)), VLOOKUP($B381,'Results-formatted 060121'!$A:$AJ,(AE$3+2),FALSE)))</f>
        <v>4</v>
      </c>
      <c r="AF381" s="95">
        <f>IF($C381 = "neg", (($D381+1) - VLOOKUP($B381,'Results-formatted 060121'!$A:$AJ,(AF$3+2),FALSE)), IF($C381 = "pos-neg", (3+VLOOKUP($B381,'Results-formatted 060121'!$A:$AJ,(AF$3+2),FALSE)), VLOOKUP($B381,'Results-formatted 060121'!$A:$AJ,(AF$3+2),FALSE)))</f>
        <v>3</v>
      </c>
      <c r="AG381" s="95">
        <f>IF($C381 = "neg", (($D381+1) - VLOOKUP($B381,'Results-formatted 060121'!$A:$AJ,(AG$3+2),FALSE)), IF($C381 = "pos-neg", (3+VLOOKUP($B381,'Results-formatted 060121'!$A:$AJ,(AG$3+2),FALSE)), VLOOKUP($B381,'Results-formatted 060121'!$A:$AJ,(AG$3+2),FALSE)))</f>
        <v>5</v>
      </c>
      <c r="AH381" s="95">
        <f>IF($C381 = "neg", (($D381+1) - VLOOKUP($B381,'Results-formatted 060121'!$A:$AJ,(AH$3+2),FALSE)), IF($C381 = "pos-neg", (3+VLOOKUP($B381,'Results-formatted 060121'!$A:$AJ,(AH$3+2),FALSE)), VLOOKUP($B381,'Results-formatted 060121'!$A:$AJ,(AH$3+2),FALSE)))</f>
        <v>4</v>
      </c>
      <c r="AI381" s="95">
        <f>IF($C381 = "neg", (($D381+1) - VLOOKUP($B381,'Results-formatted 060121'!$A:$AJ,(AI$3+2),FALSE)), IF($C381 = "pos-neg", (3+VLOOKUP($B381,'Results-formatted 060121'!$A:$AJ,(AI$3+2),FALSE)), VLOOKUP($B381,'Results-formatted 060121'!$A:$AJ,(AI$3+2),FALSE)))</f>
        <v>4</v>
      </c>
      <c r="AJ381" s="95">
        <f>IF($C381 = "neg", (($D381+1) - VLOOKUP($B381,'Results-formatted 060121'!$A:$AJ,(AJ$3+2),FALSE)), IF($C381 = "pos-neg", (3+VLOOKUP($B381,'Results-formatted 060121'!$A:$AJ,(AJ$3+2),FALSE)), VLOOKUP($B381,'Results-formatted 060121'!$A:$AJ,(AJ$3+2),FALSE)))</f>
        <v>5</v>
      </c>
      <c r="AK381" s="95">
        <f>IF($C381 = "neg", (($D381+1) - VLOOKUP($B381,'Results-formatted 060121'!$A:$AJ,(AK$3+2),FALSE)), IF($C381 = "pos-neg", (3+VLOOKUP($B381,'Results-formatted 060121'!$A:$AJ,(AK$3+2),FALSE)), VLOOKUP($B381,'Results-formatted 060121'!$A:$AJ,(AK$3+2),FALSE)))</f>
        <v>4</v>
      </c>
      <c r="AL381" s="95">
        <f>IF($C381 = "neg", (($D381+1) - VLOOKUP($B381,'Results-formatted 060121'!$A:$AJ,(AL$3+2),FALSE)), IF($C381 = "pos-neg", (3+VLOOKUP($B381,'Results-formatted 060121'!$A:$AJ,(AL$3+2),FALSE)), VLOOKUP($B381,'Results-formatted 060121'!$A:$AJ,(AL$3+2),FALSE)))</f>
        <v>5</v>
      </c>
      <c r="AM381" s="95">
        <f>IF($C381 = "neg", (($D381+1) - VLOOKUP($B381,'Results-formatted 060121'!$A:AJ,(AM$3+2),FALSE)), IF($C381 = "pos-neg", (3+VLOOKUP($B381,'Results-formatted 060121'!$A:AJ,(AM$3+2),FALSE)), VLOOKUP($B381,'Results-formatted 060121'!$A:AJ,(AM$3+2),FALSE)))</f>
        <v>4</v>
      </c>
      <c r="AN381" s="95">
        <f>IF($C381 = "neg", (($D381+1) - VLOOKUP($B381,'Results-formatted 060121'!$A:AK,(AN$3+2),FALSE)), IF($C381 = "pos-neg", (3+VLOOKUP($B381,'Results-formatted 060121'!$A:AK,(AN$3+2),FALSE)), VLOOKUP($B381,'Results-formatted 060121'!$A:AK,(AN$3+2),FALSE)))</f>
        <v>5</v>
      </c>
      <c r="AO381" s="95">
        <f>IF($C381 = "neg", (($D381+1) - VLOOKUP($B381,'Results-formatted 060121'!$A:AL,(AO$3+2),FALSE)), IF($C381 = "pos-neg", (3+VLOOKUP($B381,'Results-formatted 060121'!$A:AL,(AO$3+2),FALSE)), VLOOKUP($B381,'Results-formatted 060121'!$A:AL,(AO$3+2),FALSE)))</f>
        <v>5</v>
      </c>
      <c r="AP381" s="95">
        <f>IF($C381 = "neg", (($D381+1) - VLOOKUP($B381,'Results-formatted 060121'!$A:AM,(AP$3+2),FALSE)), IF($C381 = "pos-neg", (3+VLOOKUP($B381,'Results-formatted 060121'!$A:AM,(AP$3+2),FALSE)), VLOOKUP($B381,'Results-formatted 060121'!$A:AM,(AP$3+2),FALSE)))</f>
        <v>4</v>
      </c>
      <c r="AQ381" s="95">
        <f>IF($C381 = "neg", (($D381+1) - VLOOKUP($B381,'Results-formatted 060121'!$A:AN,(AQ$3+2),FALSE)), IF($C381 = "pos-neg", (3+VLOOKUP($B381,'Results-formatted 060121'!$A:AN,(AQ$3+2),FALSE)), VLOOKUP($B381,'Results-formatted 060121'!$A:AN,(AQ$3+2),FALSE)))</f>
        <v>4</v>
      </c>
      <c r="AR381" s="95">
        <f>IF($C381 = "neg", (($D381+1) - VLOOKUP($B381,'Results-formatted 060121'!$A:AO,(AR$3+2),FALSE)), IF($C381 = "pos-neg", (3+VLOOKUP($B381,'Results-formatted 060121'!$A:AO,(AR$3+2),FALSE)), VLOOKUP($B381,'Results-formatted 060121'!$A:AO,(AR$3+2),FALSE)))</f>
        <v>5</v>
      </c>
      <c r="AS381" s="95">
        <f>IF($C381 = "neg", (($D381+1) - VLOOKUP($B381,'Results-formatted 060121'!$A:AP,(AS$3+2),FALSE)), IF($C381 = "pos-neg", (3+VLOOKUP($B381,'Results-formatted 060121'!$A:AP,(AS$3+2),FALSE)), VLOOKUP($B381,'Results-formatted 060121'!$A:AP,(AS$3+2),FALSE)))</f>
        <v>5</v>
      </c>
      <c r="AT381" s="95">
        <f>IF($C381 = "neg", (($D381+1) - VLOOKUP($B381,'Results-formatted 060121'!$A:AQ,(AT$3+2),FALSE)), IF($C381 = "pos-neg", (3+VLOOKUP($B381,'Results-formatted 060121'!$A:AQ,(AT$3+2),FALSE)), VLOOKUP($B381,'Results-formatted 060121'!$A:AQ,(AT$3+2),FALSE)))</f>
        <v>5</v>
      </c>
      <c r="AU381" s="95">
        <f>IF($C381 = "neg", (($D381+1) - VLOOKUP($B381,'Results-formatted 060121'!$A:AR,(AU$3+2),FALSE)), IF($C381 = "pos-neg", (3+VLOOKUP($B381,'Results-formatted 060121'!$A:AR,(AU$3+2),FALSE)), VLOOKUP($B381,'Results-formatted 060121'!$A:AR,(AU$3+2),FALSE)))</f>
        <v>5</v>
      </c>
      <c r="AV381" s="95">
        <f>IF($C381 = "neg", (($D381+1) - VLOOKUP($B381,'Results-formatted 060121'!$A:AS,(AV$3+2),FALSE)), IF($C381 = "pos-neg", (3+VLOOKUP($B381,'Results-formatted 060121'!$A:AS,(AV$3+2),FALSE)), VLOOKUP($B381,'Results-formatted 060121'!$A:AS,(AV$3+2),FALSE)))</f>
        <v>3</v>
      </c>
      <c r="AW381" s="95">
        <f>IF($C381 = "neg", (($D381+1) - VLOOKUP($B381,'Results-formatted 060121'!$A:AT,(AW$3+2),FALSE)), IF($C381 = "pos-neg", (3+VLOOKUP($B381,'Results-formatted 060121'!$A:AT,(AW$3+2),FALSE)), VLOOKUP($B381,'Results-formatted 060121'!$A:AT,(AW$3+2),FALSE)))</f>
        <v>4</v>
      </c>
      <c r="AX381" s="95">
        <f>IF($C381 = "neg", (($D381+1) - VLOOKUP($B381,'Results-formatted 060121'!$A:AU,(AX$3+2),FALSE)), IF($C381 = "pos-neg", (3+VLOOKUP($B381,'Results-formatted 060121'!$A:AU,(AX$3+2),FALSE)), VLOOKUP($B381,'Results-formatted 060121'!$A:AU,(AX$3+2),FALSE)))</f>
        <v>2</v>
      </c>
      <c r="AY381" s="95">
        <f>IF($C381 = "neg", (($D381+1) - VLOOKUP($B381,'Results-formatted 060121'!$A:AV,(AY$3+2),FALSE)), IF($C381 = "pos-neg", (3+VLOOKUP($B381,'Results-formatted 060121'!$A:AV,(AY$3+2),FALSE)), VLOOKUP($B381,'Results-formatted 060121'!$A:AV,(AY$3+2),FALSE)))</f>
        <v>4</v>
      </c>
      <c r="AZ381" s="95">
        <f>IF($C381 = "neg", (($D381+1) - VLOOKUP($B381,'Results-formatted 060121'!$A:AW,(AZ$3+2),FALSE)), IF($C381 = "pos-neg", (3+VLOOKUP($B381,'Results-formatted 060121'!$A:AW,(AZ$3+2),FALSE)), VLOOKUP($B381,'Results-formatted 060121'!$A:AW,(AZ$3+2),FALSE)))</f>
        <v>3</v>
      </c>
      <c r="BA381" s="95">
        <f>IF($C381 = "neg", (($D381+1) - VLOOKUP($B381,'Results-formatted 060121'!$A:AX,(BA$3+2),FALSE)), IF($C381 = "pos-neg", (3+VLOOKUP($B381,'Results-formatted 060121'!$A:AX,(BA$3+2),FALSE)), VLOOKUP($B381,'Results-formatted 060121'!$A:AX,(BA$3+2),FALSE)))</f>
        <v>4</v>
      </c>
      <c r="BB381" s="95">
        <f>IF($C381 = "neg", (($D381+1) - VLOOKUP($B381,'Results-formatted 060121'!$A:AY,(BB$3+2),FALSE)), IF($C381 = "pos-neg", (3+VLOOKUP($B381,'Results-formatted 060121'!$A:AY,(BB$3+2),FALSE)), VLOOKUP($B381,'Results-formatted 060121'!$A:AY,(BB$3+2),FALSE)))</f>
        <v>5</v>
      </c>
      <c r="BC381" s="95">
        <f>IF($C381 = "neg", (($D381+1) - VLOOKUP($B381,'Results-formatted 060121'!$A:AZ,(BC$3+2),FALSE)), IF($C381 = "pos-neg", (3+VLOOKUP($B381,'Results-formatted 060121'!$A:AZ,(BC$3+2),FALSE)), VLOOKUP($B381,'Results-formatted 060121'!$A:AZ,(BC$3+2),FALSE)))</f>
        <v>3</v>
      </c>
      <c r="BD381" s="95">
        <f>IF($C381 = "neg", (($D381+1) - VLOOKUP($B381,'Results-formatted 060121'!$A:BA,(BD$3+2),FALSE)), IF($C381 = "pos-neg", (3+VLOOKUP($B381,'Results-formatted 060121'!$A:BA,(BD$3+2),FALSE)), VLOOKUP($B381,'Results-formatted 060121'!$A:BA,(BD$3+2),FALSE)))</f>
        <v>4</v>
      </c>
      <c r="BE381" s="95">
        <f>IF($C381 = "neg", (($D381+1) - VLOOKUP($B381,'Results-formatted 060121'!$A:BB,(BE$3+2),FALSE)), IF($C381 = "pos-neg", (3+VLOOKUP($B381,'Results-formatted 060121'!$A:BB,(BE$3+2),FALSE)), VLOOKUP($B381,'Results-formatted 060121'!$A:BB,(BE$3+2),FALSE)))</f>
        <v>4</v>
      </c>
      <c r="BF381" s="95">
        <f>IF($C381 = "neg", (($D381+1) - VLOOKUP($B381,'Results-formatted 060121'!$A:BC,(BF$3+2),FALSE)), IF($C381 = "pos-neg", (3+VLOOKUP($B381,'Results-formatted 060121'!$A:BC,(BF$3+2),FALSE)), VLOOKUP($B381,'Results-formatted 060121'!$A:BC,(BF$3+2),FALSE)))</f>
        <v>4</v>
      </c>
      <c r="BG381" s="95">
        <f>IF($C381 = "neg", (($D381+1) - VLOOKUP($B381,'Results-formatted 060121'!$A:BD,(BG$3+2),FALSE)), IF($C381 = "pos-neg", (3+VLOOKUP($B381,'Results-formatted 060121'!$A:BD,(BG$3+2),FALSE)), VLOOKUP($B381,'Results-formatted 060121'!$A:BD,(BG$3+2),FALSE)))</f>
        <v>4</v>
      </c>
      <c r="BH381" s="95">
        <f>IF($C381 = "neg", (($D381+1) - VLOOKUP($B381,'Results-formatted 060121'!$A:BE,(BH$3+2),FALSE)), IF($C381 = "pos-neg", (3+VLOOKUP($B381,'Results-formatted 060121'!$A:BE,(BH$3+2),FALSE)), VLOOKUP($B381,'Results-formatted 060121'!$A:BE,(BH$3+2),FALSE)))</f>
        <v>3</v>
      </c>
      <c r="BI381" s="95">
        <f>IF($C381 = "neg", (($D381+1) - VLOOKUP($B381,'Results-formatted 060121'!$A:BF,(BI$3+2),FALSE)), IF($C381 = "pos-neg", (3+VLOOKUP($B381,'Results-formatted 060121'!$A:BF,(BI$3+2),FALSE)), VLOOKUP($B381,'Results-formatted 060121'!$A:BF,(BI$3+2),FALSE)))</f>
        <v>3</v>
      </c>
      <c r="BJ381" s="95">
        <f>IF($C381 = "neg", (($D381+1) - VLOOKUP($B381,'Results-formatted 060121'!$A:BG,(BJ$3+2),FALSE)), IF($C381 = "pos-neg", (3+VLOOKUP($B381,'Results-formatted 060121'!$A:BG,(BJ$3+2),FALSE)), VLOOKUP($B381,'Results-formatted 060121'!$A:BG,(BJ$3+2),FALSE)))</f>
        <v>5</v>
      </c>
      <c r="BK381" s="95">
        <f>IF($C381 = "neg", (($D381+1) - VLOOKUP($B381,'Results-formatted 060121'!$A:BH,(BK$3+2),FALSE)), IF($C381 = "pos-neg", (3+VLOOKUP($B381,'Results-formatted 060121'!$A:BH,(BK$3+2),FALSE)), VLOOKUP($B381,'Results-formatted 060121'!$A:BH,(BK$3+2),FALSE)))</f>
        <v>4</v>
      </c>
      <c r="BL381" s="95">
        <f>IF($C381 = "neg", (($D381+1) - VLOOKUP($B381,'Results-formatted 060121'!$A:BI,(BL$3+2),FALSE)), IF($C381 = "pos-neg", (3+VLOOKUP($B381,'Results-formatted 060121'!$A:BI,(BL$3+2),FALSE)), VLOOKUP($B381,'Results-formatted 060121'!$A:BI,(BL$3+2),FALSE)))</f>
        <v>3</v>
      </c>
      <c r="BM381" s="95">
        <f>IF($C381 = "neg", (($D381+1) - VLOOKUP($B381,'Results-formatted 060121'!$A:BJ,(BM$3+2),FALSE)), IF($C381 = "pos-neg", (3+VLOOKUP($B381,'Results-formatted 060121'!$A:BJ,(BM$3+2),FALSE)), VLOOKUP($B381,'Results-formatted 060121'!$A:BJ,(BM$3+2),FALSE)))</f>
        <v>3</v>
      </c>
      <c r="BN381" s="95"/>
      <c r="BO381" s="95"/>
      <c r="BP381" s="95"/>
      <c r="BQ381" s="95"/>
      <c r="BR381" s="95"/>
      <c r="BS381" s="95"/>
      <c r="BT381" s="95"/>
      <c r="BU381" s="95"/>
      <c r="BV381" s="95"/>
      <c r="BW381" s="95"/>
      <c r="BX381" s="95"/>
      <c r="BY381" s="95"/>
      <c r="BZ381" s="95"/>
      <c r="CA381" s="95"/>
      <c r="CB381" s="95"/>
      <c r="CC381" s="95"/>
      <c r="CD381" s="98"/>
      <c r="CE381" s="25">
        <f t="shared" si="1264"/>
        <v>3.9</v>
      </c>
      <c r="CF381" s="25">
        <f t="shared" si="1176"/>
        <v>0.95135941986334038</v>
      </c>
    </row>
    <row r="382" spans="2:84" ht="42" x14ac:dyDescent="0.15">
      <c r="B382" s="84" t="s">
        <v>391</v>
      </c>
      <c r="C382" s="86" t="s">
        <v>224</v>
      </c>
      <c r="D382" s="2">
        <v>5</v>
      </c>
      <c r="E382" s="15" t="s">
        <v>882</v>
      </c>
      <c r="F382" s="95">
        <f>IF($C382 = "neg", (($D382+1) - VLOOKUP($B382,'Results-formatted 060121'!$A:$AJ,(F$3+2),FALSE)), IF($C382 = "pos-neg", (3+VLOOKUP($B382,'Results-formatted 060121'!$A:$AJ,(F$3+2),FALSE)), VLOOKUP($B382,'Results-formatted 060121'!$A:$AJ,(F$3+2),FALSE)))</f>
        <v>3</v>
      </c>
      <c r="G382" s="95">
        <f>IF($C382 = "neg", (($D382+1) - VLOOKUP($B382,'Results-formatted 060121'!$A:$AJ,(G$3+2),FALSE)), IF($C382 = "pos-neg", (3+VLOOKUP($B382,'Results-formatted 060121'!$A:$AJ,(G$3+2),FALSE)), VLOOKUP($B382,'Results-formatted 060121'!$A:$AJ,(G$3+2),FALSE)))</f>
        <v>5</v>
      </c>
      <c r="H382" s="95">
        <f>IF($C382 = "neg", (($D382+1) - VLOOKUP($B382,'Results-formatted 060121'!$A:$AJ,(H$3+2),FALSE)), IF($C382 = "pos-neg", (3+VLOOKUP($B382,'Results-formatted 060121'!$A:$AJ,(H$3+2),FALSE)), VLOOKUP($B382,'Results-formatted 060121'!$A:$AJ,(H$3+2),FALSE)))</f>
        <v>3</v>
      </c>
      <c r="I382" s="95">
        <f>IF($C382 = "neg", (($D382+1) - VLOOKUP($B382,'Results-formatted 060121'!$A:$AJ,(I$3+2),FALSE)), IF($C382 = "pos-neg", (3+VLOOKUP($B382,'Results-formatted 060121'!$A:$AJ,(I$3+2),FALSE)), VLOOKUP($B382,'Results-formatted 060121'!$A:$AJ,(I$3+2),FALSE)))</f>
        <v>2</v>
      </c>
      <c r="J382" s="95">
        <f>IF($C382 = "neg", (($D382+1) - VLOOKUP($B382,'Results-formatted 060121'!$A:$AJ,(J$3+2),FALSE)), IF($C382 = "pos-neg", (3+VLOOKUP($B382,'Results-formatted 060121'!$A:$AJ,(J$3+2),FALSE)), VLOOKUP($B382,'Results-formatted 060121'!$A:$AJ,(J$3+2),FALSE)))</f>
        <v>3</v>
      </c>
      <c r="K382" s="95">
        <f>IF($C382 = "neg", (($D382+1) - VLOOKUP($B382,'Results-formatted 060121'!$A:$AJ,(K$3+2),FALSE)), IF($C382 = "pos-neg", (3+VLOOKUP($B382,'Results-formatted 060121'!$A:$AJ,(K$3+2),FALSE)), VLOOKUP($B382,'Results-formatted 060121'!$A:$AJ,(K$3+2),FALSE)))</f>
        <v>5</v>
      </c>
      <c r="L382" s="95">
        <f>IF($C382 = "neg", (($D382+1) - VLOOKUP($B382,'Results-formatted 060121'!$A:$AJ,(L$3+2),FALSE)), IF($C382 = "pos-neg", (3+VLOOKUP($B382,'Results-formatted 060121'!$A:$AJ,(L$3+2),FALSE)), VLOOKUP($B382,'Results-formatted 060121'!$A:$AJ,(L$3+2),FALSE)))</f>
        <v>3</v>
      </c>
      <c r="M382" s="95">
        <f>IF($C382 = "neg", (($D382+1) - VLOOKUP($B382,'Results-formatted 060121'!$A:$AJ,(M$3+2),FALSE)), IF($C382 = "pos-neg", (3+VLOOKUP($B382,'Results-formatted 060121'!$A:$AJ,(M$3+2),FALSE)), VLOOKUP($B382,'Results-formatted 060121'!$A:$AJ,(M$3+2),FALSE)))</f>
        <v>5</v>
      </c>
      <c r="N382" s="95">
        <f>IF($C382 = "neg", (($D382+1) - VLOOKUP($B382,'Results-formatted 060121'!$A:$AJ,(N$3+2),FALSE)), IF($C382 = "pos-neg", (3+VLOOKUP($B382,'Results-formatted 060121'!$A:$AJ,(N$3+2),FALSE)), VLOOKUP($B382,'Results-formatted 060121'!$A:$AJ,(N$3+2),FALSE)))</f>
        <v>5</v>
      </c>
      <c r="O382" s="95">
        <f>IF($C382 = "neg", (($D382+1) - VLOOKUP($B382,'Results-formatted 060121'!$A:$AJ,(O$3+2),FALSE)), IF($C382 = "pos-neg", (3+VLOOKUP($B382,'Results-formatted 060121'!$A:$AJ,(O$3+2),FALSE)), VLOOKUP($B382,'Results-formatted 060121'!$A:$AJ,(O$3+2),FALSE)))</f>
        <v>5</v>
      </c>
      <c r="P382" s="95">
        <f>IF($C382 = "neg", (($D382+1) - VLOOKUP($B382,'Results-formatted 060121'!$A:$AJ,(P$3+2),FALSE)), IF($C382 = "pos-neg", (3+VLOOKUP($B382,'Results-formatted 060121'!$A:$AJ,(P$3+2),FALSE)), VLOOKUP($B382,'Results-formatted 060121'!$A:$AJ,(P$3+2),FALSE)))</f>
        <v>3</v>
      </c>
      <c r="Q382" s="95">
        <f>IF($C382 = "neg", (($D382+1) - VLOOKUP($B382,'Results-formatted 060121'!$A:$AJ,(Q$3+2),FALSE)), IF($C382 = "pos-neg", (3+VLOOKUP($B382,'Results-formatted 060121'!$A:$AJ,(Q$3+2),FALSE)), VLOOKUP($B382,'Results-formatted 060121'!$A:$AJ,(Q$3+2),FALSE)))</f>
        <v>5</v>
      </c>
      <c r="R382" s="95">
        <f>IF($C382 = "neg", (($D382+1) - VLOOKUP($B382,'Results-formatted 060121'!$A:$AJ,(R$3+2),FALSE)), IF($C382 = "pos-neg", (3+VLOOKUP($B382,'Results-formatted 060121'!$A:$AJ,(R$3+2),FALSE)), VLOOKUP($B382,'Results-formatted 060121'!$A:$AJ,(R$3+2),FALSE)))</f>
        <v>4</v>
      </c>
      <c r="S382" s="95">
        <f>IF($C382 = "neg", (($D382+1) - VLOOKUP($B382,'Results-formatted 060121'!$A:$AJ,(S$3+2),FALSE)), IF($C382 = "pos-neg", (3+VLOOKUP($B382,'Results-formatted 060121'!$A:$AJ,(S$3+2),FALSE)), VLOOKUP($B382,'Results-formatted 060121'!$A:$AJ,(S$3+2),FALSE)))</f>
        <v>3</v>
      </c>
      <c r="T382" s="95">
        <f>IF($C382 = "neg", (($D382+1) - VLOOKUP($B382,'Results-formatted 060121'!$A:$AJ,(T$3+2),FALSE)), IF($C382 = "pos-neg", (3+VLOOKUP($B382,'Results-formatted 060121'!$A:$AJ,(T$3+2),FALSE)), VLOOKUP($B382,'Results-formatted 060121'!$A:$AJ,(T$3+2),FALSE)))</f>
        <v>4</v>
      </c>
      <c r="U382" s="95">
        <f>IF($C382 = "neg", (($D382+1) - VLOOKUP($B382,'Results-formatted 060121'!$A:$AJ,(U$3+2),FALSE)), IF($C382 = "pos-neg", (3+VLOOKUP($B382,'Results-formatted 060121'!$A:$AJ,(U$3+2),FALSE)), VLOOKUP($B382,'Results-formatted 060121'!$A:$AJ,(U$3+2),FALSE)))</f>
        <v>5</v>
      </c>
      <c r="V382" s="95">
        <f>IF($C382 = "neg", (($D382+1) - VLOOKUP($B382,'Results-formatted 060121'!$A:$AJ,(V$3+2),FALSE)), IF($C382 = "pos-neg", (3+VLOOKUP($B382,'Results-formatted 060121'!$A:$AJ,(V$3+2),FALSE)), VLOOKUP($B382,'Results-formatted 060121'!$A:$AJ,(V$3+2),FALSE)))</f>
        <v>3</v>
      </c>
      <c r="W382" s="95">
        <f>IF($C382 = "neg", (($D382+1) - VLOOKUP($B382,'Results-formatted 060121'!$A:$AJ,(W$3+2),FALSE)), IF($C382 = "pos-neg", (3+VLOOKUP($B382,'Results-formatted 060121'!$A:$AJ,(W$3+2),FALSE)), VLOOKUP($B382,'Results-formatted 060121'!$A:$AJ,(W$3+2),FALSE)))</f>
        <v>4</v>
      </c>
      <c r="X382" s="95">
        <f>IF($C382 = "neg", (($D382+1) - VLOOKUP($B382,'Results-formatted 060121'!$A:$AJ,(X$3+2),FALSE)), IF($C382 = "pos-neg", (3+VLOOKUP($B382,'Results-formatted 060121'!$A:$AJ,(X$3+2),FALSE)), VLOOKUP($B382,'Results-formatted 060121'!$A:$AJ,(X$3+2),FALSE)))</f>
        <v>4</v>
      </c>
      <c r="Y382" s="95">
        <f>IF($C382 = "neg", (($D382+1) - VLOOKUP($B382,'Results-formatted 060121'!$A:$AJ,(Y$3+2),FALSE)), IF($C382 = "pos-neg", (3+VLOOKUP($B382,'Results-formatted 060121'!$A:$AJ,(Y$3+2),FALSE)), VLOOKUP($B382,'Results-formatted 060121'!$A:$AJ,(Y$3+2),FALSE)))</f>
        <v>3</v>
      </c>
      <c r="Z382" s="95">
        <f>IF($C382 = "neg", (($D382+1) - VLOOKUP($B382,'Results-formatted 060121'!$A:$AJ,(Z$3+2),FALSE)), IF($C382 = "pos-neg", (3+VLOOKUP($B382,'Results-formatted 060121'!$A:$AJ,(Z$3+2),FALSE)), VLOOKUP($B382,'Results-formatted 060121'!$A:$AJ,(Z$3+2),FALSE)))</f>
        <v>3</v>
      </c>
      <c r="AA382" s="95">
        <f>IF($C382 = "neg", (($D382+1) - VLOOKUP($B382,'Results-formatted 060121'!$A:$AJ,(AA$3+2),FALSE)), IF($C382 = "pos-neg", (3+VLOOKUP($B382,'Results-formatted 060121'!$A:$AJ,(AA$3+2),FALSE)), VLOOKUP($B382,'Results-formatted 060121'!$A:$AJ,(AA$3+2),FALSE)))</f>
        <v>5</v>
      </c>
      <c r="AB382" s="95">
        <f>IF($C382 = "neg", (($D382+1) - VLOOKUP($B382,'Results-formatted 060121'!$A:$AJ,(AB$3+2),FALSE)), IF($C382 = "pos-neg", (3+VLOOKUP($B382,'Results-formatted 060121'!$A:$AJ,(AB$3+2),FALSE)), VLOOKUP($B382,'Results-formatted 060121'!$A:$AJ,(AB$3+2),FALSE)))</f>
        <v>2</v>
      </c>
      <c r="AC382" s="95">
        <f>IF($C382 = "neg", (($D382+1) - VLOOKUP($B382,'Results-formatted 060121'!$A:$AJ,(AC$3+2),FALSE)), IF($C382 = "pos-neg", (3+VLOOKUP($B382,'Results-formatted 060121'!$A:$AJ,(AC$3+2),FALSE)), VLOOKUP($B382,'Results-formatted 060121'!$A:$AJ,(AC$3+2),FALSE)))</f>
        <v>1</v>
      </c>
      <c r="AD382" s="95">
        <f>IF($C382 = "neg", (($D382+1) - VLOOKUP($B382,'Results-formatted 060121'!$A:$AJ,(AD$3+2),FALSE)), IF($C382 = "pos-neg", (3+VLOOKUP($B382,'Results-formatted 060121'!$A:$AJ,(AD$3+2),FALSE)), VLOOKUP($B382,'Results-formatted 060121'!$A:$AJ,(AD$3+2),FALSE)))</f>
        <v>4</v>
      </c>
      <c r="AE382" s="95">
        <f>IF($C382 = "neg", (($D382+1) - VLOOKUP($B382,'Results-formatted 060121'!$A:$AJ,(AE$3+2),FALSE)), IF($C382 = "pos-neg", (3+VLOOKUP($B382,'Results-formatted 060121'!$A:$AJ,(AE$3+2),FALSE)), VLOOKUP($B382,'Results-formatted 060121'!$A:$AJ,(AE$3+2),FALSE)))</f>
        <v>5</v>
      </c>
      <c r="AF382" s="95">
        <f>IF($C382 = "neg", (($D382+1) - VLOOKUP($B382,'Results-formatted 060121'!$A:$AJ,(AF$3+2),FALSE)), IF($C382 = "pos-neg", (3+VLOOKUP($B382,'Results-formatted 060121'!$A:$AJ,(AF$3+2),FALSE)), VLOOKUP($B382,'Results-formatted 060121'!$A:$AJ,(AF$3+2),FALSE)))</f>
        <v>3</v>
      </c>
      <c r="AG382" s="95">
        <f>IF($C382 = "neg", (($D382+1) - VLOOKUP($B382,'Results-formatted 060121'!$A:$AJ,(AG$3+2),FALSE)), IF($C382 = "pos-neg", (3+VLOOKUP($B382,'Results-formatted 060121'!$A:$AJ,(AG$3+2),FALSE)), VLOOKUP($B382,'Results-formatted 060121'!$A:$AJ,(AG$3+2),FALSE)))</f>
        <v>5</v>
      </c>
      <c r="AH382" s="95">
        <f>IF($C382 = "neg", (($D382+1) - VLOOKUP($B382,'Results-formatted 060121'!$A:$AJ,(AH$3+2),FALSE)), IF($C382 = "pos-neg", (3+VLOOKUP($B382,'Results-formatted 060121'!$A:$AJ,(AH$3+2),FALSE)), VLOOKUP($B382,'Results-formatted 060121'!$A:$AJ,(AH$3+2),FALSE)))</f>
        <v>4</v>
      </c>
      <c r="AI382" s="95">
        <f>IF($C382 = "neg", (($D382+1) - VLOOKUP($B382,'Results-formatted 060121'!$A:$AJ,(AI$3+2),FALSE)), IF($C382 = "pos-neg", (3+VLOOKUP($B382,'Results-formatted 060121'!$A:$AJ,(AI$3+2),FALSE)), VLOOKUP($B382,'Results-formatted 060121'!$A:$AJ,(AI$3+2),FALSE)))</f>
        <v>4</v>
      </c>
      <c r="AJ382" s="95">
        <f>IF($C382 = "neg", (($D382+1) - VLOOKUP($B382,'Results-formatted 060121'!$A:$AJ,(AJ$3+2),FALSE)), IF($C382 = "pos-neg", (3+VLOOKUP($B382,'Results-formatted 060121'!$A:$AJ,(AJ$3+2),FALSE)), VLOOKUP($B382,'Results-formatted 060121'!$A:$AJ,(AJ$3+2),FALSE)))</f>
        <v>5</v>
      </c>
      <c r="AK382" s="95">
        <f>IF($C382 = "neg", (($D382+1) - VLOOKUP($B382,'Results-formatted 060121'!$A:$AJ,(AK$3+2),FALSE)), IF($C382 = "pos-neg", (3+VLOOKUP($B382,'Results-formatted 060121'!$A:$AJ,(AK$3+2),FALSE)), VLOOKUP($B382,'Results-formatted 060121'!$A:$AJ,(AK$3+2),FALSE)))</f>
        <v>3</v>
      </c>
      <c r="AL382" s="95">
        <f>IF($C382 = "neg", (($D382+1) - VLOOKUP($B382,'Results-formatted 060121'!$A:$AJ,(AL$3+2),FALSE)), IF($C382 = "pos-neg", (3+VLOOKUP($B382,'Results-formatted 060121'!$A:$AJ,(AL$3+2),FALSE)), VLOOKUP($B382,'Results-formatted 060121'!$A:$AJ,(AL$3+2),FALSE)))</f>
        <v>4</v>
      </c>
      <c r="AM382" s="95">
        <f>IF($C382 = "neg", (($D382+1) - VLOOKUP($B382,'Results-formatted 060121'!$A:AJ,(AM$3+2),FALSE)), IF($C382 = "pos-neg", (3+VLOOKUP($B382,'Results-formatted 060121'!$A:AJ,(AM$3+2),FALSE)), VLOOKUP($B382,'Results-formatted 060121'!$A:AJ,(AM$3+2),FALSE)))</f>
        <v>4</v>
      </c>
      <c r="AN382" s="95">
        <f>IF($C382 = "neg", (($D382+1) - VLOOKUP($B382,'Results-formatted 060121'!$A:AK,(AN$3+2),FALSE)), IF($C382 = "pos-neg", (3+VLOOKUP($B382,'Results-formatted 060121'!$A:AK,(AN$3+2),FALSE)), VLOOKUP($B382,'Results-formatted 060121'!$A:AK,(AN$3+2),FALSE)))</f>
        <v>5</v>
      </c>
      <c r="AO382" s="95">
        <f>IF($C382 = "neg", (($D382+1) - VLOOKUP($B382,'Results-formatted 060121'!$A:AL,(AO$3+2),FALSE)), IF($C382 = "pos-neg", (3+VLOOKUP($B382,'Results-formatted 060121'!$A:AL,(AO$3+2),FALSE)), VLOOKUP($B382,'Results-formatted 060121'!$A:AL,(AO$3+2),FALSE)))</f>
        <v>5</v>
      </c>
      <c r="AP382" s="95">
        <f>IF($C382 = "neg", (($D382+1) - VLOOKUP($B382,'Results-formatted 060121'!$A:AM,(AP$3+2),FALSE)), IF($C382 = "pos-neg", (3+VLOOKUP($B382,'Results-formatted 060121'!$A:AM,(AP$3+2),FALSE)), VLOOKUP($B382,'Results-formatted 060121'!$A:AM,(AP$3+2),FALSE)))</f>
        <v>4</v>
      </c>
      <c r="AQ382" s="95">
        <f>IF($C382 = "neg", (($D382+1) - VLOOKUP($B382,'Results-formatted 060121'!$A:AN,(AQ$3+2),FALSE)), IF($C382 = "pos-neg", (3+VLOOKUP($B382,'Results-formatted 060121'!$A:AN,(AQ$3+2),FALSE)), VLOOKUP($B382,'Results-formatted 060121'!$A:AN,(AQ$3+2),FALSE)))</f>
        <v>4</v>
      </c>
      <c r="AR382" s="95">
        <f>IF($C382 = "neg", (($D382+1) - VLOOKUP($B382,'Results-formatted 060121'!$A:AO,(AR$3+2),FALSE)), IF($C382 = "pos-neg", (3+VLOOKUP($B382,'Results-formatted 060121'!$A:AO,(AR$3+2),FALSE)), VLOOKUP($B382,'Results-formatted 060121'!$A:AO,(AR$3+2),FALSE)))</f>
        <v>4</v>
      </c>
      <c r="AS382" s="95">
        <f>IF($C382 = "neg", (($D382+1) - VLOOKUP($B382,'Results-formatted 060121'!$A:AP,(AS$3+2),FALSE)), IF($C382 = "pos-neg", (3+VLOOKUP($B382,'Results-formatted 060121'!$A:AP,(AS$3+2),FALSE)), VLOOKUP($B382,'Results-formatted 060121'!$A:AP,(AS$3+2),FALSE)))</f>
        <v>2</v>
      </c>
      <c r="AT382" s="95">
        <f>IF($C382 = "neg", (($D382+1) - VLOOKUP($B382,'Results-formatted 060121'!$A:AQ,(AT$3+2),FALSE)), IF($C382 = "pos-neg", (3+VLOOKUP($B382,'Results-formatted 060121'!$A:AQ,(AT$3+2),FALSE)), VLOOKUP($B382,'Results-formatted 060121'!$A:AQ,(AT$3+2),FALSE)))</f>
        <v>5</v>
      </c>
      <c r="AU382" s="95">
        <f>IF($C382 = "neg", (($D382+1) - VLOOKUP($B382,'Results-formatted 060121'!$A:AR,(AU$3+2),FALSE)), IF($C382 = "pos-neg", (3+VLOOKUP($B382,'Results-formatted 060121'!$A:AR,(AU$3+2),FALSE)), VLOOKUP($B382,'Results-formatted 060121'!$A:AR,(AU$3+2),FALSE)))</f>
        <v>5</v>
      </c>
      <c r="AV382" s="95">
        <f>IF($C382 = "neg", (($D382+1) - VLOOKUP($B382,'Results-formatted 060121'!$A:AS,(AV$3+2),FALSE)), IF($C382 = "pos-neg", (3+VLOOKUP($B382,'Results-formatted 060121'!$A:AS,(AV$3+2),FALSE)), VLOOKUP($B382,'Results-formatted 060121'!$A:AS,(AV$3+2),FALSE)))</f>
        <v>3</v>
      </c>
      <c r="AW382" s="95">
        <f>IF($C382 = "neg", (($D382+1) - VLOOKUP($B382,'Results-formatted 060121'!$A:AT,(AW$3+2),FALSE)), IF($C382 = "pos-neg", (3+VLOOKUP($B382,'Results-formatted 060121'!$A:AT,(AW$3+2),FALSE)), VLOOKUP($B382,'Results-formatted 060121'!$A:AT,(AW$3+2),FALSE)))</f>
        <v>4</v>
      </c>
      <c r="AX382" s="95">
        <f>IF($C382 = "neg", (($D382+1) - VLOOKUP($B382,'Results-formatted 060121'!$A:AU,(AX$3+2),FALSE)), IF($C382 = "pos-neg", (3+VLOOKUP($B382,'Results-formatted 060121'!$A:AU,(AX$3+2),FALSE)), VLOOKUP($B382,'Results-formatted 060121'!$A:AU,(AX$3+2),FALSE)))</f>
        <v>1</v>
      </c>
      <c r="AY382" s="95">
        <f>IF($C382 = "neg", (($D382+1) - VLOOKUP($B382,'Results-formatted 060121'!$A:AV,(AY$3+2),FALSE)), IF($C382 = "pos-neg", (3+VLOOKUP($B382,'Results-formatted 060121'!$A:AV,(AY$3+2),FALSE)), VLOOKUP($B382,'Results-formatted 060121'!$A:AV,(AY$3+2),FALSE)))</f>
        <v>2</v>
      </c>
      <c r="AZ382" s="95">
        <f>IF($C382 = "neg", (($D382+1) - VLOOKUP($B382,'Results-formatted 060121'!$A:AW,(AZ$3+2),FALSE)), IF($C382 = "pos-neg", (3+VLOOKUP($B382,'Results-formatted 060121'!$A:AW,(AZ$3+2),FALSE)), VLOOKUP($B382,'Results-formatted 060121'!$A:AW,(AZ$3+2),FALSE)))</f>
        <v>3</v>
      </c>
      <c r="BA382" s="95">
        <f>IF($C382 = "neg", (($D382+1) - VLOOKUP($B382,'Results-formatted 060121'!$A:AX,(BA$3+2),FALSE)), IF($C382 = "pos-neg", (3+VLOOKUP($B382,'Results-formatted 060121'!$A:AX,(BA$3+2),FALSE)), VLOOKUP($B382,'Results-formatted 060121'!$A:AX,(BA$3+2),FALSE)))</f>
        <v>4</v>
      </c>
      <c r="BB382" s="95">
        <f>IF($C382 = "neg", (($D382+1) - VLOOKUP($B382,'Results-formatted 060121'!$A:AY,(BB$3+2),FALSE)), IF($C382 = "pos-neg", (3+VLOOKUP($B382,'Results-formatted 060121'!$A:AY,(BB$3+2),FALSE)), VLOOKUP($B382,'Results-formatted 060121'!$A:AY,(BB$3+2),FALSE)))</f>
        <v>5</v>
      </c>
      <c r="BC382" s="95">
        <f>IF($C382 = "neg", (($D382+1) - VLOOKUP($B382,'Results-formatted 060121'!$A:AZ,(BC$3+2),FALSE)), IF($C382 = "pos-neg", (3+VLOOKUP($B382,'Results-formatted 060121'!$A:AZ,(BC$3+2),FALSE)), VLOOKUP($B382,'Results-formatted 060121'!$A:AZ,(BC$3+2),FALSE)))</f>
        <v>3</v>
      </c>
      <c r="BD382" s="95">
        <f>IF($C382 = "neg", (($D382+1) - VLOOKUP($B382,'Results-formatted 060121'!$A:BA,(BD$3+2),FALSE)), IF($C382 = "pos-neg", (3+VLOOKUP($B382,'Results-formatted 060121'!$A:BA,(BD$3+2),FALSE)), VLOOKUP($B382,'Results-formatted 060121'!$A:BA,(BD$3+2),FALSE)))</f>
        <v>5</v>
      </c>
      <c r="BE382" s="95">
        <f>IF($C382 = "neg", (($D382+1) - VLOOKUP($B382,'Results-formatted 060121'!$A:BB,(BE$3+2),FALSE)), IF($C382 = "pos-neg", (3+VLOOKUP($B382,'Results-formatted 060121'!$A:BB,(BE$3+2),FALSE)), VLOOKUP($B382,'Results-formatted 060121'!$A:BB,(BE$3+2),FALSE)))</f>
        <v>4</v>
      </c>
      <c r="BF382" s="95">
        <f>IF($C382 = "neg", (($D382+1) - VLOOKUP($B382,'Results-formatted 060121'!$A:BC,(BF$3+2),FALSE)), IF($C382 = "pos-neg", (3+VLOOKUP($B382,'Results-formatted 060121'!$A:BC,(BF$3+2),FALSE)), VLOOKUP($B382,'Results-formatted 060121'!$A:BC,(BF$3+2),FALSE)))</f>
        <v>3</v>
      </c>
      <c r="BG382" s="95">
        <f>IF($C382 = "neg", (($D382+1) - VLOOKUP($B382,'Results-formatted 060121'!$A:BD,(BG$3+2),FALSE)), IF($C382 = "pos-neg", (3+VLOOKUP($B382,'Results-formatted 060121'!$A:BD,(BG$3+2),FALSE)), VLOOKUP($B382,'Results-formatted 060121'!$A:BD,(BG$3+2),FALSE)))</f>
        <v>4</v>
      </c>
      <c r="BH382" s="95">
        <f>IF($C382 = "neg", (($D382+1) - VLOOKUP($B382,'Results-formatted 060121'!$A:BE,(BH$3+2),FALSE)), IF($C382 = "pos-neg", (3+VLOOKUP($B382,'Results-formatted 060121'!$A:BE,(BH$3+2),FALSE)), VLOOKUP($B382,'Results-formatted 060121'!$A:BE,(BH$3+2),FALSE)))</f>
        <v>3</v>
      </c>
      <c r="BI382" s="95">
        <f>IF($C382 = "neg", (($D382+1) - VLOOKUP($B382,'Results-formatted 060121'!$A:BF,(BI$3+2),FALSE)), IF($C382 = "pos-neg", (3+VLOOKUP($B382,'Results-formatted 060121'!$A:BF,(BI$3+2),FALSE)), VLOOKUP($B382,'Results-formatted 060121'!$A:BF,(BI$3+2),FALSE)))</f>
        <v>4</v>
      </c>
      <c r="BJ382" s="95">
        <f>IF($C382 = "neg", (($D382+1) - VLOOKUP($B382,'Results-formatted 060121'!$A:BG,(BJ$3+2),FALSE)), IF($C382 = "pos-neg", (3+VLOOKUP($B382,'Results-formatted 060121'!$A:BG,(BJ$3+2),FALSE)), VLOOKUP($B382,'Results-formatted 060121'!$A:BG,(BJ$3+2),FALSE)))</f>
        <v>4</v>
      </c>
      <c r="BK382" s="95">
        <f>IF($C382 = "neg", (($D382+1) - VLOOKUP($B382,'Results-formatted 060121'!$A:BH,(BK$3+2),FALSE)), IF($C382 = "pos-neg", (3+VLOOKUP($B382,'Results-formatted 060121'!$A:BH,(BK$3+2),FALSE)), VLOOKUP($B382,'Results-formatted 060121'!$A:BH,(BK$3+2),FALSE)))</f>
        <v>4</v>
      </c>
      <c r="BL382" s="95">
        <f>IF($C382 = "neg", (($D382+1) - VLOOKUP($B382,'Results-formatted 060121'!$A:BI,(BL$3+2),FALSE)), IF($C382 = "pos-neg", (3+VLOOKUP($B382,'Results-formatted 060121'!$A:BI,(BL$3+2),FALSE)), VLOOKUP($B382,'Results-formatted 060121'!$A:BI,(BL$3+2),FALSE)))</f>
        <v>4</v>
      </c>
      <c r="BM382" s="95">
        <f>IF($C382 = "neg", (($D382+1) - VLOOKUP($B382,'Results-formatted 060121'!$A:BJ,(BM$3+2),FALSE)), IF($C382 = "pos-neg", (3+VLOOKUP($B382,'Results-formatted 060121'!$A:BJ,(BM$3+2),FALSE)), VLOOKUP($B382,'Results-formatted 060121'!$A:BJ,(BM$3+2),FALSE)))</f>
        <v>3</v>
      </c>
      <c r="BN382" s="95"/>
      <c r="BO382" s="95"/>
      <c r="BP382" s="95"/>
      <c r="BQ382" s="95"/>
      <c r="BR382" s="95"/>
      <c r="BS382" s="95"/>
      <c r="BT382" s="95"/>
      <c r="BU382" s="95"/>
      <c r="BV382" s="95"/>
      <c r="BW382" s="95"/>
      <c r="BX382" s="95"/>
      <c r="BY382" s="95"/>
      <c r="BZ382" s="95"/>
      <c r="CA382" s="95"/>
      <c r="CB382" s="95"/>
      <c r="CC382" s="95"/>
      <c r="CD382" s="98"/>
      <c r="CE382" s="25">
        <f t="shared" si="1264"/>
        <v>3.7666666666666666</v>
      </c>
      <c r="CF382" s="25">
        <f t="shared" si="1176"/>
        <v>1.0474612838873512</v>
      </c>
    </row>
    <row r="383" spans="2:84" ht="42" x14ac:dyDescent="0.15">
      <c r="B383" s="84" t="s">
        <v>392</v>
      </c>
      <c r="C383" s="86" t="s">
        <v>224</v>
      </c>
      <c r="D383" s="2">
        <v>5</v>
      </c>
      <c r="E383" s="15" t="s">
        <v>883</v>
      </c>
      <c r="F383" s="95">
        <f>IF($C383 = "neg", (($D383+1) - VLOOKUP($B383,'Results-formatted 060121'!$A:$AJ,(F$3+2),FALSE)), IF($C383 = "pos-neg", (3+VLOOKUP($B383,'Results-formatted 060121'!$A:$AJ,(F$3+2),FALSE)), VLOOKUP($B383,'Results-formatted 060121'!$A:$AJ,(F$3+2),FALSE)))</f>
        <v>3</v>
      </c>
      <c r="G383" s="95">
        <f>IF($C383 = "neg", (($D383+1) - VLOOKUP($B383,'Results-formatted 060121'!$A:$AJ,(G$3+2),FALSE)), IF($C383 = "pos-neg", (3+VLOOKUP($B383,'Results-formatted 060121'!$A:$AJ,(G$3+2),FALSE)), VLOOKUP($B383,'Results-formatted 060121'!$A:$AJ,(G$3+2),FALSE)))</f>
        <v>5</v>
      </c>
      <c r="H383" s="95">
        <f>IF($C383 = "neg", (($D383+1) - VLOOKUP($B383,'Results-formatted 060121'!$A:$AJ,(H$3+2),FALSE)), IF($C383 = "pos-neg", (3+VLOOKUP($B383,'Results-formatted 060121'!$A:$AJ,(H$3+2),FALSE)), VLOOKUP($B383,'Results-formatted 060121'!$A:$AJ,(H$3+2),FALSE)))</f>
        <v>3</v>
      </c>
      <c r="I383" s="95">
        <f>IF($C383 = "neg", (($D383+1) - VLOOKUP($B383,'Results-formatted 060121'!$A:$AJ,(I$3+2),FALSE)), IF($C383 = "pos-neg", (3+VLOOKUP($B383,'Results-formatted 060121'!$A:$AJ,(I$3+2),FALSE)), VLOOKUP($B383,'Results-formatted 060121'!$A:$AJ,(I$3+2),FALSE)))</f>
        <v>3</v>
      </c>
      <c r="J383" s="95">
        <f>IF($C383 = "neg", (($D383+1) - VLOOKUP($B383,'Results-formatted 060121'!$A:$AJ,(J$3+2),FALSE)), IF($C383 = "pos-neg", (3+VLOOKUP($B383,'Results-formatted 060121'!$A:$AJ,(J$3+2),FALSE)), VLOOKUP($B383,'Results-formatted 060121'!$A:$AJ,(J$3+2),FALSE)))</f>
        <v>3</v>
      </c>
      <c r="K383" s="95">
        <f>IF($C383 = "neg", (($D383+1) - VLOOKUP($B383,'Results-formatted 060121'!$A:$AJ,(K$3+2),FALSE)), IF($C383 = "pos-neg", (3+VLOOKUP($B383,'Results-formatted 060121'!$A:$AJ,(K$3+2),FALSE)), VLOOKUP($B383,'Results-formatted 060121'!$A:$AJ,(K$3+2),FALSE)))</f>
        <v>5</v>
      </c>
      <c r="L383" s="95">
        <f>IF($C383 = "neg", (($D383+1) - VLOOKUP($B383,'Results-formatted 060121'!$A:$AJ,(L$3+2),FALSE)), IF($C383 = "pos-neg", (3+VLOOKUP($B383,'Results-formatted 060121'!$A:$AJ,(L$3+2),FALSE)), VLOOKUP($B383,'Results-formatted 060121'!$A:$AJ,(L$3+2),FALSE)))</f>
        <v>3</v>
      </c>
      <c r="M383" s="95">
        <f>IF($C383 = "neg", (($D383+1) - VLOOKUP($B383,'Results-formatted 060121'!$A:$AJ,(M$3+2),FALSE)), IF($C383 = "pos-neg", (3+VLOOKUP($B383,'Results-formatted 060121'!$A:$AJ,(M$3+2),FALSE)), VLOOKUP($B383,'Results-formatted 060121'!$A:$AJ,(M$3+2),FALSE)))</f>
        <v>4</v>
      </c>
      <c r="N383" s="95">
        <f>IF($C383 = "neg", (($D383+1) - VLOOKUP($B383,'Results-formatted 060121'!$A:$AJ,(N$3+2),FALSE)), IF($C383 = "pos-neg", (3+VLOOKUP($B383,'Results-formatted 060121'!$A:$AJ,(N$3+2),FALSE)), VLOOKUP($B383,'Results-formatted 060121'!$A:$AJ,(N$3+2),FALSE)))</f>
        <v>4</v>
      </c>
      <c r="O383" s="95">
        <f>IF($C383 = "neg", (($D383+1) - VLOOKUP($B383,'Results-formatted 060121'!$A:$AJ,(O$3+2),FALSE)), IF($C383 = "pos-neg", (3+VLOOKUP($B383,'Results-formatted 060121'!$A:$AJ,(O$3+2),FALSE)), VLOOKUP($B383,'Results-formatted 060121'!$A:$AJ,(O$3+2),FALSE)))</f>
        <v>5</v>
      </c>
      <c r="P383" s="95">
        <f>IF($C383 = "neg", (($D383+1) - VLOOKUP($B383,'Results-formatted 060121'!$A:$AJ,(P$3+2),FALSE)), IF($C383 = "pos-neg", (3+VLOOKUP($B383,'Results-formatted 060121'!$A:$AJ,(P$3+2),FALSE)), VLOOKUP($B383,'Results-formatted 060121'!$A:$AJ,(P$3+2),FALSE)))</f>
        <v>4</v>
      </c>
      <c r="Q383" s="95">
        <f>IF($C383 = "neg", (($D383+1) - VLOOKUP($B383,'Results-formatted 060121'!$A:$AJ,(Q$3+2),FALSE)), IF($C383 = "pos-neg", (3+VLOOKUP($B383,'Results-formatted 060121'!$A:$AJ,(Q$3+2),FALSE)), VLOOKUP($B383,'Results-formatted 060121'!$A:$AJ,(Q$3+2),FALSE)))</f>
        <v>5</v>
      </c>
      <c r="R383" s="95">
        <f>IF($C383 = "neg", (($D383+1) - VLOOKUP($B383,'Results-formatted 060121'!$A:$AJ,(R$3+2),FALSE)), IF($C383 = "pos-neg", (3+VLOOKUP($B383,'Results-formatted 060121'!$A:$AJ,(R$3+2),FALSE)), VLOOKUP($B383,'Results-formatted 060121'!$A:$AJ,(R$3+2),FALSE)))</f>
        <v>4</v>
      </c>
      <c r="S383" s="95">
        <f>IF($C383 = "neg", (($D383+1) - VLOOKUP($B383,'Results-formatted 060121'!$A:$AJ,(S$3+2),FALSE)), IF($C383 = "pos-neg", (3+VLOOKUP($B383,'Results-formatted 060121'!$A:$AJ,(S$3+2),FALSE)), VLOOKUP($B383,'Results-formatted 060121'!$A:$AJ,(S$3+2),FALSE)))</f>
        <v>3</v>
      </c>
      <c r="T383" s="95">
        <f>IF($C383 = "neg", (($D383+1) - VLOOKUP($B383,'Results-formatted 060121'!$A:$AJ,(T$3+2),FALSE)), IF($C383 = "pos-neg", (3+VLOOKUP($B383,'Results-formatted 060121'!$A:$AJ,(T$3+2),FALSE)), VLOOKUP($B383,'Results-formatted 060121'!$A:$AJ,(T$3+2),FALSE)))</f>
        <v>4</v>
      </c>
      <c r="U383" s="95">
        <f>IF($C383 = "neg", (($D383+1) - VLOOKUP($B383,'Results-formatted 060121'!$A:$AJ,(U$3+2),FALSE)), IF($C383 = "pos-neg", (3+VLOOKUP($B383,'Results-formatted 060121'!$A:$AJ,(U$3+2),FALSE)), VLOOKUP($B383,'Results-formatted 060121'!$A:$AJ,(U$3+2),FALSE)))</f>
        <v>5</v>
      </c>
      <c r="V383" s="95">
        <f>IF($C383 = "neg", (($D383+1) - VLOOKUP($B383,'Results-formatted 060121'!$A:$AJ,(V$3+2),FALSE)), IF($C383 = "pos-neg", (3+VLOOKUP($B383,'Results-formatted 060121'!$A:$AJ,(V$3+2),FALSE)), VLOOKUP($B383,'Results-formatted 060121'!$A:$AJ,(V$3+2),FALSE)))</f>
        <v>4</v>
      </c>
      <c r="W383" s="95">
        <f>IF($C383 = "neg", (($D383+1) - VLOOKUP($B383,'Results-formatted 060121'!$A:$AJ,(W$3+2),FALSE)), IF($C383 = "pos-neg", (3+VLOOKUP($B383,'Results-formatted 060121'!$A:$AJ,(W$3+2),FALSE)), VLOOKUP($B383,'Results-formatted 060121'!$A:$AJ,(W$3+2),FALSE)))</f>
        <v>4</v>
      </c>
      <c r="X383" s="95">
        <f>IF($C383 = "neg", (($D383+1) - VLOOKUP($B383,'Results-formatted 060121'!$A:$AJ,(X$3+2),FALSE)), IF($C383 = "pos-neg", (3+VLOOKUP($B383,'Results-formatted 060121'!$A:$AJ,(X$3+2),FALSE)), VLOOKUP($B383,'Results-formatted 060121'!$A:$AJ,(X$3+2),FALSE)))</f>
        <v>4</v>
      </c>
      <c r="Y383" s="95">
        <f>IF($C383 = "neg", (($D383+1) - VLOOKUP($B383,'Results-formatted 060121'!$A:$AJ,(Y$3+2),FALSE)), IF($C383 = "pos-neg", (3+VLOOKUP($B383,'Results-formatted 060121'!$A:$AJ,(Y$3+2),FALSE)), VLOOKUP($B383,'Results-formatted 060121'!$A:$AJ,(Y$3+2),FALSE)))</f>
        <v>4</v>
      </c>
      <c r="Z383" s="95">
        <f>IF($C383 = "neg", (($D383+1) - VLOOKUP($B383,'Results-formatted 060121'!$A:$AJ,(Z$3+2),FALSE)), IF($C383 = "pos-neg", (3+VLOOKUP($B383,'Results-formatted 060121'!$A:$AJ,(Z$3+2),FALSE)), VLOOKUP($B383,'Results-formatted 060121'!$A:$AJ,(Z$3+2),FALSE)))</f>
        <v>2</v>
      </c>
      <c r="AA383" s="95">
        <f>IF($C383 = "neg", (($D383+1) - VLOOKUP($B383,'Results-formatted 060121'!$A:$AJ,(AA$3+2),FALSE)), IF($C383 = "pos-neg", (3+VLOOKUP($B383,'Results-formatted 060121'!$A:$AJ,(AA$3+2),FALSE)), VLOOKUP($B383,'Results-formatted 060121'!$A:$AJ,(AA$3+2),FALSE)))</f>
        <v>5</v>
      </c>
      <c r="AB383" s="95">
        <f>IF($C383 = "neg", (($D383+1) - VLOOKUP($B383,'Results-formatted 060121'!$A:$AJ,(AB$3+2),FALSE)), IF($C383 = "pos-neg", (3+VLOOKUP($B383,'Results-formatted 060121'!$A:$AJ,(AB$3+2),FALSE)), VLOOKUP($B383,'Results-formatted 060121'!$A:$AJ,(AB$3+2),FALSE)))</f>
        <v>3</v>
      </c>
      <c r="AC383" s="95">
        <f>IF($C383 = "neg", (($D383+1) - VLOOKUP($B383,'Results-formatted 060121'!$A:$AJ,(AC$3+2),FALSE)), IF($C383 = "pos-neg", (3+VLOOKUP($B383,'Results-formatted 060121'!$A:$AJ,(AC$3+2),FALSE)), VLOOKUP($B383,'Results-formatted 060121'!$A:$AJ,(AC$3+2),FALSE)))</f>
        <v>2</v>
      </c>
      <c r="AD383" s="95">
        <f>IF($C383 = "neg", (($D383+1) - VLOOKUP($B383,'Results-formatted 060121'!$A:$AJ,(AD$3+2),FALSE)), IF($C383 = "pos-neg", (3+VLOOKUP($B383,'Results-formatted 060121'!$A:$AJ,(AD$3+2),FALSE)), VLOOKUP($B383,'Results-formatted 060121'!$A:$AJ,(AD$3+2),FALSE)))</f>
        <v>4</v>
      </c>
      <c r="AE383" s="95">
        <f>IF($C383 = "neg", (($D383+1) - VLOOKUP($B383,'Results-formatted 060121'!$A:$AJ,(AE$3+2),FALSE)), IF($C383 = "pos-neg", (3+VLOOKUP($B383,'Results-formatted 060121'!$A:$AJ,(AE$3+2),FALSE)), VLOOKUP($B383,'Results-formatted 060121'!$A:$AJ,(AE$3+2),FALSE)))</f>
        <v>5</v>
      </c>
      <c r="AF383" s="95">
        <f>IF($C383 = "neg", (($D383+1) - VLOOKUP($B383,'Results-formatted 060121'!$A:$AJ,(AF$3+2),FALSE)), IF($C383 = "pos-neg", (3+VLOOKUP($B383,'Results-formatted 060121'!$A:$AJ,(AF$3+2),FALSE)), VLOOKUP($B383,'Results-formatted 060121'!$A:$AJ,(AF$3+2),FALSE)))</f>
        <v>3</v>
      </c>
      <c r="AG383" s="95">
        <f>IF($C383 = "neg", (($D383+1) - VLOOKUP($B383,'Results-formatted 060121'!$A:$AJ,(AG$3+2),FALSE)), IF($C383 = "pos-neg", (3+VLOOKUP($B383,'Results-formatted 060121'!$A:$AJ,(AG$3+2),FALSE)), VLOOKUP($B383,'Results-formatted 060121'!$A:$AJ,(AG$3+2),FALSE)))</f>
        <v>5</v>
      </c>
      <c r="AH383" s="95">
        <f>IF($C383 = "neg", (($D383+1) - VLOOKUP($B383,'Results-formatted 060121'!$A:$AJ,(AH$3+2),FALSE)), IF($C383 = "pos-neg", (3+VLOOKUP($B383,'Results-formatted 060121'!$A:$AJ,(AH$3+2),FALSE)), VLOOKUP($B383,'Results-formatted 060121'!$A:$AJ,(AH$3+2),FALSE)))</f>
        <v>3</v>
      </c>
      <c r="AI383" s="95">
        <f>IF($C383 = "neg", (($D383+1) - VLOOKUP($B383,'Results-formatted 060121'!$A:$AJ,(AI$3+2),FALSE)), IF($C383 = "pos-neg", (3+VLOOKUP($B383,'Results-formatted 060121'!$A:$AJ,(AI$3+2),FALSE)), VLOOKUP($B383,'Results-formatted 060121'!$A:$AJ,(AI$3+2),FALSE)))</f>
        <v>4</v>
      </c>
      <c r="AJ383" s="95">
        <f>IF($C383 = "neg", (($D383+1) - VLOOKUP($B383,'Results-formatted 060121'!$A:$AJ,(AJ$3+2),FALSE)), IF($C383 = "pos-neg", (3+VLOOKUP($B383,'Results-formatted 060121'!$A:$AJ,(AJ$3+2),FALSE)), VLOOKUP($B383,'Results-formatted 060121'!$A:$AJ,(AJ$3+2),FALSE)))</f>
        <v>5</v>
      </c>
      <c r="AK383" s="95">
        <f>IF($C383 = "neg", (($D383+1) - VLOOKUP($B383,'Results-formatted 060121'!$A:$AJ,(AK$3+2),FALSE)), IF($C383 = "pos-neg", (3+VLOOKUP($B383,'Results-formatted 060121'!$A:$AJ,(AK$3+2),FALSE)), VLOOKUP($B383,'Results-formatted 060121'!$A:$AJ,(AK$3+2),FALSE)))</f>
        <v>4</v>
      </c>
      <c r="AL383" s="95">
        <f>IF($C383 = "neg", (($D383+1) - VLOOKUP($B383,'Results-formatted 060121'!$A:$AJ,(AL$3+2),FALSE)), IF($C383 = "pos-neg", (3+VLOOKUP($B383,'Results-formatted 060121'!$A:$AJ,(AL$3+2),FALSE)), VLOOKUP($B383,'Results-formatted 060121'!$A:$AJ,(AL$3+2),FALSE)))</f>
        <v>4</v>
      </c>
      <c r="AM383" s="95">
        <f>IF($C383 = "neg", (($D383+1) - VLOOKUP($B383,'Results-formatted 060121'!$A:AJ,(AM$3+2),FALSE)), IF($C383 = "pos-neg", (3+VLOOKUP($B383,'Results-formatted 060121'!$A:AJ,(AM$3+2),FALSE)), VLOOKUP($B383,'Results-formatted 060121'!$A:AJ,(AM$3+2),FALSE)))</f>
        <v>4</v>
      </c>
      <c r="AN383" s="95">
        <f>IF($C383 = "neg", (($D383+1) - VLOOKUP($B383,'Results-formatted 060121'!$A:AK,(AN$3+2),FALSE)), IF($C383 = "pos-neg", (3+VLOOKUP($B383,'Results-formatted 060121'!$A:AK,(AN$3+2),FALSE)), VLOOKUP($B383,'Results-formatted 060121'!$A:AK,(AN$3+2),FALSE)))</f>
        <v>4</v>
      </c>
      <c r="AO383" s="95">
        <f>IF($C383 = "neg", (($D383+1) - VLOOKUP($B383,'Results-formatted 060121'!$A:AL,(AO$3+2),FALSE)), IF($C383 = "pos-neg", (3+VLOOKUP($B383,'Results-formatted 060121'!$A:AL,(AO$3+2),FALSE)), VLOOKUP($B383,'Results-formatted 060121'!$A:AL,(AO$3+2),FALSE)))</f>
        <v>4</v>
      </c>
      <c r="AP383" s="95">
        <f>IF($C383 = "neg", (($D383+1) - VLOOKUP($B383,'Results-formatted 060121'!$A:AM,(AP$3+2),FALSE)), IF($C383 = "pos-neg", (3+VLOOKUP($B383,'Results-formatted 060121'!$A:AM,(AP$3+2),FALSE)), VLOOKUP($B383,'Results-formatted 060121'!$A:AM,(AP$3+2),FALSE)))</f>
        <v>4</v>
      </c>
      <c r="AQ383" s="95">
        <f>IF($C383 = "neg", (($D383+1) - VLOOKUP($B383,'Results-formatted 060121'!$A:AN,(AQ$3+2),FALSE)), IF($C383 = "pos-neg", (3+VLOOKUP($B383,'Results-formatted 060121'!$A:AN,(AQ$3+2),FALSE)), VLOOKUP($B383,'Results-formatted 060121'!$A:AN,(AQ$3+2),FALSE)))</f>
        <v>2</v>
      </c>
      <c r="AR383" s="95">
        <f>IF($C383 = "neg", (($D383+1) - VLOOKUP($B383,'Results-formatted 060121'!$A:AO,(AR$3+2),FALSE)), IF($C383 = "pos-neg", (3+VLOOKUP($B383,'Results-formatted 060121'!$A:AO,(AR$3+2),FALSE)), VLOOKUP($B383,'Results-formatted 060121'!$A:AO,(AR$3+2),FALSE)))</f>
        <v>5</v>
      </c>
      <c r="AS383" s="95">
        <f>IF($C383 = "neg", (($D383+1) - VLOOKUP($B383,'Results-formatted 060121'!$A:AP,(AS$3+2),FALSE)), IF($C383 = "pos-neg", (3+VLOOKUP($B383,'Results-formatted 060121'!$A:AP,(AS$3+2),FALSE)), VLOOKUP($B383,'Results-formatted 060121'!$A:AP,(AS$3+2),FALSE)))</f>
        <v>3</v>
      </c>
      <c r="AT383" s="95">
        <f>IF($C383 = "neg", (($D383+1) - VLOOKUP($B383,'Results-formatted 060121'!$A:AQ,(AT$3+2),FALSE)), IF($C383 = "pos-neg", (3+VLOOKUP($B383,'Results-formatted 060121'!$A:AQ,(AT$3+2),FALSE)), VLOOKUP($B383,'Results-formatted 060121'!$A:AQ,(AT$3+2),FALSE)))</f>
        <v>5</v>
      </c>
      <c r="AU383" s="95">
        <f>IF($C383 = "neg", (($D383+1) - VLOOKUP($B383,'Results-formatted 060121'!$A:AR,(AU$3+2),FALSE)), IF($C383 = "pos-neg", (3+VLOOKUP($B383,'Results-formatted 060121'!$A:AR,(AU$3+2),FALSE)), VLOOKUP($B383,'Results-formatted 060121'!$A:AR,(AU$3+2),FALSE)))</f>
        <v>5</v>
      </c>
      <c r="AV383" s="95">
        <f>IF($C383 = "neg", (($D383+1) - VLOOKUP($B383,'Results-formatted 060121'!$A:AS,(AV$3+2),FALSE)), IF($C383 = "pos-neg", (3+VLOOKUP($B383,'Results-formatted 060121'!$A:AS,(AV$3+2),FALSE)), VLOOKUP($B383,'Results-formatted 060121'!$A:AS,(AV$3+2),FALSE)))</f>
        <v>3</v>
      </c>
      <c r="AW383" s="95">
        <f>IF($C383 = "neg", (($D383+1) - VLOOKUP($B383,'Results-formatted 060121'!$A:AT,(AW$3+2),FALSE)), IF($C383 = "pos-neg", (3+VLOOKUP($B383,'Results-formatted 060121'!$A:AT,(AW$3+2),FALSE)), VLOOKUP($B383,'Results-formatted 060121'!$A:AT,(AW$3+2),FALSE)))</f>
        <v>4</v>
      </c>
      <c r="AX383" s="95">
        <f>IF($C383 = "neg", (($D383+1) - VLOOKUP($B383,'Results-formatted 060121'!$A:AU,(AX$3+2),FALSE)), IF($C383 = "pos-neg", (3+VLOOKUP($B383,'Results-formatted 060121'!$A:AU,(AX$3+2),FALSE)), VLOOKUP($B383,'Results-formatted 060121'!$A:AU,(AX$3+2),FALSE)))</f>
        <v>1</v>
      </c>
      <c r="AY383" s="95">
        <f>IF($C383 = "neg", (($D383+1) - VLOOKUP($B383,'Results-formatted 060121'!$A:AV,(AY$3+2),FALSE)), IF($C383 = "pos-neg", (3+VLOOKUP($B383,'Results-formatted 060121'!$A:AV,(AY$3+2),FALSE)), VLOOKUP($B383,'Results-formatted 060121'!$A:AV,(AY$3+2),FALSE)))</f>
        <v>4</v>
      </c>
      <c r="AZ383" s="95">
        <f>IF($C383 = "neg", (($D383+1) - VLOOKUP($B383,'Results-formatted 060121'!$A:AW,(AZ$3+2),FALSE)), IF($C383 = "pos-neg", (3+VLOOKUP($B383,'Results-formatted 060121'!$A:AW,(AZ$3+2),FALSE)), VLOOKUP($B383,'Results-formatted 060121'!$A:AW,(AZ$3+2),FALSE)))</f>
        <v>4</v>
      </c>
      <c r="BA383" s="95">
        <f>IF($C383 = "neg", (($D383+1) - VLOOKUP($B383,'Results-formatted 060121'!$A:AX,(BA$3+2),FALSE)), IF($C383 = "pos-neg", (3+VLOOKUP($B383,'Results-formatted 060121'!$A:AX,(BA$3+2),FALSE)), VLOOKUP($B383,'Results-formatted 060121'!$A:AX,(BA$3+2),FALSE)))</f>
        <v>4</v>
      </c>
      <c r="BB383" s="95">
        <f>IF($C383 = "neg", (($D383+1) - VLOOKUP($B383,'Results-formatted 060121'!$A:AY,(BB$3+2),FALSE)), IF($C383 = "pos-neg", (3+VLOOKUP($B383,'Results-formatted 060121'!$A:AY,(BB$3+2),FALSE)), VLOOKUP($B383,'Results-formatted 060121'!$A:AY,(BB$3+2),FALSE)))</f>
        <v>5</v>
      </c>
      <c r="BC383" s="95">
        <f>IF($C383 = "neg", (($D383+1) - VLOOKUP($B383,'Results-formatted 060121'!$A:AZ,(BC$3+2),FALSE)), IF($C383 = "pos-neg", (3+VLOOKUP($B383,'Results-formatted 060121'!$A:AZ,(BC$3+2),FALSE)), VLOOKUP($B383,'Results-formatted 060121'!$A:AZ,(BC$3+2),FALSE)))</f>
        <v>3</v>
      </c>
      <c r="BD383" s="95">
        <f>IF($C383 = "neg", (($D383+1) - VLOOKUP($B383,'Results-formatted 060121'!$A:BA,(BD$3+2),FALSE)), IF($C383 = "pos-neg", (3+VLOOKUP($B383,'Results-formatted 060121'!$A:BA,(BD$3+2),FALSE)), VLOOKUP($B383,'Results-formatted 060121'!$A:BA,(BD$3+2),FALSE)))</f>
        <v>5</v>
      </c>
      <c r="BE383" s="95">
        <f>IF($C383 = "neg", (($D383+1) - VLOOKUP($B383,'Results-formatted 060121'!$A:BB,(BE$3+2),FALSE)), IF($C383 = "pos-neg", (3+VLOOKUP($B383,'Results-formatted 060121'!$A:BB,(BE$3+2),FALSE)), VLOOKUP($B383,'Results-formatted 060121'!$A:BB,(BE$3+2),FALSE)))</f>
        <v>4</v>
      </c>
      <c r="BF383" s="95">
        <f>IF($C383 = "neg", (($D383+1) - VLOOKUP($B383,'Results-formatted 060121'!$A:BC,(BF$3+2),FALSE)), IF($C383 = "pos-neg", (3+VLOOKUP($B383,'Results-formatted 060121'!$A:BC,(BF$3+2),FALSE)), VLOOKUP($B383,'Results-formatted 060121'!$A:BC,(BF$3+2),FALSE)))</f>
        <v>3</v>
      </c>
      <c r="BG383" s="95">
        <f>IF($C383 = "neg", (($D383+1) - VLOOKUP($B383,'Results-formatted 060121'!$A:BD,(BG$3+2),FALSE)), IF($C383 = "pos-neg", (3+VLOOKUP($B383,'Results-formatted 060121'!$A:BD,(BG$3+2),FALSE)), VLOOKUP($B383,'Results-formatted 060121'!$A:BD,(BG$3+2),FALSE)))</f>
        <v>2</v>
      </c>
      <c r="BH383" s="95">
        <f>IF($C383 = "neg", (($D383+1) - VLOOKUP($B383,'Results-formatted 060121'!$A:BE,(BH$3+2),FALSE)), IF($C383 = "pos-neg", (3+VLOOKUP($B383,'Results-formatted 060121'!$A:BE,(BH$3+2),FALSE)), VLOOKUP($B383,'Results-formatted 060121'!$A:BE,(BH$3+2),FALSE)))</f>
        <v>3</v>
      </c>
      <c r="BI383" s="95">
        <f>IF($C383 = "neg", (($D383+1) - VLOOKUP($B383,'Results-formatted 060121'!$A:BF,(BI$3+2),FALSE)), IF($C383 = "pos-neg", (3+VLOOKUP($B383,'Results-formatted 060121'!$A:BF,(BI$3+2),FALSE)), VLOOKUP($B383,'Results-formatted 060121'!$A:BF,(BI$3+2),FALSE)))</f>
        <v>4</v>
      </c>
      <c r="BJ383" s="95">
        <f>IF($C383 = "neg", (($D383+1) - VLOOKUP($B383,'Results-formatted 060121'!$A:BG,(BJ$3+2),FALSE)), IF($C383 = "pos-neg", (3+VLOOKUP($B383,'Results-formatted 060121'!$A:BG,(BJ$3+2),FALSE)), VLOOKUP($B383,'Results-formatted 060121'!$A:BG,(BJ$3+2),FALSE)))</f>
        <v>4</v>
      </c>
      <c r="BK383" s="95">
        <f>IF($C383 = "neg", (($D383+1) - VLOOKUP($B383,'Results-formatted 060121'!$A:BH,(BK$3+2),FALSE)), IF($C383 = "pos-neg", (3+VLOOKUP($B383,'Results-formatted 060121'!$A:BH,(BK$3+2),FALSE)), VLOOKUP($B383,'Results-formatted 060121'!$A:BH,(BK$3+2),FALSE)))</f>
        <v>4</v>
      </c>
      <c r="BL383" s="95">
        <f>IF($C383 = "neg", (($D383+1) - VLOOKUP($B383,'Results-formatted 060121'!$A:BI,(BL$3+2),FALSE)), IF($C383 = "pos-neg", (3+VLOOKUP($B383,'Results-formatted 060121'!$A:BI,(BL$3+2),FALSE)), VLOOKUP($B383,'Results-formatted 060121'!$A:BI,(BL$3+2),FALSE)))</f>
        <v>3</v>
      </c>
      <c r="BM383" s="95">
        <f>IF($C383 = "neg", (($D383+1) - VLOOKUP($B383,'Results-formatted 060121'!$A:BJ,(BM$3+2),FALSE)), IF($C383 = "pos-neg", (3+VLOOKUP($B383,'Results-formatted 060121'!$A:BJ,(BM$3+2),FALSE)), VLOOKUP($B383,'Results-formatted 060121'!$A:BJ,(BM$3+2),FALSE)))</f>
        <v>3</v>
      </c>
      <c r="BN383" s="95"/>
      <c r="BO383" s="95"/>
      <c r="BP383" s="95"/>
      <c r="BQ383" s="95"/>
      <c r="BR383" s="95"/>
      <c r="BS383" s="95"/>
      <c r="BT383" s="95"/>
      <c r="BU383" s="95"/>
      <c r="BV383" s="95"/>
      <c r="BW383" s="95"/>
      <c r="BX383" s="95"/>
      <c r="BY383" s="95"/>
      <c r="BZ383" s="95"/>
      <c r="CA383" s="95"/>
      <c r="CB383" s="95"/>
      <c r="CC383" s="95"/>
      <c r="CD383" s="98"/>
      <c r="CE383" s="25">
        <f t="shared" si="1264"/>
        <v>3.7833333333333332</v>
      </c>
      <c r="CF383" s="25">
        <f t="shared" ref="CF383:CF414" si="1265">STDEV(F383:CD383)</f>
        <v>0.94045907770415893</v>
      </c>
    </row>
    <row r="384" spans="2:84" ht="42" x14ac:dyDescent="0.15">
      <c r="B384" s="84" t="s">
        <v>393</v>
      </c>
      <c r="C384" s="86" t="s">
        <v>224</v>
      </c>
      <c r="D384" s="2">
        <v>5</v>
      </c>
      <c r="E384" s="15" t="s">
        <v>884</v>
      </c>
      <c r="F384" s="95">
        <f>IF($C384 = "neg", (($D384+1) - VLOOKUP($B384,'Results-formatted 060121'!$A:$AJ,(F$3+2),FALSE)), IF($C384 = "pos-neg", (3+VLOOKUP($B384,'Results-formatted 060121'!$A:$AJ,(F$3+2),FALSE)), VLOOKUP($B384,'Results-formatted 060121'!$A:$AJ,(F$3+2),FALSE)))</f>
        <v>3</v>
      </c>
      <c r="G384" s="95">
        <f>IF($C384 = "neg", (($D384+1) - VLOOKUP($B384,'Results-formatted 060121'!$A:$AJ,(G$3+2),FALSE)), IF($C384 = "pos-neg", (3+VLOOKUP($B384,'Results-formatted 060121'!$A:$AJ,(G$3+2),FALSE)), VLOOKUP($B384,'Results-formatted 060121'!$A:$AJ,(G$3+2),FALSE)))</f>
        <v>5</v>
      </c>
      <c r="H384" s="95">
        <f>IF($C384 = "neg", (($D384+1) - VLOOKUP($B384,'Results-formatted 060121'!$A:$AJ,(H$3+2),FALSE)), IF($C384 = "pos-neg", (3+VLOOKUP($B384,'Results-formatted 060121'!$A:$AJ,(H$3+2),FALSE)), VLOOKUP($B384,'Results-formatted 060121'!$A:$AJ,(H$3+2),FALSE)))</f>
        <v>3</v>
      </c>
      <c r="I384" s="95">
        <f>IF($C384 = "neg", (($D384+1) - VLOOKUP($B384,'Results-formatted 060121'!$A:$AJ,(I$3+2),FALSE)), IF($C384 = "pos-neg", (3+VLOOKUP($B384,'Results-formatted 060121'!$A:$AJ,(I$3+2),FALSE)), VLOOKUP($B384,'Results-formatted 060121'!$A:$AJ,(I$3+2),FALSE)))</f>
        <v>4</v>
      </c>
      <c r="J384" s="95">
        <f>IF($C384 = "neg", (($D384+1) - VLOOKUP($B384,'Results-formatted 060121'!$A:$AJ,(J$3+2),FALSE)), IF($C384 = "pos-neg", (3+VLOOKUP($B384,'Results-formatted 060121'!$A:$AJ,(J$3+2),FALSE)), VLOOKUP($B384,'Results-formatted 060121'!$A:$AJ,(J$3+2),FALSE)))</f>
        <v>2</v>
      </c>
      <c r="K384" s="95">
        <f>IF($C384 = "neg", (($D384+1) - VLOOKUP($B384,'Results-formatted 060121'!$A:$AJ,(K$3+2),FALSE)), IF($C384 = "pos-neg", (3+VLOOKUP($B384,'Results-formatted 060121'!$A:$AJ,(K$3+2),FALSE)), VLOOKUP($B384,'Results-formatted 060121'!$A:$AJ,(K$3+2),FALSE)))</f>
        <v>5</v>
      </c>
      <c r="L384" s="95">
        <f>IF($C384 = "neg", (($D384+1) - VLOOKUP($B384,'Results-formatted 060121'!$A:$AJ,(L$3+2),FALSE)), IF($C384 = "pos-neg", (3+VLOOKUP($B384,'Results-formatted 060121'!$A:$AJ,(L$3+2),FALSE)), VLOOKUP($B384,'Results-formatted 060121'!$A:$AJ,(L$3+2),FALSE)))</f>
        <v>3</v>
      </c>
      <c r="M384" s="95">
        <f>IF($C384 = "neg", (($D384+1) - VLOOKUP($B384,'Results-formatted 060121'!$A:$AJ,(M$3+2),FALSE)), IF($C384 = "pos-neg", (3+VLOOKUP($B384,'Results-formatted 060121'!$A:$AJ,(M$3+2),FALSE)), VLOOKUP($B384,'Results-formatted 060121'!$A:$AJ,(M$3+2),FALSE)))</f>
        <v>5</v>
      </c>
      <c r="N384" s="95">
        <f>IF($C384 = "neg", (($D384+1) - VLOOKUP($B384,'Results-formatted 060121'!$A:$AJ,(N$3+2),FALSE)), IF($C384 = "pos-neg", (3+VLOOKUP($B384,'Results-formatted 060121'!$A:$AJ,(N$3+2),FALSE)), VLOOKUP($B384,'Results-formatted 060121'!$A:$AJ,(N$3+2),FALSE)))</f>
        <v>4</v>
      </c>
      <c r="O384" s="95">
        <f>IF($C384 = "neg", (($D384+1) - VLOOKUP($B384,'Results-formatted 060121'!$A:$AJ,(O$3+2),FALSE)), IF($C384 = "pos-neg", (3+VLOOKUP($B384,'Results-formatted 060121'!$A:$AJ,(O$3+2),FALSE)), VLOOKUP($B384,'Results-formatted 060121'!$A:$AJ,(O$3+2),FALSE)))</f>
        <v>5</v>
      </c>
      <c r="P384" s="95">
        <f>IF($C384 = "neg", (($D384+1) - VLOOKUP($B384,'Results-formatted 060121'!$A:$AJ,(P$3+2),FALSE)), IF($C384 = "pos-neg", (3+VLOOKUP($B384,'Results-formatted 060121'!$A:$AJ,(P$3+2),FALSE)), VLOOKUP($B384,'Results-formatted 060121'!$A:$AJ,(P$3+2),FALSE)))</f>
        <v>4</v>
      </c>
      <c r="Q384" s="95">
        <f>IF($C384 = "neg", (($D384+1) - VLOOKUP($B384,'Results-formatted 060121'!$A:$AJ,(Q$3+2),FALSE)), IF($C384 = "pos-neg", (3+VLOOKUP($B384,'Results-formatted 060121'!$A:$AJ,(Q$3+2),FALSE)), VLOOKUP($B384,'Results-formatted 060121'!$A:$AJ,(Q$3+2),FALSE)))</f>
        <v>5</v>
      </c>
      <c r="R384" s="95">
        <f>IF($C384 = "neg", (($D384+1) - VLOOKUP($B384,'Results-formatted 060121'!$A:$AJ,(R$3+2),FALSE)), IF($C384 = "pos-neg", (3+VLOOKUP($B384,'Results-formatted 060121'!$A:$AJ,(R$3+2),FALSE)), VLOOKUP($B384,'Results-formatted 060121'!$A:$AJ,(R$3+2),FALSE)))</f>
        <v>4</v>
      </c>
      <c r="S384" s="95">
        <f>IF($C384 = "neg", (($D384+1) - VLOOKUP($B384,'Results-formatted 060121'!$A:$AJ,(S$3+2),FALSE)), IF($C384 = "pos-neg", (3+VLOOKUP($B384,'Results-formatted 060121'!$A:$AJ,(S$3+2),FALSE)), VLOOKUP($B384,'Results-formatted 060121'!$A:$AJ,(S$3+2),FALSE)))</f>
        <v>4</v>
      </c>
      <c r="T384" s="95">
        <f>IF($C384 = "neg", (($D384+1) - VLOOKUP($B384,'Results-formatted 060121'!$A:$AJ,(T$3+2),FALSE)), IF($C384 = "pos-neg", (3+VLOOKUP($B384,'Results-formatted 060121'!$A:$AJ,(T$3+2),FALSE)), VLOOKUP($B384,'Results-formatted 060121'!$A:$AJ,(T$3+2),FALSE)))</f>
        <v>5</v>
      </c>
      <c r="U384" s="95">
        <f>IF($C384 = "neg", (($D384+1) - VLOOKUP($B384,'Results-formatted 060121'!$A:$AJ,(U$3+2),FALSE)), IF($C384 = "pos-neg", (3+VLOOKUP($B384,'Results-formatted 060121'!$A:$AJ,(U$3+2),FALSE)), VLOOKUP($B384,'Results-formatted 060121'!$A:$AJ,(U$3+2),FALSE)))</f>
        <v>5</v>
      </c>
      <c r="V384" s="95">
        <f>IF($C384 = "neg", (($D384+1) - VLOOKUP($B384,'Results-formatted 060121'!$A:$AJ,(V$3+2),FALSE)), IF($C384 = "pos-neg", (3+VLOOKUP($B384,'Results-formatted 060121'!$A:$AJ,(V$3+2),FALSE)), VLOOKUP($B384,'Results-formatted 060121'!$A:$AJ,(V$3+2),FALSE)))</f>
        <v>4</v>
      </c>
      <c r="W384" s="95">
        <f>IF($C384 = "neg", (($D384+1) - VLOOKUP($B384,'Results-formatted 060121'!$A:$AJ,(W$3+2),FALSE)), IF($C384 = "pos-neg", (3+VLOOKUP($B384,'Results-formatted 060121'!$A:$AJ,(W$3+2),FALSE)), VLOOKUP($B384,'Results-formatted 060121'!$A:$AJ,(W$3+2),FALSE)))</f>
        <v>4</v>
      </c>
      <c r="X384" s="95">
        <f>IF($C384 = "neg", (($D384+1) - VLOOKUP($B384,'Results-formatted 060121'!$A:$AJ,(X$3+2),FALSE)), IF($C384 = "pos-neg", (3+VLOOKUP($B384,'Results-formatted 060121'!$A:$AJ,(X$3+2),FALSE)), VLOOKUP($B384,'Results-formatted 060121'!$A:$AJ,(X$3+2),FALSE)))</f>
        <v>4</v>
      </c>
      <c r="Y384" s="95">
        <f>IF($C384 = "neg", (($D384+1) - VLOOKUP($B384,'Results-formatted 060121'!$A:$AJ,(Y$3+2),FALSE)), IF($C384 = "pos-neg", (3+VLOOKUP($B384,'Results-formatted 060121'!$A:$AJ,(Y$3+2),FALSE)), VLOOKUP($B384,'Results-formatted 060121'!$A:$AJ,(Y$3+2),FALSE)))</f>
        <v>4</v>
      </c>
      <c r="Z384" s="95">
        <f>IF($C384 = "neg", (($D384+1) - VLOOKUP($B384,'Results-formatted 060121'!$A:$AJ,(Z$3+2),FALSE)), IF($C384 = "pos-neg", (3+VLOOKUP($B384,'Results-formatted 060121'!$A:$AJ,(Z$3+2),FALSE)), VLOOKUP($B384,'Results-formatted 060121'!$A:$AJ,(Z$3+2),FALSE)))</f>
        <v>2</v>
      </c>
      <c r="AA384" s="95">
        <f>IF($C384 = "neg", (($D384+1) - VLOOKUP($B384,'Results-formatted 060121'!$A:$AJ,(AA$3+2),FALSE)), IF($C384 = "pos-neg", (3+VLOOKUP($B384,'Results-formatted 060121'!$A:$AJ,(AA$3+2),FALSE)), VLOOKUP($B384,'Results-formatted 060121'!$A:$AJ,(AA$3+2),FALSE)))</f>
        <v>5</v>
      </c>
      <c r="AB384" s="95">
        <f>IF($C384 = "neg", (($D384+1) - VLOOKUP($B384,'Results-formatted 060121'!$A:$AJ,(AB$3+2),FALSE)), IF($C384 = "pos-neg", (3+VLOOKUP($B384,'Results-formatted 060121'!$A:$AJ,(AB$3+2),FALSE)), VLOOKUP($B384,'Results-formatted 060121'!$A:$AJ,(AB$3+2),FALSE)))</f>
        <v>3</v>
      </c>
      <c r="AC384" s="95">
        <f>IF($C384 = "neg", (($D384+1) - VLOOKUP($B384,'Results-formatted 060121'!$A:$AJ,(AC$3+2),FALSE)), IF($C384 = "pos-neg", (3+VLOOKUP($B384,'Results-formatted 060121'!$A:$AJ,(AC$3+2),FALSE)), VLOOKUP($B384,'Results-formatted 060121'!$A:$AJ,(AC$3+2),FALSE)))</f>
        <v>3</v>
      </c>
      <c r="AD384" s="95">
        <f>IF($C384 = "neg", (($D384+1) - VLOOKUP($B384,'Results-formatted 060121'!$A:$AJ,(AD$3+2),FALSE)), IF($C384 = "pos-neg", (3+VLOOKUP($B384,'Results-formatted 060121'!$A:$AJ,(AD$3+2),FALSE)), VLOOKUP($B384,'Results-formatted 060121'!$A:$AJ,(AD$3+2),FALSE)))</f>
        <v>4</v>
      </c>
      <c r="AE384" s="95">
        <f>IF($C384 = "neg", (($D384+1) - VLOOKUP($B384,'Results-formatted 060121'!$A:$AJ,(AE$3+2),FALSE)), IF($C384 = "pos-neg", (3+VLOOKUP($B384,'Results-formatted 060121'!$A:$AJ,(AE$3+2),FALSE)), VLOOKUP($B384,'Results-formatted 060121'!$A:$AJ,(AE$3+2),FALSE)))</f>
        <v>5</v>
      </c>
      <c r="AF384" s="95">
        <f>IF($C384 = "neg", (($D384+1) - VLOOKUP($B384,'Results-formatted 060121'!$A:$AJ,(AF$3+2),FALSE)), IF($C384 = "pos-neg", (3+VLOOKUP($B384,'Results-formatted 060121'!$A:$AJ,(AF$3+2),FALSE)), VLOOKUP($B384,'Results-formatted 060121'!$A:$AJ,(AF$3+2),FALSE)))</f>
        <v>3</v>
      </c>
      <c r="AG384" s="95">
        <f>IF($C384 = "neg", (($D384+1) - VLOOKUP($B384,'Results-formatted 060121'!$A:$AJ,(AG$3+2),FALSE)), IF($C384 = "pos-neg", (3+VLOOKUP($B384,'Results-formatted 060121'!$A:$AJ,(AG$3+2),FALSE)), VLOOKUP($B384,'Results-formatted 060121'!$A:$AJ,(AG$3+2),FALSE)))</f>
        <v>5</v>
      </c>
      <c r="AH384" s="95">
        <f>IF($C384 = "neg", (($D384+1) - VLOOKUP($B384,'Results-formatted 060121'!$A:$AJ,(AH$3+2),FALSE)), IF($C384 = "pos-neg", (3+VLOOKUP($B384,'Results-formatted 060121'!$A:$AJ,(AH$3+2),FALSE)), VLOOKUP($B384,'Results-formatted 060121'!$A:$AJ,(AH$3+2),FALSE)))</f>
        <v>4</v>
      </c>
      <c r="AI384" s="95">
        <f>IF($C384 = "neg", (($D384+1) - VLOOKUP($B384,'Results-formatted 060121'!$A:$AJ,(AI$3+2),FALSE)), IF($C384 = "pos-neg", (3+VLOOKUP($B384,'Results-formatted 060121'!$A:$AJ,(AI$3+2),FALSE)), VLOOKUP($B384,'Results-formatted 060121'!$A:$AJ,(AI$3+2),FALSE)))</f>
        <v>4</v>
      </c>
      <c r="AJ384" s="95">
        <f>IF($C384 = "neg", (($D384+1) - VLOOKUP($B384,'Results-formatted 060121'!$A:$AJ,(AJ$3+2),FALSE)), IF($C384 = "pos-neg", (3+VLOOKUP($B384,'Results-formatted 060121'!$A:$AJ,(AJ$3+2),FALSE)), VLOOKUP($B384,'Results-formatted 060121'!$A:$AJ,(AJ$3+2),FALSE)))</f>
        <v>5</v>
      </c>
      <c r="AK384" s="95">
        <f>IF($C384 = "neg", (($D384+1) - VLOOKUP($B384,'Results-formatted 060121'!$A:$AJ,(AK$3+2),FALSE)), IF($C384 = "pos-neg", (3+VLOOKUP($B384,'Results-formatted 060121'!$A:$AJ,(AK$3+2),FALSE)), VLOOKUP($B384,'Results-formatted 060121'!$A:$AJ,(AK$3+2),FALSE)))</f>
        <v>4</v>
      </c>
      <c r="AL384" s="95">
        <f>IF($C384 = "neg", (($D384+1) - VLOOKUP($B384,'Results-formatted 060121'!$A:$AJ,(AL$3+2),FALSE)), IF($C384 = "pos-neg", (3+VLOOKUP($B384,'Results-formatted 060121'!$A:$AJ,(AL$3+2),FALSE)), VLOOKUP($B384,'Results-formatted 060121'!$A:$AJ,(AL$3+2),FALSE)))</f>
        <v>4</v>
      </c>
      <c r="AM384" s="95">
        <f>IF($C384 = "neg", (($D384+1) - VLOOKUP($B384,'Results-formatted 060121'!$A:AJ,(AM$3+2),FALSE)), IF($C384 = "pos-neg", (3+VLOOKUP($B384,'Results-formatted 060121'!$A:AJ,(AM$3+2),FALSE)), VLOOKUP($B384,'Results-formatted 060121'!$A:AJ,(AM$3+2),FALSE)))</f>
        <v>5</v>
      </c>
      <c r="AN384" s="95">
        <f>IF($C384 = "neg", (($D384+1) - VLOOKUP($B384,'Results-formatted 060121'!$A:AK,(AN$3+2),FALSE)), IF($C384 = "pos-neg", (3+VLOOKUP($B384,'Results-formatted 060121'!$A:AK,(AN$3+2),FALSE)), VLOOKUP($B384,'Results-formatted 060121'!$A:AK,(AN$3+2),FALSE)))</f>
        <v>4</v>
      </c>
      <c r="AO384" s="95">
        <f>IF($C384 = "neg", (($D384+1) - VLOOKUP($B384,'Results-formatted 060121'!$A:AL,(AO$3+2),FALSE)), IF($C384 = "pos-neg", (3+VLOOKUP($B384,'Results-formatted 060121'!$A:AL,(AO$3+2),FALSE)), VLOOKUP($B384,'Results-formatted 060121'!$A:AL,(AO$3+2),FALSE)))</f>
        <v>4</v>
      </c>
      <c r="AP384" s="95">
        <f>IF($C384 = "neg", (($D384+1) - VLOOKUP($B384,'Results-formatted 060121'!$A:AM,(AP$3+2),FALSE)), IF($C384 = "pos-neg", (3+VLOOKUP($B384,'Results-formatted 060121'!$A:AM,(AP$3+2),FALSE)), VLOOKUP($B384,'Results-formatted 060121'!$A:AM,(AP$3+2),FALSE)))</f>
        <v>3</v>
      </c>
      <c r="AQ384" s="95">
        <f>IF($C384 = "neg", (($D384+1) - VLOOKUP($B384,'Results-formatted 060121'!$A:AN,(AQ$3+2),FALSE)), IF($C384 = "pos-neg", (3+VLOOKUP($B384,'Results-formatted 060121'!$A:AN,(AQ$3+2),FALSE)), VLOOKUP($B384,'Results-formatted 060121'!$A:AN,(AQ$3+2),FALSE)))</f>
        <v>4</v>
      </c>
      <c r="AR384" s="95">
        <f>IF($C384 = "neg", (($D384+1) - VLOOKUP($B384,'Results-formatted 060121'!$A:AO,(AR$3+2),FALSE)), IF($C384 = "pos-neg", (3+VLOOKUP($B384,'Results-formatted 060121'!$A:AO,(AR$3+2),FALSE)), VLOOKUP($B384,'Results-formatted 060121'!$A:AO,(AR$3+2),FALSE)))</f>
        <v>5</v>
      </c>
      <c r="AS384" s="95">
        <f>IF($C384 = "neg", (($D384+1) - VLOOKUP($B384,'Results-formatted 060121'!$A:AP,(AS$3+2),FALSE)), IF($C384 = "pos-neg", (3+VLOOKUP($B384,'Results-formatted 060121'!$A:AP,(AS$3+2),FALSE)), VLOOKUP($B384,'Results-formatted 060121'!$A:AP,(AS$3+2),FALSE)))</f>
        <v>3</v>
      </c>
      <c r="AT384" s="95">
        <f>IF($C384 = "neg", (($D384+1) - VLOOKUP($B384,'Results-formatted 060121'!$A:AQ,(AT$3+2),FALSE)), IF($C384 = "pos-neg", (3+VLOOKUP($B384,'Results-formatted 060121'!$A:AQ,(AT$3+2),FALSE)), VLOOKUP($B384,'Results-formatted 060121'!$A:AQ,(AT$3+2),FALSE)))</f>
        <v>5</v>
      </c>
      <c r="AU384" s="95">
        <f>IF($C384 = "neg", (($D384+1) - VLOOKUP($B384,'Results-formatted 060121'!$A:AR,(AU$3+2),FALSE)), IF($C384 = "pos-neg", (3+VLOOKUP($B384,'Results-formatted 060121'!$A:AR,(AU$3+2),FALSE)), VLOOKUP($B384,'Results-formatted 060121'!$A:AR,(AU$3+2),FALSE)))</f>
        <v>5</v>
      </c>
      <c r="AV384" s="95">
        <f>IF($C384 = "neg", (($D384+1) - VLOOKUP($B384,'Results-formatted 060121'!$A:AS,(AV$3+2),FALSE)), IF($C384 = "pos-neg", (3+VLOOKUP($B384,'Results-formatted 060121'!$A:AS,(AV$3+2),FALSE)), VLOOKUP($B384,'Results-formatted 060121'!$A:AS,(AV$3+2),FALSE)))</f>
        <v>3</v>
      </c>
      <c r="AW384" s="95">
        <f>IF($C384 = "neg", (($D384+1) - VLOOKUP($B384,'Results-formatted 060121'!$A:AT,(AW$3+2),FALSE)), IF($C384 = "pos-neg", (3+VLOOKUP($B384,'Results-formatted 060121'!$A:AT,(AW$3+2),FALSE)), VLOOKUP($B384,'Results-formatted 060121'!$A:AT,(AW$3+2),FALSE)))</f>
        <v>4</v>
      </c>
      <c r="AX384" s="95">
        <f>IF($C384 = "neg", (($D384+1) - VLOOKUP($B384,'Results-formatted 060121'!$A:AU,(AX$3+2),FALSE)), IF($C384 = "pos-neg", (3+VLOOKUP($B384,'Results-formatted 060121'!$A:AU,(AX$3+2),FALSE)), VLOOKUP($B384,'Results-formatted 060121'!$A:AU,(AX$3+2),FALSE)))</f>
        <v>2</v>
      </c>
      <c r="AY384" s="95">
        <f>IF($C384 = "neg", (($D384+1) - VLOOKUP($B384,'Results-formatted 060121'!$A:AV,(AY$3+2),FALSE)), IF($C384 = "pos-neg", (3+VLOOKUP($B384,'Results-formatted 060121'!$A:AV,(AY$3+2),FALSE)), VLOOKUP($B384,'Results-formatted 060121'!$A:AV,(AY$3+2),FALSE)))</f>
        <v>4</v>
      </c>
      <c r="AZ384" s="95">
        <f>IF($C384 = "neg", (($D384+1) - VLOOKUP($B384,'Results-formatted 060121'!$A:AW,(AZ$3+2),FALSE)), IF($C384 = "pos-neg", (3+VLOOKUP($B384,'Results-formatted 060121'!$A:AW,(AZ$3+2),FALSE)), VLOOKUP($B384,'Results-formatted 060121'!$A:AW,(AZ$3+2),FALSE)))</f>
        <v>4</v>
      </c>
      <c r="BA384" s="95">
        <f>IF($C384 = "neg", (($D384+1) - VLOOKUP($B384,'Results-formatted 060121'!$A:AX,(BA$3+2),FALSE)), IF($C384 = "pos-neg", (3+VLOOKUP($B384,'Results-formatted 060121'!$A:AX,(BA$3+2),FALSE)), VLOOKUP($B384,'Results-formatted 060121'!$A:AX,(BA$3+2),FALSE)))</f>
        <v>4</v>
      </c>
      <c r="BB384" s="95">
        <f>IF($C384 = "neg", (($D384+1) - VLOOKUP($B384,'Results-formatted 060121'!$A:AY,(BB$3+2),FALSE)), IF($C384 = "pos-neg", (3+VLOOKUP($B384,'Results-formatted 060121'!$A:AY,(BB$3+2),FALSE)), VLOOKUP($B384,'Results-formatted 060121'!$A:AY,(BB$3+2),FALSE)))</f>
        <v>5</v>
      </c>
      <c r="BC384" s="95">
        <f>IF($C384 = "neg", (($D384+1) - VLOOKUP($B384,'Results-formatted 060121'!$A:AZ,(BC$3+2),FALSE)), IF($C384 = "pos-neg", (3+VLOOKUP($B384,'Results-formatted 060121'!$A:AZ,(BC$3+2),FALSE)), VLOOKUP($B384,'Results-formatted 060121'!$A:AZ,(BC$3+2),FALSE)))</f>
        <v>3</v>
      </c>
      <c r="BD384" s="95">
        <f>IF($C384 = "neg", (($D384+1) - VLOOKUP($B384,'Results-formatted 060121'!$A:BA,(BD$3+2),FALSE)), IF($C384 = "pos-neg", (3+VLOOKUP($B384,'Results-formatted 060121'!$A:BA,(BD$3+2),FALSE)), VLOOKUP($B384,'Results-formatted 060121'!$A:BA,(BD$3+2),FALSE)))</f>
        <v>5</v>
      </c>
      <c r="BE384" s="95">
        <f>IF($C384 = "neg", (($D384+1) - VLOOKUP($B384,'Results-formatted 060121'!$A:BB,(BE$3+2),FALSE)), IF($C384 = "pos-neg", (3+VLOOKUP($B384,'Results-formatted 060121'!$A:BB,(BE$3+2),FALSE)), VLOOKUP($B384,'Results-formatted 060121'!$A:BB,(BE$3+2),FALSE)))</f>
        <v>4</v>
      </c>
      <c r="BF384" s="95">
        <f>IF($C384 = "neg", (($D384+1) - VLOOKUP($B384,'Results-formatted 060121'!$A:BC,(BF$3+2),FALSE)), IF($C384 = "pos-neg", (3+VLOOKUP($B384,'Results-formatted 060121'!$A:BC,(BF$3+2),FALSE)), VLOOKUP($B384,'Results-formatted 060121'!$A:BC,(BF$3+2),FALSE)))</f>
        <v>3</v>
      </c>
      <c r="BG384" s="95">
        <f>IF($C384 = "neg", (($D384+1) - VLOOKUP($B384,'Results-formatted 060121'!$A:BD,(BG$3+2),FALSE)), IF($C384 = "pos-neg", (3+VLOOKUP($B384,'Results-formatted 060121'!$A:BD,(BG$3+2),FALSE)), VLOOKUP($B384,'Results-formatted 060121'!$A:BD,(BG$3+2),FALSE)))</f>
        <v>4</v>
      </c>
      <c r="BH384" s="95">
        <f>IF($C384 = "neg", (($D384+1) - VLOOKUP($B384,'Results-formatted 060121'!$A:BE,(BH$3+2),FALSE)), IF($C384 = "pos-neg", (3+VLOOKUP($B384,'Results-formatted 060121'!$A:BE,(BH$3+2),FALSE)), VLOOKUP($B384,'Results-formatted 060121'!$A:BE,(BH$3+2),FALSE)))</f>
        <v>3</v>
      </c>
      <c r="BI384" s="95">
        <f>IF($C384 = "neg", (($D384+1) - VLOOKUP($B384,'Results-formatted 060121'!$A:BF,(BI$3+2),FALSE)), IF($C384 = "pos-neg", (3+VLOOKUP($B384,'Results-formatted 060121'!$A:BF,(BI$3+2),FALSE)), VLOOKUP($B384,'Results-formatted 060121'!$A:BF,(BI$3+2),FALSE)))</f>
        <v>4</v>
      </c>
      <c r="BJ384" s="95">
        <f>IF($C384 = "neg", (($D384+1) - VLOOKUP($B384,'Results-formatted 060121'!$A:BG,(BJ$3+2),FALSE)), IF($C384 = "pos-neg", (3+VLOOKUP($B384,'Results-formatted 060121'!$A:BG,(BJ$3+2),FALSE)), VLOOKUP($B384,'Results-formatted 060121'!$A:BG,(BJ$3+2),FALSE)))</f>
        <v>5</v>
      </c>
      <c r="BK384" s="95">
        <f>IF($C384 = "neg", (($D384+1) - VLOOKUP($B384,'Results-formatted 060121'!$A:BH,(BK$3+2),FALSE)), IF($C384 = "pos-neg", (3+VLOOKUP($B384,'Results-formatted 060121'!$A:BH,(BK$3+2),FALSE)), VLOOKUP($B384,'Results-formatted 060121'!$A:BH,(BK$3+2),FALSE)))</f>
        <v>4</v>
      </c>
      <c r="BL384" s="95">
        <f>IF($C384 = "neg", (($D384+1) - VLOOKUP($B384,'Results-formatted 060121'!$A:BI,(BL$3+2),FALSE)), IF($C384 = "pos-neg", (3+VLOOKUP($B384,'Results-formatted 060121'!$A:BI,(BL$3+2),FALSE)), VLOOKUP($B384,'Results-formatted 060121'!$A:BI,(BL$3+2),FALSE)))</f>
        <v>2</v>
      </c>
      <c r="BM384" s="95">
        <f>IF($C384 = "neg", (($D384+1) - VLOOKUP($B384,'Results-formatted 060121'!$A:BJ,(BM$3+2),FALSE)), IF($C384 = "pos-neg", (3+VLOOKUP($B384,'Results-formatted 060121'!$A:BJ,(BM$3+2),FALSE)), VLOOKUP($B384,'Results-formatted 060121'!$A:BJ,(BM$3+2),FALSE)))</f>
        <v>4</v>
      </c>
      <c r="BN384" s="95"/>
      <c r="BO384" s="95"/>
      <c r="BP384" s="95"/>
      <c r="BQ384" s="95"/>
      <c r="BR384" s="95"/>
      <c r="BS384" s="95"/>
      <c r="BT384" s="95"/>
      <c r="BU384" s="95"/>
      <c r="BV384" s="95"/>
      <c r="BW384" s="95"/>
      <c r="BX384" s="95"/>
      <c r="BY384" s="95"/>
      <c r="BZ384" s="95"/>
      <c r="CA384" s="95"/>
      <c r="CB384" s="95"/>
      <c r="CC384" s="95"/>
      <c r="CD384" s="98"/>
      <c r="CE384" s="25">
        <f t="shared" si="1264"/>
        <v>3.9666666666666668</v>
      </c>
      <c r="CF384" s="25">
        <f t="shared" si="1265"/>
        <v>0.88234407882998045</v>
      </c>
    </row>
    <row r="385" spans="2:84" ht="42" x14ac:dyDescent="0.15">
      <c r="B385" s="84" t="s">
        <v>394</v>
      </c>
      <c r="C385" s="86" t="s">
        <v>224</v>
      </c>
      <c r="D385" s="2">
        <v>5</v>
      </c>
      <c r="E385" s="15" t="s">
        <v>885</v>
      </c>
      <c r="F385" s="95">
        <f>IF($C385 = "neg", (($D385+1) - VLOOKUP($B385,'Results-formatted 060121'!$A:$AJ,(F$3+2),FALSE)), IF($C385 = "pos-neg", (3+VLOOKUP($B385,'Results-formatted 060121'!$A:$AJ,(F$3+2),FALSE)), VLOOKUP($B385,'Results-formatted 060121'!$A:$AJ,(F$3+2),FALSE)))</f>
        <v>3</v>
      </c>
      <c r="G385" s="95">
        <f>IF($C385 = "neg", (($D385+1) - VLOOKUP($B385,'Results-formatted 060121'!$A:$AJ,(G$3+2),FALSE)), IF($C385 = "pos-neg", (3+VLOOKUP($B385,'Results-formatted 060121'!$A:$AJ,(G$3+2),FALSE)), VLOOKUP($B385,'Results-formatted 060121'!$A:$AJ,(G$3+2),FALSE)))</f>
        <v>5</v>
      </c>
      <c r="H385" s="95">
        <f>IF($C385 = "neg", (($D385+1) - VLOOKUP($B385,'Results-formatted 060121'!$A:$AJ,(H$3+2),FALSE)), IF($C385 = "pos-neg", (3+VLOOKUP($B385,'Results-formatted 060121'!$A:$AJ,(H$3+2),FALSE)), VLOOKUP($B385,'Results-formatted 060121'!$A:$AJ,(H$3+2),FALSE)))</f>
        <v>3</v>
      </c>
      <c r="I385" s="95">
        <f>IF($C385 = "neg", (($D385+1) - VLOOKUP($B385,'Results-formatted 060121'!$A:$AJ,(I$3+2),FALSE)), IF($C385 = "pos-neg", (3+VLOOKUP($B385,'Results-formatted 060121'!$A:$AJ,(I$3+2),FALSE)), VLOOKUP($B385,'Results-formatted 060121'!$A:$AJ,(I$3+2),FALSE)))</f>
        <v>3</v>
      </c>
      <c r="J385" s="95">
        <f>IF($C385 = "neg", (($D385+1) - VLOOKUP($B385,'Results-formatted 060121'!$A:$AJ,(J$3+2),FALSE)), IF($C385 = "pos-neg", (3+VLOOKUP($B385,'Results-formatted 060121'!$A:$AJ,(J$3+2),FALSE)), VLOOKUP($B385,'Results-formatted 060121'!$A:$AJ,(J$3+2),FALSE)))</f>
        <v>3</v>
      </c>
      <c r="K385" s="95">
        <f>IF($C385 = "neg", (($D385+1) - VLOOKUP($B385,'Results-formatted 060121'!$A:$AJ,(K$3+2),FALSE)), IF($C385 = "pos-neg", (3+VLOOKUP($B385,'Results-formatted 060121'!$A:$AJ,(K$3+2),FALSE)), VLOOKUP($B385,'Results-formatted 060121'!$A:$AJ,(K$3+2),FALSE)))</f>
        <v>5</v>
      </c>
      <c r="L385" s="95">
        <f>IF($C385 = "neg", (($D385+1) - VLOOKUP($B385,'Results-formatted 060121'!$A:$AJ,(L$3+2),FALSE)), IF($C385 = "pos-neg", (3+VLOOKUP($B385,'Results-formatted 060121'!$A:$AJ,(L$3+2),FALSE)), VLOOKUP($B385,'Results-formatted 060121'!$A:$AJ,(L$3+2),FALSE)))</f>
        <v>3</v>
      </c>
      <c r="M385" s="95">
        <f>IF($C385 = "neg", (($D385+1) - VLOOKUP($B385,'Results-formatted 060121'!$A:$AJ,(M$3+2),FALSE)), IF($C385 = "pos-neg", (3+VLOOKUP($B385,'Results-formatted 060121'!$A:$AJ,(M$3+2),FALSE)), VLOOKUP($B385,'Results-formatted 060121'!$A:$AJ,(M$3+2),FALSE)))</f>
        <v>5</v>
      </c>
      <c r="N385" s="95">
        <f>IF($C385 = "neg", (($D385+1) - VLOOKUP($B385,'Results-formatted 060121'!$A:$AJ,(N$3+2),FALSE)), IF($C385 = "pos-neg", (3+VLOOKUP($B385,'Results-formatted 060121'!$A:$AJ,(N$3+2),FALSE)), VLOOKUP($B385,'Results-formatted 060121'!$A:$AJ,(N$3+2),FALSE)))</f>
        <v>5</v>
      </c>
      <c r="O385" s="95">
        <f>IF($C385 = "neg", (($D385+1) - VLOOKUP($B385,'Results-formatted 060121'!$A:$AJ,(O$3+2),FALSE)), IF($C385 = "pos-neg", (3+VLOOKUP($B385,'Results-formatted 060121'!$A:$AJ,(O$3+2),FALSE)), VLOOKUP($B385,'Results-formatted 060121'!$A:$AJ,(O$3+2),FALSE)))</f>
        <v>5</v>
      </c>
      <c r="P385" s="95">
        <f>IF($C385 = "neg", (($D385+1) - VLOOKUP($B385,'Results-formatted 060121'!$A:$AJ,(P$3+2),FALSE)), IF($C385 = "pos-neg", (3+VLOOKUP($B385,'Results-formatted 060121'!$A:$AJ,(P$3+2),FALSE)), VLOOKUP($B385,'Results-formatted 060121'!$A:$AJ,(P$3+2),FALSE)))</f>
        <v>4</v>
      </c>
      <c r="Q385" s="95">
        <f>IF($C385 = "neg", (($D385+1) - VLOOKUP($B385,'Results-formatted 060121'!$A:$AJ,(Q$3+2),FALSE)), IF($C385 = "pos-neg", (3+VLOOKUP($B385,'Results-formatted 060121'!$A:$AJ,(Q$3+2),FALSE)), VLOOKUP($B385,'Results-formatted 060121'!$A:$AJ,(Q$3+2),FALSE)))</f>
        <v>5</v>
      </c>
      <c r="R385" s="95">
        <f>IF($C385 = "neg", (($D385+1) - VLOOKUP($B385,'Results-formatted 060121'!$A:$AJ,(R$3+2),FALSE)), IF($C385 = "pos-neg", (3+VLOOKUP($B385,'Results-formatted 060121'!$A:$AJ,(R$3+2),FALSE)), VLOOKUP($B385,'Results-formatted 060121'!$A:$AJ,(R$3+2),FALSE)))</f>
        <v>4</v>
      </c>
      <c r="S385" s="95">
        <f>IF($C385 = "neg", (($D385+1) - VLOOKUP($B385,'Results-formatted 060121'!$A:$AJ,(S$3+2),FALSE)), IF($C385 = "pos-neg", (3+VLOOKUP($B385,'Results-formatted 060121'!$A:$AJ,(S$3+2),FALSE)), VLOOKUP($B385,'Results-formatted 060121'!$A:$AJ,(S$3+2),FALSE)))</f>
        <v>4</v>
      </c>
      <c r="T385" s="95">
        <f>IF($C385 = "neg", (($D385+1) - VLOOKUP($B385,'Results-formatted 060121'!$A:$AJ,(T$3+2),FALSE)), IF($C385 = "pos-neg", (3+VLOOKUP($B385,'Results-formatted 060121'!$A:$AJ,(T$3+2),FALSE)), VLOOKUP($B385,'Results-formatted 060121'!$A:$AJ,(T$3+2),FALSE)))</f>
        <v>5</v>
      </c>
      <c r="U385" s="95">
        <f>IF($C385 = "neg", (($D385+1) - VLOOKUP($B385,'Results-formatted 060121'!$A:$AJ,(U$3+2),FALSE)), IF($C385 = "pos-neg", (3+VLOOKUP($B385,'Results-formatted 060121'!$A:$AJ,(U$3+2),FALSE)), VLOOKUP($B385,'Results-formatted 060121'!$A:$AJ,(U$3+2),FALSE)))</f>
        <v>5</v>
      </c>
      <c r="V385" s="95">
        <f>IF($C385 = "neg", (($D385+1) - VLOOKUP($B385,'Results-formatted 060121'!$A:$AJ,(V$3+2),FALSE)), IF($C385 = "pos-neg", (3+VLOOKUP($B385,'Results-formatted 060121'!$A:$AJ,(V$3+2),FALSE)), VLOOKUP($B385,'Results-formatted 060121'!$A:$AJ,(V$3+2),FALSE)))</f>
        <v>4</v>
      </c>
      <c r="W385" s="95">
        <f>IF($C385 = "neg", (($D385+1) - VLOOKUP($B385,'Results-formatted 060121'!$A:$AJ,(W$3+2),FALSE)), IF($C385 = "pos-neg", (3+VLOOKUP($B385,'Results-formatted 060121'!$A:$AJ,(W$3+2),FALSE)), VLOOKUP($B385,'Results-formatted 060121'!$A:$AJ,(W$3+2),FALSE)))</f>
        <v>5</v>
      </c>
      <c r="X385" s="95">
        <f>IF($C385 = "neg", (($D385+1) - VLOOKUP($B385,'Results-formatted 060121'!$A:$AJ,(X$3+2),FALSE)), IF($C385 = "pos-neg", (3+VLOOKUP($B385,'Results-formatted 060121'!$A:$AJ,(X$3+2),FALSE)), VLOOKUP($B385,'Results-formatted 060121'!$A:$AJ,(X$3+2),FALSE)))</f>
        <v>4</v>
      </c>
      <c r="Y385" s="95">
        <f>IF($C385 = "neg", (($D385+1) - VLOOKUP($B385,'Results-formatted 060121'!$A:$AJ,(Y$3+2),FALSE)), IF($C385 = "pos-neg", (3+VLOOKUP($B385,'Results-formatted 060121'!$A:$AJ,(Y$3+2),FALSE)), VLOOKUP($B385,'Results-formatted 060121'!$A:$AJ,(Y$3+2),FALSE)))</f>
        <v>3</v>
      </c>
      <c r="Z385" s="95">
        <f>IF($C385 = "neg", (($D385+1) - VLOOKUP($B385,'Results-formatted 060121'!$A:$AJ,(Z$3+2),FALSE)), IF($C385 = "pos-neg", (3+VLOOKUP($B385,'Results-formatted 060121'!$A:$AJ,(Z$3+2),FALSE)), VLOOKUP($B385,'Results-formatted 060121'!$A:$AJ,(Z$3+2),FALSE)))</f>
        <v>2</v>
      </c>
      <c r="AA385" s="95">
        <f>IF($C385 = "neg", (($D385+1) - VLOOKUP($B385,'Results-formatted 060121'!$A:$AJ,(AA$3+2),FALSE)), IF($C385 = "pos-neg", (3+VLOOKUP($B385,'Results-formatted 060121'!$A:$AJ,(AA$3+2),FALSE)), VLOOKUP($B385,'Results-formatted 060121'!$A:$AJ,(AA$3+2),FALSE)))</f>
        <v>5</v>
      </c>
      <c r="AB385" s="95">
        <f>IF($C385 = "neg", (($D385+1) - VLOOKUP($B385,'Results-formatted 060121'!$A:$AJ,(AB$3+2),FALSE)), IF($C385 = "pos-neg", (3+VLOOKUP($B385,'Results-formatted 060121'!$A:$AJ,(AB$3+2),FALSE)), VLOOKUP($B385,'Results-formatted 060121'!$A:$AJ,(AB$3+2),FALSE)))</f>
        <v>3</v>
      </c>
      <c r="AC385" s="95">
        <f>IF($C385 = "neg", (($D385+1) - VLOOKUP($B385,'Results-formatted 060121'!$A:$AJ,(AC$3+2),FALSE)), IF($C385 = "pos-neg", (3+VLOOKUP($B385,'Results-formatted 060121'!$A:$AJ,(AC$3+2),FALSE)), VLOOKUP($B385,'Results-formatted 060121'!$A:$AJ,(AC$3+2),FALSE)))</f>
        <v>1</v>
      </c>
      <c r="AD385" s="95">
        <f>IF($C385 = "neg", (($D385+1) - VLOOKUP($B385,'Results-formatted 060121'!$A:$AJ,(AD$3+2),FALSE)), IF($C385 = "pos-neg", (3+VLOOKUP($B385,'Results-formatted 060121'!$A:$AJ,(AD$3+2),FALSE)), VLOOKUP($B385,'Results-formatted 060121'!$A:$AJ,(AD$3+2),FALSE)))</f>
        <v>4</v>
      </c>
      <c r="AE385" s="95">
        <f>IF($C385 = "neg", (($D385+1) - VLOOKUP($B385,'Results-formatted 060121'!$A:$AJ,(AE$3+2),FALSE)), IF($C385 = "pos-neg", (3+VLOOKUP($B385,'Results-formatted 060121'!$A:$AJ,(AE$3+2),FALSE)), VLOOKUP($B385,'Results-formatted 060121'!$A:$AJ,(AE$3+2),FALSE)))</f>
        <v>5</v>
      </c>
      <c r="AF385" s="95">
        <f>IF($C385 = "neg", (($D385+1) - VLOOKUP($B385,'Results-formatted 060121'!$A:$AJ,(AF$3+2),FALSE)), IF($C385 = "pos-neg", (3+VLOOKUP($B385,'Results-formatted 060121'!$A:$AJ,(AF$3+2),FALSE)), VLOOKUP($B385,'Results-formatted 060121'!$A:$AJ,(AF$3+2),FALSE)))</f>
        <v>3</v>
      </c>
      <c r="AG385" s="95">
        <f>IF($C385 = "neg", (($D385+1) - VLOOKUP($B385,'Results-formatted 060121'!$A:$AJ,(AG$3+2),FALSE)), IF($C385 = "pos-neg", (3+VLOOKUP($B385,'Results-formatted 060121'!$A:$AJ,(AG$3+2),FALSE)), VLOOKUP($B385,'Results-formatted 060121'!$A:$AJ,(AG$3+2),FALSE)))</f>
        <v>5</v>
      </c>
      <c r="AH385" s="95">
        <f>IF($C385 = "neg", (($D385+1) - VLOOKUP($B385,'Results-formatted 060121'!$A:$AJ,(AH$3+2),FALSE)), IF($C385 = "pos-neg", (3+VLOOKUP($B385,'Results-formatted 060121'!$A:$AJ,(AH$3+2),FALSE)), VLOOKUP($B385,'Results-formatted 060121'!$A:$AJ,(AH$3+2),FALSE)))</f>
        <v>3</v>
      </c>
      <c r="AI385" s="95">
        <f>IF($C385 = "neg", (($D385+1) - VLOOKUP($B385,'Results-formatted 060121'!$A:$AJ,(AI$3+2),FALSE)), IF($C385 = "pos-neg", (3+VLOOKUP($B385,'Results-formatted 060121'!$A:$AJ,(AI$3+2),FALSE)), VLOOKUP($B385,'Results-formatted 060121'!$A:$AJ,(AI$3+2),FALSE)))</f>
        <v>4</v>
      </c>
      <c r="AJ385" s="95">
        <f>IF($C385 = "neg", (($D385+1) - VLOOKUP($B385,'Results-formatted 060121'!$A:$AJ,(AJ$3+2),FALSE)), IF($C385 = "pos-neg", (3+VLOOKUP($B385,'Results-formatted 060121'!$A:$AJ,(AJ$3+2),FALSE)), VLOOKUP($B385,'Results-formatted 060121'!$A:$AJ,(AJ$3+2),FALSE)))</f>
        <v>5</v>
      </c>
      <c r="AK385" s="95">
        <f>IF($C385 = "neg", (($D385+1) - VLOOKUP($B385,'Results-formatted 060121'!$A:$AJ,(AK$3+2),FALSE)), IF($C385 = "pos-neg", (3+VLOOKUP($B385,'Results-formatted 060121'!$A:$AJ,(AK$3+2),FALSE)), VLOOKUP($B385,'Results-formatted 060121'!$A:$AJ,(AK$3+2),FALSE)))</f>
        <v>4</v>
      </c>
      <c r="AL385" s="95">
        <f>IF($C385 = "neg", (($D385+1) - VLOOKUP($B385,'Results-formatted 060121'!$A:$AJ,(AL$3+2),FALSE)), IF($C385 = "pos-neg", (3+VLOOKUP($B385,'Results-formatted 060121'!$A:$AJ,(AL$3+2),FALSE)), VLOOKUP($B385,'Results-formatted 060121'!$A:$AJ,(AL$3+2),FALSE)))</f>
        <v>4</v>
      </c>
      <c r="AM385" s="95">
        <f>IF($C385 = "neg", (($D385+1) - VLOOKUP($B385,'Results-formatted 060121'!$A:AJ,(AM$3+2),FALSE)), IF($C385 = "pos-neg", (3+VLOOKUP($B385,'Results-formatted 060121'!$A:AJ,(AM$3+2),FALSE)), VLOOKUP($B385,'Results-formatted 060121'!$A:AJ,(AM$3+2),FALSE)))</f>
        <v>4</v>
      </c>
      <c r="AN385" s="95">
        <f>IF($C385 = "neg", (($D385+1) - VLOOKUP($B385,'Results-formatted 060121'!$A:AK,(AN$3+2),FALSE)), IF($C385 = "pos-neg", (3+VLOOKUP($B385,'Results-formatted 060121'!$A:AK,(AN$3+2),FALSE)), VLOOKUP($B385,'Results-formatted 060121'!$A:AK,(AN$3+2),FALSE)))</f>
        <v>5</v>
      </c>
      <c r="AO385" s="95">
        <f>IF($C385 = "neg", (($D385+1) - VLOOKUP($B385,'Results-formatted 060121'!$A:AL,(AO$3+2),FALSE)), IF($C385 = "pos-neg", (3+VLOOKUP($B385,'Results-formatted 060121'!$A:AL,(AO$3+2),FALSE)), VLOOKUP($B385,'Results-formatted 060121'!$A:AL,(AO$3+2),FALSE)))</f>
        <v>5</v>
      </c>
      <c r="AP385" s="95">
        <f>IF($C385 = "neg", (($D385+1) - VLOOKUP($B385,'Results-formatted 060121'!$A:AM,(AP$3+2),FALSE)), IF($C385 = "pos-neg", (3+VLOOKUP($B385,'Results-formatted 060121'!$A:AM,(AP$3+2),FALSE)), VLOOKUP($B385,'Results-formatted 060121'!$A:AM,(AP$3+2),FALSE)))</f>
        <v>4</v>
      </c>
      <c r="AQ385" s="95">
        <f>IF($C385 = "neg", (($D385+1) - VLOOKUP($B385,'Results-formatted 060121'!$A:AN,(AQ$3+2),FALSE)), IF($C385 = "pos-neg", (3+VLOOKUP($B385,'Results-formatted 060121'!$A:AN,(AQ$3+2),FALSE)), VLOOKUP($B385,'Results-formatted 060121'!$A:AN,(AQ$3+2),FALSE)))</f>
        <v>3</v>
      </c>
      <c r="AR385" s="95">
        <f>IF($C385 = "neg", (($D385+1) - VLOOKUP($B385,'Results-formatted 060121'!$A:AO,(AR$3+2),FALSE)), IF($C385 = "pos-neg", (3+VLOOKUP($B385,'Results-formatted 060121'!$A:AO,(AR$3+2),FALSE)), VLOOKUP($B385,'Results-formatted 060121'!$A:AO,(AR$3+2),FALSE)))</f>
        <v>5</v>
      </c>
      <c r="AS385" s="95">
        <f>IF($C385 = "neg", (($D385+1) - VLOOKUP($B385,'Results-formatted 060121'!$A:AP,(AS$3+2),FALSE)), IF($C385 = "pos-neg", (3+VLOOKUP($B385,'Results-formatted 060121'!$A:AP,(AS$3+2),FALSE)), VLOOKUP($B385,'Results-formatted 060121'!$A:AP,(AS$3+2),FALSE)))</f>
        <v>3</v>
      </c>
      <c r="AT385" s="95">
        <f>IF($C385 = "neg", (($D385+1) - VLOOKUP($B385,'Results-formatted 060121'!$A:AQ,(AT$3+2),FALSE)), IF($C385 = "pos-neg", (3+VLOOKUP($B385,'Results-formatted 060121'!$A:AQ,(AT$3+2),FALSE)), VLOOKUP($B385,'Results-formatted 060121'!$A:AQ,(AT$3+2),FALSE)))</f>
        <v>5</v>
      </c>
      <c r="AU385" s="95">
        <f>IF($C385 = "neg", (($D385+1) - VLOOKUP($B385,'Results-formatted 060121'!$A:AR,(AU$3+2),FALSE)), IF($C385 = "pos-neg", (3+VLOOKUP($B385,'Results-formatted 060121'!$A:AR,(AU$3+2),FALSE)), VLOOKUP($B385,'Results-formatted 060121'!$A:AR,(AU$3+2),FALSE)))</f>
        <v>2</v>
      </c>
      <c r="AV385" s="95">
        <f>IF($C385 = "neg", (($D385+1) - VLOOKUP($B385,'Results-formatted 060121'!$A:AS,(AV$3+2),FALSE)), IF($C385 = "pos-neg", (3+VLOOKUP($B385,'Results-formatted 060121'!$A:AS,(AV$3+2),FALSE)), VLOOKUP($B385,'Results-formatted 060121'!$A:AS,(AV$3+2),FALSE)))</f>
        <v>3</v>
      </c>
      <c r="AW385" s="95">
        <f>IF($C385 = "neg", (($D385+1) - VLOOKUP($B385,'Results-formatted 060121'!$A:AT,(AW$3+2),FALSE)), IF($C385 = "pos-neg", (3+VLOOKUP($B385,'Results-formatted 060121'!$A:AT,(AW$3+2),FALSE)), VLOOKUP($B385,'Results-formatted 060121'!$A:AT,(AW$3+2),FALSE)))</f>
        <v>3</v>
      </c>
      <c r="AX385" s="95">
        <f>IF($C385 = "neg", (($D385+1) - VLOOKUP($B385,'Results-formatted 060121'!$A:AU,(AX$3+2),FALSE)), IF($C385 = "pos-neg", (3+VLOOKUP($B385,'Results-formatted 060121'!$A:AU,(AX$3+2),FALSE)), VLOOKUP($B385,'Results-formatted 060121'!$A:AU,(AX$3+2),FALSE)))</f>
        <v>1</v>
      </c>
      <c r="AY385" s="95">
        <f>IF($C385 = "neg", (($D385+1) - VLOOKUP($B385,'Results-formatted 060121'!$A:AV,(AY$3+2),FALSE)), IF($C385 = "pos-neg", (3+VLOOKUP($B385,'Results-formatted 060121'!$A:AV,(AY$3+2),FALSE)), VLOOKUP($B385,'Results-formatted 060121'!$A:AV,(AY$3+2),FALSE)))</f>
        <v>3</v>
      </c>
      <c r="AZ385" s="95">
        <f>IF($C385 = "neg", (($D385+1) - VLOOKUP($B385,'Results-formatted 060121'!$A:AW,(AZ$3+2),FALSE)), IF($C385 = "pos-neg", (3+VLOOKUP($B385,'Results-formatted 060121'!$A:AW,(AZ$3+2),FALSE)), VLOOKUP($B385,'Results-formatted 060121'!$A:AW,(AZ$3+2),FALSE)))</f>
        <v>3</v>
      </c>
      <c r="BA385" s="95">
        <f>IF($C385 = "neg", (($D385+1) - VLOOKUP($B385,'Results-formatted 060121'!$A:AX,(BA$3+2),FALSE)), IF($C385 = "pos-neg", (3+VLOOKUP($B385,'Results-formatted 060121'!$A:AX,(BA$3+2),FALSE)), VLOOKUP($B385,'Results-formatted 060121'!$A:AX,(BA$3+2),FALSE)))</f>
        <v>4</v>
      </c>
      <c r="BB385" s="95">
        <f>IF($C385 = "neg", (($D385+1) - VLOOKUP($B385,'Results-formatted 060121'!$A:AY,(BB$3+2),FALSE)), IF($C385 = "pos-neg", (3+VLOOKUP($B385,'Results-formatted 060121'!$A:AY,(BB$3+2),FALSE)), VLOOKUP($B385,'Results-formatted 060121'!$A:AY,(BB$3+2),FALSE)))</f>
        <v>5</v>
      </c>
      <c r="BC385" s="95">
        <f>IF($C385 = "neg", (($D385+1) - VLOOKUP($B385,'Results-formatted 060121'!$A:AZ,(BC$3+2),FALSE)), IF($C385 = "pos-neg", (3+VLOOKUP($B385,'Results-formatted 060121'!$A:AZ,(BC$3+2),FALSE)), VLOOKUP($B385,'Results-formatted 060121'!$A:AZ,(BC$3+2),FALSE)))</f>
        <v>3</v>
      </c>
      <c r="BD385" s="95">
        <f>IF($C385 = "neg", (($D385+1) - VLOOKUP($B385,'Results-formatted 060121'!$A:BA,(BD$3+2),FALSE)), IF($C385 = "pos-neg", (3+VLOOKUP($B385,'Results-formatted 060121'!$A:BA,(BD$3+2),FALSE)), VLOOKUP($B385,'Results-formatted 060121'!$A:BA,(BD$3+2),FALSE)))</f>
        <v>4</v>
      </c>
      <c r="BE385" s="95">
        <f>IF($C385 = "neg", (($D385+1) - VLOOKUP($B385,'Results-formatted 060121'!$A:BB,(BE$3+2),FALSE)), IF($C385 = "pos-neg", (3+VLOOKUP($B385,'Results-formatted 060121'!$A:BB,(BE$3+2),FALSE)), VLOOKUP($B385,'Results-formatted 060121'!$A:BB,(BE$3+2),FALSE)))</f>
        <v>5</v>
      </c>
      <c r="BF385" s="95">
        <f>IF($C385 = "neg", (($D385+1) - VLOOKUP($B385,'Results-formatted 060121'!$A:BC,(BF$3+2),FALSE)), IF($C385 = "pos-neg", (3+VLOOKUP($B385,'Results-formatted 060121'!$A:BC,(BF$3+2),FALSE)), VLOOKUP($B385,'Results-formatted 060121'!$A:BC,(BF$3+2),FALSE)))</f>
        <v>3</v>
      </c>
      <c r="BG385" s="95">
        <f>IF($C385 = "neg", (($D385+1) - VLOOKUP($B385,'Results-formatted 060121'!$A:BD,(BG$3+2),FALSE)), IF($C385 = "pos-neg", (3+VLOOKUP($B385,'Results-formatted 060121'!$A:BD,(BG$3+2),FALSE)), VLOOKUP($B385,'Results-formatted 060121'!$A:BD,(BG$3+2),FALSE)))</f>
        <v>2</v>
      </c>
      <c r="BH385" s="95">
        <f>IF($C385 = "neg", (($D385+1) - VLOOKUP($B385,'Results-formatted 060121'!$A:BE,(BH$3+2),FALSE)), IF($C385 = "pos-neg", (3+VLOOKUP($B385,'Results-formatted 060121'!$A:BE,(BH$3+2),FALSE)), VLOOKUP($B385,'Results-formatted 060121'!$A:BE,(BH$3+2),FALSE)))</f>
        <v>3</v>
      </c>
      <c r="BI385" s="95">
        <f>IF($C385 = "neg", (($D385+1) - VLOOKUP($B385,'Results-formatted 060121'!$A:BF,(BI$3+2),FALSE)), IF($C385 = "pos-neg", (3+VLOOKUP($B385,'Results-formatted 060121'!$A:BF,(BI$3+2),FALSE)), VLOOKUP($B385,'Results-formatted 060121'!$A:BF,(BI$3+2),FALSE)))</f>
        <v>4</v>
      </c>
      <c r="BJ385" s="95">
        <f>IF($C385 = "neg", (($D385+1) - VLOOKUP($B385,'Results-formatted 060121'!$A:BG,(BJ$3+2),FALSE)), IF($C385 = "pos-neg", (3+VLOOKUP($B385,'Results-formatted 060121'!$A:BG,(BJ$3+2),FALSE)), VLOOKUP($B385,'Results-formatted 060121'!$A:BG,(BJ$3+2),FALSE)))</f>
        <v>4</v>
      </c>
      <c r="BK385" s="95">
        <f>IF($C385 = "neg", (($D385+1) - VLOOKUP($B385,'Results-formatted 060121'!$A:BH,(BK$3+2),FALSE)), IF($C385 = "pos-neg", (3+VLOOKUP($B385,'Results-formatted 060121'!$A:BH,(BK$3+2),FALSE)), VLOOKUP($B385,'Results-formatted 060121'!$A:BH,(BK$3+2),FALSE)))</f>
        <v>4</v>
      </c>
      <c r="BL385" s="95">
        <f>IF($C385 = "neg", (($D385+1) - VLOOKUP($B385,'Results-formatted 060121'!$A:BI,(BL$3+2),FALSE)), IF($C385 = "pos-neg", (3+VLOOKUP($B385,'Results-formatted 060121'!$A:BI,(BL$3+2),FALSE)), VLOOKUP($B385,'Results-formatted 060121'!$A:BI,(BL$3+2),FALSE)))</f>
        <v>3</v>
      </c>
      <c r="BM385" s="95">
        <f>IF($C385 = "neg", (($D385+1) - VLOOKUP($B385,'Results-formatted 060121'!$A:BJ,(BM$3+2),FALSE)), IF($C385 = "pos-neg", (3+VLOOKUP($B385,'Results-formatted 060121'!$A:BJ,(BM$3+2),FALSE)), VLOOKUP($B385,'Results-formatted 060121'!$A:BJ,(BM$3+2),FALSE)))</f>
        <v>3</v>
      </c>
      <c r="BN385" s="95"/>
      <c r="BO385" s="95"/>
      <c r="BP385" s="95"/>
      <c r="BQ385" s="95"/>
      <c r="BR385" s="95"/>
      <c r="BS385" s="95"/>
      <c r="BT385" s="95"/>
      <c r="BU385" s="95"/>
      <c r="BV385" s="95"/>
      <c r="BW385" s="95"/>
      <c r="BX385" s="95"/>
      <c r="BY385" s="95"/>
      <c r="BZ385" s="95"/>
      <c r="CA385" s="95"/>
      <c r="CB385" s="95"/>
      <c r="CC385" s="95"/>
      <c r="CD385" s="98"/>
      <c r="CE385" s="25">
        <f t="shared" si="1264"/>
        <v>3.7833333333333332</v>
      </c>
      <c r="CF385" s="25">
        <f t="shared" si="1265"/>
        <v>1.059127665784148</v>
      </c>
    </row>
    <row r="386" spans="2:84" ht="17" x14ac:dyDescent="0.15">
      <c r="B386" s="84"/>
      <c r="E386" s="18" t="s">
        <v>92</v>
      </c>
      <c r="F386" s="34"/>
      <c r="G386" s="34"/>
      <c r="H386" s="34">
        <f t="shared" ref="H386" si="1266">IF(ISNUMBER(H387),AVERAGE(H387:H391),"")</f>
        <v>3.4</v>
      </c>
      <c r="I386" s="34">
        <f t="shared" ref="I386" si="1267">IF(ISNUMBER(I387),AVERAGE(I387:I391),"")</f>
        <v>1</v>
      </c>
      <c r="J386" s="34">
        <f t="shared" ref="J386" si="1268">IF(ISNUMBER(J387),AVERAGE(J387:J391),"")</f>
        <v>3.4</v>
      </c>
      <c r="K386" s="34">
        <f t="shared" ref="K386" si="1269">IF(ISNUMBER(K387),AVERAGE(K387:K391),"")</f>
        <v>1.8</v>
      </c>
      <c r="L386" s="34">
        <f t="shared" ref="L386" si="1270">IF(ISNUMBER(L387),AVERAGE(L387:L391),"")</f>
        <v>2.2000000000000002</v>
      </c>
      <c r="M386" s="34">
        <f t="shared" ref="M386" si="1271">IF(ISNUMBER(M387),AVERAGE(M387:M391),"")</f>
        <v>2.6</v>
      </c>
      <c r="N386" s="34"/>
      <c r="O386" s="34">
        <f t="shared" ref="O386" si="1272">IF(ISNUMBER(O387),AVERAGE(O387:O391),"")</f>
        <v>3.2</v>
      </c>
      <c r="P386" s="34">
        <f t="shared" ref="P386" si="1273">IF(ISNUMBER(P387),AVERAGE(P387:P391),"")</f>
        <v>2.2000000000000002</v>
      </c>
      <c r="Q386" s="34">
        <f t="shared" ref="Q386" si="1274">IF(ISNUMBER(Q387),AVERAGE(Q387:Q391),"")</f>
        <v>5</v>
      </c>
      <c r="R386" s="34">
        <f t="shared" ref="R386" si="1275">IF(ISNUMBER(R387),AVERAGE(R387:R391),"")</f>
        <v>3.2</v>
      </c>
      <c r="S386" s="34">
        <f t="shared" ref="S386" si="1276">IF(ISNUMBER(S387),AVERAGE(S387:S391),"")</f>
        <v>2.2000000000000002</v>
      </c>
      <c r="T386" s="34">
        <f t="shared" ref="T386" si="1277">IF(ISNUMBER(T387),AVERAGE(T387:T391),"")</f>
        <v>3.6</v>
      </c>
      <c r="U386" s="34">
        <f t="shared" ref="U386" si="1278">IF(ISNUMBER(U387),AVERAGE(U387:U391),"")</f>
        <v>1.4</v>
      </c>
      <c r="V386" s="34">
        <f t="shared" ref="V386" si="1279">IF(ISNUMBER(V387),AVERAGE(V387:V391),"")</f>
        <v>4.2</v>
      </c>
      <c r="W386" s="34">
        <f t="shared" ref="W386" si="1280">IF(ISNUMBER(W387),AVERAGE(W387:W391),"")</f>
        <v>3.6</v>
      </c>
      <c r="X386" s="34">
        <f t="shared" ref="X386" si="1281">IF(ISNUMBER(X387),AVERAGE(X387:X391),"")</f>
        <v>3</v>
      </c>
      <c r="Y386" s="34">
        <f t="shared" ref="Y386" si="1282">IF(ISNUMBER(Y387),AVERAGE(Y387:Y391),"")</f>
        <v>4.4000000000000004</v>
      </c>
      <c r="Z386" s="34">
        <f t="shared" ref="Z386" si="1283">IF(ISNUMBER(Z387),AVERAGE(Z387:Z391),"")</f>
        <v>1.4</v>
      </c>
      <c r="AA386" s="34">
        <f t="shared" ref="AA386" si="1284">IF(ISNUMBER(AA387),AVERAGE(AA387:AA391),"")</f>
        <v>4.5999999999999996</v>
      </c>
      <c r="AB386" s="34">
        <f t="shared" ref="AB386" si="1285">IF(ISNUMBER(AB387),AVERAGE(AB387:AB391),"")</f>
        <v>1</v>
      </c>
      <c r="AC386" s="34">
        <f t="shared" ref="AC386" si="1286">IF(ISNUMBER(AC387),AVERAGE(AC387:AC391),"")</f>
        <v>1</v>
      </c>
      <c r="AD386" s="34">
        <f t="shared" ref="AD386" si="1287">IF(ISNUMBER(AD387),AVERAGE(AD387:AD391),"")</f>
        <v>2.8</v>
      </c>
      <c r="AE386" s="34">
        <f t="shared" ref="AE386" si="1288">IF(ISNUMBER(AE387),AVERAGE(AE387:AE391),"")</f>
        <v>4.2</v>
      </c>
      <c r="AF386" s="34">
        <f t="shared" ref="AF386" si="1289">IF(ISNUMBER(AF387),AVERAGE(AF387:AF391),"")</f>
        <v>2.6</v>
      </c>
      <c r="AG386" s="34">
        <f t="shared" ref="AG386" si="1290">IF(ISNUMBER(AG387),AVERAGE(AG387:AG391),"")</f>
        <v>2.2000000000000002</v>
      </c>
      <c r="AH386" s="34">
        <f t="shared" ref="AH386" si="1291">IF(ISNUMBER(AH387),AVERAGE(AH387:AH391),"")</f>
        <v>3</v>
      </c>
      <c r="AI386" s="34">
        <f t="shared" ref="AI386" si="1292">IF(ISNUMBER(AI387),AVERAGE(AI387:AI391),"")</f>
        <v>3.6</v>
      </c>
      <c r="AJ386" s="34">
        <f t="shared" ref="AJ386:BM386" si="1293">IF(ISNUMBER(AJ387),AVERAGE(AJ387:AJ391),"")</f>
        <v>4.8</v>
      </c>
      <c r="AK386" s="34"/>
      <c r="AL386" s="34">
        <f t="shared" si="1293"/>
        <v>2.8</v>
      </c>
      <c r="AM386" s="34">
        <f t="shared" si="1293"/>
        <v>4.4000000000000004</v>
      </c>
      <c r="AN386" s="34">
        <f t="shared" si="1293"/>
        <v>4</v>
      </c>
      <c r="AO386" s="34">
        <f t="shared" si="1293"/>
        <v>3.8</v>
      </c>
      <c r="AP386" s="34">
        <f t="shared" si="1293"/>
        <v>1.8</v>
      </c>
      <c r="AQ386" s="34">
        <f t="shared" si="1293"/>
        <v>3.2</v>
      </c>
      <c r="AR386" s="34">
        <f t="shared" si="1293"/>
        <v>4.5999999999999996</v>
      </c>
      <c r="AS386" s="34">
        <f t="shared" si="1293"/>
        <v>2.4</v>
      </c>
      <c r="AT386" s="34">
        <f t="shared" si="1293"/>
        <v>4</v>
      </c>
      <c r="AU386" s="34">
        <f t="shared" si="1293"/>
        <v>3.8</v>
      </c>
      <c r="AV386" s="34">
        <f t="shared" si="1293"/>
        <v>1</v>
      </c>
      <c r="AW386" s="34">
        <f t="shared" si="1293"/>
        <v>1.6</v>
      </c>
      <c r="AX386" s="34">
        <f t="shared" si="1293"/>
        <v>1</v>
      </c>
      <c r="AY386" s="34">
        <f t="shared" si="1293"/>
        <v>3.8</v>
      </c>
      <c r="AZ386" s="34">
        <f t="shared" si="1293"/>
        <v>2.8</v>
      </c>
      <c r="BA386" s="34">
        <f t="shared" si="1293"/>
        <v>3.8</v>
      </c>
      <c r="BB386" s="34">
        <f t="shared" si="1293"/>
        <v>4</v>
      </c>
      <c r="BC386" s="34">
        <f t="shared" si="1293"/>
        <v>3</v>
      </c>
      <c r="BD386" s="34">
        <f t="shared" si="1293"/>
        <v>4.5999999999999996</v>
      </c>
      <c r="BE386" s="34">
        <f t="shared" si="1293"/>
        <v>3.8</v>
      </c>
      <c r="BF386" s="34">
        <f t="shared" si="1293"/>
        <v>2.4</v>
      </c>
      <c r="BG386" s="34">
        <f t="shared" si="1293"/>
        <v>2</v>
      </c>
      <c r="BH386" s="34">
        <f t="shared" si="1293"/>
        <v>2.2000000000000002</v>
      </c>
      <c r="BI386" s="34">
        <f t="shared" si="1293"/>
        <v>3.2</v>
      </c>
      <c r="BJ386" s="34">
        <f t="shared" si="1293"/>
        <v>4.2</v>
      </c>
      <c r="BK386" s="34">
        <f t="shared" si="1293"/>
        <v>2.6</v>
      </c>
      <c r="BL386" s="34">
        <f t="shared" si="1293"/>
        <v>2.8</v>
      </c>
      <c r="BM386" s="34">
        <f t="shared" si="1293"/>
        <v>2.2000000000000002</v>
      </c>
      <c r="BN386" s="34"/>
      <c r="BO386" s="34"/>
      <c r="BP386" s="34"/>
      <c r="BQ386" s="34"/>
      <c r="BR386" s="34"/>
      <c r="BS386" s="34"/>
      <c r="BT386" s="34"/>
      <c r="BU386" s="34"/>
      <c r="BV386" s="34"/>
      <c r="BW386" s="34"/>
      <c r="BX386" s="34"/>
      <c r="BY386" s="34"/>
      <c r="BZ386" s="34"/>
      <c r="CA386" s="34"/>
      <c r="CB386" s="34"/>
      <c r="CC386" s="34"/>
      <c r="CD386" s="34" t="str">
        <f t="shared" ref="CD386" si="1294">IF(ISNUMBER(CD387),AVERAGE(CD387:CD391),"")</f>
        <v/>
      </c>
      <c r="CE386" s="34">
        <f t="shared" si="1264"/>
        <v>2.9892857142857134</v>
      </c>
      <c r="CF386" s="34">
        <f t="shared" si="1265"/>
        <v>1.1043185593475668</v>
      </c>
    </row>
    <row r="387" spans="2:84" ht="42" x14ac:dyDescent="0.15">
      <c r="B387" s="84" t="s">
        <v>395</v>
      </c>
      <c r="C387" s="86" t="s">
        <v>224</v>
      </c>
      <c r="D387" s="2">
        <v>5</v>
      </c>
      <c r="E387" s="15" t="s">
        <v>886</v>
      </c>
      <c r="F387" s="95">
        <f>IF($C387 = "neg", (($D387+1) - VLOOKUP($B387,'Results-formatted 060121'!$A:$AJ,(F$3+2),FALSE)), IF($C387 = "pos-neg", (3+VLOOKUP($B387,'Results-formatted 060121'!$A:$AJ,(F$3+2),FALSE)), VLOOKUP($B387,'Results-formatted 060121'!$A:$AJ,(F$3+2),FALSE)))</f>
        <v>3</v>
      </c>
      <c r="G387" s="95">
        <f>IF($C387 = "neg", (($D387+1) - VLOOKUP($B387,'Results-formatted 060121'!$A:$AJ,(G$3+2),FALSE)), IF($C387 = "pos-neg", (3+VLOOKUP($B387,'Results-formatted 060121'!$A:$AJ,(G$3+2),FALSE)), VLOOKUP($B387,'Results-formatted 060121'!$A:$AJ,(G$3+2),FALSE)))</f>
        <v>5</v>
      </c>
      <c r="H387" s="95">
        <f>IF($C387 = "neg", (($D387+1) - VLOOKUP($B387,'Results-formatted 060121'!$A:$AJ,(H$3+2),FALSE)), IF($C387 = "pos-neg", (3+VLOOKUP($B387,'Results-formatted 060121'!$A:$AJ,(H$3+2),FALSE)), VLOOKUP($B387,'Results-formatted 060121'!$A:$AJ,(H$3+2),FALSE)))</f>
        <v>4</v>
      </c>
      <c r="I387" s="95">
        <f>IF($C387 = "neg", (($D387+1) - VLOOKUP($B387,'Results-formatted 060121'!$A:$AJ,(I$3+2),FALSE)), IF($C387 = "pos-neg", (3+VLOOKUP($B387,'Results-formatted 060121'!$A:$AJ,(I$3+2),FALSE)), VLOOKUP($B387,'Results-formatted 060121'!$A:$AJ,(I$3+2),FALSE)))</f>
        <v>1</v>
      </c>
      <c r="J387" s="95">
        <f>IF($C387 = "neg", (($D387+1) - VLOOKUP($B387,'Results-formatted 060121'!$A:$AJ,(J$3+2),FALSE)), IF($C387 = "pos-neg", (3+VLOOKUP($B387,'Results-formatted 060121'!$A:$AJ,(J$3+2),FALSE)), VLOOKUP($B387,'Results-formatted 060121'!$A:$AJ,(J$3+2),FALSE)))</f>
        <v>4</v>
      </c>
      <c r="K387" s="95">
        <f>IF($C387 = "neg", (($D387+1) - VLOOKUP($B387,'Results-formatted 060121'!$A:$AJ,(K$3+2),FALSE)), IF($C387 = "pos-neg", (3+VLOOKUP($B387,'Results-formatted 060121'!$A:$AJ,(K$3+2),FALSE)), VLOOKUP($B387,'Results-formatted 060121'!$A:$AJ,(K$3+2),FALSE)))</f>
        <v>3</v>
      </c>
      <c r="L387" s="95">
        <f>IF($C387 = "neg", (($D387+1) - VLOOKUP($B387,'Results-formatted 060121'!$A:$AJ,(L$3+2),FALSE)), IF($C387 = "pos-neg", (3+VLOOKUP($B387,'Results-formatted 060121'!$A:$AJ,(L$3+2),FALSE)), VLOOKUP($B387,'Results-formatted 060121'!$A:$AJ,(L$3+2),FALSE)))</f>
        <v>3</v>
      </c>
      <c r="M387" s="95">
        <f>IF($C387 = "neg", (($D387+1) - VLOOKUP($B387,'Results-formatted 060121'!$A:$AJ,(M$3+2),FALSE)), IF($C387 = "pos-neg", (3+VLOOKUP($B387,'Results-formatted 060121'!$A:$AJ,(M$3+2),FALSE)), VLOOKUP($B387,'Results-formatted 060121'!$A:$AJ,(M$3+2),FALSE)))</f>
        <v>4</v>
      </c>
      <c r="N387" s="95">
        <f>IF($C387 = "neg", (($D387+1) - VLOOKUP($B387,'Results-formatted 060121'!$A:$AJ,(N$3+2),FALSE)), IF($C387 = "pos-neg", (3+VLOOKUP($B387,'Results-formatted 060121'!$A:$AJ,(N$3+2),FALSE)), VLOOKUP($B387,'Results-formatted 060121'!$A:$AJ,(N$3+2),FALSE)))</f>
        <v>2</v>
      </c>
      <c r="O387" s="95">
        <f>IF($C387 = "neg", (($D387+1) - VLOOKUP($B387,'Results-formatted 060121'!$A:$AJ,(O$3+2),FALSE)), IF($C387 = "pos-neg", (3+VLOOKUP($B387,'Results-formatted 060121'!$A:$AJ,(O$3+2),FALSE)), VLOOKUP($B387,'Results-formatted 060121'!$A:$AJ,(O$3+2),FALSE)))</f>
        <v>4</v>
      </c>
      <c r="P387" s="95">
        <f>IF($C387 = "neg", (($D387+1) - VLOOKUP($B387,'Results-formatted 060121'!$A:$AJ,(P$3+2),FALSE)), IF($C387 = "pos-neg", (3+VLOOKUP($B387,'Results-formatted 060121'!$A:$AJ,(P$3+2),FALSE)), VLOOKUP($B387,'Results-formatted 060121'!$A:$AJ,(P$3+2),FALSE)))</f>
        <v>2</v>
      </c>
      <c r="Q387" s="95">
        <f>IF($C387 = "neg", (($D387+1) - VLOOKUP($B387,'Results-formatted 060121'!$A:$AJ,(Q$3+2),FALSE)), IF($C387 = "pos-neg", (3+VLOOKUP($B387,'Results-formatted 060121'!$A:$AJ,(Q$3+2),FALSE)), VLOOKUP($B387,'Results-formatted 060121'!$A:$AJ,(Q$3+2),FALSE)))</f>
        <v>5</v>
      </c>
      <c r="R387" s="95">
        <f>IF($C387 = "neg", (($D387+1) - VLOOKUP($B387,'Results-formatted 060121'!$A:$AJ,(R$3+2),FALSE)), IF($C387 = "pos-neg", (3+VLOOKUP($B387,'Results-formatted 060121'!$A:$AJ,(R$3+2),FALSE)), VLOOKUP($B387,'Results-formatted 060121'!$A:$AJ,(R$3+2),FALSE)))</f>
        <v>4</v>
      </c>
      <c r="S387" s="95">
        <f>IF($C387 = "neg", (($D387+1) - VLOOKUP($B387,'Results-formatted 060121'!$A:$AJ,(S$3+2),FALSE)), IF($C387 = "pos-neg", (3+VLOOKUP($B387,'Results-formatted 060121'!$A:$AJ,(S$3+2),FALSE)), VLOOKUP($B387,'Results-formatted 060121'!$A:$AJ,(S$3+2),FALSE)))</f>
        <v>2</v>
      </c>
      <c r="T387" s="95">
        <f>IF($C387 = "neg", (($D387+1) - VLOOKUP($B387,'Results-formatted 060121'!$A:$AJ,(T$3+2),FALSE)), IF($C387 = "pos-neg", (3+VLOOKUP($B387,'Results-formatted 060121'!$A:$AJ,(T$3+2),FALSE)), VLOOKUP($B387,'Results-formatted 060121'!$A:$AJ,(T$3+2),FALSE)))</f>
        <v>4</v>
      </c>
      <c r="U387" s="95">
        <f>IF($C387 = "neg", (($D387+1) - VLOOKUP($B387,'Results-formatted 060121'!$A:$AJ,(U$3+2),FALSE)), IF($C387 = "pos-neg", (3+VLOOKUP($B387,'Results-formatted 060121'!$A:$AJ,(U$3+2),FALSE)), VLOOKUP($B387,'Results-formatted 060121'!$A:$AJ,(U$3+2),FALSE)))</f>
        <v>2</v>
      </c>
      <c r="V387" s="95">
        <f>IF($C387 = "neg", (($D387+1) - VLOOKUP($B387,'Results-formatted 060121'!$A:$AJ,(V$3+2),FALSE)), IF($C387 = "pos-neg", (3+VLOOKUP($B387,'Results-formatted 060121'!$A:$AJ,(V$3+2),FALSE)), VLOOKUP($B387,'Results-formatted 060121'!$A:$AJ,(V$3+2),FALSE)))</f>
        <v>4</v>
      </c>
      <c r="W387" s="95">
        <f>IF($C387 = "neg", (($D387+1) - VLOOKUP($B387,'Results-formatted 060121'!$A:$AJ,(W$3+2),FALSE)), IF($C387 = "pos-neg", (3+VLOOKUP($B387,'Results-formatted 060121'!$A:$AJ,(W$3+2),FALSE)), VLOOKUP($B387,'Results-formatted 060121'!$A:$AJ,(W$3+2),FALSE)))</f>
        <v>4</v>
      </c>
      <c r="X387" s="95">
        <f>IF($C387 = "neg", (($D387+1) - VLOOKUP($B387,'Results-formatted 060121'!$A:$AJ,(X$3+2),FALSE)), IF($C387 = "pos-neg", (3+VLOOKUP($B387,'Results-formatted 060121'!$A:$AJ,(X$3+2),FALSE)), VLOOKUP($B387,'Results-formatted 060121'!$A:$AJ,(X$3+2),FALSE)))</f>
        <v>3</v>
      </c>
      <c r="Y387" s="95">
        <f>IF($C387 = "neg", (($D387+1) - VLOOKUP($B387,'Results-formatted 060121'!$A:$AJ,(Y$3+2),FALSE)), IF($C387 = "pos-neg", (3+VLOOKUP($B387,'Results-formatted 060121'!$A:$AJ,(Y$3+2),FALSE)), VLOOKUP($B387,'Results-formatted 060121'!$A:$AJ,(Y$3+2),FALSE)))</f>
        <v>4</v>
      </c>
      <c r="Z387" s="95">
        <f>IF($C387 = "neg", (($D387+1) - VLOOKUP($B387,'Results-formatted 060121'!$A:$AJ,(Z$3+2),FALSE)), IF($C387 = "pos-neg", (3+VLOOKUP($B387,'Results-formatted 060121'!$A:$AJ,(Z$3+2),FALSE)), VLOOKUP($B387,'Results-formatted 060121'!$A:$AJ,(Z$3+2),FALSE)))</f>
        <v>1</v>
      </c>
      <c r="AA387" s="95">
        <f>IF($C387 = "neg", (($D387+1) - VLOOKUP($B387,'Results-formatted 060121'!$A:$AJ,(AA$3+2),FALSE)), IF($C387 = "pos-neg", (3+VLOOKUP($B387,'Results-formatted 060121'!$A:$AJ,(AA$3+2),FALSE)), VLOOKUP($B387,'Results-formatted 060121'!$A:$AJ,(AA$3+2),FALSE)))</f>
        <v>5</v>
      </c>
      <c r="AB387" s="95">
        <f>IF($C387 = "neg", (($D387+1) - VLOOKUP($B387,'Results-formatted 060121'!$A:$AJ,(AB$3+2),FALSE)), IF($C387 = "pos-neg", (3+VLOOKUP($B387,'Results-formatted 060121'!$A:$AJ,(AB$3+2),FALSE)), VLOOKUP($B387,'Results-formatted 060121'!$A:$AJ,(AB$3+2),FALSE)))</f>
        <v>1</v>
      </c>
      <c r="AC387" s="95">
        <f>IF($C387 = "neg", (($D387+1) - VLOOKUP($B387,'Results-formatted 060121'!$A:$AJ,(AC$3+2),FALSE)), IF($C387 = "pos-neg", (3+VLOOKUP($B387,'Results-formatted 060121'!$A:$AJ,(AC$3+2),FALSE)), VLOOKUP($B387,'Results-formatted 060121'!$A:$AJ,(AC$3+2),FALSE)))</f>
        <v>1</v>
      </c>
      <c r="AD387" s="95">
        <f>IF($C387 = "neg", (($D387+1) - VLOOKUP($B387,'Results-formatted 060121'!$A:$AJ,(AD$3+2),FALSE)), IF($C387 = "pos-neg", (3+VLOOKUP($B387,'Results-formatted 060121'!$A:$AJ,(AD$3+2),FALSE)), VLOOKUP($B387,'Results-formatted 060121'!$A:$AJ,(AD$3+2),FALSE)))</f>
        <v>2</v>
      </c>
      <c r="AE387" s="95">
        <f>IF($C387 = "neg", (($D387+1) - VLOOKUP($B387,'Results-formatted 060121'!$A:$AJ,(AE$3+2),FALSE)), IF($C387 = "pos-neg", (3+VLOOKUP($B387,'Results-formatted 060121'!$A:$AJ,(AE$3+2),FALSE)), VLOOKUP($B387,'Results-formatted 060121'!$A:$AJ,(AE$3+2),FALSE)))</f>
        <v>5</v>
      </c>
      <c r="AF387" s="95">
        <f>IF($C387 = "neg", (($D387+1) - VLOOKUP($B387,'Results-formatted 060121'!$A:$AJ,(AF$3+2),FALSE)), IF($C387 = "pos-neg", (3+VLOOKUP($B387,'Results-formatted 060121'!$A:$AJ,(AF$3+2),FALSE)), VLOOKUP($B387,'Results-formatted 060121'!$A:$AJ,(AF$3+2),FALSE)))</f>
        <v>3</v>
      </c>
      <c r="AG387" s="95">
        <f>IF($C387 = "neg", (($D387+1) - VLOOKUP($B387,'Results-formatted 060121'!$A:$AJ,(AG$3+2),FALSE)), IF($C387 = "pos-neg", (3+VLOOKUP($B387,'Results-formatted 060121'!$A:$AJ,(AG$3+2),FALSE)), VLOOKUP($B387,'Results-formatted 060121'!$A:$AJ,(AG$3+2),FALSE)))</f>
        <v>4</v>
      </c>
      <c r="AH387" s="95">
        <f>IF($C387 = "neg", (($D387+1) - VLOOKUP($B387,'Results-formatted 060121'!$A:$AJ,(AH$3+2),FALSE)), IF($C387 = "pos-neg", (3+VLOOKUP($B387,'Results-formatted 060121'!$A:$AJ,(AH$3+2),FALSE)), VLOOKUP($B387,'Results-formatted 060121'!$A:$AJ,(AH$3+2),FALSE)))</f>
        <v>3</v>
      </c>
      <c r="AI387" s="95">
        <f>IF($C387 = "neg", (($D387+1) - VLOOKUP($B387,'Results-formatted 060121'!$A:$AJ,(AI$3+2),FALSE)), IF($C387 = "pos-neg", (3+VLOOKUP($B387,'Results-formatted 060121'!$A:$AJ,(AI$3+2),FALSE)), VLOOKUP($B387,'Results-formatted 060121'!$A:$AJ,(AI$3+2),FALSE)))</f>
        <v>4</v>
      </c>
      <c r="AJ387" s="95">
        <f>IF($C387 = "neg", (($D387+1) - VLOOKUP($B387,'Results-formatted 060121'!$A:$AJ,(AJ$3+2),FALSE)), IF($C387 = "pos-neg", (3+VLOOKUP($B387,'Results-formatted 060121'!$A:$AJ,(AJ$3+2),FALSE)), VLOOKUP($B387,'Results-formatted 060121'!$A:$AJ,(AJ$3+2),FALSE)))</f>
        <v>5</v>
      </c>
      <c r="AK387" s="95">
        <f>IF($C387 = "neg", (($D387+1) - VLOOKUP($B387,'Results-formatted 060121'!$A:$AJ,(AK$3+2),FALSE)), IF($C387 = "pos-neg", (3+VLOOKUP($B387,'Results-formatted 060121'!$A:$AJ,(AK$3+2),FALSE)), VLOOKUP($B387,'Results-formatted 060121'!$A:$AJ,(AK$3+2),FALSE)))</f>
        <v>4</v>
      </c>
      <c r="AL387" s="95">
        <f>IF($C387 = "neg", (($D387+1) - VLOOKUP($B387,'Results-formatted 060121'!$A:$AJ,(AL$3+2),FALSE)), IF($C387 = "pos-neg", (3+VLOOKUP($B387,'Results-formatted 060121'!$A:$AJ,(AL$3+2),FALSE)), VLOOKUP($B387,'Results-formatted 060121'!$A:$AJ,(AL$3+2),FALSE)))</f>
        <v>2</v>
      </c>
      <c r="AM387" s="95">
        <f>IF($C387 = "neg", (($D387+1) - VLOOKUP($B387,'Results-formatted 060121'!$A:AJ,(AM$3+2),FALSE)), IF($C387 = "pos-neg", (3+VLOOKUP($B387,'Results-formatted 060121'!$A:AJ,(AM$3+2),FALSE)), VLOOKUP($B387,'Results-formatted 060121'!$A:AJ,(AM$3+2),FALSE)))</f>
        <v>4</v>
      </c>
      <c r="AN387" s="95">
        <f>IF($C387 = "neg", (($D387+1) - VLOOKUP($B387,'Results-formatted 060121'!$A:AK,(AN$3+2),FALSE)), IF($C387 = "pos-neg", (3+VLOOKUP($B387,'Results-formatted 060121'!$A:AK,(AN$3+2),FALSE)), VLOOKUP($B387,'Results-formatted 060121'!$A:AK,(AN$3+2),FALSE)))</f>
        <v>5</v>
      </c>
      <c r="AO387" s="95">
        <f>IF($C387 = "neg", (($D387+1) - VLOOKUP($B387,'Results-formatted 060121'!$A:AL,(AO$3+2),FALSE)), IF($C387 = "pos-neg", (3+VLOOKUP($B387,'Results-formatted 060121'!$A:AL,(AO$3+2),FALSE)), VLOOKUP($B387,'Results-formatted 060121'!$A:AL,(AO$3+2),FALSE)))</f>
        <v>4</v>
      </c>
      <c r="AP387" s="95">
        <f>IF($C387 = "neg", (($D387+1) - VLOOKUP($B387,'Results-formatted 060121'!$A:AM,(AP$3+2),FALSE)), IF($C387 = "pos-neg", (3+VLOOKUP($B387,'Results-formatted 060121'!$A:AM,(AP$3+2),FALSE)), VLOOKUP($B387,'Results-formatted 060121'!$A:AM,(AP$3+2),FALSE)))</f>
        <v>2</v>
      </c>
      <c r="AQ387" s="95">
        <f>IF($C387 = "neg", (($D387+1) - VLOOKUP($B387,'Results-formatted 060121'!$A:AN,(AQ$3+2),FALSE)), IF($C387 = "pos-neg", (3+VLOOKUP($B387,'Results-formatted 060121'!$A:AN,(AQ$3+2),FALSE)), VLOOKUP($B387,'Results-formatted 060121'!$A:AN,(AQ$3+2),FALSE)))</f>
        <v>3</v>
      </c>
      <c r="AR387" s="95">
        <f>IF($C387 = "neg", (($D387+1) - VLOOKUP($B387,'Results-formatted 060121'!$A:AO,(AR$3+2),FALSE)), IF($C387 = "pos-neg", (3+VLOOKUP($B387,'Results-formatted 060121'!$A:AO,(AR$3+2),FALSE)), VLOOKUP($B387,'Results-formatted 060121'!$A:AO,(AR$3+2),FALSE)))</f>
        <v>5</v>
      </c>
      <c r="AS387" s="95">
        <f>IF($C387 = "neg", (($D387+1) - VLOOKUP($B387,'Results-formatted 060121'!$A:AP,(AS$3+2),FALSE)), IF($C387 = "pos-neg", (3+VLOOKUP($B387,'Results-formatted 060121'!$A:AP,(AS$3+2),FALSE)), VLOOKUP($B387,'Results-formatted 060121'!$A:AP,(AS$3+2),FALSE)))</f>
        <v>2</v>
      </c>
      <c r="AT387" s="95">
        <f>IF($C387 = "neg", (($D387+1) - VLOOKUP($B387,'Results-formatted 060121'!$A:AQ,(AT$3+2),FALSE)), IF($C387 = "pos-neg", (3+VLOOKUP($B387,'Results-formatted 060121'!$A:AQ,(AT$3+2),FALSE)), VLOOKUP($B387,'Results-formatted 060121'!$A:AQ,(AT$3+2),FALSE)))</f>
        <v>4</v>
      </c>
      <c r="AU387" s="95">
        <f>IF($C387 = "neg", (($D387+1) - VLOOKUP($B387,'Results-formatted 060121'!$A:AR,(AU$3+2),FALSE)), IF($C387 = "pos-neg", (3+VLOOKUP($B387,'Results-formatted 060121'!$A:AR,(AU$3+2),FALSE)), VLOOKUP($B387,'Results-formatted 060121'!$A:AR,(AU$3+2),FALSE)))</f>
        <v>4</v>
      </c>
      <c r="AV387" s="95">
        <f>IF($C387 = "neg", (($D387+1) - VLOOKUP($B387,'Results-formatted 060121'!$A:AS,(AV$3+2),FALSE)), IF($C387 = "pos-neg", (3+VLOOKUP($B387,'Results-formatted 060121'!$A:AS,(AV$3+2),FALSE)), VLOOKUP($B387,'Results-formatted 060121'!$A:AS,(AV$3+2),FALSE)))</f>
        <v>1</v>
      </c>
      <c r="AW387" s="95">
        <f>IF($C387 = "neg", (($D387+1) - VLOOKUP($B387,'Results-formatted 060121'!$A:AT,(AW$3+2),FALSE)), IF($C387 = "pos-neg", (3+VLOOKUP($B387,'Results-formatted 060121'!$A:AT,(AW$3+2),FALSE)), VLOOKUP($B387,'Results-formatted 060121'!$A:AT,(AW$3+2),FALSE)))</f>
        <v>2</v>
      </c>
      <c r="AX387" s="95">
        <f>IF($C387 = "neg", (($D387+1) - VLOOKUP($B387,'Results-formatted 060121'!$A:AU,(AX$3+2),FALSE)), IF($C387 = "pos-neg", (3+VLOOKUP($B387,'Results-formatted 060121'!$A:AU,(AX$3+2),FALSE)), VLOOKUP($B387,'Results-formatted 060121'!$A:AU,(AX$3+2),FALSE)))</f>
        <v>1</v>
      </c>
      <c r="AY387" s="95">
        <f>IF($C387 = "neg", (($D387+1) - VLOOKUP($B387,'Results-formatted 060121'!$A:AV,(AY$3+2),FALSE)), IF($C387 = "pos-neg", (3+VLOOKUP($B387,'Results-formatted 060121'!$A:AV,(AY$3+2),FALSE)), VLOOKUP($B387,'Results-formatted 060121'!$A:AV,(AY$3+2),FALSE)))</f>
        <v>4</v>
      </c>
      <c r="AZ387" s="95">
        <f>IF($C387 = "neg", (($D387+1) - VLOOKUP($B387,'Results-formatted 060121'!$A:AW,(AZ$3+2),FALSE)), IF($C387 = "pos-neg", (3+VLOOKUP($B387,'Results-formatted 060121'!$A:AW,(AZ$3+2),FALSE)), VLOOKUP($B387,'Results-formatted 060121'!$A:AW,(AZ$3+2),FALSE)))</f>
        <v>2</v>
      </c>
      <c r="BA387" s="95">
        <f>IF($C387 = "neg", (($D387+1) - VLOOKUP($B387,'Results-formatted 060121'!$A:AX,(BA$3+2),FALSE)), IF($C387 = "pos-neg", (3+VLOOKUP($B387,'Results-formatted 060121'!$A:AX,(BA$3+2),FALSE)), VLOOKUP($B387,'Results-formatted 060121'!$A:AX,(BA$3+2),FALSE)))</f>
        <v>4</v>
      </c>
      <c r="BB387" s="95">
        <f>IF($C387 = "neg", (($D387+1) - VLOOKUP($B387,'Results-formatted 060121'!$A:AY,(BB$3+2),FALSE)), IF($C387 = "pos-neg", (3+VLOOKUP($B387,'Results-formatted 060121'!$A:AY,(BB$3+2),FALSE)), VLOOKUP($B387,'Results-formatted 060121'!$A:AY,(BB$3+2),FALSE)))</f>
        <v>4</v>
      </c>
      <c r="BC387" s="95">
        <f>IF($C387 = "neg", (($D387+1) - VLOOKUP($B387,'Results-formatted 060121'!$A:AZ,(BC$3+2),FALSE)), IF($C387 = "pos-neg", (3+VLOOKUP($B387,'Results-formatted 060121'!$A:AZ,(BC$3+2),FALSE)), VLOOKUP($B387,'Results-formatted 060121'!$A:AZ,(BC$3+2),FALSE)))</f>
        <v>3</v>
      </c>
      <c r="BD387" s="95">
        <f>IF($C387 = "neg", (($D387+1) - VLOOKUP($B387,'Results-formatted 060121'!$A:BA,(BD$3+2),FALSE)), IF($C387 = "pos-neg", (3+VLOOKUP($B387,'Results-formatted 060121'!$A:BA,(BD$3+2),FALSE)), VLOOKUP($B387,'Results-formatted 060121'!$A:BA,(BD$3+2),FALSE)))</f>
        <v>4</v>
      </c>
      <c r="BE387" s="95">
        <f>IF($C387 = "neg", (($D387+1) - VLOOKUP($B387,'Results-formatted 060121'!$A:BB,(BE$3+2),FALSE)), IF($C387 = "pos-neg", (3+VLOOKUP($B387,'Results-formatted 060121'!$A:BB,(BE$3+2),FALSE)), VLOOKUP($B387,'Results-formatted 060121'!$A:BB,(BE$3+2),FALSE)))</f>
        <v>4</v>
      </c>
      <c r="BF387" s="95">
        <f>IF($C387 = "neg", (($D387+1) - VLOOKUP($B387,'Results-formatted 060121'!$A:BC,(BF$3+2),FALSE)), IF($C387 = "pos-neg", (3+VLOOKUP($B387,'Results-formatted 060121'!$A:BC,(BF$3+2),FALSE)), VLOOKUP($B387,'Results-formatted 060121'!$A:BC,(BF$3+2),FALSE)))</f>
        <v>2</v>
      </c>
      <c r="BG387" s="95">
        <f>IF($C387 = "neg", (($D387+1) - VLOOKUP($B387,'Results-formatted 060121'!$A:BD,(BG$3+2),FALSE)), IF($C387 = "pos-neg", (3+VLOOKUP($B387,'Results-formatted 060121'!$A:BD,(BG$3+2),FALSE)), VLOOKUP($B387,'Results-formatted 060121'!$A:BD,(BG$3+2),FALSE)))</f>
        <v>2</v>
      </c>
      <c r="BH387" s="95">
        <f>IF($C387 = "neg", (($D387+1) - VLOOKUP($B387,'Results-formatted 060121'!$A:BE,(BH$3+2),FALSE)), IF($C387 = "pos-neg", (3+VLOOKUP($B387,'Results-formatted 060121'!$A:BE,(BH$3+2),FALSE)), VLOOKUP($B387,'Results-formatted 060121'!$A:BE,(BH$3+2),FALSE)))</f>
        <v>3</v>
      </c>
      <c r="BI387" s="95">
        <f>IF($C387 = "neg", (($D387+1) - VLOOKUP($B387,'Results-formatted 060121'!$A:BF,(BI$3+2),FALSE)), IF($C387 = "pos-neg", (3+VLOOKUP($B387,'Results-formatted 060121'!$A:BF,(BI$3+2),FALSE)), VLOOKUP($B387,'Results-formatted 060121'!$A:BF,(BI$3+2),FALSE)))</f>
        <v>4</v>
      </c>
      <c r="BJ387" s="95">
        <f>IF($C387 = "neg", (($D387+1) - VLOOKUP($B387,'Results-formatted 060121'!$A:BG,(BJ$3+2),FALSE)), IF($C387 = "pos-neg", (3+VLOOKUP($B387,'Results-formatted 060121'!$A:BG,(BJ$3+2),FALSE)), VLOOKUP($B387,'Results-formatted 060121'!$A:BG,(BJ$3+2),FALSE)))</f>
        <v>4</v>
      </c>
      <c r="BK387" s="95">
        <f>IF($C387 = "neg", (($D387+1) - VLOOKUP($B387,'Results-formatted 060121'!$A:BH,(BK$3+2),FALSE)), IF($C387 = "pos-neg", (3+VLOOKUP($B387,'Results-formatted 060121'!$A:BH,(BK$3+2),FALSE)), VLOOKUP($B387,'Results-formatted 060121'!$A:BH,(BK$3+2),FALSE)))</f>
        <v>3</v>
      </c>
      <c r="BL387" s="95">
        <f>IF($C387 = "neg", (($D387+1) - VLOOKUP($B387,'Results-formatted 060121'!$A:BI,(BL$3+2),FALSE)), IF($C387 = "pos-neg", (3+VLOOKUP($B387,'Results-formatted 060121'!$A:BI,(BL$3+2),FALSE)), VLOOKUP($B387,'Results-formatted 060121'!$A:BI,(BL$3+2),FALSE)))</f>
        <v>3</v>
      </c>
      <c r="BM387" s="95">
        <f>IF($C387 = "neg", (($D387+1) - VLOOKUP($B387,'Results-formatted 060121'!$A:BJ,(BM$3+2),FALSE)), IF($C387 = "pos-neg", (3+VLOOKUP($B387,'Results-formatted 060121'!$A:BJ,(BM$3+2),FALSE)), VLOOKUP($B387,'Results-formatted 060121'!$A:BJ,(BM$3+2),FALSE)))</f>
        <v>3</v>
      </c>
      <c r="BN387" s="95"/>
      <c r="BO387" s="95"/>
      <c r="BP387" s="95"/>
      <c r="BQ387" s="95"/>
      <c r="BR387" s="95"/>
      <c r="BS387" s="95"/>
      <c r="BT387" s="95"/>
      <c r="BU387" s="95"/>
      <c r="BV387" s="95"/>
      <c r="BW387" s="95"/>
      <c r="BX387" s="95"/>
      <c r="BY387" s="95"/>
      <c r="BZ387" s="95"/>
      <c r="CA387" s="95"/>
      <c r="CB387" s="95"/>
      <c r="CC387" s="95"/>
      <c r="CD387" s="96"/>
      <c r="CE387" s="25">
        <f t="shared" si="1264"/>
        <v>3.2166666666666668</v>
      </c>
      <c r="CF387" s="25">
        <f t="shared" si="1265"/>
        <v>1.1945024730791014</v>
      </c>
    </row>
    <row r="388" spans="2:84" ht="42" x14ac:dyDescent="0.15">
      <c r="B388" s="84" t="s">
        <v>396</v>
      </c>
      <c r="C388" s="86" t="s">
        <v>224</v>
      </c>
      <c r="D388" s="2">
        <v>5</v>
      </c>
      <c r="E388" s="15" t="s">
        <v>887</v>
      </c>
      <c r="F388" s="95">
        <f>IF($C388 = "neg", (($D388+1) - VLOOKUP($B388,'Results-formatted 060121'!$A:$AJ,(F$3+2),FALSE)), IF($C388 = "pos-neg", (3+VLOOKUP($B388,'Results-formatted 060121'!$A:$AJ,(F$3+2),FALSE)), VLOOKUP($B388,'Results-formatted 060121'!$A:$AJ,(F$3+2),FALSE)))</f>
        <v>3</v>
      </c>
      <c r="G388" s="95">
        <f>IF($C388 = "neg", (($D388+1) - VLOOKUP($B388,'Results-formatted 060121'!$A:$AJ,(G$3+2),FALSE)), IF($C388 = "pos-neg", (3+VLOOKUP($B388,'Results-formatted 060121'!$A:$AJ,(G$3+2),FALSE)), VLOOKUP($B388,'Results-formatted 060121'!$A:$AJ,(G$3+2),FALSE)))</f>
        <v>5</v>
      </c>
      <c r="H388" s="95">
        <f>IF($C388 = "neg", (($D388+1) - VLOOKUP($B388,'Results-formatted 060121'!$A:$AJ,(H$3+2),FALSE)), IF($C388 = "pos-neg", (3+VLOOKUP($B388,'Results-formatted 060121'!$A:$AJ,(H$3+2),FALSE)), VLOOKUP($B388,'Results-formatted 060121'!$A:$AJ,(H$3+2),FALSE)))</f>
        <v>3</v>
      </c>
      <c r="I388" s="95">
        <f>IF($C388 = "neg", (($D388+1) - VLOOKUP($B388,'Results-formatted 060121'!$A:$AJ,(I$3+2),FALSE)), IF($C388 = "pos-neg", (3+VLOOKUP($B388,'Results-formatted 060121'!$A:$AJ,(I$3+2),FALSE)), VLOOKUP($B388,'Results-formatted 060121'!$A:$AJ,(I$3+2),FALSE)))</f>
        <v>1</v>
      </c>
      <c r="J388" s="95">
        <f>IF($C388 = "neg", (($D388+1) - VLOOKUP($B388,'Results-formatted 060121'!$A:$AJ,(J$3+2),FALSE)), IF($C388 = "pos-neg", (3+VLOOKUP($B388,'Results-formatted 060121'!$A:$AJ,(J$3+2),FALSE)), VLOOKUP($B388,'Results-formatted 060121'!$A:$AJ,(J$3+2),FALSE)))</f>
        <v>3</v>
      </c>
      <c r="K388" s="95">
        <f>IF($C388 = "neg", (($D388+1) - VLOOKUP($B388,'Results-formatted 060121'!$A:$AJ,(K$3+2),FALSE)), IF($C388 = "pos-neg", (3+VLOOKUP($B388,'Results-formatted 060121'!$A:$AJ,(K$3+2),FALSE)), VLOOKUP($B388,'Results-formatted 060121'!$A:$AJ,(K$3+2),FALSE)))</f>
        <v>1</v>
      </c>
      <c r="L388" s="95">
        <f>IF($C388 = "neg", (($D388+1) - VLOOKUP($B388,'Results-formatted 060121'!$A:$AJ,(L$3+2),FALSE)), IF($C388 = "pos-neg", (3+VLOOKUP($B388,'Results-formatted 060121'!$A:$AJ,(L$3+2),FALSE)), VLOOKUP($B388,'Results-formatted 060121'!$A:$AJ,(L$3+2),FALSE)))</f>
        <v>2</v>
      </c>
      <c r="M388" s="95">
        <f>IF($C388 = "neg", (($D388+1) - VLOOKUP($B388,'Results-formatted 060121'!$A:$AJ,(M$3+2),FALSE)), IF($C388 = "pos-neg", (3+VLOOKUP($B388,'Results-formatted 060121'!$A:$AJ,(M$3+2),FALSE)), VLOOKUP($B388,'Results-formatted 060121'!$A:$AJ,(M$3+2),FALSE)))</f>
        <v>2</v>
      </c>
      <c r="N388" s="95">
        <f>IF($C388 = "neg", (($D388+1) - VLOOKUP($B388,'Results-formatted 060121'!$A:$AJ,(N$3+2),FALSE)), IF($C388 = "pos-neg", (3+VLOOKUP($B388,'Results-formatted 060121'!$A:$AJ,(N$3+2),FALSE)), VLOOKUP($B388,'Results-formatted 060121'!$A:$AJ,(N$3+2),FALSE)))</f>
        <v>4</v>
      </c>
      <c r="O388" s="95">
        <f>IF($C388 = "neg", (($D388+1) - VLOOKUP($B388,'Results-formatted 060121'!$A:$AJ,(O$3+2),FALSE)), IF($C388 = "pos-neg", (3+VLOOKUP($B388,'Results-formatted 060121'!$A:$AJ,(O$3+2),FALSE)), VLOOKUP($B388,'Results-formatted 060121'!$A:$AJ,(O$3+2),FALSE)))</f>
        <v>4</v>
      </c>
      <c r="P388" s="95">
        <f>IF($C388 = "neg", (($D388+1) - VLOOKUP($B388,'Results-formatted 060121'!$A:$AJ,(P$3+2),FALSE)), IF($C388 = "pos-neg", (3+VLOOKUP($B388,'Results-formatted 060121'!$A:$AJ,(P$3+2),FALSE)), VLOOKUP($B388,'Results-formatted 060121'!$A:$AJ,(P$3+2),FALSE)))</f>
        <v>2</v>
      </c>
      <c r="Q388" s="95">
        <f>IF($C388 = "neg", (($D388+1) - VLOOKUP($B388,'Results-formatted 060121'!$A:$AJ,(Q$3+2),FALSE)), IF($C388 = "pos-neg", (3+VLOOKUP($B388,'Results-formatted 060121'!$A:$AJ,(Q$3+2),FALSE)), VLOOKUP($B388,'Results-formatted 060121'!$A:$AJ,(Q$3+2),FALSE)))</f>
        <v>5</v>
      </c>
      <c r="R388" s="95">
        <f>IF($C388 = "neg", (($D388+1) - VLOOKUP($B388,'Results-formatted 060121'!$A:$AJ,(R$3+2),FALSE)), IF($C388 = "pos-neg", (3+VLOOKUP($B388,'Results-formatted 060121'!$A:$AJ,(R$3+2),FALSE)), VLOOKUP($B388,'Results-formatted 060121'!$A:$AJ,(R$3+2),FALSE)))</f>
        <v>3</v>
      </c>
      <c r="S388" s="95">
        <f>IF($C388 = "neg", (($D388+1) - VLOOKUP($B388,'Results-formatted 060121'!$A:$AJ,(S$3+2),FALSE)), IF($C388 = "pos-neg", (3+VLOOKUP($B388,'Results-formatted 060121'!$A:$AJ,(S$3+2),FALSE)), VLOOKUP($B388,'Results-formatted 060121'!$A:$AJ,(S$3+2),FALSE)))</f>
        <v>2</v>
      </c>
      <c r="T388" s="95">
        <f>IF($C388 = "neg", (($D388+1) - VLOOKUP($B388,'Results-formatted 060121'!$A:$AJ,(T$3+2),FALSE)), IF($C388 = "pos-neg", (3+VLOOKUP($B388,'Results-formatted 060121'!$A:$AJ,(T$3+2),FALSE)), VLOOKUP($B388,'Results-formatted 060121'!$A:$AJ,(T$3+2),FALSE)))</f>
        <v>3</v>
      </c>
      <c r="U388" s="95">
        <f>IF($C388 = "neg", (($D388+1) - VLOOKUP($B388,'Results-formatted 060121'!$A:$AJ,(U$3+2),FALSE)), IF($C388 = "pos-neg", (3+VLOOKUP($B388,'Results-formatted 060121'!$A:$AJ,(U$3+2),FALSE)), VLOOKUP($B388,'Results-formatted 060121'!$A:$AJ,(U$3+2),FALSE)))</f>
        <v>1</v>
      </c>
      <c r="V388" s="95">
        <f>IF($C388 = "neg", (($D388+1) - VLOOKUP($B388,'Results-formatted 060121'!$A:$AJ,(V$3+2),FALSE)), IF($C388 = "pos-neg", (3+VLOOKUP($B388,'Results-formatted 060121'!$A:$AJ,(V$3+2),FALSE)), VLOOKUP($B388,'Results-formatted 060121'!$A:$AJ,(V$3+2),FALSE)))</f>
        <v>4</v>
      </c>
      <c r="W388" s="95">
        <f>IF($C388 = "neg", (($D388+1) - VLOOKUP($B388,'Results-formatted 060121'!$A:$AJ,(W$3+2),FALSE)), IF($C388 = "pos-neg", (3+VLOOKUP($B388,'Results-formatted 060121'!$A:$AJ,(W$3+2),FALSE)), VLOOKUP($B388,'Results-formatted 060121'!$A:$AJ,(W$3+2),FALSE)))</f>
        <v>4</v>
      </c>
      <c r="X388" s="95">
        <f>IF($C388 = "neg", (($D388+1) - VLOOKUP($B388,'Results-formatted 060121'!$A:$AJ,(X$3+2),FALSE)), IF($C388 = "pos-neg", (3+VLOOKUP($B388,'Results-formatted 060121'!$A:$AJ,(X$3+2),FALSE)), VLOOKUP($B388,'Results-formatted 060121'!$A:$AJ,(X$3+2),FALSE)))</f>
        <v>3</v>
      </c>
      <c r="Y388" s="95">
        <f>IF($C388 = "neg", (($D388+1) - VLOOKUP($B388,'Results-formatted 060121'!$A:$AJ,(Y$3+2),FALSE)), IF($C388 = "pos-neg", (3+VLOOKUP($B388,'Results-formatted 060121'!$A:$AJ,(Y$3+2),FALSE)), VLOOKUP($B388,'Results-formatted 060121'!$A:$AJ,(Y$3+2),FALSE)))</f>
        <v>5</v>
      </c>
      <c r="Z388" s="95">
        <f>IF($C388 = "neg", (($D388+1) - VLOOKUP($B388,'Results-formatted 060121'!$A:$AJ,(Z$3+2),FALSE)), IF($C388 = "pos-neg", (3+VLOOKUP($B388,'Results-formatted 060121'!$A:$AJ,(Z$3+2),FALSE)), VLOOKUP($B388,'Results-formatted 060121'!$A:$AJ,(Z$3+2),FALSE)))</f>
        <v>2</v>
      </c>
      <c r="AA388" s="95">
        <f>IF($C388 = "neg", (($D388+1) - VLOOKUP($B388,'Results-formatted 060121'!$A:$AJ,(AA$3+2),FALSE)), IF($C388 = "pos-neg", (3+VLOOKUP($B388,'Results-formatted 060121'!$A:$AJ,(AA$3+2),FALSE)), VLOOKUP($B388,'Results-formatted 060121'!$A:$AJ,(AA$3+2),FALSE)))</f>
        <v>5</v>
      </c>
      <c r="AB388" s="95">
        <f>IF($C388 = "neg", (($D388+1) - VLOOKUP($B388,'Results-formatted 060121'!$A:$AJ,(AB$3+2),FALSE)), IF($C388 = "pos-neg", (3+VLOOKUP($B388,'Results-formatted 060121'!$A:$AJ,(AB$3+2),FALSE)), VLOOKUP($B388,'Results-formatted 060121'!$A:$AJ,(AB$3+2),FALSE)))</f>
        <v>1</v>
      </c>
      <c r="AC388" s="95">
        <f>IF($C388 = "neg", (($D388+1) - VLOOKUP($B388,'Results-formatted 060121'!$A:$AJ,(AC$3+2),FALSE)), IF($C388 = "pos-neg", (3+VLOOKUP($B388,'Results-formatted 060121'!$A:$AJ,(AC$3+2),FALSE)), VLOOKUP($B388,'Results-formatted 060121'!$A:$AJ,(AC$3+2),FALSE)))</f>
        <v>1</v>
      </c>
      <c r="AD388" s="95">
        <f>IF($C388 = "neg", (($D388+1) - VLOOKUP($B388,'Results-formatted 060121'!$A:$AJ,(AD$3+2),FALSE)), IF($C388 = "pos-neg", (3+VLOOKUP($B388,'Results-formatted 060121'!$A:$AJ,(AD$3+2),FALSE)), VLOOKUP($B388,'Results-formatted 060121'!$A:$AJ,(AD$3+2),FALSE)))</f>
        <v>4</v>
      </c>
      <c r="AE388" s="95">
        <f>IF($C388 = "neg", (($D388+1) - VLOOKUP($B388,'Results-formatted 060121'!$A:$AJ,(AE$3+2),FALSE)), IF($C388 = "pos-neg", (3+VLOOKUP($B388,'Results-formatted 060121'!$A:$AJ,(AE$3+2),FALSE)), VLOOKUP($B388,'Results-formatted 060121'!$A:$AJ,(AE$3+2),FALSE)))</f>
        <v>4</v>
      </c>
      <c r="AF388" s="95">
        <f>IF($C388 = "neg", (($D388+1) - VLOOKUP($B388,'Results-formatted 060121'!$A:$AJ,(AF$3+2),FALSE)), IF($C388 = "pos-neg", (3+VLOOKUP($B388,'Results-formatted 060121'!$A:$AJ,(AF$3+2),FALSE)), VLOOKUP($B388,'Results-formatted 060121'!$A:$AJ,(AF$3+2),FALSE)))</f>
        <v>2</v>
      </c>
      <c r="AG388" s="95">
        <f>IF($C388 = "neg", (($D388+1) - VLOOKUP($B388,'Results-formatted 060121'!$A:$AJ,(AG$3+2),FALSE)), IF($C388 = "pos-neg", (3+VLOOKUP($B388,'Results-formatted 060121'!$A:$AJ,(AG$3+2),FALSE)), VLOOKUP($B388,'Results-formatted 060121'!$A:$AJ,(AG$3+2),FALSE)))</f>
        <v>1</v>
      </c>
      <c r="AH388" s="95">
        <f>IF($C388 = "neg", (($D388+1) - VLOOKUP($B388,'Results-formatted 060121'!$A:$AJ,(AH$3+2),FALSE)), IF($C388 = "pos-neg", (3+VLOOKUP($B388,'Results-formatted 060121'!$A:$AJ,(AH$3+2),FALSE)), VLOOKUP($B388,'Results-formatted 060121'!$A:$AJ,(AH$3+2),FALSE)))</f>
        <v>3</v>
      </c>
      <c r="AI388" s="95">
        <f>IF($C388 = "neg", (($D388+1) - VLOOKUP($B388,'Results-formatted 060121'!$A:$AJ,(AI$3+2),FALSE)), IF($C388 = "pos-neg", (3+VLOOKUP($B388,'Results-formatted 060121'!$A:$AJ,(AI$3+2),FALSE)), VLOOKUP($B388,'Results-formatted 060121'!$A:$AJ,(AI$3+2),FALSE)))</f>
        <v>4</v>
      </c>
      <c r="AJ388" s="95">
        <f>IF($C388 = "neg", (($D388+1) - VLOOKUP($B388,'Results-formatted 060121'!$A:$AJ,(AJ$3+2),FALSE)), IF($C388 = "pos-neg", (3+VLOOKUP($B388,'Results-formatted 060121'!$A:$AJ,(AJ$3+2),FALSE)), VLOOKUP($B388,'Results-formatted 060121'!$A:$AJ,(AJ$3+2),FALSE)))</f>
        <v>5</v>
      </c>
      <c r="AK388" s="95">
        <f>IF($C388 = "neg", (($D388+1) - VLOOKUP($B388,'Results-formatted 060121'!$A:$AJ,(AK$3+2),FALSE)), IF($C388 = "pos-neg", (3+VLOOKUP($B388,'Results-formatted 060121'!$A:$AJ,(AK$3+2),FALSE)), VLOOKUP($B388,'Results-formatted 060121'!$A:$AJ,(AK$3+2),FALSE)))</f>
        <v>4</v>
      </c>
      <c r="AL388" s="95">
        <f>IF($C388 = "neg", (($D388+1) - VLOOKUP($B388,'Results-formatted 060121'!$A:$AJ,(AL$3+2),FALSE)), IF($C388 = "pos-neg", (3+VLOOKUP($B388,'Results-formatted 060121'!$A:$AJ,(AL$3+2),FALSE)), VLOOKUP($B388,'Results-formatted 060121'!$A:$AJ,(AL$3+2),FALSE)))</f>
        <v>4</v>
      </c>
      <c r="AM388" s="95">
        <f>IF($C388 = "neg", (($D388+1) - VLOOKUP($B388,'Results-formatted 060121'!$A:AJ,(AM$3+2),FALSE)), IF($C388 = "pos-neg", (3+VLOOKUP($B388,'Results-formatted 060121'!$A:AJ,(AM$3+2),FALSE)), VLOOKUP($B388,'Results-formatted 060121'!$A:AJ,(AM$3+2),FALSE)))</f>
        <v>5</v>
      </c>
      <c r="AN388" s="95">
        <f>IF($C388 = "neg", (($D388+1) - VLOOKUP($B388,'Results-formatted 060121'!$A:AK,(AN$3+2),FALSE)), IF($C388 = "pos-neg", (3+VLOOKUP($B388,'Results-formatted 060121'!$A:AK,(AN$3+2),FALSE)), VLOOKUP($B388,'Results-formatted 060121'!$A:AK,(AN$3+2),FALSE)))</f>
        <v>4</v>
      </c>
      <c r="AO388" s="95">
        <f>IF($C388 = "neg", (($D388+1) - VLOOKUP($B388,'Results-formatted 060121'!$A:AL,(AO$3+2),FALSE)), IF($C388 = "pos-neg", (3+VLOOKUP($B388,'Results-formatted 060121'!$A:AL,(AO$3+2),FALSE)), VLOOKUP($B388,'Results-formatted 060121'!$A:AL,(AO$3+2),FALSE)))</f>
        <v>4</v>
      </c>
      <c r="AP388" s="95">
        <f>IF($C388 = "neg", (($D388+1) - VLOOKUP($B388,'Results-formatted 060121'!$A:AM,(AP$3+2),FALSE)), IF($C388 = "pos-neg", (3+VLOOKUP($B388,'Results-formatted 060121'!$A:AM,(AP$3+2),FALSE)), VLOOKUP($B388,'Results-formatted 060121'!$A:AM,(AP$3+2),FALSE)))</f>
        <v>2</v>
      </c>
      <c r="AQ388" s="95">
        <f>IF($C388 = "neg", (($D388+1) - VLOOKUP($B388,'Results-formatted 060121'!$A:AN,(AQ$3+2),FALSE)), IF($C388 = "pos-neg", (3+VLOOKUP($B388,'Results-formatted 060121'!$A:AN,(AQ$3+2),FALSE)), VLOOKUP($B388,'Results-formatted 060121'!$A:AN,(AQ$3+2),FALSE)))</f>
        <v>4</v>
      </c>
      <c r="AR388" s="95">
        <f>IF($C388 = "neg", (($D388+1) - VLOOKUP($B388,'Results-formatted 060121'!$A:AO,(AR$3+2),FALSE)), IF($C388 = "pos-neg", (3+VLOOKUP($B388,'Results-formatted 060121'!$A:AO,(AR$3+2),FALSE)), VLOOKUP($B388,'Results-formatted 060121'!$A:AO,(AR$3+2),FALSE)))</f>
        <v>5</v>
      </c>
      <c r="AS388" s="95">
        <f>IF($C388 = "neg", (($D388+1) - VLOOKUP($B388,'Results-formatted 060121'!$A:AP,(AS$3+2),FALSE)), IF($C388 = "pos-neg", (3+VLOOKUP($B388,'Results-formatted 060121'!$A:AP,(AS$3+2),FALSE)), VLOOKUP($B388,'Results-formatted 060121'!$A:AP,(AS$3+2),FALSE)))</f>
        <v>3</v>
      </c>
      <c r="AT388" s="95">
        <f>IF($C388 = "neg", (($D388+1) - VLOOKUP($B388,'Results-formatted 060121'!$A:AQ,(AT$3+2),FALSE)), IF($C388 = "pos-neg", (3+VLOOKUP($B388,'Results-formatted 060121'!$A:AQ,(AT$3+2),FALSE)), VLOOKUP($B388,'Results-formatted 060121'!$A:AQ,(AT$3+2),FALSE)))</f>
        <v>4</v>
      </c>
      <c r="AU388" s="95">
        <f>IF($C388 = "neg", (($D388+1) - VLOOKUP($B388,'Results-formatted 060121'!$A:AR,(AU$3+2),FALSE)), IF($C388 = "pos-neg", (3+VLOOKUP($B388,'Results-formatted 060121'!$A:AR,(AU$3+2),FALSE)), VLOOKUP($B388,'Results-formatted 060121'!$A:AR,(AU$3+2),FALSE)))</f>
        <v>4</v>
      </c>
      <c r="AV388" s="95">
        <f>IF($C388 = "neg", (($D388+1) - VLOOKUP($B388,'Results-formatted 060121'!$A:AS,(AV$3+2),FALSE)), IF($C388 = "pos-neg", (3+VLOOKUP($B388,'Results-formatted 060121'!$A:AS,(AV$3+2),FALSE)), VLOOKUP($B388,'Results-formatted 060121'!$A:AS,(AV$3+2),FALSE)))</f>
        <v>1</v>
      </c>
      <c r="AW388" s="95">
        <f>IF($C388 = "neg", (($D388+1) - VLOOKUP($B388,'Results-formatted 060121'!$A:AT,(AW$3+2),FALSE)), IF($C388 = "pos-neg", (3+VLOOKUP($B388,'Results-formatted 060121'!$A:AT,(AW$3+2),FALSE)), VLOOKUP($B388,'Results-formatted 060121'!$A:AT,(AW$3+2),FALSE)))</f>
        <v>2</v>
      </c>
      <c r="AX388" s="95">
        <f>IF($C388 = "neg", (($D388+1) - VLOOKUP($B388,'Results-formatted 060121'!$A:AU,(AX$3+2),FALSE)), IF($C388 = "pos-neg", (3+VLOOKUP($B388,'Results-formatted 060121'!$A:AU,(AX$3+2),FALSE)), VLOOKUP($B388,'Results-formatted 060121'!$A:AU,(AX$3+2),FALSE)))</f>
        <v>1</v>
      </c>
      <c r="AY388" s="95">
        <f>IF($C388 = "neg", (($D388+1) - VLOOKUP($B388,'Results-formatted 060121'!$A:AV,(AY$3+2),FALSE)), IF($C388 = "pos-neg", (3+VLOOKUP($B388,'Results-formatted 060121'!$A:AV,(AY$3+2),FALSE)), VLOOKUP($B388,'Results-formatted 060121'!$A:AV,(AY$3+2),FALSE)))</f>
        <v>4</v>
      </c>
      <c r="AZ388" s="95">
        <f>IF($C388 = "neg", (($D388+1) - VLOOKUP($B388,'Results-formatted 060121'!$A:AW,(AZ$3+2),FALSE)), IF($C388 = "pos-neg", (3+VLOOKUP($B388,'Results-formatted 060121'!$A:AW,(AZ$3+2),FALSE)), VLOOKUP($B388,'Results-formatted 060121'!$A:AW,(AZ$3+2),FALSE)))</f>
        <v>3</v>
      </c>
      <c r="BA388" s="95">
        <f>IF($C388 = "neg", (($D388+1) - VLOOKUP($B388,'Results-formatted 060121'!$A:AX,(BA$3+2),FALSE)), IF($C388 = "pos-neg", (3+VLOOKUP($B388,'Results-formatted 060121'!$A:AX,(BA$3+2),FALSE)), VLOOKUP($B388,'Results-formatted 060121'!$A:AX,(BA$3+2),FALSE)))</f>
        <v>4</v>
      </c>
      <c r="BB388" s="95">
        <f>IF($C388 = "neg", (($D388+1) - VLOOKUP($B388,'Results-formatted 060121'!$A:AY,(BB$3+2),FALSE)), IF($C388 = "pos-neg", (3+VLOOKUP($B388,'Results-formatted 060121'!$A:AY,(BB$3+2),FALSE)), VLOOKUP($B388,'Results-formatted 060121'!$A:AY,(BB$3+2),FALSE)))</f>
        <v>4</v>
      </c>
      <c r="BC388" s="95">
        <f>IF($C388 = "neg", (($D388+1) - VLOOKUP($B388,'Results-formatted 060121'!$A:AZ,(BC$3+2),FALSE)), IF($C388 = "pos-neg", (3+VLOOKUP($B388,'Results-formatted 060121'!$A:AZ,(BC$3+2),FALSE)), VLOOKUP($B388,'Results-formatted 060121'!$A:AZ,(BC$3+2),FALSE)))</f>
        <v>3</v>
      </c>
      <c r="BD388" s="95">
        <f>IF($C388 = "neg", (($D388+1) - VLOOKUP($B388,'Results-formatted 060121'!$A:BA,(BD$3+2),FALSE)), IF($C388 = "pos-neg", (3+VLOOKUP($B388,'Results-formatted 060121'!$A:BA,(BD$3+2),FALSE)), VLOOKUP($B388,'Results-formatted 060121'!$A:BA,(BD$3+2),FALSE)))</f>
        <v>4</v>
      </c>
      <c r="BE388" s="95">
        <f>IF($C388 = "neg", (($D388+1) - VLOOKUP($B388,'Results-formatted 060121'!$A:BB,(BE$3+2),FALSE)), IF($C388 = "pos-neg", (3+VLOOKUP($B388,'Results-formatted 060121'!$A:BB,(BE$3+2),FALSE)), VLOOKUP($B388,'Results-formatted 060121'!$A:BB,(BE$3+2),FALSE)))</f>
        <v>4</v>
      </c>
      <c r="BF388" s="95">
        <f>IF($C388 = "neg", (($D388+1) - VLOOKUP($B388,'Results-formatted 060121'!$A:BC,(BF$3+2),FALSE)), IF($C388 = "pos-neg", (3+VLOOKUP($B388,'Results-formatted 060121'!$A:BC,(BF$3+2),FALSE)), VLOOKUP($B388,'Results-formatted 060121'!$A:BC,(BF$3+2),FALSE)))</f>
        <v>3</v>
      </c>
      <c r="BG388" s="95">
        <f>IF($C388 = "neg", (($D388+1) - VLOOKUP($B388,'Results-formatted 060121'!$A:BD,(BG$3+2),FALSE)), IF($C388 = "pos-neg", (3+VLOOKUP($B388,'Results-formatted 060121'!$A:BD,(BG$3+2),FALSE)), VLOOKUP($B388,'Results-formatted 060121'!$A:BD,(BG$3+2),FALSE)))</f>
        <v>2</v>
      </c>
      <c r="BH388" s="95">
        <f>IF($C388 = "neg", (($D388+1) - VLOOKUP($B388,'Results-formatted 060121'!$A:BE,(BH$3+2),FALSE)), IF($C388 = "pos-neg", (3+VLOOKUP($B388,'Results-formatted 060121'!$A:BE,(BH$3+2),FALSE)), VLOOKUP($B388,'Results-formatted 060121'!$A:BE,(BH$3+2),FALSE)))</f>
        <v>2</v>
      </c>
      <c r="BI388" s="95">
        <f>IF($C388 = "neg", (($D388+1) - VLOOKUP($B388,'Results-formatted 060121'!$A:BF,(BI$3+2),FALSE)), IF($C388 = "pos-neg", (3+VLOOKUP($B388,'Results-formatted 060121'!$A:BF,(BI$3+2),FALSE)), VLOOKUP($B388,'Results-formatted 060121'!$A:BF,(BI$3+2),FALSE)))</f>
        <v>3</v>
      </c>
      <c r="BJ388" s="95">
        <f>IF($C388 = "neg", (($D388+1) - VLOOKUP($B388,'Results-formatted 060121'!$A:BG,(BJ$3+2),FALSE)), IF($C388 = "pos-neg", (3+VLOOKUP($B388,'Results-formatted 060121'!$A:BG,(BJ$3+2),FALSE)), VLOOKUP($B388,'Results-formatted 060121'!$A:BG,(BJ$3+2),FALSE)))</f>
        <v>5</v>
      </c>
      <c r="BK388" s="95">
        <f>IF($C388 = "neg", (($D388+1) - VLOOKUP($B388,'Results-formatted 060121'!$A:BH,(BK$3+2),FALSE)), IF($C388 = "pos-neg", (3+VLOOKUP($B388,'Results-formatted 060121'!$A:BH,(BK$3+2),FALSE)), VLOOKUP($B388,'Results-formatted 060121'!$A:BH,(BK$3+2),FALSE)))</f>
        <v>3</v>
      </c>
      <c r="BL388" s="95">
        <f>IF($C388 = "neg", (($D388+1) - VLOOKUP($B388,'Results-formatted 060121'!$A:BI,(BL$3+2),FALSE)), IF($C388 = "pos-neg", (3+VLOOKUP($B388,'Results-formatted 060121'!$A:BI,(BL$3+2),FALSE)), VLOOKUP($B388,'Results-formatted 060121'!$A:BI,(BL$3+2),FALSE)))</f>
        <v>3</v>
      </c>
      <c r="BM388" s="95">
        <f>IF($C388 = "neg", (($D388+1) - VLOOKUP($B388,'Results-formatted 060121'!$A:BJ,(BM$3+2),FALSE)), IF($C388 = "pos-neg", (3+VLOOKUP($B388,'Results-formatted 060121'!$A:BJ,(BM$3+2),FALSE)), VLOOKUP($B388,'Results-formatted 060121'!$A:BJ,(BM$3+2),FALSE)))</f>
        <v>2</v>
      </c>
      <c r="BN388" s="95"/>
      <c r="BO388" s="95"/>
      <c r="BP388" s="95"/>
      <c r="BQ388" s="95"/>
      <c r="BR388" s="95"/>
      <c r="BS388" s="95"/>
      <c r="BT388" s="95"/>
      <c r="BU388" s="95"/>
      <c r="BV388" s="95"/>
      <c r="BW388" s="95"/>
      <c r="BX388" s="95"/>
      <c r="BY388" s="95"/>
      <c r="BZ388" s="95"/>
      <c r="CA388" s="95"/>
      <c r="CB388" s="95"/>
      <c r="CC388" s="95"/>
      <c r="CD388" s="96"/>
      <c r="CE388" s="25">
        <f t="shared" si="1264"/>
        <v>3.1333333333333333</v>
      </c>
      <c r="CF388" s="25">
        <f t="shared" si="1265"/>
        <v>1.2550463110729628</v>
      </c>
    </row>
    <row r="389" spans="2:84" ht="56" x14ac:dyDescent="0.15">
      <c r="B389" s="84" t="s">
        <v>397</v>
      </c>
      <c r="C389" s="86" t="s">
        <v>224</v>
      </c>
      <c r="D389" s="2">
        <v>5</v>
      </c>
      <c r="E389" s="15" t="s">
        <v>888</v>
      </c>
      <c r="F389" s="95">
        <f>IF($C389 = "neg", (($D389+1) - VLOOKUP($B389,'Results-formatted 060121'!$A:$AJ,(F$3+2),FALSE)), IF($C389 = "pos-neg", (3+VLOOKUP($B389,'Results-formatted 060121'!$A:$AJ,(F$3+2),FALSE)), VLOOKUP($B389,'Results-formatted 060121'!$A:$AJ,(F$3+2),FALSE)))</f>
        <v>3</v>
      </c>
      <c r="G389" s="95">
        <f>IF($C389 = "neg", (($D389+1) - VLOOKUP($B389,'Results-formatted 060121'!$A:$AJ,(G$3+2),FALSE)), IF($C389 = "pos-neg", (3+VLOOKUP($B389,'Results-formatted 060121'!$A:$AJ,(G$3+2),FALSE)), VLOOKUP($B389,'Results-formatted 060121'!$A:$AJ,(G$3+2),FALSE)))</f>
        <v>5</v>
      </c>
      <c r="H389" s="95">
        <f>IF($C389 = "neg", (($D389+1) - VLOOKUP($B389,'Results-formatted 060121'!$A:$AJ,(H$3+2),FALSE)), IF($C389 = "pos-neg", (3+VLOOKUP($B389,'Results-formatted 060121'!$A:$AJ,(H$3+2),FALSE)), VLOOKUP($B389,'Results-formatted 060121'!$A:$AJ,(H$3+2),FALSE)))</f>
        <v>3</v>
      </c>
      <c r="I389" s="95">
        <f>IF($C389 = "neg", (($D389+1) - VLOOKUP($B389,'Results-formatted 060121'!$A:$AJ,(I$3+2),FALSE)), IF($C389 = "pos-neg", (3+VLOOKUP($B389,'Results-formatted 060121'!$A:$AJ,(I$3+2),FALSE)), VLOOKUP($B389,'Results-formatted 060121'!$A:$AJ,(I$3+2),FALSE)))</f>
        <v>1</v>
      </c>
      <c r="J389" s="95">
        <f>IF($C389 = "neg", (($D389+1) - VLOOKUP($B389,'Results-formatted 060121'!$A:$AJ,(J$3+2),FALSE)), IF($C389 = "pos-neg", (3+VLOOKUP($B389,'Results-formatted 060121'!$A:$AJ,(J$3+2),FALSE)), VLOOKUP($B389,'Results-formatted 060121'!$A:$AJ,(J$3+2),FALSE)))</f>
        <v>4</v>
      </c>
      <c r="K389" s="95">
        <f>IF($C389 = "neg", (($D389+1) - VLOOKUP($B389,'Results-formatted 060121'!$A:$AJ,(K$3+2),FALSE)), IF($C389 = "pos-neg", (3+VLOOKUP($B389,'Results-formatted 060121'!$A:$AJ,(K$3+2),FALSE)), VLOOKUP($B389,'Results-formatted 060121'!$A:$AJ,(K$3+2),FALSE)))</f>
        <v>1</v>
      </c>
      <c r="L389" s="95">
        <f>IF($C389 = "neg", (($D389+1) - VLOOKUP($B389,'Results-formatted 060121'!$A:$AJ,(L$3+2),FALSE)), IF($C389 = "pos-neg", (3+VLOOKUP($B389,'Results-formatted 060121'!$A:$AJ,(L$3+2),FALSE)), VLOOKUP($B389,'Results-formatted 060121'!$A:$AJ,(L$3+2),FALSE)))</f>
        <v>2</v>
      </c>
      <c r="M389" s="95">
        <f>IF($C389 = "neg", (($D389+1) - VLOOKUP($B389,'Results-formatted 060121'!$A:$AJ,(M$3+2),FALSE)), IF($C389 = "pos-neg", (3+VLOOKUP($B389,'Results-formatted 060121'!$A:$AJ,(M$3+2),FALSE)), VLOOKUP($B389,'Results-formatted 060121'!$A:$AJ,(M$3+2),FALSE)))</f>
        <v>3</v>
      </c>
      <c r="N389" s="95">
        <f>IF($C389 = "neg", (($D389+1) - VLOOKUP($B389,'Results-formatted 060121'!$A:$AJ,(N$3+2),FALSE)), IF($C389 = "pos-neg", (3+VLOOKUP($B389,'Results-formatted 060121'!$A:$AJ,(N$3+2),FALSE)), VLOOKUP($B389,'Results-formatted 060121'!$A:$AJ,(N$3+2),FALSE)))</f>
        <v>3</v>
      </c>
      <c r="O389" s="95">
        <f>IF($C389 = "neg", (($D389+1) - VLOOKUP($B389,'Results-formatted 060121'!$A:$AJ,(O$3+2),FALSE)), IF($C389 = "pos-neg", (3+VLOOKUP($B389,'Results-formatted 060121'!$A:$AJ,(O$3+2),FALSE)), VLOOKUP($B389,'Results-formatted 060121'!$A:$AJ,(O$3+2),FALSE)))</f>
        <v>2</v>
      </c>
      <c r="P389" s="95">
        <f>IF($C389 = "neg", (($D389+1) - VLOOKUP($B389,'Results-formatted 060121'!$A:$AJ,(P$3+2),FALSE)), IF($C389 = "pos-neg", (3+VLOOKUP($B389,'Results-formatted 060121'!$A:$AJ,(P$3+2),FALSE)), VLOOKUP($B389,'Results-formatted 060121'!$A:$AJ,(P$3+2),FALSE)))</f>
        <v>3</v>
      </c>
      <c r="Q389" s="95">
        <f>IF($C389 = "neg", (($D389+1) - VLOOKUP($B389,'Results-formatted 060121'!$A:$AJ,(Q$3+2),FALSE)), IF($C389 = "pos-neg", (3+VLOOKUP($B389,'Results-formatted 060121'!$A:$AJ,(Q$3+2),FALSE)), VLOOKUP($B389,'Results-formatted 060121'!$A:$AJ,(Q$3+2),FALSE)))</f>
        <v>5</v>
      </c>
      <c r="R389" s="95">
        <f>IF($C389 = "neg", (($D389+1) - VLOOKUP($B389,'Results-formatted 060121'!$A:$AJ,(R$3+2),FALSE)), IF($C389 = "pos-neg", (3+VLOOKUP($B389,'Results-formatted 060121'!$A:$AJ,(R$3+2),FALSE)), VLOOKUP($B389,'Results-formatted 060121'!$A:$AJ,(R$3+2),FALSE)))</f>
        <v>3</v>
      </c>
      <c r="S389" s="95">
        <f>IF($C389 = "neg", (($D389+1) - VLOOKUP($B389,'Results-formatted 060121'!$A:$AJ,(S$3+2),FALSE)), IF($C389 = "pos-neg", (3+VLOOKUP($B389,'Results-formatted 060121'!$A:$AJ,(S$3+2),FALSE)), VLOOKUP($B389,'Results-formatted 060121'!$A:$AJ,(S$3+2),FALSE)))</f>
        <v>3</v>
      </c>
      <c r="T389" s="95">
        <f>IF($C389 = "neg", (($D389+1) - VLOOKUP($B389,'Results-formatted 060121'!$A:$AJ,(T$3+2),FALSE)), IF($C389 = "pos-neg", (3+VLOOKUP($B389,'Results-formatted 060121'!$A:$AJ,(T$3+2),FALSE)), VLOOKUP($B389,'Results-formatted 060121'!$A:$AJ,(T$3+2),FALSE)))</f>
        <v>4</v>
      </c>
      <c r="U389" s="95">
        <f>IF($C389 = "neg", (($D389+1) - VLOOKUP($B389,'Results-formatted 060121'!$A:$AJ,(U$3+2),FALSE)), IF($C389 = "pos-neg", (3+VLOOKUP($B389,'Results-formatted 060121'!$A:$AJ,(U$3+2),FALSE)), VLOOKUP($B389,'Results-formatted 060121'!$A:$AJ,(U$3+2),FALSE)))</f>
        <v>2</v>
      </c>
      <c r="V389" s="95">
        <f>IF($C389 = "neg", (($D389+1) - VLOOKUP($B389,'Results-formatted 060121'!$A:$AJ,(V$3+2),FALSE)), IF($C389 = "pos-neg", (3+VLOOKUP($B389,'Results-formatted 060121'!$A:$AJ,(V$3+2),FALSE)), VLOOKUP($B389,'Results-formatted 060121'!$A:$AJ,(V$3+2),FALSE)))</f>
        <v>4</v>
      </c>
      <c r="W389" s="95">
        <f>IF($C389 = "neg", (($D389+1) - VLOOKUP($B389,'Results-formatted 060121'!$A:$AJ,(W$3+2),FALSE)), IF($C389 = "pos-neg", (3+VLOOKUP($B389,'Results-formatted 060121'!$A:$AJ,(W$3+2),FALSE)), VLOOKUP($B389,'Results-formatted 060121'!$A:$AJ,(W$3+2),FALSE)))</f>
        <v>3</v>
      </c>
      <c r="X389" s="95">
        <f>IF($C389 = "neg", (($D389+1) - VLOOKUP($B389,'Results-formatted 060121'!$A:$AJ,(X$3+2),FALSE)), IF($C389 = "pos-neg", (3+VLOOKUP($B389,'Results-formatted 060121'!$A:$AJ,(X$3+2),FALSE)), VLOOKUP($B389,'Results-formatted 060121'!$A:$AJ,(X$3+2),FALSE)))</f>
        <v>3</v>
      </c>
      <c r="Y389" s="95">
        <f>IF($C389 = "neg", (($D389+1) - VLOOKUP($B389,'Results-formatted 060121'!$A:$AJ,(Y$3+2),FALSE)), IF($C389 = "pos-neg", (3+VLOOKUP($B389,'Results-formatted 060121'!$A:$AJ,(Y$3+2),FALSE)), VLOOKUP($B389,'Results-formatted 060121'!$A:$AJ,(Y$3+2),FALSE)))</f>
        <v>4</v>
      </c>
      <c r="Z389" s="95">
        <f>IF($C389 = "neg", (($D389+1) - VLOOKUP($B389,'Results-formatted 060121'!$A:$AJ,(Z$3+2),FALSE)), IF($C389 = "pos-neg", (3+VLOOKUP($B389,'Results-formatted 060121'!$A:$AJ,(Z$3+2),FALSE)), VLOOKUP($B389,'Results-formatted 060121'!$A:$AJ,(Z$3+2),FALSE)))</f>
        <v>1</v>
      </c>
      <c r="AA389" s="95">
        <f>IF($C389 = "neg", (($D389+1) - VLOOKUP($B389,'Results-formatted 060121'!$A:$AJ,(AA$3+2),FALSE)), IF($C389 = "pos-neg", (3+VLOOKUP($B389,'Results-formatted 060121'!$A:$AJ,(AA$3+2),FALSE)), VLOOKUP($B389,'Results-formatted 060121'!$A:$AJ,(AA$3+2),FALSE)))</f>
        <v>5</v>
      </c>
      <c r="AB389" s="95">
        <f>IF($C389 = "neg", (($D389+1) - VLOOKUP($B389,'Results-formatted 060121'!$A:$AJ,(AB$3+2),FALSE)), IF($C389 = "pos-neg", (3+VLOOKUP($B389,'Results-formatted 060121'!$A:$AJ,(AB$3+2),FALSE)), VLOOKUP($B389,'Results-formatted 060121'!$A:$AJ,(AB$3+2),FALSE)))</f>
        <v>1</v>
      </c>
      <c r="AC389" s="95">
        <f>IF($C389 = "neg", (($D389+1) - VLOOKUP($B389,'Results-formatted 060121'!$A:$AJ,(AC$3+2),FALSE)), IF($C389 = "pos-neg", (3+VLOOKUP($B389,'Results-formatted 060121'!$A:$AJ,(AC$3+2),FALSE)), VLOOKUP($B389,'Results-formatted 060121'!$A:$AJ,(AC$3+2),FALSE)))</f>
        <v>1</v>
      </c>
      <c r="AD389" s="95">
        <f>IF($C389 = "neg", (($D389+1) - VLOOKUP($B389,'Results-formatted 060121'!$A:$AJ,(AD$3+2),FALSE)), IF($C389 = "pos-neg", (3+VLOOKUP($B389,'Results-formatted 060121'!$A:$AJ,(AD$3+2),FALSE)), VLOOKUP($B389,'Results-formatted 060121'!$A:$AJ,(AD$3+2),FALSE)))</f>
        <v>2</v>
      </c>
      <c r="AE389" s="95">
        <f>IF($C389 = "neg", (($D389+1) - VLOOKUP($B389,'Results-formatted 060121'!$A:$AJ,(AE$3+2),FALSE)), IF($C389 = "pos-neg", (3+VLOOKUP($B389,'Results-formatted 060121'!$A:$AJ,(AE$3+2),FALSE)), VLOOKUP($B389,'Results-formatted 060121'!$A:$AJ,(AE$3+2),FALSE)))</f>
        <v>5</v>
      </c>
      <c r="AF389" s="95">
        <f>IF($C389 = "neg", (($D389+1) - VLOOKUP($B389,'Results-formatted 060121'!$A:$AJ,(AF$3+2),FALSE)), IF($C389 = "pos-neg", (3+VLOOKUP($B389,'Results-formatted 060121'!$A:$AJ,(AF$3+2),FALSE)), VLOOKUP($B389,'Results-formatted 060121'!$A:$AJ,(AF$3+2),FALSE)))</f>
        <v>2</v>
      </c>
      <c r="AG389" s="95">
        <f>IF($C389 = "neg", (($D389+1) - VLOOKUP($B389,'Results-formatted 060121'!$A:$AJ,(AG$3+2),FALSE)), IF($C389 = "pos-neg", (3+VLOOKUP($B389,'Results-formatted 060121'!$A:$AJ,(AG$3+2),FALSE)), VLOOKUP($B389,'Results-formatted 060121'!$A:$AJ,(AG$3+2),FALSE)))</f>
        <v>2</v>
      </c>
      <c r="AH389" s="95">
        <f>IF($C389 = "neg", (($D389+1) - VLOOKUP($B389,'Results-formatted 060121'!$A:$AJ,(AH$3+2),FALSE)), IF($C389 = "pos-neg", (3+VLOOKUP($B389,'Results-formatted 060121'!$A:$AJ,(AH$3+2),FALSE)), VLOOKUP($B389,'Results-formatted 060121'!$A:$AJ,(AH$3+2),FALSE)))</f>
        <v>3</v>
      </c>
      <c r="AI389" s="95">
        <f>IF($C389 = "neg", (($D389+1) - VLOOKUP($B389,'Results-formatted 060121'!$A:$AJ,(AI$3+2),FALSE)), IF($C389 = "pos-neg", (3+VLOOKUP($B389,'Results-formatted 060121'!$A:$AJ,(AI$3+2),FALSE)), VLOOKUP($B389,'Results-formatted 060121'!$A:$AJ,(AI$3+2),FALSE)))</f>
        <v>4</v>
      </c>
      <c r="AJ389" s="95">
        <f>IF($C389 = "neg", (($D389+1) - VLOOKUP($B389,'Results-formatted 060121'!$A:$AJ,(AJ$3+2),FALSE)), IF($C389 = "pos-neg", (3+VLOOKUP($B389,'Results-formatted 060121'!$A:$AJ,(AJ$3+2),FALSE)), VLOOKUP($B389,'Results-formatted 060121'!$A:$AJ,(AJ$3+2),FALSE)))</f>
        <v>5</v>
      </c>
      <c r="AK389" s="95">
        <f>IF($C389 = "neg", (($D389+1) - VLOOKUP($B389,'Results-formatted 060121'!$A:$AJ,(AK$3+2),FALSE)), IF($C389 = "pos-neg", (3+VLOOKUP($B389,'Results-formatted 060121'!$A:$AJ,(AK$3+2),FALSE)), VLOOKUP($B389,'Results-formatted 060121'!$A:$AJ,(AK$3+2),FALSE)))</f>
        <v>4</v>
      </c>
      <c r="AL389" s="95">
        <f>IF($C389 = "neg", (($D389+1) - VLOOKUP($B389,'Results-formatted 060121'!$A:$AJ,(AL$3+2),FALSE)), IF($C389 = "pos-neg", (3+VLOOKUP($B389,'Results-formatted 060121'!$A:$AJ,(AL$3+2),FALSE)), VLOOKUP($B389,'Results-formatted 060121'!$A:$AJ,(AL$3+2),FALSE)))</f>
        <v>2</v>
      </c>
      <c r="AM389" s="95">
        <f>IF($C389 = "neg", (($D389+1) - VLOOKUP($B389,'Results-formatted 060121'!$A:AJ,(AM$3+2),FALSE)), IF($C389 = "pos-neg", (3+VLOOKUP($B389,'Results-formatted 060121'!$A:AJ,(AM$3+2),FALSE)), VLOOKUP($B389,'Results-formatted 060121'!$A:AJ,(AM$3+2),FALSE)))</f>
        <v>4</v>
      </c>
      <c r="AN389" s="95">
        <f>IF($C389 = "neg", (($D389+1) - VLOOKUP($B389,'Results-formatted 060121'!$A:AK,(AN$3+2),FALSE)), IF($C389 = "pos-neg", (3+VLOOKUP($B389,'Results-formatted 060121'!$A:AK,(AN$3+2),FALSE)), VLOOKUP($B389,'Results-formatted 060121'!$A:AK,(AN$3+2),FALSE)))</f>
        <v>4</v>
      </c>
      <c r="AO389" s="95">
        <f>IF($C389 = "neg", (($D389+1) - VLOOKUP($B389,'Results-formatted 060121'!$A:AL,(AO$3+2),FALSE)), IF($C389 = "pos-neg", (3+VLOOKUP($B389,'Results-formatted 060121'!$A:AL,(AO$3+2),FALSE)), VLOOKUP($B389,'Results-formatted 060121'!$A:AL,(AO$3+2),FALSE)))</f>
        <v>4</v>
      </c>
      <c r="AP389" s="95">
        <f>IF($C389 = "neg", (($D389+1) - VLOOKUP($B389,'Results-formatted 060121'!$A:AM,(AP$3+2),FALSE)), IF($C389 = "pos-neg", (3+VLOOKUP($B389,'Results-formatted 060121'!$A:AM,(AP$3+2),FALSE)), VLOOKUP($B389,'Results-formatted 060121'!$A:AM,(AP$3+2),FALSE)))</f>
        <v>2</v>
      </c>
      <c r="AQ389" s="95">
        <f>IF($C389 = "neg", (($D389+1) - VLOOKUP($B389,'Results-formatted 060121'!$A:AN,(AQ$3+2),FALSE)), IF($C389 = "pos-neg", (3+VLOOKUP($B389,'Results-formatted 060121'!$A:AN,(AQ$3+2),FALSE)), VLOOKUP($B389,'Results-formatted 060121'!$A:AN,(AQ$3+2),FALSE)))</f>
        <v>3</v>
      </c>
      <c r="AR389" s="95">
        <f>IF($C389 = "neg", (($D389+1) - VLOOKUP($B389,'Results-formatted 060121'!$A:AO,(AR$3+2),FALSE)), IF($C389 = "pos-neg", (3+VLOOKUP($B389,'Results-formatted 060121'!$A:AO,(AR$3+2),FALSE)), VLOOKUP($B389,'Results-formatted 060121'!$A:AO,(AR$3+2),FALSE)))</f>
        <v>5</v>
      </c>
      <c r="AS389" s="95">
        <f>IF($C389 = "neg", (($D389+1) - VLOOKUP($B389,'Results-formatted 060121'!$A:AP,(AS$3+2),FALSE)), IF($C389 = "pos-neg", (3+VLOOKUP($B389,'Results-formatted 060121'!$A:AP,(AS$3+2),FALSE)), VLOOKUP($B389,'Results-formatted 060121'!$A:AP,(AS$3+2),FALSE)))</f>
        <v>2</v>
      </c>
      <c r="AT389" s="95">
        <f>IF($C389 = "neg", (($D389+1) - VLOOKUP($B389,'Results-formatted 060121'!$A:AQ,(AT$3+2),FALSE)), IF($C389 = "pos-neg", (3+VLOOKUP($B389,'Results-formatted 060121'!$A:AQ,(AT$3+2),FALSE)), VLOOKUP($B389,'Results-formatted 060121'!$A:AQ,(AT$3+2),FALSE)))</f>
        <v>4</v>
      </c>
      <c r="AU389" s="95">
        <f>IF($C389 = "neg", (($D389+1) - VLOOKUP($B389,'Results-formatted 060121'!$A:AR,(AU$3+2),FALSE)), IF($C389 = "pos-neg", (3+VLOOKUP($B389,'Results-formatted 060121'!$A:AR,(AU$3+2),FALSE)), VLOOKUP($B389,'Results-formatted 060121'!$A:AR,(AU$3+2),FALSE)))</f>
        <v>3</v>
      </c>
      <c r="AV389" s="95">
        <f>IF($C389 = "neg", (($D389+1) - VLOOKUP($B389,'Results-formatted 060121'!$A:AS,(AV$3+2),FALSE)), IF($C389 = "pos-neg", (3+VLOOKUP($B389,'Results-formatted 060121'!$A:AS,(AV$3+2),FALSE)), VLOOKUP($B389,'Results-formatted 060121'!$A:AS,(AV$3+2),FALSE)))</f>
        <v>1</v>
      </c>
      <c r="AW389" s="95">
        <f>IF($C389 = "neg", (($D389+1) - VLOOKUP($B389,'Results-formatted 060121'!$A:AT,(AW$3+2),FALSE)), IF($C389 = "pos-neg", (3+VLOOKUP($B389,'Results-formatted 060121'!$A:AT,(AW$3+2),FALSE)), VLOOKUP($B389,'Results-formatted 060121'!$A:AT,(AW$3+2),FALSE)))</f>
        <v>1</v>
      </c>
      <c r="AX389" s="95">
        <f>IF($C389 = "neg", (($D389+1) - VLOOKUP($B389,'Results-formatted 060121'!$A:AU,(AX$3+2),FALSE)), IF($C389 = "pos-neg", (3+VLOOKUP($B389,'Results-formatted 060121'!$A:AU,(AX$3+2),FALSE)), VLOOKUP($B389,'Results-formatted 060121'!$A:AU,(AX$3+2),FALSE)))</f>
        <v>1</v>
      </c>
      <c r="AY389" s="95">
        <f>IF($C389 = "neg", (($D389+1) - VLOOKUP($B389,'Results-formatted 060121'!$A:AV,(AY$3+2),FALSE)), IF($C389 = "pos-neg", (3+VLOOKUP($B389,'Results-formatted 060121'!$A:AV,(AY$3+2),FALSE)), VLOOKUP($B389,'Results-formatted 060121'!$A:AV,(AY$3+2),FALSE)))</f>
        <v>4</v>
      </c>
      <c r="AZ389" s="95">
        <f>IF($C389 = "neg", (($D389+1) - VLOOKUP($B389,'Results-formatted 060121'!$A:AW,(AZ$3+2),FALSE)), IF($C389 = "pos-neg", (3+VLOOKUP($B389,'Results-formatted 060121'!$A:AW,(AZ$3+2),FALSE)), VLOOKUP($B389,'Results-formatted 060121'!$A:AW,(AZ$3+2),FALSE)))</f>
        <v>3</v>
      </c>
      <c r="BA389" s="95">
        <f>IF($C389 = "neg", (($D389+1) - VLOOKUP($B389,'Results-formatted 060121'!$A:AX,(BA$3+2),FALSE)), IF($C389 = "pos-neg", (3+VLOOKUP($B389,'Results-formatted 060121'!$A:AX,(BA$3+2),FALSE)), VLOOKUP($B389,'Results-formatted 060121'!$A:AX,(BA$3+2),FALSE)))</f>
        <v>4</v>
      </c>
      <c r="BB389" s="95">
        <f>IF($C389 = "neg", (($D389+1) - VLOOKUP($B389,'Results-formatted 060121'!$A:AY,(BB$3+2),FALSE)), IF($C389 = "pos-neg", (3+VLOOKUP($B389,'Results-formatted 060121'!$A:AY,(BB$3+2),FALSE)), VLOOKUP($B389,'Results-formatted 060121'!$A:AY,(BB$3+2),FALSE)))</f>
        <v>4</v>
      </c>
      <c r="BC389" s="95">
        <f>IF($C389 = "neg", (($D389+1) - VLOOKUP($B389,'Results-formatted 060121'!$A:AZ,(BC$3+2),FALSE)), IF($C389 = "pos-neg", (3+VLOOKUP($B389,'Results-formatted 060121'!$A:AZ,(BC$3+2),FALSE)), VLOOKUP($B389,'Results-formatted 060121'!$A:AZ,(BC$3+2),FALSE)))</f>
        <v>3</v>
      </c>
      <c r="BD389" s="95">
        <f>IF($C389 = "neg", (($D389+1) - VLOOKUP($B389,'Results-formatted 060121'!$A:BA,(BD$3+2),FALSE)), IF($C389 = "pos-neg", (3+VLOOKUP($B389,'Results-formatted 060121'!$A:BA,(BD$3+2),FALSE)), VLOOKUP($B389,'Results-formatted 060121'!$A:BA,(BD$3+2),FALSE)))</f>
        <v>5</v>
      </c>
      <c r="BE389" s="95">
        <f>IF($C389 = "neg", (($D389+1) - VLOOKUP($B389,'Results-formatted 060121'!$A:BB,(BE$3+2),FALSE)), IF($C389 = "pos-neg", (3+VLOOKUP($B389,'Results-formatted 060121'!$A:BB,(BE$3+2),FALSE)), VLOOKUP($B389,'Results-formatted 060121'!$A:BB,(BE$3+2),FALSE)))</f>
        <v>4</v>
      </c>
      <c r="BF389" s="95">
        <f>IF($C389 = "neg", (($D389+1) - VLOOKUP($B389,'Results-formatted 060121'!$A:BC,(BF$3+2),FALSE)), IF($C389 = "pos-neg", (3+VLOOKUP($B389,'Results-formatted 060121'!$A:BC,(BF$3+2),FALSE)), VLOOKUP($B389,'Results-formatted 060121'!$A:BC,(BF$3+2),FALSE)))</f>
        <v>2</v>
      </c>
      <c r="BG389" s="95">
        <f>IF($C389 = "neg", (($D389+1) - VLOOKUP($B389,'Results-formatted 060121'!$A:BD,(BG$3+2),FALSE)), IF($C389 = "pos-neg", (3+VLOOKUP($B389,'Results-formatted 060121'!$A:BD,(BG$3+2),FALSE)), VLOOKUP($B389,'Results-formatted 060121'!$A:BD,(BG$3+2),FALSE)))</f>
        <v>2</v>
      </c>
      <c r="BH389" s="95">
        <f>IF($C389 = "neg", (($D389+1) - VLOOKUP($B389,'Results-formatted 060121'!$A:BE,(BH$3+2),FALSE)), IF($C389 = "pos-neg", (3+VLOOKUP($B389,'Results-formatted 060121'!$A:BE,(BH$3+2),FALSE)), VLOOKUP($B389,'Results-formatted 060121'!$A:BE,(BH$3+2),FALSE)))</f>
        <v>2</v>
      </c>
      <c r="BI389" s="95">
        <f>IF($C389 = "neg", (($D389+1) - VLOOKUP($B389,'Results-formatted 060121'!$A:BF,(BI$3+2),FALSE)), IF($C389 = "pos-neg", (3+VLOOKUP($B389,'Results-formatted 060121'!$A:BF,(BI$3+2),FALSE)), VLOOKUP($B389,'Results-formatted 060121'!$A:BF,(BI$3+2),FALSE)))</f>
        <v>3</v>
      </c>
      <c r="BJ389" s="95">
        <f>IF($C389 = "neg", (($D389+1) - VLOOKUP($B389,'Results-formatted 060121'!$A:BG,(BJ$3+2),FALSE)), IF($C389 = "pos-neg", (3+VLOOKUP($B389,'Results-formatted 060121'!$A:BG,(BJ$3+2),FALSE)), VLOOKUP($B389,'Results-formatted 060121'!$A:BG,(BJ$3+2),FALSE)))</f>
        <v>4</v>
      </c>
      <c r="BK389" s="95">
        <f>IF($C389 = "neg", (($D389+1) - VLOOKUP($B389,'Results-formatted 060121'!$A:BH,(BK$3+2),FALSE)), IF($C389 = "pos-neg", (3+VLOOKUP($B389,'Results-formatted 060121'!$A:BH,(BK$3+2),FALSE)), VLOOKUP($B389,'Results-formatted 060121'!$A:BH,(BK$3+2),FALSE)))</f>
        <v>2</v>
      </c>
      <c r="BL389" s="95">
        <f>IF($C389 = "neg", (($D389+1) - VLOOKUP($B389,'Results-formatted 060121'!$A:BI,(BL$3+2),FALSE)), IF($C389 = "pos-neg", (3+VLOOKUP($B389,'Results-formatted 060121'!$A:BI,(BL$3+2),FALSE)), VLOOKUP($B389,'Results-formatted 060121'!$A:BI,(BL$3+2),FALSE)))</f>
        <v>2</v>
      </c>
      <c r="BM389" s="95">
        <f>IF($C389 = "neg", (($D389+1) - VLOOKUP($B389,'Results-formatted 060121'!$A:BJ,(BM$3+2),FALSE)), IF($C389 = "pos-neg", (3+VLOOKUP($B389,'Results-formatted 060121'!$A:BJ,(BM$3+2),FALSE)), VLOOKUP($B389,'Results-formatted 060121'!$A:BJ,(BM$3+2),FALSE)))</f>
        <v>2</v>
      </c>
      <c r="BN389" s="95"/>
      <c r="BO389" s="95"/>
      <c r="BP389" s="95"/>
      <c r="BQ389" s="95"/>
      <c r="BR389" s="95"/>
      <c r="BS389" s="95"/>
      <c r="BT389" s="95"/>
      <c r="BU389" s="95"/>
      <c r="BV389" s="95"/>
      <c r="BW389" s="95"/>
      <c r="BX389" s="95"/>
      <c r="BY389" s="95"/>
      <c r="BZ389" s="95"/>
      <c r="CA389" s="95"/>
      <c r="CB389" s="95"/>
      <c r="CC389" s="95"/>
      <c r="CD389" s="96"/>
      <c r="CE389" s="25">
        <f t="shared" si="1264"/>
        <v>2.9666666666666668</v>
      </c>
      <c r="CF389" s="25">
        <f t="shared" si="1265"/>
        <v>1.2346229324416154</v>
      </c>
    </row>
    <row r="390" spans="2:84" ht="42" x14ac:dyDescent="0.15">
      <c r="B390" s="84" t="s">
        <v>398</v>
      </c>
      <c r="C390" s="86" t="s">
        <v>224</v>
      </c>
      <c r="D390" s="2">
        <v>5</v>
      </c>
      <c r="E390" s="15" t="s">
        <v>889</v>
      </c>
      <c r="F390" s="95">
        <f>IF($C390 = "neg", (($D390+1) - VLOOKUP($B390,'Results-formatted 060121'!$A:$AJ,(F$3+2),FALSE)), IF($C390 = "pos-neg", (3+VLOOKUP($B390,'Results-formatted 060121'!$A:$AJ,(F$3+2),FALSE)), VLOOKUP($B390,'Results-formatted 060121'!$A:$AJ,(F$3+2),FALSE)))</f>
        <v>3</v>
      </c>
      <c r="G390" s="95">
        <f>IF($C390 = "neg", (($D390+1) - VLOOKUP($B390,'Results-formatted 060121'!$A:$AJ,(G$3+2),FALSE)), IF($C390 = "pos-neg", (3+VLOOKUP($B390,'Results-formatted 060121'!$A:$AJ,(G$3+2),FALSE)), VLOOKUP($B390,'Results-formatted 060121'!$A:$AJ,(G$3+2),FALSE)))</f>
        <v>5</v>
      </c>
      <c r="H390" s="95">
        <f>IF($C390 = "neg", (($D390+1) - VLOOKUP($B390,'Results-formatted 060121'!$A:$AJ,(H$3+2),FALSE)), IF($C390 = "pos-neg", (3+VLOOKUP($B390,'Results-formatted 060121'!$A:$AJ,(H$3+2),FALSE)), VLOOKUP($B390,'Results-formatted 060121'!$A:$AJ,(H$3+2),FALSE)))</f>
        <v>3</v>
      </c>
      <c r="I390" s="95">
        <f>IF($C390 = "neg", (($D390+1) - VLOOKUP($B390,'Results-formatted 060121'!$A:$AJ,(I$3+2),FALSE)), IF($C390 = "pos-neg", (3+VLOOKUP($B390,'Results-formatted 060121'!$A:$AJ,(I$3+2),FALSE)), VLOOKUP($B390,'Results-formatted 060121'!$A:$AJ,(I$3+2),FALSE)))</f>
        <v>1</v>
      </c>
      <c r="J390" s="95">
        <f>IF($C390 = "neg", (($D390+1) - VLOOKUP($B390,'Results-formatted 060121'!$A:$AJ,(J$3+2),FALSE)), IF($C390 = "pos-neg", (3+VLOOKUP($B390,'Results-formatted 060121'!$A:$AJ,(J$3+2),FALSE)), VLOOKUP($B390,'Results-formatted 060121'!$A:$AJ,(J$3+2),FALSE)))</f>
        <v>3</v>
      </c>
      <c r="K390" s="95">
        <f>IF($C390 = "neg", (($D390+1) - VLOOKUP($B390,'Results-formatted 060121'!$A:$AJ,(K$3+2),FALSE)), IF($C390 = "pos-neg", (3+VLOOKUP($B390,'Results-formatted 060121'!$A:$AJ,(K$3+2),FALSE)), VLOOKUP($B390,'Results-formatted 060121'!$A:$AJ,(K$3+2),FALSE)))</f>
        <v>2</v>
      </c>
      <c r="L390" s="95">
        <f>IF($C390 = "neg", (($D390+1) - VLOOKUP($B390,'Results-formatted 060121'!$A:$AJ,(L$3+2),FALSE)), IF($C390 = "pos-neg", (3+VLOOKUP($B390,'Results-formatted 060121'!$A:$AJ,(L$3+2),FALSE)), VLOOKUP($B390,'Results-formatted 060121'!$A:$AJ,(L$3+2),FALSE)))</f>
        <v>2</v>
      </c>
      <c r="M390" s="95">
        <f>IF($C390 = "neg", (($D390+1) - VLOOKUP($B390,'Results-formatted 060121'!$A:$AJ,(M$3+2),FALSE)), IF($C390 = "pos-neg", (3+VLOOKUP($B390,'Results-formatted 060121'!$A:$AJ,(M$3+2),FALSE)), VLOOKUP($B390,'Results-formatted 060121'!$A:$AJ,(M$3+2),FALSE)))</f>
        <v>2</v>
      </c>
      <c r="N390" s="95">
        <f>IF($C390 = "neg", (($D390+1) - VLOOKUP($B390,'Results-formatted 060121'!$A:$AJ,(N$3+2),FALSE)), IF($C390 = "pos-neg", (3+VLOOKUP($B390,'Results-formatted 060121'!$A:$AJ,(N$3+2),FALSE)), VLOOKUP($B390,'Results-formatted 060121'!$A:$AJ,(N$3+2),FALSE)))</f>
        <v>4</v>
      </c>
      <c r="O390" s="95">
        <f>IF($C390 = "neg", (($D390+1) - VLOOKUP($B390,'Results-formatted 060121'!$A:$AJ,(O$3+2),FALSE)), IF($C390 = "pos-neg", (3+VLOOKUP($B390,'Results-formatted 060121'!$A:$AJ,(O$3+2),FALSE)), VLOOKUP($B390,'Results-formatted 060121'!$A:$AJ,(O$3+2),FALSE)))</f>
        <v>3</v>
      </c>
      <c r="P390" s="95">
        <f>IF($C390 = "neg", (($D390+1) - VLOOKUP($B390,'Results-formatted 060121'!$A:$AJ,(P$3+2),FALSE)), IF($C390 = "pos-neg", (3+VLOOKUP($B390,'Results-formatted 060121'!$A:$AJ,(P$3+2),FALSE)), VLOOKUP($B390,'Results-formatted 060121'!$A:$AJ,(P$3+2),FALSE)))</f>
        <v>2</v>
      </c>
      <c r="Q390" s="95">
        <f>IF($C390 = "neg", (($D390+1) - VLOOKUP($B390,'Results-formatted 060121'!$A:$AJ,(Q$3+2),FALSE)), IF($C390 = "pos-neg", (3+VLOOKUP($B390,'Results-formatted 060121'!$A:$AJ,(Q$3+2),FALSE)), VLOOKUP($B390,'Results-formatted 060121'!$A:$AJ,(Q$3+2),FALSE)))</f>
        <v>5</v>
      </c>
      <c r="R390" s="95">
        <f>IF($C390 = "neg", (($D390+1) - VLOOKUP($B390,'Results-formatted 060121'!$A:$AJ,(R$3+2),FALSE)), IF($C390 = "pos-neg", (3+VLOOKUP($B390,'Results-formatted 060121'!$A:$AJ,(R$3+2),FALSE)), VLOOKUP($B390,'Results-formatted 060121'!$A:$AJ,(R$3+2),FALSE)))</f>
        <v>3</v>
      </c>
      <c r="S390" s="95">
        <f>IF($C390 = "neg", (($D390+1) - VLOOKUP($B390,'Results-formatted 060121'!$A:$AJ,(S$3+2),FALSE)), IF($C390 = "pos-neg", (3+VLOOKUP($B390,'Results-formatted 060121'!$A:$AJ,(S$3+2),FALSE)), VLOOKUP($B390,'Results-formatted 060121'!$A:$AJ,(S$3+2),FALSE)))</f>
        <v>2</v>
      </c>
      <c r="T390" s="95">
        <f>IF($C390 = "neg", (($D390+1) - VLOOKUP($B390,'Results-formatted 060121'!$A:$AJ,(T$3+2),FALSE)), IF($C390 = "pos-neg", (3+VLOOKUP($B390,'Results-formatted 060121'!$A:$AJ,(T$3+2),FALSE)), VLOOKUP($B390,'Results-formatted 060121'!$A:$AJ,(T$3+2),FALSE)))</f>
        <v>3</v>
      </c>
      <c r="U390" s="95">
        <f>IF($C390 = "neg", (($D390+1) - VLOOKUP($B390,'Results-formatted 060121'!$A:$AJ,(U$3+2),FALSE)), IF($C390 = "pos-neg", (3+VLOOKUP($B390,'Results-formatted 060121'!$A:$AJ,(U$3+2),FALSE)), VLOOKUP($B390,'Results-formatted 060121'!$A:$AJ,(U$3+2),FALSE)))</f>
        <v>1</v>
      </c>
      <c r="V390" s="95">
        <f>IF($C390 = "neg", (($D390+1) - VLOOKUP($B390,'Results-formatted 060121'!$A:$AJ,(V$3+2),FALSE)), IF($C390 = "pos-neg", (3+VLOOKUP($B390,'Results-formatted 060121'!$A:$AJ,(V$3+2),FALSE)), VLOOKUP($B390,'Results-formatted 060121'!$A:$AJ,(V$3+2),FALSE)))</f>
        <v>5</v>
      </c>
      <c r="W390" s="95">
        <f>IF($C390 = "neg", (($D390+1) - VLOOKUP($B390,'Results-formatted 060121'!$A:$AJ,(W$3+2),FALSE)), IF($C390 = "pos-neg", (3+VLOOKUP($B390,'Results-formatted 060121'!$A:$AJ,(W$3+2),FALSE)), VLOOKUP($B390,'Results-formatted 060121'!$A:$AJ,(W$3+2),FALSE)))</f>
        <v>3</v>
      </c>
      <c r="X390" s="95">
        <f>IF($C390 = "neg", (($D390+1) - VLOOKUP($B390,'Results-formatted 060121'!$A:$AJ,(X$3+2),FALSE)), IF($C390 = "pos-neg", (3+VLOOKUP($B390,'Results-formatted 060121'!$A:$AJ,(X$3+2),FALSE)), VLOOKUP($B390,'Results-formatted 060121'!$A:$AJ,(X$3+2),FALSE)))</f>
        <v>3</v>
      </c>
      <c r="Y390" s="95">
        <f>IF($C390 = "neg", (($D390+1) - VLOOKUP($B390,'Results-formatted 060121'!$A:$AJ,(Y$3+2),FALSE)), IF($C390 = "pos-neg", (3+VLOOKUP($B390,'Results-formatted 060121'!$A:$AJ,(Y$3+2),FALSE)), VLOOKUP($B390,'Results-formatted 060121'!$A:$AJ,(Y$3+2),FALSE)))</f>
        <v>5</v>
      </c>
      <c r="Z390" s="95">
        <f>IF($C390 = "neg", (($D390+1) - VLOOKUP($B390,'Results-formatted 060121'!$A:$AJ,(Z$3+2),FALSE)), IF($C390 = "pos-neg", (3+VLOOKUP($B390,'Results-formatted 060121'!$A:$AJ,(Z$3+2),FALSE)), VLOOKUP($B390,'Results-formatted 060121'!$A:$AJ,(Z$3+2),FALSE)))</f>
        <v>2</v>
      </c>
      <c r="AA390" s="95">
        <f>IF($C390 = "neg", (($D390+1) - VLOOKUP($B390,'Results-formatted 060121'!$A:$AJ,(AA$3+2),FALSE)), IF($C390 = "pos-neg", (3+VLOOKUP($B390,'Results-formatted 060121'!$A:$AJ,(AA$3+2),FALSE)), VLOOKUP($B390,'Results-formatted 060121'!$A:$AJ,(AA$3+2),FALSE)))</f>
        <v>4</v>
      </c>
      <c r="AB390" s="95">
        <f>IF($C390 = "neg", (($D390+1) - VLOOKUP($B390,'Results-formatted 060121'!$A:$AJ,(AB$3+2),FALSE)), IF($C390 = "pos-neg", (3+VLOOKUP($B390,'Results-formatted 060121'!$A:$AJ,(AB$3+2),FALSE)), VLOOKUP($B390,'Results-formatted 060121'!$A:$AJ,(AB$3+2),FALSE)))</f>
        <v>1</v>
      </c>
      <c r="AC390" s="95">
        <f>IF($C390 = "neg", (($D390+1) - VLOOKUP($B390,'Results-formatted 060121'!$A:$AJ,(AC$3+2),FALSE)), IF($C390 = "pos-neg", (3+VLOOKUP($B390,'Results-formatted 060121'!$A:$AJ,(AC$3+2),FALSE)), VLOOKUP($B390,'Results-formatted 060121'!$A:$AJ,(AC$3+2),FALSE)))</f>
        <v>1</v>
      </c>
      <c r="AD390" s="95">
        <f>IF($C390 = "neg", (($D390+1) - VLOOKUP($B390,'Results-formatted 060121'!$A:$AJ,(AD$3+2),FALSE)), IF($C390 = "pos-neg", (3+VLOOKUP($B390,'Results-formatted 060121'!$A:$AJ,(AD$3+2),FALSE)), VLOOKUP($B390,'Results-formatted 060121'!$A:$AJ,(AD$3+2),FALSE)))</f>
        <v>3</v>
      </c>
      <c r="AE390" s="95">
        <f>IF($C390 = "neg", (($D390+1) - VLOOKUP($B390,'Results-formatted 060121'!$A:$AJ,(AE$3+2),FALSE)), IF($C390 = "pos-neg", (3+VLOOKUP($B390,'Results-formatted 060121'!$A:$AJ,(AE$3+2),FALSE)), VLOOKUP($B390,'Results-formatted 060121'!$A:$AJ,(AE$3+2),FALSE)))</f>
        <v>3</v>
      </c>
      <c r="AF390" s="95">
        <f>IF($C390 = "neg", (($D390+1) - VLOOKUP($B390,'Results-formatted 060121'!$A:$AJ,(AF$3+2),FALSE)), IF($C390 = "pos-neg", (3+VLOOKUP($B390,'Results-formatted 060121'!$A:$AJ,(AF$3+2),FALSE)), VLOOKUP($B390,'Results-formatted 060121'!$A:$AJ,(AF$3+2),FALSE)))</f>
        <v>2</v>
      </c>
      <c r="AG390" s="95">
        <f>IF($C390 = "neg", (($D390+1) - VLOOKUP($B390,'Results-formatted 060121'!$A:$AJ,(AG$3+2),FALSE)), IF($C390 = "pos-neg", (3+VLOOKUP($B390,'Results-formatted 060121'!$A:$AJ,(AG$3+2),FALSE)), VLOOKUP($B390,'Results-formatted 060121'!$A:$AJ,(AG$3+2),FALSE)))</f>
        <v>2</v>
      </c>
      <c r="AH390" s="95">
        <f>IF($C390 = "neg", (($D390+1) - VLOOKUP($B390,'Results-formatted 060121'!$A:$AJ,(AH$3+2),FALSE)), IF($C390 = "pos-neg", (3+VLOOKUP($B390,'Results-formatted 060121'!$A:$AJ,(AH$3+2),FALSE)), VLOOKUP($B390,'Results-formatted 060121'!$A:$AJ,(AH$3+2),FALSE)))</f>
        <v>3</v>
      </c>
      <c r="AI390" s="95">
        <f>IF($C390 = "neg", (($D390+1) - VLOOKUP($B390,'Results-formatted 060121'!$A:$AJ,(AI$3+2),FALSE)), IF($C390 = "pos-neg", (3+VLOOKUP($B390,'Results-formatted 060121'!$A:$AJ,(AI$3+2),FALSE)), VLOOKUP($B390,'Results-formatted 060121'!$A:$AJ,(AI$3+2),FALSE)))</f>
        <v>3</v>
      </c>
      <c r="AJ390" s="95">
        <f>IF($C390 = "neg", (($D390+1) - VLOOKUP($B390,'Results-formatted 060121'!$A:$AJ,(AJ$3+2),FALSE)), IF($C390 = "pos-neg", (3+VLOOKUP($B390,'Results-formatted 060121'!$A:$AJ,(AJ$3+2),FALSE)), VLOOKUP($B390,'Results-formatted 060121'!$A:$AJ,(AJ$3+2),FALSE)))</f>
        <v>4</v>
      </c>
      <c r="AK390" s="95">
        <f>IF($C390 = "neg", (($D390+1) - VLOOKUP($B390,'Results-formatted 060121'!$A:$AJ,(AK$3+2),FALSE)), IF($C390 = "pos-neg", (3+VLOOKUP($B390,'Results-formatted 060121'!$A:$AJ,(AK$3+2),FALSE)), VLOOKUP($B390,'Results-formatted 060121'!$A:$AJ,(AK$3+2),FALSE)))</f>
        <v>4</v>
      </c>
      <c r="AL390" s="95">
        <f>IF($C390 = "neg", (($D390+1) - VLOOKUP($B390,'Results-formatted 060121'!$A:$AJ,(AL$3+2),FALSE)), IF($C390 = "pos-neg", (3+VLOOKUP($B390,'Results-formatted 060121'!$A:$AJ,(AL$3+2),FALSE)), VLOOKUP($B390,'Results-formatted 060121'!$A:$AJ,(AL$3+2),FALSE)))</f>
        <v>3</v>
      </c>
      <c r="AM390" s="95">
        <f>IF($C390 = "neg", (($D390+1) - VLOOKUP($B390,'Results-formatted 060121'!$A:AJ,(AM$3+2),FALSE)), IF($C390 = "pos-neg", (3+VLOOKUP($B390,'Results-formatted 060121'!$A:AJ,(AM$3+2),FALSE)), VLOOKUP($B390,'Results-formatted 060121'!$A:AJ,(AM$3+2),FALSE)))</f>
        <v>5</v>
      </c>
      <c r="AN390" s="95">
        <f>IF($C390 = "neg", (($D390+1) - VLOOKUP($B390,'Results-formatted 060121'!$A:AK,(AN$3+2),FALSE)), IF($C390 = "pos-neg", (3+VLOOKUP($B390,'Results-formatted 060121'!$A:AK,(AN$3+2),FALSE)), VLOOKUP($B390,'Results-formatted 060121'!$A:AK,(AN$3+2),FALSE)))</f>
        <v>3</v>
      </c>
      <c r="AO390" s="95">
        <f>IF($C390 = "neg", (($D390+1) - VLOOKUP($B390,'Results-formatted 060121'!$A:AL,(AO$3+2),FALSE)), IF($C390 = "pos-neg", (3+VLOOKUP($B390,'Results-formatted 060121'!$A:AL,(AO$3+2),FALSE)), VLOOKUP($B390,'Results-formatted 060121'!$A:AL,(AO$3+2),FALSE)))</f>
        <v>3</v>
      </c>
      <c r="AP390" s="95">
        <f>IF($C390 = "neg", (($D390+1) - VLOOKUP($B390,'Results-formatted 060121'!$A:AM,(AP$3+2),FALSE)), IF($C390 = "pos-neg", (3+VLOOKUP($B390,'Results-formatted 060121'!$A:AM,(AP$3+2),FALSE)), VLOOKUP($B390,'Results-formatted 060121'!$A:AM,(AP$3+2),FALSE)))</f>
        <v>1</v>
      </c>
      <c r="AQ390" s="95">
        <f>IF($C390 = "neg", (($D390+1) - VLOOKUP($B390,'Results-formatted 060121'!$A:AN,(AQ$3+2),FALSE)), IF($C390 = "pos-neg", (3+VLOOKUP($B390,'Results-formatted 060121'!$A:AN,(AQ$3+2),FALSE)), VLOOKUP($B390,'Results-formatted 060121'!$A:AN,(AQ$3+2),FALSE)))</f>
        <v>3</v>
      </c>
      <c r="AR390" s="95">
        <f>IF($C390 = "neg", (($D390+1) - VLOOKUP($B390,'Results-formatted 060121'!$A:AO,(AR$3+2),FALSE)), IF($C390 = "pos-neg", (3+VLOOKUP($B390,'Results-formatted 060121'!$A:AO,(AR$3+2),FALSE)), VLOOKUP($B390,'Results-formatted 060121'!$A:AO,(AR$3+2),FALSE)))</f>
        <v>4</v>
      </c>
      <c r="AS390" s="95">
        <f>IF($C390 = "neg", (($D390+1) - VLOOKUP($B390,'Results-formatted 060121'!$A:AP,(AS$3+2),FALSE)), IF($C390 = "pos-neg", (3+VLOOKUP($B390,'Results-formatted 060121'!$A:AP,(AS$3+2),FALSE)), VLOOKUP($B390,'Results-formatted 060121'!$A:AP,(AS$3+2),FALSE)))</f>
        <v>2</v>
      </c>
      <c r="AT390" s="95">
        <f>IF($C390 = "neg", (($D390+1) - VLOOKUP($B390,'Results-formatted 060121'!$A:AQ,(AT$3+2),FALSE)), IF($C390 = "pos-neg", (3+VLOOKUP($B390,'Results-formatted 060121'!$A:AQ,(AT$3+2),FALSE)), VLOOKUP($B390,'Results-formatted 060121'!$A:AQ,(AT$3+2),FALSE)))</f>
        <v>4</v>
      </c>
      <c r="AU390" s="95">
        <f>IF($C390 = "neg", (($D390+1) - VLOOKUP($B390,'Results-formatted 060121'!$A:AR,(AU$3+2),FALSE)), IF($C390 = "pos-neg", (3+VLOOKUP($B390,'Results-formatted 060121'!$A:AR,(AU$3+2),FALSE)), VLOOKUP($B390,'Results-formatted 060121'!$A:AR,(AU$3+2),FALSE)))</f>
        <v>3</v>
      </c>
      <c r="AV390" s="95">
        <f>IF($C390 = "neg", (($D390+1) - VLOOKUP($B390,'Results-formatted 060121'!$A:AS,(AV$3+2),FALSE)), IF($C390 = "pos-neg", (3+VLOOKUP($B390,'Results-formatted 060121'!$A:AS,(AV$3+2),FALSE)), VLOOKUP($B390,'Results-formatted 060121'!$A:AS,(AV$3+2),FALSE)))</f>
        <v>1</v>
      </c>
      <c r="AW390" s="95">
        <f>IF($C390 = "neg", (($D390+1) - VLOOKUP($B390,'Results-formatted 060121'!$A:AT,(AW$3+2),FALSE)), IF($C390 = "pos-neg", (3+VLOOKUP($B390,'Results-formatted 060121'!$A:AT,(AW$3+2),FALSE)), VLOOKUP($B390,'Results-formatted 060121'!$A:AT,(AW$3+2),FALSE)))</f>
        <v>1</v>
      </c>
      <c r="AX390" s="95">
        <f>IF($C390 = "neg", (($D390+1) - VLOOKUP($B390,'Results-formatted 060121'!$A:AU,(AX$3+2),FALSE)), IF($C390 = "pos-neg", (3+VLOOKUP($B390,'Results-formatted 060121'!$A:AU,(AX$3+2),FALSE)), VLOOKUP($B390,'Results-formatted 060121'!$A:AU,(AX$3+2),FALSE)))</f>
        <v>1</v>
      </c>
      <c r="AY390" s="95">
        <f>IF($C390 = "neg", (($D390+1) - VLOOKUP($B390,'Results-formatted 060121'!$A:AV,(AY$3+2),FALSE)), IF($C390 = "pos-neg", (3+VLOOKUP($B390,'Results-formatted 060121'!$A:AV,(AY$3+2),FALSE)), VLOOKUP($B390,'Results-formatted 060121'!$A:AV,(AY$3+2),FALSE)))</f>
        <v>3</v>
      </c>
      <c r="AZ390" s="95">
        <f>IF($C390 = "neg", (($D390+1) - VLOOKUP($B390,'Results-formatted 060121'!$A:AW,(AZ$3+2),FALSE)), IF($C390 = "pos-neg", (3+VLOOKUP($B390,'Results-formatted 060121'!$A:AW,(AZ$3+2),FALSE)), VLOOKUP($B390,'Results-formatted 060121'!$A:AW,(AZ$3+2),FALSE)))</f>
        <v>3</v>
      </c>
      <c r="BA390" s="95">
        <f>IF($C390 = "neg", (($D390+1) - VLOOKUP($B390,'Results-formatted 060121'!$A:AX,(BA$3+2),FALSE)), IF($C390 = "pos-neg", (3+VLOOKUP($B390,'Results-formatted 060121'!$A:AX,(BA$3+2),FALSE)), VLOOKUP($B390,'Results-formatted 060121'!$A:AX,(BA$3+2),FALSE)))</f>
        <v>3</v>
      </c>
      <c r="BB390" s="95">
        <f>IF($C390 = "neg", (($D390+1) - VLOOKUP($B390,'Results-formatted 060121'!$A:AY,(BB$3+2),FALSE)), IF($C390 = "pos-neg", (3+VLOOKUP($B390,'Results-formatted 060121'!$A:AY,(BB$3+2),FALSE)), VLOOKUP($B390,'Results-formatted 060121'!$A:AY,(BB$3+2),FALSE)))</f>
        <v>4</v>
      </c>
      <c r="BC390" s="95">
        <f>IF($C390 = "neg", (($D390+1) - VLOOKUP($B390,'Results-formatted 060121'!$A:AZ,(BC$3+2),FALSE)), IF($C390 = "pos-neg", (3+VLOOKUP($B390,'Results-formatted 060121'!$A:AZ,(BC$3+2),FALSE)), VLOOKUP($B390,'Results-formatted 060121'!$A:AZ,(BC$3+2),FALSE)))</f>
        <v>3</v>
      </c>
      <c r="BD390" s="95">
        <f>IF($C390 = "neg", (($D390+1) - VLOOKUP($B390,'Results-formatted 060121'!$A:BA,(BD$3+2),FALSE)), IF($C390 = "pos-neg", (3+VLOOKUP($B390,'Results-formatted 060121'!$A:BA,(BD$3+2),FALSE)), VLOOKUP($B390,'Results-formatted 060121'!$A:BA,(BD$3+2),FALSE)))</f>
        <v>5</v>
      </c>
      <c r="BE390" s="95">
        <f>IF($C390 = "neg", (($D390+1) - VLOOKUP($B390,'Results-formatted 060121'!$A:BB,(BE$3+2),FALSE)), IF($C390 = "pos-neg", (3+VLOOKUP($B390,'Results-formatted 060121'!$A:BB,(BE$3+2),FALSE)), VLOOKUP($B390,'Results-formatted 060121'!$A:BB,(BE$3+2),FALSE)))</f>
        <v>3</v>
      </c>
      <c r="BF390" s="95">
        <f>IF($C390 = "neg", (($D390+1) - VLOOKUP($B390,'Results-formatted 060121'!$A:BC,(BF$3+2),FALSE)), IF($C390 = "pos-neg", (3+VLOOKUP($B390,'Results-formatted 060121'!$A:BC,(BF$3+2),FALSE)), VLOOKUP($B390,'Results-formatted 060121'!$A:BC,(BF$3+2),FALSE)))</f>
        <v>2</v>
      </c>
      <c r="BG390" s="95">
        <f>IF($C390 = "neg", (($D390+1) - VLOOKUP($B390,'Results-formatted 060121'!$A:BD,(BG$3+2),FALSE)), IF($C390 = "pos-neg", (3+VLOOKUP($B390,'Results-formatted 060121'!$A:BD,(BG$3+2),FALSE)), VLOOKUP($B390,'Results-formatted 060121'!$A:BD,(BG$3+2),FALSE)))</f>
        <v>2</v>
      </c>
      <c r="BH390" s="95">
        <f>IF($C390 = "neg", (($D390+1) - VLOOKUP($B390,'Results-formatted 060121'!$A:BE,(BH$3+2),FALSE)), IF($C390 = "pos-neg", (3+VLOOKUP($B390,'Results-formatted 060121'!$A:BE,(BH$3+2),FALSE)), VLOOKUP($B390,'Results-formatted 060121'!$A:BE,(BH$3+2),FALSE)))</f>
        <v>2</v>
      </c>
      <c r="BI390" s="95">
        <f>IF($C390 = "neg", (($D390+1) - VLOOKUP($B390,'Results-formatted 060121'!$A:BF,(BI$3+2),FALSE)), IF($C390 = "pos-neg", (3+VLOOKUP($B390,'Results-formatted 060121'!$A:BF,(BI$3+2),FALSE)), VLOOKUP($B390,'Results-formatted 060121'!$A:BF,(BI$3+2),FALSE)))</f>
        <v>3</v>
      </c>
      <c r="BJ390" s="95">
        <f>IF($C390 = "neg", (($D390+1) - VLOOKUP($B390,'Results-formatted 060121'!$A:BG,(BJ$3+2),FALSE)), IF($C390 = "pos-neg", (3+VLOOKUP($B390,'Results-formatted 060121'!$A:BG,(BJ$3+2),FALSE)), VLOOKUP($B390,'Results-formatted 060121'!$A:BG,(BJ$3+2),FALSE)))</f>
        <v>4</v>
      </c>
      <c r="BK390" s="95">
        <f>IF($C390 = "neg", (($D390+1) - VLOOKUP($B390,'Results-formatted 060121'!$A:BH,(BK$3+2),FALSE)), IF($C390 = "pos-neg", (3+VLOOKUP($B390,'Results-formatted 060121'!$A:BH,(BK$3+2),FALSE)), VLOOKUP($B390,'Results-formatted 060121'!$A:BH,(BK$3+2),FALSE)))</f>
        <v>2</v>
      </c>
      <c r="BL390" s="95">
        <f>IF($C390 = "neg", (($D390+1) - VLOOKUP($B390,'Results-formatted 060121'!$A:BI,(BL$3+2),FALSE)), IF($C390 = "pos-neg", (3+VLOOKUP($B390,'Results-formatted 060121'!$A:BI,(BL$3+2),FALSE)), VLOOKUP($B390,'Results-formatted 060121'!$A:BI,(BL$3+2),FALSE)))</f>
        <v>3</v>
      </c>
      <c r="BM390" s="95">
        <f>IF($C390 = "neg", (($D390+1) - VLOOKUP($B390,'Results-formatted 060121'!$A:BJ,(BM$3+2),FALSE)), IF($C390 = "pos-neg", (3+VLOOKUP($B390,'Results-formatted 060121'!$A:BJ,(BM$3+2),FALSE)), VLOOKUP($B390,'Results-formatted 060121'!$A:BJ,(BM$3+2),FALSE)))</f>
        <v>2</v>
      </c>
      <c r="BN390" s="95"/>
      <c r="BO390" s="95"/>
      <c r="BP390" s="95"/>
      <c r="BQ390" s="95"/>
      <c r="BR390" s="95"/>
      <c r="BS390" s="95"/>
      <c r="BT390" s="95"/>
      <c r="BU390" s="95"/>
      <c r="BV390" s="95"/>
      <c r="BW390" s="95"/>
      <c r="BX390" s="95"/>
      <c r="BY390" s="95"/>
      <c r="BZ390" s="95"/>
      <c r="CA390" s="95"/>
      <c r="CB390" s="95"/>
      <c r="CC390" s="95"/>
      <c r="CD390" s="96"/>
      <c r="CE390" s="25">
        <f t="shared" si="1264"/>
        <v>2.8333333333333335</v>
      </c>
      <c r="CF390" s="25">
        <f t="shared" si="1265"/>
        <v>1.1374468386410255</v>
      </c>
    </row>
    <row r="391" spans="2:84" ht="56" x14ac:dyDescent="0.15">
      <c r="B391" s="84" t="s">
        <v>399</v>
      </c>
      <c r="C391" s="86" t="s">
        <v>224</v>
      </c>
      <c r="D391" s="2">
        <v>5</v>
      </c>
      <c r="E391" s="15" t="s">
        <v>890</v>
      </c>
      <c r="F391" s="95">
        <f>IF($C391 = "neg", (($D391+1) - VLOOKUP($B391,'Results-formatted 060121'!$A:$AJ,(F$3+2),FALSE)), IF($C391 = "pos-neg", (3+VLOOKUP($B391,'Results-formatted 060121'!$A:$AJ,(F$3+2),FALSE)), VLOOKUP($B391,'Results-formatted 060121'!$A:$AJ,(F$3+2),FALSE)))</f>
        <v>3</v>
      </c>
      <c r="G391" s="95">
        <f>IF($C391 = "neg", (($D391+1) - VLOOKUP($B391,'Results-formatted 060121'!$A:$AJ,(G$3+2),FALSE)), IF($C391 = "pos-neg", (3+VLOOKUP($B391,'Results-formatted 060121'!$A:$AJ,(G$3+2),FALSE)), VLOOKUP($B391,'Results-formatted 060121'!$A:$AJ,(G$3+2),FALSE)))</f>
        <v>5</v>
      </c>
      <c r="H391" s="95">
        <f>IF($C391 = "neg", (($D391+1) - VLOOKUP($B391,'Results-formatted 060121'!$A:$AJ,(H$3+2),FALSE)), IF($C391 = "pos-neg", (3+VLOOKUP($B391,'Results-formatted 060121'!$A:$AJ,(H$3+2),FALSE)), VLOOKUP($B391,'Results-formatted 060121'!$A:$AJ,(H$3+2),FALSE)))</f>
        <v>4</v>
      </c>
      <c r="I391" s="95">
        <f>IF($C391 = "neg", (($D391+1) - VLOOKUP($B391,'Results-formatted 060121'!$A:$AJ,(I$3+2),FALSE)), IF($C391 = "pos-neg", (3+VLOOKUP($B391,'Results-formatted 060121'!$A:$AJ,(I$3+2),FALSE)), VLOOKUP($B391,'Results-formatted 060121'!$A:$AJ,(I$3+2),FALSE)))</f>
        <v>1</v>
      </c>
      <c r="J391" s="95">
        <f>IF($C391 = "neg", (($D391+1) - VLOOKUP($B391,'Results-formatted 060121'!$A:$AJ,(J$3+2),FALSE)), IF($C391 = "pos-neg", (3+VLOOKUP($B391,'Results-formatted 060121'!$A:$AJ,(J$3+2),FALSE)), VLOOKUP($B391,'Results-formatted 060121'!$A:$AJ,(J$3+2),FALSE)))</f>
        <v>3</v>
      </c>
      <c r="K391" s="95">
        <f>IF($C391 = "neg", (($D391+1) - VLOOKUP($B391,'Results-formatted 060121'!$A:$AJ,(K$3+2),FALSE)), IF($C391 = "pos-neg", (3+VLOOKUP($B391,'Results-formatted 060121'!$A:$AJ,(K$3+2),FALSE)), VLOOKUP($B391,'Results-formatted 060121'!$A:$AJ,(K$3+2),FALSE)))</f>
        <v>2</v>
      </c>
      <c r="L391" s="95">
        <f>IF($C391 = "neg", (($D391+1) - VLOOKUP($B391,'Results-formatted 060121'!$A:$AJ,(L$3+2),FALSE)), IF($C391 = "pos-neg", (3+VLOOKUP($B391,'Results-formatted 060121'!$A:$AJ,(L$3+2),FALSE)), VLOOKUP($B391,'Results-formatted 060121'!$A:$AJ,(L$3+2),FALSE)))</f>
        <v>2</v>
      </c>
      <c r="M391" s="95">
        <f>IF($C391 = "neg", (($D391+1) - VLOOKUP($B391,'Results-formatted 060121'!$A:$AJ,(M$3+2),FALSE)), IF($C391 = "pos-neg", (3+VLOOKUP($B391,'Results-formatted 060121'!$A:$AJ,(M$3+2),FALSE)), VLOOKUP($B391,'Results-formatted 060121'!$A:$AJ,(M$3+2),FALSE)))</f>
        <v>2</v>
      </c>
      <c r="N391" s="95">
        <f>IF($C391 = "neg", (($D391+1) - VLOOKUP($B391,'Results-formatted 060121'!$A:$AJ,(N$3+2),FALSE)), IF($C391 = "pos-neg", (3+VLOOKUP($B391,'Results-formatted 060121'!$A:$AJ,(N$3+2),FALSE)), VLOOKUP($B391,'Results-formatted 060121'!$A:$AJ,(N$3+2),FALSE)))</f>
        <v>3</v>
      </c>
      <c r="O391" s="95">
        <f>IF($C391 = "neg", (($D391+1) - VLOOKUP($B391,'Results-formatted 060121'!$A:$AJ,(O$3+2),FALSE)), IF($C391 = "pos-neg", (3+VLOOKUP($B391,'Results-formatted 060121'!$A:$AJ,(O$3+2),FALSE)), VLOOKUP($B391,'Results-formatted 060121'!$A:$AJ,(O$3+2),FALSE)))</f>
        <v>3</v>
      </c>
      <c r="P391" s="95">
        <f>IF($C391 = "neg", (($D391+1) - VLOOKUP($B391,'Results-formatted 060121'!$A:$AJ,(P$3+2),FALSE)), IF($C391 = "pos-neg", (3+VLOOKUP($B391,'Results-formatted 060121'!$A:$AJ,(P$3+2),FALSE)), VLOOKUP($B391,'Results-formatted 060121'!$A:$AJ,(P$3+2),FALSE)))</f>
        <v>2</v>
      </c>
      <c r="Q391" s="95">
        <f>IF($C391 = "neg", (($D391+1) - VLOOKUP($B391,'Results-formatted 060121'!$A:$AJ,(Q$3+2),FALSE)), IF($C391 = "pos-neg", (3+VLOOKUP($B391,'Results-formatted 060121'!$A:$AJ,(Q$3+2),FALSE)), VLOOKUP($B391,'Results-formatted 060121'!$A:$AJ,(Q$3+2),FALSE)))</f>
        <v>5</v>
      </c>
      <c r="R391" s="95">
        <f>IF($C391 = "neg", (($D391+1) - VLOOKUP($B391,'Results-formatted 060121'!$A:$AJ,(R$3+2),FALSE)), IF($C391 = "pos-neg", (3+VLOOKUP($B391,'Results-formatted 060121'!$A:$AJ,(R$3+2),FALSE)), VLOOKUP($B391,'Results-formatted 060121'!$A:$AJ,(R$3+2),FALSE)))</f>
        <v>3</v>
      </c>
      <c r="S391" s="95">
        <f>IF($C391 = "neg", (($D391+1) - VLOOKUP($B391,'Results-formatted 060121'!$A:$AJ,(S$3+2),FALSE)), IF($C391 = "pos-neg", (3+VLOOKUP($B391,'Results-formatted 060121'!$A:$AJ,(S$3+2),FALSE)), VLOOKUP($B391,'Results-formatted 060121'!$A:$AJ,(S$3+2),FALSE)))</f>
        <v>2</v>
      </c>
      <c r="T391" s="95">
        <f>IF($C391 = "neg", (($D391+1) - VLOOKUP($B391,'Results-formatted 060121'!$A:$AJ,(T$3+2),FALSE)), IF($C391 = "pos-neg", (3+VLOOKUP($B391,'Results-formatted 060121'!$A:$AJ,(T$3+2),FALSE)), VLOOKUP($B391,'Results-formatted 060121'!$A:$AJ,(T$3+2),FALSE)))</f>
        <v>4</v>
      </c>
      <c r="U391" s="95">
        <f>IF($C391 = "neg", (($D391+1) - VLOOKUP($B391,'Results-formatted 060121'!$A:$AJ,(U$3+2),FALSE)), IF($C391 = "pos-neg", (3+VLOOKUP($B391,'Results-formatted 060121'!$A:$AJ,(U$3+2),FALSE)), VLOOKUP($B391,'Results-formatted 060121'!$A:$AJ,(U$3+2),FALSE)))</f>
        <v>1</v>
      </c>
      <c r="V391" s="95">
        <f>IF($C391 = "neg", (($D391+1) - VLOOKUP($B391,'Results-formatted 060121'!$A:$AJ,(V$3+2),FALSE)), IF($C391 = "pos-neg", (3+VLOOKUP($B391,'Results-formatted 060121'!$A:$AJ,(V$3+2),FALSE)), VLOOKUP($B391,'Results-formatted 060121'!$A:$AJ,(V$3+2),FALSE)))</f>
        <v>4</v>
      </c>
      <c r="W391" s="95">
        <f>IF($C391 = "neg", (($D391+1) - VLOOKUP($B391,'Results-formatted 060121'!$A:$AJ,(W$3+2),FALSE)), IF($C391 = "pos-neg", (3+VLOOKUP($B391,'Results-formatted 060121'!$A:$AJ,(W$3+2),FALSE)), VLOOKUP($B391,'Results-formatted 060121'!$A:$AJ,(W$3+2),FALSE)))</f>
        <v>4</v>
      </c>
      <c r="X391" s="95">
        <f>IF($C391 = "neg", (($D391+1) - VLOOKUP($B391,'Results-formatted 060121'!$A:$AJ,(X$3+2),FALSE)), IF($C391 = "pos-neg", (3+VLOOKUP($B391,'Results-formatted 060121'!$A:$AJ,(X$3+2),FALSE)), VLOOKUP($B391,'Results-formatted 060121'!$A:$AJ,(X$3+2),FALSE)))</f>
        <v>3</v>
      </c>
      <c r="Y391" s="95">
        <f>IF($C391 = "neg", (($D391+1) - VLOOKUP($B391,'Results-formatted 060121'!$A:$AJ,(Y$3+2),FALSE)), IF($C391 = "pos-neg", (3+VLOOKUP($B391,'Results-formatted 060121'!$A:$AJ,(Y$3+2),FALSE)), VLOOKUP($B391,'Results-formatted 060121'!$A:$AJ,(Y$3+2),FALSE)))</f>
        <v>4</v>
      </c>
      <c r="Z391" s="95">
        <f>IF($C391 = "neg", (($D391+1) - VLOOKUP($B391,'Results-formatted 060121'!$A:$AJ,(Z$3+2),FALSE)), IF($C391 = "pos-neg", (3+VLOOKUP($B391,'Results-formatted 060121'!$A:$AJ,(Z$3+2),FALSE)), VLOOKUP($B391,'Results-formatted 060121'!$A:$AJ,(Z$3+2),FALSE)))</f>
        <v>1</v>
      </c>
      <c r="AA391" s="95">
        <f>IF($C391 = "neg", (($D391+1) - VLOOKUP($B391,'Results-formatted 060121'!$A:$AJ,(AA$3+2),FALSE)), IF($C391 = "pos-neg", (3+VLOOKUP($B391,'Results-formatted 060121'!$A:$AJ,(AA$3+2),FALSE)), VLOOKUP($B391,'Results-formatted 060121'!$A:$AJ,(AA$3+2),FALSE)))</f>
        <v>4</v>
      </c>
      <c r="AB391" s="95">
        <f>IF($C391 = "neg", (($D391+1) - VLOOKUP($B391,'Results-formatted 060121'!$A:$AJ,(AB$3+2),FALSE)), IF($C391 = "pos-neg", (3+VLOOKUP($B391,'Results-formatted 060121'!$A:$AJ,(AB$3+2),FALSE)), VLOOKUP($B391,'Results-formatted 060121'!$A:$AJ,(AB$3+2),FALSE)))</f>
        <v>1</v>
      </c>
      <c r="AC391" s="95">
        <f>IF($C391 = "neg", (($D391+1) - VLOOKUP($B391,'Results-formatted 060121'!$A:$AJ,(AC$3+2),FALSE)), IF($C391 = "pos-neg", (3+VLOOKUP($B391,'Results-formatted 060121'!$A:$AJ,(AC$3+2),FALSE)), VLOOKUP($B391,'Results-formatted 060121'!$A:$AJ,(AC$3+2),FALSE)))</f>
        <v>1</v>
      </c>
      <c r="AD391" s="95">
        <f>IF($C391 = "neg", (($D391+1) - VLOOKUP($B391,'Results-formatted 060121'!$A:$AJ,(AD$3+2),FALSE)), IF($C391 = "pos-neg", (3+VLOOKUP($B391,'Results-formatted 060121'!$A:$AJ,(AD$3+2),FALSE)), VLOOKUP($B391,'Results-formatted 060121'!$A:$AJ,(AD$3+2),FALSE)))</f>
        <v>3</v>
      </c>
      <c r="AE391" s="95">
        <f>IF($C391 = "neg", (($D391+1) - VLOOKUP($B391,'Results-formatted 060121'!$A:$AJ,(AE$3+2),FALSE)), IF($C391 = "pos-neg", (3+VLOOKUP($B391,'Results-formatted 060121'!$A:$AJ,(AE$3+2),FALSE)), VLOOKUP($B391,'Results-formatted 060121'!$A:$AJ,(AE$3+2),FALSE)))</f>
        <v>4</v>
      </c>
      <c r="AF391" s="95">
        <f>IF($C391 = "neg", (($D391+1) - VLOOKUP($B391,'Results-formatted 060121'!$A:$AJ,(AF$3+2),FALSE)), IF($C391 = "pos-neg", (3+VLOOKUP($B391,'Results-formatted 060121'!$A:$AJ,(AF$3+2),FALSE)), VLOOKUP($B391,'Results-formatted 060121'!$A:$AJ,(AF$3+2),FALSE)))</f>
        <v>4</v>
      </c>
      <c r="AG391" s="95">
        <f>IF($C391 = "neg", (($D391+1) - VLOOKUP($B391,'Results-formatted 060121'!$A:$AJ,(AG$3+2),FALSE)), IF($C391 = "pos-neg", (3+VLOOKUP($B391,'Results-formatted 060121'!$A:$AJ,(AG$3+2),FALSE)), VLOOKUP($B391,'Results-formatted 060121'!$A:$AJ,(AG$3+2),FALSE)))</f>
        <v>2</v>
      </c>
      <c r="AH391" s="95">
        <f>IF($C391 = "neg", (($D391+1) - VLOOKUP($B391,'Results-formatted 060121'!$A:$AJ,(AH$3+2),FALSE)), IF($C391 = "pos-neg", (3+VLOOKUP($B391,'Results-formatted 060121'!$A:$AJ,(AH$3+2),FALSE)), VLOOKUP($B391,'Results-formatted 060121'!$A:$AJ,(AH$3+2),FALSE)))</f>
        <v>3</v>
      </c>
      <c r="AI391" s="95">
        <f>IF($C391 = "neg", (($D391+1) - VLOOKUP($B391,'Results-formatted 060121'!$A:$AJ,(AI$3+2),FALSE)), IF($C391 = "pos-neg", (3+VLOOKUP($B391,'Results-formatted 060121'!$A:$AJ,(AI$3+2),FALSE)), VLOOKUP($B391,'Results-formatted 060121'!$A:$AJ,(AI$3+2),FALSE)))</f>
        <v>3</v>
      </c>
      <c r="AJ391" s="95">
        <f>IF($C391 = "neg", (($D391+1) - VLOOKUP($B391,'Results-formatted 060121'!$A:$AJ,(AJ$3+2),FALSE)), IF($C391 = "pos-neg", (3+VLOOKUP($B391,'Results-formatted 060121'!$A:$AJ,(AJ$3+2),FALSE)), VLOOKUP($B391,'Results-formatted 060121'!$A:$AJ,(AJ$3+2),FALSE)))</f>
        <v>5</v>
      </c>
      <c r="AK391" s="95">
        <f>IF($C391 = "neg", (($D391+1) - VLOOKUP($B391,'Results-formatted 060121'!$A:$AJ,(AK$3+2),FALSE)), IF($C391 = "pos-neg", (3+VLOOKUP($B391,'Results-formatted 060121'!$A:$AJ,(AK$3+2),FALSE)), VLOOKUP($B391,'Results-formatted 060121'!$A:$AJ,(AK$3+2),FALSE)))</f>
        <v>3</v>
      </c>
      <c r="AL391" s="95">
        <f>IF($C391 = "neg", (($D391+1) - VLOOKUP($B391,'Results-formatted 060121'!$A:$AJ,(AL$3+2),FALSE)), IF($C391 = "pos-neg", (3+VLOOKUP($B391,'Results-formatted 060121'!$A:$AJ,(AL$3+2),FALSE)), VLOOKUP($B391,'Results-formatted 060121'!$A:$AJ,(AL$3+2),FALSE)))</f>
        <v>3</v>
      </c>
      <c r="AM391" s="95">
        <f>IF($C391 = "neg", (($D391+1) - VLOOKUP($B391,'Results-formatted 060121'!$A:AJ,(AM$3+2),FALSE)), IF($C391 = "pos-neg", (3+VLOOKUP($B391,'Results-formatted 060121'!$A:AJ,(AM$3+2),FALSE)), VLOOKUP($B391,'Results-formatted 060121'!$A:AJ,(AM$3+2),FALSE)))</f>
        <v>4</v>
      </c>
      <c r="AN391" s="95">
        <f>IF($C391 = "neg", (($D391+1) - VLOOKUP($B391,'Results-formatted 060121'!$A:AK,(AN$3+2),FALSE)), IF($C391 = "pos-neg", (3+VLOOKUP($B391,'Results-formatted 060121'!$A:AK,(AN$3+2),FALSE)), VLOOKUP($B391,'Results-formatted 060121'!$A:AK,(AN$3+2),FALSE)))</f>
        <v>4</v>
      </c>
      <c r="AO391" s="95">
        <f>IF($C391 = "neg", (($D391+1) - VLOOKUP($B391,'Results-formatted 060121'!$A:AL,(AO$3+2),FALSE)), IF($C391 = "pos-neg", (3+VLOOKUP($B391,'Results-formatted 060121'!$A:AL,(AO$3+2),FALSE)), VLOOKUP($B391,'Results-formatted 060121'!$A:AL,(AO$3+2),FALSE)))</f>
        <v>4</v>
      </c>
      <c r="AP391" s="95">
        <f>IF($C391 = "neg", (($D391+1) - VLOOKUP($B391,'Results-formatted 060121'!$A:AM,(AP$3+2),FALSE)), IF($C391 = "pos-neg", (3+VLOOKUP($B391,'Results-formatted 060121'!$A:AM,(AP$3+2),FALSE)), VLOOKUP($B391,'Results-formatted 060121'!$A:AM,(AP$3+2),FALSE)))</f>
        <v>2</v>
      </c>
      <c r="AQ391" s="95">
        <f>IF($C391 = "neg", (($D391+1) - VLOOKUP($B391,'Results-formatted 060121'!$A:AN,(AQ$3+2),FALSE)), IF($C391 = "pos-neg", (3+VLOOKUP($B391,'Results-formatted 060121'!$A:AN,(AQ$3+2),FALSE)), VLOOKUP($B391,'Results-formatted 060121'!$A:AN,(AQ$3+2),FALSE)))</f>
        <v>3</v>
      </c>
      <c r="AR391" s="95">
        <f>IF($C391 = "neg", (($D391+1) - VLOOKUP($B391,'Results-formatted 060121'!$A:AO,(AR$3+2),FALSE)), IF($C391 = "pos-neg", (3+VLOOKUP($B391,'Results-formatted 060121'!$A:AO,(AR$3+2),FALSE)), VLOOKUP($B391,'Results-formatted 060121'!$A:AO,(AR$3+2),FALSE)))</f>
        <v>4</v>
      </c>
      <c r="AS391" s="95">
        <f>IF($C391 = "neg", (($D391+1) - VLOOKUP($B391,'Results-formatted 060121'!$A:AP,(AS$3+2),FALSE)), IF($C391 = "pos-neg", (3+VLOOKUP($B391,'Results-formatted 060121'!$A:AP,(AS$3+2),FALSE)), VLOOKUP($B391,'Results-formatted 060121'!$A:AP,(AS$3+2),FALSE)))</f>
        <v>3</v>
      </c>
      <c r="AT391" s="95">
        <f>IF($C391 = "neg", (($D391+1) - VLOOKUP($B391,'Results-formatted 060121'!$A:AQ,(AT$3+2),FALSE)), IF($C391 = "pos-neg", (3+VLOOKUP($B391,'Results-formatted 060121'!$A:AQ,(AT$3+2),FALSE)), VLOOKUP($B391,'Results-formatted 060121'!$A:AQ,(AT$3+2),FALSE)))</f>
        <v>4</v>
      </c>
      <c r="AU391" s="95">
        <f>IF($C391 = "neg", (($D391+1) - VLOOKUP($B391,'Results-formatted 060121'!$A:AR,(AU$3+2),FALSE)), IF($C391 = "pos-neg", (3+VLOOKUP($B391,'Results-formatted 060121'!$A:AR,(AU$3+2),FALSE)), VLOOKUP($B391,'Results-formatted 060121'!$A:AR,(AU$3+2),FALSE)))</f>
        <v>5</v>
      </c>
      <c r="AV391" s="95">
        <f>IF($C391 = "neg", (($D391+1) - VLOOKUP($B391,'Results-formatted 060121'!$A:AS,(AV$3+2),FALSE)), IF($C391 = "pos-neg", (3+VLOOKUP($B391,'Results-formatted 060121'!$A:AS,(AV$3+2),FALSE)), VLOOKUP($B391,'Results-formatted 060121'!$A:AS,(AV$3+2),FALSE)))</f>
        <v>1</v>
      </c>
      <c r="AW391" s="95">
        <f>IF($C391 = "neg", (($D391+1) - VLOOKUP($B391,'Results-formatted 060121'!$A:AT,(AW$3+2),FALSE)), IF($C391 = "pos-neg", (3+VLOOKUP($B391,'Results-formatted 060121'!$A:AT,(AW$3+2),FALSE)), VLOOKUP($B391,'Results-formatted 060121'!$A:AT,(AW$3+2),FALSE)))</f>
        <v>2</v>
      </c>
      <c r="AX391" s="95">
        <f>IF($C391 = "neg", (($D391+1) - VLOOKUP($B391,'Results-formatted 060121'!$A:AU,(AX$3+2),FALSE)), IF($C391 = "pos-neg", (3+VLOOKUP($B391,'Results-formatted 060121'!$A:AU,(AX$3+2),FALSE)), VLOOKUP($B391,'Results-formatted 060121'!$A:AU,(AX$3+2),FALSE)))</f>
        <v>1</v>
      </c>
      <c r="AY391" s="95">
        <f>IF($C391 = "neg", (($D391+1) - VLOOKUP($B391,'Results-formatted 060121'!$A:AV,(AY$3+2),FALSE)), IF($C391 = "pos-neg", (3+VLOOKUP($B391,'Results-formatted 060121'!$A:AV,(AY$3+2),FALSE)), VLOOKUP($B391,'Results-formatted 060121'!$A:AV,(AY$3+2),FALSE)))</f>
        <v>4</v>
      </c>
      <c r="AZ391" s="95">
        <f>IF($C391 = "neg", (($D391+1) - VLOOKUP($B391,'Results-formatted 060121'!$A:AW,(AZ$3+2),FALSE)), IF($C391 = "pos-neg", (3+VLOOKUP($B391,'Results-formatted 060121'!$A:AW,(AZ$3+2),FALSE)), VLOOKUP($B391,'Results-formatted 060121'!$A:AW,(AZ$3+2),FALSE)))</f>
        <v>3</v>
      </c>
      <c r="BA391" s="95">
        <f>IF($C391 = "neg", (($D391+1) - VLOOKUP($B391,'Results-formatted 060121'!$A:AX,(BA$3+2),FALSE)), IF($C391 = "pos-neg", (3+VLOOKUP($B391,'Results-formatted 060121'!$A:AX,(BA$3+2),FALSE)), VLOOKUP($B391,'Results-formatted 060121'!$A:AX,(BA$3+2),FALSE)))</f>
        <v>4</v>
      </c>
      <c r="BB391" s="95">
        <f>IF($C391 = "neg", (($D391+1) - VLOOKUP($B391,'Results-formatted 060121'!$A:AY,(BB$3+2),FALSE)), IF($C391 = "pos-neg", (3+VLOOKUP($B391,'Results-formatted 060121'!$A:AY,(BB$3+2),FALSE)), VLOOKUP($B391,'Results-formatted 060121'!$A:AY,(BB$3+2),FALSE)))</f>
        <v>4</v>
      </c>
      <c r="BC391" s="95">
        <f>IF($C391 = "neg", (($D391+1) - VLOOKUP($B391,'Results-formatted 060121'!$A:AZ,(BC$3+2),FALSE)), IF($C391 = "pos-neg", (3+VLOOKUP($B391,'Results-formatted 060121'!$A:AZ,(BC$3+2),FALSE)), VLOOKUP($B391,'Results-formatted 060121'!$A:AZ,(BC$3+2),FALSE)))</f>
        <v>3</v>
      </c>
      <c r="BD391" s="95">
        <f>IF($C391 = "neg", (($D391+1) - VLOOKUP($B391,'Results-formatted 060121'!$A:BA,(BD$3+2),FALSE)), IF($C391 = "pos-neg", (3+VLOOKUP($B391,'Results-formatted 060121'!$A:BA,(BD$3+2),FALSE)), VLOOKUP($B391,'Results-formatted 060121'!$A:BA,(BD$3+2),FALSE)))</f>
        <v>5</v>
      </c>
      <c r="BE391" s="95">
        <f>IF($C391 = "neg", (($D391+1) - VLOOKUP($B391,'Results-formatted 060121'!$A:BB,(BE$3+2),FALSE)), IF($C391 = "pos-neg", (3+VLOOKUP($B391,'Results-formatted 060121'!$A:BB,(BE$3+2),FALSE)), VLOOKUP($B391,'Results-formatted 060121'!$A:BB,(BE$3+2),FALSE)))</f>
        <v>4</v>
      </c>
      <c r="BF391" s="95">
        <f>IF($C391 = "neg", (($D391+1) - VLOOKUP($B391,'Results-formatted 060121'!$A:BC,(BF$3+2),FALSE)), IF($C391 = "pos-neg", (3+VLOOKUP($B391,'Results-formatted 060121'!$A:BC,(BF$3+2),FALSE)), VLOOKUP($B391,'Results-formatted 060121'!$A:BC,(BF$3+2),FALSE)))</f>
        <v>3</v>
      </c>
      <c r="BG391" s="95">
        <f>IF($C391 = "neg", (($D391+1) - VLOOKUP($B391,'Results-formatted 060121'!$A:BD,(BG$3+2),FALSE)), IF($C391 = "pos-neg", (3+VLOOKUP($B391,'Results-formatted 060121'!$A:BD,(BG$3+2),FALSE)), VLOOKUP($B391,'Results-formatted 060121'!$A:BD,(BG$3+2),FALSE)))</f>
        <v>2</v>
      </c>
      <c r="BH391" s="95">
        <f>IF($C391 = "neg", (($D391+1) - VLOOKUP($B391,'Results-formatted 060121'!$A:BE,(BH$3+2),FALSE)), IF($C391 = "pos-neg", (3+VLOOKUP($B391,'Results-formatted 060121'!$A:BE,(BH$3+2),FALSE)), VLOOKUP($B391,'Results-formatted 060121'!$A:BE,(BH$3+2),FALSE)))</f>
        <v>2</v>
      </c>
      <c r="BI391" s="95">
        <f>IF($C391 = "neg", (($D391+1) - VLOOKUP($B391,'Results-formatted 060121'!$A:BF,(BI$3+2),FALSE)), IF($C391 = "pos-neg", (3+VLOOKUP($B391,'Results-formatted 060121'!$A:BF,(BI$3+2),FALSE)), VLOOKUP($B391,'Results-formatted 060121'!$A:BF,(BI$3+2),FALSE)))</f>
        <v>3</v>
      </c>
      <c r="BJ391" s="95">
        <f>IF($C391 = "neg", (($D391+1) - VLOOKUP($B391,'Results-formatted 060121'!$A:BG,(BJ$3+2),FALSE)), IF($C391 = "pos-neg", (3+VLOOKUP($B391,'Results-formatted 060121'!$A:BG,(BJ$3+2),FALSE)), VLOOKUP($B391,'Results-formatted 060121'!$A:BG,(BJ$3+2),FALSE)))</f>
        <v>4</v>
      </c>
      <c r="BK391" s="95">
        <f>IF($C391 = "neg", (($D391+1) - VLOOKUP($B391,'Results-formatted 060121'!$A:BH,(BK$3+2),FALSE)), IF($C391 = "pos-neg", (3+VLOOKUP($B391,'Results-formatted 060121'!$A:BH,(BK$3+2),FALSE)), VLOOKUP($B391,'Results-formatted 060121'!$A:BH,(BK$3+2),FALSE)))</f>
        <v>3</v>
      </c>
      <c r="BL391" s="95">
        <f>IF($C391 = "neg", (($D391+1) - VLOOKUP($B391,'Results-formatted 060121'!$A:BI,(BL$3+2),FALSE)), IF($C391 = "pos-neg", (3+VLOOKUP($B391,'Results-formatted 060121'!$A:BI,(BL$3+2),FALSE)), VLOOKUP($B391,'Results-formatted 060121'!$A:BI,(BL$3+2),FALSE)))</f>
        <v>3</v>
      </c>
      <c r="BM391" s="95">
        <f>IF($C391 = "neg", (($D391+1) - VLOOKUP($B391,'Results-formatted 060121'!$A:BJ,(BM$3+2),FALSE)), IF($C391 = "pos-neg", (3+VLOOKUP($B391,'Results-formatted 060121'!$A:BJ,(BM$3+2),FALSE)), VLOOKUP($B391,'Results-formatted 060121'!$A:BJ,(BM$3+2),FALSE)))</f>
        <v>2</v>
      </c>
      <c r="BN391" s="95"/>
      <c r="BO391" s="95"/>
      <c r="BP391" s="95"/>
      <c r="BQ391" s="95"/>
      <c r="BR391" s="95"/>
      <c r="BS391" s="95"/>
      <c r="BT391" s="95"/>
      <c r="BU391" s="95"/>
      <c r="BV391" s="95"/>
      <c r="BW391" s="95"/>
      <c r="BX391" s="95"/>
      <c r="BY391" s="95"/>
      <c r="BZ391" s="95"/>
      <c r="CA391" s="95"/>
      <c r="CB391" s="95"/>
      <c r="CC391" s="95"/>
      <c r="CD391" s="96"/>
      <c r="CE391" s="25">
        <f t="shared" si="1264"/>
        <v>3.05</v>
      </c>
      <c r="CF391" s="25">
        <f t="shared" si="1265"/>
        <v>1.1412897847967256</v>
      </c>
    </row>
    <row r="392" spans="2:84" ht="17" x14ac:dyDescent="0.15">
      <c r="B392" s="84"/>
      <c r="E392" s="18" t="s">
        <v>93</v>
      </c>
      <c r="F392" s="34"/>
      <c r="G392" s="34"/>
      <c r="H392" s="34">
        <f t="shared" ref="H392" si="1295">IF(ISNUMBER(H393),AVERAGE(H393:H397),"")</f>
        <v>3.6</v>
      </c>
      <c r="I392" s="34">
        <f t="shared" ref="I392" si="1296">IF(ISNUMBER(I393),AVERAGE(I393:I397),"")</f>
        <v>2.4</v>
      </c>
      <c r="J392" s="34">
        <f t="shared" ref="J392" si="1297">IF(ISNUMBER(J393),AVERAGE(J393:J397),"")</f>
        <v>3.2</v>
      </c>
      <c r="K392" s="34">
        <f t="shared" ref="K392" si="1298">IF(ISNUMBER(K393),AVERAGE(K393:K397),"")</f>
        <v>4.4000000000000004</v>
      </c>
      <c r="L392" s="34">
        <f t="shared" ref="L392" si="1299">IF(ISNUMBER(L393),AVERAGE(L393:L397),"")</f>
        <v>2.8</v>
      </c>
      <c r="M392" s="34">
        <f t="shared" ref="M392" si="1300">IF(ISNUMBER(M393),AVERAGE(M393:M397),"")</f>
        <v>4</v>
      </c>
      <c r="N392" s="34"/>
      <c r="O392" s="34">
        <f t="shared" ref="O392" si="1301">IF(ISNUMBER(O393),AVERAGE(O393:O397),"")</f>
        <v>4</v>
      </c>
      <c r="P392" s="34">
        <f t="shared" ref="P392" si="1302">IF(ISNUMBER(P393),AVERAGE(P393:P397),"")</f>
        <v>3.6</v>
      </c>
      <c r="Q392" s="34">
        <f t="shared" ref="Q392" si="1303">IF(ISNUMBER(Q393),AVERAGE(Q393:Q397),"")</f>
        <v>5</v>
      </c>
      <c r="R392" s="34">
        <f t="shared" ref="R392" si="1304">IF(ISNUMBER(R393),AVERAGE(R393:R397),"")</f>
        <v>4</v>
      </c>
      <c r="S392" s="34">
        <f t="shared" ref="S392" si="1305">IF(ISNUMBER(S393),AVERAGE(S393:S397),"")</f>
        <v>3.4</v>
      </c>
      <c r="T392" s="34">
        <f t="shared" ref="T392" si="1306">IF(ISNUMBER(T393),AVERAGE(T393:T397),"")</f>
        <v>4.5999999999999996</v>
      </c>
      <c r="U392" s="34">
        <f t="shared" ref="U392" si="1307">IF(ISNUMBER(U393),AVERAGE(U393:U397),"")</f>
        <v>4.8</v>
      </c>
      <c r="V392" s="34">
        <f t="shared" ref="V392" si="1308">IF(ISNUMBER(V393),AVERAGE(V393:V397),"")</f>
        <v>4.4000000000000004</v>
      </c>
      <c r="W392" s="34">
        <f t="shared" ref="W392" si="1309">IF(ISNUMBER(W393),AVERAGE(W393:W397),"")</f>
        <v>3.6</v>
      </c>
      <c r="X392" s="34">
        <f t="shared" ref="X392" si="1310">IF(ISNUMBER(X393),AVERAGE(X393:X397),"")</f>
        <v>3.4</v>
      </c>
      <c r="Y392" s="34">
        <f t="shared" ref="Y392" si="1311">IF(ISNUMBER(Y393),AVERAGE(Y393:Y397),"")</f>
        <v>4</v>
      </c>
      <c r="Z392" s="34">
        <f t="shared" ref="Z392" si="1312">IF(ISNUMBER(Z393),AVERAGE(Z393:Z397),"")</f>
        <v>2.8</v>
      </c>
      <c r="AA392" s="34">
        <f t="shared" ref="AA392" si="1313">IF(ISNUMBER(AA393),AVERAGE(AA393:AA397),"")</f>
        <v>4.4000000000000004</v>
      </c>
      <c r="AB392" s="34">
        <f t="shared" ref="AB392" si="1314">IF(ISNUMBER(AB393),AVERAGE(AB393:AB397),"")</f>
        <v>2.8</v>
      </c>
      <c r="AC392" s="34">
        <f t="shared" ref="AC392" si="1315">IF(ISNUMBER(AC393),AVERAGE(AC393:AC397),"")</f>
        <v>1.8</v>
      </c>
      <c r="AD392" s="34">
        <f t="shared" ref="AD392" si="1316">IF(ISNUMBER(AD393),AVERAGE(AD393:AD397),"")</f>
        <v>3.4</v>
      </c>
      <c r="AE392" s="34">
        <f t="shared" ref="AE392" si="1317">IF(ISNUMBER(AE393),AVERAGE(AE393:AE397),"")</f>
        <v>4.8</v>
      </c>
      <c r="AF392" s="34">
        <f t="shared" ref="AF392" si="1318">IF(ISNUMBER(AF393),AVERAGE(AF393:AF397),"")</f>
        <v>4</v>
      </c>
      <c r="AG392" s="34">
        <f t="shared" ref="AG392" si="1319">IF(ISNUMBER(AG393),AVERAGE(AG393:AG397),"")</f>
        <v>4.2</v>
      </c>
      <c r="AH392" s="34">
        <f t="shared" ref="AH392" si="1320">IF(ISNUMBER(AH393),AVERAGE(AH393:AH397),"")</f>
        <v>3.6</v>
      </c>
      <c r="AI392" s="34">
        <f t="shared" ref="AI392" si="1321">IF(ISNUMBER(AI393),AVERAGE(AI393:AI397),"")</f>
        <v>3.8</v>
      </c>
      <c r="AJ392" s="34">
        <f t="shared" ref="AJ392:BM392" si="1322">IF(ISNUMBER(AJ393),AVERAGE(AJ393:AJ397),"")</f>
        <v>5</v>
      </c>
      <c r="AK392" s="34"/>
      <c r="AL392" s="34">
        <f t="shared" si="1322"/>
        <v>3.6</v>
      </c>
      <c r="AM392" s="34">
        <f t="shared" si="1322"/>
        <v>4.2</v>
      </c>
      <c r="AN392" s="34">
        <f t="shared" si="1322"/>
        <v>4.4000000000000004</v>
      </c>
      <c r="AO392" s="34">
        <f t="shared" si="1322"/>
        <v>4.8</v>
      </c>
      <c r="AP392" s="34">
        <f t="shared" si="1322"/>
        <v>3.2</v>
      </c>
      <c r="AQ392" s="34">
        <f t="shared" si="1322"/>
        <v>3.4</v>
      </c>
      <c r="AR392" s="34">
        <f t="shared" si="1322"/>
        <v>4.4000000000000004</v>
      </c>
      <c r="AS392" s="34">
        <f t="shared" si="1322"/>
        <v>3.8</v>
      </c>
      <c r="AT392" s="34">
        <f t="shared" si="1322"/>
        <v>4.8</v>
      </c>
      <c r="AU392" s="34">
        <f t="shared" si="1322"/>
        <v>4.5999999999999996</v>
      </c>
      <c r="AV392" s="34">
        <f t="shared" si="1322"/>
        <v>3</v>
      </c>
      <c r="AW392" s="34">
        <f t="shared" si="1322"/>
        <v>2.6</v>
      </c>
      <c r="AX392" s="34">
        <f t="shared" si="1322"/>
        <v>1.8</v>
      </c>
      <c r="AY392" s="34">
        <f t="shared" si="1322"/>
        <v>3.6</v>
      </c>
      <c r="AZ392" s="34">
        <f t="shared" si="1322"/>
        <v>4</v>
      </c>
      <c r="BA392" s="34">
        <f t="shared" si="1322"/>
        <v>3.6</v>
      </c>
      <c r="BB392" s="34">
        <f t="shared" si="1322"/>
        <v>4.5999999999999996</v>
      </c>
      <c r="BC392" s="34">
        <f t="shared" si="1322"/>
        <v>3</v>
      </c>
      <c r="BD392" s="34">
        <f t="shared" si="1322"/>
        <v>4.8</v>
      </c>
      <c r="BE392" s="34">
        <f t="shared" si="1322"/>
        <v>4.5999999999999996</v>
      </c>
      <c r="BF392" s="34">
        <f t="shared" si="1322"/>
        <v>3.8</v>
      </c>
      <c r="BG392" s="34">
        <f t="shared" si="1322"/>
        <v>3.8</v>
      </c>
      <c r="BH392" s="34">
        <f t="shared" si="1322"/>
        <v>2.6</v>
      </c>
      <c r="BI392" s="34">
        <f t="shared" si="1322"/>
        <v>4</v>
      </c>
      <c r="BJ392" s="34">
        <f t="shared" si="1322"/>
        <v>4.2</v>
      </c>
      <c r="BK392" s="34">
        <f t="shared" si="1322"/>
        <v>2.8</v>
      </c>
      <c r="BL392" s="34">
        <f t="shared" si="1322"/>
        <v>3.4</v>
      </c>
      <c r="BM392" s="34">
        <f t="shared" si="1322"/>
        <v>3.4</v>
      </c>
      <c r="BN392" s="34"/>
      <c r="BO392" s="34"/>
      <c r="BP392" s="34"/>
      <c r="BQ392" s="34"/>
      <c r="BR392" s="34"/>
      <c r="BS392" s="34"/>
      <c r="BT392" s="34"/>
      <c r="BU392" s="34"/>
      <c r="BV392" s="34"/>
      <c r="BW392" s="34"/>
      <c r="BX392" s="34"/>
      <c r="BY392" s="34"/>
      <c r="BZ392" s="34"/>
      <c r="CA392" s="34"/>
      <c r="CB392" s="34"/>
      <c r="CC392" s="34"/>
      <c r="CD392" s="34" t="str">
        <f t="shared" ref="CD392" si="1323">IF(ISNUMBER(CD393),AVERAGE(CD393:CD397),"")</f>
        <v/>
      </c>
      <c r="CE392" s="34">
        <f t="shared" si="1264"/>
        <v>3.7607142857142861</v>
      </c>
      <c r="CF392" s="34">
        <f t="shared" si="1265"/>
        <v>0.77452121783919647</v>
      </c>
    </row>
    <row r="393" spans="2:84" ht="42" x14ac:dyDescent="0.15">
      <c r="B393" s="84" t="s">
        <v>400</v>
      </c>
      <c r="C393" s="86" t="s">
        <v>224</v>
      </c>
      <c r="D393" s="2">
        <v>5</v>
      </c>
      <c r="E393" s="15" t="s">
        <v>891</v>
      </c>
      <c r="F393" s="95">
        <f>IF($C393 = "neg", (($D393+1) - VLOOKUP($B393,'Results-formatted 060121'!$A:$AJ,(F$3+2),FALSE)), IF($C393 = "pos-neg", (3+VLOOKUP($B393,'Results-formatted 060121'!$A:$AJ,(F$3+2),FALSE)), VLOOKUP($B393,'Results-formatted 060121'!$A:$AJ,(F$3+2),FALSE)))</f>
        <v>3</v>
      </c>
      <c r="G393" s="95">
        <f>IF($C393 = "neg", (($D393+1) - VLOOKUP($B393,'Results-formatted 060121'!$A:$AJ,(G$3+2),FALSE)), IF($C393 = "pos-neg", (3+VLOOKUP($B393,'Results-formatted 060121'!$A:$AJ,(G$3+2),FALSE)), VLOOKUP($B393,'Results-formatted 060121'!$A:$AJ,(G$3+2),FALSE)))</f>
        <v>5</v>
      </c>
      <c r="H393" s="95">
        <f>IF($C393 = "neg", (($D393+1) - VLOOKUP($B393,'Results-formatted 060121'!$A:$AJ,(H$3+2),FALSE)), IF($C393 = "pos-neg", (3+VLOOKUP($B393,'Results-formatted 060121'!$A:$AJ,(H$3+2),FALSE)), VLOOKUP($B393,'Results-formatted 060121'!$A:$AJ,(H$3+2),FALSE)))</f>
        <v>4</v>
      </c>
      <c r="I393" s="95">
        <f>IF($C393 = "neg", (($D393+1) - VLOOKUP($B393,'Results-formatted 060121'!$A:$AJ,(I$3+2),FALSE)), IF($C393 = "pos-neg", (3+VLOOKUP($B393,'Results-formatted 060121'!$A:$AJ,(I$3+2),FALSE)), VLOOKUP($B393,'Results-formatted 060121'!$A:$AJ,(I$3+2),FALSE)))</f>
        <v>1</v>
      </c>
      <c r="J393" s="95">
        <f>IF($C393 = "neg", (($D393+1) - VLOOKUP($B393,'Results-formatted 060121'!$A:$AJ,(J$3+2),FALSE)), IF($C393 = "pos-neg", (3+VLOOKUP($B393,'Results-formatted 060121'!$A:$AJ,(J$3+2),FALSE)), VLOOKUP($B393,'Results-formatted 060121'!$A:$AJ,(J$3+2),FALSE)))</f>
        <v>3</v>
      </c>
      <c r="K393" s="95">
        <f>IF($C393 = "neg", (($D393+1) - VLOOKUP($B393,'Results-formatted 060121'!$A:$AJ,(K$3+2),FALSE)), IF($C393 = "pos-neg", (3+VLOOKUP($B393,'Results-formatted 060121'!$A:$AJ,(K$3+2),FALSE)), VLOOKUP($B393,'Results-formatted 060121'!$A:$AJ,(K$3+2),FALSE)))</f>
        <v>5</v>
      </c>
      <c r="L393" s="95">
        <f>IF($C393 = "neg", (($D393+1) - VLOOKUP($B393,'Results-formatted 060121'!$A:$AJ,(L$3+2),FALSE)), IF($C393 = "pos-neg", (3+VLOOKUP($B393,'Results-formatted 060121'!$A:$AJ,(L$3+2),FALSE)), VLOOKUP($B393,'Results-formatted 060121'!$A:$AJ,(L$3+2),FALSE)))</f>
        <v>3</v>
      </c>
      <c r="M393" s="95">
        <f>IF($C393 = "neg", (($D393+1) - VLOOKUP($B393,'Results-formatted 060121'!$A:$AJ,(M$3+2),FALSE)), IF($C393 = "pos-neg", (3+VLOOKUP($B393,'Results-formatted 060121'!$A:$AJ,(M$3+2),FALSE)), VLOOKUP($B393,'Results-formatted 060121'!$A:$AJ,(M$3+2),FALSE)))</f>
        <v>3</v>
      </c>
      <c r="N393" s="95">
        <f>IF($C393 = "neg", (($D393+1) - VLOOKUP($B393,'Results-formatted 060121'!$A:$AJ,(N$3+2),FALSE)), IF($C393 = "pos-neg", (3+VLOOKUP($B393,'Results-formatted 060121'!$A:$AJ,(N$3+2),FALSE)), VLOOKUP($B393,'Results-formatted 060121'!$A:$AJ,(N$3+2),FALSE)))</f>
        <v>5</v>
      </c>
      <c r="O393" s="95">
        <f>IF($C393 = "neg", (($D393+1) - VLOOKUP($B393,'Results-formatted 060121'!$A:$AJ,(O$3+2),FALSE)), IF($C393 = "pos-neg", (3+VLOOKUP($B393,'Results-formatted 060121'!$A:$AJ,(O$3+2),FALSE)), VLOOKUP($B393,'Results-formatted 060121'!$A:$AJ,(O$3+2),FALSE)))</f>
        <v>5</v>
      </c>
      <c r="P393" s="95">
        <f>IF($C393 = "neg", (($D393+1) - VLOOKUP($B393,'Results-formatted 060121'!$A:$AJ,(P$3+2),FALSE)), IF($C393 = "pos-neg", (3+VLOOKUP($B393,'Results-formatted 060121'!$A:$AJ,(P$3+2),FALSE)), VLOOKUP($B393,'Results-formatted 060121'!$A:$AJ,(P$3+2),FALSE)))</f>
        <v>3</v>
      </c>
      <c r="Q393" s="95">
        <f>IF($C393 = "neg", (($D393+1) - VLOOKUP($B393,'Results-formatted 060121'!$A:$AJ,(Q$3+2),FALSE)), IF($C393 = "pos-neg", (3+VLOOKUP($B393,'Results-formatted 060121'!$A:$AJ,(Q$3+2),FALSE)), VLOOKUP($B393,'Results-formatted 060121'!$A:$AJ,(Q$3+2),FALSE)))</f>
        <v>5</v>
      </c>
      <c r="R393" s="95">
        <f>IF($C393 = "neg", (($D393+1) - VLOOKUP($B393,'Results-formatted 060121'!$A:$AJ,(R$3+2),FALSE)), IF($C393 = "pos-neg", (3+VLOOKUP($B393,'Results-formatted 060121'!$A:$AJ,(R$3+2),FALSE)), VLOOKUP($B393,'Results-formatted 060121'!$A:$AJ,(R$3+2),FALSE)))</f>
        <v>4</v>
      </c>
      <c r="S393" s="95">
        <f>IF($C393 = "neg", (($D393+1) - VLOOKUP($B393,'Results-formatted 060121'!$A:$AJ,(S$3+2),FALSE)), IF($C393 = "pos-neg", (3+VLOOKUP($B393,'Results-formatted 060121'!$A:$AJ,(S$3+2),FALSE)), VLOOKUP($B393,'Results-formatted 060121'!$A:$AJ,(S$3+2),FALSE)))</f>
        <v>3</v>
      </c>
      <c r="T393" s="95">
        <f>IF($C393 = "neg", (($D393+1) - VLOOKUP($B393,'Results-formatted 060121'!$A:$AJ,(T$3+2),FALSE)), IF($C393 = "pos-neg", (3+VLOOKUP($B393,'Results-formatted 060121'!$A:$AJ,(T$3+2),FALSE)), VLOOKUP($B393,'Results-formatted 060121'!$A:$AJ,(T$3+2),FALSE)))</f>
        <v>4</v>
      </c>
      <c r="U393" s="95">
        <f>IF($C393 = "neg", (($D393+1) - VLOOKUP($B393,'Results-formatted 060121'!$A:$AJ,(U$3+2),FALSE)), IF($C393 = "pos-neg", (3+VLOOKUP($B393,'Results-formatted 060121'!$A:$AJ,(U$3+2),FALSE)), VLOOKUP($B393,'Results-formatted 060121'!$A:$AJ,(U$3+2),FALSE)))</f>
        <v>4</v>
      </c>
      <c r="V393" s="95">
        <f>IF($C393 = "neg", (($D393+1) - VLOOKUP($B393,'Results-formatted 060121'!$A:$AJ,(V$3+2),FALSE)), IF($C393 = "pos-neg", (3+VLOOKUP($B393,'Results-formatted 060121'!$A:$AJ,(V$3+2),FALSE)), VLOOKUP($B393,'Results-formatted 060121'!$A:$AJ,(V$3+2),FALSE)))</f>
        <v>4</v>
      </c>
      <c r="W393" s="95">
        <f>IF($C393 = "neg", (($D393+1) - VLOOKUP($B393,'Results-formatted 060121'!$A:$AJ,(W$3+2),FALSE)), IF($C393 = "pos-neg", (3+VLOOKUP($B393,'Results-formatted 060121'!$A:$AJ,(W$3+2),FALSE)), VLOOKUP($B393,'Results-formatted 060121'!$A:$AJ,(W$3+2),FALSE)))</f>
        <v>4</v>
      </c>
      <c r="X393" s="95">
        <f>IF($C393 = "neg", (($D393+1) - VLOOKUP($B393,'Results-formatted 060121'!$A:$AJ,(X$3+2),FALSE)), IF($C393 = "pos-neg", (3+VLOOKUP($B393,'Results-formatted 060121'!$A:$AJ,(X$3+2),FALSE)), VLOOKUP($B393,'Results-formatted 060121'!$A:$AJ,(X$3+2),FALSE)))</f>
        <v>2</v>
      </c>
      <c r="Y393" s="95">
        <f>IF($C393 = "neg", (($D393+1) - VLOOKUP($B393,'Results-formatted 060121'!$A:$AJ,(Y$3+2),FALSE)), IF($C393 = "pos-neg", (3+VLOOKUP($B393,'Results-formatted 060121'!$A:$AJ,(Y$3+2),FALSE)), VLOOKUP($B393,'Results-formatted 060121'!$A:$AJ,(Y$3+2),FALSE)))</f>
        <v>4</v>
      </c>
      <c r="Z393" s="95">
        <f>IF($C393 = "neg", (($D393+1) - VLOOKUP($B393,'Results-formatted 060121'!$A:$AJ,(Z$3+2),FALSE)), IF($C393 = "pos-neg", (3+VLOOKUP($B393,'Results-formatted 060121'!$A:$AJ,(Z$3+2),FALSE)), VLOOKUP($B393,'Results-formatted 060121'!$A:$AJ,(Z$3+2),FALSE)))</f>
        <v>2</v>
      </c>
      <c r="AA393" s="95">
        <f>IF($C393 = "neg", (($D393+1) - VLOOKUP($B393,'Results-formatted 060121'!$A:$AJ,(AA$3+2),FALSE)), IF($C393 = "pos-neg", (3+VLOOKUP($B393,'Results-formatted 060121'!$A:$AJ,(AA$3+2),FALSE)), VLOOKUP($B393,'Results-formatted 060121'!$A:$AJ,(AA$3+2),FALSE)))</f>
        <v>4</v>
      </c>
      <c r="AB393" s="95">
        <f>IF($C393 = "neg", (($D393+1) - VLOOKUP($B393,'Results-formatted 060121'!$A:$AJ,(AB$3+2),FALSE)), IF($C393 = "pos-neg", (3+VLOOKUP($B393,'Results-formatted 060121'!$A:$AJ,(AB$3+2),FALSE)), VLOOKUP($B393,'Results-formatted 060121'!$A:$AJ,(AB$3+2),FALSE)))</f>
        <v>2</v>
      </c>
      <c r="AC393" s="95">
        <f>IF($C393 = "neg", (($D393+1) - VLOOKUP($B393,'Results-formatted 060121'!$A:$AJ,(AC$3+2),FALSE)), IF($C393 = "pos-neg", (3+VLOOKUP($B393,'Results-formatted 060121'!$A:$AJ,(AC$3+2),FALSE)), VLOOKUP($B393,'Results-formatted 060121'!$A:$AJ,(AC$3+2),FALSE)))</f>
        <v>1</v>
      </c>
      <c r="AD393" s="95">
        <f>IF($C393 = "neg", (($D393+1) - VLOOKUP($B393,'Results-formatted 060121'!$A:$AJ,(AD$3+2),FALSE)), IF($C393 = "pos-neg", (3+VLOOKUP($B393,'Results-formatted 060121'!$A:$AJ,(AD$3+2),FALSE)), VLOOKUP($B393,'Results-formatted 060121'!$A:$AJ,(AD$3+2),FALSE)))</f>
        <v>4</v>
      </c>
      <c r="AE393" s="95">
        <f>IF($C393 = "neg", (($D393+1) - VLOOKUP($B393,'Results-formatted 060121'!$A:$AJ,(AE$3+2),FALSE)), IF($C393 = "pos-neg", (3+VLOOKUP($B393,'Results-formatted 060121'!$A:$AJ,(AE$3+2),FALSE)), VLOOKUP($B393,'Results-formatted 060121'!$A:$AJ,(AE$3+2),FALSE)))</f>
        <v>5</v>
      </c>
      <c r="AF393" s="95">
        <f>IF($C393 = "neg", (($D393+1) - VLOOKUP($B393,'Results-formatted 060121'!$A:$AJ,(AF$3+2),FALSE)), IF($C393 = "pos-neg", (3+VLOOKUP($B393,'Results-formatted 060121'!$A:$AJ,(AF$3+2),FALSE)), VLOOKUP($B393,'Results-formatted 060121'!$A:$AJ,(AF$3+2),FALSE)))</f>
        <v>4</v>
      </c>
      <c r="AG393" s="95">
        <f>IF($C393 = "neg", (($D393+1) - VLOOKUP($B393,'Results-formatted 060121'!$A:$AJ,(AG$3+2),FALSE)), IF($C393 = "pos-neg", (3+VLOOKUP($B393,'Results-formatted 060121'!$A:$AJ,(AG$3+2),FALSE)), VLOOKUP($B393,'Results-formatted 060121'!$A:$AJ,(AG$3+2),FALSE)))</f>
        <v>4</v>
      </c>
      <c r="AH393" s="95">
        <f>IF($C393 = "neg", (($D393+1) - VLOOKUP($B393,'Results-formatted 060121'!$A:$AJ,(AH$3+2),FALSE)), IF($C393 = "pos-neg", (3+VLOOKUP($B393,'Results-formatted 060121'!$A:$AJ,(AH$3+2),FALSE)), VLOOKUP($B393,'Results-formatted 060121'!$A:$AJ,(AH$3+2),FALSE)))</f>
        <v>3</v>
      </c>
      <c r="AI393" s="95">
        <f>IF($C393 = "neg", (($D393+1) - VLOOKUP($B393,'Results-formatted 060121'!$A:$AJ,(AI$3+2),FALSE)), IF($C393 = "pos-neg", (3+VLOOKUP($B393,'Results-formatted 060121'!$A:$AJ,(AI$3+2),FALSE)), VLOOKUP($B393,'Results-formatted 060121'!$A:$AJ,(AI$3+2),FALSE)))</f>
        <v>4</v>
      </c>
      <c r="AJ393" s="95">
        <f>IF($C393 = "neg", (($D393+1) - VLOOKUP($B393,'Results-formatted 060121'!$A:$AJ,(AJ$3+2),FALSE)), IF($C393 = "pos-neg", (3+VLOOKUP($B393,'Results-formatted 060121'!$A:$AJ,(AJ$3+2),FALSE)), VLOOKUP($B393,'Results-formatted 060121'!$A:$AJ,(AJ$3+2),FALSE)))</f>
        <v>5</v>
      </c>
      <c r="AK393" s="95">
        <f>IF($C393 = "neg", (($D393+1) - VLOOKUP($B393,'Results-formatted 060121'!$A:$AJ,(AK$3+2),FALSE)), IF($C393 = "pos-neg", (3+VLOOKUP($B393,'Results-formatted 060121'!$A:$AJ,(AK$3+2),FALSE)), VLOOKUP($B393,'Results-formatted 060121'!$A:$AJ,(AK$3+2),FALSE)))</f>
        <v>4</v>
      </c>
      <c r="AL393" s="95">
        <f>IF($C393 = "neg", (($D393+1) - VLOOKUP($B393,'Results-formatted 060121'!$A:$AJ,(AL$3+2),FALSE)), IF($C393 = "pos-neg", (3+VLOOKUP($B393,'Results-formatted 060121'!$A:$AJ,(AL$3+2),FALSE)), VLOOKUP($B393,'Results-formatted 060121'!$A:$AJ,(AL$3+2),FALSE)))</f>
        <v>3</v>
      </c>
      <c r="AM393" s="95">
        <f>IF($C393 = "neg", (($D393+1) - VLOOKUP($B393,'Results-formatted 060121'!$A:AJ,(AM$3+2),FALSE)), IF($C393 = "pos-neg", (3+VLOOKUP($B393,'Results-formatted 060121'!$A:AJ,(AM$3+2),FALSE)), VLOOKUP($B393,'Results-formatted 060121'!$A:AJ,(AM$3+2),FALSE)))</f>
        <v>4</v>
      </c>
      <c r="AN393" s="95">
        <f>IF($C393 = "neg", (($D393+1) - VLOOKUP($B393,'Results-formatted 060121'!$A:AK,(AN$3+2),FALSE)), IF($C393 = "pos-neg", (3+VLOOKUP($B393,'Results-formatted 060121'!$A:AK,(AN$3+2),FALSE)), VLOOKUP($B393,'Results-formatted 060121'!$A:AK,(AN$3+2),FALSE)))</f>
        <v>4</v>
      </c>
      <c r="AO393" s="95">
        <f>IF($C393 = "neg", (($D393+1) - VLOOKUP($B393,'Results-formatted 060121'!$A:AL,(AO$3+2),FALSE)), IF($C393 = "pos-neg", (3+VLOOKUP($B393,'Results-formatted 060121'!$A:AL,(AO$3+2),FALSE)), VLOOKUP($B393,'Results-formatted 060121'!$A:AL,(AO$3+2),FALSE)))</f>
        <v>5</v>
      </c>
      <c r="AP393" s="95">
        <f>IF($C393 = "neg", (($D393+1) - VLOOKUP($B393,'Results-formatted 060121'!$A:AM,(AP$3+2),FALSE)), IF($C393 = "pos-neg", (3+VLOOKUP($B393,'Results-formatted 060121'!$A:AM,(AP$3+2),FALSE)), VLOOKUP($B393,'Results-formatted 060121'!$A:AM,(AP$3+2),FALSE)))</f>
        <v>4</v>
      </c>
      <c r="AQ393" s="95">
        <f>IF($C393 = "neg", (($D393+1) - VLOOKUP($B393,'Results-formatted 060121'!$A:AN,(AQ$3+2),FALSE)), IF($C393 = "pos-neg", (3+VLOOKUP($B393,'Results-formatted 060121'!$A:AN,(AQ$3+2),FALSE)), VLOOKUP($B393,'Results-formatted 060121'!$A:AN,(AQ$3+2),FALSE)))</f>
        <v>3</v>
      </c>
      <c r="AR393" s="95">
        <f>IF($C393 = "neg", (($D393+1) - VLOOKUP($B393,'Results-formatted 060121'!$A:AO,(AR$3+2),FALSE)), IF($C393 = "pos-neg", (3+VLOOKUP($B393,'Results-formatted 060121'!$A:AO,(AR$3+2),FALSE)), VLOOKUP($B393,'Results-formatted 060121'!$A:AO,(AR$3+2),FALSE)))</f>
        <v>5</v>
      </c>
      <c r="AS393" s="95">
        <f>IF($C393 = "neg", (($D393+1) - VLOOKUP($B393,'Results-formatted 060121'!$A:AP,(AS$3+2),FALSE)), IF($C393 = "pos-neg", (3+VLOOKUP($B393,'Results-formatted 060121'!$A:AP,(AS$3+2),FALSE)), VLOOKUP($B393,'Results-formatted 060121'!$A:AP,(AS$3+2),FALSE)))</f>
        <v>4</v>
      </c>
      <c r="AT393" s="95">
        <f>IF($C393 = "neg", (($D393+1) - VLOOKUP($B393,'Results-formatted 060121'!$A:AQ,(AT$3+2),FALSE)), IF($C393 = "pos-neg", (3+VLOOKUP($B393,'Results-formatted 060121'!$A:AQ,(AT$3+2),FALSE)), VLOOKUP($B393,'Results-formatted 060121'!$A:AQ,(AT$3+2),FALSE)))</f>
        <v>5</v>
      </c>
      <c r="AU393" s="95">
        <f>IF($C393 = "neg", (($D393+1) - VLOOKUP($B393,'Results-formatted 060121'!$A:AR,(AU$3+2),FALSE)), IF($C393 = "pos-neg", (3+VLOOKUP($B393,'Results-formatted 060121'!$A:AR,(AU$3+2),FALSE)), VLOOKUP($B393,'Results-formatted 060121'!$A:AR,(AU$3+2),FALSE)))</f>
        <v>5</v>
      </c>
      <c r="AV393" s="95">
        <f>IF($C393 = "neg", (($D393+1) - VLOOKUP($B393,'Results-formatted 060121'!$A:AS,(AV$3+2),FALSE)), IF($C393 = "pos-neg", (3+VLOOKUP($B393,'Results-formatted 060121'!$A:AS,(AV$3+2),FALSE)), VLOOKUP($B393,'Results-formatted 060121'!$A:AS,(AV$3+2),FALSE)))</f>
        <v>3</v>
      </c>
      <c r="AW393" s="95">
        <f>IF($C393 = "neg", (($D393+1) - VLOOKUP($B393,'Results-formatted 060121'!$A:AT,(AW$3+2),FALSE)), IF($C393 = "pos-neg", (3+VLOOKUP($B393,'Results-formatted 060121'!$A:AT,(AW$3+2),FALSE)), VLOOKUP($B393,'Results-formatted 060121'!$A:AT,(AW$3+2),FALSE)))</f>
        <v>3</v>
      </c>
      <c r="AX393" s="95">
        <f>IF($C393 = "neg", (($D393+1) - VLOOKUP($B393,'Results-formatted 060121'!$A:AU,(AX$3+2),FALSE)), IF($C393 = "pos-neg", (3+VLOOKUP($B393,'Results-formatted 060121'!$A:AU,(AX$3+2),FALSE)), VLOOKUP($B393,'Results-formatted 060121'!$A:AU,(AX$3+2),FALSE)))</f>
        <v>1</v>
      </c>
      <c r="AY393" s="95">
        <f>IF($C393 = "neg", (($D393+1) - VLOOKUP($B393,'Results-formatted 060121'!$A:AV,(AY$3+2),FALSE)), IF($C393 = "pos-neg", (3+VLOOKUP($B393,'Results-formatted 060121'!$A:AV,(AY$3+2),FALSE)), VLOOKUP($B393,'Results-formatted 060121'!$A:AV,(AY$3+2),FALSE)))</f>
        <v>3</v>
      </c>
      <c r="AZ393" s="95">
        <f>IF($C393 = "neg", (($D393+1) - VLOOKUP($B393,'Results-formatted 060121'!$A:AW,(AZ$3+2),FALSE)), IF($C393 = "pos-neg", (3+VLOOKUP($B393,'Results-formatted 060121'!$A:AW,(AZ$3+2),FALSE)), VLOOKUP($B393,'Results-formatted 060121'!$A:AW,(AZ$3+2),FALSE)))</f>
        <v>3</v>
      </c>
      <c r="BA393" s="95">
        <f>IF($C393 = "neg", (($D393+1) - VLOOKUP($B393,'Results-formatted 060121'!$A:AX,(BA$3+2),FALSE)), IF($C393 = "pos-neg", (3+VLOOKUP($B393,'Results-formatted 060121'!$A:AX,(BA$3+2),FALSE)), VLOOKUP($B393,'Results-formatted 060121'!$A:AX,(BA$3+2),FALSE)))</f>
        <v>4</v>
      </c>
      <c r="BB393" s="95">
        <f>IF($C393 = "neg", (($D393+1) - VLOOKUP($B393,'Results-formatted 060121'!$A:AY,(BB$3+2),FALSE)), IF($C393 = "pos-neg", (3+VLOOKUP($B393,'Results-formatted 060121'!$A:AY,(BB$3+2),FALSE)), VLOOKUP($B393,'Results-formatted 060121'!$A:AY,(BB$3+2),FALSE)))</f>
        <v>5</v>
      </c>
      <c r="BC393" s="95">
        <f>IF($C393 = "neg", (($D393+1) - VLOOKUP($B393,'Results-formatted 060121'!$A:AZ,(BC$3+2),FALSE)), IF($C393 = "pos-neg", (3+VLOOKUP($B393,'Results-formatted 060121'!$A:AZ,(BC$3+2),FALSE)), VLOOKUP($B393,'Results-formatted 060121'!$A:AZ,(BC$3+2),FALSE)))</f>
        <v>3</v>
      </c>
      <c r="BD393" s="95">
        <f>IF($C393 = "neg", (($D393+1) - VLOOKUP($B393,'Results-formatted 060121'!$A:BA,(BD$3+2),FALSE)), IF($C393 = "pos-neg", (3+VLOOKUP($B393,'Results-formatted 060121'!$A:BA,(BD$3+2),FALSE)), VLOOKUP($B393,'Results-formatted 060121'!$A:BA,(BD$3+2),FALSE)))</f>
        <v>4</v>
      </c>
      <c r="BE393" s="95">
        <f>IF($C393 = "neg", (($D393+1) - VLOOKUP($B393,'Results-formatted 060121'!$A:BB,(BE$3+2),FALSE)), IF($C393 = "pos-neg", (3+VLOOKUP($B393,'Results-formatted 060121'!$A:BB,(BE$3+2),FALSE)), VLOOKUP($B393,'Results-formatted 060121'!$A:BB,(BE$3+2),FALSE)))</f>
        <v>5</v>
      </c>
      <c r="BF393" s="95">
        <f>IF($C393 = "neg", (($D393+1) - VLOOKUP($B393,'Results-formatted 060121'!$A:BC,(BF$3+2),FALSE)), IF($C393 = "pos-neg", (3+VLOOKUP($B393,'Results-formatted 060121'!$A:BC,(BF$3+2),FALSE)), VLOOKUP($B393,'Results-formatted 060121'!$A:BC,(BF$3+2),FALSE)))</f>
        <v>3</v>
      </c>
      <c r="BG393" s="95">
        <f>IF($C393 = "neg", (($D393+1) - VLOOKUP($B393,'Results-formatted 060121'!$A:BD,(BG$3+2),FALSE)), IF($C393 = "pos-neg", (3+VLOOKUP($B393,'Results-formatted 060121'!$A:BD,(BG$3+2),FALSE)), VLOOKUP($B393,'Results-formatted 060121'!$A:BD,(BG$3+2),FALSE)))</f>
        <v>3</v>
      </c>
      <c r="BH393" s="95">
        <f>IF($C393 = "neg", (($D393+1) - VLOOKUP($B393,'Results-formatted 060121'!$A:BE,(BH$3+2),FALSE)), IF($C393 = "pos-neg", (3+VLOOKUP($B393,'Results-formatted 060121'!$A:BE,(BH$3+2),FALSE)), VLOOKUP($B393,'Results-formatted 060121'!$A:BE,(BH$3+2),FALSE)))</f>
        <v>3</v>
      </c>
      <c r="BI393" s="95">
        <f>IF($C393 = "neg", (($D393+1) - VLOOKUP($B393,'Results-formatted 060121'!$A:BF,(BI$3+2),FALSE)), IF($C393 = "pos-neg", (3+VLOOKUP($B393,'Results-formatted 060121'!$A:BF,(BI$3+2),FALSE)), VLOOKUP($B393,'Results-formatted 060121'!$A:BF,(BI$3+2),FALSE)))</f>
        <v>4</v>
      </c>
      <c r="BJ393" s="95">
        <f>IF($C393 = "neg", (($D393+1) - VLOOKUP($B393,'Results-formatted 060121'!$A:BG,(BJ$3+2),FALSE)), IF($C393 = "pos-neg", (3+VLOOKUP($B393,'Results-formatted 060121'!$A:BG,(BJ$3+2),FALSE)), VLOOKUP($B393,'Results-formatted 060121'!$A:BG,(BJ$3+2),FALSE)))</f>
        <v>4</v>
      </c>
      <c r="BK393" s="95">
        <f>IF($C393 = "neg", (($D393+1) - VLOOKUP($B393,'Results-formatted 060121'!$A:BH,(BK$3+2),FALSE)), IF($C393 = "pos-neg", (3+VLOOKUP($B393,'Results-formatted 060121'!$A:BH,(BK$3+2),FALSE)), VLOOKUP($B393,'Results-formatted 060121'!$A:BH,(BK$3+2),FALSE)))</f>
        <v>3</v>
      </c>
      <c r="BL393" s="95">
        <f>IF($C393 = "neg", (($D393+1) - VLOOKUP($B393,'Results-formatted 060121'!$A:BI,(BL$3+2),FALSE)), IF($C393 = "pos-neg", (3+VLOOKUP($B393,'Results-formatted 060121'!$A:BI,(BL$3+2),FALSE)), VLOOKUP($B393,'Results-formatted 060121'!$A:BI,(BL$3+2),FALSE)))</f>
        <v>3</v>
      </c>
      <c r="BM393" s="95">
        <f>IF($C393 = "neg", (($D393+1) - VLOOKUP($B393,'Results-formatted 060121'!$A:BJ,(BM$3+2),FALSE)), IF($C393 = "pos-neg", (3+VLOOKUP($B393,'Results-formatted 060121'!$A:BJ,(BM$3+2),FALSE)), VLOOKUP($B393,'Results-formatted 060121'!$A:BJ,(BM$3+2),FALSE)))</f>
        <v>3</v>
      </c>
      <c r="BN393" s="95"/>
      <c r="BO393" s="95"/>
      <c r="BP393" s="95"/>
      <c r="BQ393" s="95"/>
      <c r="BR393" s="95"/>
      <c r="BS393" s="95"/>
      <c r="BT393" s="95"/>
      <c r="BU393" s="95"/>
      <c r="BV393" s="95"/>
      <c r="BW393" s="95"/>
      <c r="BX393" s="95"/>
      <c r="BY393" s="95"/>
      <c r="BZ393" s="95"/>
      <c r="CA393" s="95"/>
      <c r="CB393" s="95"/>
      <c r="CC393" s="95"/>
      <c r="CD393" s="98"/>
      <c r="CE393" s="25">
        <f t="shared" si="1264"/>
        <v>3.6333333333333333</v>
      </c>
      <c r="CF393" s="25">
        <f t="shared" si="1265"/>
        <v>1.0409686927132047</v>
      </c>
    </row>
    <row r="394" spans="2:84" ht="42" x14ac:dyDescent="0.15">
      <c r="B394" s="84" t="s">
        <v>401</v>
      </c>
      <c r="C394" s="86" t="s">
        <v>224</v>
      </c>
      <c r="D394" s="2">
        <v>5</v>
      </c>
      <c r="E394" s="15" t="s">
        <v>892</v>
      </c>
      <c r="F394" s="95">
        <f>IF($C394 = "neg", (($D394+1) - VLOOKUP($B394,'Results-formatted 060121'!$A:$AJ,(F$3+2),FALSE)), IF($C394 = "pos-neg", (3+VLOOKUP($B394,'Results-formatted 060121'!$A:$AJ,(F$3+2),FALSE)), VLOOKUP($B394,'Results-formatted 060121'!$A:$AJ,(F$3+2),FALSE)))</f>
        <v>3</v>
      </c>
      <c r="G394" s="95">
        <f>IF($C394 = "neg", (($D394+1) - VLOOKUP($B394,'Results-formatted 060121'!$A:$AJ,(G$3+2),FALSE)), IF($C394 = "pos-neg", (3+VLOOKUP($B394,'Results-formatted 060121'!$A:$AJ,(G$3+2),FALSE)), VLOOKUP($B394,'Results-formatted 060121'!$A:$AJ,(G$3+2),FALSE)))</f>
        <v>5</v>
      </c>
      <c r="H394" s="95">
        <f>IF($C394 = "neg", (($D394+1) - VLOOKUP($B394,'Results-formatted 060121'!$A:$AJ,(H$3+2),FALSE)), IF($C394 = "pos-neg", (3+VLOOKUP($B394,'Results-formatted 060121'!$A:$AJ,(H$3+2),FALSE)), VLOOKUP($B394,'Results-formatted 060121'!$A:$AJ,(H$3+2),FALSE)))</f>
        <v>4</v>
      </c>
      <c r="I394" s="95">
        <f>IF($C394 = "neg", (($D394+1) - VLOOKUP($B394,'Results-formatted 060121'!$A:$AJ,(I$3+2),FALSE)), IF($C394 = "pos-neg", (3+VLOOKUP($B394,'Results-formatted 060121'!$A:$AJ,(I$3+2),FALSE)), VLOOKUP($B394,'Results-formatted 060121'!$A:$AJ,(I$3+2),FALSE)))</f>
        <v>3</v>
      </c>
      <c r="J394" s="95">
        <f>IF($C394 = "neg", (($D394+1) - VLOOKUP($B394,'Results-formatted 060121'!$A:$AJ,(J$3+2),FALSE)), IF($C394 = "pos-neg", (3+VLOOKUP($B394,'Results-formatted 060121'!$A:$AJ,(J$3+2),FALSE)), VLOOKUP($B394,'Results-formatted 060121'!$A:$AJ,(J$3+2),FALSE)))</f>
        <v>4</v>
      </c>
      <c r="K394" s="95">
        <f>IF($C394 = "neg", (($D394+1) - VLOOKUP($B394,'Results-formatted 060121'!$A:$AJ,(K$3+2),FALSE)), IF($C394 = "pos-neg", (3+VLOOKUP($B394,'Results-formatted 060121'!$A:$AJ,(K$3+2),FALSE)), VLOOKUP($B394,'Results-formatted 060121'!$A:$AJ,(K$3+2),FALSE)))</f>
        <v>5</v>
      </c>
      <c r="L394" s="95">
        <f>IF($C394 = "neg", (($D394+1) - VLOOKUP($B394,'Results-formatted 060121'!$A:$AJ,(L$3+2),FALSE)), IF($C394 = "pos-neg", (3+VLOOKUP($B394,'Results-formatted 060121'!$A:$AJ,(L$3+2),FALSE)), VLOOKUP($B394,'Results-formatted 060121'!$A:$AJ,(L$3+2),FALSE)))</f>
        <v>3</v>
      </c>
      <c r="M394" s="95">
        <f>IF($C394 = "neg", (($D394+1) - VLOOKUP($B394,'Results-formatted 060121'!$A:$AJ,(M$3+2),FALSE)), IF($C394 = "pos-neg", (3+VLOOKUP($B394,'Results-formatted 060121'!$A:$AJ,(M$3+2),FALSE)), VLOOKUP($B394,'Results-formatted 060121'!$A:$AJ,(M$3+2),FALSE)))</f>
        <v>4</v>
      </c>
      <c r="N394" s="95">
        <f>IF($C394 = "neg", (($D394+1) - VLOOKUP($B394,'Results-formatted 060121'!$A:$AJ,(N$3+2),FALSE)), IF($C394 = "pos-neg", (3+VLOOKUP($B394,'Results-formatted 060121'!$A:$AJ,(N$3+2),FALSE)), VLOOKUP($B394,'Results-formatted 060121'!$A:$AJ,(N$3+2),FALSE)))</f>
        <v>4</v>
      </c>
      <c r="O394" s="95">
        <f>IF($C394 = "neg", (($D394+1) - VLOOKUP($B394,'Results-formatted 060121'!$A:$AJ,(O$3+2),FALSE)), IF($C394 = "pos-neg", (3+VLOOKUP($B394,'Results-formatted 060121'!$A:$AJ,(O$3+2),FALSE)), VLOOKUP($B394,'Results-formatted 060121'!$A:$AJ,(O$3+2),FALSE)))</f>
        <v>5</v>
      </c>
      <c r="P394" s="95">
        <f>IF($C394 = "neg", (($D394+1) - VLOOKUP($B394,'Results-formatted 060121'!$A:$AJ,(P$3+2),FALSE)), IF($C394 = "pos-neg", (3+VLOOKUP($B394,'Results-formatted 060121'!$A:$AJ,(P$3+2),FALSE)), VLOOKUP($B394,'Results-formatted 060121'!$A:$AJ,(P$3+2),FALSE)))</f>
        <v>5</v>
      </c>
      <c r="Q394" s="95">
        <f>IF($C394 = "neg", (($D394+1) - VLOOKUP($B394,'Results-formatted 060121'!$A:$AJ,(Q$3+2),FALSE)), IF($C394 = "pos-neg", (3+VLOOKUP($B394,'Results-formatted 060121'!$A:$AJ,(Q$3+2),FALSE)), VLOOKUP($B394,'Results-formatted 060121'!$A:$AJ,(Q$3+2),FALSE)))</f>
        <v>5</v>
      </c>
      <c r="R394" s="95">
        <f>IF($C394 = "neg", (($D394+1) - VLOOKUP($B394,'Results-formatted 060121'!$A:$AJ,(R$3+2),FALSE)), IF($C394 = "pos-neg", (3+VLOOKUP($B394,'Results-formatted 060121'!$A:$AJ,(R$3+2),FALSE)), VLOOKUP($B394,'Results-formatted 060121'!$A:$AJ,(R$3+2),FALSE)))</f>
        <v>5</v>
      </c>
      <c r="S394" s="95">
        <f>IF($C394 = "neg", (($D394+1) - VLOOKUP($B394,'Results-formatted 060121'!$A:$AJ,(S$3+2),FALSE)), IF($C394 = "pos-neg", (3+VLOOKUP($B394,'Results-formatted 060121'!$A:$AJ,(S$3+2),FALSE)), VLOOKUP($B394,'Results-formatted 060121'!$A:$AJ,(S$3+2),FALSE)))</f>
        <v>4</v>
      </c>
      <c r="T394" s="95">
        <f>IF($C394 = "neg", (($D394+1) - VLOOKUP($B394,'Results-formatted 060121'!$A:$AJ,(T$3+2),FALSE)), IF($C394 = "pos-neg", (3+VLOOKUP($B394,'Results-formatted 060121'!$A:$AJ,(T$3+2),FALSE)), VLOOKUP($B394,'Results-formatted 060121'!$A:$AJ,(T$3+2),FALSE)))</f>
        <v>5</v>
      </c>
      <c r="U394" s="95">
        <f>IF($C394 = "neg", (($D394+1) - VLOOKUP($B394,'Results-formatted 060121'!$A:$AJ,(U$3+2),FALSE)), IF($C394 = "pos-neg", (3+VLOOKUP($B394,'Results-formatted 060121'!$A:$AJ,(U$3+2),FALSE)), VLOOKUP($B394,'Results-formatted 060121'!$A:$AJ,(U$3+2),FALSE)))</f>
        <v>5</v>
      </c>
      <c r="V394" s="95">
        <f>IF($C394 = "neg", (($D394+1) - VLOOKUP($B394,'Results-formatted 060121'!$A:$AJ,(V$3+2),FALSE)), IF($C394 = "pos-neg", (3+VLOOKUP($B394,'Results-formatted 060121'!$A:$AJ,(V$3+2),FALSE)), VLOOKUP($B394,'Results-formatted 060121'!$A:$AJ,(V$3+2),FALSE)))</f>
        <v>4</v>
      </c>
      <c r="W394" s="95">
        <f>IF($C394 = "neg", (($D394+1) - VLOOKUP($B394,'Results-formatted 060121'!$A:$AJ,(W$3+2),FALSE)), IF($C394 = "pos-neg", (3+VLOOKUP($B394,'Results-formatted 060121'!$A:$AJ,(W$3+2),FALSE)), VLOOKUP($B394,'Results-formatted 060121'!$A:$AJ,(W$3+2),FALSE)))</f>
        <v>4</v>
      </c>
      <c r="X394" s="95">
        <f>IF($C394 = "neg", (($D394+1) - VLOOKUP($B394,'Results-formatted 060121'!$A:$AJ,(X$3+2),FALSE)), IF($C394 = "pos-neg", (3+VLOOKUP($B394,'Results-formatted 060121'!$A:$AJ,(X$3+2),FALSE)), VLOOKUP($B394,'Results-formatted 060121'!$A:$AJ,(X$3+2),FALSE)))</f>
        <v>5</v>
      </c>
      <c r="Y394" s="95">
        <f>IF($C394 = "neg", (($D394+1) - VLOOKUP($B394,'Results-formatted 060121'!$A:$AJ,(Y$3+2),FALSE)), IF($C394 = "pos-neg", (3+VLOOKUP($B394,'Results-formatted 060121'!$A:$AJ,(Y$3+2),FALSE)), VLOOKUP($B394,'Results-formatted 060121'!$A:$AJ,(Y$3+2),FALSE)))</f>
        <v>5</v>
      </c>
      <c r="Z394" s="95">
        <f>IF($C394 = "neg", (($D394+1) - VLOOKUP($B394,'Results-formatted 060121'!$A:$AJ,(Z$3+2),FALSE)), IF($C394 = "pos-neg", (3+VLOOKUP($B394,'Results-formatted 060121'!$A:$AJ,(Z$3+2),FALSE)), VLOOKUP($B394,'Results-formatted 060121'!$A:$AJ,(Z$3+2),FALSE)))</f>
        <v>5</v>
      </c>
      <c r="AA394" s="95">
        <f>IF($C394 = "neg", (($D394+1) - VLOOKUP($B394,'Results-formatted 060121'!$A:$AJ,(AA$3+2),FALSE)), IF($C394 = "pos-neg", (3+VLOOKUP($B394,'Results-formatted 060121'!$A:$AJ,(AA$3+2),FALSE)), VLOOKUP($B394,'Results-formatted 060121'!$A:$AJ,(AA$3+2),FALSE)))</f>
        <v>5</v>
      </c>
      <c r="AB394" s="95">
        <f>IF($C394 = "neg", (($D394+1) - VLOOKUP($B394,'Results-formatted 060121'!$A:$AJ,(AB$3+2),FALSE)), IF($C394 = "pos-neg", (3+VLOOKUP($B394,'Results-formatted 060121'!$A:$AJ,(AB$3+2),FALSE)), VLOOKUP($B394,'Results-formatted 060121'!$A:$AJ,(AB$3+2),FALSE)))</f>
        <v>3</v>
      </c>
      <c r="AC394" s="95">
        <f>IF($C394 = "neg", (($D394+1) - VLOOKUP($B394,'Results-formatted 060121'!$A:$AJ,(AC$3+2),FALSE)), IF($C394 = "pos-neg", (3+VLOOKUP($B394,'Results-formatted 060121'!$A:$AJ,(AC$3+2),FALSE)), VLOOKUP($B394,'Results-formatted 060121'!$A:$AJ,(AC$3+2),FALSE)))</f>
        <v>2</v>
      </c>
      <c r="AD394" s="95">
        <f>IF($C394 = "neg", (($D394+1) - VLOOKUP($B394,'Results-formatted 060121'!$A:$AJ,(AD$3+2),FALSE)), IF($C394 = "pos-neg", (3+VLOOKUP($B394,'Results-formatted 060121'!$A:$AJ,(AD$3+2),FALSE)), VLOOKUP($B394,'Results-formatted 060121'!$A:$AJ,(AD$3+2),FALSE)))</f>
        <v>4</v>
      </c>
      <c r="AE394" s="95">
        <f>IF($C394 = "neg", (($D394+1) - VLOOKUP($B394,'Results-formatted 060121'!$A:$AJ,(AE$3+2),FALSE)), IF($C394 = "pos-neg", (3+VLOOKUP($B394,'Results-formatted 060121'!$A:$AJ,(AE$3+2),FALSE)), VLOOKUP($B394,'Results-formatted 060121'!$A:$AJ,(AE$3+2),FALSE)))</f>
        <v>5</v>
      </c>
      <c r="AF394" s="95">
        <f>IF($C394 = "neg", (($D394+1) - VLOOKUP($B394,'Results-formatted 060121'!$A:$AJ,(AF$3+2),FALSE)), IF($C394 = "pos-neg", (3+VLOOKUP($B394,'Results-formatted 060121'!$A:$AJ,(AF$3+2),FALSE)), VLOOKUP($B394,'Results-formatted 060121'!$A:$AJ,(AF$3+2),FALSE)))</f>
        <v>4</v>
      </c>
      <c r="AG394" s="95">
        <f>IF($C394 = "neg", (($D394+1) - VLOOKUP($B394,'Results-formatted 060121'!$A:$AJ,(AG$3+2),FALSE)), IF($C394 = "pos-neg", (3+VLOOKUP($B394,'Results-formatted 060121'!$A:$AJ,(AG$3+2),FALSE)), VLOOKUP($B394,'Results-formatted 060121'!$A:$AJ,(AG$3+2),FALSE)))</f>
        <v>5</v>
      </c>
      <c r="AH394" s="95">
        <f>IF($C394 = "neg", (($D394+1) - VLOOKUP($B394,'Results-formatted 060121'!$A:$AJ,(AH$3+2),FALSE)), IF($C394 = "pos-neg", (3+VLOOKUP($B394,'Results-formatted 060121'!$A:$AJ,(AH$3+2),FALSE)), VLOOKUP($B394,'Results-formatted 060121'!$A:$AJ,(AH$3+2),FALSE)))</f>
        <v>4</v>
      </c>
      <c r="AI394" s="95">
        <f>IF($C394 = "neg", (($D394+1) - VLOOKUP($B394,'Results-formatted 060121'!$A:$AJ,(AI$3+2),FALSE)), IF($C394 = "pos-neg", (3+VLOOKUP($B394,'Results-formatted 060121'!$A:$AJ,(AI$3+2),FALSE)), VLOOKUP($B394,'Results-formatted 060121'!$A:$AJ,(AI$3+2),FALSE)))</f>
        <v>4</v>
      </c>
      <c r="AJ394" s="95">
        <f>IF($C394 = "neg", (($D394+1) - VLOOKUP($B394,'Results-formatted 060121'!$A:$AJ,(AJ$3+2),FALSE)), IF($C394 = "pos-neg", (3+VLOOKUP($B394,'Results-formatted 060121'!$A:$AJ,(AJ$3+2),FALSE)), VLOOKUP($B394,'Results-formatted 060121'!$A:$AJ,(AJ$3+2),FALSE)))</f>
        <v>5</v>
      </c>
      <c r="AK394" s="95">
        <f>IF($C394 = "neg", (($D394+1) - VLOOKUP($B394,'Results-formatted 060121'!$A:$AJ,(AK$3+2),FALSE)), IF($C394 = "pos-neg", (3+VLOOKUP($B394,'Results-formatted 060121'!$A:$AJ,(AK$3+2),FALSE)), VLOOKUP($B394,'Results-formatted 060121'!$A:$AJ,(AK$3+2),FALSE)))</f>
        <v>5</v>
      </c>
      <c r="AL394" s="95">
        <f>IF($C394 = "neg", (($D394+1) - VLOOKUP($B394,'Results-formatted 060121'!$A:$AJ,(AL$3+2),FALSE)), IF($C394 = "pos-neg", (3+VLOOKUP($B394,'Results-formatted 060121'!$A:$AJ,(AL$3+2),FALSE)), VLOOKUP($B394,'Results-formatted 060121'!$A:$AJ,(AL$3+2),FALSE)))</f>
        <v>5</v>
      </c>
      <c r="AM394" s="95">
        <f>IF($C394 = "neg", (($D394+1) - VLOOKUP($B394,'Results-formatted 060121'!$A:AJ,(AM$3+2),FALSE)), IF($C394 = "pos-neg", (3+VLOOKUP($B394,'Results-formatted 060121'!$A:AJ,(AM$3+2),FALSE)), VLOOKUP($B394,'Results-formatted 060121'!$A:AJ,(AM$3+2),FALSE)))</f>
        <v>5</v>
      </c>
      <c r="AN394" s="95">
        <f>IF($C394 = "neg", (($D394+1) - VLOOKUP($B394,'Results-formatted 060121'!$A:AK,(AN$3+2),FALSE)), IF($C394 = "pos-neg", (3+VLOOKUP($B394,'Results-formatted 060121'!$A:AK,(AN$3+2),FALSE)), VLOOKUP($B394,'Results-formatted 060121'!$A:AK,(AN$3+2),FALSE)))</f>
        <v>5</v>
      </c>
      <c r="AO394" s="95">
        <f>IF($C394 = "neg", (($D394+1) - VLOOKUP($B394,'Results-formatted 060121'!$A:AL,(AO$3+2),FALSE)), IF($C394 = "pos-neg", (3+VLOOKUP($B394,'Results-formatted 060121'!$A:AL,(AO$3+2),FALSE)), VLOOKUP($B394,'Results-formatted 060121'!$A:AL,(AO$3+2),FALSE)))</f>
        <v>5</v>
      </c>
      <c r="AP394" s="95">
        <f>IF($C394 = "neg", (($D394+1) - VLOOKUP($B394,'Results-formatted 060121'!$A:AM,(AP$3+2),FALSE)), IF($C394 = "pos-neg", (3+VLOOKUP($B394,'Results-formatted 060121'!$A:AM,(AP$3+2),FALSE)), VLOOKUP($B394,'Results-formatted 060121'!$A:AM,(AP$3+2),FALSE)))</f>
        <v>3</v>
      </c>
      <c r="AQ394" s="95">
        <f>IF($C394 = "neg", (($D394+1) - VLOOKUP($B394,'Results-formatted 060121'!$A:AN,(AQ$3+2),FALSE)), IF($C394 = "pos-neg", (3+VLOOKUP($B394,'Results-formatted 060121'!$A:AN,(AQ$3+2),FALSE)), VLOOKUP($B394,'Results-formatted 060121'!$A:AN,(AQ$3+2),FALSE)))</f>
        <v>4</v>
      </c>
      <c r="AR394" s="95">
        <f>IF($C394 = "neg", (($D394+1) - VLOOKUP($B394,'Results-formatted 060121'!$A:AO,(AR$3+2),FALSE)), IF($C394 = "pos-neg", (3+VLOOKUP($B394,'Results-formatted 060121'!$A:AO,(AR$3+2),FALSE)), VLOOKUP($B394,'Results-formatted 060121'!$A:AO,(AR$3+2),FALSE)))</f>
        <v>5</v>
      </c>
      <c r="AS394" s="95">
        <f>IF($C394 = "neg", (($D394+1) - VLOOKUP($B394,'Results-formatted 060121'!$A:AP,(AS$3+2),FALSE)), IF($C394 = "pos-neg", (3+VLOOKUP($B394,'Results-formatted 060121'!$A:AP,(AS$3+2),FALSE)), VLOOKUP($B394,'Results-formatted 060121'!$A:AP,(AS$3+2),FALSE)))</f>
        <v>5</v>
      </c>
      <c r="AT394" s="95">
        <f>IF($C394 = "neg", (($D394+1) - VLOOKUP($B394,'Results-formatted 060121'!$A:AQ,(AT$3+2),FALSE)), IF($C394 = "pos-neg", (3+VLOOKUP($B394,'Results-formatted 060121'!$A:AQ,(AT$3+2),FALSE)), VLOOKUP($B394,'Results-formatted 060121'!$A:AQ,(AT$3+2),FALSE)))</f>
        <v>5</v>
      </c>
      <c r="AU394" s="95">
        <f>IF($C394 = "neg", (($D394+1) - VLOOKUP($B394,'Results-formatted 060121'!$A:AR,(AU$3+2),FALSE)), IF($C394 = "pos-neg", (3+VLOOKUP($B394,'Results-formatted 060121'!$A:AR,(AU$3+2),FALSE)), VLOOKUP($B394,'Results-formatted 060121'!$A:AR,(AU$3+2),FALSE)))</f>
        <v>5</v>
      </c>
      <c r="AV394" s="95">
        <f>IF($C394 = "neg", (($D394+1) - VLOOKUP($B394,'Results-formatted 060121'!$A:AS,(AV$3+2),FALSE)), IF($C394 = "pos-neg", (3+VLOOKUP($B394,'Results-formatted 060121'!$A:AS,(AV$3+2),FALSE)), VLOOKUP($B394,'Results-formatted 060121'!$A:AS,(AV$3+2),FALSE)))</f>
        <v>3</v>
      </c>
      <c r="AW394" s="95">
        <f>IF($C394 = "neg", (($D394+1) - VLOOKUP($B394,'Results-formatted 060121'!$A:AT,(AW$3+2),FALSE)), IF($C394 = "pos-neg", (3+VLOOKUP($B394,'Results-formatted 060121'!$A:AT,(AW$3+2),FALSE)), VLOOKUP($B394,'Results-formatted 060121'!$A:AT,(AW$3+2),FALSE)))</f>
        <v>4</v>
      </c>
      <c r="AX394" s="95">
        <f>IF($C394 = "neg", (($D394+1) - VLOOKUP($B394,'Results-formatted 060121'!$A:AU,(AX$3+2),FALSE)), IF($C394 = "pos-neg", (3+VLOOKUP($B394,'Results-formatted 060121'!$A:AU,(AX$3+2),FALSE)), VLOOKUP($B394,'Results-formatted 060121'!$A:AU,(AX$3+2),FALSE)))</f>
        <v>2</v>
      </c>
      <c r="AY394" s="95">
        <f>IF($C394 = "neg", (($D394+1) - VLOOKUP($B394,'Results-formatted 060121'!$A:AV,(AY$3+2),FALSE)), IF($C394 = "pos-neg", (3+VLOOKUP($B394,'Results-formatted 060121'!$A:AV,(AY$3+2),FALSE)), VLOOKUP($B394,'Results-formatted 060121'!$A:AV,(AY$3+2),FALSE)))</f>
        <v>4</v>
      </c>
      <c r="AZ394" s="95">
        <f>IF($C394 = "neg", (($D394+1) - VLOOKUP($B394,'Results-formatted 060121'!$A:AW,(AZ$3+2),FALSE)), IF($C394 = "pos-neg", (3+VLOOKUP($B394,'Results-formatted 060121'!$A:AW,(AZ$3+2),FALSE)), VLOOKUP($B394,'Results-formatted 060121'!$A:AW,(AZ$3+2),FALSE)))</f>
        <v>5</v>
      </c>
      <c r="BA394" s="95">
        <f>IF($C394 = "neg", (($D394+1) - VLOOKUP($B394,'Results-formatted 060121'!$A:AX,(BA$3+2),FALSE)), IF($C394 = "pos-neg", (3+VLOOKUP($B394,'Results-formatted 060121'!$A:AX,(BA$3+2),FALSE)), VLOOKUP($B394,'Results-formatted 060121'!$A:AX,(BA$3+2),FALSE)))</f>
        <v>4</v>
      </c>
      <c r="BB394" s="95">
        <f>IF($C394 = "neg", (($D394+1) - VLOOKUP($B394,'Results-formatted 060121'!$A:AY,(BB$3+2),FALSE)), IF($C394 = "pos-neg", (3+VLOOKUP($B394,'Results-formatted 060121'!$A:AY,(BB$3+2),FALSE)), VLOOKUP($B394,'Results-formatted 060121'!$A:AY,(BB$3+2),FALSE)))</f>
        <v>5</v>
      </c>
      <c r="BC394" s="95">
        <f>IF($C394 = "neg", (($D394+1) - VLOOKUP($B394,'Results-formatted 060121'!$A:AZ,(BC$3+2),FALSE)), IF($C394 = "pos-neg", (3+VLOOKUP($B394,'Results-formatted 060121'!$A:AZ,(BC$3+2),FALSE)), VLOOKUP($B394,'Results-formatted 060121'!$A:AZ,(BC$3+2),FALSE)))</f>
        <v>3</v>
      </c>
      <c r="BD394" s="95">
        <f>IF($C394 = "neg", (($D394+1) - VLOOKUP($B394,'Results-formatted 060121'!$A:BA,(BD$3+2),FALSE)), IF($C394 = "pos-neg", (3+VLOOKUP($B394,'Results-formatted 060121'!$A:BA,(BD$3+2),FALSE)), VLOOKUP($B394,'Results-formatted 060121'!$A:BA,(BD$3+2),FALSE)))</f>
        <v>5</v>
      </c>
      <c r="BE394" s="95">
        <f>IF($C394 = "neg", (($D394+1) - VLOOKUP($B394,'Results-formatted 060121'!$A:BB,(BE$3+2),FALSE)), IF($C394 = "pos-neg", (3+VLOOKUP($B394,'Results-formatted 060121'!$A:BB,(BE$3+2),FALSE)), VLOOKUP($B394,'Results-formatted 060121'!$A:BB,(BE$3+2),FALSE)))</f>
        <v>5</v>
      </c>
      <c r="BF394" s="95">
        <f>IF($C394 = "neg", (($D394+1) - VLOOKUP($B394,'Results-formatted 060121'!$A:BC,(BF$3+2),FALSE)), IF($C394 = "pos-neg", (3+VLOOKUP($B394,'Results-formatted 060121'!$A:BC,(BF$3+2),FALSE)), VLOOKUP($B394,'Results-formatted 060121'!$A:BC,(BF$3+2),FALSE)))</f>
        <v>5</v>
      </c>
      <c r="BG394" s="95">
        <f>IF($C394 = "neg", (($D394+1) - VLOOKUP($B394,'Results-formatted 060121'!$A:BD,(BG$3+2),FALSE)), IF($C394 = "pos-neg", (3+VLOOKUP($B394,'Results-formatted 060121'!$A:BD,(BG$3+2),FALSE)), VLOOKUP($B394,'Results-formatted 060121'!$A:BD,(BG$3+2),FALSE)))</f>
        <v>5</v>
      </c>
      <c r="BH394" s="95">
        <f>IF($C394 = "neg", (($D394+1) - VLOOKUP($B394,'Results-formatted 060121'!$A:BE,(BH$3+2),FALSE)), IF($C394 = "pos-neg", (3+VLOOKUP($B394,'Results-formatted 060121'!$A:BE,(BH$3+2),FALSE)), VLOOKUP($B394,'Results-formatted 060121'!$A:BE,(BH$3+2),FALSE)))</f>
        <v>3</v>
      </c>
      <c r="BI394" s="95">
        <f>IF($C394 = "neg", (($D394+1) - VLOOKUP($B394,'Results-formatted 060121'!$A:BF,(BI$3+2),FALSE)), IF($C394 = "pos-neg", (3+VLOOKUP($B394,'Results-formatted 060121'!$A:BF,(BI$3+2),FALSE)), VLOOKUP($B394,'Results-formatted 060121'!$A:BF,(BI$3+2),FALSE)))</f>
        <v>4</v>
      </c>
      <c r="BJ394" s="95">
        <f>IF($C394 = "neg", (($D394+1) - VLOOKUP($B394,'Results-formatted 060121'!$A:BG,(BJ$3+2),FALSE)), IF($C394 = "pos-neg", (3+VLOOKUP($B394,'Results-formatted 060121'!$A:BG,(BJ$3+2),FALSE)), VLOOKUP($B394,'Results-formatted 060121'!$A:BG,(BJ$3+2),FALSE)))</f>
        <v>5</v>
      </c>
      <c r="BK394" s="95">
        <f>IF($C394 = "neg", (($D394+1) - VLOOKUP($B394,'Results-formatted 060121'!$A:BH,(BK$3+2),FALSE)), IF($C394 = "pos-neg", (3+VLOOKUP($B394,'Results-formatted 060121'!$A:BH,(BK$3+2),FALSE)), VLOOKUP($B394,'Results-formatted 060121'!$A:BH,(BK$3+2),FALSE)))</f>
        <v>3</v>
      </c>
      <c r="BL394" s="95">
        <f>IF($C394 = "neg", (($D394+1) - VLOOKUP($B394,'Results-formatted 060121'!$A:BI,(BL$3+2),FALSE)), IF($C394 = "pos-neg", (3+VLOOKUP($B394,'Results-formatted 060121'!$A:BI,(BL$3+2),FALSE)), VLOOKUP($B394,'Results-formatted 060121'!$A:BI,(BL$3+2),FALSE)))</f>
        <v>4</v>
      </c>
      <c r="BM394" s="95">
        <f>IF($C394 = "neg", (($D394+1) - VLOOKUP($B394,'Results-formatted 060121'!$A:BJ,(BM$3+2),FALSE)), IF($C394 = "pos-neg", (3+VLOOKUP($B394,'Results-formatted 060121'!$A:BJ,(BM$3+2),FALSE)), VLOOKUP($B394,'Results-formatted 060121'!$A:BJ,(BM$3+2),FALSE)))</f>
        <v>4</v>
      </c>
      <c r="BN394" s="95"/>
      <c r="BO394" s="95"/>
      <c r="BP394" s="95"/>
      <c r="BQ394" s="95"/>
      <c r="BR394" s="95"/>
      <c r="BS394" s="95"/>
      <c r="BT394" s="95"/>
      <c r="BU394" s="95"/>
      <c r="BV394" s="95"/>
      <c r="BW394" s="95"/>
      <c r="BX394" s="95"/>
      <c r="BY394" s="95"/>
      <c r="BZ394" s="95"/>
      <c r="CA394" s="95"/>
      <c r="CB394" s="95"/>
      <c r="CC394" s="95"/>
      <c r="CD394" s="98"/>
      <c r="CE394" s="25">
        <f t="shared" si="1264"/>
        <v>4.3</v>
      </c>
      <c r="CF394" s="25">
        <f t="shared" si="1265"/>
        <v>0.84972577829855389</v>
      </c>
    </row>
    <row r="395" spans="2:84" ht="42" x14ac:dyDescent="0.15">
      <c r="B395" s="84" t="s">
        <v>402</v>
      </c>
      <c r="C395" s="86" t="s">
        <v>224</v>
      </c>
      <c r="D395" s="2">
        <v>5</v>
      </c>
      <c r="E395" s="15" t="s">
        <v>893</v>
      </c>
      <c r="F395" s="95">
        <f>IF($C395 = "neg", (($D395+1) - VLOOKUP($B395,'Results-formatted 060121'!$A:$AJ,(F$3+2),FALSE)), IF($C395 = "pos-neg", (3+VLOOKUP($B395,'Results-formatted 060121'!$A:$AJ,(F$3+2),FALSE)), VLOOKUP($B395,'Results-formatted 060121'!$A:$AJ,(F$3+2),FALSE)))</f>
        <v>3</v>
      </c>
      <c r="G395" s="95">
        <f>IF($C395 = "neg", (($D395+1) - VLOOKUP($B395,'Results-formatted 060121'!$A:$AJ,(G$3+2),FALSE)), IF($C395 = "pos-neg", (3+VLOOKUP($B395,'Results-formatted 060121'!$A:$AJ,(G$3+2),FALSE)), VLOOKUP($B395,'Results-formatted 060121'!$A:$AJ,(G$3+2),FALSE)))</f>
        <v>5</v>
      </c>
      <c r="H395" s="95">
        <f>IF($C395 = "neg", (($D395+1) - VLOOKUP($B395,'Results-formatted 060121'!$A:$AJ,(H$3+2),FALSE)), IF($C395 = "pos-neg", (3+VLOOKUP($B395,'Results-formatted 060121'!$A:$AJ,(H$3+2),FALSE)), VLOOKUP($B395,'Results-formatted 060121'!$A:$AJ,(H$3+2),FALSE)))</f>
        <v>4</v>
      </c>
      <c r="I395" s="95">
        <f>IF($C395 = "neg", (($D395+1) - VLOOKUP($B395,'Results-formatted 060121'!$A:$AJ,(I$3+2),FALSE)), IF($C395 = "pos-neg", (3+VLOOKUP($B395,'Results-formatted 060121'!$A:$AJ,(I$3+2),FALSE)), VLOOKUP($B395,'Results-formatted 060121'!$A:$AJ,(I$3+2),FALSE)))</f>
        <v>3</v>
      </c>
      <c r="J395" s="95">
        <f>IF($C395 = "neg", (($D395+1) - VLOOKUP($B395,'Results-formatted 060121'!$A:$AJ,(J$3+2),FALSE)), IF($C395 = "pos-neg", (3+VLOOKUP($B395,'Results-formatted 060121'!$A:$AJ,(J$3+2),FALSE)), VLOOKUP($B395,'Results-formatted 060121'!$A:$AJ,(J$3+2),FALSE)))</f>
        <v>3</v>
      </c>
      <c r="K395" s="95">
        <f>IF($C395 = "neg", (($D395+1) - VLOOKUP($B395,'Results-formatted 060121'!$A:$AJ,(K$3+2),FALSE)), IF($C395 = "pos-neg", (3+VLOOKUP($B395,'Results-formatted 060121'!$A:$AJ,(K$3+2),FALSE)), VLOOKUP($B395,'Results-formatted 060121'!$A:$AJ,(K$3+2),FALSE)))</f>
        <v>5</v>
      </c>
      <c r="L395" s="95">
        <f>IF($C395 = "neg", (($D395+1) - VLOOKUP($B395,'Results-formatted 060121'!$A:$AJ,(L$3+2),FALSE)), IF($C395 = "pos-neg", (3+VLOOKUP($B395,'Results-formatted 060121'!$A:$AJ,(L$3+2),FALSE)), VLOOKUP($B395,'Results-formatted 060121'!$A:$AJ,(L$3+2),FALSE)))</f>
        <v>3</v>
      </c>
      <c r="M395" s="95">
        <f>IF($C395 = "neg", (($D395+1) - VLOOKUP($B395,'Results-formatted 060121'!$A:$AJ,(M$3+2),FALSE)), IF($C395 = "pos-neg", (3+VLOOKUP($B395,'Results-formatted 060121'!$A:$AJ,(M$3+2),FALSE)), VLOOKUP($B395,'Results-formatted 060121'!$A:$AJ,(M$3+2),FALSE)))</f>
        <v>5</v>
      </c>
      <c r="N395" s="95">
        <f>IF($C395 = "neg", (($D395+1) - VLOOKUP($B395,'Results-formatted 060121'!$A:$AJ,(N$3+2),FALSE)), IF($C395 = "pos-neg", (3+VLOOKUP($B395,'Results-formatted 060121'!$A:$AJ,(N$3+2),FALSE)), VLOOKUP($B395,'Results-formatted 060121'!$A:$AJ,(N$3+2),FALSE)))</f>
        <v>3</v>
      </c>
      <c r="O395" s="95">
        <f>IF($C395 = "neg", (($D395+1) - VLOOKUP($B395,'Results-formatted 060121'!$A:$AJ,(O$3+2),FALSE)), IF($C395 = "pos-neg", (3+VLOOKUP($B395,'Results-formatted 060121'!$A:$AJ,(O$3+2),FALSE)), VLOOKUP($B395,'Results-formatted 060121'!$A:$AJ,(O$3+2),FALSE)))</f>
        <v>5</v>
      </c>
      <c r="P395" s="95">
        <f>IF($C395 = "neg", (($D395+1) - VLOOKUP($B395,'Results-formatted 060121'!$A:$AJ,(P$3+2),FALSE)), IF($C395 = "pos-neg", (3+VLOOKUP($B395,'Results-formatted 060121'!$A:$AJ,(P$3+2),FALSE)), VLOOKUP($B395,'Results-formatted 060121'!$A:$AJ,(P$3+2),FALSE)))</f>
        <v>4</v>
      </c>
      <c r="Q395" s="95">
        <f>IF($C395 = "neg", (($D395+1) - VLOOKUP($B395,'Results-formatted 060121'!$A:$AJ,(Q$3+2),FALSE)), IF($C395 = "pos-neg", (3+VLOOKUP($B395,'Results-formatted 060121'!$A:$AJ,(Q$3+2),FALSE)), VLOOKUP($B395,'Results-formatted 060121'!$A:$AJ,(Q$3+2),FALSE)))</f>
        <v>5</v>
      </c>
      <c r="R395" s="95">
        <f>IF($C395 = "neg", (($D395+1) - VLOOKUP($B395,'Results-formatted 060121'!$A:$AJ,(R$3+2),FALSE)), IF($C395 = "pos-neg", (3+VLOOKUP($B395,'Results-formatted 060121'!$A:$AJ,(R$3+2),FALSE)), VLOOKUP($B395,'Results-formatted 060121'!$A:$AJ,(R$3+2),FALSE)))</f>
        <v>4</v>
      </c>
      <c r="S395" s="95">
        <f>IF($C395 = "neg", (($D395+1) - VLOOKUP($B395,'Results-formatted 060121'!$A:$AJ,(S$3+2),FALSE)), IF($C395 = "pos-neg", (3+VLOOKUP($B395,'Results-formatted 060121'!$A:$AJ,(S$3+2),FALSE)), VLOOKUP($B395,'Results-formatted 060121'!$A:$AJ,(S$3+2),FALSE)))</f>
        <v>3</v>
      </c>
      <c r="T395" s="95">
        <f>IF($C395 = "neg", (($D395+1) - VLOOKUP($B395,'Results-formatted 060121'!$A:$AJ,(T$3+2),FALSE)), IF($C395 = "pos-neg", (3+VLOOKUP($B395,'Results-formatted 060121'!$A:$AJ,(T$3+2),FALSE)), VLOOKUP($B395,'Results-formatted 060121'!$A:$AJ,(T$3+2),FALSE)))</f>
        <v>5</v>
      </c>
      <c r="U395" s="95">
        <f>IF($C395 = "neg", (($D395+1) - VLOOKUP($B395,'Results-formatted 060121'!$A:$AJ,(U$3+2),FALSE)), IF($C395 = "pos-neg", (3+VLOOKUP($B395,'Results-formatted 060121'!$A:$AJ,(U$3+2),FALSE)), VLOOKUP($B395,'Results-formatted 060121'!$A:$AJ,(U$3+2),FALSE)))</f>
        <v>5</v>
      </c>
      <c r="V395" s="95">
        <f>IF($C395 = "neg", (($D395+1) - VLOOKUP($B395,'Results-formatted 060121'!$A:$AJ,(V$3+2),FALSE)), IF($C395 = "pos-neg", (3+VLOOKUP($B395,'Results-formatted 060121'!$A:$AJ,(V$3+2),FALSE)), VLOOKUP($B395,'Results-formatted 060121'!$A:$AJ,(V$3+2),FALSE)))</f>
        <v>5</v>
      </c>
      <c r="W395" s="95">
        <f>IF($C395 = "neg", (($D395+1) - VLOOKUP($B395,'Results-formatted 060121'!$A:$AJ,(W$3+2),FALSE)), IF($C395 = "pos-neg", (3+VLOOKUP($B395,'Results-formatted 060121'!$A:$AJ,(W$3+2),FALSE)), VLOOKUP($B395,'Results-formatted 060121'!$A:$AJ,(W$3+2),FALSE)))</f>
        <v>4</v>
      </c>
      <c r="X395" s="95">
        <f>IF($C395 = "neg", (($D395+1) - VLOOKUP($B395,'Results-formatted 060121'!$A:$AJ,(X$3+2),FALSE)), IF($C395 = "pos-neg", (3+VLOOKUP($B395,'Results-formatted 060121'!$A:$AJ,(X$3+2),FALSE)), VLOOKUP($B395,'Results-formatted 060121'!$A:$AJ,(X$3+2),FALSE)))</f>
        <v>4</v>
      </c>
      <c r="Y395" s="95">
        <f>IF($C395 = "neg", (($D395+1) - VLOOKUP($B395,'Results-formatted 060121'!$A:$AJ,(Y$3+2),FALSE)), IF($C395 = "pos-neg", (3+VLOOKUP($B395,'Results-formatted 060121'!$A:$AJ,(Y$3+2),FALSE)), VLOOKUP($B395,'Results-formatted 060121'!$A:$AJ,(Y$3+2),FALSE)))</f>
        <v>4</v>
      </c>
      <c r="Z395" s="95">
        <f>IF($C395 = "neg", (($D395+1) - VLOOKUP($B395,'Results-formatted 060121'!$A:$AJ,(Z$3+2),FALSE)), IF($C395 = "pos-neg", (3+VLOOKUP($B395,'Results-formatted 060121'!$A:$AJ,(Z$3+2),FALSE)), VLOOKUP($B395,'Results-formatted 060121'!$A:$AJ,(Z$3+2),FALSE)))</f>
        <v>4</v>
      </c>
      <c r="AA395" s="95">
        <f>IF($C395 = "neg", (($D395+1) - VLOOKUP($B395,'Results-formatted 060121'!$A:$AJ,(AA$3+2),FALSE)), IF($C395 = "pos-neg", (3+VLOOKUP($B395,'Results-formatted 060121'!$A:$AJ,(AA$3+2),FALSE)), VLOOKUP($B395,'Results-formatted 060121'!$A:$AJ,(AA$3+2),FALSE)))</f>
        <v>5</v>
      </c>
      <c r="AB395" s="95">
        <f>IF($C395 = "neg", (($D395+1) - VLOOKUP($B395,'Results-formatted 060121'!$A:$AJ,(AB$3+2),FALSE)), IF($C395 = "pos-neg", (3+VLOOKUP($B395,'Results-formatted 060121'!$A:$AJ,(AB$3+2),FALSE)), VLOOKUP($B395,'Results-formatted 060121'!$A:$AJ,(AB$3+2),FALSE)))</f>
        <v>3</v>
      </c>
      <c r="AC395" s="95">
        <f>IF($C395 = "neg", (($D395+1) - VLOOKUP($B395,'Results-formatted 060121'!$A:$AJ,(AC$3+2),FALSE)), IF($C395 = "pos-neg", (3+VLOOKUP($B395,'Results-formatted 060121'!$A:$AJ,(AC$3+2),FALSE)), VLOOKUP($B395,'Results-formatted 060121'!$A:$AJ,(AC$3+2),FALSE)))</f>
        <v>3</v>
      </c>
      <c r="AD395" s="95">
        <f>IF($C395 = "neg", (($D395+1) - VLOOKUP($B395,'Results-formatted 060121'!$A:$AJ,(AD$3+2),FALSE)), IF($C395 = "pos-neg", (3+VLOOKUP($B395,'Results-formatted 060121'!$A:$AJ,(AD$3+2),FALSE)), VLOOKUP($B395,'Results-formatted 060121'!$A:$AJ,(AD$3+2),FALSE)))</f>
        <v>4</v>
      </c>
      <c r="AE395" s="95">
        <f>IF($C395 = "neg", (($D395+1) - VLOOKUP($B395,'Results-formatted 060121'!$A:$AJ,(AE$3+2),FALSE)), IF($C395 = "pos-neg", (3+VLOOKUP($B395,'Results-formatted 060121'!$A:$AJ,(AE$3+2),FALSE)), VLOOKUP($B395,'Results-formatted 060121'!$A:$AJ,(AE$3+2),FALSE)))</f>
        <v>5</v>
      </c>
      <c r="AF395" s="95">
        <f>IF($C395 = "neg", (($D395+1) - VLOOKUP($B395,'Results-formatted 060121'!$A:$AJ,(AF$3+2),FALSE)), IF($C395 = "pos-neg", (3+VLOOKUP($B395,'Results-formatted 060121'!$A:$AJ,(AF$3+2),FALSE)), VLOOKUP($B395,'Results-formatted 060121'!$A:$AJ,(AF$3+2),FALSE)))</f>
        <v>4</v>
      </c>
      <c r="AG395" s="95">
        <f>IF($C395 = "neg", (($D395+1) - VLOOKUP($B395,'Results-formatted 060121'!$A:$AJ,(AG$3+2),FALSE)), IF($C395 = "pos-neg", (3+VLOOKUP($B395,'Results-formatted 060121'!$A:$AJ,(AG$3+2),FALSE)), VLOOKUP($B395,'Results-formatted 060121'!$A:$AJ,(AG$3+2),FALSE)))</f>
        <v>4</v>
      </c>
      <c r="AH395" s="95">
        <f>IF($C395 = "neg", (($D395+1) - VLOOKUP($B395,'Results-formatted 060121'!$A:$AJ,(AH$3+2),FALSE)), IF($C395 = "pos-neg", (3+VLOOKUP($B395,'Results-formatted 060121'!$A:$AJ,(AH$3+2),FALSE)), VLOOKUP($B395,'Results-formatted 060121'!$A:$AJ,(AH$3+2),FALSE)))</f>
        <v>4</v>
      </c>
      <c r="AI395" s="95">
        <f>IF($C395 = "neg", (($D395+1) - VLOOKUP($B395,'Results-formatted 060121'!$A:$AJ,(AI$3+2),FALSE)), IF($C395 = "pos-neg", (3+VLOOKUP($B395,'Results-formatted 060121'!$A:$AJ,(AI$3+2),FALSE)), VLOOKUP($B395,'Results-formatted 060121'!$A:$AJ,(AI$3+2),FALSE)))</f>
        <v>4</v>
      </c>
      <c r="AJ395" s="95">
        <f>IF($C395 = "neg", (($D395+1) - VLOOKUP($B395,'Results-formatted 060121'!$A:$AJ,(AJ$3+2),FALSE)), IF($C395 = "pos-neg", (3+VLOOKUP($B395,'Results-formatted 060121'!$A:$AJ,(AJ$3+2),FALSE)), VLOOKUP($B395,'Results-formatted 060121'!$A:$AJ,(AJ$3+2),FALSE)))</f>
        <v>5</v>
      </c>
      <c r="AK395" s="95">
        <f>IF($C395 = "neg", (($D395+1) - VLOOKUP($B395,'Results-formatted 060121'!$A:$AJ,(AK$3+2),FALSE)), IF($C395 = "pos-neg", (3+VLOOKUP($B395,'Results-formatted 060121'!$A:$AJ,(AK$3+2),FALSE)), VLOOKUP($B395,'Results-formatted 060121'!$A:$AJ,(AK$3+2),FALSE)))</f>
        <v>4</v>
      </c>
      <c r="AL395" s="95">
        <f>IF($C395 = "neg", (($D395+1) - VLOOKUP($B395,'Results-formatted 060121'!$A:$AJ,(AL$3+2),FALSE)), IF($C395 = "pos-neg", (3+VLOOKUP($B395,'Results-formatted 060121'!$A:$AJ,(AL$3+2),FALSE)), VLOOKUP($B395,'Results-formatted 060121'!$A:$AJ,(AL$3+2),FALSE)))</f>
        <v>4</v>
      </c>
      <c r="AM395" s="95">
        <f>IF($C395 = "neg", (($D395+1) - VLOOKUP($B395,'Results-formatted 060121'!$A:AJ,(AM$3+2),FALSE)), IF($C395 = "pos-neg", (3+VLOOKUP($B395,'Results-formatted 060121'!$A:AJ,(AM$3+2),FALSE)), VLOOKUP($B395,'Results-formatted 060121'!$A:AJ,(AM$3+2),FALSE)))</f>
        <v>5</v>
      </c>
      <c r="AN395" s="95">
        <f>IF($C395 = "neg", (($D395+1) - VLOOKUP($B395,'Results-formatted 060121'!$A:AK,(AN$3+2),FALSE)), IF($C395 = "pos-neg", (3+VLOOKUP($B395,'Results-formatted 060121'!$A:AK,(AN$3+2),FALSE)), VLOOKUP($B395,'Results-formatted 060121'!$A:AK,(AN$3+2),FALSE)))</f>
        <v>5</v>
      </c>
      <c r="AO395" s="95">
        <f>IF($C395 = "neg", (($D395+1) - VLOOKUP($B395,'Results-formatted 060121'!$A:AL,(AO$3+2),FALSE)), IF($C395 = "pos-neg", (3+VLOOKUP($B395,'Results-formatted 060121'!$A:AL,(AO$3+2),FALSE)), VLOOKUP($B395,'Results-formatted 060121'!$A:AL,(AO$3+2),FALSE)))</f>
        <v>5</v>
      </c>
      <c r="AP395" s="95">
        <f>IF($C395 = "neg", (($D395+1) - VLOOKUP($B395,'Results-formatted 060121'!$A:AM,(AP$3+2),FALSE)), IF($C395 = "pos-neg", (3+VLOOKUP($B395,'Results-formatted 060121'!$A:AM,(AP$3+2),FALSE)), VLOOKUP($B395,'Results-formatted 060121'!$A:AM,(AP$3+2),FALSE)))</f>
        <v>3</v>
      </c>
      <c r="AQ395" s="95">
        <f>IF($C395 = "neg", (($D395+1) - VLOOKUP($B395,'Results-formatted 060121'!$A:AN,(AQ$3+2),FALSE)), IF($C395 = "pos-neg", (3+VLOOKUP($B395,'Results-formatted 060121'!$A:AN,(AQ$3+2),FALSE)), VLOOKUP($B395,'Results-formatted 060121'!$A:AN,(AQ$3+2),FALSE)))</f>
        <v>4</v>
      </c>
      <c r="AR395" s="95">
        <f>IF($C395 = "neg", (($D395+1) - VLOOKUP($B395,'Results-formatted 060121'!$A:AO,(AR$3+2),FALSE)), IF($C395 = "pos-neg", (3+VLOOKUP($B395,'Results-formatted 060121'!$A:AO,(AR$3+2),FALSE)), VLOOKUP($B395,'Results-formatted 060121'!$A:AO,(AR$3+2),FALSE)))</f>
        <v>5</v>
      </c>
      <c r="AS395" s="95">
        <f>IF($C395 = "neg", (($D395+1) - VLOOKUP($B395,'Results-formatted 060121'!$A:AP,(AS$3+2),FALSE)), IF($C395 = "pos-neg", (3+VLOOKUP($B395,'Results-formatted 060121'!$A:AP,(AS$3+2),FALSE)), VLOOKUP($B395,'Results-formatted 060121'!$A:AP,(AS$3+2),FALSE)))</f>
        <v>5</v>
      </c>
      <c r="AT395" s="95">
        <f>IF($C395 = "neg", (($D395+1) - VLOOKUP($B395,'Results-formatted 060121'!$A:AQ,(AT$3+2),FALSE)), IF($C395 = "pos-neg", (3+VLOOKUP($B395,'Results-formatted 060121'!$A:AQ,(AT$3+2),FALSE)), VLOOKUP($B395,'Results-formatted 060121'!$A:AQ,(AT$3+2),FALSE)))</f>
        <v>5</v>
      </c>
      <c r="AU395" s="95">
        <f>IF($C395 = "neg", (($D395+1) - VLOOKUP($B395,'Results-formatted 060121'!$A:AR,(AU$3+2),FALSE)), IF($C395 = "pos-neg", (3+VLOOKUP($B395,'Results-formatted 060121'!$A:AR,(AU$3+2),FALSE)), VLOOKUP($B395,'Results-formatted 060121'!$A:AR,(AU$3+2),FALSE)))</f>
        <v>5</v>
      </c>
      <c r="AV395" s="95">
        <f>IF($C395 = "neg", (($D395+1) - VLOOKUP($B395,'Results-formatted 060121'!$A:AS,(AV$3+2),FALSE)), IF($C395 = "pos-neg", (3+VLOOKUP($B395,'Results-formatted 060121'!$A:AS,(AV$3+2),FALSE)), VLOOKUP($B395,'Results-formatted 060121'!$A:AS,(AV$3+2),FALSE)))</f>
        <v>3</v>
      </c>
      <c r="AW395" s="95">
        <f>IF($C395 = "neg", (($D395+1) - VLOOKUP($B395,'Results-formatted 060121'!$A:AT,(AW$3+2),FALSE)), IF($C395 = "pos-neg", (3+VLOOKUP($B395,'Results-formatted 060121'!$A:AT,(AW$3+2),FALSE)), VLOOKUP($B395,'Results-formatted 060121'!$A:AT,(AW$3+2),FALSE)))</f>
        <v>2</v>
      </c>
      <c r="AX395" s="95">
        <f>IF($C395 = "neg", (($D395+1) - VLOOKUP($B395,'Results-formatted 060121'!$A:AU,(AX$3+2),FALSE)), IF($C395 = "pos-neg", (3+VLOOKUP($B395,'Results-formatted 060121'!$A:AU,(AX$3+2),FALSE)), VLOOKUP($B395,'Results-formatted 060121'!$A:AU,(AX$3+2),FALSE)))</f>
        <v>2</v>
      </c>
      <c r="AY395" s="95">
        <f>IF($C395 = "neg", (($D395+1) - VLOOKUP($B395,'Results-formatted 060121'!$A:AV,(AY$3+2),FALSE)), IF($C395 = "pos-neg", (3+VLOOKUP($B395,'Results-formatted 060121'!$A:AV,(AY$3+2),FALSE)), VLOOKUP($B395,'Results-formatted 060121'!$A:AV,(AY$3+2),FALSE)))</f>
        <v>4</v>
      </c>
      <c r="AZ395" s="95">
        <f>IF($C395 = "neg", (($D395+1) - VLOOKUP($B395,'Results-formatted 060121'!$A:AW,(AZ$3+2),FALSE)), IF($C395 = "pos-neg", (3+VLOOKUP($B395,'Results-formatted 060121'!$A:AW,(AZ$3+2),FALSE)), VLOOKUP($B395,'Results-formatted 060121'!$A:AW,(AZ$3+2),FALSE)))</f>
        <v>4</v>
      </c>
      <c r="BA395" s="95">
        <f>IF($C395 = "neg", (($D395+1) - VLOOKUP($B395,'Results-formatted 060121'!$A:AX,(BA$3+2),FALSE)), IF($C395 = "pos-neg", (3+VLOOKUP($B395,'Results-formatted 060121'!$A:AX,(BA$3+2),FALSE)), VLOOKUP($B395,'Results-formatted 060121'!$A:AX,(BA$3+2),FALSE)))</f>
        <v>4</v>
      </c>
      <c r="BB395" s="95">
        <f>IF($C395 = "neg", (($D395+1) - VLOOKUP($B395,'Results-formatted 060121'!$A:AY,(BB$3+2),FALSE)), IF($C395 = "pos-neg", (3+VLOOKUP($B395,'Results-formatted 060121'!$A:AY,(BB$3+2),FALSE)), VLOOKUP($B395,'Results-formatted 060121'!$A:AY,(BB$3+2),FALSE)))</f>
        <v>5</v>
      </c>
      <c r="BC395" s="95">
        <f>IF($C395 = "neg", (($D395+1) - VLOOKUP($B395,'Results-formatted 060121'!$A:AZ,(BC$3+2),FALSE)), IF($C395 = "pos-neg", (3+VLOOKUP($B395,'Results-formatted 060121'!$A:AZ,(BC$3+2),FALSE)), VLOOKUP($B395,'Results-formatted 060121'!$A:AZ,(BC$3+2),FALSE)))</f>
        <v>3</v>
      </c>
      <c r="BD395" s="95">
        <f>IF($C395 = "neg", (($D395+1) - VLOOKUP($B395,'Results-formatted 060121'!$A:BA,(BD$3+2),FALSE)), IF($C395 = "pos-neg", (3+VLOOKUP($B395,'Results-formatted 060121'!$A:BA,(BD$3+2),FALSE)), VLOOKUP($B395,'Results-formatted 060121'!$A:BA,(BD$3+2),FALSE)))</f>
        <v>5</v>
      </c>
      <c r="BE395" s="95">
        <f>IF($C395 = "neg", (($D395+1) - VLOOKUP($B395,'Results-formatted 060121'!$A:BB,(BE$3+2),FALSE)), IF($C395 = "pos-neg", (3+VLOOKUP($B395,'Results-formatted 060121'!$A:BB,(BE$3+2),FALSE)), VLOOKUP($B395,'Results-formatted 060121'!$A:BB,(BE$3+2),FALSE)))</f>
        <v>4</v>
      </c>
      <c r="BF395" s="95">
        <f>IF($C395 = "neg", (($D395+1) - VLOOKUP($B395,'Results-formatted 060121'!$A:BC,(BF$3+2),FALSE)), IF($C395 = "pos-neg", (3+VLOOKUP($B395,'Results-formatted 060121'!$A:BC,(BF$3+2),FALSE)), VLOOKUP($B395,'Results-formatted 060121'!$A:BC,(BF$3+2),FALSE)))</f>
        <v>4</v>
      </c>
      <c r="BG395" s="95">
        <f>IF($C395 = "neg", (($D395+1) - VLOOKUP($B395,'Results-formatted 060121'!$A:BD,(BG$3+2),FALSE)), IF($C395 = "pos-neg", (3+VLOOKUP($B395,'Results-formatted 060121'!$A:BD,(BG$3+2),FALSE)), VLOOKUP($B395,'Results-formatted 060121'!$A:BD,(BG$3+2),FALSE)))</f>
        <v>5</v>
      </c>
      <c r="BH395" s="95">
        <f>IF($C395 = "neg", (($D395+1) - VLOOKUP($B395,'Results-formatted 060121'!$A:BE,(BH$3+2),FALSE)), IF($C395 = "pos-neg", (3+VLOOKUP($B395,'Results-formatted 060121'!$A:BE,(BH$3+2),FALSE)), VLOOKUP($B395,'Results-formatted 060121'!$A:BE,(BH$3+2),FALSE)))</f>
        <v>3</v>
      </c>
      <c r="BI395" s="95">
        <f>IF($C395 = "neg", (($D395+1) - VLOOKUP($B395,'Results-formatted 060121'!$A:BF,(BI$3+2),FALSE)), IF($C395 = "pos-neg", (3+VLOOKUP($B395,'Results-formatted 060121'!$A:BF,(BI$3+2),FALSE)), VLOOKUP($B395,'Results-formatted 060121'!$A:BF,(BI$3+2),FALSE)))</f>
        <v>4</v>
      </c>
      <c r="BJ395" s="95">
        <f>IF($C395 = "neg", (($D395+1) - VLOOKUP($B395,'Results-formatted 060121'!$A:BG,(BJ$3+2),FALSE)), IF($C395 = "pos-neg", (3+VLOOKUP($B395,'Results-formatted 060121'!$A:BG,(BJ$3+2),FALSE)), VLOOKUP($B395,'Results-formatted 060121'!$A:BG,(BJ$3+2),FALSE)))</f>
        <v>4</v>
      </c>
      <c r="BK395" s="95">
        <f>IF($C395 = "neg", (($D395+1) - VLOOKUP($B395,'Results-formatted 060121'!$A:BH,(BK$3+2),FALSE)), IF($C395 = "pos-neg", (3+VLOOKUP($B395,'Results-formatted 060121'!$A:BH,(BK$3+2),FALSE)), VLOOKUP($B395,'Results-formatted 060121'!$A:BH,(BK$3+2),FALSE)))</f>
        <v>1</v>
      </c>
      <c r="BL395" s="95">
        <f>IF($C395 = "neg", (($D395+1) - VLOOKUP($B395,'Results-formatted 060121'!$A:BI,(BL$3+2),FALSE)), IF($C395 = "pos-neg", (3+VLOOKUP($B395,'Results-formatted 060121'!$A:BI,(BL$3+2),FALSE)), VLOOKUP($B395,'Results-formatted 060121'!$A:BI,(BL$3+2),FALSE)))</f>
        <v>3</v>
      </c>
      <c r="BM395" s="95">
        <f>IF($C395 = "neg", (($D395+1) - VLOOKUP($B395,'Results-formatted 060121'!$A:BJ,(BM$3+2),FALSE)), IF($C395 = "pos-neg", (3+VLOOKUP($B395,'Results-formatted 060121'!$A:BJ,(BM$3+2),FALSE)), VLOOKUP($B395,'Results-formatted 060121'!$A:BJ,(BM$3+2),FALSE)))</f>
        <v>4</v>
      </c>
      <c r="BN395" s="95"/>
      <c r="BO395" s="95"/>
      <c r="BP395" s="95"/>
      <c r="BQ395" s="95"/>
      <c r="BR395" s="95"/>
      <c r="BS395" s="95"/>
      <c r="BT395" s="95"/>
      <c r="BU395" s="95"/>
      <c r="BV395" s="95"/>
      <c r="BW395" s="95"/>
      <c r="BX395" s="95"/>
      <c r="BY395" s="95"/>
      <c r="BZ395" s="95"/>
      <c r="CA395" s="95"/>
      <c r="CB395" s="95"/>
      <c r="CC395" s="95"/>
      <c r="CD395" s="98"/>
      <c r="CE395" s="25">
        <f t="shared" si="1264"/>
        <v>4.0166666666666666</v>
      </c>
      <c r="CF395" s="25">
        <f t="shared" si="1265"/>
        <v>0.92958286009656554</v>
      </c>
    </row>
    <row r="396" spans="2:84" ht="42" x14ac:dyDescent="0.15">
      <c r="B396" s="84" t="s">
        <v>403</v>
      </c>
      <c r="C396" s="86" t="s">
        <v>224</v>
      </c>
      <c r="D396" s="2">
        <v>5</v>
      </c>
      <c r="E396" s="15" t="s">
        <v>894</v>
      </c>
      <c r="F396" s="95">
        <f>IF($C396 = "neg", (($D396+1) - VLOOKUP($B396,'Results-formatted 060121'!$A:$AJ,(F$3+2),FALSE)), IF($C396 = "pos-neg", (3+VLOOKUP($B396,'Results-formatted 060121'!$A:$AJ,(F$3+2),FALSE)), VLOOKUP($B396,'Results-formatted 060121'!$A:$AJ,(F$3+2),FALSE)))</f>
        <v>3</v>
      </c>
      <c r="G396" s="95">
        <f>IF($C396 = "neg", (($D396+1) - VLOOKUP($B396,'Results-formatted 060121'!$A:$AJ,(G$3+2),FALSE)), IF($C396 = "pos-neg", (3+VLOOKUP($B396,'Results-formatted 060121'!$A:$AJ,(G$3+2),FALSE)), VLOOKUP($B396,'Results-formatted 060121'!$A:$AJ,(G$3+2),FALSE)))</f>
        <v>5</v>
      </c>
      <c r="H396" s="95">
        <f>IF($C396 = "neg", (($D396+1) - VLOOKUP($B396,'Results-formatted 060121'!$A:$AJ,(H$3+2),FALSE)), IF($C396 = "pos-neg", (3+VLOOKUP($B396,'Results-formatted 060121'!$A:$AJ,(H$3+2),FALSE)), VLOOKUP($B396,'Results-formatted 060121'!$A:$AJ,(H$3+2),FALSE)))</f>
        <v>3</v>
      </c>
      <c r="I396" s="95">
        <f>IF($C396 = "neg", (($D396+1) - VLOOKUP($B396,'Results-formatted 060121'!$A:$AJ,(I$3+2),FALSE)), IF($C396 = "pos-neg", (3+VLOOKUP($B396,'Results-formatted 060121'!$A:$AJ,(I$3+2),FALSE)), VLOOKUP($B396,'Results-formatted 060121'!$A:$AJ,(I$3+2),FALSE)))</f>
        <v>1</v>
      </c>
      <c r="J396" s="95">
        <f>IF($C396 = "neg", (($D396+1) - VLOOKUP($B396,'Results-formatted 060121'!$A:$AJ,(J$3+2),FALSE)), IF($C396 = "pos-neg", (3+VLOOKUP($B396,'Results-formatted 060121'!$A:$AJ,(J$3+2),FALSE)), VLOOKUP($B396,'Results-formatted 060121'!$A:$AJ,(J$3+2),FALSE)))</f>
        <v>3</v>
      </c>
      <c r="K396" s="95">
        <f>IF($C396 = "neg", (($D396+1) - VLOOKUP($B396,'Results-formatted 060121'!$A:$AJ,(K$3+2),FALSE)), IF($C396 = "pos-neg", (3+VLOOKUP($B396,'Results-formatted 060121'!$A:$AJ,(K$3+2),FALSE)), VLOOKUP($B396,'Results-formatted 060121'!$A:$AJ,(K$3+2),FALSE)))</f>
        <v>4</v>
      </c>
      <c r="L396" s="95">
        <f>IF($C396 = "neg", (($D396+1) - VLOOKUP($B396,'Results-formatted 060121'!$A:$AJ,(L$3+2),FALSE)), IF($C396 = "pos-neg", (3+VLOOKUP($B396,'Results-formatted 060121'!$A:$AJ,(L$3+2),FALSE)), VLOOKUP($B396,'Results-formatted 060121'!$A:$AJ,(L$3+2),FALSE)))</f>
        <v>2</v>
      </c>
      <c r="M396" s="95">
        <f>IF($C396 = "neg", (($D396+1) - VLOOKUP($B396,'Results-formatted 060121'!$A:$AJ,(M$3+2),FALSE)), IF($C396 = "pos-neg", (3+VLOOKUP($B396,'Results-formatted 060121'!$A:$AJ,(M$3+2),FALSE)), VLOOKUP($B396,'Results-formatted 060121'!$A:$AJ,(M$3+2),FALSE)))</f>
        <v>3</v>
      </c>
      <c r="N396" s="95">
        <f>IF($C396 = "neg", (($D396+1) - VLOOKUP($B396,'Results-formatted 060121'!$A:$AJ,(N$3+2),FALSE)), IF($C396 = "pos-neg", (3+VLOOKUP($B396,'Results-formatted 060121'!$A:$AJ,(N$3+2),FALSE)), VLOOKUP($B396,'Results-formatted 060121'!$A:$AJ,(N$3+2),FALSE)))</f>
        <v>4</v>
      </c>
      <c r="O396" s="95">
        <f>IF($C396 = "neg", (($D396+1) - VLOOKUP($B396,'Results-formatted 060121'!$A:$AJ,(O$3+2),FALSE)), IF($C396 = "pos-neg", (3+VLOOKUP($B396,'Results-formatted 060121'!$A:$AJ,(O$3+2),FALSE)), VLOOKUP($B396,'Results-formatted 060121'!$A:$AJ,(O$3+2),FALSE)))</f>
        <v>2</v>
      </c>
      <c r="P396" s="95">
        <f>IF($C396 = "neg", (($D396+1) - VLOOKUP($B396,'Results-formatted 060121'!$A:$AJ,(P$3+2),FALSE)), IF($C396 = "pos-neg", (3+VLOOKUP($B396,'Results-formatted 060121'!$A:$AJ,(P$3+2),FALSE)), VLOOKUP($B396,'Results-formatted 060121'!$A:$AJ,(P$3+2),FALSE)))</f>
        <v>2</v>
      </c>
      <c r="Q396" s="95">
        <f>IF($C396 = "neg", (($D396+1) - VLOOKUP($B396,'Results-formatted 060121'!$A:$AJ,(Q$3+2),FALSE)), IF($C396 = "pos-neg", (3+VLOOKUP($B396,'Results-formatted 060121'!$A:$AJ,(Q$3+2),FALSE)), VLOOKUP($B396,'Results-formatted 060121'!$A:$AJ,(Q$3+2),FALSE)))</f>
        <v>5</v>
      </c>
      <c r="R396" s="95">
        <f>IF($C396 = "neg", (($D396+1) - VLOOKUP($B396,'Results-formatted 060121'!$A:$AJ,(R$3+2),FALSE)), IF($C396 = "pos-neg", (3+VLOOKUP($B396,'Results-formatted 060121'!$A:$AJ,(R$3+2),FALSE)), VLOOKUP($B396,'Results-formatted 060121'!$A:$AJ,(R$3+2),FALSE)))</f>
        <v>4</v>
      </c>
      <c r="S396" s="95">
        <f>IF($C396 = "neg", (($D396+1) - VLOOKUP($B396,'Results-formatted 060121'!$A:$AJ,(S$3+2),FALSE)), IF($C396 = "pos-neg", (3+VLOOKUP($B396,'Results-formatted 060121'!$A:$AJ,(S$3+2),FALSE)), VLOOKUP($B396,'Results-formatted 060121'!$A:$AJ,(S$3+2),FALSE)))</f>
        <v>3</v>
      </c>
      <c r="T396" s="95">
        <f>IF($C396 = "neg", (($D396+1) - VLOOKUP($B396,'Results-formatted 060121'!$A:$AJ,(T$3+2),FALSE)), IF($C396 = "pos-neg", (3+VLOOKUP($B396,'Results-formatted 060121'!$A:$AJ,(T$3+2),FALSE)), VLOOKUP($B396,'Results-formatted 060121'!$A:$AJ,(T$3+2),FALSE)))</f>
        <v>4</v>
      </c>
      <c r="U396" s="95">
        <f>IF($C396 = "neg", (($D396+1) - VLOOKUP($B396,'Results-formatted 060121'!$A:$AJ,(U$3+2),FALSE)), IF($C396 = "pos-neg", (3+VLOOKUP($B396,'Results-formatted 060121'!$A:$AJ,(U$3+2),FALSE)), VLOOKUP($B396,'Results-formatted 060121'!$A:$AJ,(U$3+2),FALSE)))</f>
        <v>5</v>
      </c>
      <c r="V396" s="95">
        <f>IF($C396 = "neg", (($D396+1) - VLOOKUP($B396,'Results-formatted 060121'!$A:$AJ,(V$3+2),FALSE)), IF($C396 = "pos-neg", (3+VLOOKUP($B396,'Results-formatted 060121'!$A:$AJ,(V$3+2),FALSE)), VLOOKUP($B396,'Results-formatted 060121'!$A:$AJ,(V$3+2),FALSE)))</f>
        <v>4</v>
      </c>
      <c r="W396" s="95">
        <f>IF($C396 = "neg", (($D396+1) - VLOOKUP($B396,'Results-formatted 060121'!$A:$AJ,(W$3+2),FALSE)), IF($C396 = "pos-neg", (3+VLOOKUP($B396,'Results-formatted 060121'!$A:$AJ,(W$3+2),FALSE)), VLOOKUP($B396,'Results-formatted 060121'!$A:$AJ,(W$3+2),FALSE)))</f>
        <v>3</v>
      </c>
      <c r="X396" s="95">
        <f>IF($C396 = "neg", (($D396+1) - VLOOKUP($B396,'Results-formatted 060121'!$A:$AJ,(X$3+2),FALSE)), IF($C396 = "pos-neg", (3+VLOOKUP($B396,'Results-formatted 060121'!$A:$AJ,(X$3+2),FALSE)), VLOOKUP($B396,'Results-formatted 060121'!$A:$AJ,(X$3+2),FALSE)))</f>
        <v>3</v>
      </c>
      <c r="Y396" s="95">
        <f>IF($C396 = "neg", (($D396+1) - VLOOKUP($B396,'Results-formatted 060121'!$A:$AJ,(Y$3+2),FALSE)), IF($C396 = "pos-neg", (3+VLOOKUP($B396,'Results-formatted 060121'!$A:$AJ,(Y$3+2),FALSE)), VLOOKUP($B396,'Results-formatted 060121'!$A:$AJ,(Y$3+2),FALSE)))</f>
        <v>3</v>
      </c>
      <c r="Z396" s="95">
        <f>IF($C396 = "neg", (($D396+1) - VLOOKUP($B396,'Results-formatted 060121'!$A:$AJ,(Z$3+2),FALSE)), IF($C396 = "pos-neg", (3+VLOOKUP($B396,'Results-formatted 060121'!$A:$AJ,(Z$3+2),FALSE)), VLOOKUP($B396,'Results-formatted 060121'!$A:$AJ,(Z$3+2),FALSE)))</f>
        <v>2</v>
      </c>
      <c r="AA396" s="95">
        <f>IF($C396 = "neg", (($D396+1) - VLOOKUP($B396,'Results-formatted 060121'!$A:$AJ,(AA$3+2),FALSE)), IF($C396 = "pos-neg", (3+VLOOKUP($B396,'Results-formatted 060121'!$A:$AJ,(AA$3+2),FALSE)), VLOOKUP($B396,'Results-formatted 060121'!$A:$AJ,(AA$3+2),FALSE)))</f>
        <v>4</v>
      </c>
      <c r="AB396" s="95">
        <f>IF($C396 = "neg", (($D396+1) - VLOOKUP($B396,'Results-formatted 060121'!$A:$AJ,(AB$3+2),FALSE)), IF($C396 = "pos-neg", (3+VLOOKUP($B396,'Results-formatted 060121'!$A:$AJ,(AB$3+2),FALSE)), VLOOKUP($B396,'Results-formatted 060121'!$A:$AJ,(AB$3+2),FALSE)))</f>
        <v>3</v>
      </c>
      <c r="AC396" s="95">
        <f>IF($C396 = "neg", (($D396+1) - VLOOKUP($B396,'Results-formatted 060121'!$A:$AJ,(AC$3+2),FALSE)), IF($C396 = "pos-neg", (3+VLOOKUP($B396,'Results-formatted 060121'!$A:$AJ,(AC$3+2),FALSE)), VLOOKUP($B396,'Results-formatted 060121'!$A:$AJ,(AC$3+2),FALSE)))</f>
        <v>1</v>
      </c>
      <c r="AD396" s="95">
        <f>IF($C396 = "neg", (($D396+1) - VLOOKUP($B396,'Results-formatted 060121'!$A:$AJ,(AD$3+2),FALSE)), IF($C396 = "pos-neg", (3+VLOOKUP($B396,'Results-formatted 060121'!$A:$AJ,(AD$3+2),FALSE)), VLOOKUP($B396,'Results-formatted 060121'!$A:$AJ,(AD$3+2),FALSE)))</f>
        <v>2</v>
      </c>
      <c r="AE396" s="95">
        <f>IF($C396 = "neg", (($D396+1) - VLOOKUP($B396,'Results-formatted 060121'!$A:$AJ,(AE$3+2),FALSE)), IF($C396 = "pos-neg", (3+VLOOKUP($B396,'Results-formatted 060121'!$A:$AJ,(AE$3+2),FALSE)), VLOOKUP($B396,'Results-formatted 060121'!$A:$AJ,(AE$3+2),FALSE)))</f>
        <v>4</v>
      </c>
      <c r="AF396" s="95">
        <f>IF($C396 = "neg", (($D396+1) - VLOOKUP($B396,'Results-formatted 060121'!$A:$AJ,(AF$3+2),FALSE)), IF($C396 = "pos-neg", (3+VLOOKUP($B396,'Results-formatted 060121'!$A:$AJ,(AF$3+2),FALSE)), VLOOKUP($B396,'Results-formatted 060121'!$A:$AJ,(AF$3+2),FALSE)))</f>
        <v>4</v>
      </c>
      <c r="AG396" s="95">
        <f>IF($C396 = "neg", (($D396+1) - VLOOKUP($B396,'Results-formatted 060121'!$A:$AJ,(AG$3+2),FALSE)), IF($C396 = "pos-neg", (3+VLOOKUP($B396,'Results-formatted 060121'!$A:$AJ,(AG$3+2),FALSE)), VLOOKUP($B396,'Results-formatted 060121'!$A:$AJ,(AG$3+2),FALSE)))</f>
        <v>4</v>
      </c>
      <c r="AH396" s="95">
        <f>IF($C396 = "neg", (($D396+1) - VLOOKUP($B396,'Results-formatted 060121'!$A:$AJ,(AH$3+2),FALSE)), IF($C396 = "pos-neg", (3+VLOOKUP($B396,'Results-formatted 060121'!$A:$AJ,(AH$3+2),FALSE)), VLOOKUP($B396,'Results-formatted 060121'!$A:$AJ,(AH$3+2),FALSE)))</f>
        <v>3</v>
      </c>
      <c r="AI396" s="95">
        <f>IF($C396 = "neg", (($D396+1) - VLOOKUP($B396,'Results-formatted 060121'!$A:$AJ,(AI$3+2),FALSE)), IF($C396 = "pos-neg", (3+VLOOKUP($B396,'Results-formatted 060121'!$A:$AJ,(AI$3+2),FALSE)), VLOOKUP($B396,'Results-formatted 060121'!$A:$AJ,(AI$3+2),FALSE)))</f>
        <v>3</v>
      </c>
      <c r="AJ396" s="95">
        <f>IF($C396 = "neg", (($D396+1) - VLOOKUP($B396,'Results-formatted 060121'!$A:$AJ,(AJ$3+2),FALSE)), IF($C396 = "pos-neg", (3+VLOOKUP($B396,'Results-formatted 060121'!$A:$AJ,(AJ$3+2),FALSE)), VLOOKUP($B396,'Results-formatted 060121'!$A:$AJ,(AJ$3+2),FALSE)))</f>
        <v>5</v>
      </c>
      <c r="AK396" s="95">
        <f>IF($C396 = "neg", (($D396+1) - VLOOKUP($B396,'Results-formatted 060121'!$A:$AJ,(AK$3+2),FALSE)), IF($C396 = "pos-neg", (3+VLOOKUP($B396,'Results-formatted 060121'!$A:$AJ,(AK$3+2),FALSE)), VLOOKUP($B396,'Results-formatted 060121'!$A:$AJ,(AK$3+2),FALSE)))</f>
        <v>3</v>
      </c>
      <c r="AL396" s="95">
        <f>IF($C396 = "neg", (($D396+1) - VLOOKUP($B396,'Results-formatted 060121'!$A:$AJ,(AL$3+2),FALSE)), IF($C396 = "pos-neg", (3+VLOOKUP($B396,'Results-formatted 060121'!$A:$AJ,(AL$3+2),FALSE)), VLOOKUP($B396,'Results-formatted 060121'!$A:$AJ,(AL$3+2),FALSE)))</f>
        <v>3</v>
      </c>
      <c r="AM396" s="95">
        <f>IF($C396 = "neg", (($D396+1) - VLOOKUP($B396,'Results-formatted 060121'!$A:AJ,(AM$3+2),FALSE)), IF($C396 = "pos-neg", (3+VLOOKUP($B396,'Results-formatted 060121'!$A:AJ,(AM$3+2),FALSE)), VLOOKUP($B396,'Results-formatted 060121'!$A:AJ,(AM$3+2),FALSE)))</f>
        <v>4</v>
      </c>
      <c r="AN396" s="95">
        <f>IF($C396 = "neg", (($D396+1) - VLOOKUP($B396,'Results-formatted 060121'!$A:AK,(AN$3+2),FALSE)), IF($C396 = "pos-neg", (3+VLOOKUP($B396,'Results-formatted 060121'!$A:AK,(AN$3+2),FALSE)), VLOOKUP($B396,'Results-formatted 060121'!$A:AK,(AN$3+2),FALSE)))</f>
        <v>4</v>
      </c>
      <c r="AO396" s="95">
        <f>IF($C396 = "neg", (($D396+1) - VLOOKUP($B396,'Results-formatted 060121'!$A:AL,(AO$3+2),FALSE)), IF($C396 = "pos-neg", (3+VLOOKUP($B396,'Results-formatted 060121'!$A:AL,(AO$3+2),FALSE)), VLOOKUP($B396,'Results-formatted 060121'!$A:AL,(AO$3+2),FALSE)))</f>
        <v>4</v>
      </c>
      <c r="AP396" s="95">
        <f>IF($C396 = "neg", (($D396+1) - VLOOKUP($B396,'Results-formatted 060121'!$A:AM,(AP$3+2),FALSE)), IF($C396 = "pos-neg", (3+VLOOKUP($B396,'Results-formatted 060121'!$A:AM,(AP$3+2),FALSE)), VLOOKUP($B396,'Results-formatted 060121'!$A:AM,(AP$3+2),FALSE)))</f>
        <v>2</v>
      </c>
      <c r="AQ396" s="95">
        <f>IF($C396 = "neg", (($D396+1) - VLOOKUP($B396,'Results-formatted 060121'!$A:AN,(AQ$3+2),FALSE)), IF($C396 = "pos-neg", (3+VLOOKUP($B396,'Results-formatted 060121'!$A:AN,(AQ$3+2),FALSE)), VLOOKUP($B396,'Results-formatted 060121'!$A:AN,(AQ$3+2),FALSE)))</f>
        <v>3</v>
      </c>
      <c r="AR396" s="95">
        <f>IF($C396 = "neg", (($D396+1) - VLOOKUP($B396,'Results-formatted 060121'!$A:AO,(AR$3+2),FALSE)), IF($C396 = "pos-neg", (3+VLOOKUP($B396,'Results-formatted 060121'!$A:AO,(AR$3+2),FALSE)), VLOOKUP($B396,'Results-formatted 060121'!$A:AO,(AR$3+2),FALSE)))</f>
        <v>3</v>
      </c>
      <c r="AS396" s="95">
        <f>IF($C396 = "neg", (($D396+1) - VLOOKUP($B396,'Results-formatted 060121'!$A:AP,(AS$3+2),FALSE)), IF($C396 = "pos-neg", (3+VLOOKUP($B396,'Results-formatted 060121'!$A:AP,(AS$3+2),FALSE)), VLOOKUP($B396,'Results-formatted 060121'!$A:AP,(AS$3+2),FALSE)))</f>
        <v>2</v>
      </c>
      <c r="AT396" s="95">
        <f>IF($C396 = "neg", (($D396+1) - VLOOKUP($B396,'Results-formatted 060121'!$A:AQ,(AT$3+2),FALSE)), IF($C396 = "pos-neg", (3+VLOOKUP($B396,'Results-formatted 060121'!$A:AQ,(AT$3+2),FALSE)), VLOOKUP($B396,'Results-formatted 060121'!$A:AQ,(AT$3+2),FALSE)))</f>
        <v>4</v>
      </c>
      <c r="AU396" s="95">
        <f>IF($C396 = "neg", (($D396+1) - VLOOKUP($B396,'Results-formatted 060121'!$A:AR,(AU$3+2),FALSE)), IF($C396 = "pos-neg", (3+VLOOKUP($B396,'Results-formatted 060121'!$A:AR,(AU$3+2),FALSE)), VLOOKUP($B396,'Results-formatted 060121'!$A:AR,(AU$3+2),FALSE)))</f>
        <v>4</v>
      </c>
      <c r="AV396" s="95">
        <f>IF($C396 = "neg", (($D396+1) - VLOOKUP($B396,'Results-formatted 060121'!$A:AS,(AV$3+2),FALSE)), IF($C396 = "pos-neg", (3+VLOOKUP($B396,'Results-formatted 060121'!$A:AS,(AV$3+2),FALSE)), VLOOKUP($B396,'Results-formatted 060121'!$A:AS,(AV$3+2),FALSE)))</f>
        <v>3</v>
      </c>
      <c r="AW396" s="95">
        <f>IF($C396 = "neg", (($D396+1) - VLOOKUP($B396,'Results-formatted 060121'!$A:AT,(AW$3+2),FALSE)), IF($C396 = "pos-neg", (3+VLOOKUP($B396,'Results-formatted 060121'!$A:AT,(AW$3+2),FALSE)), VLOOKUP($B396,'Results-formatted 060121'!$A:AT,(AW$3+2),FALSE)))</f>
        <v>2</v>
      </c>
      <c r="AX396" s="95">
        <f>IF($C396 = "neg", (($D396+1) - VLOOKUP($B396,'Results-formatted 060121'!$A:AU,(AX$3+2),FALSE)), IF($C396 = "pos-neg", (3+VLOOKUP($B396,'Results-formatted 060121'!$A:AU,(AX$3+2),FALSE)), VLOOKUP($B396,'Results-formatted 060121'!$A:AU,(AX$3+2),FALSE)))</f>
        <v>2</v>
      </c>
      <c r="AY396" s="95">
        <f>IF($C396 = "neg", (($D396+1) - VLOOKUP($B396,'Results-formatted 060121'!$A:AV,(AY$3+2),FALSE)), IF($C396 = "pos-neg", (3+VLOOKUP($B396,'Results-formatted 060121'!$A:AV,(AY$3+2),FALSE)), VLOOKUP($B396,'Results-formatted 060121'!$A:AV,(AY$3+2),FALSE)))</f>
        <v>3</v>
      </c>
      <c r="AZ396" s="95">
        <f>IF($C396 = "neg", (($D396+1) - VLOOKUP($B396,'Results-formatted 060121'!$A:AW,(AZ$3+2),FALSE)), IF($C396 = "pos-neg", (3+VLOOKUP($B396,'Results-formatted 060121'!$A:AW,(AZ$3+2),FALSE)), VLOOKUP($B396,'Results-formatted 060121'!$A:AW,(AZ$3+2),FALSE)))</f>
        <v>3</v>
      </c>
      <c r="BA396" s="95">
        <f>IF($C396 = "neg", (($D396+1) - VLOOKUP($B396,'Results-formatted 060121'!$A:AX,(BA$3+2),FALSE)), IF($C396 = "pos-neg", (3+VLOOKUP($B396,'Results-formatted 060121'!$A:AX,(BA$3+2),FALSE)), VLOOKUP($B396,'Results-formatted 060121'!$A:AX,(BA$3+2),FALSE)))</f>
        <v>3</v>
      </c>
      <c r="BB396" s="95">
        <f>IF($C396 = "neg", (($D396+1) - VLOOKUP($B396,'Results-formatted 060121'!$A:AY,(BB$3+2),FALSE)), IF($C396 = "pos-neg", (3+VLOOKUP($B396,'Results-formatted 060121'!$A:AY,(BB$3+2),FALSE)), VLOOKUP($B396,'Results-formatted 060121'!$A:AY,(BB$3+2),FALSE)))</f>
        <v>4</v>
      </c>
      <c r="BC396" s="95">
        <f>IF($C396 = "neg", (($D396+1) - VLOOKUP($B396,'Results-formatted 060121'!$A:AZ,(BC$3+2),FALSE)), IF($C396 = "pos-neg", (3+VLOOKUP($B396,'Results-formatted 060121'!$A:AZ,(BC$3+2),FALSE)), VLOOKUP($B396,'Results-formatted 060121'!$A:AZ,(BC$3+2),FALSE)))</f>
        <v>3</v>
      </c>
      <c r="BD396" s="95">
        <f>IF($C396 = "neg", (($D396+1) - VLOOKUP($B396,'Results-formatted 060121'!$A:BA,(BD$3+2),FALSE)), IF($C396 = "pos-neg", (3+VLOOKUP($B396,'Results-formatted 060121'!$A:BA,(BD$3+2),FALSE)), VLOOKUP($B396,'Results-formatted 060121'!$A:BA,(BD$3+2),FALSE)))</f>
        <v>5</v>
      </c>
      <c r="BE396" s="95">
        <f>IF($C396 = "neg", (($D396+1) - VLOOKUP($B396,'Results-formatted 060121'!$A:BB,(BE$3+2),FALSE)), IF($C396 = "pos-neg", (3+VLOOKUP($B396,'Results-formatted 060121'!$A:BB,(BE$3+2),FALSE)), VLOOKUP($B396,'Results-formatted 060121'!$A:BB,(BE$3+2),FALSE)))</f>
        <v>4</v>
      </c>
      <c r="BF396" s="95">
        <f>IF($C396 = "neg", (($D396+1) - VLOOKUP($B396,'Results-formatted 060121'!$A:BC,(BF$3+2),FALSE)), IF($C396 = "pos-neg", (3+VLOOKUP($B396,'Results-formatted 060121'!$A:BC,(BF$3+2),FALSE)), VLOOKUP($B396,'Results-formatted 060121'!$A:BC,(BF$3+2),FALSE)))</f>
        <v>3</v>
      </c>
      <c r="BG396" s="95">
        <f>IF($C396 = "neg", (($D396+1) - VLOOKUP($B396,'Results-formatted 060121'!$A:BD,(BG$3+2),FALSE)), IF($C396 = "pos-neg", (3+VLOOKUP($B396,'Results-formatted 060121'!$A:BD,(BG$3+2),FALSE)), VLOOKUP($B396,'Results-formatted 060121'!$A:BD,(BG$3+2),FALSE)))</f>
        <v>3</v>
      </c>
      <c r="BH396" s="95">
        <f>IF($C396 = "neg", (($D396+1) - VLOOKUP($B396,'Results-formatted 060121'!$A:BE,(BH$3+2),FALSE)), IF($C396 = "pos-neg", (3+VLOOKUP($B396,'Results-formatted 060121'!$A:BE,(BH$3+2),FALSE)), VLOOKUP($B396,'Results-formatted 060121'!$A:BE,(BH$3+2),FALSE)))</f>
        <v>2</v>
      </c>
      <c r="BI396" s="95">
        <f>IF($C396 = "neg", (($D396+1) - VLOOKUP($B396,'Results-formatted 060121'!$A:BF,(BI$3+2),FALSE)), IF($C396 = "pos-neg", (3+VLOOKUP($B396,'Results-formatted 060121'!$A:BF,(BI$3+2),FALSE)), VLOOKUP($B396,'Results-formatted 060121'!$A:BF,(BI$3+2),FALSE)))</f>
        <v>3</v>
      </c>
      <c r="BJ396" s="95">
        <f>IF($C396 = "neg", (($D396+1) - VLOOKUP($B396,'Results-formatted 060121'!$A:BG,(BJ$3+2),FALSE)), IF($C396 = "pos-neg", (3+VLOOKUP($B396,'Results-formatted 060121'!$A:BG,(BJ$3+2),FALSE)), VLOOKUP($B396,'Results-formatted 060121'!$A:BG,(BJ$3+2),FALSE)))</f>
        <v>4</v>
      </c>
      <c r="BK396" s="95">
        <f>IF($C396 = "neg", (($D396+1) - VLOOKUP($B396,'Results-formatted 060121'!$A:BH,(BK$3+2),FALSE)), IF($C396 = "pos-neg", (3+VLOOKUP($B396,'Results-formatted 060121'!$A:BH,(BK$3+2),FALSE)), VLOOKUP($B396,'Results-formatted 060121'!$A:BH,(BK$3+2),FALSE)))</f>
        <v>3</v>
      </c>
      <c r="BL396" s="95">
        <f>IF($C396 = "neg", (($D396+1) - VLOOKUP($B396,'Results-formatted 060121'!$A:BI,(BL$3+2),FALSE)), IF($C396 = "pos-neg", (3+VLOOKUP($B396,'Results-formatted 060121'!$A:BI,(BL$3+2),FALSE)), VLOOKUP($B396,'Results-formatted 060121'!$A:BI,(BL$3+2),FALSE)))</f>
        <v>3</v>
      </c>
      <c r="BM396" s="95">
        <f>IF($C396 = "neg", (($D396+1) - VLOOKUP($B396,'Results-formatted 060121'!$A:BJ,(BM$3+2),FALSE)), IF($C396 = "pos-neg", (3+VLOOKUP($B396,'Results-formatted 060121'!$A:BJ,(BM$3+2),FALSE)), VLOOKUP($B396,'Results-formatted 060121'!$A:BJ,(BM$3+2),FALSE)))</f>
        <v>3</v>
      </c>
      <c r="BN396" s="95"/>
      <c r="BO396" s="95"/>
      <c r="BP396" s="95"/>
      <c r="BQ396" s="95"/>
      <c r="BR396" s="95"/>
      <c r="BS396" s="95"/>
      <c r="BT396" s="95"/>
      <c r="BU396" s="95"/>
      <c r="BV396" s="95"/>
      <c r="BW396" s="95"/>
      <c r="BX396" s="95"/>
      <c r="BY396" s="95"/>
      <c r="BZ396" s="95"/>
      <c r="CA396" s="95"/>
      <c r="CB396" s="95"/>
      <c r="CC396" s="95"/>
      <c r="CD396" s="98"/>
      <c r="CE396" s="25">
        <f t="shared" si="1264"/>
        <v>3.2166666666666668</v>
      </c>
      <c r="CF396" s="25">
        <f t="shared" si="1265"/>
        <v>0.94045907770415893</v>
      </c>
    </row>
    <row r="397" spans="2:84" ht="42" x14ac:dyDescent="0.15">
      <c r="B397" s="84" t="s">
        <v>404</v>
      </c>
      <c r="C397" s="86" t="s">
        <v>224</v>
      </c>
      <c r="D397" s="2">
        <v>5</v>
      </c>
      <c r="E397" s="15" t="s">
        <v>895</v>
      </c>
      <c r="F397" s="95">
        <f>IF($C397 = "neg", (($D397+1) - VLOOKUP($B397,'Results-formatted 060121'!$A:$AJ,(F$3+2),FALSE)), IF($C397 = "pos-neg", (3+VLOOKUP($B397,'Results-formatted 060121'!$A:$AJ,(F$3+2),FALSE)), VLOOKUP($B397,'Results-formatted 060121'!$A:$AJ,(F$3+2),FALSE)))</f>
        <v>3</v>
      </c>
      <c r="G397" s="95">
        <f>IF($C397 = "neg", (($D397+1) - VLOOKUP($B397,'Results-formatted 060121'!$A:$AJ,(G$3+2),FALSE)), IF($C397 = "pos-neg", (3+VLOOKUP($B397,'Results-formatted 060121'!$A:$AJ,(G$3+2),FALSE)), VLOOKUP($B397,'Results-formatted 060121'!$A:$AJ,(G$3+2),FALSE)))</f>
        <v>5</v>
      </c>
      <c r="H397" s="95">
        <f>IF($C397 = "neg", (($D397+1) - VLOOKUP($B397,'Results-formatted 060121'!$A:$AJ,(H$3+2),FALSE)), IF($C397 = "pos-neg", (3+VLOOKUP($B397,'Results-formatted 060121'!$A:$AJ,(H$3+2),FALSE)), VLOOKUP($B397,'Results-formatted 060121'!$A:$AJ,(H$3+2),FALSE)))</f>
        <v>3</v>
      </c>
      <c r="I397" s="95">
        <f>IF($C397 = "neg", (($D397+1) - VLOOKUP($B397,'Results-formatted 060121'!$A:$AJ,(I$3+2),FALSE)), IF($C397 = "pos-neg", (3+VLOOKUP($B397,'Results-formatted 060121'!$A:$AJ,(I$3+2),FALSE)), VLOOKUP($B397,'Results-formatted 060121'!$A:$AJ,(I$3+2),FALSE)))</f>
        <v>4</v>
      </c>
      <c r="J397" s="95">
        <f>IF($C397 = "neg", (($D397+1) - VLOOKUP($B397,'Results-formatted 060121'!$A:$AJ,(J$3+2),FALSE)), IF($C397 = "pos-neg", (3+VLOOKUP($B397,'Results-formatted 060121'!$A:$AJ,(J$3+2),FALSE)), VLOOKUP($B397,'Results-formatted 060121'!$A:$AJ,(J$3+2),FALSE)))</f>
        <v>3</v>
      </c>
      <c r="K397" s="95">
        <f>IF($C397 = "neg", (($D397+1) - VLOOKUP($B397,'Results-formatted 060121'!$A:$AJ,(K$3+2),FALSE)), IF($C397 = "pos-neg", (3+VLOOKUP($B397,'Results-formatted 060121'!$A:$AJ,(K$3+2),FALSE)), VLOOKUP($B397,'Results-formatted 060121'!$A:$AJ,(K$3+2),FALSE)))</f>
        <v>3</v>
      </c>
      <c r="L397" s="95">
        <f>IF($C397 = "neg", (($D397+1) - VLOOKUP($B397,'Results-formatted 060121'!$A:$AJ,(L$3+2),FALSE)), IF($C397 = "pos-neg", (3+VLOOKUP($B397,'Results-formatted 060121'!$A:$AJ,(L$3+2),FALSE)), VLOOKUP($B397,'Results-formatted 060121'!$A:$AJ,(L$3+2),FALSE)))</f>
        <v>3</v>
      </c>
      <c r="M397" s="95">
        <f>IF($C397 = "neg", (($D397+1) - VLOOKUP($B397,'Results-formatted 060121'!$A:$AJ,(M$3+2),FALSE)), IF($C397 = "pos-neg", (3+VLOOKUP($B397,'Results-formatted 060121'!$A:$AJ,(M$3+2),FALSE)), VLOOKUP($B397,'Results-formatted 060121'!$A:$AJ,(M$3+2),FALSE)))</f>
        <v>5</v>
      </c>
      <c r="N397" s="95">
        <f>IF($C397 = "neg", (($D397+1) - VLOOKUP($B397,'Results-formatted 060121'!$A:$AJ,(N$3+2),FALSE)), IF($C397 = "pos-neg", (3+VLOOKUP($B397,'Results-formatted 060121'!$A:$AJ,(N$3+2),FALSE)), VLOOKUP($B397,'Results-formatted 060121'!$A:$AJ,(N$3+2),FALSE)))</f>
        <v>4</v>
      </c>
      <c r="O397" s="95">
        <f>IF($C397 = "neg", (($D397+1) - VLOOKUP($B397,'Results-formatted 060121'!$A:$AJ,(O$3+2),FALSE)), IF($C397 = "pos-neg", (3+VLOOKUP($B397,'Results-formatted 060121'!$A:$AJ,(O$3+2),FALSE)), VLOOKUP($B397,'Results-formatted 060121'!$A:$AJ,(O$3+2),FALSE)))</f>
        <v>3</v>
      </c>
      <c r="P397" s="95">
        <f>IF($C397 = "neg", (($D397+1) - VLOOKUP($B397,'Results-formatted 060121'!$A:$AJ,(P$3+2),FALSE)), IF($C397 = "pos-neg", (3+VLOOKUP($B397,'Results-formatted 060121'!$A:$AJ,(P$3+2),FALSE)), VLOOKUP($B397,'Results-formatted 060121'!$A:$AJ,(P$3+2),FALSE)))</f>
        <v>4</v>
      </c>
      <c r="Q397" s="95">
        <f>IF($C397 = "neg", (($D397+1) - VLOOKUP($B397,'Results-formatted 060121'!$A:$AJ,(Q$3+2),FALSE)), IF($C397 = "pos-neg", (3+VLOOKUP($B397,'Results-formatted 060121'!$A:$AJ,(Q$3+2),FALSE)), VLOOKUP($B397,'Results-formatted 060121'!$A:$AJ,(Q$3+2),FALSE)))</f>
        <v>5</v>
      </c>
      <c r="R397" s="95">
        <f>IF($C397 = "neg", (($D397+1) - VLOOKUP($B397,'Results-formatted 060121'!$A:$AJ,(R$3+2),FALSE)), IF($C397 = "pos-neg", (3+VLOOKUP($B397,'Results-formatted 060121'!$A:$AJ,(R$3+2),FALSE)), VLOOKUP($B397,'Results-formatted 060121'!$A:$AJ,(R$3+2),FALSE)))</f>
        <v>3</v>
      </c>
      <c r="S397" s="95">
        <f>IF($C397 = "neg", (($D397+1) - VLOOKUP($B397,'Results-formatted 060121'!$A:$AJ,(S$3+2),FALSE)), IF($C397 = "pos-neg", (3+VLOOKUP($B397,'Results-formatted 060121'!$A:$AJ,(S$3+2),FALSE)), VLOOKUP($B397,'Results-formatted 060121'!$A:$AJ,(S$3+2),FALSE)))</f>
        <v>4</v>
      </c>
      <c r="T397" s="95">
        <f>IF($C397 = "neg", (($D397+1) - VLOOKUP($B397,'Results-formatted 060121'!$A:$AJ,(T$3+2),FALSE)), IF($C397 = "pos-neg", (3+VLOOKUP($B397,'Results-formatted 060121'!$A:$AJ,(T$3+2),FALSE)), VLOOKUP($B397,'Results-formatted 060121'!$A:$AJ,(T$3+2),FALSE)))</f>
        <v>5</v>
      </c>
      <c r="U397" s="95">
        <f>IF($C397 = "neg", (($D397+1) - VLOOKUP($B397,'Results-formatted 060121'!$A:$AJ,(U$3+2),FALSE)), IF($C397 = "pos-neg", (3+VLOOKUP($B397,'Results-formatted 060121'!$A:$AJ,(U$3+2),FALSE)), VLOOKUP($B397,'Results-formatted 060121'!$A:$AJ,(U$3+2),FALSE)))</f>
        <v>5</v>
      </c>
      <c r="V397" s="95">
        <f>IF($C397 = "neg", (($D397+1) - VLOOKUP($B397,'Results-formatted 060121'!$A:$AJ,(V$3+2),FALSE)), IF($C397 = "pos-neg", (3+VLOOKUP($B397,'Results-formatted 060121'!$A:$AJ,(V$3+2),FALSE)), VLOOKUP($B397,'Results-formatted 060121'!$A:$AJ,(V$3+2),FALSE)))</f>
        <v>5</v>
      </c>
      <c r="W397" s="95">
        <f>IF($C397 = "neg", (($D397+1) - VLOOKUP($B397,'Results-formatted 060121'!$A:$AJ,(W$3+2),FALSE)), IF($C397 = "pos-neg", (3+VLOOKUP($B397,'Results-formatted 060121'!$A:$AJ,(W$3+2),FALSE)), VLOOKUP($B397,'Results-formatted 060121'!$A:$AJ,(W$3+2),FALSE)))</f>
        <v>3</v>
      </c>
      <c r="X397" s="95">
        <f>IF($C397 = "neg", (($D397+1) - VLOOKUP($B397,'Results-formatted 060121'!$A:$AJ,(X$3+2),FALSE)), IF($C397 = "pos-neg", (3+VLOOKUP($B397,'Results-formatted 060121'!$A:$AJ,(X$3+2),FALSE)), VLOOKUP($B397,'Results-formatted 060121'!$A:$AJ,(X$3+2),FALSE)))</f>
        <v>3</v>
      </c>
      <c r="Y397" s="95">
        <f>IF($C397 = "neg", (($D397+1) - VLOOKUP($B397,'Results-formatted 060121'!$A:$AJ,(Y$3+2),FALSE)), IF($C397 = "pos-neg", (3+VLOOKUP($B397,'Results-formatted 060121'!$A:$AJ,(Y$3+2),FALSE)), VLOOKUP($B397,'Results-formatted 060121'!$A:$AJ,(Y$3+2),FALSE)))</f>
        <v>4</v>
      </c>
      <c r="Z397" s="95">
        <f>IF($C397 = "neg", (($D397+1) - VLOOKUP($B397,'Results-formatted 060121'!$A:$AJ,(Z$3+2),FALSE)), IF($C397 = "pos-neg", (3+VLOOKUP($B397,'Results-formatted 060121'!$A:$AJ,(Z$3+2),FALSE)), VLOOKUP($B397,'Results-formatted 060121'!$A:$AJ,(Z$3+2),FALSE)))</f>
        <v>1</v>
      </c>
      <c r="AA397" s="95">
        <f>IF($C397 = "neg", (($D397+1) - VLOOKUP($B397,'Results-formatted 060121'!$A:$AJ,(AA$3+2),FALSE)), IF($C397 = "pos-neg", (3+VLOOKUP($B397,'Results-formatted 060121'!$A:$AJ,(AA$3+2),FALSE)), VLOOKUP($B397,'Results-formatted 060121'!$A:$AJ,(AA$3+2),FALSE)))</f>
        <v>4</v>
      </c>
      <c r="AB397" s="95">
        <f>IF($C397 = "neg", (($D397+1) - VLOOKUP($B397,'Results-formatted 060121'!$A:$AJ,(AB$3+2),FALSE)), IF($C397 = "pos-neg", (3+VLOOKUP($B397,'Results-formatted 060121'!$A:$AJ,(AB$3+2),FALSE)), VLOOKUP($B397,'Results-formatted 060121'!$A:$AJ,(AB$3+2),FALSE)))</f>
        <v>3</v>
      </c>
      <c r="AC397" s="95">
        <f>IF($C397 = "neg", (($D397+1) - VLOOKUP($B397,'Results-formatted 060121'!$A:$AJ,(AC$3+2),FALSE)), IF($C397 = "pos-neg", (3+VLOOKUP($B397,'Results-formatted 060121'!$A:$AJ,(AC$3+2),FALSE)), VLOOKUP($B397,'Results-formatted 060121'!$A:$AJ,(AC$3+2),FALSE)))</f>
        <v>2</v>
      </c>
      <c r="AD397" s="95">
        <f>IF($C397 = "neg", (($D397+1) - VLOOKUP($B397,'Results-formatted 060121'!$A:$AJ,(AD$3+2),FALSE)), IF($C397 = "pos-neg", (3+VLOOKUP($B397,'Results-formatted 060121'!$A:$AJ,(AD$3+2),FALSE)), VLOOKUP($B397,'Results-formatted 060121'!$A:$AJ,(AD$3+2),FALSE)))</f>
        <v>3</v>
      </c>
      <c r="AE397" s="95">
        <f>IF($C397 = "neg", (($D397+1) - VLOOKUP($B397,'Results-formatted 060121'!$A:$AJ,(AE$3+2),FALSE)), IF($C397 = "pos-neg", (3+VLOOKUP($B397,'Results-formatted 060121'!$A:$AJ,(AE$3+2),FALSE)), VLOOKUP($B397,'Results-formatted 060121'!$A:$AJ,(AE$3+2),FALSE)))</f>
        <v>5</v>
      </c>
      <c r="AF397" s="95">
        <f>IF($C397 = "neg", (($D397+1) - VLOOKUP($B397,'Results-formatted 060121'!$A:$AJ,(AF$3+2),FALSE)), IF($C397 = "pos-neg", (3+VLOOKUP($B397,'Results-formatted 060121'!$A:$AJ,(AF$3+2),FALSE)), VLOOKUP($B397,'Results-formatted 060121'!$A:$AJ,(AF$3+2),FALSE)))</f>
        <v>4</v>
      </c>
      <c r="AG397" s="95">
        <f>IF($C397 = "neg", (($D397+1) - VLOOKUP($B397,'Results-formatted 060121'!$A:$AJ,(AG$3+2),FALSE)), IF($C397 = "pos-neg", (3+VLOOKUP($B397,'Results-formatted 060121'!$A:$AJ,(AG$3+2),FALSE)), VLOOKUP($B397,'Results-formatted 060121'!$A:$AJ,(AG$3+2),FALSE)))</f>
        <v>4</v>
      </c>
      <c r="AH397" s="95">
        <f>IF($C397 = "neg", (($D397+1) - VLOOKUP($B397,'Results-formatted 060121'!$A:$AJ,(AH$3+2),FALSE)), IF($C397 = "pos-neg", (3+VLOOKUP($B397,'Results-formatted 060121'!$A:$AJ,(AH$3+2),FALSE)), VLOOKUP($B397,'Results-formatted 060121'!$A:$AJ,(AH$3+2),FALSE)))</f>
        <v>4</v>
      </c>
      <c r="AI397" s="95">
        <f>IF($C397 = "neg", (($D397+1) - VLOOKUP($B397,'Results-formatted 060121'!$A:$AJ,(AI$3+2),FALSE)), IF($C397 = "pos-neg", (3+VLOOKUP($B397,'Results-formatted 060121'!$A:$AJ,(AI$3+2),FALSE)), VLOOKUP($B397,'Results-formatted 060121'!$A:$AJ,(AI$3+2),FALSE)))</f>
        <v>4</v>
      </c>
      <c r="AJ397" s="95">
        <f>IF($C397 = "neg", (($D397+1) - VLOOKUP($B397,'Results-formatted 060121'!$A:$AJ,(AJ$3+2),FALSE)), IF($C397 = "pos-neg", (3+VLOOKUP($B397,'Results-formatted 060121'!$A:$AJ,(AJ$3+2),FALSE)), VLOOKUP($B397,'Results-formatted 060121'!$A:$AJ,(AJ$3+2),FALSE)))</f>
        <v>5</v>
      </c>
      <c r="AK397" s="95">
        <f>IF($C397 = "neg", (($D397+1) - VLOOKUP($B397,'Results-formatted 060121'!$A:$AJ,(AK$3+2),FALSE)), IF($C397 = "pos-neg", (3+VLOOKUP($B397,'Results-formatted 060121'!$A:$AJ,(AK$3+2),FALSE)), VLOOKUP($B397,'Results-formatted 060121'!$A:$AJ,(AK$3+2),FALSE)))</f>
        <v>4</v>
      </c>
      <c r="AL397" s="95">
        <f>IF($C397 = "neg", (($D397+1) - VLOOKUP($B397,'Results-formatted 060121'!$A:$AJ,(AL$3+2),FALSE)), IF($C397 = "pos-neg", (3+VLOOKUP($B397,'Results-formatted 060121'!$A:$AJ,(AL$3+2),FALSE)), VLOOKUP($B397,'Results-formatted 060121'!$A:$AJ,(AL$3+2),FALSE)))</f>
        <v>3</v>
      </c>
      <c r="AM397" s="95">
        <f>IF($C397 = "neg", (($D397+1) - VLOOKUP($B397,'Results-formatted 060121'!$A:AJ,(AM$3+2),FALSE)), IF($C397 = "pos-neg", (3+VLOOKUP($B397,'Results-formatted 060121'!$A:AJ,(AM$3+2),FALSE)), VLOOKUP($B397,'Results-formatted 060121'!$A:AJ,(AM$3+2),FALSE)))</f>
        <v>3</v>
      </c>
      <c r="AN397" s="95">
        <f>IF($C397 = "neg", (($D397+1) - VLOOKUP($B397,'Results-formatted 060121'!$A:AK,(AN$3+2),FALSE)), IF($C397 = "pos-neg", (3+VLOOKUP($B397,'Results-formatted 060121'!$A:AK,(AN$3+2),FALSE)), VLOOKUP($B397,'Results-formatted 060121'!$A:AK,(AN$3+2),FALSE)))</f>
        <v>4</v>
      </c>
      <c r="AO397" s="95">
        <f>IF($C397 = "neg", (($D397+1) - VLOOKUP($B397,'Results-formatted 060121'!$A:AL,(AO$3+2),FALSE)), IF($C397 = "pos-neg", (3+VLOOKUP($B397,'Results-formatted 060121'!$A:AL,(AO$3+2),FALSE)), VLOOKUP($B397,'Results-formatted 060121'!$A:AL,(AO$3+2),FALSE)))</f>
        <v>5</v>
      </c>
      <c r="AP397" s="95">
        <f>IF($C397 = "neg", (($D397+1) - VLOOKUP($B397,'Results-formatted 060121'!$A:AM,(AP$3+2),FALSE)), IF($C397 = "pos-neg", (3+VLOOKUP($B397,'Results-formatted 060121'!$A:AM,(AP$3+2),FALSE)), VLOOKUP($B397,'Results-formatted 060121'!$A:AM,(AP$3+2),FALSE)))</f>
        <v>4</v>
      </c>
      <c r="AQ397" s="95">
        <f>IF($C397 = "neg", (($D397+1) - VLOOKUP($B397,'Results-formatted 060121'!$A:AN,(AQ$3+2),FALSE)), IF($C397 = "pos-neg", (3+VLOOKUP($B397,'Results-formatted 060121'!$A:AN,(AQ$3+2),FALSE)), VLOOKUP($B397,'Results-formatted 060121'!$A:AN,(AQ$3+2),FALSE)))</f>
        <v>3</v>
      </c>
      <c r="AR397" s="95">
        <f>IF($C397 = "neg", (($D397+1) - VLOOKUP($B397,'Results-formatted 060121'!$A:AO,(AR$3+2),FALSE)), IF($C397 = "pos-neg", (3+VLOOKUP($B397,'Results-formatted 060121'!$A:AO,(AR$3+2),FALSE)), VLOOKUP($B397,'Results-formatted 060121'!$A:AO,(AR$3+2),FALSE)))</f>
        <v>4</v>
      </c>
      <c r="AS397" s="95">
        <f>IF($C397 = "neg", (($D397+1) - VLOOKUP($B397,'Results-formatted 060121'!$A:AP,(AS$3+2),FALSE)), IF($C397 = "pos-neg", (3+VLOOKUP($B397,'Results-formatted 060121'!$A:AP,(AS$3+2),FALSE)), VLOOKUP($B397,'Results-formatted 060121'!$A:AP,(AS$3+2),FALSE)))</f>
        <v>3</v>
      </c>
      <c r="AT397" s="95">
        <f>IF($C397 = "neg", (($D397+1) - VLOOKUP($B397,'Results-formatted 060121'!$A:AQ,(AT$3+2),FALSE)), IF($C397 = "pos-neg", (3+VLOOKUP($B397,'Results-formatted 060121'!$A:AQ,(AT$3+2),FALSE)), VLOOKUP($B397,'Results-formatted 060121'!$A:AQ,(AT$3+2),FALSE)))</f>
        <v>5</v>
      </c>
      <c r="AU397" s="95">
        <f>IF($C397 = "neg", (($D397+1) - VLOOKUP($B397,'Results-formatted 060121'!$A:AR,(AU$3+2),FALSE)), IF($C397 = "pos-neg", (3+VLOOKUP($B397,'Results-formatted 060121'!$A:AR,(AU$3+2),FALSE)), VLOOKUP($B397,'Results-formatted 060121'!$A:AR,(AU$3+2),FALSE)))</f>
        <v>4</v>
      </c>
      <c r="AV397" s="95">
        <f>IF($C397 = "neg", (($D397+1) - VLOOKUP($B397,'Results-formatted 060121'!$A:AS,(AV$3+2),FALSE)), IF($C397 = "pos-neg", (3+VLOOKUP($B397,'Results-formatted 060121'!$A:AS,(AV$3+2),FALSE)), VLOOKUP($B397,'Results-formatted 060121'!$A:AS,(AV$3+2),FALSE)))</f>
        <v>3</v>
      </c>
      <c r="AW397" s="95">
        <f>IF($C397 = "neg", (($D397+1) - VLOOKUP($B397,'Results-formatted 060121'!$A:AT,(AW$3+2),FALSE)), IF($C397 = "pos-neg", (3+VLOOKUP($B397,'Results-formatted 060121'!$A:AT,(AW$3+2),FALSE)), VLOOKUP($B397,'Results-formatted 060121'!$A:AT,(AW$3+2),FALSE)))</f>
        <v>2</v>
      </c>
      <c r="AX397" s="95">
        <f>IF($C397 = "neg", (($D397+1) - VLOOKUP($B397,'Results-formatted 060121'!$A:AU,(AX$3+2),FALSE)), IF($C397 = "pos-neg", (3+VLOOKUP($B397,'Results-formatted 060121'!$A:AU,(AX$3+2),FALSE)), VLOOKUP($B397,'Results-formatted 060121'!$A:AU,(AX$3+2),FALSE)))</f>
        <v>2</v>
      </c>
      <c r="AY397" s="95">
        <f>IF($C397 = "neg", (($D397+1) - VLOOKUP($B397,'Results-formatted 060121'!$A:AV,(AY$3+2),FALSE)), IF($C397 = "pos-neg", (3+VLOOKUP($B397,'Results-formatted 060121'!$A:AV,(AY$3+2),FALSE)), VLOOKUP($B397,'Results-formatted 060121'!$A:AV,(AY$3+2),FALSE)))</f>
        <v>4</v>
      </c>
      <c r="AZ397" s="95">
        <f>IF($C397 = "neg", (($D397+1) - VLOOKUP($B397,'Results-formatted 060121'!$A:AW,(AZ$3+2),FALSE)), IF($C397 = "pos-neg", (3+VLOOKUP($B397,'Results-formatted 060121'!$A:AW,(AZ$3+2),FALSE)), VLOOKUP($B397,'Results-formatted 060121'!$A:AW,(AZ$3+2),FALSE)))</f>
        <v>5</v>
      </c>
      <c r="BA397" s="95">
        <f>IF($C397 = "neg", (($D397+1) - VLOOKUP($B397,'Results-formatted 060121'!$A:AX,(BA$3+2),FALSE)), IF($C397 = "pos-neg", (3+VLOOKUP($B397,'Results-formatted 060121'!$A:AX,(BA$3+2),FALSE)), VLOOKUP($B397,'Results-formatted 060121'!$A:AX,(BA$3+2),FALSE)))</f>
        <v>3</v>
      </c>
      <c r="BB397" s="95">
        <f>IF($C397 = "neg", (($D397+1) - VLOOKUP($B397,'Results-formatted 060121'!$A:AY,(BB$3+2),FALSE)), IF($C397 = "pos-neg", (3+VLOOKUP($B397,'Results-formatted 060121'!$A:AY,(BB$3+2),FALSE)), VLOOKUP($B397,'Results-formatted 060121'!$A:AY,(BB$3+2),FALSE)))</f>
        <v>4</v>
      </c>
      <c r="BC397" s="95">
        <f>IF($C397 = "neg", (($D397+1) - VLOOKUP($B397,'Results-formatted 060121'!$A:AZ,(BC$3+2),FALSE)), IF($C397 = "pos-neg", (3+VLOOKUP($B397,'Results-formatted 060121'!$A:AZ,(BC$3+2),FALSE)), VLOOKUP($B397,'Results-formatted 060121'!$A:AZ,(BC$3+2),FALSE)))</f>
        <v>3</v>
      </c>
      <c r="BD397" s="95">
        <f>IF($C397 = "neg", (($D397+1) - VLOOKUP($B397,'Results-formatted 060121'!$A:BA,(BD$3+2),FALSE)), IF($C397 = "pos-neg", (3+VLOOKUP($B397,'Results-formatted 060121'!$A:BA,(BD$3+2),FALSE)), VLOOKUP($B397,'Results-formatted 060121'!$A:BA,(BD$3+2),FALSE)))</f>
        <v>5</v>
      </c>
      <c r="BE397" s="95">
        <f>IF($C397 = "neg", (($D397+1) - VLOOKUP($B397,'Results-formatted 060121'!$A:BB,(BE$3+2),FALSE)), IF($C397 = "pos-neg", (3+VLOOKUP($B397,'Results-formatted 060121'!$A:BB,(BE$3+2),FALSE)), VLOOKUP($B397,'Results-formatted 060121'!$A:BB,(BE$3+2),FALSE)))</f>
        <v>5</v>
      </c>
      <c r="BF397" s="95">
        <f>IF($C397 = "neg", (($D397+1) - VLOOKUP($B397,'Results-formatted 060121'!$A:BC,(BF$3+2),FALSE)), IF($C397 = "pos-neg", (3+VLOOKUP($B397,'Results-formatted 060121'!$A:BC,(BF$3+2),FALSE)), VLOOKUP($B397,'Results-formatted 060121'!$A:BC,(BF$3+2),FALSE)))</f>
        <v>4</v>
      </c>
      <c r="BG397" s="95">
        <f>IF($C397 = "neg", (($D397+1) - VLOOKUP($B397,'Results-formatted 060121'!$A:BD,(BG$3+2),FALSE)), IF($C397 = "pos-neg", (3+VLOOKUP($B397,'Results-formatted 060121'!$A:BD,(BG$3+2),FALSE)), VLOOKUP($B397,'Results-formatted 060121'!$A:BD,(BG$3+2),FALSE)))</f>
        <v>3</v>
      </c>
      <c r="BH397" s="95">
        <f>IF($C397 = "neg", (($D397+1) - VLOOKUP($B397,'Results-formatted 060121'!$A:BE,(BH$3+2),FALSE)), IF($C397 = "pos-neg", (3+VLOOKUP($B397,'Results-formatted 060121'!$A:BE,(BH$3+2),FALSE)), VLOOKUP($B397,'Results-formatted 060121'!$A:BE,(BH$3+2),FALSE)))</f>
        <v>2</v>
      </c>
      <c r="BI397" s="95">
        <f>IF($C397 = "neg", (($D397+1) - VLOOKUP($B397,'Results-formatted 060121'!$A:BF,(BI$3+2),FALSE)), IF($C397 = "pos-neg", (3+VLOOKUP($B397,'Results-formatted 060121'!$A:BF,(BI$3+2),FALSE)), VLOOKUP($B397,'Results-formatted 060121'!$A:BF,(BI$3+2),FALSE)))</f>
        <v>5</v>
      </c>
      <c r="BJ397" s="95">
        <f>IF($C397 = "neg", (($D397+1) - VLOOKUP($B397,'Results-formatted 060121'!$A:BG,(BJ$3+2),FALSE)), IF($C397 = "pos-neg", (3+VLOOKUP($B397,'Results-formatted 060121'!$A:BG,(BJ$3+2),FALSE)), VLOOKUP($B397,'Results-formatted 060121'!$A:BG,(BJ$3+2),FALSE)))</f>
        <v>4</v>
      </c>
      <c r="BK397" s="95">
        <f>IF($C397 = "neg", (($D397+1) - VLOOKUP($B397,'Results-formatted 060121'!$A:BH,(BK$3+2),FALSE)), IF($C397 = "pos-neg", (3+VLOOKUP($B397,'Results-formatted 060121'!$A:BH,(BK$3+2),FALSE)), VLOOKUP($B397,'Results-formatted 060121'!$A:BH,(BK$3+2),FALSE)))</f>
        <v>4</v>
      </c>
      <c r="BL397" s="95">
        <f>IF($C397 = "neg", (($D397+1) - VLOOKUP($B397,'Results-formatted 060121'!$A:BI,(BL$3+2),FALSE)), IF($C397 = "pos-neg", (3+VLOOKUP($B397,'Results-formatted 060121'!$A:BI,(BL$3+2),FALSE)), VLOOKUP($B397,'Results-formatted 060121'!$A:BI,(BL$3+2),FALSE)))</f>
        <v>4</v>
      </c>
      <c r="BM397" s="95">
        <f>IF($C397 = "neg", (($D397+1) - VLOOKUP($B397,'Results-formatted 060121'!$A:BJ,(BM$3+2),FALSE)), IF($C397 = "pos-neg", (3+VLOOKUP($B397,'Results-formatted 060121'!$A:BJ,(BM$3+2),FALSE)), VLOOKUP($B397,'Results-formatted 060121'!$A:BJ,(BM$3+2),FALSE)))</f>
        <v>3</v>
      </c>
      <c r="BN397" s="95"/>
      <c r="BO397" s="95"/>
      <c r="BP397" s="95"/>
      <c r="BQ397" s="95"/>
      <c r="BR397" s="95"/>
      <c r="BS397" s="95"/>
      <c r="BT397" s="95"/>
      <c r="BU397" s="95"/>
      <c r="BV397" s="95"/>
      <c r="BW397" s="95"/>
      <c r="BX397" s="95"/>
      <c r="BY397" s="95"/>
      <c r="BZ397" s="95"/>
      <c r="CA397" s="95"/>
      <c r="CB397" s="95"/>
      <c r="CC397" s="95"/>
      <c r="CD397" s="98"/>
      <c r="CE397" s="25">
        <f t="shared" si="1264"/>
        <v>3.7166666666666668</v>
      </c>
      <c r="CF397" s="25">
        <f t="shared" si="1265"/>
        <v>0.9583118396017567</v>
      </c>
    </row>
    <row r="398" spans="2:84" ht="17" x14ac:dyDescent="0.15">
      <c r="B398" s="84"/>
      <c r="E398" s="18" t="s">
        <v>94</v>
      </c>
      <c r="F398" s="34"/>
      <c r="G398" s="34"/>
      <c r="H398" s="34">
        <f t="shared" ref="H398" si="1324">IF(ISNUMBER(H399),AVERAGE(H399:H404),"")</f>
        <v>3.3333333333333335</v>
      </c>
      <c r="I398" s="34">
        <f t="shared" ref="I398" si="1325">IF(ISNUMBER(I399),AVERAGE(I399:I404),"")</f>
        <v>3.1666666666666665</v>
      </c>
      <c r="J398" s="34">
        <f t="shared" ref="J398" si="1326">IF(ISNUMBER(J399),AVERAGE(J399:J404),"")</f>
        <v>3</v>
      </c>
      <c r="K398" s="34">
        <f t="shared" ref="K398" si="1327">IF(ISNUMBER(K399),AVERAGE(K399:K404),"")</f>
        <v>5</v>
      </c>
      <c r="L398" s="34">
        <f t="shared" ref="L398" si="1328">IF(ISNUMBER(L399),AVERAGE(L399:L404),"")</f>
        <v>3</v>
      </c>
      <c r="M398" s="34">
        <f t="shared" ref="M398" si="1329">IF(ISNUMBER(M399),AVERAGE(M399:M404),"")</f>
        <v>3.6666666666666665</v>
      </c>
      <c r="N398" s="34"/>
      <c r="O398" s="34">
        <f t="shared" ref="O398" si="1330">IF(ISNUMBER(O399),AVERAGE(O399:O404),"")</f>
        <v>3.8333333333333335</v>
      </c>
      <c r="P398" s="34">
        <f t="shared" ref="P398" si="1331">IF(ISNUMBER(P399),AVERAGE(P399:P404),"")</f>
        <v>3.3333333333333335</v>
      </c>
      <c r="Q398" s="34">
        <f t="shared" ref="Q398" si="1332">IF(ISNUMBER(Q399),AVERAGE(Q399:Q404),"")</f>
        <v>5</v>
      </c>
      <c r="R398" s="34">
        <f t="shared" ref="R398" si="1333">IF(ISNUMBER(R399),AVERAGE(R399:R404),"")</f>
        <v>4</v>
      </c>
      <c r="S398" s="34">
        <f t="shared" ref="S398" si="1334">IF(ISNUMBER(S399),AVERAGE(S399:S404),"")</f>
        <v>3.6666666666666665</v>
      </c>
      <c r="T398" s="34">
        <f t="shared" ref="T398" si="1335">IF(ISNUMBER(T399),AVERAGE(T399:T404),"")</f>
        <v>4.666666666666667</v>
      </c>
      <c r="U398" s="34">
        <f t="shared" ref="U398" si="1336">IF(ISNUMBER(U399),AVERAGE(U399:U404),"")</f>
        <v>5</v>
      </c>
      <c r="V398" s="34">
        <f t="shared" ref="V398" si="1337">IF(ISNUMBER(V399),AVERAGE(V399:V404),"")</f>
        <v>4.333333333333333</v>
      </c>
      <c r="W398" s="34">
        <f t="shared" ref="W398" si="1338">IF(ISNUMBER(W399),AVERAGE(W399:W404),"")</f>
        <v>3.8333333333333335</v>
      </c>
      <c r="X398" s="34">
        <f t="shared" ref="X398" si="1339">IF(ISNUMBER(X399),AVERAGE(X399:X404),"")</f>
        <v>3.3333333333333335</v>
      </c>
      <c r="Y398" s="34">
        <f t="shared" ref="Y398" si="1340">IF(ISNUMBER(Y399),AVERAGE(Y399:Y404),"")</f>
        <v>3.8333333333333335</v>
      </c>
      <c r="Z398" s="34">
        <f t="shared" ref="Z398" si="1341">IF(ISNUMBER(Z399),AVERAGE(Z399:Z404),"")</f>
        <v>1.3333333333333333</v>
      </c>
      <c r="AA398" s="34">
        <f t="shared" ref="AA398" si="1342">IF(ISNUMBER(AA399),AVERAGE(AA399:AA404),"")</f>
        <v>4.833333333333333</v>
      </c>
      <c r="AB398" s="34">
        <f t="shared" ref="AB398" si="1343">IF(ISNUMBER(AB399),AVERAGE(AB399:AB404),"")</f>
        <v>3.6666666666666665</v>
      </c>
      <c r="AC398" s="34">
        <f t="shared" ref="AC398" si="1344">IF(ISNUMBER(AC399),AVERAGE(AC399:AC404),"")</f>
        <v>2.6666666666666665</v>
      </c>
      <c r="AD398" s="34">
        <f t="shared" ref="AD398" si="1345">IF(ISNUMBER(AD399),AVERAGE(AD399:AD404),"")</f>
        <v>3.5</v>
      </c>
      <c r="AE398" s="34">
        <f t="shared" ref="AE398" si="1346">IF(ISNUMBER(AE399),AVERAGE(AE399:AE404),"")</f>
        <v>4.166666666666667</v>
      </c>
      <c r="AF398" s="34">
        <f t="shared" ref="AF398" si="1347">IF(ISNUMBER(AF399),AVERAGE(AF399:AF404),"")</f>
        <v>4</v>
      </c>
      <c r="AG398" s="34">
        <f t="shared" ref="AG398" si="1348">IF(ISNUMBER(AG399),AVERAGE(AG399:AG404),"")</f>
        <v>4.166666666666667</v>
      </c>
      <c r="AH398" s="34">
        <f t="shared" ref="AH398" si="1349">IF(ISNUMBER(AH399),AVERAGE(AH399:AH404),"")</f>
        <v>3.5</v>
      </c>
      <c r="AI398" s="34">
        <f t="shared" ref="AI398" si="1350">IF(ISNUMBER(AI399),AVERAGE(AI399:AI404),"")</f>
        <v>4.333333333333333</v>
      </c>
      <c r="AJ398" s="34">
        <f t="shared" ref="AJ398:BM398" si="1351">IF(ISNUMBER(AJ399),AVERAGE(AJ399:AJ404),"")</f>
        <v>5</v>
      </c>
      <c r="AK398" s="34"/>
      <c r="AL398" s="34">
        <f t="shared" si="1351"/>
        <v>3.8333333333333335</v>
      </c>
      <c r="AM398" s="34">
        <f t="shared" si="1351"/>
        <v>4.666666666666667</v>
      </c>
      <c r="AN398" s="34">
        <f t="shared" si="1351"/>
        <v>3.8333333333333335</v>
      </c>
      <c r="AO398" s="34">
        <f t="shared" si="1351"/>
        <v>4.333333333333333</v>
      </c>
      <c r="AP398" s="34">
        <f t="shared" si="1351"/>
        <v>2.5</v>
      </c>
      <c r="AQ398" s="34">
        <f t="shared" si="1351"/>
        <v>3.5</v>
      </c>
      <c r="AR398" s="34">
        <f t="shared" si="1351"/>
        <v>4</v>
      </c>
      <c r="AS398" s="34">
        <f t="shared" si="1351"/>
        <v>3.3333333333333335</v>
      </c>
      <c r="AT398" s="34">
        <f t="shared" si="1351"/>
        <v>4.666666666666667</v>
      </c>
      <c r="AU398" s="34">
        <f t="shared" si="1351"/>
        <v>4.333333333333333</v>
      </c>
      <c r="AV398" s="34">
        <f t="shared" si="1351"/>
        <v>2.5</v>
      </c>
      <c r="AW398" s="34">
        <f t="shared" si="1351"/>
        <v>1.6666666666666667</v>
      </c>
      <c r="AX398" s="34">
        <f t="shared" si="1351"/>
        <v>2.5</v>
      </c>
      <c r="AY398" s="34">
        <f t="shared" si="1351"/>
        <v>3.8333333333333335</v>
      </c>
      <c r="AZ398" s="34">
        <f t="shared" si="1351"/>
        <v>4</v>
      </c>
      <c r="BA398" s="34">
        <f t="shared" si="1351"/>
        <v>3.8333333333333335</v>
      </c>
      <c r="BB398" s="34">
        <f t="shared" si="1351"/>
        <v>4.833333333333333</v>
      </c>
      <c r="BC398" s="34">
        <f t="shared" si="1351"/>
        <v>3</v>
      </c>
      <c r="BD398" s="34">
        <f t="shared" si="1351"/>
        <v>4.5</v>
      </c>
      <c r="BE398" s="34">
        <f t="shared" si="1351"/>
        <v>4</v>
      </c>
      <c r="BF398" s="34">
        <f t="shared" si="1351"/>
        <v>4</v>
      </c>
      <c r="BG398" s="34">
        <f t="shared" si="1351"/>
        <v>3.1666666666666665</v>
      </c>
      <c r="BH398" s="34">
        <f t="shared" si="1351"/>
        <v>3</v>
      </c>
      <c r="BI398" s="34">
        <f t="shared" si="1351"/>
        <v>4.666666666666667</v>
      </c>
      <c r="BJ398" s="34">
        <f t="shared" si="1351"/>
        <v>4.666666666666667</v>
      </c>
      <c r="BK398" s="34">
        <f t="shared" si="1351"/>
        <v>4</v>
      </c>
      <c r="BL398" s="34">
        <f t="shared" si="1351"/>
        <v>3.3333333333333335</v>
      </c>
      <c r="BM398" s="34">
        <f t="shared" si="1351"/>
        <v>3.6666666666666665</v>
      </c>
      <c r="BN398" s="34"/>
      <c r="BO398" s="34"/>
      <c r="BP398" s="34"/>
      <c r="BQ398" s="34"/>
      <c r="BR398" s="34"/>
      <c r="BS398" s="34"/>
      <c r="BT398" s="34"/>
      <c r="BU398" s="34"/>
      <c r="BV398" s="34"/>
      <c r="BW398" s="34"/>
      <c r="BX398" s="34"/>
      <c r="BY398" s="34"/>
      <c r="BZ398" s="34"/>
      <c r="CA398" s="34"/>
      <c r="CB398" s="34"/>
      <c r="CC398" s="34"/>
      <c r="CD398" s="34" t="str">
        <f t="shared" ref="CD398" si="1352">IF(ISNUMBER(CD399),AVERAGE(CD399:CD404),"")</f>
        <v/>
      </c>
      <c r="CE398" s="34">
        <f t="shared" si="1264"/>
        <v>3.7738095238095233</v>
      </c>
      <c r="CF398" s="34">
        <f t="shared" si="1265"/>
        <v>0.80429941371205338</v>
      </c>
    </row>
    <row r="399" spans="2:84" ht="42" x14ac:dyDescent="0.15">
      <c r="B399" s="84" t="s">
        <v>405</v>
      </c>
      <c r="C399" s="86" t="s">
        <v>224</v>
      </c>
      <c r="D399" s="2">
        <v>5</v>
      </c>
      <c r="E399" s="15" t="s">
        <v>896</v>
      </c>
      <c r="F399" s="95">
        <f>IF($C399 = "neg", (($D399+1) - VLOOKUP($B399,'Results-formatted 060121'!$A:$AJ,(F$3+2),FALSE)), IF($C399 = "pos-neg", (3+VLOOKUP($B399,'Results-formatted 060121'!$A:$AJ,(F$3+2),FALSE)), VLOOKUP($B399,'Results-formatted 060121'!$A:$AJ,(F$3+2),FALSE)))</f>
        <v>3</v>
      </c>
      <c r="G399" s="95">
        <f>IF($C399 = "neg", (($D399+1) - VLOOKUP($B399,'Results-formatted 060121'!$A:$AJ,(G$3+2),FALSE)), IF($C399 = "pos-neg", (3+VLOOKUP($B399,'Results-formatted 060121'!$A:$AJ,(G$3+2),FALSE)), VLOOKUP($B399,'Results-formatted 060121'!$A:$AJ,(G$3+2),FALSE)))</f>
        <v>5</v>
      </c>
      <c r="H399" s="95">
        <f>IF($C399 = "neg", (($D399+1) - VLOOKUP($B399,'Results-formatted 060121'!$A:$AJ,(H$3+2),FALSE)), IF($C399 = "pos-neg", (3+VLOOKUP($B399,'Results-formatted 060121'!$A:$AJ,(H$3+2),FALSE)), VLOOKUP($B399,'Results-formatted 060121'!$A:$AJ,(H$3+2),FALSE)))</f>
        <v>4</v>
      </c>
      <c r="I399" s="95">
        <f>IF($C399 = "neg", (($D399+1) - VLOOKUP($B399,'Results-formatted 060121'!$A:$AJ,(I$3+2),FALSE)), IF($C399 = "pos-neg", (3+VLOOKUP($B399,'Results-formatted 060121'!$A:$AJ,(I$3+2),FALSE)), VLOOKUP($B399,'Results-formatted 060121'!$A:$AJ,(I$3+2),FALSE)))</f>
        <v>2</v>
      </c>
      <c r="J399" s="95">
        <f>IF($C399 = "neg", (($D399+1) - VLOOKUP($B399,'Results-formatted 060121'!$A:$AJ,(J$3+2),FALSE)), IF($C399 = "pos-neg", (3+VLOOKUP($B399,'Results-formatted 060121'!$A:$AJ,(J$3+2),FALSE)), VLOOKUP($B399,'Results-formatted 060121'!$A:$AJ,(J$3+2),FALSE)))</f>
        <v>3</v>
      </c>
      <c r="K399" s="95">
        <f>IF($C399 = "neg", (($D399+1) - VLOOKUP($B399,'Results-formatted 060121'!$A:$AJ,(K$3+2),FALSE)), IF($C399 = "pos-neg", (3+VLOOKUP($B399,'Results-formatted 060121'!$A:$AJ,(K$3+2),FALSE)), VLOOKUP($B399,'Results-formatted 060121'!$A:$AJ,(K$3+2),FALSE)))</f>
        <v>5</v>
      </c>
      <c r="L399" s="95">
        <f>IF($C399 = "neg", (($D399+1) - VLOOKUP($B399,'Results-formatted 060121'!$A:$AJ,(L$3+2),FALSE)), IF($C399 = "pos-neg", (3+VLOOKUP($B399,'Results-formatted 060121'!$A:$AJ,(L$3+2),FALSE)), VLOOKUP($B399,'Results-formatted 060121'!$A:$AJ,(L$3+2),FALSE)))</f>
        <v>3</v>
      </c>
      <c r="M399" s="95">
        <f>IF($C399 = "neg", (($D399+1) - VLOOKUP($B399,'Results-formatted 060121'!$A:$AJ,(M$3+2),FALSE)), IF($C399 = "pos-neg", (3+VLOOKUP($B399,'Results-formatted 060121'!$A:$AJ,(M$3+2),FALSE)), VLOOKUP($B399,'Results-formatted 060121'!$A:$AJ,(M$3+2),FALSE)))</f>
        <v>4</v>
      </c>
      <c r="N399" s="95">
        <f>IF($C399 = "neg", (($D399+1) - VLOOKUP($B399,'Results-formatted 060121'!$A:$AJ,(N$3+2),FALSE)), IF($C399 = "pos-neg", (3+VLOOKUP($B399,'Results-formatted 060121'!$A:$AJ,(N$3+2),FALSE)), VLOOKUP($B399,'Results-formatted 060121'!$A:$AJ,(N$3+2),FALSE)))</f>
        <v>4</v>
      </c>
      <c r="O399" s="95">
        <f>IF($C399 = "neg", (($D399+1) - VLOOKUP($B399,'Results-formatted 060121'!$A:$AJ,(O$3+2),FALSE)), IF($C399 = "pos-neg", (3+VLOOKUP($B399,'Results-formatted 060121'!$A:$AJ,(O$3+2),FALSE)), VLOOKUP($B399,'Results-formatted 060121'!$A:$AJ,(O$3+2),FALSE)))</f>
        <v>5</v>
      </c>
      <c r="P399" s="95">
        <f>IF($C399 = "neg", (($D399+1) - VLOOKUP($B399,'Results-formatted 060121'!$A:$AJ,(P$3+2),FALSE)), IF($C399 = "pos-neg", (3+VLOOKUP($B399,'Results-formatted 060121'!$A:$AJ,(P$3+2),FALSE)), VLOOKUP($B399,'Results-formatted 060121'!$A:$AJ,(P$3+2),FALSE)))</f>
        <v>4</v>
      </c>
      <c r="Q399" s="95">
        <f>IF($C399 = "neg", (($D399+1) - VLOOKUP($B399,'Results-formatted 060121'!$A:$AJ,(Q$3+2),FALSE)), IF($C399 = "pos-neg", (3+VLOOKUP($B399,'Results-formatted 060121'!$A:$AJ,(Q$3+2),FALSE)), VLOOKUP($B399,'Results-formatted 060121'!$A:$AJ,(Q$3+2),FALSE)))</f>
        <v>5</v>
      </c>
      <c r="R399" s="95">
        <f>IF($C399 = "neg", (($D399+1) - VLOOKUP($B399,'Results-formatted 060121'!$A:$AJ,(R$3+2),FALSE)), IF($C399 = "pos-neg", (3+VLOOKUP($B399,'Results-formatted 060121'!$A:$AJ,(R$3+2),FALSE)), VLOOKUP($B399,'Results-formatted 060121'!$A:$AJ,(R$3+2),FALSE)))</f>
        <v>5</v>
      </c>
      <c r="S399" s="95">
        <f>IF($C399 = "neg", (($D399+1) - VLOOKUP($B399,'Results-formatted 060121'!$A:$AJ,(S$3+2),FALSE)), IF($C399 = "pos-neg", (3+VLOOKUP($B399,'Results-formatted 060121'!$A:$AJ,(S$3+2),FALSE)), VLOOKUP($B399,'Results-formatted 060121'!$A:$AJ,(S$3+2),FALSE)))</f>
        <v>4</v>
      </c>
      <c r="T399" s="95">
        <f>IF($C399 = "neg", (($D399+1) - VLOOKUP($B399,'Results-formatted 060121'!$A:$AJ,(T$3+2),FALSE)), IF($C399 = "pos-neg", (3+VLOOKUP($B399,'Results-formatted 060121'!$A:$AJ,(T$3+2),FALSE)), VLOOKUP($B399,'Results-formatted 060121'!$A:$AJ,(T$3+2),FALSE)))</f>
        <v>5</v>
      </c>
      <c r="U399" s="95">
        <f>IF($C399 = "neg", (($D399+1) - VLOOKUP($B399,'Results-formatted 060121'!$A:$AJ,(U$3+2),FALSE)), IF($C399 = "pos-neg", (3+VLOOKUP($B399,'Results-formatted 060121'!$A:$AJ,(U$3+2),FALSE)), VLOOKUP($B399,'Results-formatted 060121'!$A:$AJ,(U$3+2),FALSE)))</f>
        <v>5</v>
      </c>
      <c r="V399" s="95">
        <f>IF($C399 = "neg", (($D399+1) - VLOOKUP($B399,'Results-formatted 060121'!$A:$AJ,(V$3+2),FALSE)), IF($C399 = "pos-neg", (3+VLOOKUP($B399,'Results-formatted 060121'!$A:$AJ,(V$3+2),FALSE)), VLOOKUP($B399,'Results-formatted 060121'!$A:$AJ,(V$3+2),FALSE)))</f>
        <v>4</v>
      </c>
      <c r="W399" s="95">
        <f>IF($C399 = "neg", (($D399+1) - VLOOKUP($B399,'Results-formatted 060121'!$A:$AJ,(W$3+2),FALSE)), IF($C399 = "pos-neg", (3+VLOOKUP($B399,'Results-formatted 060121'!$A:$AJ,(W$3+2),FALSE)), VLOOKUP($B399,'Results-formatted 060121'!$A:$AJ,(W$3+2),FALSE)))</f>
        <v>4</v>
      </c>
      <c r="X399" s="95">
        <f>IF($C399 = "neg", (($D399+1) - VLOOKUP($B399,'Results-formatted 060121'!$A:$AJ,(X$3+2),FALSE)), IF($C399 = "pos-neg", (3+VLOOKUP($B399,'Results-formatted 060121'!$A:$AJ,(X$3+2),FALSE)), VLOOKUP($B399,'Results-formatted 060121'!$A:$AJ,(X$3+2),FALSE)))</f>
        <v>4</v>
      </c>
      <c r="Y399" s="95">
        <f>IF($C399 = "neg", (($D399+1) - VLOOKUP($B399,'Results-formatted 060121'!$A:$AJ,(Y$3+2),FALSE)), IF($C399 = "pos-neg", (3+VLOOKUP($B399,'Results-formatted 060121'!$A:$AJ,(Y$3+2),FALSE)), VLOOKUP($B399,'Results-formatted 060121'!$A:$AJ,(Y$3+2),FALSE)))</f>
        <v>4</v>
      </c>
      <c r="Z399" s="95">
        <f>IF($C399 = "neg", (($D399+1) - VLOOKUP($B399,'Results-formatted 060121'!$A:$AJ,(Z$3+2),FALSE)), IF($C399 = "pos-neg", (3+VLOOKUP($B399,'Results-formatted 060121'!$A:$AJ,(Z$3+2),FALSE)), VLOOKUP($B399,'Results-formatted 060121'!$A:$AJ,(Z$3+2),FALSE)))</f>
        <v>2</v>
      </c>
      <c r="AA399" s="95">
        <f>IF($C399 = "neg", (($D399+1) - VLOOKUP($B399,'Results-formatted 060121'!$A:$AJ,(AA$3+2),FALSE)), IF($C399 = "pos-neg", (3+VLOOKUP($B399,'Results-formatted 060121'!$A:$AJ,(AA$3+2),FALSE)), VLOOKUP($B399,'Results-formatted 060121'!$A:$AJ,(AA$3+2),FALSE)))</f>
        <v>5</v>
      </c>
      <c r="AB399" s="95">
        <f>IF($C399 = "neg", (($D399+1) - VLOOKUP($B399,'Results-formatted 060121'!$A:$AJ,(AB$3+2),FALSE)), IF($C399 = "pos-neg", (3+VLOOKUP($B399,'Results-formatted 060121'!$A:$AJ,(AB$3+2),FALSE)), VLOOKUP($B399,'Results-formatted 060121'!$A:$AJ,(AB$3+2),FALSE)))</f>
        <v>4</v>
      </c>
      <c r="AC399" s="95">
        <f>IF($C399 = "neg", (($D399+1) - VLOOKUP($B399,'Results-formatted 060121'!$A:$AJ,(AC$3+2),FALSE)), IF($C399 = "pos-neg", (3+VLOOKUP($B399,'Results-formatted 060121'!$A:$AJ,(AC$3+2),FALSE)), VLOOKUP($B399,'Results-formatted 060121'!$A:$AJ,(AC$3+2),FALSE)))</f>
        <v>3</v>
      </c>
      <c r="AD399" s="95">
        <f>IF($C399 = "neg", (($D399+1) - VLOOKUP($B399,'Results-formatted 060121'!$A:$AJ,(AD$3+2),FALSE)), IF($C399 = "pos-neg", (3+VLOOKUP($B399,'Results-formatted 060121'!$A:$AJ,(AD$3+2),FALSE)), VLOOKUP($B399,'Results-formatted 060121'!$A:$AJ,(AD$3+2),FALSE)))</f>
        <v>4</v>
      </c>
      <c r="AE399" s="95">
        <f>IF($C399 = "neg", (($D399+1) - VLOOKUP($B399,'Results-formatted 060121'!$A:$AJ,(AE$3+2),FALSE)), IF($C399 = "pos-neg", (3+VLOOKUP($B399,'Results-formatted 060121'!$A:$AJ,(AE$3+2),FALSE)), VLOOKUP($B399,'Results-formatted 060121'!$A:$AJ,(AE$3+2),FALSE)))</f>
        <v>5</v>
      </c>
      <c r="AF399" s="95">
        <f>IF($C399 = "neg", (($D399+1) - VLOOKUP($B399,'Results-formatted 060121'!$A:$AJ,(AF$3+2),FALSE)), IF($C399 = "pos-neg", (3+VLOOKUP($B399,'Results-formatted 060121'!$A:$AJ,(AF$3+2),FALSE)), VLOOKUP($B399,'Results-formatted 060121'!$A:$AJ,(AF$3+2),FALSE)))</f>
        <v>4</v>
      </c>
      <c r="AG399" s="95">
        <f>IF($C399 = "neg", (($D399+1) - VLOOKUP($B399,'Results-formatted 060121'!$A:$AJ,(AG$3+2),FALSE)), IF($C399 = "pos-neg", (3+VLOOKUP($B399,'Results-formatted 060121'!$A:$AJ,(AG$3+2),FALSE)), VLOOKUP($B399,'Results-formatted 060121'!$A:$AJ,(AG$3+2),FALSE)))</f>
        <v>5</v>
      </c>
      <c r="AH399" s="95">
        <f>IF($C399 = "neg", (($D399+1) - VLOOKUP($B399,'Results-formatted 060121'!$A:$AJ,(AH$3+2),FALSE)), IF($C399 = "pos-neg", (3+VLOOKUP($B399,'Results-formatted 060121'!$A:$AJ,(AH$3+2),FALSE)), VLOOKUP($B399,'Results-formatted 060121'!$A:$AJ,(AH$3+2),FALSE)))</f>
        <v>4</v>
      </c>
      <c r="AI399" s="95">
        <f>IF($C399 = "neg", (($D399+1) - VLOOKUP($B399,'Results-formatted 060121'!$A:$AJ,(AI$3+2),FALSE)), IF($C399 = "pos-neg", (3+VLOOKUP($B399,'Results-formatted 060121'!$A:$AJ,(AI$3+2),FALSE)), VLOOKUP($B399,'Results-formatted 060121'!$A:$AJ,(AI$3+2),FALSE)))</f>
        <v>4</v>
      </c>
      <c r="AJ399" s="95">
        <f>IF($C399 = "neg", (($D399+1) - VLOOKUP($B399,'Results-formatted 060121'!$A:$AJ,(AJ$3+2),FALSE)), IF($C399 = "pos-neg", (3+VLOOKUP($B399,'Results-formatted 060121'!$A:$AJ,(AJ$3+2),FALSE)), VLOOKUP($B399,'Results-formatted 060121'!$A:$AJ,(AJ$3+2),FALSE)))</f>
        <v>5</v>
      </c>
      <c r="AK399" s="95">
        <f>IF($C399 = "neg", (($D399+1) - VLOOKUP($B399,'Results-formatted 060121'!$A:$AJ,(AK$3+2),FALSE)), IF($C399 = "pos-neg", (3+VLOOKUP($B399,'Results-formatted 060121'!$A:$AJ,(AK$3+2),FALSE)), VLOOKUP($B399,'Results-formatted 060121'!$A:$AJ,(AK$3+2),FALSE)))</f>
        <v>4</v>
      </c>
      <c r="AL399" s="95">
        <f>IF($C399 = "neg", (($D399+1) - VLOOKUP($B399,'Results-formatted 060121'!$A:$AJ,(AL$3+2),FALSE)), IF($C399 = "pos-neg", (3+VLOOKUP($B399,'Results-formatted 060121'!$A:$AJ,(AL$3+2),FALSE)), VLOOKUP($B399,'Results-formatted 060121'!$A:$AJ,(AL$3+2),FALSE)))</f>
        <v>4</v>
      </c>
      <c r="AM399" s="95">
        <f>IF($C399 = "neg", (($D399+1) - VLOOKUP($B399,'Results-formatted 060121'!$A:AJ,(AM$3+2),FALSE)), IF($C399 = "pos-neg", (3+VLOOKUP($B399,'Results-formatted 060121'!$A:AJ,(AM$3+2),FALSE)), VLOOKUP($B399,'Results-formatted 060121'!$A:AJ,(AM$3+2),FALSE)))</f>
        <v>5</v>
      </c>
      <c r="AN399" s="95">
        <f>IF($C399 = "neg", (($D399+1) - VLOOKUP($B399,'Results-formatted 060121'!$A:AK,(AN$3+2),FALSE)), IF($C399 = "pos-neg", (3+VLOOKUP($B399,'Results-formatted 060121'!$A:AK,(AN$3+2),FALSE)), VLOOKUP($B399,'Results-formatted 060121'!$A:AK,(AN$3+2),FALSE)))</f>
        <v>4</v>
      </c>
      <c r="AO399" s="95">
        <f>IF($C399 = "neg", (($D399+1) - VLOOKUP($B399,'Results-formatted 060121'!$A:AL,(AO$3+2),FALSE)), IF($C399 = "pos-neg", (3+VLOOKUP($B399,'Results-formatted 060121'!$A:AL,(AO$3+2),FALSE)), VLOOKUP($B399,'Results-formatted 060121'!$A:AL,(AO$3+2),FALSE)))</f>
        <v>5</v>
      </c>
      <c r="AP399" s="95">
        <f>IF($C399 = "neg", (($D399+1) - VLOOKUP($B399,'Results-formatted 060121'!$A:AM,(AP$3+2),FALSE)), IF($C399 = "pos-neg", (3+VLOOKUP($B399,'Results-formatted 060121'!$A:AM,(AP$3+2),FALSE)), VLOOKUP($B399,'Results-formatted 060121'!$A:AM,(AP$3+2),FALSE)))</f>
        <v>3</v>
      </c>
      <c r="AQ399" s="95">
        <f>IF($C399 = "neg", (($D399+1) - VLOOKUP($B399,'Results-formatted 060121'!$A:AN,(AQ$3+2),FALSE)), IF($C399 = "pos-neg", (3+VLOOKUP($B399,'Results-formatted 060121'!$A:AN,(AQ$3+2),FALSE)), VLOOKUP($B399,'Results-formatted 060121'!$A:AN,(AQ$3+2),FALSE)))</f>
        <v>4</v>
      </c>
      <c r="AR399" s="95">
        <f>IF($C399 = "neg", (($D399+1) - VLOOKUP($B399,'Results-formatted 060121'!$A:AO,(AR$3+2),FALSE)), IF($C399 = "pos-neg", (3+VLOOKUP($B399,'Results-formatted 060121'!$A:AO,(AR$3+2),FALSE)), VLOOKUP($B399,'Results-formatted 060121'!$A:AO,(AR$3+2),FALSE)))</f>
        <v>5</v>
      </c>
      <c r="AS399" s="95">
        <f>IF($C399 = "neg", (($D399+1) - VLOOKUP($B399,'Results-formatted 060121'!$A:AP,(AS$3+2),FALSE)), IF($C399 = "pos-neg", (3+VLOOKUP($B399,'Results-formatted 060121'!$A:AP,(AS$3+2),FALSE)), VLOOKUP($B399,'Results-formatted 060121'!$A:AP,(AS$3+2),FALSE)))</f>
        <v>4</v>
      </c>
      <c r="AT399" s="95">
        <f>IF($C399 = "neg", (($D399+1) - VLOOKUP($B399,'Results-formatted 060121'!$A:AQ,(AT$3+2),FALSE)), IF($C399 = "pos-neg", (3+VLOOKUP($B399,'Results-formatted 060121'!$A:AQ,(AT$3+2),FALSE)), VLOOKUP($B399,'Results-formatted 060121'!$A:AQ,(AT$3+2),FALSE)))</f>
        <v>5</v>
      </c>
      <c r="AU399" s="95">
        <f>IF($C399 = "neg", (($D399+1) - VLOOKUP($B399,'Results-formatted 060121'!$A:AR,(AU$3+2),FALSE)), IF($C399 = "pos-neg", (3+VLOOKUP($B399,'Results-formatted 060121'!$A:AR,(AU$3+2),FALSE)), VLOOKUP($B399,'Results-formatted 060121'!$A:AR,(AU$3+2),FALSE)))</f>
        <v>4</v>
      </c>
      <c r="AV399" s="95">
        <f>IF($C399 = "neg", (($D399+1) - VLOOKUP($B399,'Results-formatted 060121'!$A:AS,(AV$3+2),FALSE)), IF($C399 = "pos-neg", (3+VLOOKUP($B399,'Results-formatted 060121'!$A:AS,(AV$3+2),FALSE)), VLOOKUP($B399,'Results-formatted 060121'!$A:AS,(AV$3+2),FALSE)))</f>
        <v>3</v>
      </c>
      <c r="AW399" s="95">
        <f>IF($C399 = "neg", (($D399+1) - VLOOKUP($B399,'Results-formatted 060121'!$A:AT,(AW$3+2),FALSE)), IF($C399 = "pos-neg", (3+VLOOKUP($B399,'Results-formatted 060121'!$A:AT,(AW$3+2),FALSE)), VLOOKUP($B399,'Results-formatted 060121'!$A:AT,(AW$3+2),FALSE)))</f>
        <v>2</v>
      </c>
      <c r="AX399" s="95">
        <f>IF($C399 = "neg", (($D399+1) - VLOOKUP($B399,'Results-formatted 060121'!$A:AU,(AX$3+2),FALSE)), IF($C399 = "pos-neg", (3+VLOOKUP($B399,'Results-formatted 060121'!$A:AU,(AX$3+2),FALSE)), VLOOKUP($B399,'Results-formatted 060121'!$A:AU,(AX$3+2),FALSE)))</f>
        <v>3</v>
      </c>
      <c r="AY399" s="95">
        <f>IF($C399 = "neg", (($D399+1) - VLOOKUP($B399,'Results-formatted 060121'!$A:AV,(AY$3+2),FALSE)), IF($C399 = "pos-neg", (3+VLOOKUP($B399,'Results-formatted 060121'!$A:AV,(AY$3+2),FALSE)), VLOOKUP($B399,'Results-formatted 060121'!$A:AV,(AY$3+2),FALSE)))</f>
        <v>4</v>
      </c>
      <c r="AZ399" s="95">
        <f>IF($C399 = "neg", (($D399+1) - VLOOKUP($B399,'Results-formatted 060121'!$A:AW,(AZ$3+2),FALSE)), IF($C399 = "pos-neg", (3+VLOOKUP($B399,'Results-formatted 060121'!$A:AW,(AZ$3+2),FALSE)), VLOOKUP($B399,'Results-formatted 060121'!$A:AW,(AZ$3+2),FALSE)))</f>
        <v>5</v>
      </c>
      <c r="BA399" s="95">
        <f>IF($C399 = "neg", (($D399+1) - VLOOKUP($B399,'Results-formatted 060121'!$A:AX,(BA$3+2),FALSE)), IF($C399 = "pos-neg", (3+VLOOKUP($B399,'Results-formatted 060121'!$A:AX,(BA$3+2),FALSE)), VLOOKUP($B399,'Results-formatted 060121'!$A:AX,(BA$3+2),FALSE)))</f>
        <v>4</v>
      </c>
      <c r="BB399" s="95">
        <f>IF($C399 = "neg", (($D399+1) - VLOOKUP($B399,'Results-formatted 060121'!$A:AY,(BB$3+2),FALSE)), IF($C399 = "pos-neg", (3+VLOOKUP($B399,'Results-formatted 060121'!$A:AY,(BB$3+2),FALSE)), VLOOKUP($B399,'Results-formatted 060121'!$A:AY,(BB$3+2),FALSE)))</f>
        <v>5</v>
      </c>
      <c r="BC399" s="95">
        <f>IF($C399 = "neg", (($D399+1) - VLOOKUP($B399,'Results-formatted 060121'!$A:AZ,(BC$3+2),FALSE)), IF($C399 = "pos-neg", (3+VLOOKUP($B399,'Results-formatted 060121'!$A:AZ,(BC$3+2),FALSE)), VLOOKUP($B399,'Results-formatted 060121'!$A:AZ,(BC$3+2),FALSE)))</f>
        <v>3</v>
      </c>
      <c r="BD399" s="95">
        <f>IF($C399 = "neg", (($D399+1) - VLOOKUP($B399,'Results-formatted 060121'!$A:BA,(BD$3+2),FALSE)), IF($C399 = "pos-neg", (3+VLOOKUP($B399,'Results-formatted 060121'!$A:BA,(BD$3+2),FALSE)), VLOOKUP($B399,'Results-formatted 060121'!$A:BA,(BD$3+2),FALSE)))</f>
        <v>4</v>
      </c>
      <c r="BE399" s="95">
        <f>IF($C399 = "neg", (($D399+1) - VLOOKUP($B399,'Results-formatted 060121'!$A:BB,(BE$3+2),FALSE)), IF($C399 = "pos-neg", (3+VLOOKUP($B399,'Results-formatted 060121'!$A:BB,(BE$3+2),FALSE)), VLOOKUP($B399,'Results-formatted 060121'!$A:BB,(BE$3+2),FALSE)))</f>
        <v>4</v>
      </c>
      <c r="BF399" s="95">
        <f>IF($C399 = "neg", (($D399+1) - VLOOKUP($B399,'Results-formatted 060121'!$A:BC,(BF$3+2),FALSE)), IF($C399 = "pos-neg", (3+VLOOKUP($B399,'Results-formatted 060121'!$A:BC,(BF$3+2),FALSE)), VLOOKUP($B399,'Results-formatted 060121'!$A:BC,(BF$3+2),FALSE)))</f>
        <v>4</v>
      </c>
      <c r="BG399" s="95">
        <f>IF($C399 = "neg", (($D399+1) - VLOOKUP($B399,'Results-formatted 060121'!$A:BD,(BG$3+2),FALSE)), IF($C399 = "pos-neg", (3+VLOOKUP($B399,'Results-formatted 060121'!$A:BD,(BG$3+2),FALSE)), VLOOKUP($B399,'Results-formatted 060121'!$A:BD,(BG$3+2),FALSE)))</f>
        <v>4</v>
      </c>
      <c r="BH399" s="95">
        <f>IF($C399 = "neg", (($D399+1) - VLOOKUP($B399,'Results-formatted 060121'!$A:BE,(BH$3+2),FALSE)), IF($C399 = "pos-neg", (3+VLOOKUP($B399,'Results-formatted 060121'!$A:BE,(BH$3+2),FALSE)), VLOOKUP($B399,'Results-formatted 060121'!$A:BE,(BH$3+2),FALSE)))</f>
        <v>4</v>
      </c>
      <c r="BI399" s="95">
        <f>IF($C399 = "neg", (($D399+1) - VLOOKUP($B399,'Results-formatted 060121'!$A:BF,(BI$3+2),FALSE)), IF($C399 = "pos-neg", (3+VLOOKUP($B399,'Results-formatted 060121'!$A:BF,(BI$3+2),FALSE)), VLOOKUP($B399,'Results-formatted 060121'!$A:BF,(BI$3+2),FALSE)))</f>
        <v>5</v>
      </c>
      <c r="BJ399" s="95">
        <f>IF($C399 = "neg", (($D399+1) - VLOOKUP($B399,'Results-formatted 060121'!$A:BG,(BJ$3+2),FALSE)), IF($C399 = "pos-neg", (3+VLOOKUP($B399,'Results-formatted 060121'!$A:BG,(BJ$3+2),FALSE)), VLOOKUP($B399,'Results-formatted 060121'!$A:BG,(BJ$3+2),FALSE)))</f>
        <v>4</v>
      </c>
      <c r="BK399" s="95">
        <f>IF($C399 = "neg", (($D399+1) - VLOOKUP($B399,'Results-formatted 060121'!$A:BH,(BK$3+2),FALSE)), IF($C399 = "pos-neg", (3+VLOOKUP($B399,'Results-formatted 060121'!$A:BH,(BK$3+2),FALSE)), VLOOKUP($B399,'Results-formatted 060121'!$A:BH,(BK$3+2),FALSE)))</f>
        <v>4</v>
      </c>
      <c r="BL399" s="95">
        <f>IF($C399 = "neg", (($D399+1) - VLOOKUP($B399,'Results-formatted 060121'!$A:BI,(BL$3+2),FALSE)), IF($C399 = "pos-neg", (3+VLOOKUP($B399,'Results-formatted 060121'!$A:BI,(BL$3+2),FALSE)), VLOOKUP($B399,'Results-formatted 060121'!$A:BI,(BL$3+2),FALSE)))</f>
        <v>4</v>
      </c>
      <c r="BM399" s="95">
        <f>IF($C399 = "neg", (($D399+1) - VLOOKUP($B399,'Results-formatted 060121'!$A:BJ,(BM$3+2),FALSE)), IF($C399 = "pos-neg", (3+VLOOKUP($B399,'Results-formatted 060121'!$A:BJ,(BM$3+2),FALSE)), VLOOKUP($B399,'Results-formatted 060121'!$A:BJ,(BM$3+2),FALSE)))</f>
        <v>4</v>
      </c>
      <c r="BN399" s="95"/>
      <c r="BO399" s="95"/>
      <c r="BP399" s="95"/>
      <c r="BQ399" s="95"/>
      <c r="BR399" s="95"/>
      <c r="BS399" s="95"/>
      <c r="BT399" s="95"/>
      <c r="BU399" s="95"/>
      <c r="BV399" s="95"/>
      <c r="BW399" s="95"/>
      <c r="BX399" s="95"/>
      <c r="BY399" s="95"/>
      <c r="BZ399" s="95"/>
      <c r="CA399" s="95"/>
      <c r="CB399" s="95"/>
      <c r="CC399" s="95"/>
      <c r="CD399" s="98"/>
      <c r="CE399" s="25">
        <f t="shared" si="1264"/>
        <v>4.0666666666666664</v>
      </c>
      <c r="CF399" s="25">
        <f t="shared" si="1265"/>
        <v>0.79971746423275658</v>
      </c>
    </row>
    <row r="400" spans="2:84" ht="42" x14ac:dyDescent="0.15">
      <c r="B400" s="84" t="s">
        <v>406</v>
      </c>
      <c r="C400" s="86" t="s">
        <v>224</v>
      </c>
      <c r="D400" s="2">
        <v>5</v>
      </c>
      <c r="E400" s="15" t="s">
        <v>897</v>
      </c>
      <c r="F400" s="95">
        <f>IF($C400 = "neg", (($D400+1) - VLOOKUP($B400,'Results-formatted 060121'!$A:$AJ,(F$3+2),FALSE)), IF($C400 = "pos-neg", (3+VLOOKUP($B400,'Results-formatted 060121'!$A:$AJ,(F$3+2),FALSE)), VLOOKUP($B400,'Results-formatted 060121'!$A:$AJ,(F$3+2),FALSE)))</f>
        <v>3</v>
      </c>
      <c r="G400" s="95">
        <f>IF($C400 = "neg", (($D400+1) - VLOOKUP($B400,'Results-formatted 060121'!$A:$AJ,(G$3+2),FALSE)), IF($C400 = "pos-neg", (3+VLOOKUP($B400,'Results-formatted 060121'!$A:$AJ,(G$3+2),FALSE)), VLOOKUP($B400,'Results-formatted 060121'!$A:$AJ,(G$3+2),FALSE)))</f>
        <v>5</v>
      </c>
      <c r="H400" s="95">
        <f>IF($C400 = "neg", (($D400+1) - VLOOKUP($B400,'Results-formatted 060121'!$A:$AJ,(H$3+2),FALSE)), IF($C400 = "pos-neg", (3+VLOOKUP($B400,'Results-formatted 060121'!$A:$AJ,(H$3+2),FALSE)), VLOOKUP($B400,'Results-formatted 060121'!$A:$AJ,(H$3+2),FALSE)))</f>
        <v>3</v>
      </c>
      <c r="I400" s="95">
        <f>IF($C400 = "neg", (($D400+1) - VLOOKUP($B400,'Results-formatted 060121'!$A:$AJ,(I$3+2),FALSE)), IF($C400 = "pos-neg", (3+VLOOKUP($B400,'Results-formatted 060121'!$A:$AJ,(I$3+2),FALSE)), VLOOKUP($B400,'Results-formatted 060121'!$A:$AJ,(I$3+2),FALSE)))</f>
        <v>1</v>
      </c>
      <c r="J400" s="95">
        <f>IF($C400 = "neg", (($D400+1) - VLOOKUP($B400,'Results-formatted 060121'!$A:$AJ,(J$3+2),FALSE)), IF($C400 = "pos-neg", (3+VLOOKUP($B400,'Results-formatted 060121'!$A:$AJ,(J$3+2),FALSE)), VLOOKUP($B400,'Results-formatted 060121'!$A:$AJ,(J$3+2),FALSE)))</f>
        <v>3</v>
      </c>
      <c r="K400" s="95">
        <f>IF($C400 = "neg", (($D400+1) - VLOOKUP($B400,'Results-formatted 060121'!$A:$AJ,(K$3+2),FALSE)), IF($C400 = "pos-neg", (3+VLOOKUP($B400,'Results-formatted 060121'!$A:$AJ,(K$3+2),FALSE)), VLOOKUP($B400,'Results-formatted 060121'!$A:$AJ,(K$3+2),FALSE)))</f>
        <v>5</v>
      </c>
      <c r="L400" s="95">
        <f>IF($C400 = "neg", (($D400+1) - VLOOKUP($B400,'Results-formatted 060121'!$A:$AJ,(L$3+2),FALSE)), IF($C400 = "pos-neg", (3+VLOOKUP($B400,'Results-formatted 060121'!$A:$AJ,(L$3+2),FALSE)), VLOOKUP($B400,'Results-formatted 060121'!$A:$AJ,(L$3+2),FALSE)))</f>
        <v>3</v>
      </c>
      <c r="M400" s="95">
        <f>IF($C400 = "neg", (($D400+1) - VLOOKUP($B400,'Results-formatted 060121'!$A:$AJ,(M$3+2),FALSE)), IF($C400 = "pos-neg", (3+VLOOKUP($B400,'Results-formatted 060121'!$A:$AJ,(M$3+2),FALSE)), VLOOKUP($B400,'Results-formatted 060121'!$A:$AJ,(M$3+2),FALSE)))</f>
        <v>3</v>
      </c>
      <c r="N400" s="95">
        <f>IF($C400 = "neg", (($D400+1) - VLOOKUP($B400,'Results-formatted 060121'!$A:$AJ,(N$3+2),FALSE)), IF($C400 = "pos-neg", (3+VLOOKUP($B400,'Results-formatted 060121'!$A:$AJ,(N$3+2),FALSE)), VLOOKUP($B400,'Results-formatted 060121'!$A:$AJ,(N$3+2),FALSE)))</f>
        <v>4</v>
      </c>
      <c r="O400" s="95">
        <f>IF($C400 = "neg", (($D400+1) - VLOOKUP($B400,'Results-formatted 060121'!$A:$AJ,(O$3+2),FALSE)), IF($C400 = "pos-neg", (3+VLOOKUP($B400,'Results-formatted 060121'!$A:$AJ,(O$3+2),FALSE)), VLOOKUP($B400,'Results-formatted 060121'!$A:$AJ,(O$3+2),FALSE)))</f>
        <v>3</v>
      </c>
      <c r="P400" s="95">
        <f>IF($C400 = "neg", (($D400+1) - VLOOKUP($B400,'Results-formatted 060121'!$A:$AJ,(P$3+2),FALSE)), IF($C400 = "pos-neg", (3+VLOOKUP($B400,'Results-formatted 060121'!$A:$AJ,(P$3+2),FALSE)), VLOOKUP($B400,'Results-formatted 060121'!$A:$AJ,(P$3+2),FALSE)))</f>
        <v>2</v>
      </c>
      <c r="Q400" s="95">
        <f>IF($C400 = "neg", (($D400+1) - VLOOKUP($B400,'Results-formatted 060121'!$A:$AJ,(Q$3+2),FALSE)), IF($C400 = "pos-neg", (3+VLOOKUP($B400,'Results-formatted 060121'!$A:$AJ,(Q$3+2),FALSE)), VLOOKUP($B400,'Results-formatted 060121'!$A:$AJ,(Q$3+2),FALSE)))</f>
        <v>5</v>
      </c>
      <c r="R400" s="95">
        <f>IF($C400 = "neg", (($D400+1) - VLOOKUP($B400,'Results-formatted 060121'!$A:$AJ,(R$3+2),FALSE)), IF($C400 = "pos-neg", (3+VLOOKUP($B400,'Results-formatted 060121'!$A:$AJ,(R$3+2),FALSE)), VLOOKUP($B400,'Results-formatted 060121'!$A:$AJ,(R$3+2),FALSE)))</f>
        <v>4</v>
      </c>
      <c r="S400" s="95">
        <f>IF($C400 = "neg", (($D400+1) - VLOOKUP($B400,'Results-formatted 060121'!$A:$AJ,(S$3+2),FALSE)), IF($C400 = "pos-neg", (3+VLOOKUP($B400,'Results-formatted 060121'!$A:$AJ,(S$3+2),FALSE)), VLOOKUP($B400,'Results-formatted 060121'!$A:$AJ,(S$3+2),FALSE)))</f>
        <v>3</v>
      </c>
      <c r="T400" s="95">
        <f>IF($C400 = "neg", (($D400+1) - VLOOKUP($B400,'Results-formatted 060121'!$A:$AJ,(T$3+2),FALSE)), IF($C400 = "pos-neg", (3+VLOOKUP($B400,'Results-formatted 060121'!$A:$AJ,(T$3+2),FALSE)), VLOOKUP($B400,'Results-formatted 060121'!$A:$AJ,(T$3+2),FALSE)))</f>
        <v>4</v>
      </c>
      <c r="U400" s="95">
        <f>IF($C400 = "neg", (($D400+1) - VLOOKUP($B400,'Results-formatted 060121'!$A:$AJ,(U$3+2),FALSE)), IF($C400 = "pos-neg", (3+VLOOKUP($B400,'Results-formatted 060121'!$A:$AJ,(U$3+2),FALSE)), VLOOKUP($B400,'Results-formatted 060121'!$A:$AJ,(U$3+2),FALSE)))</f>
        <v>5</v>
      </c>
      <c r="V400" s="95">
        <f>IF($C400 = "neg", (($D400+1) - VLOOKUP($B400,'Results-formatted 060121'!$A:$AJ,(V$3+2),FALSE)), IF($C400 = "pos-neg", (3+VLOOKUP($B400,'Results-formatted 060121'!$A:$AJ,(V$3+2),FALSE)), VLOOKUP($B400,'Results-formatted 060121'!$A:$AJ,(V$3+2),FALSE)))</f>
        <v>4</v>
      </c>
      <c r="W400" s="95">
        <f>IF($C400 = "neg", (($D400+1) - VLOOKUP($B400,'Results-formatted 060121'!$A:$AJ,(W$3+2),FALSE)), IF($C400 = "pos-neg", (3+VLOOKUP($B400,'Results-formatted 060121'!$A:$AJ,(W$3+2),FALSE)), VLOOKUP($B400,'Results-formatted 060121'!$A:$AJ,(W$3+2),FALSE)))</f>
        <v>3</v>
      </c>
      <c r="X400" s="95">
        <f>IF($C400 = "neg", (($D400+1) - VLOOKUP($B400,'Results-formatted 060121'!$A:$AJ,(X$3+2),FALSE)), IF($C400 = "pos-neg", (3+VLOOKUP($B400,'Results-formatted 060121'!$A:$AJ,(X$3+2),FALSE)), VLOOKUP($B400,'Results-formatted 060121'!$A:$AJ,(X$3+2),FALSE)))</f>
        <v>3</v>
      </c>
      <c r="Y400" s="95">
        <f>IF($C400 = "neg", (($D400+1) - VLOOKUP($B400,'Results-formatted 060121'!$A:$AJ,(Y$3+2),FALSE)), IF($C400 = "pos-neg", (3+VLOOKUP($B400,'Results-formatted 060121'!$A:$AJ,(Y$3+2),FALSE)), VLOOKUP($B400,'Results-formatted 060121'!$A:$AJ,(Y$3+2),FALSE)))</f>
        <v>3</v>
      </c>
      <c r="Z400" s="95">
        <f>IF($C400 = "neg", (($D400+1) - VLOOKUP($B400,'Results-formatted 060121'!$A:$AJ,(Z$3+2),FALSE)), IF($C400 = "pos-neg", (3+VLOOKUP($B400,'Results-formatted 060121'!$A:$AJ,(Z$3+2),FALSE)), VLOOKUP($B400,'Results-formatted 060121'!$A:$AJ,(Z$3+2),FALSE)))</f>
        <v>1</v>
      </c>
      <c r="AA400" s="95">
        <f>IF($C400 = "neg", (($D400+1) - VLOOKUP($B400,'Results-formatted 060121'!$A:$AJ,(AA$3+2),FALSE)), IF($C400 = "pos-neg", (3+VLOOKUP($B400,'Results-formatted 060121'!$A:$AJ,(AA$3+2),FALSE)), VLOOKUP($B400,'Results-formatted 060121'!$A:$AJ,(AA$3+2),FALSE)))</f>
        <v>4</v>
      </c>
      <c r="AB400" s="95">
        <f>IF($C400 = "neg", (($D400+1) - VLOOKUP($B400,'Results-formatted 060121'!$A:$AJ,(AB$3+2),FALSE)), IF($C400 = "pos-neg", (3+VLOOKUP($B400,'Results-formatted 060121'!$A:$AJ,(AB$3+2),FALSE)), VLOOKUP($B400,'Results-formatted 060121'!$A:$AJ,(AB$3+2),FALSE)))</f>
        <v>4</v>
      </c>
      <c r="AC400" s="95">
        <f>IF($C400 = "neg", (($D400+1) - VLOOKUP($B400,'Results-formatted 060121'!$A:$AJ,(AC$3+2),FALSE)), IF($C400 = "pos-neg", (3+VLOOKUP($B400,'Results-formatted 060121'!$A:$AJ,(AC$3+2),FALSE)), VLOOKUP($B400,'Results-formatted 060121'!$A:$AJ,(AC$3+2),FALSE)))</f>
        <v>3</v>
      </c>
      <c r="AD400" s="95">
        <f>IF($C400 = "neg", (($D400+1) - VLOOKUP($B400,'Results-formatted 060121'!$A:$AJ,(AD$3+2),FALSE)), IF($C400 = "pos-neg", (3+VLOOKUP($B400,'Results-formatted 060121'!$A:$AJ,(AD$3+2),FALSE)), VLOOKUP($B400,'Results-formatted 060121'!$A:$AJ,(AD$3+2),FALSE)))</f>
        <v>3</v>
      </c>
      <c r="AE400" s="95">
        <f>IF($C400 = "neg", (($D400+1) - VLOOKUP($B400,'Results-formatted 060121'!$A:$AJ,(AE$3+2),FALSE)), IF($C400 = "pos-neg", (3+VLOOKUP($B400,'Results-formatted 060121'!$A:$AJ,(AE$3+2),FALSE)), VLOOKUP($B400,'Results-formatted 060121'!$A:$AJ,(AE$3+2),FALSE)))</f>
        <v>4</v>
      </c>
      <c r="AF400" s="95">
        <f>IF($C400 = "neg", (($D400+1) - VLOOKUP($B400,'Results-formatted 060121'!$A:$AJ,(AF$3+2),FALSE)), IF($C400 = "pos-neg", (3+VLOOKUP($B400,'Results-formatted 060121'!$A:$AJ,(AF$3+2),FALSE)), VLOOKUP($B400,'Results-formatted 060121'!$A:$AJ,(AF$3+2),FALSE)))</f>
        <v>4</v>
      </c>
      <c r="AG400" s="95">
        <f>IF($C400 = "neg", (($D400+1) - VLOOKUP($B400,'Results-formatted 060121'!$A:$AJ,(AG$3+2),FALSE)), IF($C400 = "pos-neg", (3+VLOOKUP($B400,'Results-formatted 060121'!$A:$AJ,(AG$3+2),FALSE)), VLOOKUP($B400,'Results-formatted 060121'!$A:$AJ,(AG$3+2),FALSE)))</f>
        <v>4</v>
      </c>
      <c r="AH400" s="95">
        <f>IF($C400 = "neg", (($D400+1) - VLOOKUP($B400,'Results-formatted 060121'!$A:$AJ,(AH$3+2),FALSE)), IF($C400 = "pos-neg", (3+VLOOKUP($B400,'Results-formatted 060121'!$A:$AJ,(AH$3+2),FALSE)), VLOOKUP($B400,'Results-formatted 060121'!$A:$AJ,(AH$3+2),FALSE)))</f>
        <v>3</v>
      </c>
      <c r="AI400" s="95">
        <f>IF($C400 = "neg", (($D400+1) - VLOOKUP($B400,'Results-formatted 060121'!$A:$AJ,(AI$3+2),FALSE)), IF($C400 = "pos-neg", (3+VLOOKUP($B400,'Results-formatted 060121'!$A:$AJ,(AI$3+2),FALSE)), VLOOKUP($B400,'Results-formatted 060121'!$A:$AJ,(AI$3+2),FALSE)))</f>
        <v>4</v>
      </c>
      <c r="AJ400" s="95">
        <f>IF($C400 = "neg", (($D400+1) - VLOOKUP($B400,'Results-formatted 060121'!$A:$AJ,(AJ$3+2),FALSE)), IF($C400 = "pos-neg", (3+VLOOKUP($B400,'Results-formatted 060121'!$A:$AJ,(AJ$3+2),FALSE)), VLOOKUP($B400,'Results-formatted 060121'!$A:$AJ,(AJ$3+2),FALSE)))</f>
        <v>5</v>
      </c>
      <c r="AK400" s="95">
        <f>IF($C400 = "neg", (($D400+1) - VLOOKUP($B400,'Results-formatted 060121'!$A:$AJ,(AK$3+2),FALSE)), IF($C400 = "pos-neg", (3+VLOOKUP($B400,'Results-formatted 060121'!$A:$AJ,(AK$3+2),FALSE)), VLOOKUP($B400,'Results-formatted 060121'!$A:$AJ,(AK$3+2),FALSE)))</f>
        <v>4</v>
      </c>
      <c r="AL400" s="95">
        <f>IF($C400 = "neg", (($D400+1) - VLOOKUP($B400,'Results-formatted 060121'!$A:$AJ,(AL$3+2),FALSE)), IF($C400 = "pos-neg", (3+VLOOKUP($B400,'Results-formatted 060121'!$A:$AJ,(AL$3+2),FALSE)), VLOOKUP($B400,'Results-formatted 060121'!$A:$AJ,(AL$3+2),FALSE)))</f>
        <v>3</v>
      </c>
      <c r="AM400" s="95">
        <f>IF($C400 = "neg", (($D400+1) - VLOOKUP($B400,'Results-formatted 060121'!$A:AJ,(AM$3+2),FALSE)), IF($C400 = "pos-neg", (3+VLOOKUP($B400,'Results-formatted 060121'!$A:AJ,(AM$3+2),FALSE)), VLOOKUP($B400,'Results-formatted 060121'!$A:AJ,(AM$3+2),FALSE)))</f>
        <v>4</v>
      </c>
      <c r="AN400" s="95">
        <f>IF($C400 = "neg", (($D400+1) - VLOOKUP($B400,'Results-formatted 060121'!$A:AK,(AN$3+2),FALSE)), IF($C400 = "pos-neg", (3+VLOOKUP($B400,'Results-formatted 060121'!$A:AK,(AN$3+2),FALSE)), VLOOKUP($B400,'Results-formatted 060121'!$A:AK,(AN$3+2),FALSE)))</f>
        <v>4</v>
      </c>
      <c r="AO400" s="95">
        <f>IF($C400 = "neg", (($D400+1) - VLOOKUP($B400,'Results-formatted 060121'!$A:AL,(AO$3+2),FALSE)), IF($C400 = "pos-neg", (3+VLOOKUP($B400,'Results-formatted 060121'!$A:AL,(AO$3+2),FALSE)), VLOOKUP($B400,'Results-formatted 060121'!$A:AL,(AO$3+2),FALSE)))</f>
        <v>4</v>
      </c>
      <c r="AP400" s="95">
        <f>IF($C400 = "neg", (($D400+1) - VLOOKUP($B400,'Results-formatted 060121'!$A:AM,(AP$3+2),FALSE)), IF($C400 = "pos-neg", (3+VLOOKUP($B400,'Results-formatted 060121'!$A:AM,(AP$3+2),FALSE)), VLOOKUP($B400,'Results-formatted 060121'!$A:AM,(AP$3+2),FALSE)))</f>
        <v>1</v>
      </c>
      <c r="AQ400" s="95">
        <f>IF($C400 = "neg", (($D400+1) - VLOOKUP($B400,'Results-formatted 060121'!$A:AN,(AQ$3+2),FALSE)), IF($C400 = "pos-neg", (3+VLOOKUP($B400,'Results-formatted 060121'!$A:AN,(AQ$3+2),FALSE)), VLOOKUP($B400,'Results-formatted 060121'!$A:AN,(AQ$3+2),FALSE)))</f>
        <v>3</v>
      </c>
      <c r="AR400" s="95">
        <f>IF($C400 = "neg", (($D400+1) - VLOOKUP($B400,'Results-formatted 060121'!$A:AO,(AR$3+2),FALSE)), IF($C400 = "pos-neg", (3+VLOOKUP($B400,'Results-formatted 060121'!$A:AO,(AR$3+2),FALSE)), VLOOKUP($B400,'Results-formatted 060121'!$A:AO,(AR$3+2),FALSE)))</f>
        <v>3</v>
      </c>
      <c r="AS400" s="95">
        <f>IF($C400 = "neg", (($D400+1) - VLOOKUP($B400,'Results-formatted 060121'!$A:AP,(AS$3+2),FALSE)), IF($C400 = "pos-neg", (3+VLOOKUP($B400,'Results-formatted 060121'!$A:AP,(AS$3+2),FALSE)), VLOOKUP($B400,'Results-formatted 060121'!$A:AP,(AS$3+2),FALSE)))</f>
        <v>3</v>
      </c>
      <c r="AT400" s="95">
        <f>IF($C400 = "neg", (($D400+1) - VLOOKUP($B400,'Results-formatted 060121'!$A:AQ,(AT$3+2),FALSE)), IF($C400 = "pos-neg", (3+VLOOKUP($B400,'Results-formatted 060121'!$A:AQ,(AT$3+2),FALSE)), VLOOKUP($B400,'Results-formatted 060121'!$A:AQ,(AT$3+2),FALSE)))</f>
        <v>4</v>
      </c>
      <c r="AU400" s="95">
        <f>IF($C400 = "neg", (($D400+1) - VLOOKUP($B400,'Results-formatted 060121'!$A:AR,(AU$3+2),FALSE)), IF($C400 = "pos-neg", (3+VLOOKUP($B400,'Results-formatted 060121'!$A:AR,(AU$3+2),FALSE)), VLOOKUP($B400,'Results-formatted 060121'!$A:AR,(AU$3+2),FALSE)))</f>
        <v>5</v>
      </c>
      <c r="AV400" s="95">
        <f>IF($C400 = "neg", (($D400+1) - VLOOKUP($B400,'Results-formatted 060121'!$A:AS,(AV$3+2),FALSE)), IF($C400 = "pos-neg", (3+VLOOKUP($B400,'Results-formatted 060121'!$A:AS,(AV$3+2),FALSE)), VLOOKUP($B400,'Results-formatted 060121'!$A:AS,(AV$3+2),FALSE)))</f>
        <v>2</v>
      </c>
      <c r="AW400" s="95">
        <f>IF($C400 = "neg", (($D400+1) - VLOOKUP($B400,'Results-formatted 060121'!$A:AT,(AW$3+2),FALSE)), IF($C400 = "pos-neg", (3+VLOOKUP($B400,'Results-formatted 060121'!$A:AT,(AW$3+2),FALSE)), VLOOKUP($B400,'Results-formatted 060121'!$A:AT,(AW$3+2),FALSE)))</f>
        <v>2</v>
      </c>
      <c r="AX400" s="95">
        <f>IF($C400 = "neg", (($D400+1) - VLOOKUP($B400,'Results-formatted 060121'!$A:AU,(AX$3+2),FALSE)), IF($C400 = "pos-neg", (3+VLOOKUP($B400,'Results-formatted 060121'!$A:AU,(AX$3+2),FALSE)), VLOOKUP($B400,'Results-formatted 060121'!$A:AU,(AX$3+2),FALSE)))</f>
        <v>3</v>
      </c>
      <c r="AY400" s="95">
        <f>IF($C400 = "neg", (($D400+1) - VLOOKUP($B400,'Results-formatted 060121'!$A:AV,(AY$3+2),FALSE)), IF($C400 = "pos-neg", (3+VLOOKUP($B400,'Results-formatted 060121'!$A:AV,(AY$3+2),FALSE)), VLOOKUP($B400,'Results-formatted 060121'!$A:AV,(AY$3+2),FALSE)))</f>
        <v>3</v>
      </c>
      <c r="AZ400" s="95">
        <f>IF($C400 = "neg", (($D400+1) - VLOOKUP($B400,'Results-formatted 060121'!$A:AW,(AZ$3+2),FALSE)), IF($C400 = "pos-neg", (3+VLOOKUP($B400,'Results-formatted 060121'!$A:AW,(AZ$3+2),FALSE)), VLOOKUP($B400,'Results-formatted 060121'!$A:AW,(AZ$3+2),FALSE)))</f>
        <v>3</v>
      </c>
      <c r="BA400" s="95">
        <f>IF($C400 = "neg", (($D400+1) - VLOOKUP($B400,'Results-formatted 060121'!$A:AX,(BA$3+2),FALSE)), IF($C400 = "pos-neg", (3+VLOOKUP($B400,'Results-formatted 060121'!$A:AX,(BA$3+2),FALSE)), VLOOKUP($B400,'Results-formatted 060121'!$A:AX,(BA$3+2),FALSE)))</f>
        <v>3</v>
      </c>
      <c r="BB400" s="95">
        <f>IF($C400 = "neg", (($D400+1) - VLOOKUP($B400,'Results-formatted 060121'!$A:AY,(BB$3+2),FALSE)), IF($C400 = "pos-neg", (3+VLOOKUP($B400,'Results-formatted 060121'!$A:AY,(BB$3+2),FALSE)), VLOOKUP($B400,'Results-formatted 060121'!$A:AY,(BB$3+2),FALSE)))</f>
        <v>4</v>
      </c>
      <c r="BC400" s="95">
        <f>IF($C400 = "neg", (($D400+1) - VLOOKUP($B400,'Results-formatted 060121'!$A:AZ,(BC$3+2),FALSE)), IF($C400 = "pos-neg", (3+VLOOKUP($B400,'Results-formatted 060121'!$A:AZ,(BC$3+2),FALSE)), VLOOKUP($B400,'Results-formatted 060121'!$A:AZ,(BC$3+2),FALSE)))</f>
        <v>3</v>
      </c>
      <c r="BD400" s="95">
        <f>IF($C400 = "neg", (($D400+1) - VLOOKUP($B400,'Results-formatted 060121'!$A:BA,(BD$3+2),FALSE)), IF($C400 = "pos-neg", (3+VLOOKUP($B400,'Results-formatted 060121'!$A:BA,(BD$3+2),FALSE)), VLOOKUP($B400,'Results-formatted 060121'!$A:BA,(BD$3+2),FALSE)))</f>
        <v>5</v>
      </c>
      <c r="BE400" s="95">
        <f>IF($C400 = "neg", (($D400+1) - VLOOKUP($B400,'Results-formatted 060121'!$A:BB,(BE$3+2),FALSE)), IF($C400 = "pos-neg", (3+VLOOKUP($B400,'Results-formatted 060121'!$A:BB,(BE$3+2),FALSE)), VLOOKUP($B400,'Results-formatted 060121'!$A:BB,(BE$3+2),FALSE)))</f>
        <v>4</v>
      </c>
      <c r="BF400" s="95">
        <f>IF($C400 = "neg", (($D400+1) - VLOOKUP($B400,'Results-formatted 060121'!$A:BC,(BF$3+2),FALSE)), IF($C400 = "pos-neg", (3+VLOOKUP($B400,'Results-formatted 060121'!$A:BC,(BF$3+2),FALSE)), VLOOKUP($B400,'Results-formatted 060121'!$A:BC,(BF$3+2),FALSE)))</f>
        <v>4</v>
      </c>
      <c r="BG400" s="95">
        <f>IF($C400 = "neg", (($D400+1) - VLOOKUP($B400,'Results-formatted 060121'!$A:BD,(BG$3+2),FALSE)), IF($C400 = "pos-neg", (3+VLOOKUP($B400,'Results-formatted 060121'!$A:BD,(BG$3+2),FALSE)), VLOOKUP($B400,'Results-formatted 060121'!$A:BD,(BG$3+2),FALSE)))</f>
        <v>3</v>
      </c>
      <c r="BH400" s="95">
        <f>IF($C400 = "neg", (($D400+1) - VLOOKUP($B400,'Results-formatted 060121'!$A:BE,(BH$3+2),FALSE)), IF($C400 = "pos-neg", (3+VLOOKUP($B400,'Results-formatted 060121'!$A:BE,(BH$3+2),FALSE)), VLOOKUP($B400,'Results-formatted 060121'!$A:BE,(BH$3+2),FALSE)))</f>
        <v>3</v>
      </c>
      <c r="BI400" s="95">
        <f>IF($C400 = "neg", (($D400+1) - VLOOKUP($B400,'Results-formatted 060121'!$A:BF,(BI$3+2),FALSE)), IF($C400 = "pos-neg", (3+VLOOKUP($B400,'Results-formatted 060121'!$A:BF,(BI$3+2),FALSE)), VLOOKUP($B400,'Results-formatted 060121'!$A:BF,(BI$3+2),FALSE)))</f>
        <v>4</v>
      </c>
      <c r="BJ400" s="95">
        <f>IF($C400 = "neg", (($D400+1) - VLOOKUP($B400,'Results-formatted 060121'!$A:BG,(BJ$3+2),FALSE)), IF($C400 = "pos-neg", (3+VLOOKUP($B400,'Results-formatted 060121'!$A:BG,(BJ$3+2),FALSE)), VLOOKUP($B400,'Results-formatted 060121'!$A:BG,(BJ$3+2),FALSE)))</f>
        <v>5</v>
      </c>
      <c r="BK400" s="95">
        <f>IF($C400 = "neg", (($D400+1) - VLOOKUP($B400,'Results-formatted 060121'!$A:BH,(BK$3+2),FALSE)), IF($C400 = "pos-neg", (3+VLOOKUP($B400,'Results-formatted 060121'!$A:BH,(BK$3+2),FALSE)), VLOOKUP($B400,'Results-formatted 060121'!$A:BH,(BK$3+2),FALSE)))</f>
        <v>4</v>
      </c>
      <c r="BL400" s="95">
        <f>IF($C400 = "neg", (($D400+1) - VLOOKUP($B400,'Results-formatted 060121'!$A:BI,(BL$3+2),FALSE)), IF($C400 = "pos-neg", (3+VLOOKUP($B400,'Results-formatted 060121'!$A:BI,(BL$3+2),FALSE)), VLOOKUP($B400,'Results-formatted 060121'!$A:BI,(BL$3+2),FALSE)))</f>
        <v>3</v>
      </c>
      <c r="BM400" s="95">
        <f>IF($C400 = "neg", (($D400+1) - VLOOKUP($B400,'Results-formatted 060121'!$A:BJ,(BM$3+2),FALSE)), IF($C400 = "pos-neg", (3+VLOOKUP($B400,'Results-formatted 060121'!$A:BJ,(BM$3+2),FALSE)), VLOOKUP($B400,'Results-formatted 060121'!$A:BJ,(BM$3+2),FALSE)))</f>
        <v>3</v>
      </c>
      <c r="BN400" s="95"/>
      <c r="BO400" s="95"/>
      <c r="BP400" s="95"/>
      <c r="BQ400" s="95"/>
      <c r="BR400" s="95"/>
      <c r="BS400" s="95"/>
      <c r="BT400" s="95"/>
      <c r="BU400" s="95"/>
      <c r="BV400" s="95"/>
      <c r="BW400" s="95"/>
      <c r="BX400" s="95"/>
      <c r="BY400" s="95"/>
      <c r="BZ400" s="95"/>
      <c r="CA400" s="95"/>
      <c r="CB400" s="95"/>
      <c r="CC400" s="95"/>
      <c r="CD400" s="98"/>
      <c r="CE400" s="25">
        <f t="shared" si="1264"/>
        <v>3.45</v>
      </c>
      <c r="CF400" s="25">
        <f t="shared" si="1265"/>
        <v>0.96418930555630666</v>
      </c>
    </row>
    <row r="401" spans="2:84" ht="56" x14ac:dyDescent="0.15">
      <c r="B401" s="84" t="s">
        <v>407</v>
      </c>
      <c r="C401" s="86" t="s">
        <v>224</v>
      </c>
      <c r="D401" s="2">
        <v>5</v>
      </c>
      <c r="E401" s="15" t="s">
        <v>898</v>
      </c>
      <c r="F401" s="95">
        <f>IF($C401 = "neg", (($D401+1) - VLOOKUP($B401,'Results-formatted 060121'!$A:$AJ,(F$3+2),FALSE)), IF($C401 = "pos-neg", (3+VLOOKUP($B401,'Results-formatted 060121'!$A:$AJ,(F$3+2),FALSE)), VLOOKUP($B401,'Results-formatted 060121'!$A:$AJ,(F$3+2),FALSE)))</f>
        <v>3</v>
      </c>
      <c r="G401" s="95">
        <f>IF($C401 = "neg", (($D401+1) - VLOOKUP($B401,'Results-formatted 060121'!$A:$AJ,(G$3+2),FALSE)), IF($C401 = "pos-neg", (3+VLOOKUP($B401,'Results-formatted 060121'!$A:$AJ,(G$3+2),FALSE)), VLOOKUP($B401,'Results-formatted 060121'!$A:$AJ,(G$3+2),FALSE)))</f>
        <v>5</v>
      </c>
      <c r="H401" s="95">
        <f>IF($C401 = "neg", (($D401+1) - VLOOKUP($B401,'Results-formatted 060121'!$A:$AJ,(H$3+2),FALSE)), IF($C401 = "pos-neg", (3+VLOOKUP($B401,'Results-formatted 060121'!$A:$AJ,(H$3+2),FALSE)), VLOOKUP($B401,'Results-formatted 060121'!$A:$AJ,(H$3+2),FALSE)))</f>
        <v>3</v>
      </c>
      <c r="I401" s="95">
        <f>IF($C401 = "neg", (($D401+1) - VLOOKUP($B401,'Results-formatted 060121'!$A:$AJ,(I$3+2),FALSE)), IF($C401 = "pos-neg", (3+VLOOKUP($B401,'Results-formatted 060121'!$A:$AJ,(I$3+2),FALSE)), VLOOKUP($B401,'Results-formatted 060121'!$A:$AJ,(I$3+2),FALSE)))</f>
        <v>5</v>
      </c>
      <c r="J401" s="95">
        <f>IF($C401 = "neg", (($D401+1) - VLOOKUP($B401,'Results-formatted 060121'!$A:$AJ,(J$3+2),FALSE)), IF($C401 = "pos-neg", (3+VLOOKUP($B401,'Results-formatted 060121'!$A:$AJ,(J$3+2),FALSE)), VLOOKUP($B401,'Results-formatted 060121'!$A:$AJ,(J$3+2),FALSE)))</f>
        <v>3</v>
      </c>
      <c r="K401" s="95">
        <f>IF($C401 = "neg", (($D401+1) - VLOOKUP($B401,'Results-formatted 060121'!$A:$AJ,(K$3+2),FALSE)), IF($C401 = "pos-neg", (3+VLOOKUP($B401,'Results-formatted 060121'!$A:$AJ,(K$3+2),FALSE)), VLOOKUP($B401,'Results-formatted 060121'!$A:$AJ,(K$3+2),FALSE)))</f>
        <v>5</v>
      </c>
      <c r="L401" s="95">
        <f>IF($C401 = "neg", (($D401+1) - VLOOKUP($B401,'Results-formatted 060121'!$A:$AJ,(L$3+2),FALSE)), IF($C401 = "pos-neg", (3+VLOOKUP($B401,'Results-formatted 060121'!$A:$AJ,(L$3+2),FALSE)), VLOOKUP($B401,'Results-formatted 060121'!$A:$AJ,(L$3+2),FALSE)))</f>
        <v>3</v>
      </c>
      <c r="M401" s="95">
        <f>IF($C401 = "neg", (($D401+1) - VLOOKUP($B401,'Results-formatted 060121'!$A:$AJ,(M$3+2),FALSE)), IF($C401 = "pos-neg", (3+VLOOKUP($B401,'Results-formatted 060121'!$A:$AJ,(M$3+2),FALSE)), VLOOKUP($B401,'Results-formatted 060121'!$A:$AJ,(M$3+2),FALSE)))</f>
        <v>4</v>
      </c>
      <c r="N401" s="95">
        <f>IF($C401 = "neg", (($D401+1) - VLOOKUP($B401,'Results-formatted 060121'!$A:$AJ,(N$3+2),FALSE)), IF($C401 = "pos-neg", (3+VLOOKUP($B401,'Results-formatted 060121'!$A:$AJ,(N$3+2),FALSE)), VLOOKUP($B401,'Results-formatted 060121'!$A:$AJ,(N$3+2),FALSE)))</f>
        <v>4</v>
      </c>
      <c r="O401" s="95">
        <f>IF($C401 = "neg", (($D401+1) - VLOOKUP($B401,'Results-formatted 060121'!$A:$AJ,(O$3+2),FALSE)), IF($C401 = "pos-neg", (3+VLOOKUP($B401,'Results-formatted 060121'!$A:$AJ,(O$3+2),FALSE)), VLOOKUP($B401,'Results-formatted 060121'!$A:$AJ,(O$3+2),FALSE)))</f>
        <v>4</v>
      </c>
      <c r="P401" s="95">
        <f>IF($C401 = "neg", (($D401+1) - VLOOKUP($B401,'Results-formatted 060121'!$A:$AJ,(P$3+2),FALSE)), IF($C401 = "pos-neg", (3+VLOOKUP($B401,'Results-formatted 060121'!$A:$AJ,(P$3+2),FALSE)), VLOOKUP($B401,'Results-formatted 060121'!$A:$AJ,(P$3+2),FALSE)))</f>
        <v>4</v>
      </c>
      <c r="Q401" s="95">
        <f>IF($C401 = "neg", (($D401+1) - VLOOKUP($B401,'Results-formatted 060121'!$A:$AJ,(Q$3+2),FALSE)), IF($C401 = "pos-neg", (3+VLOOKUP($B401,'Results-formatted 060121'!$A:$AJ,(Q$3+2),FALSE)), VLOOKUP($B401,'Results-formatted 060121'!$A:$AJ,(Q$3+2),FALSE)))</f>
        <v>5</v>
      </c>
      <c r="R401" s="95">
        <f>IF($C401 = "neg", (($D401+1) - VLOOKUP($B401,'Results-formatted 060121'!$A:$AJ,(R$3+2),FALSE)), IF($C401 = "pos-neg", (3+VLOOKUP($B401,'Results-formatted 060121'!$A:$AJ,(R$3+2),FALSE)), VLOOKUP($B401,'Results-formatted 060121'!$A:$AJ,(R$3+2),FALSE)))</f>
        <v>4</v>
      </c>
      <c r="S401" s="95">
        <f>IF($C401 = "neg", (($D401+1) - VLOOKUP($B401,'Results-formatted 060121'!$A:$AJ,(S$3+2),FALSE)), IF($C401 = "pos-neg", (3+VLOOKUP($B401,'Results-formatted 060121'!$A:$AJ,(S$3+2),FALSE)), VLOOKUP($B401,'Results-formatted 060121'!$A:$AJ,(S$3+2),FALSE)))</f>
        <v>4</v>
      </c>
      <c r="T401" s="95">
        <f>IF($C401 = "neg", (($D401+1) - VLOOKUP($B401,'Results-formatted 060121'!$A:$AJ,(T$3+2),FALSE)), IF($C401 = "pos-neg", (3+VLOOKUP($B401,'Results-formatted 060121'!$A:$AJ,(T$3+2),FALSE)), VLOOKUP($B401,'Results-formatted 060121'!$A:$AJ,(T$3+2),FALSE)))</f>
        <v>5</v>
      </c>
      <c r="U401" s="95">
        <f>IF($C401 = "neg", (($D401+1) - VLOOKUP($B401,'Results-formatted 060121'!$A:$AJ,(U$3+2),FALSE)), IF($C401 = "pos-neg", (3+VLOOKUP($B401,'Results-formatted 060121'!$A:$AJ,(U$3+2),FALSE)), VLOOKUP($B401,'Results-formatted 060121'!$A:$AJ,(U$3+2),FALSE)))</f>
        <v>5</v>
      </c>
      <c r="V401" s="95">
        <f>IF($C401 = "neg", (($D401+1) - VLOOKUP($B401,'Results-formatted 060121'!$A:$AJ,(V$3+2),FALSE)), IF($C401 = "pos-neg", (3+VLOOKUP($B401,'Results-formatted 060121'!$A:$AJ,(V$3+2),FALSE)), VLOOKUP($B401,'Results-formatted 060121'!$A:$AJ,(V$3+2),FALSE)))</f>
        <v>4</v>
      </c>
      <c r="W401" s="95">
        <f>IF($C401 = "neg", (($D401+1) - VLOOKUP($B401,'Results-formatted 060121'!$A:$AJ,(W$3+2),FALSE)), IF($C401 = "pos-neg", (3+VLOOKUP($B401,'Results-formatted 060121'!$A:$AJ,(W$3+2),FALSE)), VLOOKUP($B401,'Results-formatted 060121'!$A:$AJ,(W$3+2),FALSE)))</f>
        <v>4</v>
      </c>
      <c r="X401" s="95">
        <f>IF($C401 = "neg", (($D401+1) - VLOOKUP($B401,'Results-formatted 060121'!$A:$AJ,(X$3+2),FALSE)), IF($C401 = "pos-neg", (3+VLOOKUP($B401,'Results-formatted 060121'!$A:$AJ,(X$3+2),FALSE)), VLOOKUP($B401,'Results-formatted 060121'!$A:$AJ,(X$3+2),FALSE)))</f>
        <v>4</v>
      </c>
      <c r="Y401" s="95">
        <f>IF($C401 = "neg", (($D401+1) - VLOOKUP($B401,'Results-formatted 060121'!$A:$AJ,(Y$3+2),FALSE)), IF($C401 = "pos-neg", (3+VLOOKUP($B401,'Results-formatted 060121'!$A:$AJ,(Y$3+2),FALSE)), VLOOKUP($B401,'Results-formatted 060121'!$A:$AJ,(Y$3+2),FALSE)))</f>
        <v>4</v>
      </c>
      <c r="Z401" s="95">
        <f>IF($C401 = "neg", (($D401+1) - VLOOKUP($B401,'Results-formatted 060121'!$A:$AJ,(Z$3+2),FALSE)), IF($C401 = "pos-neg", (3+VLOOKUP($B401,'Results-formatted 060121'!$A:$AJ,(Z$3+2),FALSE)), VLOOKUP($B401,'Results-formatted 060121'!$A:$AJ,(Z$3+2),FALSE)))</f>
        <v>2</v>
      </c>
      <c r="AA401" s="95">
        <f>IF($C401 = "neg", (($D401+1) - VLOOKUP($B401,'Results-formatted 060121'!$A:$AJ,(AA$3+2),FALSE)), IF($C401 = "pos-neg", (3+VLOOKUP($B401,'Results-formatted 060121'!$A:$AJ,(AA$3+2),FALSE)), VLOOKUP($B401,'Results-formatted 060121'!$A:$AJ,(AA$3+2),FALSE)))</f>
        <v>5</v>
      </c>
      <c r="AB401" s="95">
        <f>IF($C401 = "neg", (($D401+1) - VLOOKUP($B401,'Results-formatted 060121'!$A:$AJ,(AB$3+2),FALSE)), IF($C401 = "pos-neg", (3+VLOOKUP($B401,'Results-formatted 060121'!$A:$AJ,(AB$3+2),FALSE)), VLOOKUP($B401,'Results-formatted 060121'!$A:$AJ,(AB$3+2),FALSE)))</f>
        <v>4</v>
      </c>
      <c r="AC401" s="95">
        <f>IF($C401 = "neg", (($D401+1) - VLOOKUP($B401,'Results-formatted 060121'!$A:$AJ,(AC$3+2),FALSE)), IF($C401 = "pos-neg", (3+VLOOKUP($B401,'Results-formatted 060121'!$A:$AJ,(AC$3+2),FALSE)), VLOOKUP($B401,'Results-formatted 060121'!$A:$AJ,(AC$3+2),FALSE)))</f>
        <v>4</v>
      </c>
      <c r="AD401" s="95">
        <f>IF($C401 = "neg", (($D401+1) - VLOOKUP($B401,'Results-formatted 060121'!$A:$AJ,(AD$3+2),FALSE)), IF($C401 = "pos-neg", (3+VLOOKUP($B401,'Results-formatted 060121'!$A:$AJ,(AD$3+2),FALSE)), VLOOKUP($B401,'Results-formatted 060121'!$A:$AJ,(AD$3+2),FALSE)))</f>
        <v>4</v>
      </c>
      <c r="AE401" s="95">
        <f>IF($C401 = "neg", (($D401+1) - VLOOKUP($B401,'Results-formatted 060121'!$A:$AJ,(AE$3+2),FALSE)), IF($C401 = "pos-neg", (3+VLOOKUP($B401,'Results-formatted 060121'!$A:$AJ,(AE$3+2),FALSE)), VLOOKUP($B401,'Results-formatted 060121'!$A:$AJ,(AE$3+2),FALSE)))</f>
        <v>4</v>
      </c>
      <c r="AF401" s="95">
        <f>IF($C401 = "neg", (($D401+1) - VLOOKUP($B401,'Results-formatted 060121'!$A:$AJ,(AF$3+2),FALSE)), IF($C401 = "pos-neg", (3+VLOOKUP($B401,'Results-formatted 060121'!$A:$AJ,(AF$3+2),FALSE)), VLOOKUP($B401,'Results-formatted 060121'!$A:$AJ,(AF$3+2),FALSE)))</f>
        <v>4</v>
      </c>
      <c r="AG401" s="95">
        <f>IF($C401 = "neg", (($D401+1) - VLOOKUP($B401,'Results-formatted 060121'!$A:$AJ,(AG$3+2),FALSE)), IF($C401 = "pos-neg", (3+VLOOKUP($B401,'Results-formatted 060121'!$A:$AJ,(AG$3+2),FALSE)), VLOOKUP($B401,'Results-formatted 060121'!$A:$AJ,(AG$3+2),FALSE)))</f>
        <v>4</v>
      </c>
      <c r="AH401" s="95">
        <f>IF($C401 = "neg", (($D401+1) - VLOOKUP($B401,'Results-formatted 060121'!$A:$AJ,(AH$3+2),FALSE)), IF($C401 = "pos-neg", (3+VLOOKUP($B401,'Results-formatted 060121'!$A:$AJ,(AH$3+2),FALSE)), VLOOKUP($B401,'Results-formatted 060121'!$A:$AJ,(AH$3+2),FALSE)))</f>
        <v>3</v>
      </c>
      <c r="AI401" s="95">
        <f>IF($C401 = "neg", (($D401+1) - VLOOKUP($B401,'Results-formatted 060121'!$A:$AJ,(AI$3+2),FALSE)), IF($C401 = "pos-neg", (3+VLOOKUP($B401,'Results-formatted 060121'!$A:$AJ,(AI$3+2),FALSE)), VLOOKUP($B401,'Results-formatted 060121'!$A:$AJ,(AI$3+2),FALSE)))</f>
        <v>5</v>
      </c>
      <c r="AJ401" s="95">
        <f>IF($C401 = "neg", (($D401+1) - VLOOKUP($B401,'Results-formatted 060121'!$A:$AJ,(AJ$3+2),FALSE)), IF($C401 = "pos-neg", (3+VLOOKUP($B401,'Results-formatted 060121'!$A:$AJ,(AJ$3+2),FALSE)), VLOOKUP($B401,'Results-formatted 060121'!$A:$AJ,(AJ$3+2),FALSE)))</f>
        <v>5</v>
      </c>
      <c r="AK401" s="95">
        <f>IF($C401 = "neg", (($D401+1) - VLOOKUP($B401,'Results-formatted 060121'!$A:$AJ,(AK$3+2),FALSE)), IF($C401 = "pos-neg", (3+VLOOKUP($B401,'Results-formatted 060121'!$A:$AJ,(AK$3+2),FALSE)), VLOOKUP($B401,'Results-formatted 060121'!$A:$AJ,(AK$3+2),FALSE)))</f>
        <v>4</v>
      </c>
      <c r="AL401" s="95">
        <f>IF($C401 = "neg", (($D401+1) - VLOOKUP($B401,'Results-formatted 060121'!$A:$AJ,(AL$3+2),FALSE)), IF($C401 = "pos-neg", (3+VLOOKUP($B401,'Results-formatted 060121'!$A:$AJ,(AL$3+2),FALSE)), VLOOKUP($B401,'Results-formatted 060121'!$A:$AJ,(AL$3+2),FALSE)))</f>
        <v>4</v>
      </c>
      <c r="AM401" s="95">
        <f>IF($C401 = "neg", (($D401+1) - VLOOKUP($B401,'Results-formatted 060121'!$A:AJ,(AM$3+2),FALSE)), IF($C401 = "pos-neg", (3+VLOOKUP($B401,'Results-formatted 060121'!$A:AJ,(AM$3+2),FALSE)), VLOOKUP($B401,'Results-formatted 060121'!$A:AJ,(AM$3+2),FALSE)))</f>
        <v>5</v>
      </c>
      <c r="AN401" s="95">
        <f>IF($C401 = "neg", (($D401+1) - VLOOKUP($B401,'Results-formatted 060121'!$A:AK,(AN$3+2),FALSE)), IF($C401 = "pos-neg", (3+VLOOKUP($B401,'Results-formatted 060121'!$A:AK,(AN$3+2),FALSE)), VLOOKUP($B401,'Results-formatted 060121'!$A:AK,(AN$3+2),FALSE)))</f>
        <v>4</v>
      </c>
      <c r="AO401" s="95">
        <f>IF($C401 = "neg", (($D401+1) - VLOOKUP($B401,'Results-formatted 060121'!$A:AL,(AO$3+2),FALSE)), IF($C401 = "pos-neg", (3+VLOOKUP($B401,'Results-formatted 060121'!$A:AL,(AO$3+2),FALSE)), VLOOKUP($B401,'Results-formatted 060121'!$A:AL,(AO$3+2),FALSE)))</f>
        <v>4</v>
      </c>
      <c r="AP401" s="95">
        <f>IF($C401 = "neg", (($D401+1) - VLOOKUP($B401,'Results-formatted 060121'!$A:AM,(AP$3+2),FALSE)), IF($C401 = "pos-neg", (3+VLOOKUP($B401,'Results-formatted 060121'!$A:AM,(AP$3+2),FALSE)), VLOOKUP($B401,'Results-formatted 060121'!$A:AM,(AP$3+2),FALSE)))</f>
        <v>2</v>
      </c>
      <c r="AQ401" s="95">
        <f>IF($C401 = "neg", (($D401+1) - VLOOKUP($B401,'Results-formatted 060121'!$A:AN,(AQ$3+2),FALSE)), IF($C401 = "pos-neg", (3+VLOOKUP($B401,'Results-formatted 060121'!$A:AN,(AQ$3+2),FALSE)), VLOOKUP($B401,'Results-formatted 060121'!$A:AN,(AQ$3+2),FALSE)))</f>
        <v>4</v>
      </c>
      <c r="AR401" s="95">
        <f>IF($C401 = "neg", (($D401+1) - VLOOKUP($B401,'Results-formatted 060121'!$A:AO,(AR$3+2),FALSE)), IF($C401 = "pos-neg", (3+VLOOKUP($B401,'Results-formatted 060121'!$A:AO,(AR$3+2),FALSE)), VLOOKUP($B401,'Results-formatted 060121'!$A:AO,(AR$3+2),FALSE)))</f>
        <v>4</v>
      </c>
      <c r="AS401" s="95">
        <f>IF($C401 = "neg", (($D401+1) - VLOOKUP($B401,'Results-formatted 060121'!$A:AP,(AS$3+2),FALSE)), IF($C401 = "pos-neg", (3+VLOOKUP($B401,'Results-formatted 060121'!$A:AP,(AS$3+2),FALSE)), VLOOKUP($B401,'Results-formatted 060121'!$A:AP,(AS$3+2),FALSE)))</f>
        <v>3</v>
      </c>
      <c r="AT401" s="95">
        <f>IF($C401 = "neg", (($D401+1) - VLOOKUP($B401,'Results-formatted 060121'!$A:AQ,(AT$3+2),FALSE)), IF($C401 = "pos-neg", (3+VLOOKUP($B401,'Results-formatted 060121'!$A:AQ,(AT$3+2),FALSE)), VLOOKUP($B401,'Results-formatted 060121'!$A:AQ,(AT$3+2),FALSE)))</f>
        <v>4</v>
      </c>
      <c r="AU401" s="95">
        <f>IF($C401 = "neg", (($D401+1) - VLOOKUP($B401,'Results-formatted 060121'!$A:AR,(AU$3+2),FALSE)), IF($C401 = "pos-neg", (3+VLOOKUP($B401,'Results-formatted 060121'!$A:AR,(AU$3+2),FALSE)), VLOOKUP($B401,'Results-formatted 060121'!$A:AR,(AU$3+2),FALSE)))</f>
        <v>4</v>
      </c>
      <c r="AV401" s="95">
        <f>IF($C401 = "neg", (($D401+1) - VLOOKUP($B401,'Results-formatted 060121'!$A:AS,(AV$3+2),FALSE)), IF($C401 = "pos-neg", (3+VLOOKUP($B401,'Results-formatted 060121'!$A:AS,(AV$3+2),FALSE)), VLOOKUP($B401,'Results-formatted 060121'!$A:AS,(AV$3+2),FALSE)))</f>
        <v>3</v>
      </c>
      <c r="AW401" s="95">
        <f>IF($C401 = "neg", (($D401+1) - VLOOKUP($B401,'Results-formatted 060121'!$A:AT,(AW$3+2),FALSE)), IF($C401 = "pos-neg", (3+VLOOKUP($B401,'Results-formatted 060121'!$A:AT,(AW$3+2),FALSE)), VLOOKUP($B401,'Results-formatted 060121'!$A:AT,(AW$3+2),FALSE)))</f>
        <v>2</v>
      </c>
      <c r="AX401" s="95">
        <f>IF($C401 = "neg", (($D401+1) - VLOOKUP($B401,'Results-formatted 060121'!$A:AU,(AX$3+2),FALSE)), IF($C401 = "pos-neg", (3+VLOOKUP($B401,'Results-formatted 060121'!$A:AU,(AX$3+2),FALSE)), VLOOKUP($B401,'Results-formatted 060121'!$A:AU,(AX$3+2),FALSE)))</f>
        <v>2</v>
      </c>
      <c r="AY401" s="95">
        <f>IF($C401 = "neg", (($D401+1) - VLOOKUP($B401,'Results-formatted 060121'!$A:AV,(AY$3+2),FALSE)), IF($C401 = "pos-neg", (3+VLOOKUP($B401,'Results-formatted 060121'!$A:AV,(AY$3+2),FALSE)), VLOOKUP($B401,'Results-formatted 060121'!$A:AV,(AY$3+2),FALSE)))</f>
        <v>4</v>
      </c>
      <c r="AZ401" s="95">
        <f>IF($C401 = "neg", (($D401+1) - VLOOKUP($B401,'Results-formatted 060121'!$A:AW,(AZ$3+2),FALSE)), IF($C401 = "pos-neg", (3+VLOOKUP($B401,'Results-formatted 060121'!$A:AW,(AZ$3+2),FALSE)), VLOOKUP($B401,'Results-formatted 060121'!$A:AW,(AZ$3+2),FALSE)))</f>
        <v>4</v>
      </c>
      <c r="BA401" s="95">
        <f>IF($C401 = "neg", (($D401+1) - VLOOKUP($B401,'Results-formatted 060121'!$A:AX,(BA$3+2),FALSE)), IF($C401 = "pos-neg", (3+VLOOKUP($B401,'Results-formatted 060121'!$A:AX,(BA$3+2),FALSE)), VLOOKUP($B401,'Results-formatted 060121'!$A:AX,(BA$3+2),FALSE)))</f>
        <v>4</v>
      </c>
      <c r="BB401" s="95">
        <f>IF($C401 = "neg", (($D401+1) - VLOOKUP($B401,'Results-formatted 060121'!$A:AY,(BB$3+2),FALSE)), IF($C401 = "pos-neg", (3+VLOOKUP($B401,'Results-formatted 060121'!$A:AY,(BB$3+2),FALSE)), VLOOKUP($B401,'Results-formatted 060121'!$A:AY,(BB$3+2),FALSE)))</f>
        <v>5</v>
      </c>
      <c r="BC401" s="95">
        <f>IF($C401 = "neg", (($D401+1) - VLOOKUP($B401,'Results-formatted 060121'!$A:AZ,(BC$3+2),FALSE)), IF($C401 = "pos-neg", (3+VLOOKUP($B401,'Results-formatted 060121'!$A:AZ,(BC$3+2),FALSE)), VLOOKUP($B401,'Results-formatted 060121'!$A:AZ,(BC$3+2),FALSE)))</f>
        <v>3</v>
      </c>
      <c r="BD401" s="95">
        <f>IF($C401 = "neg", (($D401+1) - VLOOKUP($B401,'Results-formatted 060121'!$A:BA,(BD$3+2),FALSE)), IF($C401 = "pos-neg", (3+VLOOKUP($B401,'Results-formatted 060121'!$A:BA,(BD$3+2),FALSE)), VLOOKUP($B401,'Results-formatted 060121'!$A:BA,(BD$3+2),FALSE)))</f>
        <v>5</v>
      </c>
      <c r="BE401" s="95">
        <f>IF($C401 = "neg", (($D401+1) - VLOOKUP($B401,'Results-formatted 060121'!$A:BB,(BE$3+2),FALSE)), IF($C401 = "pos-neg", (3+VLOOKUP($B401,'Results-formatted 060121'!$A:BB,(BE$3+2),FALSE)), VLOOKUP($B401,'Results-formatted 060121'!$A:BB,(BE$3+2),FALSE)))</f>
        <v>4</v>
      </c>
      <c r="BF401" s="95">
        <f>IF($C401 = "neg", (($D401+1) - VLOOKUP($B401,'Results-formatted 060121'!$A:BC,(BF$3+2),FALSE)), IF($C401 = "pos-neg", (3+VLOOKUP($B401,'Results-formatted 060121'!$A:BC,(BF$3+2),FALSE)), VLOOKUP($B401,'Results-formatted 060121'!$A:BC,(BF$3+2),FALSE)))</f>
        <v>4</v>
      </c>
      <c r="BG401" s="95">
        <f>IF($C401 = "neg", (($D401+1) - VLOOKUP($B401,'Results-formatted 060121'!$A:BD,(BG$3+2),FALSE)), IF($C401 = "pos-neg", (3+VLOOKUP($B401,'Results-formatted 060121'!$A:BD,(BG$3+2),FALSE)), VLOOKUP($B401,'Results-formatted 060121'!$A:BD,(BG$3+2),FALSE)))</f>
        <v>4</v>
      </c>
      <c r="BH401" s="95">
        <f>IF($C401 = "neg", (($D401+1) - VLOOKUP($B401,'Results-formatted 060121'!$A:BE,(BH$3+2),FALSE)), IF($C401 = "pos-neg", (3+VLOOKUP($B401,'Results-formatted 060121'!$A:BE,(BH$3+2),FALSE)), VLOOKUP($B401,'Results-formatted 060121'!$A:BE,(BH$3+2),FALSE)))</f>
        <v>3</v>
      </c>
      <c r="BI401" s="95">
        <f>IF($C401 = "neg", (($D401+1) - VLOOKUP($B401,'Results-formatted 060121'!$A:BF,(BI$3+2),FALSE)), IF($C401 = "pos-neg", (3+VLOOKUP($B401,'Results-formatted 060121'!$A:BF,(BI$3+2),FALSE)), VLOOKUP($B401,'Results-formatted 060121'!$A:BF,(BI$3+2),FALSE)))</f>
        <v>5</v>
      </c>
      <c r="BJ401" s="95">
        <f>IF($C401 = "neg", (($D401+1) - VLOOKUP($B401,'Results-formatted 060121'!$A:BG,(BJ$3+2),FALSE)), IF($C401 = "pos-neg", (3+VLOOKUP($B401,'Results-formatted 060121'!$A:BG,(BJ$3+2),FALSE)), VLOOKUP($B401,'Results-formatted 060121'!$A:BG,(BJ$3+2),FALSE)))</f>
        <v>5</v>
      </c>
      <c r="BK401" s="95">
        <f>IF($C401 = "neg", (($D401+1) - VLOOKUP($B401,'Results-formatted 060121'!$A:BH,(BK$3+2),FALSE)), IF($C401 = "pos-neg", (3+VLOOKUP($B401,'Results-formatted 060121'!$A:BH,(BK$3+2),FALSE)), VLOOKUP($B401,'Results-formatted 060121'!$A:BH,(BK$3+2),FALSE)))</f>
        <v>4</v>
      </c>
      <c r="BL401" s="95">
        <f>IF($C401 = "neg", (($D401+1) - VLOOKUP($B401,'Results-formatted 060121'!$A:BI,(BL$3+2),FALSE)), IF($C401 = "pos-neg", (3+VLOOKUP($B401,'Results-formatted 060121'!$A:BI,(BL$3+2),FALSE)), VLOOKUP($B401,'Results-formatted 060121'!$A:BI,(BL$3+2),FALSE)))</f>
        <v>3</v>
      </c>
      <c r="BM401" s="95">
        <f>IF($C401 = "neg", (($D401+1) - VLOOKUP($B401,'Results-formatted 060121'!$A:BJ,(BM$3+2),FALSE)), IF($C401 = "pos-neg", (3+VLOOKUP($B401,'Results-formatted 060121'!$A:BJ,(BM$3+2),FALSE)), VLOOKUP($B401,'Results-formatted 060121'!$A:BJ,(BM$3+2),FALSE)))</f>
        <v>4</v>
      </c>
      <c r="BN401" s="95"/>
      <c r="BO401" s="95"/>
      <c r="BP401" s="95"/>
      <c r="BQ401" s="95"/>
      <c r="BR401" s="95"/>
      <c r="BS401" s="95"/>
      <c r="BT401" s="95"/>
      <c r="BU401" s="95"/>
      <c r="BV401" s="95"/>
      <c r="BW401" s="95"/>
      <c r="BX401" s="95"/>
      <c r="BY401" s="95"/>
      <c r="BZ401" s="95"/>
      <c r="CA401" s="95"/>
      <c r="CB401" s="95"/>
      <c r="CC401" s="95"/>
      <c r="CD401" s="98"/>
      <c r="CE401" s="25">
        <f t="shared" si="1264"/>
        <v>3.9333333333333331</v>
      </c>
      <c r="CF401" s="25">
        <f t="shared" si="1265"/>
        <v>0.82063775667685201</v>
      </c>
    </row>
    <row r="402" spans="2:84" ht="42" x14ac:dyDescent="0.15">
      <c r="B402" s="84" t="s">
        <v>408</v>
      </c>
      <c r="C402" s="86" t="s">
        <v>224</v>
      </c>
      <c r="D402" s="2">
        <v>5</v>
      </c>
      <c r="E402" s="15" t="s">
        <v>899</v>
      </c>
      <c r="F402" s="95">
        <f>IF($C402 = "neg", (($D402+1) - VLOOKUP($B402,'Results-formatted 060121'!$A:$AJ,(F$3+2),FALSE)), IF($C402 = "pos-neg", (3+VLOOKUP($B402,'Results-formatted 060121'!$A:$AJ,(F$3+2),FALSE)), VLOOKUP($B402,'Results-formatted 060121'!$A:$AJ,(F$3+2),FALSE)))</f>
        <v>3</v>
      </c>
      <c r="G402" s="95">
        <f>IF($C402 = "neg", (($D402+1) - VLOOKUP($B402,'Results-formatted 060121'!$A:$AJ,(G$3+2),FALSE)), IF($C402 = "pos-neg", (3+VLOOKUP($B402,'Results-formatted 060121'!$A:$AJ,(G$3+2),FALSE)), VLOOKUP($B402,'Results-formatted 060121'!$A:$AJ,(G$3+2),FALSE)))</f>
        <v>5</v>
      </c>
      <c r="H402" s="95">
        <f>IF($C402 = "neg", (($D402+1) - VLOOKUP($B402,'Results-formatted 060121'!$A:$AJ,(H$3+2),FALSE)), IF($C402 = "pos-neg", (3+VLOOKUP($B402,'Results-formatted 060121'!$A:$AJ,(H$3+2),FALSE)), VLOOKUP($B402,'Results-formatted 060121'!$A:$AJ,(H$3+2),FALSE)))</f>
        <v>3</v>
      </c>
      <c r="I402" s="95">
        <f>IF($C402 = "neg", (($D402+1) - VLOOKUP($B402,'Results-formatted 060121'!$A:$AJ,(I$3+2),FALSE)), IF($C402 = "pos-neg", (3+VLOOKUP($B402,'Results-formatted 060121'!$A:$AJ,(I$3+2),FALSE)), VLOOKUP($B402,'Results-formatted 060121'!$A:$AJ,(I$3+2),FALSE)))</f>
        <v>3</v>
      </c>
      <c r="J402" s="95">
        <f>IF($C402 = "neg", (($D402+1) - VLOOKUP($B402,'Results-formatted 060121'!$A:$AJ,(J$3+2),FALSE)), IF($C402 = "pos-neg", (3+VLOOKUP($B402,'Results-formatted 060121'!$A:$AJ,(J$3+2),FALSE)), VLOOKUP($B402,'Results-formatted 060121'!$A:$AJ,(J$3+2),FALSE)))</f>
        <v>3</v>
      </c>
      <c r="K402" s="95">
        <f>IF($C402 = "neg", (($D402+1) - VLOOKUP($B402,'Results-formatted 060121'!$A:$AJ,(K$3+2),FALSE)), IF($C402 = "pos-neg", (3+VLOOKUP($B402,'Results-formatted 060121'!$A:$AJ,(K$3+2),FALSE)), VLOOKUP($B402,'Results-formatted 060121'!$A:$AJ,(K$3+2),FALSE)))</f>
        <v>5</v>
      </c>
      <c r="L402" s="95">
        <f>IF($C402 = "neg", (($D402+1) - VLOOKUP($B402,'Results-formatted 060121'!$A:$AJ,(L$3+2),FALSE)), IF($C402 = "pos-neg", (3+VLOOKUP($B402,'Results-formatted 060121'!$A:$AJ,(L$3+2),FALSE)), VLOOKUP($B402,'Results-formatted 060121'!$A:$AJ,(L$3+2),FALSE)))</f>
        <v>3</v>
      </c>
      <c r="M402" s="95">
        <f>IF($C402 = "neg", (($D402+1) - VLOOKUP($B402,'Results-formatted 060121'!$A:$AJ,(M$3+2),FALSE)), IF($C402 = "pos-neg", (3+VLOOKUP($B402,'Results-formatted 060121'!$A:$AJ,(M$3+2),FALSE)), VLOOKUP($B402,'Results-formatted 060121'!$A:$AJ,(M$3+2),FALSE)))</f>
        <v>3</v>
      </c>
      <c r="N402" s="95">
        <f>IF($C402 = "neg", (($D402+1) - VLOOKUP($B402,'Results-formatted 060121'!$A:$AJ,(N$3+2),FALSE)), IF($C402 = "pos-neg", (3+VLOOKUP($B402,'Results-formatted 060121'!$A:$AJ,(N$3+2),FALSE)), VLOOKUP($B402,'Results-formatted 060121'!$A:$AJ,(N$3+2),FALSE)))</f>
        <v>4</v>
      </c>
      <c r="O402" s="95">
        <f>IF($C402 = "neg", (($D402+1) - VLOOKUP($B402,'Results-formatted 060121'!$A:$AJ,(O$3+2),FALSE)), IF($C402 = "pos-neg", (3+VLOOKUP($B402,'Results-formatted 060121'!$A:$AJ,(O$3+2),FALSE)), VLOOKUP($B402,'Results-formatted 060121'!$A:$AJ,(O$3+2),FALSE)))</f>
        <v>3</v>
      </c>
      <c r="P402" s="95">
        <f>IF($C402 = "neg", (($D402+1) - VLOOKUP($B402,'Results-formatted 060121'!$A:$AJ,(P$3+2),FALSE)), IF($C402 = "pos-neg", (3+VLOOKUP($B402,'Results-formatted 060121'!$A:$AJ,(P$3+2),FALSE)), VLOOKUP($B402,'Results-formatted 060121'!$A:$AJ,(P$3+2),FALSE)))</f>
        <v>4</v>
      </c>
      <c r="Q402" s="95">
        <f>IF($C402 = "neg", (($D402+1) - VLOOKUP($B402,'Results-formatted 060121'!$A:$AJ,(Q$3+2),FALSE)), IF($C402 = "pos-neg", (3+VLOOKUP($B402,'Results-formatted 060121'!$A:$AJ,(Q$3+2),FALSE)), VLOOKUP($B402,'Results-formatted 060121'!$A:$AJ,(Q$3+2),FALSE)))</f>
        <v>5</v>
      </c>
      <c r="R402" s="95">
        <f>IF($C402 = "neg", (($D402+1) - VLOOKUP($B402,'Results-formatted 060121'!$A:$AJ,(R$3+2),FALSE)), IF($C402 = "pos-neg", (3+VLOOKUP($B402,'Results-formatted 060121'!$A:$AJ,(R$3+2),FALSE)), VLOOKUP($B402,'Results-formatted 060121'!$A:$AJ,(R$3+2),FALSE)))</f>
        <v>3</v>
      </c>
      <c r="S402" s="95">
        <f>IF($C402 = "neg", (($D402+1) - VLOOKUP($B402,'Results-formatted 060121'!$A:$AJ,(S$3+2),FALSE)), IF($C402 = "pos-neg", (3+VLOOKUP($B402,'Results-formatted 060121'!$A:$AJ,(S$3+2),FALSE)), VLOOKUP($B402,'Results-formatted 060121'!$A:$AJ,(S$3+2),FALSE)))</f>
        <v>4</v>
      </c>
      <c r="T402" s="95">
        <f>IF($C402 = "neg", (($D402+1) - VLOOKUP($B402,'Results-formatted 060121'!$A:$AJ,(T$3+2),FALSE)), IF($C402 = "pos-neg", (3+VLOOKUP($B402,'Results-formatted 060121'!$A:$AJ,(T$3+2),FALSE)), VLOOKUP($B402,'Results-formatted 060121'!$A:$AJ,(T$3+2),FALSE)))</f>
        <v>4</v>
      </c>
      <c r="U402" s="95">
        <f>IF($C402 = "neg", (($D402+1) - VLOOKUP($B402,'Results-formatted 060121'!$A:$AJ,(U$3+2),FALSE)), IF($C402 = "pos-neg", (3+VLOOKUP($B402,'Results-formatted 060121'!$A:$AJ,(U$3+2),FALSE)), VLOOKUP($B402,'Results-formatted 060121'!$A:$AJ,(U$3+2),FALSE)))</f>
        <v>5</v>
      </c>
      <c r="V402" s="95">
        <f>IF($C402 = "neg", (($D402+1) - VLOOKUP($B402,'Results-formatted 060121'!$A:$AJ,(V$3+2),FALSE)), IF($C402 = "pos-neg", (3+VLOOKUP($B402,'Results-formatted 060121'!$A:$AJ,(V$3+2),FALSE)), VLOOKUP($B402,'Results-formatted 060121'!$A:$AJ,(V$3+2),FALSE)))</f>
        <v>5</v>
      </c>
      <c r="W402" s="95">
        <f>IF($C402 = "neg", (($D402+1) - VLOOKUP($B402,'Results-formatted 060121'!$A:$AJ,(W$3+2),FALSE)), IF($C402 = "pos-neg", (3+VLOOKUP($B402,'Results-formatted 060121'!$A:$AJ,(W$3+2),FALSE)), VLOOKUP($B402,'Results-formatted 060121'!$A:$AJ,(W$3+2),FALSE)))</f>
        <v>4</v>
      </c>
      <c r="X402" s="95">
        <f>IF($C402 = "neg", (($D402+1) - VLOOKUP($B402,'Results-formatted 060121'!$A:$AJ,(X$3+2),FALSE)), IF($C402 = "pos-neg", (3+VLOOKUP($B402,'Results-formatted 060121'!$A:$AJ,(X$3+2),FALSE)), VLOOKUP($B402,'Results-formatted 060121'!$A:$AJ,(X$3+2),FALSE)))</f>
        <v>3</v>
      </c>
      <c r="Y402" s="95">
        <f>IF($C402 = "neg", (($D402+1) - VLOOKUP($B402,'Results-formatted 060121'!$A:$AJ,(Y$3+2),FALSE)), IF($C402 = "pos-neg", (3+VLOOKUP($B402,'Results-formatted 060121'!$A:$AJ,(Y$3+2),FALSE)), VLOOKUP($B402,'Results-formatted 060121'!$A:$AJ,(Y$3+2),FALSE)))</f>
        <v>4</v>
      </c>
      <c r="Z402" s="95">
        <f>IF($C402 = "neg", (($D402+1) - VLOOKUP($B402,'Results-formatted 060121'!$A:$AJ,(Z$3+2),FALSE)), IF($C402 = "pos-neg", (3+VLOOKUP($B402,'Results-formatted 060121'!$A:$AJ,(Z$3+2),FALSE)), VLOOKUP($B402,'Results-formatted 060121'!$A:$AJ,(Z$3+2),FALSE)))</f>
        <v>1</v>
      </c>
      <c r="AA402" s="95">
        <f>IF($C402 = "neg", (($D402+1) - VLOOKUP($B402,'Results-formatted 060121'!$A:$AJ,(AA$3+2),FALSE)), IF($C402 = "pos-neg", (3+VLOOKUP($B402,'Results-formatted 060121'!$A:$AJ,(AA$3+2),FALSE)), VLOOKUP($B402,'Results-formatted 060121'!$A:$AJ,(AA$3+2),FALSE)))</f>
        <v>5</v>
      </c>
      <c r="AB402" s="95">
        <f>IF($C402 = "neg", (($D402+1) - VLOOKUP($B402,'Results-formatted 060121'!$A:$AJ,(AB$3+2),FALSE)), IF($C402 = "pos-neg", (3+VLOOKUP($B402,'Results-formatted 060121'!$A:$AJ,(AB$3+2),FALSE)), VLOOKUP($B402,'Results-formatted 060121'!$A:$AJ,(AB$3+2),FALSE)))</f>
        <v>4</v>
      </c>
      <c r="AC402" s="95">
        <f>IF($C402 = "neg", (($D402+1) - VLOOKUP($B402,'Results-formatted 060121'!$A:$AJ,(AC$3+2),FALSE)), IF($C402 = "pos-neg", (3+VLOOKUP($B402,'Results-formatted 060121'!$A:$AJ,(AC$3+2),FALSE)), VLOOKUP($B402,'Results-formatted 060121'!$A:$AJ,(AC$3+2),FALSE)))</f>
        <v>1</v>
      </c>
      <c r="AD402" s="95">
        <f>IF($C402 = "neg", (($D402+1) - VLOOKUP($B402,'Results-formatted 060121'!$A:$AJ,(AD$3+2),FALSE)), IF($C402 = "pos-neg", (3+VLOOKUP($B402,'Results-formatted 060121'!$A:$AJ,(AD$3+2),FALSE)), VLOOKUP($B402,'Results-formatted 060121'!$A:$AJ,(AD$3+2),FALSE)))</f>
        <v>3</v>
      </c>
      <c r="AE402" s="95">
        <f>IF($C402 = "neg", (($D402+1) - VLOOKUP($B402,'Results-formatted 060121'!$A:$AJ,(AE$3+2),FALSE)), IF($C402 = "pos-neg", (3+VLOOKUP($B402,'Results-formatted 060121'!$A:$AJ,(AE$3+2),FALSE)), VLOOKUP($B402,'Results-formatted 060121'!$A:$AJ,(AE$3+2),FALSE)))</f>
        <v>4</v>
      </c>
      <c r="AF402" s="95">
        <f>IF($C402 = "neg", (($D402+1) - VLOOKUP($B402,'Results-formatted 060121'!$A:$AJ,(AF$3+2),FALSE)), IF($C402 = "pos-neg", (3+VLOOKUP($B402,'Results-formatted 060121'!$A:$AJ,(AF$3+2),FALSE)), VLOOKUP($B402,'Results-formatted 060121'!$A:$AJ,(AF$3+2),FALSE)))</f>
        <v>4</v>
      </c>
      <c r="AG402" s="95">
        <f>IF($C402 = "neg", (($D402+1) - VLOOKUP($B402,'Results-formatted 060121'!$A:$AJ,(AG$3+2),FALSE)), IF($C402 = "pos-neg", (3+VLOOKUP($B402,'Results-formatted 060121'!$A:$AJ,(AG$3+2),FALSE)), VLOOKUP($B402,'Results-formatted 060121'!$A:$AJ,(AG$3+2),FALSE)))</f>
        <v>4</v>
      </c>
      <c r="AH402" s="95">
        <f>IF($C402 = "neg", (($D402+1) - VLOOKUP($B402,'Results-formatted 060121'!$A:$AJ,(AH$3+2),FALSE)), IF($C402 = "pos-neg", (3+VLOOKUP($B402,'Results-formatted 060121'!$A:$AJ,(AH$3+2),FALSE)), VLOOKUP($B402,'Results-formatted 060121'!$A:$AJ,(AH$3+2),FALSE)))</f>
        <v>4</v>
      </c>
      <c r="AI402" s="95">
        <f>IF($C402 = "neg", (($D402+1) - VLOOKUP($B402,'Results-formatted 060121'!$A:$AJ,(AI$3+2),FALSE)), IF($C402 = "pos-neg", (3+VLOOKUP($B402,'Results-formatted 060121'!$A:$AJ,(AI$3+2),FALSE)), VLOOKUP($B402,'Results-formatted 060121'!$A:$AJ,(AI$3+2),FALSE)))</f>
        <v>4</v>
      </c>
      <c r="AJ402" s="95">
        <f>IF($C402 = "neg", (($D402+1) - VLOOKUP($B402,'Results-formatted 060121'!$A:$AJ,(AJ$3+2),FALSE)), IF($C402 = "pos-neg", (3+VLOOKUP($B402,'Results-formatted 060121'!$A:$AJ,(AJ$3+2),FALSE)), VLOOKUP($B402,'Results-formatted 060121'!$A:$AJ,(AJ$3+2),FALSE)))</f>
        <v>5</v>
      </c>
      <c r="AK402" s="95">
        <f>IF($C402 = "neg", (($D402+1) - VLOOKUP($B402,'Results-formatted 060121'!$A:$AJ,(AK$3+2),FALSE)), IF($C402 = "pos-neg", (3+VLOOKUP($B402,'Results-formatted 060121'!$A:$AJ,(AK$3+2),FALSE)), VLOOKUP($B402,'Results-formatted 060121'!$A:$AJ,(AK$3+2),FALSE)))</f>
        <v>3</v>
      </c>
      <c r="AL402" s="95">
        <f>IF($C402 = "neg", (($D402+1) - VLOOKUP($B402,'Results-formatted 060121'!$A:$AJ,(AL$3+2),FALSE)), IF($C402 = "pos-neg", (3+VLOOKUP($B402,'Results-formatted 060121'!$A:$AJ,(AL$3+2),FALSE)), VLOOKUP($B402,'Results-formatted 060121'!$A:$AJ,(AL$3+2),FALSE)))</f>
        <v>4</v>
      </c>
      <c r="AM402" s="95">
        <f>IF($C402 = "neg", (($D402+1) - VLOOKUP($B402,'Results-formatted 060121'!$A:AJ,(AM$3+2),FALSE)), IF($C402 = "pos-neg", (3+VLOOKUP($B402,'Results-formatted 060121'!$A:AJ,(AM$3+2),FALSE)), VLOOKUP($B402,'Results-formatted 060121'!$A:AJ,(AM$3+2),FALSE)))</f>
        <v>4</v>
      </c>
      <c r="AN402" s="95">
        <f>IF($C402 = "neg", (($D402+1) - VLOOKUP($B402,'Results-formatted 060121'!$A:AK,(AN$3+2),FALSE)), IF($C402 = "pos-neg", (3+VLOOKUP($B402,'Results-formatted 060121'!$A:AK,(AN$3+2),FALSE)), VLOOKUP($B402,'Results-formatted 060121'!$A:AK,(AN$3+2),FALSE)))</f>
        <v>4</v>
      </c>
      <c r="AO402" s="95">
        <f>IF($C402 = "neg", (($D402+1) - VLOOKUP($B402,'Results-formatted 060121'!$A:AL,(AO$3+2),FALSE)), IF($C402 = "pos-neg", (3+VLOOKUP($B402,'Results-formatted 060121'!$A:AL,(AO$3+2),FALSE)), VLOOKUP($B402,'Results-formatted 060121'!$A:AL,(AO$3+2),FALSE)))</f>
        <v>4</v>
      </c>
      <c r="AP402" s="95">
        <f>IF($C402 = "neg", (($D402+1) - VLOOKUP($B402,'Results-formatted 060121'!$A:AM,(AP$3+2),FALSE)), IF($C402 = "pos-neg", (3+VLOOKUP($B402,'Results-formatted 060121'!$A:AM,(AP$3+2),FALSE)), VLOOKUP($B402,'Results-formatted 060121'!$A:AM,(AP$3+2),FALSE)))</f>
        <v>4</v>
      </c>
      <c r="AQ402" s="95">
        <f>IF($C402 = "neg", (($D402+1) - VLOOKUP($B402,'Results-formatted 060121'!$A:AN,(AQ$3+2),FALSE)), IF($C402 = "pos-neg", (3+VLOOKUP($B402,'Results-formatted 060121'!$A:AN,(AQ$3+2),FALSE)), VLOOKUP($B402,'Results-formatted 060121'!$A:AN,(AQ$3+2),FALSE)))</f>
        <v>3</v>
      </c>
      <c r="AR402" s="95">
        <f>IF($C402 = "neg", (($D402+1) - VLOOKUP($B402,'Results-formatted 060121'!$A:AO,(AR$3+2),FALSE)), IF($C402 = "pos-neg", (3+VLOOKUP($B402,'Results-formatted 060121'!$A:AO,(AR$3+2),FALSE)), VLOOKUP($B402,'Results-formatted 060121'!$A:AO,(AR$3+2),FALSE)))</f>
        <v>5</v>
      </c>
      <c r="AS402" s="95">
        <f>IF($C402 = "neg", (($D402+1) - VLOOKUP($B402,'Results-formatted 060121'!$A:AP,(AS$3+2),FALSE)), IF($C402 = "pos-neg", (3+VLOOKUP($B402,'Results-formatted 060121'!$A:AP,(AS$3+2),FALSE)), VLOOKUP($B402,'Results-formatted 060121'!$A:AP,(AS$3+2),FALSE)))</f>
        <v>3</v>
      </c>
      <c r="AT402" s="95">
        <f>IF($C402 = "neg", (($D402+1) - VLOOKUP($B402,'Results-formatted 060121'!$A:AQ,(AT$3+2),FALSE)), IF($C402 = "pos-neg", (3+VLOOKUP($B402,'Results-formatted 060121'!$A:AQ,(AT$3+2),FALSE)), VLOOKUP($B402,'Results-formatted 060121'!$A:AQ,(AT$3+2),FALSE)))</f>
        <v>5</v>
      </c>
      <c r="AU402" s="95">
        <f>IF($C402 = "neg", (($D402+1) - VLOOKUP($B402,'Results-formatted 060121'!$A:AR,(AU$3+2),FALSE)), IF($C402 = "pos-neg", (3+VLOOKUP($B402,'Results-formatted 060121'!$A:AR,(AU$3+2),FALSE)), VLOOKUP($B402,'Results-formatted 060121'!$A:AR,(AU$3+2),FALSE)))</f>
        <v>4</v>
      </c>
      <c r="AV402" s="95">
        <f>IF($C402 = "neg", (($D402+1) - VLOOKUP($B402,'Results-formatted 060121'!$A:AS,(AV$3+2),FALSE)), IF($C402 = "pos-neg", (3+VLOOKUP($B402,'Results-formatted 060121'!$A:AS,(AV$3+2),FALSE)), VLOOKUP($B402,'Results-formatted 060121'!$A:AS,(AV$3+2),FALSE)))</f>
        <v>3</v>
      </c>
      <c r="AW402" s="95">
        <f>IF($C402 = "neg", (($D402+1) - VLOOKUP($B402,'Results-formatted 060121'!$A:AT,(AW$3+2),FALSE)), IF($C402 = "pos-neg", (3+VLOOKUP($B402,'Results-formatted 060121'!$A:AT,(AW$3+2),FALSE)), VLOOKUP($B402,'Results-formatted 060121'!$A:AT,(AW$3+2),FALSE)))</f>
        <v>1</v>
      </c>
      <c r="AX402" s="95">
        <f>IF($C402 = "neg", (($D402+1) - VLOOKUP($B402,'Results-formatted 060121'!$A:AU,(AX$3+2),FALSE)), IF($C402 = "pos-neg", (3+VLOOKUP($B402,'Results-formatted 060121'!$A:AU,(AX$3+2),FALSE)), VLOOKUP($B402,'Results-formatted 060121'!$A:AU,(AX$3+2),FALSE)))</f>
        <v>2</v>
      </c>
      <c r="AY402" s="95">
        <f>IF($C402 = "neg", (($D402+1) - VLOOKUP($B402,'Results-formatted 060121'!$A:AV,(AY$3+2),FALSE)), IF($C402 = "pos-neg", (3+VLOOKUP($B402,'Results-formatted 060121'!$A:AV,(AY$3+2),FALSE)), VLOOKUP($B402,'Results-formatted 060121'!$A:AV,(AY$3+2),FALSE)))</f>
        <v>4</v>
      </c>
      <c r="AZ402" s="95">
        <f>IF($C402 = "neg", (($D402+1) - VLOOKUP($B402,'Results-formatted 060121'!$A:AW,(AZ$3+2),FALSE)), IF($C402 = "pos-neg", (3+VLOOKUP($B402,'Results-formatted 060121'!$A:AW,(AZ$3+2),FALSE)), VLOOKUP($B402,'Results-formatted 060121'!$A:AW,(AZ$3+2),FALSE)))</f>
        <v>5</v>
      </c>
      <c r="BA402" s="95">
        <f>IF($C402 = "neg", (($D402+1) - VLOOKUP($B402,'Results-formatted 060121'!$A:AX,(BA$3+2),FALSE)), IF($C402 = "pos-neg", (3+VLOOKUP($B402,'Results-formatted 060121'!$A:AX,(BA$3+2),FALSE)), VLOOKUP($B402,'Results-formatted 060121'!$A:AX,(BA$3+2),FALSE)))</f>
        <v>4</v>
      </c>
      <c r="BB402" s="95">
        <f>IF($C402 = "neg", (($D402+1) - VLOOKUP($B402,'Results-formatted 060121'!$A:AY,(BB$3+2),FALSE)), IF($C402 = "pos-neg", (3+VLOOKUP($B402,'Results-formatted 060121'!$A:AY,(BB$3+2),FALSE)), VLOOKUP($B402,'Results-formatted 060121'!$A:AY,(BB$3+2),FALSE)))</f>
        <v>5</v>
      </c>
      <c r="BC402" s="95">
        <f>IF($C402 = "neg", (($D402+1) - VLOOKUP($B402,'Results-formatted 060121'!$A:AZ,(BC$3+2),FALSE)), IF($C402 = "pos-neg", (3+VLOOKUP($B402,'Results-formatted 060121'!$A:AZ,(BC$3+2),FALSE)), VLOOKUP($B402,'Results-formatted 060121'!$A:AZ,(BC$3+2),FALSE)))</f>
        <v>3</v>
      </c>
      <c r="BD402" s="95">
        <f>IF($C402 = "neg", (($D402+1) - VLOOKUP($B402,'Results-formatted 060121'!$A:BA,(BD$3+2),FALSE)), IF($C402 = "pos-neg", (3+VLOOKUP($B402,'Results-formatted 060121'!$A:BA,(BD$3+2),FALSE)), VLOOKUP($B402,'Results-formatted 060121'!$A:BA,(BD$3+2),FALSE)))</f>
        <v>5</v>
      </c>
      <c r="BE402" s="95">
        <f>IF($C402 = "neg", (($D402+1) - VLOOKUP($B402,'Results-formatted 060121'!$A:BB,(BE$3+2),FALSE)), IF($C402 = "pos-neg", (3+VLOOKUP($B402,'Results-formatted 060121'!$A:BB,(BE$3+2),FALSE)), VLOOKUP($B402,'Results-formatted 060121'!$A:BB,(BE$3+2),FALSE)))</f>
        <v>4</v>
      </c>
      <c r="BF402" s="95">
        <f>IF($C402 = "neg", (($D402+1) - VLOOKUP($B402,'Results-formatted 060121'!$A:BC,(BF$3+2),FALSE)), IF($C402 = "pos-neg", (3+VLOOKUP($B402,'Results-formatted 060121'!$A:BC,(BF$3+2),FALSE)), VLOOKUP($B402,'Results-formatted 060121'!$A:BC,(BF$3+2),FALSE)))</f>
        <v>4</v>
      </c>
      <c r="BG402" s="95">
        <f>IF($C402 = "neg", (($D402+1) - VLOOKUP($B402,'Results-formatted 060121'!$A:BD,(BG$3+2),FALSE)), IF($C402 = "pos-neg", (3+VLOOKUP($B402,'Results-formatted 060121'!$A:BD,(BG$3+2),FALSE)), VLOOKUP($B402,'Results-formatted 060121'!$A:BD,(BG$3+2),FALSE)))</f>
        <v>2</v>
      </c>
      <c r="BH402" s="95">
        <f>IF($C402 = "neg", (($D402+1) - VLOOKUP($B402,'Results-formatted 060121'!$A:BE,(BH$3+2),FALSE)), IF($C402 = "pos-neg", (3+VLOOKUP($B402,'Results-formatted 060121'!$A:BE,(BH$3+2),FALSE)), VLOOKUP($B402,'Results-formatted 060121'!$A:BE,(BH$3+2),FALSE)))</f>
        <v>2</v>
      </c>
      <c r="BI402" s="95">
        <f>IF($C402 = "neg", (($D402+1) - VLOOKUP($B402,'Results-formatted 060121'!$A:BF,(BI$3+2),FALSE)), IF($C402 = "pos-neg", (3+VLOOKUP($B402,'Results-formatted 060121'!$A:BF,(BI$3+2),FALSE)), VLOOKUP($B402,'Results-formatted 060121'!$A:BF,(BI$3+2),FALSE)))</f>
        <v>5</v>
      </c>
      <c r="BJ402" s="95">
        <f>IF($C402 = "neg", (($D402+1) - VLOOKUP($B402,'Results-formatted 060121'!$A:BG,(BJ$3+2),FALSE)), IF($C402 = "pos-neg", (3+VLOOKUP($B402,'Results-formatted 060121'!$A:BG,(BJ$3+2),FALSE)), VLOOKUP($B402,'Results-formatted 060121'!$A:BG,(BJ$3+2),FALSE)))</f>
        <v>4</v>
      </c>
      <c r="BK402" s="95">
        <f>IF($C402 = "neg", (($D402+1) - VLOOKUP($B402,'Results-formatted 060121'!$A:BH,(BK$3+2),FALSE)), IF($C402 = "pos-neg", (3+VLOOKUP($B402,'Results-formatted 060121'!$A:BH,(BK$3+2),FALSE)), VLOOKUP($B402,'Results-formatted 060121'!$A:BH,(BK$3+2),FALSE)))</f>
        <v>4</v>
      </c>
      <c r="BL402" s="95">
        <f>IF($C402 = "neg", (($D402+1) - VLOOKUP($B402,'Results-formatted 060121'!$A:BI,(BL$3+2),FALSE)), IF($C402 = "pos-neg", (3+VLOOKUP($B402,'Results-formatted 060121'!$A:BI,(BL$3+2),FALSE)), VLOOKUP($B402,'Results-formatted 060121'!$A:BI,(BL$3+2),FALSE)))</f>
        <v>4</v>
      </c>
      <c r="BM402" s="95">
        <f>IF($C402 = "neg", (($D402+1) - VLOOKUP($B402,'Results-formatted 060121'!$A:BJ,(BM$3+2),FALSE)), IF($C402 = "pos-neg", (3+VLOOKUP($B402,'Results-formatted 060121'!$A:BJ,(BM$3+2),FALSE)), VLOOKUP($B402,'Results-formatted 060121'!$A:BJ,(BM$3+2),FALSE)))</f>
        <v>4</v>
      </c>
      <c r="BN402" s="95"/>
      <c r="BO402" s="95"/>
      <c r="BP402" s="95"/>
      <c r="BQ402" s="95"/>
      <c r="BR402" s="95"/>
      <c r="BS402" s="95"/>
      <c r="BT402" s="95"/>
      <c r="BU402" s="95"/>
      <c r="BV402" s="95"/>
      <c r="BW402" s="95"/>
      <c r="BX402" s="95"/>
      <c r="BY402" s="95"/>
      <c r="BZ402" s="95"/>
      <c r="CA402" s="95"/>
      <c r="CB402" s="95"/>
      <c r="CC402" s="95"/>
      <c r="CD402" s="98"/>
      <c r="CE402" s="25">
        <f t="shared" si="1264"/>
        <v>3.7166666666666668</v>
      </c>
      <c r="CF402" s="25">
        <f t="shared" si="1265"/>
        <v>1.0266230088303525</v>
      </c>
    </row>
    <row r="403" spans="2:84" ht="56" x14ac:dyDescent="0.15">
      <c r="B403" s="84" t="s">
        <v>409</v>
      </c>
      <c r="C403" s="86" t="s">
        <v>224</v>
      </c>
      <c r="D403" s="2">
        <v>5</v>
      </c>
      <c r="E403" s="15" t="s">
        <v>900</v>
      </c>
      <c r="F403" s="95">
        <f>IF($C403 = "neg", (($D403+1) - VLOOKUP($B403,'Results-formatted 060121'!$A:$AJ,(F$3+2),FALSE)), IF($C403 = "pos-neg", (3+VLOOKUP($B403,'Results-formatted 060121'!$A:$AJ,(F$3+2),FALSE)), VLOOKUP($B403,'Results-formatted 060121'!$A:$AJ,(F$3+2),FALSE)))</f>
        <v>3</v>
      </c>
      <c r="G403" s="95">
        <f>IF($C403 = "neg", (($D403+1) - VLOOKUP($B403,'Results-formatted 060121'!$A:$AJ,(G$3+2),FALSE)), IF($C403 = "pos-neg", (3+VLOOKUP($B403,'Results-formatted 060121'!$A:$AJ,(G$3+2),FALSE)), VLOOKUP($B403,'Results-formatted 060121'!$A:$AJ,(G$3+2),FALSE)))</f>
        <v>5</v>
      </c>
      <c r="H403" s="95">
        <f>IF($C403 = "neg", (($D403+1) - VLOOKUP($B403,'Results-formatted 060121'!$A:$AJ,(H$3+2),FALSE)), IF($C403 = "pos-neg", (3+VLOOKUP($B403,'Results-formatted 060121'!$A:$AJ,(H$3+2),FALSE)), VLOOKUP($B403,'Results-formatted 060121'!$A:$AJ,(H$3+2),FALSE)))</f>
        <v>4</v>
      </c>
      <c r="I403" s="95">
        <f>IF($C403 = "neg", (($D403+1) - VLOOKUP($B403,'Results-formatted 060121'!$A:$AJ,(I$3+2),FALSE)), IF($C403 = "pos-neg", (3+VLOOKUP($B403,'Results-formatted 060121'!$A:$AJ,(I$3+2),FALSE)), VLOOKUP($B403,'Results-formatted 060121'!$A:$AJ,(I$3+2),FALSE)))</f>
        <v>4</v>
      </c>
      <c r="J403" s="95">
        <f>IF($C403 = "neg", (($D403+1) - VLOOKUP($B403,'Results-formatted 060121'!$A:$AJ,(J$3+2),FALSE)), IF($C403 = "pos-neg", (3+VLOOKUP($B403,'Results-formatted 060121'!$A:$AJ,(J$3+2),FALSE)), VLOOKUP($B403,'Results-formatted 060121'!$A:$AJ,(J$3+2),FALSE)))</f>
        <v>3</v>
      </c>
      <c r="K403" s="95">
        <f>IF($C403 = "neg", (($D403+1) - VLOOKUP($B403,'Results-formatted 060121'!$A:$AJ,(K$3+2),FALSE)), IF($C403 = "pos-neg", (3+VLOOKUP($B403,'Results-formatted 060121'!$A:$AJ,(K$3+2),FALSE)), VLOOKUP($B403,'Results-formatted 060121'!$A:$AJ,(K$3+2),FALSE)))</f>
        <v>5</v>
      </c>
      <c r="L403" s="95">
        <f>IF($C403 = "neg", (($D403+1) - VLOOKUP($B403,'Results-formatted 060121'!$A:$AJ,(L$3+2),FALSE)), IF($C403 = "pos-neg", (3+VLOOKUP($B403,'Results-formatted 060121'!$A:$AJ,(L$3+2),FALSE)), VLOOKUP($B403,'Results-formatted 060121'!$A:$AJ,(L$3+2),FALSE)))</f>
        <v>3</v>
      </c>
      <c r="M403" s="95">
        <f>IF($C403 = "neg", (($D403+1) - VLOOKUP($B403,'Results-formatted 060121'!$A:$AJ,(M$3+2),FALSE)), IF($C403 = "pos-neg", (3+VLOOKUP($B403,'Results-formatted 060121'!$A:$AJ,(M$3+2),FALSE)), VLOOKUP($B403,'Results-formatted 060121'!$A:$AJ,(M$3+2),FALSE)))</f>
        <v>4</v>
      </c>
      <c r="N403" s="95">
        <f>IF($C403 = "neg", (($D403+1) - VLOOKUP($B403,'Results-formatted 060121'!$A:$AJ,(N$3+2),FALSE)), IF($C403 = "pos-neg", (3+VLOOKUP($B403,'Results-formatted 060121'!$A:$AJ,(N$3+2),FALSE)), VLOOKUP($B403,'Results-formatted 060121'!$A:$AJ,(N$3+2),FALSE)))</f>
        <v>4</v>
      </c>
      <c r="O403" s="95">
        <f>IF($C403 = "neg", (($D403+1) - VLOOKUP($B403,'Results-formatted 060121'!$A:$AJ,(O$3+2),FALSE)), IF($C403 = "pos-neg", (3+VLOOKUP($B403,'Results-formatted 060121'!$A:$AJ,(O$3+2),FALSE)), VLOOKUP($B403,'Results-formatted 060121'!$A:$AJ,(O$3+2),FALSE)))</f>
        <v>4</v>
      </c>
      <c r="P403" s="95">
        <f>IF($C403 = "neg", (($D403+1) - VLOOKUP($B403,'Results-formatted 060121'!$A:$AJ,(P$3+2),FALSE)), IF($C403 = "pos-neg", (3+VLOOKUP($B403,'Results-formatted 060121'!$A:$AJ,(P$3+2),FALSE)), VLOOKUP($B403,'Results-formatted 060121'!$A:$AJ,(P$3+2),FALSE)))</f>
        <v>3</v>
      </c>
      <c r="Q403" s="95">
        <f>IF($C403 = "neg", (($D403+1) - VLOOKUP($B403,'Results-formatted 060121'!$A:$AJ,(Q$3+2),FALSE)), IF($C403 = "pos-neg", (3+VLOOKUP($B403,'Results-formatted 060121'!$A:$AJ,(Q$3+2),FALSE)), VLOOKUP($B403,'Results-formatted 060121'!$A:$AJ,(Q$3+2),FALSE)))</f>
        <v>5</v>
      </c>
      <c r="R403" s="95">
        <f>IF($C403 = "neg", (($D403+1) - VLOOKUP($B403,'Results-formatted 060121'!$A:$AJ,(R$3+2),FALSE)), IF($C403 = "pos-neg", (3+VLOOKUP($B403,'Results-formatted 060121'!$A:$AJ,(R$3+2),FALSE)), VLOOKUP($B403,'Results-formatted 060121'!$A:$AJ,(R$3+2),FALSE)))</f>
        <v>4</v>
      </c>
      <c r="S403" s="95">
        <f>IF($C403 = "neg", (($D403+1) - VLOOKUP($B403,'Results-formatted 060121'!$A:$AJ,(S$3+2),FALSE)), IF($C403 = "pos-neg", (3+VLOOKUP($B403,'Results-formatted 060121'!$A:$AJ,(S$3+2),FALSE)), VLOOKUP($B403,'Results-formatted 060121'!$A:$AJ,(S$3+2),FALSE)))</f>
        <v>4</v>
      </c>
      <c r="T403" s="95">
        <f>IF($C403 = "neg", (($D403+1) - VLOOKUP($B403,'Results-formatted 060121'!$A:$AJ,(T$3+2),FALSE)), IF($C403 = "pos-neg", (3+VLOOKUP($B403,'Results-formatted 060121'!$A:$AJ,(T$3+2),FALSE)), VLOOKUP($B403,'Results-formatted 060121'!$A:$AJ,(T$3+2),FALSE)))</f>
        <v>5</v>
      </c>
      <c r="U403" s="95">
        <f>IF($C403 = "neg", (($D403+1) - VLOOKUP($B403,'Results-formatted 060121'!$A:$AJ,(U$3+2),FALSE)), IF($C403 = "pos-neg", (3+VLOOKUP($B403,'Results-formatted 060121'!$A:$AJ,(U$3+2),FALSE)), VLOOKUP($B403,'Results-formatted 060121'!$A:$AJ,(U$3+2),FALSE)))</f>
        <v>5</v>
      </c>
      <c r="V403" s="95">
        <f>IF($C403 = "neg", (($D403+1) - VLOOKUP($B403,'Results-formatted 060121'!$A:$AJ,(V$3+2),FALSE)), IF($C403 = "pos-neg", (3+VLOOKUP($B403,'Results-formatted 060121'!$A:$AJ,(V$3+2),FALSE)), VLOOKUP($B403,'Results-formatted 060121'!$A:$AJ,(V$3+2),FALSE)))</f>
        <v>4</v>
      </c>
      <c r="W403" s="95">
        <f>IF($C403 = "neg", (($D403+1) - VLOOKUP($B403,'Results-formatted 060121'!$A:$AJ,(W$3+2),FALSE)), IF($C403 = "pos-neg", (3+VLOOKUP($B403,'Results-formatted 060121'!$A:$AJ,(W$3+2),FALSE)), VLOOKUP($B403,'Results-formatted 060121'!$A:$AJ,(W$3+2),FALSE)))</f>
        <v>4</v>
      </c>
      <c r="X403" s="95">
        <f>IF($C403 = "neg", (($D403+1) - VLOOKUP($B403,'Results-formatted 060121'!$A:$AJ,(X$3+2),FALSE)), IF($C403 = "pos-neg", (3+VLOOKUP($B403,'Results-formatted 060121'!$A:$AJ,(X$3+2),FALSE)), VLOOKUP($B403,'Results-formatted 060121'!$A:$AJ,(X$3+2),FALSE)))</f>
        <v>3</v>
      </c>
      <c r="Y403" s="95">
        <f>IF($C403 = "neg", (($D403+1) - VLOOKUP($B403,'Results-formatted 060121'!$A:$AJ,(Y$3+2),FALSE)), IF($C403 = "pos-neg", (3+VLOOKUP($B403,'Results-formatted 060121'!$A:$AJ,(Y$3+2),FALSE)), VLOOKUP($B403,'Results-formatted 060121'!$A:$AJ,(Y$3+2),FALSE)))</f>
        <v>4</v>
      </c>
      <c r="Z403" s="95">
        <f>IF($C403 = "neg", (($D403+1) - VLOOKUP($B403,'Results-formatted 060121'!$A:$AJ,(Z$3+2),FALSE)), IF($C403 = "pos-neg", (3+VLOOKUP($B403,'Results-formatted 060121'!$A:$AJ,(Z$3+2),FALSE)), VLOOKUP($B403,'Results-formatted 060121'!$A:$AJ,(Z$3+2),FALSE)))</f>
        <v>1</v>
      </c>
      <c r="AA403" s="95">
        <f>IF($C403 = "neg", (($D403+1) - VLOOKUP($B403,'Results-formatted 060121'!$A:$AJ,(AA$3+2),FALSE)), IF($C403 = "pos-neg", (3+VLOOKUP($B403,'Results-formatted 060121'!$A:$AJ,(AA$3+2),FALSE)), VLOOKUP($B403,'Results-formatted 060121'!$A:$AJ,(AA$3+2),FALSE)))</f>
        <v>5</v>
      </c>
      <c r="AB403" s="95">
        <f>IF($C403 = "neg", (($D403+1) - VLOOKUP($B403,'Results-formatted 060121'!$A:$AJ,(AB$3+2),FALSE)), IF($C403 = "pos-neg", (3+VLOOKUP($B403,'Results-formatted 060121'!$A:$AJ,(AB$3+2),FALSE)), VLOOKUP($B403,'Results-formatted 060121'!$A:$AJ,(AB$3+2),FALSE)))</f>
        <v>2</v>
      </c>
      <c r="AC403" s="95">
        <f>IF($C403 = "neg", (($D403+1) - VLOOKUP($B403,'Results-formatted 060121'!$A:$AJ,(AC$3+2),FALSE)), IF($C403 = "pos-neg", (3+VLOOKUP($B403,'Results-formatted 060121'!$A:$AJ,(AC$3+2),FALSE)), VLOOKUP($B403,'Results-formatted 060121'!$A:$AJ,(AC$3+2),FALSE)))</f>
        <v>2</v>
      </c>
      <c r="AD403" s="95">
        <f>IF($C403 = "neg", (($D403+1) - VLOOKUP($B403,'Results-formatted 060121'!$A:$AJ,(AD$3+2),FALSE)), IF($C403 = "pos-neg", (3+VLOOKUP($B403,'Results-formatted 060121'!$A:$AJ,(AD$3+2),FALSE)), VLOOKUP($B403,'Results-formatted 060121'!$A:$AJ,(AD$3+2),FALSE)))</f>
        <v>3</v>
      </c>
      <c r="AE403" s="95">
        <f>IF($C403 = "neg", (($D403+1) - VLOOKUP($B403,'Results-formatted 060121'!$A:$AJ,(AE$3+2),FALSE)), IF($C403 = "pos-neg", (3+VLOOKUP($B403,'Results-formatted 060121'!$A:$AJ,(AE$3+2),FALSE)), VLOOKUP($B403,'Results-formatted 060121'!$A:$AJ,(AE$3+2),FALSE)))</f>
        <v>4</v>
      </c>
      <c r="AF403" s="95">
        <f>IF($C403 = "neg", (($D403+1) - VLOOKUP($B403,'Results-formatted 060121'!$A:$AJ,(AF$3+2),FALSE)), IF($C403 = "pos-neg", (3+VLOOKUP($B403,'Results-formatted 060121'!$A:$AJ,(AF$3+2),FALSE)), VLOOKUP($B403,'Results-formatted 060121'!$A:$AJ,(AF$3+2),FALSE)))</f>
        <v>4</v>
      </c>
      <c r="AG403" s="95">
        <f>IF($C403 = "neg", (($D403+1) - VLOOKUP($B403,'Results-formatted 060121'!$A:$AJ,(AG$3+2),FALSE)), IF($C403 = "pos-neg", (3+VLOOKUP($B403,'Results-formatted 060121'!$A:$AJ,(AG$3+2),FALSE)), VLOOKUP($B403,'Results-formatted 060121'!$A:$AJ,(AG$3+2),FALSE)))</f>
        <v>4</v>
      </c>
      <c r="AH403" s="95">
        <f>IF($C403 = "neg", (($D403+1) - VLOOKUP($B403,'Results-formatted 060121'!$A:$AJ,(AH$3+2),FALSE)), IF($C403 = "pos-neg", (3+VLOOKUP($B403,'Results-formatted 060121'!$A:$AJ,(AH$3+2),FALSE)), VLOOKUP($B403,'Results-formatted 060121'!$A:$AJ,(AH$3+2),FALSE)))</f>
        <v>3</v>
      </c>
      <c r="AI403" s="95">
        <f>IF($C403 = "neg", (($D403+1) - VLOOKUP($B403,'Results-formatted 060121'!$A:$AJ,(AI$3+2),FALSE)), IF($C403 = "pos-neg", (3+VLOOKUP($B403,'Results-formatted 060121'!$A:$AJ,(AI$3+2),FALSE)), VLOOKUP($B403,'Results-formatted 060121'!$A:$AJ,(AI$3+2),FALSE)))</f>
        <v>5</v>
      </c>
      <c r="AJ403" s="95">
        <f>IF($C403 = "neg", (($D403+1) - VLOOKUP($B403,'Results-formatted 060121'!$A:$AJ,(AJ$3+2),FALSE)), IF($C403 = "pos-neg", (3+VLOOKUP($B403,'Results-formatted 060121'!$A:$AJ,(AJ$3+2),FALSE)), VLOOKUP($B403,'Results-formatted 060121'!$A:$AJ,(AJ$3+2),FALSE)))</f>
        <v>5</v>
      </c>
      <c r="AK403" s="95">
        <f>IF($C403 = "neg", (($D403+1) - VLOOKUP($B403,'Results-formatted 060121'!$A:$AJ,(AK$3+2),FALSE)), IF($C403 = "pos-neg", (3+VLOOKUP($B403,'Results-formatted 060121'!$A:$AJ,(AK$3+2),FALSE)), VLOOKUP($B403,'Results-formatted 060121'!$A:$AJ,(AK$3+2),FALSE)))</f>
        <v>3</v>
      </c>
      <c r="AL403" s="95">
        <f>IF($C403 = "neg", (($D403+1) - VLOOKUP($B403,'Results-formatted 060121'!$A:$AJ,(AL$3+2),FALSE)), IF($C403 = "pos-neg", (3+VLOOKUP($B403,'Results-formatted 060121'!$A:$AJ,(AL$3+2),FALSE)), VLOOKUP($B403,'Results-formatted 060121'!$A:$AJ,(AL$3+2),FALSE)))</f>
        <v>4</v>
      </c>
      <c r="AM403" s="95">
        <f>IF($C403 = "neg", (($D403+1) - VLOOKUP($B403,'Results-formatted 060121'!$A:AJ,(AM$3+2),FALSE)), IF($C403 = "pos-neg", (3+VLOOKUP($B403,'Results-formatted 060121'!$A:AJ,(AM$3+2),FALSE)), VLOOKUP($B403,'Results-formatted 060121'!$A:AJ,(AM$3+2),FALSE)))</f>
        <v>5</v>
      </c>
      <c r="AN403" s="95">
        <f>IF($C403 = "neg", (($D403+1) - VLOOKUP($B403,'Results-formatted 060121'!$A:AK,(AN$3+2),FALSE)), IF($C403 = "pos-neg", (3+VLOOKUP($B403,'Results-formatted 060121'!$A:AK,(AN$3+2),FALSE)), VLOOKUP($B403,'Results-formatted 060121'!$A:AK,(AN$3+2),FALSE)))</f>
        <v>3</v>
      </c>
      <c r="AO403" s="95">
        <f>IF($C403 = "neg", (($D403+1) - VLOOKUP($B403,'Results-formatted 060121'!$A:AL,(AO$3+2),FALSE)), IF($C403 = "pos-neg", (3+VLOOKUP($B403,'Results-formatted 060121'!$A:AL,(AO$3+2),FALSE)), VLOOKUP($B403,'Results-formatted 060121'!$A:AL,(AO$3+2),FALSE)))</f>
        <v>5</v>
      </c>
      <c r="AP403" s="95">
        <f>IF($C403 = "neg", (($D403+1) - VLOOKUP($B403,'Results-formatted 060121'!$A:AM,(AP$3+2),FALSE)), IF($C403 = "pos-neg", (3+VLOOKUP($B403,'Results-formatted 060121'!$A:AM,(AP$3+2),FALSE)), VLOOKUP($B403,'Results-formatted 060121'!$A:AM,(AP$3+2),FALSE)))</f>
        <v>3</v>
      </c>
      <c r="AQ403" s="95">
        <f>IF($C403 = "neg", (($D403+1) - VLOOKUP($B403,'Results-formatted 060121'!$A:AN,(AQ$3+2),FALSE)), IF($C403 = "pos-neg", (3+VLOOKUP($B403,'Results-formatted 060121'!$A:AN,(AQ$3+2),FALSE)), VLOOKUP($B403,'Results-formatted 060121'!$A:AN,(AQ$3+2),FALSE)))</f>
        <v>3</v>
      </c>
      <c r="AR403" s="95">
        <f>IF($C403 = "neg", (($D403+1) - VLOOKUP($B403,'Results-formatted 060121'!$A:AO,(AR$3+2),FALSE)), IF($C403 = "pos-neg", (3+VLOOKUP($B403,'Results-formatted 060121'!$A:AO,(AR$3+2),FALSE)), VLOOKUP($B403,'Results-formatted 060121'!$A:AO,(AR$3+2),FALSE)))</f>
        <v>3</v>
      </c>
      <c r="AS403" s="95">
        <f>IF($C403 = "neg", (($D403+1) - VLOOKUP($B403,'Results-formatted 060121'!$A:AP,(AS$3+2),FALSE)), IF($C403 = "pos-neg", (3+VLOOKUP($B403,'Results-formatted 060121'!$A:AP,(AS$3+2),FALSE)), VLOOKUP($B403,'Results-formatted 060121'!$A:AP,(AS$3+2),FALSE)))</f>
        <v>4</v>
      </c>
      <c r="AT403" s="95">
        <f>IF($C403 = "neg", (($D403+1) - VLOOKUP($B403,'Results-formatted 060121'!$A:AQ,(AT$3+2),FALSE)), IF($C403 = "pos-neg", (3+VLOOKUP($B403,'Results-formatted 060121'!$A:AQ,(AT$3+2),FALSE)), VLOOKUP($B403,'Results-formatted 060121'!$A:AQ,(AT$3+2),FALSE)))</f>
        <v>5</v>
      </c>
      <c r="AU403" s="95">
        <f>IF($C403 = "neg", (($D403+1) - VLOOKUP($B403,'Results-formatted 060121'!$A:AR,(AU$3+2),FALSE)), IF($C403 = "pos-neg", (3+VLOOKUP($B403,'Results-formatted 060121'!$A:AR,(AU$3+2),FALSE)), VLOOKUP($B403,'Results-formatted 060121'!$A:AR,(AU$3+2),FALSE)))</f>
        <v>4</v>
      </c>
      <c r="AV403" s="95">
        <f>IF($C403 = "neg", (($D403+1) - VLOOKUP($B403,'Results-formatted 060121'!$A:AS,(AV$3+2),FALSE)), IF($C403 = "pos-neg", (3+VLOOKUP($B403,'Results-formatted 060121'!$A:AS,(AV$3+2),FALSE)), VLOOKUP($B403,'Results-formatted 060121'!$A:AS,(AV$3+2),FALSE)))</f>
        <v>2</v>
      </c>
      <c r="AW403" s="95">
        <f>IF($C403 = "neg", (($D403+1) - VLOOKUP($B403,'Results-formatted 060121'!$A:AT,(AW$3+2),FALSE)), IF($C403 = "pos-neg", (3+VLOOKUP($B403,'Results-formatted 060121'!$A:AT,(AW$3+2),FALSE)), VLOOKUP($B403,'Results-formatted 060121'!$A:AT,(AW$3+2),FALSE)))</f>
        <v>1</v>
      </c>
      <c r="AX403" s="95">
        <f>IF($C403 = "neg", (($D403+1) - VLOOKUP($B403,'Results-formatted 060121'!$A:AU,(AX$3+2),FALSE)), IF($C403 = "pos-neg", (3+VLOOKUP($B403,'Results-formatted 060121'!$A:AU,(AX$3+2),FALSE)), VLOOKUP($B403,'Results-formatted 060121'!$A:AU,(AX$3+2),FALSE)))</f>
        <v>3</v>
      </c>
      <c r="AY403" s="95">
        <f>IF($C403 = "neg", (($D403+1) - VLOOKUP($B403,'Results-formatted 060121'!$A:AV,(AY$3+2),FALSE)), IF($C403 = "pos-neg", (3+VLOOKUP($B403,'Results-formatted 060121'!$A:AV,(AY$3+2),FALSE)), VLOOKUP($B403,'Results-formatted 060121'!$A:AV,(AY$3+2),FALSE)))</f>
        <v>4</v>
      </c>
      <c r="AZ403" s="95">
        <f>IF($C403 = "neg", (($D403+1) - VLOOKUP($B403,'Results-formatted 060121'!$A:AW,(AZ$3+2),FALSE)), IF($C403 = "pos-neg", (3+VLOOKUP($B403,'Results-formatted 060121'!$A:AW,(AZ$3+2),FALSE)), VLOOKUP($B403,'Results-formatted 060121'!$A:AW,(AZ$3+2),FALSE)))</f>
        <v>4</v>
      </c>
      <c r="BA403" s="95">
        <f>IF($C403 = "neg", (($D403+1) - VLOOKUP($B403,'Results-formatted 060121'!$A:AX,(BA$3+2),FALSE)), IF($C403 = "pos-neg", (3+VLOOKUP($B403,'Results-formatted 060121'!$A:AX,(BA$3+2),FALSE)), VLOOKUP($B403,'Results-formatted 060121'!$A:AX,(BA$3+2),FALSE)))</f>
        <v>4</v>
      </c>
      <c r="BB403" s="95">
        <f>IF($C403 = "neg", (($D403+1) - VLOOKUP($B403,'Results-formatted 060121'!$A:AY,(BB$3+2),FALSE)), IF($C403 = "pos-neg", (3+VLOOKUP($B403,'Results-formatted 060121'!$A:AY,(BB$3+2),FALSE)), VLOOKUP($B403,'Results-formatted 060121'!$A:AY,(BB$3+2),FALSE)))</f>
        <v>5</v>
      </c>
      <c r="BC403" s="95">
        <f>IF($C403 = "neg", (($D403+1) - VLOOKUP($B403,'Results-formatted 060121'!$A:AZ,(BC$3+2),FALSE)), IF($C403 = "pos-neg", (3+VLOOKUP($B403,'Results-formatted 060121'!$A:AZ,(BC$3+2),FALSE)), VLOOKUP($B403,'Results-formatted 060121'!$A:AZ,(BC$3+2),FALSE)))</f>
        <v>3</v>
      </c>
      <c r="BD403" s="95">
        <f>IF($C403 = "neg", (($D403+1) - VLOOKUP($B403,'Results-formatted 060121'!$A:BA,(BD$3+2),FALSE)), IF($C403 = "pos-neg", (3+VLOOKUP($B403,'Results-formatted 060121'!$A:BA,(BD$3+2),FALSE)), VLOOKUP($B403,'Results-formatted 060121'!$A:BA,(BD$3+2),FALSE)))</f>
        <v>4</v>
      </c>
      <c r="BE403" s="95">
        <f>IF($C403 = "neg", (($D403+1) - VLOOKUP($B403,'Results-formatted 060121'!$A:BB,(BE$3+2),FALSE)), IF($C403 = "pos-neg", (3+VLOOKUP($B403,'Results-formatted 060121'!$A:BB,(BE$3+2),FALSE)), VLOOKUP($B403,'Results-formatted 060121'!$A:BB,(BE$3+2),FALSE)))</f>
        <v>4</v>
      </c>
      <c r="BF403" s="95">
        <f>IF($C403 = "neg", (($D403+1) - VLOOKUP($B403,'Results-formatted 060121'!$A:BC,(BF$3+2),FALSE)), IF($C403 = "pos-neg", (3+VLOOKUP($B403,'Results-formatted 060121'!$A:BC,(BF$3+2),FALSE)), VLOOKUP($B403,'Results-formatted 060121'!$A:BC,(BF$3+2),FALSE)))</f>
        <v>4</v>
      </c>
      <c r="BG403" s="95">
        <f>IF($C403 = "neg", (($D403+1) - VLOOKUP($B403,'Results-formatted 060121'!$A:BD,(BG$3+2),FALSE)), IF($C403 = "pos-neg", (3+VLOOKUP($B403,'Results-formatted 060121'!$A:BD,(BG$3+2),FALSE)), VLOOKUP($B403,'Results-formatted 060121'!$A:BD,(BG$3+2),FALSE)))</f>
        <v>3</v>
      </c>
      <c r="BH403" s="95">
        <f>IF($C403 = "neg", (($D403+1) - VLOOKUP($B403,'Results-formatted 060121'!$A:BE,(BH$3+2),FALSE)), IF($C403 = "pos-neg", (3+VLOOKUP($B403,'Results-formatted 060121'!$A:BE,(BH$3+2),FALSE)), VLOOKUP($B403,'Results-formatted 060121'!$A:BE,(BH$3+2),FALSE)))</f>
        <v>3</v>
      </c>
      <c r="BI403" s="95">
        <f>IF($C403 = "neg", (($D403+1) - VLOOKUP($B403,'Results-formatted 060121'!$A:BF,(BI$3+2),FALSE)), IF($C403 = "pos-neg", (3+VLOOKUP($B403,'Results-formatted 060121'!$A:BF,(BI$3+2),FALSE)), VLOOKUP($B403,'Results-formatted 060121'!$A:BF,(BI$3+2),FALSE)))</f>
        <v>4</v>
      </c>
      <c r="BJ403" s="95">
        <f>IF($C403 = "neg", (($D403+1) - VLOOKUP($B403,'Results-formatted 060121'!$A:BG,(BJ$3+2),FALSE)), IF($C403 = "pos-neg", (3+VLOOKUP($B403,'Results-formatted 060121'!$A:BG,(BJ$3+2),FALSE)), VLOOKUP($B403,'Results-formatted 060121'!$A:BG,(BJ$3+2),FALSE)))</f>
        <v>5</v>
      </c>
      <c r="BK403" s="95">
        <f>IF($C403 = "neg", (($D403+1) - VLOOKUP($B403,'Results-formatted 060121'!$A:BH,(BK$3+2),FALSE)), IF($C403 = "pos-neg", (3+VLOOKUP($B403,'Results-formatted 060121'!$A:BH,(BK$3+2),FALSE)), VLOOKUP($B403,'Results-formatted 060121'!$A:BH,(BK$3+2),FALSE)))</f>
        <v>4</v>
      </c>
      <c r="BL403" s="95">
        <f>IF($C403 = "neg", (($D403+1) - VLOOKUP($B403,'Results-formatted 060121'!$A:BI,(BL$3+2),FALSE)), IF($C403 = "pos-neg", (3+VLOOKUP($B403,'Results-formatted 060121'!$A:BI,(BL$3+2),FALSE)), VLOOKUP($B403,'Results-formatted 060121'!$A:BI,(BL$3+2),FALSE)))</f>
        <v>3</v>
      </c>
      <c r="BM403" s="95">
        <f>IF($C403 = "neg", (($D403+1) - VLOOKUP($B403,'Results-formatted 060121'!$A:BJ,(BM$3+2),FALSE)), IF($C403 = "pos-neg", (3+VLOOKUP($B403,'Results-formatted 060121'!$A:BJ,(BM$3+2),FALSE)), VLOOKUP($B403,'Results-formatted 060121'!$A:BJ,(BM$3+2),FALSE)))</f>
        <v>4</v>
      </c>
      <c r="BN403" s="95"/>
      <c r="BO403" s="95"/>
      <c r="BP403" s="95"/>
      <c r="BQ403" s="95"/>
      <c r="BR403" s="95"/>
      <c r="BS403" s="95"/>
      <c r="BT403" s="95"/>
      <c r="BU403" s="95"/>
      <c r="BV403" s="95"/>
      <c r="BW403" s="95"/>
      <c r="BX403" s="95"/>
      <c r="BY403" s="95"/>
      <c r="BZ403" s="95"/>
      <c r="CA403" s="95"/>
      <c r="CB403" s="95"/>
      <c r="CC403" s="95"/>
      <c r="CD403" s="98"/>
      <c r="CE403" s="25">
        <f t="shared" si="1264"/>
        <v>3.7333333333333334</v>
      </c>
      <c r="CF403" s="25">
        <f t="shared" si="1265"/>
        <v>0.97192220283394193</v>
      </c>
    </row>
    <row r="404" spans="2:84" ht="56" x14ac:dyDescent="0.15">
      <c r="B404" s="84" t="s">
        <v>410</v>
      </c>
      <c r="C404" s="86" t="s">
        <v>224</v>
      </c>
      <c r="D404" s="2">
        <v>5</v>
      </c>
      <c r="E404" s="15" t="s">
        <v>901</v>
      </c>
      <c r="F404" s="95">
        <f>IF($C404 = "neg", (($D404+1) - VLOOKUP($B404,'Results-formatted 060121'!$A:$AJ,(F$3+2),FALSE)), IF($C404 = "pos-neg", (3+VLOOKUP($B404,'Results-formatted 060121'!$A:$AJ,(F$3+2),FALSE)), VLOOKUP($B404,'Results-formatted 060121'!$A:$AJ,(F$3+2),FALSE)))</f>
        <v>3</v>
      </c>
      <c r="G404" s="95">
        <f>IF($C404 = "neg", (($D404+1) - VLOOKUP($B404,'Results-formatted 060121'!$A:$AJ,(G$3+2),FALSE)), IF($C404 = "pos-neg", (3+VLOOKUP($B404,'Results-formatted 060121'!$A:$AJ,(G$3+2),FALSE)), VLOOKUP($B404,'Results-formatted 060121'!$A:$AJ,(G$3+2),FALSE)))</f>
        <v>5</v>
      </c>
      <c r="H404" s="95">
        <f>IF($C404 = "neg", (($D404+1) - VLOOKUP($B404,'Results-formatted 060121'!$A:$AJ,(H$3+2),FALSE)), IF($C404 = "pos-neg", (3+VLOOKUP($B404,'Results-formatted 060121'!$A:$AJ,(H$3+2),FALSE)), VLOOKUP($B404,'Results-formatted 060121'!$A:$AJ,(H$3+2),FALSE)))</f>
        <v>3</v>
      </c>
      <c r="I404" s="95">
        <f>IF($C404 = "neg", (($D404+1) - VLOOKUP($B404,'Results-formatted 060121'!$A:$AJ,(I$3+2),FALSE)), IF($C404 = "pos-neg", (3+VLOOKUP($B404,'Results-formatted 060121'!$A:$AJ,(I$3+2),FALSE)), VLOOKUP($B404,'Results-formatted 060121'!$A:$AJ,(I$3+2),FALSE)))</f>
        <v>4</v>
      </c>
      <c r="J404" s="95">
        <f>IF($C404 = "neg", (($D404+1) - VLOOKUP($B404,'Results-formatted 060121'!$A:$AJ,(J$3+2),FALSE)), IF($C404 = "pos-neg", (3+VLOOKUP($B404,'Results-formatted 060121'!$A:$AJ,(J$3+2),FALSE)), VLOOKUP($B404,'Results-formatted 060121'!$A:$AJ,(J$3+2),FALSE)))</f>
        <v>3</v>
      </c>
      <c r="K404" s="95">
        <f>IF($C404 = "neg", (($D404+1) - VLOOKUP($B404,'Results-formatted 060121'!$A:$AJ,(K$3+2),FALSE)), IF($C404 = "pos-neg", (3+VLOOKUP($B404,'Results-formatted 060121'!$A:$AJ,(K$3+2),FALSE)), VLOOKUP($B404,'Results-formatted 060121'!$A:$AJ,(K$3+2),FALSE)))</f>
        <v>5</v>
      </c>
      <c r="L404" s="95">
        <f>IF($C404 = "neg", (($D404+1) - VLOOKUP($B404,'Results-formatted 060121'!$A:$AJ,(L$3+2),FALSE)), IF($C404 = "pos-neg", (3+VLOOKUP($B404,'Results-formatted 060121'!$A:$AJ,(L$3+2),FALSE)), VLOOKUP($B404,'Results-formatted 060121'!$A:$AJ,(L$3+2),FALSE)))</f>
        <v>3</v>
      </c>
      <c r="M404" s="95">
        <f>IF($C404 = "neg", (($D404+1) - VLOOKUP($B404,'Results-formatted 060121'!$A:$AJ,(M$3+2),FALSE)), IF($C404 = "pos-neg", (3+VLOOKUP($B404,'Results-formatted 060121'!$A:$AJ,(M$3+2),FALSE)), VLOOKUP($B404,'Results-formatted 060121'!$A:$AJ,(M$3+2),FALSE)))</f>
        <v>4</v>
      </c>
      <c r="N404" s="95">
        <f>IF($C404 = "neg", (($D404+1) - VLOOKUP($B404,'Results-formatted 060121'!$A:$AJ,(N$3+2),FALSE)), IF($C404 = "pos-neg", (3+VLOOKUP($B404,'Results-formatted 060121'!$A:$AJ,(N$3+2),FALSE)), VLOOKUP($B404,'Results-formatted 060121'!$A:$AJ,(N$3+2),FALSE)))</f>
        <v>4</v>
      </c>
      <c r="O404" s="95">
        <f>IF($C404 = "neg", (($D404+1) - VLOOKUP($B404,'Results-formatted 060121'!$A:$AJ,(O$3+2),FALSE)), IF($C404 = "pos-neg", (3+VLOOKUP($B404,'Results-formatted 060121'!$A:$AJ,(O$3+2),FALSE)), VLOOKUP($B404,'Results-formatted 060121'!$A:$AJ,(O$3+2),FALSE)))</f>
        <v>4</v>
      </c>
      <c r="P404" s="95">
        <f>IF($C404 = "neg", (($D404+1) - VLOOKUP($B404,'Results-formatted 060121'!$A:$AJ,(P$3+2),FALSE)), IF($C404 = "pos-neg", (3+VLOOKUP($B404,'Results-formatted 060121'!$A:$AJ,(P$3+2),FALSE)), VLOOKUP($B404,'Results-formatted 060121'!$A:$AJ,(P$3+2),FALSE)))</f>
        <v>3</v>
      </c>
      <c r="Q404" s="95">
        <f>IF($C404 = "neg", (($D404+1) - VLOOKUP($B404,'Results-formatted 060121'!$A:$AJ,(Q$3+2),FALSE)), IF($C404 = "pos-neg", (3+VLOOKUP($B404,'Results-formatted 060121'!$A:$AJ,(Q$3+2),FALSE)), VLOOKUP($B404,'Results-formatted 060121'!$A:$AJ,(Q$3+2),FALSE)))</f>
        <v>5</v>
      </c>
      <c r="R404" s="95">
        <f>IF($C404 = "neg", (($D404+1) - VLOOKUP($B404,'Results-formatted 060121'!$A:$AJ,(R$3+2),FALSE)), IF($C404 = "pos-neg", (3+VLOOKUP($B404,'Results-formatted 060121'!$A:$AJ,(R$3+2),FALSE)), VLOOKUP($B404,'Results-formatted 060121'!$A:$AJ,(R$3+2),FALSE)))</f>
        <v>4</v>
      </c>
      <c r="S404" s="95">
        <f>IF($C404 = "neg", (($D404+1) - VLOOKUP($B404,'Results-formatted 060121'!$A:$AJ,(S$3+2),FALSE)), IF($C404 = "pos-neg", (3+VLOOKUP($B404,'Results-formatted 060121'!$A:$AJ,(S$3+2),FALSE)), VLOOKUP($B404,'Results-formatted 060121'!$A:$AJ,(S$3+2),FALSE)))</f>
        <v>3</v>
      </c>
      <c r="T404" s="95">
        <f>IF($C404 = "neg", (($D404+1) - VLOOKUP($B404,'Results-formatted 060121'!$A:$AJ,(T$3+2),FALSE)), IF($C404 = "pos-neg", (3+VLOOKUP($B404,'Results-formatted 060121'!$A:$AJ,(T$3+2),FALSE)), VLOOKUP($B404,'Results-formatted 060121'!$A:$AJ,(T$3+2),FALSE)))</f>
        <v>5</v>
      </c>
      <c r="U404" s="95">
        <f>IF($C404 = "neg", (($D404+1) - VLOOKUP($B404,'Results-formatted 060121'!$A:$AJ,(U$3+2),FALSE)), IF($C404 = "pos-neg", (3+VLOOKUP($B404,'Results-formatted 060121'!$A:$AJ,(U$3+2),FALSE)), VLOOKUP($B404,'Results-formatted 060121'!$A:$AJ,(U$3+2),FALSE)))</f>
        <v>5</v>
      </c>
      <c r="V404" s="95">
        <f>IF($C404 = "neg", (($D404+1) - VLOOKUP($B404,'Results-formatted 060121'!$A:$AJ,(V$3+2),FALSE)), IF($C404 = "pos-neg", (3+VLOOKUP($B404,'Results-formatted 060121'!$A:$AJ,(V$3+2),FALSE)), VLOOKUP($B404,'Results-formatted 060121'!$A:$AJ,(V$3+2),FALSE)))</f>
        <v>5</v>
      </c>
      <c r="W404" s="95">
        <f>IF($C404 = "neg", (($D404+1) - VLOOKUP($B404,'Results-formatted 060121'!$A:$AJ,(W$3+2),FALSE)), IF($C404 = "pos-neg", (3+VLOOKUP($B404,'Results-formatted 060121'!$A:$AJ,(W$3+2),FALSE)), VLOOKUP($B404,'Results-formatted 060121'!$A:$AJ,(W$3+2),FALSE)))</f>
        <v>4</v>
      </c>
      <c r="X404" s="95">
        <f>IF($C404 = "neg", (($D404+1) - VLOOKUP($B404,'Results-formatted 060121'!$A:$AJ,(X$3+2),FALSE)), IF($C404 = "pos-neg", (3+VLOOKUP($B404,'Results-formatted 060121'!$A:$AJ,(X$3+2),FALSE)), VLOOKUP($B404,'Results-formatted 060121'!$A:$AJ,(X$3+2),FALSE)))</f>
        <v>3</v>
      </c>
      <c r="Y404" s="95">
        <f>IF($C404 = "neg", (($D404+1) - VLOOKUP($B404,'Results-formatted 060121'!$A:$AJ,(Y$3+2),FALSE)), IF($C404 = "pos-neg", (3+VLOOKUP($B404,'Results-formatted 060121'!$A:$AJ,(Y$3+2),FALSE)), VLOOKUP($B404,'Results-formatted 060121'!$A:$AJ,(Y$3+2),FALSE)))</f>
        <v>4</v>
      </c>
      <c r="Z404" s="95">
        <f>IF($C404 = "neg", (($D404+1) - VLOOKUP($B404,'Results-formatted 060121'!$A:$AJ,(Z$3+2),FALSE)), IF($C404 = "pos-neg", (3+VLOOKUP($B404,'Results-formatted 060121'!$A:$AJ,(Z$3+2),FALSE)), VLOOKUP($B404,'Results-formatted 060121'!$A:$AJ,(Z$3+2),FALSE)))</f>
        <v>1</v>
      </c>
      <c r="AA404" s="95">
        <f>IF($C404 = "neg", (($D404+1) - VLOOKUP($B404,'Results-formatted 060121'!$A:$AJ,(AA$3+2),FALSE)), IF($C404 = "pos-neg", (3+VLOOKUP($B404,'Results-formatted 060121'!$A:$AJ,(AA$3+2),FALSE)), VLOOKUP($B404,'Results-formatted 060121'!$A:$AJ,(AA$3+2),FALSE)))</f>
        <v>5</v>
      </c>
      <c r="AB404" s="95">
        <f>IF($C404 = "neg", (($D404+1) - VLOOKUP($B404,'Results-formatted 060121'!$A:$AJ,(AB$3+2),FALSE)), IF($C404 = "pos-neg", (3+VLOOKUP($B404,'Results-formatted 060121'!$A:$AJ,(AB$3+2),FALSE)), VLOOKUP($B404,'Results-formatted 060121'!$A:$AJ,(AB$3+2),FALSE)))</f>
        <v>4</v>
      </c>
      <c r="AC404" s="95">
        <f>IF($C404 = "neg", (($D404+1) - VLOOKUP($B404,'Results-formatted 060121'!$A:$AJ,(AC$3+2),FALSE)), IF($C404 = "pos-neg", (3+VLOOKUP($B404,'Results-formatted 060121'!$A:$AJ,(AC$3+2),FALSE)), VLOOKUP($B404,'Results-formatted 060121'!$A:$AJ,(AC$3+2),FALSE)))</f>
        <v>3</v>
      </c>
      <c r="AD404" s="95">
        <f>IF($C404 = "neg", (($D404+1) - VLOOKUP($B404,'Results-formatted 060121'!$A:$AJ,(AD$3+2),FALSE)), IF($C404 = "pos-neg", (3+VLOOKUP($B404,'Results-formatted 060121'!$A:$AJ,(AD$3+2),FALSE)), VLOOKUP($B404,'Results-formatted 060121'!$A:$AJ,(AD$3+2),FALSE)))</f>
        <v>4</v>
      </c>
      <c r="AE404" s="95">
        <f>IF($C404 = "neg", (($D404+1) - VLOOKUP($B404,'Results-formatted 060121'!$A:$AJ,(AE$3+2),FALSE)), IF($C404 = "pos-neg", (3+VLOOKUP($B404,'Results-formatted 060121'!$A:$AJ,(AE$3+2),FALSE)), VLOOKUP($B404,'Results-formatted 060121'!$A:$AJ,(AE$3+2),FALSE)))</f>
        <v>4</v>
      </c>
      <c r="AF404" s="95">
        <f>IF($C404 = "neg", (($D404+1) - VLOOKUP($B404,'Results-formatted 060121'!$A:$AJ,(AF$3+2),FALSE)), IF($C404 = "pos-neg", (3+VLOOKUP($B404,'Results-formatted 060121'!$A:$AJ,(AF$3+2),FALSE)), VLOOKUP($B404,'Results-formatted 060121'!$A:$AJ,(AF$3+2),FALSE)))</f>
        <v>4</v>
      </c>
      <c r="AG404" s="95">
        <f>IF($C404 = "neg", (($D404+1) - VLOOKUP($B404,'Results-formatted 060121'!$A:$AJ,(AG$3+2),FALSE)), IF($C404 = "pos-neg", (3+VLOOKUP($B404,'Results-formatted 060121'!$A:$AJ,(AG$3+2),FALSE)), VLOOKUP($B404,'Results-formatted 060121'!$A:$AJ,(AG$3+2),FALSE)))</f>
        <v>4</v>
      </c>
      <c r="AH404" s="95">
        <f>IF($C404 = "neg", (($D404+1) - VLOOKUP($B404,'Results-formatted 060121'!$A:$AJ,(AH$3+2),FALSE)), IF($C404 = "pos-neg", (3+VLOOKUP($B404,'Results-formatted 060121'!$A:$AJ,(AH$3+2),FALSE)), VLOOKUP($B404,'Results-formatted 060121'!$A:$AJ,(AH$3+2),FALSE)))</f>
        <v>4</v>
      </c>
      <c r="AI404" s="95">
        <f>IF($C404 = "neg", (($D404+1) - VLOOKUP($B404,'Results-formatted 060121'!$A:$AJ,(AI$3+2),FALSE)), IF($C404 = "pos-neg", (3+VLOOKUP($B404,'Results-formatted 060121'!$A:$AJ,(AI$3+2),FALSE)), VLOOKUP($B404,'Results-formatted 060121'!$A:$AJ,(AI$3+2),FALSE)))</f>
        <v>4</v>
      </c>
      <c r="AJ404" s="95">
        <f>IF($C404 = "neg", (($D404+1) - VLOOKUP($B404,'Results-formatted 060121'!$A:$AJ,(AJ$3+2),FALSE)), IF($C404 = "pos-neg", (3+VLOOKUP($B404,'Results-formatted 060121'!$A:$AJ,(AJ$3+2),FALSE)), VLOOKUP($B404,'Results-formatted 060121'!$A:$AJ,(AJ$3+2),FALSE)))</f>
        <v>5</v>
      </c>
      <c r="AK404" s="95">
        <f>IF($C404 = "neg", (($D404+1) - VLOOKUP($B404,'Results-formatted 060121'!$A:$AJ,(AK$3+2),FALSE)), IF($C404 = "pos-neg", (3+VLOOKUP($B404,'Results-formatted 060121'!$A:$AJ,(AK$3+2),FALSE)), VLOOKUP($B404,'Results-formatted 060121'!$A:$AJ,(AK$3+2),FALSE)))</f>
        <v>4</v>
      </c>
      <c r="AL404" s="95">
        <f>IF($C404 = "neg", (($D404+1) - VLOOKUP($B404,'Results-formatted 060121'!$A:$AJ,(AL$3+2),FALSE)), IF($C404 = "pos-neg", (3+VLOOKUP($B404,'Results-formatted 060121'!$A:$AJ,(AL$3+2),FALSE)), VLOOKUP($B404,'Results-formatted 060121'!$A:$AJ,(AL$3+2),FALSE)))</f>
        <v>4</v>
      </c>
      <c r="AM404" s="95">
        <f>IF($C404 = "neg", (($D404+1) - VLOOKUP($B404,'Results-formatted 060121'!$A:AJ,(AM$3+2),FALSE)), IF($C404 = "pos-neg", (3+VLOOKUP($B404,'Results-formatted 060121'!$A:AJ,(AM$3+2),FALSE)), VLOOKUP($B404,'Results-formatted 060121'!$A:AJ,(AM$3+2),FALSE)))</f>
        <v>5</v>
      </c>
      <c r="AN404" s="95">
        <f>IF($C404 = "neg", (($D404+1) - VLOOKUP($B404,'Results-formatted 060121'!$A:AK,(AN$3+2),FALSE)), IF($C404 = "pos-neg", (3+VLOOKUP($B404,'Results-formatted 060121'!$A:AK,(AN$3+2),FALSE)), VLOOKUP($B404,'Results-formatted 060121'!$A:AK,(AN$3+2),FALSE)))</f>
        <v>4</v>
      </c>
      <c r="AO404" s="95">
        <f>IF($C404 = "neg", (($D404+1) - VLOOKUP($B404,'Results-formatted 060121'!$A:AL,(AO$3+2),FALSE)), IF($C404 = "pos-neg", (3+VLOOKUP($B404,'Results-formatted 060121'!$A:AL,(AO$3+2),FALSE)), VLOOKUP($B404,'Results-formatted 060121'!$A:AL,(AO$3+2),FALSE)))</f>
        <v>4</v>
      </c>
      <c r="AP404" s="95">
        <f>IF($C404 = "neg", (($D404+1) - VLOOKUP($B404,'Results-formatted 060121'!$A:AM,(AP$3+2),FALSE)), IF($C404 = "pos-neg", (3+VLOOKUP($B404,'Results-formatted 060121'!$A:AM,(AP$3+2),FALSE)), VLOOKUP($B404,'Results-formatted 060121'!$A:AM,(AP$3+2),FALSE)))</f>
        <v>2</v>
      </c>
      <c r="AQ404" s="95">
        <f>IF($C404 = "neg", (($D404+1) - VLOOKUP($B404,'Results-formatted 060121'!$A:AN,(AQ$3+2),FALSE)), IF($C404 = "pos-neg", (3+VLOOKUP($B404,'Results-formatted 060121'!$A:AN,(AQ$3+2),FALSE)), VLOOKUP($B404,'Results-formatted 060121'!$A:AN,(AQ$3+2),FALSE)))</f>
        <v>4</v>
      </c>
      <c r="AR404" s="95">
        <f>IF($C404 = "neg", (($D404+1) - VLOOKUP($B404,'Results-formatted 060121'!$A:AO,(AR$3+2),FALSE)), IF($C404 = "pos-neg", (3+VLOOKUP($B404,'Results-formatted 060121'!$A:AO,(AR$3+2),FALSE)), VLOOKUP($B404,'Results-formatted 060121'!$A:AO,(AR$3+2),FALSE)))</f>
        <v>4</v>
      </c>
      <c r="AS404" s="95">
        <f>IF($C404 = "neg", (($D404+1) - VLOOKUP($B404,'Results-formatted 060121'!$A:AP,(AS$3+2),FALSE)), IF($C404 = "pos-neg", (3+VLOOKUP($B404,'Results-formatted 060121'!$A:AP,(AS$3+2),FALSE)), VLOOKUP($B404,'Results-formatted 060121'!$A:AP,(AS$3+2),FALSE)))</f>
        <v>3</v>
      </c>
      <c r="AT404" s="95">
        <f>IF($C404 = "neg", (($D404+1) - VLOOKUP($B404,'Results-formatted 060121'!$A:AQ,(AT$3+2),FALSE)), IF($C404 = "pos-neg", (3+VLOOKUP($B404,'Results-formatted 060121'!$A:AQ,(AT$3+2),FALSE)), VLOOKUP($B404,'Results-formatted 060121'!$A:AQ,(AT$3+2),FALSE)))</f>
        <v>5</v>
      </c>
      <c r="AU404" s="95">
        <f>IF($C404 = "neg", (($D404+1) - VLOOKUP($B404,'Results-formatted 060121'!$A:AR,(AU$3+2),FALSE)), IF($C404 = "pos-neg", (3+VLOOKUP($B404,'Results-formatted 060121'!$A:AR,(AU$3+2),FALSE)), VLOOKUP($B404,'Results-formatted 060121'!$A:AR,(AU$3+2),FALSE)))</f>
        <v>5</v>
      </c>
      <c r="AV404" s="95">
        <f>IF($C404 = "neg", (($D404+1) - VLOOKUP($B404,'Results-formatted 060121'!$A:AS,(AV$3+2),FALSE)), IF($C404 = "pos-neg", (3+VLOOKUP($B404,'Results-formatted 060121'!$A:AS,(AV$3+2),FALSE)), VLOOKUP($B404,'Results-formatted 060121'!$A:AS,(AV$3+2),FALSE)))</f>
        <v>2</v>
      </c>
      <c r="AW404" s="95">
        <f>IF($C404 = "neg", (($D404+1) - VLOOKUP($B404,'Results-formatted 060121'!$A:AT,(AW$3+2),FALSE)), IF($C404 = "pos-neg", (3+VLOOKUP($B404,'Results-formatted 060121'!$A:AT,(AW$3+2),FALSE)), VLOOKUP($B404,'Results-formatted 060121'!$A:AT,(AW$3+2),FALSE)))</f>
        <v>2</v>
      </c>
      <c r="AX404" s="95">
        <f>IF($C404 = "neg", (($D404+1) - VLOOKUP($B404,'Results-formatted 060121'!$A:AU,(AX$3+2),FALSE)), IF($C404 = "pos-neg", (3+VLOOKUP($B404,'Results-formatted 060121'!$A:AU,(AX$3+2),FALSE)), VLOOKUP($B404,'Results-formatted 060121'!$A:AU,(AX$3+2),FALSE)))</f>
        <v>2</v>
      </c>
      <c r="AY404" s="95">
        <f>IF($C404 = "neg", (($D404+1) - VLOOKUP($B404,'Results-formatted 060121'!$A:AV,(AY$3+2),FALSE)), IF($C404 = "pos-neg", (3+VLOOKUP($B404,'Results-formatted 060121'!$A:AV,(AY$3+2),FALSE)), VLOOKUP($B404,'Results-formatted 060121'!$A:AV,(AY$3+2),FALSE)))</f>
        <v>4</v>
      </c>
      <c r="AZ404" s="95">
        <f>IF($C404 = "neg", (($D404+1) - VLOOKUP($B404,'Results-formatted 060121'!$A:AW,(AZ$3+2),FALSE)), IF($C404 = "pos-neg", (3+VLOOKUP($B404,'Results-formatted 060121'!$A:AW,(AZ$3+2),FALSE)), VLOOKUP($B404,'Results-formatted 060121'!$A:AW,(AZ$3+2),FALSE)))</f>
        <v>3</v>
      </c>
      <c r="BA404" s="95">
        <f>IF($C404 = "neg", (($D404+1) - VLOOKUP($B404,'Results-formatted 060121'!$A:AX,(BA$3+2),FALSE)), IF($C404 = "pos-neg", (3+VLOOKUP($B404,'Results-formatted 060121'!$A:AX,(BA$3+2),FALSE)), VLOOKUP($B404,'Results-formatted 060121'!$A:AX,(BA$3+2),FALSE)))</f>
        <v>4</v>
      </c>
      <c r="BB404" s="95">
        <f>IF($C404 = "neg", (($D404+1) - VLOOKUP($B404,'Results-formatted 060121'!$A:AY,(BB$3+2),FALSE)), IF($C404 = "pos-neg", (3+VLOOKUP($B404,'Results-formatted 060121'!$A:AY,(BB$3+2),FALSE)), VLOOKUP($B404,'Results-formatted 060121'!$A:AY,(BB$3+2),FALSE)))</f>
        <v>5</v>
      </c>
      <c r="BC404" s="95">
        <f>IF($C404 = "neg", (($D404+1) - VLOOKUP($B404,'Results-formatted 060121'!$A:AZ,(BC$3+2),FALSE)), IF($C404 = "pos-neg", (3+VLOOKUP($B404,'Results-formatted 060121'!$A:AZ,(BC$3+2),FALSE)), VLOOKUP($B404,'Results-formatted 060121'!$A:AZ,(BC$3+2),FALSE)))</f>
        <v>3</v>
      </c>
      <c r="BD404" s="95">
        <f>IF($C404 = "neg", (($D404+1) - VLOOKUP($B404,'Results-formatted 060121'!$A:BA,(BD$3+2),FALSE)), IF($C404 = "pos-neg", (3+VLOOKUP($B404,'Results-formatted 060121'!$A:BA,(BD$3+2),FALSE)), VLOOKUP($B404,'Results-formatted 060121'!$A:BA,(BD$3+2),FALSE)))</f>
        <v>4</v>
      </c>
      <c r="BE404" s="95">
        <f>IF($C404 = "neg", (($D404+1) - VLOOKUP($B404,'Results-formatted 060121'!$A:BB,(BE$3+2),FALSE)), IF($C404 = "pos-neg", (3+VLOOKUP($B404,'Results-formatted 060121'!$A:BB,(BE$3+2),FALSE)), VLOOKUP($B404,'Results-formatted 060121'!$A:BB,(BE$3+2),FALSE)))</f>
        <v>4</v>
      </c>
      <c r="BF404" s="95">
        <f>IF($C404 = "neg", (($D404+1) - VLOOKUP($B404,'Results-formatted 060121'!$A:BC,(BF$3+2),FALSE)), IF($C404 = "pos-neg", (3+VLOOKUP($B404,'Results-formatted 060121'!$A:BC,(BF$3+2),FALSE)), VLOOKUP($B404,'Results-formatted 060121'!$A:BC,(BF$3+2),FALSE)))</f>
        <v>4</v>
      </c>
      <c r="BG404" s="95">
        <f>IF($C404 = "neg", (($D404+1) - VLOOKUP($B404,'Results-formatted 060121'!$A:BD,(BG$3+2),FALSE)), IF($C404 = "pos-neg", (3+VLOOKUP($B404,'Results-formatted 060121'!$A:BD,(BG$3+2),FALSE)), VLOOKUP($B404,'Results-formatted 060121'!$A:BD,(BG$3+2),FALSE)))</f>
        <v>3</v>
      </c>
      <c r="BH404" s="95">
        <f>IF($C404 = "neg", (($D404+1) - VLOOKUP($B404,'Results-formatted 060121'!$A:BE,(BH$3+2),FALSE)), IF($C404 = "pos-neg", (3+VLOOKUP($B404,'Results-formatted 060121'!$A:BE,(BH$3+2),FALSE)), VLOOKUP($B404,'Results-formatted 060121'!$A:BE,(BH$3+2),FALSE)))</f>
        <v>3</v>
      </c>
      <c r="BI404" s="95">
        <f>IF($C404 = "neg", (($D404+1) - VLOOKUP($B404,'Results-formatted 060121'!$A:BF,(BI$3+2),FALSE)), IF($C404 = "pos-neg", (3+VLOOKUP($B404,'Results-formatted 060121'!$A:BF,(BI$3+2),FALSE)), VLOOKUP($B404,'Results-formatted 060121'!$A:BF,(BI$3+2),FALSE)))</f>
        <v>5</v>
      </c>
      <c r="BJ404" s="95">
        <f>IF($C404 = "neg", (($D404+1) - VLOOKUP($B404,'Results-formatted 060121'!$A:BG,(BJ$3+2),FALSE)), IF($C404 = "pos-neg", (3+VLOOKUP($B404,'Results-formatted 060121'!$A:BG,(BJ$3+2),FALSE)), VLOOKUP($B404,'Results-formatted 060121'!$A:BG,(BJ$3+2),FALSE)))</f>
        <v>5</v>
      </c>
      <c r="BK404" s="95">
        <f>IF($C404 = "neg", (($D404+1) - VLOOKUP($B404,'Results-formatted 060121'!$A:BH,(BK$3+2),FALSE)), IF($C404 = "pos-neg", (3+VLOOKUP($B404,'Results-formatted 060121'!$A:BH,(BK$3+2),FALSE)), VLOOKUP($B404,'Results-formatted 060121'!$A:BH,(BK$3+2),FALSE)))</f>
        <v>4</v>
      </c>
      <c r="BL404" s="95">
        <f>IF($C404 = "neg", (($D404+1) - VLOOKUP($B404,'Results-formatted 060121'!$A:BI,(BL$3+2),FALSE)), IF($C404 = "pos-neg", (3+VLOOKUP($B404,'Results-formatted 060121'!$A:BI,(BL$3+2),FALSE)), VLOOKUP($B404,'Results-formatted 060121'!$A:BI,(BL$3+2),FALSE)))</f>
        <v>3</v>
      </c>
      <c r="BM404" s="95">
        <f>IF($C404 = "neg", (($D404+1) - VLOOKUP($B404,'Results-formatted 060121'!$A:BJ,(BM$3+2),FALSE)), IF($C404 = "pos-neg", (3+VLOOKUP($B404,'Results-formatted 060121'!$A:BJ,(BM$3+2),FALSE)), VLOOKUP($B404,'Results-formatted 060121'!$A:BJ,(BM$3+2),FALSE)))</f>
        <v>3</v>
      </c>
      <c r="BN404" s="95"/>
      <c r="BO404" s="95"/>
      <c r="BP404" s="95"/>
      <c r="BQ404" s="95"/>
      <c r="BR404" s="95"/>
      <c r="BS404" s="95"/>
      <c r="BT404" s="95"/>
      <c r="BU404" s="95"/>
      <c r="BV404" s="95"/>
      <c r="BW404" s="95"/>
      <c r="BX404" s="95"/>
      <c r="BY404" s="95"/>
      <c r="BZ404" s="95"/>
      <c r="CA404" s="95"/>
      <c r="CB404" s="95"/>
      <c r="CC404" s="95"/>
      <c r="CD404" s="98"/>
      <c r="CE404" s="25">
        <f t="shared" si="1264"/>
        <v>3.8</v>
      </c>
      <c r="CF404" s="25">
        <f t="shared" si="1265"/>
        <v>0.93518782668854339</v>
      </c>
    </row>
    <row r="405" spans="2:84" ht="17" x14ac:dyDescent="0.15">
      <c r="B405" s="84"/>
      <c r="E405" s="18" t="s">
        <v>95</v>
      </c>
      <c r="F405" s="34"/>
      <c r="G405" s="34"/>
      <c r="H405" s="34">
        <f t="shared" ref="H405" si="1353">IF(ISNUMBER(H406), AVERAGE(H407:H410,H412:H415,H417:H420), "")</f>
        <v>2.75</v>
      </c>
      <c r="I405" s="34">
        <f t="shared" ref="I405" si="1354">IF(ISNUMBER(I406), AVERAGE(I407:I410,I412:I415,I417:I420), "")</f>
        <v>2.0833333333333335</v>
      </c>
      <c r="J405" s="34">
        <f t="shared" ref="J405" si="1355">IF(ISNUMBER(J406), AVERAGE(J407:J410,J412:J415,J417:J420), "")</f>
        <v>2.9166666666666665</v>
      </c>
      <c r="K405" s="34">
        <f t="shared" ref="K405" si="1356">IF(ISNUMBER(K406), AVERAGE(K407:K410,K412:K415,K417:K420), "")</f>
        <v>2.9166666666666665</v>
      </c>
      <c r="L405" s="34">
        <f t="shared" ref="L405" si="1357">IF(ISNUMBER(L406), AVERAGE(L407:L410,L412:L415,L417:L420), "")</f>
        <v>2.4166666666666665</v>
      </c>
      <c r="M405" s="34">
        <f t="shared" ref="M405" si="1358">IF(ISNUMBER(M406), AVERAGE(M407:M410,M412:M415,M417:M420), "")</f>
        <v>2.9166666666666665</v>
      </c>
      <c r="N405" s="34"/>
      <c r="O405" s="34">
        <f t="shared" ref="O405" si="1359">IF(ISNUMBER(O406), AVERAGE(O407:O410,O412:O415,O417:O420), "")</f>
        <v>3.75</v>
      </c>
      <c r="P405" s="34">
        <f t="shared" ref="P405" si="1360">IF(ISNUMBER(P406), AVERAGE(P407:P410,P412:P415,P417:P420), "")</f>
        <v>2.75</v>
      </c>
      <c r="Q405" s="34">
        <f t="shared" ref="Q405" si="1361">IF(ISNUMBER(Q406), AVERAGE(Q407:Q410,Q412:Q415,Q417:Q420), "")</f>
        <v>3.4166666666666665</v>
      </c>
      <c r="R405" s="34">
        <f t="shared" ref="R405" si="1362">IF(ISNUMBER(R406), AVERAGE(R407:R410,R412:R415,R417:R420), "")</f>
        <v>3.8333333333333335</v>
      </c>
      <c r="S405" s="34">
        <f t="shared" ref="S405" si="1363">IF(ISNUMBER(S406), AVERAGE(S407:S410,S412:S415,S417:S420), "")</f>
        <v>3</v>
      </c>
      <c r="T405" s="34">
        <f t="shared" ref="T405" si="1364">IF(ISNUMBER(T406), AVERAGE(T407:T410,T412:T415,T417:T420), "")</f>
        <v>2.1666666666666665</v>
      </c>
      <c r="U405" s="34">
        <f t="shared" ref="U405" si="1365">IF(ISNUMBER(U406), AVERAGE(U407:U410,U412:U415,U417:U420), "")</f>
        <v>2.8333333333333335</v>
      </c>
      <c r="V405" s="34">
        <f t="shared" ref="V405" si="1366">IF(ISNUMBER(V406), AVERAGE(V407:V410,V412:V415,V417:V420), "")</f>
        <v>3.8333333333333335</v>
      </c>
      <c r="W405" s="34">
        <f t="shared" ref="W405" si="1367">IF(ISNUMBER(W406), AVERAGE(W407:W410,W412:W415,W417:W420), "")</f>
        <v>3.6666666666666665</v>
      </c>
      <c r="X405" s="34">
        <f t="shared" ref="X405" si="1368">IF(ISNUMBER(X406), AVERAGE(X407:X410,X412:X415,X417:X420), "")</f>
        <v>4</v>
      </c>
      <c r="Y405" s="34">
        <f t="shared" ref="Y405" si="1369">IF(ISNUMBER(Y406), AVERAGE(Y407:Y410,Y412:Y415,Y417:Y420), "")</f>
        <v>3.3333333333333335</v>
      </c>
      <c r="Z405" s="34">
        <f t="shared" ref="Z405" si="1370">IF(ISNUMBER(Z406), AVERAGE(Z407:Z410,Z412:Z415,Z417:Z420), "")</f>
        <v>2.9166666666666665</v>
      </c>
      <c r="AA405" s="34">
        <f t="shared" ref="AA405" si="1371">IF(ISNUMBER(AA406), AVERAGE(AA407:AA410,AA412:AA415,AA417:AA420), "")</f>
        <v>2.8333333333333335</v>
      </c>
      <c r="AB405" s="34">
        <f t="shared" ref="AB405" si="1372">IF(ISNUMBER(AB406), AVERAGE(AB407:AB410,AB412:AB415,AB417:AB420), "")</f>
        <v>2.3333333333333335</v>
      </c>
      <c r="AC405" s="34">
        <f t="shared" ref="AC405" si="1373">IF(ISNUMBER(AC406), AVERAGE(AC407:AC410,AC412:AC415,AC417:AC420), "")</f>
        <v>2.5</v>
      </c>
      <c r="AD405" s="34">
        <f t="shared" ref="AD405" si="1374">IF(ISNUMBER(AD406), AVERAGE(AD407:AD410,AD412:AD415,AD417:AD420), "")</f>
        <v>3.0833333333333335</v>
      </c>
      <c r="AE405" s="34">
        <f t="shared" ref="AE405" si="1375">IF(ISNUMBER(AE406), AVERAGE(AE407:AE410,AE412:AE415,AE417:AE420), "")</f>
        <v>3.5</v>
      </c>
      <c r="AF405" s="34">
        <f t="shared" ref="AF405" si="1376">IF(ISNUMBER(AF406), AVERAGE(AF407:AF410,AF412:AF415,AF417:AF420), "")</f>
        <v>3.1666666666666665</v>
      </c>
      <c r="AG405" s="34">
        <f t="shared" ref="AG405" si="1377">IF(ISNUMBER(AG406), AVERAGE(AG407:AG410,AG412:AG415,AG417:AG420), "")</f>
        <v>2.9166666666666665</v>
      </c>
      <c r="AH405" s="34">
        <f t="shared" ref="AH405" si="1378">IF(ISNUMBER(AH406), AVERAGE(AH407:AH410,AH412:AH415,AH417:AH420), "")</f>
        <v>2.6666666666666665</v>
      </c>
      <c r="AI405" s="34">
        <f t="shared" ref="AI405" si="1379">IF(ISNUMBER(AI406), AVERAGE(AI407:AI410,AI412:AI415,AI417:AI420), "")</f>
        <v>3.6666666666666665</v>
      </c>
      <c r="AJ405" s="34">
        <f t="shared" ref="AJ405:BM405" si="1380">IF(ISNUMBER(AJ406), AVERAGE(AJ407:AJ410,AJ412:AJ415,AJ417:AJ420), "")</f>
        <v>4.666666666666667</v>
      </c>
      <c r="AK405" s="34"/>
      <c r="AL405" s="34">
        <f t="shared" si="1380"/>
        <v>3</v>
      </c>
      <c r="AM405" s="34">
        <f t="shared" si="1380"/>
        <v>3.9166666666666665</v>
      </c>
      <c r="AN405" s="34">
        <f t="shared" si="1380"/>
        <v>3.5</v>
      </c>
      <c r="AO405" s="34">
        <f t="shared" si="1380"/>
        <v>3.75</v>
      </c>
      <c r="AP405" s="34">
        <f t="shared" si="1380"/>
        <v>2.0833333333333335</v>
      </c>
      <c r="AQ405" s="34">
        <f t="shared" si="1380"/>
        <v>3.1666666666666665</v>
      </c>
      <c r="AR405" s="34">
        <f t="shared" si="1380"/>
        <v>2.8333333333333335</v>
      </c>
      <c r="AS405" s="34">
        <f t="shared" si="1380"/>
        <v>3.9166666666666665</v>
      </c>
      <c r="AT405" s="34">
        <f t="shared" si="1380"/>
        <v>3.4166666666666665</v>
      </c>
      <c r="AU405" s="34">
        <f t="shared" si="1380"/>
        <v>2.9166666666666665</v>
      </c>
      <c r="AV405" s="34">
        <f t="shared" si="1380"/>
        <v>1.75</v>
      </c>
      <c r="AW405" s="34">
        <f t="shared" si="1380"/>
        <v>2.9166666666666665</v>
      </c>
      <c r="AX405" s="34">
        <f t="shared" si="1380"/>
        <v>2.1666666666666665</v>
      </c>
      <c r="AY405" s="34">
        <f t="shared" si="1380"/>
        <v>3.25</v>
      </c>
      <c r="AZ405" s="34">
        <f t="shared" si="1380"/>
        <v>4</v>
      </c>
      <c r="BA405" s="34">
        <f t="shared" si="1380"/>
        <v>3.3333333333333335</v>
      </c>
      <c r="BB405" s="34">
        <f t="shared" si="1380"/>
        <v>3.3333333333333335</v>
      </c>
      <c r="BC405" s="34">
        <f t="shared" si="1380"/>
        <v>2.9166666666666665</v>
      </c>
      <c r="BD405" s="34">
        <f t="shared" si="1380"/>
        <v>4.166666666666667</v>
      </c>
      <c r="BE405" s="34">
        <f t="shared" si="1380"/>
        <v>1.9166666666666667</v>
      </c>
      <c r="BF405" s="34">
        <f t="shared" si="1380"/>
        <v>2.5833333333333335</v>
      </c>
      <c r="BG405" s="34">
        <f t="shared" si="1380"/>
        <v>2.75</v>
      </c>
      <c r="BH405" s="34">
        <f t="shared" si="1380"/>
        <v>2.4166666666666665</v>
      </c>
      <c r="BI405" s="34">
        <f t="shared" si="1380"/>
        <v>4</v>
      </c>
      <c r="BJ405" s="34">
        <f t="shared" si="1380"/>
        <v>2.4166666666666665</v>
      </c>
      <c r="BK405" s="34">
        <f t="shared" si="1380"/>
        <v>2.6666666666666665</v>
      </c>
      <c r="BL405" s="34">
        <f t="shared" si="1380"/>
        <v>2.6666666666666665</v>
      </c>
      <c r="BM405" s="34">
        <f t="shared" si="1380"/>
        <v>3.1666666666666665</v>
      </c>
      <c r="BN405" s="34"/>
      <c r="BO405" s="34"/>
      <c r="BP405" s="34"/>
      <c r="BQ405" s="34"/>
      <c r="BR405" s="34"/>
      <c r="BS405" s="34"/>
      <c r="BT405" s="34"/>
      <c r="BU405" s="34"/>
      <c r="BV405" s="34"/>
      <c r="BW405" s="34"/>
      <c r="BX405" s="34"/>
      <c r="BY405" s="34"/>
      <c r="BZ405" s="34"/>
      <c r="CA405" s="34"/>
      <c r="CB405" s="34"/>
      <c r="CC405" s="34"/>
      <c r="CD405" s="34" t="str">
        <f t="shared" ref="CD405" si="1381">IF(ISNUMBER(CD406), AVERAGE(CD407:CD410,CD412:CD415,CD417:CD420), "")</f>
        <v/>
      </c>
      <c r="CE405" s="34">
        <f t="shared" si="1264"/>
        <v>3.0669642857142856</v>
      </c>
      <c r="CF405" s="34">
        <f t="shared" si="1265"/>
        <v>0.62752915398835329</v>
      </c>
    </row>
    <row r="406" spans="2:84" ht="17" x14ac:dyDescent="0.15">
      <c r="B406" s="84"/>
      <c r="E406" s="39" t="s">
        <v>186</v>
      </c>
      <c r="F406" s="40"/>
      <c r="G406" s="40"/>
      <c r="H406" s="40">
        <f t="shared" ref="H406" si="1382">IF(ISNUMBER(H407),AVERAGE(H407:H410), "")</f>
        <v>4</v>
      </c>
      <c r="I406" s="40">
        <f t="shared" ref="I406" si="1383">IF(ISNUMBER(I407),AVERAGE(I407:I410), "")</f>
        <v>2.5</v>
      </c>
      <c r="J406" s="40">
        <f t="shared" ref="J406" si="1384">IF(ISNUMBER(J407),AVERAGE(J407:J410), "")</f>
        <v>3</v>
      </c>
      <c r="K406" s="40">
        <f t="shared" ref="K406" si="1385">IF(ISNUMBER(K407),AVERAGE(K407:K410), "")</f>
        <v>3.75</v>
      </c>
      <c r="L406" s="40">
        <f t="shared" ref="L406" si="1386">IF(ISNUMBER(L407),AVERAGE(L407:L410), "")</f>
        <v>2.5</v>
      </c>
      <c r="M406" s="40">
        <f t="shared" ref="M406" si="1387">IF(ISNUMBER(M407),AVERAGE(M407:M410), "")</f>
        <v>3.25</v>
      </c>
      <c r="N406" s="40"/>
      <c r="O406" s="40">
        <f t="shared" ref="O406" si="1388">IF(ISNUMBER(O407),AVERAGE(O407:O410), "")</f>
        <v>5</v>
      </c>
      <c r="P406" s="40">
        <f t="shared" ref="P406" si="1389">IF(ISNUMBER(P407),AVERAGE(P407:P410), "")</f>
        <v>3.25</v>
      </c>
      <c r="Q406" s="40">
        <f t="shared" ref="Q406" si="1390">IF(ISNUMBER(Q407),AVERAGE(Q407:Q410), "")</f>
        <v>3.75</v>
      </c>
      <c r="R406" s="40">
        <f t="shared" ref="R406" si="1391">IF(ISNUMBER(R407),AVERAGE(R407:R410), "")</f>
        <v>4.75</v>
      </c>
      <c r="S406" s="40">
        <f t="shared" ref="S406" si="1392">IF(ISNUMBER(S407),AVERAGE(S407:S410), "")</f>
        <v>2</v>
      </c>
      <c r="T406" s="40">
        <f t="shared" ref="T406" si="1393">IF(ISNUMBER(T407),AVERAGE(T407:T410), "")</f>
        <v>2.5</v>
      </c>
      <c r="U406" s="40">
        <f t="shared" ref="U406" si="1394">IF(ISNUMBER(U407),AVERAGE(U407:U410), "")</f>
        <v>2.25</v>
      </c>
      <c r="V406" s="40">
        <f t="shared" ref="V406" si="1395">IF(ISNUMBER(V407),AVERAGE(V407:V410), "")</f>
        <v>4</v>
      </c>
      <c r="W406" s="40">
        <f t="shared" ref="W406" si="1396">IF(ISNUMBER(W407),AVERAGE(W407:W410), "")</f>
        <v>3.75</v>
      </c>
      <c r="X406" s="40">
        <f t="shared" ref="X406" si="1397">IF(ISNUMBER(X407),AVERAGE(X407:X410), "")</f>
        <v>4.25</v>
      </c>
      <c r="Y406" s="40">
        <f t="shared" ref="Y406" si="1398">IF(ISNUMBER(Y407),AVERAGE(Y407:Y410), "")</f>
        <v>3.75</v>
      </c>
      <c r="Z406" s="40">
        <f t="shared" ref="Z406" si="1399">IF(ISNUMBER(Z407),AVERAGE(Z407:Z410), "")</f>
        <v>3.5</v>
      </c>
      <c r="AA406" s="40">
        <f t="shared" ref="AA406" si="1400">IF(ISNUMBER(AA407),AVERAGE(AA407:AA410), "")</f>
        <v>3.5</v>
      </c>
      <c r="AB406" s="40">
        <f t="shared" ref="AB406" si="1401">IF(ISNUMBER(AB407),AVERAGE(AB407:AB410), "")</f>
        <v>2.5</v>
      </c>
      <c r="AC406" s="40">
        <f t="shared" ref="AC406" si="1402">IF(ISNUMBER(AC407),AVERAGE(AC407:AC410), "")</f>
        <v>3</v>
      </c>
      <c r="AD406" s="40">
        <f t="shared" ref="AD406" si="1403">IF(ISNUMBER(AD407),AVERAGE(AD407:AD410), "")</f>
        <v>2.75</v>
      </c>
      <c r="AE406" s="40">
        <f t="shared" ref="AE406" si="1404">IF(ISNUMBER(AE407),AVERAGE(AE407:AE410), "")</f>
        <v>3.75</v>
      </c>
      <c r="AF406" s="40">
        <f t="shared" ref="AF406" si="1405">IF(ISNUMBER(AF407),AVERAGE(AF407:AF410), "")</f>
        <v>3.25</v>
      </c>
      <c r="AG406" s="40">
        <f t="shared" ref="AG406" si="1406">IF(ISNUMBER(AG407),AVERAGE(AG407:AG410), "")</f>
        <v>3.5</v>
      </c>
      <c r="AH406" s="40">
        <f t="shared" ref="AH406" si="1407">IF(ISNUMBER(AH407),AVERAGE(AH407:AH410), "")</f>
        <v>2.75</v>
      </c>
      <c r="AI406" s="40">
        <f t="shared" ref="AI406" si="1408">IF(ISNUMBER(AI407),AVERAGE(AI407:AI410), "")</f>
        <v>4.25</v>
      </c>
      <c r="AJ406" s="40">
        <f t="shared" ref="AJ406:BM406" si="1409">IF(ISNUMBER(AJ407),AVERAGE(AJ407:AJ410), "")</f>
        <v>5</v>
      </c>
      <c r="AK406" s="40"/>
      <c r="AL406" s="40">
        <f t="shared" si="1409"/>
        <v>2.5</v>
      </c>
      <c r="AM406" s="40">
        <f t="shared" si="1409"/>
        <v>4.75</v>
      </c>
      <c r="AN406" s="40">
        <f t="shared" si="1409"/>
        <v>3.5</v>
      </c>
      <c r="AO406" s="40">
        <f t="shared" si="1409"/>
        <v>4</v>
      </c>
      <c r="AP406" s="40">
        <f t="shared" si="1409"/>
        <v>1.75</v>
      </c>
      <c r="AQ406" s="40">
        <f t="shared" si="1409"/>
        <v>3.75</v>
      </c>
      <c r="AR406" s="40">
        <f t="shared" si="1409"/>
        <v>2.75</v>
      </c>
      <c r="AS406" s="40">
        <f t="shared" si="1409"/>
        <v>4</v>
      </c>
      <c r="AT406" s="40">
        <f t="shared" si="1409"/>
        <v>4.5</v>
      </c>
      <c r="AU406" s="40">
        <f t="shared" si="1409"/>
        <v>3.75</v>
      </c>
      <c r="AV406" s="40">
        <f t="shared" si="1409"/>
        <v>1</v>
      </c>
      <c r="AW406" s="40">
        <f t="shared" si="1409"/>
        <v>3</v>
      </c>
      <c r="AX406" s="40">
        <f t="shared" si="1409"/>
        <v>1.25</v>
      </c>
      <c r="AY406" s="40">
        <f t="shared" si="1409"/>
        <v>4</v>
      </c>
      <c r="AZ406" s="40">
        <f t="shared" si="1409"/>
        <v>4.75</v>
      </c>
      <c r="BA406" s="40">
        <f t="shared" si="1409"/>
        <v>3.75</v>
      </c>
      <c r="BB406" s="40">
        <f t="shared" si="1409"/>
        <v>3</v>
      </c>
      <c r="BC406" s="40">
        <f t="shared" si="1409"/>
        <v>2.75</v>
      </c>
      <c r="BD406" s="40">
        <f t="shared" si="1409"/>
        <v>4.75</v>
      </c>
      <c r="BE406" s="40">
        <f t="shared" si="1409"/>
        <v>1.75</v>
      </c>
      <c r="BF406" s="40">
        <f t="shared" si="1409"/>
        <v>2.25</v>
      </c>
      <c r="BG406" s="40">
        <f t="shared" si="1409"/>
        <v>3</v>
      </c>
      <c r="BH406" s="40">
        <f t="shared" si="1409"/>
        <v>2</v>
      </c>
      <c r="BI406" s="40">
        <f t="shared" si="1409"/>
        <v>4.5</v>
      </c>
      <c r="BJ406" s="40">
        <f t="shared" si="1409"/>
        <v>3</v>
      </c>
      <c r="BK406" s="40">
        <f t="shared" si="1409"/>
        <v>3.5</v>
      </c>
      <c r="BL406" s="40">
        <f t="shared" si="1409"/>
        <v>2</v>
      </c>
      <c r="BM406" s="40">
        <f t="shared" si="1409"/>
        <v>3.5</v>
      </c>
      <c r="BN406" s="40"/>
      <c r="BO406" s="40"/>
      <c r="BP406" s="40"/>
      <c r="BQ406" s="40"/>
      <c r="BR406" s="40"/>
      <c r="BS406" s="40"/>
      <c r="BT406" s="40"/>
      <c r="BU406" s="40"/>
      <c r="BV406" s="40"/>
      <c r="BW406" s="40"/>
      <c r="BX406" s="40"/>
      <c r="BY406" s="40"/>
      <c r="BZ406" s="40"/>
      <c r="CA406" s="40"/>
      <c r="CB406" s="40"/>
      <c r="CC406" s="40"/>
      <c r="CD406" s="40" t="str">
        <f t="shared" ref="CD406" si="1410">IF(ISNUMBER(CD407),AVERAGE(CD407:CD410), "")</f>
        <v/>
      </c>
      <c r="CE406" s="40">
        <f t="shared" si="1264"/>
        <v>3.3035714285714284</v>
      </c>
      <c r="CF406" s="40">
        <f t="shared" si="1265"/>
        <v>0.95073450757617028</v>
      </c>
    </row>
    <row r="407" spans="2:84" ht="42" x14ac:dyDescent="0.15">
      <c r="B407" s="84" t="s">
        <v>411</v>
      </c>
      <c r="C407" s="86" t="s">
        <v>224</v>
      </c>
      <c r="D407" s="2">
        <v>5</v>
      </c>
      <c r="E407" s="15" t="s">
        <v>902</v>
      </c>
      <c r="F407" s="95">
        <f>IF($C407 = "neg", (($D407+1) - VLOOKUP($B407,'Results-formatted 060121'!$A:$AJ,(F$3+2),FALSE)), IF($C407 = "pos-neg", (3+VLOOKUP($B407,'Results-formatted 060121'!$A:$AJ,(F$3+2),FALSE)), VLOOKUP($B407,'Results-formatted 060121'!$A:$AJ,(F$3+2),FALSE)))</f>
        <v>3</v>
      </c>
      <c r="G407" s="95">
        <f>IF($C407 = "neg", (($D407+1) - VLOOKUP($B407,'Results-formatted 060121'!$A:$AJ,(G$3+2),FALSE)), IF($C407 = "pos-neg", (3+VLOOKUP($B407,'Results-formatted 060121'!$A:$AJ,(G$3+2),FALSE)), VLOOKUP($B407,'Results-formatted 060121'!$A:$AJ,(G$3+2),FALSE)))</f>
        <v>5</v>
      </c>
      <c r="H407" s="95">
        <f>IF($C407 = "neg", (($D407+1) - VLOOKUP($B407,'Results-formatted 060121'!$A:$AJ,(H$3+2),FALSE)), IF($C407 = "pos-neg", (3+VLOOKUP($B407,'Results-formatted 060121'!$A:$AJ,(H$3+2),FALSE)), VLOOKUP($B407,'Results-formatted 060121'!$A:$AJ,(H$3+2),FALSE)))</f>
        <v>4</v>
      </c>
      <c r="I407" s="95">
        <f>IF($C407 = "neg", (($D407+1) - VLOOKUP($B407,'Results-formatted 060121'!$A:$AJ,(I$3+2),FALSE)), IF($C407 = "pos-neg", (3+VLOOKUP($B407,'Results-formatted 060121'!$A:$AJ,(I$3+2),FALSE)), VLOOKUP($B407,'Results-formatted 060121'!$A:$AJ,(I$3+2),FALSE)))</f>
        <v>5</v>
      </c>
      <c r="J407" s="95">
        <f>IF($C407 = "neg", (($D407+1) - VLOOKUP($B407,'Results-formatted 060121'!$A:$AJ,(J$3+2),FALSE)), IF($C407 = "pos-neg", (3+VLOOKUP($B407,'Results-formatted 060121'!$A:$AJ,(J$3+2),FALSE)), VLOOKUP($B407,'Results-formatted 060121'!$A:$AJ,(J$3+2),FALSE)))</f>
        <v>3</v>
      </c>
      <c r="K407" s="95">
        <f>IF($C407 = "neg", (($D407+1) - VLOOKUP($B407,'Results-formatted 060121'!$A:$AJ,(K$3+2),FALSE)), IF($C407 = "pos-neg", (3+VLOOKUP($B407,'Results-formatted 060121'!$A:$AJ,(K$3+2),FALSE)), VLOOKUP($B407,'Results-formatted 060121'!$A:$AJ,(K$3+2),FALSE)))</f>
        <v>4</v>
      </c>
      <c r="L407" s="95">
        <f>IF($C407 = "neg", (($D407+1) - VLOOKUP($B407,'Results-formatted 060121'!$A:$AJ,(L$3+2),FALSE)), IF($C407 = "pos-neg", (3+VLOOKUP($B407,'Results-formatted 060121'!$A:$AJ,(L$3+2),FALSE)), VLOOKUP($B407,'Results-formatted 060121'!$A:$AJ,(L$3+2),FALSE)))</f>
        <v>1</v>
      </c>
      <c r="M407" s="95">
        <f>IF($C407 = "neg", (($D407+1) - VLOOKUP($B407,'Results-formatted 060121'!$A:$AJ,(M$3+2),FALSE)), IF($C407 = "pos-neg", (3+VLOOKUP($B407,'Results-formatted 060121'!$A:$AJ,(M$3+2),FALSE)), VLOOKUP($B407,'Results-formatted 060121'!$A:$AJ,(M$3+2),FALSE)))</f>
        <v>3</v>
      </c>
      <c r="N407" s="95">
        <f>IF($C407 = "neg", (($D407+1) - VLOOKUP($B407,'Results-formatted 060121'!$A:$AJ,(N$3+2),FALSE)), IF($C407 = "pos-neg", (3+VLOOKUP($B407,'Results-formatted 060121'!$A:$AJ,(N$3+2),FALSE)), VLOOKUP($B407,'Results-formatted 060121'!$A:$AJ,(N$3+2),FALSE)))</f>
        <v>4</v>
      </c>
      <c r="O407" s="95">
        <f>IF($C407 = "neg", (($D407+1) - VLOOKUP($B407,'Results-formatted 060121'!$A:$AJ,(O$3+2),FALSE)), IF($C407 = "pos-neg", (3+VLOOKUP($B407,'Results-formatted 060121'!$A:$AJ,(O$3+2),FALSE)), VLOOKUP($B407,'Results-formatted 060121'!$A:$AJ,(O$3+2),FALSE)))</f>
        <v>5</v>
      </c>
      <c r="P407" s="95">
        <f>IF($C407 = "neg", (($D407+1) - VLOOKUP($B407,'Results-formatted 060121'!$A:$AJ,(P$3+2),FALSE)), IF($C407 = "pos-neg", (3+VLOOKUP($B407,'Results-formatted 060121'!$A:$AJ,(P$3+2),FALSE)), VLOOKUP($B407,'Results-formatted 060121'!$A:$AJ,(P$3+2),FALSE)))</f>
        <v>3</v>
      </c>
      <c r="Q407" s="95">
        <f>IF($C407 = "neg", (($D407+1) - VLOOKUP($B407,'Results-formatted 060121'!$A:$AJ,(Q$3+2),FALSE)), IF($C407 = "pos-neg", (3+VLOOKUP($B407,'Results-formatted 060121'!$A:$AJ,(Q$3+2),FALSE)), VLOOKUP($B407,'Results-formatted 060121'!$A:$AJ,(Q$3+2),FALSE)))</f>
        <v>4</v>
      </c>
      <c r="R407" s="95">
        <f>IF($C407 = "neg", (($D407+1) - VLOOKUP($B407,'Results-formatted 060121'!$A:$AJ,(R$3+2),FALSE)), IF($C407 = "pos-neg", (3+VLOOKUP($B407,'Results-formatted 060121'!$A:$AJ,(R$3+2),FALSE)), VLOOKUP($B407,'Results-formatted 060121'!$A:$AJ,(R$3+2),FALSE)))</f>
        <v>5</v>
      </c>
      <c r="S407" s="95">
        <f>IF($C407 = "neg", (($D407+1) - VLOOKUP($B407,'Results-formatted 060121'!$A:$AJ,(S$3+2),FALSE)), IF($C407 = "pos-neg", (3+VLOOKUP($B407,'Results-formatted 060121'!$A:$AJ,(S$3+2),FALSE)), VLOOKUP($B407,'Results-formatted 060121'!$A:$AJ,(S$3+2),FALSE)))</f>
        <v>2</v>
      </c>
      <c r="T407" s="95">
        <f>IF($C407 = "neg", (($D407+1) - VLOOKUP($B407,'Results-formatted 060121'!$A:$AJ,(T$3+2),FALSE)), IF($C407 = "pos-neg", (3+VLOOKUP($B407,'Results-formatted 060121'!$A:$AJ,(T$3+2),FALSE)), VLOOKUP($B407,'Results-formatted 060121'!$A:$AJ,(T$3+2),FALSE)))</f>
        <v>3</v>
      </c>
      <c r="U407" s="95">
        <f>IF($C407 = "neg", (($D407+1) - VLOOKUP($B407,'Results-formatted 060121'!$A:$AJ,(U$3+2),FALSE)), IF($C407 = "pos-neg", (3+VLOOKUP($B407,'Results-formatted 060121'!$A:$AJ,(U$3+2),FALSE)), VLOOKUP($B407,'Results-formatted 060121'!$A:$AJ,(U$3+2),FALSE)))</f>
        <v>2</v>
      </c>
      <c r="V407" s="95">
        <f>IF($C407 = "neg", (($D407+1) - VLOOKUP($B407,'Results-formatted 060121'!$A:$AJ,(V$3+2),FALSE)), IF($C407 = "pos-neg", (3+VLOOKUP($B407,'Results-formatted 060121'!$A:$AJ,(V$3+2),FALSE)), VLOOKUP($B407,'Results-formatted 060121'!$A:$AJ,(V$3+2),FALSE)))</f>
        <v>5</v>
      </c>
      <c r="W407" s="95">
        <f>IF($C407 = "neg", (($D407+1) - VLOOKUP($B407,'Results-formatted 060121'!$A:$AJ,(W$3+2),FALSE)), IF($C407 = "pos-neg", (3+VLOOKUP($B407,'Results-formatted 060121'!$A:$AJ,(W$3+2),FALSE)), VLOOKUP($B407,'Results-formatted 060121'!$A:$AJ,(W$3+2),FALSE)))</f>
        <v>4</v>
      </c>
      <c r="X407" s="95">
        <f>IF($C407 = "neg", (($D407+1) - VLOOKUP($B407,'Results-formatted 060121'!$A:$AJ,(X$3+2),FALSE)), IF($C407 = "pos-neg", (3+VLOOKUP($B407,'Results-formatted 060121'!$A:$AJ,(X$3+2),FALSE)), VLOOKUP($B407,'Results-formatted 060121'!$A:$AJ,(X$3+2),FALSE)))</f>
        <v>4</v>
      </c>
      <c r="Y407" s="95">
        <f>IF($C407 = "neg", (($D407+1) - VLOOKUP($B407,'Results-formatted 060121'!$A:$AJ,(Y$3+2),FALSE)), IF($C407 = "pos-neg", (3+VLOOKUP($B407,'Results-formatted 060121'!$A:$AJ,(Y$3+2),FALSE)), VLOOKUP($B407,'Results-formatted 060121'!$A:$AJ,(Y$3+2),FALSE)))</f>
        <v>3</v>
      </c>
      <c r="Z407" s="95">
        <f>IF($C407 = "neg", (($D407+1) - VLOOKUP($B407,'Results-formatted 060121'!$A:$AJ,(Z$3+2),FALSE)), IF($C407 = "pos-neg", (3+VLOOKUP($B407,'Results-formatted 060121'!$A:$AJ,(Z$3+2),FALSE)), VLOOKUP($B407,'Results-formatted 060121'!$A:$AJ,(Z$3+2),FALSE)))</f>
        <v>4</v>
      </c>
      <c r="AA407" s="95">
        <f>IF($C407 = "neg", (($D407+1) - VLOOKUP($B407,'Results-formatted 060121'!$A:$AJ,(AA$3+2),FALSE)), IF($C407 = "pos-neg", (3+VLOOKUP($B407,'Results-formatted 060121'!$A:$AJ,(AA$3+2),FALSE)), VLOOKUP($B407,'Results-formatted 060121'!$A:$AJ,(AA$3+2),FALSE)))</f>
        <v>4</v>
      </c>
      <c r="AB407" s="95">
        <f>IF($C407 = "neg", (($D407+1) - VLOOKUP($B407,'Results-formatted 060121'!$A:$AJ,(AB$3+2),FALSE)), IF($C407 = "pos-neg", (3+VLOOKUP($B407,'Results-formatted 060121'!$A:$AJ,(AB$3+2),FALSE)), VLOOKUP($B407,'Results-formatted 060121'!$A:$AJ,(AB$3+2),FALSE)))</f>
        <v>2</v>
      </c>
      <c r="AC407" s="95">
        <f>IF($C407 = "neg", (($D407+1) - VLOOKUP($B407,'Results-formatted 060121'!$A:$AJ,(AC$3+2),FALSE)), IF($C407 = "pos-neg", (3+VLOOKUP($B407,'Results-formatted 060121'!$A:$AJ,(AC$3+2),FALSE)), VLOOKUP($B407,'Results-formatted 060121'!$A:$AJ,(AC$3+2),FALSE)))</f>
        <v>1</v>
      </c>
      <c r="AD407" s="95">
        <f>IF($C407 = "neg", (($D407+1) - VLOOKUP($B407,'Results-formatted 060121'!$A:$AJ,(AD$3+2),FALSE)), IF($C407 = "pos-neg", (3+VLOOKUP($B407,'Results-formatted 060121'!$A:$AJ,(AD$3+2),FALSE)), VLOOKUP($B407,'Results-formatted 060121'!$A:$AJ,(AD$3+2),FALSE)))</f>
        <v>3</v>
      </c>
      <c r="AE407" s="95">
        <f>IF($C407 = "neg", (($D407+1) - VLOOKUP($B407,'Results-formatted 060121'!$A:$AJ,(AE$3+2),FALSE)), IF($C407 = "pos-neg", (3+VLOOKUP($B407,'Results-formatted 060121'!$A:$AJ,(AE$3+2),FALSE)), VLOOKUP($B407,'Results-formatted 060121'!$A:$AJ,(AE$3+2),FALSE)))</f>
        <v>4</v>
      </c>
      <c r="AF407" s="95">
        <f>IF($C407 = "neg", (($D407+1) - VLOOKUP($B407,'Results-formatted 060121'!$A:$AJ,(AF$3+2),FALSE)), IF($C407 = "pos-neg", (3+VLOOKUP($B407,'Results-formatted 060121'!$A:$AJ,(AF$3+2),FALSE)), VLOOKUP($B407,'Results-formatted 060121'!$A:$AJ,(AF$3+2),FALSE)))</f>
        <v>5</v>
      </c>
      <c r="AG407" s="95">
        <f>IF($C407 = "neg", (($D407+1) - VLOOKUP($B407,'Results-formatted 060121'!$A:$AJ,(AG$3+2),FALSE)), IF($C407 = "pos-neg", (3+VLOOKUP($B407,'Results-formatted 060121'!$A:$AJ,(AG$3+2),FALSE)), VLOOKUP($B407,'Results-formatted 060121'!$A:$AJ,(AG$3+2),FALSE)))</f>
        <v>4</v>
      </c>
      <c r="AH407" s="95">
        <f>IF($C407 = "neg", (($D407+1) - VLOOKUP($B407,'Results-formatted 060121'!$A:$AJ,(AH$3+2),FALSE)), IF($C407 = "pos-neg", (3+VLOOKUP($B407,'Results-formatted 060121'!$A:$AJ,(AH$3+2),FALSE)), VLOOKUP($B407,'Results-formatted 060121'!$A:$AJ,(AH$3+2),FALSE)))</f>
        <v>3</v>
      </c>
      <c r="AI407" s="95">
        <f>IF($C407 = "neg", (($D407+1) - VLOOKUP($B407,'Results-formatted 060121'!$A:$AJ,(AI$3+2),FALSE)), IF($C407 = "pos-neg", (3+VLOOKUP($B407,'Results-formatted 060121'!$A:$AJ,(AI$3+2),FALSE)), VLOOKUP($B407,'Results-formatted 060121'!$A:$AJ,(AI$3+2),FALSE)))</f>
        <v>4</v>
      </c>
      <c r="AJ407" s="95">
        <f>IF($C407 = "neg", (($D407+1) - VLOOKUP($B407,'Results-formatted 060121'!$A:$AJ,(AJ$3+2),FALSE)), IF($C407 = "pos-neg", (3+VLOOKUP($B407,'Results-formatted 060121'!$A:$AJ,(AJ$3+2),FALSE)), VLOOKUP($B407,'Results-formatted 060121'!$A:$AJ,(AJ$3+2),FALSE)))</f>
        <v>5</v>
      </c>
      <c r="AK407" s="95">
        <f>IF($C407 = "neg", (($D407+1) - VLOOKUP($B407,'Results-formatted 060121'!$A:$AJ,(AK$3+2),FALSE)), IF($C407 = "pos-neg", (3+VLOOKUP($B407,'Results-formatted 060121'!$A:$AJ,(AK$3+2),FALSE)), VLOOKUP($B407,'Results-formatted 060121'!$A:$AJ,(AK$3+2),FALSE)))</f>
        <v>4</v>
      </c>
      <c r="AL407" s="95">
        <f>IF($C407 = "neg", (($D407+1) - VLOOKUP($B407,'Results-formatted 060121'!$A:$AJ,(AL$3+2),FALSE)), IF($C407 = "pos-neg", (3+VLOOKUP($B407,'Results-formatted 060121'!$A:$AJ,(AL$3+2),FALSE)), VLOOKUP($B407,'Results-formatted 060121'!$A:$AJ,(AL$3+2),FALSE)))</f>
        <v>2</v>
      </c>
      <c r="AM407" s="95">
        <f>IF($C407 = "neg", (($D407+1) - VLOOKUP($B407,'Results-formatted 060121'!$A:AJ,(AM$3+2),FALSE)), IF($C407 = "pos-neg", (3+VLOOKUP($B407,'Results-formatted 060121'!$A:AJ,(AM$3+2),FALSE)), VLOOKUP($B407,'Results-formatted 060121'!$A:AJ,(AM$3+2),FALSE)))</f>
        <v>4</v>
      </c>
      <c r="AN407" s="95">
        <f>IF($C407 = "neg", (($D407+1) - VLOOKUP($B407,'Results-formatted 060121'!$A:AK,(AN$3+2),FALSE)), IF($C407 = "pos-neg", (3+VLOOKUP($B407,'Results-formatted 060121'!$A:AK,(AN$3+2),FALSE)), VLOOKUP($B407,'Results-formatted 060121'!$A:AK,(AN$3+2),FALSE)))</f>
        <v>4</v>
      </c>
      <c r="AO407" s="95">
        <f>IF($C407 = "neg", (($D407+1) - VLOOKUP($B407,'Results-formatted 060121'!$A:AL,(AO$3+2),FALSE)), IF($C407 = "pos-neg", (3+VLOOKUP($B407,'Results-formatted 060121'!$A:AL,(AO$3+2),FALSE)), VLOOKUP($B407,'Results-formatted 060121'!$A:AL,(AO$3+2),FALSE)))</f>
        <v>4</v>
      </c>
      <c r="AP407" s="95">
        <f>IF($C407 = "neg", (($D407+1) - VLOOKUP($B407,'Results-formatted 060121'!$A:AM,(AP$3+2),FALSE)), IF($C407 = "pos-neg", (3+VLOOKUP($B407,'Results-formatted 060121'!$A:AM,(AP$3+2),FALSE)), VLOOKUP($B407,'Results-formatted 060121'!$A:AM,(AP$3+2),FALSE)))</f>
        <v>1</v>
      </c>
      <c r="AQ407" s="95">
        <f>IF($C407 = "neg", (($D407+1) - VLOOKUP($B407,'Results-formatted 060121'!$A:AN,(AQ$3+2),FALSE)), IF($C407 = "pos-neg", (3+VLOOKUP($B407,'Results-formatted 060121'!$A:AN,(AQ$3+2),FALSE)), VLOOKUP($B407,'Results-formatted 060121'!$A:AN,(AQ$3+2),FALSE)))</f>
        <v>3</v>
      </c>
      <c r="AR407" s="95">
        <f>IF($C407 = "neg", (($D407+1) - VLOOKUP($B407,'Results-formatted 060121'!$A:AO,(AR$3+2),FALSE)), IF($C407 = "pos-neg", (3+VLOOKUP($B407,'Results-formatted 060121'!$A:AO,(AR$3+2),FALSE)), VLOOKUP($B407,'Results-formatted 060121'!$A:AO,(AR$3+2),FALSE)))</f>
        <v>1</v>
      </c>
      <c r="AS407" s="95">
        <f>IF($C407 = "neg", (($D407+1) - VLOOKUP($B407,'Results-formatted 060121'!$A:AP,(AS$3+2),FALSE)), IF($C407 = "pos-neg", (3+VLOOKUP($B407,'Results-formatted 060121'!$A:AP,(AS$3+2),FALSE)), VLOOKUP($B407,'Results-formatted 060121'!$A:AP,(AS$3+2),FALSE)))</f>
        <v>4</v>
      </c>
      <c r="AT407" s="95">
        <f>IF($C407 = "neg", (($D407+1) - VLOOKUP($B407,'Results-formatted 060121'!$A:AQ,(AT$3+2),FALSE)), IF($C407 = "pos-neg", (3+VLOOKUP($B407,'Results-formatted 060121'!$A:AQ,(AT$3+2),FALSE)), VLOOKUP($B407,'Results-formatted 060121'!$A:AQ,(AT$3+2),FALSE)))</f>
        <v>4</v>
      </c>
      <c r="AU407" s="95">
        <f>IF($C407 = "neg", (($D407+1) - VLOOKUP($B407,'Results-formatted 060121'!$A:AR,(AU$3+2),FALSE)), IF($C407 = "pos-neg", (3+VLOOKUP($B407,'Results-formatted 060121'!$A:AR,(AU$3+2),FALSE)), VLOOKUP($B407,'Results-formatted 060121'!$A:AR,(AU$3+2),FALSE)))</f>
        <v>2</v>
      </c>
      <c r="AV407" s="95">
        <f>IF($C407 = "neg", (($D407+1) - VLOOKUP($B407,'Results-formatted 060121'!$A:AS,(AV$3+2),FALSE)), IF($C407 = "pos-neg", (3+VLOOKUP($B407,'Results-formatted 060121'!$A:AS,(AV$3+2),FALSE)), VLOOKUP($B407,'Results-formatted 060121'!$A:AS,(AV$3+2),FALSE)))</f>
        <v>1</v>
      </c>
      <c r="AW407" s="95">
        <f>IF($C407 = "neg", (($D407+1) - VLOOKUP($B407,'Results-formatted 060121'!$A:AT,(AW$3+2),FALSE)), IF($C407 = "pos-neg", (3+VLOOKUP($B407,'Results-formatted 060121'!$A:AT,(AW$3+2),FALSE)), VLOOKUP($B407,'Results-formatted 060121'!$A:AT,(AW$3+2),FALSE)))</f>
        <v>1</v>
      </c>
      <c r="AX407" s="95">
        <f>IF($C407 = "neg", (($D407+1) - VLOOKUP($B407,'Results-formatted 060121'!$A:AU,(AX$3+2),FALSE)), IF($C407 = "pos-neg", (3+VLOOKUP($B407,'Results-formatted 060121'!$A:AU,(AX$3+2),FALSE)), VLOOKUP($B407,'Results-formatted 060121'!$A:AU,(AX$3+2),FALSE)))</f>
        <v>1</v>
      </c>
      <c r="AY407" s="95">
        <f>IF($C407 = "neg", (($D407+1) - VLOOKUP($B407,'Results-formatted 060121'!$A:AV,(AY$3+2),FALSE)), IF($C407 = "pos-neg", (3+VLOOKUP($B407,'Results-formatted 060121'!$A:AV,(AY$3+2),FALSE)), VLOOKUP($B407,'Results-formatted 060121'!$A:AV,(AY$3+2),FALSE)))</f>
        <v>4</v>
      </c>
      <c r="AZ407" s="95">
        <f>IF($C407 = "neg", (($D407+1) - VLOOKUP($B407,'Results-formatted 060121'!$A:AW,(AZ$3+2),FALSE)), IF($C407 = "pos-neg", (3+VLOOKUP($B407,'Results-formatted 060121'!$A:AW,(AZ$3+2),FALSE)), VLOOKUP($B407,'Results-formatted 060121'!$A:AW,(AZ$3+2),FALSE)))</f>
        <v>5</v>
      </c>
      <c r="BA407" s="95">
        <f>IF($C407 = "neg", (($D407+1) - VLOOKUP($B407,'Results-formatted 060121'!$A:AX,(BA$3+2),FALSE)), IF($C407 = "pos-neg", (3+VLOOKUP($B407,'Results-formatted 060121'!$A:AX,(BA$3+2),FALSE)), VLOOKUP($B407,'Results-formatted 060121'!$A:AX,(BA$3+2),FALSE)))</f>
        <v>3</v>
      </c>
      <c r="BB407" s="95">
        <f>IF($C407 = "neg", (($D407+1) - VLOOKUP($B407,'Results-formatted 060121'!$A:AY,(BB$3+2),FALSE)), IF($C407 = "pos-neg", (3+VLOOKUP($B407,'Results-formatted 060121'!$A:AY,(BB$3+2),FALSE)), VLOOKUP($B407,'Results-formatted 060121'!$A:AY,(BB$3+2),FALSE)))</f>
        <v>3</v>
      </c>
      <c r="BC407" s="95">
        <f>IF($C407 = "neg", (($D407+1) - VLOOKUP($B407,'Results-formatted 060121'!$A:AZ,(BC$3+2),FALSE)), IF($C407 = "pos-neg", (3+VLOOKUP($B407,'Results-formatted 060121'!$A:AZ,(BC$3+2),FALSE)), VLOOKUP($B407,'Results-formatted 060121'!$A:AZ,(BC$3+2),FALSE)))</f>
        <v>2</v>
      </c>
      <c r="BD407" s="95">
        <f>IF($C407 = "neg", (($D407+1) - VLOOKUP($B407,'Results-formatted 060121'!$A:BA,(BD$3+2),FALSE)), IF($C407 = "pos-neg", (3+VLOOKUP($B407,'Results-formatted 060121'!$A:BA,(BD$3+2),FALSE)), VLOOKUP($B407,'Results-formatted 060121'!$A:BA,(BD$3+2),FALSE)))</f>
        <v>4</v>
      </c>
      <c r="BE407" s="95">
        <f>IF($C407 = "neg", (($D407+1) - VLOOKUP($B407,'Results-formatted 060121'!$A:BB,(BE$3+2),FALSE)), IF($C407 = "pos-neg", (3+VLOOKUP($B407,'Results-formatted 060121'!$A:BB,(BE$3+2),FALSE)), VLOOKUP($B407,'Results-formatted 060121'!$A:BB,(BE$3+2),FALSE)))</f>
        <v>2</v>
      </c>
      <c r="BF407" s="95">
        <f>IF($C407 = "neg", (($D407+1) - VLOOKUP($B407,'Results-formatted 060121'!$A:BC,(BF$3+2),FALSE)), IF($C407 = "pos-neg", (3+VLOOKUP($B407,'Results-formatted 060121'!$A:BC,(BF$3+2),FALSE)), VLOOKUP($B407,'Results-formatted 060121'!$A:BC,(BF$3+2),FALSE)))</f>
        <v>3</v>
      </c>
      <c r="BG407" s="95">
        <f>IF($C407 = "neg", (($D407+1) - VLOOKUP($B407,'Results-formatted 060121'!$A:BD,(BG$3+2),FALSE)), IF($C407 = "pos-neg", (3+VLOOKUP($B407,'Results-formatted 060121'!$A:BD,(BG$3+2),FALSE)), VLOOKUP($B407,'Results-formatted 060121'!$A:BD,(BG$3+2),FALSE)))</f>
        <v>2</v>
      </c>
      <c r="BH407" s="95">
        <f>IF($C407 = "neg", (($D407+1) - VLOOKUP($B407,'Results-formatted 060121'!$A:BE,(BH$3+2),FALSE)), IF($C407 = "pos-neg", (3+VLOOKUP($B407,'Results-formatted 060121'!$A:BE,(BH$3+2),FALSE)), VLOOKUP($B407,'Results-formatted 060121'!$A:BE,(BH$3+2),FALSE)))</f>
        <v>2</v>
      </c>
      <c r="BI407" s="95">
        <f>IF($C407 = "neg", (($D407+1) - VLOOKUP($B407,'Results-formatted 060121'!$A:BF,(BI$3+2),FALSE)), IF($C407 = "pos-neg", (3+VLOOKUP($B407,'Results-formatted 060121'!$A:BF,(BI$3+2),FALSE)), VLOOKUP($B407,'Results-formatted 060121'!$A:BF,(BI$3+2),FALSE)))</f>
        <v>4</v>
      </c>
      <c r="BJ407" s="95">
        <f>IF($C407 = "neg", (($D407+1) - VLOOKUP($B407,'Results-formatted 060121'!$A:BG,(BJ$3+2),FALSE)), IF($C407 = "pos-neg", (3+VLOOKUP($B407,'Results-formatted 060121'!$A:BG,(BJ$3+2),FALSE)), VLOOKUP($B407,'Results-formatted 060121'!$A:BG,(BJ$3+2),FALSE)))</f>
        <v>5</v>
      </c>
      <c r="BK407" s="95">
        <f>IF($C407 = "neg", (($D407+1) - VLOOKUP($B407,'Results-formatted 060121'!$A:BH,(BK$3+2),FALSE)), IF($C407 = "pos-neg", (3+VLOOKUP($B407,'Results-formatted 060121'!$A:BH,(BK$3+2),FALSE)), VLOOKUP($B407,'Results-formatted 060121'!$A:BH,(BK$3+2),FALSE)))</f>
        <v>3</v>
      </c>
      <c r="BL407" s="95">
        <f>IF($C407 = "neg", (($D407+1) - VLOOKUP($B407,'Results-formatted 060121'!$A:BI,(BL$3+2),FALSE)), IF($C407 = "pos-neg", (3+VLOOKUP($B407,'Results-formatted 060121'!$A:BI,(BL$3+2),FALSE)), VLOOKUP($B407,'Results-formatted 060121'!$A:BI,(BL$3+2),FALSE)))</f>
        <v>2</v>
      </c>
      <c r="BM407" s="95">
        <f>IF($C407 = "neg", (($D407+1) - VLOOKUP($B407,'Results-formatted 060121'!$A:BJ,(BM$3+2),FALSE)), IF($C407 = "pos-neg", (3+VLOOKUP($B407,'Results-formatted 060121'!$A:BJ,(BM$3+2),FALSE)), VLOOKUP($B407,'Results-formatted 060121'!$A:BJ,(BM$3+2),FALSE)))</f>
        <v>3</v>
      </c>
      <c r="BN407" s="95"/>
      <c r="BO407" s="95"/>
      <c r="BP407" s="95"/>
      <c r="BQ407" s="95"/>
      <c r="BR407" s="95"/>
      <c r="BS407" s="95"/>
      <c r="BT407" s="95"/>
      <c r="BU407" s="95"/>
      <c r="BV407" s="95"/>
      <c r="BW407" s="95"/>
      <c r="BX407" s="95"/>
      <c r="BY407" s="95"/>
      <c r="BZ407" s="95"/>
      <c r="CA407" s="95"/>
      <c r="CB407" s="95"/>
      <c r="CC407" s="95"/>
      <c r="CD407" s="99"/>
      <c r="CE407" s="25">
        <f t="shared" si="1264"/>
        <v>3.2333333333333334</v>
      </c>
      <c r="CF407" s="25">
        <f t="shared" si="1265"/>
        <v>1.2401020552134543</v>
      </c>
    </row>
    <row r="408" spans="2:84" ht="42" x14ac:dyDescent="0.15">
      <c r="B408" s="84" t="s">
        <v>412</v>
      </c>
      <c r="C408" s="86" t="s">
        <v>224</v>
      </c>
      <c r="D408" s="2">
        <v>5</v>
      </c>
      <c r="E408" s="15" t="s">
        <v>903</v>
      </c>
      <c r="F408" s="95">
        <f>IF($C408 = "neg", (($D408+1) - VLOOKUP($B408,'Results-formatted 060121'!$A:$AJ,(F$3+2),FALSE)), IF($C408 = "pos-neg", (3+VLOOKUP($B408,'Results-formatted 060121'!$A:$AJ,(F$3+2),FALSE)), VLOOKUP($B408,'Results-formatted 060121'!$A:$AJ,(F$3+2),FALSE)))</f>
        <v>3</v>
      </c>
      <c r="G408" s="95">
        <f>IF($C408 = "neg", (($D408+1) - VLOOKUP($B408,'Results-formatted 060121'!$A:$AJ,(G$3+2),FALSE)), IF($C408 = "pos-neg", (3+VLOOKUP($B408,'Results-formatted 060121'!$A:$AJ,(G$3+2),FALSE)), VLOOKUP($B408,'Results-formatted 060121'!$A:$AJ,(G$3+2),FALSE)))</f>
        <v>5</v>
      </c>
      <c r="H408" s="95">
        <f>IF($C408 = "neg", (($D408+1) - VLOOKUP($B408,'Results-formatted 060121'!$A:$AJ,(H$3+2),FALSE)), IF($C408 = "pos-neg", (3+VLOOKUP($B408,'Results-formatted 060121'!$A:$AJ,(H$3+2),FALSE)), VLOOKUP($B408,'Results-formatted 060121'!$A:$AJ,(H$3+2),FALSE)))</f>
        <v>4</v>
      </c>
      <c r="I408" s="95">
        <f>IF($C408 = "neg", (($D408+1) - VLOOKUP($B408,'Results-formatted 060121'!$A:$AJ,(I$3+2),FALSE)), IF($C408 = "pos-neg", (3+VLOOKUP($B408,'Results-formatted 060121'!$A:$AJ,(I$3+2),FALSE)), VLOOKUP($B408,'Results-formatted 060121'!$A:$AJ,(I$3+2),FALSE)))</f>
        <v>3</v>
      </c>
      <c r="J408" s="95">
        <f>IF($C408 = "neg", (($D408+1) - VLOOKUP($B408,'Results-formatted 060121'!$A:$AJ,(J$3+2),FALSE)), IF($C408 = "pos-neg", (3+VLOOKUP($B408,'Results-formatted 060121'!$A:$AJ,(J$3+2),FALSE)), VLOOKUP($B408,'Results-formatted 060121'!$A:$AJ,(J$3+2),FALSE)))</f>
        <v>3</v>
      </c>
      <c r="K408" s="95">
        <f>IF($C408 = "neg", (($D408+1) - VLOOKUP($B408,'Results-formatted 060121'!$A:$AJ,(K$3+2),FALSE)), IF($C408 = "pos-neg", (3+VLOOKUP($B408,'Results-formatted 060121'!$A:$AJ,(K$3+2),FALSE)), VLOOKUP($B408,'Results-formatted 060121'!$A:$AJ,(K$3+2),FALSE)))</f>
        <v>4</v>
      </c>
      <c r="L408" s="95">
        <f>IF($C408 = "neg", (($D408+1) - VLOOKUP($B408,'Results-formatted 060121'!$A:$AJ,(L$3+2),FALSE)), IF($C408 = "pos-neg", (3+VLOOKUP($B408,'Results-formatted 060121'!$A:$AJ,(L$3+2),FALSE)), VLOOKUP($B408,'Results-formatted 060121'!$A:$AJ,(L$3+2),FALSE)))</f>
        <v>2</v>
      </c>
      <c r="M408" s="95">
        <f>IF($C408 = "neg", (($D408+1) - VLOOKUP($B408,'Results-formatted 060121'!$A:$AJ,(M$3+2),FALSE)), IF($C408 = "pos-neg", (3+VLOOKUP($B408,'Results-formatted 060121'!$A:$AJ,(M$3+2),FALSE)), VLOOKUP($B408,'Results-formatted 060121'!$A:$AJ,(M$3+2),FALSE)))</f>
        <v>4</v>
      </c>
      <c r="N408" s="95">
        <f>IF($C408 = "neg", (($D408+1) - VLOOKUP($B408,'Results-formatted 060121'!$A:$AJ,(N$3+2),FALSE)), IF($C408 = "pos-neg", (3+VLOOKUP($B408,'Results-formatted 060121'!$A:$AJ,(N$3+2),FALSE)), VLOOKUP($B408,'Results-formatted 060121'!$A:$AJ,(N$3+2),FALSE)))</f>
        <v>4</v>
      </c>
      <c r="O408" s="95">
        <f>IF($C408 = "neg", (($D408+1) - VLOOKUP($B408,'Results-formatted 060121'!$A:$AJ,(O$3+2),FALSE)), IF($C408 = "pos-neg", (3+VLOOKUP($B408,'Results-formatted 060121'!$A:$AJ,(O$3+2),FALSE)), VLOOKUP($B408,'Results-formatted 060121'!$A:$AJ,(O$3+2),FALSE)))</f>
        <v>5</v>
      </c>
      <c r="P408" s="95">
        <f>IF($C408 = "neg", (($D408+1) - VLOOKUP($B408,'Results-formatted 060121'!$A:$AJ,(P$3+2),FALSE)), IF($C408 = "pos-neg", (3+VLOOKUP($B408,'Results-formatted 060121'!$A:$AJ,(P$3+2),FALSE)), VLOOKUP($B408,'Results-formatted 060121'!$A:$AJ,(P$3+2),FALSE)))</f>
        <v>3</v>
      </c>
      <c r="Q408" s="95">
        <f>IF($C408 = "neg", (($D408+1) - VLOOKUP($B408,'Results-formatted 060121'!$A:$AJ,(Q$3+2),FALSE)), IF($C408 = "pos-neg", (3+VLOOKUP($B408,'Results-formatted 060121'!$A:$AJ,(Q$3+2),FALSE)), VLOOKUP($B408,'Results-formatted 060121'!$A:$AJ,(Q$3+2),FALSE)))</f>
        <v>4</v>
      </c>
      <c r="R408" s="95">
        <f>IF($C408 = "neg", (($D408+1) - VLOOKUP($B408,'Results-formatted 060121'!$A:$AJ,(R$3+2),FALSE)), IF($C408 = "pos-neg", (3+VLOOKUP($B408,'Results-formatted 060121'!$A:$AJ,(R$3+2),FALSE)), VLOOKUP($B408,'Results-formatted 060121'!$A:$AJ,(R$3+2),FALSE)))</f>
        <v>5</v>
      </c>
      <c r="S408" s="95">
        <f>IF($C408 = "neg", (($D408+1) - VLOOKUP($B408,'Results-formatted 060121'!$A:$AJ,(S$3+2),FALSE)), IF($C408 = "pos-neg", (3+VLOOKUP($B408,'Results-formatted 060121'!$A:$AJ,(S$3+2),FALSE)), VLOOKUP($B408,'Results-formatted 060121'!$A:$AJ,(S$3+2),FALSE)))</f>
        <v>1</v>
      </c>
      <c r="T408" s="95">
        <f>IF($C408 = "neg", (($D408+1) - VLOOKUP($B408,'Results-formatted 060121'!$A:$AJ,(T$3+2),FALSE)), IF($C408 = "pos-neg", (3+VLOOKUP($B408,'Results-formatted 060121'!$A:$AJ,(T$3+2),FALSE)), VLOOKUP($B408,'Results-formatted 060121'!$A:$AJ,(T$3+2),FALSE)))</f>
        <v>3</v>
      </c>
      <c r="U408" s="95">
        <f>IF($C408 = "neg", (($D408+1) - VLOOKUP($B408,'Results-formatted 060121'!$A:$AJ,(U$3+2),FALSE)), IF($C408 = "pos-neg", (3+VLOOKUP($B408,'Results-formatted 060121'!$A:$AJ,(U$3+2),FALSE)), VLOOKUP($B408,'Results-formatted 060121'!$A:$AJ,(U$3+2),FALSE)))</f>
        <v>4</v>
      </c>
      <c r="V408" s="95">
        <f>IF($C408 = "neg", (($D408+1) - VLOOKUP($B408,'Results-formatted 060121'!$A:$AJ,(V$3+2),FALSE)), IF($C408 = "pos-neg", (3+VLOOKUP($B408,'Results-formatted 060121'!$A:$AJ,(V$3+2),FALSE)), VLOOKUP($B408,'Results-formatted 060121'!$A:$AJ,(V$3+2),FALSE)))</f>
        <v>4</v>
      </c>
      <c r="W408" s="95">
        <f>IF($C408 = "neg", (($D408+1) - VLOOKUP($B408,'Results-formatted 060121'!$A:$AJ,(W$3+2),FALSE)), IF($C408 = "pos-neg", (3+VLOOKUP($B408,'Results-formatted 060121'!$A:$AJ,(W$3+2),FALSE)), VLOOKUP($B408,'Results-formatted 060121'!$A:$AJ,(W$3+2),FALSE)))</f>
        <v>4</v>
      </c>
      <c r="X408" s="95">
        <f>IF($C408 = "neg", (($D408+1) - VLOOKUP($B408,'Results-formatted 060121'!$A:$AJ,(X$3+2),FALSE)), IF($C408 = "pos-neg", (3+VLOOKUP($B408,'Results-formatted 060121'!$A:$AJ,(X$3+2),FALSE)), VLOOKUP($B408,'Results-formatted 060121'!$A:$AJ,(X$3+2),FALSE)))</f>
        <v>4</v>
      </c>
      <c r="Y408" s="95">
        <f>IF($C408 = "neg", (($D408+1) - VLOOKUP($B408,'Results-formatted 060121'!$A:$AJ,(Y$3+2),FALSE)), IF($C408 = "pos-neg", (3+VLOOKUP($B408,'Results-formatted 060121'!$A:$AJ,(Y$3+2),FALSE)), VLOOKUP($B408,'Results-formatted 060121'!$A:$AJ,(Y$3+2),FALSE)))</f>
        <v>4</v>
      </c>
      <c r="Z408" s="95">
        <f>IF($C408 = "neg", (($D408+1) - VLOOKUP($B408,'Results-formatted 060121'!$A:$AJ,(Z$3+2),FALSE)), IF($C408 = "pos-neg", (3+VLOOKUP($B408,'Results-formatted 060121'!$A:$AJ,(Z$3+2),FALSE)), VLOOKUP($B408,'Results-formatted 060121'!$A:$AJ,(Z$3+2),FALSE)))</f>
        <v>4</v>
      </c>
      <c r="AA408" s="95">
        <f>IF($C408 = "neg", (($D408+1) - VLOOKUP($B408,'Results-formatted 060121'!$A:$AJ,(AA$3+2),FALSE)), IF($C408 = "pos-neg", (3+VLOOKUP($B408,'Results-formatted 060121'!$A:$AJ,(AA$3+2),FALSE)), VLOOKUP($B408,'Results-formatted 060121'!$A:$AJ,(AA$3+2),FALSE)))</f>
        <v>3</v>
      </c>
      <c r="AB408" s="95">
        <f>IF($C408 = "neg", (($D408+1) - VLOOKUP($B408,'Results-formatted 060121'!$A:$AJ,(AB$3+2),FALSE)), IF($C408 = "pos-neg", (3+VLOOKUP($B408,'Results-formatted 060121'!$A:$AJ,(AB$3+2),FALSE)), VLOOKUP($B408,'Results-formatted 060121'!$A:$AJ,(AB$3+2),FALSE)))</f>
        <v>2</v>
      </c>
      <c r="AC408" s="95">
        <f>IF($C408 = "neg", (($D408+1) - VLOOKUP($B408,'Results-formatted 060121'!$A:$AJ,(AC$3+2),FALSE)), IF($C408 = "pos-neg", (3+VLOOKUP($B408,'Results-formatted 060121'!$A:$AJ,(AC$3+2),FALSE)), VLOOKUP($B408,'Results-formatted 060121'!$A:$AJ,(AC$3+2),FALSE)))</f>
        <v>1</v>
      </c>
      <c r="AD408" s="95">
        <f>IF($C408 = "neg", (($D408+1) - VLOOKUP($B408,'Results-formatted 060121'!$A:$AJ,(AD$3+2),FALSE)), IF($C408 = "pos-neg", (3+VLOOKUP($B408,'Results-formatted 060121'!$A:$AJ,(AD$3+2),FALSE)), VLOOKUP($B408,'Results-formatted 060121'!$A:$AJ,(AD$3+2),FALSE)))</f>
        <v>4</v>
      </c>
      <c r="AE408" s="95">
        <f>IF($C408 = "neg", (($D408+1) - VLOOKUP($B408,'Results-formatted 060121'!$A:$AJ,(AE$3+2),FALSE)), IF($C408 = "pos-neg", (3+VLOOKUP($B408,'Results-formatted 060121'!$A:$AJ,(AE$3+2),FALSE)), VLOOKUP($B408,'Results-formatted 060121'!$A:$AJ,(AE$3+2),FALSE)))</f>
        <v>4</v>
      </c>
      <c r="AF408" s="95">
        <f>IF($C408 = "neg", (($D408+1) - VLOOKUP($B408,'Results-formatted 060121'!$A:$AJ,(AF$3+2),FALSE)), IF($C408 = "pos-neg", (3+VLOOKUP($B408,'Results-formatted 060121'!$A:$AJ,(AF$3+2),FALSE)), VLOOKUP($B408,'Results-formatted 060121'!$A:$AJ,(AF$3+2),FALSE)))</f>
        <v>4</v>
      </c>
      <c r="AG408" s="95">
        <f>IF($C408 = "neg", (($D408+1) - VLOOKUP($B408,'Results-formatted 060121'!$A:$AJ,(AG$3+2),FALSE)), IF($C408 = "pos-neg", (3+VLOOKUP($B408,'Results-formatted 060121'!$A:$AJ,(AG$3+2),FALSE)), VLOOKUP($B408,'Results-formatted 060121'!$A:$AJ,(AG$3+2),FALSE)))</f>
        <v>3</v>
      </c>
      <c r="AH408" s="95">
        <f>IF($C408 = "neg", (($D408+1) - VLOOKUP($B408,'Results-formatted 060121'!$A:$AJ,(AH$3+2),FALSE)), IF($C408 = "pos-neg", (3+VLOOKUP($B408,'Results-formatted 060121'!$A:$AJ,(AH$3+2),FALSE)), VLOOKUP($B408,'Results-formatted 060121'!$A:$AJ,(AH$3+2),FALSE)))</f>
        <v>2</v>
      </c>
      <c r="AI408" s="95">
        <f>IF($C408 = "neg", (($D408+1) - VLOOKUP($B408,'Results-formatted 060121'!$A:$AJ,(AI$3+2),FALSE)), IF($C408 = "pos-neg", (3+VLOOKUP($B408,'Results-formatted 060121'!$A:$AJ,(AI$3+2),FALSE)), VLOOKUP($B408,'Results-formatted 060121'!$A:$AJ,(AI$3+2),FALSE)))</f>
        <v>4</v>
      </c>
      <c r="AJ408" s="95">
        <f>IF($C408 = "neg", (($D408+1) - VLOOKUP($B408,'Results-formatted 060121'!$A:$AJ,(AJ$3+2),FALSE)), IF($C408 = "pos-neg", (3+VLOOKUP($B408,'Results-formatted 060121'!$A:$AJ,(AJ$3+2),FALSE)), VLOOKUP($B408,'Results-formatted 060121'!$A:$AJ,(AJ$3+2),FALSE)))</f>
        <v>5</v>
      </c>
      <c r="AK408" s="95">
        <f>IF($C408 = "neg", (($D408+1) - VLOOKUP($B408,'Results-formatted 060121'!$A:$AJ,(AK$3+2),FALSE)), IF($C408 = "pos-neg", (3+VLOOKUP($B408,'Results-formatted 060121'!$A:$AJ,(AK$3+2),FALSE)), VLOOKUP($B408,'Results-formatted 060121'!$A:$AJ,(AK$3+2),FALSE)))</f>
        <v>5</v>
      </c>
      <c r="AL408" s="95">
        <f>IF($C408 = "neg", (($D408+1) - VLOOKUP($B408,'Results-formatted 060121'!$A:$AJ,(AL$3+2),FALSE)), IF($C408 = "pos-neg", (3+VLOOKUP($B408,'Results-formatted 060121'!$A:$AJ,(AL$3+2),FALSE)), VLOOKUP($B408,'Results-formatted 060121'!$A:$AJ,(AL$3+2),FALSE)))</f>
        <v>3</v>
      </c>
      <c r="AM408" s="95">
        <f>IF($C408 = "neg", (($D408+1) - VLOOKUP($B408,'Results-formatted 060121'!$A:AJ,(AM$3+2),FALSE)), IF($C408 = "pos-neg", (3+VLOOKUP($B408,'Results-formatted 060121'!$A:AJ,(AM$3+2),FALSE)), VLOOKUP($B408,'Results-formatted 060121'!$A:AJ,(AM$3+2),FALSE)))</f>
        <v>5</v>
      </c>
      <c r="AN408" s="95">
        <f>IF($C408 = "neg", (($D408+1) - VLOOKUP($B408,'Results-formatted 060121'!$A:AK,(AN$3+2),FALSE)), IF($C408 = "pos-neg", (3+VLOOKUP($B408,'Results-formatted 060121'!$A:AK,(AN$3+2),FALSE)), VLOOKUP($B408,'Results-formatted 060121'!$A:AK,(AN$3+2),FALSE)))</f>
        <v>4</v>
      </c>
      <c r="AO408" s="95">
        <f>IF($C408 = "neg", (($D408+1) - VLOOKUP($B408,'Results-formatted 060121'!$A:AL,(AO$3+2),FALSE)), IF($C408 = "pos-neg", (3+VLOOKUP($B408,'Results-formatted 060121'!$A:AL,(AO$3+2),FALSE)), VLOOKUP($B408,'Results-formatted 060121'!$A:AL,(AO$3+2),FALSE)))</f>
        <v>4</v>
      </c>
      <c r="AP408" s="95">
        <f>IF($C408 = "neg", (($D408+1) - VLOOKUP($B408,'Results-formatted 060121'!$A:AM,(AP$3+2),FALSE)), IF($C408 = "pos-neg", (3+VLOOKUP($B408,'Results-formatted 060121'!$A:AM,(AP$3+2),FALSE)), VLOOKUP($B408,'Results-formatted 060121'!$A:AM,(AP$3+2),FALSE)))</f>
        <v>2</v>
      </c>
      <c r="AQ408" s="95">
        <f>IF($C408 = "neg", (($D408+1) - VLOOKUP($B408,'Results-formatted 060121'!$A:AN,(AQ$3+2),FALSE)), IF($C408 = "pos-neg", (3+VLOOKUP($B408,'Results-formatted 060121'!$A:AN,(AQ$3+2),FALSE)), VLOOKUP($B408,'Results-formatted 060121'!$A:AN,(AQ$3+2),FALSE)))</f>
        <v>4</v>
      </c>
      <c r="AR408" s="95">
        <f>IF($C408 = "neg", (($D408+1) - VLOOKUP($B408,'Results-formatted 060121'!$A:AO,(AR$3+2),FALSE)), IF($C408 = "pos-neg", (3+VLOOKUP($B408,'Results-formatted 060121'!$A:AO,(AR$3+2),FALSE)), VLOOKUP($B408,'Results-formatted 060121'!$A:AO,(AR$3+2),FALSE)))</f>
        <v>5</v>
      </c>
      <c r="AS408" s="95">
        <f>IF($C408 = "neg", (($D408+1) - VLOOKUP($B408,'Results-formatted 060121'!$A:AP,(AS$3+2),FALSE)), IF($C408 = "pos-neg", (3+VLOOKUP($B408,'Results-formatted 060121'!$A:AP,(AS$3+2),FALSE)), VLOOKUP($B408,'Results-formatted 060121'!$A:AP,(AS$3+2),FALSE)))</f>
        <v>5</v>
      </c>
      <c r="AT408" s="95">
        <f>IF($C408 = "neg", (($D408+1) - VLOOKUP($B408,'Results-formatted 060121'!$A:AQ,(AT$3+2),FALSE)), IF($C408 = "pos-neg", (3+VLOOKUP($B408,'Results-formatted 060121'!$A:AQ,(AT$3+2),FALSE)), VLOOKUP($B408,'Results-formatted 060121'!$A:AQ,(AT$3+2),FALSE)))</f>
        <v>4</v>
      </c>
      <c r="AU408" s="95">
        <f>IF($C408 = "neg", (($D408+1) - VLOOKUP($B408,'Results-formatted 060121'!$A:AR,(AU$3+2),FALSE)), IF($C408 = "pos-neg", (3+VLOOKUP($B408,'Results-formatted 060121'!$A:AR,(AU$3+2),FALSE)), VLOOKUP($B408,'Results-formatted 060121'!$A:AR,(AU$3+2),FALSE)))</f>
        <v>5</v>
      </c>
      <c r="AV408" s="95">
        <f>IF($C408 = "neg", (($D408+1) - VLOOKUP($B408,'Results-formatted 060121'!$A:AS,(AV$3+2),FALSE)), IF($C408 = "pos-neg", (3+VLOOKUP($B408,'Results-formatted 060121'!$A:AS,(AV$3+2),FALSE)), VLOOKUP($B408,'Results-formatted 060121'!$A:AS,(AV$3+2),FALSE)))</f>
        <v>1</v>
      </c>
      <c r="AW408" s="95">
        <f>IF($C408 = "neg", (($D408+1) - VLOOKUP($B408,'Results-formatted 060121'!$A:AT,(AW$3+2),FALSE)), IF($C408 = "pos-neg", (3+VLOOKUP($B408,'Results-formatted 060121'!$A:AT,(AW$3+2),FALSE)), VLOOKUP($B408,'Results-formatted 060121'!$A:AT,(AW$3+2),FALSE)))</f>
        <v>1</v>
      </c>
      <c r="AX408" s="95">
        <f>IF($C408 = "neg", (($D408+1) - VLOOKUP($B408,'Results-formatted 060121'!$A:AU,(AX$3+2),FALSE)), IF($C408 = "pos-neg", (3+VLOOKUP($B408,'Results-formatted 060121'!$A:AU,(AX$3+2),FALSE)), VLOOKUP($B408,'Results-formatted 060121'!$A:AU,(AX$3+2),FALSE)))</f>
        <v>1</v>
      </c>
      <c r="AY408" s="95">
        <f>IF($C408 = "neg", (($D408+1) - VLOOKUP($B408,'Results-formatted 060121'!$A:AV,(AY$3+2),FALSE)), IF($C408 = "pos-neg", (3+VLOOKUP($B408,'Results-formatted 060121'!$A:AV,(AY$3+2),FALSE)), VLOOKUP($B408,'Results-formatted 060121'!$A:AV,(AY$3+2),FALSE)))</f>
        <v>4</v>
      </c>
      <c r="AZ408" s="95">
        <f>IF($C408 = "neg", (($D408+1) - VLOOKUP($B408,'Results-formatted 060121'!$A:AW,(AZ$3+2),FALSE)), IF($C408 = "pos-neg", (3+VLOOKUP($B408,'Results-formatted 060121'!$A:AW,(AZ$3+2),FALSE)), VLOOKUP($B408,'Results-formatted 060121'!$A:AW,(AZ$3+2),FALSE)))</f>
        <v>5</v>
      </c>
      <c r="BA408" s="95">
        <f>IF($C408 = "neg", (($D408+1) - VLOOKUP($B408,'Results-formatted 060121'!$A:AX,(BA$3+2),FALSE)), IF($C408 = "pos-neg", (3+VLOOKUP($B408,'Results-formatted 060121'!$A:AX,(BA$3+2),FALSE)), VLOOKUP($B408,'Results-formatted 060121'!$A:AX,(BA$3+2),FALSE)))</f>
        <v>4</v>
      </c>
      <c r="BB408" s="95">
        <f>IF($C408 = "neg", (($D408+1) - VLOOKUP($B408,'Results-formatted 060121'!$A:AY,(BB$3+2),FALSE)), IF($C408 = "pos-neg", (3+VLOOKUP($B408,'Results-formatted 060121'!$A:AY,(BB$3+2),FALSE)), VLOOKUP($B408,'Results-formatted 060121'!$A:AY,(BB$3+2),FALSE)))</f>
        <v>3</v>
      </c>
      <c r="BC408" s="95">
        <f>IF($C408 = "neg", (($D408+1) - VLOOKUP($B408,'Results-formatted 060121'!$A:AZ,(BC$3+2),FALSE)), IF($C408 = "pos-neg", (3+VLOOKUP($B408,'Results-formatted 060121'!$A:AZ,(BC$3+2),FALSE)), VLOOKUP($B408,'Results-formatted 060121'!$A:AZ,(BC$3+2),FALSE)))</f>
        <v>2</v>
      </c>
      <c r="BD408" s="95">
        <f>IF($C408 = "neg", (($D408+1) - VLOOKUP($B408,'Results-formatted 060121'!$A:BA,(BD$3+2),FALSE)), IF($C408 = "pos-neg", (3+VLOOKUP($B408,'Results-formatted 060121'!$A:BA,(BD$3+2),FALSE)), VLOOKUP($B408,'Results-formatted 060121'!$A:BA,(BD$3+2),FALSE)))</f>
        <v>5</v>
      </c>
      <c r="BE408" s="95">
        <f>IF($C408 = "neg", (($D408+1) - VLOOKUP($B408,'Results-formatted 060121'!$A:BB,(BE$3+2),FALSE)), IF($C408 = "pos-neg", (3+VLOOKUP($B408,'Results-formatted 060121'!$A:BB,(BE$3+2),FALSE)), VLOOKUP($B408,'Results-formatted 060121'!$A:BB,(BE$3+2),FALSE)))</f>
        <v>1</v>
      </c>
      <c r="BF408" s="95">
        <f>IF($C408 = "neg", (($D408+1) - VLOOKUP($B408,'Results-formatted 060121'!$A:BC,(BF$3+2),FALSE)), IF($C408 = "pos-neg", (3+VLOOKUP($B408,'Results-formatted 060121'!$A:BC,(BF$3+2),FALSE)), VLOOKUP($B408,'Results-formatted 060121'!$A:BC,(BF$3+2),FALSE)))</f>
        <v>2</v>
      </c>
      <c r="BG408" s="95">
        <f>IF($C408 = "neg", (($D408+1) - VLOOKUP($B408,'Results-formatted 060121'!$A:BD,(BG$3+2),FALSE)), IF($C408 = "pos-neg", (3+VLOOKUP($B408,'Results-formatted 060121'!$A:BD,(BG$3+2),FALSE)), VLOOKUP($B408,'Results-formatted 060121'!$A:BD,(BG$3+2),FALSE)))</f>
        <v>2</v>
      </c>
      <c r="BH408" s="95">
        <f>IF($C408 = "neg", (($D408+1) - VLOOKUP($B408,'Results-formatted 060121'!$A:BE,(BH$3+2),FALSE)), IF($C408 = "pos-neg", (3+VLOOKUP($B408,'Results-formatted 060121'!$A:BE,(BH$3+2),FALSE)), VLOOKUP($B408,'Results-formatted 060121'!$A:BE,(BH$3+2),FALSE)))</f>
        <v>2</v>
      </c>
      <c r="BI408" s="95">
        <f>IF($C408 = "neg", (($D408+1) - VLOOKUP($B408,'Results-formatted 060121'!$A:BF,(BI$3+2),FALSE)), IF($C408 = "pos-neg", (3+VLOOKUP($B408,'Results-formatted 060121'!$A:BF,(BI$3+2),FALSE)), VLOOKUP($B408,'Results-formatted 060121'!$A:BF,(BI$3+2),FALSE)))</f>
        <v>4</v>
      </c>
      <c r="BJ408" s="95">
        <f>IF($C408 = "neg", (($D408+1) - VLOOKUP($B408,'Results-formatted 060121'!$A:BG,(BJ$3+2),FALSE)), IF($C408 = "pos-neg", (3+VLOOKUP($B408,'Results-formatted 060121'!$A:BG,(BJ$3+2),FALSE)), VLOOKUP($B408,'Results-formatted 060121'!$A:BG,(BJ$3+2),FALSE)))</f>
        <v>3</v>
      </c>
      <c r="BK408" s="95">
        <f>IF($C408 = "neg", (($D408+1) - VLOOKUP($B408,'Results-formatted 060121'!$A:BH,(BK$3+2),FALSE)), IF($C408 = "pos-neg", (3+VLOOKUP($B408,'Results-formatted 060121'!$A:BH,(BK$3+2),FALSE)), VLOOKUP($B408,'Results-formatted 060121'!$A:BH,(BK$3+2),FALSE)))</f>
        <v>3</v>
      </c>
      <c r="BL408" s="95">
        <f>IF($C408 = "neg", (($D408+1) - VLOOKUP($B408,'Results-formatted 060121'!$A:BI,(BL$3+2),FALSE)), IF($C408 = "pos-neg", (3+VLOOKUP($B408,'Results-formatted 060121'!$A:BI,(BL$3+2),FALSE)), VLOOKUP($B408,'Results-formatted 060121'!$A:BI,(BL$3+2),FALSE)))</f>
        <v>2</v>
      </c>
      <c r="BM408" s="95">
        <f>IF($C408 = "neg", (($D408+1) - VLOOKUP($B408,'Results-formatted 060121'!$A:BJ,(BM$3+2),FALSE)), IF($C408 = "pos-neg", (3+VLOOKUP($B408,'Results-formatted 060121'!$A:BJ,(BM$3+2),FALSE)), VLOOKUP($B408,'Results-formatted 060121'!$A:BJ,(BM$3+2),FALSE)))</f>
        <v>3</v>
      </c>
      <c r="BN408" s="95"/>
      <c r="BO408" s="95"/>
      <c r="BP408" s="95"/>
      <c r="BQ408" s="95"/>
      <c r="BR408" s="95"/>
      <c r="BS408" s="95"/>
      <c r="BT408" s="95"/>
      <c r="BU408" s="95"/>
      <c r="BV408" s="95"/>
      <c r="BW408" s="95"/>
      <c r="BX408" s="95"/>
      <c r="BY408" s="95"/>
      <c r="BZ408" s="95"/>
      <c r="CA408" s="95"/>
      <c r="CB408" s="95"/>
      <c r="CC408" s="95"/>
      <c r="CD408" s="99"/>
      <c r="CE408" s="25">
        <f t="shared" si="1264"/>
        <v>3.3833333333333333</v>
      </c>
      <c r="CF408" s="25">
        <f t="shared" si="1265"/>
        <v>1.2363377667313762</v>
      </c>
    </row>
    <row r="409" spans="2:84" ht="42" x14ac:dyDescent="0.15">
      <c r="B409" s="84" t="s">
        <v>413</v>
      </c>
      <c r="C409" s="86" t="s">
        <v>225</v>
      </c>
      <c r="D409" s="2">
        <v>5</v>
      </c>
      <c r="E409" s="15" t="s">
        <v>904</v>
      </c>
      <c r="F409" s="95">
        <f>IF($C409 = "neg", (($D409+1) - VLOOKUP($B409,'Results-formatted 060121'!$A:$AJ,(F$3+2),FALSE)), IF($C409 = "pos-neg", (3+VLOOKUP($B409,'Results-formatted 060121'!$A:$AJ,(F$3+2),FALSE)), VLOOKUP($B409,'Results-formatted 060121'!$A:$AJ,(F$3+2),FALSE)))</f>
        <v>3</v>
      </c>
      <c r="G409" s="95">
        <f>IF($C409 = "neg", (($D409+1) - VLOOKUP($B409,'Results-formatted 060121'!$A:$AJ,(G$3+2),FALSE)), IF($C409 = "pos-neg", (3+VLOOKUP($B409,'Results-formatted 060121'!$A:$AJ,(G$3+2),FALSE)), VLOOKUP($B409,'Results-formatted 060121'!$A:$AJ,(G$3+2),FALSE)))</f>
        <v>1</v>
      </c>
      <c r="H409" s="95">
        <f>IF($C409 = "neg", (($D409+1) - VLOOKUP($B409,'Results-formatted 060121'!$A:$AJ,(H$3+2),FALSE)), IF($C409 = "pos-neg", (3+VLOOKUP($B409,'Results-formatted 060121'!$A:$AJ,(H$3+2),FALSE)), VLOOKUP($B409,'Results-formatted 060121'!$A:$AJ,(H$3+2),FALSE)))</f>
        <v>4</v>
      </c>
      <c r="I409" s="95">
        <f>IF($C409 = "neg", (($D409+1) - VLOOKUP($B409,'Results-formatted 060121'!$A:$AJ,(I$3+2),FALSE)), IF($C409 = "pos-neg", (3+VLOOKUP($B409,'Results-formatted 060121'!$A:$AJ,(I$3+2),FALSE)), VLOOKUP($B409,'Results-formatted 060121'!$A:$AJ,(I$3+2),FALSE)))</f>
        <v>1</v>
      </c>
      <c r="J409" s="95">
        <f>IF($C409 = "neg", (($D409+1) - VLOOKUP($B409,'Results-formatted 060121'!$A:$AJ,(J$3+2),FALSE)), IF($C409 = "pos-neg", (3+VLOOKUP($B409,'Results-formatted 060121'!$A:$AJ,(J$3+2),FALSE)), VLOOKUP($B409,'Results-formatted 060121'!$A:$AJ,(J$3+2),FALSE)))</f>
        <v>3</v>
      </c>
      <c r="K409" s="95">
        <f>IF($C409 = "neg", (($D409+1) - VLOOKUP($B409,'Results-formatted 060121'!$A:$AJ,(K$3+2),FALSE)), IF($C409 = "pos-neg", (3+VLOOKUP($B409,'Results-formatted 060121'!$A:$AJ,(K$3+2),FALSE)), VLOOKUP($B409,'Results-formatted 060121'!$A:$AJ,(K$3+2),FALSE)))</f>
        <v>3</v>
      </c>
      <c r="L409" s="95">
        <f>IF($C409 = "neg", (($D409+1) - VLOOKUP($B409,'Results-formatted 060121'!$A:$AJ,(L$3+2),FALSE)), IF($C409 = "pos-neg", (3+VLOOKUP($B409,'Results-formatted 060121'!$A:$AJ,(L$3+2),FALSE)), VLOOKUP($B409,'Results-formatted 060121'!$A:$AJ,(L$3+2),FALSE)))</f>
        <v>4</v>
      </c>
      <c r="M409" s="95">
        <f>IF($C409 = "neg", (($D409+1) - VLOOKUP($B409,'Results-formatted 060121'!$A:$AJ,(M$3+2),FALSE)), IF($C409 = "pos-neg", (3+VLOOKUP($B409,'Results-formatted 060121'!$A:$AJ,(M$3+2),FALSE)), VLOOKUP($B409,'Results-formatted 060121'!$A:$AJ,(M$3+2),FALSE)))</f>
        <v>3</v>
      </c>
      <c r="N409" s="95">
        <f>IF($C409 = "neg", (($D409+1) - VLOOKUP($B409,'Results-formatted 060121'!$A:$AJ,(N$3+2),FALSE)), IF($C409 = "pos-neg", (3+VLOOKUP($B409,'Results-formatted 060121'!$A:$AJ,(N$3+2),FALSE)), VLOOKUP($B409,'Results-formatted 060121'!$A:$AJ,(N$3+2),FALSE)))</f>
        <v>1</v>
      </c>
      <c r="O409" s="95">
        <f>IF($C409 = "neg", (($D409+1) - VLOOKUP($B409,'Results-formatted 060121'!$A:$AJ,(O$3+2),FALSE)), IF($C409 = "pos-neg", (3+VLOOKUP($B409,'Results-formatted 060121'!$A:$AJ,(O$3+2),FALSE)), VLOOKUP($B409,'Results-formatted 060121'!$A:$AJ,(O$3+2),FALSE)))</f>
        <v>5</v>
      </c>
      <c r="P409" s="95">
        <f>IF($C409 = "neg", (($D409+1) - VLOOKUP($B409,'Results-formatted 060121'!$A:$AJ,(P$3+2),FALSE)), IF($C409 = "pos-neg", (3+VLOOKUP($B409,'Results-formatted 060121'!$A:$AJ,(P$3+2),FALSE)), VLOOKUP($B409,'Results-formatted 060121'!$A:$AJ,(P$3+2),FALSE)))</f>
        <v>3</v>
      </c>
      <c r="Q409" s="95">
        <f>IF($C409 = "neg", (($D409+1) - VLOOKUP($B409,'Results-formatted 060121'!$A:$AJ,(Q$3+2),FALSE)), IF($C409 = "pos-neg", (3+VLOOKUP($B409,'Results-formatted 060121'!$A:$AJ,(Q$3+2),FALSE)), VLOOKUP($B409,'Results-formatted 060121'!$A:$AJ,(Q$3+2),FALSE)))</f>
        <v>4</v>
      </c>
      <c r="R409" s="95">
        <f>IF($C409 = "neg", (($D409+1) - VLOOKUP($B409,'Results-formatted 060121'!$A:$AJ,(R$3+2),FALSE)), IF($C409 = "pos-neg", (3+VLOOKUP($B409,'Results-formatted 060121'!$A:$AJ,(R$3+2),FALSE)), VLOOKUP($B409,'Results-formatted 060121'!$A:$AJ,(R$3+2),FALSE)))</f>
        <v>5</v>
      </c>
      <c r="S409" s="95">
        <f>IF($C409 = "neg", (($D409+1) - VLOOKUP($B409,'Results-formatted 060121'!$A:$AJ,(S$3+2),FALSE)), IF($C409 = "pos-neg", (3+VLOOKUP($B409,'Results-formatted 060121'!$A:$AJ,(S$3+2),FALSE)), VLOOKUP($B409,'Results-formatted 060121'!$A:$AJ,(S$3+2),FALSE)))</f>
        <v>2</v>
      </c>
      <c r="T409" s="95">
        <f>IF($C409 = "neg", (($D409+1) - VLOOKUP($B409,'Results-formatted 060121'!$A:$AJ,(T$3+2),FALSE)), IF($C409 = "pos-neg", (3+VLOOKUP($B409,'Results-formatted 060121'!$A:$AJ,(T$3+2),FALSE)), VLOOKUP($B409,'Results-formatted 060121'!$A:$AJ,(T$3+2),FALSE)))</f>
        <v>2</v>
      </c>
      <c r="U409" s="95">
        <f>IF($C409 = "neg", (($D409+1) - VLOOKUP($B409,'Results-formatted 060121'!$A:$AJ,(U$3+2),FALSE)), IF($C409 = "pos-neg", (3+VLOOKUP($B409,'Results-formatted 060121'!$A:$AJ,(U$3+2),FALSE)), VLOOKUP($B409,'Results-formatted 060121'!$A:$AJ,(U$3+2),FALSE)))</f>
        <v>2</v>
      </c>
      <c r="V409" s="95">
        <f>IF($C409 = "neg", (($D409+1) - VLOOKUP($B409,'Results-formatted 060121'!$A:$AJ,(V$3+2),FALSE)), IF($C409 = "pos-neg", (3+VLOOKUP($B409,'Results-formatted 060121'!$A:$AJ,(V$3+2),FALSE)), VLOOKUP($B409,'Results-formatted 060121'!$A:$AJ,(V$3+2),FALSE)))</f>
        <v>4</v>
      </c>
      <c r="W409" s="95">
        <f>IF($C409 = "neg", (($D409+1) - VLOOKUP($B409,'Results-formatted 060121'!$A:$AJ,(W$3+2),FALSE)), IF($C409 = "pos-neg", (3+VLOOKUP($B409,'Results-formatted 060121'!$A:$AJ,(W$3+2),FALSE)), VLOOKUP($B409,'Results-formatted 060121'!$A:$AJ,(W$3+2),FALSE)))</f>
        <v>4</v>
      </c>
      <c r="X409" s="95">
        <f>IF($C409 = "neg", (($D409+1) - VLOOKUP($B409,'Results-formatted 060121'!$A:$AJ,(X$3+2),FALSE)), IF($C409 = "pos-neg", (3+VLOOKUP($B409,'Results-formatted 060121'!$A:$AJ,(X$3+2),FALSE)), VLOOKUP($B409,'Results-formatted 060121'!$A:$AJ,(X$3+2),FALSE)))</f>
        <v>5</v>
      </c>
      <c r="Y409" s="95">
        <f>IF($C409 = "neg", (($D409+1) - VLOOKUP($B409,'Results-formatted 060121'!$A:$AJ,(Y$3+2),FALSE)), IF($C409 = "pos-neg", (3+VLOOKUP($B409,'Results-formatted 060121'!$A:$AJ,(Y$3+2),FALSE)), VLOOKUP($B409,'Results-formatted 060121'!$A:$AJ,(Y$3+2),FALSE)))</f>
        <v>4</v>
      </c>
      <c r="Z409" s="95">
        <f>IF($C409 = "neg", (($D409+1) - VLOOKUP($B409,'Results-formatted 060121'!$A:$AJ,(Z$3+2),FALSE)), IF($C409 = "pos-neg", (3+VLOOKUP($B409,'Results-formatted 060121'!$A:$AJ,(Z$3+2),FALSE)), VLOOKUP($B409,'Results-formatted 060121'!$A:$AJ,(Z$3+2),FALSE)))</f>
        <v>3</v>
      </c>
      <c r="AA409" s="95">
        <f>IF($C409 = "neg", (($D409+1) - VLOOKUP($B409,'Results-formatted 060121'!$A:$AJ,(AA$3+2),FALSE)), IF($C409 = "pos-neg", (3+VLOOKUP($B409,'Results-formatted 060121'!$A:$AJ,(AA$3+2),FALSE)), VLOOKUP($B409,'Results-formatted 060121'!$A:$AJ,(AA$3+2),FALSE)))</f>
        <v>5</v>
      </c>
      <c r="AB409" s="95">
        <f>IF($C409 = "neg", (($D409+1) - VLOOKUP($B409,'Results-formatted 060121'!$A:$AJ,(AB$3+2),FALSE)), IF($C409 = "pos-neg", (3+VLOOKUP($B409,'Results-formatted 060121'!$A:$AJ,(AB$3+2),FALSE)), VLOOKUP($B409,'Results-formatted 060121'!$A:$AJ,(AB$3+2),FALSE)))</f>
        <v>4</v>
      </c>
      <c r="AC409" s="95">
        <f>IF($C409 = "neg", (($D409+1) - VLOOKUP($B409,'Results-formatted 060121'!$A:$AJ,(AC$3+2),FALSE)), IF($C409 = "pos-neg", (3+VLOOKUP($B409,'Results-formatted 060121'!$A:$AJ,(AC$3+2),FALSE)), VLOOKUP($B409,'Results-formatted 060121'!$A:$AJ,(AC$3+2),FALSE)))</f>
        <v>5</v>
      </c>
      <c r="AD409" s="95">
        <f>IF($C409 = "neg", (($D409+1) - VLOOKUP($B409,'Results-formatted 060121'!$A:$AJ,(AD$3+2),FALSE)), IF($C409 = "pos-neg", (3+VLOOKUP($B409,'Results-formatted 060121'!$A:$AJ,(AD$3+2),FALSE)), VLOOKUP($B409,'Results-formatted 060121'!$A:$AJ,(AD$3+2),FALSE)))</f>
        <v>2</v>
      </c>
      <c r="AE409" s="95">
        <f>IF($C409 = "neg", (($D409+1) - VLOOKUP($B409,'Results-formatted 060121'!$A:$AJ,(AE$3+2),FALSE)), IF($C409 = "pos-neg", (3+VLOOKUP($B409,'Results-formatted 060121'!$A:$AJ,(AE$3+2),FALSE)), VLOOKUP($B409,'Results-formatted 060121'!$A:$AJ,(AE$3+2),FALSE)))</f>
        <v>4</v>
      </c>
      <c r="AF409" s="95">
        <f>IF($C409 = "neg", (($D409+1) - VLOOKUP($B409,'Results-formatted 060121'!$A:$AJ,(AF$3+2),FALSE)), IF($C409 = "pos-neg", (3+VLOOKUP($B409,'Results-formatted 060121'!$A:$AJ,(AF$3+2),FALSE)), VLOOKUP($B409,'Results-formatted 060121'!$A:$AJ,(AF$3+2),FALSE)))</f>
        <v>2</v>
      </c>
      <c r="AG409" s="95">
        <f>IF($C409 = "neg", (($D409+1) - VLOOKUP($B409,'Results-formatted 060121'!$A:$AJ,(AG$3+2),FALSE)), IF($C409 = "pos-neg", (3+VLOOKUP($B409,'Results-formatted 060121'!$A:$AJ,(AG$3+2),FALSE)), VLOOKUP($B409,'Results-formatted 060121'!$A:$AJ,(AG$3+2),FALSE)))</f>
        <v>3</v>
      </c>
      <c r="AH409" s="95">
        <f>IF($C409 = "neg", (($D409+1) - VLOOKUP($B409,'Results-formatted 060121'!$A:$AJ,(AH$3+2),FALSE)), IF($C409 = "pos-neg", (3+VLOOKUP($B409,'Results-formatted 060121'!$A:$AJ,(AH$3+2),FALSE)), VLOOKUP($B409,'Results-formatted 060121'!$A:$AJ,(AH$3+2),FALSE)))</f>
        <v>3</v>
      </c>
      <c r="AI409" s="95">
        <f>IF($C409 = "neg", (($D409+1) - VLOOKUP($B409,'Results-formatted 060121'!$A:$AJ,(AI$3+2),FALSE)), IF($C409 = "pos-neg", (3+VLOOKUP($B409,'Results-formatted 060121'!$A:$AJ,(AI$3+2),FALSE)), VLOOKUP($B409,'Results-formatted 060121'!$A:$AJ,(AI$3+2),FALSE)))</f>
        <v>5</v>
      </c>
      <c r="AJ409" s="95">
        <f>IF($C409 = "neg", (($D409+1) - VLOOKUP($B409,'Results-formatted 060121'!$A:$AJ,(AJ$3+2),FALSE)), IF($C409 = "pos-neg", (3+VLOOKUP($B409,'Results-formatted 060121'!$A:$AJ,(AJ$3+2),FALSE)), VLOOKUP($B409,'Results-formatted 060121'!$A:$AJ,(AJ$3+2),FALSE)))</f>
        <v>5</v>
      </c>
      <c r="AK409" s="95">
        <f>IF($C409 = "neg", (($D409+1) - VLOOKUP($B409,'Results-formatted 060121'!$A:$AJ,(AK$3+2),FALSE)), IF($C409 = "pos-neg", (3+VLOOKUP($B409,'Results-formatted 060121'!$A:$AJ,(AK$3+2),FALSE)), VLOOKUP($B409,'Results-formatted 060121'!$A:$AJ,(AK$3+2),FALSE)))</f>
        <v>2</v>
      </c>
      <c r="AL409" s="95">
        <f>IF($C409 = "neg", (($D409+1) - VLOOKUP($B409,'Results-formatted 060121'!$A:$AJ,(AL$3+2),FALSE)), IF($C409 = "pos-neg", (3+VLOOKUP($B409,'Results-formatted 060121'!$A:$AJ,(AL$3+2),FALSE)), VLOOKUP($B409,'Results-formatted 060121'!$A:$AJ,(AL$3+2),FALSE)))</f>
        <v>2</v>
      </c>
      <c r="AM409" s="95">
        <f>IF($C409 = "neg", (($D409+1) - VLOOKUP($B409,'Results-formatted 060121'!$A:AJ,(AM$3+2),FALSE)), IF($C409 = "pos-neg", (3+VLOOKUP($B409,'Results-formatted 060121'!$A:AJ,(AM$3+2),FALSE)), VLOOKUP($B409,'Results-formatted 060121'!$A:AJ,(AM$3+2),FALSE)))</f>
        <v>5</v>
      </c>
      <c r="AN409" s="95">
        <f>IF($C409 = "neg", (($D409+1) - VLOOKUP($B409,'Results-formatted 060121'!$A:AK,(AN$3+2),FALSE)), IF($C409 = "pos-neg", (3+VLOOKUP($B409,'Results-formatted 060121'!$A:AK,(AN$3+2),FALSE)), VLOOKUP($B409,'Results-formatted 060121'!$A:AK,(AN$3+2),FALSE)))</f>
        <v>3</v>
      </c>
      <c r="AO409" s="95">
        <f>IF($C409 = "neg", (($D409+1) - VLOOKUP($B409,'Results-formatted 060121'!$A:AL,(AO$3+2),FALSE)), IF($C409 = "pos-neg", (3+VLOOKUP($B409,'Results-formatted 060121'!$A:AL,(AO$3+2),FALSE)), VLOOKUP($B409,'Results-formatted 060121'!$A:AL,(AO$3+2),FALSE)))</f>
        <v>4</v>
      </c>
      <c r="AP409" s="95">
        <f>IF($C409 = "neg", (($D409+1) - VLOOKUP($B409,'Results-formatted 060121'!$A:AM,(AP$3+2),FALSE)), IF($C409 = "pos-neg", (3+VLOOKUP($B409,'Results-formatted 060121'!$A:AM,(AP$3+2),FALSE)), VLOOKUP($B409,'Results-formatted 060121'!$A:AM,(AP$3+2),FALSE)))</f>
        <v>2</v>
      </c>
      <c r="AQ409" s="95">
        <f>IF($C409 = "neg", (($D409+1) - VLOOKUP($B409,'Results-formatted 060121'!$A:AN,(AQ$3+2),FALSE)), IF($C409 = "pos-neg", (3+VLOOKUP($B409,'Results-formatted 060121'!$A:AN,(AQ$3+2),FALSE)), VLOOKUP($B409,'Results-formatted 060121'!$A:AN,(AQ$3+2),FALSE)))</f>
        <v>4</v>
      </c>
      <c r="AR409" s="95">
        <f>IF($C409 = "neg", (($D409+1) - VLOOKUP($B409,'Results-formatted 060121'!$A:AO,(AR$3+2),FALSE)), IF($C409 = "pos-neg", (3+VLOOKUP($B409,'Results-formatted 060121'!$A:AO,(AR$3+2),FALSE)), VLOOKUP($B409,'Results-formatted 060121'!$A:AO,(AR$3+2),FALSE)))</f>
        <v>2</v>
      </c>
      <c r="AS409" s="95">
        <f>IF($C409 = "neg", (($D409+1) - VLOOKUP($B409,'Results-formatted 060121'!$A:AP,(AS$3+2),FALSE)), IF($C409 = "pos-neg", (3+VLOOKUP($B409,'Results-formatted 060121'!$A:AP,(AS$3+2),FALSE)), VLOOKUP($B409,'Results-formatted 060121'!$A:AP,(AS$3+2),FALSE)))</f>
        <v>4</v>
      </c>
      <c r="AT409" s="95">
        <f>IF($C409 = "neg", (($D409+1) - VLOOKUP($B409,'Results-formatted 060121'!$A:AQ,(AT$3+2),FALSE)), IF($C409 = "pos-neg", (3+VLOOKUP($B409,'Results-formatted 060121'!$A:AQ,(AT$3+2),FALSE)), VLOOKUP($B409,'Results-formatted 060121'!$A:AQ,(AT$3+2),FALSE)))</f>
        <v>5</v>
      </c>
      <c r="AU409" s="95">
        <f>IF($C409 = "neg", (($D409+1) - VLOOKUP($B409,'Results-formatted 060121'!$A:AR,(AU$3+2),FALSE)), IF($C409 = "pos-neg", (3+VLOOKUP($B409,'Results-formatted 060121'!$A:AR,(AU$3+2),FALSE)), VLOOKUP($B409,'Results-formatted 060121'!$A:AR,(AU$3+2),FALSE)))</f>
        <v>4</v>
      </c>
      <c r="AV409" s="95">
        <f>IF($C409 = "neg", (($D409+1) - VLOOKUP($B409,'Results-formatted 060121'!$A:AS,(AV$3+2),FALSE)), IF($C409 = "pos-neg", (3+VLOOKUP($B409,'Results-formatted 060121'!$A:AS,(AV$3+2),FALSE)), VLOOKUP($B409,'Results-formatted 060121'!$A:AS,(AV$3+2),FALSE)))</f>
        <v>1</v>
      </c>
      <c r="AW409" s="95">
        <f>IF($C409 = "neg", (($D409+1) - VLOOKUP($B409,'Results-formatted 060121'!$A:AT,(AW$3+2),FALSE)), IF($C409 = "pos-neg", (3+VLOOKUP($B409,'Results-formatted 060121'!$A:AT,(AW$3+2),FALSE)), VLOOKUP($B409,'Results-formatted 060121'!$A:AT,(AW$3+2),FALSE)))</f>
        <v>5</v>
      </c>
      <c r="AX409" s="95">
        <f>IF($C409 = "neg", (($D409+1) - VLOOKUP($B409,'Results-formatted 060121'!$A:AU,(AX$3+2),FALSE)), IF($C409 = "pos-neg", (3+VLOOKUP($B409,'Results-formatted 060121'!$A:AU,(AX$3+2),FALSE)), VLOOKUP($B409,'Results-formatted 060121'!$A:AU,(AX$3+2),FALSE)))</f>
        <v>1</v>
      </c>
      <c r="AY409" s="95">
        <f>IF($C409 = "neg", (($D409+1) - VLOOKUP($B409,'Results-formatted 060121'!$A:AV,(AY$3+2),FALSE)), IF($C409 = "pos-neg", (3+VLOOKUP($B409,'Results-formatted 060121'!$A:AV,(AY$3+2),FALSE)), VLOOKUP($B409,'Results-formatted 060121'!$A:AV,(AY$3+2),FALSE)))</f>
        <v>4</v>
      </c>
      <c r="AZ409" s="95">
        <f>IF($C409 = "neg", (($D409+1) - VLOOKUP($B409,'Results-formatted 060121'!$A:AW,(AZ$3+2),FALSE)), IF($C409 = "pos-neg", (3+VLOOKUP($B409,'Results-formatted 060121'!$A:AW,(AZ$3+2),FALSE)), VLOOKUP($B409,'Results-formatted 060121'!$A:AW,(AZ$3+2),FALSE)))</f>
        <v>4</v>
      </c>
      <c r="BA409" s="95">
        <f>IF($C409 = "neg", (($D409+1) - VLOOKUP($B409,'Results-formatted 060121'!$A:AX,(BA$3+2),FALSE)), IF($C409 = "pos-neg", (3+VLOOKUP($B409,'Results-formatted 060121'!$A:AX,(BA$3+2),FALSE)), VLOOKUP($B409,'Results-formatted 060121'!$A:AX,(BA$3+2),FALSE)))</f>
        <v>4</v>
      </c>
      <c r="BB409" s="95">
        <f>IF($C409 = "neg", (($D409+1) - VLOOKUP($B409,'Results-formatted 060121'!$A:AY,(BB$3+2),FALSE)), IF($C409 = "pos-neg", (3+VLOOKUP($B409,'Results-formatted 060121'!$A:AY,(BB$3+2),FALSE)), VLOOKUP($B409,'Results-formatted 060121'!$A:AY,(BB$3+2),FALSE)))</f>
        <v>3</v>
      </c>
      <c r="BC409" s="95">
        <f>IF($C409 = "neg", (($D409+1) - VLOOKUP($B409,'Results-formatted 060121'!$A:AZ,(BC$3+2),FALSE)), IF($C409 = "pos-neg", (3+VLOOKUP($B409,'Results-formatted 060121'!$A:AZ,(BC$3+2),FALSE)), VLOOKUP($B409,'Results-formatted 060121'!$A:AZ,(BC$3+2),FALSE)))</f>
        <v>3</v>
      </c>
      <c r="BD409" s="95">
        <f>IF($C409 = "neg", (($D409+1) - VLOOKUP($B409,'Results-formatted 060121'!$A:BA,(BD$3+2),FALSE)), IF($C409 = "pos-neg", (3+VLOOKUP($B409,'Results-formatted 060121'!$A:BA,(BD$3+2),FALSE)), VLOOKUP($B409,'Results-formatted 060121'!$A:BA,(BD$3+2),FALSE)))</f>
        <v>5</v>
      </c>
      <c r="BE409" s="95">
        <f>IF($C409 = "neg", (($D409+1) - VLOOKUP($B409,'Results-formatted 060121'!$A:BB,(BE$3+2),FALSE)), IF($C409 = "pos-neg", (3+VLOOKUP($B409,'Results-formatted 060121'!$A:BB,(BE$3+2),FALSE)), VLOOKUP($B409,'Results-formatted 060121'!$A:BB,(BE$3+2),FALSE)))</f>
        <v>2</v>
      </c>
      <c r="BF409" s="95">
        <f>IF($C409 = "neg", (($D409+1) - VLOOKUP($B409,'Results-formatted 060121'!$A:BC,(BF$3+2),FALSE)), IF($C409 = "pos-neg", (3+VLOOKUP($B409,'Results-formatted 060121'!$A:BC,(BF$3+2),FALSE)), VLOOKUP($B409,'Results-formatted 060121'!$A:BC,(BF$3+2),FALSE)))</f>
        <v>2</v>
      </c>
      <c r="BG409" s="95">
        <f>IF($C409 = "neg", (($D409+1) - VLOOKUP($B409,'Results-formatted 060121'!$A:BD,(BG$3+2),FALSE)), IF($C409 = "pos-neg", (3+VLOOKUP($B409,'Results-formatted 060121'!$A:BD,(BG$3+2),FALSE)), VLOOKUP($B409,'Results-formatted 060121'!$A:BD,(BG$3+2),FALSE)))</f>
        <v>4</v>
      </c>
      <c r="BH409" s="95">
        <f>IF($C409 = "neg", (($D409+1) - VLOOKUP($B409,'Results-formatted 060121'!$A:BE,(BH$3+2),FALSE)), IF($C409 = "pos-neg", (3+VLOOKUP($B409,'Results-formatted 060121'!$A:BE,(BH$3+2),FALSE)), VLOOKUP($B409,'Results-formatted 060121'!$A:BE,(BH$3+2),FALSE)))</f>
        <v>2</v>
      </c>
      <c r="BI409" s="95">
        <f>IF($C409 = "neg", (($D409+1) - VLOOKUP($B409,'Results-formatted 060121'!$A:BF,(BI$3+2),FALSE)), IF($C409 = "pos-neg", (3+VLOOKUP($B409,'Results-formatted 060121'!$A:BF,(BI$3+2),FALSE)), VLOOKUP($B409,'Results-formatted 060121'!$A:BF,(BI$3+2),FALSE)))</f>
        <v>5</v>
      </c>
      <c r="BJ409" s="95">
        <f>IF($C409 = "neg", (($D409+1) - VLOOKUP($B409,'Results-formatted 060121'!$A:BG,(BJ$3+2),FALSE)), IF($C409 = "pos-neg", (3+VLOOKUP($B409,'Results-formatted 060121'!$A:BG,(BJ$3+2),FALSE)), VLOOKUP($B409,'Results-formatted 060121'!$A:BG,(BJ$3+2),FALSE)))</f>
        <v>2</v>
      </c>
      <c r="BK409" s="95">
        <f>IF($C409 = "neg", (($D409+1) - VLOOKUP($B409,'Results-formatted 060121'!$A:BH,(BK$3+2),FALSE)), IF($C409 = "pos-neg", (3+VLOOKUP($B409,'Results-formatted 060121'!$A:BH,(BK$3+2),FALSE)), VLOOKUP($B409,'Results-formatted 060121'!$A:BH,(BK$3+2),FALSE)))</f>
        <v>4</v>
      </c>
      <c r="BL409" s="95">
        <f>IF($C409 = "neg", (($D409+1) - VLOOKUP($B409,'Results-formatted 060121'!$A:BI,(BL$3+2),FALSE)), IF($C409 = "pos-neg", (3+VLOOKUP($B409,'Results-formatted 060121'!$A:BI,(BL$3+2),FALSE)), VLOOKUP($B409,'Results-formatted 060121'!$A:BI,(BL$3+2),FALSE)))</f>
        <v>2</v>
      </c>
      <c r="BM409" s="95">
        <f>IF($C409 = "neg", (($D409+1) - VLOOKUP($B409,'Results-formatted 060121'!$A:BJ,(BM$3+2),FALSE)), IF($C409 = "pos-neg", (3+VLOOKUP($B409,'Results-formatted 060121'!$A:BJ,(BM$3+2),FALSE)), VLOOKUP($B409,'Results-formatted 060121'!$A:BJ,(BM$3+2),FALSE)))</f>
        <v>4</v>
      </c>
      <c r="BN409" s="95"/>
      <c r="BO409" s="95"/>
      <c r="BP409" s="95"/>
      <c r="BQ409" s="95"/>
      <c r="BR409" s="95"/>
      <c r="BS409" s="95"/>
      <c r="BT409" s="95"/>
      <c r="BU409" s="95"/>
      <c r="BV409" s="95"/>
      <c r="BW409" s="95"/>
      <c r="BX409" s="95"/>
      <c r="BY409" s="95"/>
      <c r="BZ409" s="95"/>
      <c r="CA409" s="95"/>
      <c r="CB409" s="95"/>
      <c r="CC409" s="95"/>
      <c r="CD409" s="99"/>
      <c r="CE409" s="25">
        <f t="shared" ref="CE409:CE440" si="1411">AVERAGE(F409:CD409)</f>
        <v>3.3</v>
      </c>
      <c r="CF409" s="25">
        <f t="shared" si="1265"/>
        <v>1.2662503032609607</v>
      </c>
    </row>
    <row r="410" spans="2:84" ht="42" x14ac:dyDescent="0.15">
      <c r="B410" s="84" t="s">
        <v>414</v>
      </c>
      <c r="C410" s="86" t="s">
        <v>225</v>
      </c>
      <c r="D410" s="2">
        <v>5</v>
      </c>
      <c r="E410" s="15" t="s">
        <v>905</v>
      </c>
      <c r="F410" s="95">
        <f>IF($C410 = "neg", (($D410+1) - VLOOKUP($B410,'Results-formatted 060121'!$A:$AJ,(F$3+2),FALSE)), IF($C410 = "pos-neg", (3+VLOOKUP($B410,'Results-formatted 060121'!$A:$AJ,(F$3+2),FALSE)), VLOOKUP($B410,'Results-formatted 060121'!$A:$AJ,(F$3+2),FALSE)))</f>
        <v>3</v>
      </c>
      <c r="G410" s="95">
        <f>IF($C410 = "neg", (($D410+1) - VLOOKUP($B410,'Results-formatted 060121'!$A:$AJ,(G$3+2),FALSE)), IF($C410 = "pos-neg", (3+VLOOKUP($B410,'Results-formatted 060121'!$A:$AJ,(G$3+2),FALSE)), VLOOKUP($B410,'Results-formatted 060121'!$A:$AJ,(G$3+2),FALSE)))</f>
        <v>1</v>
      </c>
      <c r="H410" s="95">
        <f>IF($C410 = "neg", (($D410+1) - VLOOKUP($B410,'Results-formatted 060121'!$A:$AJ,(H$3+2),FALSE)), IF($C410 = "pos-neg", (3+VLOOKUP($B410,'Results-formatted 060121'!$A:$AJ,(H$3+2),FALSE)), VLOOKUP($B410,'Results-formatted 060121'!$A:$AJ,(H$3+2),FALSE)))</f>
        <v>4</v>
      </c>
      <c r="I410" s="95">
        <f>IF($C410 = "neg", (($D410+1) - VLOOKUP($B410,'Results-formatted 060121'!$A:$AJ,(I$3+2),FALSE)), IF($C410 = "pos-neg", (3+VLOOKUP($B410,'Results-formatted 060121'!$A:$AJ,(I$3+2),FALSE)), VLOOKUP($B410,'Results-formatted 060121'!$A:$AJ,(I$3+2),FALSE)))</f>
        <v>1</v>
      </c>
      <c r="J410" s="95">
        <f>IF($C410 = "neg", (($D410+1) - VLOOKUP($B410,'Results-formatted 060121'!$A:$AJ,(J$3+2),FALSE)), IF($C410 = "pos-neg", (3+VLOOKUP($B410,'Results-formatted 060121'!$A:$AJ,(J$3+2),FALSE)), VLOOKUP($B410,'Results-formatted 060121'!$A:$AJ,(J$3+2),FALSE)))</f>
        <v>3</v>
      </c>
      <c r="K410" s="95">
        <f>IF($C410 = "neg", (($D410+1) - VLOOKUP($B410,'Results-formatted 060121'!$A:$AJ,(K$3+2),FALSE)), IF($C410 = "pos-neg", (3+VLOOKUP($B410,'Results-formatted 060121'!$A:$AJ,(K$3+2),FALSE)), VLOOKUP($B410,'Results-formatted 060121'!$A:$AJ,(K$3+2),FALSE)))</f>
        <v>4</v>
      </c>
      <c r="L410" s="95">
        <f>IF($C410 = "neg", (($D410+1) - VLOOKUP($B410,'Results-formatted 060121'!$A:$AJ,(L$3+2),FALSE)), IF($C410 = "pos-neg", (3+VLOOKUP($B410,'Results-formatted 060121'!$A:$AJ,(L$3+2),FALSE)), VLOOKUP($B410,'Results-formatted 060121'!$A:$AJ,(L$3+2),FALSE)))</f>
        <v>3</v>
      </c>
      <c r="M410" s="95">
        <f>IF($C410 = "neg", (($D410+1) - VLOOKUP($B410,'Results-formatted 060121'!$A:$AJ,(M$3+2),FALSE)), IF($C410 = "pos-neg", (3+VLOOKUP($B410,'Results-formatted 060121'!$A:$AJ,(M$3+2),FALSE)), VLOOKUP($B410,'Results-formatted 060121'!$A:$AJ,(M$3+2),FALSE)))</f>
        <v>3</v>
      </c>
      <c r="N410" s="95">
        <f>IF($C410 = "neg", (($D410+1) - VLOOKUP($B410,'Results-formatted 060121'!$A:$AJ,(N$3+2),FALSE)), IF($C410 = "pos-neg", (3+VLOOKUP($B410,'Results-formatted 060121'!$A:$AJ,(N$3+2),FALSE)), VLOOKUP($B410,'Results-formatted 060121'!$A:$AJ,(N$3+2),FALSE)))</f>
        <v>2</v>
      </c>
      <c r="O410" s="95">
        <f>IF($C410 = "neg", (($D410+1) - VLOOKUP($B410,'Results-formatted 060121'!$A:$AJ,(O$3+2),FALSE)), IF($C410 = "pos-neg", (3+VLOOKUP($B410,'Results-formatted 060121'!$A:$AJ,(O$3+2),FALSE)), VLOOKUP($B410,'Results-formatted 060121'!$A:$AJ,(O$3+2),FALSE)))</f>
        <v>5</v>
      </c>
      <c r="P410" s="95">
        <f>IF($C410 = "neg", (($D410+1) - VLOOKUP($B410,'Results-formatted 060121'!$A:$AJ,(P$3+2),FALSE)), IF($C410 = "pos-neg", (3+VLOOKUP($B410,'Results-formatted 060121'!$A:$AJ,(P$3+2),FALSE)), VLOOKUP($B410,'Results-formatted 060121'!$A:$AJ,(P$3+2),FALSE)))</f>
        <v>4</v>
      </c>
      <c r="Q410" s="95">
        <f>IF($C410 = "neg", (($D410+1) - VLOOKUP($B410,'Results-formatted 060121'!$A:$AJ,(Q$3+2),FALSE)), IF($C410 = "pos-neg", (3+VLOOKUP($B410,'Results-formatted 060121'!$A:$AJ,(Q$3+2),FALSE)), VLOOKUP($B410,'Results-formatted 060121'!$A:$AJ,(Q$3+2),FALSE)))</f>
        <v>3</v>
      </c>
      <c r="R410" s="95">
        <f>IF($C410 = "neg", (($D410+1) - VLOOKUP($B410,'Results-formatted 060121'!$A:$AJ,(R$3+2),FALSE)), IF($C410 = "pos-neg", (3+VLOOKUP($B410,'Results-formatted 060121'!$A:$AJ,(R$3+2),FALSE)), VLOOKUP($B410,'Results-formatted 060121'!$A:$AJ,(R$3+2),FALSE)))</f>
        <v>4</v>
      </c>
      <c r="S410" s="95">
        <f>IF($C410 = "neg", (($D410+1) - VLOOKUP($B410,'Results-formatted 060121'!$A:$AJ,(S$3+2),FALSE)), IF($C410 = "pos-neg", (3+VLOOKUP($B410,'Results-formatted 060121'!$A:$AJ,(S$3+2),FALSE)), VLOOKUP($B410,'Results-formatted 060121'!$A:$AJ,(S$3+2),FALSE)))</f>
        <v>3</v>
      </c>
      <c r="T410" s="95">
        <f>IF($C410 = "neg", (($D410+1) - VLOOKUP($B410,'Results-formatted 060121'!$A:$AJ,(T$3+2),FALSE)), IF($C410 = "pos-neg", (3+VLOOKUP($B410,'Results-formatted 060121'!$A:$AJ,(T$3+2),FALSE)), VLOOKUP($B410,'Results-formatted 060121'!$A:$AJ,(T$3+2),FALSE)))</f>
        <v>2</v>
      </c>
      <c r="U410" s="95">
        <f>IF($C410 = "neg", (($D410+1) - VLOOKUP($B410,'Results-formatted 060121'!$A:$AJ,(U$3+2),FALSE)), IF($C410 = "pos-neg", (3+VLOOKUP($B410,'Results-formatted 060121'!$A:$AJ,(U$3+2),FALSE)), VLOOKUP($B410,'Results-formatted 060121'!$A:$AJ,(U$3+2),FALSE)))</f>
        <v>1</v>
      </c>
      <c r="V410" s="95">
        <f>IF($C410 = "neg", (($D410+1) - VLOOKUP($B410,'Results-formatted 060121'!$A:$AJ,(V$3+2),FALSE)), IF($C410 = "pos-neg", (3+VLOOKUP($B410,'Results-formatted 060121'!$A:$AJ,(V$3+2),FALSE)), VLOOKUP($B410,'Results-formatted 060121'!$A:$AJ,(V$3+2),FALSE)))</f>
        <v>3</v>
      </c>
      <c r="W410" s="95">
        <f>IF($C410 = "neg", (($D410+1) - VLOOKUP($B410,'Results-formatted 060121'!$A:$AJ,(W$3+2),FALSE)), IF($C410 = "pos-neg", (3+VLOOKUP($B410,'Results-formatted 060121'!$A:$AJ,(W$3+2),FALSE)), VLOOKUP($B410,'Results-formatted 060121'!$A:$AJ,(W$3+2),FALSE)))</f>
        <v>3</v>
      </c>
      <c r="X410" s="95">
        <f>IF($C410 = "neg", (($D410+1) - VLOOKUP($B410,'Results-formatted 060121'!$A:$AJ,(X$3+2),FALSE)), IF($C410 = "pos-neg", (3+VLOOKUP($B410,'Results-formatted 060121'!$A:$AJ,(X$3+2),FALSE)), VLOOKUP($B410,'Results-formatted 060121'!$A:$AJ,(X$3+2),FALSE)))</f>
        <v>4</v>
      </c>
      <c r="Y410" s="95">
        <f>IF($C410 = "neg", (($D410+1) - VLOOKUP($B410,'Results-formatted 060121'!$A:$AJ,(Y$3+2),FALSE)), IF($C410 = "pos-neg", (3+VLOOKUP($B410,'Results-formatted 060121'!$A:$AJ,(Y$3+2),FALSE)), VLOOKUP($B410,'Results-formatted 060121'!$A:$AJ,(Y$3+2),FALSE)))</f>
        <v>4</v>
      </c>
      <c r="Z410" s="95">
        <f>IF($C410 = "neg", (($D410+1) - VLOOKUP($B410,'Results-formatted 060121'!$A:$AJ,(Z$3+2),FALSE)), IF($C410 = "pos-neg", (3+VLOOKUP($B410,'Results-formatted 060121'!$A:$AJ,(Z$3+2),FALSE)), VLOOKUP($B410,'Results-formatted 060121'!$A:$AJ,(Z$3+2),FALSE)))</f>
        <v>3</v>
      </c>
      <c r="AA410" s="95">
        <f>IF($C410 = "neg", (($D410+1) - VLOOKUP($B410,'Results-formatted 060121'!$A:$AJ,(AA$3+2),FALSE)), IF($C410 = "pos-neg", (3+VLOOKUP($B410,'Results-formatted 060121'!$A:$AJ,(AA$3+2),FALSE)), VLOOKUP($B410,'Results-formatted 060121'!$A:$AJ,(AA$3+2),FALSE)))</f>
        <v>2</v>
      </c>
      <c r="AB410" s="95">
        <f>IF($C410 = "neg", (($D410+1) - VLOOKUP($B410,'Results-formatted 060121'!$A:$AJ,(AB$3+2),FALSE)), IF($C410 = "pos-neg", (3+VLOOKUP($B410,'Results-formatted 060121'!$A:$AJ,(AB$3+2),FALSE)), VLOOKUP($B410,'Results-formatted 060121'!$A:$AJ,(AB$3+2),FALSE)))</f>
        <v>2</v>
      </c>
      <c r="AC410" s="95">
        <f>IF($C410 = "neg", (($D410+1) - VLOOKUP($B410,'Results-formatted 060121'!$A:$AJ,(AC$3+2),FALSE)), IF($C410 = "pos-neg", (3+VLOOKUP($B410,'Results-formatted 060121'!$A:$AJ,(AC$3+2),FALSE)), VLOOKUP($B410,'Results-formatted 060121'!$A:$AJ,(AC$3+2),FALSE)))</f>
        <v>5</v>
      </c>
      <c r="AD410" s="95">
        <f>IF($C410 = "neg", (($D410+1) - VLOOKUP($B410,'Results-formatted 060121'!$A:$AJ,(AD$3+2),FALSE)), IF($C410 = "pos-neg", (3+VLOOKUP($B410,'Results-formatted 060121'!$A:$AJ,(AD$3+2),FALSE)), VLOOKUP($B410,'Results-formatted 060121'!$A:$AJ,(AD$3+2),FALSE)))</f>
        <v>2</v>
      </c>
      <c r="AE410" s="95">
        <f>IF($C410 = "neg", (($D410+1) - VLOOKUP($B410,'Results-formatted 060121'!$A:$AJ,(AE$3+2),FALSE)), IF($C410 = "pos-neg", (3+VLOOKUP($B410,'Results-formatted 060121'!$A:$AJ,(AE$3+2),FALSE)), VLOOKUP($B410,'Results-formatted 060121'!$A:$AJ,(AE$3+2),FALSE)))</f>
        <v>3</v>
      </c>
      <c r="AF410" s="95">
        <f>IF($C410 = "neg", (($D410+1) - VLOOKUP($B410,'Results-formatted 060121'!$A:$AJ,(AF$3+2),FALSE)), IF($C410 = "pos-neg", (3+VLOOKUP($B410,'Results-formatted 060121'!$A:$AJ,(AF$3+2),FALSE)), VLOOKUP($B410,'Results-formatted 060121'!$A:$AJ,(AF$3+2),FALSE)))</f>
        <v>2</v>
      </c>
      <c r="AG410" s="95">
        <f>IF($C410 = "neg", (($D410+1) - VLOOKUP($B410,'Results-formatted 060121'!$A:$AJ,(AG$3+2),FALSE)), IF($C410 = "pos-neg", (3+VLOOKUP($B410,'Results-formatted 060121'!$A:$AJ,(AG$3+2),FALSE)), VLOOKUP($B410,'Results-formatted 060121'!$A:$AJ,(AG$3+2),FALSE)))</f>
        <v>4</v>
      </c>
      <c r="AH410" s="95">
        <f>IF($C410 = "neg", (($D410+1) - VLOOKUP($B410,'Results-formatted 060121'!$A:$AJ,(AH$3+2),FALSE)), IF($C410 = "pos-neg", (3+VLOOKUP($B410,'Results-formatted 060121'!$A:$AJ,(AH$3+2),FALSE)), VLOOKUP($B410,'Results-formatted 060121'!$A:$AJ,(AH$3+2),FALSE)))</f>
        <v>3</v>
      </c>
      <c r="AI410" s="95">
        <f>IF($C410 = "neg", (($D410+1) - VLOOKUP($B410,'Results-formatted 060121'!$A:$AJ,(AI$3+2),FALSE)), IF($C410 = "pos-neg", (3+VLOOKUP($B410,'Results-formatted 060121'!$A:$AJ,(AI$3+2),FALSE)), VLOOKUP($B410,'Results-formatted 060121'!$A:$AJ,(AI$3+2),FALSE)))</f>
        <v>4</v>
      </c>
      <c r="AJ410" s="95">
        <f>IF($C410 = "neg", (($D410+1) - VLOOKUP($B410,'Results-formatted 060121'!$A:$AJ,(AJ$3+2),FALSE)), IF($C410 = "pos-neg", (3+VLOOKUP($B410,'Results-formatted 060121'!$A:$AJ,(AJ$3+2),FALSE)), VLOOKUP($B410,'Results-formatted 060121'!$A:$AJ,(AJ$3+2),FALSE)))</f>
        <v>5</v>
      </c>
      <c r="AK410" s="95">
        <f>IF($C410 = "neg", (($D410+1) - VLOOKUP($B410,'Results-formatted 060121'!$A:$AJ,(AK$3+2),FALSE)), IF($C410 = "pos-neg", (3+VLOOKUP($B410,'Results-formatted 060121'!$A:$AJ,(AK$3+2),FALSE)), VLOOKUP($B410,'Results-formatted 060121'!$A:$AJ,(AK$3+2),FALSE)))</f>
        <v>2</v>
      </c>
      <c r="AL410" s="95">
        <f>IF($C410 = "neg", (($D410+1) - VLOOKUP($B410,'Results-formatted 060121'!$A:$AJ,(AL$3+2),FALSE)), IF($C410 = "pos-neg", (3+VLOOKUP($B410,'Results-formatted 060121'!$A:$AJ,(AL$3+2),FALSE)), VLOOKUP($B410,'Results-formatted 060121'!$A:$AJ,(AL$3+2),FALSE)))</f>
        <v>3</v>
      </c>
      <c r="AM410" s="95">
        <f>IF($C410 = "neg", (($D410+1) - VLOOKUP($B410,'Results-formatted 060121'!$A:AJ,(AM$3+2),FALSE)), IF($C410 = "pos-neg", (3+VLOOKUP($B410,'Results-formatted 060121'!$A:AJ,(AM$3+2),FALSE)), VLOOKUP($B410,'Results-formatted 060121'!$A:AJ,(AM$3+2),FALSE)))</f>
        <v>5</v>
      </c>
      <c r="AN410" s="95">
        <f>IF($C410 = "neg", (($D410+1) - VLOOKUP($B410,'Results-formatted 060121'!$A:AK,(AN$3+2),FALSE)), IF($C410 = "pos-neg", (3+VLOOKUP($B410,'Results-formatted 060121'!$A:AK,(AN$3+2),FALSE)), VLOOKUP($B410,'Results-formatted 060121'!$A:AK,(AN$3+2),FALSE)))</f>
        <v>3</v>
      </c>
      <c r="AO410" s="95">
        <f>IF($C410 = "neg", (($D410+1) - VLOOKUP($B410,'Results-formatted 060121'!$A:AL,(AO$3+2),FALSE)), IF($C410 = "pos-neg", (3+VLOOKUP($B410,'Results-formatted 060121'!$A:AL,(AO$3+2),FALSE)), VLOOKUP($B410,'Results-formatted 060121'!$A:AL,(AO$3+2),FALSE)))</f>
        <v>4</v>
      </c>
      <c r="AP410" s="95">
        <f>IF($C410 = "neg", (($D410+1) - VLOOKUP($B410,'Results-formatted 060121'!$A:AM,(AP$3+2),FALSE)), IF($C410 = "pos-neg", (3+VLOOKUP($B410,'Results-formatted 060121'!$A:AM,(AP$3+2),FALSE)), VLOOKUP($B410,'Results-formatted 060121'!$A:AM,(AP$3+2),FALSE)))</f>
        <v>2</v>
      </c>
      <c r="AQ410" s="95">
        <f>IF($C410 = "neg", (($D410+1) - VLOOKUP($B410,'Results-formatted 060121'!$A:AN,(AQ$3+2),FALSE)), IF($C410 = "pos-neg", (3+VLOOKUP($B410,'Results-formatted 060121'!$A:AN,(AQ$3+2),FALSE)), VLOOKUP($B410,'Results-formatted 060121'!$A:AN,(AQ$3+2),FALSE)))</f>
        <v>4</v>
      </c>
      <c r="AR410" s="95">
        <f>IF($C410 = "neg", (($D410+1) - VLOOKUP($B410,'Results-formatted 060121'!$A:AO,(AR$3+2),FALSE)), IF($C410 = "pos-neg", (3+VLOOKUP($B410,'Results-formatted 060121'!$A:AO,(AR$3+2),FALSE)), VLOOKUP($B410,'Results-formatted 060121'!$A:AO,(AR$3+2),FALSE)))</f>
        <v>3</v>
      </c>
      <c r="AS410" s="95">
        <f>IF($C410 = "neg", (($D410+1) - VLOOKUP($B410,'Results-formatted 060121'!$A:AP,(AS$3+2),FALSE)), IF($C410 = "pos-neg", (3+VLOOKUP($B410,'Results-formatted 060121'!$A:AP,(AS$3+2),FALSE)), VLOOKUP($B410,'Results-formatted 060121'!$A:AP,(AS$3+2),FALSE)))</f>
        <v>3</v>
      </c>
      <c r="AT410" s="95">
        <f>IF($C410 = "neg", (($D410+1) - VLOOKUP($B410,'Results-formatted 060121'!$A:AQ,(AT$3+2),FALSE)), IF($C410 = "pos-neg", (3+VLOOKUP($B410,'Results-formatted 060121'!$A:AQ,(AT$3+2),FALSE)), VLOOKUP($B410,'Results-formatted 060121'!$A:AQ,(AT$3+2),FALSE)))</f>
        <v>5</v>
      </c>
      <c r="AU410" s="95">
        <f>IF($C410 = "neg", (($D410+1) - VLOOKUP($B410,'Results-formatted 060121'!$A:AR,(AU$3+2),FALSE)), IF($C410 = "pos-neg", (3+VLOOKUP($B410,'Results-formatted 060121'!$A:AR,(AU$3+2),FALSE)), VLOOKUP($B410,'Results-formatted 060121'!$A:AR,(AU$3+2),FALSE)))</f>
        <v>4</v>
      </c>
      <c r="AV410" s="95">
        <f>IF($C410 = "neg", (($D410+1) - VLOOKUP($B410,'Results-formatted 060121'!$A:AS,(AV$3+2),FALSE)), IF($C410 = "pos-neg", (3+VLOOKUP($B410,'Results-formatted 060121'!$A:AS,(AV$3+2),FALSE)), VLOOKUP($B410,'Results-formatted 060121'!$A:AS,(AV$3+2),FALSE)))</f>
        <v>1</v>
      </c>
      <c r="AW410" s="95">
        <f>IF($C410 = "neg", (($D410+1) - VLOOKUP($B410,'Results-formatted 060121'!$A:AT,(AW$3+2),FALSE)), IF($C410 = "pos-neg", (3+VLOOKUP($B410,'Results-formatted 060121'!$A:AT,(AW$3+2),FALSE)), VLOOKUP($B410,'Results-formatted 060121'!$A:AT,(AW$3+2),FALSE)))</f>
        <v>5</v>
      </c>
      <c r="AX410" s="95">
        <f>IF($C410 = "neg", (($D410+1) - VLOOKUP($B410,'Results-formatted 060121'!$A:AU,(AX$3+2),FALSE)), IF($C410 = "pos-neg", (3+VLOOKUP($B410,'Results-formatted 060121'!$A:AU,(AX$3+2),FALSE)), VLOOKUP($B410,'Results-formatted 060121'!$A:AU,(AX$3+2),FALSE)))</f>
        <v>2</v>
      </c>
      <c r="AY410" s="95">
        <f>IF($C410 = "neg", (($D410+1) - VLOOKUP($B410,'Results-formatted 060121'!$A:AV,(AY$3+2),FALSE)), IF($C410 = "pos-neg", (3+VLOOKUP($B410,'Results-formatted 060121'!$A:AV,(AY$3+2),FALSE)), VLOOKUP($B410,'Results-formatted 060121'!$A:AV,(AY$3+2),FALSE)))</f>
        <v>4</v>
      </c>
      <c r="AZ410" s="95">
        <f>IF($C410 = "neg", (($D410+1) - VLOOKUP($B410,'Results-formatted 060121'!$A:AW,(AZ$3+2),FALSE)), IF($C410 = "pos-neg", (3+VLOOKUP($B410,'Results-formatted 060121'!$A:AW,(AZ$3+2),FALSE)), VLOOKUP($B410,'Results-formatted 060121'!$A:AW,(AZ$3+2),FALSE)))</f>
        <v>5</v>
      </c>
      <c r="BA410" s="95">
        <f>IF($C410 = "neg", (($D410+1) - VLOOKUP($B410,'Results-formatted 060121'!$A:AX,(BA$3+2),FALSE)), IF($C410 = "pos-neg", (3+VLOOKUP($B410,'Results-formatted 060121'!$A:AX,(BA$3+2),FALSE)), VLOOKUP($B410,'Results-formatted 060121'!$A:AX,(BA$3+2),FALSE)))</f>
        <v>4</v>
      </c>
      <c r="BB410" s="95">
        <f>IF($C410 = "neg", (($D410+1) - VLOOKUP($B410,'Results-formatted 060121'!$A:AY,(BB$3+2),FALSE)), IF($C410 = "pos-neg", (3+VLOOKUP($B410,'Results-formatted 060121'!$A:AY,(BB$3+2),FALSE)), VLOOKUP($B410,'Results-formatted 060121'!$A:AY,(BB$3+2),FALSE)))</f>
        <v>3</v>
      </c>
      <c r="BC410" s="95">
        <f>IF($C410 = "neg", (($D410+1) - VLOOKUP($B410,'Results-formatted 060121'!$A:AZ,(BC$3+2),FALSE)), IF($C410 = "pos-neg", (3+VLOOKUP($B410,'Results-formatted 060121'!$A:AZ,(BC$3+2),FALSE)), VLOOKUP($B410,'Results-formatted 060121'!$A:AZ,(BC$3+2),FALSE)))</f>
        <v>4</v>
      </c>
      <c r="BD410" s="95">
        <f>IF($C410 = "neg", (($D410+1) - VLOOKUP($B410,'Results-formatted 060121'!$A:BA,(BD$3+2),FALSE)), IF($C410 = "pos-neg", (3+VLOOKUP($B410,'Results-formatted 060121'!$A:BA,(BD$3+2),FALSE)), VLOOKUP($B410,'Results-formatted 060121'!$A:BA,(BD$3+2),FALSE)))</f>
        <v>5</v>
      </c>
      <c r="BE410" s="95">
        <f>IF($C410 = "neg", (($D410+1) - VLOOKUP($B410,'Results-formatted 060121'!$A:BB,(BE$3+2),FALSE)), IF($C410 = "pos-neg", (3+VLOOKUP($B410,'Results-formatted 060121'!$A:BB,(BE$3+2),FALSE)), VLOOKUP($B410,'Results-formatted 060121'!$A:BB,(BE$3+2),FALSE)))</f>
        <v>2</v>
      </c>
      <c r="BF410" s="95">
        <f>IF($C410 = "neg", (($D410+1) - VLOOKUP($B410,'Results-formatted 060121'!$A:BC,(BF$3+2),FALSE)), IF($C410 = "pos-neg", (3+VLOOKUP($B410,'Results-formatted 060121'!$A:BC,(BF$3+2),FALSE)), VLOOKUP($B410,'Results-formatted 060121'!$A:BC,(BF$3+2),FALSE)))</f>
        <v>2</v>
      </c>
      <c r="BG410" s="95">
        <f>IF($C410 = "neg", (($D410+1) - VLOOKUP($B410,'Results-formatted 060121'!$A:BD,(BG$3+2),FALSE)), IF($C410 = "pos-neg", (3+VLOOKUP($B410,'Results-formatted 060121'!$A:BD,(BG$3+2),FALSE)), VLOOKUP($B410,'Results-formatted 060121'!$A:BD,(BG$3+2),FALSE)))</f>
        <v>4</v>
      </c>
      <c r="BH410" s="95">
        <f>IF($C410 = "neg", (($D410+1) - VLOOKUP($B410,'Results-formatted 060121'!$A:BE,(BH$3+2),FALSE)), IF($C410 = "pos-neg", (3+VLOOKUP($B410,'Results-formatted 060121'!$A:BE,(BH$3+2),FALSE)), VLOOKUP($B410,'Results-formatted 060121'!$A:BE,(BH$3+2),FALSE)))</f>
        <v>2</v>
      </c>
      <c r="BI410" s="95">
        <f>IF($C410 = "neg", (($D410+1) - VLOOKUP($B410,'Results-formatted 060121'!$A:BF,(BI$3+2),FALSE)), IF($C410 = "pos-neg", (3+VLOOKUP($B410,'Results-formatted 060121'!$A:BF,(BI$3+2),FALSE)), VLOOKUP($B410,'Results-formatted 060121'!$A:BF,(BI$3+2),FALSE)))</f>
        <v>5</v>
      </c>
      <c r="BJ410" s="95">
        <f>IF($C410 = "neg", (($D410+1) - VLOOKUP($B410,'Results-formatted 060121'!$A:BG,(BJ$3+2),FALSE)), IF($C410 = "pos-neg", (3+VLOOKUP($B410,'Results-formatted 060121'!$A:BG,(BJ$3+2),FALSE)), VLOOKUP($B410,'Results-formatted 060121'!$A:BG,(BJ$3+2),FALSE)))</f>
        <v>2</v>
      </c>
      <c r="BK410" s="95">
        <f>IF($C410 = "neg", (($D410+1) - VLOOKUP($B410,'Results-formatted 060121'!$A:BH,(BK$3+2),FALSE)), IF($C410 = "pos-neg", (3+VLOOKUP($B410,'Results-formatted 060121'!$A:BH,(BK$3+2),FALSE)), VLOOKUP($B410,'Results-formatted 060121'!$A:BH,(BK$3+2),FALSE)))</f>
        <v>4</v>
      </c>
      <c r="BL410" s="95">
        <f>IF($C410 = "neg", (($D410+1) - VLOOKUP($B410,'Results-formatted 060121'!$A:BI,(BL$3+2),FALSE)), IF($C410 = "pos-neg", (3+VLOOKUP($B410,'Results-formatted 060121'!$A:BI,(BL$3+2),FALSE)), VLOOKUP($B410,'Results-formatted 060121'!$A:BI,(BL$3+2),FALSE)))</f>
        <v>2</v>
      </c>
      <c r="BM410" s="95">
        <f>IF($C410 = "neg", (($D410+1) - VLOOKUP($B410,'Results-formatted 060121'!$A:BJ,(BM$3+2),FALSE)), IF($C410 = "pos-neg", (3+VLOOKUP($B410,'Results-formatted 060121'!$A:BJ,(BM$3+2),FALSE)), VLOOKUP($B410,'Results-formatted 060121'!$A:BJ,(BM$3+2),FALSE)))</f>
        <v>4</v>
      </c>
      <c r="BN410" s="95"/>
      <c r="BO410" s="95"/>
      <c r="BP410" s="95"/>
      <c r="BQ410" s="95"/>
      <c r="BR410" s="95"/>
      <c r="BS410" s="95"/>
      <c r="BT410" s="95"/>
      <c r="BU410" s="95"/>
      <c r="BV410" s="95"/>
      <c r="BW410" s="95"/>
      <c r="BX410" s="95"/>
      <c r="BY410" s="95"/>
      <c r="BZ410" s="95"/>
      <c r="CA410" s="95"/>
      <c r="CB410" s="95"/>
      <c r="CC410" s="95"/>
      <c r="CD410" s="99"/>
      <c r="CE410" s="25">
        <f t="shared" si="1411"/>
        <v>3.2166666666666668</v>
      </c>
      <c r="CF410" s="25">
        <f t="shared" si="1265"/>
        <v>1.1657785158522171</v>
      </c>
    </row>
    <row r="411" spans="2:84" ht="17" x14ac:dyDescent="0.15">
      <c r="B411" s="84"/>
      <c r="E411" s="39" t="s">
        <v>187</v>
      </c>
      <c r="F411" s="40"/>
      <c r="G411" s="40"/>
      <c r="H411" s="40">
        <f t="shared" ref="H411" si="1412">IF(ISNUMBER(H412),AVERAGE(H412:H415), "")</f>
        <v>1.75</v>
      </c>
      <c r="I411" s="40">
        <f t="shared" ref="I411" si="1413">IF(ISNUMBER(I412),AVERAGE(I412:I415), "")</f>
        <v>2.75</v>
      </c>
      <c r="J411" s="40">
        <f t="shared" ref="J411" si="1414">IF(ISNUMBER(J412),AVERAGE(J412:J415), "")</f>
        <v>3</v>
      </c>
      <c r="K411" s="40">
        <f t="shared" ref="K411" si="1415">IF(ISNUMBER(K412),AVERAGE(K412:K415), "")</f>
        <v>3.25</v>
      </c>
      <c r="L411" s="40">
        <f t="shared" ref="L411" si="1416">IF(ISNUMBER(L412),AVERAGE(L412:L415), "")</f>
        <v>2.25</v>
      </c>
      <c r="M411" s="40">
        <f t="shared" ref="M411" si="1417">IF(ISNUMBER(M412),AVERAGE(M412:M415), "")</f>
        <v>3</v>
      </c>
      <c r="N411" s="40"/>
      <c r="O411" s="40">
        <f t="shared" ref="O411" si="1418">IF(ISNUMBER(O412),AVERAGE(O412:O415), "")</f>
        <v>2.25</v>
      </c>
      <c r="P411" s="40">
        <f t="shared" ref="P411" si="1419">IF(ISNUMBER(P412),AVERAGE(P412:P415), "")</f>
        <v>2</v>
      </c>
      <c r="Q411" s="40">
        <f t="shared" ref="Q411" si="1420">IF(ISNUMBER(Q412),AVERAGE(Q412:Q415), "")</f>
        <v>3.25</v>
      </c>
      <c r="R411" s="40">
        <f t="shared" ref="R411" si="1421">IF(ISNUMBER(R412),AVERAGE(R412:R415), "")</f>
        <v>3.75</v>
      </c>
      <c r="S411" s="40">
        <f t="shared" ref="S411" si="1422">IF(ISNUMBER(S412),AVERAGE(S412:S415), "")</f>
        <v>3</v>
      </c>
      <c r="T411" s="40">
        <f t="shared" ref="T411" si="1423">IF(ISNUMBER(T412),AVERAGE(T412:T415), "")</f>
        <v>2.5</v>
      </c>
      <c r="U411" s="40">
        <f t="shared" ref="U411" si="1424">IF(ISNUMBER(U412),AVERAGE(U412:U415), "")</f>
        <v>4</v>
      </c>
      <c r="V411" s="40">
        <f t="shared" ref="V411" si="1425">IF(ISNUMBER(V412),AVERAGE(V412:V415), "")</f>
        <v>3.25</v>
      </c>
      <c r="W411" s="40">
        <f t="shared" ref="W411" si="1426">IF(ISNUMBER(W412),AVERAGE(W412:W415), "")</f>
        <v>3.5</v>
      </c>
      <c r="X411" s="40">
        <f t="shared" ref="X411" si="1427">IF(ISNUMBER(X412),AVERAGE(X412:X415), "")</f>
        <v>3.75</v>
      </c>
      <c r="Y411" s="40">
        <f t="shared" ref="Y411" si="1428">IF(ISNUMBER(Y412),AVERAGE(Y412:Y415), "")</f>
        <v>2.5</v>
      </c>
      <c r="Z411" s="40">
        <f t="shared" ref="Z411" si="1429">IF(ISNUMBER(Z412),AVERAGE(Z412:Z415), "")</f>
        <v>2.25</v>
      </c>
      <c r="AA411" s="40">
        <f t="shared" ref="AA411" si="1430">IF(ISNUMBER(AA412),AVERAGE(AA412:AA415), "")</f>
        <v>2.75</v>
      </c>
      <c r="AB411" s="40">
        <f t="shared" ref="AB411" si="1431">IF(ISNUMBER(AB412),AVERAGE(AB412:AB415), "")</f>
        <v>1.75</v>
      </c>
      <c r="AC411" s="40">
        <f t="shared" ref="AC411" si="1432">IF(ISNUMBER(AC412),AVERAGE(AC412:AC415), "")</f>
        <v>2.5</v>
      </c>
      <c r="AD411" s="40">
        <f t="shared" ref="AD411" si="1433">IF(ISNUMBER(AD412),AVERAGE(AD412:AD415), "")</f>
        <v>2.25</v>
      </c>
      <c r="AE411" s="40">
        <f t="shared" ref="AE411" si="1434">IF(ISNUMBER(AE412),AVERAGE(AE412:AE415), "")</f>
        <v>3.75</v>
      </c>
      <c r="AF411" s="40">
        <f t="shared" ref="AF411" si="1435">IF(ISNUMBER(AF412),AVERAGE(AF412:AF415), "")</f>
        <v>3</v>
      </c>
      <c r="AG411" s="40">
        <f t="shared" ref="AG411" si="1436">IF(ISNUMBER(AG412),AVERAGE(AG412:AG415), "")</f>
        <v>4</v>
      </c>
      <c r="AH411" s="40">
        <f t="shared" ref="AH411" si="1437">IF(ISNUMBER(AH412),AVERAGE(AH412:AH415), "")</f>
        <v>3.25</v>
      </c>
      <c r="AI411" s="40">
        <f t="shared" ref="AI411" si="1438">IF(ISNUMBER(AI412),AVERAGE(AI412:AI415), "")</f>
        <v>3</v>
      </c>
      <c r="AJ411" s="40">
        <f t="shared" ref="AJ411:BM411" si="1439">IF(ISNUMBER(AJ412),AVERAGE(AJ412:AJ415), "")</f>
        <v>4.5</v>
      </c>
      <c r="AK411" s="40"/>
      <c r="AL411" s="40">
        <f t="shared" si="1439"/>
        <v>3</v>
      </c>
      <c r="AM411" s="40">
        <f t="shared" si="1439"/>
        <v>3</v>
      </c>
      <c r="AN411" s="40">
        <f t="shared" si="1439"/>
        <v>3.25</v>
      </c>
      <c r="AO411" s="40">
        <f t="shared" si="1439"/>
        <v>3.5</v>
      </c>
      <c r="AP411" s="40">
        <f t="shared" si="1439"/>
        <v>2.75</v>
      </c>
      <c r="AQ411" s="40">
        <f t="shared" si="1439"/>
        <v>2.75</v>
      </c>
      <c r="AR411" s="40">
        <f t="shared" si="1439"/>
        <v>4</v>
      </c>
      <c r="AS411" s="40">
        <f t="shared" si="1439"/>
        <v>3.5</v>
      </c>
      <c r="AT411" s="40">
        <f t="shared" si="1439"/>
        <v>3.25</v>
      </c>
      <c r="AU411" s="40">
        <f t="shared" si="1439"/>
        <v>2.5</v>
      </c>
      <c r="AV411" s="40">
        <f t="shared" si="1439"/>
        <v>2.75</v>
      </c>
      <c r="AW411" s="40">
        <f t="shared" si="1439"/>
        <v>3.75</v>
      </c>
      <c r="AX411" s="40">
        <f t="shared" si="1439"/>
        <v>3.25</v>
      </c>
      <c r="AY411" s="40">
        <f t="shared" si="1439"/>
        <v>3</v>
      </c>
      <c r="AZ411" s="40">
        <f t="shared" si="1439"/>
        <v>3.75</v>
      </c>
      <c r="BA411" s="40">
        <f t="shared" si="1439"/>
        <v>3.5</v>
      </c>
      <c r="BB411" s="40">
        <f t="shared" si="1439"/>
        <v>4</v>
      </c>
      <c r="BC411" s="40">
        <f t="shared" si="1439"/>
        <v>3</v>
      </c>
      <c r="BD411" s="40">
        <f t="shared" si="1439"/>
        <v>4.25</v>
      </c>
      <c r="BE411" s="40">
        <f t="shared" si="1439"/>
        <v>2.75</v>
      </c>
      <c r="BF411" s="40">
        <f t="shared" si="1439"/>
        <v>2.25</v>
      </c>
      <c r="BG411" s="40">
        <f t="shared" si="1439"/>
        <v>2.75</v>
      </c>
      <c r="BH411" s="40">
        <f t="shared" si="1439"/>
        <v>3</v>
      </c>
      <c r="BI411" s="40">
        <f t="shared" si="1439"/>
        <v>4</v>
      </c>
      <c r="BJ411" s="40">
        <f t="shared" si="1439"/>
        <v>2.75</v>
      </c>
      <c r="BK411" s="40">
        <f t="shared" si="1439"/>
        <v>2.75</v>
      </c>
      <c r="BL411" s="40">
        <f t="shared" si="1439"/>
        <v>3.25</v>
      </c>
      <c r="BM411" s="40">
        <f t="shared" si="1439"/>
        <v>3.5</v>
      </c>
      <c r="BN411" s="40"/>
      <c r="BO411" s="40"/>
      <c r="BP411" s="40"/>
      <c r="BQ411" s="40"/>
      <c r="BR411" s="40"/>
      <c r="BS411" s="40"/>
      <c r="BT411" s="40"/>
      <c r="BU411" s="40"/>
      <c r="BV411" s="40"/>
      <c r="BW411" s="40"/>
      <c r="BX411" s="40"/>
      <c r="BY411" s="40"/>
      <c r="BZ411" s="40"/>
      <c r="CA411" s="40"/>
      <c r="CB411" s="40"/>
      <c r="CC411" s="40"/>
      <c r="CD411" s="40" t="str">
        <f t="shared" ref="CD411" si="1440">IF(ISNUMBER(CD412),AVERAGE(CD412:CD415), "")</f>
        <v/>
      </c>
      <c r="CE411" s="40">
        <f t="shared" si="1411"/>
        <v>3.0803571428571428</v>
      </c>
      <c r="CF411" s="40">
        <f t="shared" si="1265"/>
        <v>0.62542193549842651</v>
      </c>
    </row>
    <row r="412" spans="2:84" ht="42" x14ac:dyDescent="0.15">
      <c r="B412" s="84" t="s">
        <v>415</v>
      </c>
      <c r="C412" s="86" t="s">
        <v>224</v>
      </c>
      <c r="D412" s="2">
        <v>5</v>
      </c>
      <c r="E412" s="15" t="s">
        <v>906</v>
      </c>
      <c r="F412" s="95">
        <f>IF($C412 = "neg", (($D412+1) - VLOOKUP($B412,'Results-formatted 060121'!$A:$AJ,(F$3+2),FALSE)), IF($C412 = "pos-neg", (3+VLOOKUP($B412,'Results-formatted 060121'!$A:$AJ,(F$3+2),FALSE)), VLOOKUP($B412,'Results-formatted 060121'!$A:$AJ,(F$3+2),FALSE)))</f>
        <v>3</v>
      </c>
      <c r="G412" s="95">
        <f>IF($C412 = "neg", (($D412+1) - VLOOKUP($B412,'Results-formatted 060121'!$A:$AJ,(G$3+2),FALSE)), IF($C412 = "pos-neg", (3+VLOOKUP($B412,'Results-formatted 060121'!$A:$AJ,(G$3+2),FALSE)), VLOOKUP($B412,'Results-formatted 060121'!$A:$AJ,(G$3+2),FALSE)))</f>
        <v>5</v>
      </c>
      <c r="H412" s="95">
        <f>IF($C412 = "neg", (($D412+1) - VLOOKUP($B412,'Results-formatted 060121'!$A:$AJ,(H$3+2),FALSE)), IF($C412 = "pos-neg", (3+VLOOKUP($B412,'Results-formatted 060121'!$A:$AJ,(H$3+2),FALSE)), VLOOKUP($B412,'Results-formatted 060121'!$A:$AJ,(H$3+2),FALSE)))</f>
        <v>2</v>
      </c>
      <c r="I412" s="95">
        <f>IF($C412 = "neg", (($D412+1) - VLOOKUP($B412,'Results-formatted 060121'!$A:$AJ,(I$3+2),FALSE)), IF($C412 = "pos-neg", (3+VLOOKUP($B412,'Results-formatted 060121'!$A:$AJ,(I$3+2),FALSE)), VLOOKUP($B412,'Results-formatted 060121'!$A:$AJ,(I$3+2),FALSE)))</f>
        <v>4</v>
      </c>
      <c r="J412" s="95">
        <f>IF($C412 = "neg", (($D412+1) - VLOOKUP($B412,'Results-formatted 060121'!$A:$AJ,(J$3+2),FALSE)), IF($C412 = "pos-neg", (3+VLOOKUP($B412,'Results-formatted 060121'!$A:$AJ,(J$3+2),FALSE)), VLOOKUP($B412,'Results-formatted 060121'!$A:$AJ,(J$3+2),FALSE)))</f>
        <v>3</v>
      </c>
      <c r="K412" s="95">
        <f>IF($C412 = "neg", (($D412+1) - VLOOKUP($B412,'Results-formatted 060121'!$A:$AJ,(K$3+2),FALSE)), IF($C412 = "pos-neg", (3+VLOOKUP($B412,'Results-formatted 060121'!$A:$AJ,(K$3+2),FALSE)), VLOOKUP($B412,'Results-formatted 060121'!$A:$AJ,(K$3+2),FALSE)))</f>
        <v>4</v>
      </c>
      <c r="L412" s="95">
        <f>IF($C412 = "neg", (($D412+1) - VLOOKUP($B412,'Results-formatted 060121'!$A:$AJ,(L$3+2),FALSE)), IF($C412 = "pos-neg", (3+VLOOKUP($B412,'Results-formatted 060121'!$A:$AJ,(L$3+2),FALSE)), VLOOKUP($B412,'Results-formatted 060121'!$A:$AJ,(L$3+2),FALSE)))</f>
        <v>2</v>
      </c>
      <c r="M412" s="95">
        <f>IF($C412 = "neg", (($D412+1) - VLOOKUP($B412,'Results-formatted 060121'!$A:$AJ,(M$3+2),FALSE)), IF($C412 = "pos-neg", (3+VLOOKUP($B412,'Results-formatted 060121'!$A:$AJ,(M$3+2),FALSE)), VLOOKUP($B412,'Results-formatted 060121'!$A:$AJ,(M$3+2),FALSE)))</f>
        <v>4</v>
      </c>
      <c r="N412" s="95">
        <f>IF($C412 = "neg", (($D412+1) - VLOOKUP($B412,'Results-formatted 060121'!$A:$AJ,(N$3+2),FALSE)), IF($C412 = "pos-neg", (3+VLOOKUP($B412,'Results-formatted 060121'!$A:$AJ,(N$3+2),FALSE)), VLOOKUP($B412,'Results-formatted 060121'!$A:$AJ,(N$3+2),FALSE)))</f>
        <v>4</v>
      </c>
      <c r="O412" s="95">
        <f>IF($C412 = "neg", (($D412+1) - VLOOKUP($B412,'Results-formatted 060121'!$A:$AJ,(O$3+2),FALSE)), IF($C412 = "pos-neg", (3+VLOOKUP($B412,'Results-formatted 060121'!$A:$AJ,(O$3+2),FALSE)), VLOOKUP($B412,'Results-formatted 060121'!$A:$AJ,(O$3+2),FALSE)))</f>
        <v>5</v>
      </c>
      <c r="P412" s="95">
        <f>IF($C412 = "neg", (($D412+1) - VLOOKUP($B412,'Results-formatted 060121'!$A:$AJ,(P$3+2),FALSE)), IF($C412 = "pos-neg", (3+VLOOKUP($B412,'Results-formatted 060121'!$A:$AJ,(P$3+2),FALSE)), VLOOKUP($B412,'Results-formatted 060121'!$A:$AJ,(P$3+2),FALSE)))</f>
        <v>2</v>
      </c>
      <c r="Q412" s="95">
        <f>IF($C412 = "neg", (($D412+1) - VLOOKUP($B412,'Results-formatted 060121'!$A:$AJ,(Q$3+2),FALSE)), IF($C412 = "pos-neg", (3+VLOOKUP($B412,'Results-formatted 060121'!$A:$AJ,(Q$3+2),FALSE)), VLOOKUP($B412,'Results-formatted 060121'!$A:$AJ,(Q$3+2),FALSE)))</f>
        <v>4</v>
      </c>
      <c r="R412" s="95">
        <f>IF($C412 = "neg", (($D412+1) - VLOOKUP($B412,'Results-formatted 060121'!$A:$AJ,(R$3+2),FALSE)), IF($C412 = "pos-neg", (3+VLOOKUP($B412,'Results-formatted 060121'!$A:$AJ,(R$3+2),FALSE)), VLOOKUP($B412,'Results-formatted 060121'!$A:$AJ,(R$3+2),FALSE)))</f>
        <v>4</v>
      </c>
      <c r="S412" s="95">
        <f>IF($C412 = "neg", (($D412+1) - VLOOKUP($B412,'Results-formatted 060121'!$A:$AJ,(S$3+2),FALSE)), IF($C412 = "pos-neg", (3+VLOOKUP($B412,'Results-formatted 060121'!$A:$AJ,(S$3+2),FALSE)), VLOOKUP($B412,'Results-formatted 060121'!$A:$AJ,(S$3+2),FALSE)))</f>
        <v>4</v>
      </c>
      <c r="T412" s="95">
        <f>IF($C412 = "neg", (($D412+1) - VLOOKUP($B412,'Results-formatted 060121'!$A:$AJ,(T$3+2),FALSE)), IF($C412 = "pos-neg", (3+VLOOKUP($B412,'Results-formatted 060121'!$A:$AJ,(T$3+2),FALSE)), VLOOKUP($B412,'Results-formatted 060121'!$A:$AJ,(T$3+2),FALSE)))</f>
        <v>4</v>
      </c>
      <c r="U412" s="95">
        <f>IF($C412 = "neg", (($D412+1) - VLOOKUP($B412,'Results-formatted 060121'!$A:$AJ,(U$3+2),FALSE)), IF($C412 = "pos-neg", (3+VLOOKUP($B412,'Results-formatted 060121'!$A:$AJ,(U$3+2),FALSE)), VLOOKUP($B412,'Results-formatted 060121'!$A:$AJ,(U$3+2),FALSE)))</f>
        <v>5</v>
      </c>
      <c r="V412" s="95">
        <f>IF($C412 = "neg", (($D412+1) - VLOOKUP($B412,'Results-formatted 060121'!$A:$AJ,(V$3+2),FALSE)), IF($C412 = "pos-neg", (3+VLOOKUP($B412,'Results-formatted 060121'!$A:$AJ,(V$3+2),FALSE)), VLOOKUP($B412,'Results-formatted 060121'!$A:$AJ,(V$3+2),FALSE)))</f>
        <v>4</v>
      </c>
      <c r="W412" s="95">
        <f>IF($C412 = "neg", (($D412+1) - VLOOKUP($B412,'Results-formatted 060121'!$A:$AJ,(W$3+2),FALSE)), IF($C412 = "pos-neg", (3+VLOOKUP($B412,'Results-formatted 060121'!$A:$AJ,(W$3+2),FALSE)), VLOOKUP($B412,'Results-formatted 060121'!$A:$AJ,(W$3+2),FALSE)))</f>
        <v>4</v>
      </c>
      <c r="X412" s="95">
        <f>IF($C412 = "neg", (($D412+1) - VLOOKUP($B412,'Results-formatted 060121'!$A:$AJ,(X$3+2),FALSE)), IF($C412 = "pos-neg", (3+VLOOKUP($B412,'Results-formatted 060121'!$A:$AJ,(X$3+2),FALSE)), VLOOKUP($B412,'Results-formatted 060121'!$A:$AJ,(X$3+2),FALSE)))</f>
        <v>4</v>
      </c>
      <c r="Y412" s="95">
        <f>IF($C412 = "neg", (($D412+1) - VLOOKUP($B412,'Results-formatted 060121'!$A:$AJ,(Y$3+2),FALSE)), IF($C412 = "pos-neg", (3+VLOOKUP($B412,'Results-formatted 060121'!$A:$AJ,(Y$3+2),FALSE)), VLOOKUP($B412,'Results-formatted 060121'!$A:$AJ,(Y$3+2),FALSE)))</f>
        <v>2</v>
      </c>
      <c r="Z412" s="95">
        <f>IF($C412 = "neg", (($D412+1) - VLOOKUP($B412,'Results-formatted 060121'!$A:$AJ,(Z$3+2),FALSE)), IF($C412 = "pos-neg", (3+VLOOKUP($B412,'Results-formatted 060121'!$A:$AJ,(Z$3+2),FALSE)), VLOOKUP($B412,'Results-formatted 060121'!$A:$AJ,(Z$3+2),FALSE)))</f>
        <v>3</v>
      </c>
      <c r="AA412" s="95">
        <f>IF($C412 = "neg", (($D412+1) - VLOOKUP($B412,'Results-formatted 060121'!$A:$AJ,(AA$3+2),FALSE)), IF($C412 = "pos-neg", (3+VLOOKUP($B412,'Results-formatted 060121'!$A:$AJ,(AA$3+2),FALSE)), VLOOKUP($B412,'Results-formatted 060121'!$A:$AJ,(AA$3+2),FALSE)))</f>
        <v>4</v>
      </c>
      <c r="AB412" s="95">
        <f>IF($C412 = "neg", (($D412+1) - VLOOKUP($B412,'Results-formatted 060121'!$A:$AJ,(AB$3+2),FALSE)), IF($C412 = "pos-neg", (3+VLOOKUP($B412,'Results-formatted 060121'!$A:$AJ,(AB$3+2),FALSE)), VLOOKUP($B412,'Results-formatted 060121'!$A:$AJ,(AB$3+2),FALSE)))</f>
        <v>2</v>
      </c>
      <c r="AC412" s="95">
        <f>IF($C412 = "neg", (($D412+1) - VLOOKUP($B412,'Results-formatted 060121'!$A:$AJ,(AC$3+2),FALSE)), IF($C412 = "pos-neg", (3+VLOOKUP($B412,'Results-formatted 060121'!$A:$AJ,(AC$3+2),FALSE)), VLOOKUP($B412,'Results-formatted 060121'!$A:$AJ,(AC$3+2),FALSE)))</f>
        <v>1</v>
      </c>
      <c r="AD412" s="95">
        <f>IF($C412 = "neg", (($D412+1) - VLOOKUP($B412,'Results-formatted 060121'!$A:$AJ,(AD$3+2),FALSE)), IF($C412 = "pos-neg", (3+VLOOKUP($B412,'Results-formatted 060121'!$A:$AJ,(AD$3+2),FALSE)), VLOOKUP($B412,'Results-formatted 060121'!$A:$AJ,(AD$3+2),FALSE)))</f>
        <v>3</v>
      </c>
      <c r="AE412" s="95">
        <f>IF($C412 = "neg", (($D412+1) - VLOOKUP($B412,'Results-formatted 060121'!$A:$AJ,(AE$3+2),FALSE)), IF($C412 = "pos-neg", (3+VLOOKUP($B412,'Results-formatted 060121'!$A:$AJ,(AE$3+2),FALSE)), VLOOKUP($B412,'Results-formatted 060121'!$A:$AJ,(AE$3+2),FALSE)))</f>
        <v>4</v>
      </c>
      <c r="AF412" s="95">
        <f>IF($C412 = "neg", (($D412+1) - VLOOKUP($B412,'Results-formatted 060121'!$A:$AJ,(AF$3+2),FALSE)), IF($C412 = "pos-neg", (3+VLOOKUP($B412,'Results-formatted 060121'!$A:$AJ,(AF$3+2),FALSE)), VLOOKUP($B412,'Results-formatted 060121'!$A:$AJ,(AF$3+2),FALSE)))</f>
        <v>4</v>
      </c>
      <c r="AG412" s="95">
        <f>IF($C412 = "neg", (($D412+1) - VLOOKUP($B412,'Results-formatted 060121'!$A:$AJ,(AG$3+2),FALSE)), IF($C412 = "pos-neg", (3+VLOOKUP($B412,'Results-formatted 060121'!$A:$AJ,(AG$3+2),FALSE)), VLOOKUP($B412,'Results-formatted 060121'!$A:$AJ,(AG$3+2),FALSE)))</f>
        <v>5</v>
      </c>
      <c r="AH412" s="95">
        <f>IF($C412 = "neg", (($D412+1) - VLOOKUP($B412,'Results-formatted 060121'!$A:$AJ,(AH$3+2),FALSE)), IF($C412 = "pos-neg", (3+VLOOKUP($B412,'Results-formatted 060121'!$A:$AJ,(AH$3+2),FALSE)), VLOOKUP($B412,'Results-formatted 060121'!$A:$AJ,(AH$3+2),FALSE)))</f>
        <v>4</v>
      </c>
      <c r="AI412" s="95">
        <f>IF($C412 = "neg", (($D412+1) - VLOOKUP($B412,'Results-formatted 060121'!$A:$AJ,(AI$3+2),FALSE)), IF($C412 = "pos-neg", (3+VLOOKUP($B412,'Results-formatted 060121'!$A:$AJ,(AI$3+2),FALSE)), VLOOKUP($B412,'Results-formatted 060121'!$A:$AJ,(AI$3+2),FALSE)))</f>
        <v>4</v>
      </c>
      <c r="AJ412" s="95">
        <f>IF($C412 = "neg", (($D412+1) - VLOOKUP($B412,'Results-formatted 060121'!$A:$AJ,(AJ$3+2),FALSE)), IF($C412 = "pos-neg", (3+VLOOKUP($B412,'Results-formatted 060121'!$A:$AJ,(AJ$3+2),FALSE)), VLOOKUP($B412,'Results-formatted 060121'!$A:$AJ,(AJ$3+2),FALSE)))</f>
        <v>5</v>
      </c>
      <c r="AK412" s="95">
        <f>IF($C412 = "neg", (($D412+1) - VLOOKUP($B412,'Results-formatted 060121'!$A:$AJ,(AK$3+2),FALSE)), IF($C412 = "pos-neg", (3+VLOOKUP($B412,'Results-formatted 060121'!$A:$AJ,(AK$3+2),FALSE)), VLOOKUP($B412,'Results-formatted 060121'!$A:$AJ,(AK$3+2),FALSE)))</f>
        <v>3</v>
      </c>
      <c r="AL412" s="95">
        <f>IF($C412 = "neg", (($D412+1) - VLOOKUP($B412,'Results-formatted 060121'!$A:$AJ,(AL$3+2),FALSE)), IF($C412 = "pos-neg", (3+VLOOKUP($B412,'Results-formatted 060121'!$A:$AJ,(AL$3+2),FALSE)), VLOOKUP($B412,'Results-formatted 060121'!$A:$AJ,(AL$3+2),FALSE)))</f>
        <v>5</v>
      </c>
      <c r="AM412" s="95">
        <f>IF($C412 = "neg", (($D412+1) - VLOOKUP($B412,'Results-formatted 060121'!$A:AJ,(AM$3+2),FALSE)), IF($C412 = "pos-neg", (3+VLOOKUP($B412,'Results-formatted 060121'!$A:AJ,(AM$3+2),FALSE)), VLOOKUP($B412,'Results-formatted 060121'!$A:AJ,(AM$3+2),FALSE)))</f>
        <v>1</v>
      </c>
      <c r="AN412" s="95">
        <f>IF($C412 = "neg", (($D412+1) - VLOOKUP($B412,'Results-formatted 060121'!$A:AK,(AN$3+2),FALSE)), IF($C412 = "pos-neg", (3+VLOOKUP($B412,'Results-formatted 060121'!$A:AK,(AN$3+2),FALSE)), VLOOKUP($B412,'Results-formatted 060121'!$A:AK,(AN$3+2),FALSE)))</f>
        <v>4</v>
      </c>
      <c r="AO412" s="95">
        <f>IF($C412 = "neg", (($D412+1) - VLOOKUP($B412,'Results-formatted 060121'!$A:AL,(AO$3+2),FALSE)), IF($C412 = "pos-neg", (3+VLOOKUP($B412,'Results-formatted 060121'!$A:AL,(AO$3+2),FALSE)), VLOOKUP($B412,'Results-formatted 060121'!$A:AL,(AO$3+2),FALSE)))</f>
        <v>4</v>
      </c>
      <c r="AP412" s="95">
        <f>IF($C412 = "neg", (($D412+1) - VLOOKUP($B412,'Results-formatted 060121'!$A:AM,(AP$3+2),FALSE)), IF($C412 = "pos-neg", (3+VLOOKUP($B412,'Results-formatted 060121'!$A:AM,(AP$3+2),FALSE)), VLOOKUP($B412,'Results-formatted 060121'!$A:AM,(AP$3+2),FALSE)))</f>
        <v>2</v>
      </c>
      <c r="AQ412" s="95">
        <f>IF($C412 = "neg", (($D412+1) - VLOOKUP($B412,'Results-formatted 060121'!$A:AN,(AQ$3+2),FALSE)), IF($C412 = "pos-neg", (3+VLOOKUP($B412,'Results-formatted 060121'!$A:AN,(AQ$3+2),FALSE)), VLOOKUP($B412,'Results-formatted 060121'!$A:AN,(AQ$3+2),FALSE)))</f>
        <v>4</v>
      </c>
      <c r="AR412" s="95">
        <f>IF($C412 = "neg", (($D412+1) - VLOOKUP($B412,'Results-formatted 060121'!$A:AO,(AR$3+2),FALSE)), IF($C412 = "pos-neg", (3+VLOOKUP($B412,'Results-formatted 060121'!$A:AO,(AR$3+2),FALSE)), VLOOKUP($B412,'Results-formatted 060121'!$A:AO,(AR$3+2),FALSE)))</f>
        <v>5</v>
      </c>
      <c r="AS412" s="95">
        <f>IF($C412 = "neg", (($D412+1) - VLOOKUP($B412,'Results-formatted 060121'!$A:AP,(AS$3+2),FALSE)), IF($C412 = "pos-neg", (3+VLOOKUP($B412,'Results-formatted 060121'!$A:AP,(AS$3+2),FALSE)), VLOOKUP($B412,'Results-formatted 060121'!$A:AP,(AS$3+2),FALSE)))</f>
        <v>3</v>
      </c>
      <c r="AT412" s="95">
        <f>IF($C412 = "neg", (($D412+1) - VLOOKUP($B412,'Results-formatted 060121'!$A:AQ,(AT$3+2),FALSE)), IF($C412 = "pos-neg", (3+VLOOKUP($B412,'Results-formatted 060121'!$A:AQ,(AT$3+2),FALSE)), VLOOKUP($B412,'Results-formatted 060121'!$A:AQ,(AT$3+2),FALSE)))</f>
        <v>4</v>
      </c>
      <c r="AU412" s="95">
        <f>IF($C412 = "neg", (($D412+1) - VLOOKUP($B412,'Results-formatted 060121'!$A:AR,(AU$3+2),FALSE)), IF($C412 = "pos-neg", (3+VLOOKUP($B412,'Results-formatted 060121'!$A:AR,(AU$3+2),FALSE)), VLOOKUP($B412,'Results-formatted 060121'!$A:AR,(AU$3+2),FALSE)))</f>
        <v>2</v>
      </c>
      <c r="AV412" s="95">
        <f>IF($C412 = "neg", (($D412+1) - VLOOKUP($B412,'Results-formatted 060121'!$A:AS,(AV$3+2),FALSE)), IF($C412 = "pos-neg", (3+VLOOKUP($B412,'Results-formatted 060121'!$A:AS,(AV$3+2),FALSE)), VLOOKUP($B412,'Results-formatted 060121'!$A:AS,(AV$3+2),FALSE)))</f>
        <v>3</v>
      </c>
      <c r="AW412" s="95">
        <f>IF($C412 = "neg", (($D412+1) - VLOOKUP($B412,'Results-formatted 060121'!$A:AT,(AW$3+2),FALSE)), IF($C412 = "pos-neg", (3+VLOOKUP($B412,'Results-formatted 060121'!$A:AT,(AW$3+2),FALSE)), VLOOKUP($B412,'Results-formatted 060121'!$A:AT,(AW$3+2),FALSE)))</f>
        <v>4</v>
      </c>
      <c r="AX412" s="95">
        <f>IF($C412 = "neg", (($D412+1) - VLOOKUP($B412,'Results-formatted 060121'!$A:AU,(AX$3+2),FALSE)), IF($C412 = "pos-neg", (3+VLOOKUP($B412,'Results-formatted 060121'!$A:AU,(AX$3+2),FALSE)), VLOOKUP($B412,'Results-formatted 060121'!$A:AU,(AX$3+2),FALSE)))</f>
        <v>4</v>
      </c>
      <c r="AY412" s="95">
        <f>IF($C412 = "neg", (($D412+1) - VLOOKUP($B412,'Results-formatted 060121'!$A:AV,(AY$3+2),FALSE)), IF($C412 = "pos-neg", (3+VLOOKUP($B412,'Results-formatted 060121'!$A:AV,(AY$3+2),FALSE)), VLOOKUP($B412,'Results-formatted 060121'!$A:AV,(AY$3+2),FALSE)))</f>
        <v>3</v>
      </c>
      <c r="AZ412" s="95">
        <f>IF($C412 = "neg", (($D412+1) - VLOOKUP($B412,'Results-formatted 060121'!$A:AW,(AZ$3+2),FALSE)), IF($C412 = "pos-neg", (3+VLOOKUP($B412,'Results-formatted 060121'!$A:AW,(AZ$3+2),FALSE)), VLOOKUP($B412,'Results-formatted 060121'!$A:AW,(AZ$3+2),FALSE)))</f>
        <v>5</v>
      </c>
      <c r="BA412" s="95">
        <f>IF($C412 = "neg", (($D412+1) - VLOOKUP($B412,'Results-formatted 060121'!$A:AX,(BA$3+2),FALSE)), IF($C412 = "pos-neg", (3+VLOOKUP($B412,'Results-formatted 060121'!$A:AX,(BA$3+2),FALSE)), VLOOKUP($B412,'Results-formatted 060121'!$A:AX,(BA$3+2),FALSE)))</f>
        <v>4</v>
      </c>
      <c r="BB412" s="95">
        <f>IF($C412 = "neg", (($D412+1) - VLOOKUP($B412,'Results-formatted 060121'!$A:AY,(BB$3+2),FALSE)), IF($C412 = "pos-neg", (3+VLOOKUP($B412,'Results-formatted 060121'!$A:AY,(BB$3+2),FALSE)), VLOOKUP($B412,'Results-formatted 060121'!$A:AY,(BB$3+2),FALSE)))</f>
        <v>4</v>
      </c>
      <c r="BC412" s="95">
        <f>IF($C412 = "neg", (($D412+1) - VLOOKUP($B412,'Results-formatted 060121'!$A:AZ,(BC$3+2),FALSE)), IF($C412 = "pos-neg", (3+VLOOKUP($B412,'Results-formatted 060121'!$A:AZ,(BC$3+2),FALSE)), VLOOKUP($B412,'Results-formatted 060121'!$A:AZ,(BC$3+2),FALSE)))</f>
        <v>2</v>
      </c>
      <c r="BD412" s="95">
        <f>IF($C412 = "neg", (($D412+1) - VLOOKUP($B412,'Results-formatted 060121'!$A:BA,(BD$3+2),FALSE)), IF($C412 = "pos-neg", (3+VLOOKUP($B412,'Results-formatted 060121'!$A:BA,(BD$3+2),FALSE)), VLOOKUP($B412,'Results-formatted 060121'!$A:BA,(BD$3+2),FALSE)))</f>
        <v>4</v>
      </c>
      <c r="BE412" s="95">
        <f>IF($C412 = "neg", (($D412+1) - VLOOKUP($B412,'Results-formatted 060121'!$A:BB,(BE$3+2),FALSE)), IF($C412 = "pos-neg", (3+VLOOKUP($B412,'Results-formatted 060121'!$A:BB,(BE$3+2),FALSE)), VLOOKUP($B412,'Results-formatted 060121'!$A:BB,(BE$3+2),FALSE)))</f>
        <v>3</v>
      </c>
      <c r="BF412" s="95">
        <f>IF($C412 = "neg", (($D412+1) - VLOOKUP($B412,'Results-formatted 060121'!$A:BC,(BF$3+2),FALSE)), IF($C412 = "pos-neg", (3+VLOOKUP($B412,'Results-formatted 060121'!$A:BC,(BF$3+2),FALSE)), VLOOKUP($B412,'Results-formatted 060121'!$A:BC,(BF$3+2),FALSE)))</f>
        <v>4</v>
      </c>
      <c r="BG412" s="95">
        <f>IF($C412 = "neg", (($D412+1) - VLOOKUP($B412,'Results-formatted 060121'!$A:BD,(BG$3+2),FALSE)), IF($C412 = "pos-neg", (3+VLOOKUP($B412,'Results-formatted 060121'!$A:BD,(BG$3+2),FALSE)), VLOOKUP($B412,'Results-formatted 060121'!$A:BD,(BG$3+2),FALSE)))</f>
        <v>4</v>
      </c>
      <c r="BH412" s="95">
        <f>IF($C412 = "neg", (($D412+1) - VLOOKUP($B412,'Results-formatted 060121'!$A:BE,(BH$3+2),FALSE)), IF($C412 = "pos-neg", (3+VLOOKUP($B412,'Results-formatted 060121'!$A:BE,(BH$3+2),FALSE)), VLOOKUP($B412,'Results-formatted 060121'!$A:BE,(BH$3+2),FALSE)))</f>
        <v>3</v>
      </c>
      <c r="BI412" s="95">
        <f>IF($C412 = "neg", (($D412+1) - VLOOKUP($B412,'Results-formatted 060121'!$A:BF,(BI$3+2),FALSE)), IF($C412 = "pos-neg", (3+VLOOKUP($B412,'Results-formatted 060121'!$A:BF,(BI$3+2),FALSE)), VLOOKUP($B412,'Results-formatted 060121'!$A:BF,(BI$3+2),FALSE)))</f>
        <v>5</v>
      </c>
      <c r="BJ412" s="95">
        <f>IF($C412 = "neg", (($D412+1) - VLOOKUP($B412,'Results-formatted 060121'!$A:BG,(BJ$3+2),FALSE)), IF($C412 = "pos-neg", (3+VLOOKUP($B412,'Results-formatted 060121'!$A:BG,(BJ$3+2),FALSE)), VLOOKUP($B412,'Results-formatted 060121'!$A:BG,(BJ$3+2),FALSE)))</f>
        <v>1</v>
      </c>
      <c r="BK412" s="95">
        <f>IF($C412 = "neg", (($D412+1) - VLOOKUP($B412,'Results-formatted 060121'!$A:BH,(BK$3+2),FALSE)), IF($C412 = "pos-neg", (3+VLOOKUP($B412,'Results-formatted 060121'!$A:BH,(BK$3+2),FALSE)), VLOOKUP($B412,'Results-formatted 060121'!$A:BH,(BK$3+2),FALSE)))</f>
        <v>2</v>
      </c>
      <c r="BL412" s="95">
        <f>IF($C412 = "neg", (($D412+1) - VLOOKUP($B412,'Results-formatted 060121'!$A:BI,(BL$3+2),FALSE)), IF($C412 = "pos-neg", (3+VLOOKUP($B412,'Results-formatted 060121'!$A:BI,(BL$3+2),FALSE)), VLOOKUP($B412,'Results-formatted 060121'!$A:BI,(BL$3+2),FALSE)))</f>
        <v>3</v>
      </c>
      <c r="BM412" s="95">
        <f>IF($C412 = "neg", (($D412+1) - VLOOKUP($B412,'Results-formatted 060121'!$A:BJ,(BM$3+2),FALSE)), IF($C412 = "pos-neg", (3+VLOOKUP($B412,'Results-formatted 060121'!$A:BJ,(BM$3+2),FALSE)), VLOOKUP($B412,'Results-formatted 060121'!$A:BJ,(BM$3+2),FALSE)))</f>
        <v>3</v>
      </c>
      <c r="BN412" s="95"/>
      <c r="BO412" s="95"/>
      <c r="BP412" s="95"/>
      <c r="BQ412" s="95"/>
      <c r="BR412" s="95"/>
      <c r="BS412" s="95"/>
      <c r="BT412" s="95"/>
      <c r="BU412" s="95"/>
      <c r="BV412" s="95"/>
      <c r="BW412" s="95"/>
      <c r="BX412" s="95"/>
      <c r="BY412" s="95"/>
      <c r="BZ412" s="95"/>
      <c r="CA412" s="95"/>
      <c r="CB412" s="95"/>
      <c r="CC412" s="95"/>
      <c r="CD412" s="99"/>
      <c r="CE412" s="25">
        <f t="shared" si="1411"/>
        <v>3.5</v>
      </c>
      <c r="CF412" s="25">
        <f t="shared" si="1265"/>
        <v>1.0814303146406286</v>
      </c>
    </row>
    <row r="413" spans="2:84" ht="42" x14ac:dyDescent="0.15">
      <c r="B413" s="84" t="s">
        <v>416</v>
      </c>
      <c r="C413" s="86" t="s">
        <v>224</v>
      </c>
      <c r="D413" s="2">
        <v>5</v>
      </c>
      <c r="E413" s="15" t="s">
        <v>907</v>
      </c>
      <c r="F413" s="95">
        <f>IF($C413 = "neg", (($D413+1) - VLOOKUP($B413,'Results-formatted 060121'!$A:$AJ,(F$3+2),FALSE)), IF($C413 = "pos-neg", (3+VLOOKUP($B413,'Results-formatted 060121'!$A:$AJ,(F$3+2),FALSE)), VLOOKUP($B413,'Results-formatted 060121'!$A:$AJ,(F$3+2),FALSE)))</f>
        <v>3</v>
      </c>
      <c r="G413" s="95">
        <f>IF($C413 = "neg", (($D413+1) - VLOOKUP($B413,'Results-formatted 060121'!$A:$AJ,(G$3+2),FALSE)), IF($C413 = "pos-neg", (3+VLOOKUP($B413,'Results-formatted 060121'!$A:$AJ,(G$3+2),FALSE)), VLOOKUP($B413,'Results-formatted 060121'!$A:$AJ,(G$3+2),FALSE)))</f>
        <v>5</v>
      </c>
      <c r="H413" s="95">
        <f>IF($C413 = "neg", (($D413+1) - VLOOKUP($B413,'Results-formatted 060121'!$A:$AJ,(H$3+2),FALSE)), IF($C413 = "pos-neg", (3+VLOOKUP($B413,'Results-formatted 060121'!$A:$AJ,(H$3+2),FALSE)), VLOOKUP($B413,'Results-formatted 060121'!$A:$AJ,(H$3+2),FALSE)))</f>
        <v>1</v>
      </c>
      <c r="I413" s="95">
        <f>IF($C413 = "neg", (($D413+1) - VLOOKUP($B413,'Results-formatted 060121'!$A:$AJ,(I$3+2),FALSE)), IF($C413 = "pos-neg", (3+VLOOKUP($B413,'Results-formatted 060121'!$A:$AJ,(I$3+2),FALSE)), VLOOKUP($B413,'Results-formatted 060121'!$A:$AJ,(I$3+2),FALSE)))</f>
        <v>2</v>
      </c>
      <c r="J413" s="95">
        <f>IF($C413 = "neg", (($D413+1) - VLOOKUP($B413,'Results-formatted 060121'!$A:$AJ,(J$3+2),FALSE)), IF($C413 = "pos-neg", (3+VLOOKUP($B413,'Results-formatted 060121'!$A:$AJ,(J$3+2),FALSE)), VLOOKUP($B413,'Results-formatted 060121'!$A:$AJ,(J$3+2),FALSE)))</f>
        <v>3</v>
      </c>
      <c r="K413" s="95">
        <f>IF($C413 = "neg", (($D413+1) - VLOOKUP($B413,'Results-formatted 060121'!$A:$AJ,(K$3+2),FALSE)), IF($C413 = "pos-neg", (3+VLOOKUP($B413,'Results-formatted 060121'!$A:$AJ,(K$3+2),FALSE)), VLOOKUP($B413,'Results-formatted 060121'!$A:$AJ,(K$3+2),FALSE)))</f>
        <v>4</v>
      </c>
      <c r="L413" s="95">
        <f>IF($C413 = "neg", (($D413+1) - VLOOKUP($B413,'Results-formatted 060121'!$A:$AJ,(L$3+2),FALSE)), IF($C413 = "pos-neg", (3+VLOOKUP($B413,'Results-formatted 060121'!$A:$AJ,(L$3+2),FALSE)), VLOOKUP($B413,'Results-formatted 060121'!$A:$AJ,(L$3+2),FALSE)))</f>
        <v>1</v>
      </c>
      <c r="M413" s="95">
        <f>IF($C413 = "neg", (($D413+1) - VLOOKUP($B413,'Results-formatted 060121'!$A:$AJ,(M$3+2),FALSE)), IF($C413 = "pos-neg", (3+VLOOKUP($B413,'Results-formatted 060121'!$A:$AJ,(M$3+2),FALSE)), VLOOKUP($B413,'Results-formatted 060121'!$A:$AJ,(M$3+2),FALSE)))</f>
        <v>1</v>
      </c>
      <c r="N413" s="95">
        <f>IF($C413 = "neg", (($D413+1) - VLOOKUP($B413,'Results-formatted 060121'!$A:$AJ,(N$3+2),FALSE)), IF($C413 = "pos-neg", (3+VLOOKUP($B413,'Results-formatted 060121'!$A:$AJ,(N$3+2),FALSE)), VLOOKUP($B413,'Results-formatted 060121'!$A:$AJ,(N$3+2),FALSE)))</f>
        <v>4</v>
      </c>
      <c r="O413" s="95">
        <f>IF($C413 = "neg", (($D413+1) - VLOOKUP($B413,'Results-formatted 060121'!$A:$AJ,(O$3+2),FALSE)), IF($C413 = "pos-neg", (3+VLOOKUP($B413,'Results-formatted 060121'!$A:$AJ,(O$3+2),FALSE)), VLOOKUP($B413,'Results-formatted 060121'!$A:$AJ,(O$3+2),FALSE)))</f>
        <v>1</v>
      </c>
      <c r="P413" s="95">
        <f>IF($C413 = "neg", (($D413+1) - VLOOKUP($B413,'Results-formatted 060121'!$A:$AJ,(P$3+2),FALSE)), IF($C413 = "pos-neg", (3+VLOOKUP($B413,'Results-formatted 060121'!$A:$AJ,(P$3+2),FALSE)), VLOOKUP($B413,'Results-formatted 060121'!$A:$AJ,(P$3+2),FALSE)))</f>
        <v>2</v>
      </c>
      <c r="Q413" s="95">
        <f>IF($C413 = "neg", (($D413+1) - VLOOKUP($B413,'Results-formatted 060121'!$A:$AJ,(Q$3+2),FALSE)), IF($C413 = "pos-neg", (3+VLOOKUP($B413,'Results-formatted 060121'!$A:$AJ,(Q$3+2),FALSE)), VLOOKUP($B413,'Results-formatted 060121'!$A:$AJ,(Q$3+2),FALSE)))</f>
        <v>3</v>
      </c>
      <c r="R413" s="95">
        <f>IF($C413 = "neg", (($D413+1) - VLOOKUP($B413,'Results-formatted 060121'!$A:$AJ,(R$3+2),FALSE)), IF($C413 = "pos-neg", (3+VLOOKUP($B413,'Results-formatted 060121'!$A:$AJ,(R$3+2),FALSE)), VLOOKUP($B413,'Results-formatted 060121'!$A:$AJ,(R$3+2),FALSE)))</f>
        <v>3</v>
      </c>
      <c r="S413" s="95">
        <f>IF($C413 = "neg", (($D413+1) - VLOOKUP($B413,'Results-formatted 060121'!$A:$AJ,(S$3+2),FALSE)), IF($C413 = "pos-neg", (3+VLOOKUP($B413,'Results-formatted 060121'!$A:$AJ,(S$3+2),FALSE)), VLOOKUP($B413,'Results-formatted 060121'!$A:$AJ,(S$3+2),FALSE)))</f>
        <v>3</v>
      </c>
      <c r="T413" s="95">
        <f>IF($C413 = "neg", (($D413+1) - VLOOKUP($B413,'Results-formatted 060121'!$A:$AJ,(T$3+2),FALSE)), IF($C413 = "pos-neg", (3+VLOOKUP($B413,'Results-formatted 060121'!$A:$AJ,(T$3+2),FALSE)), VLOOKUP($B413,'Results-formatted 060121'!$A:$AJ,(T$3+2),FALSE)))</f>
        <v>1</v>
      </c>
      <c r="U413" s="95">
        <f>IF($C413 = "neg", (($D413+1) - VLOOKUP($B413,'Results-formatted 060121'!$A:$AJ,(U$3+2),FALSE)), IF($C413 = "pos-neg", (3+VLOOKUP($B413,'Results-formatted 060121'!$A:$AJ,(U$3+2),FALSE)), VLOOKUP($B413,'Results-formatted 060121'!$A:$AJ,(U$3+2),FALSE)))</f>
        <v>1</v>
      </c>
      <c r="V413" s="95">
        <f>IF($C413 = "neg", (($D413+1) - VLOOKUP($B413,'Results-formatted 060121'!$A:$AJ,(V$3+2),FALSE)), IF($C413 = "pos-neg", (3+VLOOKUP($B413,'Results-formatted 060121'!$A:$AJ,(V$3+2),FALSE)), VLOOKUP($B413,'Results-formatted 060121'!$A:$AJ,(V$3+2),FALSE)))</f>
        <v>3</v>
      </c>
      <c r="W413" s="95">
        <f>IF($C413 = "neg", (($D413+1) - VLOOKUP($B413,'Results-formatted 060121'!$A:$AJ,(W$3+2),FALSE)), IF($C413 = "pos-neg", (3+VLOOKUP($B413,'Results-formatted 060121'!$A:$AJ,(W$3+2),FALSE)), VLOOKUP($B413,'Results-formatted 060121'!$A:$AJ,(W$3+2),FALSE)))</f>
        <v>2</v>
      </c>
      <c r="X413" s="95">
        <f>IF($C413 = "neg", (($D413+1) - VLOOKUP($B413,'Results-formatted 060121'!$A:$AJ,(X$3+2),FALSE)), IF($C413 = "pos-neg", (3+VLOOKUP($B413,'Results-formatted 060121'!$A:$AJ,(X$3+2),FALSE)), VLOOKUP($B413,'Results-formatted 060121'!$A:$AJ,(X$3+2),FALSE)))</f>
        <v>4</v>
      </c>
      <c r="Y413" s="95">
        <f>IF($C413 = "neg", (($D413+1) - VLOOKUP($B413,'Results-formatted 060121'!$A:$AJ,(Y$3+2),FALSE)), IF($C413 = "pos-neg", (3+VLOOKUP($B413,'Results-formatted 060121'!$A:$AJ,(Y$3+2),FALSE)), VLOOKUP($B413,'Results-formatted 060121'!$A:$AJ,(Y$3+2),FALSE)))</f>
        <v>2</v>
      </c>
      <c r="Z413" s="95">
        <f>IF($C413 = "neg", (($D413+1) - VLOOKUP($B413,'Results-formatted 060121'!$A:$AJ,(Z$3+2),FALSE)), IF($C413 = "pos-neg", (3+VLOOKUP($B413,'Results-formatted 060121'!$A:$AJ,(Z$3+2),FALSE)), VLOOKUP($B413,'Results-formatted 060121'!$A:$AJ,(Z$3+2),FALSE)))</f>
        <v>1</v>
      </c>
      <c r="AA413" s="95">
        <f>IF($C413 = "neg", (($D413+1) - VLOOKUP($B413,'Results-formatted 060121'!$A:$AJ,(AA$3+2),FALSE)), IF($C413 = "pos-neg", (3+VLOOKUP($B413,'Results-formatted 060121'!$A:$AJ,(AA$3+2),FALSE)), VLOOKUP($B413,'Results-formatted 060121'!$A:$AJ,(AA$3+2),FALSE)))</f>
        <v>1</v>
      </c>
      <c r="AB413" s="95">
        <f>IF($C413 = "neg", (($D413+1) - VLOOKUP($B413,'Results-formatted 060121'!$A:$AJ,(AB$3+2),FALSE)), IF($C413 = "pos-neg", (3+VLOOKUP($B413,'Results-formatted 060121'!$A:$AJ,(AB$3+2),FALSE)), VLOOKUP($B413,'Results-formatted 060121'!$A:$AJ,(AB$3+2),FALSE)))</f>
        <v>1</v>
      </c>
      <c r="AC413" s="95">
        <f>IF($C413 = "neg", (($D413+1) - VLOOKUP($B413,'Results-formatted 060121'!$A:$AJ,(AC$3+2),FALSE)), IF($C413 = "pos-neg", (3+VLOOKUP($B413,'Results-formatted 060121'!$A:$AJ,(AC$3+2),FALSE)), VLOOKUP($B413,'Results-formatted 060121'!$A:$AJ,(AC$3+2),FALSE)))</f>
        <v>1</v>
      </c>
      <c r="AD413" s="95">
        <f>IF($C413 = "neg", (($D413+1) - VLOOKUP($B413,'Results-formatted 060121'!$A:$AJ,(AD$3+2),FALSE)), IF($C413 = "pos-neg", (3+VLOOKUP($B413,'Results-formatted 060121'!$A:$AJ,(AD$3+2),FALSE)), VLOOKUP($B413,'Results-formatted 060121'!$A:$AJ,(AD$3+2),FALSE)))</f>
        <v>1</v>
      </c>
      <c r="AE413" s="95">
        <f>IF($C413 = "neg", (($D413+1) - VLOOKUP($B413,'Results-formatted 060121'!$A:$AJ,(AE$3+2),FALSE)), IF($C413 = "pos-neg", (3+VLOOKUP($B413,'Results-formatted 060121'!$A:$AJ,(AE$3+2),FALSE)), VLOOKUP($B413,'Results-formatted 060121'!$A:$AJ,(AE$3+2),FALSE)))</f>
        <v>4</v>
      </c>
      <c r="AF413" s="95">
        <f>IF($C413 = "neg", (($D413+1) - VLOOKUP($B413,'Results-formatted 060121'!$A:$AJ,(AF$3+2),FALSE)), IF($C413 = "pos-neg", (3+VLOOKUP($B413,'Results-formatted 060121'!$A:$AJ,(AF$3+2),FALSE)), VLOOKUP($B413,'Results-formatted 060121'!$A:$AJ,(AF$3+2),FALSE)))</f>
        <v>4</v>
      </c>
      <c r="AG413" s="95">
        <f>IF($C413 = "neg", (($D413+1) - VLOOKUP($B413,'Results-formatted 060121'!$A:$AJ,(AG$3+2),FALSE)), IF($C413 = "pos-neg", (3+VLOOKUP($B413,'Results-formatted 060121'!$A:$AJ,(AG$3+2),FALSE)), VLOOKUP($B413,'Results-formatted 060121'!$A:$AJ,(AG$3+2),FALSE)))</f>
        <v>3</v>
      </c>
      <c r="AH413" s="95">
        <f>IF($C413 = "neg", (($D413+1) - VLOOKUP($B413,'Results-formatted 060121'!$A:$AJ,(AH$3+2),FALSE)), IF($C413 = "pos-neg", (3+VLOOKUP($B413,'Results-formatted 060121'!$A:$AJ,(AH$3+2),FALSE)), VLOOKUP($B413,'Results-formatted 060121'!$A:$AJ,(AH$3+2),FALSE)))</f>
        <v>1</v>
      </c>
      <c r="AI413" s="95">
        <f>IF($C413 = "neg", (($D413+1) - VLOOKUP($B413,'Results-formatted 060121'!$A:$AJ,(AI$3+2),FALSE)), IF($C413 = "pos-neg", (3+VLOOKUP($B413,'Results-formatted 060121'!$A:$AJ,(AI$3+2),FALSE)), VLOOKUP($B413,'Results-formatted 060121'!$A:$AJ,(AI$3+2),FALSE)))</f>
        <v>1</v>
      </c>
      <c r="AJ413" s="95">
        <f>IF($C413 = "neg", (($D413+1) - VLOOKUP($B413,'Results-formatted 060121'!$A:$AJ,(AJ$3+2),FALSE)), IF($C413 = "pos-neg", (3+VLOOKUP($B413,'Results-formatted 060121'!$A:$AJ,(AJ$3+2),FALSE)), VLOOKUP($B413,'Results-formatted 060121'!$A:$AJ,(AJ$3+2),FALSE)))</f>
        <v>4</v>
      </c>
      <c r="AK413" s="95">
        <f>IF($C413 = "neg", (($D413+1) - VLOOKUP($B413,'Results-formatted 060121'!$A:$AJ,(AK$3+2),FALSE)), IF($C413 = "pos-neg", (3+VLOOKUP($B413,'Results-formatted 060121'!$A:$AJ,(AK$3+2),FALSE)), VLOOKUP($B413,'Results-formatted 060121'!$A:$AJ,(AK$3+2),FALSE)))</f>
        <v>3</v>
      </c>
      <c r="AL413" s="95">
        <f>IF($C413 = "neg", (($D413+1) - VLOOKUP($B413,'Results-formatted 060121'!$A:$AJ,(AL$3+2),FALSE)), IF($C413 = "pos-neg", (3+VLOOKUP($B413,'Results-formatted 060121'!$A:$AJ,(AL$3+2),FALSE)), VLOOKUP($B413,'Results-formatted 060121'!$A:$AJ,(AL$3+2),FALSE)))</f>
        <v>1</v>
      </c>
      <c r="AM413" s="95">
        <f>IF($C413 = "neg", (($D413+1) - VLOOKUP($B413,'Results-formatted 060121'!$A:AJ,(AM$3+2),FALSE)), IF($C413 = "pos-neg", (3+VLOOKUP($B413,'Results-formatted 060121'!$A:AJ,(AM$3+2),FALSE)), VLOOKUP($B413,'Results-formatted 060121'!$A:AJ,(AM$3+2),FALSE)))</f>
        <v>1</v>
      </c>
      <c r="AN413" s="95">
        <f>IF($C413 = "neg", (($D413+1) - VLOOKUP($B413,'Results-formatted 060121'!$A:AK,(AN$3+2),FALSE)), IF($C413 = "pos-neg", (3+VLOOKUP($B413,'Results-formatted 060121'!$A:AK,(AN$3+2),FALSE)), VLOOKUP($B413,'Results-formatted 060121'!$A:AK,(AN$3+2),FALSE)))</f>
        <v>3</v>
      </c>
      <c r="AO413" s="95">
        <f>IF($C413 = "neg", (($D413+1) - VLOOKUP($B413,'Results-formatted 060121'!$A:AL,(AO$3+2),FALSE)), IF($C413 = "pos-neg", (3+VLOOKUP($B413,'Results-formatted 060121'!$A:AL,(AO$3+2),FALSE)), VLOOKUP($B413,'Results-formatted 060121'!$A:AL,(AO$3+2),FALSE)))</f>
        <v>3</v>
      </c>
      <c r="AP413" s="95">
        <f>IF($C413 = "neg", (($D413+1) - VLOOKUP($B413,'Results-formatted 060121'!$A:AM,(AP$3+2),FALSE)), IF($C413 = "pos-neg", (3+VLOOKUP($B413,'Results-formatted 060121'!$A:AM,(AP$3+2),FALSE)), VLOOKUP($B413,'Results-formatted 060121'!$A:AM,(AP$3+2),FALSE)))</f>
        <v>1</v>
      </c>
      <c r="AQ413" s="95">
        <f>IF($C413 = "neg", (($D413+1) - VLOOKUP($B413,'Results-formatted 060121'!$A:AN,(AQ$3+2),FALSE)), IF($C413 = "pos-neg", (3+VLOOKUP($B413,'Results-formatted 060121'!$A:AN,(AQ$3+2),FALSE)), VLOOKUP($B413,'Results-formatted 060121'!$A:AN,(AQ$3+2),FALSE)))</f>
        <v>1</v>
      </c>
      <c r="AR413" s="95">
        <f>IF($C413 = "neg", (($D413+1) - VLOOKUP($B413,'Results-formatted 060121'!$A:AO,(AR$3+2),FALSE)), IF($C413 = "pos-neg", (3+VLOOKUP($B413,'Results-formatted 060121'!$A:AO,(AR$3+2),FALSE)), VLOOKUP($B413,'Results-formatted 060121'!$A:AO,(AR$3+2),FALSE)))</f>
        <v>2</v>
      </c>
      <c r="AS413" s="95">
        <f>IF($C413 = "neg", (($D413+1) - VLOOKUP($B413,'Results-formatted 060121'!$A:AP,(AS$3+2),FALSE)), IF($C413 = "pos-neg", (3+VLOOKUP($B413,'Results-formatted 060121'!$A:AP,(AS$3+2),FALSE)), VLOOKUP($B413,'Results-formatted 060121'!$A:AP,(AS$3+2),FALSE)))</f>
        <v>4</v>
      </c>
      <c r="AT413" s="95">
        <f>IF($C413 = "neg", (($D413+1) - VLOOKUP($B413,'Results-formatted 060121'!$A:AQ,(AT$3+2),FALSE)), IF($C413 = "pos-neg", (3+VLOOKUP($B413,'Results-formatted 060121'!$A:AQ,(AT$3+2),FALSE)), VLOOKUP($B413,'Results-formatted 060121'!$A:AQ,(AT$3+2),FALSE)))</f>
        <v>3</v>
      </c>
      <c r="AU413" s="95">
        <f>IF($C413 = "neg", (($D413+1) - VLOOKUP($B413,'Results-formatted 060121'!$A:AR,(AU$3+2),FALSE)), IF($C413 = "pos-neg", (3+VLOOKUP($B413,'Results-formatted 060121'!$A:AR,(AU$3+2),FALSE)), VLOOKUP($B413,'Results-formatted 060121'!$A:AR,(AU$3+2),FALSE)))</f>
        <v>2</v>
      </c>
      <c r="AV413" s="95">
        <f>IF($C413 = "neg", (($D413+1) - VLOOKUP($B413,'Results-formatted 060121'!$A:AS,(AV$3+2),FALSE)), IF($C413 = "pos-neg", (3+VLOOKUP($B413,'Results-formatted 060121'!$A:AS,(AV$3+2),FALSE)), VLOOKUP($B413,'Results-formatted 060121'!$A:AS,(AV$3+2),FALSE)))</f>
        <v>1</v>
      </c>
      <c r="AW413" s="95">
        <f>IF($C413 = "neg", (($D413+1) - VLOOKUP($B413,'Results-formatted 060121'!$A:AT,(AW$3+2),FALSE)), IF($C413 = "pos-neg", (3+VLOOKUP($B413,'Results-formatted 060121'!$A:AT,(AW$3+2),FALSE)), VLOOKUP($B413,'Results-formatted 060121'!$A:AT,(AW$3+2),FALSE)))</f>
        <v>1</v>
      </c>
      <c r="AX413" s="95">
        <f>IF($C413 = "neg", (($D413+1) - VLOOKUP($B413,'Results-formatted 060121'!$A:AU,(AX$3+2),FALSE)), IF($C413 = "pos-neg", (3+VLOOKUP($B413,'Results-formatted 060121'!$A:AU,(AX$3+2),FALSE)), VLOOKUP($B413,'Results-formatted 060121'!$A:AU,(AX$3+2),FALSE)))</f>
        <v>1</v>
      </c>
      <c r="AY413" s="95">
        <f>IF($C413 = "neg", (($D413+1) - VLOOKUP($B413,'Results-formatted 060121'!$A:AV,(AY$3+2),FALSE)), IF($C413 = "pos-neg", (3+VLOOKUP($B413,'Results-formatted 060121'!$A:AV,(AY$3+2),FALSE)), VLOOKUP($B413,'Results-formatted 060121'!$A:AV,(AY$3+2),FALSE)))</f>
        <v>1</v>
      </c>
      <c r="AZ413" s="95">
        <f>IF($C413 = "neg", (($D413+1) - VLOOKUP($B413,'Results-formatted 060121'!$A:AW,(AZ$3+2),FALSE)), IF($C413 = "pos-neg", (3+VLOOKUP($B413,'Results-formatted 060121'!$A:AW,(AZ$3+2),FALSE)), VLOOKUP($B413,'Results-formatted 060121'!$A:AW,(AZ$3+2),FALSE)))</f>
        <v>3</v>
      </c>
      <c r="BA413" s="95">
        <f>IF($C413 = "neg", (($D413+1) - VLOOKUP($B413,'Results-formatted 060121'!$A:AX,(BA$3+2),FALSE)), IF($C413 = "pos-neg", (3+VLOOKUP($B413,'Results-formatted 060121'!$A:AX,(BA$3+2),FALSE)), VLOOKUP($B413,'Results-formatted 060121'!$A:AX,(BA$3+2),FALSE)))</f>
        <v>3</v>
      </c>
      <c r="BB413" s="95">
        <f>IF($C413 = "neg", (($D413+1) - VLOOKUP($B413,'Results-formatted 060121'!$A:AY,(BB$3+2),FALSE)), IF($C413 = "pos-neg", (3+VLOOKUP($B413,'Results-formatted 060121'!$A:AY,(BB$3+2),FALSE)), VLOOKUP($B413,'Results-formatted 060121'!$A:AY,(BB$3+2),FALSE)))</f>
        <v>4</v>
      </c>
      <c r="BC413" s="95">
        <f>IF($C413 = "neg", (($D413+1) - VLOOKUP($B413,'Results-formatted 060121'!$A:AZ,(BC$3+2),FALSE)), IF($C413 = "pos-neg", (3+VLOOKUP($B413,'Results-formatted 060121'!$A:AZ,(BC$3+2),FALSE)), VLOOKUP($B413,'Results-formatted 060121'!$A:AZ,(BC$3+2),FALSE)))</f>
        <v>2</v>
      </c>
      <c r="BD413" s="95">
        <f>IF($C413 = "neg", (($D413+1) - VLOOKUP($B413,'Results-formatted 060121'!$A:BA,(BD$3+2),FALSE)), IF($C413 = "pos-neg", (3+VLOOKUP($B413,'Results-formatted 060121'!$A:BA,(BD$3+2),FALSE)), VLOOKUP($B413,'Results-formatted 060121'!$A:BA,(BD$3+2),FALSE)))</f>
        <v>4</v>
      </c>
      <c r="BE413" s="95">
        <f>IF($C413 = "neg", (($D413+1) - VLOOKUP($B413,'Results-formatted 060121'!$A:BB,(BE$3+2),FALSE)), IF($C413 = "pos-neg", (3+VLOOKUP($B413,'Results-formatted 060121'!$A:BB,(BE$3+2),FALSE)), VLOOKUP($B413,'Results-formatted 060121'!$A:BB,(BE$3+2),FALSE)))</f>
        <v>1</v>
      </c>
      <c r="BF413" s="95">
        <f>IF($C413 = "neg", (($D413+1) - VLOOKUP($B413,'Results-formatted 060121'!$A:BC,(BF$3+2),FALSE)), IF($C413 = "pos-neg", (3+VLOOKUP($B413,'Results-formatted 060121'!$A:BC,(BF$3+2),FALSE)), VLOOKUP($B413,'Results-formatted 060121'!$A:BC,(BF$3+2),FALSE)))</f>
        <v>1</v>
      </c>
      <c r="BG413" s="95">
        <f>IF($C413 = "neg", (($D413+1) - VLOOKUP($B413,'Results-formatted 060121'!$A:BD,(BG$3+2),FALSE)), IF($C413 = "pos-neg", (3+VLOOKUP($B413,'Results-formatted 060121'!$A:BD,(BG$3+2),FALSE)), VLOOKUP($B413,'Results-formatted 060121'!$A:BD,(BG$3+2),FALSE)))</f>
        <v>1</v>
      </c>
      <c r="BH413" s="95">
        <f>IF($C413 = "neg", (($D413+1) - VLOOKUP($B413,'Results-formatted 060121'!$A:BE,(BH$3+2),FALSE)), IF($C413 = "pos-neg", (3+VLOOKUP($B413,'Results-formatted 060121'!$A:BE,(BH$3+2),FALSE)), VLOOKUP($B413,'Results-formatted 060121'!$A:BE,(BH$3+2),FALSE)))</f>
        <v>2</v>
      </c>
      <c r="BI413" s="95">
        <f>IF($C413 = "neg", (($D413+1) - VLOOKUP($B413,'Results-formatted 060121'!$A:BF,(BI$3+2),FALSE)), IF($C413 = "pos-neg", (3+VLOOKUP($B413,'Results-formatted 060121'!$A:BF,(BI$3+2),FALSE)), VLOOKUP($B413,'Results-formatted 060121'!$A:BF,(BI$3+2),FALSE)))</f>
        <v>2</v>
      </c>
      <c r="BJ413" s="95">
        <f>IF($C413 = "neg", (($D413+1) - VLOOKUP($B413,'Results-formatted 060121'!$A:BG,(BJ$3+2),FALSE)), IF($C413 = "pos-neg", (3+VLOOKUP($B413,'Results-formatted 060121'!$A:BG,(BJ$3+2),FALSE)), VLOOKUP($B413,'Results-formatted 060121'!$A:BG,(BJ$3+2),FALSE)))</f>
        <v>1</v>
      </c>
      <c r="BK413" s="95">
        <f>IF($C413 = "neg", (($D413+1) - VLOOKUP($B413,'Results-formatted 060121'!$A:BH,(BK$3+2),FALSE)), IF($C413 = "pos-neg", (3+VLOOKUP($B413,'Results-formatted 060121'!$A:BH,(BK$3+2),FALSE)), VLOOKUP($B413,'Results-formatted 060121'!$A:BH,(BK$3+2),FALSE)))</f>
        <v>2</v>
      </c>
      <c r="BL413" s="95">
        <f>IF($C413 = "neg", (($D413+1) - VLOOKUP($B413,'Results-formatted 060121'!$A:BI,(BL$3+2),FALSE)), IF($C413 = "pos-neg", (3+VLOOKUP($B413,'Results-formatted 060121'!$A:BI,(BL$3+2),FALSE)), VLOOKUP($B413,'Results-formatted 060121'!$A:BI,(BL$3+2),FALSE)))</f>
        <v>1</v>
      </c>
      <c r="BM413" s="95">
        <f>IF($C413 = "neg", (($D413+1) - VLOOKUP($B413,'Results-formatted 060121'!$A:BJ,(BM$3+2),FALSE)), IF($C413 = "pos-neg", (3+VLOOKUP($B413,'Results-formatted 060121'!$A:BJ,(BM$3+2),FALSE)), VLOOKUP($B413,'Results-formatted 060121'!$A:BJ,(BM$3+2),FALSE)))</f>
        <v>3</v>
      </c>
      <c r="BN413" s="95"/>
      <c r="BO413" s="95"/>
      <c r="BP413" s="95"/>
      <c r="BQ413" s="95"/>
      <c r="BR413" s="95"/>
      <c r="BS413" s="95"/>
      <c r="BT413" s="95"/>
      <c r="BU413" s="95"/>
      <c r="BV413" s="95"/>
      <c r="BW413" s="95"/>
      <c r="BX413" s="95"/>
      <c r="BY413" s="95"/>
      <c r="BZ413" s="95"/>
      <c r="CA413" s="95"/>
      <c r="CB413" s="95"/>
      <c r="CC413" s="95"/>
      <c r="CD413" s="99"/>
      <c r="CE413" s="25">
        <f t="shared" si="1411"/>
        <v>2.15</v>
      </c>
      <c r="CF413" s="25">
        <f t="shared" si="1265"/>
        <v>1.1907126480261689</v>
      </c>
    </row>
    <row r="414" spans="2:84" ht="56" x14ac:dyDescent="0.15">
      <c r="B414" s="84" t="s">
        <v>417</v>
      </c>
      <c r="C414" s="86" t="s">
        <v>225</v>
      </c>
      <c r="D414" s="2">
        <v>5</v>
      </c>
      <c r="E414" s="15" t="s">
        <v>908</v>
      </c>
      <c r="F414" s="95">
        <f>IF($C414 = "neg", (($D414+1) - VLOOKUP($B414,'Results-formatted 060121'!$A:$AJ,(F$3+2),FALSE)), IF($C414 = "pos-neg", (3+VLOOKUP($B414,'Results-formatted 060121'!$A:$AJ,(F$3+2),FALSE)), VLOOKUP($B414,'Results-formatted 060121'!$A:$AJ,(F$3+2),FALSE)))</f>
        <v>3</v>
      </c>
      <c r="G414" s="95">
        <f>IF($C414 = "neg", (($D414+1) - VLOOKUP($B414,'Results-formatted 060121'!$A:$AJ,(G$3+2),FALSE)), IF($C414 = "pos-neg", (3+VLOOKUP($B414,'Results-formatted 060121'!$A:$AJ,(G$3+2),FALSE)), VLOOKUP($B414,'Results-formatted 060121'!$A:$AJ,(G$3+2),FALSE)))</f>
        <v>1</v>
      </c>
      <c r="H414" s="95">
        <f>IF($C414 = "neg", (($D414+1) - VLOOKUP($B414,'Results-formatted 060121'!$A:$AJ,(H$3+2),FALSE)), IF($C414 = "pos-neg", (3+VLOOKUP($B414,'Results-formatted 060121'!$A:$AJ,(H$3+2),FALSE)), VLOOKUP($B414,'Results-formatted 060121'!$A:$AJ,(H$3+2),FALSE)))</f>
        <v>2</v>
      </c>
      <c r="I414" s="95">
        <f>IF($C414 = "neg", (($D414+1) - VLOOKUP($B414,'Results-formatted 060121'!$A:$AJ,(I$3+2),FALSE)), IF($C414 = "pos-neg", (3+VLOOKUP($B414,'Results-formatted 060121'!$A:$AJ,(I$3+2),FALSE)), VLOOKUP($B414,'Results-formatted 060121'!$A:$AJ,(I$3+2),FALSE)))</f>
        <v>1</v>
      </c>
      <c r="J414" s="95">
        <f>IF($C414 = "neg", (($D414+1) - VLOOKUP($B414,'Results-formatted 060121'!$A:$AJ,(J$3+2),FALSE)), IF($C414 = "pos-neg", (3+VLOOKUP($B414,'Results-formatted 060121'!$A:$AJ,(J$3+2),FALSE)), VLOOKUP($B414,'Results-formatted 060121'!$A:$AJ,(J$3+2),FALSE)))</f>
        <v>3</v>
      </c>
      <c r="K414" s="95">
        <f>IF($C414 = "neg", (($D414+1) - VLOOKUP($B414,'Results-formatted 060121'!$A:$AJ,(K$3+2),FALSE)), IF($C414 = "pos-neg", (3+VLOOKUP($B414,'Results-formatted 060121'!$A:$AJ,(K$3+2),FALSE)), VLOOKUP($B414,'Results-formatted 060121'!$A:$AJ,(K$3+2),FALSE)))</f>
        <v>3</v>
      </c>
      <c r="L414" s="95">
        <f>IF($C414 = "neg", (($D414+1) - VLOOKUP($B414,'Results-formatted 060121'!$A:$AJ,(L$3+2),FALSE)), IF($C414 = "pos-neg", (3+VLOOKUP($B414,'Results-formatted 060121'!$A:$AJ,(L$3+2),FALSE)), VLOOKUP($B414,'Results-formatted 060121'!$A:$AJ,(L$3+2),FALSE)))</f>
        <v>4</v>
      </c>
      <c r="M414" s="95">
        <f>IF($C414 = "neg", (($D414+1) - VLOOKUP($B414,'Results-formatted 060121'!$A:$AJ,(M$3+2),FALSE)), IF($C414 = "pos-neg", (3+VLOOKUP($B414,'Results-formatted 060121'!$A:$AJ,(M$3+2),FALSE)), VLOOKUP($B414,'Results-formatted 060121'!$A:$AJ,(M$3+2),FALSE)))</f>
        <v>3</v>
      </c>
      <c r="N414" s="95">
        <f>IF($C414 = "neg", (($D414+1) - VLOOKUP($B414,'Results-formatted 060121'!$A:$AJ,(N$3+2),FALSE)), IF($C414 = "pos-neg", (3+VLOOKUP($B414,'Results-formatted 060121'!$A:$AJ,(N$3+2),FALSE)), VLOOKUP($B414,'Results-formatted 060121'!$A:$AJ,(N$3+2),FALSE)))</f>
        <v>2</v>
      </c>
      <c r="O414" s="95">
        <f>IF($C414 = "neg", (($D414+1) - VLOOKUP($B414,'Results-formatted 060121'!$A:$AJ,(O$3+2),FALSE)), IF($C414 = "pos-neg", (3+VLOOKUP($B414,'Results-formatted 060121'!$A:$AJ,(O$3+2),FALSE)), VLOOKUP($B414,'Results-formatted 060121'!$A:$AJ,(O$3+2),FALSE)))</f>
        <v>2</v>
      </c>
      <c r="P414" s="95">
        <f>IF($C414 = "neg", (($D414+1) - VLOOKUP($B414,'Results-formatted 060121'!$A:$AJ,(P$3+2),FALSE)), IF($C414 = "pos-neg", (3+VLOOKUP($B414,'Results-formatted 060121'!$A:$AJ,(P$3+2),FALSE)), VLOOKUP($B414,'Results-formatted 060121'!$A:$AJ,(P$3+2),FALSE)))</f>
        <v>2</v>
      </c>
      <c r="Q414" s="95">
        <f>IF($C414 = "neg", (($D414+1) - VLOOKUP($B414,'Results-formatted 060121'!$A:$AJ,(Q$3+2),FALSE)), IF($C414 = "pos-neg", (3+VLOOKUP($B414,'Results-formatted 060121'!$A:$AJ,(Q$3+2),FALSE)), VLOOKUP($B414,'Results-formatted 060121'!$A:$AJ,(Q$3+2),FALSE)))</f>
        <v>2</v>
      </c>
      <c r="R414" s="95">
        <f>IF($C414 = "neg", (($D414+1) - VLOOKUP($B414,'Results-formatted 060121'!$A:$AJ,(R$3+2),FALSE)), IF($C414 = "pos-neg", (3+VLOOKUP($B414,'Results-formatted 060121'!$A:$AJ,(R$3+2),FALSE)), VLOOKUP($B414,'Results-formatted 060121'!$A:$AJ,(R$3+2),FALSE)))</f>
        <v>4</v>
      </c>
      <c r="S414" s="95">
        <f>IF($C414 = "neg", (($D414+1) - VLOOKUP($B414,'Results-formatted 060121'!$A:$AJ,(S$3+2),FALSE)), IF($C414 = "pos-neg", (3+VLOOKUP($B414,'Results-formatted 060121'!$A:$AJ,(S$3+2),FALSE)), VLOOKUP($B414,'Results-formatted 060121'!$A:$AJ,(S$3+2),FALSE)))</f>
        <v>2</v>
      </c>
      <c r="T414" s="95">
        <f>IF($C414 = "neg", (($D414+1) - VLOOKUP($B414,'Results-formatted 060121'!$A:$AJ,(T$3+2),FALSE)), IF($C414 = "pos-neg", (3+VLOOKUP($B414,'Results-formatted 060121'!$A:$AJ,(T$3+2),FALSE)), VLOOKUP($B414,'Results-formatted 060121'!$A:$AJ,(T$3+2),FALSE)))</f>
        <v>2</v>
      </c>
      <c r="U414" s="95">
        <f>IF($C414 = "neg", (($D414+1) - VLOOKUP($B414,'Results-formatted 060121'!$A:$AJ,(U$3+2),FALSE)), IF($C414 = "pos-neg", (3+VLOOKUP($B414,'Results-formatted 060121'!$A:$AJ,(U$3+2),FALSE)), VLOOKUP($B414,'Results-formatted 060121'!$A:$AJ,(U$3+2),FALSE)))</f>
        <v>5</v>
      </c>
      <c r="V414" s="95">
        <f>IF($C414 = "neg", (($D414+1) - VLOOKUP($B414,'Results-formatted 060121'!$A:$AJ,(V$3+2),FALSE)), IF($C414 = "pos-neg", (3+VLOOKUP($B414,'Results-formatted 060121'!$A:$AJ,(V$3+2),FALSE)), VLOOKUP($B414,'Results-formatted 060121'!$A:$AJ,(V$3+2),FALSE)))</f>
        <v>2</v>
      </c>
      <c r="W414" s="95">
        <f>IF($C414 = "neg", (($D414+1) - VLOOKUP($B414,'Results-formatted 060121'!$A:$AJ,(W$3+2),FALSE)), IF($C414 = "pos-neg", (3+VLOOKUP($B414,'Results-formatted 060121'!$A:$AJ,(W$3+2),FALSE)), VLOOKUP($B414,'Results-formatted 060121'!$A:$AJ,(W$3+2),FALSE)))</f>
        <v>4</v>
      </c>
      <c r="X414" s="95">
        <f>IF($C414 = "neg", (($D414+1) - VLOOKUP($B414,'Results-formatted 060121'!$A:$AJ,(X$3+2),FALSE)), IF($C414 = "pos-neg", (3+VLOOKUP($B414,'Results-formatted 060121'!$A:$AJ,(X$3+2),FALSE)), VLOOKUP($B414,'Results-formatted 060121'!$A:$AJ,(X$3+2),FALSE)))</f>
        <v>4</v>
      </c>
      <c r="Y414" s="95">
        <f>IF($C414 = "neg", (($D414+1) - VLOOKUP($B414,'Results-formatted 060121'!$A:$AJ,(Y$3+2),FALSE)), IF($C414 = "pos-neg", (3+VLOOKUP($B414,'Results-formatted 060121'!$A:$AJ,(Y$3+2),FALSE)), VLOOKUP($B414,'Results-formatted 060121'!$A:$AJ,(Y$3+2),FALSE)))</f>
        <v>3</v>
      </c>
      <c r="Z414" s="95">
        <f>IF($C414 = "neg", (($D414+1) - VLOOKUP($B414,'Results-formatted 060121'!$A:$AJ,(Z$3+2),FALSE)), IF($C414 = "pos-neg", (3+VLOOKUP($B414,'Results-formatted 060121'!$A:$AJ,(Z$3+2),FALSE)), VLOOKUP($B414,'Results-formatted 060121'!$A:$AJ,(Z$3+2),FALSE)))</f>
        <v>2</v>
      </c>
      <c r="AA414" s="95">
        <f>IF($C414 = "neg", (($D414+1) - VLOOKUP($B414,'Results-formatted 060121'!$A:$AJ,(AA$3+2),FALSE)), IF($C414 = "pos-neg", (3+VLOOKUP($B414,'Results-formatted 060121'!$A:$AJ,(AA$3+2),FALSE)), VLOOKUP($B414,'Results-formatted 060121'!$A:$AJ,(AA$3+2),FALSE)))</f>
        <v>2</v>
      </c>
      <c r="AB414" s="95">
        <f>IF($C414 = "neg", (($D414+1) - VLOOKUP($B414,'Results-formatted 060121'!$A:$AJ,(AB$3+2),FALSE)), IF($C414 = "pos-neg", (3+VLOOKUP($B414,'Results-formatted 060121'!$A:$AJ,(AB$3+2),FALSE)), VLOOKUP($B414,'Results-formatted 060121'!$A:$AJ,(AB$3+2),FALSE)))</f>
        <v>2</v>
      </c>
      <c r="AC414" s="95">
        <f>IF($C414 = "neg", (($D414+1) - VLOOKUP($B414,'Results-formatted 060121'!$A:$AJ,(AC$3+2),FALSE)), IF($C414 = "pos-neg", (3+VLOOKUP($B414,'Results-formatted 060121'!$A:$AJ,(AC$3+2),FALSE)), VLOOKUP($B414,'Results-formatted 060121'!$A:$AJ,(AC$3+2),FALSE)))</f>
        <v>5</v>
      </c>
      <c r="AD414" s="95">
        <f>IF($C414 = "neg", (($D414+1) - VLOOKUP($B414,'Results-formatted 060121'!$A:$AJ,(AD$3+2),FALSE)), IF($C414 = "pos-neg", (3+VLOOKUP($B414,'Results-formatted 060121'!$A:$AJ,(AD$3+2),FALSE)), VLOOKUP($B414,'Results-formatted 060121'!$A:$AJ,(AD$3+2),FALSE)))</f>
        <v>2</v>
      </c>
      <c r="AE414" s="95">
        <f>IF($C414 = "neg", (($D414+1) - VLOOKUP($B414,'Results-formatted 060121'!$A:$AJ,(AE$3+2),FALSE)), IF($C414 = "pos-neg", (3+VLOOKUP($B414,'Results-formatted 060121'!$A:$AJ,(AE$3+2),FALSE)), VLOOKUP($B414,'Results-formatted 060121'!$A:$AJ,(AE$3+2),FALSE)))</f>
        <v>4</v>
      </c>
      <c r="AF414" s="95">
        <f>IF($C414 = "neg", (($D414+1) - VLOOKUP($B414,'Results-formatted 060121'!$A:$AJ,(AF$3+2),FALSE)), IF($C414 = "pos-neg", (3+VLOOKUP($B414,'Results-formatted 060121'!$A:$AJ,(AF$3+2),FALSE)), VLOOKUP($B414,'Results-formatted 060121'!$A:$AJ,(AF$3+2),FALSE)))</f>
        <v>2</v>
      </c>
      <c r="AG414" s="95">
        <f>IF($C414 = "neg", (($D414+1) - VLOOKUP($B414,'Results-formatted 060121'!$A:$AJ,(AG$3+2),FALSE)), IF($C414 = "pos-neg", (3+VLOOKUP($B414,'Results-formatted 060121'!$A:$AJ,(AG$3+2),FALSE)), VLOOKUP($B414,'Results-formatted 060121'!$A:$AJ,(AG$3+2),FALSE)))</f>
        <v>4</v>
      </c>
      <c r="AH414" s="95">
        <f>IF($C414 = "neg", (($D414+1) - VLOOKUP($B414,'Results-formatted 060121'!$A:$AJ,(AH$3+2),FALSE)), IF($C414 = "pos-neg", (3+VLOOKUP($B414,'Results-formatted 060121'!$A:$AJ,(AH$3+2),FALSE)), VLOOKUP($B414,'Results-formatted 060121'!$A:$AJ,(AH$3+2),FALSE)))</f>
        <v>4</v>
      </c>
      <c r="AI414" s="95">
        <f>IF($C414 = "neg", (($D414+1) - VLOOKUP($B414,'Results-formatted 060121'!$A:$AJ,(AI$3+2),FALSE)), IF($C414 = "pos-neg", (3+VLOOKUP($B414,'Results-formatted 060121'!$A:$AJ,(AI$3+2),FALSE)), VLOOKUP($B414,'Results-formatted 060121'!$A:$AJ,(AI$3+2),FALSE)))</f>
        <v>4</v>
      </c>
      <c r="AJ414" s="95">
        <f>IF($C414 = "neg", (($D414+1) - VLOOKUP($B414,'Results-formatted 060121'!$A:$AJ,(AJ$3+2),FALSE)), IF($C414 = "pos-neg", (3+VLOOKUP($B414,'Results-formatted 060121'!$A:$AJ,(AJ$3+2),FALSE)), VLOOKUP($B414,'Results-formatted 060121'!$A:$AJ,(AJ$3+2),FALSE)))</f>
        <v>5</v>
      </c>
      <c r="AK414" s="95">
        <f>IF($C414 = "neg", (($D414+1) - VLOOKUP($B414,'Results-formatted 060121'!$A:$AJ,(AK$3+2),FALSE)), IF($C414 = "pos-neg", (3+VLOOKUP($B414,'Results-formatted 060121'!$A:$AJ,(AK$3+2),FALSE)), VLOOKUP($B414,'Results-formatted 060121'!$A:$AJ,(AK$3+2),FALSE)))</f>
        <v>2</v>
      </c>
      <c r="AL414" s="95">
        <f>IF($C414 = "neg", (($D414+1) - VLOOKUP($B414,'Results-formatted 060121'!$A:$AJ,(AL$3+2),FALSE)), IF($C414 = "pos-neg", (3+VLOOKUP($B414,'Results-formatted 060121'!$A:$AJ,(AL$3+2),FALSE)), VLOOKUP($B414,'Results-formatted 060121'!$A:$AJ,(AL$3+2),FALSE)))</f>
        <v>3</v>
      </c>
      <c r="AM414" s="95">
        <f>IF($C414 = "neg", (($D414+1) - VLOOKUP($B414,'Results-formatted 060121'!$A:AJ,(AM$3+2),FALSE)), IF($C414 = "pos-neg", (3+VLOOKUP($B414,'Results-formatted 060121'!$A:AJ,(AM$3+2),FALSE)), VLOOKUP($B414,'Results-formatted 060121'!$A:AJ,(AM$3+2),FALSE)))</f>
        <v>5</v>
      </c>
      <c r="AN414" s="95">
        <f>IF($C414 = "neg", (($D414+1) - VLOOKUP($B414,'Results-formatted 060121'!$A:AK,(AN$3+2),FALSE)), IF($C414 = "pos-neg", (3+VLOOKUP($B414,'Results-formatted 060121'!$A:AK,(AN$3+2),FALSE)), VLOOKUP($B414,'Results-formatted 060121'!$A:AK,(AN$3+2),FALSE)))</f>
        <v>4</v>
      </c>
      <c r="AO414" s="95">
        <f>IF($C414 = "neg", (($D414+1) - VLOOKUP($B414,'Results-formatted 060121'!$A:AL,(AO$3+2),FALSE)), IF($C414 = "pos-neg", (3+VLOOKUP($B414,'Results-formatted 060121'!$A:AL,(AO$3+2),FALSE)), VLOOKUP($B414,'Results-formatted 060121'!$A:AL,(AO$3+2),FALSE)))</f>
        <v>5</v>
      </c>
      <c r="AP414" s="95">
        <f>IF($C414 = "neg", (($D414+1) - VLOOKUP($B414,'Results-formatted 060121'!$A:AM,(AP$3+2),FALSE)), IF($C414 = "pos-neg", (3+VLOOKUP($B414,'Results-formatted 060121'!$A:AM,(AP$3+2),FALSE)), VLOOKUP($B414,'Results-formatted 060121'!$A:AM,(AP$3+2),FALSE)))</f>
        <v>4</v>
      </c>
      <c r="AQ414" s="95">
        <f>IF($C414 = "neg", (($D414+1) - VLOOKUP($B414,'Results-formatted 060121'!$A:AN,(AQ$3+2),FALSE)), IF($C414 = "pos-neg", (3+VLOOKUP($B414,'Results-formatted 060121'!$A:AN,(AQ$3+2),FALSE)), VLOOKUP($B414,'Results-formatted 060121'!$A:AN,(AQ$3+2),FALSE)))</f>
        <v>3</v>
      </c>
      <c r="AR414" s="95">
        <f>IF($C414 = "neg", (($D414+1) - VLOOKUP($B414,'Results-formatted 060121'!$A:AO,(AR$3+2),FALSE)), IF($C414 = "pos-neg", (3+VLOOKUP($B414,'Results-formatted 060121'!$A:AO,(AR$3+2),FALSE)), VLOOKUP($B414,'Results-formatted 060121'!$A:AO,(AR$3+2),FALSE)))</f>
        <v>5</v>
      </c>
      <c r="AS414" s="95">
        <f>IF($C414 = "neg", (($D414+1) - VLOOKUP($B414,'Results-formatted 060121'!$A:AP,(AS$3+2),FALSE)), IF($C414 = "pos-neg", (3+VLOOKUP($B414,'Results-formatted 060121'!$A:AP,(AS$3+2),FALSE)), VLOOKUP($B414,'Results-formatted 060121'!$A:AP,(AS$3+2),FALSE)))</f>
        <v>3</v>
      </c>
      <c r="AT414" s="95">
        <f>IF($C414 = "neg", (($D414+1) - VLOOKUP($B414,'Results-formatted 060121'!$A:AQ,(AT$3+2),FALSE)), IF($C414 = "pos-neg", (3+VLOOKUP($B414,'Results-formatted 060121'!$A:AQ,(AT$3+2),FALSE)), VLOOKUP($B414,'Results-formatted 060121'!$A:AQ,(AT$3+2),FALSE)))</f>
        <v>3</v>
      </c>
      <c r="AU414" s="95">
        <f>IF($C414 = "neg", (($D414+1) - VLOOKUP($B414,'Results-formatted 060121'!$A:AR,(AU$3+2),FALSE)), IF($C414 = "pos-neg", (3+VLOOKUP($B414,'Results-formatted 060121'!$A:AR,(AU$3+2),FALSE)), VLOOKUP($B414,'Results-formatted 060121'!$A:AR,(AU$3+2),FALSE)))</f>
        <v>2</v>
      </c>
      <c r="AV414" s="95">
        <f>IF($C414 = "neg", (($D414+1) - VLOOKUP($B414,'Results-formatted 060121'!$A:AS,(AV$3+2),FALSE)), IF($C414 = "pos-neg", (3+VLOOKUP($B414,'Results-formatted 060121'!$A:AS,(AV$3+2),FALSE)), VLOOKUP($B414,'Results-formatted 060121'!$A:AS,(AV$3+2),FALSE)))</f>
        <v>5</v>
      </c>
      <c r="AW414" s="95">
        <f>IF($C414 = "neg", (($D414+1) - VLOOKUP($B414,'Results-formatted 060121'!$A:AT,(AW$3+2),FALSE)), IF($C414 = "pos-neg", (3+VLOOKUP($B414,'Results-formatted 060121'!$A:AT,(AW$3+2),FALSE)), VLOOKUP($B414,'Results-formatted 060121'!$A:AT,(AW$3+2),FALSE)))</f>
        <v>5</v>
      </c>
      <c r="AX414" s="95">
        <f>IF($C414 = "neg", (($D414+1) - VLOOKUP($B414,'Results-formatted 060121'!$A:AU,(AX$3+2),FALSE)), IF($C414 = "pos-neg", (3+VLOOKUP($B414,'Results-formatted 060121'!$A:AU,(AX$3+2),FALSE)), VLOOKUP($B414,'Results-formatted 060121'!$A:AU,(AX$3+2),FALSE)))</f>
        <v>4</v>
      </c>
      <c r="AY414" s="95">
        <f>IF($C414 = "neg", (($D414+1) - VLOOKUP($B414,'Results-formatted 060121'!$A:AV,(AY$3+2),FALSE)), IF($C414 = "pos-neg", (3+VLOOKUP($B414,'Results-formatted 060121'!$A:AV,(AY$3+2),FALSE)), VLOOKUP($B414,'Results-formatted 060121'!$A:AV,(AY$3+2),FALSE)))</f>
        <v>4</v>
      </c>
      <c r="AZ414" s="95">
        <f>IF($C414 = "neg", (($D414+1) - VLOOKUP($B414,'Results-formatted 060121'!$A:AW,(AZ$3+2),FALSE)), IF($C414 = "pos-neg", (3+VLOOKUP($B414,'Results-formatted 060121'!$A:AW,(AZ$3+2),FALSE)), VLOOKUP($B414,'Results-formatted 060121'!$A:AW,(AZ$3+2),FALSE)))</f>
        <v>3</v>
      </c>
      <c r="BA414" s="95">
        <f>IF($C414 = "neg", (($D414+1) - VLOOKUP($B414,'Results-formatted 060121'!$A:AX,(BA$3+2),FALSE)), IF($C414 = "pos-neg", (3+VLOOKUP($B414,'Results-formatted 060121'!$A:AX,(BA$3+2),FALSE)), VLOOKUP($B414,'Results-formatted 060121'!$A:AX,(BA$3+2),FALSE)))</f>
        <v>3</v>
      </c>
      <c r="BB414" s="95">
        <f>IF($C414 = "neg", (($D414+1) - VLOOKUP($B414,'Results-formatted 060121'!$A:AY,(BB$3+2),FALSE)), IF($C414 = "pos-neg", (3+VLOOKUP($B414,'Results-formatted 060121'!$A:AY,(BB$3+2),FALSE)), VLOOKUP($B414,'Results-formatted 060121'!$A:AY,(BB$3+2),FALSE)))</f>
        <v>4</v>
      </c>
      <c r="BC414" s="95">
        <f>IF($C414 = "neg", (($D414+1) - VLOOKUP($B414,'Results-formatted 060121'!$A:AZ,(BC$3+2),FALSE)), IF($C414 = "pos-neg", (3+VLOOKUP($B414,'Results-formatted 060121'!$A:AZ,(BC$3+2),FALSE)), VLOOKUP($B414,'Results-formatted 060121'!$A:AZ,(BC$3+2),FALSE)))</f>
        <v>4</v>
      </c>
      <c r="BD414" s="95">
        <f>IF($C414 = "neg", (($D414+1) - VLOOKUP($B414,'Results-formatted 060121'!$A:BA,(BD$3+2),FALSE)), IF($C414 = "pos-neg", (3+VLOOKUP($B414,'Results-formatted 060121'!$A:BA,(BD$3+2),FALSE)), VLOOKUP($B414,'Results-formatted 060121'!$A:BA,(BD$3+2),FALSE)))</f>
        <v>5</v>
      </c>
      <c r="BE414" s="95">
        <f>IF($C414 = "neg", (($D414+1) - VLOOKUP($B414,'Results-formatted 060121'!$A:BB,(BE$3+2),FALSE)), IF($C414 = "pos-neg", (3+VLOOKUP($B414,'Results-formatted 060121'!$A:BB,(BE$3+2),FALSE)), VLOOKUP($B414,'Results-formatted 060121'!$A:BB,(BE$3+2),FALSE)))</f>
        <v>5</v>
      </c>
      <c r="BF414" s="95">
        <f>IF($C414 = "neg", (($D414+1) - VLOOKUP($B414,'Results-formatted 060121'!$A:BC,(BF$3+2),FALSE)), IF($C414 = "pos-neg", (3+VLOOKUP($B414,'Results-formatted 060121'!$A:BC,(BF$3+2),FALSE)), VLOOKUP($B414,'Results-formatted 060121'!$A:BC,(BF$3+2),FALSE)))</f>
        <v>2</v>
      </c>
      <c r="BG414" s="95">
        <f>IF($C414 = "neg", (($D414+1) - VLOOKUP($B414,'Results-formatted 060121'!$A:BD,(BG$3+2),FALSE)), IF($C414 = "pos-neg", (3+VLOOKUP($B414,'Results-formatted 060121'!$A:BD,(BG$3+2),FALSE)), VLOOKUP($B414,'Results-formatted 060121'!$A:BD,(BG$3+2),FALSE)))</f>
        <v>3</v>
      </c>
      <c r="BH414" s="95">
        <f>IF($C414 = "neg", (($D414+1) - VLOOKUP($B414,'Results-formatted 060121'!$A:BE,(BH$3+2),FALSE)), IF($C414 = "pos-neg", (3+VLOOKUP($B414,'Results-formatted 060121'!$A:BE,(BH$3+2),FALSE)), VLOOKUP($B414,'Results-formatted 060121'!$A:BE,(BH$3+2),FALSE)))</f>
        <v>3</v>
      </c>
      <c r="BI414" s="95">
        <f>IF($C414 = "neg", (($D414+1) - VLOOKUP($B414,'Results-formatted 060121'!$A:BF,(BI$3+2),FALSE)), IF($C414 = "pos-neg", (3+VLOOKUP($B414,'Results-formatted 060121'!$A:BF,(BI$3+2),FALSE)), VLOOKUP($B414,'Results-formatted 060121'!$A:BF,(BI$3+2),FALSE)))</f>
        <v>4</v>
      </c>
      <c r="BJ414" s="95">
        <f>IF($C414 = "neg", (($D414+1) - VLOOKUP($B414,'Results-formatted 060121'!$A:BG,(BJ$3+2),FALSE)), IF($C414 = "pos-neg", (3+VLOOKUP($B414,'Results-formatted 060121'!$A:BG,(BJ$3+2),FALSE)), VLOOKUP($B414,'Results-formatted 060121'!$A:BG,(BJ$3+2),FALSE)))</f>
        <v>4</v>
      </c>
      <c r="BK414" s="95">
        <f>IF($C414 = "neg", (($D414+1) - VLOOKUP($B414,'Results-formatted 060121'!$A:BH,(BK$3+2),FALSE)), IF($C414 = "pos-neg", (3+VLOOKUP($B414,'Results-formatted 060121'!$A:BH,(BK$3+2),FALSE)), VLOOKUP($B414,'Results-formatted 060121'!$A:BH,(BK$3+2),FALSE)))</f>
        <v>3</v>
      </c>
      <c r="BL414" s="95">
        <f>IF($C414 = "neg", (($D414+1) - VLOOKUP($B414,'Results-formatted 060121'!$A:BI,(BL$3+2),FALSE)), IF($C414 = "pos-neg", (3+VLOOKUP($B414,'Results-formatted 060121'!$A:BI,(BL$3+2),FALSE)), VLOOKUP($B414,'Results-formatted 060121'!$A:BI,(BL$3+2),FALSE)))</f>
        <v>5</v>
      </c>
      <c r="BM414" s="95">
        <f>IF($C414 = "neg", (($D414+1) - VLOOKUP($B414,'Results-formatted 060121'!$A:BJ,(BM$3+2),FALSE)), IF($C414 = "pos-neg", (3+VLOOKUP($B414,'Results-formatted 060121'!$A:BJ,(BM$3+2),FALSE)), VLOOKUP($B414,'Results-formatted 060121'!$A:BJ,(BM$3+2),FALSE)))</f>
        <v>4</v>
      </c>
      <c r="BN414" s="95"/>
      <c r="BO414" s="95"/>
      <c r="BP414" s="95"/>
      <c r="BQ414" s="95"/>
      <c r="BR414" s="95"/>
      <c r="BS414" s="95"/>
      <c r="BT414" s="95"/>
      <c r="BU414" s="95"/>
      <c r="BV414" s="95"/>
      <c r="BW414" s="95"/>
      <c r="BX414" s="95"/>
      <c r="BY414" s="95"/>
      <c r="BZ414" s="95"/>
      <c r="CA414" s="95"/>
      <c r="CB414" s="95"/>
      <c r="CC414" s="95"/>
      <c r="CD414" s="99"/>
      <c r="CE414" s="25">
        <f t="shared" si="1411"/>
        <v>3.3166666666666669</v>
      </c>
      <c r="CF414" s="25">
        <f t="shared" si="1265"/>
        <v>1.1570222836971429</v>
      </c>
    </row>
    <row r="415" spans="2:84" ht="42" x14ac:dyDescent="0.15">
      <c r="B415" s="84" t="s">
        <v>418</v>
      </c>
      <c r="C415" s="86" t="s">
        <v>225</v>
      </c>
      <c r="D415" s="2">
        <v>5</v>
      </c>
      <c r="E415" s="15" t="s">
        <v>909</v>
      </c>
      <c r="F415" s="95">
        <f>IF($C415 = "neg", (($D415+1) - VLOOKUP($B415,'Results-formatted 060121'!$A:$AJ,(F$3+2),FALSE)), IF($C415 = "pos-neg", (3+VLOOKUP($B415,'Results-formatted 060121'!$A:$AJ,(F$3+2),FALSE)), VLOOKUP($B415,'Results-formatted 060121'!$A:$AJ,(F$3+2),FALSE)))</f>
        <v>3</v>
      </c>
      <c r="G415" s="95">
        <f>IF($C415 = "neg", (($D415+1) - VLOOKUP($B415,'Results-formatted 060121'!$A:$AJ,(G$3+2),FALSE)), IF($C415 = "pos-neg", (3+VLOOKUP($B415,'Results-formatted 060121'!$A:$AJ,(G$3+2),FALSE)), VLOOKUP($B415,'Results-formatted 060121'!$A:$AJ,(G$3+2),FALSE)))</f>
        <v>1</v>
      </c>
      <c r="H415" s="95">
        <f>IF($C415 = "neg", (($D415+1) - VLOOKUP($B415,'Results-formatted 060121'!$A:$AJ,(H$3+2),FALSE)), IF($C415 = "pos-neg", (3+VLOOKUP($B415,'Results-formatted 060121'!$A:$AJ,(H$3+2),FALSE)), VLOOKUP($B415,'Results-formatted 060121'!$A:$AJ,(H$3+2),FALSE)))</f>
        <v>2</v>
      </c>
      <c r="I415" s="95">
        <f>IF($C415 = "neg", (($D415+1) - VLOOKUP($B415,'Results-formatted 060121'!$A:$AJ,(I$3+2),FALSE)), IF($C415 = "pos-neg", (3+VLOOKUP($B415,'Results-formatted 060121'!$A:$AJ,(I$3+2),FALSE)), VLOOKUP($B415,'Results-formatted 060121'!$A:$AJ,(I$3+2),FALSE)))</f>
        <v>4</v>
      </c>
      <c r="J415" s="95">
        <f>IF($C415 = "neg", (($D415+1) - VLOOKUP($B415,'Results-formatted 060121'!$A:$AJ,(J$3+2),FALSE)), IF($C415 = "pos-neg", (3+VLOOKUP($B415,'Results-formatted 060121'!$A:$AJ,(J$3+2),FALSE)), VLOOKUP($B415,'Results-formatted 060121'!$A:$AJ,(J$3+2),FALSE)))</f>
        <v>3</v>
      </c>
      <c r="K415" s="95">
        <f>IF($C415 = "neg", (($D415+1) - VLOOKUP($B415,'Results-formatted 060121'!$A:$AJ,(K$3+2),FALSE)), IF($C415 = "pos-neg", (3+VLOOKUP($B415,'Results-formatted 060121'!$A:$AJ,(K$3+2),FALSE)), VLOOKUP($B415,'Results-formatted 060121'!$A:$AJ,(K$3+2),FALSE)))</f>
        <v>2</v>
      </c>
      <c r="L415" s="95">
        <f>IF($C415 = "neg", (($D415+1) - VLOOKUP($B415,'Results-formatted 060121'!$A:$AJ,(L$3+2),FALSE)), IF($C415 = "pos-neg", (3+VLOOKUP($B415,'Results-formatted 060121'!$A:$AJ,(L$3+2),FALSE)), VLOOKUP($B415,'Results-formatted 060121'!$A:$AJ,(L$3+2),FALSE)))</f>
        <v>2</v>
      </c>
      <c r="M415" s="95">
        <f>IF($C415 = "neg", (($D415+1) - VLOOKUP($B415,'Results-formatted 060121'!$A:$AJ,(M$3+2),FALSE)), IF($C415 = "pos-neg", (3+VLOOKUP($B415,'Results-formatted 060121'!$A:$AJ,(M$3+2),FALSE)), VLOOKUP($B415,'Results-formatted 060121'!$A:$AJ,(M$3+2),FALSE)))</f>
        <v>4</v>
      </c>
      <c r="N415" s="95">
        <f>IF($C415 = "neg", (($D415+1) - VLOOKUP($B415,'Results-formatted 060121'!$A:$AJ,(N$3+2),FALSE)), IF($C415 = "pos-neg", (3+VLOOKUP($B415,'Results-formatted 060121'!$A:$AJ,(N$3+2),FALSE)), VLOOKUP($B415,'Results-formatted 060121'!$A:$AJ,(N$3+2),FALSE)))</f>
        <v>2</v>
      </c>
      <c r="O415" s="95">
        <f>IF($C415 = "neg", (($D415+1) - VLOOKUP($B415,'Results-formatted 060121'!$A:$AJ,(O$3+2),FALSE)), IF($C415 = "pos-neg", (3+VLOOKUP($B415,'Results-formatted 060121'!$A:$AJ,(O$3+2),FALSE)), VLOOKUP($B415,'Results-formatted 060121'!$A:$AJ,(O$3+2),FALSE)))</f>
        <v>1</v>
      </c>
      <c r="P415" s="95">
        <f>IF($C415 = "neg", (($D415+1) - VLOOKUP($B415,'Results-formatted 060121'!$A:$AJ,(P$3+2),FALSE)), IF($C415 = "pos-neg", (3+VLOOKUP($B415,'Results-formatted 060121'!$A:$AJ,(P$3+2),FALSE)), VLOOKUP($B415,'Results-formatted 060121'!$A:$AJ,(P$3+2),FALSE)))</f>
        <v>2</v>
      </c>
      <c r="Q415" s="95">
        <f>IF($C415 = "neg", (($D415+1) - VLOOKUP($B415,'Results-formatted 060121'!$A:$AJ,(Q$3+2),FALSE)), IF($C415 = "pos-neg", (3+VLOOKUP($B415,'Results-formatted 060121'!$A:$AJ,(Q$3+2),FALSE)), VLOOKUP($B415,'Results-formatted 060121'!$A:$AJ,(Q$3+2),FALSE)))</f>
        <v>4</v>
      </c>
      <c r="R415" s="95">
        <f>IF($C415 = "neg", (($D415+1) - VLOOKUP($B415,'Results-formatted 060121'!$A:$AJ,(R$3+2),FALSE)), IF($C415 = "pos-neg", (3+VLOOKUP($B415,'Results-formatted 060121'!$A:$AJ,(R$3+2),FALSE)), VLOOKUP($B415,'Results-formatted 060121'!$A:$AJ,(R$3+2),FALSE)))</f>
        <v>4</v>
      </c>
      <c r="S415" s="95">
        <f>IF($C415 = "neg", (($D415+1) - VLOOKUP($B415,'Results-formatted 060121'!$A:$AJ,(S$3+2),FALSE)), IF($C415 = "pos-neg", (3+VLOOKUP($B415,'Results-formatted 060121'!$A:$AJ,(S$3+2),FALSE)), VLOOKUP($B415,'Results-formatted 060121'!$A:$AJ,(S$3+2),FALSE)))</f>
        <v>3</v>
      </c>
      <c r="T415" s="95">
        <f>IF($C415 = "neg", (($D415+1) - VLOOKUP($B415,'Results-formatted 060121'!$A:$AJ,(T$3+2),FALSE)), IF($C415 = "pos-neg", (3+VLOOKUP($B415,'Results-formatted 060121'!$A:$AJ,(T$3+2),FALSE)), VLOOKUP($B415,'Results-formatted 060121'!$A:$AJ,(T$3+2),FALSE)))</f>
        <v>3</v>
      </c>
      <c r="U415" s="95">
        <f>IF($C415 = "neg", (($D415+1) - VLOOKUP($B415,'Results-formatted 060121'!$A:$AJ,(U$3+2),FALSE)), IF($C415 = "pos-neg", (3+VLOOKUP($B415,'Results-formatted 060121'!$A:$AJ,(U$3+2),FALSE)), VLOOKUP($B415,'Results-formatted 060121'!$A:$AJ,(U$3+2),FALSE)))</f>
        <v>5</v>
      </c>
      <c r="V415" s="95">
        <f>IF($C415 = "neg", (($D415+1) - VLOOKUP($B415,'Results-formatted 060121'!$A:$AJ,(V$3+2),FALSE)), IF($C415 = "pos-neg", (3+VLOOKUP($B415,'Results-formatted 060121'!$A:$AJ,(V$3+2),FALSE)), VLOOKUP($B415,'Results-formatted 060121'!$A:$AJ,(V$3+2),FALSE)))</f>
        <v>4</v>
      </c>
      <c r="W415" s="95">
        <f>IF($C415 = "neg", (($D415+1) - VLOOKUP($B415,'Results-formatted 060121'!$A:$AJ,(W$3+2),FALSE)), IF($C415 = "pos-neg", (3+VLOOKUP($B415,'Results-formatted 060121'!$A:$AJ,(W$3+2),FALSE)), VLOOKUP($B415,'Results-formatted 060121'!$A:$AJ,(W$3+2),FALSE)))</f>
        <v>4</v>
      </c>
      <c r="X415" s="95">
        <f>IF($C415 = "neg", (($D415+1) - VLOOKUP($B415,'Results-formatted 060121'!$A:$AJ,(X$3+2),FALSE)), IF($C415 = "pos-neg", (3+VLOOKUP($B415,'Results-formatted 060121'!$A:$AJ,(X$3+2),FALSE)), VLOOKUP($B415,'Results-formatted 060121'!$A:$AJ,(X$3+2),FALSE)))</f>
        <v>3</v>
      </c>
      <c r="Y415" s="95">
        <f>IF($C415 = "neg", (($D415+1) - VLOOKUP($B415,'Results-formatted 060121'!$A:$AJ,(Y$3+2),FALSE)), IF($C415 = "pos-neg", (3+VLOOKUP($B415,'Results-formatted 060121'!$A:$AJ,(Y$3+2),FALSE)), VLOOKUP($B415,'Results-formatted 060121'!$A:$AJ,(Y$3+2),FALSE)))</f>
        <v>3</v>
      </c>
      <c r="Z415" s="95">
        <f>IF($C415 = "neg", (($D415+1) - VLOOKUP($B415,'Results-formatted 060121'!$A:$AJ,(Z$3+2),FALSE)), IF($C415 = "pos-neg", (3+VLOOKUP($B415,'Results-formatted 060121'!$A:$AJ,(Z$3+2),FALSE)), VLOOKUP($B415,'Results-formatted 060121'!$A:$AJ,(Z$3+2),FALSE)))</f>
        <v>3</v>
      </c>
      <c r="AA415" s="95">
        <f>IF($C415 = "neg", (($D415+1) - VLOOKUP($B415,'Results-formatted 060121'!$A:$AJ,(AA$3+2),FALSE)), IF($C415 = "pos-neg", (3+VLOOKUP($B415,'Results-formatted 060121'!$A:$AJ,(AA$3+2),FALSE)), VLOOKUP($B415,'Results-formatted 060121'!$A:$AJ,(AA$3+2),FALSE)))</f>
        <v>4</v>
      </c>
      <c r="AB415" s="95">
        <f>IF($C415 = "neg", (($D415+1) - VLOOKUP($B415,'Results-formatted 060121'!$A:$AJ,(AB$3+2),FALSE)), IF($C415 = "pos-neg", (3+VLOOKUP($B415,'Results-formatted 060121'!$A:$AJ,(AB$3+2),FALSE)), VLOOKUP($B415,'Results-formatted 060121'!$A:$AJ,(AB$3+2),FALSE)))</f>
        <v>2</v>
      </c>
      <c r="AC415" s="95">
        <f>IF($C415 = "neg", (($D415+1) - VLOOKUP($B415,'Results-formatted 060121'!$A:$AJ,(AC$3+2),FALSE)), IF($C415 = "pos-neg", (3+VLOOKUP($B415,'Results-formatted 060121'!$A:$AJ,(AC$3+2),FALSE)), VLOOKUP($B415,'Results-formatted 060121'!$A:$AJ,(AC$3+2),FALSE)))</f>
        <v>3</v>
      </c>
      <c r="AD415" s="95">
        <f>IF($C415 = "neg", (($D415+1) - VLOOKUP($B415,'Results-formatted 060121'!$A:$AJ,(AD$3+2),FALSE)), IF($C415 = "pos-neg", (3+VLOOKUP($B415,'Results-formatted 060121'!$A:$AJ,(AD$3+2),FALSE)), VLOOKUP($B415,'Results-formatted 060121'!$A:$AJ,(AD$3+2),FALSE)))</f>
        <v>3</v>
      </c>
      <c r="AE415" s="95">
        <f>IF($C415 = "neg", (($D415+1) - VLOOKUP($B415,'Results-formatted 060121'!$A:$AJ,(AE$3+2),FALSE)), IF($C415 = "pos-neg", (3+VLOOKUP($B415,'Results-formatted 060121'!$A:$AJ,(AE$3+2),FALSE)), VLOOKUP($B415,'Results-formatted 060121'!$A:$AJ,(AE$3+2),FALSE)))</f>
        <v>3</v>
      </c>
      <c r="AF415" s="95">
        <f>IF($C415 = "neg", (($D415+1) - VLOOKUP($B415,'Results-formatted 060121'!$A:$AJ,(AF$3+2),FALSE)), IF($C415 = "pos-neg", (3+VLOOKUP($B415,'Results-formatted 060121'!$A:$AJ,(AF$3+2),FALSE)), VLOOKUP($B415,'Results-formatted 060121'!$A:$AJ,(AF$3+2),FALSE)))</f>
        <v>2</v>
      </c>
      <c r="AG415" s="95">
        <f>IF($C415 = "neg", (($D415+1) - VLOOKUP($B415,'Results-formatted 060121'!$A:$AJ,(AG$3+2),FALSE)), IF($C415 = "pos-neg", (3+VLOOKUP($B415,'Results-formatted 060121'!$A:$AJ,(AG$3+2),FALSE)), VLOOKUP($B415,'Results-formatted 060121'!$A:$AJ,(AG$3+2),FALSE)))</f>
        <v>4</v>
      </c>
      <c r="AH415" s="95">
        <f>IF($C415 = "neg", (($D415+1) - VLOOKUP($B415,'Results-formatted 060121'!$A:$AJ,(AH$3+2),FALSE)), IF($C415 = "pos-neg", (3+VLOOKUP($B415,'Results-formatted 060121'!$A:$AJ,(AH$3+2),FALSE)), VLOOKUP($B415,'Results-formatted 060121'!$A:$AJ,(AH$3+2),FALSE)))</f>
        <v>4</v>
      </c>
      <c r="AI415" s="95">
        <f>IF($C415 = "neg", (($D415+1) - VLOOKUP($B415,'Results-formatted 060121'!$A:$AJ,(AI$3+2),FALSE)), IF($C415 = "pos-neg", (3+VLOOKUP($B415,'Results-formatted 060121'!$A:$AJ,(AI$3+2),FALSE)), VLOOKUP($B415,'Results-formatted 060121'!$A:$AJ,(AI$3+2),FALSE)))</f>
        <v>3</v>
      </c>
      <c r="AJ415" s="95">
        <f>IF($C415 = "neg", (($D415+1) - VLOOKUP($B415,'Results-formatted 060121'!$A:$AJ,(AJ$3+2),FALSE)), IF($C415 = "pos-neg", (3+VLOOKUP($B415,'Results-formatted 060121'!$A:$AJ,(AJ$3+2),FALSE)), VLOOKUP($B415,'Results-formatted 060121'!$A:$AJ,(AJ$3+2),FALSE)))</f>
        <v>4</v>
      </c>
      <c r="AK415" s="95">
        <f>IF($C415 = "neg", (($D415+1) - VLOOKUP($B415,'Results-formatted 060121'!$A:$AJ,(AK$3+2),FALSE)), IF($C415 = "pos-neg", (3+VLOOKUP($B415,'Results-formatted 060121'!$A:$AJ,(AK$3+2),FALSE)), VLOOKUP($B415,'Results-formatted 060121'!$A:$AJ,(AK$3+2),FALSE)))</f>
        <v>2</v>
      </c>
      <c r="AL415" s="95">
        <f>IF($C415 = "neg", (($D415+1) - VLOOKUP($B415,'Results-formatted 060121'!$A:$AJ,(AL$3+2),FALSE)), IF($C415 = "pos-neg", (3+VLOOKUP($B415,'Results-formatted 060121'!$A:$AJ,(AL$3+2),FALSE)), VLOOKUP($B415,'Results-formatted 060121'!$A:$AJ,(AL$3+2),FALSE)))</f>
        <v>3</v>
      </c>
      <c r="AM415" s="95">
        <f>IF($C415 = "neg", (($D415+1) - VLOOKUP($B415,'Results-formatted 060121'!$A:AJ,(AM$3+2),FALSE)), IF($C415 = "pos-neg", (3+VLOOKUP($B415,'Results-formatted 060121'!$A:AJ,(AM$3+2),FALSE)), VLOOKUP($B415,'Results-formatted 060121'!$A:AJ,(AM$3+2),FALSE)))</f>
        <v>5</v>
      </c>
      <c r="AN415" s="95">
        <f>IF($C415 = "neg", (($D415+1) - VLOOKUP($B415,'Results-formatted 060121'!$A:AK,(AN$3+2),FALSE)), IF($C415 = "pos-neg", (3+VLOOKUP($B415,'Results-formatted 060121'!$A:AK,(AN$3+2),FALSE)), VLOOKUP($B415,'Results-formatted 060121'!$A:AK,(AN$3+2),FALSE)))</f>
        <v>2</v>
      </c>
      <c r="AO415" s="95">
        <f>IF($C415 = "neg", (($D415+1) - VLOOKUP($B415,'Results-formatted 060121'!$A:AL,(AO$3+2),FALSE)), IF($C415 = "pos-neg", (3+VLOOKUP($B415,'Results-formatted 060121'!$A:AL,(AO$3+2),FALSE)), VLOOKUP($B415,'Results-formatted 060121'!$A:AL,(AO$3+2),FALSE)))</f>
        <v>2</v>
      </c>
      <c r="AP415" s="95">
        <f>IF($C415 = "neg", (($D415+1) - VLOOKUP($B415,'Results-formatted 060121'!$A:AM,(AP$3+2),FALSE)), IF($C415 = "pos-neg", (3+VLOOKUP($B415,'Results-formatted 060121'!$A:AM,(AP$3+2),FALSE)), VLOOKUP($B415,'Results-formatted 060121'!$A:AM,(AP$3+2),FALSE)))</f>
        <v>4</v>
      </c>
      <c r="AQ415" s="95">
        <f>IF($C415 = "neg", (($D415+1) - VLOOKUP($B415,'Results-formatted 060121'!$A:AN,(AQ$3+2),FALSE)), IF($C415 = "pos-neg", (3+VLOOKUP($B415,'Results-formatted 060121'!$A:AN,(AQ$3+2),FALSE)), VLOOKUP($B415,'Results-formatted 060121'!$A:AN,(AQ$3+2),FALSE)))</f>
        <v>3</v>
      </c>
      <c r="AR415" s="95">
        <f>IF($C415 = "neg", (($D415+1) - VLOOKUP($B415,'Results-formatted 060121'!$A:AO,(AR$3+2),FALSE)), IF($C415 = "pos-neg", (3+VLOOKUP($B415,'Results-formatted 060121'!$A:AO,(AR$3+2),FALSE)), VLOOKUP($B415,'Results-formatted 060121'!$A:AO,(AR$3+2),FALSE)))</f>
        <v>4</v>
      </c>
      <c r="AS415" s="95">
        <f>IF($C415 = "neg", (($D415+1) - VLOOKUP($B415,'Results-formatted 060121'!$A:AP,(AS$3+2),FALSE)), IF($C415 = "pos-neg", (3+VLOOKUP($B415,'Results-formatted 060121'!$A:AP,(AS$3+2),FALSE)), VLOOKUP($B415,'Results-formatted 060121'!$A:AP,(AS$3+2),FALSE)))</f>
        <v>4</v>
      </c>
      <c r="AT415" s="95">
        <f>IF($C415 = "neg", (($D415+1) - VLOOKUP($B415,'Results-formatted 060121'!$A:AQ,(AT$3+2),FALSE)), IF($C415 = "pos-neg", (3+VLOOKUP($B415,'Results-formatted 060121'!$A:AQ,(AT$3+2),FALSE)), VLOOKUP($B415,'Results-formatted 060121'!$A:AQ,(AT$3+2),FALSE)))</f>
        <v>3</v>
      </c>
      <c r="AU415" s="95">
        <f>IF($C415 = "neg", (($D415+1) - VLOOKUP($B415,'Results-formatted 060121'!$A:AR,(AU$3+2),FALSE)), IF($C415 = "pos-neg", (3+VLOOKUP($B415,'Results-formatted 060121'!$A:AR,(AU$3+2),FALSE)), VLOOKUP($B415,'Results-formatted 060121'!$A:AR,(AU$3+2),FALSE)))</f>
        <v>4</v>
      </c>
      <c r="AV415" s="95">
        <f>IF($C415 = "neg", (($D415+1) - VLOOKUP($B415,'Results-formatted 060121'!$A:AS,(AV$3+2),FALSE)), IF($C415 = "pos-neg", (3+VLOOKUP($B415,'Results-formatted 060121'!$A:AS,(AV$3+2),FALSE)), VLOOKUP($B415,'Results-formatted 060121'!$A:AS,(AV$3+2),FALSE)))</f>
        <v>2</v>
      </c>
      <c r="AW415" s="95">
        <f>IF($C415 = "neg", (($D415+1) - VLOOKUP($B415,'Results-formatted 060121'!$A:AT,(AW$3+2),FALSE)), IF($C415 = "pos-neg", (3+VLOOKUP($B415,'Results-formatted 060121'!$A:AT,(AW$3+2),FALSE)), VLOOKUP($B415,'Results-formatted 060121'!$A:AT,(AW$3+2),FALSE)))</f>
        <v>5</v>
      </c>
      <c r="AX415" s="95">
        <f>IF($C415 = "neg", (($D415+1) - VLOOKUP($B415,'Results-formatted 060121'!$A:AU,(AX$3+2),FALSE)), IF($C415 = "pos-neg", (3+VLOOKUP($B415,'Results-formatted 060121'!$A:AU,(AX$3+2),FALSE)), VLOOKUP($B415,'Results-formatted 060121'!$A:AU,(AX$3+2),FALSE)))</f>
        <v>4</v>
      </c>
      <c r="AY415" s="95">
        <f>IF($C415 = "neg", (($D415+1) - VLOOKUP($B415,'Results-formatted 060121'!$A:AV,(AY$3+2),FALSE)), IF($C415 = "pos-neg", (3+VLOOKUP($B415,'Results-formatted 060121'!$A:AV,(AY$3+2),FALSE)), VLOOKUP($B415,'Results-formatted 060121'!$A:AV,(AY$3+2),FALSE)))</f>
        <v>4</v>
      </c>
      <c r="AZ415" s="95">
        <f>IF($C415 = "neg", (($D415+1) - VLOOKUP($B415,'Results-formatted 060121'!$A:AW,(AZ$3+2),FALSE)), IF($C415 = "pos-neg", (3+VLOOKUP($B415,'Results-formatted 060121'!$A:AW,(AZ$3+2),FALSE)), VLOOKUP($B415,'Results-formatted 060121'!$A:AW,(AZ$3+2),FALSE)))</f>
        <v>4</v>
      </c>
      <c r="BA415" s="95">
        <f>IF($C415 = "neg", (($D415+1) - VLOOKUP($B415,'Results-formatted 060121'!$A:AX,(BA$3+2),FALSE)), IF($C415 = "pos-neg", (3+VLOOKUP($B415,'Results-formatted 060121'!$A:AX,(BA$3+2),FALSE)), VLOOKUP($B415,'Results-formatted 060121'!$A:AX,(BA$3+2),FALSE)))</f>
        <v>4</v>
      </c>
      <c r="BB415" s="95">
        <f>IF($C415 = "neg", (($D415+1) - VLOOKUP($B415,'Results-formatted 060121'!$A:AY,(BB$3+2),FALSE)), IF($C415 = "pos-neg", (3+VLOOKUP($B415,'Results-formatted 060121'!$A:AY,(BB$3+2),FALSE)), VLOOKUP($B415,'Results-formatted 060121'!$A:AY,(BB$3+2),FALSE)))</f>
        <v>4</v>
      </c>
      <c r="BC415" s="95">
        <f>IF($C415 = "neg", (($D415+1) - VLOOKUP($B415,'Results-formatted 060121'!$A:AZ,(BC$3+2),FALSE)), IF($C415 = "pos-neg", (3+VLOOKUP($B415,'Results-formatted 060121'!$A:AZ,(BC$3+2),FALSE)), VLOOKUP($B415,'Results-formatted 060121'!$A:AZ,(BC$3+2),FALSE)))</f>
        <v>4</v>
      </c>
      <c r="BD415" s="95">
        <f>IF($C415 = "neg", (($D415+1) - VLOOKUP($B415,'Results-formatted 060121'!$A:BA,(BD$3+2),FALSE)), IF($C415 = "pos-neg", (3+VLOOKUP($B415,'Results-formatted 060121'!$A:BA,(BD$3+2),FALSE)), VLOOKUP($B415,'Results-formatted 060121'!$A:BA,(BD$3+2),FALSE)))</f>
        <v>4</v>
      </c>
      <c r="BE415" s="95">
        <f>IF($C415 = "neg", (($D415+1) - VLOOKUP($B415,'Results-formatted 060121'!$A:BB,(BE$3+2),FALSE)), IF($C415 = "pos-neg", (3+VLOOKUP($B415,'Results-formatted 060121'!$A:BB,(BE$3+2),FALSE)), VLOOKUP($B415,'Results-formatted 060121'!$A:BB,(BE$3+2),FALSE)))</f>
        <v>2</v>
      </c>
      <c r="BF415" s="95">
        <f>IF($C415 = "neg", (($D415+1) - VLOOKUP($B415,'Results-formatted 060121'!$A:BC,(BF$3+2),FALSE)), IF($C415 = "pos-neg", (3+VLOOKUP($B415,'Results-formatted 060121'!$A:BC,(BF$3+2),FALSE)), VLOOKUP($B415,'Results-formatted 060121'!$A:BC,(BF$3+2),FALSE)))</f>
        <v>2</v>
      </c>
      <c r="BG415" s="95">
        <f>IF($C415 = "neg", (($D415+1) - VLOOKUP($B415,'Results-formatted 060121'!$A:BD,(BG$3+2),FALSE)), IF($C415 = "pos-neg", (3+VLOOKUP($B415,'Results-formatted 060121'!$A:BD,(BG$3+2),FALSE)), VLOOKUP($B415,'Results-formatted 060121'!$A:BD,(BG$3+2),FALSE)))</f>
        <v>3</v>
      </c>
      <c r="BH415" s="95">
        <f>IF($C415 = "neg", (($D415+1) - VLOOKUP($B415,'Results-formatted 060121'!$A:BE,(BH$3+2),FALSE)), IF($C415 = "pos-neg", (3+VLOOKUP($B415,'Results-formatted 060121'!$A:BE,(BH$3+2),FALSE)), VLOOKUP($B415,'Results-formatted 060121'!$A:BE,(BH$3+2),FALSE)))</f>
        <v>4</v>
      </c>
      <c r="BI415" s="95">
        <f>IF($C415 = "neg", (($D415+1) - VLOOKUP($B415,'Results-formatted 060121'!$A:BF,(BI$3+2),FALSE)), IF($C415 = "pos-neg", (3+VLOOKUP($B415,'Results-formatted 060121'!$A:BF,(BI$3+2),FALSE)), VLOOKUP($B415,'Results-formatted 060121'!$A:BF,(BI$3+2),FALSE)))</f>
        <v>5</v>
      </c>
      <c r="BJ415" s="95">
        <f>IF($C415 = "neg", (($D415+1) - VLOOKUP($B415,'Results-formatted 060121'!$A:BG,(BJ$3+2),FALSE)), IF($C415 = "pos-neg", (3+VLOOKUP($B415,'Results-formatted 060121'!$A:BG,(BJ$3+2),FALSE)), VLOOKUP($B415,'Results-formatted 060121'!$A:BG,(BJ$3+2),FALSE)))</f>
        <v>5</v>
      </c>
      <c r="BK415" s="95">
        <f>IF($C415 = "neg", (($D415+1) - VLOOKUP($B415,'Results-formatted 060121'!$A:BH,(BK$3+2),FALSE)), IF($C415 = "pos-neg", (3+VLOOKUP($B415,'Results-formatted 060121'!$A:BH,(BK$3+2),FALSE)), VLOOKUP($B415,'Results-formatted 060121'!$A:BH,(BK$3+2),FALSE)))</f>
        <v>4</v>
      </c>
      <c r="BL415" s="95">
        <f>IF($C415 = "neg", (($D415+1) - VLOOKUP($B415,'Results-formatted 060121'!$A:BI,(BL$3+2),FALSE)), IF($C415 = "pos-neg", (3+VLOOKUP($B415,'Results-formatted 060121'!$A:BI,(BL$3+2),FALSE)), VLOOKUP($B415,'Results-formatted 060121'!$A:BI,(BL$3+2),FALSE)))</f>
        <v>4</v>
      </c>
      <c r="BM415" s="95">
        <f>IF($C415 = "neg", (($D415+1) - VLOOKUP($B415,'Results-formatted 060121'!$A:BJ,(BM$3+2),FALSE)), IF($C415 = "pos-neg", (3+VLOOKUP($B415,'Results-formatted 060121'!$A:BJ,(BM$3+2),FALSE)), VLOOKUP($B415,'Results-formatted 060121'!$A:BJ,(BM$3+2),FALSE)))</f>
        <v>4</v>
      </c>
      <c r="BN415" s="95"/>
      <c r="BO415" s="95"/>
      <c r="BP415" s="95"/>
      <c r="BQ415" s="95"/>
      <c r="BR415" s="95"/>
      <c r="BS415" s="95"/>
      <c r="BT415" s="95"/>
      <c r="BU415" s="95"/>
      <c r="BV415" s="95"/>
      <c r="BW415" s="95"/>
      <c r="BX415" s="95"/>
      <c r="BY415" s="95"/>
      <c r="BZ415" s="95"/>
      <c r="CA415" s="95"/>
      <c r="CB415" s="95"/>
      <c r="CC415" s="95"/>
      <c r="CD415" s="99"/>
      <c r="CE415" s="25">
        <f t="shared" si="1411"/>
        <v>3.3</v>
      </c>
      <c r="CF415" s="25">
        <f t="shared" ref="CF415:CF449" si="1441">STDEV(F415:CD415)</f>
        <v>1.0134686201692666</v>
      </c>
    </row>
    <row r="416" spans="2:84" ht="17" x14ac:dyDescent="0.15">
      <c r="B416" s="84"/>
      <c r="E416" s="39" t="s">
        <v>188</v>
      </c>
      <c r="F416" s="40"/>
      <c r="G416" s="40"/>
      <c r="H416" s="40">
        <f t="shared" ref="H416" si="1442">IF(ISNUMBER(H417),AVERAGE(H417:H420), "")</f>
        <v>2.5</v>
      </c>
      <c r="I416" s="40">
        <f t="shared" ref="I416" si="1443">IF(ISNUMBER(I417),AVERAGE(I417:I420), "")</f>
        <v>1</v>
      </c>
      <c r="J416" s="40">
        <f t="shared" ref="J416" si="1444">IF(ISNUMBER(J417),AVERAGE(J417:J420), "")</f>
        <v>2.75</v>
      </c>
      <c r="K416" s="40">
        <f t="shared" ref="K416" si="1445">IF(ISNUMBER(K417),AVERAGE(K417:K420), "")</f>
        <v>1.75</v>
      </c>
      <c r="L416" s="40">
        <f t="shared" ref="L416" si="1446">IF(ISNUMBER(L417),AVERAGE(L417:L420), "")</f>
        <v>2.5</v>
      </c>
      <c r="M416" s="40">
        <f t="shared" ref="M416" si="1447">IF(ISNUMBER(M417),AVERAGE(M417:M420), "")</f>
        <v>2.5</v>
      </c>
      <c r="N416" s="40"/>
      <c r="O416" s="40">
        <f t="shared" ref="O416" si="1448">IF(ISNUMBER(O417),AVERAGE(O417:O420), "")</f>
        <v>4</v>
      </c>
      <c r="P416" s="40">
        <f t="shared" ref="P416" si="1449">IF(ISNUMBER(P417),AVERAGE(P417:P420), "")</f>
        <v>3</v>
      </c>
      <c r="Q416" s="40">
        <f t="shared" ref="Q416" si="1450">IF(ISNUMBER(Q417),AVERAGE(Q417:Q420), "")</f>
        <v>3.25</v>
      </c>
      <c r="R416" s="40">
        <f t="shared" ref="R416" si="1451">IF(ISNUMBER(R417),AVERAGE(R417:R420), "")</f>
        <v>3</v>
      </c>
      <c r="S416" s="40">
        <f t="shared" ref="S416" si="1452">IF(ISNUMBER(S417),AVERAGE(S417:S420), "")</f>
        <v>4</v>
      </c>
      <c r="T416" s="40">
        <f t="shared" ref="T416" si="1453">IF(ISNUMBER(T417),AVERAGE(T417:T420), "")</f>
        <v>1.5</v>
      </c>
      <c r="U416" s="40">
        <f t="shared" ref="U416" si="1454">IF(ISNUMBER(U417),AVERAGE(U417:U420), "")</f>
        <v>2.25</v>
      </c>
      <c r="V416" s="40">
        <f t="shared" ref="V416" si="1455">IF(ISNUMBER(V417),AVERAGE(V417:V420), "")</f>
        <v>4.25</v>
      </c>
      <c r="W416" s="40">
        <f t="shared" ref="W416" si="1456">IF(ISNUMBER(W417),AVERAGE(W417:W420), "")</f>
        <v>3.75</v>
      </c>
      <c r="X416" s="40">
        <f t="shared" ref="X416" si="1457">IF(ISNUMBER(X417),AVERAGE(X417:X420), "")</f>
        <v>4</v>
      </c>
      <c r="Y416" s="40">
        <f t="shared" ref="Y416" si="1458">IF(ISNUMBER(Y417),AVERAGE(Y417:Y420), "")</f>
        <v>3.75</v>
      </c>
      <c r="Z416" s="40">
        <f t="shared" ref="Z416" si="1459">IF(ISNUMBER(Z417),AVERAGE(Z417:Z420), "")</f>
        <v>3</v>
      </c>
      <c r="AA416" s="40">
        <f t="shared" ref="AA416" si="1460">IF(ISNUMBER(AA417),AVERAGE(AA417:AA420), "")</f>
        <v>2.25</v>
      </c>
      <c r="AB416" s="40">
        <f t="shared" ref="AB416" si="1461">IF(ISNUMBER(AB417),AVERAGE(AB417:AB420), "")</f>
        <v>2.75</v>
      </c>
      <c r="AC416" s="40">
        <f t="shared" ref="AC416" si="1462">IF(ISNUMBER(AC417),AVERAGE(AC417:AC420), "")</f>
        <v>2</v>
      </c>
      <c r="AD416" s="40">
        <f t="shared" ref="AD416" si="1463">IF(ISNUMBER(AD417),AVERAGE(AD417:AD420), "")</f>
        <v>4.25</v>
      </c>
      <c r="AE416" s="40">
        <f t="shared" ref="AE416" si="1464">IF(ISNUMBER(AE417),AVERAGE(AE417:AE420), "")</f>
        <v>3</v>
      </c>
      <c r="AF416" s="40">
        <f t="shared" ref="AF416" si="1465">IF(ISNUMBER(AF417),AVERAGE(AF417:AF420), "")</f>
        <v>3.25</v>
      </c>
      <c r="AG416" s="40">
        <f t="shared" ref="AG416" si="1466">IF(ISNUMBER(AG417),AVERAGE(AG417:AG420), "")</f>
        <v>1.25</v>
      </c>
      <c r="AH416" s="40">
        <f t="shared" ref="AH416" si="1467">IF(ISNUMBER(AH417),AVERAGE(AH417:AH420), "")</f>
        <v>2</v>
      </c>
      <c r="AI416" s="40">
        <f t="shared" ref="AI416" si="1468">IF(ISNUMBER(AI417),AVERAGE(AI417:AI420), "")</f>
        <v>3.75</v>
      </c>
      <c r="AJ416" s="40">
        <f t="shared" ref="AJ416:BM416" si="1469">IF(ISNUMBER(AJ417),AVERAGE(AJ417:AJ420), "")</f>
        <v>4.5</v>
      </c>
      <c r="AK416" s="40"/>
      <c r="AL416" s="40">
        <f t="shared" si="1469"/>
        <v>3.5</v>
      </c>
      <c r="AM416" s="40">
        <f t="shared" si="1469"/>
        <v>4</v>
      </c>
      <c r="AN416" s="40">
        <f t="shared" si="1469"/>
        <v>3.75</v>
      </c>
      <c r="AO416" s="40">
        <f t="shared" si="1469"/>
        <v>3.75</v>
      </c>
      <c r="AP416" s="40">
        <f t="shared" si="1469"/>
        <v>1.75</v>
      </c>
      <c r="AQ416" s="40">
        <f t="shared" si="1469"/>
        <v>3</v>
      </c>
      <c r="AR416" s="40">
        <f t="shared" si="1469"/>
        <v>1.75</v>
      </c>
      <c r="AS416" s="40">
        <f t="shared" si="1469"/>
        <v>4.25</v>
      </c>
      <c r="AT416" s="40">
        <f t="shared" si="1469"/>
        <v>2.5</v>
      </c>
      <c r="AU416" s="40">
        <f t="shared" si="1469"/>
        <v>2.5</v>
      </c>
      <c r="AV416" s="40">
        <f t="shared" si="1469"/>
        <v>1.5</v>
      </c>
      <c r="AW416" s="40">
        <f t="shared" si="1469"/>
        <v>2</v>
      </c>
      <c r="AX416" s="40">
        <f t="shared" si="1469"/>
        <v>2</v>
      </c>
      <c r="AY416" s="40">
        <f t="shared" si="1469"/>
        <v>2.75</v>
      </c>
      <c r="AZ416" s="40">
        <f t="shared" si="1469"/>
        <v>3.5</v>
      </c>
      <c r="BA416" s="40">
        <f t="shared" si="1469"/>
        <v>2.75</v>
      </c>
      <c r="BB416" s="40">
        <f t="shared" si="1469"/>
        <v>3</v>
      </c>
      <c r="BC416" s="40">
        <f t="shared" si="1469"/>
        <v>3</v>
      </c>
      <c r="BD416" s="40">
        <f t="shared" si="1469"/>
        <v>3.5</v>
      </c>
      <c r="BE416" s="40">
        <f t="shared" si="1469"/>
        <v>1.25</v>
      </c>
      <c r="BF416" s="40">
        <f t="shared" si="1469"/>
        <v>3.25</v>
      </c>
      <c r="BG416" s="40">
        <f t="shared" si="1469"/>
        <v>2.5</v>
      </c>
      <c r="BH416" s="40">
        <f t="shared" si="1469"/>
        <v>2.25</v>
      </c>
      <c r="BI416" s="40">
        <f t="shared" si="1469"/>
        <v>3.5</v>
      </c>
      <c r="BJ416" s="40">
        <f t="shared" si="1469"/>
        <v>1.5</v>
      </c>
      <c r="BK416" s="40">
        <f t="shared" si="1469"/>
        <v>1.75</v>
      </c>
      <c r="BL416" s="40">
        <f t="shared" si="1469"/>
        <v>2.75</v>
      </c>
      <c r="BM416" s="40">
        <f t="shared" si="1469"/>
        <v>2.5</v>
      </c>
      <c r="BN416" s="40"/>
      <c r="BO416" s="40"/>
      <c r="BP416" s="40"/>
      <c r="BQ416" s="40"/>
      <c r="BR416" s="40"/>
      <c r="BS416" s="40"/>
      <c r="BT416" s="40"/>
      <c r="BU416" s="40"/>
      <c r="BV416" s="40"/>
      <c r="BW416" s="40"/>
      <c r="BX416" s="40"/>
      <c r="BY416" s="40"/>
      <c r="BZ416" s="40"/>
      <c r="CA416" s="40"/>
      <c r="CB416" s="40"/>
      <c r="CC416" s="40"/>
      <c r="CD416" s="40" t="str">
        <f t="shared" ref="CD416" si="1470">IF(ISNUMBER(CD417),AVERAGE(CD417:CD420), "")</f>
        <v/>
      </c>
      <c r="CE416" s="40">
        <f t="shared" si="1411"/>
        <v>2.8169642857142856</v>
      </c>
      <c r="CF416" s="40">
        <f t="shared" si="1441"/>
        <v>0.89378036684402751</v>
      </c>
    </row>
    <row r="417" spans="2:84" ht="42" x14ac:dyDescent="0.15">
      <c r="B417" s="84" t="s">
        <v>419</v>
      </c>
      <c r="C417" s="86" t="s">
        <v>224</v>
      </c>
      <c r="D417" s="2">
        <v>5</v>
      </c>
      <c r="E417" s="15" t="s">
        <v>910</v>
      </c>
      <c r="F417" s="95">
        <f>IF($C417 = "neg", (($D417+1) - VLOOKUP($B417,'Results-formatted 060121'!$A:$AJ,(F$3+2),FALSE)), IF($C417 = "pos-neg", (3+VLOOKUP($B417,'Results-formatted 060121'!$A:$AJ,(F$3+2),FALSE)), VLOOKUP($B417,'Results-formatted 060121'!$A:$AJ,(F$3+2),FALSE)))</f>
        <v>3</v>
      </c>
      <c r="G417" s="95">
        <f>IF($C417 = "neg", (($D417+1) - VLOOKUP($B417,'Results-formatted 060121'!$A:$AJ,(G$3+2),FALSE)), IF($C417 = "pos-neg", (3+VLOOKUP($B417,'Results-formatted 060121'!$A:$AJ,(G$3+2),FALSE)), VLOOKUP($B417,'Results-formatted 060121'!$A:$AJ,(G$3+2),FALSE)))</f>
        <v>5</v>
      </c>
      <c r="H417" s="95">
        <f>IF($C417 = "neg", (($D417+1) - VLOOKUP($B417,'Results-formatted 060121'!$A:$AJ,(H$3+2),FALSE)), IF($C417 = "pos-neg", (3+VLOOKUP($B417,'Results-formatted 060121'!$A:$AJ,(H$3+2),FALSE)), VLOOKUP($B417,'Results-formatted 060121'!$A:$AJ,(H$3+2),FALSE)))</f>
        <v>3</v>
      </c>
      <c r="I417" s="95">
        <f>IF($C417 = "neg", (($D417+1) - VLOOKUP($B417,'Results-formatted 060121'!$A:$AJ,(I$3+2),FALSE)), IF($C417 = "pos-neg", (3+VLOOKUP($B417,'Results-formatted 060121'!$A:$AJ,(I$3+2),FALSE)), VLOOKUP($B417,'Results-formatted 060121'!$A:$AJ,(I$3+2),FALSE)))</f>
        <v>1</v>
      </c>
      <c r="J417" s="95">
        <f>IF($C417 = "neg", (($D417+1) - VLOOKUP($B417,'Results-formatted 060121'!$A:$AJ,(J$3+2),FALSE)), IF($C417 = "pos-neg", (3+VLOOKUP($B417,'Results-formatted 060121'!$A:$AJ,(J$3+2),FALSE)), VLOOKUP($B417,'Results-formatted 060121'!$A:$AJ,(J$3+2),FALSE)))</f>
        <v>2</v>
      </c>
      <c r="K417" s="95">
        <f>IF($C417 = "neg", (($D417+1) - VLOOKUP($B417,'Results-formatted 060121'!$A:$AJ,(K$3+2),FALSE)), IF($C417 = "pos-neg", (3+VLOOKUP($B417,'Results-formatted 060121'!$A:$AJ,(K$3+2),FALSE)), VLOOKUP($B417,'Results-formatted 060121'!$A:$AJ,(K$3+2),FALSE)))</f>
        <v>2</v>
      </c>
      <c r="L417" s="95">
        <f>IF($C417 = "neg", (($D417+1) - VLOOKUP($B417,'Results-formatted 060121'!$A:$AJ,(L$3+2),FALSE)), IF($C417 = "pos-neg", (3+VLOOKUP($B417,'Results-formatted 060121'!$A:$AJ,(L$3+2),FALSE)), VLOOKUP($B417,'Results-formatted 060121'!$A:$AJ,(L$3+2),FALSE)))</f>
        <v>1</v>
      </c>
      <c r="M417" s="95">
        <f>IF($C417 = "neg", (($D417+1) - VLOOKUP($B417,'Results-formatted 060121'!$A:$AJ,(M$3+2),FALSE)), IF($C417 = "pos-neg", (3+VLOOKUP($B417,'Results-formatted 060121'!$A:$AJ,(M$3+2),FALSE)), VLOOKUP($B417,'Results-formatted 060121'!$A:$AJ,(M$3+2),FALSE)))</f>
        <v>1</v>
      </c>
      <c r="N417" s="95">
        <f>IF($C417 = "neg", (($D417+1) - VLOOKUP($B417,'Results-formatted 060121'!$A:$AJ,(N$3+2),FALSE)), IF($C417 = "pos-neg", (3+VLOOKUP($B417,'Results-formatted 060121'!$A:$AJ,(N$3+2),FALSE)), VLOOKUP($B417,'Results-formatted 060121'!$A:$AJ,(N$3+2),FALSE)))</f>
        <v>3</v>
      </c>
      <c r="O417" s="95">
        <f>IF($C417 = "neg", (($D417+1) - VLOOKUP($B417,'Results-formatted 060121'!$A:$AJ,(O$3+2),FALSE)), IF($C417 = "pos-neg", (3+VLOOKUP($B417,'Results-formatted 060121'!$A:$AJ,(O$3+2),FALSE)), VLOOKUP($B417,'Results-formatted 060121'!$A:$AJ,(O$3+2),FALSE)))</f>
        <v>1</v>
      </c>
      <c r="P417" s="95">
        <f>IF($C417 = "neg", (($D417+1) - VLOOKUP($B417,'Results-formatted 060121'!$A:$AJ,(P$3+2),FALSE)), IF($C417 = "pos-neg", (3+VLOOKUP($B417,'Results-formatted 060121'!$A:$AJ,(P$3+2),FALSE)), VLOOKUP($B417,'Results-formatted 060121'!$A:$AJ,(P$3+2),FALSE)))</f>
        <v>2</v>
      </c>
      <c r="Q417" s="95">
        <f>IF($C417 = "neg", (($D417+1) - VLOOKUP($B417,'Results-formatted 060121'!$A:$AJ,(Q$3+2),FALSE)), IF($C417 = "pos-neg", (3+VLOOKUP($B417,'Results-formatted 060121'!$A:$AJ,(Q$3+2),FALSE)), VLOOKUP($B417,'Results-formatted 060121'!$A:$AJ,(Q$3+2),FALSE)))</f>
        <v>3</v>
      </c>
      <c r="R417" s="95">
        <f>IF($C417 = "neg", (($D417+1) - VLOOKUP($B417,'Results-formatted 060121'!$A:$AJ,(R$3+2),FALSE)), IF($C417 = "pos-neg", (3+VLOOKUP($B417,'Results-formatted 060121'!$A:$AJ,(R$3+2),FALSE)), VLOOKUP($B417,'Results-formatted 060121'!$A:$AJ,(R$3+2),FALSE)))</f>
        <v>2</v>
      </c>
      <c r="S417" s="95">
        <f>IF($C417 = "neg", (($D417+1) - VLOOKUP($B417,'Results-formatted 060121'!$A:$AJ,(S$3+2),FALSE)), IF($C417 = "pos-neg", (3+VLOOKUP($B417,'Results-formatted 060121'!$A:$AJ,(S$3+2),FALSE)), VLOOKUP($B417,'Results-formatted 060121'!$A:$AJ,(S$3+2),FALSE)))</f>
        <v>3</v>
      </c>
      <c r="T417" s="95">
        <f>IF($C417 = "neg", (($D417+1) - VLOOKUP($B417,'Results-formatted 060121'!$A:$AJ,(T$3+2),FALSE)), IF($C417 = "pos-neg", (3+VLOOKUP($B417,'Results-formatted 060121'!$A:$AJ,(T$3+2),FALSE)), VLOOKUP($B417,'Results-formatted 060121'!$A:$AJ,(T$3+2),FALSE)))</f>
        <v>1</v>
      </c>
      <c r="U417" s="95">
        <f>IF($C417 = "neg", (($D417+1) - VLOOKUP($B417,'Results-formatted 060121'!$A:$AJ,(U$3+2),FALSE)), IF($C417 = "pos-neg", (3+VLOOKUP($B417,'Results-formatted 060121'!$A:$AJ,(U$3+2),FALSE)), VLOOKUP($B417,'Results-formatted 060121'!$A:$AJ,(U$3+2),FALSE)))</f>
        <v>1</v>
      </c>
      <c r="V417" s="95">
        <f>IF($C417 = "neg", (($D417+1) - VLOOKUP($B417,'Results-formatted 060121'!$A:$AJ,(V$3+2),FALSE)), IF($C417 = "pos-neg", (3+VLOOKUP($B417,'Results-formatted 060121'!$A:$AJ,(V$3+2),FALSE)), VLOOKUP($B417,'Results-formatted 060121'!$A:$AJ,(V$3+2),FALSE)))</f>
        <v>4</v>
      </c>
      <c r="W417" s="95">
        <f>IF($C417 = "neg", (($D417+1) - VLOOKUP($B417,'Results-formatted 060121'!$A:$AJ,(W$3+2),FALSE)), IF($C417 = "pos-neg", (3+VLOOKUP($B417,'Results-formatted 060121'!$A:$AJ,(W$3+2),FALSE)), VLOOKUP($B417,'Results-formatted 060121'!$A:$AJ,(W$3+2),FALSE)))</f>
        <v>3</v>
      </c>
      <c r="X417" s="95">
        <f>IF($C417 = "neg", (($D417+1) - VLOOKUP($B417,'Results-formatted 060121'!$A:$AJ,(X$3+2),FALSE)), IF($C417 = "pos-neg", (3+VLOOKUP($B417,'Results-formatted 060121'!$A:$AJ,(X$3+2),FALSE)), VLOOKUP($B417,'Results-formatted 060121'!$A:$AJ,(X$3+2),FALSE)))</f>
        <v>4</v>
      </c>
      <c r="Y417" s="95">
        <f>IF($C417 = "neg", (($D417+1) - VLOOKUP($B417,'Results-formatted 060121'!$A:$AJ,(Y$3+2),FALSE)), IF($C417 = "pos-neg", (3+VLOOKUP($B417,'Results-formatted 060121'!$A:$AJ,(Y$3+2),FALSE)), VLOOKUP($B417,'Results-formatted 060121'!$A:$AJ,(Y$3+2),FALSE)))</f>
        <v>4</v>
      </c>
      <c r="Z417" s="95">
        <f>IF($C417 = "neg", (($D417+1) - VLOOKUP($B417,'Results-formatted 060121'!$A:$AJ,(Z$3+2),FALSE)), IF($C417 = "pos-neg", (3+VLOOKUP($B417,'Results-formatted 060121'!$A:$AJ,(Z$3+2),FALSE)), VLOOKUP($B417,'Results-formatted 060121'!$A:$AJ,(Z$3+2),FALSE)))</f>
        <v>1</v>
      </c>
      <c r="AA417" s="95">
        <f>IF($C417 = "neg", (($D417+1) - VLOOKUP($B417,'Results-formatted 060121'!$A:$AJ,(AA$3+2),FALSE)), IF($C417 = "pos-neg", (3+VLOOKUP($B417,'Results-formatted 060121'!$A:$AJ,(AA$3+2),FALSE)), VLOOKUP($B417,'Results-formatted 060121'!$A:$AJ,(AA$3+2),FALSE)))</f>
        <v>1</v>
      </c>
      <c r="AB417" s="95">
        <f>IF($C417 = "neg", (($D417+1) - VLOOKUP($B417,'Results-formatted 060121'!$A:$AJ,(AB$3+2),FALSE)), IF($C417 = "pos-neg", (3+VLOOKUP($B417,'Results-formatted 060121'!$A:$AJ,(AB$3+2),FALSE)), VLOOKUP($B417,'Results-formatted 060121'!$A:$AJ,(AB$3+2),FALSE)))</f>
        <v>5</v>
      </c>
      <c r="AC417" s="95">
        <f>IF($C417 = "neg", (($D417+1) - VLOOKUP($B417,'Results-formatted 060121'!$A:$AJ,(AC$3+2),FALSE)), IF($C417 = "pos-neg", (3+VLOOKUP($B417,'Results-formatted 060121'!$A:$AJ,(AC$3+2),FALSE)), VLOOKUP($B417,'Results-formatted 060121'!$A:$AJ,(AC$3+2),FALSE)))</f>
        <v>1</v>
      </c>
      <c r="AD417" s="95">
        <f>IF($C417 = "neg", (($D417+1) - VLOOKUP($B417,'Results-formatted 060121'!$A:$AJ,(AD$3+2),FALSE)), IF($C417 = "pos-neg", (3+VLOOKUP($B417,'Results-formatted 060121'!$A:$AJ,(AD$3+2),FALSE)), VLOOKUP($B417,'Results-formatted 060121'!$A:$AJ,(AD$3+2),FALSE)))</f>
        <v>5</v>
      </c>
      <c r="AE417" s="95">
        <f>IF($C417 = "neg", (($D417+1) - VLOOKUP($B417,'Results-formatted 060121'!$A:$AJ,(AE$3+2),FALSE)), IF($C417 = "pos-neg", (3+VLOOKUP($B417,'Results-formatted 060121'!$A:$AJ,(AE$3+2),FALSE)), VLOOKUP($B417,'Results-formatted 060121'!$A:$AJ,(AE$3+2),FALSE)))</f>
        <v>2</v>
      </c>
      <c r="AF417" s="95">
        <f>IF($C417 = "neg", (($D417+1) - VLOOKUP($B417,'Results-formatted 060121'!$A:$AJ,(AF$3+2),FALSE)), IF($C417 = "pos-neg", (3+VLOOKUP($B417,'Results-formatted 060121'!$A:$AJ,(AF$3+2),FALSE)), VLOOKUP($B417,'Results-formatted 060121'!$A:$AJ,(AF$3+2),FALSE)))</f>
        <v>3</v>
      </c>
      <c r="AG417" s="95">
        <f>IF($C417 = "neg", (($D417+1) - VLOOKUP($B417,'Results-formatted 060121'!$A:$AJ,(AG$3+2),FALSE)), IF($C417 = "pos-neg", (3+VLOOKUP($B417,'Results-formatted 060121'!$A:$AJ,(AG$3+2),FALSE)), VLOOKUP($B417,'Results-formatted 060121'!$A:$AJ,(AG$3+2),FALSE)))</f>
        <v>1</v>
      </c>
      <c r="AH417" s="95">
        <f>IF($C417 = "neg", (($D417+1) - VLOOKUP($B417,'Results-formatted 060121'!$A:$AJ,(AH$3+2),FALSE)), IF($C417 = "pos-neg", (3+VLOOKUP($B417,'Results-formatted 060121'!$A:$AJ,(AH$3+2),FALSE)), VLOOKUP($B417,'Results-formatted 060121'!$A:$AJ,(AH$3+2),FALSE)))</f>
        <v>1</v>
      </c>
      <c r="AI417" s="95">
        <f>IF($C417 = "neg", (($D417+1) - VLOOKUP($B417,'Results-formatted 060121'!$A:$AJ,(AI$3+2),FALSE)), IF($C417 = "pos-neg", (3+VLOOKUP($B417,'Results-formatted 060121'!$A:$AJ,(AI$3+2),FALSE)), VLOOKUP($B417,'Results-formatted 060121'!$A:$AJ,(AI$3+2),FALSE)))</f>
        <v>3</v>
      </c>
      <c r="AJ417" s="95">
        <f>IF($C417 = "neg", (($D417+1) - VLOOKUP($B417,'Results-formatted 060121'!$A:$AJ,(AJ$3+2),FALSE)), IF($C417 = "pos-neg", (3+VLOOKUP($B417,'Results-formatted 060121'!$A:$AJ,(AJ$3+2),FALSE)), VLOOKUP($B417,'Results-formatted 060121'!$A:$AJ,(AJ$3+2),FALSE)))</f>
        <v>4</v>
      </c>
      <c r="AK417" s="95">
        <f>IF($C417 = "neg", (($D417+1) - VLOOKUP($B417,'Results-formatted 060121'!$A:$AJ,(AK$3+2),FALSE)), IF($C417 = "pos-neg", (3+VLOOKUP($B417,'Results-formatted 060121'!$A:$AJ,(AK$3+2),FALSE)), VLOOKUP($B417,'Results-formatted 060121'!$A:$AJ,(AK$3+2),FALSE)))</f>
        <v>3</v>
      </c>
      <c r="AL417" s="95">
        <f>IF($C417 = "neg", (($D417+1) - VLOOKUP($B417,'Results-formatted 060121'!$A:$AJ,(AL$3+2),FALSE)), IF($C417 = "pos-neg", (3+VLOOKUP($B417,'Results-formatted 060121'!$A:$AJ,(AL$3+2),FALSE)), VLOOKUP($B417,'Results-formatted 060121'!$A:$AJ,(AL$3+2),FALSE)))</f>
        <v>4</v>
      </c>
      <c r="AM417" s="95">
        <f>IF($C417 = "neg", (($D417+1) - VLOOKUP($B417,'Results-formatted 060121'!$A:AJ,(AM$3+2),FALSE)), IF($C417 = "pos-neg", (3+VLOOKUP($B417,'Results-formatted 060121'!$A:AJ,(AM$3+2),FALSE)), VLOOKUP($B417,'Results-formatted 060121'!$A:AJ,(AM$3+2),FALSE)))</f>
        <v>1</v>
      </c>
      <c r="AN417" s="95">
        <f>IF($C417 = "neg", (($D417+1) - VLOOKUP($B417,'Results-formatted 060121'!$A:AK,(AN$3+2),FALSE)), IF($C417 = "pos-neg", (3+VLOOKUP($B417,'Results-formatted 060121'!$A:AK,(AN$3+2),FALSE)), VLOOKUP($B417,'Results-formatted 060121'!$A:AK,(AN$3+2),FALSE)))</f>
        <v>4</v>
      </c>
      <c r="AO417" s="95">
        <f>IF($C417 = "neg", (($D417+1) - VLOOKUP($B417,'Results-formatted 060121'!$A:AL,(AO$3+2),FALSE)), IF($C417 = "pos-neg", (3+VLOOKUP($B417,'Results-formatted 060121'!$A:AL,(AO$3+2),FALSE)), VLOOKUP($B417,'Results-formatted 060121'!$A:AL,(AO$3+2),FALSE)))</f>
        <v>3</v>
      </c>
      <c r="AP417" s="95">
        <f>IF($C417 = "neg", (($D417+1) - VLOOKUP($B417,'Results-formatted 060121'!$A:AM,(AP$3+2),FALSE)), IF($C417 = "pos-neg", (3+VLOOKUP($B417,'Results-formatted 060121'!$A:AM,(AP$3+2),FALSE)), VLOOKUP($B417,'Results-formatted 060121'!$A:AM,(AP$3+2),FALSE)))</f>
        <v>1</v>
      </c>
      <c r="AQ417" s="95">
        <f>IF($C417 = "neg", (($D417+1) - VLOOKUP($B417,'Results-formatted 060121'!$A:AN,(AQ$3+2),FALSE)), IF($C417 = "pos-neg", (3+VLOOKUP($B417,'Results-formatted 060121'!$A:AN,(AQ$3+2),FALSE)), VLOOKUP($B417,'Results-formatted 060121'!$A:AN,(AQ$3+2),FALSE)))</f>
        <v>1</v>
      </c>
      <c r="AR417" s="95">
        <f>IF($C417 = "neg", (($D417+1) - VLOOKUP($B417,'Results-formatted 060121'!$A:AO,(AR$3+2),FALSE)), IF($C417 = "pos-neg", (3+VLOOKUP($B417,'Results-formatted 060121'!$A:AO,(AR$3+2),FALSE)), VLOOKUP($B417,'Results-formatted 060121'!$A:AO,(AR$3+2),FALSE)))</f>
        <v>1</v>
      </c>
      <c r="AS417" s="95">
        <f>IF($C417 = "neg", (($D417+1) - VLOOKUP($B417,'Results-formatted 060121'!$A:AP,(AS$3+2),FALSE)), IF($C417 = "pos-neg", (3+VLOOKUP($B417,'Results-formatted 060121'!$A:AP,(AS$3+2),FALSE)), VLOOKUP($B417,'Results-formatted 060121'!$A:AP,(AS$3+2),FALSE)))</f>
        <v>4</v>
      </c>
      <c r="AT417" s="95">
        <f>IF($C417 = "neg", (($D417+1) - VLOOKUP($B417,'Results-formatted 060121'!$A:AQ,(AT$3+2),FALSE)), IF($C417 = "pos-neg", (3+VLOOKUP($B417,'Results-formatted 060121'!$A:AQ,(AT$3+2),FALSE)), VLOOKUP($B417,'Results-formatted 060121'!$A:AQ,(AT$3+2),FALSE)))</f>
        <v>1</v>
      </c>
      <c r="AU417" s="95">
        <f>IF($C417 = "neg", (($D417+1) - VLOOKUP($B417,'Results-formatted 060121'!$A:AR,(AU$3+2),FALSE)), IF($C417 = "pos-neg", (3+VLOOKUP($B417,'Results-formatted 060121'!$A:AR,(AU$3+2),FALSE)), VLOOKUP($B417,'Results-formatted 060121'!$A:AR,(AU$3+2),FALSE)))</f>
        <v>1</v>
      </c>
      <c r="AV417" s="95">
        <f>IF($C417 = "neg", (($D417+1) - VLOOKUP($B417,'Results-formatted 060121'!$A:AS,(AV$3+2),FALSE)), IF($C417 = "pos-neg", (3+VLOOKUP($B417,'Results-formatted 060121'!$A:AS,(AV$3+2),FALSE)), VLOOKUP($B417,'Results-formatted 060121'!$A:AS,(AV$3+2),FALSE)))</f>
        <v>1</v>
      </c>
      <c r="AW417" s="95">
        <f>IF($C417 = "neg", (($D417+1) - VLOOKUP($B417,'Results-formatted 060121'!$A:AT,(AW$3+2),FALSE)), IF($C417 = "pos-neg", (3+VLOOKUP($B417,'Results-formatted 060121'!$A:AT,(AW$3+2),FALSE)), VLOOKUP($B417,'Results-formatted 060121'!$A:AT,(AW$3+2),FALSE)))</f>
        <v>1</v>
      </c>
      <c r="AX417" s="95">
        <f>IF($C417 = "neg", (($D417+1) - VLOOKUP($B417,'Results-formatted 060121'!$A:AU,(AX$3+2),FALSE)), IF($C417 = "pos-neg", (3+VLOOKUP($B417,'Results-formatted 060121'!$A:AU,(AX$3+2),FALSE)), VLOOKUP($B417,'Results-formatted 060121'!$A:AU,(AX$3+2),FALSE)))</f>
        <v>1</v>
      </c>
      <c r="AY417" s="95">
        <f>IF($C417 = "neg", (($D417+1) - VLOOKUP($B417,'Results-formatted 060121'!$A:AV,(AY$3+2),FALSE)), IF($C417 = "pos-neg", (3+VLOOKUP($B417,'Results-formatted 060121'!$A:AV,(AY$3+2),FALSE)), VLOOKUP($B417,'Results-formatted 060121'!$A:AV,(AY$3+2),FALSE)))</f>
        <v>1</v>
      </c>
      <c r="AZ417" s="95">
        <f>IF($C417 = "neg", (($D417+1) - VLOOKUP($B417,'Results-formatted 060121'!$A:AW,(AZ$3+2),FALSE)), IF($C417 = "pos-neg", (3+VLOOKUP($B417,'Results-formatted 060121'!$A:AW,(AZ$3+2),FALSE)), VLOOKUP($B417,'Results-formatted 060121'!$A:AW,(AZ$3+2),FALSE)))</f>
        <v>2</v>
      </c>
      <c r="BA417" s="95">
        <f>IF($C417 = "neg", (($D417+1) - VLOOKUP($B417,'Results-formatted 060121'!$A:AX,(BA$3+2),FALSE)), IF($C417 = "pos-neg", (3+VLOOKUP($B417,'Results-formatted 060121'!$A:AX,(BA$3+2),FALSE)), VLOOKUP($B417,'Results-formatted 060121'!$A:AX,(BA$3+2),FALSE)))</f>
        <v>2</v>
      </c>
      <c r="BB417" s="95">
        <f>IF($C417 = "neg", (($D417+1) - VLOOKUP($B417,'Results-formatted 060121'!$A:AY,(BB$3+2),FALSE)), IF($C417 = "pos-neg", (3+VLOOKUP($B417,'Results-formatted 060121'!$A:AY,(BB$3+2),FALSE)), VLOOKUP($B417,'Results-formatted 060121'!$A:AY,(BB$3+2),FALSE)))</f>
        <v>2</v>
      </c>
      <c r="BC417" s="95">
        <f>IF($C417 = "neg", (($D417+1) - VLOOKUP($B417,'Results-formatted 060121'!$A:AZ,(BC$3+2),FALSE)), IF($C417 = "pos-neg", (3+VLOOKUP($B417,'Results-formatted 060121'!$A:AZ,(BC$3+2),FALSE)), VLOOKUP($B417,'Results-formatted 060121'!$A:AZ,(BC$3+2),FALSE)))</f>
        <v>3</v>
      </c>
      <c r="BD417" s="95">
        <f>IF($C417 = "neg", (($D417+1) - VLOOKUP($B417,'Results-formatted 060121'!$A:BA,(BD$3+2),FALSE)), IF($C417 = "pos-neg", (3+VLOOKUP($B417,'Results-formatted 060121'!$A:BA,(BD$3+2),FALSE)), VLOOKUP($B417,'Results-formatted 060121'!$A:BA,(BD$3+2),FALSE)))</f>
        <v>4</v>
      </c>
      <c r="BE417" s="95">
        <f>IF($C417 = "neg", (($D417+1) - VLOOKUP($B417,'Results-formatted 060121'!$A:BB,(BE$3+2),FALSE)), IF($C417 = "pos-neg", (3+VLOOKUP($B417,'Results-formatted 060121'!$A:BB,(BE$3+2),FALSE)), VLOOKUP($B417,'Results-formatted 060121'!$A:BB,(BE$3+2),FALSE)))</f>
        <v>1</v>
      </c>
      <c r="BF417" s="95">
        <f>IF($C417 = "neg", (($D417+1) - VLOOKUP($B417,'Results-formatted 060121'!$A:BC,(BF$3+2),FALSE)), IF($C417 = "pos-neg", (3+VLOOKUP($B417,'Results-formatted 060121'!$A:BC,(BF$3+2),FALSE)), VLOOKUP($B417,'Results-formatted 060121'!$A:BC,(BF$3+2),FALSE)))</f>
        <v>1</v>
      </c>
      <c r="BG417" s="95">
        <f>IF($C417 = "neg", (($D417+1) - VLOOKUP($B417,'Results-formatted 060121'!$A:BD,(BG$3+2),FALSE)), IF($C417 = "pos-neg", (3+VLOOKUP($B417,'Results-formatted 060121'!$A:BD,(BG$3+2),FALSE)), VLOOKUP($B417,'Results-formatted 060121'!$A:BD,(BG$3+2),FALSE)))</f>
        <v>1</v>
      </c>
      <c r="BH417" s="95">
        <f>IF($C417 = "neg", (($D417+1) - VLOOKUP($B417,'Results-formatted 060121'!$A:BE,(BH$3+2),FALSE)), IF($C417 = "pos-neg", (3+VLOOKUP($B417,'Results-formatted 060121'!$A:BE,(BH$3+2),FALSE)), VLOOKUP($B417,'Results-formatted 060121'!$A:BE,(BH$3+2),FALSE)))</f>
        <v>2</v>
      </c>
      <c r="BI417" s="95">
        <f>IF($C417 = "neg", (($D417+1) - VLOOKUP($B417,'Results-formatted 060121'!$A:BF,(BI$3+2),FALSE)), IF($C417 = "pos-neg", (3+VLOOKUP($B417,'Results-formatted 060121'!$A:BF,(BI$3+2),FALSE)), VLOOKUP($B417,'Results-formatted 060121'!$A:BF,(BI$3+2),FALSE)))</f>
        <v>2</v>
      </c>
      <c r="BJ417" s="95">
        <f>IF($C417 = "neg", (($D417+1) - VLOOKUP($B417,'Results-formatted 060121'!$A:BG,(BJ$3+2),FALSE)), IF($C417 = "pos-neg", (3+VLOOKUP($B417,'Results-formatted 060121'!$A:BG,(BJ$3+2),FALSE)), VLOOKUP($B417,'Results-formatted 060121'!$A:BG,(BJ$3+2),FALSE)))</f>
        <v>1</v>
      </c>
      <c r="BK417" s="95">
        <f>IF($C417 = "neg", (($D417+1) - VLOOKUP($B417,'Results-formatted 060121'!$A:BH,(BK$3+2),FALSE)), IF($C417 = "pos-neg", (3+VLOOKUP($B417,'Results-formatted 060121'!$A:BH,(BK$3+2),FALSE)), VLOOKUP($B417,'Results-formatted 060121'!$A:BH,(BK$3+2),FALSE)))</f>
        <v>1</v>
      </c>
      <c r="BL417" s="95">
        <f>IF($C417 = "neg", (($D417+1) - VLOOKUP($B417,'Results-formatted 060121'!$A:BI,(BL$3+2),FALSE)), IF($C417 = "pos-neg", (3+VLOOKUP($B417,'Results-formatted 060121'!$A:BI,(BL$3+2),FALSE)), VLOOKUP($B417,'Results-formatted 060121'!$A:BI,(BL$3+2),FALSE)))</f>
        <v>1</v>
      </c>
      <c r="BM417" s="95">
        <f>IF($C417 = "neg", (($D417+1) - VLOOKUP($B417,'Results-formatted 060121'!$A:BJ,(BM$3+2),FALSE)), IF($C417 = "pos-neg", (3+VLOOKUP($B417,'Results-formatted 060121'!$A:BJ,(BM$3+2),FALSE)), VLOOKUP($B417,'Results-formatted 060121'!$A:BJ,(BM$3+2),FALSE)))</f>
        <v>3</v>
      </c>
      <c r="BN417" s="95"/>
      <c r="BO417" s="95"/>
      <c r="BP417" s="95"/>
      <c r="BQ417" s="95"/>
      <c r="BR417" s="95"/>
      <c r="BS417" s="95"/>
      <c r="BT417" s="95"/>
      <c r="BU417" s="95"/>
      <c r="BV417" s="95"/>
      <c r="BW417" s="95"/>
      <c r="BX417" s="95"/>
      <c r="BY417" s="95"/>
      <c r="BZ417" s="95"/>
      <c r="CA417" s="95"/>
      <c r="CB417" s="95"/>
      <c r="CC417" s="95"/>
      <c r="CD417" s="99"/>
      <c r="CE417" s="25">
        <f t="shared" si="1411"/>
        <v>2.1666666666666665</v>
      </c>
      <c r="CF417" s="25">
        <f t="shared" si="1441"/>
        <v>1.2777982476048089</v>
      </c>
    </row>
    <row r="418" spans="2:84" ht="42" x14ac:dyDescent="0.15">
      <c r="B418" s="84" t="s">
        <v>420</v>
      </c>
      <c r="C418" s="86" t="s">
        <v>224</v>
      </c>
      <c r="D418" s="2">
        <v>5</v>
      </c>
      <c r="E418" s="15" t="s">
        <v>911</v>
      </c>
      <c r="F418" s="95">
        <f>IF($C418 = "neg", (($D418+1) - VLOOKUP($B418,'Results-formatted 060121'!$A:$AJ,(F$3+2),FALSE)), IF($C418 = "pos-neg", (3+VLOOKUP($B418,'Results-formatted 060121'!$A:$AJ,(F$3+2),FALSE)), VLOOKUP($B418,'Results-formatted 060121'!$A:$AJ,(F$3+2),FALSE)))</f>
        <v>3</v>
      </c>
      <c r="G418" s="95">
        <f>IF($C418 = "neg", (($D418+1) - VLOOKUP($B418,'Results-formatted 060121'!$A:$AJ,(G$3+2),FALSE)), IF($C418 = "pos-neg", (3+VLOOKUP($B418,'Results-formatted 060121'!$A:$AJ,(G$3+2),FALSE)), VLOOKUP($B418,'Results-formatted 060121'!$A:$AJ,(G$3+2),FALSE)))</f>
        <v>5</v>
      </c>
      <c r="H418" s="95">
        <f>IF($C418 = "neg", (($D418+1) - VLOOKUP($B418,'Results-formatted 060121'!$A:$AJ,(H$3+2),FALSE)), IF($C418 = "pos-neg", (3+VLOOKUP($B418,'Results-formatted 060121'!$A:$AJ,(H$3+2),FALSE)), VLOOKUP($B418,'Results-formatted 060121'!$A:$AJ,(H$3+2),FALSE)))</f>
        <v>3</v>
      </c>
      <c r="I418" s="95">
        <f>IF($C418 = "neg", (($D418+1) - VLOOKUP($B418,'Results-formatted 060121'!$A:$AJ,(I$3+2),FALSE)), IF($C418 = "pos-neg", (3+VLOOKUP($B418,'Results-formatted 060121'!$A:$AJ,(I$3+2),FALSE)), VLOOKUP($B418,'Results-formatted 060121'!$A:$AJ,(I$3+2),FALSE)))</f>
        <v>1</v>
      </c>
      <c r="J418" s="95">
        <f>IF($C418 = "neg", (($D418+1) - VLOOKUP($B418,'Results-formatted 060121'!$A:$AJ,(J$3+2),FALSE)), IF($C418 = "pos-neg", (3+VLOOKUP($B418,'Results-formatted 060121'!$A:$AJ,(J$3+2),FALSE)), VLOOKUP($B418,'Results-formatted 060121'!$A:$AJ,(J$3+2),FALSE)))</f>
        <v>3</v>
      </c>
      <c r="K418" s="95">
        <f>IF($C418 = "neg", (($D418+1) - VLOOKUP($B418,'Results-formatted 060121'!$A:$AJ,(K$3+2),FALSE)), IF($C418 = "pos-neg", (3+VLOOKUP($B418,'Results-formatted 060121'!$A:$AJ,(K$3+2),FALSE)), VLOOKUP($B418,'Results-formatted 060121'!$A:$AJ,(K$3+2),FALSE)))</f>
        <v>3</v>
      </c>
      <c r="L418" s="95">
        <f>IF($C418 = "neg", (($D418+1) - VLOOKUP($B418,'Results-formatted 060121'!$A:$AJ,(L$3+2),FALSE)), IF($C418 = "pos-neg", (3+VLOOKUP($B418,'Results-formatted 060121'!$A:$AJ,(L$3+2),FALSE)), VLOOKUP($B418,'Results-formatted 060121'!$A:$AJ,(L$3+2),FALSE)))</f>
        <v>3</v>
      </c>
      <c r="M418" s="95">
        <f>IF($C418 = "neg", (($D418+1) - VLOOKUP($B418,'Results-formatted 060121'!$A:$AJ,(M$3+2),FALSE)), IF($C418 = "pos-neg", (3+VLOOKUP($B418,'Results-formatted 060121'!$A:$AJ,(M$3+2),FALSE)), VLOOKUP($B418,'Results-formatted 060121'!$A:$AJ,(M$3+2),FALSE)))</f>
        <v>3</v>
      </c>
      <c r="N418" s="95">
        <f>IF($C418 = "neg", (($D418+1) - VLOOKUP($B418,'Results-formatted 060121'!$A:$AJ,(N$3+2),FALSE)), IF($C418 = "pos-neg", (3+VLOOKUP($B418,'Results-formatted 060121'!$A:$AJ,(N$3+2),FALSE)), VLOOKUP($B418,'Results-formatted 060121'!$A:$AJ,(N$3+2),FALSE)))</f>
        <v>4</v>
      </c>
      <c r="O418" s="95">
        <f>IF($C418 = "neg", (($D418+1) - VLOOKUP($B418,'Results-formatted 060121'!$A:$AJ,(O$3+2),FALSE)), IF($C418 = "pos-neg", (3+VLOOKUP($B418,'Results-formatted 060121'!$A:$AJ,(O$3+2),FALSE)), VLOOKUP($B418,'Results-formatted 060121'!$A:$AJ,(O$3+2),FALSE)))</f>
        <v>5</v>
      </c>
      <c r="P418" s="95">
        <f>IF($C418 = "neg", (($D418+1) - VLOOKUP($B418,'Results-formatted 060121'!$A:$AJ,(P$3+2),FALSE)), IF($C418 = "pos-neg", (3+VLOOKUP($B418,'Results-formatted 060121'!$A:$AJ,(P$3+2),FALSE)), VLOOKUP($B418,'Results-formatted 060121'!$A:$AJ,(P$3+2),FALSE)))</f>
        <v>3</v>
      </c>
      <c r="Q418" s="95">
        <f>IF($C418 = "neg", (($D418+1) - VLOOKUP($B418,'Results-formatted 060121'!$A:$AJ,(Q$3+2),FALSE)), IF($C418 = "pos-neg", (3+VLOOKUP($B418,'Results-formatted 060121'!$A:$AJ,(Q$3+2),FALSE)), VLOOKUP($B418,'Results-formatted 060121'!$A:$AJ,(Q$3+2),FALSE)))</f>
        <v>4</v>
      </c>
      <c r="R418" s="95">
        <f>IF($C418 = "neg", (($D418+1) - VLOOKUP($B418,'Results-formatted 060121'!$A:$AJ,(R$3+2),FALSE)), IF($C418 = "pos-neg", (3+VLOOKUP($B418,'Results-formatted 060121'!$A:$AJ,(R$3+2),FALSE)), VLOOKUP($B418,'Results-formatted 060121'!$A:$AJ,(R$3+2),FALSE)))</f>
        <v>2</v>
      </c>
      <c r="S418" s="95">
        <f>IF($C418 = "neg", (($D418+1) - VLOOKUP($B418,'Results-formatted 060121'!$A:$AJ,(S$3+2),FALSE)), IF($C418 = "pos-neg", (3+VLOOKUP($B418,'Results-formatted 060121'!$A:$AJ,(S$3+2),FALSE)), VLOOKUP($B418,'Results-formatted 060121'!$A:$AJ,(S$3+2),FALSE)))</f>
        <v>4</v>
      </c>
      <c r="T418" s="95">
        <f>IF($C418 = "neg", (($D418+1) - VLOOKUP($B418,'Results-formatted 060121'!$A:$AJ,(T$3+2),FALSE)), IF($C418 = "pos-neg", (3+VLOOKUP($B418,'Results-formatted 060121'!$A:$AJ,(T$3+2),FALSE)), VLOOKUP($B418,'Results-formatted 060121'!$A:$AJ,(T$3+2),FALSE)))</f>
        <v>3</v>
      </c>
      <c r="U418" s="95">
        <f>IF($C418 = "neg", (($D418+1) - VLOOKUP($B418,'Results-formatted 060121'!$A:$AJ,(U$3+2),FALSE)), IF($C418 = "pos-neg", (3+VLOOKUP($B418,'Results-formatted 060121'!$A:$AJ,(U$3+2),FALSE)), VLOOKUP($B418,'Results-formatted 060121'!$A:$AJ,(U$3+2),FALSE)))</f>
        <v>4</v>
      </c>
      <c r="V418" s="95">
        <f>IF($C418 = "neg", (($D418+1) - VLOOKUP($B418,'Results-formatted 060121'!$A:$AJ,(V$3+2),FALSE)), IF($C418 = "pos-neg", (3+VLOOKUP($B418,'Results-formatted 060121'!$A:$AJ,(V$3+2),FALSE)), VLOOKUP($B418,'Results-formatted 060121'!$A:$AJ,(V$3+2),FALSE)))</f>
        <v>4</v>
      </c>
      <c r="W418" s="95">
        <f>IF($C418 = "neg", (($D418+1) - VLOOKUP($B418,'Results-formatted 060121'!$A:$AJ,(W$3+2),FALSE)), IF($C418 = "pos-neg", (3+VLOOKUP($B418,'Results-formatted 060121'!$A:$AJ,(W$3+2),FALSE)), VLOOKUP($B418,'Results-formatted 060121'!$A:$AJ,(W$3+2),FALSE)))</f>
        <v>4</v>
      </c>
      <c r="X418" s="95">
        <f>IF($C418 = "neg", (($D418+1) - VLOOKUP($B418,'Results-formatted 060121'!$A:$AJ,(X$3+2),FALSE)), IF($C418 = "pos-neg", (3+VLOOKUP($B418,'Results-formatted 060121'!$A:$AJ,(X$3+2),FALSE)), VLOOKUP($B418,'Results-formatted 060121'!$A:$AJ,(X$3+2),FALSE)))</f>
        <v>3</v>
      </c>
      <c r="Y418" s="95">
        <f>IF($C418 = "neg", (($D418+1) - VLOOKUP($B418,'Results-formatted 060121'!$A:$AJ,(Y$3+2),FALSE)), IF($C418 = "pos-neg", (3+VLOOKUP($B418,'Results-formatted 060121'!$A:$AJ,(Y$3+2),FALSE)), VLOOKUP($B418,'Results-formatted 060121'!$A:$AJ,(Y$3+2),FALSE)))</f>
        <v>4</v>
      </c>
      <c r="Z418" s="95">
        <f>IF($C418 = "neg", (($D418+1) - VLOOKUP($B418,'Results-formatted 060121'!$A:$AJ,(Z$3+2),FALSE)), IF($C418 = "pos-neg", (3+VLOOKUP($B418,'Results-formatted 060121'!$A:$AJ,(Z$3+2),FALSE)), VLOOKUP($B418,'Results-formatted 060121'!$A:$AJ,(Z$3+2),FALSE)))</f>
        <v>5</v>
      </c>
      <c r="AA418" s="95">
        <f>IF($C418 = "neg", (($D418+1) - VLOOKUP($B418,'Results-formatted 060121'!$A:$AJ,(AA$3+2),FALSE)), IF($C418 = "pos-neg", (3+VLOOKUP($B418,'Results-formatted 060121'!$A:$AJ,(AA$3+2),FALSE)), VLOOKUP($B418,'Results-formatted 060121'!$A:$AJ,(AA$3+2),FALSE)))</f>
        <v>1</v>
      </c>
      <c r="AB418" s="95">
        <f>IF($C418 = "neg", (($D418+1) - VLOOKUP($B418,'Results-formatted 060121'!$A:$AJ,(AB$3+2),FALSE)), IF($C418 = "pos-neg", (3+VLOOKUP($B418,'Results-formatted 060121'!$A:$AJ,(AB$3+2),FALSE)), VLOOKUP($B418,'Results-formatted 060121'!$A:$AJ,(AB$3+2),FALSE)))</f>
        <v>3</v>
      </c>
      <c r="AC418" s="95">
        <f>IF($C418 = "neg", (($D418+1) - VLOOKUP($B418,'Results-formatted 060121'!$A:$AJ,(AC$3+2),FALSE)), IF($C418 = "pos-neg", (3+VLOOKUP($B418,'Results-formatted 060121'!$A:$AJ,(AC$3+2),FALSE)), VLOOKUP($B418,'Results-formatted 060121'!$A:$AJ,(AC$3+2),FALSE)))</f>
        <v>1</v>
      </c>
      <c r="AD418" s="95">
        <f>IF($C418 = "neg", (($D418+1) - VLOOKUP($B418,'Results-formatted 060121'!$A:$AJ,(AD$3+2),FALSE)), IF($C418 = "pos-neg", (3+VLOOKUP($B418,'Results-formatted 060121'!$A:$AJ,(AD$3+2),FALSE)), VLOOKUP($B418,'Results-formatted 060121'!$A:$AJ,(AD$3+2),FALSE)))</f>
        <v>4</v>
      </c>
      <c r="AE418" s="95">
        <f>IF($C418 = "neg", (($D418+1) - VLOOKUP($B418,'Results-formatted 060121'!$A:$AJ,(AE$3+2),FALSE)), IF($C418 = "pos-neg", (3+VLOOKUP($B418,'Results-formatted 060121'!$A:$AJ,(AE$3+2),FALSE)), VLOOKUP($B418,'Results-formatted 060121'!$A:$AJ,(AE$3+2),FALSE)))</f>
        <v>4</v>
      </c>
      <c r="AF418" s="95">
        <f>IF($C418 = "neg", (($D418+1) - VLOOKUP($B418,'Results-formatted 060121'!$A:$AJ,(AF$3+2),FALSE)), IF($C418 = "pos-neg", (3+VLOOKUP($B418,'Results-formatted 060121'!$A:$AJ,(AF$3+2),FALSE)), VLOOKUP($B418,'Results-formatted 060121'!$A:$AJ,(AF$3+2),FALSE)))</f>
        <v>4</v>
      </c>
      <c r="AG418" s="95">
        <f>IF($C418 = "neg", (($D418+1) - VLOOKUP($B418,'Results-formatted 060121'!$A:$AJ,(AG$3+2),FALSE)), IF($C418 = "pos-neg", (3+VLOOKUP($B418,'Results-formatted 060121'!$A:$AJ,(AG$3+2),FALSE)), VLOOKUP($B418,'Results-formatted 060121'!$A:$AJ,(AG$3+2),FALSE)))</f>
        <v>2</v>
      </c>
      <c r="AH418" s="95">
        <f>IF($C418 = "neg", (($D418+1) - VLOOKUP($B418,'Results-formatted 060121'!$A:$AJ,(AH$3+2),FALSE)), IF($C418 = "pos-neg", (3+VLOOKUP($B418,'Results-formatted 060121'!$A:$AJ,(AH$3+2),FALSE)), VLOOKUP($B418,'Results-formatted 060121'!$A:$AJ,(AH$3+2),FALSE)))</f>
        <v>3</v>
      </c>
      <c r="AI418" s="95">
        <f>IF($C418 = "neg", (($D418+1) - VLOOKUP($B418,'Results-formatted 060121'!$A:$AJ,(AI$3+2),FALSE)), IF($C418 = "pos-neg", (3+VLOOKUP($B418,'Results-formatted 060121'!$A:$AJ,(AI$3+2),FALSE)), VLOOKUP($B418,'Results-formatted 060121'!$A:$AJ,(AI$3+2),FALSE)))</f>
        <v>4</v>
      </c>
      <c r="AJ418" s="95">
        <f>IF($C418 = "neg", (($D418+1) - VLOOKUP($B418,'Results-formatted 060121'!$A:$AJ,(AJ$3+2),FALSE)), IF($C418 = "pos-neg", (3+VLOOKUP($B418,'Results-formatted 060121'!$A:$AJ,(AJ$3+2),FALSE)), VLOOKUP($B418,'Results-formatted 060121'!$A:$AJ,(AJ$3+2),FALSE)))</f>
        <v>5</v>
      </c>
      <c r="AK418" s="95">
        <f>IF($C418 = "neg", (($D418+1) - VLOOKUP($B418,'Results-formatted 060121'!$A:$AJ,(AK$3+2),FALSE)), IF($C418 = "pos-neg", (3+VLOOKUP($B418,'Results-formatted 060121'!$A:$AJ,(AK$3+2),FALSE)), VLOOKUP($B418,'Results-formatted 060121'!$A:$AJ,(AK$3+2),FALSE)))</f>
        <v>4</v>
      </c>
      <c r="AL418" s="95">
        <f>IF($C418 = "neg", (($D418+1) - VLOOKUP($B418,'Results-formatted 060121'!$A:$AJ,(AL$3+2),FALSE)), IF($C418 = "pos-neg", (3+VLOOKUP($B418,'Results-formatted 060121'!$A:$AJ,(AL$3+2),FALSE)), VLOOKUP($B418,'Results-formatted 060121'!$A:$AJ,(AL$3+2),FALSE)))</f>
        <v>4</v>
      </c>
      <c r="AM418" s="95">
        <f>IF($C418 = "neg", (($D418+1) - VLOOKUP($B418,'Results-formatted 060121'!$A:AJ,(AM$3+2),FALSE)), IF($C418 = "pos-neg", (3+VLOOKUP($B418,'Results-formatted 060121'!$A:AJ,(AM$3+2),FALSE)), VLOOKUP($B418,'Results-formatted 060121'!$A:AJ,(AM$3+2),FALSE)))</f>
        <v>5</v>
      </c>
      <c r="AN418" s="95">
        <f>IF($C418 = "neg", (($D418+1) - VLOOKUP($B418,'Results-formatted 060121'!$A:AK,(AN$3+2),FALSE)), IF($C418 = "pos-neg", (3+VLOOKUP($B418,'Results-formatted 060121'!$A:AK,(AN$3+2),FALSE)), VLOOKUP($B418,'Results-formatted 060121'!$A:AK,(AN$3+2),FALSE)))</f>
        <v>4</v>
      </c>
      <c r="AO418" s="95">
        <f>IF($C418 = "neg", (($D418+1) - VLOOKUP($B418,'Results-formatted 060121'!$A:AL,(AO$3+2),FALSE)), IF($C418 = "pos-neg", (3+VLOOKUP($B418,'Results-formatted 060121'!$A:AL,(AO$3+2),FALSE)), VLOOKUP($B418,'Results-formatted 060121'!$A:AL,(AO$3+2),FALSE)))</f>
        <v>3</v>
      </c>
      <c r="AP418" s="95">
        <f>IF($C418 = "neg", (($D418+1) - VLOOKUP($B418,'Results-formatted 060121'!$A:AM,(AP$3+2),FALSE)), IF($C418 = "pos-neg", (3+VLOOKUP($B418,'Results-formatted 060121'!$A:AM,(AP$3+2),FALSE)), VLOOKUP($B418,'Results-formatted 060121'!$A:AM,(AP$3+2),FALSE)))</f>
        <v>2</v>
      </c>
      <c r="AQ418" s="95">
        <f>IF($C418 = "neg", (($D418+1) - VLOOKUP($B418,'Results-formatted 060121'!$A:AN,(AQ$3+2),FALSE)), IF($C418 = "pos-neg", (3+VLOOKUP($B418,'Results-formatted 060121'!$A:AN,(AQ$3+2),FALSE)), VLOOKUP($B418,'Results-formatted 060121'!$A:AN,(AQ$3+2),FALSE)))</f>
        <v>4</v>
      </c>
      <c r="AR418" s="95">
        <f>IF($C418 = "neg", (($D418+1) - VLOOKUP($B418,'Results-formatted 060121'!$A:AO,(AR$3+2),FALSE)), IF($C418 = "pos-neg", (3+VLOOKUP($B418,'Results-formatted 060121'!$A:AO,(AR$3+2),FALSE)), VLOOKUP($B418,'Results-formatted 060121'!$A:AO,(AR$3+2),FALSE)))</f>
        <v>3</v>
      </c>
      <c r="AS418" s="95">
        <f>IF($C418 = "neg", (($D418+1) - VLOOKUP($B418,'Results-formatted 060121'!$A:AP,(AS$3+2),FALSE)), IF($C418 = "pos-neg", (3+VLOOKUP($B418,'Results-formatted 060121'!$A:AP,(AS$3+2),FALSE)), VLOOKUP($B418,'Results-formatted 060121'!$A:AP,(AS$3+2),FALSE)))</f>
        <v>5</v>
      </c>
      <c r="AT418" s="95">
        <f>IF($C418 = "neg", (($D418+1) - VLOOKUP($B418,'Results-formatted 060121'!$A:AQ,(AT$3+2),FALSE)), IF($C418 = "pos-neg", (3+VLOOKUP($B418,'Results-formatted 060121'!$A:AQ,(AT$3+2),FALSE)), VLOOKUP($B418,'Results-formatted 060121'!$A:AQ,(AT$3+2),FALSE)))</f>
        <v>3</v>
      </c>
      <c r="AU418" s="95">
        <f>IF($C418 = "neg", (($D418+1) - VLOOKUP($B418,'Results-formatted 060121'!$A:AR,(AU$3+2),FALSE)), IF($C418 = "pos-neg", (3+VLOOKUP($B418,'Results-formatted 060121'!$A:AR,(AU$3+2),FALSE)), VLOOKUP($B418,'Results-formatted 060121'!$A:AR,(AU$3+2),FALSE)))</f>
        <v>4</v>
      </c>
      <c r="AV418" s="95">
        <f>IF($C418 = "neg", (($D418+1) - VLOOKUP($B418,'Results-formatted 060121'!$A:AS,(AV$3+2),FALSE)), IF($C418 = "pos-neg", (3+VLOOKUP($B418,'Results-formatted 060121'!$A:AS,(AV$3+2),FALSE)), VLOOKUP($B418,'Results-formatted 060121'!$A:AS,(AV$3+2),FALSE)))</f>
        <v>3</v>
      </c>
      <c r="AW418" s="95">
        <f>IF($C418 = "neg", (($D418+1) - VLOOKUP($B418,'Results-formatted 060121'!$A:AT,(AW$3+2),FALSE)), IF($C418 = "pos-neg", (3+VLOOKUP($B418,'Results-formatted 060121'!$A:AT,(AW$3+2),FALSE)), VLOOKUP($B418,'Results-formatted 060121'!$A:AT,(AW$3+2),FALSE)))</f>
        <v>4</v>
      </c>
      <c r="AX418" s="95">
        <f>IF($C418 = "neg", (($D418+1) - VLOOKUP($B418,'Results-formatted 060121'!$A:AU,(AX$3+2),FALSE)), IF($C418 = "pos-neg", (3+VLOOKUP($B418,'Results-formatted 060121'!$A:AU,(AX$3+2),FALSE)), VLOOKUP($B418,'Results-formatted 060121'!$A:AU,(AX$3+2),FALSE)))</f>
        <v>1</v>
      </c>
      <c r="AY418" s="95">
        <f>IF($C418 = "neg", (($D418+1) - VLOOKUP($B418,'Results-formatted 060121'!$A:AV,(AY$3+2),FALSE)), IF($C418 = "pos-neg", (3+VLOOKUP($B418,'Results-formatted 060121'!$A:AV,(AY$3+2),FALSE)), VLOOKUP($B418,'Results-formatted 060121'!$A:AV,(AY$3+2),FALSE)))</f>
        <v>4</v>
      </c>
      <c r="AZ418" s="95">
        <f>IF($C418 = "neg", (($D418+1) - VLOOKUP($B418,'Results-formatted 060121'!$A:AW,(AZ$3+2),FALSE)), IF($C418 = "pos-neg", (3+VLOOKUP($B418,'Results-formatted 060121'!$A:AW,(AZ$3+2),FALSE)), VLOOKUP($B418,'Results-formatted 060121'!$A:AW,(AZ$3+2),FALSE)))</f>
        <v>5</v>
      </c>
      <c r="BA418" s="95">
        <f>IF($C418 = "neg", (($D418+1) - VLOOKUP($B418,'Results-formatted 060121'!$A:AX,(BA$3+2),FALSE)), IF($C418 = "pos-neg", (3+VLOOKUP($B418,'Results-formatted 060121'!$A:AX,(BA$3+2),FALSE)), VLOOKUP($B418,'Results-formatted 060121'!$A:AX,(BA$3+2),FALSE)))</f>
        <v>2</v>
      </c>
      <c r="BB418" s="95">
        <f>IF($C418 = "neg", (($D418+1) - VLOOKUP($B418,'Results-formatted 060121'!$A:AY,(BB$3+2),FALSE)), IF($C418 = "pos-neg", (3+VLOOKUP($B418,'Results-formatted 060121'!$A:AY,(BB$3+2),FALSE)), VLOOKUP($B418,'Results-formatted 060121'!$A:AY,(BB$3+2),FALSE)))</f>
        <v>4</v>
      </c>
      <c r="BC418" s="95">
        <f>IF($C418 = "neg", (($D418+1) - VLOOKUP($B418,'Results-formatted 060121'!$A:AZ,(BC$3+2),FALSE)), IF($C418 = "pos-neg", (3+VLOOKUP($B418,'Results-formatted 060121'!$A:AZ,(BC$3+2),FALSE)), VLOOKUP($B418,'Results-formatted 060121'!$A:AZ,(BC$3+2),FALSE)))</f>
        <v>3</v>
      </c>
      <c r="BD418" s="95">
        <f>IF($C418 = "neg", (($D418+1) - VLOOKUP($B418,'Results-formatted 060121'!$A:BA,(BD$3+2),FALSE)), IF($C418 = "pos-neg", (3+VLOOKUP($B418,'Results-formatted 060121'!$A:BA,(BD$3+2),FALSE)), VLOOKUP($B418,'Results-formatted 060121'!$A:BA,(BD$3+2),FALSE)))</f>
        <v>4</v>
      </c>
      <c r="BE418" s="95">
        <f>IF($C418 = "neg", (($D418+1) - VLOOKUP($B418,'Results-formatted 060121'!$A:BB,(BE$3+2),FALSE)), IF($C418 = "pos-neg", (3+VLOOKUP($B418,'Results-formatted 060121'!$A:BB,(BE$3+2),FALSE)), VLOOKUP($B418,'Results-formatted 060121'!$A:BB,(BE$3+2),FALSE)))</f>
        <v>2</v>
      </c>
      <c r="BF418" s="95">
        <f>IF($C418 = "neg", (($D418+1) - VLOOKUP($B418,'Results-formatted 060121'!$A:BC,(BF$3+2),FALSE)), IF($C418 = "pos-neg", (3+VLOOKUP($B418,'Results-formatted 060121'!$A:BC,(BF$3+2),FALSE)), VLOOKUP($B418,'Results-formatted 060121'!$A:BC,(BF$3+2),FALSE)))</f>
        <v>4</v>
      </c>
      <c r="BG418" s="95">
        <f>IF($C418 = "neg", (($D418+1) - VLOOKUP($B418,'Results-formatted 060121'!$A:BD,(BG$3+2),FALSE)), IF($C418 = "pos-neg", (3+VLOOKUP($B418,'Results-formatted 060121'!$A:BD,(BG$3+2),FALSE)), VLOOKUP($B418,'Results-formatted 060121'!$A:BD,(BG$3+2),FALSE)))</f>
        <v>3</v>
      </c>
      <c r="BH418" s="95">
        <f>IF($C418 = "neg", (($D418+1) - VLOOKUP($B418,'Results-formatted 060121'!$A:BE,(BH$3+2),FALSE)), IF($C418 = "pos-neg", (3+VLOOKUP($B418,'Results-formatted 060121'!$A:BE,(BH$3+2),FALSE)), VLOOKUP($B418,'Results-formatted 060121'!$A:BE,(BH$3+2),FALSE)))</f>
        <v>3</v>
      </c>
      <c r="BI418" s="95">
        <f>IF($C418 = "neg", (($D418+1) - VLOOKUP($B418,'Results-formatted 060121'!$A:BF,(BI$3+2),FALSE)), IF($C418 = "pos-neg", (3+VLOOKUP($B418,'Results-formatted 060121'!$A:BF,(BI$3+2),FALSE)), VLOOKUP($B418,'Results-formatted 060121'!$A:BF,(BI$3+2),FALSE)))</f>
        <v>4</v>
      </c>
      <c r="BJ418" s="95">
        <f>IF($C418 = "neg", (($D418+1) - VLOOKUP($B418,'Results-formatted 060121'!$A:BG,(BJ$3+2),FALSE)), IF($C418 = "pos-neg", (3+VLOOKUP($B418,'Results-formatted 060121'!$A:BG,(BJ$3+2),FALSE)), VLOOKUP($B418,'Results-formatted 060121'!$A:BG,(BJ$3+2),FALSE)))</f>
        <v>2</v>
      </c>
      <c r="BK418" s="95">
        <f>IF($C418 = "neg", (($D418+1) - VLOOKUP($B418,'Results-formatted 060121'!$A:BH,(BK$3+2),FALSE)), IF($C418 = "pos-neg", (3+VLOOKUP($B418,'Results-formatted 060121'!$A:BH,(BK$3+2),FALSE)), VLOOKUP($B418,'Results-formatted 060121'!$A:BH,(BK$3+2),FALSE)))</f>
        <v>2</v>
      </c>
      <c r="BL418" s="95">
        <f>IF($C418 = "neg", (($D418+1) - VLOOKUP($B418,'Results-formatted 060121'!$A:BI,(BL$3+2),FALSE)), IF($C418 = "pos-neg", (3+VLOOKUP($B418,'Results-formatted 060121'!$A:BI,(BL$3+2),FALSE)), VLOOKUP($B418,'Results-formatted 060121'!$A:BI,(BL$3+2),FALSE)))</f>
        <v>4</v>
      </c>
      <c r="BM418" s="95">
        <f>IF($C418 = "neg", (($D418+1) - VLOOKUP($B418,'Results-formatted 060121'!$A:BJ,(BM$3+2),FALSE)), IF($C418 = "pos-neg", (3+VLOOKUP($B418,'Results-formatted 060121'!$A:BJ,(BM$3+2),FALSE)), VLOOKUP($B418,'Results-formatted 060121'!$A:BJ,(BM$3+2),FALSE)))</f>
        <v>3</v>
      </c>
      <c r="BN418" s="95"/>
      <c r="BO418" s="95"/>
      <c r="BP418" s="95"/>
      <c r="BQ418" s="95"/>
      <c r="BR418" s="95"/>
      <c r="BS418" s="95"/>
      <c r="BT418" s="95"/>
      <c r="BU418" s="95"/>
      <c r="BV418" s="95"/>
      <c r="BW418" s="95"/>
      <c r="BX418" s="95"/>
      <c r="BY418" s="95"/>
      <c r="BZ418" s="95"/>
      <c r="CA418" s="95"/>
      <c r="CB418" s="95"/>
      <c r="CC418" s="95"/>
      <c r="CD418" s="99"/>
      <c r="CE418" s="25">
        <f t="shared" si="1411"/>
        <v>3.3666666666666667</v>
      </c>
      <c r="CF418" s="25">
        <f t="shared" si="1441"/>
        <v>1.0571254061339102</v>
      </c>
    </row>
    <row r="419" spans="2:84" ht="42" x14ac:dyDescent="0.15">
      <c r="B419" s="84" t="s">
        <v>421</v>
      </c>
      <c r="C419" s="86" t="s">
        <v>225</v>
      </c>
      <c r="D419" s="2">
        <v>5</v>
      </c>
      <c r="E419" s="15" t="s">
        <v>912</v>
      </c>
      <c r="F419" s="95">
        <f>IF($C419 = "neg", (($D419+1) - VLOOKUP($B419,'Results-formatted 060121'!$A:$AJ,(F$3+2),FALSE)), IF($C419 = "pos-neg", (3+VLOOKUP($B419,'Results-formatted 060121'!$A:$AJ,(F$3+2),FALSE)), VLOOKUP($B419,'Results-formatted 060121'!$A:$AJ,(F$3+2),FALSE)))</f>
        <v>3</v>
      </c>
      <c r="G419" s="95">
        <f>IF($C419 = "neg", (($D419+1) - VLOOKUP($B419,'Results-formatted 060121'!$A:$AJ,(G$3+2),FALSE)), IF($C419 = "pos-neg", (3+VLOOKUP($B419,'Results-formatted 060121'!$A:$AJ,(G$3+2),FALSE)), VLOOKUP($B419,'Results-formatted 060121'!$A:$AJ,(G$3+2),FALSE)))</f>
        <v>1</v>
      </c>
      <c r="H419" s="95">
        <f>IF($C419 = "neg", (($D419+1) - VLOOKUP($B419,'Results-formatted 060121'!$A:$AJ,(H$3+2),FALSE)), IF($C419 = "pos-neg", (3+VLOOKUP($B419,'Results-formatted 060121'!$A:$AJ,(H$3+2),FALSE)), VLOOKUP($B419,'Results-formatted 060121'!$A:$AJ,(H$3+2),FALSE)))</f>
        <v>2</v>
      </c>
      <c r="I419" s="95">
        <f>IF($C419 = "neg", (($D419+1) - VLOOKUP($B419,'Results-formatted 060121'!$A:$AJ,(I$3+2),FALSE)), IF($C419 = "pos-neg", (3+VLOOKUP($B419,'Results-formatted 060121'!$A:$AJ,(I$3+2),FALSE)), VLOOKUP($B419,'Results-formatted 060121'!$A:$AJ,(I$3+2),FALSE)))</f>
        <v>1</v>
      </c>
      <c r="J419" s="95">
        <f>IF($C419 = "neg", (($D419+1) - VLOOKUP($B419,'Results-formatted 060121'!$A:$AJ,(J$3+2),FALSE)), IF($C419 = "pos-neg", (3+VLOOKUP($B419,'Results-formatted 060121'!$A:$AJ,(J$3+2),FALSE)), VLOOKUP($B419,'Results-formatted 060121'!$A:$AJ,(J$3+2),FALSE)))</f>
        <v>3</v>
      </c>
      <c r="K419" s="95">
        <f>IF($C419 = "neg", (($D419+1) - VLOOKUP($B419,'Results-formatted 060121'!$A:$AJ,(K$3+2),FALSE)), IF($C419 = "pos-neg", (3+VLOOKUP($B419,'Results-formatted 060121'!$A:$AJ,(K$3+2),FALSE)), VLOOKUP($B419,'Results-formatted 060121'!$A:$AJ,(K$3+2),FALSE)))</f>
        <v>1</v>
      </c>
      <c r="L419" s="95">
        <f>IF($C419 = "neg", (($D419+1) - VLOOKUP($B419,'Results-formatted 060121'!$A:$AJ,(L$3+2),FALSE)), IF($C419 = "pos-neg", (3+VLOOKUP($B419,'Results-formatted 060121'!$A:$AJ,(L$3+2),FALSE)), VLOOKUP($B419,'Results-formatted 060121'!$A:$AJ,(L$3+2),FALSE)))</f>
        <v>3</v>
      </c>
      <c r="M419" s="95">
        <f>IF($C419 = "neg", (($D419+1) - VLOOKUP($B419,'Results-formatted 060121'!$A:$AJ,(M$3+2),FALSE)), IF($C419 = "pos-neg", (3+VLOOKUP($B419,'Results-formatted 060121'!$A:$AJ,(M$3+2),FALSE)), VLOOKUP($B419,'Results-formatted 060121'!$A:$AJ,(M$3+2),FALSE)))</f>
        <v>3</v>
      </c>
      <c r="N419" s="95">
        <f>IF($C419 = "neg", (($D419+1) - VLOOKUP($B419,'Results-formatted 060121'!$A:$AJ,(N$3+2),FALSE)), IF($C419 = "pos-neg", (3+VLOOKUP($B419,'Results-formatted 060121'!$A:$AJ,(N$3+2),FALSE)), VLOOKUP($B419,'Results-formatted 060121'!$A:$AJ,(N$3+2),FALSE)))</f>
        <v>2</v>
      </c>
      <c r="O419" s="95">
        <f>IF($C419 = "neg", (($D419+1) - VLOOKUP($B419,'Results-formatted 060121'!$A:$AJ,(O$3+2),FALSE)), IF($C419 = "pos-neg", (3+VLOOKUP($B419,'Results-formatted 060121'!$A:$AJ,(O$3+2),FALSE)), VLOOKUP($B419,'Results-formatted 060121'!$A:$AJ,(O$3+2),FALSE)))</f>
        <v>5</v>
      </c>
      <c r="P419" s="95">
        <f>IF($C419 = "neg", (($D419+1) - VLOOKUP($B419,'Results-formatted 060121'!$A:$AJ,(P$3+2),FALSE)), IF($C419 = "pos-neg", (3+VLOOKUP($B419,'Results-formatted 060121'!$A:$AJ,(P$3+2),FALSE)), VLOOKUP($B419,'Results-formatted 060121'!$A:$AJ,(P$3+2),FALSE)))</f>
        <v>3</v>
      </c>
      <c r="Q419" s="95">
        <f>IF($C419 = "neg", (($D419+1) - VLOOKUP($B419,'Results-formatted 060121'!$A:$AJ,(Q$3+2),FALSE)), IF($C419 = "pos-neg", (3+VLOOKUP($B419,'Results-formatted 060121'!$A:$AJ,(Q$3+2),FALSE)), VLOOKUP($B419,'Results-formatted 060121'!$A:$AJ,(Q$3+2),FALSE)))</f>
        <v>4</v>
      </c>
      <c r="R419" s="95">
        <f>IF($C419 = "neg", (($D419+1) - VLOOKUP($B419,'Results-formatted 060121'!$A:$AJ,(R$3+2),FALSE)), IF($C419 = "pos-neg", (3+VLOOKUP($B419,'Results-formatted 060121'!$A:$AJ,(R$3+2),FALSE)), VLOOKUP($B419,'Results-formatted 060121'!$A:$AJ,(R$3+2),FALSE)))</f>
        <v>3</v>
      </c>
      <c r="S419" s="95">
        <f>IF($C419 = "neg", (($D419+1) - VLOOKUP($B419,'Results-formatted 060121'!$A:$AJ,(S$3+2),FALSE)), IF($C419 = "pos-neg", (3+VLOOKUP($B419,'Results-formatted 060121'!$A:$AJ,(S$3+2),FALSE)), VLOOKUP($B419,'Results-formatted 060121'!$A:$AJ,(S$3+2),FALSE)))</f>
        <v>4</v>
      </c>
      <c r="T419" s="95">
        <f>IF($C419 = "neg", (($D419+1) - VLOOKUP($B419,'Results-formatted 060121'!$A:$AJ,(T$3+2),FALSE)), IF($C419 = "pos-neg", (3+VLOOKUP($B419,'Results-formatted 060121'!$A:$AJ,(T$3+2),FALSE)), VLOOKUP($B419,'Results-formatted 060121'!$A:$AJ,(T$3+2),FALSE)))</f>
        <v>1</v>
      </c>
      <c r="U419" s="95">
        <f>IF($C419 = "neg", (($D419+1) - VLOOKUP($B419,'Results-formatted 060121'!$A:$AJ,(U$3+2),FALSE)), IF($C419 = "pos-neg", (3+VLOOKUP($B419,'Results-formatted 060121'!$A:$AJ,(U$3+2),FALSE)), VLOOKUP($B419,'Results-formatted 060121'!$A:$AJ,(U$3+2),FALSE)))</f>
        <v>2</v>
      </c>
      <c r="V419" s="95">
        <f>IF($C419 = "neg", (($D419+1) - VLOOKUP($B419,'Results-formatted 060121'!$A:$AJ,(V$3+2),FALSE)), IF($C419 = "pos-neg", (3+VLOOKUP($B419,'Results-formatted 060121'!$A:$AJ,(V$3+2),FALSE)), VLOOKUP($B419,'Results-formatted 060121'!$A:$AJ,(V$3+2),FALSE)))</f>
        <v>4</v>
      </c>
      <c r="W419" s="95">
        <f>IF($C419 = "neg", (($D419+1) - VLOOKUP($B419,'Results-formatted 060121'!$A:$AJ,(W$3+2),FALSE)), IF($C419 = "pos-neg", (3+VLOOKUP($B419,'Results-formatted 060121'!$A:$AJ,(W$3+2),FALSE)), VLOOKUP($B419,'Results-formatted 060121'!$A:$AJ,(W$3+2),FALSE)))</f>
        <v>4</v>
      </c>
      <c r="X419" s="95">
        <f>IF($C419 = "neg", (($D419+1) - VLOOKUP($B419,'Results-formatted 060121'!$A:$AJ,(X$3+2),FALSE)), IF($C419 = "pos-neg", (3+VLOOKUP($B419,'Results-formatted 060121'!$A:$AJ,(X$3+2),FALSE)), VLOOKUP($B419,'Results-formatted 060121'!$A:$AJ,(X$3+2),FALSE)))</f>
        <v>4</v>
      </c>
      <c r="Y419" s="95">
        <f>IF($C419 = "neg", (($D419+1) - VLOOKUP($B419,'Results-formatted 060121'!$A:$AJ,(Y$3+2),FALSE)), IF($C419 = "pos-neg", (3+VLOOKUP($B419,'Results-formatted 060121'!$A:$AJ,(Y$3+2),FALSE)), VLOOKUP($B419,'Results-formatted 060121'!$A:$AJ,(Y$3+2),FALSE)))</f>
        <v>4</v>
      </c>
      <c r="Z419" s="95">
        <f>IF($C419 = "neg", (($D419+1) - VLOOKUP($B419,'Results-formatted 060121'!$A:$AJ,(Z$3+2),FALSE)), IF($C419 = "pos-neg", (3+VLOOKUP($B419,'Results-formatted 060121'!$A:$AJ,(Z$3+2),FALSE)), VLOOKUP($B419,'Results-formatted 060121'!$A:$AJ,(Z$3+2),FALSE)))</f>
        <v>3</v>
      </c>
      <c r="AA419" s="95">
        <f>IF($C419 = "neg", (($D419+1) - VLOOKUP($B419,'Results-formatted 060121'!$A:$AJ,(AA$3+2),FALSE)), IF($C419 = "pos-neg", (3+VLOOKUP($B419,'Results-formatted 060121'!$A:$AJ,(AA$3+2),FALSE)), VLOOKUP($B419,'Results-formatted 060121'!$A:$AJ,(AA$3+2),FALSE)))</f>
        <v>5</v>
      </c>
      <c r="AB419" s="95">
        <f>IF($C419 = "neg", (($D419+1) - VLOOKUP($B419,'Results-formatted 060121'!$A:$AJ,(AB$3+2),FALSE)), IF($C419 = "pos-neg", (3+VLOOKUP($B419,'Results-formatted 060121'!$A:$AJ,(AB$3+2),FALSE)), VLOOKUP($B419,'Results-formatted 060121'!$A:$AJ,(AB$3+2),FALSE)))</f>
        <v>2</v>
      </c>
      <c r="AC419" s="95">
        <f>IF($C419 = "neg", (($D419+1) - VLOOKUP($B419,'Results-formatted 060121'!$A:$AJ,(AC$3+2),FALSE)), IF($C419 = "pos-neg", (3+VLOOKUP($B419,'Results-formatted 060121'!$A:$AJ,(AC$3+2),FALSE)), VLOOKUP($B419,'Results-formatted 060121'!$A:$AJ,(AC$3+2),FALSE)))</f>
        <v>3</v>
      </c>
      <c r="AD419" s="95">
        <f>IF($C419 = "neg", (($D419+1) - VLOOKUP($B419,'Results-formatted 060121'!$A:$AJ,(AD$3+2),FALSE)), IF($C419 = "pos-neg", (3+VLOOKUP($B419,'Results-formatted 060121'!$A:$AJ,(AD$3+2),FALSE)), VLOOKUP($B419,'Results-formatted 060121'!$A:$AJ,(AD$3+2),FALSE)))</f>
        <v>4</v>
      </c>
      <c r="AE419" s="95">
        <f>IF($C419 = "neg", (($D419+1) - VLOOKUP($B419,'Results-formatted 060121'!$A:$AJ,(AE$3+2),FALSE)), IF($C419 = "pos-neg", (3+VLOOKUP($B419,'Results-formatted 060121'!$A:$AJ,(AE$3+2),FALSE)), VLOOKUP($B419,'Results-formatted 060121'!$A:$AJ,(AE$3+2),FALSE)))</f>
        <v>3</v>
      </c>
      <c r="AF419" s="95">
        <f>IF($C419 = "neg", (($D419+1) - VLOOKUP($B419,'Results-formatted 060121'!$A:$AJ,(AF$3+2),FALSE)), IF($C419 = "pos-neg", (3+VLOOKUP($B419,'Results-formatted 060121'!$A:$AJ,(AF$3+2),FALSE)), VLOOKUP($B419,'Results-formatted 060121'!$A:$AJ,(AF$3+2),FALSE)))</f>
        <v>4</v>
      </c>
      <c r="AG419" s="95">
        <f>IF($C419 = "neg", (($D419+1) - VLOOKUP($B419,'Results-formatted 060121'!$A:$AJ,(AG$3+2),FALSE)), IF($C419 = "pos-neg", (3+VLOOKUP($B419,'Results-formatted 060121'!$A:$AJ,(AG$3+2),FALSE)), VLOOKUP($B419,'Results-formatted 060121'!$A:$AJ,(AG$3+2),FALSE)))</f>
        <v>1</v>
      </c>
      <c r="AH419" s="95">
        <f>IF($C419 = "neg", (($D419+1) - VLOOKUP($B419,'Results-formatted 060121'!$A:$AJ,(AH$3+2),FALSE)), IF($C419 = "pos-neg", (3+VLOOKUP($B419,'Results-formatted 060121'!$A:$AJ,(AH$3+2),FALSE)), VLOOKUP($B419,'Results-formatted 060121'!$A:$AJ,(AH$3+2),FALSE)))</f>
        <v>3</v>
      </c>
      <c r="AI419" s="95">
        <f>IF($C419 = "neg", (($D419+1) - VLOOKUP($B419,'Results-formatted 060121'!$A:$AJ,(AI$3+2),FALSE)), IF($C419 = "pos-neg", (3+VLOOKUP($B419,'Results-formatted 060121'!$A:$AJ,(AI$3+2),FALSE)), VLOOKUP($B419,'Results-formatted 060121'!$A:$AJ,(AI$3+2),FALSE)))</f>
        <v>5</v>
      </c>
      <c r="AJ419" s="95">
        <f>IF($C419 = "neg", (($D419+1) - VLOOKUP($B419,'Results-formatted 060121'!$A:$AJ,(AJ$3+2),FALSE)), IF($C419 = "pos-neg", (3+VLOOKUP($B419,'Results-formatted 060121'!$A:$AJ,(AJ$3+2),FALSE)), VLOOKUP($B419,'Results-formatted 060121'!$A:$AJ,(AJ$3+2),FALSE)))</f>
        <v>5</v>
      </c>
      <c r="AK419" s="95">
        <f>IF($C419 = "neg", (($D419+1) - VLOOKUP($B419,'Results-formatted 060121'!$A:$AJ,(AK$3+2),FALSE)), IF($C419 = "pos-neg", (3+VLOOKUP($B419,'Results-formatted 060121'!$A:$AJ,(AK$3+2),FALSE)), VLOOKUP($B419,'Results-formatted 060121'!$A:$AJ,(AK$3+2),FALSE)))</f>
        <v>3</v>
      </c>
      <c r="AL419" s="95">
        <f>IF($C419 = "neg", (($D419+1) - VLOOKUP($B419,'Results-formatted 060121'!$A:$AJ,(AL$3+2),FALSE)), IF($C419 = "pos-neg", (3+VLOOKUP($B419,'Results-formatted 060121'!$A:$AJ,(AL$3+2),FALSE)), VLOOKUP($B419,'Results-formatted 060121'!$A:$AJ,(AL$3+2),FALSE)))</f>
        <v>3</v>
      </c>
      <c r="AM419" s="95">
        <f>IF($C419 = "neg", (($D419+1) - VLOOKUP($B419,'Results-formatted 060121'!$A:AJ,(AM$3+2),FALSE)), IF($C419 = "pos-neg", (3+VLOOKUP($B419,'Results-formatted 060121'!$A:AJ,(AM$3+2),FALSE)), VLOOKUP($B419,'Results-formatted 060121'!$A:AJ,(AM$3+2),FALSE)))</f>
        <v>5</v>
      </c>
      <c r="AN419" s="95">
        <f>IF($C419 = "neg", (($D419+1) - VLOOKUP($B419,'Results-formatted 060121'!$A:AK,(AN$3+2),FALSE)), IF($C419 = "pos-neg", (3+VLOOKUP($B419,'Results-formatted 060121'!$A:AK,(AN$3+2),FALSE)), VLOOKUP($B419,'Results-formatted 060121'!$A:AK,(AN$3+2),FALSE)))</f>
        <v>4</v>
      </c>
      <c r="AO419" s="95">
        <f>IF($C419 = "neg", (($D419+1) - VLOOKUP($B419,'Results-formatted 060121'!$A:AL,(AO$3+2),FALSE)), IF($C419 = "pos-neg", (3+VLOOKUP($B419,'Results-formatted 060121'!$A:AL,(AO$3+2),FALSE)), VLOOKUP($B419,'Results-formatted 060121'!$A:AL,(AO$3+2),FALSE)))</f>
        <v>4</v>
      </c>
      <c r="AP419" s="95">
        <f>IF($C419 = "neg", (($D419+1) - VLOOKUP($B419,'Results-formatted 060121'!$A:AM,(AP$3+2),FALSE)), IF($C419 = "pos-neg", (3+VLOOKUP($B419,'Results-formatted 060121'!$A:AM,(AP$3+2),FALSE)), VLOOKUP($B419,'Results-formatted 060121'!$A:AM,(AP$3+2),FALSE)))</f>
        <v>2</v>
      </c>
      <c r="AQ419" s="95">
        <f>IF($C419 = "neg", (($D419+1) - VLOOKUP($B419,'Results-formatted 060121'!$A:AN,(AQ$3+2),FALSE)), IF($C419 = "pos-neg", (3+VLOOKUP($B419,'Results-formatted 060121'!$A:AN,(AQ$3+2),FALSE)), VLOOKUP($B419,'Results-formatted 060121'!$A:AN,(AQ$3+2),FALSE)))</f>
        <v>4</v>
      </c>
      <c r="AR419" s="95">
        <f>IF($C419 = "neg", (($D419+1) - VLOOKUP($B419,'Results-formatted 060121'!$A:AO,(AR$3+2),FALSE)), IF($C419 = "pos-neg", (3+VLOOKUP($B419,'Results-formatted 060121'!$A:AO,(AR$3+2),FALSE)), VLOOKUP($B419,'Results-formatted 060121'!$A:AO,(AR$3+2),FALSE)))</f>
        <v>1</v>
      </c>
      <c r="AS419" s="95">
        <f>IF($C419 = "neg", (($D419+1) - VLOOKUP($B419,'Results-formatted 060121'!$A:AP,(AS$3+2),FALSE)), IF($C419 = "pos-neg", (3+VLOOKUP($B419,'Results-formatted 060121'!$A:AP,(AS$3+2),FALSE)), VLOOKUP($B419,'Results-formatted 060121'!$A:AP,(AS$3+2),FALSE)))</f>
        <v>4</v>
      </c>
      <c r="AT419" s="95">
        <f>IF($C419 = "neg", (($D419+1) - VLOOKUP($B419,'Results-formatted 060121'!$A:AQ,(AT$3+2),FALSE)), IF($C419 = "pos-neg", (3+VLOOKUP($B419,'Results-formatted 060121'!$A:AQ,(AT$3+2),FALSE)), VLOOKUP($B419,'Results-formatted 060121'!$A:AQ,(AT$3+2),FALSE)))</f>
        <v>3</v>
      </c>
      <c r="AU419" s="95">
        <f>IF($C419 = "neg", (($D419+1) - VLOOKUP($B419,'Results-formatted 060121'!$A:AR,(AU$3+2),FALSE)), IF($C419 = "pos-neg", (3+VLOOKUP($B419,'Results-formatted 060121'!$A:AR,(AU$3+2),FALSE)), VLOOKUP($B419,'Results-formatted 060121'!$A:AR,(AU$3+2),FALSE)))</f>
        <v>4</v>
      </c>
      <c r="AV419" s="95">
        <f>IF($C419 = "neg", (($D419+1) - VLOOKUP($B419,'Results-formatted 060121'!$A:AS,(AV$3+2),FALSE)), IF($C419 = "pos-neg", (3+VLOOKUP($B419,'Results-formatted 060121'!$A:AS,(AV$3+2),FALSE)), VLOOKUP($B419,'Results-formatted 060121'!$A:AS,(AV$3+2),FALSE)))</f>
        <v>1</v>
      </c>
      <c r="AW419" s="95">
        <f>IF($C419 = "neg", (($D419+1) - VLOOKUP($B419,'Results-formatted 060121'!$A:AT,(AW$3+2),FALSE)), IF($C419 = "pos-neg", (3+VLOOKUP($B419,'Results-formatted 060121'!$A:AT,(AW$3+2),FALSE)), VLOOKUP($B419,'Results-formatted 060121'!$A:AT,(AW$3+2),FALSE)))</f>
        <v>2</v>
      </c>
      <c r="AX419" s="95">
        <f>IF($C419 = "neg", (($D419+1) - VLOOKUP($B419,'Results-formatted 060121'!$A:AU,(AX$3+2),FALSE)), IF($C419 = "pos-neg", (3+VLOOKUP($B419,'Results-formatted 060121'!$A:AU,(AX$3+2),FALSE)), VLOOKUP($B419,'Results-formatted 060121'!$A:AU,(AX$3+2),FALSE)))</f>
        <v>1</v>
      </c>
      <c r="AY419" s="95">
        <f>IF($C419 = "neg", (($D419+1) - VLOOKUP($B419,'Results-formatted 060121'!$A:AV,(AY$3+2),FALSE)), IF($C419 = "pos-neg", (3+VLOOKUP($B419,'Results-formatted 060121'!$A:AV,(AY$3+2),FALSE)), VLOOKUP($B419,'Results-formatted 060121'!$A:AV,(AY$3+2),FALSE)))</f>
        <v>3</v>
      </c>
      <c r="AZ419" s="95">
        <f>IF($C419 = "neg", (($D419+1) - VLOOKUP($B419,'Results-formatted 060121'!$A:AW,(AZ$3+2),FALSE)), IF($C419 = "pos-neg", (3+VLOOKUP($B419,'Results-formatted 060121'!$A:AW,(AZ$3+2),FALSE)), VLOOKUP($B419,'Results-formatted 060121'!$A:AW,(AZ$3+2),FALSE)))</f>
        <v>3</v>
      </c>
      <c r="BA419" s="95">
        <f>IF($C419 = "neg", (($D419+1) - VLOOKUP($B419,'Results-formatted 060121'!$A:AX,(BA$3+2),FALSE)), IF($C419 = "pos-neg", (3+VLOOKUP($B419,'Results-formatted 060121'!$A:AX,(BA$3+2),FALSE)), VLOOKUP($B419,'Results-formatted 060121'!$A:AX,(BA$3+2),FALSE)))</f>
        <v>4</v>
      </c>
      <c r="BB419" s="95">
        <f>IF($C419 = "neg", (($D419+1) - VLOOKUP($B419,'Results-formatted 060121'!$A:AY,(BB$3+2),FALSE)), IF($C419 = "pos-neg", (3+VLOOKUP($B419,'Results-formatted 060121'!$A:AY,(BB$3+2),FALSE)), VLOOKUP($B419,'Results-formatted 060121'!$A:AY,(BB$3+2),FALSE)))</f>
        <v>2</v>
      </c>
      <c r="BC419" s="95">
        <f>IF($C419 = "neg", (($D419+1) - VLOOKUP($B419,'Results-formatted 060121'!$A:AZ,(BC$3+2),FALSE)), IF($C419 = "pos-neg", (3+VLOOKUP($B419,'Results-formatted 060121'!$A:AZ,(BC$3+2),FALSE)), VLOOKUP($B419,'Results-formatted 060121'!$A:AZ,(BC$3+2),FALSE)))</f>
        <v>3</v>
      </c>
      <c r="BD419" s="95">
        <f>IF($C419 = "neg", (($D419+1) - VLOOKUP($B419,'Results-formatted 060121'!$A:BA,(BD$3+2),FALSE)), IF($C419 = "pos-neg", (3+VLOOKUP($B419,'Results-formatted 060121'!$A:BA,(BD$3+2),FALSE)), VLOOKUP($B419,'Results-formatted 060121'!$A:BA,(BD$3+2),FALSE)))</f>
        <v>1</v>
      </c>
      <c r="BE419" s="95">
        <f>IF($C419 = "neg", (($D419+1) - VLOOKUP($B419,'Results-formatted 060121'!$A:BB,(BE$3+2),FALSE)), IF($C419 = "pos-neg", (3+VLOOKUP($B419,'Results-formatted 060121'!$A:BB,(BE$3+2),FALSE)), VLOOKUP($B419,'Results-formatted 060121'!$A:BB,(BE$3+2),FALSE)))</f>
        <v>1</v>
      </c>
      <c r="BF419" s="95">
        <f>IF($C419 = "neg", (($D419+1) - VLOOKUP($B419,'Results-formatted 060121'!$A:BC,(BF$3+2),FALSE)), IF($C419 = "pos-neg", (3+VLOOKUP($B419,'Results-formatted 060121'!$A:BC,(BF$3+2),FALSE)), VLOOKUP($B419,'Results-formatted 060121'!$A:BC,(BF$3+2),FALSE)))</f>
        <v>4</v>
      </c>
      <c r="BG419" s="95">
        <f>IF($C419 = "neg", (($D419+1) - VLOOKUP($B419,'Results-formatted 060121'!$A:BD,(BG$3+2),FALSE)), IF($C419 = "pos-neg", (3+VLOOKUP($B419,'Results-formatted 060121'!$A:BD,(BG$3+2),FALSE)), VLOOKUP($B419,'Results-formatted 060121'!$A:BD,(BG$3+2),FALSE)))</f>
        <v>3</v>
      </c>
      <c r="BH419" s="95">
        <f>IF($C419 = "neg", (($D419+1) - VLOOKUP($B419,'Results-formatted 060121'!$A:BE,(BH$3+2),FALSE)), IF($C419 = "pos-neg", (3+VLOOKUP($B419,'Results-formatted 060121'!$A:BE,(BH$3+2),FALSE)), VLOOKUP($B419,'Results-formatted 060121'!$A:BE,(BH$3+2),FALSE)))</f>
        <v>2</v>
      </c>
      <c r="BI419" s="95">
        <f>IF($C419 = "neg", (($D419+1) - VLOOKUP($B419,'Results-formatted 060121'!$A:BF,(BI$3+2),FALSE)), IF($C419 = "pos-neg", (3+VLOOKUP($B419,'Results-formatted 060121'!$A:BF,(BI$3+2),FALSE)), VLOOKUP($B419,'Results-formatted 060121'!$A:BF,(BI$3+2),FALSE)))</f>
        <v>3</v>
      </c>
      <c r="BJ419" s="95">
        <f>IF($C419 = "neg", (($D419+1) - VLOOKUP($B419,'Results-formatted 060121'!$A:BG,(BJ$3+2),FALSE)), IF($C419 = "pos-neg", (3+VLOOKUP($B419,'Results-formatted 060121'!$A:BG,(BJ$3+2),FALSE)), VLOOKUP($B419,'Results-formatted 060121'!$A:BG,(BJ$3+2),FALSE)))</f>
        <v>2</v>
      </c>
      <c r="BK419" s="95">
        <f>IF($C419 = "neg", (($D419+1) - VLOOKUP($B419,'Results-formatted 060121'!$A:BH,(BK$3+2),FALSE)), IF($C419 = "pos-neg", (3+VLOOKUP($B419,'Results-formatted 060121'!$A:BH,(BK$3+2),FALSE)), VLOOKUP($B419,'Results-formatted 060121'!$A:BH,(BK$3+2),FALSE)))</f>
        <v>2</v>
      </c>
      <c r="BL419" s="95">
        <f>IF($C419 = "neg", (($D419+1) - VLOOKUP($B419,'Results-formatted 060121'!$A:BI,(BL$3+2),FALSE)), IF($C419 = "pos-neg", (3+VLOOKUP($B419,'Results-formatted 060121'!$A:BI,(BL$3+2),FALSE)), VLOOKUP($B419,'Results-formatted 060121'!$A:BI,(BL$3+2),FALSE)))</f>
        <v>5</v>
      </c>
      <c r="BM419" s="95">
        <f>IF($C419 = "neg", (($D419+1) - VLOOKUP($B419,'Results-formatted 060121'!$A:BJ,(BM$3+2),FALSE)), IF($C419 = "pos-neg", (3+VLOOKUP($B419,'Results-formatted 060121'!$A:BJ,(BM$3+2),FALSE)), VLOOKUP($B419,'Results-formatted 060121'!$A:BJ,(BM$3+2),FALSE)))</f>
        <v>1</v>
      </c>
      <c r="BN419" s="95"/>
      <c r="BO419" s="95"/>
      <c r="BP419" s="95"/>
      <c r="BQ419" s="95"/>
      <c r="BR419" s="95"/>
      <c r="BS419" s="95"/>
      <c r="BT419" s="95"/>
      <c r="BU419" s="95"/>
      <c r="BV419" s="95"/>
      <c r="BW419" s="95"/>
      <c r="BX419" s="95"/>
      <c r="BY419" s="95"/>
      <c r="BZ419" s="95"/>
      <c r="CA419" s="95"/>
      <c r="CB419" s="95"/>
      <c r="CC419" s="95"/>
      <c r="CD419" s="99"/>
      <c r="CE419" s="25">
        <f t="shared" si="1411"/>
        <v>2.9166666666666665</v>
      </c>
      <c r="CF419" s="25">
        <f t="shared" si="1441"/>
        <v>1.252680741269707</v>
      </c>
    </row>
    <row r="420" spans="2:84" ht="42" x14ac:dyDescent="0.15">
      <c r="B420" s="84" t="s">
        <v>422</v>
      </c>
      <c r="C420" s="86" t="s">
        <v>225</v>
      </c>
      <c r="D420" s="2">
        <v>5</v>
      </c>
      <c r="E420" s="15" t="s">
        <v>913</v>
      </c>
      <c r="F420" s="95">
        <f>IF($C420 = "neg", (($D420+1) - VLOOKUP($B420,'Results-formatted 060121'!$A:$AJ,(F$3+2),FALSE)), IF($C420 = "pos-neg", (3+VLOOKUP($B420,'Results-formatted 060121'!$A:$AJ,(F$3+2),FALSE)), VLOOKUP($B420,'Results-formatted 060121'!$A:$AJ,(F$3+2),FALSE)))</f>
        <v>3</v>
      </c>
      <c r="G420" s="95">
        <f>IF($C420 = "neg", (($D420+1) - VLOOKUP($B420,'Results-formatted 060121'!$A:$AJ,(G$3+2),FALSE)), IF($C420 = "pos-neg", (3+VLOOKUP($B420,'Results-formatted 060121'!$A:$AJ,(G$3+2),FALSE)), VLOOKUP($B420,'Results-formatted 060121'!$A:$AJ,(G$3+2),FALSE)))</f>
        <v>1</v>
      </c>
      <c r="H420" s="95">
        <f>IF($C420 = "neg", (($D420+1) - VLOOKUP($B420,'Results-formatted 060121'!$A:$AJ,(H$3+2),FALSE)), IF($C420 = "pos-neg", (3+VLOOKUP($B420,'Results-formatted 060121'!$A:$AJ,(H$3+2),FALSE)), VLOOKUP($B420,'Results-formatted 060121'!$A:$AJ,(H$3+2),FALSE)))</f>
        <v>2</v>
      </c>
      <c r="I420" s="95">
        <f>IF($C420 = "neg", (($D420+1) - VLOOKUP($B420,'Results-formatted 060121'!$A:$AJ,(I$3+2),FALSE)), IF($C420 = "pos-neg", (3+VLOOKUP($B420,'Results-formatted 060121'!$A:$AJ,(I$3+2),FALSE)), VLOOKUP($B420,'Results-formatted 060121'!$A:$AJ,(I$3+2),FALSE)))</f>
        <v>1</v>
      </c>
      <c r="J420" s="95">
        <f>IF($C420 = "neg", (($D420+1) - VLOOKUP($B420,'Results-formatted 060121'!$A:$AJ,(J$3+2),FALSE)), IF($C420 = "pos-neg", (3+VLOOKUP($B420,'Results-formatted 060121'!$A:$AJ,(J$3+2),FALSE)), VLOOKUP($B420,'Results-formatted 060121'!$A:$AJ,(J$3+2),FALSE)))</f>
        <v>3</v>
      </c>
      <c r="K420" s="95">
        <f>IF($C420 = "neg", (($D420+1) - VLOOKUP($B420,'Results-formatted 060121'!$A:$AJ,(K$3+2),FALSE)), IF($C420 = "pos-neg", (3+VLOOKUP($B420,'Results-formatted 060121'!$A:$AJ,(K$3+2),FALSE)), VLOOKUP($B420,'Results-formatted 060121'!$A:$AJ,(K$3+2),FALSE)))</f>
        <v>1</v>
      </c>
      <c r="L420" s="95">
        <f>IF($C420 = "neg", (($D420+1) - VLOOKUP($B420,'Results-formatted 060121'!$A:$AJ,(L$3+2),FALSE)), IF($C420 = "pos-neg", (3+VLOOKUP($B420,'Results-formatted 060121'!$A:$AJ,(L$3+2),FALSE)), VLOOKUP($B420,'Results-formatted 060121'!$A:$AJ,(L$3+2),FALSE)))</f>
        <v>3</v>
      </c>
      <c r="M420" s="95">
        <f>IF($C420 = "neg", (($D420+1) - VLOOKUP($B420,'Results-formatted 060121'!$A:$AJ,(M$3+2),FALSE)), IF($C420 = "pos-neg", (3+VLOOKUP($B420,'Results-formatted 060121'!$A:$AJ,(M$3+2),FALSE)), VLOOKUP($B420,'Results-formatted 060121'!$A:$AJ,(M$3+2),FALSE)))</f>
        <v>3</v>
      </c>
      <c r="N420" s="95">
        <f>IF($C420 = "neg", (($D420+1) - VLOOKUP($B420,'Results-formatted 060121'!$A:$AJ,(N$3+2),FALSE)), IF($C420 = "pos-neg", (3+VLOOKUP($B420,'Results-formatted 060121'!$A:$AJ,(N$3+2),FALSE)), VLOOKUP($B420,'Results-formatted 060121'!$A:$AJ,(N$3+2),FALSE)))</f>
        <v>2</v>
      </c>
      <c r="O420" s="95">
        <f>IF($C420 = "neg", (($D420+1) - VLOOKUP($B420,'Results-formatted 060121'!$A:$AJ,(O$3+2),FALSE)), IF($C420 = "pos-neg", (3+VLOOKUP($B420,'Results-formatted 060121'!$A:$AJ,(O$3+2),FALSE)), VLOOKUP($B420,'Results-formatted 060121'!$A:$AJ,(O$3+2),FALSE)))</f>
        <v>5</v>
      </c>
      <c r="P420" s="95">
        <f>IF($C420 = "neg", (($D420+1) - VLOOKUP($B420,'Results-formatted 060121'!$A:$AJ,(P$3+2),FALSE)), IF($C420 = "pos-neg", (3+VLOOKUP($B420,'Results-formatted 060121'!$A:$AJ,(P$3+2),FALSE)), VLOOKUP($B420,'Results-formatted 060121'!$A:$AJ,(P$3+2),FALSE)))</f>
        <v>4</v>
      </c>
      <c r="Q420" s="95">
        <f>IF($C420 = "neg", (($D420+1) - VLOOKUP($B420,'Results-formatted 060121'!$A:$AJ,(Q$3+2),FALSE)), IF($C420 = "pos-neg", (3+VLOOKUP($B420,'Results-formatted 060121'!$A:$AJ,(Q$3+2),FALSE)), VLOOKUP($B420,'Results-formatted 060121'!$A:$AJ,(Q$3+2),FALSE)))</f>
        <v>2</v>
      </c>
      <c r="R420" s="95">
        <f>IF($C420 = "neg", (($D420+1) - VLOOKUP($B420,'Results-formatted 060121'!$A:$AJ,(R$3+2),FALSE)), IF($C420 = "pos-neg", (3+VLOOKUP($B420,'Results-formatted 060121'!$A:$AJ,(R$3+2),FALSE)), VLOOKUP($B420,'Results-formatted 060121'!$A:$AJ,(R$3+2),FALSE)))</f>
        <v>5</v>
      </c>
      <c r="S420" s="95">
        <f>IF($C420 = "neg", (($D420+1) - VLOOKUP($B420,'Results-formatted 060121'!$A:$AJ,(S$3+2),FALSE)), IF($C420 = "pos-neg", (3+VLOOKUP($B420,'Results-formatted 060121'!$A:$AJ,(S$3+2),FALSE)), VLOOKUP($B420,'Results-formatted 060121'!$A:$AJ,(S$3+2),FALSE)))</f>
        <v>5</v>
      </c>
      <c r="T420" s="95">
        <f>IF($C420 = "neg", (($D420+1) - VLOOKUP($B420,'Results-formatted 060121'!$A:$AJ,(T$3+2),FALSE)), IF($C420 = "pos-neg", (3+VLOOKUP($B420,'Results-formatted 060121'!$A:$AJ,(T$3+2),FALSE)), VLOOKUP($B420,'Results-formatted 060121'!$A:$AJ,(T$3+2),FALSE)))</f>
        <v>1</v>
      </c>
      <c r="U420" s="95">
        <f>IF($C420 = "neg", (($D420+1) - VLOOKUP($B420,'Results-formatted 060121'!$A:$AJ,(U$3+2),FALSE)), IF($C420 = "pos-neg", (3+VLOOKUP($B420,'Results-formatted 060121'!$A:$AJ,(U$3+2),FALSE)), VLOOKUP($B420,'Results-formatted 060121'!$A:$AJ,(U$3+2),FALSE)))</f>
        <v>2</v>
      </c>
      <c r="V420" s="95">
        <f>IF($C420 = "neg", (($D420+1) - VLOOKUP($B420,'Results-formatted 060121'!$A:$AJ,(V$3+2),FALSE)), IF($C420 = "pos-neg", (3+VLOOKUP($B420,'Results-formatted 060121'!$A:$AJ,(V$3+2),FALSE)), VLOOKUP($B420,'Results-formatted 060121'!$A:$AJ,(V$3+2),FALSE)))</f>
        <v>5</v>
      </c>
      <c r="W420" s="95">
        <f>IF($C420 = "neg", (($D420+1) - VLOOKUP($B420,'Results-formatted 060121'!$A:$AJ,(W$3+2),FALSE)), IF($C420 = "pos-neg", (3+VLOOKUP($B420,'Results-formatted 060121'!$A:$AJ,(W$3+2),FALSE)), VLOOKUP($B420,'Results-formatted 060121'!$A:$AJ,(W$3+2),FALSE)))</f>
        <v>4</v>
      </c>
      <c r="X420" s="95">
        <f>IF($C420 = "neg", (($D420+1) - VLOOKUP($B420,'Results-formatted 060121'!$A:$AJ,(X$3+2),FALSE)), IF($C420 = "pos-neg", (3+VLOOKUP($B420,'Results-formatted 060121'!$A:$AJ,(X$3+2),FALSE)), VLOOKUP($B420,'Results-formatted 060121'!$A:$AJ,(X$3+2),FALSE)))</f>
        <v>5</v>
      </c>
      <c r="Y420" s="95">
        <f>IF($C420 = "neg", (($D420+1) - VLOOKUP($B420,'Results-formatted 060121'!$A:$AJ,(Y$3+2),FALSE)), IF($C420 = "pos-neg", (3+VLOOKUP($B420,'Results-formatted 060121'!$A:$AJ,(Y$3+2),FALSE)), VLOOKUP($B420,'Results-formatted 060121'!$A:$AJ,(Y$3+2),FALSE)))</f>
        <v>3</v>
      </c>
      <c r="Z420" s="95">
        <f>IF($C420 = "neg", (($D420+1) - VLOOKUP($B420,'Results-formatted 060121'!$A:$AJ,(Z$3+2),FALSE)), IF($C420 = "pos-neg", (3+VLOOKUP($B420,'Results-formatted 060121'!$A:$AJ,(Z$3+2),FALSE)), VLOOKUP($B420,'Results-formatted 060121'!$A:$AJ,(Z$3+2),FALSE)))</f>
        <v>3</v>
      </c>
      <c r="AA420" s="95">
        <f>IF($C420 = "neg", (($D420+1) - VLOOKUP($B420,'Results-formatted 060121'!$A:$AJ,(AA$3+2),FALSE)), IF($C420 = "pos-neg", (3+VLOOKUP($B420,'Results-formatted 060121'!$A:$AJ,(AA$3+2),FALSE)), VLOOKUP($B420,'Results-formatted 060121'!$A:$AJ,(AA$3+2),FALSE)))</f>
        <v>2</v>
      </c>
      <c r="AB420" s="95">
        <f>IF($C420 = "neg", (($D420+1) - VLOOKUP($B420,'Results-formatted 060121'!$A:$AJ,(AB$3+2),FALSE)), IF($C420 = "pos-neg", (3+VLOOKUP($B420,'Results-formatted 060121'!$A:$AJ,(AB$3+2),FALSE)), VLOOKUP($B420,'Results-formatted 060121'!$A:$AJ,(AB$3+2),FALSE)))</f>
        <v>1</v>
      </c>
      <c r="AC420" s="95">
        <f>IF($C420 = "neg", (($D420+1) - VLOOKUP($B420,'Results-formatted 060121'!$A:$AJ,(AC$3+2),FALSE)), IF($C420 = "pos-neg", (3+VLOOKUP($B420,'Results-formatted 060121'!$A:$AJ,(AC$3+2),FALSE)), VLOOKUP($B420,'Results-formatted 060121'!$A:$AJ,(AC$3+2),FALSE)))</f>
        <v>3</v>
      </c>
      <c r="AD420" s="95">
        <f>IF($C420 = "neg", (($D420+1) - VLOOKUP($B420,'Results-formatted 060121'!$A:$AJ,(AD$3+2),FALSE)), IF($C420 = "pos-neg", (3+VLOOKUP($B420,'Results-formatted 060121'!$A:$AJ,(AD$3+2),FALSE)), VLOOKUP($B420,'Results-formatted 060121'!$A:$AJ,(AD$3+2),FALSE)))</f>
        <v>4</v>
      </c>
      <c r="AE420" s="95">
        <f>IF($C420 = "neg", (($D420+1) - VLOOKUP($B420,'Results-formatted 060121'!$A:$AJ,(AE$3+2),FALSE)), IF($C420 = "pos-neg", (3+VLOOKUP($B420,'Results-formatted 060121'!$A:$AJ,(AE$3+2),FALSE)), VLOOKUP($B420,'Results-formatted 060121'!$A:$AJ,(AE$3+2),FALSE)))</f>
        <v>3</v>
      </c>
      <c r="AF420" s="95">
        <f>IF($C420 = "neg", (($D420+1) - VLOOKUP($B420,'Results-formatted 060121'!$A:$AJ,(AF$3+2),FALSE)), IF($C420 = "pos-neg", (3+VLOOKUP($B420,'Results-formatted 060121'!$A:$AJ,(AF$3+2),FALSE)), VLOOKUP($B420,'Results-formatted 060121'!$A:$AJ,(AF$3+2),FALSE)))</f>
        <v>2</v>
      </c>
      <c r="AG420" s="95">
        <f>IF($C420 = "neg", (($D420+1) - VLOOKUP($B420,'Results-formatted 060121'!$A:$AJ,(AG$3+2),FALSE)), IF($C420 = "pos-neg", (3+VLOOKUP($B420,'Results-formatted 060121'!$A:$AJ,(AG$3+2),FALSE)), VLOOKUP($B420,'Results-formatted 060121'!$A:$AJ,(AG$3+2),FALSE)))</f>
        <v>1</v>
      </c>
      <c r="AH420" s="95">
        <f>IF($C420 = "neg", (($D420+1) - VLOOKUP($B420,'Results-formatted 060121'!$A:$AJ,(AH$3+2),FALSE)), IF($C420 = "pos-neg", (3+VLOOKUP($B420,'Results-formatted 060121'!$A:$AJ,(AH$3+2),FALSE)), VLOOKUP($B420,'Results-formatted 060121'!$A:$AJ,(AH$3+2),FALSE)))</f>
        <v>1</v>
      </c>
      <c r="AI420" s="95">
        <f>IF($C420 = "neg", (($D420+1) - VLOOKUP($B420,'Results-formatted 060121'!$A:$AJ,(AI$3+2),FALSE)), IF($C420 = "pos-neg", (3+VLOOKUP($B420,'Results-formatted 060121'!$A:$AJ,(AI$3+2),FALSE)), VLOOKUP($B420,'Results-formatted 060121'!$A:$AJ,(AI$3+2),FALSE)))</f>
        <v>3</v>
      </c>
      <c r="AJ420" s="95">
        <f>IF($C420 = "neg", (($D420+1) - VLOOKUP($B420,'Results-formatted 060121'!$A:$AJ,(AJ$3+2),FALSE)), IF($C420 = "pos-neg", (3+VLOOKUP($B420,'Results-formatted 060121'!$A:$AJ,(AJ$3+2),FALSE)), VLOOKUP($B420,'Results-formatted 060121'!$A:$AJ,(AJ$3+2),FALSE)))</f>
        <v>4</v>
      </c>
      <c r="AK420" s="95">
        <f>IF($C420 = "neg", (($D420+1) - VLOOKUP($B420,'Results-formatted 060121'!$A:$AJ,(AK$3+2),FALSE)), IF($C420 = "pos-neg", (3+VLOOKUP($B420,'Results-formatted 060121'!$A:$AJ,(AK$3+2),FALSE)), VLOOKUP($B420,'Results-formatted 060121'!$A:$AJ,(AK$3+2),FALSE)))</f>
        <v>3</v>
      </c>
      <c r="AL420" s="95">
        <f>IF($C420 = "neg", (($D420+1) - VLOOKUP($B420,'Results-formatted 060121'!$A:$AJ,(AL$3+2),FALSE)), IF($C420 = "pos-neg", (3+VLOOKUP($B420,'Results-formatted 060121'!$A:$AJ,(AL$3+2),FALSE)), VLOOKUP($B420,'Results-formatted 060121'!$A:$AJ,(AL$3+2),FALSE)))</f>
        <v>3</v>
      </c>
      <c r="AM420" s="95">
        <f>IF($C420 = "neg", (($D420+1) - VLOOKUP($B420,'Results-formatted 060121'!$A:AJ,(AM$3+2),FALSE)), IF($C420 = "pos-neg", (3+VLOOKUP($B420,'Results-formatted 060121'!$A:AJ,(AM$3+2),FALSE)), VLOOKUP($B420,'Results-formatted 060121'!$A:AJ,(AM$3+2),FALSE)))</f>
        <v>5</v>
      </c>
      <c r="AN420" s="95">
        <f>IF($C420 = "neg", (($D420+1) - VLOOKUP($B420,'Results-formatted 060121'!$A:AK,(AN$3+2),FALSE)), IF($C420 = "pos-neg", (3+VLOOKUP($B420,'Results-formatted 060121'!$A:AK,(AN$3+2),FALSE)), VLOOKUP($B420,'Results-formatted 060121'!$A:AK,(AN$3+2),FALSE)))</f>
        <v>3</v>
      </c>
      <c r="AO420" s="95">
        <f>IF($C420 = "neg", (($D420+1) - VLOOKUP($B420,'Results-formatted 060121'!$A:AL,(AO$3+2),FALSE)), IF($C420 = "pos-neg", (3+VLOOKUP($B420,'Results-formatted 060121'!$A:AL,(AO$3+2),FALSE)), VLOOKUP($B420,'Results-formatted 060121'!$A:AL,(AO$3+2),FALSE)))</f>
        <v>5</v>
      </c>
      <c r="AP420" s="95">
        <f>IF($C420 = "neg", (($D420+1) - VLOOKUP($B420,'Results-formatted 060121'!$A:AM,(AP$3+2),FALSE)), IF($C420 = "pos-neg", (3+VLOOKUP($B420,'Results-formatted 060121'!$A:AM,(AP$3+2),FALSE)), VLOOKUP($B420,'Results-formatted 060121'!$A:AM,(AP$3+2),FALSE)))</f>
        <v>2</v>
      </c>
      <c r="AQ420" s="95">
        <f>IF($C420 = "neg", (($D420+1) - VLOOKUP($B420,'Results-formatted 060121'!$A:AN,(AQ$3+2),FALSE)), IF($C420 = "pos-neg", (3+VLOOKUP($B420,'Results-formatted 060121'!$A:AN,(AQ$3+2),FALSE)), VLOOKUP($B420,'Results-formatted 060121'!$A:AN,(AQ$3+2),FALSE)))</f>
        <v>3</v>
      </c>
      <c r="AR420" s="95">
        <f>IF($C420 = "neg", (($D420+1) - VLOOKUP($B420,'Results-formatted 060121'!$A:AO,(AR$3+2),FALSE)), IF($C420 = "pos-neg", (3+VLOOKUP($B420,'Results-formatted 060121'!$A:AO,(AR$3+2),FALSE)), VLOOKUP($B420,'Results-formatted 060121'!$A:AO,(AR$3+2),FALSE)))</f>
        <v>2</v>
      </c>
      <c r="AS420" s="95">
        <f>IF($C420 = "neg", (($D420+1) - VLOOKUP($B420,'Results-formatted 060121'!$A:AP,(AS$3+2),FALSE)), IF($C420 = "pos-neg", (3+VLOOKUP($B420,'Results-formatted 060121'!$A:AP,(AS$3+2),FALSE)), VLOOKUP($B420,'Results-formatted 060121'!$A:AP,(AS$3+2),FALSE)))</f>
        <v>4</v>
      </c>
      <c r="AT420" s="95">
        <f>IF($C420 = "neg", (($D420+1) - VLOOKUP($B420,'Results-formatted 060121'!$A:AQ,(AT$3+2),FALSE)), IF($C420 = "pos-neg", (3+VLOOKUP($B420,'Results-formatted 060121'!$A:AQ,(AT$3+2),FALSE)), VLOOKUP($B420,'Results-formatted 060121'!$A:AQ,(AT$3+2),FALSE)))</f>
        <v>3</v>
      </c>
      <c r="AU420" s="95">
        <f>IF($C420 = "neg", (($D420+1) - VLOOKUP($B420,'Results-formatted 060121'!$A:AR,(AU$3+2),FALSE)), IF($C420 = "pos-neg", (3+VLOOKUP($B420,'Results-formatted 060121'!$A:AR,(AU$3+2),FALSE)), VLOOKUP($B420,'Results-formatted 060121'!$A:AR,(AU$3+2),FALSE)))</f>
        <v>1</v>
      </c>
      <c r="AV420" s="95">
        <f>IF($C420 = "neg", (($D420+1) - VLOOKUP($B420,'Results-formatted 060121'!$A:AS,(AV$3+2),FALSE)), IF($C420 = "pos-neg", (3+VLOOKUP($B420,'Results-formatted 060121'!$A:AS,(AV$3+2),FALSE)), VLOOKUP($B420,'Results-formatted 060121'!$A:AS,(AV$3+2),FALSE)))</f>
        <v>1</v>
      </c>
      <c r="AW420" s="95">
        <f>IF($C420 = "neg", (($D420+1) - VLOOKUP($B420,'Results-formatted 060121'!$A:AT,(AW$3+2),FALSE)), IF($C420 = "pos-neg", (3+VLOOKUP($B420,'Results-formatted 060121'!$A:AT,(AW$3+2),FALSE)), VLOOKUP($B420,'Results-formatted 060121'!$A:AT,(AW$3+2),FALSE)))</f>
        <v>1</v>
      </c>
      <c r="AX420" s="95">
        <f>IF($C420 = "neg", (($D420+1) - VLOOKUP($B420,'Results-formatted 060121'!$A:AU,(AX$3+2),FALSE)), IF($C420 = "pos-neg", (3+VLOOKUP($B420,'Results-formatted 060121'!$A:AU,(AX$3+2),FALSE)), VLOOKUP($B420,'Results-formatted 060121'!$A:AU,(AX$3+2),FALSE)))</f>
        <v>5</v>
      </c>
      <c r="AY420" s="95">
        <f>IF($C420 = "neg", (($D420+1) - VLOOKUP($B420,'Results-formatted 060121'!$A:AV,(AY$3+2),FALSE)), IF($C420 = "pos-neg", (3+VLOOKUP($B420,'Results-formatted 060121'!$A:AV,(AY$3+2),FALSE)), VLOOKUP($B420,'Results-formatted 060121'!$A:AV,(AY$3+2),FALSE)))</f>
        <v>3</v>
      </c>
      <c r="AZ420" s="95">
        <f>IF($C420 = "neg", (($D420+1) - VLOOKUP($B420,'Results-formatted 060121'!$A:AW,(AZ$3+2),FALSE)), IF($C420 = "pos-neg", (3+VLOOKUP($B420,'Results-formatted 060121'!$A:AW,(AZ$3+2),FALSE)), VLOOKUP($B420,'Results-formatted 060121'!$A:AW,(AZ$3+2),FALSE)))</f>
        <v>4</v>
      </c>
      <c r="BA420" s="95">
        <f>IF($C420 = "neg", (($D420+1) - VLOOKUP($B420,'Results-formatted 060121'!$A:AX,(BA$3+2),FALSE)), IF($C420 = "pos-neg", (3+VLOOKUP($B420,'Results-formatted 060121'!$A:AX,(BA$3+2),FALSE)), VLOOKUP($B420,'Results-formatted 060121'!$A:AX,(BA$3+2),FALSE)))</f>
        <v>3</v>
      </c>
      <c r="BB420" s="95">
        <f>IF($C420 = "neg", (($D420+1) - VLOOKUP($B420,'Results-formatted 060121'!$A:AY,(BB$3+2),FALSE)), IF($C420 = "pos-neg", (3+VLOOKUP($B420,'Results-formatted 060121'!$A:AY,(BB$3+2),FALSE)), VLOOKUP($B420,'Results-formatted 060121'!$A:AY,(BB$3+2),FALSE)))</f>
        <v>4</v>
      </c>
      <c r="BC420" s="95">
        <f>IF($C420 = "neg", (($D420+1) - VLOOKUP($B420,'Results-formatted 060121'!$A:AZ,(BC$3+2),FALSE)), IF($C420 = "pos-neg", (3+VLOOKUP($B420,'Results-formatted 060121'!$A:AZ,(BC$3+2),FALSE)), VLOOKUP($B420,'Results-formatted 060121'!$A:AZ,(BC$3+2),FALSE)))</f>
        <v>3</v>
      </c>
      <c r="BD420" s="95">
        <f>IF($C420 = "neg", (($D420+1) - VLOOKUP($B420,'Results-formatted 060121'!$A:BA,(BD$3+2),FALSE)), IF($C420 = "pos-neg", (3+VLOOKUP($B420,'Results-formatted 060121'!$A:BA,(BD$3+2),FALSE)), VLOOKUP($B420,'Results-formatted 060121'!$A:BA,(BD$3+2),FALSE)))</f>
        <v>5</v>
      </c>
      <c r="BE420" s="95">
        <f>IF($C420 = "neg", (($D420+1) - VLOOKUP($B420,'Results-formatted 060121'!$A:BB,(BE$3+2),FALSE)), IF($C420 = "pos-neg", (3+VLOOKUP($B420,'Results-formatted 060121'!$A:BB,(BE$3+2),FALSE)), VLOOKUP($B420,'Results-formatted 060121'!$A:BB,(BE$3+2),FALSE)))</f>
        <v>1</v>
      </c>
      <c r="BF420" s="95">
        <f>IF($C420 = "neg", (($D420+1) - VLOOKUP($B420,'Results-formatted 060121'!$A:BC,(BF$3+2),FALSE)), IF($C420 = "pos-neg", (3+VLOOKUP($B420,'Results-formatted 060121'!$A:BC,(BF$3+2),FALSE)), VLOOKUP($B420,'Results-formatted 060121'!$A:BC,(BF$3+2),FALSE)))</f>
        <v>4</v>
      </c>
      <c r="BG420" s="95">
        <f>IF($C420 = "neg", (($D420+1) - VLOOKUP($B420,'Results-formatted 060121'!$A:BD,(BG$3+2),FALSE)), IF($C420 = "pos-neg", (3+VLOOKUP($B420,'Results-formatted 060121'!$A:BD,(BG$3+2),FALSE)), VLOOKUP($B420,'Results-formatted 060121'!$A:BD,(BG$3+2),FALSE)))</f>
        <v>3</v>
      </c>
      <c r="BH420" s="95">
        <f>IF($C420 = "neg", (($D420+1) - VLOOKUP($B420,'Results-formatted 060121'!$A:BE,(BH$3+2),FALSE)), IF($C420 = "pos-neg", (3+VLOOKUP($B420,'Results-formatted 060121'!$A:BE,(BH$3+2),FALSE)), VLOOKUP($B420,'Results-formatted 060121'!$A:BE,(BH$3+2),FALSE)))</f>
        <v>2</v>
      </c>
      <c r="BI420" s="95">
        <f>IF($C420 = "neg", (($D420+1) - VLOOKUP($B420,'Results-formatted 060121'!$A:BF,(BI$3+2),FALSE)), IF($C420 = "pos-neg", (3+VLOOKUP($B420,'Results-formatted 060121'!$A:BF,(BI$3+2),FALSE)), VLOOKUP($B420,'Results-formatted 060121'!$A:BF,(BI$3+2),FALSE)))</f>
        <v>5</v>
      </c>
      <c r="BJ420" s="95">
        <f>IF($C420 = "neg", (($D420+1) - VLOOKUP($B420,'Results-formatted 060121'!$A:BG,(BJ$3+2),FALSE)), IF($C420 = "pos-neg", (3+VLOOKUP($B420,'Results-formatted 060121'!$A:BG,(BJ$3+2),FALSE)), VLOOKUP($B420,'Results-formatted 060121'!$A:BG,(BJ$3+2),FALSE)))</f>
        <v>1</v>
      </c>
      <c r="BK420" s="95">
        <f>IF($C420 = "neg", (($D420+1) - VLOOKUP($B420,'Results-formatted 060121'!$A:BH,(BK$3+2),FALSE)), IF($C420 = "pos-neg", (3+VLOOKUP($B420,'Results-formatted 060121'!$A:BH,(BK$3+2),FALSE)), VLOOKUP($B420,'Results-formatted 060121'!$A:BH,(BK$3+2),FALSE)))</f>
        <v>2</v>
      </c>
      <c r="BL420" s="95">
        <f>IF($C420 = "neg", (($D420+1) - VLOOKUP($B420,'Results-formatted 060121'!$A:BI,(BL$3+2),FALSE)), IF($C420 = "pos-neg", (3+VLOOKUP($B420,'Results-formatted 060121'!$A:BI,(BL$3+2),FALSE)), VLOOKUP($B420,'Results-formatted 060121'!$A:BI,(BL$3+2),FALSE)))</f>
        <v>1</v>
      </c>
      <c r="BM420" s="95">
        <f>IF($C420 = "neg", (($D420+1) - VLOOKUP($B420,'Results-formatted 060121'!$A:BJ,(BM$3+2),FALSE)), IF($C420 = "pos-neg", (3+VLOOKUP($B420,'Results-formatted 060121'!$A:BJ,(BM$3+2),FALSE)), VLOOKUP($B420,'Results-formatted 060121'!$A:BJ,(BM$3+2),FALSE)))</f>
        <v>3</v>
      </c>
      <c r="BN420" s="95"/>
      <c r="BO420" s="95"/>
      <c r="BP420" s="95"/>
      <c r="BQ420" s="95"/>
      <c r="BR420" s="95"/>
      <c r="BS420" s="95"/>
      <c r="BT420" s="95"/>
      <c r="BU420" s="95"/>
      <c r="BV420" s="95"/>
      <c r="BW420" s="95"/>
      <c r="BX420" s="95"/>
      <c r="BY420" s="95"/>
      <c r="BZ420" s="95"/>
      <c r="CA420" s="95"/>
      <c r="CB420" s="95"/>
      <c r="CC420" s="95"/>
      <c r="CD420" s="99"/>
      <c r="CE420" s="25">
        <f t="shared" si="1411"/>
        <v>2.8666666666666667</v>
      </c>
      <c r="CF420" s="25">
        <f t="shared" si="1441"/>
        <v>1.3587964099215966</v>
      </c>
    </row>
    <row r="421" spans="2:84" ht="17" x14ac:dyDescent="0.15">
      <c r="B421" s="84"/>
      <c r="E421" s="18" t="s">
        <v>208</v>
      </c>
      <c r="F421" s="34"/>
      <c r="G421" s="34"/>
      <c r="H421" s="34">
        <f t="shared" ref="H421" si="1471">IF(ISNUMBER(H422), AVERAGE(H423:H426,H428:H431,H433:H436), "")</f>
        <v>3.25</v>
      </c>
      <c r="I421" s="34">
        <f t="shared" ref="I421" si="1472">IF(ISNUMBER(I422), AVERAGE(I423:I426,I428:I431,I433:I436), "")</f>
        <v>1.75</v>
      </c>
      <c r="J421" s="34">
        <f t="shared" ref="J421" si="1473">IF(ISNUMBER(J422), AVERAGE(J423:J426,J428:J431,J433:J436), "")</f>
        <v>2.8333333333333335</v>
      </c>
      <c r="K421" s="34">
        <f t="shared" ref="K421" si="1474">IF(ISNUMBER(K422), AVERAGE(K423:K426,K428:K431,K433:K436), "")</f>
        <v>4.666666666666667</v>
      </c>
      <c r="L421" s="34">
        <f t="shared" ref="L421" si="1475">IF(ISNUMBER(L422), AVERAGE(L423:L426,L428:L431,L433:L436), "")</f>
        <v>2.5833333333333335</v>
      </c>
      <c r="M421" s="34">
        <f t="shared" ref="M421" si="1476">IF(ISNUMBER(M422), AVERAGE(M423:M426,M428:M431,M433:M436), "")</f>
        <v>3.25</v>
      </c>
      <c r="N421" s="34"/>
      <c r="O421" s="34">
        <f t="shared" ref="O421" si="1477">IF(ISNUMBER(O422), AVERAGE(O423:O426,O428:O431,O433:O436), "")</f>
        <v>3.5</v>
      </c>
      <c r="P421" s="34">
        <f t="shared" ref="P421" si="1478">IF(ISNUMBER(P422), AVERAGE(P423:P426,P428:P431,P433:P436), "")</f>
        <v>3.0833333333333335</v>
      </c>
      <c r="Q421" s="34">
        <f t="shared" ref="Q421" si="1479">IF(ISNUMBER(Q422), AVERAGE(Q423:Q426,Q428:Q431,Q433:Q436), "")</f>
        <v>4.25</v>
      </c>
      <c r="R421" s="34">
        <f t="shared" ref="R421" si="1480">IF(ISNUMBER(R422), AVERAGE(R423:R426,R428:R431,R433:R436), "")</f>
        <v>3.25</v>
      </c>
      <c r="S421" s="34">
        <f t="shared" ref="S421" si="1481">IF(ISNUMBER(S422), AVERAGE(S423:S426,S428:S431,S433:S436), "")</f>
        <v>3.5</v>
      </c>
      <c r="T421" s="34">
        <f t="shared" ref="T421" si="1482">IF(ISNUMBER(T422), AVERAGE(T423:T426,T428:T431,T433:T436), "")</f>
        <v>4.083333333333333</v>
      </c>
      <c r="U421" s="34">
        <f t="shared" ref="U421" si="1483">IF(ISNUMBER(U422), AVERAGE(U423:U426,U428:U431,U433:U436), "")</f>
        <v>4.416666666666667</v>
      </c>
      <c r="V421" s="34">
        <f t="shared" ref="V421" si="1484">IF(ISNUMBER(V422), AVERAGE(V423:V426,V428:V431,V433:V436), "")</f>
        <v>3.4166666666666665</v>
      </c>
      <c r="W421" s="34">
        <f t="shared" ref="W421" si="1485">IF(ISNUMBER(W422), AVERAGE(W423:W426,W428:W431,W433:W436), "")</f>
        <v>3.6666666666666665</v>
      </c>
      <c r="X421" s="34">
        <f t="shared" ref="X421" si="1486">IF(ISNUMBER(X422), AVERAGE(X423:X426,X428:X431,X433:X436), "")</f>
        <v>3.1666666666666665</v>
      </c>
      <c r="Y421" s="34">
        <f t="shared" ref="Y421" si="1487">IF(ISNUMBER(Y422), AVERAGE(Y423:Y426,Y428:Y431,Y433:Y436), "")</f>
        <v>4.25</v>
      </c>
      <c r="Z421" s="34">
        <f t="shared" ref="Z421" si="1488">IF(ISNUMBER(Z422), AVERAGE(Z423:Z426,Z428:Z431,Z433:Z436), "")</f>
        <v>2.5</v>
      </c>
      <c r="AA421" s="34">
        <f t="shared" ref="AA421" si="1489">IF(ISNUMBER(AA422), AVERAGE(AA423:AA426,AA428:AA431,AA433:AA436), "")</f>
        <v>4.5</v>
      </c>
      <c r="AB421" s="34">
        <f t="shared" ref="AB421" si="1490">IF(ISNUMBER(AB422), AVERAGE(AB423:AB426,AB428:AB431,AB433:AB436), "")</f>
        <v>3.25</v>
      </c>
      <c r="AC421" s="34">
        <f t="shared" ref="AC421" si="1491">IF(ISNUMBER(AC422), AVERAGE(AC423:AC426,AC428:AC431,AC433:AC436), "")</f>
        <v>2.5833333333333335</v>
      </c>
      <c r="AD421" s="34">
        <f t="shared" ref="AD421" si="1492">IF(ISNUMBER(AD422), AVERAGE(AD423:AD426,AD428:AD431,AD433:AD436), "")</f>
        <v>3</v>
      </c>
      <c r="AE421" s="34">
        <f t="shared" ref="AE421" si="1493">IF(ISNUMBER(AE422), AVERAGE(AE423:AE426,AE428:AE431,AE433:AE436), "")</f>
        <v>3.8333333333333335</v>
      </c>
      <c r="AF421" s="34">
        <f t="shared" ref="AF421" si="1494">IF(ISNUMBER(AF422), AVERAGE(AF423:AF426,AF428:AF431,AF433:AF436), "")</f>
        <v>3.0833333333333335</v>
      </c>
      <c r="AG421" s="34">
        <f t="shared" ref="AG421" si="1495">IF(ISNUMBER(AG422), AVERAGE(AG423:AG426,AG428:AG431,AG433:AG436), "")</f>
        <v>3.6666666666666665</v>
      </c>
      <c r="AH421" s="34">
        <f t="shared" ref="AH421" si="1496">IF(ISNUMBER(AH422), AVERAGE(AH423:AH426,AH428:AH431,AH433:AH436), "")</f>
        <v>3.4166666666666665</v>
      </c>
      <c r="AI421" s="34">
        <f t="shared" ref="AI421" si="1497">IF(ISNUMBER(AI422), AVERAGE(AI423:AI426,AI428:AI431,AI433:AI436), "")</f>
        <v>3.8333333333333335</v>
      </c>
      <c r="AJ421" s="34">
        <f t="shared" ref="AJ421:BM421" si="1498">IF(ISNUMBER(AJ422), AVERAGE(AJ423:AJ426,AJ428:AJ431,AJ433:AJ436), "")</f>
        <v>4.083333333333333</v>
      </c>
      <c r="AK421" s="34"/>
      <c r="AL421" s="34">
        <f t="shared" si="1498"/>
        <v>3.25</v>
      </c>
      <c r="AM421" s="34">
        <f t="shared" si="1498"/>
        <v>3.9166666666666665</v>
      </c>
      <c r="AN421" s="34">
        <f t="shared" si="1498"/>
        <v>3.3333333333333335</v>
      </c>
      <c r="AO421" s="34">
        <f t="shared" si="1498"/>
        <v>4.083333333333333</v>
      </c>
      <c r="AP421" s="34">
        <f t="shared" si="1498"/>
        <v>2.4166666666666665</v>
      </c>
      <c r="AQ421" s="34">
        <f t="shared" si="1498"/>
        <v>3.1666666666666665</v>
      </c>
      <c r="AR421" s="34">
        <f t="shared" si="1498"/>
        <v>3.5833333333333335</v>
      </c>
      <c r="AS421" s="34">
        <f t="shared" si="1498"/>
        <v>3.6666666666666665</v>
      </c>
      <c r="AT421" s="34">
        <f t="shared" si="1498"/>
        <v>3.8333333333333335</v>
      </c>
      <c r="AU421" s="34">
        <f t="shared" si="1498"/>
        <v>3.5833333333333335</v>
      </c>
      <c r="AV421" s="34">
        <f t="shared" si="1498"/>
        <v>2.9166666666666665</v>
      </c>
      <c r="AW421" s="34">
        <f t="shared" si="1498"/>
        <v>3.6666666666666665</v>
      </c>
      <c r="AX421" s="34">
        <f t="shared" si="1498"/>
        <v>1.9166666666666667</v>
      </c>
      <c r="AY421" s="34">
        <f t="shared" si="1498"/>
        <v>2.9166666666666665</v>
      </c>
      <c r="AZ421" s="34">
        <f t="shared" si="1498"/>
        <v>3.25</v>
      </c>
      <c r="BA421" s="34">
        <f t="shared" si="1498"/>
        <v>3.5</v>
      </c>
      <c r="BB421" s="34">
        <f t="shared" si="1498"/>
        <v>4.333333333333333</v>
      </c>
      <c r="BC421" s="34">
        <f t="shared" si="1498"/>
        <v>3.25</v>
      </c>
      <c r="BD421" s="34">
        <f t="shared" si="1498"/>
        <v>4.25</v>
      </c>
      <c r="BE421" s="34">
        <f t="shared" si="1498"/>
        <v>4.166666666666667</v>
      </c>
      <c r="BF421" s="34">
        <f t="shared" si="1498"/>
        <v>3</v>
      </c>
      <c r="BG421" s="34">
        <f t="shared" si="1498"/>
        <v>2.9166666666666665</v>
      </c>
      <c r="BH421" s="34">
        <f t="shared" si="1498"/>
        <v>3</v>
      </c>
      <c r="BI421" s="34">
        <f t="shared" si="1498"/>
        <v>4.25</v>
      </c>
      <c r="BJ421" s="34">
        <f t="shared" si="1498"/>
        <v>3.3333333333333335</v>
      </c>
      <c r="BK421" s="34">
        <f t="shared" si="1498"/>
        <v>3.25</v>
      </c>
      <c r="BL421" s="34">
        <f t="shared" si="1498"/>
        <v>3.4166666666666665</v>
      </c>
      <c r="BM421" s="34">
        <f t="shared" si="1498"/>
        <v>3.0833333333333335</v>
      </c>
      <c r="BN421" s="34"/>
      <c r="BO421" s="34"/>
      <c r="BP421" s="34"/>
      <c r="BQ421" s="34"/>
      <c r="BR421" s="34"/>
      <c r="BS421" s="34"/>
      <c r="BT421" s="34"/>
      <c r="BU421" s="34"/>
      <c r="BV421" s="34"/>
      <c r="BW421" s="34"/>
      <c r="BX421" s="34"/>
      <c r="BY421" s="34"/>
      <c r="BZ421" s="34"/>
      <c r="CA421" s="34"/>
      <c r="CB421" s="34"/>
      <c r="CC421" s="34"/>
      <c r="CD421" s="34" t="str">
        <f t="shared" ref="CD421" si="1499">IF(ISNUMBER(CD422), AVERAGE(CD423:CD426,CD428:CD431,CD433:CD436), "")</f>
        <v/>
      </c>
      <c r="CE421" s="34">
        <f t="shared" si="1411"/>
        <v>3.4270833333333321</v>
      </c>
      <c r="CF421" s="34">
        <f t="shared" si="1441"/>
        <v>0.61649516452182718</v>
      </c>
    </row>
    <row r="422" spans="2:84" ht="17" x14ac:dyDescent="0.15">
      <c r="B422" s="84"/>
      <c r="E422" s="39" t="s">
        <v>209</v>
      </c>
      <c r="F422" s="40"/>
      <c r="G422" s="40"/>
      <c r="H422" s="40">
        <f t="shared" ref="H422" si="1500">IF(ISNUMBER(H423),AVERAGE(H423:H426), "")</f>
        <v>4</v>
      </c>
      <c r="I422" s="40">
        <f t="shared" ref="I422" si="1501">IF(ISNUMBER(I423),AVERAGE(I423:I426), "")</f>
        <v>1.75</v>
      </c>
      <c r="J422" s="40">
        <f t="shared" ref="J422" si="1502">IF(ISNUMBER(J423),AVERAGE(J423:J426), "")</f>
        <v>2.75</v>
      </c>
      <c r="K422" s="40">
        <f t="shared" ref="K422" si="1503">IF(ISNUMBER(K423),AVERAGE(K423:K426), "")</f>
        <v>5</v>
      </c>
      <c r="L422" s="40">
        <f t="shared" ref="L422" si="1504">IF(ISNUMBER(L423),AVERAGE(L423:L426), "")</f>
        <v>3.25</v>
      </c>
      <c r="M422" s="40">
        <f t="shared" ref="M422" si="1505">IF(ISNUMBER(M423),AVERAGE(M423:M426), "")</f>
        <v>4.25</v>
      </c>
      <c r="N422" s="40"/>
      <c r="O422" s="40">
        <f t="shared" ref="O422" si="1506">IF(ISNUMBER(O423),AVERAGE(O423:O426), "")</f>
        <v>5</v>
      </c>
      <c r="P422" s="40">
        <f t="shared" ref="P422" si="1507">IF(ISNUMBER(P423),AVERAGE(P423:P426), "")</f>
        <v>3.25</v>
      </c>
      <c r="Q422" s="40">
        <f t="shared" ref="Q422" si="1508">IF(ISNUMBER(Q423),AVERAGE(Q423:Q426), "")</f>
        <v>5</v>
      </c>
      <c r="R422" s="40">
        <f t="shared" ref="R422" si="1509">IF(ISNUMBER(R423),AVERAGE(R423:R426), "")</f>
        <v>4</v>
      </c>
      <c r="S422" s="40">
        <f t="shared" ref="S422" si="1510">IF(ISNUMBER(S423),AVERAGE(S423:S426), "")</f>
        <v>3.75</v>
      </c>
      <c r="T422" s="40">
        <f t="shared" ref="T422" si="1511">IF(ISNUMBER(T423),AVERAGE(T423:T426), "")</f>
        <v>4.5</v>
      </c>
      <c r="U422" s="40">
        <f t="shared" ref="U422" si="1512">IF(ISNUMBER(U423),AVERAGE(U423:U426), "")</f>
        <v>5</v>
      </c>
      <c r="V422" s="40">
        <f t="shared" ref="V422" si="1513">IF(ISNUMBER(V423),AVERAGE(V423:V426), "")</f>
        <v>4</v>
      </c>
      <c r="W422" s="40">
        <f t="shared" ref="W422" si="1514">IF(ISNUMBER(W423),AVERAGE(W423:W426), "")</f>
        <v>4</v>
      </c>
      <c r="X422" s="40">
        <f t="shared" ref="X422" si="1515">IF(ISNUMBER(X423),AVERAGE(X423:X426), "")</f>
        <v>3.5</v>
      </c>
      <c r="Y422" s="40">
        <f t="shared" ref="Y422" si="1516">IF(ISNUMBER(Y423),AVERAGE(Y423:Y426), "")</f>
        <v>4.5</v>
      </c>
      <c r="Z422" s="40">
        <f t="shared" ref="Z422" si="1517">IF(ISNUMBER(Z423),AVERAGE(Z423:Z426), "")</f>
        <v>2</v>
      </c>
      <c r="AA422" s="40">
        <f t="shared" ref="AA422" si="1518">IF(ISNUMBER(AA423),AVERAGE(AA423:AA426), "")</f>
        <v>4.5</v>
      </c>
      <c r="AB422" s="40">
        <f t="shared" ref="AB422" si="1519">IF(ISNUMBER(AB423),AVERAGE(AB423:AB426), "")</f>
        <v>3.75</v>
      </c>
      <c r="AC422" s="40">
        <f t="shared" ref="AC422" si="1520">IF(ISNUMBER(AC423),AVERAGE(AC423:AC426), "")</f>
        <v>2.75</v>
      </c>
      <c r="AD422" s="40">
        <f t="shared" ref="AD422" si="1521">IF(ISNUMBER(AD423),AVERAGE(AD423:AD426), "")</f>
        <v>2.75</v>
      </c>
      <c r="AE422" s="40">
        <f t="shared" ref="AE422" si="1522">IF(ISNUMBER(AE423),AVERAGE(AE423:AE426), "")</f>
        <v>4.25</v>
      </c>
      <c r="AF422" s="40">
        <f t="shared" ref="AF422" si="1523">IF(ISNUMBER(AF423),AVERAGE(AF423:AF426), "")</f>
        <v>3.5</v>
      </c>
      <c r="AG422" s="40">
        <f t="shared" ref="AG422" si="1524">IF(ISNUMBER(AG423),AVERAGE(AG423:AG426), "")</f>
        <v>4.5</v>
      </c>
      <c r="AH422" s="40">
        <f t="shared" ref="AH422" si="1525">IF(ISNUMBER(AH423),AVERAGE(AH423:AH426), "")</f>
        <v>3.5</v>
      </c>
      <c r="AI422" s="40">
        <f t="shared" ref="AI422" si="1526">IF(ISNUMBER(AI423),AVERAGE(AI423:AI426), "")</f>
        <v>4</v>
      </c>
      <c r="AJ422" s="40">
        <f t="shared" ref="AJ422:BM422" si="1527">IF(ISNUMBER(AJ423),AVERAGE(AJ423:AJ426), "")</f>
        <v>5</v>
      </c>
      <c r="AK422" s="40"/>
      <c r="AL422" s="40">
        <f t="shared" si="1527"/>
        <v>3.25</v>
      </c>
      <c r="AM422" s="40">
        <f t="shared" si="1527"/>
        <v>4.25</v>
      </c>
      <c r="AN422" s="40">
        <f t="shared" si="1527"/>
        <v>4.25</v>
      </c>
      <c r="AO422" s="40">
        <f t="shared" si="1527"/>
        <v>4.25</v>
      </c>
      <c r="AP422" s="40">
        <f t="shared" si="1527"/>
        <v>2.5</v>
      </c>
      <c r="AQ422" s="40">
        <f t="shared" si="1527"/>
        <v>3</v>
      </c>
      <c r="AR422" s="40">
        <f t="shared" si="1527"/>
        <v>4.25</v>
      </c>
      <c r="AS422" s="40">
        <f t="shared" si="1527"/>
        <v>4</v>
      </c>
      <c r="AT422" s="40">
        <f t="shared" si="1527"/>
        <v>4.75</v>
      </c>
      <c r="AU422" s="40">
        <f t="shared" si="1527"/>
        <v>3.75</v>
      </c>
      <c r="AV422" s="40">
        <f t="shared" si="1527"/>
        <v>3</v>
      </c>
      <c r="AW422" s="40">
        <f t="shared" si="1527"/>
        <v>3.75</v>
      </c>
      <c r="AX422" s="40">
        <f t="shared" si="1527"/>
        <v>1.75</v>
      </c>
      <c r="AY422" s="40">
        <f t="shared" si="1527"/>
        <v>3.5</v>
      </c>
      <c r="AZ422" s="40">
        <f t="shared" si="1527"/>
        <v>4</v>
      </c>
      <c r="BA422" s="40">
        <f t="shared" si="1527"/>
        <v>4</v>
      </c>
      <c r="BB422" s="40">
        <f t="shared" si="1527"/>
        <v>4.75</v>
      </c>
      <c r="BC422" s="40">
        <f t="shared" si="1527"/>
        <v>3.5</v>
      </c>
      <c r="BD422" s="40">
        <f t="shared" si="1527"/>
        <v>5</v>
      </c>
      <c r="BE422" s="40">
        <f t="shared" si="1527"/>
        <v>4.5</v>
      </c>
      <c r="BF422" s="40">
        <f t="shared" si="1527"/>
        <v>3.75</v>
      </c>
      <c r="BG422" s="40">
        <f t="shared" si="1527"/>
        <v>2.75</v>
      </c>
      <c r="BH422" s="40">
        <f t="shared" si="1527"/>
        <v>2.75</v>
      </c>
      <c r="BI422" s="40">
        <f t="shared" si="1527"/>
        <v>5</v>
      </c>
      <c r="BJ422" s="40">
        <f t="shared" si="1527"/>
        <v>4.75</v>
      </c>
      <c r="BK422" s="40">
        <f t="shared" si="1527"/>
        <v>3.75</v>
      </c>
      <c r="BL422" s="40">
        <f t="shared" si="1527"/>
        <v>4.5</v>
      </c>
      <c r="BM422" s="40">
        <f t="shared" si="1527"/>
        <v>3.25</v>
      </c>
      <c r="BN422" s="40"/>
      <c r="BO422" s="40"/>
      <c r="BP422" s="40"/>
      <c r="BQ422" s="40"/>
      <c r="BR422" s="40"/>
      <c r="BS422" s="40"/>
      <c r="BT422" s="40"/>
      <c r="BU422" s="40"/>
      <c r="BV422" s="40"/>
      <c r="BW422" s="40"/>
      <c r="BX422" s="40"/>
      <c r="BY422" s="40"/>
      <c r="BZ422" s="40"/>
      <c r="CA422" s="40"/>
      <c r="CB422" s="40"/>
      <c r="CC422" s="40"/>
      <c r="CD422" s="40" t="str">
        <f t="shared" ref="CD422" si="1528">IF(ISNUMBER(CD423),AVERAGE(CD423:CD426), "")</f>
        <v/>
      </c>
      <c r="CE422" s="40">
        <f t="shared" si="1411"/>
        <v>3.8303571428571428</v>
      </c>
      <c r="CF422" s="40">
        <f t="shared" si="1441"/>
        <v>0.84221993302486975</v>
      </c>
    </row>
    <row r="423" spans="2:84" ht="42" x14ac:dyDescent="0.15">
      <c r="B423" s="84" t="s">
        <v>423</v>
      </c>
      <c r="C423" s="86" t="s">
        <v>224</v>
      </c>
      <c r="D423" s="2">
        <v>5</v>
      </c>
      <c r="E423" s="15" t="s">
        <v>212</v>
      </c>
      <c r="F423" s="95">
        <f>IF($C423 = "neg", (($D423+1) - VLOOKUP($B423,'Results-formatted 060121'!$A:$AJ,(F$3+2),FALSE)), IF($C423 = "pos-neg", (3+VLOOKUP($B423,'Results-formatted 060121'!$A:$AJ,(F$3+2),FALSE)), VLOOKUP($B423,'Results-formatted 060121'!$A:$AJ,(F$3+2),FALSE)))</f>
        <v>3</v>
      </c>
      <c r="G423" s="95">
        <f>IF($C423 = "neg", (($D423+1) - VLOOKUP($B423,'Results-formatted 060121'!$A:$AJ,(G$3+2),FALSE)), IF($C423 = "pos-neg", (3+VLOOKUP($B423,'Results-formatted 060121'!$A:$AJ,(G$3+2),FALSE)), VLOOKUP($B423,'Results-formatted 060121'!$A:$AJ,(G$3+2),FALSE)))</f>
        <v>5</v>
      </c>
      <c r="H423" s="95">
        <f>IF($C423 = "neg", (($D423+1) - VLOOKUP($B423,'Results-formatted 060121'!$A:$AJ,(H$3+2),FALSE)), IF($C423 = "pos-neg", (3+VLOOKUP($B423,'Results-formatted 060121'!$A:$AJ,(H$3+2),FALSE)), VLOOKUP($B423,'Results-formatted 060121'!$A:$AJ,(H$3+2),FALSE)))</f>
        <v>4</v>
      </c>
      <c r="I423" s="95">
        <f>IF($C423 = "neg", (($D423+1) - VLOOKUP($B423,'Results-formatted 060121'!$A:$AJ,(I$3+2),FALSE)), IF($C423 = "pos-neg", (3+VLOOKUP($B423,'Results-formatted 060121'!$A:$AJ,(I$3+2),FALSE)), VLOOKUP($B423,'Results-formatted 060121'!$A:$AJ,(I$3+2),FALSE)))</f>
        <v>3</v>
      </c>
      <c r="J423" s="95">
        <f>IF($C423 = "neg", (($D423+1) - VLOOKUP($B423,'Results-formatted 060121'!$A:$AJ,(J$3+2),FALSE)), IF($C423 = "pos-neg", (3+VLOOKUP($B423,'Results-formatted 060121'!$A:$AJ,(J$3+2),FALSE)), VLOOKUP($B423,'Results-formatted 060121'!$A:$AJ,(J$3+2),FALSE)))</f>
        <v>2</v>
      </c>
      <c r="K423" s="95">
        <f>IF($C423 = "neg", (($D423+1) - VLOOKUP($B423,'Results-formatted 060121'!$A:$AJ,(K$3+2),FALSE)), IF($C423 = "pos-neg", (3+VLOOKUP($B423,'Results-formatted 060121'!$A:$AJ,(K$3+2),FALSE)), VLOOKUP($B423,'Results-formatted 060121'!$A:$AJ,(K$3+2),FALSE)))</f>
        <v>5</v>
      </c>
      <c r="L423" s="95">
        <f>IF($C423 = "neg", (($D423+1) - VLOOKUP($B423,'Results-formatted 060121'!$A:$AJ,(L$3+2),FALSE)), IF($C423 = "pos-neg", (3+VLOOKUP($B423,'Results-formatted 060121'!$A:$AJ,(L$3+2),FALSE)), VLOOKUP($B423,'Results-formatted 060121'!$A:$AJ,(L$3+2),FALSE)))</f>
        <v>4</v>
      </c>
      <c r="M423" s="95">
        <f>IF($C423 = "neg", (($D423+1) - VLOOKUP($B423,'Results-formatted 060121'!$A:$AJ,(M$3+2),FALSE)), IF($C423 = "pos-neg", (3+VLOOKUP($B423,'Results-formatted 060121'!$A:$AJ,(M$3+2),FALSE)), VLOOKUP($B423,'Results-formatted 060121'!$A:$AJ,(M$3+2),FALSE)))</f>
        <v>5</v>
      </c>
      <c r="N423" s="95">
        <f>IF($C423 = "neg", (($D423+1) - VLOOKUP($B423,'Results-formatted 060121'!$A:$AJ,(N$3+2),FALSE)), IF($C423 = "pos-neg", (3+VLOOKUP($B423,'Results-formatted 060121'!$A:$AJ,(N$3+2),FALSE)), VLOOKUP($B423,'Results-formatted 060121'!$A:$AJ,(N$3+2),FALSE)))</f>
        <v>4</v>
      </c>
      <c r="O423" s="95">
        <f>IF($C423 = "neg", (($D423+1) - VLOOKUP($B423,'Results-formatted 060121'!$A:$AJ,(O$3+2),FALSE)), IF($C423 = "pos-neg", (3+VLOOKUP($B423,'Results-formatted 060121'!$A:$AJ,(O$3+2),FALSE)), VLOOKUP($B423,'Results-formatted 060121'!$A:$AJ,(O$3+2),FALSE)))</f>
        <v>5</v>
      </c>
      <c r="P423" s="95">
        <f>IF($C423 = "neg", (($D423+1) - VLOOKUP($B423,'Results-formatted 060121'!$A:$AJ,(P$3+2),FALSE)), IF($C423 = "pos-neg", (3+VLOOKUP($B423,'Results-formatted 060121'!$A:$AJ,(P$3+2),FALSE)), VLOOKUP($B423,'Results-formatted 060121'!$A:$AJ,(P$3+2),FALSE)))</f>
        <v>3</v>
      </c>
      <c r="Q423" s="95">
        <f>IF($C423 = "neg", (($D423+1) - VLOOKUP($B423,'Results-formatted 060121'!$A:$AJ,(Q$3+2),FALSE)), IF($C423 = "pos-neg", (3+VLOOKUP($B423,'Results-formatted 060121'!$A:$AJ,(Q$3+2),FALSE)), VLOOKUP($B423,'Results-formatted 060121'!$A:$AJ,(Q$3+2),FALSE)))</f>
        <v>5</v>
      </c>
      <c r="R423" s="95">
        <f>IF($C423 = "neg", (($D423+1) - VLOOKUP($B423,'Results-formatted 060121'!$A:$AJ,(R$3+2),FALSE)), IF($C423 = "pos-neg", (3+VLOOKUP($B423,'Results-formatted 060121'!$A:$AJ,(R$3+2),FALSE)), VLOOKUP($B423,'Results-formatted 060121'!$A:$AJ,(R$3+2),FALSE)))</f>
        <v>4</v>
      </c>
      <c r="S423" s="95">
        <f>IF($C423 = "neg", (($D423+1) - VLOOKUP($B423,'Results-formatted 060121'!$A:$AJ,(S$3+2),FALSE)), IF($C423 = "pos-neg", (3+VLOOKUP($B423,'Results-formatted 060121'!$A:$AJ,(S$3+2),FALSE)), VLOOKUP($B423,'Results-formatted 060121'!$A:$AJ,(S$3+2),FALSE)))</f>
        <v>3</v>
      </c>
      <c r="T423" s="95">
        <f>IF($C423 = "neg", (($D423+1) - VLOOKUP($B423,'Results-formatted 060121'!$A:$AJ,(T$3+2),FALSE)), IF($C423 = "pos-neg", (3+VLOOKUP($B423,'Results-formatted 060121'!$A:$AJ,(T$3+2),FALSE)), VLOOKUP($B423,'Results-formatted 060121'!$A:$AJ,(T$3+2),FALSE)))</f>
        <v>5</v>
      </c>
      <c r="U423" s="95">
        <f>IF($C423 = "neg", (($D423+1) - VLOOKUP($B423,'Results-formatted 060121'!$A:$AJ,(U$3+2),FALSE)), IF($C423 = "pos-neg", (3+VLOOKUP($B423,'Results-formatted 060121'!$A:$AJ,(U$3+2),FALSE)), VLOOKUP($B423,'Results-formatted 060121'!$A:$AJ,(U$3+2),FALSE)))</f>
        <v>5</v>
      </c>
      <c r="V423" s="95">
        <f>IF($C423 = "neg", (($D423+1) - VLOOKUP($B423,'Results-formatted 060121'!$A:$AJ,(V$3+2),FALSE)), IF($C423 = "pos-neg", (3+VLOOKUP($B423,'Results-formatted 060121'!$A:$AJ,(V$3+2),FALSE)), VLOOKUP($B423,'Results-formatted 060121'!$A:$AJ,(V$3+2),FALSE)))</f>
        <v>4</v>
      </c>
      <c r="W423" s="95">
        <f>IF($C423 = "neg", (($D423+1) - VLOOKUP($B423,'Results-formatted 060121'!$A:$AJ,(W$3+2),FALSE)), IF($C423 = "pos-neg", (3+VLOOKUP($B423,'Results-formatted 060121'!$A:$AJ,(W$3+2),FALSE)), VLOOKUP($B423,'Results-formatted 060121'!$A:$AJ,(W$3+2),FALSE)))</f>
        <v>4</v>
      </c>
      <c r="X423" s="95">
        <f>IF($C423 = "neg", (($D423+1) - VLOOKUP($B423,'Results-formatted 060121'!$A:$AJ,(X$3+2),FALSE)), IF($C423 = "pos-neg", (3+VLOOKUP($B423,'Results-formatted 060121'!$A:$AJ,(X$3+2),FALSE)), VLOOKUP($B423,'Results-formatted 060121'!$A:$AJ,(X$3+2),FALSE)))</f>
        <v>4</v>
      </c>
      <c r="Y423" s="95">
        <f>IF($C423 = "neg", (($D423+1) - VLOOKUP($B423,'Results-formatted 060121'!$A:$AJ,(Y$3+2),FALSE)), IF($C423 = "pos-neg", (3+VLOOKUP($B423,'Results-formatted 060121'!$A:$AJ,(Y$3+2),FALSE)), VLOOKUP($B423,'Results-formatted 060121'!$A:$AJ,(Y$3+2),FALSE)))</f>
        <v>4</v>
      </c>
      <c r="Z423" s="95">
        <f>IF($C423 = "neg", (($D423+1) - VLOOKUP($B423,'Results-formatted 060121'!$A:$AJ,(Z$3+2),FALSE)), IF($C423 = "pos-neg", (3+VLOOKUP($B423,'Results-formatted 060121'!$A:$AJ,(Z$3+2),FALSE)), VLOOKUP($B423,'Results-formatted 060121'!$A:$AJ,(Z$3+2),FALSE)))</f>
        <v>3</v>
      </c>
      <c r="AA423" s="95">
        <f>IF($C423 = "neg", (($D423+1) - VLOOKUP($B423,'Results-formatted 060121'!$A:$AJ,(AA$3+2),FALSE)), IF($C423 = "pos-neg", (3+VLOOKUP($B423,'Results-formatted 060121'!$A:$AJ,(AA$3+2),FALSE)), VLOOKUP($B423,'Results-formatted 060121'!$A:$AJ,(AA$3+2),FALSE)))</f>
        <v>4</v>
      </c>
      <c r="AB423" s="95">
        <f>IF($C423 = "neg", (($D423+1) - VLOOKUP($B423,'Results-formatted 060121'!$A:$AJ,(AB$3+2),FALSE)), IF($C423 = "pos-neg", (3+VLOOKUP($B423,'Results-formatted 060121'!$A:$AJ,(AB$3+2),FALSE)), VLOOKUP($B423,'Results-formatted 060121'!$A:$AJ,(AB$3+2),FALSE)))</f>
        <v>3</v>
      </c>
      <c r="AC423" s="95">
        <f>IF($C423 = "neg", (($D423+1) - VLOOKUP($B423,'Results-formatted 060121'!$A:$AJ,(AC$3+2),FALSE)), IF($C423 = "pos-neg", (3+VLOOKUP($B423,'Results-formatted 060121'!$A:$AJ,(AC$3+2),FALSE)), VLOOKUP($B423,'Results-formatted 060121'!$A:$AJ,(AC$3+2),FALSE)))</f>
        <v>2</v>
      </c>
      <c r="AD423" s="95">
        <f>IF($C423 = "neg", (($D423+1) - VLOOKUP($B423,'Results-formatted 060121'!$A:$AJ,(AD$3+2),FALSE)), IF($C423 = "pos-neg", (3+VLOOKUP($B423,'Results-formatted 060121'!$A:$AJ,(AD$3+2),FALSE)), VLOOKUP($B423,'Results-formatted 060121'!$A:$AJ,(AD$3+2),FALSE)))</f>
        <v>3</v>
      </c>
      <c r="AE423" s="95">
        <f>IF($C423 = "neg", (($D423+1) - VLOOKUP($B423,'Results-formatted 060121'!$A:$AJ,(AE$3+2),FALSE)), IF($C423 = "pos-neg", (3+VLOOKUP($B423,'Results-formatted 060121'!$A:$AJ,(AE$3+2),FALSE)), VLOOKUP($B423,'Results-formatted 060121'!$A:$AJ,(AE$3+2),FALSE)))</f>
        <v>5</v>
      </c>
      <c r="AF423" s="95">
        <f>IF($C423 = "neg", (($D423+1) - VLOOKUP($B423,'Results-formatted 060121'!$A:$AJ,(AF$3+2),FALSE)), IF($C423 = "pos-neg", (3+VLOOKUP($B423,'Results-formatted 060121'!$A:$AJ,(AF$3+2),FALSE)), VLOOKUP($B423,'Results-formatted 060121'!$A:$AJ,(AF$3+2),FALSE)))</f>
        <v>4</v>
      </c>
      <c r="AG423" s="95">
        <f>IF($C423 = "neg", (($D423+1) - VLOOKUP($B423,'Results-formatted 060121'!$A:$AJ,(AG$3+2),FALSE)), IF($C423 = "pos-neg", (3+VLOOKUP($B423,'Results-formatted 060121'!$A:$AJ,(AG$3+2),FALSE)), VLOOKUP($B423,'Results-formatted 060121'!$A:$AJ,(AG$3+2),FALSE)))</f>
        <v>5</v>
      </c>
      <c r="AH423" s="95">
        <f>IF($C423 = "neg", (($D423+1) - VLOOKUP($B423,'Results-formatted 060121'!$A:$AJ,(AH$3+2),FALSE)), IF($C423 = "pos-neg", (3+VLOOKUP($B423,'Results-formatted 060121'!$A:$AJ,(AH$3+2),FALSE)), VLOOKUP($B423,'Results-formatted 060121'!$A:$AJ,(AH$3+2),FALSE)))</f>
        <v>3</v>
      </c>
      <c r="AI423" s="95">
        <f>IF($C423 = "neg", (($D423+1) - VLOOKUP($B423,'Results-formatted 060121'!$A:$AJ,(AI$3+2),FALSE)), IF($C423 = "pos-neg", (3+VLOOKUP($B423,'Results-formatted 060121'!$A:$AJ,(AI$3+2),FALSE)), VLOOKUP($B423,'Results-formatted 060121'!$A:$AJ,(AI$3+2),FALSE)))</f>
        <v>4</v>
      </c>
      <c r="AJ423" s="95">
        <f>IF($C423 = "neg", (($D423+1) - VLOOKUP($B423,'Results-formatted 060121'!$A:$AJ,(AJ$3+2),FALSE)), IF($C423 = "pos-neg", (3+VLOOKUP($B423,'Results-formatted 060121'!$A:$AJ,(AJ$3+2),FALSE)), VLOOKUP($B423,'Results-formatted 060121'!$A:$AJ,(AJ$3+2),FALSE)))</f>
        <v>5</v>
      </c>
      <c r="AK423" s="95">
        <f>IF($C423 = "neg", (($D423+1) - VLOOKUP($B423,'Results-formatted 060121'!$A:$AJ,(AK$3+2),FALSE)), IF($C423 = "pos-neg", (3+VLOOKUP($B423,'Results-formatted 060121'!$A:$AJ,(AK$3+2),FALSE)), VLOOKUP($B423,'Results-formatted 060121'!$A:$AJ,(AK$3+2),FALSE)))</f>
        <v>4</v>
      </c>
      <c r="AL423" s="95">
        <f>IF($C423 = "neg", (($D423+1) - VLOOKUP($B423,'Results-formatted 060121'!$A:$AJ,(AL$3+2),FALSE)), IF($C423 = "pos-neg", (3+VLOOKUP($B423,'Results-formatted 060121'!$A:$AJ,(AL$3+2),FALSE)), VLOOKUP($B423,'Results-formatted 060121'!$A:$AJ,(AL$3+2),FALSE)))</f>
        <v>3</v>
      </c>
      <c r="AM423" s="95">
        <f>IF($C423 = "neg", (($D423+1) - VLOOKUP($B423,'Results-formatted 060121'!$A:AJ,(AM$3+2),FALSE)), IF($C423 = "pos-neg", (3+VLOOKUP($B423,'Results-formatted 060121'!$A:AJ,(AM$3+2),FALSE)), VLOOKUP($B423,'Results-formatted 060121'!$A:AJ,(AM$3+2),FALSE)))</f>
        <v>4</v>
      </c>
      <c r="AN423" s="95">
        <f>IF($C423 = "neg", (($D423+1) - VLOOKUP($B423,'Results-formatted 060121'!$A:AK,(AN$3+2),FALSE)), IF($C423 = "pos-neg", (3+VLOOKUP($B423,'Results-formatted 060121'!$A:AK,(AN$3+2),FALSE)), VLOOKUP($B423,'Results-formatted 060121'!$A:AK,(AN$3+2),FALSE)))</f>
        <v>5</v>
      </c>
      <c r="AO423" s="95">
        <f>IF($C423 = "neg", (($D423+1) - VLOOKUP($B423,'Results-formatted 060121'!$A:AL,(AO$3+2),FALSE)), IF($C423 = "pos-neg", (3+VLOOKUP($B423,'Results-formatted 060121'!$A:AL,(AO$3+2),FALSE)), VLOOKUP($B423,'Results-formatted 060121'!$A:AL,(AO$3+2),FALSE)))</f>
        <v>5</v>
      </c>
      <c r="AP423" s="95">
        <f>IF($C423 = "neg", (($D423+1) - VLOOKUP($B423,'Results-formatted 060121'!$A:AM,(AP$3+2),FALSE)), IF($C423 = "pos-neg", (3+VLOOKUP($B423,'Results-formatted 060121'!$A:AM,(AP$3+2),FALSE)), VLOOKUP($B423,'Results-formatted 060121'!$A:AM,(AP$3+2),FALSE)))</f>
        <v>2</v>
      </c>
      <c r="AQ423" s="95">
        <f>IF($C423 = "neg", (($D423+1) - VLOOKUP($B423,'Results-formatted 060121'!$A:AN,(AQ$3+2),FALSE)), IF($C423 = "pos-neg", (3+VLOOKUP($B423,'Results-formatted 060121'!$A:AN,(AQ$3+2),FALSE)), VLOOKUP($B423,'Results-formatted 060121'!$A:AN,(AQ$3+2),FALSE)))</f>
        <v>3</v>
      </c>
      <c r="AR423" s="95">
        <f>IF($C423 = "neg", (($D423+1) - VLOOKUP($B423,'Results-formatted 060121'!$A:AO,(AR$3+2),FALSE)), IF($C423 = "pos-neg", (3+VLOOKUP($B423,'Results-formatted 060121'!$A:AO,(AR$3+2),FALSE)), VLOOKUP($B423,'Results-formatted 060121'!$A:AO,(AR$3+2),FALSE)))</f>
        <v>5</v>
      </c>
      <c r="AS423" s="95">
        <f>IF($C423 = "neg", (($D423+1) - VLOOKUP($B423,'Results-formatted 060121'!$A:AP,(AS$3+2),FALSE)), IF($C423 = "pos-neg", (3+VLOOKUP($B423,'Results-formatted 060121'!$A:AP,(AS$3+2),FALSE)), VLOOKUP($B423,'Results-formatted 060121'!$A:AP,(AS$3+2),FALSE)))</f>
        <v>4</v>
      </c>
      <c r="AT423" s="95">
        <f>IF($C423 = "neg", (($D423+1) - VLOOKUP($B423,'Results-formatted 060121'!$A:AQ,(AT$3+2),FALSE)), IF($C423 = "pos-neg", (3+VLOOKUP($B423,'Results-formatted 060121'!$A:AQ,(AT$3+2),FALSE)), VLOOKUP($B423,'Results-formatted 060121'!$A:AQ,(AT$3+2),FALSE)))</f>
        <v>5</v>
      </c>
      <c r="AU423" s="95">
        <f>IF($C423 = "neg", (($D423+1) - VLOOKUP($B423,'Results-formatted 060121'!$A:AR,(AU$3+2),FALSE)), IF($C423 = "pos-neg", (3+VLOOKUP($B423,'Results-formatted 060121'!$A:AR,(AU$3+2),FALSE)), VLOOKUP($B423,'Results-formatted 060121'!$A:AR,(AU$3+2),FALSE)))</f>
        <v>5</v>
      </c>
      <c r="AV423" s="95">
        <f>IF($C423 = "neg", (($D423+1) - VLOOKUP($B423,'Results-formatted 060121'!$A:AS,(AV$3+2),FALSE)), IF($C423 = "pos-neg", (3+VLOOKUP($B423,'Results-formatted 060121'!$A:AS,(AV$3+2),FALSE)), VLOOKUP($B423,'Results-formatted 060121'!$A:AS,(AV$3+2),FALSE)))</f>
        <v>3</v>
      </c>
      <c r="AW423" s="95">
        <f>IF($C423 = "neg", (($D423+1) - VLOOKUP($B423,'Results-formatted 060121'!$A:AT,(AW$3+2),FALSE)), IF($C423 = "pos-neg", (3+VLOOKUP($B423,'Results-formatted 060121'!$A:AT,(AW$3+2),FALSE)), VLOOKUP($B423,'Results-formatted 060121'!$A:AT,(AW$3+2),FALSE)))</f>
        <v>3</v>
      </c>
      <c r="AX423" s="95">
        <f>IF($C423 = "neg", (($D423+1) - VLOOKUP($B423,'Results-formatted 060121'!$A:AU,(AX$3+2),FALSE)), IF($C423 = "pos-neg", (3+VLOOKUP($B423,'Results-formatted 060121'!$A:AU,(AX$3+2),FALSE)), VLOOKUP($B423,'Results-formatted 060121'!$A:AU,(AX$3+2),FALSE)))</f>
        <v>2</v>
      </c>
      <c r="AY423" s="95">
        <f>IF($C423 = "neg", (($D423+1) - VLOOKUP($B423,'Results-formatted 060121'!$A:AV,(AY$3+2),FALSE)), IF($C423 = "pos-neg", (3+VLOOKUP($B423,'Results-formatted 060121'!$A:AV,(AY$3+2),FALSE)), VLOOKUP($B423,'Results-formatted 060121'!$A:AV,(AY$3+2),FALSE)))</f>
        <v>4</v>
      </c>
      <c r="AZ423" s="95">
        <f>IF($C423 = "neg", (($D423+1) - VLOOKUP($B423,'Results-formatted 060121'!$A:AW,(AZ$3+2),FALSE)), IF($C423 = "pos-neg", (3+VLOOKUP($B423,'Results-formatted 060121'!$A:AW,(AZ$3+2),FALSE)), VLOOKUP($B423,'Results-formatted 060121'!$A:AW,(AZ$3+2),FALSE)))</f>
        <v>4</v>
      </c>
      <c r="BA423" s="95">
        <f>IF($C423 = "neg", (($D423+1) - VLOOKUP($B423,'Results-formatted 060121'!$A:AX,(BA$3+2),FALSE)), IF($C423 = "pos-neg", (3+VLOOKUP($B423,'Results-formatted 060121'!$A:AX,(BA$3+2),FALSE)), VLOOKUP($B423,'Results-formatted 060121'!$A:AX,(BA$3+2),FALSE)))</f>
        <v>4</v>
      </c>
      <c r="BB423" s="95">
        <f>IF($C423 = "neg", (($D423+1) - VLOOKUP($B423,'Results-formatted 060121'!$A:AY,(BB$3+2),FALSE)), IF($C423 = "pos-neg", (3+VLOOKUP($B423,'Results-formatted 060121'!$A:AY,(BB$3+2),FALSE)), VLOOKUP($B423,'Results-formatted 060121'!$A:AY,(BB$3+2),FALSE)))</f>
        <v>4</v>
      </c>
      <c r="BC423" s="95">
        <f>IF($C423 = "neg", (($D423+1) - VLOOKUP($B423,'Results-formatted 060121'!$A:AZ,(BC$3+2),FALSE)), IF($C423 = "pos-neg", (3+VLOOKUP($B423,'Results-formatted 060121'!$A:AZ,(BC$3+2),FALSE)), VLOOKUP($B423,'Results-formatted 060121'!$A:AZ,(BC$3+2),FALSE)))</f>
        <v>3</v>
      </c>
      <c r="BD423" s="95">
        <f>IF($C423 = "neg", (($D423+1) - VLOOKUP($B423,'Results-formatted 060121'!$A:BA,(BD$3+2),FALSE)), IF($C423 = "pos-neg", (3+VLOOKUP($B423,'Results-formatted 060121'!$A:BA,(BD$3+2),FALSE)), VLOOKUP($B423,'Results-formatted 060121'!$A:BA,(BD$3+2),FALSE)))</f>
        <v>5</v>
      </c>
      <c r="BE423" s="95">
        <f>IF($C423 = "neg", (($D423+1) - VLOOKUP($B423,'Results-formatted 060121'!$A:BB,(BE$3+2),FALSE)), IF($C423 = "pos-neg", (3+VLOOKUP($B423,'Results-formatted 060121'!$A:BB,(BE$3+2),FALSE)), VLOOKUP($B423,'Results-formatted 060121'!$A:BB,(BE$3+2),FALSE)))</f>
        <v>4</v>
      </c>
      <c r="BF423" s="95">
        <f>IF($C423 = "neg", (($D423+1) - VLOOKUP($B423,'Results-formatted 060121'!$A:BC,(BF$3+2),FALSE)), IF($C423 = "pos-neg", (3+VLOOKUP($B423,'Results-formatted 060121'!$A:BC,(BF$3+2),FALSE)), VLOOKUP($B423,'Results-formatted 060121'!$A:BC,(BF$3+2),FALSE)))</f>
        <v>4</v>
      </c>
      <c r="BG423" s="95">
        <f>IF($C423 = "neg", (($D423+1) - VLOOKUP($B423,'Results-formatted 060121'!$A:BD,(BG$3+2),FALSE)), IF($C423 = "pos-neg", (3+VLOOKUP($B423,'Results-formatted 060121'!$A:BD,(BG$3+2),FALSE)), VLOOKUP($B423,'Results-formatted 060121'!$A:BD,(BG$3+2),FALSE)))</f>
        <v>4</v>
      </c>
      <c r="BH423" s="95">
        <f>IF($C423 = "neg", (($D423+1) - VLOOKUP($B423,'Results-formatted 060121'!$A:BE,(BH$3+2),FALSE)), IF($C423 = "pos-neg", (3+VLOOKUP($B423,'Results-formatted 060121'!$A:BE,(BH$3+2),FALSE)), VLOOKUP($B423,'Results-formatted 060121'!$A:BE,(BH$3+2),FALSE)))</f>
        <v>3</v>
      </c>
      <c r="BI423" s="95">
        <f>IF($C423 = "neg", (($D423+1) - VLOOKUP($B423,'Results-formatted 060121'!$A:BF,(BI$3+2),FALSE)), IF($C423 = "pos-neg", (3+VLOOKUP($B423,'Results-formatted 060121'!$A:BF,(BI$3+2),FALSE)), VLOOKUP($B423,'Results-formatted 060121'!$A:BF,(BI$3+2),FALSE)))</f>
        <v>5</v>
      </c>
      <c r="BJ423" s="95">
        <f>IF($C423 = "neg", (($D423+1) - VLOOKUP($B423,'Results-formatted 060121'!$A:BG,(BJ$3+2),FALSE)), IF($C423 = "pos-neg", (3+VLOOKUP($B423,'Results-formatted 060121'!$A:BG,(BJ$3+2),FALSE)), VLOOKUP($B423,'Results-formatted 060121'!$A:BG,(BJ$3+2),FALSE)))</f>
        <v>5</v>
      </c>
      <c r="BK423" s="95">
        <f>IF($C423 = "neg", (($D423+1) - VLOOKUP($B423,'Results-formatted 060121'!$A:BH,(BK$3+2),FALSE)), IF($C423 = "pos-neg", (3+VLOOKUP($B423,'Results-formatted 060121'!$A:BH,(BK$3+2),FALSE)), VLOOKUP($B423,'Results-formatted 060121'!$A:BH,(BK$3+2),FALSE)))</f>
        <v>4</v>
      </c>
      <c r="BL423" s="95">
        <f>IF($C423 = "neg", (($D423+1) - VLOOKUP($B423,'Results-formatted 060121'!$A:BI,(BL$3+2),FALSE)), IF($C423 = "pos-neg", (3+VLOOKUP($B423,'Results-formatted 060121'!$A:BI,(BL$3+2),FALSE)), VLOOKUP($B423,'Results-formatted 060121'!$A:BI,(BL$3+2),FALSE)))</f>
        <v>5</v>
      </c>
      <c r="BM423" s="95">
        <f>IF($C423 = "neg", (($D423+1) - VLOOKUP($B423,'Results-formatted 060121'!$A:BJ,(BM$3+2),FALSE)), IF($C423 = "pos-neg", (3+VLOOKUP($B423,'Results-formatted 060121'!$A:BJ,(BM$3+2),FALSE)), VLOOKUP($B423,'Results-formatted 060121'!$A:BJ,(BM$3+2),FALSE)))</f>
        <v>4</v>
      </c>
      <c r="BN423" s="95"/>
      <c r="BO423" s="95"/>
      <c r="BP423" s="95"/>
      <c r="BQ423" s="95"/>
      <c r="BR423" s="95"/>
      <c r="BS423" s="95"/>
      <c r="BT423" s="95"/>
      <c r="BU423" s="95"/>
      <c r="BV423" s="95"/>
      <c r="BW423" s="95"/>
      <c r="BX423" s="95"/>
      <c r="BY423" s="95"/>
      <c r="BZ423" s="95"/>
      <c r="CA423" s="95"/>
      <c r="CB423" s="95"/>
      <c r="CC423" s="95"/>
      <c r="CD423" s="99"/>
      <c r="CE423" s="25">
        <f t="shared" si="1411"/>
        <v>3.95</v>
      </c>
      <c r="CF423" s="25">
        <f t="shared" si="1441"/>
        <v>0.90992642652849454</v>
      </c>
    </row>
    <row r="424" spans="2:84" ht="42" x14ac:dyDescent="0.15">
      <c r="B424" s="84" t="s">
        <v>424</v>
      </c>
      <c r="C424" s="86" t="s">
        <v>224</v>
      </c>
      <c r="D424" s="2">
        <v>5</v>
      </c>
      <c r="E424" s="15" t="s">
        <v>213</v>
      </c>
      <c r="F424" s="95">
        <f>IF($C424 = "neg", (($D424+1) - VLOOKUP($B424,'Results-formatted 060121'!$A:$AJ,(F$3+2),FALSE)), IF($C424 = "pos-neg", (3+VLOOKUP($B424,'Results-formatted 060121'!$A:$AJ,(F$3+2),FALSE)), VLOOKUP($B424,'Results-formatted 060121'!$A:$AJ,(F$3+2),FALSE)))</f>
        <v>3</v>
      </c>
      <c r="G424" s="95">
        <f>IF($C424 = "neg", (($D424+1) - VLOOKUP($B424,'Results-formatted 060121'!$A:$AJ,(G$3+2),FALSE)), IF($C424 = "pos-neg", (3+VLOOKUP($B424,'Results-formatted 060121'!$A:$AJ,(G$3+2),FALSE)), VLOOKUP($B424,'Results-formatted 060121'!$A:$AJ,(G$3+2),FALSE)))</f>
        <v>5</v>
      </c>
      <c r="H424" s="95">
        <f>IF($C424 = "neg", (($D424+1) - VLOOKUP($B424,'Results-formatted 060121'!$A:$AJ,(H$3+2),FALSE)), IF($C424 = "pos-neg", (3+VLOOKUP($B424,'Results-formatted 060121'!$A:$AJ,(H$3+2),FALSE)), VLOOKUP($B424,'Results-formatted 060121'!$A:$AJ,(H$3+2),FALSE)))</f>
        <v>4</v>
      </c>
      <c r="I424" s="95">
        <f>IF($C424 = "neg", (($D424+1) - VLOOKUP($B424,'Results-formatted 060121'!$A:$AJ,(I$3+2),FALSE)), IF($C424 = "pos-neg", (3+VLOOKUP($B424,'Results-formatted 060121'!$A:$AJ,(I$3+2),FALSE)), VLOOKUP($B424,'Results-formatted 060121'!$A:$AJ,(I$3+2),FALSE)))</f>
        <v>2</v>
      </c>
      <c r="J424" s="95">
        <f>IF($C424 = "neg", (($D424+1) - VLOOKUP($B424,'Results-formatted 060121'!$A:$AJ,(J$3+2),FALSE)), IF($C424 = "pos-neg", (3+VLOOKUP($B424,'Results-formatted 060121'!$A:$AJ,(J$3+2),FALSE)), VLOOKUP($B424,'Results-formatted 060121'!$A:$AJ,(J$3+2),FALSE)))</f>
        <v>3</v>
      </c>
      <c r="K424" s="95">
        <f>IF($C424 = "neg", (($D424+1) - VLOOKUP($B424,'Results-formatted 060121'!$A:$AJ,(K$3+2),FALSE)), IF($C424 = "pos-neg", (3+VLOOKUP($B424,'Results-formatted 060121'!$A:$AJ,(K$3+2),FALSE)), VLOOKUP($B424,'Results-formatted 060121'!$A:$AJ,(K$3+2),FALSE)))</f>
        <v>5</v>
      </c>
      <c r="L424" s="95">
        <f>IF($C424 = "neg", (($D424+1) - VLOOKUP($B424,'Results-formatted 060121'!$A:$AJ,(L$3+2),FALSE)), IF($C424 = "pos-neg", (3+VLOOKUP($B424,'Results-formatted 060121'!$A:$AJ,(L$3+2),FALSE)), VLOOKUP($B424,'Results-formatted 060121'!$A:$AJ,(L$3+2),FALSE)))</f>
        <v>3</v>
      </c>
      <c r="M424" s="95">
        <f>IF($C424 = "neg", (($D424+1) - VLOOKUP($B424,'Results-formatted 060121'!$A:$AJ,(M$3+2),FALSE)), IF($C424 = "pos-neg", (3+VLOOKUP($B424,'Results-formatted 060121'!$A:$AJ,(M$3+2),FALSE)), VLOOKUP($B424,'Results-formatted 060121'!$A:$AJ,(M$3+2),FALSE)))</f>
        <v>4</v>
      </c>
      <c r="N424" s="95">
        <f>IF($C424 = "neg", (($D424+1) - VLOOKUP($B424,'Results-formatted 060121'!$A:$AJ,(N$3+2),FALSE)), IF($C424 = "pos-neg", (3+VLOOKUP($B424,'Results-formatted 060121'!$A:$AJ,(N$3+2),FALSE)), VLOOKUP($B424,'Results-formatted 060121'!$A:$AJ,(N$3+2),FALSE)))</f>
        <v>4</v>
      </c>
      <c r="O424" s="95">
        <f>IF($C424 = "neg", (($D424+1) - VLOOKUP($B424,'Results-formatted 060121'!$A:$AJ,(O$3+2),FALSE)), IF($C424 = "pos-neg", (3+VLOOKUP($B424,'Results-formatted 060121'!$A:$AJ,(O$3+2),FALSE)), VLOOKUP($B424,'Results-formatted 060121'!$A:$AJ,(O$3+2),FALSE)))</f>
        <v>5</v>
      </c>
      <c r="P424" s="95">
        <f>IF($C424 = "neg", (($D424+1) - VLOOKUP($B424,'Results-formatted 060121'!$A:$AJ,(P$3+2),FALSE)), IF($C424 = "pos-neg", (3+VLOOKUP($B424,'Results-formatted 060121'!$A:$AJ,(P$3+2),FALSE)), VLOOKUP($B424,'Results-formatted 060121'!$A:$AJ,(P$3+2),FALSE)))</f>
        <v>3</v>
      </c>
      <c r="Q424" s="95">
        <f>IF($C424 = "neg", (($D424+1) - VLOOKUP($B424,'Results-formatted 060121'!$A:$AJ,(Q$3+2),FALSE)), IF($C424 = "pos-neg", (3+VLOOKUP($B424,'Results-formatted 060121'!$A:$AJ,(Q$3+2),FALSE)), VLOOKUP($B424,'Results-formatted 060121'!$A:$AJ,(Q$3+2),FALSE)))</f>
        <v>5</v>
      </c>
      <c r="R424" s="95">
        <f>IF($C424 = "neg", (($D424+1) - VLOOKUP($B424,'Results-formatted 060121'!$A:$AJ,(R$3+2),FALSE)), IF($C424 = "pos-neg", (3+VLOOKUP($B424,'Results-formatted 060121'!$A:$AJ,(R$3+2),FALSE)), VLOOKUP($B424,'Results-formatted 060121'!$A:$AJ,(R$3+2),FALSE)))</f>
        <v>4</v>
      </c>
      <c r="S424" s="95">
        <f>IF($C424 = "neg", (($D424+1) - VLOOKUP($B424,'Results-formatted 060121'!$A:$AJ,(S$3+2),FALSE)), IF($C424 = "pos-neg", (3+VLOOKUP($B424,'Results-formatted 060121'!$A:$AJ,(S$3+2),FALSE)), VLOOKUP($B424,'Results-formatted 060121'!$A:$AJ,(S$3+2),FALSE)))</f>
        <v>4</v>
      </c>
      <c r="T424" s="95">
        <f>IF($C424 = "neg", (($D424+1) - VLOOKUP($B424,'Results-formatted 060121'!$A:$AJ,(T$3+2),FALSE)), IF($C424 = "pos-neg", (3+VLOOKUP($B424,'Results-formatted 060121'!$A:$AJ,(T$3+2),FALSE)), VLOOKUP($B424,'Results-formatted 060121'!$A:$AJ,(T$3+2),FALSE)))</f>
        <v>4</v>
      </c>
      <c r="U424" s="95">
        <f>IF($C424 = "neg", (($D424+1) - VLOOKUP($B424,'Results-formatted 060121'!$A:$AJ,(U$3+2),FALSE)), IF($C424 = "pos-neg", (3+VLOOKUP($B424,'Results-formatted 060121'!$A:$AJ,(U$3+2),FALSE)), VLOOKUP($B424,'Results-formatted 060121'!$A:$AJ,(U$3+2),FALSE)))</f>
        <v>5</v>
      </c>
      <c r="V424" s="95">
        <f>IF($C424 = "neg", (($D424+1) - VLOOKUP($B424,'Results-formatted 060121'!$A:$AJ,(V$3+2),FALSE)), IF($C424 = "pos-neg", (3+VLOOKUP($B424,'Results-formatted 060121'!$A:$AJ,(V$3+2),FALSE)), VLOOKUP($B424,'Results-formatted 060121'!$A:$AJ,(V$3+2),FALSE)))</f>
        <v>4</v>
      </c>
      <c r="W424" s="95">
        <f>IF($C424 = "neg", (($D424+1) - VLOOKUP($B424,'Results-formatted 060121'!$A:$AJ,(W$3+2),FALSE)), IF($C424 = "pos-neg", (3+VLOOKUP($B424,'Results-formatted 060121'!$A:$AJ,(W$3+2),FALSE)), VLOOKUP($B424,'Results-formatted 060121'!$A:$AJ,(W$3+2),FALSE)))</f>
        <v>4</v>
      </c>
      <c r="X424" s="95">
        <f>IF($C424 = "neg", (($D424+1) - VLOOKUP($B424,'Results-formatted 060121'!$A:$AJ,(X$3+2),FALSE)), IF($C424 = "pos-neg", (3+VLOOKUP($B424,'Results-formatted 060121'!$A:$AJ,(X$3+2),FALSE)), VLOOKUP($B424,'Results-formatted 060121'!$A:$AJ,(X$3+2),FALSE)))</f>
        <v>3</v>
      </c>
      <c r="Y424" s="95">
        <f>IF($C424 = "neg", (($D424+1) - VLOOKUP($B424,'Results-formatted 060121'!$A:$AJ,(Y$3+2),FALSE)), IF($C424 = "pos-neg", (3+VLOOKUP($B424,'Results-formatted 060121'!$A:$AJ,(Y$3+2),FALSE)), VLOOKUP($B424,'Results-formatted 060121'!$A:$AJ,(Y$3+2),FALSE)))</f>
        <v>4</v>
      </c>
      <c r="Z424" s="95">
        <f>IF($C424 = "neg", (($D424+1) - VLOOKUP($B424,'Results-formatted 060121'!$A:$AJ,(Z$3+2),FALSE)), IF($C424 = "pos-neg", (3+VLOOKUP($B424,'Results-formatted 060121'!$A:$AJ,(Z$3+2),FALSE)), VLOOKUP($B424,'Results-formatted 060121'!$A:$AJ,(Z$3+2),FALSE)))</f>
        <v>1</v>
      </c>
      <c r="AA424" s="95">
        <f>IF($C424 = "neg", (($D424+1) - VLOOKUP($B424,'Results-formatted 060121'!$A:$AJ,(AA$3+2),FALSE)), IF($C424 = "pos-neg", (3+VLOOKUP($B424,'Results-formatted 060121'!$A:$AJ,(AA$3+2),FALSE)), VLOOKUP($B424,'Results-formatted 060121'!$A:$AJ,(AA$3+2),FALSE)))</f>
        <v>4</v>
      </c>
      <c r="AB424" s="95">
        <f>IF($C424 = "neg", (($D424+1) - VLOOKUP($B424,'Results-formatted 060121'!$A:$AJ,(AB$3+2),FALSE)), IF($C424 = "pos-neg", (3+VLOOKUP($B424,'Results-formatted 060121'!$A:$AJ,(AB$3+2),FALSE)), VLOOKUP($B424,'Results-formatted 060121'!$A:$AJ,(AB$3+2),FALSE)))</f>
        <v>4</v>
      </c>
      <c r="AC424" s="95">
        <f>IF($C424 = "neg", (($D424+1) - VLOOKUP($B424,'Results-formatted 060121'!$A:$AJ,(AC$3+2),FALSE)), IF($C424 = "pos-neg", (3+VLOOKUP($B424,'Results-formatted 060121'!$A:$AJ,(AC$3+2),FALSE)), VLOOKUP($B424,'Results-formatted 060121'!$A:$AJ,(AC$3+2),FALSE)))</f>
        <v>3</v>
      </c>
      <c r="AD424" s="95">
        <f>IF($C424 = "neg", (($D424+1) - VLOOKUP($B424,'Results-formatted 060121'!$A:$AJ,(AD$3+2),FALSE)), IF($C424 = "pos-neg", (3+VLOOKUP($B424,'Results-formatted 060121'!$A:$AJ,(AD$3+2),FALSE)), VLOOKUP($B424,'Results-formatted 060121'!$A:$AJ,(AD$3+2),FALSE)))</f>
        <v>3</v>
      </c>
      <c r="AE424" s="95">
        <f>IF($C424 = "neg", (($D424+1) - VLOOKUP($B424,'Results-formatted 060121'!$A:$AJ,(AE$3+2),FALSE)), IF($C424 = "pos-neg", (3+VLOOKUP($B424,'Results-formatted 060121'!$A:$AJ,(AE$3+2),FALSE)), VLOOKUP($B424,'Results-formatted 060121'!$A:$AJ,(AE$3+2),FALSE)))</f>
        <v>4</v>
      </c>
      <c r="AF424" s="95">
        <f>IF($C424 = "neg", (($D424+1) - VLOOKUP($B424,'Results-formatted 060121'!$A:$AJ,(AF$3+2),FALSE)), IF($C424 = "pos-neg", (3+VLOOKUP($B424,'Results-formatted 060121'!$A:$AJ,(AF$3+2),FALSE)), VLOOKUP($B424,'Results-formatted 060121'!$A:$AJ,(AF$3+2),FALSE)))</f>
        <v>4</v>
      </c>
      <c r="AG424" s="95">
        <f>IF($C424 = "neg", (($D424+1) - VLOOKUP($B424,'Results-formatted 060121'!$A:$AJ,(AG$3+2),FALSE)), IF($C424 = "pos-neg", (3+VLOOKUP($B424,'Results-formatted 060121'!$A:$AJ,(AG$3+2),FALSE)), VLOOKUP($B424,'Results-formatted 060121'!$A:$AJ,(AG$3+2),FALSE)))</f>
        <v>4</v>
      </c>
      <c r="AH424" s="95">
        <f>IF($C424 = "neg", (($D424+1) - VLOOKUP($B424,'Results-formatted 060121'!$A:$AJ,(AH$3+2),FALSE)), IF($C424 = "pos-neg", (3+VLOOKUP($B424,'Results-formatted 060121'!$A:$AJ,(AH$3+2),FALSE)), VLOOKUP($B424,'Results-formatted 060121'!$A:$AJ,(AH$3+2),FALSE)))</f>
        <v>3</v>
      </c>
      <c r="AI424" s="95">
        <f>IF($C424 = "neg", (($D424+1) - VLOOKUP($B424,'Results-formatted 060121'!$A:$AJ,(AI$3+2),FALSE)), IF($C424 = "pos-neg", (3+VLOOKUP($B424,'Results-formatted 060121'!$A:$AJ,(AI$3+2),FALSE)), VLOOKUP($B424,'Results-formatted 060121'!$A:$AJ,(AI$3+2),FALSE)))</f>
        <v>4</v>
      </c>
      <c r="AJ424" s="95">
        <f>IF($C424 = "neg", (($D424+1) - VLOOKUP($B424,'Results-formatted 060121'!$A:$AJ,(AJ$3+2),FALSE)), IF($C424 = "pos-neg", (3+VLOOKUP($B424,'Results-formatted 060121'!$A:$AJ,(AJ$3+2),FALSE)), VLOOKUP($B424,'Results-formatted 060121'!$A:$AJ,(AJ$3+2),FALSE)))</f>
        <v>5</v>
      </c>
      <c r="AK424" s="95">
        <f>IF($C424 = "neg", (($D424+1) - VLOOKUP($B424,'Results-formatted 060121'!$A:$AJ,(AK$3+2),FALSE)), IF($C424 = "pos-neg", (3+VLOOKUP($B424,'Results-formatted 060121'!$A:$AJ,(AK$3+2),FALSE)), VLOOKUP($B424,'Results-formatted 060121'!$A:$AJ,(AK$3+2),FALSE)))</f>
        <v>4</v>
      </c>
      <c r="AL424" s="95">
        <f>IF($C424 = "neg", (($D424+1) - VLOOKUP($B424,'Results-formatted 060121'!$A:$AJ,(AL$3+2),FALSE)), IF($C424 = "pos-neg", (3+VLOOKUP($B424,'Results-formatted 060121'!$A:$AJ,(AL$3+2),FALSE)), VLOOKUP($B424,'Results-formatted 060121'!$A:$AJ,(AL$3+2),FALSE)))</f>
        <v>4</v>
      </c>
      <c r="AM424" s="95">
        <f>IF($C424 = "neg", (($D424+1) - VLOOKUP($B424,'Results-formatted 060121'!$A:AJ,(AM$3+2),FALSE)), IF($C424 = "pos-neg", (3+VLOOKUP($B424,'Results-formatted 060121'!$A:AJ,(AM$3+2),FALSE)), VLOOKUP($B424,'Results-formatted 060121'!$A:AJ,(AM$3+2),FALSE)))</f>
        <v>4</v>
      </c>
      <c r="AN424" s="95">
        <f>IF($C424 = "neg", (($D424+1) - VLOOKUP($B424,'Results-formatted 060121'!$A:AK,(AN$3+2),FALSE)), IF($C424 = "pos-neg", (3+VLOOKUP($B424,'Results-formatted 060121'!$A:AK,(AN$3+2),FALSE)), VLOOKUP($B424,'Results-formatted 060121'!$A:AK,(AN$3+2),FALSE)))</f>
        <v>4</v>
      </c>
      <c r="AO424" s="95">
        <f>IF($C424 = "neg", (($D424+1) - VLOOKUP($B424,'Results-formatted 060121'!$A:AL,(AO$3+2),FALSE)), IF($C424 = "pos-neg", (3+VLOOKUP($B424,'Results-formatted 060121'!$A:AL,(AO$3+2),FALSE)), VLOOKUP($B424,'Results-formatted 060121'!$A:AL,(AO$3+2),FALSE)))</f>
        <v>4</v>
      </c>
      <c r="AP424" s="95">
        <f>IF($C424 = "neg", (($D424+1) - VLOOKUP($B424,'Results-formatted 060121'!$A:AM,(AP$3+2),FALSE)), IF($C424 = "pos-neg", (3+VLOOKUP($B424,'Results-formatted 060121'!$A:AM,(AP$3+2),FALSE)), VLOOKUP($B424,'Results-formatted 060121'!$A:AM,(AP$3+2),FALSE)))</f>
        <v>2</v>
      </c>
      <c r="AQ424" s="95">
        <f>IF($C424 = "neg", (($D424+1) - VLOOKUP($B424,'Results-formatted 060121'!$A:AN,(AQ$3+2),FALSE)), IF($C424 = "pos-neg", (3+VLOOKUP($B424,'Results-formatted 060121'!$A:AN,(AQ$3+2),FALSE)), VLOOKUP($B424,'Results-formatted 060121'!$A:AN,(AQ$3+2),FALSE)))</f>
        <v>3</v>
      </c>
      <c r="AR424" s="95">
        <f>IF($C424 = "neg", (($D424+1) - VLOOKUP($B424,'Results-formatted 060121'!$A:AO,(AR$3+2),FALSE)), IF($C424 = "pos-neg", (3+VLOOKUP($B424,'Results-formatted 060121'!$A:AO,(AR$3+2),FALSE)), VLOOKUP($B424,'Results-formatted 060121'!$A:AO,(AR$3+2),FALSE)))</f>
        <v>5</v>
      </c>
      <c r="AS424" s="95">
        <f>IF($C424 = "neg", (($D424+1) - VLOOKUP($B424,'Results-formatted 060121'!$A:AP,(AS$3+2),FALSE)), IF($C424 = "pos-neg", (3+VLOOKUP($B424,'Results-formatted 060121'!$A:AP,(AS$3+2),FALSE)), VLOOKUP($B424,'Results-formatted 060121'!$A:AP,(AS$3+2),FALSE)))</f>
        <v>4</v>
      </c>
      <c r="AT424" s="95">
        <f>IF($C424 = "neg", (($D424+1) - VLOOKUP($B424,'Results-formatted 060121'!$A:AQ,(AT$3+2),FALSE)), IF($C424 = "pos-neg", (3+VLOOKUP($B424,'Results-formatted 060121'!$A:AQ,(AT$3+2),FALSE)), VLOOKUP($B424,'Results-formatted 060121'!$A:AQ,(AT$3+2),FALSE)))</f>
        <v>4</v>
      </c>
      <c r="AU424" s="95">
        <f>IF($C424 = "neg", (($D424+1) - VLOOKUP($B424,'Results-formatted 060121'!$A:AR,(AU$3+2),FALSE)), IF($C424 = "pos-neg", (3+VLOOKUP($B424,'Results-formatted 060121'!$A:AR,(AU$3+2),FALSE)), VLOOKUP($B424,'Results-formatted 060121'!$A:AR,(AU$3+2),FALSE)))</f>
        <v>4</v>
      </c>
      <c r="AV424" s="95">
        <f>IF($C424 = "neg", (($D424+1) - VLOOKUP($B424,'Results-formatted 060121'!$A:AS,(AV$3+2),FALSE)), IF($C424 = "pos-neg", (3+VLOOKUP($B424,'Results-formatted 060121'!$A:AS,(AV$3+2),FALSE)), VLOOKUP($B424,'Results-formatted 060121'!$A:AS,(AV$3+2),FALSE)))</f>
        <v>3</v>
      </c>
      <c r="AW424" s="95">
        <f>IF($C424 = "neg", (($D424+1) - VLOOKUP($B424,'Results-formatted 060121'!$A:AT,(AW$3+2),FALSE)), IF($C424 = "pos-neg", (3+VLOOKUP($B424,'Results-formatted 060121'!$A:AT,(AW$3+2),FALSE)), VLOOKUP($B424,'Results-formatted 060121'!$A:AT,(AW$3+2),FALSE)))</f>
        <v>2</v>
      </c>
      <c r="AX424" s="95">
        <f>IF($C424 = "neg", (($D424+1) - VLOOKUP($B424,'Results-formatted 060121'!$A:AU,(AX$3+2),FALSE)), IF($C424 = "pos-neg", (3+VLOOKUP($B424,'Results-formatted 060121'!$A:AU,(AX$3+2),FALSE)), VLOOKUP($B424,'Results-formatted 060121'!$A:AU,(AX$3+2),FALSE)))</f>
        <v>1</v>
      </c>
      <c r="AY424" s="95">
        <f>IF($C424 = "neg", (($D424+1) - VLOOKUP($B424,'Results-formatted 060121'!$A:AV,(AY$3+2),FALSE)), IF($C424 = "pos-neg", (3+VLOOKUP($B424,'Results-formatted 060121'!$A:AV,(AY$3+2),FALSE)), VLOOKUP($B424,'Results-formatted 060121'!$A:AV,(AY$3+2),FALSE)))</f>
        <v>3</v>
      </c>
      <c r="AZ424" s="95">
        <f>IF($C424 = "neg", (($D424+1) - VLOOKUP($B424,'Results-formatted 060121'!$A:AW,(AZ$3+2),FALSE)), IF($C424 = "pos-neg", (3+VLOOKUP($B424,'Results-formatted 060121'!$A:AW,(AZ$3+2),FALSE)), VLOOKUP($B424,'Results-formatted 060121'!$A:AW,(AZ$3+2),FALSE)))</f>
        <v>4</v>
      </c>
      <c r="BA424" s="95">
        <f>IF($C424 = "neg", (($D424+1) - VLOOKUP($B424,'Results-formatted 060121'!$A:AX,(BA$3+2),FALSE)), IF($C424 = "pos-neg", (3+VLOOKUP($B424,'Results-formatted 060121'!$A:AX,(BA$3+2),FALSE)), VLOOKUP($B424,'Results-formatted 060121'!$A:AX,(BA$3+2),FALSE)))</f>
        <v>4</v>
      </c>
      <c r="BB424" s="95">
        <f>IF($C424 = "neg", (($D424+1) - VLOOKUP($B424,'Results-formatted 060121'!$A:AY,(BB$3+2),FALSE)), IF($C424 = "pos-neg", (3+VLOOKUP($B424,'Results-formatted 060121'!$A:AY,(BB$3+2),FALSE)), VLOOKUP($B424,'Results-formatted 060121'!$A:AY,(BB$3+2),FALSE)))</f>
        <v>5</v>
      </c>
      <c r="BC424" s="95">
        <f>IF($C424 = "neg", (($D424+1) - VLOOKUP($B424,'Results-formatted 060121'!$A:AZ,(BC$3+2),FALSE)), IF($C424 = "pos-neg", (3+VLOOKUP($B424,'Results-formatted 060121'!$A:AZ,(BC$3+2),FALSE)), VLOOKUP($B424,'Results-formatted 060121'!$A:AZ,(BC$3+2),FALSE)))</f>
        <v>3</v>
      </c>
      <c r="BD424" s="95">
        <f>IF($C424 = "neg", (($D424+1) - VLOOKUP($B424,'Results-formatted 060121'!$A:BA,(BD$3+2),FALSE)), IF($C424 = "pos-neg", (3+VLOOKUP($B424,'Results-formatted 060121'!$A:BA,(BD$3+2),FALSE)), VLOOKUP($B424,'Results-formatted 060121'!$A:BA,(BD$3+2),FALSE)))</f>
        <v>5</v>
      </c>
      <c r="BE424" s="95">
        <f>IF($C424 = "neg", (($D424+1) - VLOOKUP($B424,'Results-formatted 060121'!$A:BB,(BE$3+2),FALSE)), IF($C424 = "pos-neg", (3+VLOOKUP($B424,'Results-formatted 060121'!$A:BB,(BE$3+2),FALSE)), VLOOKUP($B424,'Results-formatted 060121'!$A:BB,(BE$3+2),FALSE)))</f>
        <v>4</v>
      </c>
      <c r="BF424" s="95">
        <f>IF($C424 = "neg", (($D424+1) - VLOOKUP($B424,'Results-formatted 060121'!$A:BC,(BF$3+2),FALSE)), IF($C424 = "pos-neg", (3+VLOOKUP($B424,'Results-formatted 060121'!$A:BC,(BF$3+2),FALSE)), VLOOKUP($B424,'Results-formatted 060121'!$A:BC,(BF$3+2),FALSE)))</f>
        <v>3</v>
      </c>
      <c r="BG424" s="95">
        <f>IF($C424 = "neg", (($D424+1) - VLOOKUP($B424,'Results-formatted 060121'!$A:BD,(BG$3+2),FALSE)), IF($C424 = "pos-neg", (3+VLOOKUP($B424,'Results-formatted 060121'!$A:BD,(BG$3+2),FALSE)), VLOOKUP($B424,'Results-formatted 060121'!$A:BD,(BG$3+2),FALSE)))</f>
        <v>3</v>
      </c>
      <c r="BH424" s="95">
        <f>IF($C424 = "neg", (($D424+1) - VLOOKUP($B424,'Results-formatted 060121'!$A:BE,(BH$3+2),FALSE)), IF($C424 = "pos-neg", (3+VLOOKUP($B424,'Results-formatted 060121'!$A:BE,(BH$3+2),FALSE)), VLOOKUP($B424,'Results-formatted 060121'!$A:BE,(BH$3+2),FALSE)))</f>
        <v>3</v>
      </c>
      <c r="BI424" s="95">
        <f>IF($C424 = "neg", (($D424+1) - VLOOKUP($B424,'Results-formatted 060121'!$A:BF,(BI$3+2),FALSE)), IF($C424 = "pos-neg", (3+VLOOKUP($B424,'Results-formatted 060121'!$A:BF,(BI$3+2),FALSE)), VLOOKUP($B424,'Results-formatted 060121'!$A:BF,(BI$3+2),FALSE)))</f>
        <v>5</v>
      </c>
      <c r="BJ424" s="95">
        <f>IF($C424 = "neg", (($D424+1) - VLOOKUP($B424,'Results-formatted 060121'!$A:BG,(BJ$3+2),FALSE)), IF($C424 = "pos-neg", (3+VLOOKUP($B424,'Results-formatted 060121'!$A:BG,(BJ$3+2),FALSE)), VLOOKUP($B424,'Results-formatted 060121'!$A:BG,(BJ$3+2),FALSE)))</f>
        <v>5</v>
      </c>
      <c r="BK424" s="95">
        <f>IF($C424 = "neg", (($D424+1) - VLOOKUP($B424,'Results-formatted 060121'!$A:BH,(BK$3+2),FALSE)), IF($C424 = "pos-neg", (3+VLOOKUP($B424,'Results-formatted 060121'!$A:BH,(BK$3+2),FALSE)), VLOOKUP($B424,'Results-formatted 060121'!$A:BH,(BK$3+2),FALSE)))</f>
        <v>3</v>
      </c>
      <c r="BL424" s="95">
        <f>IF($C424 = "neg", (($D424+1) - VLOOKUP($B424,'Results-formatted 060121'!$A:BI,(BL$3+2),FALSE)), IF($C424 = "pos-neg", (3+VLOOKUP($B424,'Results-formatted 060121'!$A:BI,(BL$3+2),FALSE)), VLOOKUP($B424,'Results-formatted 060121'!$A:BI,(BL$3+2),FALSE)))</f>
        <v>5</v>
      </c>
      <c r="BM424" s="95">
        <f>IF($C424 = "neg", (($D424+1) - VLOOKUP($B424,'Results-formatted 060121'!$A:BJ,(BM$3+2),FALSE)), IF($C424 = "pos-neg", (3+VLOOKUP($B424,'Results-formatted 060121'!$A:BJ,(BM$3+2),FALSE)), VLOOKUP($B424,'Results-formatted 060121'!$A:BJ,(BM$3+2),FALSE)))</f>
        <v>3</v>
      </c>
      <c r="BN424" s="95"/>
      <c r="BO424" s="95"/>
      <c r="BP424" s="95"/>
      <c r="BQ424" s="95"/>
      <c r="BR424" s="95"/>
      <c r="BS424" s="95"/>
      <c r="BT424" s="95"/>
      <c r="BU424" s="95"/>
      <c r="BV424" s="95"/>
      <c r="BW424" s="95"/>
      <c r="BX424" s="95"/>
      <c r="BY424" s="95"/>
      <c r="BZ424" s="95"/>
      <c r="CA424" s="95"/>
      <c r="CB424" s="95"/>
      <c r="CC424" s="95"/>
      <c r="CD424" s="99"/>
      <c r="CE424" s="25">
        <f t="shared" si="1411"/>
        <v>3.7166666666666668</v>
      </c>
      <c r="CF424" s="25">
        <f t="shared" si="1441"/>
        <v>0.9583118396017567</v>
      </c>
    </row>
    <row r="425" spans="2:84" ht="42" x14ac:dyDescent="0.15">
      <c r="B425" s="84" t="s">
        <v>425</v>
      </c>
      <c r="C425" s="86" t="s">
        <v>225</v>
      </c>
      <c r="D425" s="2">
        <v>5</v>
      </c>
      <c r="E425" s="15" t="s">
        <v>214</v>
      </c>
      <c r="F425" s="95">
        <f>IF($C425 = "neg", (($D425+1) - VLOOKUP($B425,'Results-formatted 060121'!$A:$AJ,(F$3+2),FALSE)), IF($C425 = "pos-neg", (3+VLOOKUP($B425,'Results-formatted 060121'!$A:$AJ,(F$3+2),FALSE)), VLOOKUP($B425,'Results-formatted 060121'!$A:$AJ,(F$3+2),FALSE)))</f>
        <v>3</v>
      </c>
      <c r="G425" s="95">
        <f>IF($C425 = "neg", (($D425+1) - VLOOKUP($B425,'Results-formatted 060121'!$A:$AJ,(G$3+2),FALSE)), IF($C425 = "pos-neg", (3+VLOOKUP($B425,'Results-formatted 060121'!$A:$AJ,(G$3+2),FALSE)), VLOOKUP($B425,'Results-formatted 060121'!$A:$AJ,(G$3+2),FALSE)))</f>
        <v>1</v>
      </c>
      <c r="H425" s="95">
        <f>IF($C425 = "neg", (($D425+1) - VLOOKUP($B425,'Results-formatted 060121'!$A:$AJ,(H$3+2),FALSE)), IF($C425 = "pos-neg", (3+VLOOKUP($B425,'Results-formatted 060121'!$A:$AJ,(H$3+2),FALSE)), VLOOKUP($B425,'Results-formatted 060121'!$A:$AJ,(H$3+2),FALSE)))</f>
        <v>4</v>
      </c>
      <c r="I425" s="95">
        <f>IF($C425 = "neg", (($D425+1) - VLOOKUP($B425,'Results-formatted 060121'!$A:$AJ,(I$3+2),FALSE)), IF($C425 = "pos-neg", (3+VLOOKUP($B425,'Results-formatted 060121'!$A:$AJ,(I$3+2),FALSE)), VLOOKUP($B425,'Results-formatted 060121'!$A:$AJ,(I$3+2),FALSE)))</f>
        <v>1</v>
      </c>
      <c r="J425" s="95">
        <f>IF($C425 = "neg", (($D425+1) - VLOOKUP($B425,'Results-formatted 060121'!$A:$AJ,(J$3+2),FALSE)), IF($C425 = "pos-neg", (3+VLOOKUP($B425,'Results-formatted 060121'!$A:$AJ,(J$3+2),FALSE)), VLOOKUP($B425,'Results-formatted 060121'!$A:$AJ,(J$3+2),FALSE)))</f>
        <v>3</v>
      </c>
      <c r="K425" s="95">
        <f>IF($C425 = "neg", (($D425+1) - VLOOKUP($B425,'Results-formatted 060121'!$A:$AJ,(K$3+2),FALSE)), IF($C425 = "pos-neg", (3+VLOOKUP($B425,'Results-formatted 060121'!$A:$AJ,(K$3+2),FALSE)), VLOOKUP($B425,'Results-formatted 060121'!$A:$AJ,(K$3+2),FALSE)))</f>
        <v>5</v>
      </c>
      <c r="L425" s="95">
        <f>IF($C425 = "neg", (($D425+1) - VLOOKUP($B425,'Results-formatted 060121'!$A:$AJ,(L$3+2),FALSE)), IF($C425 = "pos-neg", (3+VLOOKUP($B425,'Results-formatted 060121'!$A:$AJ,(L$3+2),FALSE)), VLOOKUP($B425,'Results-formatted 060121'!$A:$AJ,(L$3+2),FALSE)))</f>
        <v>3</v>
      </c>
      <c r="M425" s="95">
        <f>IF($C425 = "neg", (($D425+1) - VLOOKUP($B425,'Results-formatted 060121'!$A:$AJ,(M$3+2),FALSE)), IF($C425 = "pos-neg", (3+VLOOKUP($B425,'Results-formatted 060121'!$A:$AJ,(M$3+2),FALSE)), VLOOKUP($B425,'Results-formatted 060121'!$A:$AJ,(M$3+2),FALSE)))</f>
        <v>4</v>
      </c>
      <c r="N425" s="95">
        <f>IF($C425 = "neg", (($D425+1) - VLOOKUP($B425,'Results-formatted 060121'!$A:$AJ,(N$3+2),FALSE)), IF($C425 = "pos-neg", (3+VLOOKUP($B425,'Results-formatted 060121'!$A:$AJ,(N$3+2),FALSE)), VLOOKUP($B425,'Results-formatted 060121'!$A:$AJ,(N$3+2),FALSE)))</f>
        <v>2</v>
      </c>
      <c r="O425" s="95">
        <f>IF($C425 = "neg", (($D425+1) - VLOOKUP($B425,'Results-formatted 060121'!$A:$AJ,(O$3+2),FALSE)), IF($C425 = "pos-neg", (3+VLOOKUP($B425,'Results-formatted 060121'!$A:$AJ,(O$3+2),FALSE)), VLOOKUP($B425,'Results-formatted 060121'!$A:$AJ,(O$3+2),FALSE)))</f>
        <v>5</v>
      </c>
      <c r="P425" s="95">
        <f>IF($C425 = "neg", (($D425+1) - VLOOKUP($B425,'Results-formatted 060121'!$A:$AJ,(P$3+2),FALSE)), IF($C425 = "pos-neg", (3+VLOOKUP($B425,'Results-formatted 060121'!$A:$AJ,(P$3+2),FALSE)), VLOOKUP($B425,'Results-formatted 060121'!$A:$AJ,(P$3+2),FALSE)))</f>
        <v>4</v>
      </c>
      <c r="Q425" s="95">
        <f>IF($C425 = "neg", (($D425+1) - VLOOKUP($B425,'Results-formatted 060121'!$A:$AJ,(Q$3+2),FALSE)), IF($C425 = "pos-neg", (3+VLOOKUP($B425,'Results-formatted 060121'!$A:$AJ,(Q$3+2),FALSE)), VLOOKUP($B425,'Results-formatted 060121'!$A:$AJ,(Q$3+2),FALSE)))</f>
        <v>5</v>
      </c>
      <c r="R425" s="95">
        <f>IF($C425 = "neg", (($D425+1) - VLOOKUP($B425,'Results-formatted 060121'!$A:$AJ,(R$3+2),FALSE)), IF($C425 = "pos-neg", (3+VLOOKUP($B425,'Results-formatted 060121'!$A:$AJ,(R$3+2),FALSE)), VLOOKUP($B425,'Results-formatted 060121'!$A:$AJ,(R$3+2),FALSE)))</f>
        <v>4</v>
      </c>
      <c r="S425" s="95">
        <f>IF($C425 = "neg", (($D425+1) - VLOOKUP($B425,'Results-formatted 060121'!$A:$AJ,(S$3+2),FALSE)), IF($C425 = "pos-neg", (3+VLOOKUP($B425,'Results-formatted 060121'!$A:$AJ,(S$3+2),FALSE)), VLOOKUP($B425,'Results-formatted 060121'!$A:$AJ,(S$3+2),FALSE)))</f>
        <v>4</v>
      </c>
      <c r="T425" s="95">
        <f>IF($C425 = "neg", (($D425+1) - VLOOKUP($B425,'Results-formatted 060121'!$A:$AJ,(T$3+2),FALSE)), IF($C425 = "pos-neg", (3+VLOOKUP($B425,'Results-formatted 060121'!$A:$AJ,(T$3+2),FALSE)), VLOOKUP($B425,'Results-formatted 060121'!$A:$AJ,(T$3+2),FALSE)))</f>
        <v>4</v>
      </c>
      <c r="U425" s="95">
        <f>IF($C425 = "neg", (($D425+1) - VLOOKUP($B425,'Results-formatted 060121'!$A:$AJ,(U$3+2),FALSE)), IF($C425 = "pos-neg", (3+VLOOKUP($B425,'Results-formatted 060121'!$A:$AJ,(U$3+2),FALSE)), VLOOKUP($B425,'Results-formatted 060121'!$A:$AJ,(U$3+2),FALSE)))</f>
        <v>5</v>
      </c>
      <c r="V425" s="95">
        <f>IF($C425 = "neg", (($D425+1) - VLOOKUP($B425,'Results-formatted 060121'!$A:$AJ,(V$3+2),FALSE)), IF($C425 = "pos-neg", (3+VLOOKUP($B425,'Results-formatted 060121'!$A:$AJ,(V$3+2),FALSE)), VLOOKUP($B425,'Results-formatted 060121'!$A:$AJ,(V$3+2),FALSE)))</f>
        <v>4</v>
      </c>
      <c r="W425" s="95">
        <f>IF($C425 = "neg", (($D425+1) - VLOOKUP($B425,'Results-formatted 060121'!$A:$AJ,(W$3+2),FALSE)), IF($C425 = "pos-neg", (3+VLOOKUP($B425,'Results-formatted 060121'!$A:$AJ,(W$3+2),FALSE)), VLOOKUP($B425,'Results-formatted 060121'!$A:$AJ,(W$3+2),FALSE)))</f>
        <v>4</v>
      </c>
      <c r="X425" s="95">
        <f>IF($C425 = "neg", (($D425+1) - VLOOKUP($B425,'Results-formatted 060121'!$A:$AJ,(X$3+2),FALSE)), IF($C425 = "pos-neg", (3+VLOOKUP($B425,'Results-formatted 060121'!$A:$AJ,(X$3+2),FALSE)), VLOOKUP($B425,'Results-formatted 060121'!$A:$AJ,(X$3+2),FALSE)))</f>
        <v>3</v>
      </c>
      <c r="Y425" s="95">
        <f>IF($C425 = "neg", (($D425+1) - VLOOKUP($B425,'Results-formatted 060121'!$A:$AJ,(Y$3+2),FALSE)), IF($C425 = "pos-neg", (3+VLOOKUP($B425,'Results-formatted 060121'!$A:$AJ,(Y$3+2),FALSE)), VLOOKUP($B425,'Results-formatted 060121'!$A:$AJ,(Y$3+2),FALSE)))</f>
        <v>5</v>
      </c>
      <c r="Z425" s="95">
        <f>IF($C425 = "neg", (($D425+1) - VLOOKUP($B425,'Results-formatted 060121'!$A:$AJ,(Z$3+2),FALSE)), IF($C425 = "pos-neg", (3+VLOOKUP($B425,'Results-formatted 060121'!$A:$AJ,(Z$3+2),FALSE)), VLOOKUP($B425,'Results-formatted 060121'!$A:$AJ,(Z$3+2),FALSE)))</f>
        <v>1</v>
      </c>
      <c r="AA425" s="95">
        <f>IF($C425 = "neg", (($D425+1) - VLOOKUP($B425,'Results-formatted 060121'!$A:$AJ,(AA$3+2),FALSE)), IF($C425 = "pos-neg", (3+VLOOKUP($B425,'Results-formatted 060121'!$A:$AJ,(AA$3+2),FALSE)), VLOOKUP($B425,'Results-formatted 060121'!$A:$AJ,(AA$3+2),FALSE)))</f>
        <v>5</v>
      </c>
      <c r="AB425" s="95">
        <f>IF($C425 = "neg", (($D425+1) - VLOOKUP($B425,'Results-formatted 060121'!$A:$AJ,(AB$3+2),FALSE)), IF($C425 = "pos-neg", (3+VLOOKUP($B425,'Results-formatted 060121'!$A:$AJ,(AB$3+2),FALSE)), VLOOKUP($B425,'Results-formatted 060121'!$A:$AJ,(AB$3+2),FALSE)))</f>
        <v>4</v>
      </c>
      <c r="AC425" s="95">
        <f>IF($C425 = "neg", (($D425+1) - VLOOKUP($B425,'Results-formatted 060121'!$A:$AJ,(AC$3+2),FALSE)), IF($C425 = "pos-neg", (3+VLOOKUP($B425,'Results-formatted 060121'!$A:$AJ,(AC$3+2),FALSE)), VLOOKUP($B425,'Results-formatted 060121'!$A:$AJ,(AC$3+2),FALSE)))</f>
        <v>3</v>
      </c>
      <c r="AD425" s="95">
        <f>IF($C425 = "neg", (($D425+1) - VLOOKUP($B425,'Results-formatted 060121'!$A:$AJ,(AD$3+2),FALSE)), IF($C425 = "pos-neg", (3+VLOOKUP($B425,'Results-formatted 060121'!$A:$AJ,(AD$3+2),FALSE)), VLOOKUP($B425,'Results-formatted 060121'!$A:$AJ,(AD$3+2),FALSE)))</f>
        <v>2</v>
      </c>
      <c r="AE425" s="95">
        <f>IF($C425 = "neg", (($D425+1) - VLOOKUP($B425,'Results-formatted 060121'!$A:$AJ,(AE$3+2),FALSE)), IF($C425 = "pos-neg", (3+VLOOKUP($B425,'Results-formatted 060121'!$A:$AJ,(AE$3+2),FALSE)), VLOOKUP($B425,'Results-formatted 060121'!$A:$AJ,(AE$3+2),FALSE)))</f>
        <v>4</v>
      </c>
      <c r="AF425" s="95">
        <f>IF($C425 = "neg", (($D425+1) - VLOOKUP($B425,'Results-formatted 060121'!$A:$AJ,(AF$3+2),FALSE)), IF($C425 = "pos-neg", (3+VLOOKUP($B425,'Results-formatted 060121'!$A:$AJ,(AF$3+2),FALSE)), VLOOKUP($B425,'Results-formatted 060121'!$A:$AJ,(AF$3+2),FALSE)))</f>
        <v>3</v>
      </c>
      <c r="AG425" s="95">
        <f>IF($C425 = "neg", (($D425+1) - VLOOKUP($B425,'Results-formatted 060121'!$A:$AJ,(AG$3+2),FALSE)), IF($C425 = "pos-neg", (3+VLOOKUP($B425,'Results-formatted 060121'!$A:$AJ,(AG$3+2),FALSE)), VLOOKUP($B425,'Results-formatted 060121'!$A:$AJ,(AG$3+2),FALSE)))</f>
        <v>5</v>
      </c>
      <c r="AH425" s="95">
        <f>IF($C425 = "neg", (($D425+1) - VLOOKUP($B425,'Results-formatted 060121'!$A:$AJ,(AH$3+2),FALSE)), IF($C425 = "pos-neg", (3+VLOOKUP($B425,'Results-formatted 060121'!$A:$AJ,(AH$3+2),FALSE)), VLOOKUP($B425,'Results-formatted 060121'!$A:$AJ,(AH$3+2),FALSE)))</f>
        <v>4</v>
      </c>
      <c r="AI425" s="95">
        <f>IF($C425 = "neg", (($D425+1) - VLOOKUP($B425,'Results-formatted 060121'!$A:$AJ,(AI$3+2),FALSE)), IF($C425 = "pos-neg", (3+VLOOKUP($B425,'Results-formatted 060121'!$A:$AJ,(AI$3+2),FALSE)), VLOOKUP($B425,'Results-formatted 060121'!$A:$AJ,(AI$3+2),FALSE)))</f>
        <v>4</v>
      </c>
      <c r="AJ425" s="95">
        <f>IF($C425 = "neg", (($D425+1) - VLOOKUP($B425,'Results-formatted 060121'!$A:$AJ,(AJ$3+2),FALSE)), IF($C425 = "pos-neg", (3+VLOOKUP($B425,'Results-formatted 060121'!$A:$AJ,(AJ$3+2),FALSE)), VLOOKUP($B425,'Results-formatted 060121'!$A:$AJ,(AJ$3+2),FALSE)))</f>
        <v>5</v>
      </c>
      <c r="AK425" s="95">
        <f>IF($C425 = "neg", (($D425+1) - VLOOKUP($B425,'Results-formatted 060121'!$A:$AJ,(AK$3+2),FALSE)), IF($C425 = "pos-neg", (3+VLOOKUP($B425,'Results-formatted 060121'!$A:$AJ,(AK$3+2),FALSE)), VLOOKUP($B425,'Results-formatted 060121'!$A:$AJ,(AK$3+2),FALSE)))</f>
        <v>3</v>
      </c>
      <c r="AL425" s="95">
        <f>IF($C425 = "neg", (($D425+1) - VLOOKUP($B425,'Results-formatted 060121'!$A:$AJ,(AL$3+2),FALSE)), IF($C425 = "pos-neg", (3+VLOOKUP($B425,'Results-formatted 060121'!$A:$AJ,(AL$3+2),FALSE)), VLOOKUP($B425,'Results-formatted 060121'!$A:$AJ,(AL$3+2),FALSE)))</f>
        <v>3</v>
      </c>
      <c r="AM425" s="95">
        <f>IF($C425 = "neg", (($D425+1) - VLOOKUP($B425,'Results-formatted 060121'!$A:AJ,(AM$3+2),FALSE)), IF($C425 = "pos-neg", (3+VLOOKUP($B425,'Results-formatted 060121'!$A:AJ,(AM$3+2),FALSE)), VLOOKUP($B425,'Results-formatted 060121'!$A:AJ,(AM$3+2),FALSE)))</f>
        <v>4</v>
      </c>
      <c r="AN425" s="95">
        <f>IF($C425 = "neg", (($D425+1) - VLOOKUP($B425,'Results-formatted 060121'!$A:AK,(AN$3+2),FALSE)), IF($C425 = "pos-neg", (3+VLOOKUP($B425,'Results-formatted 060121'!$A:AK,(AN$3+2),FALSE)), VLOOKUP($B425,'Results-formatted 060121'!$A:AK,(AN$3+2),FALSE)))</f>
        <v>4</v>
      </c>
      <c r="AO425" s="95">
        <f>IF($C425 = "neg", (($D425+1) - VLOOKUP($B425,'Results-formatted 060121'!$A:AL,(AO$3+2),FALSE)), IF($C425 = "pos-neg", (3+VLOOKUP($B425,'Results-formatted 060121'!$A:AL,(AO$3+2),FALSE)), VLOOKUP($B425,'Results-formatted 060121'!$A:AL,(AO$3+2),FALSE)))</f>
        <v>4</v>
      </c>
      <c r="AP425" s="95">
        <f>IF($C425 = "neg", (($D425+1) - VLOOKUP($B425,'Results-formatted 060121'!$A:AM,(AP$3+2),FALSE)), IF($C425 = "pos-neg", (3+VLOOKUP($B425,'Results-formatted 060121'!$A:AM,(AP$3+2),FALSE)), VLOOKUP($B425,'Results-formatted 060121'!$A:AM,(AP$3+2),FALSE)))</f>
        <v>2</v>
      </c>
      <c r="AQ425" s="95">
        <f>IF($C425 = "neg", (($D425+1) - VLOOKUP($B425,'Results-formatted 060121'!$A:AN,(AQ$3+2),FALSE)), IF($C425 = "pos-neg", (3+VLOOKUP($B425,'Results-formatted 060121'!$A:AN,(AQ$3+2),FALSE)), VLOOKUP($B425,'Results-formatted 060121'!$A:AN,(AQ$3+2),FALSE)))</f>
        <v>3</v>
      </c>
      <c r="AR425" s="95">
        <f>IF($C425 = "neg", (($D425+1) - VLOOKUP($B425,'Results-formatted 060121'!$A:AO,(AR$3+2),FALSE)), IF($C425 = "pos-neg", (3+VLOOKUP($B425,'Results-formatted 060121'!$A:AO,(AR$3+2),FALSE)), VLOOKUP($B425,'Results-formatted 060121'!$A:AO,(AR$3+2),FALSE)))</f>
        <v>4</v>
      </c>
      <c r="AS425" s="95">
        <f>IF($C425 = "neg", (($D425+1) - VLOOKUP($B425,'Results-formatted 060121'!$A:AP,(AS$3+2),FALSE)), IF($C425 = "pos-neg", (3+VLOOKUP($B425,'Results-formatted 060121'!$A:AP,(AS$3+2),FALSE)), VLOOKUP($B425,'Results-formatted 060121'!$A:AP,(AS$3+2),FALSE)))</f>
        <v>4</v>
      </c>
      <c r="AT425" s="95">
        <f>IF($C425 = "neg", (($D425+1) - VLOOKUP($B425,'Results-formatted 060121'!$A:AQ,(AT$3+2),FALSE)), IF($C425 = "pos-neg", (3+VLOOKUP($B425,'Results-formatted 060121'!$A:AQ,(AT$3+2),FALSE)), VLOOKUP($B425,'Results-formatted 060121'!$A:AQ,(AT$3+2),FALSE)))</f>
        <v>5</v>
      </c>
      <c r="AU425" s="95">
        <f>IF($C425 = "neg", (($D425+1) - VLOOKUP($B425,'Results-formatted 060121'!$A:AR,(AU$3+2),FALSE)), IF($C425 = "pos-neg", (3+VLOOKUP($B425,'Results-formatted 060121'!$A:AR,(AU$3+2),FALSE)), VLOOKUP($B425,'Results-formatted 060121'!$A:AR,(AU$3+2),FALSE)))</f>
        <v>4</v>
      </c>
      <c r="AV425" s="95">
        <f>IF($C425 = "neg", (($D425+1) - VLOOKUP($B425,'Results-formatted 060121'!$A:AS,(AV$3+2),FALSE)), IF($C425 = "pos-neg", (3+VLOOKUP($B425,'Results-formatted 060121'!$A:AS,(AV$3+2),FALSE)), VLOOKUP($B425,'Results-formatted 060121'!$A:AS,(AV$3+2),FALSE)))</f>
        <v>3</v>
      </c>
      <c r="AW425" s="95">
        <f>IF($C425 = "neg", (($D425+1) - VLOOKUP($B425,'Results-formatted 060121'!$A:AT,(AW$3+2),FALSE)), IF($C425 = "pos-neg", (3+VLOOKUP($B425,'Results-formatted 060121'!$A:AT,(AW$3+2),FALSE)), VLOOKUP($B425,'Results-formatted 060121'!$A:AT,(AW$3+2),FALSE)))</f>
        <v>5</v>
      </c>
      <c r="AX425" s="95">
        <f>IF($C425 = "neg", (($D425+1) - VLOOKUP($B425,'Results-formatted 060121'!$A:AU,(AX$3+2),FALSE)), IF($C425 = "pos-neg", (3+VLOOKUP($B425,'Results-formatted 060121'!$A:AU,(AX$3+2),FALSE)), VLOOKUP($B425,'Results-formatted 060121'!$A:AU,(AX$3+2),FALSE)))</f>
        <v>2</v>
      </c>
      <c r="AY425" s="95">
        <f>IF($C425 = "neg", (($D425+1) - VLOOKUP($B425,'Results-formatted 060121'!$A:AV,(AY$3+2),FALSE)), IF($C425 = "pos-neg", (3+VLOOKUP($B425,'Results-formatted 060121'!$A:AV,(AY$3+2),FALSE)), VLOOKUP($B425,'Results-formatted 060121'!$A:AV,(AY$3+2),FALSE)))</f>
        <v>4</v>
      </c>
      <c r="AZ425" s="95">
        <f>IF($C425 = "neg", (($D425+1) - VLOOKUP($B425,'Results-formatted 060121'!$A:AW,(AZ$3+2),FALSE)), IF($C425 = "pos-neg", (3+VLOOKUP($B425,'Results-formatted 060121'!$A:AW,(AZ$3+2),FALSE)), VLOOKUP($B425,'Results-formatted 060121'!$A:AW,(AZ$3+2),FALSE)))</f>
        <v>4</v>
      </c>
      <c r="BA425" s="95">
        <f>IF($C425 = "neg", (($D425+1) - VLOOKUP($B425,'Results-formatted 060121'!$A:AX,(BA$3+2),FALSE)), IF($C425 = "pos-neg", (3+VLOOKUP($B425,'Results-formatted 060121'!$A:AX,(BA$3+2),FALSE)), VLOOKUP($B425,'Results-formatted 060121'!$A:AX,(BA$3+2),FALSE)))</f>
        <v>4</v>
      </c>
      <c r="BB425" s="95">
        <f>IF($C425 = "neg", (($D425+1) - VLOOKUP($B425,'Results-formatted 060121'!$A:AY,(BB$3+2),FALSE)), IF($C425 = "pos-neg", (3+VLOOKUP($B425,'Results-formatted 060121'!$A:AY,(BB$3+2),FALSE)), VLOOKUP($B425,'Results-formatted 060121'!$A:AY,(BB$3+2),FALSE)))</f>
        <v>5</v>
      </c>
      <c r="BC425" s="95">
        <f>IF($C425 = "neg", (($D425+1) - VLOOKUP($B425,'Results-formatted 060121'!$A:AZ,(BC$3+2),FALSE)), IF($C425 = "pos-neg", (3+VLOOKUP($B425,'Results-formatted 060121'!$A:AZ,(BC$3+2),FALSE)), VLOOKUP($B425,'Results-formatted 060121'!$A:AZ,(BC$3+2),FALSE)))</f>
        <v>4</v>
      </c>
      <c r="BD425" s="95">
        <f>IF($C425 = "neg", (($D425+1) - VLOOKUP($B425,'Results-formatted 060121'!$A:BA,(BD$3+2),FALSE)), IF($C425 = "pos-neg", (3+VLOOKUP($B425,'Results-formatted 060121'!$A:BA,(BD$3+2),FALSE)), VLOOKUP($B425,'Results-formatted 060121'!$A:BA,(BD$3+2),FALSE)))</f>
        <v>5</v>
      </c>
      <c r="BE425" s="95">
        <f>IF($C425 = "neg", (($D425+1) - VLOOKUP($B425,'Results-formatted 060121'!$A:BB,(BE$3+2),FALSE)), IF($C425 = "pos-neg", (3+VLOOKUP($B425,'Results-formatted 060121'!$A:BB,(BE$3+2),FALSE)), VLOOKUP($B425,'Results-formatted 060121'!$A:BB,(BE$3+2),FALSE)))</f>
        <v>5</v>
      </c>
      <c r="BF425" s="95">
        <f>IF($C425 = "neg", (($D425+1) - VLOOKUP($B425,'Results-formatted 060121'!$A:BC,(BF$3+2),FALSE)), IF($C425 = "pos-neg", (3+VLOOKUP($B425,'Results-formatted 060121'!$A:BC,(BF$3+2),FALSE)), VLOOKUP($B425,'Results-formatted 060121'!$A:BC,(BF$3+2),FALSE)))</f>
        <v>4</v>
      </c>
      <c r="BG425" s="95">
        <f>IF($C425 = "neg", (($D425+1) - VLOOKUP($B425,'Results-formatted 060121'!$A:BD,(BG$3+2),FALSE)), IF($C425 = "pos-neg", (3+VLOOKUP($B425,'Results-formatted 060121'!$A:BD,(BG$3+2),FALSE)), VLOOKUP($B425,'Results-formatted 060121'!$A:BD,(BG$3+2),FALSE)))</f>
        <v>2</v>
      </c>
      <c r="BH425" s="95">
        <f>IF($C425 = "neg", (($D425+1) - VLOOKUP($B425,'Results-formatted 060121'!$A:BE,(BH$3+2),FALSE)), IF($C425 = "pos-neg", (3+VLOOKUP($B425,'Results-formatted 060121'!$A:BE,(BH$3+2),FALSE)), VLOOKUP($B425,'Results-formatted 060121'!$A:BE,(BH$3+2),FALSE)))</f>
        <v>2</v>
      </c>
      <c r="BI425" s="95">
        <f>IF($C425 = "neg", (($D425+1) - VLOOKUP($B425,'Results-formatted 060121'!$A:BF,(BI$3+2),FALSE)), IF($C425 = "pos-neg", (3+VLOOKUP($B425,'Results-formatted 060121'!$A:BF,(BI$3+2),FALSE)), VLOOKUP($B425,'Results-formatted 060121'!$A:BF,(BI$3+2),FALSE)))</f>
        <v>5</v>
      </c>
      <c r="BJ425" s="95">
        <f>IF($C425 = "neg", (($D425+1) - VLOOKUP($B425,'Results-formatted 060121'!$A:BG,(BJ$3+2),FALSE)), IF($C425 = "pos-neg", (3+VLOOKUP($B425,'Results-formatted 060121'!$A:BG,(BJ$3+2),FALSE)), VLOOKUP($B425,'Results-formatted 060121'!$A:BG,(BJ$3+2),FALSE)))</f>
        <v>4</v>
      </c>
      <c r="BK425" s="95">
        <f>IF($C425 = "neg", (($D425+1) - VLOOKUP($B425,'Results-formatted 060121'!$A:BH,(BK$3+2),FALSE)), IF($C425 = "pos-neg", (3+VLOOKUP($B425,'Results-formatted 060121'!$A:BH,(BK$3+2),FALSE)), VLOOKUP($B425,'Results-formatted 060121'!$A:BH,(BK$3+2),FALSE)))</f>
        <v>4</v>
      </c>
      <c r="BL425" s="95">
        <f>IF($C425 = "neg", (($D425+1) - VLOOKUP($B425,'Results-formatted 060121'!$A:BI,(BL$3+2),FALSE)), IF($C425 = "pos-neg", (3+VLOOKUP($B425,'Results-formatted 060121'!$A:BI,(BL$3+2),FALSE)), VLOOKUP($B425,'Results-formatted 060121'!$A:BI,(BL$3+2),FALSE)))</f>
        <v>4</v>
      </c>
      <c r="BM425" s="95">
        <f>IF($C425 = "neg", (($D425+1) - VLOOKUP($B425,'Results-formatted 060121'!$A:BJ,(BM$3+2),FALSE)), IF($C425 = "pos-neg", (3+VLOOKUP($B425,'Results-formatted 060121'!$A:BJ,(BM$3+2),FALSE)), VLOOKUP($B425,'Results-formatted 060121'!$A:BJ,(BM$3+2),FALSE)))</f>
        <v>3</v>
      </c>
      <c r="BN425" s="95"/>
      <c r="BO425" s="95"/>
      <c r="BP425" s="95"/>
      <c r="BQ425" s="95"/>
      <c r="BR425" s="95"/>
      <c r="BS425" s="95"/>
      <c r="BT425" s="95"/>
      <c r="BU425" s="95"/>
      <c r="BV425" s="95"/>
      <c r="BW425" s="95"/>
      <c r="BX425" s="95"/>
      <c r="BY425" s="95"/>
      <c r="BZ425" s="95"/>
      <c r="CA425" s="95"/>
      <c r="CB425" s="95"/>
      <c r="CC425" s="95"/>
      <c r="CD425" s="99"/>
      <c r="CE425" s="25">
        <f t="shared" si="1411"/>
        <v>3.7</v>
      </c>
      <c r="CF425" s="25">
        <f t="shared" si="1441"/>
        <v>1.0938967819184431</v>
      </c>
    </row>
    <row r="426" spans="2:84" ht="42" x14ac:dyDescent="0.15">
      <c r="B426" s="84" t="s">
        <v>426</v>
      </c>
      <c r="C426" s="86" t="s">
        <v>225</v>
      </c>
      <c r="D426" s="2">
        <v>5</v>
      </c>
      <c r="E426" s="15" t="s">
        <v>215</v>
      </c>
      <c r="F426" s="95">
        <f>IF($C426 = "neg", (($D426+1) - VLOOKUP($B426,'Results-formatted 060121'!$A:$AJ,(F$3+2),FALSE)), IF($C426 = "pos-neg", (3+VLOOKUP($B426,'Results-formatted 060121'!$A:$AJ,(F$3+2),FALSE)), VLOOKUP($B426,'Results-formatted 060121'!$A:$AJ,(F$3+2),FALSE)))</f>
        <v>3</v>
      </c>
      <c r="G426" s="95">
        <f>IF($C426 = "neg", (($D426+1) - VLOOKUP($B426,'Results-formatted 060121'!$A:$AJ,(G$3+2),FALSE)), IF($C426 = "pos-neg", (3+VLOOKUP($B426,'Results-formatted 060121'!$A:$AJ,(G$3+2),FALSE)), VLOOKUP($B426,'Results-formatted 060121'!$A:$AJ,(G$3+2),FALSE)))</f>
        <v>1</v>
      </c>
      <c r="H426" s="95">
        <f>IF($C426 = "neg", (($D426+1) - VLOOKUP($B426,'Results-formatted 060121'!$A:$AJ,(H$3+2),FALSE)), IF($C426 = "pos-neg", (3+VLOOKUP($B426,'Results-formatted 060121'!$A:$AJ,(H$3+2),FALSE)), VLOOKUP($B426,'Results-formatted 060121'!$A:$AJ,(H$3+2),FALSE)))</f>
        <v>4</v>
      </c>
      <c r="I426" s="95">
        <f>IF($C426 = "neg", (($D426+1) - VLOOKUP($B426,'Results-formatted 060121'!$A:$AJ,(I$3+2),FALSE)), IF($C426 = "pos-neg", (3+VLOOKUP($B426,'Results-formatted 060121'!$A:$AJ,(I$3+2),FALSE)), VLOOKUP($B426,'Results-formatted 060121'!$A:$AJ,(I$3+2),FALSE)))</f>
        <v>1</v>
      </c>
      <c r="J426" s="95">
        <f>IF($C426 = "neg", (($D426+1) - VLOOKUP($B426,'Results-formatted 060121'!$A:$AJ,(J$3+2),FALSE)), IF($C426 = "pos-neg", (3+VLOOKUP($B426,'Results-formatted 060121'!$A:$AJ,(J$3+2),FALSE)), VLOOKUP($B426,'Results-formatted 060121'!$A:$AJ,(J$3+2),FALSE)))</f>
        <v>3</v>
      </c>
      <c r="K426" s="95">
        <f>IF($C426 = "neg", (($D426+1) - VLOOKUP($B426,'Results-formatted 060121'!$A:$AJ,(K$3+2),FALSE)), IF($C426 = "pos-neg", (3+VLOOKUP($B426,'Results-formatted 060121'!$A:$AJ,(K$3+2),FALSE)), VLOOKUP($B426,'Results-formatted 060121'!$A:$AJ,(K$3+2),FALSE)))</f>
        <v>5</v>
      </c>
      <c r="L426" s="95">
        <f>IF($C426 = "neg", (($D426+1) - VLOOKUP($B426,'Results-formatted 060121'!$A:$AJ,(L$3+2),FALSE)), IF($C426 = "pos-neg", (3+VLOOKUP($B426,'Results-formatted 060121'!$A:$AJ,(L$3+2),FALSE)), VLOOKUP($B426,'Results-formatted 060121'!$A:$AJ,(L$3+2),FALSE)))</f>
        <v>3</v>
      </c>
      <c r="M426" s="95">
        <f>IF($C426 = "neg", (($D426+1) - VLOOKUP($B426,'Results-formatted 060121'!$A:$AJ,(M$3+2),FALSE)), IF($C426 = "pos-neg", (3+VLOOKUP($B426,'Results-formatted 060121'!$A:$AJ,(M$3+2),FALSE)), VLOOKUP($B426,'Results-formatted 060121'!$A:$AJ,(M$3+2),FALSE)))</f>
        <v>4</v>
      </c>
      <c r="N426" s="95">
        <f>IF($C426 = "neg", (($D426+1) - VLOOKUP($B426,'Results-formatted 060121'!$A:$AJ,(N$3+2),FALSE)), IF($C426 = "pos-neg", (3+VLOOKUP($B426,'Results-formatted 060121'!$A:$AJ,(N$3+2),FALSE)), VLOOKUP($B426,'Results-formatted 060121'!$A:$AJ,(N$3+2),FALSE)))</f>
        <v>3</v>
      </c>
      <c r="O426" s="95">
        <f>IF($C426 = "neg", (($D426+1) - VLOOKUP($B426,'Results-formatted 060121'!$A:$AJ,(O$3+2),FALSE)), IF($C426 = "pos-neg", (3+VLOOKUP($B426,'Results-formatted 060121'!$A:$AJ,(O$3+2),FALSE)), VLOOKUP($B426,'Results-formatted 060121'!$A:$AJ,(O$3+2),FALSE)))</f>
        <v>5</v>
      </c>
      <c r="P426" s="95">
        <f>IF($C426 = "neg", (($D426+1) - VLOOKUP($B426,'Results-formatted 060121'!$A:$AJ,(P$3+2),FALSE)), IF($C426 = "pos-neg", (3+VLOOKUP($B426,'Results-formatted 060121'!$A:$AJ,(P$3+2),FALSE)), VLOOKUP($B426,'Results-formatted 060121'!$A:$AJ,(P$3+2),FALSE)))</f>
        <v>3</v>
      </c>
      <c r="Q426" s="95">
        <f>IF($C426 = "neg", (($D426+1) - VLOOKUP($B426,'Results-formatted 060121'!$A:$AJ,(Q$3+2),FALSE)), IF($C426 = "pos-neg", (3+VLOOKUP($B426,'Results-formatted 060121'!$A:$AJ,(Q$3+2),FALSE)), VLOOKUP($B426,'Results-formatted 060121'!$A:$AJ,(Q$3+2),FALSE)))</f>
        <v>5</v>
      </c>
      <c r="R426" s="95">
        <f>IF($C426 = "neg", (($D426+1) - VLOOKUP($B426,'Results-formatted 060121'!$A:$AJ,(R$3+2),FALSE)), IF($C426 = "pos-neg", (3+VLOOKUP($B426,'Results-formatted 060121'!$A:$AJ,(R$3+2),FALSE)), VLOOKUP($B426,'Results-formatted 060121'!$A:$AJ,(R$3+2),FALSE)))</f>
        <v>4</v>
      </c>
      <c r="S426" s="95">
        <f>IF($C426 = "neg", (($D426+1) - VLOOKUP($B426,'Results-formatted 060121'!$A:$AJ,(S$3+2),FALSE)), IF($C426 = "pos-neg", (3+VLOOKUP($B426,'Results-formatted 060121'!$A:$AJ,(S$3+2),FALSE)), VLOOKUP($B426,'Results-formatted 060121'!$A:$AJ,(S$3+2),FALSE)))</f>
        <v>4</v>
      </c>
      <c r="T426" s="95">
        <f>IF($C426 = "neg", (($D426+1) - VLOOKUP($B426,'Results-formatted 060121'!$A:$AJ,(T$3+2),FALSE)), IF($C426 = "pos-neg", (3+VLOOKUP($B426,'Results-formatted 060121'!$A:$AJ,(T$3+2),FALSE)), VLOOKUP($B426,'Results-formatted 060121'!$A:$AJ,(T$3+2),FALSE)))</f>
        <v>5</v>
      </c>
      <c r="U426" s="95">
        <f>IF($C426 = "neg", (($D426+1) - VLOOKUP($B426,'Results-formatted 060121'!$A:$AJ,(U$3+2),FALSE)), IF($C426 = "pos-neg", (3+VLOOKUP($B426,'Results-formatted 060121'!$A:$AJ,(U$3+2),FALSE)), VLOOKUP($B426,'Results-formatted 060121'!$A:$AJ,(U$3+2),FALSE)))</f>
        <v>5</v>
      </c>
      <c r="V426" s="95">
        <f>IF($C426 = "neg", (($D426+1) - VLOOKUP($B426,'Results-formatted 060121'!$A:$AJ,(V$3+2),FALSE)), IF($C426 = "pos-neg", (3+VLOOKUP($B426,'Results-formatted 060121'!$A:$AJ,(V$3+2),FALSE)), VLOOKUP($B426,'Results-formatted 060121'!$A:$AJ,(V$3+2),FALSE)))</f>
        <v>4</v>
      </c>
      <c r="W426" s="95">
        <f>IF($C426 = "neg", (($D426+1) - VLOOKUP($B426,'Results-formatted 060121'!$A:$AJ,(W$3+2),FALSE)), IF($C426 = "pos-neg", (3+VLOOKUP($B426,'Results-formatted 060121'!$A:$AJ,(W$3+2),FALSE)), VLOOKUP($B426,'Results-formatted 060121'!$A:$AJ,(W$3+2),FALSE)))</f>
        <v>4</v>
      </c>
      <c r="X426" s="95">
        <f>IF($C426 = "neg", (($D426+1) - VLOOKUP($B426,'Results-formatted 060121'!$A:$AJ,(X$3+2),FALSE)), IF($C426 = "pos-neg", (3+VLOOKUP($B426,'Results-formatted 060121'!$A:$AJ,(X$3+2),FALSE)), VLOOKUP($B426,'Results-formatted 060121'!$A:$AJ,(X$3+2),FALSE)))</f>
        <v>4</v>
      </c>
      <c r="Y426" s="95">
        <f>IF($C426 = "neg", (($D426+1) - VLOOKUP($B426,'Results-formatted 060121'!$A:$AJ,(Y$3+2),FALSE)), IF($C426 = "pos-neg", (3+VLOOKUP($B426,'Results-formatted 060121'!$A:$AJ,(Y$3+2),FALSE)), VLOOKUP($B426,'Results-formatted 060121'!$A:$AJ,(Y$3+2),FALSE)))</f>
        <v>5</v>
      </c>
      <c r="Z426" s="95">
        <f>IF($C426 = "neg", (($D426+1) - VLOOKUP($B426,'Results-formatted 060121'!$A:$AJ,(Z$3+2),FALSE)), IF($C426 = "pos-neg", (3+VLOOKUP($B426,'Results-formatted 060121'!$A:$AJ,(Z$3+2),FALSE)), VLOOKUP($B426,'Results-formatted 060121'!$A:$AJ,(Z$3+2),FALSE)))</f>
        <v>3</v>
      </c>
      <c r="AA426" s="95">
        <f>IF($C426 = "neg", (($D426+1) - VLOOKUP($B426,'Results-formatted 060121'!$A:$AJ,(AA$3+2),FALSE)), IF($C426 = "pos-neg", (3+VLOOKUP($B426,'Results-formatted 060121'!$A:$AJ,(AA$3+2),FALSE)), VLOOKUP($B426,'Results-formatted 060121'!$A:$AJ,(AA$3+2),FALSE)))</f>
        <v>5</v>
      </c>
      <c r="AB426" s="95">
        <f>IF($C426 = "neg", (($D426+1) - VLOOKUP($B426,'Results-formatted 060121'!$A:$AJ,(AB$3+2),FALSE)), IF($C426 = "pos-neg", (3+VLOOKUP($B426,'Results-formatted 060121'!$A:$AJ,(AB$3+2),FALSE)), VLOOKUP($B426,'Results-formatted 060121'!$A:$AJ,(AB$3+2),FALSE)))</f>
        <v>4</v>
      </c>
      <c r="AC426" s="95">
        <f>IF($C426 = "neg", (($D426+1) - VLOOKUP($B426,'Results-formatted 060121'!$A:$AJ,(AC$3+2),FALSE)), IF($C426 = "pos-neg", (3+VLOOKUP($B426,'Results-formatted 060121'!$A:$AJ,(AC$3+2),FALSE)), VLOOKUP($B426,'Results-formatted 060121'!$A:$AJ,(AC$3+2),FALSE)))</f>
        <v>3</v>
      </c>
      <c r="AD426" s="95">
        <f>IF($C426 = "neg", (($D426+1) - VLOOKUP($B426,'Results-formatted 060121'!$A:$AJ,(AD$3+2),FALSE)), IF($C426 = "pos-neg", (3+VLOOKUP($B426,'Results-formatted 060121'!$A:$AJ,(AD$3+2),FALSE)), VLOOKUP($B426,'Results-formatted 060121'!$A:$AJ,(AD$3+2),FALSE)))</f>
        <v>3</v>
      </c>
      <c r="AE426" s="95">
        <f>IF($C426 = "neg", (($D426+1) - VLOOKUP($B426,'Results-formatted 060121'!$A:$AJ,(AE$3+2),FALSE)), IF($C426 = "pos-neg", (3+VLOOKUP($B426,'Results-formatted 060121'!$A:$AJ,(AE$3+2),FALSE)), VLOOKUP($B426,'Results-formatted 060121'!$A:$AJ,(AE$3+2),FALSE)))</f>
        <v>4</v>
      </c>
      <c r="AF426" s="95">
        <f>IF($C426 = "neg", (($D426+1) - VLOOKUP($B426,'Results-formatted 060121'!$A:$AJ,(AF$3+2),FALSE)), IF($C426 = "pos-neg", (3+VLOOKUP($B426,'Results-formatted 060121'!$A:$AJ,(AF$3+2),FALSE)), VLOOKUP($B426,'Results-formatted 060121'!$A:$AJ,(AF$3+2),FALSE)))</f>
        <v>3</v>
      </c>
      <c r="AG426" s="95">
        <f>IF($C426 = "neg", (($D426+1) - VLOOKUP($B426,'Results-formatted 060121'!$A:$AJ,(AG$3+2),FALSE)), IF($C426 = "pos-neg", (3+VLOOKUP($B426,'Results-formatted 060121'!$A:$AJ,(AG$3+2),FALSE)), VLOOKUP($B426,'Results-formatted 060121'!$A:$AJ,(AG$3+2),FALSE)))</f>
        <v>4</v>
      </c>
      <c r="AH426" s="95">
        <f>IF($C426 = "neg", (($D426+1) - VLOOKUP($B426,'Results-formatted 060121'!$A:$AJ,(AH$3+2),FALSE)), IF($C426 = "pos-neg", (3+VLOOKUP($B426,'Results-formatted 060121'!$A:$AJ,(AH$3+2),FALSE)), VLOOKUP($B426,'Results-formatted 060121'!$A:$AJ,(AH$3+2),FALSE)))</f>
        <v>4</v>
      </c>
      <c r="AI426" s="95">
        <f>IF($C426 = "neg", (($D426+1) - VLOOKUP($B426,'Results-formatted 060121'!$A:$AJ,(AI$3+2),FALSE)), IF($C426 = "pos-neg", (3+VLOOKUP($B426,'Results-formatted 060121'!$A:$AJ,(AI$3+2),FALSE)), VLOOKUP($B426,'Results-formatted 060121'!$A:$AJ,(AI$3+2),FALSE)))</f>
        <v>4</v>
      </c>
      <c r="AJ426" s="95">
        <f>IF($C426 = "neg", (($D426+1) - VLOOKUP($B426,'Results-formatted 060121'!$A:$AJ,(AJ$3+2),FALSE)), IF($C426 = "pos-neg", (3+VLOOKUP($B426,'Results-formatted 060121'!$A:$AJ,(AJ$3+2),FALSE)), VLOOKUP($B426,'Results-formatted 060121'!$A:$AJ,(AJ$3+2),FALSE)))</f>
        <v>5</v>
      </c>
      <c r="AK426" s="95">
        <f>IF($C426 = "neg", (($D426+1) - VLOOKUP($B426,'Results-formatted 060121'!$A:$AJ,(AK$3+2),FALSE)), IF($C426 = "pos-neg", (3+VLOOKUP($B426,'Results-formatted 060121'!$A:$AJ,(AK$3+2),FALSE)), VLOOKUP($B426,'Results-formatted 060121'!$A:$AJ,(AK$3+2),FALSE)))</f>
        <v>2</v>
      </c>
      <c r="AL426" s="95">
        <f>IF($C426 = "neg", (($D426+1) - VLOOKUP($B426,'Results-formatted 060121'!$A:$AJ,(AL$3+2),FALSE)), IF($C426 = "pos-neg", (3+VLOOKUP($B426,'Results-formatted 060121'!$A:$AJ,(AL$3+2),FALSE)), VLOOKUP($B426,'Results-formatted 060121'!$A:$AJ,(AL$3+2),FALSE)))</f>
        <v>3</v>
      </c>
      <c r="AM426" s="95">
        <f>IF($C426 = "neg", (($D426+1) - VLOOKUP($B426,'Results-formatted 060121'!$A:AJ,(AM$3+2),FALSE)), IF($C426 = "pos-neg", (3+VLOOKUP($B426,'Results-formatted 060121'!$A:AJ,(AM$3+2),FALSE)), VLOOKUP($B426,'Results-formatted 060121'!$A:AJ,(AM$3+2),FALSE)))</f>
        <v>5</v>
      </c>
      <c r="AN426" s="95">
        <f>IF($C426 = "neg", (($D426+1) - VLOOKUP($B426,'Results-formatted 060121'!$A:AK,(AN$3+2),FALSE)), IF($C426 = "pos-neg", (3+VLOOKUP($B426,'Results-formatted 060121'!$A:AK,(AN$3+2),FALSE)), VLOOKUP($B426,'Results-formatted 060121'!$A:AK,(AN$3+2),FALSE)))</f>
        <v>4</v>
      </c>
      <c r="AO426" s="95">
        <f>IF($C426 = "neg", (($D426+1) - VLOOKUP($B426,'Results-formatted 060121'!$A:AL,(AO$3+2),FALSE)), IF($C426 = "pos-neg", (3+VLOOKUP($B426,'Results-formatted 060121'!$A:AL,(AO$3+2),FALSE)), VLOOKUP($B426,'Results-formatted 060121'!$A:AL,(AO$3+2),FALSE)))</f>
        <v>4</v>
      </c>
      <c r="AP426" s="95">
        <f>IF($C426 = "neg", (($D426+1) - VLOOKUP($B426,'Results-formatted 060121'!$A:AM,(AP$3+2),FALSE)), IF($C426 = "pos-neg", (3+VLOOKUP($B426,'Results-formatted 060121'!$A:AM,(AP$3+2),FALSE)), VLOOKUP($B426,'Results-formatted 060121'!$A:AM,(AP$3+2),FALSE)))</f>
        <v>4</v>
      </c>
      <c r="AQ426" s="95">
        <f>IF($C426 = "neg", (($D426+1) - VLOOKUP($B426,'Results-formatted 060121'!$A:AN,(AQ$3+2),FALSE)), IF($C426 = "pos-neg", (3+VLOOKUP($B426,'Results-formatted 060121'!$A:AN,(AQ$3+2),FALSE)), VLOOKUP($B426,'Results-formatted 060121'!$A:AN,(AQ$3+2),FALSE)))</f>
        <v>3</v>
      </c>
      <c r="AR426" s="95">
        <f>IF($C426 = "neg", (($D426+1) - VLOOKUP($B426,'Results-formatted 060121'!$A:AO,(AR$3+2),FALSE)), IF($C426 = "pos-neg", (3+VLOOKUP($B426,'Results-formatted 060121'!$A:AO,(AR$3+2),FALSE)), VLOOKUP($B426,'Results-formatted 060121'!$A:AO,(AR$3+2),FALSE)))</f>
        <v>3</v>
      </c>
      <c r="AS426" s="95">
        <f>IF($C426 = "neg", (($D426+1) - VLOOKUP($B426,'Results-formatted 060121'!$A:AP,(AS$3+2),FALSE)), IF($C426 = "pos-neg", (3+VLOOKUP($B426,'Results-formatted 060121'!$A:AP,(AS$3+2),FALSE)), VLOOKUP($B426,'Results-formatted 060121'!$A:AP,(AS$3+2),FALSE)))</f>
        <v>4</v>
      </c>
      <c r="AT426" s="95">
        <f>IF($C426 = "neg", (($D426+1) - VLOOKUP($B426,'Results-formatted 060121'!$A:AQ,(AT$3+2),FALSE)), IF($C426 = "pos-neg", (3+VLOOKUP($B426,'Results-formatted 060121'!$A:AQ,(AT$3+2),FALSE)), VLOOKUP($B426,'Results-formatted 060121'!$A:AQ,(AT$3+2),FALSE)))</f>
        <v>5</v>
      </c>
      <c r="AU426" s="95">
        <f>IF($C426 = "neg", (($D426+1) - VLOOKUP($B426,'Results-formatted 060121'!$A:AR,(AU$3+2),FALSE)), IF($C426 = "pos-neg", (3+VLOOKUP($B426,'Results-formatted 060121'!$A:AR,(AU$3+2),FALSE)), VLOOKUP($B426,'Results-formatted 060121'!$A:AR,(AU$3+2),FALSE)))</f>
        <v>2</v>
      </c>
      <c r="AV426" s="95">
        <f>IF($C426 = "neg", (($D426+1) - VLOOKUP($B426,'Results-formatted 060121'!$A:AS,(AV$3+2),FALSE)), IF($C426 = "pos-neg", (3+VLOOKUP($B426,'Results-formatted 060121'!$A:AS,(AV$3+2),FALSE)), VLOOKUP($B426,'Results-formatted 060121'!$A:AS,(AV$3+2),FALSE)))</f>
        <v>3</v>
      </c>
      <c r="AW426" s="95">
        <f>IF($C426 = "neg", (($D426+1) - VLOOKUP($B426,'Results-formatted 060121'!$A:AT,(AW$3+2),FALSE)), IF($C426 = "pos-neg", (3+VLOOKUP($B426,'Results-formatted 060121'!$A:AT,(AW$3+2),FALSE)), VLOOKUP($B426,'Results-formatted 060121'!$A:AT,(AW$3+2),FALSE)))</f>
        <v>5</v>
      </c>
      <c r="AX426" s="95">
        <f>IF($C426 = "neg", (($D426+1) - VLOOKUP($B426,'Results-formatted 060121'!$A:AU,(AX$3+2),FALSE)), IF($C426 = "pos-neg", (3+VLOOKUP($B426,'Results-formatted 060121'!$A:AU,(AX$3+2),FALSE)), VLOOKUP($B426,'Results-formatted 060121'!$A:AU,(AX$3+2),FALSE)))</f>
        <v>2</v>
      </c>
      <c r="AY426" s="95">
        <f>IF($C426 = "neg", (($D426+1) - VLOOKUP($B426,'Results-formatted 060121'!$A:AV,(AY$3+2),FALSE)), IF($C426 = "pos-neg", (3+VLOOKUP($B426,'Results-formatted 060121'!$A:AV,(AY$3+2),FALSE)), VLOOKUP($B426,'Results-formatted 060121'!$A:AV,(AY$3+2),FALSE)))</f>
        <v>3</v>
      </c>
      <c r="AZ426" s="95">
        <f>IF($C426 = "neg", (($D426+1) - VLOOKUP($B426,'Results-formatted 060121'!$A:AW,(AZ$3+2),FALSE)), IF($C426 = "pos-neg", (3+VLOOKUP($B426,'Results-formatted 060121'!$A:AW,(AZ$3+2),FALSE)), VLOOKUP($B426,'Results-formatted 060121'!$A:AW,(AZ$3+2),FALSE)))</f>
        <v>4</v>
      </c>
      <c r="BA426" s="95">
        <f>IF($C426 = "neg", (($D426+1) - VLOOKUP($B426,'Results-formatted 060121'!$A:AX,(BA$3+2),FALSE)), IF($C426 = "pos-neg", (3+VLOOKUP($B426,'Results-formatted 060121'!$A:AX,(BA$3+2),FALSE)), VLOOKUP($B426,'Results-formatted 060121'!$A:AX,(BA$3+2),FALSE)))</f>
        <v>4</v>
      </c>
      <c r="BB426" s="95">
        <f>IF($C426 = "neg", (($D426+1) - VLOOKUP($B426,'Results-formatted 060121'!$A:AY,(BB$3+2),FALSE)), IF($C426 = "pos-neg", (3+VLOOKUP($B426,'Results-formatted 060121'!$A:AY,(BB$3+2),FALSE)), VLOOKUP($B426,'Results-formatted 060121'!$A:AY,(BB$3+2),FALSE)))</f>
        <v>5</v>
      </c>
      <c r="BC426" s="95">
        <f>IF($C426 = "neg", (($D426+1) - VLOOKUP($B426,'Results-formatted 060121'!$A:AZ,(BC$3+2),FALSE)), IF($C426 = "pos-neg", (3+VLOOKUP($B426,'Results-formatted 060121'!$A:AZ,(BC$3+2),FALSE)), VLOOKUP($B426,'Results-formatted 060121'!$A:AZ,(BC$3+2),FALSE)))</f>
        <v>4</v>
      </c>
      <c r="BD426" s="95">
        <f>IF($C426 = "neg", (($D426+1) - VLOOKUP($B426,'Results-formatted 060121'!$A:BA,(BD$3+2),FALSE)), IF($C426 = "pos-neg", (3+VLOOKUP($B426,'Results-formatted 060121'!$A:BA,(BD$3+2),FALSE)), VLOOKUP($B426,'Results-formatted 060121'!$A:BA,(BD$3+2),FALSE)))</f>
        <v>5</v>
      </c>
      <c r="BE426" s="95">
        <f>IF($C426 = "neg", (($D426+1) - VLOOKUP($B426,'Results-formatted 060121'!$A:BB,(BE$3+2),FALSE)), IF($C426 = "pos-neg", (3+VLOOKUP($B426,'Results-formatted 060121'!$A:BB,(BE$3+2),FALSE)), VLOOKUP($B426,'Results-formatted 060121'!$A:BB,(BE$3+2),FALSE)))</f>
        <v>5</v>
      </c>
      <c r="BF426" s="95">
        <f>IF($C426 = "neg", (($D426+1) - VLOOKUP($B426,'Results-formatted 060121'!$A:BC,(BF$3+2),FALSE)), IF($C426 = "pos-neg", (3+VLOOKUP($B426,'Results-formatted 060121'!$A:BC,(BF$3+2),FALSE)), VLOOKUP($B426,'Results-formatted 060121'!$A:BC,(BF$3+2),FALSE)))</f>
        <v>4</v>
      </c>
      <c r="BG426" s="95">
        <f>IF($C426 = "neg", (($D426+1) - VLOOKUP($B426,'Results-formatted 060121'!$A:BD,(BG$3+2),FALSE)), IF($C426 = "pos-neg", (3+VLOOKUP($B426,'Results-formatted 060121'!$A:BD,(BG$3+2),FALSE)), VLOOKUP($B426,'Results-formatted 060121'!$A:BD,(BG$3+2),FALSE)))</f>
        <v>2</v>
      </c>
      <c r="BH426" s="95">
        <f>IF($C426 = "neg", (($D426+1) - VLOOKUP($B426,'Results-formatted 060121'!$A:BE,(BH$3+2),FALSE)), IF($C426 = "pos-neg", (3+VLOOKUP($B426,'Results-formatted 060121'!$A:BE,(BH$3+2),FALSE)), VLOOKUP($B426,'Results-formatted 060121'!$A:BE,(BH$3+2),FALSE)))</f>
        <v>3</v>
      </c>
      <c r="BI426" s="95">
        <f>IF($C426 = "neg", (($D426+1) - VLOOKUP($B426,'Results-formatted 060121'!$A:BF,(BI$3+2),FALSE)), IF($C426 = "pos-neg", (3+VLOOKUP($B426,'Results-formatted 060121'!$A:BF,(BI$3+2),FALSE)), VLOOKUP($B426,'Results-formatted 060121'!$A:BF,(BI$3+2),FALSE)))</f>
        <v>5</v>
      </c>
      <c r="BJ426" s="95">
        <f>IF($C426 = "neg", (($D426+1) - VLOOKUP($B426,'Results-formatted 060121'!$A:BG,(BJ$3+2),FALSE)), IF($C426 = "pos-neg", (3+VLOOKUP($B426,'Results-formatted 060121'!$A:BG,(BJ$3+2),FALSE)), VLOOKUP($B426,'Results-formatted 060121'!$A:BG,(BJ$3+2),FALSE)))</f>
        <v>5</v>
      </c>
      <c r="BK426" s="95">
        <f>IF($C426 = "neg", (($D426+1) - VLOOKUP($B426,'Results-formatted 060121'!$A:BH,(BK$3+2),FALSE)), IF($C426 = "pos-neg", (3+VLOOKUP($B426,'Results-formatted 060121'!$A:BH,(BK$3+2),FALSE)), VLOOKUP($B426,'Results-formatted 060121'!$A:BH,(BK$3+2),FALSE)))</f>
        <v>4</v>
      </c>
      <c r="BL426" s="95">
        <f>IF($C426 = "neg", (($D426+1) - VLOOKUP($B426,'Results-formatted 060121'!$A:BI,(BL$3+2),FALSE)), IF($C426 = "pos-neg", (3+VLOOKUP($B426,'Results-formatted 060121'!$A:BI,(BL$3+2),FALSE)), VLOOKUP($B426,'Results-formatted 060121'!$A:BI,(BL$3+2),FALSE)))</f>
        <v>4</v>
      </c>
      <c r="BM426" s="95">
        <f>IF($C426 = "neg", (($D426+1) - VLOOKUP($B426,'Results-formatted 060121'!$A:BJ,(BM$3+2),FALSE)), IF($C426 = "pos-neg", (3+VLOOKUP($B426,'Results-formatted 060121'!$A:BJ,(BM$3+2),FALSE)), VLOOKUP($B426,'Results-formatted 060121'!$A:BJ,(BM$3+2),FALSE)))</f>
        <v>3</v>
      </c>
      <c r="BN426" s="95"/>
      <c r="BO426" s="95"/>
      <c r="BP426" s="95"/>
      <c r="BQ426" s="95"/>
      <c r="BR426" s="95"/>
      <c r="BS426" s="95"/>
      <c r="BT426" s="95"/>
      <c r="BU426" s="95"/>
      <c r="BV426" s="95"/>
      <c r="BW426" s="95"/>
      <c r="BX426" s="95"/>
      <c r="BY426" s="95"/>
      <c r="BZ426" s="95"/>
      <c r="CA426" s="95"/>
      <c r="CB426" s="95"/>
      <c r="CC426" s="95"/>
      <c r="CD426" s="99"/>
      <c r="CE426" s="25">
        <f t="shared" si="1411"/>
        <v>3.7666666666666666</v>
      </c>
      <c r="CF426" s="25">
        <f t="shared" si="1441"/>
        <v>1.0311531584387414</v>
      </c>
    </row>
    <row r="427" spans="2:84" ht="17" x14ac:dyDescent="0.15">
      <c r="B427" s="84"/>
      <c r="E427" s="39" t="s">
        <v>210</v>
      </c>
      <c r="F427" s="40"/>
      <c r="G427" s="40"/>
      <c r="H427" s="40">
        <f t="shared" ref="H427" si="1529">IF(ISNUMBER(H428),AVERAGE(H428:H431), "")</f>
        <v>2</v>
      </c>
      <c r="I427" s="40">
        <f t="shared" ref="I427" si="1530">IF(ISNUMBER(I428),AVERAGE(I428:I431), "")</f>
        <v>1.75</v>
      </c>
      <c r="J427" s="40">
        <f t="shared" ref="J427" si="1531">IF(ISNUMBER(J428),AVERAGE(J428:J431), "")</f>
        <v>2.75</v>
      </c>
      <c r="K427" s="40">
        <f t="shared" ref="K427" si="1532">IF(ISNUMBER(K428),AVERAGE(K428:K431), "")</f>
        <v>4</v>
      </c>
      <c r="L427" s="40">
        <f t="shared" ref="L427" si="1533">IF(ISNUMBER(L428),AVERAGE(L428:L431), "")</f>
        <v>2</v>
      </c>
      <c r="M427" s="40">
        <f t="shared" ref="M427" si="1534">IF(ISNUMBER(M428),AVERAGE(M428:M431), "")</f>
        <v>2.25</v>
      </c>
      <c r="N427" s="40"/>
      <c r="O427" s="40">
        <f t="shared" ref="O427" si="1535">IF(ISNUMBER(O428),AVERAGE(O428:O431), "")</f>
        <v>2.75</v>
      </c>
      <c r="P427" s="40">
        <f t="shared" ref="P427" si="1536">IF(ISNUMBER(P428),AVERAGE(P428:P431), "")</f>
        <v>2.25</v>
      </c>
      <c r="Q427" s="40">
        <f t="shared" ref="Q427" si="1537">IF(ISNUMBER(Q428),AVERAGE(Q428:Q431), "")</f>
        <v>3.75</v>
      </c>
      <c r="R427" s="40">
        <f t="shared" ref="R427" si="1538">IF(ISNUMBER(R428),AVERAGE(R428:R431), "")</f>
        <v>2.25</v>
      </c>
      <c r="S427" s="40">
        <f t="shared" ref="S427" si="1539">IF(ISNUMBER(S428),AVERAGE(S428:S431), "")</f>
        <v>3</v>
      </c>
      <c r="T427" s="40">
        <f t="shared" ref="T427" si="1540">IF(ISNUMBER(T428),AVERAGE(T428:T431), "")</f>
        <v>3.25</v>
      </c>
      <c r="U427" s="40">
        <f t="shared" ref="U427" si="1541">IF(ISNUMBER(U428),AVERAGE(U428:U431), "")</f>
        <v>4</v>
      </c>
      <c r="V427" s="40">
        <f t="shared" ref="V427" si="1542">IF(ISNUMBER(V428),AVERAGE(V428:V431), "")</f>
        <v>2.5</v>
      </c>
      <c r="W427" s="40">
        <f t="shared" ref="W427" si="1543">IF(ISNUMBER(W428),AVERAGE(W428:W431), "")</f>
        <v>3</v>
      </c>
      <c r="X427" s="40">
        <f t="shared" ref="X427" si="1544">IF(ISNUMBER(X428),AVERAGE(X428:X431), "")</f>
        <v>2.75</v>
      </c>
      <c r="Y427" s="40">
        <f t="shared" ref="Y427" si="1545">IF(ISNUMBER(Y428),AVERAGE(Y428:Y431), "")</f>
        <v>3.5</v>
      </c>
      <c r="Z427" s="40">
        <f t="shared" ref="Z427" si="1546">IF(ISNUMBER(Z428),AVERAGE(Z428:Z431), "")</f>
        <v>2.5</v>
      </c>
      <c r="AA427" s="40">
        <f t="shared" ref="AA427" si="1547">IF(ISNUMBER(AA428),AVERAGE(AA428:AA431), "")</f>
        <v>4.25</v>
      </c>
      <c r="AB427" s="40">
        <f t="shared" ref="AB427" si="1548">IF(ISNUMBER(AB428),AVERAGE(AB428:AB431), "")</f>
        <v>2.75</v>
      </c>
      <c r="AC427" s="40">
        <f t="shared" ref="AC427" si="1549">IF(ISNUMBER(AC428),AVERAGE(AC428:AC431), "")</f>
        <v>2.25</v>
      </c>
      <c r="AD427" s="40">
        <f t="shared" ref="AD427" si="1550">IF(ISNUMBER(AD428),AVERAGE(AD428:AD431), "")</f>
        <v>2.25</v>
      </c>
      <c r="AE427" s="40">
        <f t="shared" ref="AE427" si="1551">IF(ISNUMBER(AE428),AVERAGE(AE428:AE431), "")</f>
        <v>3.25</v>
      </c>
      <c r="AF427" s="40">
        <f t="shared" ref="AF427" si="1552">IF(ISNUMBER(AF428),AVERAGE(AF428:AF431), "")</f>
        <v>2.5</v>
      </c>
      <c r="AG427" s="40">
        <f t="shared" ref="AG427" si="1553">IF(ISNUMBER(AG428),AVERAGE(AG428:AG431), "")</f>
        <v>2.5</v>
      </c>
      <c r="AH427" s="40">
        <f t="shared" ref="AH427" si="1554">IF(ISNUMBER(AH428),AVERAGE(AH428:AH431), "")</f>
        <v>3.25</v>
      </c>
      <c r="AI427" s="40">
        <f t="shared" ref="AI427" si="1555">IF(ISNUMBER(AI428),AVERAGE(AI428:AI431), "")</f>
        <v>3.75</v>
      </c>
      <c r="AJ427" s="40">
        <f t="shared" ref="AJ427:BM427" si="1556">IF(ISNUMBER(AJ428),AVERAGE(AJ428:AJ431), "")</f>
        <v>3.5</v>
      </c>
      <c r="AK427" s="40"/>
      <c r="AL427" s="40">
        <f t="shared" si="1556"/>
        <v>2.75</v>
      </c>
      <c r="AM427" s="40">
        <f t="shared" si="1556"/>
        <v>3</v>
      </c>
      <c r="AN427" s="40">
        <f t="shared" si="1556"/>
        <v>2.25</v>
      </c>
      <c r="AO427" s="40">
        <f t="shared" si="1556"/>
        <v>3.5</v>
      </c>
      <c r="AP427" s="40">
        <f t="shared" si="1556"/>
        <v>2.5</v>
      </c>
      <c r="AQ427" s="40">
        <f t="shared" si="1556"/>
        <v>3</v>
      </c>
      <c r="AR427" s="40">
        <f t="shared" si="1556"/>
        <v>2.25</v>
      </c>
      <c r="AS427" s="40">
        <f t="shared" si="1556"/>
        <v>2.5</v>
      </c>
      <c r="AT427" s="40">
        <f t="shared" si="1556"/>
        <v>2.75</v>
      </c>
      <c r="AU427" s="40">
        <f t="shared" si="1556"/>
        <v>3.5</v>
      </c>
      <c r="AV427" s="40">
        <f t="shared" si="1556"/>
        <v>2.5</v>
      </c>
      <c r="AW427" s="40">
        <f t="shared" si="1556"/>
        <v>3.5</v>
      </c>
      <c r="AX427" s="40">
        <f t="shared" si="1556"/>
        <v>2.25</v>
      </c>
      <c r="AY427" s="40">
        <f t="shared" si="1556"/>
        <v>2.5</v>
      </c>
      <c r="AZ427" s="40">
        <f t="shared" si="1556"/>
        <v>2.75</v>
      </c>
      <c r="BA427" s="40">
        <f t="shared" si="1556"/>
        <v>2.75</v>
      </c>
      <c r="BB427" s="40">
        <f t="shared" si="1556"/>
        <v>4</v>
      </c>
      <c r="BC427" s="40">
        <f t="shared" si="1556"/>
        <v>2.75</v>
      </c>
      <c r="BD427" s="40">
        <f t="shared" si="1556"/>
        <v>4</v>
      </c>
      <c r="BE427" s="40">
        <f t="shared" si="1556"/>
        <v>3.5</v>
      </c>
      <c r="BF427" s="40">
        <f t="shared" si="1556"/>
        <v>2</v>
      </c>
      <c r="BG427" s="40">
        <f t="shared" si="1556"/>
        <v>2.75</v>
      </c>
      <c r="BH427" s="40">
        <f t="shared" si="1556"/>
        <v>3</v>
      </c>
      <c r="BI427" s="40">
        <f t="shared" si="1556"/>
        <v>3.75</v>
      </c>
      <c r="BJ427" s="40">
        <f t="shared" si="1556"/>
        <v>2.5</v>
      </c>
      <c r="BK427" s="40">
        <f t="shared" si="1556"/>
        <v>3.25</v>
      </c>
      <c r="BL427" s="40">
        <f t="shared" si="1556"/>
        <v>3.25</v>
      </c>
      <c r="BM427" s="40">
        <f t="shared" si="1556"/>
        <v>2.5</v>
      </c>
      <c r="BN427" s="40"/>
      <c r="BO427" s="40"/>
      <c r="BP427" s="40"/>
      <c r="BQ427" s="40"/>
      <c r="BR427" s="40"/>
      <c r="BS427" s="40"/>
      <c r="BT427" s="40"/>
      <c r="BU427" s="40"/>
      <c r="BV427" s="40"/>
      <c r="BW427" s="40"/>
      <c r="BX427" s="40"/>
      <c r="BY427" s="40"/>
      <c r="BZ427" s="40"/>
      <c r="CA427" s="40"/>
      <c r="CB427" s="40"/>
      <c r="CC427" s="40"/>
      <c r="CD427" s="40" t="str">
        <f t="shared" ref="CD427" si="1557">IF(ISNUMBER(CD428),AVERAGE(CD428:CD431), "")</f>
        <v/>
      </c>
      <c r="CE427" s="40">
        <f t="shared" si="1411"/>
        <v>2.8928571428571428</v>
      </c>
      <c r="CF427" s="40">
        <f t="shared" si="1441"/>
        <v>0.6121072819982819</v>
      </c>
    </row>
    <row r="428" spans="2:84" ht="42" x14ac:dyDescent="0.15">
      <c r="B428" s="84" t="s">
        <v>427</v>
      </c>
      <c r="C428" s="86" t="s">
        <v>224</v>
      </c>
      <c r="D428" s="2">
        <v>5</v>
      </c>
      <c r="E428" s="15" t="s">
        <v>216</v>
      </c>
      <c r="F428" s="95">
        <f>IF($C428 = "neg", (($D428+1) - VLOOKUP($B428,'Results-formatted 060121'!$A:$AJ,(F$3+2),FALSE)), IF($C428 = "pos-neg", (3+VLOOKUP($B428,'Results-formatted 060121'!$A:$AJ,(F$3+2),FALSE)), VLOOKUP($B428,'Results-formatted 060121'!$A:$AJ,(F$3+2),FALSE)))</f>
        <v>3</v>
      </c>
      <c r="G428" s="95">
        <f>IF($C428 = "neg", (($D428+1) - VLOOKUP($B428,'Results-formatted 060121'!$A:$AJ,(G$3+2),FALSE)), IF($C428 = "pos-neg", (3+VLOOKUP($B428,'Results-formatted 060121'!$A:$AJ,(G$3+2),FALSE)), VLOOKUP($B428,'Results-formatted 060121'!$A:$AJ,(G$3+2),FALSE)))</f>
        <v>5</v>
      </c>
      <c r="H428" s="95">
        <f>IF($C428 = "neg", (($D428+1) - VLOOKUP($B428,'Results-formatted 060121'!$A:$AJ,(H$3+2),FALSE)), IF($C428 = "pos-neg", (3+VLOOKUP($B428,'Results-formatted 060121'!$A:$AJ,(H$3+2),FALSE)), VLOOKUP($B428,'Results-formatted 060121'!$A:$AJ,(H$3+2),FALSE)))</f>
        <v>2</v>
      </c>
      <c r="I428" s="95">
        <f>IF($C428 = "neg", (($D428+1) - VLOOKUP($B428,'Results-formatted 060121'!$A:$AJ,(I$3+2),FALSE)), IF($C428 = "pos-neg", (3+VLOOKUP($B428,'Results-formatted 060121'!$A:$AJ,(I$3+2),FALSE)), VLOOKUP($B428,'Results-formatted 060121'!$A:$AJ,(I$3+2),FALSE)))</f>
        <v>3</v>
      </c>
      <c r="J428" s="95">
        <f>IF($C428 = "neg", (($D428+1) - VLOOKUP($B428,'Results-formatted 060121'!$A:$AJ,(J$3+2),FALSE)), IF($C428 = "pos-neg", (3+VLOOKUP($B428,'Results-formatted 060121'!$A:$AJ,(J$3+2),FALSE)), VLOOKUP($B428,'Results-formatted 060121'!$A:$AJ,(J$3+2),FALSE)))</f>
        <v>3</v>
      </c>
      <c r="K428" s="95">
        <f>IF($C428 = "neg", (($D428+1) - VLOOKUP($B428,'Results-formatted 060121'!$A:$AJ,(K$3+2),FALSE)), IF($C428 = "pos-neg", (3+VLOOKUP($B428,'Results-formatted 060121'!$A:$AJ,(K$3+2),FALSE)), VLOOKUP($B428,'Results-formatted 060121'!$A:$AJ,(K$3+2),FALSE)))</f>
        <v>5</v>
      </c>
      <c r="L428" s="95">
        <f>IF($C428 = "neg", (($D428+1) - VLOOKUP($B428,'Results-formatted 060121'!$A:$AJ,(L$3+2),FALSE)), IF($C428 = "pos-neg", (3+VLOOKUP($B428,'Results-formatted 060121'!$A:$AJ,(L$3+2),FALSE)), VLOOKUP($B428,'Results-formatted 060121'!$A:$AJ,(L$3+2),FALSE)))</f>
        <v>3</v>
      </c>
      <c r="M428" s="95">
        <f>IF($C428 = "neg", (($D428+1) - VLOOKUP($B428,'Results-formatted 060121'!$A:$AJ,(M$3+2),FALSE)), IF($C428 = "pos-neg", (3+VLOOKUP($B428,'Results-formatted 060121'!$A:$AJ,(M$3+2),FALSE)), VLOOKUP($B428,'Results-formatted 060121'!$A:$AJ,(M$3+2),FALSE)))</f>
        <v>4</v>
      </c>
      <c r="N428" s="95">
        <f>IF($C428 = "neg", (($D428+1) - VLOOKUP($B428,'Results-formatted 060121'!$A:$AJ,(N$3+2),FALSE)), IF($C428 = "pos-neg", (3+VLOOKUP($B428,'Results-formatted 060121'!$A:$AJ,(N$3+2),FALSE)), VLOOKUP($B428,'Results-formatted 060121'!$A:$AJ,(N$3+2),FALSE)))</f>
        <v>3</v>
      </c>
      <c r="O428" s="95">
        <f>IF($C428 = "neg", (($D428+1) - VLOOKUP($B428,'Results-formatted 060121'!$A:$AJ,(O$3+2),FALSE)), IF($C428 = "pos-neg", (3+VLOOKUP($B428,'Results-formatted 060121'!$A:$AJ,(O$3+2),FALSE)), VLOOKUP($B428,'Results-formatted 060121'!$A:$AJ,(O$3+2),FALSE)))</f>
        <v>5</v>
      </c>
      <c r="P428" s="95">
        <f>IF($C428 = "neg", (($D428+1) - VLOOKUP($B428,'Results-formatted 060121'!$A:$AJ,(P$3+2),FALSE)), IF($C428 = "pos-neg", (3+VLOOKUP($B428,'Results-formatted 060121'!$A:$AJ,(P$3+2),FALSE)), VLOOKUP($B428,'Results-formatted 060121'!$A:$AJ,(P$3+2),FALSE)))</f>
        <v>4</v>
      </c>
      <c r="Q428" s="95">
        <f>IF($C428 = "neg", (($D428+1) - VLOOKUP($B428,'Results-formatted 060121'!$A:$AJ,(Q$3+2),FALSE)), IF($C428 = "pos-neg", (3+VLOOKUP($B428,'Results-formatted 060121'!$A:$AJ,(Q$3+2),FALSE)), VLOOKUP($B428,'Results-formatted 060121'!$A:$AJ,(Q$3+2),FALSE)))</f>
        <v>4</v>
      </c>
      <c r="R428" s="95">
        <f>IF($C428 = "neg", (($D428+1) - VLOOKUP($B428,'Results-formatted 060121'!$A:$AJ,(R$3+2),FALSE)), IF($C428 = "pos-neg", (3+VLOOKUP($B428,'Results-formatted 060121'!$A:$AJ,(R$3+2),FALSE)), VLOOKUP($B428,'Results-formatted 060121'!$A:$AJ,(R$3+2),FALSE)))</f>
        <v>2</v>
      </c>
      <c r="S428" s="95">
        <f>IF($C428 = "neg", (($D428+1) - VLOOKUP($B428,'Results-formatted 060121'!$A:$AJ,(S$3+2),FALSE)), IF($C428 = "pos-neg", (3+VLOOKUP($B428,'Results-formatted 060121'!$A:$AJ,(S$3+2),FALSE)), VLOOKUP($B428,'Results-formatted 060121'!$A:$AJ,(S$3+2),FALSE)))</f>
        <v>4</v>
      </c>
      <c r="T428" s="95">
        <f>IF($C428 = "neg", (($D428+1) - VLOOKUP($B428,'Results-formatted 060121'!$A:$AJ,(T$3+2),FALSE)), IF($C428 = "pos-neg", (3+VLOOKUP($B428,'Results-formatted 060121'!$A:$AJ,(T$3+2),FALSE)), VLOOKUP($B428,'Results-formatted 060121'!$A:$AJ,(T$3+2),FALSE)))</f>
        <v>4</v>
      </c>
      <c r="U428" s="95">
        <f>IF($C428 = "neg", (($D428+1) - VLOOKUP($B428,'Results-formatted 060121'!$A:$AJ,(U$3+2),FALSE)), IF($C428 = "pos-neg", (3+VLOOKUP($B428,'Results-formatted 060121'!$A:$AJ,(U$3+2),FALSE)), VLOOKUP($B428,'Results-formatted 060121'!$A:$AJ,(U$3+2),FALSE)))</f>
        <v>5</v>
      </c>
      <c r="V428" s="95">
        <f>IF($C428 = "neg", (($D428+1) - VLOOKUP($B428,'Results-formatted 060121'!$A:$AJ,(V$3+2),FALSE)), IF($C428 = "pos-neg", (3+VLOOKUP($B428,'Results-formatted 060121'!$A:$AJ,(V$3+2),FALSE)), VLOOKUP($B428,'Results-formatted 060121'!$A:$AJ,(V$3+2),FALSE)))</f>
        <v>2</v>
      </c>
      <c r="W428" s="95">
        <f>IF($C428 = "neg", (($D428+1) - VLOOKUP($B428,'Results-formatted 060121'!$A:$AJ,(W$3+2),FALSE)), IF($C428 = "pos-neg", (3+VLOOKUP($B428,'Results-formatted 060121'!$A:$AJ,(W$3+2),FALSE)), VLOOKUP($B428,'Results-formatted 060121'!$A:$AJ,(W$3+2),FALSE)))</f>
        <v>3</v>
      </c>
      <c r="X428" s="95">
        <f>IF($C428 = "neg", (($D428+1) - VLOOKUP($B428,'Results-formatted 060121'!$A:$AJ,(X$3+2),FALSE)), IF($C428 = "pos-neg", (3+VLOOKUP($B428,'Results-formatted 060121'!$A:$AJ,(X$3+2),FALSE)), VLOOKUP($B428,'Results-formatted 060121'!$A:$AJ,(X$3+2),FALSE)))</f>
        <v>4</v>
      </c>
      <c r="Y428" s="95">
        <f>IF($C428 = "neg", (($D428+1) - VLOOKUP($B428,'Results-formatted 060121'!$A:$AJ,(Y$3+2),FALSE)), IF($C428 = "pos-neg", (3+VLOOKUP($B428,'Results-formatted 060121'!$A:$AJ,(Y$3+2),FALSE)), VLOOKUP($B428,'Results-formatted 060121'!$A:$AJ,(Y$3+2),FALSE)))</f>
        <v>4</v>
      </c>
      <c r="Z428" s="95">
        <f>IF($C428 = "neg", (($D428+1) - VLOOKUP($B428,'Results-formatted 060121'!$A:$AJ,(Z$3+2),FALSE)), IF($C428 = "pos-neg", (3+VLOOKUP($B428,'Results-formatted 060121'!$A:$AJ,(Z$3+2),FALSE)), VLOOKUP($B428,'Results-formatted 060121'!$A:$AJ,(Z$3+2),FALSE)))</f>
        <v>3</v>
      </c>
      <c r="AA428" s="95">
        <f>IF($C428 = "neg", (($D428+1) - VLOOKUP($B428,'Results-formatted 060121'!$A:$AJ,(AA$3+2),FALSE)), IF($C428 = "pos-neg", (3+VLOOKUP($B428,'Results-formatted 060121'!$A:$AJ,(AA$3+2),FALSE)), VLOOKUP($B428,'Results-formatted 060121'!$A:$AJ,(AA$3+2),FALSE)))</f>
        <v>5</v>
      </c>
      <c r="AB428" s="95">
        <f>IF($C428 = "neg", (($D428+1) - VLOOKUP($B428,'Results-formatted 060121'!$A:$AJ,(AB$3+2),FALSE)), IF($C428 = "pos-neg", (3+VLOOKUP($B428,'Results-formatted 060121'!$A:$AJ,(AB$3+2),FALSE)), VLOOKUP($B428,'Results-formatted 060121'!$A:$AJ,(AB$3+2),FALSE)))</f>
        <v>4</v>
      </c>
      <c r="AC428" s="95">
        <f>IF($C428 = "neg", (($D428+1) - VLOOKUP($B428,'Results-formatted 060121'!$A:$AJ,(AC$3+2),FALSE)), IF($C428 = "pos-neg", (3+VLOOKUP($B428,'Results-formatted 060121'!$A:$AJ,(AC$3+2),FALSE)), VLOOKUP($B428,'Results-formatted 060121'!$A:$AJ,(AC$3+2),FALSE)))</f>
        <v>2</v>
      </c>
      <c r="AD428" s="95">
        <f>IF($C428 = "neg", (($D428+1) - VLOOKUP($B428,'Results-formatted 060121'!$A:$AJ,(AD$3+2),FALSE)), IF($C428 = "pos-neg", (3+VLOOKUP($B428,'Results-formatted 060121'!$A:$AJ,(AD$3+2),FALSE)), VLOOKUP($B428,'Results-formatted 060121'!$A:$AJ,(AD$3+2),FALSE)))</f>
        <v>4</v>
      </c>
      <c r="AE428" s="95">
        <f>IF($C428 = "neg", (($D428+1) - VLOOKUP($B428,'Results-formatted 060121'!$A:$AJ,(AE$3+2),FALSE)), IF($C428 = "pos-neg", (3+VLOOKUP($B428,'Results-formatted 060121'!$A:$AJ,(AE$3+2),FALSE)), VLOOKUP($B428,'Results-formatted 060121'!$A:$AJ,(AE$3+2),FALSE)))</f>
        <v>4</v>
      </c>
      <c r="AF428" s="95">
        <f>IF($C428 = "neg", (($D428+1) - VLOOKUP($B428,'Results-formatted 060121'!$A:$AJ,(AF$3+2),FALSE)), IF($C428 = "pos-neg", (3+VLOOKUP($B428,'Results-formatted 060121'!$A:$AJ,(AF$3+2),FALSE)), VLOOKUP($B428,'Results-formatted 060121'!$A:$AJ,(AF$3+2),FALSE)))</f>
        <v>2</v>
      </c>
      <c r="AG428" s="95">
        <f>IF($C428 = "neg", (($D428+1) - VLOOKUP($B428,'Results-formatted 060121'!$A:$AJ,(AG$3+2),FALSE)), IF($C428 = "pos-neg", (3+VLOOKUP($B428,'Results-formatted 060121'!$A:$AJ,(AG$3+2),FALSE)), VLOOKUP($B428,'Results-formatted 060121'!$A:$AJ,(AG$3+2),FALSE)))</f>
        <v>1</v>
      </c>
      <c r="AH428" s="95">
        <f>IF($C428 = "neg", (($D428+1) - VLOOKUP($B428,'Results-formatted 060121'!$A:$AJ,(AH$3+2),FALSE)), IF($C428 = "pos-neg", (3+VLOOKUP($B428,'Results-formatted 060121'!$A:$AJ,(AH$3+2),FALSE)), VLOOKUP($B428,'Results-formatted 060121'!$A:$AJ,(AH$3+2),FALSE)))</f>
        <v>4</v>
      </c>
      <c r="AI428" s="95">
        <f>IF($C428 = "neg", (($D428+1) - VLOOKUP($B428,'Results-formatted 060121'!$A:$AJ,(AI$3+2),FALSE)), IF($C428 = "pos-neg", (3+VLOOKUP($B428,'Results-formatted 060121'!$A:$AJ,(AI$3+2),FALSE)), VLOOKUP($B428,'Results-formatted 060121'!$A:$AJ,(AI$3+2),FALSE)))</f>
        <v>4</v>
      </c>
      <c r="AJ428" s="95">
        <f>IF($C428 = "neg", (($D428+1) - VLOOKUP($B428,'Results-formatted 060121'!$A:$AJ,(AJ$3+2),FALSE)), IF($C428 = "pos-neg", (3+VLOOKUP($B428,'Results-formatted 060121'!$A:$AJ,(AJ$3+2),FALSE)), VLOOKUP($B428,'Results-formatted 060121'!$A:$AJ,(AJ$3+2),FALSE)))</f>
        <v>1</v>
      </c>
      <c r="AK428" s="95">
        <f>IF($C428 = "neg", (($D428+1) - VLOOKUP($B428,'Results-formatted 060121'!$A:$AJ,(AK$3+2),FALSE)), IF($C428 = "pos-neg", (3+VLOOKUP($B428,'Results-formatted 060121'!$A:$AJ,(AK$3+2),FALSE)), VLOOKUP($B428,'Results-formatted 060121'!$A:$AJ,(AK$3+2),FALSE)))</f>
        <v>3</v>
      </c>
      <c r="AL428" s="95">
        <f>IF($C428 = "neg", (($D428+1) - VLOOKUP($B428,'Results-formatted 060121'!$A:$AJ,(AL$3+2),FALSE)), IF($C428 = "pos-neg", (3+VLOOKUP($B428,'Results-formatted 060121'!$A:$AJ,(AL$3+2),FALSE)), VLOOKUP($B428,'Results-formatted 060121'!$A:$AJ,(AL$3+2),FALSE)))</f>
        <v>3</v>
      </c>
      <c r="AM428" s="95">
        <f>IF($C428 = "neg", (($D428+1) - VLOOKUP($B428,'Results-formatted 060121'!$A:AJ,(AM$3+2),FALSE)), IF($C428 = "pos-neg", (3+VLOOKUP($B428,'Results-formatted 060121'!$A:AJ,(AM$3+2),FALSE)), VLOOKUP($B428,'Results-formatted 060121'!$A:AJ,(AM$3+2),FALSE)))</f>
        <v>1</v>
      </c>
      <c r="AN428" s="95">
        <f>IF($C428 = "neg", (($D428+1) - VLOOKUP($B428,'Results-formatted 060121'!$A:AK,(AN$3+2),FALSE)), IF($C428 = "pos-neg", (3+VLOOKUP($B428,'Results-formatted 060121'!$A:AK,(AN$3+2),FALSE)), VLOOKUP($B428,'Results-formatted 060121'!$A:AK,(AN$3+2),FALSE)))</f>
        <v>3</v>
      </c>
      <c r="AO428" s="95">
        <f>IF($C428 = "neg", (($D428+1) - VLOOKUP($B428,'Results-formatted 060121'!$A:AL,(AO$3+2),FALSE)), IF($C428 = "pos-neg", (3+VLOOKUP($B428,'Results-formatted 060121'!$A:AL,(AO$3+2),FALSE)), VLOOKUP($B428,'Results-formatted 060121'!$A:AL,(AO$3+2),FALSE)))</f>
        <v>4</v>
      </c>
      <c r="AP428" s="95">
        <f>IF($C428 = "neg", (($D428+1) - VLOOKUP($B428,'Results-formatted 060121'!$A:AM,(AP$3+2),FALSE)), IF($C428 = "pos-neg", (3+VLOOKUP($B428,'Results-formatted 060121'!$A:AM,(AP$3+2),FALSE)), VLOOKUP($B428,'Results-formatted 060121'!$A:AM,(AP$3+2),FALSE)))</f>
        <v>3</v>
      </c>
      <c r="AQ428" s="95">
        <f>IF($C428 = "neg", (($D428+1) - VLOOKUP($B428,'Results-formatted 060121'!$A:AN,(AQ$3+2),FALSE)), IF($C428 = "pos-neg", (3+VLOOKUP($B428,'Results-formatted 060121'!$A:AN,(AQ$3+2),FALSE)), VLOOKUP($B428,'Results-formatted 060121'!$A:AN,(AQ$3+2),FALSE)))</f>
        <v>4</v>
      </c>
      <c r="AR428" s="95">
        <f>IF($C428 = "neg", (($D428+1) - VLOOKUP($B428,'Results-formatted 060121'!$A:AO,(AR$3+2),FALSE)), IF($C428 = "pos-neg", (3+VLOOKUP($B428,'Results-formatted 060121'!$A:AO,(AR$3+2),FALSE)), VLOOKUP($B428,'Results-formatted 060121'!$A:AO,(AR$3+2),FALSE)))</f>
        <v>4</v>
      </c>
      <c r="AS428" s="95">
        <f>IF($C428 = "neg", (($D428+1) - VLOOKUP($B428,'Results-formatted 060121'!$A:AP,(AS$3+2),FALSE)), IF($C428 = "pos-neg", (3+VLOOKUP($B428,'Results-formatted 060121'!$A:AP,(AS$3+2),FALSE)), VLOOKUP($B428,'Results-formatted 060121'!$A:AP,(AS$3+2),FALSE)))</f>
        <v>4</v>
      </c>
      <c r="AT428" s="95">
        <f>IF($C428 = "neg", (($D428+1) - VLOOKUP($B428,'Results-formatted 060121'!$A:AQ,(AT$3+2),FALSE)), IF($C428 = "pos-neg", (3+VLOOKUP($B428,'Results-formatted 060121'!$A:AQ,(AT$3+2),FALSE)), VLOOKUP($B428,'Results-formatted 060121'!$A:AQ,(AT$3+2),FALSE)))</f>
        <v>4</v>
      </c>
      <c r="AU428" s="95">
        <f>IF($C428 = "neg", (($D428+1) - VLOOKUP($B428,'Results-formatted 060121'!$A:AR,(AU$3+2),FALSE)), IF($C428 = "pos-neg", (3+VLOOKUP($B428,'Results-formatted 060121'!$A:AR,(AU$3+2),FALSE)), VLOOKUP($B428,'Results-formatted 060121'!$A:AR,(AU$3+2),FALSE)))</f>
        <v>4</v>
      </c>
      <c r="AV428" s="95">
        <f>IF($C428 = "neg", (($D428+1) - VLOOKUP($B428,'Results-formatted 060121'!$A:AS,(AV$3+2),FALSE)), IF($C428 = "pos-neg", (3+VLOOKUP($B428,'Results-formatted 060121'!$A:AS,(AV$3+2),FALSE)), VLOOKUP($B428,'Results-formatted 060121'!$A:AS,(AV$3+2),FALSE)))</f>
        <v>3</v>
      </c>
      <c r="AW428" s="95">
        <f>IF($C428 = "neg", (($D428+1) - VLOOKUP($B428,'Results-formatted 060121'!$A:AT,(AW$3+2),FALSE)), IF($C428 = "pos-neg", (3+VLOOKUP($B428,'Results-formatted 060121'!$A:AT,(AW$3+2),FALSE)), VLOOKUP($B428,'Results-formatted 060121'!$A:AT,(AW$3+2),FALSE)))</f>
        <v>4</v>
      </c>
      <c r="AX428" s="95">
        <f>IF($C428 = "neg", (($D428+1) - VLOOKUP($B428,'Results-formatted 060121'!$A:AU,(AX$3+2),FALSE)), IF($C428 = "pos-neg", (3+VLOOKUP($B428,'Results-formatted 060121'!$A:AU,(AX$3+2),FALSE)), VLOOKUP($B428,'Results-formatted 060121'!$A:AU,(AX$3+2),FALSE)))</f>
        <v>3</v>
      </c>
      <c r="AY428" s="95">
        <f>IF($C428 = "neg", (($D428+1) - VLOOKUP($B428,'Results-formatted 060121'!$A:AV,(AY$3+2),FALSE)), IF($C428 = "pos-neg", (3+VLOOKUP($B428,'Results-formatted 060121'!$A:AV,(AY$3+2),FALSE)), VLOOKUP($B428,'Results-formatted 060121'!$A:AV,(AY$3+2),FALSE)))</f>
        <v>3</v>
      </c>
      <c r="AZ428" s="95">
        <f>IF($C428 = "neg", (($D428+1) - VLOOKUP($B428,'Results-formatted 060121'!$A:AW,(AZ$3+2),FALSE)), IF($C428 = "pos-neg", (3+VLOOKUP($B428,'Results-formatted 060121'!$A:AW,(AZ$3+2),FALSE)), VLOOKUP($B428,'Results-formatted 060121'!$A:AW,(AZ$3+2),FALSE)))</f>
        <v>3</v>
      </c>
      <c r="BA428" s="95">
        <f>IF($C428 = "neg", (($D428+1) - VLOOKUP($B428,'Results-formatted 060121'!$A:AX,(BA$3+2),FALSE)), IF($C428 = "pos-neg", (3+VLOOKUP($B428,'Results-formatted 060121'!$A:AX,(BA$3+2),FALSE)), VLOOKUP($B428,'Results-formatted 060121'!$A:AX,(BA$3+2),FALSE)))</f>
        <v>2</v>
      </c>
      <c r="BB428" s="95">
        <f>IF($C428 = "neg", (($D428+1) - VLOOKUP($B428,'Results-formatted 060121'!$A:AY,(BB$3+2),FALSE)), IF($C428 = "pos-neg", (3+VLOOKUP($B428,'Results-formatted 060121'!$A:AY,(BB$3+2),FALSE)), VLOOKUP($B428,'Results-formatted 060121'!$A:AY,(BB$3+2),FALSE)))</f>
        <v>4</v>
      </c>
      <c r="BC428" s="95">
        <f>IF($C428 = "neg", (($D428+1) - VLOOKUP($B428,'Results-formatted 060121'!$A:AZ,(BC$3+2),FALSE)), IF($C428 = "pos-neg", (3+VLOOKUP($B428,'Results-formatted 060121'!$A:AZ,(BC$3+2),FALSE)), VLOOKUP($B428,'Results-formatted 060121'!$A:AZ,(BC$3+2),FALSE)))</f>
        <v>3</v>
      </c>
      <c r="BD428" s="95">
        <f>IF($C428 = "neg", (($D428+1) - VLOOKUP($B428,'Results-formatted 060121'!$A:BA,(BD$3+2),FALSE)), IF($C428 = "pos-neg", (3+VLOOKUP($B428,'Results-formatted 060121'!$A:BA,(BD$3+2),FALSE)), VLOOKUP($B428,'Results-formatted 060121'!$A:BA,(BD$3+2),FALSE)))</f>
        <v>4</v>
      </c>
      <c r="BE428" s="95">
        <f>IF($C428 = "neg", (($D428+1) - VLOOKUP($B428,'Results-formatted 060121'!$A:BB,(BE$3+2),FALSE)), IF($C428 = "pos-neg", (3+VLOOKUP($B428,'Results-formatted 060121'!$A:BB,(BE$3+2),FALSE)), VLOOKUP($B428,'Results-formatted 060121'!$A:BB,(BE$3+2),FALSE)))</f>
        <v>3</v>
      </c>
      <c r="BF428" s="95">
        <f>IF($C428 = "neg", (($D428+1) - VLOOKUP($B428,'Results-formatted 060121'!$A:BC,(BF$3+2),FALSE)), IF($C428 = "pos-neg", (3+VLOOKUP($B428,'Results-formatted 060121'!$A:BC,(BF$3+2),FALSE)), VLOOKUP($B428,'Results-formatted 060121'!$A:BC,(BF$3+2),FALSE)))</f>
        <v>3</v>
      </c>
      <c r="BG428" s="95">
        <f>IF($C428 = "neg", (($D428+1) - VLOOKUP($B428,'Results-formatted 060121'!$A:BD,(BG$3+2),FALSE)), IF($C428 = "pos-neg", (3+VLOOKUP($B428,'Results-formatted 060121'!$A:BD,(BG$3+2),FALSE)), VLOOKUP($B428,'Results-formatted 060121'!$A:BD,(BG$3+2),FALSE)))</f>
        <v>3</v>
      </c>
      <c r="BH428" s="95">
        <f>IF($C428 = "neg", (($D428+1) - VLOOKUP($B428,'Results-formatted 060121'!$A:BE,(BH$3+2),FALSE)), IF($C428 = "pos-neg", (3+VLOOKUP($B428,'Results-formatted 060121'!$A:BE,(BH$3+2),FALSE)), VLOOKUP($B428,'Results-formatted 060121'!$A:BE,(BH$3+2),FALSE)))</f>
        <v>3</v>
      </c>
      <c r="BI428" s="95">
        <f>IF($C428 = "neg", (($D428+1) - VLOOKUP($B428,'Results-formatted 060121'!$A:BF,(BI$3+2),FALSE)), IF($C428 = "pos-neg", (3+VLOOKUP($B428,'Results-formatted 060121'!$A:BF,(BI$3+2),FALSE)), VLOOKUP($B428,'Results-formatted 060121'!$A:BF,(BI$3+2),FALSE)))</f>
        <v>4</v>
      </c>
      <c r="BJ428" s="95">
        <f>IF($C428 = "neg", (($D428+1) - VLOOKUP($B428,'Results-formatted 060121'!$A:BG,(BJ$3+2),FALSE)), IF($C428 = "pos-neg", (3+VLOOKUP($B428,'Results-formatted 060121'!$A:BG,(BJ$3+2),FALSE)), VLOOKUP($B428,'Results-formatted 060121'!$A:BG,(BJ$3+2),FALSE)))</f>
        <v>2</v>
      </c>
      <c r="BK428" s="95">
        <f>IF($C428 = "neg", (($D428+1) - VLOOKUP($B428,'Results-formatted 060121'!$A:BH,(BK$3+2),FALSE)), IF($C428 = "pos-neg", (3+VLOOKUP($B428,'Results-formatted 060121'!$A:BH,(BK$3+2),FALSE)), VLOOKUP($B428,'Results-formatted 060121'!$A:BH,(BK$3+2),FALSE)))</f>
        <v>2</v>
      </c>
      <c r="BL428" s="95">
        <f>IF($C428 = "neg", (($D428+1) - VLOOKUP($B428,'Results-formatted 060121'!$A:BI,(BL$3+2),FALSE)), IF($C428 = "pos-neg", (3+VLOOKUP($B428,'Results-formatted 060121'!$A:BI,(BL$3+2),FALSE)), VLOOKUP($B428,'Results-formatted 060121'!$A:BI,(BL$3+2),FALSE)))</f>
        <v>3</v>
      </c>
      <c r="BM428" s="95">
        <f>IF($C428 = "neg", (($D428+1) - VLOOKUP($B428,'Results-formatted 060121'!$A:BJ,(BM$3+2),FALSE)), IF($C428 = "pos-neg", (3+VLOOKUP($B428,'Results-formatted 060121'!$A:BJ,(BM$3+2),FALSE)), VLOOKUP($B428,'Results-formatted 060121'!$A:BJ,(BM$3+2),FALSE)))</f>
        <v>3</v>
      </c>
      <c r="BN428" s="95"/>
      <c r="BO428" s="95"/>
      <c r="BP428" s="95"/>
      <c r="BQ428" s="95"/>
      <c r="BR428" s="95"/>
      <c r="BS428" s="95"/>
      <c r="BT428" s="95"/>
      <c r="BU428" s="95"/>
      <c r="BV428" s="95"/>
      <c r="BW428" s="95"/>
      <c r="BX428" s="95"/>
      <c r="BY428" s="95"/>
      <c r="BZ428" s="95"/>
      <c r="CA428" s="95"/>
      <c r="CB428" s="95"/>
      <c r="CC428" s="95"/>
      <c r="CD428" s="99"/>
      <c r="CE428" s="25">
        <f t="shared" si="1411"/>
        <v>3.3</v>
      </c>
      <c r="CF428" s="25">
        <f t="shared" si="1441"/>
        <v>0.97944986288135516</v>
      </c>
    </row>
    <row r="429" spans="2:84" ht="42" x14ac:dyDescent="0.15">
      <c r="B429" s="84" t="s">
        <v>428</v>
      </c>
      <c r="C429" s="86" t="s">
        <v>224</v>
      </c>
      <c r="D429" s="2">
        <v>5</v>
      </c>
      <c r="E429" s="15" t="s">
        <v>217</v>
      </c>
      <c r="F429" s="95">
        <f>IF($C429 = "neg", (($D429+1) - VLOOKUP($B429,'Results-formatted 060121'!$A:$AJ,(F$3+2),FALSE)), IF($C429 = "pos-neg", (3+VLOOKUP($B429,'Results-formatted 060121'!$A:$AJ,(F$3+2),FALSE)), VLOOKUP($B429,'Results-formatted 060121'!$A:$AJ,(F$3+2),FALSE)))</f>
        <v>3</v>
      </c>
      <c r="G429" s="95">
        <f>IF($C429 = "neg", (($D429+1) - VLOOKUP($B429,'Results-formatted 060121'!$A:$AJ,(G$3+2),FALSE)), IF($C429 = "pos-neg", (3+VLOOKUP($B429,'Results-formatted 060121'!$A:$AJ,(G$3+2),FALSE)), VLOOKUP($B429,'Results-formatted 060121'!$A:$AJ,(G$3+2),FALSE)))</f>
        <v>5</v>
      </c>
      <c r="H429" s="95">
        <f>IF($C429 = "neg", (($D429+1) - VLOOKUP($B429,'Results-formatted 060121'!$A:$AJ,(H$3+2),FALSE)), IF($C429 = "pos-neg", (3+VLOOKUP($B429,'Results-formatted 060121'!$A:$AJ,(H$3+2),FALSE)), VLOOKUP($B429,'Results-formatted 060121'!$A:$AJ,(H$3+2),FALSE)))</f>
        <v>1</v>
      </c>
      <c r="I429" s="95">
        <f>IF($C429 = "neg", (($D429+1) - VLOOKUP($B429,'Results-formatted 060121'!$A:$AJ,(I$3+2),FALSE)), IF($C429 = "pos-neg", (3+VLOOKUP($B429,'Results-formatted 060121'!$A:$AJ,(I$3+2),FALSE)), VLOOKUP($B429,'Results-formatted 060121'!$A:$AJ,(I$3+2),FALSE)))</f>
        <v>1</v>
      </c>
      <c r="J429" s="95">
        <f>IF($C429 = "neg", (($D429+1) - VLOOKUP($B429,'Results-formatted 060121'!$A:$AJ,(J$3+2),FALSE)), IF($C429 = "pos-neg", (3+VLOOKUP($B429,'Results-formatted 060121'!$A:$AJ,(J$3+2),FALSE)), VLOOKUP($B429,'Results-formatted 060121'!$A:$AJ,(J$3+2),FALSE)))</f>
        <v>3</v>
      </c>
      <c r="K429" s="95">
        <f>IF($C429 = "neg", (($D429+1) - VLOOKUP($B429,'Results-formatted 060121'!$A:$AJ,(K$3+2),FALSE)), IF($C429 = "pos-neg", (3+VLOOKUP($B429,'Results-formatted 060121'!$A:$AJ,(K$3+2),FALSE)), VLOOKUP($B429,'Results-formatted 060121'!$A:$AJ,(K$3+2),FALSE)))</f>
        <v>4</v>
      </c>
      <c r="L429" s="95">
        <f>IF($C429 = "neg", (($D429+1) - VLOOKUP($B429,'Results-formatted 060121'!$A:$AJ,(L$3+2),FALSE)), IF($C429 = "pos-neg", (3+VLOOKUP($B429,'Results-formatted 060121'!$A:$AJ,(L$3+2),FALSE)), VLOOKUP($B429,'Results-formatted 060121'!$A:$AJ,(L$3+2),FALSE)))</f>
        <v>1</v>
      </c>
      <c r="M429" s="95">
        <f>IF($C429 = "neg", (($D429+1) - VLOOKUP($B429,'Results-formatted 060121'!$A:$AJ,(M$3+2),FALSE)), IF($C429 = "pos-neg", (3+VLOOKUP($B429,'Results-formatted 060121'!$A:$AJ,(M$3+2),FALSE)), VLOOKUP($B429,'Results-formatted 060121'!$A:$AJ,(M$3+2),FALSE)))</f>
        <v>1</v>
      </c>
      <c r="N429" s="95">
        <f>IF($C429 = "neg", (($D429+1) - VLOOKUP($B429,'Results-formatted 060121'!$A:$AJ,(N$3+2),FALSE)), IF($C429 = "pos-neg", (3+VLOOKUP($B429,'Results-formatted 060121'!$A:$AJ,(N$3+2),FALSE)), VLOOKUP($B429,'Results-formatted 060121'!$A:$AJ,(N$3+2),FALSE)))</f>
        <v>4</v>
      </c>
      <c r="O429" s="95">
        <f>IF($C429 = "neg", (($D429+1) - VLOOKUP($B429,'Results-formatted 060121'!$A:$AJ,(O$3+2),FALSE)), IF($C429 = "pos-neg", (3+VLOOKUP($B429,'Results-formatted 060121'!$A:$AJ,(O$3+2),FALSE)), VLOOKUP($B429,'Results-formatted 060121'!$A:$AJ,(O$3+2),FALSE)))</f>
        <v>1</v>
      </c>
      <c r="P429" s="95">
        <f>IF($C429 = "neg", (($D429+1) - VLOOKUP($B429,'Results-formatted 060121'!$A:$AJ,(P$3+2),FALSE)), IF($C429 = "pos-neg", (3+VLOOKUP($B429,'Results-formatted 060121'!$A:$AJ,(P$3+2),FALSE)), VLOOKUP($B429,'Results-formatted 060121'!$A:$AJ,(P$3+2),FALSE)))</f>
        <v>2</v>
      </c>
      <c r="Q429" s="95">
        <f>IF($C429 = "neg", (($D429+1) - VLOOKUP($B429,'Results-formatted 060121'!$A:$AJ,(Q$3+2),FALSE)), IF($C429 = "pos-neg", (3+VLOOKUP($B429,'Results-formatted 060121'!$A:$AJ,(Q$3+2),FALSE)), VLOOKUP($B429,'Results-formatted 060121'!$A:$AJ,(Q$3+2),FALSE)))</f>
        <v>3</v>
      </c>
      <c r="R429" s="95">
        <f>IF($C429 = "neg", (($D429+1) - VLOOKUP($B429,'Results-formatted 060121'!$A:$AJ,(R$3+2),FALSE)), IF($C429 = "pos-neg", (3+VLOOKUP($B429,'Results-formatted 060121'!$A:$AJ,(R$3+2),FALSE)), VLOOKUP($B429,'Results-formatted 060121'!$A:$AJ,(R$3+2),FALSE)))</f>
        <v>2</v>
      </c>
      <c r="S429" s="95">
        <f>IF($C429 = "neg", (($D429+1) - VLOOKUP($B429,'Results-formatted 060121'!$A:$AJ,(S$3+2),FALSE)), IF($C429 = "pos-neg", (3+VLOOKUP($B429,'Results-formatted 060121'!$A:$AJ,(S$3+2),FALSE)), VLOOKUP($B429,'Results-formatted 060121'!$A:$AJ,(S$3+2),FALSE)))</f>
        <v>3</v>
      </c>
      <c r="T429" s="95">
        <f>IF($C429 = "neg", (($D429+1) - VLOOKUP($B429,'Results-formatted 060121'!$A:$AJ,(T$3+2),FALSE)), IF($C429 = "pos-neg", (3+VLOOKUP($B429,'Results-formatted 060121'!$A:$AJ,(T$3+2),FALSE)), VLOOKUP($B429,'Results-formatted 060121'!$A:$AJ,(T$3+2),FALSE)))</f>
        <v>2</v>
      </c>
      <c r="U429" s="95">
        <f>IF($C429 = "neg", (($D429+1) - VLOOKUP($B429,'Results-formatted 060121'!$A:$AJ,(U$3+2),FALSE)), IF($C429 = "pos-neg", (3+VLOOKUP($B429,'Results-formatted 060121'!$A:$AJ,(U$3+2),FALSE)), VLOOKUP($B429,'Results-formatted 060121'!$A:$AJ,(U$3+2),FALSE)))</f>
        <v>1</v>
      </c>
      <c r="V429" s="95">
        <f>IF($C429 = "neg", (($D429+1) - VLOOKUP($B429,'Results-formatted 060121'!$A:$AJ,(V$3+2),FALSE)), IF($C429 = "pos-neg", (3+VLOOKUP($B429,'Results-formatted 060121'!$A:$AJ,(V$3+2),FALSE)), VLOOKUP($B429,'Results-formatted 060121'!$A:$AJ,(V$3+2),FALSE)))</f>
        <v>3</v>
      </c>
      <c r="W429" s="95">
        <f>IF($C429 = "neg", (($D429+1) - VLOOKUP($B429,'Results-formatted 060121'!$A:$AJ,(W$3+2),FALSE)), IF($C429 = "pos-neg", (3+VLOOKUP($B429,'Results-formatted 060121'!$A:$AJ,(W$3+2),FALSE)), VLOOKUP($B429,'Results-formatted 060121'!$A:$AJ,(W$3+2),FALSE)))</f>
        <v>2</v>
      </c>
      <c r="X429" s="95">
        <f>IF($C429 = "neg", (($D429+1) - VLOOKUP($B429,'Results-formatted 060121'!$A:$AJ,(X$3+2),FALSE)), IF($C429 = "pos-neg", (3+VLOOKUP($B429,'Results-formatted 060121'!$A:$AJ,(X$3+2),FALSE)), VLOOKUP($B429,'Results-formatted 060121'!$A:$AJ,(X$3+2),FALSE)))</f>
        <v>2</v>
      </c>
      <c r="Y429" s="95">
        <f>IF($C429 = "neg", (($D429+1) - VLOOKUP($B429,'Results-formatted 060121'!$A:$AJ,(Y$3+2),FALSE)), IF($C429 = "pos-neg", (3+VLOOKUP($B429,'Results-formatted 060121'!$A:$AJ,(Y$3+2),FALSE)), VLOOKUP($B429,'Results-formatted 060121'!$A:$AJ,(Y$3+2),FALSE)))</f>
        <v>3</v>
      </c>
      <c r="Z429" s="95">
        <f>IF($C429 = "neg", (($D429+1) - VLOOKUP($B429,'Results-formatted 060121'!$A:$AJ,(Z$3+2),FALSE)), IF($C429 = "pos-neg", (3+VLOOKUP($B429,'Results-formatted 060121'!$A:$AJ,(Z$3+2),FALSE)), VLOOKUP($B429,'Results-formatted 060121'!$A:$AJ,(Z$3+2),FALSE)))</f>
        <v>1</v>
      </c>
      <c r="AA429" s="95">
        <f>IF($C429 = "neg", (($D429+1) - VLOOKUP($B429,'Results-formatted 060121'!$A:$AJ,(AA$3+2),FALSE)), IF($C429 = "pos-neg", (3+VLOOKUP($B429,'Results-formatted 060121'!$A:$AJ,(AA$3+2),FALSE)), VLOOKUP($B429,'Results-formatted 060121'!$A:$AJ,(AA$3+2),FALSE)))</f>
        <v>3</v>
      </c>
      <c r="AB429" s="95">
        <f>IF($C429 = "neg", (($D429+1) - VLOOKUP($B429,'Results-formatted 060121'!$A:$AJ,(AB$3+2),FALSE)), IF($C429 = "pos-neg", (3+VLOOKUP($B429,'Results-formatted 060121'!$A:$AJ,(AB$3+2),FALSE)), VLOOKUP($B429,'Results-formatted 060121'!$A:$AJ,(AB$3+2),FALSE)))</f>
        <v>2</v>
      </c>
      <c r="AC429" s="95">
        <f>IF($C429 = "neg", (($D429+1) - VLOOKUP($B429,'Results-formatted 060121'!$A:$AJ,(AC$3+2),FALSE)), IF($C429 = "pos-neg", (3+VLOOKUP($B429,'Results-formatted 060121'!$A:$AJ,(AC$3+2),FALSE)), VLOOKUP($B429,'Results-formatted 060121'!$A:$AJ,(AC$3+2),FALSE)))</f>
        <v>1</v>
      </c>
      <c r="AD429" s="95">
        <f>IF($C429 = "neg", (($D429+1) - VLOOKUP($B429,'Results-formatted 060121'!$A:$AJ,(AD$3+2),FALSE)), IF($C429 = "pos-neg", (3+VLOOKUP($B429,'Results-formatted 060121'!$A:$AJ,(AD$3+2),FALSE)), VLOOKUP($B429,'Results-formatted 060121'!$A:$AJ,(AD$3+2),FALSE)))</f>
        <v>1</v>
      </c>
      <c r="AE429" s="95">
        <f>IF($C429 = "neg", (($D429+1) - VLOOKUP($B429,'Results-formatted 060121'!$A:$AJ,(AE$3+2),FALSE)), IF($C429 = "pos-neg", (3+VLOOKUP($B429,'Results-formatted 060121'!$A:$AJ,(AE$3+2),FALSE)), VLOOKUP($B429,'Results-formatted 060121'!$A:$AJ,(AE$3+2),FALSE)))</f>
        <v>3</v>
      </c>
      <c r="AF429" s="95">
        <f>IF($C429 = "neg", (($D429+1) - VLOOKUP($B429,'Results-formatted 060121'!$A:$AJ,(AF$3+2),FALSE)), IF($C429 = "pos-neg", (3+VLOOKUP($B429,'Results-formatted 060121'!$A:$AJ,(AF$3+2),FALSE)), VLOOKUP($B429,'Results-formatted 060121'!$A:$AJ,(AF$3+2),FALSE)))</f>
        <v>3</v>
      </c>
      <c r="AG429" s="95">
        <f>IF($C429 = "neg", (($D429+1) - VLOOKUP($B429,'Results-formatted 060121'!$A:$AJ,(AG$3+2),FALSE)), IF($C429 = "pos-neg", (3+VLOOKUP($B429,'Results-formatted 060121'!$A:$AJ,(AG$3+2),FALSE)), VLOOKUP($B429,'Results-formatted 060121'!$A:$AJ,(AG$3+2),FALSE)))</f>
        <v>2</v>
      </c>
      <c r="AH429" s="95">
        <f>IF($C429 = "neg", (($D429+1) - VLOOKUP($B429,'Results-formatted 060121'!$A:$AJ,(AH$3+2),FALSE)), IF($C429 = "pos-neg", (3+VLOOKUP($B429,'Results-formatted 060121'!$A:$AJ,(AH$3+2),FALSE)), VLOOKUP($B429,'Results-formatted 060121'!$A:$AJ,(AH$3+2),FALSE)))</f>
        <v>2</v>
      </c>
      <c r="AI429" s="95">
        <f>IF($C429 = "neg", (($D429+1) - VLOOKUP($B429,'Results-formatted 060121'!$A:$AJ,(AI$3+2),FALSE)), IF($C429 = "pos-neg", (3+VLOOKUP($B429,'Results-formatted 060121'!$A:$AJ,(AI$3+2),FALSE)), VLOOKUP($B429,'Results-formatted 060121'!$A:$AJ,(AI$3+2),FALSE)))</f>
        <v>3</v>
      </c>
      <c r="AJ429" s="95">
        <f>IF($C429 = "neg", (($D429+1) - VLOOKUP($B429,'Results-formatted 060121'!$A:$AJ,(AJ$3+2),FALSE)), IF($C429 = "pos-neg", (3+VLOOKUP($B429,'Results-formatted 060121'!$A:$AJ,(AJ$3+2),FALSE)), VLOOKUP($B429,'Results-formatted 060121'!$A:$AJ,(AJ$3+2),FALSE)))</f>
        <v>4</v>
      </c>
      <c r="AK429" s="95">
        <f>IF($C429 = "neg", (($D429+1) - VLOOKUP($B429,'Results-formatted 060121'!$A:$AJ,(AK$3+2),FALSE)), IF($C429 = "pos-neg", (3+VLOOKUP($B429,'Results-formatted 060121'!$A:$AJ,(AK$3+2),FALSE)), VLOOKUP($B429,'Results-formatted 060121'!$A:$AJ,(AK$3+2),FALSE)))</f>
        <v>4</v>
      </c>
      <c r="AL429" s="95">
        <f>IF($C429 = "neg", (($D429+1) - VLOOKUP($B429,'Results-formatted 060121'!$A:$AJ,(AL$3+2),FALSE)), IF($C429 = "pos-neg", (3+VLOOKUP($B429,'Results-formatted 060121'!$A:$AJ,(AL$3+2),FALSE)), VLOOKUP($B429,'Results-formatted 060121'!$A:$AJ,(AL$3+2),FALSE)))</f>
        <v>3</v>
      </c>
      <c r="AM429" s="95">
        <f>IF($C429 = "neg", (($D429+1) - VLOOKUP($B429,'Results-formatted 060121'!$A:AJ,(AM$3+2),FALSE)), IF($C429 = "pos-neg", (3+VLOOKUP($B429,'Results-formatted 060121'!$A:AJ,(AM$3+2),FALSE)), VLOOKUP($B429,'Results-formatted 060121'!$A:AJ,(AM$3+2),FALSE)))</f>
        <v>1</v>
      </c>
      <c r="AN429" s="95">
        <f>IF($C429 = "neg", (($D429+1) - VLOOKUP($B429,'Results-formatted 060121'!$A:AK,(AN$3+2),FALSE)), IF($C429 = "pos-neg", (3+VLOOKUP($B429,'Results-formatted 060121'!$A:AK,(AN$3+2),FALSE)), VLOOKUP($B429,'Results-formatted 060121'!$A:AK,(AN$3+2),FALSE)))</f>
        <v>2</v>
      </c>
      <c r="AO429" s="95">
        <f>IF($C429 = "neg", (($D429+1) - VLOOKUP($B429,'Results-formatted 060121'!$A:AL,(AO$3+2),FALSE)), IF($C429 = "pos-neg", (3+VLOOKUP($B429,'Results-formatted 060121'!$A:AL,(AO$3+2),FALSE)), VLOOKUP($B429,'Results-formatted 060121'!$A:AL,(AO$3+2),FALSE)))</f>
        <v>4</v>
      </c>
      <c r="AP429" s="95">
        <f>IF($C429 = "neg", (($D429+1) - VLOOKUP($B429,'Results-formatted 060121'!$A:AM,(AP$3+2),FALSE)), IF($C429 = "pos-neg", (3+VLOOKUP($B429,'Results-formatted 060121'!$A:AM,(AP$3+2),FALSE)), VLOOKUP($B429,'Results-formatted 060121'!$A:AM,(AP$3+2),FALSE)))</f>
        <v>1</v>
      </c>
      <c r="AQ429" s="95">
        <f>IF($C429 = "neg", (($D429+1) - VLOOKUP($B429,'Results-formatted 060121'!$A:AN,(AQ$3+2),FALSE)), IF($C429 = "pos-neg", (3+VLOOKUP($B429,'Results-formatted 060121'!$A:AN,(AQ$3+2),FALSE)), VLOOKUP($B429,'Results-formatted 060121'!$A:AN,(AQ$3+2),FALSE)))</f>
        <v>2</v>
      </c>
      <c r="AR429" s="95">
        <f>IF($C429 = "neg", (($D429+1) - VLOOKUP($B429,'Results-formatted 060121'!$A:AO,(AR$3+2),FALSE)), IF($C429 = "pos-neg", (3+VLOOKUP($B429,'Results-formatted 060121'!$A:AO,(AR$3+2),FALSE)), VLOOKUP($B429,'Results-formatted 060121'!$A:AO,(AR$3+2),FALSE)))</f>
        <v>1</v>
      </c>
      <c r="AS429" s="95">
        <f>IF($C429 = "neg", (($D429+1) - VLOOKUP($B429,'Results-formatted 060121'!$A:AP,(AS$3+2),FALSE)), IF($C429 = "pos-neg", (3+VLOOKUP($B429,'Results-formatted 060121'!$A:AP,(AS$3+2),FALSE)), VLOOKUP($B429,'Results-formatted 060121'!$A:AP,(AS$3+2),FALSE)))</f>
        <v>2</v>
      </c>
      <c r="AT429" s="95">
        <f>IF($C429 = "neg", (($D429+1) - VLOOKUP($B429,'Results-formatted 060121'!$A:AQ,(AT$3+2),FALSE)), IF($C429 = "pos-neg", (3+VLOOKUP($B429,'Results-formatted 060121'!$A:AQ,(AT$3+2),FALSE)), VLOOKUP($B429,'Results-formatted 060121'!$A:AQ,(AT$3+2),FALSE)))</f>
        <v>3</v>
      </c>
      <c r="AU429" s="95">
        <f>IF($C429 = "neg", (($D429+1) - VLOOKUP($B429,'Results-formatted 060121'!$A:AR,(AU$3+2),FALSE)), IF($C429 = "pos-neg", (3+VLOOKUP($B429,'Results-formatted 060121'!$A:AR,(AU$3+2),FALSE)), VLOOKUP($B429,'Results-formatted 060121'!$A:AR,(AU$3+2),FALSE)))</f>
        <v>3</v>
      </c>
      <c r="AV429" s="95">
        <f>IF($C429 = "neg", (($D429+1) - VLOOKUP($B429,'Results-formatted 060121'!$A:AS,(AV$3+2),FALSE)), IF($C429 = "pos-neg", (3+VLOOKUP($B429,'Results-formatted 060121'!$A:AS,(AV$3+2),FALSE)), VLOOKUP($B429,'Results-formatted 060121'!$A:AS,(AV$3+2),FALSE)))</f>
        <v>1</v>
      </c>
      <c r="AW429" s="95">
        <f>IF($C429 = "neg", (($D429+1) - VLOOKUP($B429,'Results-formatted 060121'!$A:AT,(AW$3+2),FALSE)), IF($C429 = "pos-neg", (3+VLOOKUP($B429,'Results-formatted 060121'!$A:AT,(AW$3+2),FALSE)), VLOOKUP($B429,'Results-formatted 060121'!$A:AT,(AW$3+2),FALSE)))</f>
        <v>1</v>
      </c>
      <c r="AX429" s="95">
        <f>IF($C429 = "neg", (($D429+1) - VLOOKUP($B429,'Results-formatted 060121'!$A:AU,(AX$3+2),FALSE)), IF($C429 = "pos-neg", (3+VLOOKUP($B429,'Results-formatted 060121'!$A:AU,(AX$3+2),FALSE)), VLOOKUP($B429,'Results-formatted 060121'!$A:AU,(AX$3+2),FALSE)))</f>
        <v>1</v>
      </c>
      <c r="AY429" s="95">
        <f>IF($C429 = "neg", (($D429+1) - VLOOKUP($B429,'Results-formatted 060121'!$A:AV,(AY$3+2),FALSE)), IF($C429 = "pos-neg", (3+VLOOKUP($B429,'Results-formatted 060121'!$A:AV,(AY$3+2),FALSE)), VLOOKUP($B429,'Results-formatted 060121'!$A:AV,(AY$3+2),FALSE)))</f>
        <v>1</v>
      </c>
      <c r="AZ429" s="95">
        <f>IF($C429 = "neg", (($D429+1) - VLOOKUP($B429,'Results-formatted 060121'!$A:AW,(AZ$3+2),FALSE)), IF($C429 = "pos-neg", (3+VLOOKUP($B429,'Results-formatted 060121'!$A:AW,(AZ$3+2),FALSE)), VLOOKUP($B429,'Results-formatted 060121'!$A:AW,(AZ$3+2),FALSE)))</f>
        <v>3</v>
      </c>
      <c r="BA429" s="95">
        <f>IF($C429 = "neg", (($D429+1) - VLOOKUP($B429,'Results-formatted 060121'!$A:AX,(BA$3+2),FALSE)), IF($C429 = "pos-neg", (3+VLOOKUP($B429,'Results-formatted 060121'!$A:AX,(BA$3+2),FALSE)), VLOOKUP($B429,'Results-formatted 060121'!$A:AX,(BA$3+2),FALSE)))</f>
        <v>3</v>
      </c>
      <c r="BB429" s="95">
        <f>IF($C429 = "neg", (($D429+1) - VLOOKUP($B429,'Results-formatted 060121'!$A:AY,(BB$3+2),FALSE)), IF($C429 = "pos-neg", (3+VLOOKUP($B429,'Results-formatted 060121'!$A:AY,(BB$3+2),FALSE)), VLOOKUP($B429,'Results-formatted 060121'!$A:AY,(BB$3+2),FALSE)))</f>
        <v>4</v>
      </c>
      <c r="BC429" s="95">
        <f>IF($C429 = "neg", (($D429+1) - VLOOKUP($B429,'Results-formatted 060121'!$A:AZ,(BC$3+2),FALSE)), IF($C429 = "pos-neg", (3+VLOOKUP($B429,'Results-formatted 060121'!$A:AZ,(BC$3+2),FALSE)), VLOOKUP($B429,'Results-formatted 060121'!$A:AZ,(BC$3+2),FALSE)))</f>
        <v>3</v>
      </c>
      <c r="BD429" s="95">
        <f>IF($C429 = "neg", (($D429+1) - VLOOKUP($B429,'Results-formatted 060121'!$A:BA,(BD$3+2),FALSE)), IF($C429 = "pos-neg", (3+VLOOKUP($B429,'Results-formatted 060121'!$A:BA,(BD$3+2),FALSE)), VLOOKUP($B429,'Results-formatted 060121'!$A:BA,(BD$3+2),FALSE)))</f>
        <v>4</v>
      </c>
      <c r="BE429" s="95">
        <f>IF($C429 = "neg", (($D429+1) - VLOOKUP($B429,'Results-formatted 060121'!$A:BB,(BE$3+2),FALSE)), IF($C429 = "pos-neg", (3+VLOOKUP($B429,'Results-formatted 060121'!$A:BB,(BE$3+2),FALSE)), VLOOKUP($B429,'Results-formatted 060121'!$A:BB,(BE$3+2),FALSE)))</f>
        <v>3</v>
      </c>
      <c r="BF429" s="95">
        <f>IF($C429 = "neg", (($D429+1) - VLOOKUP($B429,'Results-formatted 060121'!$A:BC,(BF$3+2),FALSE)), IF($C429 = "pos-neg", (3+VLOOKUP($B429,'Results-formatted 060121'!$A:BC,(BF$3+2),FALSE)), VLOOKUP($B429,'Results-formatted 060121'!$A:BC,(BF$3+2),FALSE)))</f>
        <v>1</v>
      </c>
      <c r="BG429" s="95">
        <f>IF($C429 = "neg", (($D429+1) - VLOOKUP($B429,'Results-formatted 060121'!$A:BD,(BG$3+2),FALSE)), IF($C429 = "pos-neg", (3+VLOOKUP($B429,'Results-formatted 060121'!$A:BD,(BG$3+2),FALSE)), VLOOKUP($B429,'Results-formatted 060121'!$A:BD,(BG$3+2),FALSE)))</f>
        <v>2</v>
      </c>
      <c r="BH429" s="95">
        <f>IF($C429 = "neg", (($D429+1) - VLOOKUP($B429,'Results-formatted 060121'!$A:BE,(BH$3+2),FALSE)), IF($C429 = "pos-neg", (3+VLOOKUP($B429,'Results-formatted 060121'!$A:BE,(BH$3+2),FALSE)), VLOOKUP($B429,'Results-formatted 060121'!$A:BE,(BH$3+2),FALSE)))</f>
        <v>3</v>
      </c>
      <c r="BI429" s="95">
        <f>IF($C429 = "neg", (($D429+1) - VLOOKUP($B429,'Results-formatted 060121'!$A:BF,(BI$3+2),FALSE)), IF($C429 = "pos-neg", (3+VLOOKUP($B429,'Results-formatted 060121'!$A:BF,(BI$3+2),FALSE)), VLOOKUP($B429,'Results-formatted 060121'!$A:BF,(BI$3+2),FALSE)))</f>
        <v>3</v>
      </c>
      <c r="BJ429" s="95">
        <f>IF($C429 = "neg", (($D429+1) - VLOOKUP($B429,'Results-formatted 060121'!$A:BG,(BJ$3+2),FALSE)), IF($C429 = "pos-neg", (3+VLOOKUP($B429,'Results-formatted 060121'!$A:BG,(BJ$3+2),FALSE)), VLOOKUP($B429,'Results-formatted 060121'!$A:BG,(BJ$3+2),FALSE)))</f>
        <v>2</v>
      </c>
      <c r="BK429" s="95">
        <f>IF($C429 = "neg", (($D429+1) - VLOOKUP($B429,'Results-formatted 060121'!$A:BH,(BK$3+2),FALSE)), IF($C429 = "pos-neg", (3+VLOOKUP($B429,'Results-formatted 060121'!$A:BH,(BK$3+2),FALSE)), VLOOKUP($B429,'Results-formatted 060121'!$A:BH,(BK$3+2),FALSE)))</f>
        <v>3</v>
      </c>
      <c r="BL429" s="95">
        <f>IF($C429 = "neg", (($D429+1) - VLOOKUP($B429,'Results-formatted 060121'!$A:BI,(BL$3+2),FALSE)), IF($C429 = "pos-neg", (3+VLOOKUP($B429,'Results-formatted 060121'!$A:BI,(BL$3+2),FALSE)), VLOOKUP($B429,'Results-formatted 060121'!$A:BI,(BL$3+2),FALSE)))</f>
        <v>3</v>
      </c>
      <c r="BM429" s="95">
        <f>IF($C429 = "neg", (($D429+1) - VLOOKUP($B429,'Results-formatted 060121'!$A:BJ,(BM$3+2),FALSE)), IF($C429 = "pos-neg", (3+VLOOKUP($B429,'Results-formatted 060121'!$A:BJ,(BM$3+2),FALSE)), VLOOKUP($B429,'Results-formatted 060121'!$A:BJ,(BM$3+2),FALSE)))</f>
        <v>3</v>
      </c>
      <c r="BN429" s="95"/>
      <c r="BO429" s="95"/>
      <c r="BP429" s="95"/>
      <c r="BQ429" s="95"/>
      <c r="BR429" s="95"/>
      <c r="BS429" s="95"/>
      <c r="BT429" s="95"/>
      <c r="BU429" s="95"/>
      <c r="BV429" s="95"/>
      <c r="BW429" s="95"/>
      <c r="BX429" s="95"/>
      <c r="BY429" s="95"/>
      <c r="BZ429" s="95"/>
      <c r="CA429" s="95"/>
      <c r="CB429" s="95"/>
      <c r="CC429" s="95"/>
      <c r="CD429" s="99"/>
      <c r="CE429" s="25">
        <f t="shared" si="1411"/>
        <v>2.3666666666666667</v>
      </c>
      <c r="CF429" s="25">
        <f t="shared" si="1441"/>
        <v>1.0730388759865743</v>
      </c>
    </row>
    <row r="430" spans="2:84" ht="56" x14ac:dyDescent="0.15">
      <c r="B430" s="84" t="s">
        <v>429</v>
      </c>
      <c r="C430" s="86" t="s">
        <v>225</v>
      </c>
      <c r="D430" s="2">
        <v>5</v>
      </c>
      <c r="E430" s="15" t="s">
        <v>218</v>
      </c>
      <c r="F430" s="95">
        <f>IF($C430 = "neg", (($D430+1) - VLOOKUP($B430,'Results-formatted 060121'!$A:$AJ,(F$3+2),FALSE)), IF($C430 = "pos-neg", (3+VLOOKUP($B430,'Results-formatted 060121'!$A:$AJ,(F$3+2),FALSE)), VLOOKUP($B430,'Results-formatted 060121'!$A:$AJ,(F$3+2),FALSE)))</f>
        <v>3</v>
      </c>
      <c r="G430" s="95">
        <f>IF($C430 = "neg", (($D430+1) - VLOOKUP($B430,'Results-formatted 060121'!$A:$AJ,(G$3+2),FALSE)), IF($C430 = "pos-neg", (3+VLOOKUP($B430,'Results-formatted 060121'!$A:$AJ,(G$3+2),FALSE)), VLOOKUP($B430,'Results-formatted 060121'!$A:$AJ,(G$3+2),FALSE)))</f>
        <v>1</v>
      </c>
      <c r="H430" s="95">
        <f>IF($C430 = "neg", (($D430+1) - VLOOKUP($B430,'Results-formatted 060121'!$A:$AJ,(H$3+2),FALSE)), IF($C430 = "pos-neg", (3+VLOOKUP($B430,'Results-formatted 060121'!$A:$AJ,(H$3+2),FALSE)), VLOOKUP($B430,'Results-formatted 060121'!$A:$AJ,(H$3+2),FALSE)))</f>
        <v>3</v>
      </c>
      <c r="I430" s="95">
        <f>IF($C430 = "neg", (($D430+1) - VLOOKUP($B430,'Results-formatted 060121'!$A:$AJ,(I$3+2),FALSE)), IF($C430 = "pos-neg", (3+VLOOKUP($B430,'Results-formatted 060121'!$A:$AJ,(I$3+2),FALSE)), VLOOKUP($B430,'Results-formatted 060121'!$A:$AJ,(I$3+2),FALSE)))</f>
        <v>1</v>
      </c>
      <c r="J430" s="95">
        <f>IF($C430 = "neg", (($D430+1) - VLOOKUP($B430,'Results-formatted 060121'!$A:$AJ,(J$3+2),FALSE)), IF($C430 = "pos-neg", (3+VLOOKUP($B430,'Results-formatted 060121'!$A:$AJ,(J$3+2),FALSE)), VLOOKUP($B430,'Results-formatted 060121'!$A:$AJ,(J$3+2),FALSE)))</f>
        <v>2</v>
      </c>
      <c r="K430" s="95">
        <f>IF($C430 = "neg", (($D430+1) - VLOOKUP($B430,'Results-formatted 060121'!$A:$AJ,(K$3+2),FALSE)), IF($C430 = "pos-neg", (3+VLOOKUP($B430,'Results-formatted 060121'!$A:$AJ,(K$3+2),FALSE)), VLOOKUP($B430,'Results-formatted 060121'!$A:$AJ,(K$3+2),FALSE)))</f>
        <v>5</v>
      </c>
      <c r="L430" s="95">
        <f>IF($C430 = "neg", (($D430+1) - VLOOKUP($B430,'Results-formatted 060121'!$A:$AJ,(L$3+2),FALSE)), IF($C430 = "pos-neg", (3+VLOOKUP($B430,'Results-formatted 060121'!$A:$AJ,(L$3+2),FALSE)), VLOOKUP($B430,'Results-formatted 060121'!$A:$AJ,(L$3+2),FALSE)))</f>
        <v>2</v>
      </c>
      <c r="M430" s="95">
        <f>IF($C430 = "neg", (($D430+1) - VLOOKUP($B430,'Results-formatted 060121'!$A:$AJ,(M$3+2),FALSE)), IF($C430 = "pos-neg", (3+VLOOKUP($B430,'Results-formatted 060121'!$A:$AJ,(M$3+2),FALSE)), VLOOKUP($B430,'Results-formatted 060121'!$A:$AJ,(M$3+2),FALSE)))</f>
        <v>2</v>
      </c>
      <c r="N430" s="95">
        <f>IF($C430 = "neg", (($D430+1) - VLOOKUP($B430,'Results-formatted 060121'!$A:$AJ,(N$3+2),FALSE)), IF($C430 = "pos-neg", (3+VLOOKUP($B430,'Results-formatted 060121'!$A:$AJ,(N$3+2),FALSE)), VLOOKUP($B430,'Results-formatted 060121'!$A:$AJ,(N$3+2),FALSE)))</f>
        <v>2</v>
      </c>
      <c r="O430" s="95">
        <f>IF($C430 = "neg", (($D430+1) - VLOOKUP($B430,'Results-formatted 060121'!$A:$AJ,(O$3+2),FALSE)), IF($C430 = "pos-neg", (3+VLOOKUP($B430,'Results-formatted 060121'!$A:$AJ,(O$3+2),FALSE)), VLOOKUP($B430,'Results-formatted 060121'!$A:$AJ,(O$3+2),FALSE)))</f>
        <v>3</v>
      </c>
      <c r="P430" s="95">
        <f>IF($C430 = "neg", (($D430+1) - VLOOKUP($B430,'Results-formatted 060121'!$A:$AJ,(P$3+2),FALSE)), IF($C430 = "pos-neg", (3+VLOOKUP($B430,'Results-formatted 060121'!$A:$AJ,(P$3+2),FALSE)), VLOOKUP($B430,'Results-formatted 060121'!$A:$AJ,(P$3+2),FALSE)))</f>
        <v>1</v>
      </c>
      <c r="Q430" s="95">
        <f>IF($C430 = "neg", (($D430+1) - VLOOKUP($B430,'Results-formatted 060121'!$A:$AJ,(Q$3+2),FALSE)), IF($C430 = "pos-neg", (3+VLOOKUP($B430,'Results-formatted 060121'!$A:$AJ,(Q$3+2),FALSE)), VLOOKUP($B430,'Results-formatted 060121'!$A:$AJ,(Q$3+2),FALSE)))</f>
        <v>4</v>
      </c>
      <c r="R430" s="95">
        <f>IF($C430 = "neg", (($D430+1) - VLOOKUP($B430,'Results-formatted 060121'!$A:$AJ,(R$3+2),FALSE)), IF($C430 = "pos-neg", (3+VLOOKUP($B430,'Results-formatted 060121'!$A:$AJ,(R$3+2),FALSE)), VLOOKUP($B430,'Results-formatted 060121'!$A:$AJ,(R$3+2),FALSE)))</f>
        <v>3</v>
      </c>
      <c r="S430" s="95">
        <f>IF($C430 = "neg", (($D430+1) - VLOOKUP($B430,'Results-formatted 060121'!$A:$AJ,(S$3+2),FALSE)), IF($C430 = "pos-neg", (3+VLOOKUP($B430,'Results-formatted 060121'!$A:$AJ,(S$3+2),FALSE)), VLOOKUP($B430,'Results-formatted 060121'!$A:$AJ,(S$3+2),FALSE)))</f>
        <v>3</v>
      </c>
      <c r="T430" s="95">
        <f>IF($C430 = "neg", (($D430+1) - VLOOKUP($B430,'Results-formatted 060121'!$A:$AJ,(T$3+2),FALSE)), IF($C430 = "pos-neg", (3+VLOOKUP($B430,'Results-formatted 060121'!$A:$AJ,(T$3+2),FALSE)), VLOOKUP($B430,'Results-formatted 060121'!$A:$AJ,(T$3+2),FALSE)))</f>
        <v>4</v>
      </c>
      <c r="U430" s="95">
        <f>IF($C430 = "neg", (($D430+1) - VLOOKUP($B430,'Results-formatted 060121'!$A:$AJ,(U$3+2),FALSE)), IF($C430 = "pos-neg", (3+VLOOKUP($B430,'Results-formatted 060121'!$A:$AJ,(U$3+2),FALSE)), VLOOKUP($B430,'Results-formatted 060121'!$A:$AJ,(U$3+2),FALSE)))</f>
        <v>5</v>
      </c>
      <c r="V430" s="95">
        <f>IF($C430 = "neg", (($D430+1) - VLOOKUP($B430,'Results-formatted 060121'!$A:$AJ,(V$3+2),FALSE)), IF($C430 = "pos-neg", (3+VLOOKUP($B430,'Results-formatted 060121'!$A:$AJ,(V$3+2),FALSE)), VLOOKUP($B430,'Results-formatted 060121'!$A:$AJ,(V$3+2),FALSE)))</f>
        <v>2</v>
      </c>
      <c r="W430" s="95">
        <f>IF($C430 = "neg", (($D430+1) - VLOOKUP($B430,'Results-formatted 060121'!$A:$AJ,(W$3+2),FALSE)), IF($C430 = "pos-neg", (3+VLOOKUP($B430,'Results-formatted 060121'!$A:$AJ,(W$3+2),FALSE)), VLOOKUP($B430,'Results-formatted 060121'!$A:$AJ,(W$3+2),FALSE)))</f>
        <v>4</v>
      </c>
      <c r="X430" s="95">
        <f>IF($C430 = "neg", (($D430+1) - VLOOKUP($B430,'Results-formatted 060121'!$A:$AJ,(X$3+2),FALSE)), IF($C430 = "pos-neg", (3+VLOOKUP($B430,'Results-formatted 060121'!$A:$AJ,(X$3+2),FALSE)), VLOOKUP($B430,'Results-formatted 060121'!$A:$AJ,(X$3+2),FALSE)))</f>
        <v>3</v>
      </c>
      <c r="Y430" s="95">
        <f>IF($C430 = "neg", (($D430+1) - VLOOKUP($B430,'Results-formatted 060121'!$A:$AJ,(Y$3+2),FALSE)), IF($C430 = "pos-neg", (3+VLOOKUP($B430,'Results-formatted 060121'!$A:$AJ,(Y$3+2),FALSE)), VLOOKUP($B430,'Results-formatted 060121'!$A:$AJ,(Y$3+2),FALSE)))</f>
        <v>4</v>
      </c>
      <c r="Z430" s="95">
        <f>IF($C430 = "neg", (($D430+1) - VLOOKUP($B430,'Results-formatted 060121'!$A:$AJ,(Z$3+2),FALSE)), IF($C430 = "pos-neg", (3+VLOOKUP($B430,'Results-formatted 060121'!$A:$AJ,(Z$3+2),FALSE)), VLOOKUP($B430,'Results-formatted 060121'!$A:$AJ,(Z$3+2),FALSE)))</f>
        <v>3</v>
      </c>
      <c r="AA430" s="95">
        <f>IF($C430 = "neg", (($D430+1) - VLOOKUP($B430,'Results-formatted 060121'!$A:$AJ,(AA$3+2),FALSE)), IF($C430 = "pos-neg", (3+VLOOKUP($B430,'Results-formatted 060121'!$A:$AJ,(AA$3+2),FALSE)), VLOOKUP($B430,'Results-formatted 060121'!$A:$AJ,(AA$3+2),FALSE)))</f>
        <v>4</v>
      </c>
      <c r="AB430" s="95">
        <f>IF($C430 = "neg", (($D430+1) - VLOOKUP($B430,'Results-formatted 060121'!$A:$AJ,(AB$3+2),FALSE)), IF($C430 = "pos-neg", (3+VLOOKUP($B430,'Results-formatted 060121'!$A:$AJ,(AB$3+2),FALSE)), VLOOKUP($B430,'Results-formatted 060121'!$A:$AJ,(AB$3+2),FALSE)))</f>
        <v>3</v>
      </c>
      <c r="AC430" s="95">
        <f>IF($C430 = "neg", (($D430+1) - VLOOKUP($B430,'Results-formatted 060121'!$A:$AJ,(AC$3+2),FALSE)), IF($C430 = "pos-neg", (3+VLOOKUP($B430,'Results-formatted 060121'!$A:$AJ,(AC$3+2),FALSE)), VLOOKUP($B430,'Results-formatted 060121'!$A:$AJ,(AC$3+2),FALSE)))</f>
        <v>4</v>
      </c>
      <c r="AD430" s="95">
        <f>IF($C430 = "neg", (($D430+1) - VLOOKUP($B430,'Results-formatted 060121'!$A:$AJ,(AD$3+2),FALSE)), IF($C430 = "pos-neg", (3+VLOOKUP($B430,'Results-formatted 060121'!$A:$AJ,(AD$3+2),FALSE)), VLOOKUP($B430,'Results-formatted 060121'!$A:$AJ,(AD$3+2),FALSE)))</f>
        <v>2</v>
      </c>
      <c r="AE430" s="95">
        <f>IF($C430 = "neg", (($D430+1) - VLOOKUP($B430,'Results-formatted 060121'!$A:$AJ,(AE$3+2),FALSE)), IF($C430 = "pos-neg", (3+VLOOKUP($B430,'Results-formatted 060121'!$A:$AJ,(AE$3+2),FALSE)), VLOOKUP($B430,'Results-formatted 060121'!$A:$AJ,(AE$3+2),FALSE)))</f>
        <v>3</v>
      </c>
      <c r="AF430" s="95">
        <f>IF($C430 = "neg", (($D430+1) - VLOOKUP($B430,'Results-formatted 060121'!$A:$AJ,(AF$3+2),FALSE)), IF($C430 = "pos-neg", (3+VLOOKUP($B430,'Results-formatted 060121'!$A:$AJ,(AF$3+2),FALSE)), VLOOKUP($B430,'Results-formatted 060121'!$A:$AJ,(AF$3+2),FALSE)))</f>
        <v>3</v>
      </c>
      <c r="AG430" s="95">
        <f>IF($C430 = "neg", (($D430+1) - VLOOKUP($B430,'Results-formatted 060121'!$A:$AJ,(AG$3+2),FALSE)), IF($C430 = "pos-neg", (3+VLOOKUP($B430,'Results-formatted 060121'!$A:$AJ,(AG$3+2),FALSE)), VLOOKUP($B430,'Results-formatted 060121'!$A:$AJ,(AG$3+2),FALSE)))</f>
        <v>4</v>
      </c>
      <c r="AH430" s="95">
        <f>IF($C430 = "neg", (($D430+1) - VLOOKUP($B430,'Results-formatted 060121'!$A:$AJ,(AH$3+2),FALSE)), IF($C430 = "pos-neg", (3+VLOOKUP($B430,'Results-formatted 060121'!$A:$AJ,(AH$3+2),FALSE)), VLOOKUP($B430,'Results-formatted 060121'!$A:$AJ,(AH$3+2),FALSE)))</f>
        <v>4</v>
      </c>
      <c r="AI430" s="95">
        <f>IF($C430 = "neg", (($D430+1) - VLOOKUP($B430,'Results-formatted 060121'!$A:$AJ,(AI$3+2),FALSE)), IF($C430 = "pos-neg", (3+VLOOKUP($B430,'Results-formatted 060121'!$A:$AJ,(AI$3+2),FALSE)), VLOOKUP($B430,'Results-formatted 060121'!$A:$AJ,(AI$3+2),FALSE)))</f>
        <v>4</v>
      </c>
      <c r="AJ430" s="95">
        <f>IF($C430 = "neg", (($D430+1) - VLOOKUP($B430,'Results-formatted 060121'!$A:$AJ,(AJ$3+2),FALSE)), IF($C430 = "pos-neg", (3+VLOOKUP($B430,'Results-formatted 060121'!$A:$AJ,(AJ$3+2),FALSE)), VLOOKUP($B430,'Results-formatted 060121'!$A:$AJ,(AJ$3+2),FALSE)))</f>
        <v>5</v>
      </c>
      <c r="AK430" s="95">
        <f>IF($C430 = "neg", (($D430+1) - VLOOKUP($B430,'Results-formatted 060121'!$A:$AJ,(AK$3+2),FALSE)), IF($C430 = "pos-neg", (3+VLOOKUP($B430,'Results-formatted 060121'!$A:$AJ,(AK$3+2),FALSE)), VLOOKUP($B430,'Results-formatted 060121'!$A:$AJ,(AK$3+2),FALSE)))</f>
        <v>3</v>
      </c>
      <c r="AL430" s="95">
        <f>IF($C430 = "neg", (($D430+1) - VLOOKUP($B430,'Results-formatted 060121'!$A:$AJ,(AL$3+2),FALSE)), IF($C430 = "pos-neg", (3+VLOOKUP($B430,'Results-formatted 060121'!$A:$AJ,(AL$3+2),FALSE)), VLOOKUP($B430,'Results-formatted 060121'!$A:$AJ,(AL$3+2),FALSE)))</f>
        <v>2</v>
      </c>
      <c r="AM430" s="95">
        <f>IF($C430 = "neg", (($D430+1) - VLOOKUP($B430,'Results-formatted 060121'!$A:AJ,(AM$3+2),FALSE)), IF($C430 = "pos-neg", (3+VLOOKUP($B430,'Results-formatted 060121'!$A:AJ,(AM$3+2),FALSE)), VLOOKUP($B430,'Results-formatted 060121'!$A:AJ,(AM$3+2),FALSE)))</f>
        <v>5</v>
      </c>
      <c r="AN430" s="95">
        <f>IF($C430 = "neg", (($D430+1) - VLOOKUP($B430,'Results-formatted 060121'!$A:AK,(AN$3+2),FALSE)), IF($C430 = "pos-neg", (3+VLOOKUP($B430,'Results-formatted 060121'!$A:AK,(AN$3+2),FALSE)), VLOOKUP($B430,'Results-formatted 060121'!$A:AK,(AN$3+2),FALSE)))</f>
        <v>2</v>
      </c>
      <c r="AO430" s="95">
        <f>IF($C430 = "neg", (($D430+1) - VLOOKUP($B430,'Results-formatted 060121'!$A:AL,(AO$3+2),FALSE)), IF($C430 = "pos-neg", (3+VLOOKUP($B430,'Results-formatted 060121'!$A:AL,(AO$3+2),FALSE)), VLOOKUP($B430,'Results-formatted 060121'!$A:AL,(AO$3+2),FALSE)))</f>
        <v>4</v>
      </c>
      <c r="AP430" s="95">
        <f>IF($C430 = "neg", (($D430+1) - VLOOKUP($B430,'Results-formatted 060121'!$A:AM,(AP$3+2),FALSE)), IF($C430 = "pos-neg", (3+VLOOKUP($B430,'Results-formatted 060121'!$A:AM,(AP$3+2),FALSE)), VLOOKUP($B430,'Results-formatted 060121'!$A:AM,(AP$3+2),FALSE)))</f>
        <v>3</v>
      </c>
      <c r="AQ430" s="95">
        <f>IF($C430 = "neg", (($D430+1) - VLOOKUP($B430,'Results-formatted 060121'!$A:AN,(AQ$3+2),FALSE)), IF($C430 = "pos-neg", (3+VLOOKUP($B430,'Results-formatted 060121'!$A:AN,(AQ$3+2),FALSE)), VLOOKUP($B430,'Results-formatted 060121'!$A:AN,(AQ$3+2),FALSE)))</f>
        <v>4</v>
      </c>
      <c r="AR430" s="95">
        <f>IF($C430 = "neg", (($D430+1) - VLOOKUP($B430,'Results-formatted 060121'!$A:AO,(AR$3+2),FALSE)), IF($C430 = "pos-neg", (3+VLOOKUP($B430,'Results-formatted 060121'!$A:AO,(AR$3+2),FALSE)), VLOOKUP($B430,'Results-formatted 060121'!$A:AO,(AR$3+2),FALSE)))</f>
        <v>2</v>
      </c>
      <c r="AS430" s="95">
        <f>IF($C430 = "neg", (($D430+1) - VLOOKUP($B430,'Results-formatted 060121'!$A:AP,(AS$3+2),FALSE)), IF($C430 = "pos-neg", (3+VLOOKUP($B430,'Results-formatted 060121'!$A:AP,(AS$3+2),FALSE)), VLOOKUP($B430,'Results-formatted 060121'!$A:AP,(AS$3+2),FALSE)))</f>
        <v>3</v>
      </c>
      <c r="AT430" s="95">
        <f>IF($C430 = "neg", (($D430+1) - VLOOKUP($B430,'Results-formatted 060121'!$A:AQ,(AT$3+2),FALSE)), IF($C430 = "pos-neg", (3+VLOOKUP($B430,'Results-formatted 060121'!$A:AQ,(AT$3+2),FALSE)), VLOOKUP($B430,'Results-formatted 060121'!$A:AQ,(AT$3+2),FALSE)))</f>
        <v>2</v>
      </c>
      <c r="AU430" s="95">
        <f>IF($C430 = "neg", (($D430+1) - VLOOKUP($B430,'Results-formatted 060121'!$A:AR,(AU$3+2),FALSE)), IF($C430 = "pos-neg", (3+VLOOKUP($B430,'Results-formatted 060121'!$A:AR,(AU$3+2),FALSE)), VLOOKUP($B430,'Results-formatted 060121'!$A:AR,(AU$3+2),FALSE)))</f>
        <v>4</v>
      </c>
      <c r="AV430" s="95">
        <f>IF($C430 = "neg", (($D430+1) - VLOOKUP($B430,'Results-formatted 060121'!$A:AS,(AV$3+2),FALSE)), IF($C430 = "pos-neg", (3+VLOOKUP($B430,'Results-formatted 060121'!$A:AS,(AV$3+2),FALSE)), VLOOKUP($B430,'Results-formatted 060121'!$A:AS,(AV$3+2),FALSE)))</f>
        <v>3</v>
      </c>
      <c r="AW430" s="95">
        <f>IF($C430 = "neg", (($D430+1) - VLOOKUP($B430,'Results-formatted 060121'!$A:AT,(AW$3+2),FALSE)), IF($C430 = "pos-neg", (3+VLOOKUP($B430,'Results-formatted 060121'!$A:AT,(AW$3+2),FALSE)), VLOOKUP($B430,'Results-formatted 060121'!$A:AT,(AW$3+2),FALSE)))</f>
        <v>5</v>
      </c>
      <c r="AX430" s="95">
        <f>IF($C430 = "neg", (($D430+1) - VLOOKUP($B430,'Results-formatted 060121'!$A:AU,(AX$3+2),FALSE)), IF($C430 = "pos-neg", (3+VLOOKUP($B430,'Results-formatted 060121'!$A:AU,(AX$3+2),FALSE)), VLOOKUP($B430,'Results-formatted 060121'!$A:AU,(AX$3+2),FALSE)))</f>
        <v>3</v>
      </c>
      <c r="AY430" s="95">
        <f>IF($C430 = "neg", (($D430+1) - VLOOKUP($B430,'Results-formatted 060121'!$A:AV,(AY$3+2),FALSE)), IF($C430 = "pos-neg", (3+VLOOKUP($B430,'Results-formatted 060121'!$A:AV,(AY$3+2),FALSE)), VLOOKUP($B430,'Results-formatted 060121'!$A:AV,(AY$3+2),FALSE)))</f>
        <v>3</v>
      </c>
      <c r="AZ430" s="95">
        <f>IF($C430 = "neg", (($D430+1) - VLOOKUP($B430,'Results-formatted 060121'!$A:AW,(AZ$3+2),FALSE)), IF($C430 = "pos-neg", (3+VLOOKUP($B430,'Results-formatted 060121'!$A:AW,(AZ$3+2),FALSE)), VLOOKUP($B430,'Results-formatted 060121'!$A:AW,(AZ$3+2),FALSE)))</f>
        <v>2</v>
      </c>
      <c r="BA430" s="95">
        <f>IF($C430 = "neg", (($D430+1) - VLOOKUP($B430,'Results-formatted 060121'!$A:AX,(BA$3+2),FALSE)), IF($C430 = "pos-neg", (3+VLOOKUP($B430,'Results-formatted 060121'!$A:AX,(BA$3+2),FALSE)), VLOOKUP($B430,'Results-formatted 060121'!$A:AX,(BA$3+2),FALSE)))</f>
        <v>4</v>
      </c>
      <c r="BB430" s="95">
        <f>IF($C430 = "neg", (($D430+1) - VLOOKUP($B430,'Results-formatted 060121'!$A:AY,(BB$3+2),FALSE)), IF($C430 = "pos-neg", (3+VLOOKUP($B430,'Results-formatted 060121'!$A:AY,(BB$3+2),FALSE)), VLOOKUP($B430,'Results-formatted 060121'!$A:AY,(BB$3+2),FALSE)))</f>
        <v>4</v>
      </c>
      <c r="BC430" s="95">
        <f>IF($C430 = "neg", (($D430+1) - VLOOKUP($B430,'Results-formatted 060121'!$A:AZ,(BC$3+2),FALSE)), IF($C430 = "pos-neg", (3+VLOOKUP($B430,'Results-formatted 060121'!$A:AZ,(BC$3+2),FALSE)), VLOOKUP($B430,'Results-formatted 060121'!$A:AZ,(BC$3+2),FALSE)))</f>
        <v>3</v>
      </c>
      <c r="BD430" s="95">
        <f>IF($C430 = "neg", (($D430+1) - VLOOKUP($B430,'Results-formatted 060121'!$A:BA,(BD$3+2),FALSE)), IF($C430 = "pos-neg", (3+VLOOKUP($B430,'Results-formatted 060121'!$A:BA,(BD$3+2),FALSE)), VLOOKUP($B430,'Results-formatted 060121'!$A:BA,(BD$3+2),FALSE)))</f>
        <v>5</v>
      </c>
      <c r="BE430" s="95">
        <f>IF($C430 = "neg", (($D430+1) - VLOOKUP($B430,'Results-formatted 060121'!$A:BB,(BE$3+2),FALSE)), IF($C430 = "pos-neg", (3+VLOOKUP($B430,'Results-formatted 060121'!$A:BB,(BE$3+2),FALSE)), VLOOKUP($B430,'Results-formatted 060121'!$A:BB,(BE$3+2),FALSE)))</f>
        <v>4</v>
      </c>
      <c r="BF430" s="95">
        <f>IF($C430 = "neg", (($D430+1) - VLOOKUP($B430,'Results-formatted 060121'!$A:BC,(BF$3+2),FALSE)), IF($C430 = "pos-neg", (3+VLOOKUP($B430,'Results-formatted 060121'!$A:BC,(BF$3+2),FALSE)), VLOOKUP($B430,'Results-formatted 060121'!$A:BC,(BF$3+2),FALSE)))</f>
        <v>2</v>
      </c>
      <c r="BG430" s="95">
        <f>IF($C430 = "neg", (($D430+1) - VLOOKUP($B430,'Results-formatted 060121'!$A:BD,(BG$3+2),FALSE)), IF($C430 = "pos-neg", (3+VLOOKUP($B430,'Results-formatted 060121'!$A:BD,(BG$3+2),FALSE)), VLOOKUP($B430,'Results-formatted 060121'!$A:BD,(BG$3+2),FALSE)))</f>
        <v>3</v>
      </c>
      <c r="BH430" s="95">
        <f>IF($C430 = "neg", (($D430+1) - VLOOKUP($B430,'Results-formatted 060121'!$A:BE,(BH$3+2),FALSE)), IF($C430 = "pos-neg", (3+VLOOKUP($B430,'Results-formatted 060121'!$A:BE,(BH$3+2),FALSE)), VLOOKUP($B430,'Results-formatted 060121'!$A:BE,(BH$3+2),FALSE)))</f>
        <v>3</v>
      </c>
      <c r="BI430" s="95">
        <f>IF($C430 = "neg", (($D430+1) - VLOOKUP($B430,'Results-formatted 060121'!$A:BF,(BI$3+2),FALSE)), IF($C430 = "pos-neg", (3+VLOOKUP($B430,'Results-formatted 060121'!$A:BF,(BI$3+2),FALSE)), VLOOKUP($B430,'Results-formatted 060121'!$A:BF,(BI$3+2),FALSE)))</f>
        <v>4</v>
      </c>
      <c r="BJ430" s="95">
        <f>IF($C430 = "neg", (($D430+1) - VLOOKUP($B430,'Results-formatted 060121'!$A:BG,(BJ$3+2),FALSE)), IF($C430 = "pos-neg", (3+VLOOKUP($B430,'Results-formatted 060121'!$A:BG,(BJ$3+2),FALSE)), VLOOKUP($B430,'Results-formatted 060121'!$A:BG,(BJ$3+2),FALSE)))</f>
        <v>4</v>
      </c>
      <c r="BK430" s="95">
        <f>IF($C430 = "neg", (($D430+1) - VLOOKUP($B430,'Results-formatted 060121'!$A:BH,(BK$3+2),FALSE)), IF($C430 = "pos-neg", (3+VLOOKUP($B430,'Results-formatted 060121'!$A:BH,(BK$3+2),FALSE)), VLOOKUP($B430,'Results-formatted 060121'!$A:BH,(BK$3+2),FALSE)))</f>
        <v>4</v>
      </c>
      <c r="BL430" s="95">
        <f>IF($C430 = "neg", (($D430+1) - VLOOKUP($B430,'Results-formatted 060121'!$A:BI,(BL$3+2),FALSE)), IF($C430 = "pos-neg", (3+VLOOKUP($B430,'Results-formatted 060121'!$A:BI,(BL$3+2),FALSE)), VLOOKUP($B430,'Results-formatted 060121'!$A:BI,(BL$3+2),FALSE)))</f>
        <v>4</v>
      </c>
      <c r="BM430" s="95">
        <f>IF($C430 = "neg", (($D430+1) - VLOOKUP($B430,'Results-formatted 060121'!$A:BJ,(BM$3+2),FALSE)), IF($C430 = "pos-neg", (3+VLOOKUP($B430,'Results-formatted 060121'!$A:BJ,(BM$3+2),FALSE)), VLOOKUP($B430,'Results-formatted 060121'!$A:BJ,(BM$3+2),FALSE)))</f>
        <v>2</v>
      </c>
      <c r="BN430" s="95"/>
      <c r="BO430" s="95"/>
      <c r="BP430" s="95"/>
      <c r="BQ430" s="95"/>
      <c r="BR430" s="95"/>
      <c r="BS430" s="95"/>
      <c r="BT430" s="95"/>
      <c r="BU430" s="95"/>
      <c r="BV430" s="95"/>
      <c r="BW430" s="95"/>
      <c r="BX430" s="95"/>
      <c r="BY430" s="95"/>
      <c r="BZ430" s="95"/>
      <c r="CA430" s="95"/>
      <c r="CB430" s="95"/>
      <c r="CC430" s="95"/>
      <c r="CD430" s="99"/>
      <c r="CE430" s="25">
        <f t="shared" si="1411"/>
        <v>3.2</v>
      </c>
      <c r="CF430" s="25">
        <f t="shared" si="1441"/>
        <v>1.0544498123569759</v>
      </c>
    </row>
    <row r="431" spans="2:84" ht="42" x14ac:dyDescent="0.15">
      <c r="B431" s="84" t="s">
        <v>430</v>
      </c>
      <c r="C431" s="86" t="s">
        <v>225</v>
      </c>
      <c r="D431" s="2">
        <v>5</v>
      </c>
      <c r="E431" s="15" t="s">
        <v>219</v>
      </c>
      <c r="F431" s="95">
        <f>IF($C431 = "neg", (($D431+1) - VLOOKUP($B431,'Results-formatted 060121'!$A:$AJ,(F$3+2),FALSE)), IF($C431 = "pos-neg", (3+VLOOKUP($B431,'Results-formatted 060121'!$A:$AJ,(F$3+2),FALSE)), VLOOKUP($B431,'Results-formatted 060121'!$A:$AJ,(F$3+2),FALSE)))</f>
        <v>3</v>
      </c>
      <c r="G431" s="95">
        <f>IF($C431 = "neg", (($D431+1) - VLOOKUP($B431,'Results-formatted 060121'!$A:$AJ,(G$3+2),FALSE)), IF($C431 = "pos-neg", (3+VLOOKUP($B431,'Results-formatted 060121'!$A:$AJ,(G$3+2),FALSE)), VLOOKUP($B431,'Results-formatted 060121'!$A:$AJ,(G$3+2),FALSE)))</f>
        <v>1</v>
      </c>
      <c r="H431" s="95">
        <f>IF($C431 = "neg", (($D431+1) - VLOOKUP($B431,'Results-formatted 060121'!$A:$AJ,(H$3+2),FALSE)), IF($C431 = "pos-neg", (3+VLOOKUP($B431,'Results-formatted 060121'!$A:$AJ,(H$3+2),FALSE)), VLOOKUP($B431,'Results-formatted 060121'!$A:$AJ,(H$3+2),FALSE)))</f>
        <v>2</v>
      </c>
      <c r="I431" s="95">
        <f>IF($C431 = "neg", (($D431+1) - VLOOKUP($B431,'Results-formatted 060121'!$A:$AJ,(I$3+2),FALSE)), IF($C431 = "pos-neg", (3+VLOOKUP($B431,'Results-formatted 060121'!$A:$AJ,(I$3+2),FALSE)), VLOOKUP($B431,'Results-formatted 060121'!$A:$AJ,(I$3+2),FALSE)))</f>
        <v>2</v>
      </c>
      <c r="J431" s="95">
        <f>IF($C431 = "neg", (($D431+1) - VLOOKUP($B431,'Results-formatted 060121'!$A:$AJ,(J$3+2),FALSE)), IF($C431 = "pos-neg", (3+VLOOKUP($B431,'Results-formatted 060121'!$A:$AJ,(J$3+2),FALSE)), VLOOKUP($B431,'Results-formatted 060121'!$A:$AJ,(J$3+2),FALSE)))</f>
        <v>3</v>
      </c>
      <c r="K431" s="95">
        <f>IF($C431 = "neg", (($D431+1) - VLOOKUP($B431,'Results-formatted 060121'!$A:$AJ,(K$3+2),FALSE)), IF($C431 = "pos-neg", (3+VLOOKUP($B431,'Results-formatted 060121'!$A:$AJ,(K$3+2),FALSE)), VLOOKUP($B431,'Results-formatted 060121'!$A:$AJ,(K$3+2),FALSE)))</f>
        <v>2</v>
      </c>
      <c r="L431" s="95">
        <f>IF($C431 = "neg", (($D431+1) - VLOOKUP($B431,'Results-formatted 060121'!$A:$AJ,(L$3+2),FALSE)), IF($C431 = "pos-neg", (3+VLOOKUP($B431,'Results-formatted 060121'!$A:$AJ,(L$3+2),FALSE)), VLOOKUP($B431,'Results-formatted 060121'!$A:$AJ,(L$3+2),FALSE)))</f>
        <v>2</v>
      </c>
      <c r="M431" s="95">
        <f>IF($C431 = "neg", (($D431+1) - VLOOKUP($B431,'Results-formatted 060121'!$A:$AJ,(M$3+2),FALSE)), IF($C431 = "pos-neg", (3+VLOOKUP($B431,'Results-formatted 060121'!$A:$AJ,(M$3+2),FALSE)), VLOOKUP($B431,'Results-formatted 060121'!$A:$AJ,(M$3+2),FALSE)))</f>
        <v>2</v>
      </c>
      <c r="N431" s="95">
        <f>IF($C431 = "neg", (($D431+1) - VLOOKUP($B431,'Results-formatted 060121'!$A:$AJ,(N$3+2),FALSE)), IF($C431 = "pos-neg", (3+VLOOKUP($B431,'Results-formatted 060121'!$A:$AJ,(N$3+2),FALSE)), VLOOKUP($B431,'Results-formatted 060121'!$A:$AJ,(N$3+2),FALSE)))</f>
        <v>3</v>
      </c>
      <c r="O431" s="95">
        <f>IF($C431 = "neg", (($D431+1) - VLOOKUP($B431,'Results-formatted 060121'!$A:$AJ,(O$3+2),FALSE)), IF($C431 = "pos-neg", (3+VLOOKUP($B431,'Results-formatted 060121'!$A:$AJ,(O$3+2),FALSE)), VLOOKUP($B431,'Results-formatted 060121'!$A:$AJ,(O$3+2),FALSE)))</f>
        <v>2</v>
      </c>
      <c r="P431" s="95">
        <f>IF($C431 = "neg", (($D431+1) - VLOOKUP($B431,'Results-formatted 060121'!$A:$AJ,(P$3+2),FALSE)), IF($C431 = "pos-neg", (3+VLOOKUP($B431,'Results-formatted 060121'!$A:$AJ,(P$3+2),FALSE)), VLOOKUP($B431,'Results-formatted 060121'!$A:$AJ,(P$3+2),FALSE)))</f>
        <v>2</v>
      </c>
      <c r="Q431" s="95">
        <f>IF($C431 = "neg", (($D431+1) - VLOOKUP($B431,'Results-formatted 060121'!$A:$AJ,(Q$3+2),FALSE)), IF($C431 = "pos-neg", (3+VLOOKUP($B431,'Results-formatted 060121'!$A:$AJ,(Q$3+2),FALSE)), VLOOKUP($B431,'Results-formatted 060121'!$A:$AJ,(Q$3+2),FALSE)))</f>
        <v>4</v>
      </c>
      <c r="R431" s="95">
        <f>IF($C431 = "neg", (($D431+1) - VLOOKUP($B431,'Results-formatted 060121'!$A:$AJ,(R$3+2),FALSE)), IF($C431 = "pos-neg", (3+VLOOKUP($B431,'Results-formatted 060121'!$A:$AJ,(R$3+2),FALSE)), VLOOKUP($B431,'Results-formatted 060121'!$A:$AJ,(R$3+2),FALSE)))</f>
        <v>2</v>
      </c>
      <c r="S431" s="95">
        <f>IF($C431 = "neg", (($D431+1) - VLOOKUP($B431,'Results-formatted 060121'!$A:$AJ,(S$3+2),FALSE)), IF($C431 = "pos-neg", (3+VLOOKUP($B431,'Results-formatted 060121'!$A:$AJ,(S$3+2),FALSE)), VLOOKUP($B431,'Results-formatted 060121'!$A:$AJ,(S$3+2),FALSE)))</f>
        <v>2</v>
      </c>
      <c r="T431" s="95">
        <f>IF($C431 = "neg", (($D431+1) - VLOOKUP($B431,'Results-formatted 060121'!$A:$AJ,(T$3+2),FALSE)), IF($C431 = "pos-neg", (3+VLOOKUP($B431,'Results-formatted 060121'!$A:$AJ,(T$3+2),FALSE)), VLOOKUP($B431,'Results-formatted 060121'!$A:$AJ,(T$3+2),FALSE)))</f>
        <v>3</v>
      </c>
      <c r="U431" s="95">
        <f>IF($C431 = "neg", (($D431+1) - VLOOKUP($B431,'Results-formatted 060121'!$A:$AJ,(U$3+2),FALSE)), IF($C431 = "pos-neg", (3+VLOOKUP($B431,'Results-formatted 060121'!$A:$AJ,(U$3+2),FALSE)), VLOOKUP($B431,'Results-formatted 060121'!$A:$AJ,(U$3+2),FALSE)))</f>
        <v>5</v>
      </c>
      <c r="V431" s="95">
        <f>IF($C431 = "neg", (($D431+1) - VLOOKUP($B431,'Results-formatted 060121'!$A:$AJ,(V$3+2),FALSE)), IF($C431 = "pos-neg", (3+VLOOKUP($B431,'Results-formatted 060121'!$A:$AJ,(V$3+2),FALSE)), VLOOKUP($B431,'Results-formatted 060121'!$A:$AJ,(V$3+2),FALSE)))</f>
        <v>3</v>
      </c>
      <c r="W431" s="95">
        <f>IF($C431 = "neg", (($D431+1) - VLOOKUP($B431,'Results-formatted 060121'!$A:$AJ,(W$3+2),FALSE)), IF($C431 = "pos-neg", (3+VLOOKUP($B431,'Results-formatted 060121'!$A:$AJ,(W$3+2),FALSE)), VLOOKUP($B431,'Results-formatted 060121'!$A:$AJ,(W$3+2),FALSE)))</f>
        <v>3</v>
      </c>
      <c r="X431" s="95">
        <f>IF($C431 = "neg", (($D431+1) - VLOOKUP($B431,'Results-formatted 060121'!$A:$AJ,(X$3+2),FALSE)), IF($C431 = "pos-neg", (3+VLOOKUP($B431,'Results-formatted 060121'!$A:$AJ,(X$3+2),FALSE)), VLOOKUP($B431,'Results-formatted 060121'!$A:$AJ,(X$3+2),FALSE)))</f>
        <v>2</v>
      </c>
      <c r="Y431" s="95">
        <f>IF($C431 = "neg", (($D431+1) - VLOOKUP($B431,'Results-formatted 060121'!$A:$AJ,(Y$3+2),FALSE)), IF($C431 = "pos-neg", (3+VLOOKUP($B431,'Results-formatted 060121'!$A:$AJ,(Y$3+2),FALSE)), VLOOKUP($B431,'Results-formatted 060121'!$A:$AJ,(Y$3+2),FALSE)))</f>
        <v>3</v>
      </c>
      <c r="Z431" s="95">
        <f>IF($C431 = "neg", (($D431+1) - VLOOKUP($B431,'Results-formatted 060121'!$A:$AJ,(Z$3+2),FALSE)), IF($C431 = "pos-neg", (3+VLOOKUP($B431,'Results-formatted 060121'!$A:$AJ,(Z$3+2),FALSE)), VLOOKUP($B431,'Results-formatted 060121'!$A:$AJ,(Z$3+2),FALSE)))</f>
        <v>3</v>
      </c>
      <c r="AA431" s="95">
        <f>IF($C431 = "neg", (($D431+1) - VLOOKUP($B431,'Results-formatted 060121'!$A:$AJ,(AA$3+2),FALSE)), IF($C431 = "pos-neg", (3+VLOOKUP($B431,'Results-formatted 060121'!$A:$AJ,(AA$3+2),FALSE)), VLOOKUP($B431,'Results-formatted 060121'!$A:$AJ,(AA$3+2),FALSE)))</f>
        <v>5</v>
      </c>
      <c r="AB431" s="95">
        <f>IF($C431 = "neg", (($D431+1) - VLOOKUP($B431,'Results-formatted 060121'!$A:$AJ,(AB$3+2),FALSE)), IF($C431 = "pos-neg", (3+VLOOKUP($B431,'Results-formatted 060121'!$A:$AJ,(AB$3+2),FALSE)), VLOOKUP($B431,'Results-formatted 060121'!$A:$AJ,(AB$3+2),FALSE)))</f>
        <v>2</v>
      </c>
      <c r="AC431" s="95">
        <f>IF($C431 = "neg", (($D431+1) - VLOOKUP($B431,'Results-formatted 060121'!$A:$AJ,(AC$3+2),FALSE)), IF($C431 = "pos-neg", (3+VLOOKUP($B431,'Results-formatted 060121'!$A:$AJ,(AC$3+2),FALSE)), VLOOKUP($B431,'Results-formatted 060121'!$A:$AJ,(AC$3+2),FALSE)))</f>
        <v>2</v>
      </c>
      <c r="AD431" s="95">
        <f>IF($C431 = "neg", (($D431+1) - VLOOKUP($B431,'Results-formatted 060121'!$A:$AJ,(AD$3+2),FALSE)), IF($C431 = "pos-neg", (3+VLOOKUP($B431,'Results-formatted 060121'!$A:$AJ,(AD$3+2),FALSE)), VLOOKUP($B431,'Results-formatted 060121'!$A:$AJ,(AD$3+2),FALSE)))</f>
        <v>2</v>
      </c>
      <c r="AE431" s="95">
        <f>IF($C431 = "neg", (($D431+1) - VLOOKUP($B431,'Results-formatted 060121'!$A:$AJ,(AE$3+2),FALSE)), IF($C431 = "pos-neg", (3+VLOOKUP($B431,'Results-formatted 060121'!$A:$AJ,(AE$3+2),FALSE)), VLOOKUP($B431,'Results-formatted 060121'!$A:$AJ,(AE$3+2),FALSE)))</f>
        <v>3</v>
      </c>
      <c r="AF431" s="95">
        <f>IF($C431 = "neg", (($D431+1) - VLOOKUP($B431,'Results-formatted 060121'!$A:$AJ,(AF$3+2),FALSE)), IF($C431 = "pos-neg", (3+VLOOKUP($B431,'Results-formatted 060121'!$A:$AJ,(AF$3+2),FALSE)), VLOOKUP($B431,'Results-formatted 060121'!$A:$AJ,(AF$3+2),FALSE)))</f>
        <v>2</v>
      </c>
      <c r="AG431" s="95">
        <f>IF($C431 = "neg", (($D431+1) - VLOOKUP($B431,'Results-formatted 060121'!$A:$AJ,(AG$3+2),FALSE)), IF($C431 = "pos-neg", (3+VLOOKUP($B431,'Results-formatted 060121'!$A:$AJ,(AG$3+2),FALSE)), VLOOKUP($B431,'Results-formatted 060121'!$A:$AJ,(AG$3+2),FALSE)))</f>
        <v>3</v>
      </c>
      <c r="AH431" s="95">
        <f>IF($C431 = "neg", (($D431+1) - VLOOKUP($B431,'Results-formatted 060121'!$A:$AJ,(AH$3+2),FALSE)), IF($C431 = "pos-neg", (3+VLOOKUP($B431,'Results-formatted 060121'!$A:$AJ,(AH$3+2),FALSE)), VLOOKUP($B431,'Results-formatted 060121'!$A:$AJ,(AH$3+2),FALSE)))</f>
        <v>3</v>
      </c>
      <c r="AI431" s="95">
        <f>IF($C431 = "neg", (($D431+1) - VLOOKUP($B431,'Results-formatted 060121'!$A:$AJ,(AI$3+2),FALSE)), IF($C431 = "pos-neg", (3+VLOOKUP($B431,'Results-formatted 060121'!$A:$AJ,(AI$3+2),FALSE)), VLOOKUP($B431,'Results-formatted 060121'!$A:$AJ,(AI$3+2),FALSE)))</f>
        <v>4</v>
      </c>
      <c r="AJ431" s="95">
        <f>IF($C431 = "neg", (($D431+1) - VLOOKUP($B431,'Results-formatted 060121'!$A:$AJ,(AJ$3+2),FALSE)), IF($C431 = "pos-neg", (3+VLOOKUP($B431,'Results-formatted 060121'!$A:$AJ,(AJ$3+2),FALSE)), VLOOKUP($B431,'Results-formatted 060121'!$A:$AJ,(AJ$3+2),FALSE)))</f>
        <v>4</v>
      </c>
      <c r="AK431" s="95">
        <f>IF($C431 = "neg", (($D431+1) - VLOOKUP($B431,'Results-formatted 060121'!$A:$AJ,(AK$3+2),FALSE)), IF($C431 = "pos-neg", (3+VLOOKUP($B431,'Results-formatted 060121'!$A:$AJ,(AK$3+2),FALSE)), VLOOKUP($B431,'Results-formatted 060121'!$A:$AJ,(AK$3+2),FALSE)))</f>
        <v>3</v>
      </c>
      <c r="AL431" s="95">
        <f>IF($C431 = "neg", (($D431+1) - VLOOKUP($B431,'Results-formatted 060121'!$A:$AJ,(AL$3+2),FALSE)), IF($C431 = "pos-neg", (3+VLOOKUP($B431,'Results-formatted 060121'!$A:$AJ,(AL$3+2),FALSE)), VLOOKUP($B431,'Results-formatted 060121'!$A:$AJ,(AL$3+2),FALSE)))</f>
        <v>3</v>
      </c>
      <c r="AM431" s="95">
        <f>IF($C431 = "neg", (($D431+1) - VLOOKUP($B431,'Results-formatted 060121'!$A:AJ,(AM$3+2),FALSE)), IF($C431 = "pos-neg", (3+VLOOKUP($B431,'Results-formatted 060121'!$A:AJ,(AM$3+2),FALSE)), VLOOKUP($B431,'Results-formatted 060121'!$A:AJ,(AM$3+2),FALSE)))</f>
        <v>5</v>
      </c>
      <c r="AN431" s="95">
        <f>IF($C431 = "neg", (($D431+1) - VLOOKUP($B431,'Results-formatted 060121'!$A:AK,(AN$3+2),FALSE)), IF($C431 = "pos-neg", (3+VLOOKUP($B431,'Results-formatted 060121'!$A:AK,(AN$3+2),FALSE)), VLOOKUP($B431,'Results-formatted 060121'!$A:AK,(AN$3+2),FALSE)))</f>
        <v>2</v>
      </c>
      <c r="AO431" s="95">
        <f>IF($C431 = "neg", (($D431+1) - VLOOKUP($B431,'Results-formatted 060121'!$A:AL,(AO$3+2),FALSE)), IF($C431 = "pos-neg", (3+VLOOKUP($B431,'Results-formatted 060121'!$A:AL,(AO$3+2),FALSE)), VLOOKUP($B431,'Results-formatted 060121'!$A:AL,(AO$3+2),FALSE)))</f>
        <v>2</v>
      </c>
      <c r="AP431" s="95">
        <f>IF($C431 = "neg", (($D431+1) - VLOOKUP($B431,'Results-formatted 060121'!$A:AM,(AP$3+2),FALSE)), IF($C431 = "pos-neg", (3+VLOOKUP($B431,'Results-formatted 060121'!$A:AM,(AP$3+2),FALSE)), VLOOKUP($B431,'Results-formatted 060121'!$A:AM,(AP$3+2),FALSE)))</f>
        <v>3</v>
      </c>
      <c r="AQ431" s="95">
        <f>IF($C431 = "neg", (($D431+1) - VLOOKUP($B431,'Results-formatted 060121'!$A:AN,(AQ$3+2),FALSE)), IF($C431 = "pos-neg", (3+VLOOKUP($B431,'Results-formatted 060121'!$A:AN,(AQ$3+2),FALSE)), VLOOKUP($B431,'Results-formatted 060121'!$A:AN,(AQ$3+2),FALSE)))</f>
        <v>2</v>
      </c>
      <c r="AR431" s="95">
        <f>IF($C431 = "neg", (($D431+1) - VLOOKUP($B431,'Results-formatted 060121'!$A:AO,(AR$3+2),FALSE)), IF($C431 = "pos-neg", (3+VLOOKUP($B431,'Results-formatted 060121'!$A:AO,(AR$3+2),FALSE)), VLOOKUP($B431,'Results-formatted 060121'!$A:AO,(AR$3+2),FALSE)))</f>
        <v>2</v>
      </c>
      <c r="AS431" s="95">
        <f>IF($C431 = "neg", (($D431+1) - VLOOKUP($B431,'Results-formatted 060121'!$A:AP,(AS$3+2),FALSE)), IF($C431 = "pos-neg", (3+VLOOKUP($B431,'Results-formatted 060121'!$A:AP,(AS$3+2),FALSE)), VLOOKUP($B431,'Results-formatted 060121'!$A:AP,(AS$3+2),FALSE)))</f>
        <v>1</v>
      </c>
      <c r="AT431" s="95">
        <f>IF($C431 = "neg", (($D431+1) - VLOOKUP($B431,'Results-formatted 060121'!$A:AQ,(AT$3+2),FALSE)), IF($C431 = "pos-neg", (3+VLOOKUP($B431,'Results-formatted 060121'!$A:AQ,(AT$3+2),FALSE)), VLOOKUP($B431,'Results-formatted 060121'!$A:AQ,(AT$3+2),FALSE)))</f>
        <v>2</v>
      </c>
      <c r="AU431" s="95">
        <f>IF($C431 = "neg", (($D431+1) - VLOOKUP($B431,'Results-formatted 060121'!$A:AR,(AU$3+2),FALSE)), IF($C431 = "pos-neg", (3+VLOOKUP($B431,'Results-formatted 060121'!$A:AR,(AU$3+2),FALSE)), VLOOKUP($B431,'Results-formatted 060121'!$A:AR,(AU$3+2),FALSE)))</f>
        <v>3</v>
      </c>
      <c r="AV431" s="95">
        <f>IF($C431 = "neg", (($D431+1) - VLOOKUP($B431,'Results-formatted 060121'!$A:AS,(AV$3+2),FALSE)), IF($C431 = "pos-neg", (3+VLOOKUP($B431,'Results-formatted 060121'!$A:AS,(AV$3+2),FALSE)), VLOOKUP($B431,'Results-formatted 060121'!$A:AS,(AV$3+2),FALSE)))</f>
        <v>3</v>
      </c>
      <c r="AW431" s="95">
        <f>IF($C431 = "neg", (($D431+1) - VLOOKUP($B431,'Results-formatted 060121'!$A:AT,(AW$3+2),FALSE)), IF($C431 = "pos-neg", (3+VLOOKUP($B431,'Results-formatted 060121'!$A:AT,(AW$3+2),FALSE)), VLOOKUP($B431,'Results-formatted 060121'!$A:AT,(AW$3+2),FALSE)))</f>
        <v>4</v>
      </c>
      <c r="AX431" s="95">
        <f>IF($C431 = "neg", (($D431+1) - VLOOKUP($B431,'Results-formatted 060121'!$A:AU,(AX$3+2),FALSE)), IF($C431 = "pos-neg", (3+VLOOKUP($B431,'Results-formatted 060121'!$A:AU,(AX$3+2),FALSE)), VLOOKUP($B431,'Results-formatted 060121'!$A:AU,(AX$3+2),FALSE)))</f>
        <v>2</v>
      </c>
      <c r="AY431" s="95">
        <f>IF($C431 = "neg", (($D431+1) - VLOOKUP($B431,'Results-formatted 060121'!$A:AV,(AY$3+2),FALSE)), IF($C431 = "pos-neg", (3+VLOOKUP($B431,'Results-formatted 060121'!$A:AV,(AY$3+2),FALSE)), VLOOKUP($B431,'Results-formatted 060121'!$A:AV,(AY$3+2),FALSE)))</f>
        <v>3</v>
      </c>
      <c r="AZ431" s="95">
        <f>IF($C431 = "neg", (($D431+1) - VLOOKUP($B431,'Results-formatted 060121'!$A:AW,(AZ$3+2),FALSE)), IF($C431 = "pos-neg", (3+VLOOKUP($B431,'Results-formatted 060121'!$A:AW,(AZ$3+2),FALSE)), VLOOKUP($B431,'Results-formatted 060121'!$A:AW,(AZ$3+2),FALSE)))</f>
        <v>3</v>
      </c>
      <c r="BA431" s="95">
        <f>IF($C431 = "neg", (($D431+1) - VLOOKUP($B431,'Results-formatted 060121'!$A:AX,(BA$3+2),FALSE)), IF($C431 = "pos-neg", (3+VLOOKUP($B431,'Results-formatted 060121'!$A:AX,(BA$3+2),FALSE)), VLOOKUP($B431,'Results-formatted 060121'!$A:AX,(BA$3+2),FALSE)))</f>
        <v>2</v>
      </c>
      <c r="BB431" s="95">
        <f>IF($C431 = "neg", (($D431+1) - VLOOKUP($B431,'Results-formatted 060121'!$A:AY,(BB$3+2),FALSE)), IF($C431 = "pos-neg", (3+VLOOKUP($B431,'Results-formatted 060121'!$A:AY,(BB$3+2),FALSE)), VLOOKUP($B431,'Results-formatted 060121'!$A:AY,(BB$3+2),FALSE)))</f>
        <v>4</v>
      </c>
      <c r="BC431" s="95">
        <f>IF($C431 = "neg", (($D431+1) - VLOOKUP($B431,'Results-formatted 060121'!$A:AZ,(BC$3+2),FALSE)), IF($C431 = "pos-neg", (3+VLOOKUP($B431,'Results-formatted 060121'!$A:AZ,(BC$3+2),FALSE)), VLOOKUP($B431,'Results-formatted 060121'!$A:AZ,(BC$3+2),FALSE)))</f>
        <v>2</v>
      </c>
      <c r="BD431" s="95">
        <f>IF($C431 = "neg", (($D431+1) - VLOOKUP($B431,'Results-formatted 060121'!$A:BA,(BD$3+2),FALSE)), IF($C431 = "pos-neg", (3+VLOOKUP($B431,'Results-formatted 060121'!$A:BA,(BD$3+2),FALSE)), VLOOKUP($B431,'Results-formatted 060121'!$A:BA,(BD$3+2),FALSE)))</f>
        <v>3</v>
      </c>
      <c r="BE431" s="95">
        <f>IF($C431 = "neg", (($D431+1) - VLOOKUP($B431,'Results-formatted 060121'!$A:BB,(BE$3+2),FALSE)), IF($C431 = "pos-neg", (3+VLOOKUP($B431,'Results-formatted 060121'!$A:BB,(BE$3+2),FALSE)), VLOOKUP($B431,'Results-formatted 060121'!$A:BB,(BE$3+2),FALSE)))</f>
        <v>4</v>
      </c>
      <c r="BF431" s="95">
        <f>IF($C431 = "neg", (($D431+1) - VLOOKUP($B431,'Results-formatted 060121'!$A:BC,(BF$3+2),FALSE)), IF($C431 = "pos-neg", (3+VLOOKUP($B431,'Results-formatted 060121'!$A:BC,(BF$3+2),FALSE)), VLOOKUP($B431,'Results-formatted 060121'!$A:BC,(BF$3+2),FALSE)))</f>
        <v>2</v>
      </c>
      <c r="BG431" s="95">
        <f>IF($C431 = "neg", (($D431+1) - VLOOKUP($B431,'Results-formatted 060121'!$A:BD,(BG$3+2),FALSE)), IF($C431 = "pos-neg", (3+VLOOKUP($B431,'Results-formatted 060121'!$A:BD,(BG$3+2),FALSE)), VLOOKUP($B431,'Results-formatted 060121'!$A:BD,(BG$3+2),FALSE)))</f>
        <v>3</v>
      </c>
      <c r="BH431" s="95">
        <f>IF($C431 = "neg", (($D431+1) - VLOOKUP($B431,'Results-formatted 060121'!$A:BE,(BH$3+2),FALSE)), IF($C431 = "pos-neg", (3+VLOOKUP($B431,'Results-formatted 060121'!$A:BE,(BH$3+2),FALSE)), VLOOKUP($B431,'Results-formatted 060121'!$A:BE,(BH$3+2),FALSE)))</f>
        <v>3</v>
      </c>
      <c r="BI431" s="95">
        <f>IF($C431 = "neg", (($D431+1) - VLOOKUP($B431,'Results-formatted 060121'!$A:BF,(BI$3+2),FALSE)), IF($C431 = "pos-neg", (3+VLOOKUP($B431,'Results-formatted 060121'!$A:BF,(BI$3+2),FALSE)), VLOOKUP($B431,'Results-formatted 060121'!$A:BF,(BI$3+2),FALSE)))</f>
        <v>4</v>
      </c>
      <c r="BJ431" s="95">
        <f>IF($C431 = "neg", (($D431+1) - VLOOKUP($B431,'Results-formatted 060121'!$A:BG,(BJ$3+2),FALSE)), IF($C431 = "pos-neg", (3+VLOOKUP($B431,'Results-formatted 060121'!$A:BG,(BJ$3+2),FALSE)), VLOOKUP($B431,'Results-formatted 060121'!$A:BG,(BJ$3+2),FALSE)))</f>
        <v>2</v>
      </c>
      <c r="BK431" s="95">
        <f>IF($C431 = "neg", (($D431+1) - VLOOKUP($B431,'Results-formatted 060121'!$A:BH,(BK$3+2),FALSE)), IF($C431 = "pos-neg", (3+VLOOKUP($B431,'Results-formatted 060121'!$A:BH,(BK$3+2),FALSE)), VLOOKUP($B431,'Results-formatted 060121'!$A:BH,(BK$3+2),FALSE)))</f>
        <v>4</v>
      </c>
      <c r="BL431" s="95">
        <f>IF($C431 = "neg", (($D431+1) - VLOOKUP($B431,'Results-formatted 060121'!$A:BI,(BL$3+2),FALSE)), IF($C431 = "pos-neg", (3+VLOOKUP($B431,'Results-formatted 060121'!$A:BI,(BL$3+2),FALSE)), VLOOKUP($B431,'Results-formatted 060121'!$A:BI,(BL$3+2),FALSE)))</f>
        <v>3</v>
      </c>
      <c r="BM431" s="95">
        <f>IF($C431 = "neg", (($D431+1) - VLOOKUP($B431,'Results-formatted 060121'!$A:BJ,(BM$3+2),FALSE)), IF($C431 = "pos-neg", (3+VLOOKUP($B431,'Results-formatted 060121'!$A:BJ,(BM$3+2),FALSE)), VLOOKUP($B431,'Results-formatted 060121'!$A:BJ,(BM$3+2),FALSE)))</f>
        <v>2</v>
      </c>
      <c r="BN431" s="95"/>
      <c r="BO431" s="95"/>
      <c r="BP431" s="95"/>
      <c r="BQ431" s="95"/>
      <c r="BR431" s="95"/>
      <c r="BS431" s="95"/>
      <c r="BT431" s="95"/>
      <c r="BU431" s="95"/>
      <c r="BV431" s="95"/>
      <c r="BW431" s="95"/>
      <c r="BX431" s="95"/>
      <c r="BY431" s="95"/>
      <c r="BZ431" s="95"/>
      <c r="CA431" s="95"/>
      <c r="CB431" s="95"/>
      <c r="CC431" s="95"/>
      <c r="CD431" s="99"/>
      <c r="CE431" s="25">
        <f t="shared" si="1411"/>
        <v>2.75</v>
      </c>
      <c r="CF431" s="25">
        <f t="shared" si="1441"/>
        <v>0.91364422107944421</v>
      </c>
    </row>
    <row r="432" spans="2:84" ht="17" x14ac:dyDescent="0.15">
      <c r="B432" s="84"/>
      <c r="E432" s="39" t="s">
        <v>211</v>
      </c>
      <c r="F432" s="40"/>
      <c r="G432" s="40"/>
      <c r="H432" s="40">
        <f t="shared" ref="H432" si="1558">IF(ISNUMBER(H433),AVERAGE(H433:H436), "")</f>
        <v>3.75</v>
      </c>
      <c r="I432" s="40">
        <f t="shared" ref="I432" si="1559">IF(ISNUMBER(I433),AVERAGE(I433:I436), "")</f>
        <v>1.75</v>
      </c>
      <c r="J432" s="40">
        <f t="shared" ref="J432" si="1560">IF(ISNUMBER(J433),AVERAGE(J433:J436), "")</f>
        <v>3</v>
      </c>
      <c r="K432" s="40">
        <f t="shared" ref="K432" si="1561">IF(ISNUMBER(K433),AVERAGE(K433:K436), "")</f>
        <v>5</v>
      </c>
      <c r="L432" s="40">
        <f t="shared" ref="L432" si="1562">IF(ISNUMBER(L433),AVERAGE(L433:L436), "")</f>
        <v>2.5</v>
      </c>
      <c r="M432" s="40">
        <f t="shared" ref="M432" si="1563">IF(ISNUMBER(M433),AVERAGE(M433:M436), "")</f>
        <v>3.25</v>
      </c>
      <c r="N432" s="40"/>
      <c r="O432" s="40">
        <f t="shared" ref="O432" si="1564">IF(ISNUMBER(O433),AVERAGE(O433:O436), "")</f>
        <v>2.75</v>
      </c>
      <c r="P432" s="40">
        <f t="shared" ref="P432" si="1565">IF(ISNUMBER(P433),AVERAGE(P433:P436), "")</f>
        <v>3.75</v>
      </c>
      <c r="Q432" s="40">
        <f t="shared" ref="Q432" si="1566">IF(ISNUMBER(Q433),AVERAGE(Q433:Q436), "")</f>
        <v>4</v>
      </c>
      <c r="R432" s="40">
        <f t="shared" ref="R432" si="1567">IF(ISNUMBER(R433),AVERAGE(R433:R436), "")</f>
        <v>3.5</v>
      </c>
      <c r="S432" s="40">
        <f t="shared" ref="S432" si="1568">IF(ISNUMBER(S433),AVERAGE(S433:S436), "")</f>
        <v>3.75</v>
      </c>
      <c r="T432" s="40">
        <f t="shared" ref="T432" si="1569">IF(ISNUMBER(T433),AVERAGE(T433:T436), "")</f>
        <v>4.5</v>
      </c>
      <c r="U432" s="40">
        <f t="shared" ref="U432" si="1570">IF(ISNUMBER(U433),AVERAGE(U433:U436), "")</f>
        <v>4.25</v>
      </c>
      <c r="V432" s="40">
        <f t="shared" ref="V432" si="1571">IF(ISNUMBER(V433),AVERAGE(V433:V436), "")</f>
        <v>3.75</v>
      </c>
      <c r="W432" s="40">
        <f t="shared" ref="W432" si="1572">IF(ISNUMBER(W433),AVERAGE(W433:W436), "")</f>
        <v>4</v>
      </c>
      <c r="X432" s="40">
        <f t="shared" ref="X432" si="1573">IF(ISNUMBER(X433),AVERAGE(X433:X436), "")</f>
        <v>3.25</v>
      </c>
      <c r="Y432" s="40">
        <f t="shared" ref="Y432" si="1574">IF(ISNUMBER(Y433),AVERAGE(Y433:Y436), "")</f>
        <v>4.75</v>
      </c>
      <c r="Z432" s="40">
        <f t="shared" ref="Z432" si="1575">IF(ISNUMBER(Z433),AVERAGE(Z433:Z436), "")</f>
        <v>3</v>
      </c>
      <c r="AA432" s="40">
        <f t="shared" ref="AA432" si="1576">IF(ISNUMBER(AA433),AVERAGE(AA433:AA436), "")</f>
        <v>4.75</v>
      </c>
      <c r="AB432" s="40">
        <f t="shared" ref="AB432" si="1577">IF(ISNUMBER(AB433),AVERAGE(AB433:AB436), "")</f>
        <v>3.25</v>
      </c>
      <c r="AC432" s="40">
        <f t="shared" ref="AC432" si="1578">IF(ISNUMBER(AC433),AVERAGE(AC433:AC436), "")</f>
        <v>2.75</v>
      </c>
      <c r="AD432" s="40">
        <f t="shared" ref="AD432" si="1579">IF(ISNUMBER(AD433),AVERAGE(AD433:AD436), "")</f>
        <v>4</v>
      </c>
      <c r="AE432" s="40">
        <f t="shared" ref="AE432" si="1580">IF(ISNUMBER(AE433),AVERAGE(AE433:AE436), "")</f>
        <v>4</v>
      </c>
      <c r="AF432" s="40">
        <f t="shared" ref="AF432" si="1581">IF(ISNUMBER(AF433),AVERAGE(AF433:AF436), "")</f>
        <v>3.25</v>
      </c>
      <c r="AG432" s="40">
        <f t="shared" ref="AG432" si="1582">IF(ISNUMBER(AG433),AVERAGE(AG433:AG436), "")</f>
        <v>4</v>
      </c>
      <c r="AH432" s="40">
        <f t="shared" ref="AH432" si="1583">IF(ISNUMBER(AH433),AVERAGE(AH433:AH436), "")</f>
        <v>3.5</v>
      </c>
      <c r="AI432" s="40">
        <f t="shared" ref="AI432" si="1584">IF(ISNUMBER(AI433),AVERAGE(AI433:AI436), "")</f>
        <v>3.75</v>
      </c>
      <c r="AJ432" s="40">
        <f t="shared" ref="AJ432:BM432" si="1585">IF(ISNUMBER(AJ433),AVERAGE(AJ433:AJ436), "")</f>
        <v>3.75</v>
      </c>
      <c r="AK432" s="40"/>
      <c r="AL432" s="40">
        <f t="shared" si="1585"/>
        <v>3.75</v>
      </c>
      <c r="AM432" s="40">
        <f t="shared" si="1585"/>
        <v>4.5</v>
      </c>
      <c r="AN432" s="40">
        <f t="shared" si="1585"/>
        <v>3.5</v>
      </c>
      <c r="AO432" s="40">
        <f t="shared" si="1585"/>
        <v>4.5</v>
      </c>
      <c r="AP432" s="40">
        <f t="shared" si="1585"/>
        <v>2.25</v>
      </c>
      <c r="AQ432" s="40">
        <f t="shared" si="1585"/>
        <v>3.5</v>
      </c>
      <c r="AR432" s="40">
        <f t="shared" si="1585"/>
        <v>4.25</v>
      </c>
      <c r="AS432" s="40">
        <f t="shared" si="1585"/>
        <v>4.5</v>
      </c>
      <c r="AT432" s="40">
        <f t="shared" si="1585"/>
        <v>4</v>
      </c>
      <c r="AU432" s="40">
        <f t="shared" si="1585"/>
        <v>3.5</v>
      </c>
      <c r="AV432" s="40">
        <f t="shared" si="1585"/>
        <v>3.25</v>
      </c>
      <c r="AW432" s="40">
        <f t="shared" si="1585"/>
        <v>3.75</v>
      </c>
      <c r="AX432" s="40">
        <f t="shared" si="1585"/>
        <v>1.75</v>
      </c>
      <c r="AY432" s="40">
        <f t="shared" si="1585"/>
        <v>2.75</v>
      </c>
      <c r="AZ432" s="40">
        <f t="shared" si="1585"/>
        <v>3</v>
      </c>
      <c r="BA432" s="40">
        <f t="shared" si="1585"/>
        <v>3.75</v>
      </c>
      <c r="BB432" s="40">
        <f t="shared" si="1585"/>
        <v>4.25</v>
      </c>
      <c r="BC432" s="40">
        <f t="shared" si="1585"/>
        <v>3.5</v>
      </c>
      <c r="BD432" s="40">
        <f t="shared" si="1585"/>
        <v>3.75</v>
      </c>
      <c r="BE432" s="40">
        <f t="shared" si="1585"/>
        <v>4.5</v>
      </c>
      <c r="BF432" s="40">
        <f t="shared" si="1585"/>
        <v>3.25</v>
      </c>
      <c r="BG432" s="40">
        <f t="shared" si="1585"/>
        <v>3.25</v>
      </c>
      <c r="BH432" s="40">
        <f t="shared" si="1585"/>
        <v>3.25</v>
      </c>
      <c r="BI432" s="40">
        <f t="shared" si="1585"/>
        <v>4</v>
      </c>
      <c r="BJ432" s="40">
        <f t="shared" si="1585"/>
        <v>2.75</v>
      </c>
      <c r="BK432" s="40">
        <f t="shared" si="1585"/>
        <v>2.75</v>
      </c>
      <c r="BL432" s="40">
        <f t="shared" si="1585"/>
        <v>2.5</v>
      </c>
      <c r="BM432" s="40">
        <f t="shared" si="1585"/>
        <v>3.5</v>
      </c>
      <c r="BN432" s="40"/>
      <c r="BO432" s="40"/>
      <c r="BP432" s="40"/>
      <c r="BQ432" s="40"/>
      <c r="BR432" s="40"/>
      <c r="BS432" s="40"/>
      <c r="BT432" s="40"/>
      <c r="BU432" s="40"/>
      <c r="BV432" s="40"/>
      <c r="BW432" s="40"/>
      <c r="BX432" s="40"/>
      <c r="BY432" s="40"/>
      <c r="BZ432" s="40"/>
      <c r="CA432" s="40"/>
      <c r="CB432" s="40"/>
      <c r="CC432" s="40"/>
      <c r="CD432" s="40" t="str">
        <f t="shared" ref="CD432" si="1586">IF(ISNUMBER(CD433),AVERAGE(CD433:CD436), "")</f>
        <v/>
      </c>
      <c r="CE432" s="40">
        <f t="shared" si="1411"/>
        <v>3.5580357142857144</v>
      </c>
      <c r="CF432" s="40">
        <f t="shared" si="1441"/>
        <v>0.7134918478042459</v>
      </c>
    </row>
    <row r="433" spans="2:84" ht="42" x14ac:dyDescent="0.15">
      <c r="B433" s="84" t="s">
        <v>431</v>
      </c>
      <c r="C433" s="86" t="s">
        <v>224</v>
      </c>
      <c r="D433" s="2">
        <v>5</v>
      </c>
      <c r="E433" s="15" t="s">
        <v>220</v>
      </c>
      <c r="F433" s="95">
        <f>IF($C433 = "neg", (($D433+1) - VLOOKUP($B433,'Results-formatted 060121'!$A:$AJ,(F$3+2),FALSE)), IF($C433 = "pos-neg", (3+VLOOKUP($B433,'Results-formatted 060121'!$A:$AJ,(F$3+2),FALSE)), VLOOKUP($B433,'Results-formatted 060121'!$A:$AJ,(F$3+2),FALSE)))</f>
        <v>3</v>
      </c>
      <c r="G433" s="95">
        <f>IF($C433 = "neg", (($D433+1) - VLOOKUP($B433,'Results-formatted 060121'!$A:$AJ,(G$3+2),FALSE)), IF($C433 = "pos-neg", (3+VLOOKUP($B433,'Results-formatted 060121'!$A:$AJ,(G$3+2),FALSE)), VLOOKUP($B433,'Results-formatted 060121'!$A:$AJ,(G$3+2),FALSE)))</f>
        <v>5</v>
      </c>
      <c r="H433" s="95">
        <f>IF($C433 = "neg", (($D433+1) - VLOOKUP($B433,'Results-formatted 060121'!$A:$AJ,(H$3+2),FALSE)), IF($C433 = "pos-neg", (3+VLOOKUP($B433,'Results-formatted 060121'!$A:$AJ,(H$3+2),FALSE)), VLOOKUP($B433,'Results-formatted 060121'!$A:$AJ,(H$3+2),FALSE)))</f>
        <v>3</v>
      </c>
      <c r="I433" s="95">
        <f>IF($C433 = "neg", (($D433+1) - VLOOKUP($B433,'Results-formatted 060121'!$A:$AJ,(I$3+2),FALSE)), IF($C433 = "pos-neg", (3+VLOOKUP($B433,'Results-formatted 060121'!$A:$AJ,(I$3+2),FALSE)), VLOOKUP($B433,'Results-formatted 060121'!$A:$AJ,(I$3+2),FALSE)))</f>
        <v>1</v>
      </c>
      <c r="J433" s="95">
        <f>IF($C433 = "neg", (($D433+1) - VLOOKUP($B433,'Results-formatted 060121'!$A:$AJ,(J$3+2),FALSE)), IF($C433 = "pos-neg", (3+VLOOKUP($B433,'Results-formatted 060121'!$A:$AJ,(J$3+2),FALSE)), VLOOKUP($B433,'Results-formatted 060121'!$A:$AJ,(J$3+2),FALSE)))</f>
        <v>3</v>
      </c>
      <c r="K433" s="95">
        <f>IF($C433 = "neg", (($D433+1) - VLOOKUP($B433,'Results-formatted 060121'!$A:$AJ,(K$3+2),FALSE)), IF($C433 = "pos-neg", (3+VLOOKUP($B433,'Results-formatted 060121'!$A:$AJ,(K$3+2),FALSE)), VLOOKUP($B433,'Results-formatted 060121'!$A:$AJ,(K$3+2),FALSE)))</f>
        <v>5</v>
      </c>
      <c r="L433" s="95">
        <f>IF($C433 = "neg", (($D433+1) - VLOOKUP($B433,'Results-formatted 060121'!$A:$AJ,(L$3+2),FALSE)), IF($C433 = "pos-neg", (3+VLOOKUP($B433,'Results-formatted 060121'!$A:$AJ,(L$3+2),FALSE)), VLOOKUP($B433,'Results-formatted 060121'!$A:$AJ,(L$3+2),FALSE)))</f>
        <v>1</v>
      </c>
      <c r="M433" s="95">
        <f>IF($C433 = "neg", (($D433+1) - VLOOKUP($B433,'Results-formatted 060121'!$A:$AJ,(M$3+2),FALSE)), IF($C433 = "pos-neg", (3+VLOOKUP($B433,'Results-formatted 060121'!$A:$AJ,(M$3+2),FALSE)), VLOOKUP($B433,'Results-formatted 060121'!$A:$AJ,(M$3+2),FALSE)))</f>
        <v>1</v>
      </c>
      <c r="N433" s="95">
        <f>IF($C433 = "neg", (($D433+1) - VLOOKUP($B433,'Results-formatted 060121'!$A:$AJ,(N$3+2),FALSE)), IF($C433 = "pos-neg", (3+VLOOKUP($B433,'Results-formatted 060121'!$A:$AJ,(N$3+2),FALSE)), VLOOKUP($B433,'Results-formatted 060121'!$A:$AJ,(N$3+2),FALSE)))</f>
        <v>4</v>
      </c>
      <c r="O433" s="95">
        <f>IF($C433 = "neg", (($D433+1) - VLOOKUP($B433,'Results-formatted 060121'!$A:$AJ,(O$3+2),FALSE)), IF($C433 = "pos-neg", (3+VLOOKUP($B433,'Results-formatted 060121'!$A:$AJ,(O$3+2),FALSE)), VLOOKUP($B433,'Results-formatted 060121'!$A:$AJ,(O$3+2),FALSE)))</f>
        <v>1</v>
      </c>
      <c r="P433" s="95">
        <f>IF($C433 = "neg", (($D433+1) - VLOOKUP($B433,'Results-formatted 060121'!$A:$AJ,(P$3+2),FALSE)), IF($C433 = "pos-neg", (3+VLOOKUP($B433,'Results-formatted 060121'!$A:$AJ,(P$3+2),FALSE)), VLOOKUP($B433,'Results-formatted 060121'!$A:$AJ,(P$3+2),FALSE)))</f>
        <v>3</v>
      </c>
      <c r="Q433" s="95">
        <f>IF($C433 = "neg", (($D433+1) - VLOOKUP($B433,'Results-formatted 060121'!$A:$AJ,(Q$3+2),FALSE)), IF($C433 = "pos-neg", (3+VLOOKUP($B433,'Results-formatted 060121'!$A:$AJ,(Q$3+2),FALSE)), VLOOKUP($B433,'Results-formatted 060121'!$A:$AJ,(Q$3+2),FALSE)))</f>
        <v>3</v>
      </c>
      <c r="R433" s="95">
        <f>IF($C433 = "neg", (($D433+1) - VLOOKUP($B433,'Results-formatted 060121'!$A:$AJ,(R$3+2),FALSE)), IF($C433 = "pos-neg", (3+VLOOKUP($B433,'Results-formatted 060121'!$A:$AJ,(R$3+2),FALSE)), VLOOKUP($B433,'Results-formatted 060121'!$A:$AJ,(R$3+2),FALSE)))</f>
        <v>2</v>
      </c>
      <c r="S433" s="95">
        <f>IF($C433 = "neg", (($D433+1) - VLOOKUP($B433,'Results-formatted 060121'!$A:$AJ,(S$3+2),FALSE)), IF($C433 = "pos-neg", (3+VLOOKUP($B433,'Results-formatted 060121'!$A:$AJ,(S$3+2),FALSE)), VLOOKUP($B433,'Results-formatted 060121'!$A:$AJ,(S$3+2),FALSE)))</f>
        <v>3</v>
      </c>
      <c r="T433" s="95">
        <f>IF($C433 = "neg", (($D433+1) - VLOOKUP($B433,'Results-formatted 060121'!$A:$AJ,(T$3+2),FALSE)), IF($C433 = "pos-neg", (3+VLOOKUP($B433,'Results-formatted 060121'!$A:$AJ,(T$3+2),FALSE)), VLOOKUP($B433,'Results-formatted 060121'!$A:$AJ,(T$3+2),FALSE)))</f>
        <v>4</v>
      </c>
      <c r="U433" s="95">
        <f>IF($C433 = "neg", (($D433+1) - VLOOKUP($B433,'Results-formatted 060121'!$A:$AJ,(U$3+2),FALSE)), IF($C433 = "pos-neg", (3+VLOOKUP($B433,'Results-formatted 060121'!$A:$AJ,(U$3+2),FALSE)), VLOOKUP($B433,'Results-formatted 060121'!$A:$AJ,(U$3+2),FALSE)))</f>
        <v>3</v>
      </c>
      <c r="V433" s="95">
        <f>IF($C433 = "neg", (($D433+1) - VLOOKUP($B433,'Results-formatted 060121'!$A:$AJ,(V$3+2),FALSE)), IF($C433 = "pos-neg", (3+VLOOKUP($B433,'Results-formatted 060121'!$A:$AJ,(V$3+2),FALSE)), VLOOKUP($B433,'Results-formatted 060121'!$A:$AJ,(V$3+2),FALSE)))</f>
        <v>4</v>
      </c>
      <c r="W433" s="95">
        <f>IF($C433 = "neg", (($D433+1) - VLOOKUP($B433,'Results-formatted 060121'!$A:$AJ,(W$3+2),FALSE)), IF($C433 = "pos-neg", (3+VLOOKUP($B433,'Results-formatted 060121'!$A:$AJ,(W$3+2),FALSE)), VLOOKUP($B433,'Results-formatted 060121'!$A:$AJ,(W$3+2),FALSE)))</f>
        <v>4</v>
      </c>
      <c r="X433" s="95">
        <f>IF($C433 = "neg", (($D433+1) - VLOOKUP($B433,'Results-formatted 060121'!$A:$AJ,(X$3+2),FALSE)), IF($C433 = "pos-neg", (3+VLOOKUP($B433,'Results-formatted 060121'!$A:$AJ,(X$3+2),FALSE)), VLOOKUP($B433,'Results-formatted 060121'!$A:$AJ,(X$3+2),FALSE)))</f>
        <v>2</v>
      </c>
      <c r="Y433" s="95">
        <f>IF($C433 = "neg", (($D433+1) - VLOOKUP($B433,'Results-formatted 060121'!$A:$AJ,(Y$3+2),FALSE)), IF($C433 = "pos-neg", (3+VLOOKUP($B433,'Results-formatted 060121'!$A:$AJ,(Y$3+2),FALSE)), VLOOKUP($B433,'Results-formatted 060121'!$A:$AJ,(Y$3+2),FALSE)))</f>
        <v>5</v>
      </c>
      <c r="Z433" s="95">
        <f>IF($C433 = "neg", (($D433+1) - VLOOKUP($B433,'Results-formatted 060121'!$A:$AJ,(Z$3+2),FALSE)), IF($C433 = "pos-neg", (3+VLOOKUP($B433,'Results-formatted 060121'!$A:$AJ,(Z$3+2),FALSE)), VLOOKUP($B433,'Results-formatted 060121'!$A:$AJ,(Z$3+2),FALSE)))</f>
        <v>1</v>
      </c>
      <c r="AA433" s="95">
        <f>IF($C433 = "neg", (($D433+1) - VLOOKUP($B433,'Results-formatted 060121'!$A:$AJ,(AA$3+2),FALSE)), IF($C433 = "pos-neg", (3+VLOOKUP($B433,'Results-formatted 060121'!$A:$AJ,(AA$3+2),FALSE)), VLOOKUP($B433,'Results-formatted 060121'!$A:$AJ,(AA$3+2),FALSE)))</f>
        <v>4</v>
      </c>
      <c r="AB433" s="95">
        <f>IF($C433 = "neg", (($D433+1) - VLOOKUP($B433,'Results-formatted 060121'!$A:$AJ,(AB$3+2),FALSE)), IF($C433 = "pos-neg", (3+VLOOKUP($B433,'Results-formatted 060121'!$A:$AJ,(AB$3+2),FALSE)), VLOOKUP($B433,'Results-formatted 060121'!$A:$AJ,(AB$3+2),FALSE)))</f>
        <v>4</v>
      </c>
      <c r="AC433" s="95">
        <f>IF($C433 = "neg", (($D433+1) - VLOOKUP($B433,'Results-formatted 060121'!$A:$AJ,(AC$3+2),FALSE)), IF($C433 = "pos-neg", (3+VLOOKUP($B433,'Results-formatted 060121'!$A:$AJ,(AC$3+2),FALSE)), VLOOKUP($B433,'Results-formatted 060121'!$A:$AJ,(AC$3+2),FALSE)))</f>
        <v>2</v>
      </c>
      <c r="AD433" s="95">
        <f>IF($C433 = "neg", (($D433+1) - VLOOKUP($B433,'Results-formatted 060121'!$A:$AJ,(AD$3+2),FALSE)), IF($C433 = "pos-neg", (3+VLOOKUP($B433,'Results-formatted 060121'!$A:$AJ,(AD$3+2),FALSE)), VLOOKUP($B433,'Results-formatted 060121'!$A:$AJ,(AD$3+2),FALSE)))</f>
        <v>4</v>
      </c>
      <c r="AE433" s="95">
        <f>IF($C433 = "neg", (($D433+1) - VLOOKUP($B433,'Results-formatted 060121'!$A:$AJ,(AE$3+2),FALSE)), IF($C433 = "pos-neg", (3+VLOOKUP($B433,'Results-formatted 060121'!$A:$AJ,(AE$3+2),FALSE)), VLOOKUP($B433,'Results-formatted 060121'!$A:$AJ,(AE$3+2),FALSE)))</f>
        <v>3</v>
      </c>
      <c r="AF433" s="95">
        <f>IF($C433 = "neg", (($D433+1) - VLOOKUP($B433,'Results-formatted 060121'!$A:$AJ,(AF$3+2),FALSE)), IF($C433 = "pos-neg", (3+VLOOKUP($B433,'Results-formatted 060121'!$A:$AJ,(AF$3+2),FALSE)), VLOOKUP($B433,'Results-formatted 060121'!$A:$AJ,(AF$3+2),FALSE)))</f>
        <v>4</v>
      </c>
      <c r="AG433" s="95">
        <f>IF($C433 = "neg", (($D433+1) - VLOOKUP($B433,'Results-formatted 060121'!$A:$AJ,(AG$3+2),FALSE)), IF($C433 = "pos-neg", (3+VLOOKUP($B433,'Results-formatted 060121'!$A:$AJ,(AG$3+2),FALSE)), VLOOKUP($B433,'Results-formatted 060121'!$A:$AJ,(AG$3+2),FALSE)))</f>
        <v>2</v>
      </c>
      <c r="AH433" s="95">
        <f>IF($C433 = "neg", (($D433+1) - VLOOKUP($B433,'Results-formatted 060121'!$A:$AJ,(AH$3+2),FALSE)), IF($C433 = "pos-neg", (3+VLOOKUP($B433,'Results-formatted 060121'!$A:$AJ,(AH$3+2),FALSE)), VLOOKUP($B433,'Results-formatted 060121'!$A:$AJ,(AH$3+2),FALSE)))</f>
        <v>3</v>
      </c>
      <c r="AI433" s="95">
        <f>IF($C433 = "neg", (($D433+1) - VLOOKUP($B433,'Results-formatted 060121'!$A:$AJ,(AI$3+2),FALSE)), IF($C433 = "pos-neg", (3+VLOOKUP($B433,'Results-formatted 060121'!$A:$AJ,(AI$3+2),FALSE)), VLOOKUP($B433,'Results-formatted 060121'!$A:$AJ,(AI$3+2),FALSE)))</f>
        <v>3</v>
      </c>
      <c r="AJ433" s="95">
        <f>IF($C433 = "neg", (($D433+1) - VLOOKUP($B433,'Results-formatted 060121'!$A:$AJ,(AJ$3+2),FALSE)), IF($C433 = "pos-neg", (3+VLOOKUP($B433,'Results-formatted 060121'!$A:$AJ,(AJ$3+2),FALSE)), VLOOKUP($B433,'Results-formatted 060121'!$A:$AJ,(AJ$3+2),FALSE)))</f>
        <v>4</v>
      </c>
      <c r="AK433" s="95">
        <f>IF($C433 = "neg", (($D433+1) - VLOOKUP($B433,'Results-formatted 060121'!$A:$AJ,(AK$3+2),FALSE)), IF($C433 = "pos-neg", (3+VLOOKUP($B433,'Results-formatted 060121'!$A:$AJ,(AK$3+2),FALSE)), VLOOKUP($B433,'Results-formatted 060121'!$A:$AJ,(AK$3+2),FALSE)))</f>
        <v>4</v>
      </c>
      <c r="AL433" s="95">
        <f>IF($C433 = "neg", (($D433+1) - VLOOKUP($B433,'Results-formatted 060121'!$A:$AJ,(AL$3+2),FALSE)), IF($C433 = "pos-neg", (3+VLOOKUP($B433,'Results-formatted 060121'!$A:$AJ,(AL$3+2),FALSE)), VLOOKUP($B433,'Results-formatted 060121'!$A:$AJ,(AL$3+2),FALSE)))</f>
        <v>2</v>
      </c>
      <c r="AM433" s="95">
        <f>IF($C433 = "neg", (($D433+1) - VLOOKUP($B433,'Results-formatted 060121'!$A:AJ,(AM$3+2),FALSE)), IF($C433 = "pos-neg", (3+VLOOKUP($B433,'Results-formatted 060121'!$A:AJ,(AM$3+2),FALSE)), VLOOKUP($B433,'Results-formatted 060121'!$A:AJ,(AM$3+2),FALSE)))</f>
        <v>4</v>
      </c>
      <c r="AN433" s="95">
        <f>IF($C433 = "neg", (($D433+1) - VLOOKUP($B433,'Results-formatted 060121'!$A:AK,(AN$3+2),FALSE)), IF($C433 = "pos-neg", (3+VLOOKUP($B433,'Results-formatted 060121'!$A:AK,(AN$3+2),FALSE)), VLOOKUP($B433,'Results-formatted 060121'!$A:AK,(AN$3+2),FALSE)))</f>
        <v>2</v>
      </c>
      <c r="AO433" s="95">
        <f>IF($C433 = "neg", (($D433+1) - VLOOKUP($B433,'Results-formatted 060121'!$A:AL,(AO$3+2),FALSE)), IF($C433 = "pos-neg", (3+VLOOKUP($B433,'Results-formatted 060121'!$A:AL,(AO$3+2),FALSE)), VLOOKUP($B433,'Results-formatted 060121'!$A:AL,(AO$3+2),FALSE)))</f>
        <v>3</v>
      </c>
      <c r="AP433" s="95">
        <f>IF($C433 = "neg", (($D433+1) - VLOOKUP($B433,'Results-formatted 060121'!$A:AM,(AP$3+2),FALSE)), IF($C433 = "pos-neg", (3+VLOOKUP($B433,'Results-formatted 060121'!$A:AM,(AP$3+2),FALSE)), VLOOKUP($B433,'Results-formatted 060121'!$A:AM,(AP$3+2),FALSE)))</f>
        <v>1</v>
      </c>
      <c r="AQ433" s="95">
        <f>IF($C433 = "neg", (($D433+1) - VLOOKUP($B433,'Results-formatted 060121'!$A:AN,(AQ$3+2),FALSE)), IF($C433 = "pos-neg", (3+VLOOKUP($B433,'Results-formatted 060121'!$A:AN,(AQ$3+2),FALSE)), VLOOKUP($B433,'Results-formatted 060121'!$A:AN,(AQ$3+2),FALSE)))</f>
        <v>3</v>
      </c>
      <c r="AR433" s="95">
        <f>IF($C433 = "neg", (($D433+1) - VLOOKUP($B433,'Results-formatted 060121'!$A:AO,(AR$3+2),FALSE)), IF($C433 = "pos-neg", (3+VLOOKUP($B433,'Results-formatted 060121'!$A:AO,(AR$3+2),FALSE)), VLOOKUP($B433,'Results-formatted 060121'!$A:AO,(AR$3+2),FALSE)))</f>
        <v>3</v>
      </c>
      <c r="AS433" s="95">
        <f>IF($C433 = "neg", (($D433+1) - VLOOKUP($B433,'Results-formatted 060121'!$A:AP,(AS$3+2),FALSE)), IF($C433 = "pos-neg", (3+VLOOKUP($B433,'Results-formatted 060121'!$A:AP,(AS$3+2),FALSE)), VLOOKUP($B433,'Results-formatted 060121'!$A:AP,(AS$3+2),FALSE)))</f>
        <v>4</v>
      </c>
      <c r="AT433" s="95">
        <f>IF($C433 = "neg", (($D433+1) - VLOOKUP($B433,'Results-formatted 060121'!$A:AQ,(AT$3+2),FALSE)), IF($C433 = "pos-neg", (3+VLOOKUP($B433,'Results-formatted 060121'!$A:AQ,(AT$3+2),FALSE)), VLOOKUP($B433,'Results-formatted 060121'!$A:AQ,(AT$3+2),FALSE)))</f>
        <v>3</v>
      </c>
      <c r="AU433" s="95">
        <f>IF($C433 = "neg", (($D433+1) - VLOOKUP($B433,'Results-formatted 060121'!$A:AR,(AU$3+2),FALSE)), IF($C433 = "pos-neg", (3+VLOOKUP($B433,'Results-formatted 060121'!$A:AR,(AU$3+2),FALSE)), VLOOKUP($B433,'Results-formatted 060121'!$A:AR,(AU$3+2),FALSE)))</f>
        <v>4</v>
      </c>
      <c r="AV433" s="95">
        <f>IF($C433 = "neg", (($D433+1) - VLOOKUP($B433,'Results-formatted 060121'!$A:AS,(AV$3+2),FALSE)), IF($C433 = "pos-neg", (3+VLOOKUP($B433,'Results-formatted 060121'!$A:AS,(AV$3+2),FALSE)), VLOOKUP($B433,'Results-formatted 060121'!$A:AS,(AV$3+2),FALSE)))</f>
        <v>1</v>
      </c>
      <c r="AW433" s="95">
        <f>IF($C433 = "neg", (($D433+1) - VLOOKUP($B433,'Results-formatted 060121'!$A:AT,(AW$3+2),FALSE)), IF($C433 = "pos-neg", (3+VLOOKUP($B433,'Results-formatted 060121'!$A:AT,(AW$3+2),FALSE)), VLOOKUP($B433,'Results-formatted 060121'!$A:AT,(AW$3+2),FALSE)))</f>
        <v>1</v>
      </c>
      <c r="AX433" s="95">
        <f>IF($C433 = "neg", (($D433+1) - VLOOKUP($B433,'Results-formatted 060121'!$A:AU,(AX$3+2),FALSE)), IF($C433 = "pos-neg", (3+VLOOKUP($B433,'Results-formatted 060121'!$A:AU,(AX$3+2),FALSE)), VLOOKUP($B433,'Results-formatted 060121'!$A:AU,(AX$3+2),FALSE)))</f>
        <v>1</v>
      </c>
      <c r="AY433" s="95">
        <f>IF($C433 = "neg", (($D433+1) - VLOOKUP($B433,'Results-formatted 060121'!$A:AV,(AY$3+2),FALSE)), IF($C433 = "pos-neg", (3+VLOOKUP($B433,'Results-formatted 060121'!$A:AV,(AY$3+2),FALSE)), VLOOKUP($B433,'Results-formatted 060121'!$A:AV,(AY$3+2),FALSE)))</f>
        <v>1</v>
      </c>
      <c r="AZ433" s="95">
        <f>IF($C433 = "neg", (($D433+1) - VLOOKUP($B433,'Results-formatted 060121'!$A:AW,(AZ$3+2),FALSE)), IF($C433 = "pos-neg", (3+VLOOKUP($B433,'Results-formatted 060121'!$A:AW,(AZ$3+2),FALSE)), VLOOKUP($B433,'Results-formatted 060121'!$A:AW,(AZ$3+2),FALSE)))</f>
        <v>2</v>
      </c>
      <c r="BA433" s="95">
        <f>IF($C433 = "neg", (($D433+1) - VLOOKUP($B433,'Results-formatted 060121'!$A:AX,(BA$3+2),FALSE)), IF($C433 = "pos-neg", (3+VLOOKUP($B433,'Results-formatted 060121'!$A:AX,(BA$3+2),FALSE)), VLOOKUP($B433,'Results-formatted 060121'!$A:AX,(BA$3+2),FALSE)))</f>
        <v>3</v>
      </c>
      <c r="BB433" s="95">
        <f>IF($C433 = "neg", (($D433+1) - VLOOKUP($B433,'Results-formatted 060121'!$A:AY,(BB$3+2),FALSE)), IF($C433 = "pos-neg", (3+VLOOKUP($B433,'Results-formatted 060121'!$A:AY,(BB$3+2),FALSE)), VLOOKUP($B433,'Results-formatted 060121'!$A:AY,(BB$3+2),FALSE)))</f>
        <v>4</v>
      </c>
      <c r="BC433" s="95">
        <f>IF($C433 = "neg", (($D433+1) - VLOOKUP($B433,'Results-formatted 060121'!$A:AZ,(BC$3+2),FALSE)), IF($C433 = "pos-neg", (3+VLOOKUP($B433,'Results-formatted 060121'!$A:AZ,(BC$3+2),FALSE)), VLOOKUP($B433,'Results-formatted 060121'!$A:AZ,(BC$3+2),FALSE)))</f>
        <v>3</v>
      </c>
      <c r="BD433" s="95">
        <f>IF($C433 = "neg", (($D433+1) - VLOOKUP($B433,'Results-formatted 060121'!$A:BA,(BD$3+2),FALSE)), IF($C433 = "pos-neg", (3+VLOOKUP($B433,'Results-formatted 060121'!$A:BA,(BD$3+2),FALSE)), VLOOKUP($B433,'Results-formatted 060121'!$A:BA,(BD$3+2),FALSE)))</f>
        <v>4</v>
      </c>
      <c r="BE433" s="95">
        <f>IF($C433 = "neg", (($D433+1) - VLOOKUP($B433,'Results-formatted 060121'!$A:BB,(BE$3+2),FALSE)), IF($C433 = "pos-neg", (3+VLOOKUP($B433,'Results-formatted 060121'!$A:BB,(BE$3+2),FALSE)), VLOOKUP($B433,'Results-formatted 060121'!$A:BB,(BE$3+2),FALSE)))</f>
        <v>4</v>
      </c>
      <c r="BF433" s="95">
        <f>IF($C433 = "neg", (($D433+1) - VLOOKUP($B433,'Results-formatted 060121'!$A:BC,(BF$3+2),FALSE)), IF($C433 = "pos-neg", (3+VLOOKUP($B433,'Results-formatted 060121'!$A:BC,(BF$3+2),FALSE)), VLOOKUP($B433,'Results-formatted 060121'!$A:BC,(BF$3+2),FALSE)))</f>
        <v>2</v>
      </c>
      <c r="BG433" s="95">
        <f>IF($C433 = "neg", (($D433+1) - VLOOKUP($B433,'Results-formatted 060121'!$A:BD,(BG$3+2),FALSE)), IF($C433 = "pos-neg", (3+VLOOKUP($B433,'Results-formatted 060121'!$A:BD,(BG$3+2),FALSE)), VLOOKUP($B433,'Results-formatted 060121'!$A:BD,(BG$3+2),FALSE)))</f>
        <v>2</v>
      </c>
      <c r="BH433" s="95">
        <f>IF($C433 = "neg", (($D433+1) - VLOOKUP($B433,'Results-formatted 060121'!$A:BE,(BH$3+2),FALSE)), IF($C433 = "pos-neg", (3+VLOOKUP($B433,'Results-formatted 060121'!$A:BE,(BH$3+2),FALSE)), VLOOKUP($B433,'Results-formatted 060121'!$A:BE,(BH$3+2),FALSE)))</f>
        <v>3</v>
      </c>
      <c r="BI433" s="95">
        <f>IF($C433 = "neg", (($D433+1) - VLOOKUP($B433,'Results-formatted 060121'!$A:BF,(BI$3+2),FALSE)), IF($C433 = "pos-neg", (3+VLOOKUP($B433,'Results-formatted 060121'!$A:BF,(BI$3+2),FALSE)), VLOOKUP($B433,'Results-formatted 060121'!$A:BF,(BI$3+2),FALSE)))</f>
        <v>3</v>
      </c>
      <c r="BJ433" s="95">
        <f>IF($C433 = "neg", (($D433+1) - VLOOKUP($B433,'Results-formatted 060121'!$A:BG,(BJ$3+2),FALSE)), IF($C433 = "pos-neg", (3+VLOOKUP($B433,'Results-formatted 060121'!$A:BG,(BJ$3+2),FALSE)), VLOOKUP($B433,'Results-formatted 060121'!$A:BG,(BJ$3+2),FALSE)))</f>
        <v>1</v>
      </c>
      <c r="BK433" s="95">
        <f>IF($C433 = "neg", (($D433+1) - VLOOKUP($B433,'Results-formatted 060121'!$A:BH,(BK$3+2),FALSE)), IF($C433 = "pos-neg", (3+VLOOKUP($B433,'Results-formatted 060121'!$A:BH,(BK$3+2),FALSE)), VLOOKUP($B433,'Results-formatted 060121'!$A:BH,(BK$3+2),FALSE)))</f>
        <v>2</v>
      </c>
      <c r="BL433" s="95">
        <f>IF($C433 = "neg", (($D433+1) - VLOOKUP($B433,'Results-formatted 060121'!$A:BI,(BL$3+2),FALSE)), IF($C433 = "pos-neg", (3+VLOOKUP($B433,'Results-formatted 060121'!$A:BI,(BL$3+2),FALSE)), VLOOKUP($B433,'Results-formatted 060121'!$A:BI,(BL$3+2),FALSE)))</f>
        <v>2</v>
      </c>
      <c r="BM433" s="95">
        <f>IF($C433 = "neg", (($D433+1) - VLOOKUP($B433,'Results-formatted 060121'!$A:BJ,(BM$3+2),FALSE)), IF($C433 = "pos-neg", (3+VLOOKUP($B433,'Results-formatted 060121'!$A:BJ,(BM$3+2),FALSE)), VLOOKUP($B433,'Results-formatted 060121'!$A:BJ,(BM$3+2),FALSE)))</f>
        <v>3</v>
      </c>
      <c r="BN433" s="95"/>
      <c r="BO433" s="95"/>
      <c r="BP433" s="95"/>
      <c r="BQ433" s="95"/>
      <c r="BR433" s="95"/>
      <c r="BS433" s="95"/>
      <c r="BT433" s="95"/>
      <c r="BU433" s="95"/>
      <c r="BV433" s="95"/>
      <c r="BW433" s="95"/>
      <c r="BX433" s="95"/>
      <c r="BY433" s="95"/>
      <c r="BZ433" s="95"/>
      <c r="CA433" s="95"/>
      <c r="CB433" s="95"/>
      <c r="CC433" s="95"/>
      <c r="CD433" s="99"/>
      <c r="CE433" s="25">
        <f t="shared" si="1411"/>
        <v>2.8166666666666669</v>
      </c>
      <c r="CF433" s="25">
        <f t="shared" si="1441"/>
        <v>1.1715796473379425</v>
      </c>
    </row>
    <row r="434" spans="2:84" ht="42" x14ac:dyDescent="0.15">
      <c r="B434" s="84" t="s">
        <v>432</v>
      </c>
      <c r="C434" s="86" t="s">
        <v>224</v>
      </c>
      <c r="D434" s="2">
        <v>5</v>
      </c>
      <c r="E434" s="15" t="s">
        <v>221</v>
      </c>
      <c r="F434" s="95">
        <f>IF($C434 = "neg", (($D434+1) - VLOOKUP($B434,'Results-formatted 060121'!$A:$AJ,(F$3+2),FALSE)), IF($C434 = "pos-neg", (3+VLOOKUP($B434,'Results-formatted 060121'!$A:$AJ,(F$3+2),FALSE)), VLOOKUP($B434,'Results-formatted 060121'!$A:$AJ,(F$3+2),FALSE)))</f>
        <v>3</v>
      </c>
      <c r="G434" s="95">
        <f>IF($C434 = "neg", (($D434+1) - VLOOKUP($B434,'Results-formatted 060121'!$A:$AJ,(G$3+2),FALSE)), IF($C434 = "pos-neg", (3+VLOOKUP($B434,'Results-formatted 060121'!$A:$AJ,(G$3+2),FALSE)), VLOOKUP($B434,'Results-formatted 060121'!$A:$AJ,(G$3+2),FALSE)))</f>
        <v>5</v>
      </c>
      <c r="H434" s="95">
        <f>IF($C434 = "neg", (($D434+1) - VLOOKUP($B434,'Results-formatted 060121'!$A:$AJ,(H$3+2),FALSE)), IF($C434 = "pos-neg", (3+VLOOKUP($B434,'Results-formatted 060121'!$A:$AJ,(H$3+2),FALSE)), VLOOKUP($B434,'Results-formatted 060121'!$A:$AJ,(H$3+2),FALSE)))</f>
        <v>4</v>
      </c>
      <c r="I434" s="95">
        <f>IF($C434 = "neg", (($D434+1) - VLOOKUP($B434,'Results-formatted 060121'!$A:$AJ,(I$3+2),FALSE)), IF($C434 = "pos-neg", (3+VLOOKUP($B434,'Results-formatted 060121'!$A:$AJ,(I$3+2),FALSE)), VLOOKUP($B434,'Results-formatted 060121'!$A:$AJ,(I$3+2),FALSE)))</f>
        <v>3</v>
      </c>
      <c r="J434" s="95">
        <f>IF($C434 = "neg", (($D434+1) - VLOOKUP($B434,'Results-formatted 060121'!$A:$AJ,(J$3+2),FALSE)), IF($C434 = "pos-neg", (3+VLOOKUP($B434,'Results-formatted 060121'!$A:$AJ,(J$3+2),FALSE)), VLOOKUP($B434,'Results-formatted 060121'!$A:$AJ,(J$3+2),FALSE)))</f>
        <v>3</v>
      </c>
      <c r="K434" s="95">
        <f>IF($C434 = "neg", (($D434+1) - VLOOKUP($B434,'Results-formatted 060121'!$A:$AJ,(K$3+2),FALSE)), IF($C434 = "pos-neg", (3+VLOOKUP($B434,'Results-formatted 060121'!$A:$AJ,(K$3+2),FALSE)), VLOOKUP($B434,'Results-formatted 060121'!$A:$AJ,(K$3+2),FALSE)))</f>
        <v>5</v>
      </c>
      <c r="L434" s="95">
        <f>IF($C434 = "neg", (($D434+1) - VLOOKUP($B434,'Results-formatted 060121'!$A:$AJ,(L$3+2),FALSE)), IF($C434 = "pos-neg", (3+VLOOKUP($B434,'Results-formatted 060121'!$A:$AJ,(L$3+2),FALSE)), VLOOKUP($B434,'Results-formatted 060121'!$A:$AJ,(L$3+2),FALSE)))</f>
        <v>3</v>
      </c>
      <c r="M434" s="95">
        <f>IF($C434 = "neg", (($D434+1) - VLOOKUP($B434,'Results-formatted 060121'!$A:$AJ,(M$3+2),FALSE)), IF($C434 = "pos-neg", (3+VLOOKUP($B434,'Results-formatted 060121'!$A:$AJ,(M$3+2),FALSE)), VLOOKUP($B434,'Results-formatted 060121'!$A:$AJ,(M$3+2),FALSE)))</f>
        <v>5</v>
      </c>
      <c r="N434" s="95">
        <f>IF($C434 = "neg", (($D434+1) - VLOOKUP($B434,'Results-formatted 060121'!$A:$AJ,(N$3+2),FALSE)), IF($C434 = "pos-neg", (3+VLOOKUP($B434,'Results-formatted 060121'!$A:$AJ,(N$3+2),FALSE)), VLOOKUP($B434,'Results-formatted 060121'!$A:$AJ,(N$3+2),FALSE)))</f>
        <v>4</v>
      </c>
      <c r="O434" s="95">
        <f>IF($C434 = "neg", (($D434+1) - VLOOKUP($B434,'Results-formatted 060121'!$A:$AJ,(O$3+2),FALSE)), IF($C434 = "pos-neg", (3+VLOOKUP($B434,'Results-formatted 060121'!$A:$AJ,(O$3+2),FALSE)), VLOOKUP($B434,'Results-formatted 060121'!$A:$AJ,(O$3+2),FALSE)))</f>
        <v>5</v>
      </c>
      <c r="P434" s="95">
        <f>IF($C434 = "neg", (($D434+1) - VLOOKUP($B434,'Results-formatted 060121'!$A:$AJ,(P$3+2),FALSE)), IF($C434 = "pos-neg", (3+VLOOKUP($B434,'Results-formatted 060121'!$A:$AJ,(P$3+2),FALSE)), VLOOKUP($B434,'Results-formatted 060121'!$A:$AJ,(P$3+2),FALSE)))</f>
        <v>4</v>
      </c>
      <c r="Q434" s="95">
        <f>IF($C434 = "neg", (($D434+1) - VLOOKUP($B434,'Results-formatted 060121'!$A:$AJ,(Q$3+2),FALSE)), IF($C434 = "pos-neg", (3+VLOOKUP($B434,'Results-formatted 060121'!$A:$AJ,(Q$3+2),FALSE)), VLOOKUP($B434,'Results-formatted 060121'!$A:$AJ,(Q$3+2),FALSE)))</f>
        <v>5</v>
      </c>
      <c r="R434" s="95">
        <f>IF($C434 = "neg", (($D434+1) - VLOOKUP($B434,'Results-formatted 060121'!$A:$AJ,(R$3+2),FALSE)), IF($C434 = "pos-neg", (3+VLOOKUP($B434,'Results-formatted 060121'!$A:$AJ,(R$3+2),FALSE)), VLOOKUP($B434,'Results-formatted 060121'!$A:$AJ,(R$3+2),FALSE)))</f>
        <v>4</v>
      </c>
      <c r="S434" s="95">
        <f>IF($C434 = "neg", (($D434+1) - VLOOKUP($B434,'Results-formatted 060121'!$A:$AJ,(S$3+2),FALSE)), IF($C434 = "pos-neg", (3+VLOOKUP($B434,'Results-formatted 060121'!$A:$AJ,(S$3+2),FALSE)), VLOOKUP($B434,'Results-formatted 060121'!$A:$AJ,(S$3+2),FALSE)))</f>
        <v>4</v>
      </c>
      <c r="T434" s="95">
        <f>IF($C434 = "neg", (($D434+1) - VLOOKUP($B434,'Results-formatted 060121'!$A:$AJ,(T$3+2),FALSE)), IF($C434 = "pos-neg", (3+VLOOKUP($B434,'Results-formatted 060121'!$A:$AJ,(T$3+2),FALSE)), VLOOKUP($B434,'Results-formatted 060121'!$A:$AJ,(T$3+2),FALSE)))</f>
        <v>5</v>
      </c>
      <c r="U434" s="95">
        <f>IF($C434 = "neg", (($D434+1) - VLOOKUP($B434,'Results-formatted 060121'!$A:$AJ,(U$3+2),FALSE)), IF($C434 = "pos-neg", (3+VLOOKUP($B434,'Results-formatted 060121'!$A:$AJ,(U$3+2),FALSE)), VLOOKUP($B434,'Results-formatted 060121'!$A:$AJ,(U$3+2),FALSE)))</f>
        <v>4</v>
      </c>
      <c r="V434" s="95">
        <f>IF($C434 = "neg", (($D434+1) - VLOOKUP($B434,'Results-formatted 060121'!$A:$AJ,(V$3+2),FALSE)), IF($C434 = "pos-neg", (3+VLOOKUP($B434,'Results-formatted 060121'!$A:$AJ,(V$3+2),FALSE)), VLOOKUP($B434,'Results-formatted 060121'!$A:$AJ,(V$3+2),FALSE)))</f>
        <v>4</v>
      </c>
      <c r="W434" s="95">
        <f>IF($C434 = "neg", (($D434+1) - VLOOKUP($B434,'Results-formatted 060121'!$A:$AJ,(W$3+2),FALSE)), IF($C434 = "pos-neg", (3+VLOOKUP($B434,'Results-formatted 060121'!$A:$AJ,(W$3+2),FALSE)), VLOOKUP($B434,'Results-formatted 060121'!$A:$AJ,(W$3+2),FALSE)))</f>
        <v>4</v>
      </c>
      <c r="X434" s="95">
        <f>IF($C434 = "neg", (($D434+1) - VLOOKUP($B434,'Results-formatted 060121'!$A:$AJ,(X$3+2),FALSE)), IF($C434 = "pos-neg", (3+VLOOKUP($B434,'Results-formatted 060121'!$A:$AJ,(X$3+2),FALSE)), VLOOKUP($B434,'Results-formatted 060121'!$A:$AJ,(X$3+2),FALSE)))</f>
        <v>5</v>
      </c>
      <c r="Y434" s="95">
        <f>IF($C434 = "neg", (($D434+1) - VLOOKUP($B434,'Results-formatted 060121'!$A:$AJ,(Y$3+2),FALSE)), IF($C434 = "pos-neg", (3+VLOOKUP($B434,'Results-formatted 060121'!$A:$AJ,(Y$3+2),FALSE)), VLOOKUP($B434,'Results-formatted 060121'!$A:$AJ,(Y$3+2),FALSE)))</f>
        <v>4</v>
      </c>
      <c r="Z434" s="95">
        <f>IF($C434 = "neg", (($D434+1) - VLOOKUP($B434,'Results-formatted 060121'!$A:$AJ,(Z$3+2),FALSE)), IF($C434 = "pos-neg", (3+VLOOKUP($B434,'Results-formatted 060121'!$A:$AJ,(Z$3+2),FALSE)), VLOOKUP($B434,'Results-formatted 060121'!$A:$AJ,(Z$3+2),FALSE)))</f>
        <v>5</v>
      </c>
      <c r="AA434" s="95">
        <f>IF($C434 = "neg", (($D434+1) - VLOOKUP($B434,'Results-formatted 060121'!$A:$AJ,(AA$3+2),FALSE)), IF($C434 = "pos-neg", (3+VLOOKUP($B434,'Results-formatted 060121'!$A:$AJ,(AA$3+2),FALSE)), VLOOKUP($B434,'Results-formatted 060121'!$A:$AJ,(AA$3+2),FALSE)))</f>
        <v>5</v>
      </c>
      <c r="AB434" s="95">
        <f>IF($C434 = "neg", (($D434+1) - VLOOKUP($B434,'Results-formatted 060121'!$A:$AJ,(AB$3+2),FALSE)), IF($C434 = "pos-neg", (3+VLOOKUP($B434,'Results-formatted 060121'!$A:$AJ,(AB$3+2),FALSE)), VLOOKUP($B434,'Results-formatted 060121'!$A:$AJ,(AB$3+2),FALSE)))</f>
        <v>4</v>
      </c>
      <c r="AC434" s="95">
        <f>IF($C434 = "neg", (($D434+1) - VLOOKUP($B434,'Results-formatted 060121'!$A:$AJ,(AC$3+2),FALSE)), IF($C434 = "pos-neg", (3+VLOOKUP($B434,'Results-formatted 060121'!$A:$AJ,(AC$3+2),FALSE)), VLOOKUP($B434,'Results-formatted 060121'!$A:$AJ,(AC$3+2),FALSE)))</f>
        <v>2</v>
      </c>
      <c r="AD434" s="95">
        <f>IF($C434 = "neg", (($D434+1) - VLOOKUP($B434,'Results-formatted 060121'!$A:$AJ,(AD$3+2),FALSE)), IF($C434 = "pos-neg", (3+VLOOKUP($B434,'Results-formatted 060121'!$A:$AJ,(AD$3+2),FALSE)), VLOOKUP($B434,'Results-formatted 060121'!$A:$AJ,(AD$3+2),FALSE)))</f>
        <v>4</v>
      </c>
      <c r="AE434" s="95">
        <f>IF($C434 = "neg", (($D434+1) - VLOOKUP($B434,'Results-formatted 060121'!$A:$AJ,(AE$3+2),FALSE)), IF($C434 = "pos-neg", (3+VLOOKUP($B434,'Results-formatted 060121'!$A:$AJ,(AE$3+2),FALSE)), VLOOKUP($B434,'Results-formatted 060121'!$A:$AJ,(AE$3+2),FALSE)))</f>
        <v>5</v>
      </c>
      <c r="AF434" s="95">
        <f>IF($C434 = "neg", (($D434+1) - VLOOKUP($B434,'Results-formatted 060121'!$A:$AJ,(AF$3+2),FALSE)), IF($C434 = "pos-neg", (3+VLOOKUP($B434,'Results-formatted 060121'!$A:$AJ,(AF$3+2),FALSE)), VLOOKUP($B434,'Results-formatted 060121'!$A:$AJ,(AF$3+2),FALSE)))</f>
        <v>3</v>
      </c>
      <c r="AG434" s="95">
        <f>IF($C434 = "neg", (($D434+1) - VLOOKUP($B434,'Results-formatted 060121'!$A:$AJ,(AG$3+2),FALSE)), IF($C434 = "pos-neg", (3+VLOOKUP($B434,'Results-formatted 060121'!$A:$AJ,(AG$3+2),FALSE)), VLOOKUP($B434,'Results-formatted 060121'!$A:$AJ,(AG$3+2),FALSE)))</f>
        <v>5</v>
      </c>
      <c r="AH434" s="95">
        <f>IF($C434 = "neg", (($D434+1) - VLOOKUP($B434,'Results-formatted 060121'!$A:$AJ,(AH$3+2),FALSE)), IF($C434 = "pos-neg", (3+VLOOKUP($B434,'Results-formatted 060121'!$A:$AJ,(AH$3+2),FALSE)), VLOOKUP($B434,'Results-formatted 060121'!$A:$AJ,(AH$3+2),FALSE)))</f>
        <v>4</v>
      </c>
      <c r="AI434" s="95">
        <f>IF($C434 = "neg", (($D434+1) - VLOOKUP($B434,'Results-formatted 060121'!$A:$AJ,(AI$3+2),FALSE)), IF($C434 = "pos-neg", (3+VLOOKUP($B434,'Results-formatted 060121'!$A:$AJ,(AI$3+2),FALSE)), VLOOKUP($B434,'Results-formatted 060121'!$A:$AJ,(AI$3+2),FALSE)))</f>
        <v>4</v>
      </c>
      <c r="AJ434" s="95">
        <f>IF($C434 = "neg", (($D434+1) - VLOOKUP($B434,'Results-formatted 060121'!$A:$AJ,(AJ$3+2),FALSE)), IF($C434 = "pos-neg", (3+VLOOKUP($B434,'Results-formatted 060121'!$A:$AJ,(AJ$3+2),FALSE)), VLOOKUP($B434,'Results-formatted 060121'!$A:$AJ,(AJ$3+2),FALSE)))</f>
        <v>5</v>
      </c>
      <c r="AK434" s="95">
        <f>IF($C434 = "neg", (($D434+1) - VLOOKUP($B434,'Results-formatted 060121'!$A:$AJ,(AK$3+2),FALSE)), IF($C434 = "pos-neg", (3+VLOOKUP($B434,'Results-formatted 060121'!$A:$AJ,(AK$3+2),FALSE)), VLOOKUP($B434,'Results-formatted 060121'!$A:$AJ,(AK$3+2),FALSE)))</f>
        <v>5</v>
      </c>
      <c r="AL434" s="95">
        <f>IF($C434 = "neg", (($D434+1) - VLOOKUP($B434,'Results-formatted 060121'!$A:$AJ,(AL$3+2),FALSE)), IF($C434 = "pos-neg", (3+VLOOKUP($B434,'Results-formatted 060121'!$A:$AJ,(AL$3+2),FALSE)), VLOOKUP($B434,'Results-formatted 060121'!$A:$AJ,(AL$3+2),FALSE)))</f>
        <v>5</v>
      </c>
      <c r="AM434" s="95">
        <f>IF($C434 = "neg", (($D434+1) - VLOOKUP($B434,'Results-formatted 060121'!$A:AJ,(AM$3+2),FALSE)), IF($C434 = "pos-neg", (3+VLOOKUP($B434,'Results-formatted 060121'!$A:AJ,(AM$3+2),FALSE)), VLOOKUP($B434,'Results-formatted 060121'!$A:AJ,(AM$3+2),FALSE)))</f>
        <v>5</v>
      </c>
      <c r="AN434" s="95">
        <f>IF($C434 = "neg", (($D434+1) - VLOOKUP($B434,'Results-formatted 060121'!$A:AK,(AN$3+2),FALSE)), IF($C434 = "pos-neg", (3+VLOOKUP($B434,'Results-formatted 060121'!$A:AK,(AN$3+2),FALSE)), VLOOKUP($B434,'Results-formatted 060121'!$A:AK,(AN$3+2),FALSE)))</f>
        <v>4</v>
      </c>
      <c r="AO434" s="95">
        <f>IF($C434 = "neg", (($D434+1) - VLOOKUP($B434,'Results-formatted 060121'!$A:AL,(AO$3+2),FALSE)), IF($C434 = "pos-neg", (3+VLOOKUP($B434,'Results-formatted 060121'!$A:AL,(AO$3+2),FALSE)), VLOOKUP($B434,'Results-formatted 060121'!$A:AL,(AO$3+2),FALSE)))</f>
        <v>5</v>
      </c>
      <c r="AP434" s="95">
        <f>IF($C434 = "neg", (($D434+1) - VLOOKUP($B434,'Results-formatted 060121'!$A:AM,(AP$3+2),FALSE)), IF($C434 = "pos-neg", (3+VLOOKUP($B434,'Results-formatted 060121'!$A:AM,(AP$3+2),FALSE)), VLOOKUP($B434,'Results-formatted 060121'!$A:AM,(AP$3+2),FALSE)))</f>
        <v>3</v>
      </c>
      <c r="AQ434" s="95">
        <f>IF($C434 = "neg", (($D434+1) - VLOOKUP($B434,'Results-formatted 060121'!$A:AN,(AQ$3+2),FALSE)), IF($C434 = "pos-neg", (3+VLOOKUP($B434,'Results-formatted 060121'!$A:AN,(AQ$3+2),FALSE)), VLOOKUP($B434,'Results-formatted 060121'!$A:AN,(AQ$3+2),FALSE)))</f>
        <v>4</v>
      </c>
      <c r="AR434" s="95">
        <f>IF($C434 = "neg", (($D434+1) - VLOOKUP($B434,'Results-formatted 060121'!$A:AO,(AR$3+2),FALSE)), IF($C434 = "pos-neg", (3+VLOOKUP($B434,'Results-formatted 060121'!$A:AO,(AR$3+2),FALSE)), VLOOKUP($B434,'Results-formatted 060121'!$A:AO,(AR$3+2),FALSE)))</f>
        <v>4</v>
      </c>
      <c r="AS434" s="95">
        <f>IF($C434 = "neg", (($D434+1) - VLOOKUP($B434,'Results-formatted 060121'!$A:AP,(AS$3+2),FALSE)), IF($C434 = "pos-neg", (3+VLOOKUP($B434,'Results-formatted 060121'!$A:AP,(AS$3+2),FALSE)), VLOOKUP($B434,'Results-formatted 060121'!$A:AP,(AS$3+2),FALSE)))</f>
        <v>5</v>
      </c>
      <c r="AT434" s="95">
        <f>IF($C434 = "neg", (($D434+1) - VLOOKUP($B434,'Results-formatted 060121'!$A:AQ,(AT$3+2),FALSE)), IF($C434 = "pos-neg", (3+VLOOKUP($B434,'Results-formatted 060121'!$A:AQ,(AT$3+2),FALSE)), VLOOKUP($B434,'Results-formatted 060121'!$A:AQ,(AT$3+2),FALSE)))</f>
        <v>5</v>
      </c>
      <c r="AU434" s="95">
        <f>IF($C434 = "neg", (($D434+1) - VLOOKUP($B434,'Results-formatted 060121'!$A:AR,(AU$3+2),FALSE)), IF($C434 = "pos-neg", (3+VLOOKUP($B434,'Results-formatted 060121'!$A:AR,(AU$3+2),FALSE)), VLOOKUP($B434,'Results-formatted 060121'!$A:AR,(AU$3+2),FALSE)))</f>
        <v>4</v>
      </c>
      <c r="AV434" s="95">
        <f>IF($C434 = "neg", (($D434+1) - VLOOKUP($B434,'Results-formatted 060121'!$A:AS,(AV$3+2),FALSE)), IF($C434 = "pos-neg", (3+VLOOKUP($B434,'Results-formatted 060121'!$A:AS,(AV$3+2),FALSE)), VLOOKUP($B434,'Results-formatted 060121'!$A:AS,(AV$3+2),FALSE)))</f>
        <v>3</v>
      </c>
      <c r="AW434" s="95">
        <f>IF($C434 = "neg", (($D434+1) - VLOOKUP($B434,'Results-formatted 060121'!$A:AT,(AW$3+2),FALSE)), IF($C434 = "pos-neg", (3+VLOOKUP($B434,'Results-formatted 060121'!$A:AT,(AW$3+2),FALSE)), VLOOKUP($B434,'Results-formatted 060121'!$A:AT,(AW$3+2),FALSE)))</f>
        <v>4</v>
      </c>
      <c r="AX434" s="95">
        <f>IF($C434 = "neg", (($D434+1) - VLOOKUP($B434,'Results-formatted 060121'!$A:AU,(AX$3+2),FALSE)), IF($C434 = "pos-neg", (3+VLOOKUP($B434,'Results-formatted 060121'!$A:AU,(AX$3+2),FALSE)), VLOOKUP($B434,'Results-formatted 060121'!$A:AU,(AX$3+2),FALSE)))</f>
        <v>2</v>
      </c>
      <c r="AY434" s="95">
        <f>IF($C434 = "neg", (($D434+1) - VLOOKUP($B434,'Results-formatted 060121'!$A:AV,(AY$3+2),FALSE)), IF($C434 = "pos-neg", (3+VLOOKUP($B434,'Results-formatted 060121'!$A:AV,(AY$3+2),FALSE)), VLOOKUP($B434,'Results-formatted 060121'!$A:AV,(AY$3+2),FALSE)))</f>
        <v>4</v>
      </c>
      <c r="AZ434" s="95">
        <f>IF($C434 = "neg", (($D434+1) - VLOOKUP($B434,'Results-formatted 060121'!$A:AW,(AZ$3+2),FALSE)), IF($C434 = "pos-neg", (3+VLOOKUP($B434,'Results-formatted 060121'!$A:AW,(AZ$3+2),FALSE)), VLOOKUP($B434,'Results-formatted 060121'!$A:AW,(AZ$3+2),FALSE)))</f>
        <v>5</v>
      </c>
      <c r="BA434" s="95">
        <f>IF($C434 = "neg", (($D434+1) - VLOOKUP($B434,'Results-formatted 060121'!$A:AX,(BA$3+2),FALSE)), IF($C434 = "pos-neg", (3+VLOOKUP($B434,'Results-formatted 060121'!$A:AX,(BA$3+2),FALSE)), VLOOKUP($B434,'Results-formatted 060121'!$A:AX,(BA$3+2),FALSE)))</f>
        <v>4</v>
      </c>
      <c r="BB434" s="95">
        <f>IF($C434 = "neg", (($D434+1) - VLOOKUP($B434,'Results-formatted 060121'!$A:AY,(BB$3+2),FALSE)), IF($C434 = "pos-neg", (3+VLOOKUP($B434,'Results-formatted 060121'!$A:AY,(BB$3+2),FALSE)), VLOOKUP($B434,'Results-formatted 060121'!$A:AY,(BB$3+2),FALSE)))</f>
        <v>4</v>
      </c>
      <c r="BC434" s="95">
        <f>IF($C434 = "neg", (($D434+1) - VLOOKUP($B434,'Results-formatted 060121'!$A:AZ,(BC$3+2),FALSE)), IF($C434 = "pos-neg", (3+VLOOKUP($B434,'Results-formatted 060121'!$A:AZ,(BC$3+2),FALSE)), VLOOKUP($B434,'Results-formatted 060121'!$A:AZ,(BC$3+2),FALSE)))</f>
        <v>3</v>
      </c>
      <c r="BD434" s="95">
        <f>IF($C434 = "neg", (($D434+1) - VLOOKUP($B434,'Results-formatted 060121'!$A:BA,(BD$3+2),FALSE)), IF($C434 = "pos-neg", (3+VLOOKUP($B434,'Results-formatted 060121'!$A:BA,(BD$3+2),FALSE)), VLOOKUP($B434,'Results-formatted 060121'!$A:BA,(BD$3+2),FALSE)))</f>
        <v>4</v>
      </c>
      <c r="BE434" s="95">
        <f>IF($C434 = "neg", (($D434+1) - VLOOKUP($B434,'Results-formatted 060121'!$A:BB,(BE$3+2),FALSE)), IF($C434 = "pos-neg", (3+VLOOKUP($B434,'Results-formatted 060121'!$A:BB,(BE$3+2),FALSE)), VLOOKUP($B434,'Results-formatted 060121'!$A:BB,(BE$3+2),FALSE)))</f>
        <v>4</v>
      </c>
      <c r="BF434" s="95">
        <f>IF($C434 = "neg", (($D434+1) - VLOOKUP($B434,'Results-formatted 060121'!$A:BC,(BF$3+2),FALSE)), IF($C434 = "pos-neg", (3+VLOOKUP($B434,'Results-formatted 060121'!$A:BC,(BF$3+2),FALSE)), VLOOKUP($B434,'Results-formatted 060121'!$A:BC,(BF$3+2),FALSE)))</f>
        <v>4</v>
      </c>
      <c r="BG434" s="95">
        <f>IF($C434 = "neg", (($D434+1) - VLOOKUP($B434,'Results-formatted 060121'!$A:BD,(BG$3+2),FALSE)), IF($C434 = "pos-neg", (3+VLOOKUP($B434,'Results-formatted 060121'!$A:BD,(BG$3+2),FALSE)), VLOOKUP($B434,'Results-formatted 060121'!$A:BD,(BG$3+2),FALSE)))</f>
        <v>4</v>
      </c>
      <c r="BH434" s="95">
        <f>IF($C434 = "neg", (($D434+1) - VLOOKUP($B434,'Results-formatted 060121'!$A:BE,(BH$3+2),FALSE)), IF($C434 = "pos-neg", (3+VLOOKUP($B434,'Results-formatted 060121'!$A:BE,(BH$3+2),FALSE)), VLOOKUP($B434,'Results-formatted 060121'!$A:BE,(BH$3+2),FALSE)))</f>
        <v>3</v>
      </c>
      <c r="BI434" s="95">
        <f>IF($C434 = "neg", (($D434+1) - VLOOKUP($B434,'Results-formatted 060121'!$A:BF,(BI$3+2),FALSE)), IF($C434 = "pos-neg", (3+VLOOKUP($B434,'Results-formatted 060121'!$A:BF,(BI$3+2),FALSE)), VLOOKUP($B434,'Results-formatted 060121'!$A:BF,(BI$3+2),FALSE)))</f>
        <v>4</v>
      </c>
      <c r="BJ434" s="95">
        <f>IF($C434 = "neg", (($D434+1) - VLOOKUP($B434,'Results-formatted 060121'!$A:BG,(BJ$3+2),FALSE)), IF($C434 = "pos-neg", (3+VLOOKUP($B434,'Results-formatted 060121'!$A:BG,(BJ$3+2),FALSE)), VLOOKUP($B434,'Results-formatted 060121'!$A:BG,(BJ$3+2),FALSE)))</f>
        <v>4</v>
      </c>
      <c r="BK434" s="95">
        <f>IF($C434 = "neg", (($D434+1) - VLOOKUP($B434,'Results-formatted 060121'!$A:BH,(BK$3+2),FALSE)), IF($C434 = "pos-neg", (3+VLOOKUP($B434,'Results-formatted 060121'!$A:BH,(BK$3+2),FALSE)), VLOOKUP($B434,'Results-formatted 060121'!$A:BH,(BK$3+2),FALSE)))</f>
        <v>3</v>
      </c>
      <c r="BL434" s="95">
        <f>IF($C434 = "neg", (($D434+1) - VLOOKUP($B434,'Results-formatted 060121'!$A:BI,(BL$3+2),FALSE)), IF($C434 = "pos-neg", (3+VLOOKUP($B434,'Results-formatted 060121'!$A:BI,(BL$3+2),FALSE)), VLOOKUP($B434,'Results-formatted 060121'!$A:BI,(BL$3+2),FALSE)))</f>
        <v>4</v>
      </c>
      <c r="BM434" s="95">
        <f>IF($C434 = "neg", (($D434+1) - VLOOKUP($B434,'Results-formatted 060121'!$A:BJ,(BM$3+2),FALSE)), IF($C434 = "pos-neg", (3+VLOOKUP($B434,'Results-formatted 060121'!$A:BJ,(BM$3+2),FALSE)), VLOOKUP($B434,'Results-formatted 060121'!$A:BJ,(BM$3+2),FALSE)))</f>
        <v>4</v>
      </c>
      <c r="BN434" s="95"/>
      <c r="BO434" s="95"/>
      <c r="BP434" s="95"/>
      <c r="BQ434" s="95"/>
      <c r="BR434" s="95"/>
      <c r="BS434" s="95"/>
      <c r="BT434" s="95"/>
      <c r="BU434" s="95"/>
      <c r="BV434" s="95"/>
      <c r="BW434" s="95"/>
      <c r="BX434" s="95"/>
      <c r="BY434" s="95"/>
      <c r="BZ434" s="95"/>
      <c r="CA434" s="95"/>
      <c r="CB434" s="95"/>
      <c r="CC434" s="95"/>
      <c r="CD434" s="99"/>
      <c r="CE434" s="25">
        <f t="shared" si="1411"/>
        <v>4.083333333333333</v>
      </c>
      <c r="CF434" s="25">
        <f t="shared" si="1441"/>
        <v>0.78743666232601961</v>
      </c>
    </row>
    <row r="435" spans="2:84" ht="42" x14ac:dyDescent="0.15">
      <c r="B435" s="84" t="s">
        <v>433</v>
      </c>
      <c r="C435" s="86" t="s">
        <v>225</v>
      </c>
      <c r="D435" s="2">
        <v>5</v>
      </c>
      <c r="E435" s="15" t="s">
        <v>222</v>
      </c>
      <c r="F435" s="95">
        <f>IF($C435 = "neg", (($D435+1) - VLOOKUP($B435,'Results-formatted 060121'!$A:$AJ,(F$3+2),FALSE)), IF($C435 = "pos-neg", (3+VLOOKUP($B435,'Results-formatted 060121'!$A:$AJ,(F$3+2),FALSE)), VLOOKUP($B435,'Results-formatted 060121'!$A:$AJ,(F$3+2),FALSE)))</f>
        <v>3</v>
      </c>
      <c r="G435" s="95">
        <f>IF($C435 = "neg", (($D435+1) - VLOOKUP($B435,'Results-formatted 060121'!$A:$AJ,(G$3+2),FALSE)), IF($C435 = "pos-neg", (3+VLOOKUP($B435,'Results-formatted 060121'!$A:$AJ,(G$3+2),FALSE)), VLOOKUP($B435,'Results-formatted 060121'!$A:$AJ,(G$3+2),FALSE)))</f>
        <v>1</v>
      </c>
      <c r="H435" s="95">
        <f>IF($C435 = "neg", (($D435+1) - VLOOKUP($B435,'Results-formatted 060121'!$A:$AJ,(H$3+2),FALSE)), IF($C435 = "pos-neg", (3+VLOOKUP($B435,'Results-formatted 060121'!$A:$AJ,(H$3+2),FALSE)), VLOOKUP($B435,'Results-formatted 060121'!$A:$AJ,(H$3+2),FALSE)))</f>
        <v>4</v>
      </c>
      <c r="I435" s="95">
        <f>IF($C435 = "neg", (($D435+1) - VLOOKUP($B435,'Results-formatted 060121'!$A:$AJ,(I$3+2),FALSE)), IF($C435 = "pos-neg", (3+VLOOKUP($B435,'Results-formatted 060121'!$A:$AJ,(I$3+2),FALSE)), VLOOKUP($B435,'Results-formatted 060121'!$A:$AJ,(I$3+2),FALSE)))</f>
        <v>1</v>
      </c>
      <c r="J435" s="95">
        <f>IF($C435 = "neg", (($D435+1) - VLOOKUP($B435,'Results-formatted 060121'!$A:$AJ,(J$3+2),FALSE)), IF($C435 = "pos-neg", (3+VLOOKUP($B435,'Results-formatted 060121'!$A:$AJ,(J$3+2),FALSE)), VLOOKUP($B435,'Results-formatted 060121'!$A:$AJ,(J$3+2),FALSE)))</f>
        <v>3</v>
      </c>
      <c r="K435" s="95">
        <f>IF($C435 = "neg", (($D435+1) - VLOOKUP($B435,'Results-formatted 060121'!$A:$AJ,(K$3+2),FALSE)), IF($C435 = "pos-neg", (3+VLOOKUP($B435,'Results-formatted 060121'!$A:$AJ,(K$3+2),FALSE)), VLOOKUP($B435,'Results-formatted 060121'!$A:$AJ,(K$3+2),FALSE)))</f>
        <v>5</v>
      </c>
      <c r="L435" s="95">
        <f>IF($C435 = "neg", (($D435+1) - VLOOKUP($B435,'Results-formatted 060121'!$A:$AJ,(L$3+2),FALSE)), IF($C435 = "pos-neg", (3+VLOOKUP($B435,'Results-formatted 060121'!$A:$AJ,(L$3+2),FALSE)), VLOOKUP($B435,'Results-formatted 060121'!$A:$AJ,(L$3+2),FALSE)))</f>
        <v>3</v>
      </c>
      <c r="M435" s="95">
        <f>IF($C435 = "neg", (($D435+1) - VLOOKUP($B435,'Results-formatted 060121'!$A:$AJ,(M$3+2),FALSE)), IF($C435 = "pos-neg", (3+VLOOKUP($B435,'Results-formatted 060121'!$A:$AJ,(M$3+2),FALSE)), VLOOKUP($B435,'Results-formatted 060121'!$A:$AJ,(M$3+2),FALSE)))</f>
        <v>3</v>
      </c>
      <c r="N435" s="95">
        <f>IF($C435 = "neg", (($D435+1) - VLOOKUP($B435,'Results-formatted 060121'!$A:$AJ,(N$3+2),FALSE)), IF($C435 = "pos-neg", (3+VLOOKUP($B435,'Results-formatted 060121'!$A:$AJ,(N$3+2),FALSE)), VLOOKUP($B435,'Results-formatted 060121'!$A:$AJ,(N$3+2),FALSE)))</f>
        <v>2</v>
      </c>
      <c r="O435" s="95">
        <f>IF($C435 = "neg", (($D435+1) - VLOOKUP($B435,'Results-formatted 060121'!$A:$AJ,(O$3+2),FALSE)), IF($C435 = "pos-neg", (3+VLOOKUP($B435,'Results-formatted 060121'!$A:$AJ,(O$3+2),FALSE)), VLOOKUP($B435,'Results-formatted 060121'!$A:$AJ,(O$3+2),FALSE)))</f>
        <v>2</v>
      </c>
      <c r="P435" s="95">
        <f>IF($C435 = "neg", (($D435+1) - VLOOKUP($B435,'Results-formatted 060121'!$A:$AJ,(P$3+2),FALSE)), IF($C435 = "pos-neg", (3+VLOOKUP($B435,'Results-formatted 060121'!$A:$AJ,(P$3+2),FALSE)), VLOOKUP($B435,'Results-formatted 060121'!$A:$AJ,(P$3+2),FALSE)))</f>
        <v>4</v>
      </c>
      <c r="Q435" s="95">
        <f>IF($C435 = "neg", (($D435+1) - VLOOKUP($B435,'Results-formatted 060121'!$A:$AJ,(Q$3+2),FALSE)), IF($C435 = "pos-neg", (3+VLOOKUP($B435,'Results-formatted 060121'!$A:$AJ,(Q$3+2),FALSE)), VLOOKUP($B435,'Results-formatted 060121'!$A:$AJ,(Q$3+2),FALSE)))</f>
        <v>4</v>
      </c>
      <c r="R435" s="95">
        <f>IF($C435 = "neg", (($D435+1) - VLOOKUP($B435,'Results-formatted 060121'!$A:$AJ,(R$3+2),FALSE)), IF($C435 = "pos-neg", (3+VLOOKUP($B435,'Results-formatted 060121'!$A:$AJ,(R$3+2),FALSE)), VLOOKUP($B435,'Results-formatted 060121'!$A:$AJ,(R$3+2),FALSE)))</f>
        <v>4</v>
      </c>
      <c r="S435" s="95">
        <f>IF($C435 = "neg", (($D435+1) - VLOOKUP($B435,'Results-formatted 060121'!$A:$AJ,(S$3+2),FALSE)), IF($C435 = "pos-neg", (3+VLOOKUP($B435,'Results-formatted 060121'!$A:$AJ,(S$3+2),FALSE)), VLOOKUP($B435,'Results-formatted 060121'!$A:$AJ,(S$3+2),FALSE)))</f>
        <v>4</v>
      </c>
      <c r="T435" s="95">
        <f>IF($C435 = "neg", (($D435+1) - VLOOKUP($B435,'Results-formatted 060121'!$A:$AJ,(T$3+2),FALSE)), IF($C435 = "pos-neg", (3+VLOOKUP($B435,'Results-formatted 060121'!$A:$AJ,(T$3+2),FALSE)), VLOOKUP($B435,'Results-formatted 060121'!$A:$AJ,(T$3+2),FALSE)))</f>
        <v>4</v>
      </c>
      <c r="U435" s="95">
        <f>IF($C435 = "neg", (($D435+1) - VLOOKUP($B435,'Results-formatted 060121'!$A:$AJ,(U$3+2),FALSE)), IF($C435 = "pos-neg", (3+VLOOKUP($B435,'Results-formatted 060121'!$A:$AJ,(U$3+2),FALSE)), VLOOKUP($B435,'Results-formatted 060121'!$A:$AJ,(U$3+2),FALSE)))</f>
        <v>5</v>
      </c>
      <c r="V435" s="95">
        <f>IF($C435 = "neg", (($D435+1) - VLOOKUP($B435,'Results-formatted 060121'!$A:$AJ,(V$3+2),FALSE)), IF($C435 = "pos-neg", (3+VLOOKUP($B435,'Results-formatted 060121'!$A:$AJ,(V$3+2),FALSE)), VLOOKUP($B435,'Results-formatted 060121'!$A:$AJ,(V$3+2),FALSE)))</f>
        <v>4</v>
      </c>
      <c r="W435" s="95">
        <f>IF($C435 = "neg", (($D435+1) - VLOOKUP($B435,'Results-formatted 060121'!$A:$AJ,(W$3+2),FALSE)), IF($C435 = "pos-neg", (3+VLOOKUP($B435,'Results-formatted 060121'!$A:$AJ,(W$3+2),FALSE)), VLOOKUP($B435,'Results-formatted 060121'!$A:$AJ,(W$3+2),FALSE)))</f>
        <v>4</v>
      </c>
      <c r="X435" s="95">
        <f>IF($C435 = "neg", (($D435+1) - VLOOKUP($B435,'Results-formatted 060121'!$A:$AJ,(X$3+2),FALSE)), IF($C435 = "pos-neg", (3+VLOOKUP($B435,'Results-formatted 060121'!$A:$AJ,(X$3+2),FALSE)), VLOOKUP($B435,'Results-formatted 060121'!$A:$AJ,(X$3+2),FALSE)))</f>
        <v>3</v>
      </c>
      <c r="Y435" s="95">
        <f>IF($C435 = "neg", (($D435+1) - VLOOKUP($B435,'Results-formatted 060121'!$A:$AJ,(Y$3+2),FALSE)), IF($C435 = "pos-neg", (3+VLOOKUP($B435,'Results-formatted 060121'!$A:$AJ,(Y$3+2),FALSE)), VLOOKUP($B435,'Results-formatted 060121'!$A:$AJ,(Y$3+2),FALSE)))</f>
        <v>5</v>
      </c>
      <c r="Z435" s="95">
        <f>IF($C435 = "neg", (($D435+1) - VLOOKUP($B435,'Results-formatted 060121'!$A:$AJ,(Z$3+2),FALSE)), IF($C435 = "pos-neg", (3+VLOOKUP($B435,'Results-formatted 060121'!$A:$AJ,(Z$3+2),FALSE)), VLOOKUP($B435,'Results-formatted 060121'!$A:$AJ,(Z$3+2),FALSE)))</f>
        <v>3</v>
      </c>
      <c r="AA435" s="95">
        <f>IF($C435 = "neg", (($D435+1) - VLOOKUP($B435,'Results-formatted 060121'!$A:$AJ,(AA$3+2),FALSE)), IF($C435 = "pos-neg", (3+VLOOKUP($B435,'Results-formatted 060121'!$A:$AJ,(AA$3+2),FALSE)), VLOOKUP($B435,'Results-formatted 060121'!$A:$AJ,(AA$3+2),FALSE)))</f>
        <v>5</v>
      </c>
      <c r="AB435" s="95">
        <f>IF($C435 = "neg", (($D435+1) - VLOOKUP($B435,'Results-formatted 060121'!$A:$AJ,(AB$3+2),FALSE)), IF($C435 = "pos-neg", (3+VLOOKUP($B435,'Results-formatted 060121'!$A:$AJ,(AB$3+2),FALSE)), VLOOKUP($B435,'Results-formatted 060121'!$A:$AJ,(AB$3+2),FALSE)))</f>
        <v>3</v>
      </c>
      <c r="AC435" s="95">
        <f>IF($C435 = "neg", (($D435+1) - VLOOKUP($B435,'Results-formatted 060121'!$A:$AJ,(AC$3+2),FALSE)), IF($C435 = "pos-neg", (3+VLOOKUP($B435,'Results-formatted 060121'!$A:$AJ,(AC$3+2),FALSE)), VLOOKUP($B435,'Results-formatted 060121'!$A:$AJ,(AC$3+2),FALSE)))</f>
        <v>4</v>
      </c>
      <c r="AD435" s="95">
        <f>IF($C435 = "neg", (($D435+1) - VLOOKUP($B435,'Results-formatted 060121'!$A:$AJ,(AD$3+2),FALSE)), IF($C435 = "pos-neg", (3+VLOOKUP($B435,'Results-formatted 060121'!$A:$AJ,(AD$3+2),FALSE)), VLOOKUP($B435,'Results-formatted 060121'!$A:$AJ,(AD$3+2),FALSE)))</f>
        <v>4</v>
      </c>
      <c r="AE435" s="95">
        <f>IF($C435 = "neg", (($D435+1) - VLOOKUP($B435,'Results-formatted 060121'!$A:$AJ,(AE$3+2),FALSE)), IF($C435 = "pos-neg", (3+VLOOKUP($B435,'Results-formatted 060121'!$A:$AJ,(AE$3+2),FALSE)), VLOOKUP($B435,'Results-formatted 060121'!$A:$AJ,(AE$3+2),FALSE)))</f>
        <v>4</v>
      </c>
      <c r="AF435" s="95">
        <f>IF($C435 = "neg", (($D435+1) - VLOOKUP($B435,'Results-formatted 060121'!$A:$AJ,(AF$3+2),FALSE)), IF($C435 = "pos-neg", (3+VLOOKUP($B435,'Results-formatted 060121'!$A:$AJ,(AF$3+2),FALSE)), VLOOKUP($B435,'Results-formatted 060121'!$A:$AJ,(AF$3+2),FALSE)))</f>
        <v>3</v>
      </c>
      <c r="AG435" s="95">
        <f>IF($C435 = "neg", (($D435+1) - VLOOKUP($B435,'Results-formatted 060121'!$A:$AJ,(AG$3+2),FALSE)), IF($C435 = "pos-neg", (3+VLOOKUP($B435,'Results-formatted 060121'!$A:$AJ,(AG$3+2),FALSE)), VLOOKUP($B435,'Results-formatted 060121'!$A:$AJ,(AG$3+2),FALSE)))</f>
        <v>4</v>
      </c>
      <c r="AH435" s="95">
        <f>IF($C435 = "neg", (($D435+1) - VLOOKUP($B435,'Results-formatted 060121'!$A:$AJ,(AH$3+2),FALSE)), IF($C435 = "pos-neg", (3+VLOOKUP($B435,'Results-formatted 060121'!$A:$AJ,(AH$3+2),FALSE)), VLOOKUP($B435,'Results-formatted 060121'!$A:$AJ,(AH$3+2),FALSE)))</f>
        <v>4</v>
      </c>
      <c r="AI435" s="95">
        <f>IF($C435 = "neg", (($D435+1) - VLOOKUP($B435,'Results-formatted 060121'!$A:$AJ,(AI$3+2),FALSE)), IF($C435 = "pos-neg", (3+VLOOKUP($B435,'Results-formatted 060121'!$A:$AJ,(AI$3+2),FALSE)), VLOOKUP($B435,'Results-formatted 060121'!$A:$AJ,(AI$3+2),FALSE)))</f>
        <v>4</v>
      </c>
      <c r="AJ435" s="95">
        <f>IF($C435 = "neg", (($D435+1) - VLOOKUP($B435,'Results-formatted 060121'!$A:$AJ,(AJ$3+2),FALSE)), IF($C435 = "pos-neg", (3+VLOOKUP($B435,'Results-formatted 060121'!$A:$AJ,(AJ$3+2),FALSE)), VLOOKUP($B435,'Results-formatted 060121'!$A:$AJ,(AJ$3+2),FALSE)))</f>
        <v>1</v>
      </c>
      <c r="AK435" s="95">
        <f>IF($C435 = "neg", (($D435+1) - VLOOKUP($B435,'Results-formatted 060121'!$A:$AJ,(AK$3+2),FALSE)), IF($C435 = "pos-neg", (3+VLOOKUP($B435,'Results-formatted 060121'!$A:$AJ,(AK$3+2),FALSE)), VLOOKUP($B435,'Results-formatted 060121'!$A:$AJ,(AK$3+2),FALSE)))</f>
        <v>2</v>
      </c>
      <c r="AL435" s="95">
        <f>IF($C435 = "neg", (($D435+1) - VLOOKUP($B435,'Results-formatted 060121'!$A:$AJ,(AL$3+2),FALSE)), IF($C435 = "pos-neg", (3+VLOOKUP($B435,'Results-formatted 060121'!$A:$AJ,(AL$3+2),FALSE)), VLOOKUP($B435,'Results-formatted 060121'!$A:$AJ,(AL$3+2),FALSE)))</f>
        <v>4</v>
      </c>
      <c r="AM435" s="95">
        <f>IF($C435 = "neg", (($D435+1) - VLOOKUP($B435,'Results-formatted 060121'!$A:AJ,(AM$3+2),FALSE)), IF($C435 = "pos-neg", (3+VLOOKUP($B435,'Results-formatted 060121'!$A:AJ,(AM$3+2),FALSE)), VLOOKUP($B435,'Results-formatted 060121'!$A:AJ,(AM$3+2),FALSE)))</f>
        <v>5</v>
      </c>
      <c r="AN435" s="95">
        <f>IF($C435 = "neg", (($D435+1) - VLOOKUP($B435,'Results-formatted 060121'!$A:AK,(AN$3+2),FALSE)), IF($C435 = "pos-neg", (3+VLOOKUP($B435,'Results-formatted 060121'!$A:AK,(AN$3+2),FALSE)), VLOOKUP($B435,'Results-formatted 060121'!$A:AK,(AN$3+2),FALSE)))</f>
        <v>4</v>
      </c>
      <c r="AO435" s="95">
        <f>IF($C435 = "neg", (($D435+1) - VLOOKUP($B435,'Results-formatted 060121'!$A:AL,(AO$3+2),FALSE)), IF($C435 = "pos-neg", (3+VLOOKUP($B435,'Results-formatted 060121'!$A:AL,(AO$3+2),FALSE)), VLOOKUP($B435,'Results-formatted 060121'!$A:AL,(AO$3+2),FALSE)))</f>
        <v>5</v>
      </c>
      <c r="AP435" s="95">
        <f>IF($C435 = "neg", (($D435+1) - VLOOKUP($B435,'Results-formatted 060121'!$A:AM,(AP$3+2),FALSE)), IF($C435 = "pos-neg", (3+VLOOKUP($B435,'Results-formatted 060121'!$A:AM,(AP$3+2),FALSE)), VLOOKUP($B435,'Results-formatted 060121'!$A:AM,(AP$3+2),FALSE)))</f>
        <v>2</v>
      </c>
      <c r="AQ435" s="95">
        <f>IF($C435 = "neg", (($D435+1) - VLOOKUP($B435,'Results-formatted 060121'!$A:AN,(AQ$3+2),FALSE)), IF($C435 = "pos-neg", (3+VLOOKUP($B435,'Results-formatted 060121'!$A:AN,(AQ$3+2),FALSE)), VLOOKUP($B435,'Results-formatted 060121'!$A:AN,(AQ$3+2),FALSE)))</f>
        <v>4</v>
      </c>
      <c r="AR435" s="95">
        <f>IF($C435 = "neg", (($D435+1) - VLOOKUP($B435,'Results-formatted 060121'!$A:AO,(AR$3+2),FALSE)), IF($C435 = "pos-neg", (3+VLOOKUP($B435,'Results-formatted 060121'!$A:AO,(AR$3+2),FALSE)), VLOOKUP($B435,'Results-formatted 060121'!$A:AO,(AR$3+2),FALSE)))</f>
        <v>5</v>
      </c>
      <c r="AS435" s="95">
        <f>IF($C435 = "neg", (($D435+1) - VLOOKUP($B435,'Results-formatted 060121'!$A:AP,(AS$3+2),FALSE)), IF($C435 = "pos-neg", (3+VLOOKUP($B435,'Results-formatted 060121'!$A:AP,(AS$3+2),FALSE)), VLOOKUP($B435,'Results-formatted 060121'!$A:AP,(AS$3+2),FALSE)))</f>
        <v>4</v>
      </c>
      <c r="AT435" s="95">
        <f>IF($C435 = "neg", (($D435+1) - VLOOKUP($B435,'Results-formatted 060121'!$A:AQ,(AT$3+2),FALSE)), IF($C435 = "pos-neg", (3+VLOOKUP($B435,'Results-formatted 060121'!$A:AQ,(AT$3+2),FALSE)), VLOOKUP($B435,'Results-formatted 060121'!$A:AQ,(AT$3+2),FALSE)))</f>
        <v>5</v>
      </c>
      <c r="AU435" s="95">
        <f>IF($C435 = "neg", (($D435+1) - VLOOKUP($B435,'Results-formatted 060121'!$A:AR,(AU$3+2),FALSE)), IF($C435 = "pos-neg", (3+VLOOKUP($B435,'Results-formatted 060121'!$A:AR,(AU$3+2),FALSE)), VLOOKUP($B435,'Results-formatted 060121'!$A:AR,(AU$3+2),FALSE)))</f>
        <v>2</v>
      </c>
      <c r="AV435" s="95">
        <f>IF($C435 = "neg", (($D435+1) - VLOOKUP($B435,'Results-formatted 060121'!$A:AS,(AV$3+2),FALSE)), IF($C435 = "pos-neg", (3+VLOOKUP($B435,'Results-formatted 060121'!$A:AS,(AV$3+2),FALSE)), VLOOKUP($B435,'Results-formatted 060121'!$A:AS,(AV$3+2),FALSE)))</f>
        <v>4</v>
      </c>
      <c r="AW435" s="95">
        <f>IF($C435 = "neg", (($D435+1) - VLOOKUP($B435,'Results-formatted 060121'!$A:AT,(AW$3+2),FALSE)), IF($C435 = "pos-neg", (3+VLOOKUP($B435,'Results-formatted 060121'!$A:AT,(AW$3+2),FALSE)), VLOOKUP($B435,'Results-formatted 060121'!$A:AT,(AW$3+2),FALSE)))</f>
        <v>5</v>
      </c>
      <c r="AX435" s="95">
        <f>IF($C435 = "neg", (($D435+1) - VLOOKUP($B435,'Results-formatted 060121'!$A:AU,(AX$3+2),FALSE)), IF($C435 = "pos-neg", (3+VLOOKUP($B435,'Results-formatted 060121'!$A:AU,(AX$3+2),FALSE)), VLOOKUP($B435,'Results-formatted 060121'!$A:AU,(AX$3+2),FALSE)))</f>
        <v>1</v>
      </c>
      <c r="AY435" s="95">
        <f>IF($C435 = "neg", (($D435+1) - VLOOKUP($B435,'Results-formatted 060121'!$A:AV,(AY$3+2),FALSE)), IF($C435 = "pos-neg", (3+VLOOKUP($B435,'Results-formatted 060121'!$A:AV,(AY$3+2),FALSE)), VLOOKUP($B435,'Results-formatted 060121'!$A:AV,(AY$3+2),FALSE)))</f>
        <v>3</v>
      </c>
      <c r="AZ435" s="95">
        <f>IF($C435 = "neg", (($D435+1) - VLOOKUP($B435,'Results-formatted 060121'!$A:AW,(AZ$3+2),FALSE)), IF($C435 = "pos-neg", (3+VLOOKUP($B435,'Results-formatted 060121'!$A:AW,(AZ$3+2),FALSE)), VLOOKUP($B435,'Results-formatted 060121'!$A:AW,(AZ$3+2),FALSE)))</f>
        <v>2</v>
      </c>
      <c r="BA435" s="95">
        <f>IF($C435 = "neg", (($D435+1) - VLOOKUP($B435,'Results-formatted 060121'!$A:AX,(BA$3+2),FALSE)), IF($C435 = "pos-neg", (3+VLOOKUP($B435,'Results-formatted 060121'!$A:AX,(BA$3+2),FALSE)), VLOOKUP($B435,'Results-formatted 060121'!$A:AX,(BA$3+2),FALSE)))</f>
        <v>4</v>
      </c>
      <c r="BB435" s="95">
        <f>IF($C435 = "neg", (($D435+1) - VLOOKUP($B435,'Results-formatted 060121'!$A:AY,(BB$3+2),FALSE)), IF($C435 = "pos-neg", (3+VLOOKUP($B435,'Results-formatted 060121'!$A:AY,(BB$3+2),FALSE)), VLOOKUP($B435,'Results-formatted 060121'!$A:AY,(BB$3+2),FALSE)))</f>
        <v>4</v>
      </c>
      <c r="BC435" s="95">
        <f>IF($C435 = "neg", (($D435+1) - VLOOKUP($B435,'Results-formatted 060121'!$A:AZ,(BC$3+2),FALSE)), IF($C435 = "pos-neg", (3+VLOOKUP($B435,'Results-formatted 060121'!$A:AZ,(BC$3+2),FALSE)), VLOOKUP($B435,'Results-formatted 060121'!$A:AZ,(BC$3+2),FALSE)))</f>
        <v>4</v>
      </c>
      <c r="BD435" s="95">
        <f>IF($C435 = "neg", (($D435+1) - VLOOKUP($B435,'Results-formatted 060121'!$A:BA,(BD$3+2),FALSE)), IF($C435 = "pos-neg", (3+VLOOKUP($B435,'Results-formatted 060121'!$A:BA,(BD$3+2),FALSE)), VLOOKUP($B435,'Results-formatted 060121'!$A:BA,(BD$3+2),FALSE)))</f>
        <v>2</v>
      </c>
      <c r="BE435" s="95">
        <f>IF($C435 = "neg", (($D435+1) - VLOOKUP($B435,'Results-formatted 060121'!$A:BB,(BE$3+2),FALSE)), IF($C435 = "pos-neg", (3+VLOOKUP($B435,'Results-formatted 060121'!$A:BB,(BE$3+2),FALSE)), VLOOKUP($B435,'Results-formatted 060121'!$A:BB,(BE$3+2),FALSE)))</f>
        <v>5</v>
      </c>
      <c r="BF435" s="95">
        <f>IF($C435 = "neg", (($D435+1) - VLOOKUP($B435,'Results-formatted 060121'!$A:BC,(BF$3+2),FALSE)), IF($C435 = "pos-neg", (3+VLOOKUP($B435,'Results-formatted 060121'!$A:BC,(BF$3+2),FALSE)), VLOOKUP($B435,'Results-formatted 060121'!$A:BC,(BF$3+2),FALSE)))</f>
        <v>3</v>
      </c>
      <c r="BG435" s="95">
        <f>IF($C435 = "neg", (($D435+1) - VLOOKUP($B435,'Results-formatted 060121'!$A:BD,(BG$3+2),FALSE)), IF($C435 = "pos-neg", (3+VLOOKUP($B435,'Results-formatted 060121'!$A:BD,(BG$3+2),FALSE)), VLOOKUP($B435,'Results-formatted 060121'!$A:BD,(BG$3+2),FALSE)))</f>
        <v>2</v>
      </c>
      <c r="BH435" s="95">
        <f>IF($C435 = "neg", (($D435+1) - VLOOKUP($B435,'Results-formatted 060121'!$A:BE,(BH$3+2),FALSE)), IF($C435 = "pos-neg", (3+VLOOKUP($B435,'Results-formatted 060121'!$A:BE,(BH$3+2),FALSE)), VLOOKUP($B435,'Results-formatted 060121'!$A:BE,(BH$3+2),FALSE)))</f>
        <v>4</v>
      </c>
      <c r="BI435" s="95">
        <f>IF($C435 = "neg", (($D435+1) - VLOOKUP($B435,'Results-formatted 060121'!$A:BF,(BI$3+2),FALSE)), IF($C435 = "pos-neg", (3+VLOOKUP($B435,'Results-formatted 060121'!$A:BF,(BI$3+2),FALSE)), VLOOKUP($B435,'Results-formatted 060121'!$A:BF,(BI$3+2),FALSE)))</f>
        <v>4</v>
      </c>
      <c r="BJ435" s="95">
        <f>IF($C435 = "neg", (($D435+1) - VLOOKUP($B435,'Results-formatted 060121'!$A:BG,(BJ$3+2),FALSE)), IF($C435 = "pos-neg", (3+VLOOKUP($B435,'Results-formatted 060121'!$A:BG,(BJ$3+2),FALSE)), VLOOKUP($B435,'Results-formatted 060121'!$A:BG,(BJ$3+2),FALSE)))</f>
        <v>2</v>
      </c>
      <c r="BK435" s="95">
        <f>IF($C435 = "neg", (($D435+1) - VLOOKUP($B435,'Results-formatted 060121'!$A:BH,(BK$3+2),FALSE)), IF($C435 = "pos-neg", (3+VLOOKUP($B435,'Results-formatted 060121'!$A:BH,(BK$3+2),FALSE)), VLOOKUP($B435,'Results-formatted 060121'!$A:BH,(BK$3+2),FALSE)))</f>
        <v>4</v>
      </c>
      <c r="BL435" s="95">
        <f>IF($C435 = "neg", (($D435+1) - VLOOKUP($B435,'Results-formatted 060121'!$A:BI,(BL$3+2),FALSE)), IF($C435 = "pos-neg", (3+VLOOKUP($B435,'Results-formatted 060121'!$A:BI,(BL$3+2),FALSE)), VLOOKUP($B435,'Results-formatted 060121'!$A:BI,(BL$3+2),FALSE)))</f>
        <v>2</v>
      </c>
      <c r="BM435" s="95">
        <f>IF($C435 = "neg", (($D435+1) - VLOOKUP($B435,'Results-formatted 060121'!$A:BJ,(BM$3+2),FALSE)), IF($C435 = "pos-neg", (3+VLOOKUP($B435,'Results-formatted 060121'!$A:BJ,(BM$3+2),FALSE)), VLOOKUP($B435,'Results-formatted 060121'!$A:BJ,(BM$3+2),FALSE)))</f>
        <v>3</v>
      </c>
      <c r="BN435" s="95"/>
      <c r="BO435" s="95"/>
      <c r="BP435" s="95"/>
      <c r="BQ435" s="95"/>
      <c r="BR435" s="95"/>
      <c r="BS435" s="95"/>
      <c r="BT435" s="95"/>
      <c r="BU435" s="95"/>
      <c r="BV435" s="95"/>
      <c r="BW435" s="95"/>
      <c r="BX435" s="95"/>
      <c r="BY435" s="95"/>
      <c r="BZ435" s="95"/>
      <c r="CA435" s="95"/>
      <c r="CB435" s="95"/>
      <c r="CC435" s="95"/>
      <c r="CD435" s="99"/>
      <c r="CE435" s="25">
        <f t="shared" si="1411"/>
        <v>3.45</v>
      </c>
      <c r="CF435" s="25">
        <f t="shared" si="1441"/>
        <v>1.1560452750502905</v>
      </c>
    </row>
    <row r="436" spans="2:84" ht="42" x14ac:dyDescent="0.15">
      <c r="B436" s="84" t="s">
        <v>434</v>
      </c>
      <c r="C436" s="86" t="s">
        <v>225</v>
      </c>
      <c r="D436" s="2">
        <v>5</v>
      </c>
      <c r="E436" s="15" t="s">
        <v>223</v>
      </c>
      <c r="F436" s="95">
        <f>IF($C436 = "neg", (($D436+1) - VLOOKUP($B436,'Results-formatted 060121'!$A:$AJ,(F$3+2),FALSE)), IF($C436 = "pos-neg", (3+VLOOKUP($B436,'Results-formatted 060121'!$A:$AJ,(F$3+2),FALSE)), VLOOKUP($B436,'Results-formatted 060121'!$A:$AJ,(F$3+2),FALSE)))</f>
        <v>3</v>
      </c>
      <c r="G436" s="95">
        <f>IF($C436 = "neg", (($D436+1) - VLOOKUP($B436,'Results-formatted 060121'!$A:$AJ,(G$3+2),FALSE)), IF($C436 = "pos-neg", (3+VLOOKUP($B436,'Results-formatted 060121'!$A:$AJ,(G$3+2),FALSE)), VLOOKUP($B436,'Results-formatted 060121'!$A:$AJ,(G$3+2),FALSE)))</f>
        <v>1</v>
      </c>
      <c r="H436" s="95">
        <f>IF($C436 = "neg", (($D436+1) - VLOOKUP($B436,'Results-formatted 060121'!$A:$AJ,(H$3+2),FALSE)), IF($C436 = "pos-neg", (3+VLOOKUP($B436,'Results-formatted 060121'!$A:$AJ,(H$3+2),FALSE)), VLOOKUP($B436,'Results-formatted 060121'!$A:$AJ,(H$3+2),FALSE)))</f>
        <v>4</v>
      </c>
      <c r="I436" s="95">
        <f>IF($C436 = "neg", (($D436+1) - VLOOKUP($B436,'Results-formatted 060121'!$A:$AJ,(I$3+2),FALSE)), IF($C436 = "pos-neg", (3+VLOOKUP($B436,'Results-formatted 060121'!$A:$AJ,(I$3+2),FALSE)), VLOOKUP($B436,'Results-formatted 060121'!$A:$AJ,(I$3+2),FALSE)))</f>
        <v>2</v>
      </c>
      <c r="J436" s="95">
        <f>IF($C436 = "neg", (($D436+1) - VLOOKUP($B436,'Results-formatted 060121'!$A:$AJ,(J$3+2),FALSE)), IF($C436 = "pos-neg", (3+VLOOKUP($B436,'Results-formatted 060121'!$A:$AJ,(J$3+2),FALSE)), VLOOKUP($B436,'Results-formatted 060121'!$A:$AJ,(J$3+2),FALSE)))</f>
        <v>3</v>
      </c>
      <c r="K436" s="95">
        <f>IF($C436 = "neg", (($D436+1) - VLOOKUP($B436,'Results-formatted 060121'!$A:$AJ,(K$3+2),FALSE)), IF($C436 = "pos-neg", (3+VLOOKUP($B436,'Results-formatted 060121'!$A:$AJ,(K$3+2),FALSE)), VLOOKUP($B436,'Results-formatted 060121'!$A:$AJ,(K$3+2),FALSE)))</f>
        <v>5</v>
      </c>
      <c r="L436" s="95">
        <f>IF($C436 = "neg", (($D436+1) - VLOOKUP($B436,'Results-formatted 060121'!$A:$AJ,(L$3+2),FALSE)), IF($C436 = "pos-neg", (3+VLOOKUP($B436,'Results-formatted 060121'!$A:$AJ,(L$3+2),FALSE)), VLOOKUP($B436,'Results-formatted 060121'!$A:$AJ,(L$3+2),FALSE)))</f>
        <v>3</v>
      </c>
      <c r="M436" s="95">
        <f>IF($C436 = "neg", (($D436+1) - VLOOKUP($B436,'Results-formatted 060121'!$A:$AJ,(M$3+2),FALSE)), IF($C436 = "pos-neg", (3+VLOOKUP($B436,'Results-formatted 060121'!$A:$AJ,(M$3+2),FALSE)), VLOOKUP($B436,'Results-formatted 060121'!$A:$AJ,(M$3+2),FALSE)))</f>
        <v>4</v>
      </c>
      <c r="N436" s="95">
        <f>IF($C436 = "neg", (($D436+1) - VLOOKUP($B436,'Results-formatted 060121'!$A:$AJ,(N$3+2),FALSE)), IF($C436 = "pos-neg", (3+VLOOKUP($B436,'Results-formatted 060121'!$A:$AJ,(N$3+2),FALSE)), VLOOKUP($B436,'Results-formatted 060121'!$A:$AJ,(N$3+2),FALSE)))</f>
        <v>2</v>
      </c>
      <c r="O436" s="95">
        <f>IF($C436 = "neg", (($D436+1) - VLOOKUP($B436,'Results-formatted 060121'!$A:$AJ,(O$3+2),FALSE)), IF($C436 = "pos-neg", (3+VLOOKUP($B436,'Results-formatted 060121'!$A:$AJ,(O$3+2),FALSE)), VLOOKUP($B436,'Results-formatted 060121'!$A:$AJ,(O$3+2),FALSE)))</f>
        <v>3</v>
      </c>
      <c r="P436" s="95">
        <f>IF($C436 = "neg", (($D436+1) - VLOOKUP($B436,'Results-formatted 060121'!$A:$AJ,(P$3+2),FALSE)), IF($C436 = "pos-neg", (3+VLOOKUP($B436,'Results-formatted 060121'!$A:$AJ,(P$3+2),FALSE)), VLOOKUP($B436,'Results-formatted 060121'!$A:$AJ,(P$3+2),FALSE)))</f>
        <v>4</v>
      </c>
      <c r="Q436" s="95">
        <f>IF($C436 = "neg", (($D436+1) - VLOOKUP($B436,'Results-formatted 060121'!$A:$AJ,(Q$3+2),FALSE)), IF($C436 = "pos-neg", (3+VLOOKUP($B436,'Results-formatted 060121'!$A:$AJ,(Q$3+2),FALSE)), VLOOKUP($B436,'Results-formatted 060121'!$A:$AJ,(Q$3+2),FALSE)))</f>
        <v>4</v>
      </c>
      <c r="R436" s="95">
        <f>IF($C436 = "neg", (($D436+1) - VLOOKUP($B436,'Results-formatted 060121'!$A:$AJ,(R$3+2),FALSE)), IF($C436 = "pos-neg", (3+VLOOKUP($B436,'Results-formatted 060121'!$A:$AJ,(R$3+2),FALSE)), VLOOKUP($B436,'Results-formatted 060121'!$A:$AJ,(R$3+2),FALSE)))</f>
        <v>4</v>
      </c>
      <c r="S436" s="95">
        <f>IF($C436 = "neg", (($D436+1) - VLOOKUP($B436,'Results-formatted 060121'!$A:$AJ,(S$3+2),FALSE)), IF($C436 = "pos-neg", (3+VLOOKUP($B436,'Results-formatted 060121'!$A:$AJ,(S$3+2),FALSE)), VLOOKUP($B436,'Results-formatted 060121'!$A:$AJ,(S$3+2),FALSE)))</f>
        <v>4</v>
      </c>
      <c r="T436" s="95">
        <f>IF($C436 = "neg", (($D436+1) - VLOOKUP($B436,'Results-formatted 060121'!$A:$AJ,(T$3+2),FALSE)), IF($C436 = "pos-neg", (3+VLOOKUP($B436,'Results-formatted 060121'!$A:$AJ,(T$3+2),FALSE)), VLOOKUP($B436,'Results-formatted 060121'!$A:$AJ,(T$3+2),FALSE)))</f>
        <v>5</v>
      </c>
      <c r="U436" s="95">
        <f>IF($C436 = "neg", (($D436+1) - VLOOKUP($B436,'Results-formatted 060121'!$A:$AJ,(U$3+2),FALSE)), IF($C436 = "pos-neg", (3+VLOOKUP($B436,'Results-formatted 060121'!$A:$AJ,(U$3+2),FALSE)), VLOOKUP($B436,'Results-formatted 060121'!$A:$AJ,(U$3+2),FALSE)))</f>
        <v>5</v>
      </c>
      <c r="V436" s="95">
        <f>IF($C436 = "neg", (($D436+1) - VLOOKUP($B436,'Results-formatted 060121'!$A:$AJ,(V$3+2),FALSE)), IF($C436 = "pos-neg", (3+VLOOKUP($B436,'Results-formatted 060121'!$A:$AJ,(V$3+2),FALSE)), VLOOKUP($B436,'Results-formatted 060121'!$A:$AJ,(V$3+2),FALSE)))</f>
        <v>3</v>
      </c>
      <c r="W436" s="95">
        <f>IF($C436 = "neg", (($D436+1) - VLOOKUP($B436,'Results-formatted 060121'!$A:$AJ,(W$3+2),FALSE)), IF($C436 = "pos-neg", (3+VLOOKUP($B436,'Results-formatted 060121'!$A:$AJ,(W$3+2),FALSE)), VLOOKUP($B436,'Results-formatted 060121'!$A:$AJ,(W$3+2),FALSE)))</f>
        <v>4</v>
      </c>
      <c r="X436" s="95">
        <f>IF($C436 = "neg", (($D436+1) - VLOOKUP($B436,'Results-formatted 060121'!$A:$AJ,(X$3+2),FALSE)), IF($C436 = "pos-neg", (3+VLOOKUP($B436,'Results-formatted 060121'!$A:$AJ,(X$3+2),FALSE)), VLOOKUP($B436,'Results-formatted 060121'!$A:$AJ,(X$3+2),FALSE)))</f>
        <v>3</v>
      </c>
      <c r="Y436" s="95">
        <f>IF($C436 = "neg", (($D436+1) - VLOOKUP($B436,'Results-formatted 060121'!$A:$AJ,(Y$3+2),FALSE)), IF($C436 = "pos-neg", (3+VLOOKUP($B436,'Results-formatted 060121'!$A:$AJ,(Y$3+2),FALSE)), VLOOKUP($B436,'Results-formatted 060121'!$A:$AJ,(Y$3+2),FALSE)))</f>
        <v>5</v>
      </c>
      <c r="Z436" s="95">
        <f>IF($C436 = "neg", (($D436+1) - VLOOKUP($B436,'Results-formatted 060121'!$A:$AJ,(Z$3+2),FALSE)), IF($C436 = "pos-neg", (3+VLOOKUP($B436,'Results-formatted 060121'!$A:$AJ,(Z$3+2),FALSE)), VLOOKUP($B436,'Results-formatted 060121'!$A:$AJ,(Z$3+2),FALSE)))</f>
        <v>3</v>
      </c>
      <c r="AA436" s="95">
        <f>IF($C436 = "neg", (($D436+1) - VLOOKUP($B436,'Results-formatted 060121'!$A:$AJ,(AA$3+2),FALSE)), IF($C436 = "pos-neg", (3+VLOOKUP($B436,'Results-formatted 060121'!$A:$AJ,(AA$3+2),FALSE)), VLOOKUP($B436,'Results-formatted 060121'!$A:$AJ,(AA$3+2),FALSE)))</f>
        <v>5</v>
      </c>
      <c r="AB436" s="95">
        <f>IF($C436 = "neg", (($D436+1) - VLOOKUP($B436,'Results-formatted 060121'!$A:$AJ,(AB$3+2),FALSE)), IF($C436 = "pos-neg", (3+VLOOKUP($B436,'Results-formatted 060121'!$A:$AJ,(AB$3+2),FALSE)), VLOOKUP($B436,'Results-formatted 060121'!$A:$AJ,(AB$3+2),FALSE)))</f>
        <v>2</v>
      </c>
      <c r="AC436" s="95">
        <f>IF($C436 = "neg", (($D436+1) - VLOOKUP($B436,'Results-formatted 060121'!$A:$AJ,(AC$3+2),FALSE)), IF($C436 = "pos-neg", (3+VLOOKUP($B436,'Results-formatted 060121'!$A:$AJ,(AC$3+2),FALSE)), VLOOKUP($B436,'Results-formatted 060121'!$A:$AJ,(AC$3+2),FALSE)))</f>
        <v>3</v>
      </c>
      <c r="AD436" s="95">
        <f>IF($C436 = "neg", (($D436+1) - VLOOKUP($B436,'Results-formatted 060121'!$A:$AJ,(AD$3+2),FALSE)), IF($C436 = "pos-neg", (3+VLOOKUP($B436,'Results-formatted 060121'!$A:$AJ,(AD$3+2),FALSE)), VLOOKUP($B436,'Results-formatted 060121'!$A:$AJ,(AD$3+2),FALSE)))</f>
        <v>4</v>
      </c>
      <c r="AE436" s="95">
        <f>IF($C436 = "neg", (($D436+1) - VLOOKUP($B436,'Results-formatted 060121'!$A:$AJ,(AE$3+2),FALSE)), IF($C436 = "pos-neg", (3+VLOOKUP($B436,'Results-formatted 060121'!$A:$AJ,(AE$3+2),FALSE)), VLOOKUP($B436,'Results-formatted 060121'!$A:$AJ,(AE$3+2),FALSE)))</f>
        <v>4</v>
      </c>
      <c r="AF436" s="95">
        <f>IF($C436 = "neg", (($D436+1) - VLOOKUP($B436,'Results-formatted 060121'!$A:$AJ,(AF$3+2),FALSE)), IF($C436 = "pos-neg", (3+VLOOKUP($B436,'Results-formatted 060121'!$A:$AJ,(AF$3+2),FALSE)), VLOOKUP($B436,'Results-formatted 060121'!$A:$AJ,(AF$3+2),FALSE)))</f>
        <v>3</v>
      </c>
      <c r="AG436" s="95">
        <f>IF($C436 = "neg", (($D436+1) - VLOOKUP($B436,'Results-formatted 060121'!$A:$AJ,(AG$3+2),FALSE)), IF($C436 = "pos-neg", (3+VLOOKUP($B436,'Results-formatted 060121'!$A:$AJ,(AG$3+2),FALSE)), VLOOKUP($B436,'Results-formatted 060121'!$A:$AJ,(AG$3+2),FALSE)))</f>
        <v>5</v>
      </c>
      <c r="AH436" s="95">
        <f>IF($C436 = "neg", (($D436+1) - VLOOKUP($B436,'Results-formatted 060121'!$A:$AJ,(AH$3+2),FALSE)), IF($C436 = "pos-neg", (3+VLOOKUP($B436,'Results-formatted 060121'!$A:$AJ,(AH$3+2),FALSE)), VLOOKUP($B436,'Results-formatted 060121'!$A:$AJ,(AH$3+2),FALSE)))</f>
        <v>3</v>
      </c>
      <c r="AI436" s="95">
        <f>IF($C436 = "neg", (($D436+1) - VLOOKUP($B436,'Results-formatted 060121'!$A:$AJ,(AI$3+2),FALSE)), IF($C436 = "pos-neg", (3+VLOOKUP($B436,'Results-formatted 060121'!$A:$AJ,(AI$3+2),FALSE)), VLOOKUP($B436,'Results-formatted 060121'!$A:$AJ,(AI$3+2),FALSE)))</f>
        <v>4</v>
      </c>
      <c r="AJ436" s="95">
        <f>IF($C436 = "neg", (($D436+1) - VLOOKUP($B436,'Results-formatted 060121'!$A:$AJ,(AJ$3+2),FALSE)), IF($C436 = "pos-neg", (3+VLOOKUP($B436,'Results-formatted 060121'!$A:$AJ,(AJ$3+2),FALSE)), VLOOKUP($B436,'Results-formatted 060121'!$A:$AJ,(AJ$3+2),FALSE)))</f>
        <v>5</v>
      </c>
      <c r="AK436" s="95">
        <f>IF($C436 = "neg", (($D436+1) - VLOOKUP($B436,'Results-formatted 060121'!$A:$AJ,(AK$3+2),FALSE)), IF($C436 = "pos-neg", (3+VLOOKUP($B436,'Results-formatted 060121'!$A:$AJ,(AK$3+2),FALSE)), VLOOKUP($B436,'Results-formatted 060121'!$A:$AJ,(AK$3+2),FALSE)))</f>
        <v>2</v>
      </c>
      <c r="AL436" s="95">
        <f>IF($C436 = "neg", (($D436+1) - VLOOKUP($B436,'Results-formatted 060121'!$A:$AJ,(AL$3+2),FALSE)), IF($C436 = "pos-neg", (3+VLOOKUP($B436,'Results-formatted 060121'!$A:$AJ,(AL$3+2),FALSE)), VLOOKUP($B436,'Results-formatted 060121'!$A:$AJ,(AL$3+2),FALSE)))</f>
        <v>4</v>
      </c>
      <c r="AM436" s="95">
        <f>IF($C436 = "neg", (($D436+1) - VLOOKUP($B436,'Results-formatted 060121'!$A:AJ,(AM$3+2),FALSE)), IF($C436 = "pos-neg", (3+VLOOKUP($B436,'Results-formatted 060121'!$A:AJ,(AM$3+2),FALSE)), VLOOKUP($B436,'Results-formatted 060121'!$A:AJ,(AM$3+2),FALSE)))</f>
        <v>4</v>
      </c>
      <c r="AN436" s="95">
        <f>IF($C436 = "neg", (($D436+1) - VLOOKUP($B436,'Results-formatted 060121'!$A:AK,(AN$3+2),FALSE)), IF($C436 = "pos-neg", (3+VLOOKUP($B436,'Results-formatted 060121'!$A:AK,(AN$3+2),FALSE)), VLOOKUP($B436,'Results-formatted 060121'!$A:AK,(AN$3+2),FALSE)))</f>
        <v>4</v>
      </c>
      <c r="AO436" s="95">
        <f>IF($C436 = "neg", (($D436+1) - VLOOKUP($B436,'Results-formatted 060121'!$A:AL,(AO$3+2),FALSE)), IF($C436 = "pos-neg", (3+VLOOKUP($B436,'Results-formatted 060121'!$A:AL,(AO$3+2),FALSE)), VLOOKUP($B436,'Results-formatted 060121'!$A:AL,(AO$3+2),FALSE)))</f>
        <v>5</v>
      </c>
      <c r="AP436" s="95">
        <f>IF($C436 = "neg", (($D436+1) - VLOOKUP($B436,'Results-formatted 060121'!$A:AM,(AP$3+2),FALSE)), IF($C436 = "pos-neg", (3+VLOOKUP($B436,'Results-formatted 060121'!$A:AM,(AP$3+2),FALSE)), VLOOKUP($B436,'Results-formatted 060121'!$A:AM,(AP$3+2),FALSE)))</f>
        <v>3</v>
      </c>
      <c r="AQ436" s="95">
        <f>IF($C436 = "neg", (($D436+1) - VLOOKUP($B436,'Results-formatted 060121'!$A:AN,(AQ$3+2),FALSE)), IF($C436 = "pos-neg", (3+VLOOKUP($B436,'Results-formatted 060121'!$A:AN,(AQ$3+2),FALSE)), VLOOKUP($B436,'Results-formatted 060121'!$A:AN,(AQ$3+2),FALSE)))</f>
        <v>3</v>
      </c>
      <c r="AR436" s="95">
        <f>IF($C436 = "neg", (($D436+1) - VLOOKUP($B436,'Results-formatted 060121'!$A:AO,(AR$3+2),FALSE)), IF($C436 = "pos-neg", (3+VLOOKUP($B436,'Results-formatted 060121'!$A:AO,(AR$3+2),FALSE)), VLOOKUP($B436,'Results-formatted 060121'!$A:AO,(AR$3+2),FALSE)))</f>
        <v>5</v>
      </c>
      <c r="AS436" s="95">
        <f>IF($C436 = "neg", (($D436+1) - VLOOKUP($B436,'Results-formatted 060121'!$A:AP,(AS$3+2),FALSE)), IF($C436 = "pos-neg", (3+VLOOKUP($B436,'Results-formatted 060121'!$A:AP,(AS$3+2),FALSE)), VLOOKUP($B436,'Results-formatted 060121'!$A:AP,(AS$3+2),FALSE)))</f>
        <v>5</v>
      </c>
      <c r="AT436" s="95">
        <f>IF($C436 = "neg", (($D436+1) - VLOOKUP($B436,'Results-formatted 060121'!$A:AQ,(AT$3+2),FALSE)), IF($C436 = "pos-neg", (3+VLOOKUP($B436,'Results-formatted 060121'!$A:AQ,(AT$3+2),FALSE)), VLOOKUP($B436,'Results-formatted 060121'!$A:AQ,(AT$3+2),FALSE)))</f>
        <v>3</v>
      </c>
      <c r="AU436" s="95">
        <f>IF($C436 = "neg", (($D436+1) - VLOOKUP($B436,'Results-formatted 060121'!$A:AR,(AU$3+2),FALSE)), IF($C436 = "pos-neg", (3+VLOOKUP($B436,'Results-formatted 060121'!$A:AR,(AU$3+2),FALSE)), VLOOKUP($B436,'Results-formatted 060121'!$A:AR,(AU$3+2),FALSE)))</f>
        <v>4</v>
      </c>
      <c r="AV436" s="95">
        <f>IF($C436 = "neg", (($D436+1) - VLOOKUP($B436,'Results-formatted 060121'!$A:AS,(AV$3+2),FALSE)), IF($C436 = "pos-neg", (3+VLOOKUP($B436,'Results-formatted 060121'!$A:AS,(AV$3+2),FALSE)), VLOOKUP($B436,'Results-formatted 060121'!$A:AS,(AV$3+2),FALSE)))</f>
        <v>5</v>
      </c>
      <c r="AW436" s="95">
        <f>IF($C436 = "neg", (($D436+1) - VLOOKUP($B436,'Results-formatted 060121'!$A:AT,(AW$3+2),FALSE)), IF($C436 = "pos-neg", (3+VLOOKUP($B436,'Results-formatted 060121'!$A:AT,(AW$3+2),FALSE)), VLOOKUP($B436,'Results-formatted 060121'!$A:AT,(AW$3+2),FALSE)))</f>
        <v>5</v>
      </c>
      <c r="AX436" s="95">
        <f>IF($C436 = "neg", (($D436+1) - VLOOKUP($B436,'Results-formatted 060121'!$A:AU,(AX$3+2),FALSE)), IF($C436 = "pos-neg", (3+VLOOKUP($B436,'Results-formatted 060121'!$A:AU,(AX$3+2),FALSE)), VLOOKUP($B436,'Results-formatted 060121'!$A:AU,(AX$3+2),FALSE)))</f>
        <v>3</v>
      </c>
      <c r="AY436" s="95">
        <f>IF($C436 = "neg", (($D436+1) - VLOOKUP($B436,'Results-formatted 060121'!$A:AV,(AY$3+2),FALSE)), IF($C436 = "pos-neg", (3+VLOOKUP($B436,'Results-formatted 060121'!$A:AV,(AY$3+2),FALSE)), VLOOKUP($B436,'Results-formatted 060121'!$A:AV,(AY$3+2),FALSE)))</f>
        <v>3</v>
      </c>
      <c r="AZ436" s="95">
        <f>IF($C436 = "neg", (($D436+1) - VLOOKUP($B436,'Results-formatted 060121'!$A:AW,(AZ$3+2),FALSE)), IF($C436 = "pos-neg", (3+VLOOKUP($B436,'Results-formatted 060121'!$A:AW,(AZ$3+2),FALSE)), VLOOKUP($B436,'Results-formatted 060121'!$A:AW,(AZ$3+2),FALSE)))</f>
        <v>3</v>
      </c>
      <c r="BA436" s="95">
        <f>IF($C436 = "neg", (($D436+1) - VLOOKUP($B436,'Results-formatted 060121'!$A:AX,(BA$3+2),FALSE)), IF($C436 = "pos-neg", (3+VLOOKUP($B436,'Results-formatted 060121'!$A:AX,(BA$3+2),FALSE)), VLOOKUP($B436,'Results-formatted 060121'!$A:AX,(BA$3+2),FALSE)))</f>
        <v>4</v>
      </c>
      <c r="BB436" s="95">
        <f>IF($C436 = "neg", (($D436+1) - VLOOKUP($B436,'Results-formatted 060121'!$A:AY,(BB$3+2),FALSE)), IF($C436 = "pos-neg", (3+VLOOKUP($B436,'Results-formatted 060121'!$A:AY,(BB$3+2),FALSE)), VLOOKUP($B436,'Results-formatted 060121'!$A:AY,(BB$3+2),FALSE)))</f>
        <v>5</v>
      </c>
      <c r="BC436" s="95">
        <f>IF($C436 = "neg", (($D436+1) - VLOOKUP($B436,'Results-formatted 060121'!$A:AZ,(BC$3+2),FALSE)), IF($C436 = "pos-neg", (3+VLOOKUP($B436,'Results-formatted 060121'!$A:AZ,(BC$3+2),FALSE)), VLOOKUP($B436,'Results-formatted 060121'!$A:AZ,(BC$3+2),FALSE)))</f>
        <v>4</v>
      </c>
      <c r="BD436" s="95">
        <f>IF($C436 = "neg", (($D436+1) - VLOOKUP($B436,'Results-formatted 060121'!$A:BA,(BD$3+2),FALSE)), IF($C436 = "pos-neg", (3+VLOOKUP($B436,'Results-formatted 060121'!$A:BA,(BD$3+2),FALSE)), VLOOKUP($B436,'Results-formatted 060121'!$A:BA,(BD$3+2),FALSE)))</f>
        <v>5</v>
      </c>
      <c r="BE436" s="95">
        <f>IF($C436 = "neg", (($D436+1) - VLOOKUP($B436,'Results-formatted 060121'!$A:BB,(BE$3+2),FALSE)), IF($C436 = "pos-neg", (3+VLOOKUP($B436,'Results-formatted 060121'!$A:BB,(BE$3+2),FALSE)), VLOOKUP($B436,'Results-formatted 060121'!$A:BB,(BE$3+2),FALSE)))</f>
        <v>5</v>
      </c>
      <c r="BF436" s="95">
        <f>IF($C436 = "neg", (($D436+1) - VLOOKUP($B436,'Results-formatted 060121'!$A:BC,(BF$3+2),FALSE)), IF($C436 = "pos-neg", (3+VLOOKUP($B436,'Results-formatted 060121'!$A:BC,(BF$3+2),FALSE)), VLOOKUP($B436,'Results-formatted 060121'!$A:BC,(BF$3+2),FALSE)))</f>
        <v>4</v>
      </c>
      <c r="BG436" s="95">
        <f>IF($C436 = "neg", (($D436+1) - VLOOKUP($B436,'Results-formatted 060121'!$A:BD,(BG$3+2),FALSE)), IF($C436 = "pos-neg", (3+VLOOKUP($B436,'Results-formatted 060121'!$A:BD,(BG$3+2),FALSE)), VLOOKUP($B436,'Results-formatted 060121'!$A:BD,(BG$3+2),FALSE)))</f>
        <v>5</v>
      </c>
      <c r="BH436" s="95">
        <f>IF($C436 = "neg", (($D436+1) - VLOOKUP($B436,'Results-formatted 060121'!$A:BE,(BH$3+2),FALSE)), IF($C436 = "pos-neg", (3+VLOOKUP($B436,'Results-formatted 060121'!$A:BE,(BH$3+2),FALSE)), VLOOKUP($B436,'Results-formatted 060121'!$A:BE,(BH$3+2),FALSE)))</f>
        <v>3</v>
      </c>
      <c r="BI436" s="95">
        <f>IF($C436 = "neg", (($D436+1) - VLOOKUP($B436,'Results-formatted 060121'!$A:BF,(BI$3+2),FALSE)), IF($C436 = "pos-neg", (3+VLOOKUP($B436,'Results-formatted 060121'!$A:BF,(BI$3+2),FALSE)), VLOOKUP($B436,'Results-formatted 060121'!$A:BF,(BI$3+2),FALSE)))</f>
        <v>5</v>
      </c>
      <c r="BJ436" s="95">
        <f>IF($C436 = "neg", (($D436+1) - VLOOKUP($B436,'Results-formatted 060121'!$A:BG,(BJ$3+2),FALSE)), IF($C436 = "pos-neg", (3+VLOOKUP($B436,'Results-formatted 060121'!$A:BG,(BJ$3+2),FALSE)), VLOOKUP($B436,'Results-formatted 060121'!$A:BG,(BJ$3+2),FALSE)))</f>
        <v>4</v>
      </c>
      <c r="BK436" s="95">
        <f>IF($C436 = "neg", (($D436+1) - VLOOKUP($B436,'Results-formatted 060121'!$A:BH,(BK$3+2),FALSE)), IF($C436 = "pos-neg", (3+VLOOKUP($B436,'Results-formatted 060121'!$A:BH,(BK$3+2),FALSE)), VLOOKUP($B436,'Results-formatted 060121'!$A:BH,(BK$3+2),FALSE)))</f>
        <v>2</v>
      </c>
      <c r="BL436" s="95">
        <f>IF($C436 = "neg", (($D436+1) - VLOOKUP($B436,'Results-formatted 060121'!$A:BI,(BL$3+2),FALSE)), IF($C436 = "pos-neg", (3+VLOOKUP($B436,'Results-formatted 060121'!$A:BI,(BL$3+2),FALSE)), VLOOKUP($B436,'Results-formatted 060121'!$A:BI,(BL$3+2),FALSE)))</f>
        <v>2</v>
      </c>
      <c r="BM436" s="95">
        <f>IF($C436 = "neg", (($D436+1) - VLOOKUP($B436,'Results-formatted 060121'!$A:BJ,(BM$3+2),FALSE)), IF($C436 = "pos-neg", (3+VLOOKUP($B436,'Results-formatted 060121'!$A:BJ,(BM$3+2),FALSE)), VLOOKUP($B436,'Results-formatted 060121'!$A:BJ,(BM$3+2),FALSE)))</f>
        <v>4</v>
      </c>
      <c r="BN436" s="95"/>
      <c r="BO436" s="95"/>
      <c r="BP436" s="95"/>
      <c r="BQ436" s="95"/>
      <c r="BR436" s="95"/>
      <c r="BS436" s="95"/>
      <c r="BT436" s="95"/>
      <c r="BU436" s="95"/>
      <c r="BV436" s="95"/>
      <c r="BW436" s="95"/>
      <c r="BX436" s="95"/>
      <c r="BY436" s="95"/>
      <c r="BZ436" s="95"/>
      <c r="CA436" s="95"/>
      <c r="CB436" s="95"/>
      <c r="CC436" s="95"/>
      <c r="CD436" s="99"/>
      <c r="CE436" s="25">
        <f t="shared" si="1411"/>
        <v>3.75</v>
      </c>
      <c r="CF436" s="25">
        <f t="shared" si="1441"/>
        <v>1.0353906983864036</v>
      </c>
    </row>
    <row r="437" spans="2:84" ht="17" x14ac:dyDescent="0.15">
      <c r="B437" s="84"/>
      <c r="E437" s="18" t="s">
        <v>96</v>
      </c>
      <c r="F437" s="34"/>
      <c r="G437" s="34"/>
      <c r="H437" s="34">
        <f t="shared" ref="H437" si="1587">IF(ISNUMBER(H438), AVERAGE(H438:H447), "")</f>
        <v>3.5</v>
      </c>
      <c r="I437" s="34">
        <f t="shared" ref="I437" si="1588">IF(ISNUMBER(I438), AVERAGE(I438:I447), "")</f>
        <v>2.9</v>
      </c>
      <c r="J437" s="34">
        <f t="shared" ref="J437" si="1589">IF(ISNUMBER(J438), AVERAGE(J438:J447), "")</f>
        <v>2.9</v>
      </c>
      <c r="K437" s="34">
        <f t="shared" ref="K437" si="1590">IF(ISNUMBER(K438), AVERAGE(K438:K447), "")</f>
        <v>3.6</v>
      </c>
      <c r="L437" s="34">
        <f t="shared" ref="L437" si="1591">IF(ISNUMBER(L438), AVERAGE(L438:L447), "")</f>
        <v>3.8</v>
      </c>
      <c r="M437" s="34">
        <f t="shared" ref="M437" si="1592">IF(ISNUMBER(M438), AVERAGE(M438:M447), "")</f>
        <v>3.5</v>
      </c>
      <c r="N437" s="34"/>
      <c r="O437" s="34">
        <f t="shared" ref="O437" si="1593">IF(ISNUMBER(O438), AVERAGE(O438:O447), "")</f>
        <v>3.8</v>
      </c>
      <c r="P437" s="34">
        <f t="shared" ref="P437" si="1594">IF(ISNUMBER(P438), AVERAGE(P438:P447), "")</f>
        <v>3.2</v>
      </c>
      <c r="Q437" s="34">
        <f t="shared" ref="Q437" si="1595">IF(ISNUMBER(Q438), AVERAGE(Q438:Q447), "")</f>
        <v>4.0999999999999996</v>
      </c>
      <c r="R437" s="34">
        <f t="shared" ref="R437" si="1596">IF(ISNUMBER(R438), AVERAGE(R438:R447), "")</f>
        <v>3.7</v>
      </c>
      <c r="S437" s="34">
        <f t="shared" ref="S437" si="1597">IF(ISNUMBER(S438), AVERAGE(S438:S447), "")</f>
        <v>2.1</v>
      </c>
      <c r="T437" s="34">
        <f t="shared" ref="T437" si="1598">IF(ISNUMBER(T438), AVERAGE(T438:T447), "")</f>
        <v>3</v>
      </c>
      <c r="U437" s="34">
        <f t="shared" ref="U437" si="1599">IF(ISNUMBER(U438), AVERAGE(U438:U447), "")</f>
        <v>2.8</v>
      </c>
      <c r="V437" s="34">
        <f t="shared" ref="V437" si="1600">IF(ISNUMBER(V438), AVERAGE(V438:V447), "")</f>
        <v>3.9</v>
      </c>
      <c r="W437" s="34">
        <f t="shared" ref="W437" si="1601">IF(ISNUMBER(W438), AVERAGE(W438:W447), "")</f>
        <v>3.5</v>
      </c>
      <c r="X437" s="34">
        <f t="shared" ref="X437" si="1602">IF(ISNUMBER(X438), AVERAGE(X438:X447), "")</f>
        <v>3.7</v>
      </c>
      <c r="Y437" s="34">
        <f t="shared" ref="Y437" si="1603">IF(ISNUMBER(Y438), AVERAGE(Y438:Y447), "")</f>
        <v>3.9</v>
      </c>
      <c r="Z437" s="34">
        <f t="shared" ref="Z437" si="1604">IF(ISNUMBER(Z438), AVERAGE(Z438:Z447), "")</f>
        <v>2.8</v>
      </c>
      <c r="AA437" s="34">
        <f t="shared" ref="AA437" si="1605">IF(ISNUMBER(AA438), AVERAGE(AA438:AA447), "")</f>
        <v>3.8</v>
      </c>
      <c r="AB437" s="34">
        <f t="shared" ref="AB437" si="1606">IF(ISNUMBER(AB438), AVERAGE(AB438:AB447), "")</f>
        <v>2</v>
      </c>
      <c r="AC437" s="34">
        <f t="shared" ref="AC437" si="1607">IF(ISNUMBER(AC438), AVERAGE(AC438:AC447), "")</f>
        <v>3.1</v>
      </c>
      <c r="AD437" s="34">
        <f t="shared" ref="AD437" si="1608">IF(ISNUMBER(AD438), AVERAGE(AD438:AD447), "")</f>
        <v>3.2</v>
      </c>
      <c r="AE437" s="34">
        <f t="shared" ref="AE437" si="1609">IF(ISNUMBER(AE438), AVERAGE(AE438:AE447), "")</f>
        <v>4.0999999999999996</v>
      </c>
      <c r="AF437" s="34">
        <f t="shared" ref="AF437" si="1610">IF(ISNUMBER(AF438), AVERAGE(AF438:AF447), "")</f>
        <v>3.9</v>
      </c>
      <c r="AG437" s="34">
        <f t="shared" ref="AG437" si="1611">IF(ISNUMBER(AG438), AVERAGE(AG438:AG447), "")</f>
        <v>3</v>
      </c>
      <c r="AH437" s="34">
        <f t="shared" ref="AH437" si="1612">IF(ISNUMBER(AH438), AVERAGE(AH438:AH447), "")</f>
        <v>3.2</v>
      </c>
      <c r="AI437" s="34">
        <f t="shared" ref="AI437" si="1613">IF(ISNUMBER(AI438), AVERAGE(AI438:AI447), "")</f>
        <v>3.7</v>
      </c>
      <c r="AJ437" s="34">
        <f t="shared" ref="AJ437:BM437" si="1614">IF(ISNUMBER(AJ438), AVERAGE(AJ438:AJ447), "")</f>
        <v>4.5</v>
      </c>
      <c r="AK437" s="34"/>
      <c r="AL437" s="34">
        <f t="shared" si="1614"/>
        <v>3.5</v>
      </c>
      <c r="AM437" s="34">
        <f t="shared" si="1614"/>
        <v>4.3</v>
      </c>
      <c r="AN437" s="34">
        <f t="shared" si="1614"/>
        <v>4.0999999999999996</v>
      </c>
      <c r="AO437" s="34">
        <f t="shared" si="1614"/>
        <v>4</v>
      </c>
      <c r="AP437" s="34">
        <f t="shared" si="1614"/>
        <v>2.4</v>
      </c>
      <c r="AQ437" s="34">
        <f t="shared" si="1614"/>
        <v>3.4</v>
      </c>
      <c r="AR437" s="34">
        <f t="shared" si="1614"/>
        <v>4.2</v>
      </c>
      <c r="AS437" s="34">
        <f t="shared" si="1614"/>
        <v>3.8</v>
      </c>
      <c r="AT437" s="34">
        <f t="shared" si="1614"/>
        <v>3.3</v>
      </c>
      <c r="AU437" s="34">
        <f t="shared" si="1614"/>
        <v>3.9</v>
      </c>
      <c r="AV437" s="34">
        <f t="shared" si="1614"/>
        <v>3.1</v>
      </c>
      <c r="AW437" s="34">
        <f t="shared" si="1614"/>
        <v>3.1</v>
      </c>
      <c r="AX437" s="34">
        <f t="shared" si="1614"/>
        <v>2</v>
      </c>
      <c r="AY437" s="34">
        <f t="shared" si="1614"/>
        <v>3.6</v>
      </c>
      <c r="AZ437" s="34">
        <f t="shared" si="1614"/>
        <v>3</v>
      </c>
      <c r="BA437" s="34">
        <f t="shared" si="1614"/>
        <v>3.7</v>
      </c>
      <c r="BB437" s="34">
        <f t="shared" si="1614"/>
        <v>3.7</v>
      </c>
      <c r="BC437" s="34">
        <f t="shared" si="1614"/>
        <v>3.3</v>
      </c>
      <c r="BD437" s="34">
        <f t="shared" si="1614"/>
        <v>4.0999999999999996</v>
      </c>
      <c r="BE437" s="34">
        <f t="shared" si="1614"/>
        <v>3.7</v>
      </c>
      <c r="BF437" s="34">
        <f t="shared" si="1614"/>
        <v>2.7</v>
      </c>
      <c r="BG437" s="34">
        <f t="shared" si="1614"/>
        <v>3.4</v>
      </c>
      <c r="BH437" s="34">
        <f t="shared" si="1614"/>
        <v>3.4</v>
      </c>
      <c r="BI437" s="34">
        <f t="shared" si="1614"/>
        <v>3.7</v>
      </c>
      <c r="BJ437" s="34">
        <f t="shared" si="1614"/>
        <v>4.0999999999999996</v>
      </c>
      <c r="BK437" s="34">
        <f t="shared" si="1614"/>
        <v>3.5</v>
      </c>
      <c r="BL437" s="34">
        <f t="shared" si="1614"/>
        <v>3.3</v>
      </c>
      <c r="BM437" s="34">
        <f t="shared" si="1614"/>
        <v>2.7</v>
      </c>
      <c r="BN437" s="34"/>
      <c r="BO437" s="34"/>
      <c r="BP437" s="34"/>
      <c r="BQ437" s="34"/>
      <c r="BR437" s="34"/>
      <c r="BS437" s="34"/>
      <c r="BT437" s="34"/>
      <c r="BU437" s="34"/>
      <c r="BV437" s="34"/>
      <c r="BW437" s="34"/>
      <c r="BX437" s="34"/>
      <c r="BY437" s="34"/>
      <c r="BZ437" s="34"/>
      <c r="CA437" s="34"/>
      <c r="CB437" s="34"/>
      <c r="CC437" s="34"/>
      <c r="CD437" s="34" t="str">
        <f t="shared" ref="CD437" si="1615">IF(ISNUMBER(CD438), AVERAGE(CD438:CD447), "")</f>
        <v/>
      </c>
      <c r="CE437" s="34">
        <f t="shared" si="1411"/>
        <v>3.4321428571428565</v>
      </c>
      <c r="CF437" s="34">
        <f t="shared" si="1441"/>
        <v>0.56443282645893089</v>
      </c>
    </row>
    <row r="438" spans="2:84" ht="42" x14ac:dyDescent="0.15">
      <c r="B438" s="84" t="s">
        <v>435</v>
      </c>
      <c r="C438" s="86" t="s">
        <v>225</v>
      </c>
      <c r="D438" s="2">
        <v>5</v>
      </c>
      <c r="E438" s="15" t="s">
        <v>914</v>
      </c>
      <c r="F438" s="95">
        <f>IF($C438 = "neg", (($D438+1) - VLOOKUP($B438,'Results-formatted 060121'!$A:$AJ,(F$3+2),FALSE)), IF($C438 = "pos-neg", (3+VLOOKUP($B438,'Results-formatted 060121'!$A:$AJ,(F$3+2),FALSE)), VLOOKUP($B438,'Results-formatted 060121'!$A:$AJ,(F$3+2),FALSE)))</f>
        <v>3</v>
      </c>
      <c r="G438" s="95">
        <f>IF($C438 = "neg", (($D438+1) - VLOOKUP($B438,'Results-formatted 060121'!$A:$AJ,(G$3+2),FALSE)), IF($C438 = "pos-neg", (3+VLOOKUP($B438,'Results-formatted 060121'!$A:$AJ,(G$3+2),FALSE)), VLOOKUP($B438,'Results-formatted 060121'!$A:$AJ,(G$3+2),FALSE)))</f>
        <v>5</v>
      </c>
      <c r="H438" s="95">
        <f>IF($C438 = "neg", (($D438+1) - VLOOKUP($B438,'Results-formatted 060121'!$A:$AJ,(H$3+2),FALSE)), IF($C438 = "pos-neg", (3+VLOOKUP($B438,'Results-formatted 060121'!$A:$AJ,(H$3+2),FALSE)), VLOOKUP($B438,'Results-formatted 060121'!$A:$AJ,(H$3+2),FALSE)))</f>
        <v>4</v>
      </c>
      <c r="I438" s="95">
        <f>IF($C438 = "neg", (($D438+1) - VLOOKUP($B438,'Results-formatted 060121'!$A:$AJ,(I$3+2),FALSE)), IF($C438 = "pos-neg", (3+VLOOKUP($B438,'Results-formatted 060121'!$A:$AJ,(I$3+2),FALSE)), VLOOKUP($B438,'Results-formatted 060121'!$A:$AJ,(I$3+2),FALSE)))</f>
        <v>4</v>
      </c>
      <c r="J438" s="95">
        <f>IF($C438 = "neg", (($D438+1) - VLOOKUP($B438,'Results-formatted 060121'!$A:$AJ,(J$3+2),FALSE)), IF($C438 = "pos-neg", (3+VLOOKUP($B438,'Results-formatted 060121'!$A:$AJ,(J$3+2),FALSE)), VLOOKUP($B438,'Results-formatted 060121'!$A:$AJ,(J$3+2),FALSE)))</f>
        <v>3</v>
      </c>
      <c r="K438" s="95">
        <f>IF($C438 = "neg", (($D438+1) - VLOOKUP($B438,'Results-formatted 060121'!$A:$AJ,(K$3+2),FALSE)), IF($C438 = "pos-neg", (3+VLOOKUP($B438,'Results-formatted 060121'!$A:$AJ,(K$3+2),FALSE)), VLOOKUP($B438,'Results-formatted 060121'!$A:$AJ,(K$3+2),FALSE)))</f>
        <v>5</v>
      </c>
      <c r="L438" s="95">
        <f>IF($C438 = "neg", (($D438+1) - VLOOKUP($B438,'Results-formatted 060121'!$A:$AJ,(L$3+2),FALSE)), IF($C438 = "pos-neg", (3+VLOOKUP($B438,'Results-formatted 060121'!$A:$AJ,(L$3+2),FALSE)), VLOOKUP($B438,'Results-formatted 060121'!$A:$AJ,(L$3+2),FALSE)))</f>
        <v>4</v>
      </c>
      <c r="M438" s="95">
        <f>IF($C438 = "neg", (($D438+1) - VLOOKUP($B438,'Results-formatted 060121'!$A:$AJ,(M$3+2),FALSE)), IF($C438 = "pos-neg", (3+VLOOKUP($B438,'Results-formatted 060121'!$A:$AJ,(M$3+2),FALSE)), VLOOKUP($B438,'Results-formatted 060121'!$A:$AJ,(M$3+2),FALSE)))</f>
        <v>5</v>
      </c>
      <c r="N438" s="95">
        <f>IF($C438 = "neg", (($D438+1) - VLOOKUP($B438,'Results-formatted 060121'!$A:$AJ,(N$3+2),FALSE)), IF($C438 = "pos-neg", (3+VLOOKUP($B438,'Results-formatted 060121'!$A:$AJ,(N$3+2),FALSE)), VLOOKUP($B438,'Results-formatted 060121'!$A:$AJ,(N$3+2),FALSE)))</f>
        <v>2</v>
      </c>
      <c r="O438" s="95">
        <f>IF($C438 = "neg", (($D438+1) - VLOOKUP($B438,'Results-formatted 060121'!$A:$AJ,(O$3+2),FALSE)), IF($C438 = "pos-neg", (3+VLOOKUP($B438,'Results-formatted 060121'!$A:$AJ,(O$3+2),FALSE)), VLOOKUP($B438,'Results-formatted 060121'!$A:$AJ,(O$3+2),FALSE)))</f>
        <v>5</v>
      </c>
      <c r="P438" s="95">
        <f>IF($C438 = "neg", (($D438+1) - VLOOKUP($B438,'Results-formatted 060121'!$A:$AJ,(P$3+2),FALSE)), IF($C438 = "pos-neg", (3+VLOOKUP($B438,'Results-formatted 060121'!$A:$AJ,(P$3+2),FALSE)), VLOOKUP($B438,'Results-formatted 060121'!$A:$AJ,(P$3+2),FALSE)))</f>
        <v>2</v>
      </c>
      <c r="Q438" s="95">
        <f>IF($C438 = "neg", (($D438+1) - VLOOKUP($B438,'Results-formatted 060121'!$A:$AJ,(Q$3+2),FALSE)), IF($C438 = "pos-neg", (3+VLOOKUP($B438,'Results-formatted 060121'!$A:$AJ,(Q$3+2),FALSE)), VLOOKUP($B438,'Results-formatted 060121'!$A:$AJ,(Q$3+2),FALSE)))</f>
        <v>5</v>
      </c>
      <c r="R438" s="95">
        <f>IF($C438 = "neg", (($D438+1) - VLOOKUP($B438,'Results-formatted 060121'!$A:$AJ,(R$3+2),FALSE)), IF($C438 = "pos-neg", (3+VLOOKUP($B438,'Results-formatted 060121'!$A:$AJ,(R$3+2),FALSE)), VLOOKUP($B438,'Results-formatted 060121'!$A:$AJ,(R$3+2),FALSE)))</f>
        <v>4</v>
      </c>
      <c r="S438" s="95">
        <f>IF($C438 = "neg", (($D438+1) - VLOOKUP($B438,'Results-formatted 060121'!$A:$AJ,(S$3+2),FALSE)), IF($C438 = "pos-neg", (3+VLOOKUP($B438,'Results-formatted 060121'!$A:$AJ,(S$3+2),FALSE)), VLOOKUP($B438,'Results-formatted 060121'!$A:$AJ,(S$3+2),FALSE)))</f>
        <v>2</v>
      </c>
      <c r="T438" s="95">
        <f>IF($C438 = "neg", (($D438+1) - VLOOKUP($B438,'Results-formatted 060121'!$A:$AJ,(T$3+2),FALSE)), IF($C438 = "pos-neg", (3+VLOOKUP($B438,'Results-formatted 060121'!$A:$AJ,(T$3+2),FALSE)), VLOOKUP($B438,'Results-formatted 060121'!$A:$AJ,(T$3+2),FALSE)))</f>
        <v>4</v>
      </c>
      <c r="U438" s="95">
        <f>IF($C438 = "neg", (($D438+1) - VLOOKUP($B438,'Results-formatted 060121'!$A:$AJ,(U$3+2),FALSE)), IF($C438 = "pos-neg", (3+VLOOKUP($B438,'Results-formatted 060121'!$A:$AJ,(U$3+2),FALSE)), VLOOKUP($B438,'Results-formatted 060121'!$A:$AJ,(U$3+2),FALSE)))</f>
        <v>1</v>
      </c>
      <c r="V438" s="95">
        <f>IF($C438 = "neg", (($D438+1) - VLOOKUP($B438,'Results-formatted 060121'!$A:$AJ,(V$3+2),FALSE)), IF($C438 = "pos-neg", (3+VLOOKUP($B438,'Results-formatted 060121'!$A:$AJ,(V$3+2),FALSE)), VLOOKUP($B438,'Results-formatted 060121'!$A:$AJ,(V$3+2),FALSE)))</f>
        <v>5</v>
      </c>
      <c r="W438" s="95">
        <f>IF($C438 = "neg", (($D438+1) - VLOOKUP($B438,'Results-formatted 060121'!$A:$AJ,(W$3+2),FALSE)), IF($C438 = "pos-neg", (3+VLOOKUP($B438,'Results-formatted 060121'!$A:$AJ,(W$3+2),FALSE)), VLOOKUP($B438,'Results-formatted 060121'!$A:$AJ,(W$3+2),FALSE)))</f>
        <v>4</v>
      </c>
      <c r="X438" s="95">
        <f>IF($C438 = "neg", (($D438+1) - VLOOKUP($B438,'Results-formatted 060121'!$A:$AJ,(X$3+2),FALSE)), IF($C438 = "pos-neg", (3+VLOOKUP($B438,'Results-formatted 060121'!$A:$AJ,(X$3+2),FALSE)), VLOOKUP($B438,'Results-formatted 060121'!$A:$AJ,(X$3+2),FALSE)))</f>
        <v>5</v>
      </c>
      <c r="Y438" s="95">
        <f>IF($C438 = "neg", (($D438+1) - VLOOKUP($B438,'Results-formatted 060121'!$A:$AJ,(Y$3+2),FALSE)), IF($C438 = "pos-neg", (3+VLOOKUP($B438,'Results-formatted 060121'!$A:$AJ,(Y$3+2),FALSE)), VLOOKUP($B438,'Results-formatted 060121'!$A:$AJ,(Y$3+2),FALSE)))</f>
        <v>4</v>
      </c>
      <c r="Z438" s="95">
        <f>IF($C438 = "neg", (($D438+1) - VLOOKUP($B438,'Results-formatted 060121'!$A:$AJ,(Z$3+2),FALSE)), IF($C438 = "pos-neg", (3+VLOOKUP($B438,'Results-formatted 060121'!$A:$AJ,(Z$3+2),FALSE)), VLOOKUP($B438,'Results-formatted 060121'!$A:$AJ,(Z$3+2),FALSE)))</f>
        <v>3</v>
      </c>
      <c r="AA438" s="95">
        <f>IF($C438 = "neg", (($D438+1) - VLOOKUP($B438,'Results-formatted 060121'!$A:$AJ,(AA$3+2),FALSE)), IF($C438 = "pos-neg", (3+VLOOKUP($B438,'Results-formatted 060121'!$A:$AJ,(AA$3+2),FALSE)), VLOOKUP($B438,'Results-formatted 060121'!$A:$AJ,(AA$3+2),FALSE)))</f>
        <v>5</v>
      </c>
      <c r="AB438" s="95">
        <f>IF($C438 = "neg", (($D438+1) - VLOOKUP($B438,'Results-formatted 060121'!$A:$AJ,(AB$3+2),FALSE)), IF($C438 = "pos-neg", (3+VLOOKUP($B438,'Results-formatted 060121'!$A:$AJ,(AB$3+2),FALSE)), VLOOKUP($B438,'Results-formatted 060121'!$A:$AJ,(AB$3+2),FALSE)))</f>
        <v>5</v>
      </c>
      <c r="AC438" s="95">
        <f>IF($C438 = "neg", (($D438+1) - VLOOKUP($B438,'Results-formatted 060121'!$A:$AJ,(AC$3+2),FALSE)), IF($C438 = "pos-neg", (3+VLOOKUP($B438,'Results-formatted 060121'!$A:$AJ,(AC$3+2),FALSE)), VLOOKUP($B438,'Results-formatted 060121'!$A:$AJ,(AC$3+2),FALSE)))</f>
        <v>4</v>
      </c>
      <c r="AD438" s="95">
        <f>IF($C438 = "neg", (($D438+1) - VLOOKUP($B438,'Results-formatted 060121'!$A:$AJ,(AD$3+2),FALSE)), IF($C438 = "pos-neg", (3+VLOOKUP($B438,'Results-formatted 060121'!$A:$AJ,(AD$3+2),FALSE)), VLOOKUP($B438,'Results-formatted 060121'!$A:$AJ,(AD$3+2),FALSE)))</f>
        <v>3</v>
      </c>
      <c r="AE438" s="95">
        <f>IF($C438 = "neg", (($D438+1) - VLOOKUP($B438,'Results-formatted 060121'!$A:$AJ,(AE$3+2),FALSE)), IF($C438 = "pos-neg", (3+VLOOKUP($B438,'Results-formatted 060121'!$A:$AJ,(AE$3+2),FALSE)), VLOOKUP($B438,'Results-formatted 060121'!$A:$AJ,(AE$3+2),FALSE)))</f>
        <v>5</v>
      </c>
      <c r="AF438" s="95">
        <f>IF($C438 = "neg", (($D438+1) - VLOOKUP($B438,'Results-formatted 060121'!$A:$AJ,(AF$3+2),FALSE)), IF($C438 = "pos-neg", (3+VLOOKUP($B438,'Results-formatted 060121'!$A:$AJ,(AF$3+2),FALSE)), VLOOKUP($B438,'Results-formatted 060121'!$A:$AJ,(AF$3+2),FALSE)))</f>
        <v>5</v>
      </c>
      <c r="AG438" s="95">
        <f>IF($C438 = "neg", (($D438+1) - VLOOKUP($B438,'Results-formatted 060121'!$A:$AJ,(AG$3+2),FALSE)), IF($C438 = "pos-neg", (3+VLOOKUP($B438,'Results-formatted 060121'!$A:$AJ,(AG$3+2),FALSE)), VLOOKUP($B438,'Results-formatted 060121'!$A:$AJ,(AG$3+2),FALSE)))</f>
        <v>2</v>
      </c>
      <c r="AH438" s="95">
        <f>IF($C438 = "neg", (($D438+1) - VLOOKUP($B438,'Results-formatted 060121'!$A:$AJ,(AH$3+2),FALSE)), IF($C438 = "pos-neg", (3+VLOOKUP($B438,'Results-formatted 060121'!$A:$AJ,(AH$3+2),FALSE)), VLOOKUP($B438,'Results-formatted 060121'!$A:$AJ,(AH$3+2),FALSE)))</f>
        <v>4</v>
      </c>
      <c r="AI438" s="95">
        <f>IF($C438 = "neg", (($D438+1) - VLOOKUP($B438,'Results-formatted 060121'!$A:$AJ,(AI$3+2),FALSE)), IF($C438 = "pos-neg", (3+VLOOKUP($B438,'Results-formatted 060121'!$A:$AJ,(AI$3+2),FALSE)), VLOOKUP($B438,'Results-formatted 060121'!$A:$AJ,(AI$3+2),FALSE)))</f>
        <v>4</v>
      </c>
      <c r="AJ438" s="95">
        <f>IF($C438 = "neg", (($D438+1) - VLOOKUP($B438,'Results-formatted 060121'!$A:$AJ,(AJ$3+2),FALSE)), IF($C438 = "pos-neg", (3+VLOOKUP($B438,'Results-formatted 060121'!$A:$AJ,(AJ$3+2),FALSE)), VLOOKUP($B438,'Results-formatted 060121'!$A:$AJ,(AJ$3+2),FALSE)))</f>
        <v>5</v>
      </c>
      <c r="AK438" s="95">
        <f>IF($C438 = "neg", (($D438+1) - VLOOKUP($B438,'Results-formatted 060121'!$A:$AJ,(AK$3+2),FALSE)), IF($C438 = "pos-neg", (3+VLOOKUP($B438,'Results-formatted 060121'!$A:$AJ,(AK$3+2),FALSE)), VLOOKUP($B438,'Results-formatted 060121'!$A:$AJ,(AK$3+2),FALSE)))</f>
        <v>3</v>
      </c>
      <c r="AL438" s="95">
        <f>IF($C438 = "neg", (($D438+1) - VLOOKUP($B438,'Results-formatted 060121'!$A:$AJ,(AL$3+2),FALSE)), IF($C438 = "pos-neg", (3+VLOOKUP($B438,'Results-formatted 060121'!$A:$AJ,(AL$3+2),FALSE)), VLOOKUP($B438,'Results-formatted 060121'!$A:$AJ,(AL$3+2),FALSE)))</f>
        <v>4</v>
      </c>
      <c r="AM438" s="95">
        <f>IF($C438 = "neg", (($D438+1) - VLOOKUP($B438,'Results-formatted 060121'!$A:AJ,(AM$3+2),FALSE)), IF($C438 = "pos-neg", (3+VLOOKUP($B438,'Results-formatted 060121'!$A:AJ,(AM$3+2),FALSE)), VLOOKUP($B438,'Results-formatted 060121'!$A:AJ,(AM$3+2),FALSE)))</f>
        <v>5</v>
      </c>
      <c r="AN438" s="95">
        <f>IF($C438 = "neg", (($D438+1) - VLOOKUP($B438,'Results-formatted 060121'!$A:AK,(AN$3+2),FALSE)), IF($C438 = "pos-neg", (3+VLOOKUP($B438,'Results-formatted 060121'!$A:AK,(AN$3+2),FALSE)), VLOOKUP($B438,'Results-formatted 060121'!$A:AK,(AN$3+2),FALSE)))</f>
        <v>4</v>
      </c>
      <c r="AO438" s="95">
        <f>IF($C438 = "neg", (($D438+1) - VLOOKUP($B438,'Results-formatted 060121'!$A:AL,(AO$3+2),FALSE)), IF($C438 = "pos-neg", (3+VLOOKUP($B438,'Results-formatted 060121'!$A:AL,(AO$3+2),FALSE)), VLOOKUP($B438,'Results-formatted 060121'!$A:AL,(AO$3+2),FALSE)))</f>
        <v>5</v>
      </c>
      <c r="AP438" s="95">
        <f>IF($C438 = "neg", (($D438+1) - VLOOKUP($B438,'Results-formatted 060121'!$A:AM,(AP$3+2),FALSE)), IF($C438 = "pos-neg", (3+VLOOKUP($B438,'Results-formatted 060121'!$A:AM,(AP$3+2),FALSE)), VLOOKUP($B438,'Results-formatted 060121'!$A:AM,(AP$3+2),FALSE)))</f>
        <v>4</v>
      </c>
      <c r="AQ438" s="95">
        <f>IF($C438 = "neg", (($D438+1) - VLOOKUP($B438,'Results-formatted 060121'!$A:AN,(AQ$3+2),FALSE)), IF($C438 = "pos-neg", (3+VLOOKUP($B438,'Results-formatted 060121'!$A:AN,(AQ$3+2),FALSE)), VLOOKUP($B438,'Results-formatted 060121'!$A:AN,(AQ$3+2),FALSE)))</f>
        <v>4</v>
      </c>
      <c r="AR438" s="95">
        <f>IF($C438 = "neg", (($D438+1) - VLOOKUP($B438,'Results-formatted 060121'!$A:AO,(AR$3+2),FALSE)), IF($C438 = "pos-neg", (3+VLOOKUP($B438,'Results-formatted 060121'!$A:AO,(AR$3+2),FALSE)), VLOOKUP($B438,'Results-formatted 060121'!$A:AO,(AR$3+2),FALSE)))</f>
        <v>5</v>
      </c>
      <c r="AS438" s="95">
        <f>IF($C438 = "neg", (($D438+1) - VLOOKUP($B438,'Results-formatted 060121'!$A:AP,(AS$3+2),FALSE)), IF($C438 = "pos-neg", (3+VLOOKUP($B438,'Results-formatted 060121'!$A:AP,(AS$3+2),FALSE)), VLOOKUP($B438,'Results-formatted 060121'!$A:AP,(AS$3+2),FALSE)))</f>
        <v>5</v>
      </c>
      <c r="AT438" s="95">
        <f>IF($C438 = "neg", (($D438+1) - VLOOKUP($B438,'Results-formatted 060121'!$A:AQ,(AT$3+2),FALSE)), IF($C438 = "pos-neg", (3+VLOOKUP($B438,'Results-formatted 060121'!$A:AQ,(AT$3+2),FALSE)), VLOOKUP($B438,'Results-formatted 060121'!$A:AQ,(AT$3+2),FALSE)))</f>
        <v>3</v>
      </c>
      <c r="AU438" s="95">
        <f>IF($C438 = "neg", (($D438+1) - VLOOKUP($B438,'Results-formatted 060121'!$A:AR,(AU$3+2),FALSE)), IF($C438 = "pos-neg", (3+VLOOKUP($B438,'Results-formatted 060121'!$A:AR,(AU$3+2),FALSE)), VLOOKUP($B438,'Results-formatted 060121'!$A:AR,(AU$3+2),FALSE)))</f>
        <v>4</v>
      </c>
      <c r="AV438" s="95">
        <f>IF($C438 = "neg", (($D438+1) - VLOOKUP($B438,'Results-formatted 060121'!$A:AS,(AV$3+2),FALSE)), IF($C438 = "pos-neg", (3+VLOOKUP($B438,'Results-formatted 060121'!$A:AS,(AV$3+2),FALSE)), VLOOKUP($B438,'Results-formatted 060121'!$A:AS,(AV$3+2),FALSE)))</f>
        <v>3</v>
      </c>
      <c r="AW438" s="95">
        <f>IF($C438 = "neg", (($D438+1) - VLOOKUP($B438,'Results-formatted 060121'!$A:AT,(AW$3+2),FALSE)), IF($C438 = "pos-neg", (3+VLOOKUP($B438,'Results-formatted 060121'!$A:AT,(AW$3+2),FALSE)), VLOOKUP($B438,'Results-formatted 060121'!$A:AT,(AW$3+2),FALSE)))</f>
        <v>5</v>
      </c>
      <c r="AX438" s="95">
        <f>IF($C438 = "neg", (($D438+1) - VLOOKUP($B438,'Results-formatted 060121'!$A:AU,(AX$3+2),FALSE)), IF($C438 = "pos-neg", (3+VLOOKUP($B438,'Results-formatted 060121'!$A:AU,(AX$3+2),FALSE)), VLOOKUP($B438,'Results-formatted 060121'!$A:AU,(AX$3+2),FALSE)))</f>
        <v>5</v>
      </c>
      <c r="AY438" s="95">
        <f>IF($C438 = "neg", (($D438+1) - VLOOKUP($B438,'Results-formatted 060121'!$A:AV,(AY$3+2),FALSE)), IF($C438 = "pos-neg", (3+VLOOKUP($B438,'Results-formatted 060121'!$A:AV,(AY$3+2),FALSE)), VLOOKUP($B438,'Results-formatted 060121'!$A:AV,(AY$3+2),FALSE)))</f>
        <v>4</v>
      </c>
      <c r="AZ438" s="95">
        <f>IF($C438 = "neg", (($D438+1) - VLOOKUP($B438,'Results-formatted 060121'!$A:AW,(AZ$3+2),FALSE)), IF($C438 = "pos-neg", (3+VLOOKUP($B438,'Results-formatted 060121'!$A:AW,(AZ$3+2),FALSE)), VLOOKUP($B438,'Results-formatted 060121'!$A:AW,(AZ$3+2),FALSE)))</f>
        <v>3</v>
      </c>
      <c r="BA438" s="95">
        <f>IF($C438 = "neg", (($D438+1) - VLOOKUP($B438,'Results-formatted 060121'!$A:AX,(BA$3+2),FALSE)), IF($C438 = "pos-neg", (3+VLOOKUP($B438,'Results-formatted 060121'!$A:AX,(BA$3+2),FALSE)), VLOOKUP($B438,'Results-formatted 060121'!$A:AX,(BA$3+2),FALSE)))</f>
        <v>5</v>
      </c>
      <c r="BB438" s="95">
        <f>IF($C438 = "neg", (($D438+1) - VLOOKUP($B438,'Results-formatted 060121'!$A:AY,(BB$3+2),FALSE)), IF($C438 = "pos-neg", (3+VLOOKUP($B438,'Results-formatted 060121'!$A:AY,(BB$3+2),FALSE)), VLOOKUP($B438,'Results-formatted 060121'!$A:AY,(BB$3+2),FALSE)))</f>
        <v>4</v>
      </c>
      <c r="BC438" s="95">
        <f>IF($C438 = "neg", (($D438+1) - VLOOKUP($B438,'Results-formatted 060121'!$A:AZ,(BC$3+2),FALSE)), IF($C438 = "pos-neg", (3+VLOOKUP($B438,'Results-formatted 060121'!$A:AZ,(BC$3+2),FALSE)), VLOOKUP($B438,'Results-formatted 060121'!$A:AZ,(BC$3+2),FALSE)))</f>
        <v>4</v>
      </c>
      <c r="BD438" s="95">
        <f>IF($C438 = "neg", (($D438+1) - VLOOKUP($B438,'Results-formatted 060121'!$A:BA,(BD$3+2),FALSE)), IF($C438 = "pos-neg", (3+VLOOKUP($B438,'Results-formatted 060121'!$A:BA,(BD$3+2),FALSE)), VLOOKUP($B438,'Results-formatted 060121'!$A:BA,(BD$3+2),FALSE)))</f>
        <v>4</v>
      </c>
      <c r="BE438" s="95">
        <f>IF($C438 = "neg", (($D438+1) - VLOOKUP($B438,'Results-formatted 060121'!$A:BB,(BE$3+2),FALSE)), IF($C438 = "pos-neg", (3+VLOOKUP($B438,'Results-formatted 060121'!$A:BB,(BE$3+2),FALSE)), VLOOKUP($B438,'Results-formatted 060121'!$A:BB,(BE$3+2),FALSE)))</f>
        <v>4</v>
      </c>
      <c r="BF438" s="95">
        <f>IF($C438 = "neg", (($D438+1) - VLOOKUP($B438,'Results-formatted 060121'!$A:BC,(BF$3+2),FALSE)), IF($C438 = "pos-neg", (3+VLOOKUP($B438,'Results-formatted 060121'!$A:BC,(BF$3+2),FALSE)), VLOOKUP($B438,'Results-formatted 060121'!$A:BC,(BF$3+2),FALSE)))</f>
        <v>2</v>
      </c>
      <c r="BG438" s="95">
        <f>IF($C438 = "neg", (($D438+1) - VLOOKUP($B438,'Results-formatted 060121'!$A:BD,(BG$3+2),FALSE)), IF($C438 = "pos-neg", (3+VLOOKUP($B438,'Results-formatted 060121'!$A:BD,(BG$3+2),FALSE)), VLOOKUP($B438,'Results-formatted 060121'!$A:BD,(BG$3+2),FALSE)))</f>
        <v>4</v>
      </c>
      <c r="BH438" s="95">
        <f>IF($C438 = "neg", (($D438+1) - VLOOKUP($B438,'Results-formatted 060121'!$A:BE,(BH$3+2),FALSE)), IF($C438 = "pos-neg", (3+VLOOKUP($B438,'Results-formatted 060121'!$A:BE,(BH$3+2),FALSE)), VLOOKUP($B438,'Results-formatted 060121'!$A:BE,(BH$3+2),FALSE)))</f>
        <v>4</v>
      </c>
      <c r="BI438" s="95">
        <f>IF($C438 = "neg", (($D438+1) - VLOOKUP($B438,'Results-formatted 060121'!$A:BF,(BI$3+2),FALSE)), IF($C438 = "pos-neg", (3+VLOOKUP($B438,'Results-formatted 060121'!$A:BF,(BI$3+2),FALSE)), VLOOKUP($B438,'Results-formatted 060121'!$A:BF,(BI$3+2),FALSE)))</f>
        <v>4</v>
      </c>
      <c r="BJ438" s="95">
        <f>IF($C438 = "neg", (($D438+1) - VLOOKUP($B438,'Results-formatted 060121'!$A:BG,(BJ$3+2),FALSE)), IF($C438 = "pos-neg", (3+VLOOKUP($B438,'Results-formatted 060121'!$A:BG,(BJ$3+2),FALSE)), VLOOKUP($B438,'Results-formatted 060121'!$A:BG,(BJ$3+2),FALSE)))</f>
        <v>4</v>
      </c>
      <c r="BK438" s="95">
        <f>IF($C438 = "neg", (($D438+1) - VLOOKUP($B438,'Results-formatted 060121'!$A:BH,(BK$3+2),FALSE)), IF($C438 = "pos-neg", (3+VLOOKUP($B438,'Results-formatted 060121'!$A:BH,(BK$3+2),FALSE)), VLOOKUP($B438,'Results-formatted 060121'!$A:BH,(BK$3+2),FALSE)))</f>
        <v>5</v>
      </c>
      <c r="BL438" s="95">
        <f>IF($C438 = "neg", (($D438+1) - VLOOKUP($B438,'Results-formatted 060121'!$A:BI,(BL$3+2),FALSE)), IF($C438 = "pos-neg", (3+VLOOKUP($B438,'Results-formatted 060121'!$A:BI,(BL$3+2),FALSE)), VLOOKUP($B438,'Results-formatted 060121'!$A:BI,(BL$3+2),FALSE)))</f>
        <v>4</v>
      </c>
      <c r="BM438" s="95">
        <f>IF($C438 = "neg", (($D438+1) - VLOOKUP($B438,'Results-formatted 060121'!$A:BJ,(BM$3+2),FALSE)), IF($C438 = "pos-neg", (3+VLOOKUP($B438,'Results-formatted 060121'!$A:BJ,(BM$3+2),FALSE)), VLOOKUP($B438,'Results-formatted 060121'!$A:BJ,(BM$3+2),FALSE)))</f>
        <v>3</v>
      </c>
      <c r="BN438" s="95"/>
      <c r="BO438" s="95"/>
      <c r="BP438" s="95"/>
      <c r="BQ438" s="95"/>
      <c r="BR438" s="95"/>
      <c r="BS438" s="95"/>
      <c r="BT438" s="95"/>
      <c r="BU438" s="95"/>
      <c r="BV438" s="95"/>
      <c r="BW438" s="95"/>
      <c r="BX438" s="95"/>
      <c r="BY438" s="95"/>
      <c r="BZ438" s="95"/>
      <c r="CA438" s="95"/>
      <c r="CB438" s="95"/>
      <c r="CC438" s="95"/>
      <c r="CD438" s="98"/>
      <c r="CE438" s="25">
        <f t="shared" si="1411"/>
        <v>3.9666666666666668</v>
      </c>
      <c r="CF438" s="25">
        <f t="shared" si="1441"/>
        <v>0.99091922171022662</v>
      </c>
    </row>
    <row r="439" spans="2:84" ht="42" x14ac:dyDescent="0.15">
      <c r="B439" s="84" t="s">
        <v>436</v>
      </c>
      <c r="C439" s="86" t="s">
        <v>224</v>
      </c>
      <c r="D439" s="2">
        <v>5</v>
      </c>
      <c r="E439" s="15" t="s">
        <v>915</v>
      </c>
      <c r="F439" s="95">
        <f>IF($C439 = "neg", (($D439+1) - VLOOKUP($B439,'Results-formatted 060121'!$A:$AJ,(F$3+2),FALSE)), IF($C439 = "pos-neg", (3+VLOOKUP($B439,'Results-formatted 060121'!$A:$AJ,(F$3+2),FALSE)), VLOOKUP($B439,'Results-formatted 060121'!$A:$AJ,(F$3+2),FALSE)))</f>
        <v>3</v>
      </c>
      <c r="G439" s="95">
        <f>IF($C439 = "neg", (($D439+1) - VLOOKUP($B439,'Results-formatted 060121'!$A:$AJ,(G$3+2),FALSE)), IF($C439 = "pos-neg", (3+VLOOKUP($B439,'Results-formatted 060121'!$A:$AJ,(G$3+2),FALSE)), VLOOKUP($B439,'Results-formatted 060121'!$A:$AJ,(G$3+2),FALSE)))</f>
        <v>5</v>
      </c>
      <c r="H439" s="95">
        <f>IF($C439 = "neg", (($D439+1) - VLOOKUP($B439,'Results-formatted 060121'!$A:$AJ,(H$3+2),FALSE)), IF($C439 = "pos-neg", (3+VLOOKUP($B439,'Results-formatted 060121'!$A:$AJ,(H$3+2),FALSE)), VLOOKUP($B439,'Results-formatted 060121'!$A:$AJ,(H$3+2),FALSE)))</f>
        <v>3</v>
      </c>
      <c r="I439" s="95">
        <f>IF($C439 = "neg", (($D439+1) - VLOOKUP($B439,'Results-formatted 060121'!$A:$AJ,(I$3+2),FALSE)), IF($C439 = "pos-neg", (3+VLOOKUP($B439,'Results-formatted 060121'!$A:$AJ,(I$3+2),FALSE)), VLOOKUP($B439,'Results-formatted 060121'!$A:$AJ,(I$3+2),FALSE)))</f>
        <v>3</v>
      </c>
      <c r="J439" s="95">
        <f>IF($C439 = "neg", (($D439+1) - VLOOKUP($B439,'Results-formatted 060121'!$A:$AJ,(J$3+2),FALSE)), IF($C439 = "pos-neg", (3+VLOOKUP($B439,'Results-formatted 060121'!$A:$AJ,(J$3+2),FALSE)), VLOOKUP($B439,'Results-formatted 060121'!$A:$AJ,(J$3+2),FALSE)))</f>
        <v>3</v>
      </c>
      <c r="K439" s="95">
        <f>IF($C439 = "neg", (($D439+1) - VLOOKUP($B439,'Results-formatted 060121'!$A:$AJ,(K$3+2),FALSE)), IF($C439 = "pos-neg", (3+VLOOKUP($B439,'Results-formatted 060121'!$A:$AJ,(K$3+2),FALSE)), VLOOKUP($B439,'Results-formatted 060121'!$A:$AJ,(K$3+2),FALSE)))</f>
        <v>2</v>
      </c>
      <c r="L439" s="95">
        <f>IF($C439 = "neg", (($D439+1) - VLOOKUP($B439,'Results-formatted 060121'!$A:$AJ,(L$3+2),FALSE)), IF($C439 = "pos-neg", (3+VLOOKUP($B439,'Results-formatted 060121'!$A:$AJ,(L$3+2),FALSE)), VLOOKUP($B439,'Results-formatted 060121'!$A:$AJ,(L$3+2),FALSE)))</f>
        <v>4</v>
      </c>
      <c r="M439" s="95">
        <f>IF($C439 = "neg", (($D439+1) - VLOOKUP($B439,'Results-formatted 060121'!$A:$AJ,(M$3+2),FALSE)), IF($C439 = "pos-neg", (3+VLOOKUP($B439,'Results-formatted 060121'!$A:$AJ,(M$3+2),FALSE)), VLOOKUP($B439,'Results-formatted 060121'!$A:$AJ,(M$3+2),FALSE)))</f>
        <v>3</v>
      </c>
      <c r="N439" s="95">
        <f>IF($C439 = "neg", (($D439+1) - VLOOKUP($B439,'Results-formatted 060121'!$A:$AJ,(N$3+2),FALSE)), IF($C439 = "pos-neg", (3+VLOOKUP($B439,'Results-formatted 060121'!$A:$AJ,(N$3+2),FALSE)), VLOOKUP($B439,'Results-formatted 060121'!$A:$AJ,(N$3+2),FALSE)))</f>
        <v>2</v>
      </c>
      <c r="O439" s="95">
        <f>IF($C439 = "neg", (($D439+1) - VLOOKUP($B439,'Results-formatted 060121'!$A:$AJ,(O$3+2),FALSE)), IF($C439 = "pos-neg", (3+VLOOKUP($B439,'Results-formatted 060121'!$A:$AJ,(O$3+2),FALSE)), VLOOKUP($B439,'Results-formatted 060121'!$A:$AJ,(O$3+2),FALSE)))</f>
        <v>3</v>
      </c>
      <c r="P439" s="95">
        <f>IF($C439 = "neg", (($D439+1) - VLOOKUP($B439,'Results-formatted 060121'!$A:$AJ,(P$3+2),FALSE)), IF($C439 = "pos-neg", (3+VLOOKUP($B439,'Results-formatted 060121'!$A:$AJ,(P$3+2),FALSE)), VLOOKUP($B439,'Results-formatted 060121'!$A:$AJ,(P$3+2),FALSE)))</f>
        <v>3</v>
      </c>
      <c r="Q439" s="95">
        <f>IF($C439 = "neg", (($D439+1) - VLOOKUP($B439,'Results-formatted 060121'!$A:$AJ,(Q$3+2),FALSE)), IF($C439 = "pos-neg", (3+VLOOKUP($B439,'Results-formatted 060121'!$A:$AJ,(Q$3+2),FALSE)), VLOOKUP($B439,'Results-formatted 060121'!$A:$AJ,(Q$3+2),FALSE)))</f>
        <v>3</v>
      </c>
      <c r="R439" s="95">
        <f>IF($C439 = "neg", (($D439+1) - VLOOKUP($B439,'Results-formatted 060121'!$A:$AJ,(R$3+2),FALSE)), IF($C439 = "pos-neg", (3+VLOOKUP($B439,'Results-formatted 060121'!$A:$AJ,(R$3+2),FALSE)), VLOOKUP($B439,'Results-formatted 060121'!$A:$AJ,(R$3+2),FALSE)))</f>
        <v>3</v>
      </c>
      <c r="S439" s="95">
        <f>IF($C439 = "neg", (($D439+1) - VLOOKUP($B439,'Results-formatted 060121'!$A:$AJ,(S$3+2),FALSE)), IF($C439 = "pos-neg", (3+VLOOKUP($B439,'Results-formatted 060121'!$A:$AJ,(S$3+2),FALSE)), VLOOKUP($B439,'Results-formatted 060121'!$A:$AJ,(S$3+2),FALSE)))</f>
        <v>2</v>
      </c>
      <c r="T439" s="95">
        <f>IF($C439 = "neg", (($D439+1) - VLOOKUP($B439,'Results-formatted 060121'!$A:$AJ,(T$3+2),FALSE)), IF($C439 = "pos-neg", (3+VLOOKUP($B439,'Results-formatted 060121'!$A:$AJ,(T$3+2),FALSE)), VLOOKUP($B439,'Results-formatted 060121'!$A:$AJ,(T$3+2),FALSE)))</f>
        <v>3</v>
      </c>
      <c r="U439" s="95">
        <f>IF($C439 = "neg", (($D439+1) - VLOOKUP($B439,'Results-formatted 060121'!$A:$AJ,(U$3+2),FALSE)), IF($C439 = "pos-neg", (3+VLOOKUP($B439,'Results-formatted 060121'!$A:$AJ,(U$3+2),FALSE)), VLOOKUP($B439,'Results-formatted 060121'!$A:$AJ,(U$3+2),FALSE)))</f>
        <v>2</v>
      </c>
      <c r="V439" s="95">
        <f>IF($C439 = "neg", (($D439+1) - VLOOKUP($B439,'Results-formatted 060121'!$A:$AJ,(V$3+2),FALSE)), IF($C439 = "pos-neg", (3+VLOOKUP($B439,'Results-formatted 060121'!$A:$AJ,(V$3+2),FALSE)), VLOOKUP($B439,'Results-formatted 060121'!$A:$AJ,(V$3+2),FALSE)))</f>
        <v>3</v>
      </c>
      <c r="W439" s="95">
        <f>IF($C439 = "neg", (($D439+1) - VLOOKUP($B439,'Results-formatted 060121'!$A:$AJ,(W$3+2),FALSE)), IF($C439 = "pos-neg", (3+VLOOKUP($B439,'Results-formatted 060121'!$A:$AJ,(W$3+2),FALSE)), VLOOKUP($B439,'Results-formatted 060121'!$A:$AJ,(W$3+2),FALSE)))</f>
        <v>3</v>
      </c>
      <c r="X439" s="95">
        <f>IF($C439 = "neg", (($D439+1) - VLOOKUP($B439,'Results-formatted 060121'!$A:$AJ,(X$3+2),FALSE)), IF($C439 = "pos-neg", (3+VLOOKUP($B439,'Results-formatted 060121'!$A:$AJ,(X$3+2),FALSE)), VLOOKUP($B439,'Results-formatted 060121'!$A:$AJ,(X$3+2),FALSE)))</f>
        <v>3</v>
      </c>
      <c r="Y439" s="95">
        <f>IF($C439 = "neg", (($D439+1) - VLOOKUP($B439,'Results-formatted 060121'!$A:$AJ,(Y$3+2),FALSE)), IF($C439 = "pos-neg", (3+VLOOKUP($B439,'Results-formatted 060121'!$A:$AJ,(Y$3+2),FALSE)), VLOOKUP($B439,'Results-formatted 060121'!$A:$AJ,(Y$3+2),FALSE)))</f>
        <v>5</v>
      </c>
      <c r="Z439" s="95">
        <f>IF($C439 = "neg", (($D439+1) - VLOOKUP($B439,'Results-formatted 060121'!$A:$AJ,(Z$3+2),FALSE)), IF($C439 = "pos-neg", (3+VLOOKUP($B439,'Results-formatted 060121'!$A:$AJ,(Z$3+2),FALSE)), VLOOKUP($B439,'Results-formatted 060121'!$A:$AJ,(Z$3+2),FALSE)))</f>
        <v>3</v>
      </c>
      <c r="AA439" s="95">
        <f>IF($C439 = "neg", (($D439+1) - VLOOKUP($B439,'Results-formatted 060121'!$A:$AJ,(AA$3+2),FALSE)), IF($C439 = "pos-neg", (3+VLOOKUP($B439,'Results-formatted 060121'!$A:$AJ,(AA$3+2),FALSE)), VLOOKUP($B439,'Results-formatted 060121'!$A:$AJ,(AA$3+2),FALSE)))</f>
        <v>4</v>
      </c>
      <c r="AB439" s="95">
        <f>IF($C439 = "neg", (($D439+1) - VLOOKUP($B439,'Results-formatted 060121'!$A:$AJ,(AB$3+2),FALSE)), IF($C439 = "pos-neg", (3+VLOOKUP($B439,'Results-formatted 060121'!$A:$AJ,(AB$3+2),FALSE)), VLOOKUP($B439,'Results-formatted 060121'!$A:$AJ,(AB$3+2),FALSE)))</f>
        <v>2</v>
      </c>
      <c r="AC439" s="95">
        <f>IF($C439 = "neg", (($D439+1) - VLOOKUP($B439,'Results-formatted 060121'!$A:$AJ,(AC$3+2),FALSE)), IF($C439 = "pos-neg", (3+VLOOKUP($B439,'Results-formatted 060121'!$A:$AJ,(AC$3+2),FALSE)), VLOOKUP($B439,'Results-formatted 060121'!$A:$AJ,(AC$3+2),FALSE)))</f>
        <v>2</v>
      </c>
      <c r="AD439" s="95">
        <f>IF($C439 = "neg", (($D439+1) - VLOOKUP($B439,'Results-formatted 060121'!$A:$AJ,(AD$3+2),FALSE)), IF($C439 = "pos-neg", (3+VLOOKUP($B439,'Results-formatted 060121'!$A:$AJ,(AD$3+2),FALSE)), VLOOKUP($B439,'Results-formatted 060121'!$A:$AJ,(AD$3+2),FALSE)))</f>
        <v>3</v>
      </c>
      <c r="AE439" s="95">
        <f>IF($C439 = "neg", (($D439+1) - VLOOKUP($B439,'Results-formatted 060121'!$A:$AJ,(AE$3+2),FALSE)), IF($C439 = "pos-neg", (3+VLOOKUP($B439,'Results-formatted 060121'!$A:$AJ,(AE$3+2),FALSE)), VLOOKUP($B439,'Results-formatted 060121'!$A:$AJ,(AE$3+2),FALSE)))</f>
        <v>4</v>
      </c>
      <c r="AF439" s="95">
        <f>IF($C439 = "neg", (($D439+1) - VLOOKUP($B439,'Results-formatted 060121'!$A:$AJ,(AF$3+2),FALSE)), IF($C439 = "pos-neg", (3+VLOOKUP($B439,'Results-formatted 060121'!$A:$AJ,(AF$3+2),FALSE)), VLOOKUP($B439,'Results-formatted 060121'!$A:$AJ,(AF$3+2),FALSE)))</f>
        <v>5</v>
      </c>
      <c r="AG439" s="95">
        <f>IF($C439 = "neg", (($D439+1) - VLOOKUP($B439,'Results-formatted 060121'!$A:$AJ,(AG$3+2),FALSE)), IF($C439 = "pos-neg", (3+VLOOKUP($B439,'Results-formatted 060121'!$A:$AJ,(AG$3+2),FALSE)), VLOOKUP($B439,'Results-formatted 060121'!$A:$AJ,(AG$3+2),FALSE)))</f>
        <v>3</v>
      </c>
      <c r="AH439" s="95">
        <f>IF($C439 = "neg", (($D439+1) - VLOOKUP($B439,'Results-formatted 060121'!$A:$AJ,(AH$3+2),FALSE)), IF($C439 = "pos-neg", (3+VLOOKUP($B439,'Results-formatted 060121'!$A:$AJ,(AH$3+2),FALSE)), VLOOKUP($B439,'Results-formatted 060121'!$A:$AJ,(AH$3+2),FALSE)))</f>
        <v>3</v>
      </c>
      <c r="AI439" s="95">
        <f>IF($C439 = "neg", (($D439+1) - VLOOKUP($B439,'Results-formatted 060121'!$A:$AJ,(AI$3+2),FALSE)), IF($C439 = "pos-neg", (3+VLOOKUP($B439,'Results-formatted 060121'!$A:$AJ,(AI$3+2),FALSE)), VLOOKUP($B439,'Results-formatted 060121'!$A:$AJ,(AI$3+2),FALSE)))</f>
        <v>4</v>
      </c>
      <c r="AJ439" s="95">
        <f>IF($C439 = "neg", (($D439+1) - VLOOKUP($B439,'Results-formatted 060121'!$A:$AJ,(AJ$3+2),FALSE)), IF($C439 = "pos-neg", (3+VLOOKUP($B439,'Results-formatted 060121'!$A:$AJ,(AJ$3+2),FALSE)), VLOOKUP($B439,'Results-formatted 060121'!$A:$AJ,(AJ$3+2),FALSE)))</f>
        <v>5</v>
      </c>
      <c r="AK439" s="95">
        <f>IF($C439 = "neg", (($D439+1) - VLOOKUP($B439,'Results-formatted 060121'!$A:$AJ,(AK$3+2),FALSE)), IF($C439 = "pos-neg", (3+VLOOKUP($B439,'Results-formatted 060121'!$A:$AJ,(AK$3+2),FALSE)), VLOOKUP($B439,'Results-formatted 060121'!$A:$AJ,(AK$3+2),FALSE)))</f>
        <v>4</v>
      </c>
      <c r="AL439" s="95">
        <f>IF($C439 = "neg", (($D439+1) - VLOOKUP($B439,'Results-formatted 060121'!$A:$AJ,(AL$3+2),FALSE)), IF($C439 = "pos-neg", (3+VLOOKUP($B439,'Results-formatted 060121'!$A:$AJ,(AL$3+2),FALSE)), VLOOKUP($B439,'Results-formatted 060121'!$A:$AJ,(AL$3+2),FALSE)))</f>
        <v>3</v>
      </c>
      <c r="AM439" s="95">
        <f>IF($C439 = "neg", (($D439+1) - VLOOKUP($B439,'Results-formatted 060121'!$A:AJ,(AM$3+2),FALSE)), IF($C439 = "pos-neg", (3+VLOOKUP($B439,'Results-formatted 060121'!$A:AJ,(AM$3+2),FALSE)), VLOOKUP($B439,'Results-formatted 060121'!$A:AJ,(AM$3+2),FALSE)))</f>
        <v>4</v>
      </c>
      <c r="AN439" s="95">
        <f>IF($C439 = "neg", (($D439+1) - VLOOKUP($B439,'Results-formatted 060121'!$A:AK,(AN$3+2),FALSE)), IF($C439 = "pos-neg", (3+VLOOKUP($B439,'Results-formatted 060121'!$A:AK,(AN$3+2),FALSE)), VLOOKUP($B439,'Results-formatted 060121'!$A:AK,(AN$3+2),FALSE)))</f>
        <v>4</v>
      </c>
      <c r="AO439" s="95">
        <f>IF($C439 = "neg", (($D439+1) - VLOOKUP($B439,'Results-formatted 060121'!$A:AL,(AO$3+2),FALSE)), IF($C439 = "pos-neg", (3+VLOOKUP($B439,'Results-formatted 060121'!$A:AL,(AO$3+2),FALSE)), VLOOKUP($B439,'Results-formatted 060121'!$A:AL,(AO$3+2),FALSE)))</f>
        <v>3</v>
      </c>
      <c r="AP439" s="95">
        <f>IF($C439 = "neg", (($D439+1) - VLOOKUP($B439,'Results-formatted 060121'!$A:AM,(AP$3+2),FALSE)), IF($C439 = "pos-neg", (3+VLOOKUP($B439,'Results-formatted 060121'!$A:AM,(AP$3+2),FALSE)), VLOOKUP($B439,'Results-formatted 060121'!$A:AM,(AP$3+2),FALSE)))</f>
        <v>3</v>
      </c>
      <c r="AQ439" s="95">
        <f>IF($C439 = "neg", (($D439+1) - VLOOKUP($B439,'Results-formatted 060121'!$A:AN,(AQ$3+2),FALSE)), IF($C439 = "pos-neg", (3+VLOOKUP($B439,'Results-formatted 060121'!$A:AN,(AQ$3+2),FALSE)), VLOOKUP($B439,'Results-formatted 060121'!$A:AN,(AQ$3+2),FALSE)))</f>
        <v>3</v>
      </c>
      <c r="AR439" s="95">
        <f>IF($C439 = "neg", (($D439+1) - VLOOKUP($B439,'Results-formatted 060121'!$A:AO,(AR$3+2),FALSE)), IF($C439 = "pos-neg", (3+VLOOKUP($B439,'Results-formatted 060121'!$A:AO,(AR$3+2),FALSE)), VLOOKUP($B439,'Results-formatted 060121'!$A:AO,(AR$3+2),FALSE)))</f>
        <v>4</v>
      </c>
      <c r="AS439" s="95">
        <f>IF($C439 = "neg", (($D439+1) - VLOOKUP($B439,'Results-formatted 060121'!$A:AP,(AS$3+2),FALSE)), IF($C439 = "pos-neg", (3+VLOOKUP($B439,'Results-formatted 060121'!$A:AP,(AS$3+2),FALSE)), VLOOKUP($B439,'Results-formatted 060121'!$A:AP,(AS$3+2),FALSE)))</f>
        <v>3</v>
      </c>
      <c r="AT439" s="95">
        <f>IF($C439 = "neg", (($D439+1) - VLOOKUP($B439,'Results-formatted 060121'!$A:AQ,(AT$3+2),FALSE)), IF($C439 = "pos-neg", (3+VLOOKUP($B439,'Results-formatted 060121'!$A:AQ,(AT$3+2),FALSE)), VLOOKUP($B439,'Results-formatted 060121'!$A:AQ,(AT$3+2),FALSE)))</f>
        <v>3</v>
      </c>
      <c r="AU439" s="95">
        <f>IF($C439 = "neg", (($D439+1) - VLOOKUP($B439,'Results-formatted 060121'!$A:AR,(AU$3+2),FALSE)), IF($C439 = "pos-neg", (3+VLOOKUP($B439,'Results-formatted 060121'!$A:AR,(AU$3+2),FALSE)), VLOOKUP($B439,'Results-formatted 060121'!$A:AR,(AU$3+2),FALSE)))</f>
        <v>4</v>
      </c>
      <c r="AV439" s="95">
        <f>IF($C439 = "neg", (($D439+1) - VLOOKUP($B439,'Results-formatted 060121'!$A:AS,(AV$3+2),FALSE)), IF($C439 = "pos-neg", (3+VLOOKUP($B439,'Results-formatted 060121'!$A:AS,(AV$3+2),FALSE)), VLOOKUP($B439,'Results-formatted 060121'!$A:AS,(AV$3+2),FALSE)))</f>
        <v>3</v>
      </c>
      <c r="AW439" s="95">
        <f>IF($C439 = "neg", (($D439+1) - VLOOKUP($B439,'Results-formatted 060121'!$A:AT,(AW$3+2),FALSE)), IF($C439 = "pos-neg", (3+VLOOKUP($B439,'Results-formatted 060121'!$A:AT,(AW$3+2),FALSE)), VLOOKUP($B439,'Results-formatted 060121'!$A:AT,(AW$3+2),FALSE)))</f>
        <v>3</v>
      </c>
      <c r="AX439" s="95">
        <f>IF($C439 = "neg", (($D439+1) - VLOOKUP($B439,'Results-formatted 060121'!$A:AU,(AX$3+2),FALSE)), IF($C439 = "pos-neg", (3+VLOOKUP($B439,'Results-formatted 060121'!$A:AU,(AX$3+2),FALSE)), VLOOKUP($B439,'Results-formatted 060121'!$A:AU,(AX$3+2),FALSE)))</f>
        <v>1</v>
      </c>
      <c r="AY439" s="95">
        <f>IF($C439 = "neg", (($D439+1) - VLOOKUP($B439,'Results-formatted 060121'!$A:AV,(AY$3+2),FALSE)), IF($C439 = "pos-neg", (3+VLOOKUP($B439,'Results-formatted 060121'!$A:AV,(AY$3+2),FALSE)), VLOOKUP($B439,'Results-formatted 060121'!$A:AV,(AY$3+2),FALSE)))</f>
        <v>3</v>
      </c>
      <c r="AZ439" s="95">
        <f>IF($C439 = "neg", (($D439+1) - VLOOKUP($B439,'Results-formatted 060121'!$A:AW,(AZ$3+2),FALSE)), IF($C439 = "pos-neg", (3+VLOOKUP($B439,'Results-formatted 060121'!$A:AW,(AZ$3+2),FALSE)), VLOOKUP($B439,'Results-formatted 060121'!$A:AW,(AZ$3+2),FALSE)))</f>
        <v>4</v>
      </c>
      <c r="BA439" s="95">
        <f>IF($C439 = "neg", (($D439+1) - VLOOKUP($B439,'Results-formatted 060121'!$A:AX,(BA$3+2),FALSE)), IF($C439 = "pos-neg", (3+VLOOKUP($B439,'Results-formatted 060121'!$A:AX,(BA$3+2),FALSE)), VLOOKUP($B439,'Results-formatted 060121'!$A:AX,(BA$3+2),FALSE)))</f>
        <v>3</v>
      </c>
      <c r="BB439" s="95">
        <f>IF($C439 = "neg", (($D439+1) - VLOOKUP($B439,'Results-formatted 060121'!$A:AY,(BB$3+2),FALSE)), IF($C439 = "pos-neg", (3+VLOOKUP($B439,'Results-formatted 060121'!$A:AY,(BB$3+2),FALSE)), VLOOKUP($B439,'Results-formatted 060121'!$A:AY,(BB$3+2),FALSE)))</f>
        <v>3</v>
      </c>
      <c r="BC439" s="95">
        <f>IF($C439 = "neg", (($D439+1) - VLOOKUP($B439,'Results-formatted 060121'!$A:AZ,(BC$3+2),FALSE)), IF($C439 = "pos-neg", (3+VLOOKUP($B439,'Results-formatted 060121'!$A:AZ,(BC$3+2),FALSE)), VLOOKUP($B439,'Results-formatted 060121'!$A:AZ,(BC$3+2),FALSE)))</f>
        <v>3</v>
      </c>
      <c r="BD439" s="95">
        <f>IF($C439 = "neg", (($D439+1) - VLOOKUP($B439,'Results-formatted 060121'!$A:BA,(BD$3+2),FALSE)), IF($C439 = "pos-neg", (3+VLOOKUP($B439,'Results-formatted 060121'!$A:BA,(BD$3+2),FALSE)), VLOOKUP($B439,'Results-formatted 060121'!$A:BA,(BD$3+2),FALSE)))</f>
        <v>4</v>
      </c>
      <c r="BE439" s="95">
        <f>IF($C439 = "neg", (($D439+1) - VLOOKUP($B439,'Results-formatted 060121'!$A:BB,(BE$3+2),FALSE)), IF($C439 = "pos-neg", (3+VLOOKUP($B439,'Results-formatted 060121'!$A:BB,(BE$3+2),FALSE)), VLOOKUP($B439,'Results-formatted 060121'!$A:BB,(BE$3+2),FALSE)))</f>
        <v>3</v>
      </c>
      <c r="BF439" s="95">
        <f>IF($C439 = "neg", (($D439+1) - VLOOKUP($B439,'Results-formatted 060121'!$A:BC,(BF$3+2),FALSE)), IF($C439 = "pos-neg", (3+VLOOKUP($B439,'Results-formatted 060121'!$A:BC,(BF$3+2),FALSE)), VLOOKUP($B439,'Results-formatted 060121'!$A:BC,(BF$3+2),FALSE)))</f>
        <v>3</v>
      </c>
      <c r="BG439" s="95">
        <f>IF($C439 = "neg", (($D439+1) - VLOOKUP($B439,'Results-formatted 060121'!$A:BD,(BG$3+2),FALSE)), IF($C439 = "pos-neg", (3+VLOOKUP($B439,'Results-formatted 060121'!$A:BD,(BG$3+2),FALSE)), VLOOKUP($B439,'Results-formatted 060121'!$A:BD,(BG$3+2),FALSE)))</f>
        <v>3</v>
      </c>
      <c r="BH439" s="95">
        <f>IF($C439 = "neg", (($D439+1) - VLOOKUP($B439,'Results-formatted 060121'!$A:BE,(BH$3+2),FALSE)), IF($C439 = "pos-neg", (3+VLOOKUP($B439,'Results-formatted 060121'!$A:BE,(BH$3+2),FALSE)), VLOOKUP($B439,'Results-formatted 060121'!$A:BE,(BH$3+2),FALSE)))</f>
        <v>3</v>
      </c>
      <c r="BI439" s="95">
        <f>IF($C439 = "neg", (($D439+1) - VLOOKUP($B439,'Results-formatted 060121'!$A:BF,(BI$3+2),FALSE)), IF($C439 = "pos-neg", (3+VLOOKUP($B439,'Results-formatted 060121'!$A:BF,(BI$3+2),FALSE)), VLOOKUP($B439,'Results-formatted 060121'!$A:BF,(BI$3+2),FALSE)))</f>
        <v>4</v>
      </c>
      <c r="BJ439" s="95">
        <f>IF($C439 = "neg", (($D439+1) - VLOOKUP($B439,'Results-formatted 060121'!$A:BG,(BJ$3+2),FALSE)), IF($C439 = "pos-neg", (3+VLOOKUP($B439,'Results-formatted 060121'!$A:BG,(BJ$3+2),FALSE)), VLOOKUP($B439,'Results-formatted 060121'!$A:BG,(BJ$3+2),FALSE)))</f>
        <v>4</v>
      </c>
      <c r="BK439" s="95">
        <f>IF($C439 = "neg", (($D439+1) - VLOOKUP($B439,'Results-formatted 060121'!$A:BH,(BK$3+2),FALSE)), IF($C439 = "pos-neg", (3+VLOOKUP($B439,'Results-formatted 060121'!$A:BH,(BK$3+2),FALSE)), VLOOKUP($B439,'Results-formatted 060121'!$A:BH,(BK$3+2),FALSE)))</f>
        <v>3</v>
      </c>
      <c r="BL439" s="95">
        <f>IF($C439 = "neg", (($D439+1) - VLOOKUP($B439,'Results-formatted 060121'!$A:BI,(BL$3+2),FALSE)), IF($C439 = "pos-neg", (3+VLOOKUP($B439,'Results-formatted 060121'!$A:BI,(BL$3+2),FALSE)), VLOOKUP($B439,'Results-formatted 060121'!$A:BI,(BL$3+2),FALSE)))</f>
        <v>2</v>
      </c>
      <c r="BM439" s="95">
        <f>IF($C439 = "neg", (($D439+1) - VLOOKUP($B439,'Results-formatted 060121'!$A:BJ,(BM$3+2),FALSE)), IF($C439 = "pos-neg", (3+VLOOKUP($B439,'Results-formatted 060121'!$A:BJ,(BM$3+2),FALSE)), VLOOKUP($B439,'Results-formatted 060121'!$A:BJ,(BM$3+2),FALSE)))</f>
        <v>2</v>
      </c>
      <c r="BN439" s="95"/>
      <c r="BO439" s="95"/>
      <c r="BP439" s="95"/>
      <c r="BQ439" s="95"/>
      <c r="BR439" s="95"/>
      <c r="BS439" s="95"/>
      <c r="BT439" s="95"/>
      <c r="BU439" s="95"/>
      <c r="BV439" s="95"/>
      <c r="BW439" s="95"/>
      <c r="BX439" s="95"/>
      <c r="BY439" s="95"/>
      <c r="BZ439" s="95"/>
      <c r="CA439" s="95"/>
      <c r="CB439" s="95"/>
      <c r="CC439" s="95"/>
      <c r="CD439" s="98"/>
      <c r="CE439" s="25">
        <f t="shared" si="1411"/>
        <v>3.1833333333333331</v>
      </c>
      <c r="CF439" s="25">
        <f t="shared" si="1441"/>
        <v>0.81285574567498531</v>
      </c>
    </row>
    <row r="440" spans="2:84" ht="42" x14ac:dyDescent="0.15">
      <c r="B440" s="84" t="s">
        <v>437</v>
      </c>
      <c r="C440" s="86" t="s">
        <v>225</v>
      </c>
      <c r="D440" s="2">
        <v>5</v>
      </c>
      <c r="E440" s="15" t="s">
        <v>916</v>
      </c>
      <c r="F440" s="95">
        <f>IF($C440 = "neg", (($D440+1) - VLOOKUP($B440,'Results-formatted 060121'!$A:$AJ,(F$3+2),FALSE)), IF($C440 = "pos-neg", (3+VLOOKUP($B440,'Results-formatted 060121'!$A:$AJ,(F$3+2),FALSE)), VLOOKUP($B440,'Results-formatted 060121'!$A:$AJ,(F$3+2),FALSE)))</f>
        <v>3</v>
      </c>
      <c r="G440" s="95">
        <f>IF($C440 = "neg", (($D440+1) - VLOOKUP($B440,'Results-formatted 060121'!$A:$AJ,(G$3+2),FALSE)), IF($C440 = "pos-neg", (3+VLOOKUP($B440,'Results-formatted 060121'!$A:$AJ,(G$3+2),FALSE)), VLOOKUP($B440,'Results-formatted 060121'!$A:$AJ,(G$3+2),FALSE)))</f>
        <v>5</v>
      </c>
      <c r="H440" s="95">
        <f>IF($C440 = "neg", (($D440+1) - VLOOKUP($B440,'Results-formatted 060121'!$A:$AJ,(H$3+2),FALSE)), IF($C440 = "pos-neg", (3+VLOOKUP($B440,'Results-formatted 060121'!$A:$AJ,(H$3+2),FALSE)), VLOOKUP($B440,'Results-formatted 060121'!$A:$AJ,(H$3+2),FALSE)))</f>
        <v>4</v>
      </c>
      <c r="I440" s="95">
        <f>IF($C440 = "neg", (($D440+1) - VLOOKUP($B440,'Results-formatted 060121'!$A:$AJ,(I$3+2),FALSE)), IF($C440 = "pos-neg", (3+VLOOKUP($B440,'Results-formatted 060121'!$A:$AJ,(I$3+2),FALSE)), VLOOKUP($B440,'Results-formatted 060121'!$A:$AJ,(I$3+2),FALSE)))</f>
        <v>4</v>
      </c>
      <c r="J440" s="95">
        <f>IF($C440 = "neg", (($D440+1) - VLOOKUP($B440,'Results-formatted 060121'!$A:$AJ,(J$3+2),FALSE)), IF($C440 = "pos-neg", (3+VLOOKUP($B440,'Results-formatted 060121'!$A:$AJ,(J$3+2),FALSE)), VLOOKUP($B440,'Results-formatted 060121'!$A:$AJ,(J$3+2),FALSE)))</f>
        <v>2</v>
      </c>
      <c r="K440" s="95">
        <f>IF($C440 = "neg", (($D440+1) - VLOOKUP($B440,'Results-formatted 060121'!$A:$AJ,(K$3+2),FALSE)), IF($C440 = "pos-neg", (3+VLOOKUP($B440,'Results-formatted 060121'!$A:$AJ,(K$3+2),FALSE)), VLOOKUP($B440,'Results-formatted 060121'!$A:$AJ,(K$3+2),FALSE)))</f>
        <v>4</v>
      </c>
      <c r="L440" s="95">
        <f>IF($C440 = "neg", (($D440+1) - VLOOKUP($B440,'Results-formatted 060121'!$A:$AJ,(L$3+2),FALSE)), IF($C440 = "pos-neg", (3+VLOOKUP($B440,'Results-formatted 060121'!$A:$AJ,(L$3+2),FALSE)), VLOOKUP($B440,'Results-formatted 060121'!$A:$AJ,(L$3+2),FALSE)))</f>
        <v>4</v>
      </c>
      <c r="M440" s="95">
        <f>IF($C440 = "neg", (($D440+1) - VLOOKUP($B440,'Results-formatted 060121'!$A:$AJ,(M$3+2),FALSE)), IF($C440 = "pos-neg", (3+VLOOKUP($B440,'Results-formatted 060121'!$A:$AJ,(M$3+2),FALSE)), VLOOKUP($B440,'Results-formatted 060121'!$A:$AJ,(M$3+2),FALSE)))</f>
        <v>4</v>
      </c>
      <c r="N440" s="95">
        <f>IF($C440 = "neg", (($D440+1) - VLOOKUP($B440,'Results-formatted 060121'!$A:$AJ,(N$3+2),FALSE)), IF($C440 = "pos-neg", (3+VLOOKUP($B440,'Results-formatted 060121'!$A:$AJ,(N$3+2),FALSE)), VLOOKUP($B440,'Results-formatted 060121'!$A:$AJ,(N$3+2),FALSE)))</f>
        <v>3</v>
      </c>
      <c r="O440" s="95">
        <f>IF($C440 = "neg", (($D440+1) - VLOOKUP($B440,'Results-formatted 060121'!$A:$AJ,(O$3+2),FALSE)), IF($C440 = "pos-neg", (3+VLOOKUP($B440,'Results-formatted 060121'!$A:$AJ,(O$3+2),FALSE)), VLOOKUP($B440,'Results-formatted 060121'!$A:$AJ,(O$3+2),FALSE)))</f>
        <v>5</v>
      </c>
      <c r="P440" s="95">
        <f>IF($C440 = "neg", (($D440+1) - VLOOKUP($B440,'Results-formatted 060121'!$A:$AJ,(P$3+2),FALSE)), IF($C440 = "pos-neg", (3+VLOOKUP($B440,'Results-formatted 060121'!$A:$AJ,(P$3+2),FALSE)), VLOOKUP($B440,'Results-formatted 060121'!$A:$AJ,(P$3+2),FALSE)))</f>
        <v>4</v>
      </c>
      <c r="Q440" s="95">
        <f>IF($C440 = "neg", (($D440+1) - VLOOKUP($B440,'Results-formatted 060121'!$A:$AJ,(Q$3+2),FALSE)), IF($C440 = "pos-neg", (3+VLOOKUP($B440,'Results-formatted 060121'!$A:$AJ,(Q$3+2),FALSE)), VLOOKUP($B440,'Results-formatted 060121'!$A:$AJ,(Q$3+2),FALSE)))</f>
        <v>5</v>
      </c>
      <c r="R440" s="95">
        <f>IF($C440 = "neg", (($D440+1) - VLOOKUP($B440,'Results-formatted 060121'!$A:$AJ,(R$3+2),FALSE)), IF($C440 = "pos-neg", (3+VLOOKUP($B440,'Results-formatted 060121'!$A:$AJ,(R$3+2),FALSE)), VLOOKUP($B440,'Results-formatted 060121'!$A:$AJ,(R$3+2),FALSE)))</f>
        <v>5</v>
      </c>
      <c r="S440" s="95">
        <f>IF($C440 = "neg", (($D440+1) - VLOOKUP($B440,'Results-formatted 060121'!$A:$AJ,(S$3+2),FALSE)), IF($C440 = "pos-neg", (3+VLOOKUP($B440,'Results-formatted 060121'!$A:$AJ,(S$3+2),FALSE)), VLOOKUP($B440,'Results-formatted 060121'!$A:$AJ,(S$3+2),FALSE)))</f>
        <v>1</v>
      </c>
      <c r="T440" s="95">
        <f>IF($C440 = "neg", (($D440+1) - VLOOKUP($B440,'Results-formatted 060121'!$A:$AJ,(T$3+2),FALSE)), IF($C440 = "pos-neg", (3+VLOOKUP($B440,'Results-formatted 060121'!$A:$AJ,(T$3+2),FALSE)), VLOOKUP($B440,'Results-formatted 060121'!$A:$AJ,(T$3+2),FALSE)))</f>
        <v>3</v>
      </c>
      <c r="U440" s="95">
        <f>IF($C440 = "neg", (($D440+1) - VLOOKUP($B440,'Results-formatted 060121'!$A:$AJ,(U$3+2),FALSE)), IF($C440 = "pos-neg", (3+VLOOKUP($B440,'Results-formatted 060121'!$A:$AJ,(U$3+2),FALSE)), VLOOKUP($B440,'Results-formatted 060121'!$A:$AJ,(U$3+2),FALSE)))</f>
        <v>2</v>
      </c>
      <c r="V440" s="95">
        <f>IF($C440 = "neg", (($D440+1) - VLOOKUP($B440,'Results-formatted 060121'!$A:$AJ,(V$3+2),FALSE)), IF($C440 = "pos-neg", (3+VLOOKUP($B440,'Results-formatted 060121'!$A:$AJ,(V$3+2),FALSE)), VLOOKUP($B440,'Results-formatted 060121'!$A:$AJ,(V$3+2),FALSE)))</f>
        <v>4</v>
      </c>
      <c r="W440" s="95">
        <f>IF($C440 = "neg", (($D440+1) - VLOOKUP($B440,'Results-formatted 060121'!$A:$AJ,(W$3+2),FALSE)), IF($C440 = "pos-neg", (3+VLOOKUP($B440,'Results-formatted 060121'!$A:$AJ,(W$3+2),FALSE)), VLOOKUP($B440,'Results-formatted 060121'!$A:$AJ,(W$3+2),FALSE)))</f>
        <v>4</v>
      </c>
      <c r="X440" s="95">
        <f>IF($C440 = "neg", (($D440+1) - VLOOKUP($B440,'Results-formatted 060121'!$A:$AJ,(X$3+2),FALSE)), IF($C440 = "pos-neg", (3+VLOOKUP($B440,'Results-formatted 060121'!$A:$AJ,(X$3+2),FALSE)), VLOOKUP($B440,'Results-formatted 060121'!$A:$AJ,(X$3+2),FALSE)))</f>
        <v>4</v>
      </c>
      <c r="Y440" s="95">
        <f>IF($C440 = "neg", (($D440+1) - VLOOKUP($B440,'Results-formatted 060121'!$A:$AJ,(Y$3+2),FALSE)), IF($C440 = "pos-neg", (3+VLOOKUP($B440,'Results-formatted 060121'!$A:$AJ,(Y$3+2),FALSE)), VLOOKUP($B440,'Results-formatted 060121'!$A:$AJ,(Y$3+2),FALSE)))</f>
        <v>4</v>
      </c>
      <c r="Z440" s="95">
        <f>IF($C440 = "neg", (($D440+1) - VLOOKUP($B440,'Results-formatted 060121'!$A:$AJ,(Z$3+2),FALSE)), IF($C440 = "pos-neg", (3+VLOOKUP($B440,'Results-formatted 060121'!$A:$AJ,(Z$3+2),FALSE)), VLOOKUP($B440,'Results-formatted 060121'!$A:$AJ,(Z$3+2),FALSE)))</f>
        <v>4</v>
      </c>
      <c r="AA440" s="95">
        <f>IF($C440 = "neg", (($D440+1) - VLOOKUP($B440,'Results-formatted 060121'!$A:$AJ,(AA$3+2),FALSE)), IF($C440 = "pos-neg", (3+VLOOKUP($B440,'Results-formatted 060121'!$A:$AJ,(AA$3+2),FALSE)), VLOOKUP($B440,'Results-formatted 060121'!$A:$AJ,(AA$3+2),FALSE)))</f>
        <v>5</v>
      </c>
      <c r="AB440" s="95">
        <f>IF($C440 = "neg", (($D440+1) - VLOOKUP($B440,'Results-formatted 060121'!$A:$AJ,(AB$3+2),FALSE)), IF($C440 = "pos-neg", (3+VLOOKUP($B440,'Results-formatted 060121'!$A:$AJ,(AB$3+2),FALSE)), VLOOKUP($B440,'Results-formatted 060121'!$A:$AJ,(AB$3+2),FALSE)))</f>
        <v>2</v>
      </c>
      <c r="AC440" s="95">
        <f>IF($C440 = "neg", (($D440+1) - VLOOKUP($B440,'Results-formatted 060121'!$A:$AJ,(AC$3+2),FALSE)), IF($C440 = "pos-neg", (3+VLOOKUP($B440,'Results-formatted 060121'!$A:$AJ,(AC$3+2),FALSE)), VLOOKUP($B440,'Results-formatted 060121'!$A:$AJ,(AC$3+2),FALSE)))</f>
        <v>2</v>
      </c>
      <c r="AD440" s="95">
        <f>IF($C440 = "neg", (($D440+1) - VLOOKUP($B440,'Results-formatted 060121'!$A:$AJ,(AD$3+2),FALSE)), IF($C440 = "pos-neg", (3+VLOOKUP($B440,'Results-formatted 060121'!$A:$AJ,(AD$3+2),FALSE)), VLOOKUP($B440,'Results-formatted 060121'!$A:$AJ,(AD$3+2),FALSE)))</f>
        <v>4</v>
      </c>
      <c r="AE440" s="95">
        <f>IF($C440 = "neg", (($D440+1) - VLOOKUP($B440,'Results-formatted 060121'!$A:$AJ,(AE$3+2),FALSE)), IF($C440 = "pos-neg", (3+VLOOKUP($B440,'Results-formatted 060121'!$A:$AJ,(AE$3+2),FALSE)), VLOOKUP($B440,'Results-formatted 060121'!$A:$AJ,(AE$3+2),FALSE)))</f>
        <v>4</v>
      </c>
      <c r="AF440" s="95">
        <f>IF($C440 = "neg", (($D440+1) - VLOOKUP($B440,'Results-formatted 060121'!$A:$AJ,(AF$3+2),FALSE)), IF($C440 = "pos-neg", (3+VLOOKUP($B440,'Results-formatted 060121'!$A:$AJ,(AF$3+2),FALSE)), VLOOKUP($B440,'Results-formatted 060121'!$A:$AJ,(AF$3+2),FALSE)))</f>
        <v>5</v>
      </c>
      <c r="AG440" s="95">
        <f>IF($C440 = "neg", (($D440+1) - VLOOKUP($B440,'Results-formatted 060121'!$A:$AJ,(AG$3+2),FALSE)), IF($C440 = "pos-neg", (3+VLOOKUP($B440,'Results-formatted 060121'!$A:$AJ,(AG$3+2),FALSE)), VLOOKUP($B440,'Results-formatted 060121'!$A:$AJ,(AG$3+2),FALSE)))</f>
        <v>4</v>
      </c>
      <c r="AH440" s="95">
        <f>IF($C440 = "neg", (($D440+1) - VLOOKUP($B440,'Results-formatted 060121'!$A:$AJ,(AH$3+2),FALSE)), IF($C440 = "pos-neg", (3+VLOOKUP($B440,'Results-formatted 060121'!$A:$AJ,(AH$3+2),FALSE)), VLOOKUP($B440,'Results-formatted 060121'!$A:$AJ,(AH$3+2),FALSE)))</f>
        <v>3</v>
      </c>
      <c r="AI440" s="95">
        <f>IF($C440 = "neg", (($D440+1) - VLOOKUP($B440,'Results-formatted 060121'!$A:$AJ,(AI$3+2),FALSE)), IF($C440 = "pos-neg", (3+VLOOKUP($B440,'Results-formatted 060121'!$A:$AJ,(AI$3+2),FALSE)), VLOOKUP($B440,'Results-formatted 060121'!$A:$AJ,(AI$3+2),FALSE)))</f>
        <v>5</v>
      </c>
      <c r="AJ440" s="95">
        <f>IF($C440 = "neg", (($D440+1) - VLOOKUP($B440,'Results-formatted 060121'!$A:$AJ,(AJ$3+2),FALSE)), IF($C440 = "pos-neg", (3+VLOOKUP($B440,'Results-formatted 060121'!$A:$AJ,(AJ$3+2),FALSE)), VLOOKUP($B440,'Results-formatted 060121'!$A:$AJ,(AJ$3+2),FALSE)))</f>
        <v>5</v>
      </c>
      <c r="AK440" s="95">
        <f>IF($C440 = "neg", (($D440+1) - VLOOKUP($B440,'Results-formatted 060121'!$A:$AJ,(AK$3+2),FALSE)), IF($C440 = "pos-neg", (3+VLOOKUP($B440,'Results-formatted 060121'!$A:$AJ,(AK$3+2),FALSE)), VLOOKUP($B440,'Results-formatted 060121'!$A:$AJ,(AK$3+2),FALSE)))</f>
        <v>4</v>
      </c>
      <c r="AL440" s="95">
        <f>IF($C440 = "neg", (($D440+1) - VLOOKUP($B440,'Results-formatted 060121'!$A:$AJ,(AL$3+2),FALSE)), IF($C440 = "pos-neg", (3+VLOOKUP($B440,'Results-formatted 060121'!$A:$AJ,(AL$3+2),FALSE)), VLOOKUP($B440,'Results-formatted 060121'!$A:$AJ,(AL$3+2),FALSE)))</f>
        <v>4</v>
      </c>
      <c r="AM440" s="95">
        <f>IF($C440 = "neg", (($D440+1) - VLOOKUP($B440,'Results-formatted 060121'!$A:AJ,(AM$3+2),FALSE)), IF($C440 = "pos-neg", (3+VLOOKUP($B440,'Results-formatted 060121'!$A:AJ,(AM$3+2),FALSE)), VLOOKUP($B440,'Results-formatted 060121'!$A:AJ,(AM$3+2),FALSE)))</f>
        <v>5</v>
      </c>
      <c r="AN440" s="95">
        <f>IF($C440 = "neg", (($D440+1) - VLOOKUP($B440,'Results-formatted 060121'!$A:AK,(AN$3+2),FALSE)), IF($C440 = "pos-neg", (3+VLOOKUP($B440,'Results-formatted 060121'!$A:AK,(AN$3+2),FALSE)), VLOOKUP($B440,'Results-formatted 060121'!$A:AK,(AN$3+2),FALSE)))</f>
        <v>5</v>
      </c>
      <c r="AO440" s="95">
        <f>IF($C440 = "neg", (($D440+1) - VLOOKUP($B440,'Results-formatted 060121'!$A:AL,(AO$3+2),FALSE)), IF($C440 = "pos-neg", (3+VLOOKUP($B440,'Results-formatted 060121'!$A:AL,(AO$3+2),FALSE)), VLOOKUP($B440,'Results-formatted 060121'!$A:AL,(AO$3+2),FALSE)))</f>
        <v>5</v>
      </c>
      <c r="AP440" s="95">
        <f>IF($C440 = "neg", (($D440+1) - VLOOKUP($B440,'Results-formatted 060121'!$A:AM,(AP$3+2),FALSE)), IF($C440 = "pos-neg", (3+VLOOKUP($B440,'Results-formatted 060121'!$A:AM,(AP$3+2),FALSE)), VLOOKUP($B440,'Results-formatted 060121'!$A:AM,(AP$3+2),FALSE)))</f>
        <v>2</v>
      </c>
      <c r="AQ440" s="95">
        <f>IF($C440 = "neg", (($D440+1) - VLOOKUP($B440,'Results-formatted 060121'!$A:AN,(AQ$3+2),FALSE)), IF($C440 = "pos-neg", (3+VLOOKUP($B440,'Results-formatted 060121'!$A:AN,(AQ$3+2),FALSE)), VLOOKUP($B440,'Results-formatted 060121'!$A:AN,(AQ$3+2),FALSE)))</f>
        <v>2</v>
      </c>
      <c r="AR440" s="95">
        <f>IF($C440 = "neg", (($D440+1) - VLOOKUP($B440,'Results-formatted 060121'!$A:AO,(AR$3+2),FALSE)), IF($C440 = "pos-neg", (3+VLOOKUP($B440,'Results-formatted 060121'!$A:AO,(AR$3+2),FALSE)), VLOOKUP($B440,'Results-formatted 060121'!$A:AO,(AR$3+2),FALSE)))</f>
        <v>4</v>
      </c>
      <c r="AS440" s="95">
        <f>IF($C440 = "neg", (($D440+1) - VLOOKUP($B440,'Results-formatted 060121'!$A:AP,(AS$3+2),FALSE)), IF($C440 = "pos-neg", (3+VLOOKUP($B440,'Results-formatted 060121'!$A:AP,(AS$3+2),FALSE)), VLOOKUP($B440,'Results-formatted 060121'!$A:AP,(AS$3+2),FALSE)))</f>
        <v>5</v>
      </c>
      <c r="AT440" s="95">
        <f>IF($C440 = "neg", (($D440+1) - VLOOKUP($B440,'Results-formatted 060121'!$A:AQ,(AT$3+2),FALSE)), IF($C440 = "pos-neg", (3+VLOOKUP($B440,'Results-formatted 060121'!$A:AQ,(AT$3+2),FALSE)), VLOOKUP($B440,'Results-formatted 060121'!$A:AQ,(AT$3+2),FALSE)))</f>
        <v>3</v>
      </c>
      <c r="AU440" s="95">
        <f>IF($C440 = "neg", (($D440+1) - VLOOKUP($B440,'Results-formatted 060121'!$A:AR,(AU$3+2),FALSE)), IF($C440 = "pos-neg", (3+VLOOKUP($B440,'Results-formatted 060121'!$A:AR,(AU$3+2),FALSE)), VLOOKUP($B440,'Results-formatted 060121'!$A:AR,(AU$3+2),FALSE)))</f>
        <v>4</v>
      </c>
      <c r="AV440" s="95">
        <f>IF($C440 = "neg", (($D440+1) - VLOOKUP($B440,'Results-formatted 060121'!$A:AS,(AV$3+2),FALSE)), IF($C440 = "pos-neg", (3+VLOOKUP($B440,'Results-formatted 060121'!$A:AS,(AV$3+2),FALSE)), VLOOKUP($B440,'Results-formatted 060121'!$A:AS,(AV$3+2),FALSE)))</f>
        <v>4</v>
      </c>
      <c r="AW440" s="95">
        <f>IF($C440 = "neg", (($D440+1) - VLOOKUP($B440,'Results-formatted 060121'!$A:AT,(AW$3+2),FALSE)), IF($C440 = "pos-neg", (3+VLOOKUP($B440,'Results-formatted 060121'!$A:AT,(AW$3+2),FALSE)), VLOOKUP($B440,'Results-formatted 060121'!$A:AT,(AW$3+2),FALSE)))</f>
        <v>3</v>
      </c>
      <c r="AX440" s="95">
        <f>IF($C440 = "neg", (($D440+1) - VLOOKUP($B440,'Results-formatted 060121'!$A:AU,(AX$3+2),FALSE)), IF($C440 = "pos-neg", (3+VLOOKUP($B440,'Results-formatted 060121'!$A:AU,(AX$3+2),FALSE)), VLOOKUP($B440,'Results-formatted 060121'!$A:AU,(AX$3+2),FALSE)))</f>
        <v>1</v>
      </c>
      <c r="AY440" s="95">
        <f>IF($C440 = "neg", (($D440+1) - VLOOKUP($B440,'Results-formatted 060121'!$A:AV,(AY$3+2),FALSE)), IF($C440 = "pos-neg", (3+VLOOKUP($B440,'Results-formatted 060121'!$A:AV,(AY$3+2),FALSE)), VLOOKUP($B440,'Results-formatted 060121'!$A:AV,(AY$3+2),FALSE)))</f>
        <v>4</v>
      </c>
      <c r="AZ440" s="95">
        <f>IF($C440 = "neg", (($D440+1) - VLOOKUP($B440,'Results-formatted 060121'!$A:AW,(AZ$3+2),FALSE)), IF($C440 = "pos-neg", (3+VLOOKUP($B440,'Results-formatted 060121'!$A:AW,(AZ$3+2),FALSE)), VLOOKUP($B440,'Results-formatted 060121'!$A:AW,(AZ$3+2),FALSE)))</f>
        <v>1</v>
      </c>
      <c r="BA440" s="95">
        <f>IF($C440 = "neg", (($D440+1) - VLOOKUP($B440,'Results-formatted 060121'!$A:AX,(BA$3+2),FALSE)), IF($C440 = "pos-neg", (3+VLOOKUP($B440,'Results-formatted 060121'!$A:AX,(BA$3+2),FALSE)), VLOOKUP($B440,'Results-formatted 060121'!$A:AX,(BA$3+2),FALSE)))</f>
        <v>4</v>
      </c>
      <c r="BB440" s="95">
        <f>IF($C440 = "neg", (($D440+1) - VLOOKUP($B440,'Results-formatted 060121'!$A:AY,(BB$3+2),FALSE)), IF($C440 = "pos-neg", (3+VLOOKUP($B440,'Results-formatted 060121'!$A:AY,(BB$3+2),FALSE)), VLOOKUP($B440,'Results-formatted 060121'!$A:AY,(BB$3+2),FALSE)))</f>
        <v>4</v>
      </c>
      <c r="BC440" s="95">
        <f>IF($C440 = "neg", (($D440+1) - VLOOKUP($B440,'Results-formatted 060121'!$A:AZ,(BC$3+2),FALSE)), IF($C440 = "pos-neg", (3+VLOOKUP($B440,'Results-formatted 060121'!$A:AZ,(BC$3+2),FALSE)), VLOOKUP($B440,'Results-formatted 060121'!$A:AZ,(BC$3+2),FALSE)))</f>
        <v>4</v>
      </c>
      <c r="BD440" s="95">
        <f>IF($C440 = "neg", (($D440+1) - VLOOKUP($B440,'Results-formatted 060121'!$A:BA,(BD$3+2),FALSE)), IF($C440 = "pos-neg", (3+VLOOKUP($B440,'Results-formatted 060121'!$A:BA,(BD$3+2),FALSE)), VLOOKUP($B440,'Results-formatted 060121'!$A:BA,(BD$3+2),FALSE)))</f>
        <v>4</v>
      </c>
      <c r="BE440" s="95">
        <f>IF($C440 = "neg", (($D440+1) - VLOOKUP($B440,'Results-formatted 060121'!$A:BB,(BE$3+2),FALSE)), IF($C440 = "pos-neg", (3+VLOOKUP($B440,'Results-formatted 060121'!$A:BB,(BE$3+2),FALSE)), VLOOKUP($B440,'Results-formatted 060121'!$A:BB,(BE$3+2),FALSE)))</f>
        <v>4</v>
      </c>
      <c r="BF440" s="95">
        <f>IF($C440 = "neg", (($D440+1) - VLOOKUP($B440,'Results-formatted 060121'!$A:BC,(BF$3+2),FALSE)), IF($C440 = "pos-neg", (3+VLOOKUP($B440,'Results-formatted 060121'!$A:BC,(BF$3+2),FALSE)), VLOOKUP($B440,'Results-formatted 060121'!$A:BC,(BF$3+2),FALSE)))</f>
        <v>3</v>
      </c>
      <c r="BG440" s="95">
        <f>IF($C440 = "neg", (($D440+1) - VLOOKUP($B440,'Results-formatted 060121'!$A:BD,(BG$3+2),FALSE)), IF($C440 = "pos-neg", (3+VLOOKUP($B440,'Results-formatted 060121'!$A:BD,(BG$3+2),FALSE)), VLOOKUP($B440,'Results-formatted 060121'!$A:BD,(BG$3+2),FALSE)))</f>
        <v>4</v>
      </c>
      <c r="BH440" s="95">
        <f>IF($C440 = "neg", (($D440+1) - VLOOKUP($B440,'Results-formatted 060121'!$A:BE,(BH$3+2),FALSE)), IF($C440 = "pos-neg", (3+VLOOKUP($B440,'Results-formatted 060121'!$A:BE,(BH$3+2),FALSE)), VLOOKUP($B440,'Results-formatted 060121'!$A:BE,(BH$3+2),FALSE)))</f>
        <v>4</v>
      </c>
      <c r="BI440" s="95">
        <f>IF($C440 = "neg", (($D440+1) - VLOOKUP($B440,'Results-formatted 060121'!$A:BF,(BI$3+2),FALSE)), IF($C440 = "pos-neg", (3+VLOOKUP($B440,'Results-formatted 060121'!$A:BF,(BI$3+2),FALSE)), VLOOKUP($B440,'Results-formatted 060121'!$A:BF,(BI$3+2),FALSE)))</f>
        <v>3</v>
      </c>
      <c r="BJ440" s="95">
        <f>IF($C440 = "neg", (($D440+1) - VLOOKUP($B440,'Results-formatted 060121'!$A:BG,(BJ$3+2),FALSE)), IF($C440 = "pos-neg", (3+VLOOKUP($B440,'Results-formatted 060121'!$A:BG,(BJ$3+2),FALSE)), VLOOKUP($B440,'Results-formatted 060121'!$A:BG,(BJ$3+2),FALSE)))</f>
        <v>5</v>
      </c>
      <c r="BK440" s="95">
        <f>IF($C440 = "neg", (($D440+1) - VLOOKUP($B440,'Results-formatted 060121'!$A:BH,(BK$3+2),FALSE)), IF($C440 = "pos-neg", (3+VLOOKUP($B440,'Results-formatted 060121'!$A:BH,(BK$3+2),FALSE)), VLOOKUP($B440,'Results-formatted 060121'!$A:BH,(BK$3+2),FALSE)))</f>
        <v>4</v>
      </c>
      <c r="BL440" s="95">
        <f>IF($C440 = "neg", (($D440+1) - VLOOKUP($B440,'Results-formatted 060121'!$A:BI,(BL$3+2),FALSE)), IF($C440 = "pos-neg", (3+VLOOKUP($B440,'Results-formatted 060121'!$A:BI,(BL$3+2),FALSE)), VLOOKUP($B440,'Results-formatted 060121'!$A:BI,(BL$3+2),FALSE)))</f>
        <v>4</v>
      </c>
      <c r="BM440" s="95">
        <f>IF($C440 = "neg", (($D440+1) - VLOOKUP($B440,'Results-formatted 060121'!$A:BJ,(BM$3+2),FALSE)), IF($C440 = "pos-neg", (3+VLOOKUP($B440,'Results-formatted 060121'!$A:BJ,(BM$3+2),FALSE)), VLOOKUP($B440,'Results-formatted 060121'!$A:BJ,(BM$3+2),FALSE)))</f>
        <v>2</v>
      </c>
      <c r="BN440" s="95"/>
      <c r="BO440" s="95"/>
      <c r="BP440" s="95"/>
      <c r="BQ440" s="95"/>
      <c r="BR440" s="95"/>
      <c r="BS440" s="95"/>
      <c r="BT440" s="95"/>
      <c r="BU440" s="95"/>
      <c r="BV440" s="95"/>
      <c r="BW440" s="95"/>
      <c r="BX440" s="95"/>
      <c r="BY440" s="95"/>
      <c r="BZ440" s="95"/>
      <c r="CA440" s="95"/>
      <c r="CB440" s="95"/>
      <c r="CC440" s="95"/>
      <c r="CD440" s="98"/>
      <c r="CE440" s="25">
        <f t="shared" si="1411"/>
        <v>3.7</v>
      </c>
      <c r="CF440" s="25">
        <f t="shared" si="1441"/>
        <v>1.0938967819184431</v>
      </c>
    </row>
    <row r="441" spans="2:84" ht="42" x14ac:dyDescent="0.15">
      <c r="B441" s="84" t="s">
        <v>438</v>
      </c>
      <c r="C441" s="86" t="s">
        <v>225</v>
      </c>
      <c r="D441" s="2">
        <v>5</v>
      </c>
      <c r="E441" s="15" t="s">
        <v>917</v>
      </c>
      <c r="F441" s="95">
        <f>IF($C441 = "neg", (($D441+1) - VLOOKUP($B441,'Results-formatted 060121'!$A:$AJ,(F$3+2),FALSE)), IF($C441 = "pos-neg", (3+VLOOKUP($B441,'Results-formatted 060121'!$A:$AJ,(F$3+2),FALSE)), VLOOKUP($B441,'Results-formatted 060121'!$A:$AJ,(F$3+2),FALSE)))</f>
        <v>3</v>
      </c>
      <c r="G441" s="95">
        <f>IF($C441 = "neg", (($D441+1) - VLOOKUP($B441,'Results-formatted 060121'!$A:$AJ,(G$3+2),FALSE)), IF($C441 = "pos-neg", (3+VLOOKUP($B441,'Results-formatted 060121'!$A:$AJ,(G$3+2),FALSE)), VLOOKUP($B441,'Results-formatted 060121'!$A:$AJ,(G$3+2),FALSE)))</f>
        <v>5</v>
      </c>
      <c r="H441" s="95">
        <f>IF($C441 = "neg", (($D441+1) - VLOOKUP($B441,'Results-formatted 060121'!$A:$AJ,(H$3+2),FALSE)), IF($C441 = "pos-neg", (3+VLOOKUP($B441,'Results-formatted 060121'!$A:$AJ,(H$3+2),FALSE)), VLOOKUP($B441,'Results-formatted 060121'!$A:$AJ,(H$3+2),FALSE)))</f>
        <v>4</v>
      </c>
      <c r="I441" s="95">
        <f>IF($C441 = "neg", (($D441+1) - VLOOKUP($B441,'Results-formatted 060121'!$A:$AJ,(I$3+2),FALSE)), IF($C441 = "pos-neg", (3+VLOOKUP($B441,'Results-formatted 060121'!$A:$AJ,(I$3+2),FALSE)), VLOOKUP($B441,'Results-formatted 060121'!$A:$AJ,(I$3+2),FALSE)))</f>
        <v>1</v>
      </c>
      <c r="J441" s="95">
        <f>IF($C441 = "neg", (($D441+1) - VLOOKUP($B441,'Results-formatted 060121'!$A:$AJ,(J$3+2),FALSE)), IF($C441 = "pos-neg", (3+VLOOKUP($B441,'Results-formatted 060121'!$A:$AJ,(J$3+2),FALSE)), VLOOKUP($B441,'Results-formatted 060121'!$A:$AJ,(J$3+2),FALSE)))</f>
        <v>3</v>
      </c>
      <c r="K441" s="95">
        <f>IF($C441 = "neg", (($D441+1) - VLOOKUP($B441,'Results-formatted 060121'!$A:$AJ,(K$3+2),FALSE)), IF($C441 = "pos-neg", (3+VLOOKUP($B441,'Results-formatted 060121'!$A:$AJ,(K$3+2),FALSE)), VLOOKUP($B441,'Results-formatted 060121'!$A:$AJ,(K$3+2),FALSE)))</f>
        <v>3</v>
      </c>
      <c r="L441" s="95">
        <f>IF($C441 = "neg", (($D441+1) - VLOOKUP($B441,'Results-formatted 060121'!$A:$AJ,(L$3+2),FALSE)), IF($C441 = "pos-neg", (3+VLOOKUP($B441,'Results-formatted 060121'!$A:$AJ,(L$3+2),FALSE)), VLOOKUP($B441,'Results-formatted 060121'!$A:$AJ,(L$3+2),FALSE)))</f>
        <v>4</v>
      </c>
      <c r="M441" s="95">
        <f>IF($C441 = "neg", (($D441+1) - VLOOKUP($B441,'Results-formatted 060121'!$A:$AJ,(M$3+2),FALSE)), IF($C441 = "pos-neg", (3+VLOOKUP($B441,'Results-formatted 060121'!$A:$AJ,(M$3+2),FALSE)), VLOOKUP($B441,'Results-formatted 060121'!$A:$AJ,(M$3+2),FALSE)))</f>
        <v>2</v>
      </c>
      <c r="N441" s="95">
        <f>IF($C441 = "neg", (($D441+1) - VLOOKUP($B441,'Results-formatted 060121'!$A:$AJ,(N$3+2),FALSE)), IF($C441 = "pos-neg", (3+VLOOKUP($B441,'Results-formatted 060121'!$A:$AJ,(N$3+2),FALSE)), VLOOKUP($B441,'Results-formatted 060121'!$A:$AJ,(N$3+2),FALSE)))</f>
        <v>2</v>
      </c>
      <c r="O441" s="95">
        <f>IF($C441 = "neg", (($D441+1) - VLOOKUP($B441,'Results-formatted 060121'!$A:$AJ,(O$3+2),FALSE)), IF($C441 = "pos-neg", (3+VLOOKUP($B441,'Results-formatted 060121'!$A:$AJ,(O$3+2),FALSE)), VLOOKUP($B441,'Results-formatted 060121'!$A:$AJ,(O$3+2),FALSE)))</f>
        <v>3</v>
      </c>
      <c r="P441" s="95">
        <f>IF($C441 = "neg", (($D441+1) - VLOOKUP($B441,'Results-formatted 060121'!$A:$AJ,(P$3+2),FALSE)), IF($C441 = "pos-neg", (3+VLOOKUP($B441,'Results-formatted 060121'!$A:$AJ,(P$3+2),FALSE)), VLOOKUP($B441,'Results-formatted 060121'!$A:$AJ,(P$3+2),FALSE)))</f>
        <v>4</v>
      </c>
      <c r="Q441" s="95">
        <f>IF($C441 = "neg", (($D441+1) - VLOOKUP($B441,'Results-formatted 060121'!$A:$AJ,(Q$3+2),FALSE)), IF($C441 = "pos-neg", (3+VLOOKUP($B441,'Results-formatted 060121'!$A:$AJ,(Q$3+2),FALSE)), VLOOKUP($B441,'Results-formatted 060121'!$A:$AJ,(Q$3+2),FALSE)))</f>
        <v>4</v>
      </c>
      <c r="R441" s="95">
        <f>IF($C441 = "neg", (($D441+1) - VLOOKUP($B441,'Results-formatted 060121'!$A:$AJ,(R$3+2),FALSE)), IF($C441 = "pos-neg", (3+VLOOKUP($B441,'Results-formatted 060121'!$A:$AJ,(R$3+2),FALSE)), VLOOKUP($B441,'Results-formatted 060121'!$A:$AJ,(R$3+2),FALSE)))</f>
        <v>3</v>
      </c>
      <c r="S441" s="95">
        <f>IF($C441 = "neg", (($D441+1) - VLOOKUP($B441,'Results-formatted 060121'!$A:$AJ,(S$3+2),FALSE)), IF($C441 = "pos-neg", (3+VLOOKUP($B441,'Results-formatted 060121'!$A:$AJ,(S$3+2),FALSE)), VLOOKUP($B441,'Results-formatted 060121'!$A:$AJ,(S$3+2),FALSE)))</f>
        <v>2</v>
      </c>
      <c r="T441" s="95">
        <f>IF($C441 = "neg", (($D441+1) - VLOOKUP($B441,'Results-formatted 060121'!$A:$AJ,(T$3+2),FALSE)), IF($C441 = "pos-neg", (3+VLOOKUP($B441,'Results-formatted 060121'!$A:$AJ,(T$3+2),FALSE)), VLOOKUP($B441,'Results-formatted 060121'!$A:$AJ,(T$3+2),FALSE)))</f>
        <v>2</v>
      </c>
      <c r="U441" s="95">
        <f>IF($C441 = "neg", (($D441+1) - VLOOKUP($B441,'Results-formatted 060121'!$A:$AJ,(U$3+2),FALSE)), IF($C441 = "pos-neg", (3+VLOOKUP($B441,'Results-formatted 060121'!$A:$AJ,(U$3+2),FALSE)), VLOOKUP($B441,'Results-formatted 060121'!$A:$AJ,(U$3+2),FALSE)))</f>
        <v>2</v>
      </c>
      <c r="V441" s="95">
        <f>IF($C441 = "neg", (($D441+1) - VLOOKUP($B441,'Results-formatted 060121'!$A:$AJ,(V$3+2),FALSE)), IF($C441 = "pos-neg", (3+VLOOKUP($B441,'Results-formatted 060121'!$A:$AJ,(V$3+2),FALSE)), VLOOKUP($B441,'Results-formatted 060121'!$A:$AJ,(V$3+2),FALSE)))</f>
        <v>3</v>
      </c>
      <c r="W441" s="95">
        <f>IF($C441 = "neg", (($D441+1) - VLOOKUP($B441,'Results-formatted 060121'!$A:$AJ,(W$3+2),FALSE)), IF($C441 = "pos-neg", (3+VLOOKUP($B441,'Results-formatted 060121'!$A:$AJ,(W$3+2),FALSE)), VLOOKUP($B441,'Results-formatted 060121'!$A:$AJ,(W$3+2),FALSE)))</f>
        <v>3</v>
      </c>
      <c r="X441" s="95">
        <f>IF($C441 = "neg", (($D441+1) - VLOOKUP($B441,'Results-formatted 060121'!$A:$AJ,(X$3+2),FALSE)), IF($C441 = "pos-neg", (3+VLOOKUP($B441,'Results-formatted 060121'!$A:$AJ,(X$3+2),FALSE)), VLOOKUP($B441,'Results-formatted 060121'!$A:$AJ,(X$3+2),FALSE)))</f>
        <v>3</v>
      </c>
      <c r="Y441" s="95">
        <f>IF($C441 = "neg", (($D441+1) - VLOOKUP($B441,'Results-formatted 060121'!$A:$AJ,(Y$3+2),FALSE)), IF($C441 = "pos-neg", (3+VLOOKUP($B441,'Results-formatted 060121'!$A:$AJ,(Y$3+2),FALSE)), VLOOKUP($B441,'Results-formatted 060121'!$A:$AJ,(Y$3+2),FALSE)))</f>
        <v>4</v>
      </c>
      <c r="Z441" s="95">
        <f>IF($C441 = "neg", (($D441+1) - VLOOKUP($B441,'Results-formatted 060121'!$A:$AJ,(Z$3+2),FALSE)), IF($C441 = "pos-neg", (3+VLOOKUP($B441,'Results-formatted 060121'!$A:$AJ,(Z$3+2),FALSE)), VLOOKUP($B441,'Results-formatted 060121'!$A:$AJ,(Z$3+2),FALSE)))</f>
        <v>3</v>
      </c>
      <c r="AA441" s="95">
        <f>IF($C441 = "neg", (($D441+1) - VLOOKUP($B441,'Results-formatted 060121'!$A:$AJ,(AA$3+2),FALSE)), IF($C441 = "pos-neg", (3+VLOOKUP($B441,'Results-formatted 060121'!$A:$AJ,(AA$3+2),FALSE)), VLOOKUP($B441,'Results-formatted 060121'!$A:$AJ,(AA$3+2),FALSE)))</f>
        <v>4</v>
      </c>
      <c r="AB441" s="95">
        <f>IF($C441 = "neg", (($D441+1) - VLOOKUP($B441,'Results-formatted 060121'!$A:$AJ,(AB$3+2),FALSE)), IF($C441 = "pos-neg", (3+VLOOKUP($B441,'Results-formatted 060121'!$A:$AJ,(AB$3+2),FALSE)), VLOOKUP($B441,'Results-formatted 060121'!$A:$AJ,(AB$3+2),FALSE)))</f>
        <v>2</v>
      </c>
      <c r="AC441" s="95">
        <f>IF($C441 = "neg", (($D441+1) - VLOOKUP($B441,'Results-formatted 060121'!$A:$AJ,(AC$3+2),FALSE)), IF($C441 = "pos-neg", (3+VLOOKUP($B441,'Results-formatted 060121'!$A:$AJ,(AC$3+2),FALSE)), VLOOKUP($B441,'Results-formatted 060121'!$A:$AJ,(AC$3+2),FALSE)))</f>
        <v>3</v>
      </c>
      <c r="AD441" s="95">
        <f>IF($C441 = "neg", (($D441+1) - VLOOKUP($B441,'Results-formatted 060121'!$A:$AJ,(AD$3+2),FALSE)), IF($C441 = "pos-neg", (3+VLOOKUP($B441,'Results-formatted 060121'!$A:$AJ,(AD$3+2),FALSE)), VLOOKUP($B441,'Results-formatted 060121'!$A:$AJ,(AD$3+2),FALSE)))</f>
        <v>3</v>
      </c>
      <c r="AE441" s="95">
        <f>IF($C441 = "neg", (($D441+1) - VLOOKUP($B441,'Results-formatted 060121'!$A:$AJ,(AE$3+2),FALSE)), IF($C441 = "pos-neg", (3+VLOOKUP($B441,'Results-formatted 060121'!$A:$AJ,(AE$3+2),FALSE)), VLOOKUP($B441,'Results-formatted 060121'!$A:$AJ,(AE$3+2),FALSE)))</f>
        <v>4</v>
      </c>
      <c r="AF441" s="95">
        <f>IF($C441 = "neg", (($D441+1) - VLOOKUP($B441,'Results-formatted 060121'!$A:$AJ,(AF$3+2),FALSE)), IF($C441 = "pos-neg", (3+VLOOKUP($B441,'Results-formatted 060121'!$A:$AJ,(AF$3+2),FALSE)), VLOOKUP($B441,'Results-formatted 060121'!$A:$AJ,(AF$3+2),FALSE)))</f>
        <v>5</v>
      </c>
      <c r="AG441" s="95">
        <f>IF($C441 = "neg", (($D441+1) - VLOOKUP($B441,'Results-formatted 060121'!$A:$AJ,(AG$3+2),FALSE)), IF($C441 = "pos-neg", (3+VLOOKUP($B441,'Results-formatted 060121'!$A:$AJ,(AG$3+2),FALSE)), VLOOKUP($B441,'Results-formatted 060121'!$A:$AJ,(AG$3+2),FALSE)))</f>
        <v>3</v>
      </c>
      <c r="AH441" s="95">
        <f>IF($C441 = "neg", (($D441+1) - VLOOKUP($B441,'Results-formatted 060121'!$A:$AJ,(AH$3+2),FALSE)), IF($C441 = "pos-neg", (3+VLOOKUP($B441,'Results-formatted 060121'!$A:$AJ,(AH$3+2),FALSE)), VLOOKUP($B441,'Results-formatted 060121'!$A:$AJ,(AH$3+2),FALSE)))</f>
        <v>3</v>
      </c>
      <c r="AI441" s="95">
        <f>IF($C441 = "neg", (($D441+1) - VLOOKUP($B441,'Results-formatted 060121'!$A:$AJ,(AI$3+2),FALSE)), IF($C441 = "pos-neg", (3+VLOOKUP($B441,'Results-formatted 060121'!$A:$AJ,(AI$3+2),FALSE)), VLOOKUP($B441,'Results-formatted 060121'!$A:$AJ,(AI$3+2),FALSE)))</f>
        <v>2</v>
      </c>
      <c r="AJ441" s="95">
        <f>IF($C441 = "neg", (($D441+1) - VLOOKUP($B441,'Results-formatted 060121'!$A:$AJ,(AJ$3+2),FALSE)), IF($C441 = "pos-neg", (3+VLOOKUP($B441,'Results-formatted 060121'!$A:$AJ,(AJ$3+2),FALSE)), VLOOKUP($B441,'Results-formatted 060121'!$A:$AJ,(AJ$3+2),FALSE)))</f>
        <v>5</v>
      </c>
      <c r="AK441" s="95">
        <f>IF($C441 = "neg", (($D441+1) - VLOOKUP($B441,'Results-formatted 060121'!$A:$AJ,(AK$3+2),FALSE)), IF($C441 = "pos-neg", (3+VLOOKUP($B441,'Results-formatted 060121'!$A:$AJ,(AK$3+2),FALSE)), VLOOKUP($B441,'Results-formatted 060121'!$A:$AJ,(AK$3+2),FALSE)))</f>
        <v>4</v>
      </c>
      <c r="AL441" s="95">
        <f>IF($C441 = "neg", (($D441+1) - VLOOKUP($B441,'Results-formatted 060121'!$A:$AJ,(AL$3+2),FALSE)), IF($C441 = "pos-neg", (3+VLOOKUP($B441,'Results-formatted 060121'!$A:$AJ,(AL$3+2),FALSE)), VLOOKUP($B441,'Results-formatted 060121'!$A:$AJ,(AL$3+2),FALSE)))</f>
        <v>4</v>
      </c>
      <c r="AM441" s="95">
        <f>IF($C441 = "neg", (($D441+1) - VLOOKUP($B441,'Results-formatted 060121'!$A:AJ,(AM$3+2),FALSE)), IF($C441 = "pos-neg", (3+VLOOKUP($B441,'Results-formatted 060121'!$A:AJ,(AM$3+2),FALSE)), VLOOKUP($B441,'Results-formatted 060121'!$A:AJ,(AM$3+2),FALSE)))</f>
        <v>4</v>
      </c>
      <c r="AN441" s="95">
        <f>IF($C441 = "neg", (($D441+1) - VLOOKUP($B441,'Results-formatted 060121'!$A:AK,(AN$3+2),FALSE)), IF($C441 = "pos-neg", (3+VLOOKUP($B441,'Results-formatted 060121'!$A:AK,(AN$3+2),FALSE)), VLOOKUP($B441,'Results-formatted 060121'!$A:AK,(AN$3+2),FALSE)))</f>
        <v>3</v>
      </c>
      <c r="AO441" s="95">
        <f>IF($C441 = "neg", (($D441+1) - VLOOKUP($B441,'Results-formatted 060121'!$A:AL,(AO$3+2),FALSE)), IF($C441 = "pos-neg", (3+VLOOKUP($B441,'Results-formatted 060121'!$A:AL,(AO$3+2),FALSE)), VLOOKUP($B441,'Results-formatted 060121'!$A:AL,(AO$3+2),FALSE)))</f>
        <v>3</v>
      </c>
      <c r="AP441" s="95">
        <f>IF($C441 = "neg", (($D441+1) - VLOOKUP($B441,'Results-formatted 060121'!$A:AM,(AP$3+2),FALSE)), IF($C441 = "pos-neg", (3+VLOOKUP($B441,'Results-formatted 060121'!$A:AM,(AP$3+2),FALSE)), VLOOKUP($B441,'Results-formatted 060121'!$A:AM,(AP$3+2),FALSE)))</f>
        <v>2</v>
      </c>
      <c r="AQ441" s="95">
        <f>IF($C441 = "neg", (($D441+1) - VLOOKUP($B441,'Results-formatted 060121'!$A:AN,(AQ$3+2),FALSE)), IF($C441 = "pos-neg", (3+VLOOKUP($B441,'Results-formatted 060121'!$A:AN,(AQ$3+2),FALSE)), VLOOKUP($B441,'Results-formatted 060121'!$A:AN,(AQ$3+2),FALSE)))</f>
        <v>3</v>
      </c>
      <c r="AR441" s="95">
        <f>IF($C441 = "neg", (($D441+1) - VLOOKUP($B441,'Results-formatted 060121'!$A:AO,(AR$3+2),FALSE)), IF($C441 = "pos-neg", (3+VLOOKUP($B441,'Results-formatted 060121'!$A:AO,(AR$3+2),FALSE)), VLOOKUP($B441,'Results-formatted 060121'!$A:AO,(AR$3+2),FALSE)))</f>
        <v>4</v>
      </c>
      <c r="AS441" s="95">
        <f>IF($C441 = "neg", (($D441+1) - VLOOKUP($B441,'Results-formatted 060121'!$A:AP,(AS$3+2),FALSE)), IF($C441 = "pos-neg", (3+VLOOKUP($B441,'Results-formatted 060121'!$A:AP,(AS$3+2),FALSE)), VLOOKUP($B441,'Results-formatted 060121'!$A:AP,(AS$3+2),FALSE)))</f>
        <v>3</v>
      </c>
      <c r="AT441" s="95">
        <f>IF($C441 = "neg", (($D441+1) - VLOOKUP($B441,'Results-formatted 060121'!$A:AQ,(AT$3+2),FALSE)), IF($C441 = "pos-neg", (3+VLOOKUP($B441,'Results-formatted 060121'!$A:AQ,(AT$3+2),FALSE)), VLOOKUP($B441,'Results-formatted 060121'!$A:AQ,(AT$3+2),FALSE)))</f>
        <v>3</v>
      </c>
      <c r="AU441" s="95">
        <f>IF($C441 = "neg", (($D441+1) - VLOOKUP($B441,'Results-formatted 060121'!$A:AR,(AU$3+2),FALSE)), IF($C441 = "pos-neg", (3+VLOOKUP($B441,'Results-formatted 060121'!$A:AR,(AU$3+2),FALSE)), VLOOKUP($B441,'Results-formatted 060121'!$A:AR,(AU$3+2),FALSE)))</f>
        <v>4</v>
      </c>
      <c r="AV441" s="95">
        <f>IF($C441 = "neg", (($D441+1) - VLOOKUP($B441,'Results-formatted 060121'!$A:AS,(AV$3+2),FALSE)), IF($C441 = "pos-neg", (3+VLOOKUP($B441,'Results-formatted 060121'!$A:AS,(AV$3+2),FALSE)), VLOOKUP($B441,'Results-formatted 060121'!$A:AS,(AV$3+2),FALSE)))</f>
        <v>3</v>
      </c>
      <c r="AW441" s="95">
        <f>IF($C441 = "neg", (($D441+1) - VLOOKUP($B441,'Results-formatted 060121'!$A:AT,(AW$3+2),FALSE)), IF($C441 = "pos-neg", (3+VLOOKUP($B441,'Results-formatted 060121'!$A:AT,(AW$3+2),FALSE)), VLOOKUP($B441,'Results-formatted 060121'!$A:AT,(AW$3+2),FALSE)))</f>
        <v>3</v>
      </c>
      <c r="AX441" s="95">
        <f>IF($C441 = "neg", (($D441+1) - VLOOKUP($B441,'Results-formatted 060121'!$A:AU,(AX$3+2),FALSE)), IF($C441 = "pos-neg", (3+VLOOKUP($B441,'Results-formatted 060121'!$A:AU,(AX$3+2),FALSE)), VLOOKUP($B441,'Results-formatted 060121'!$A:AU,(AX$3+2),FALSE)))</f>
        <v>1</v>
      </c>
      <c r="AY441" s="95">
        <f>IF($C441 = "neg", (($D441+1) - VLOOKUP($B441,'Results-formatted 060121'!$A:AV,(AY$3+2),FALSE)), IF($C441 = "pos-neg", (3+VLOOKUP($B441,'Results-formatted 060121'!$A:AV,(AY$3+2),FALSE)), VLOOKUP($B441,'Results-formatted 060121'!$A:AV,(AY$3+2),FALSE)))</f>
        <v>4</v>
      </c>
      <c r="AZ441" s="95">
        <f>IF($C441 = "neg", (($D441+1) - VLOOKUP($B441,'Results-formatted 060121'!$A:AW,(AZ$3+2),FALSE)), IF($C441 = "pos-neg", (3+VLOOKUP($B441,'Results-formatted 060121'!$A:AW,(AZ$3+2),FALSE)), VLOOKUP($B441,'Results-formatted 060121'!$A:AW,(AZ$3+2),FALSE)))</f>
        <v>2</v>
      </c>
      <c r="BA441" s="95">
        <f>IF($C441 = "neg", (($D441+1) - VLOOKUP($B441,'Results-formatted 060121'!$A:AX,(BA$3+2),FALSE)), IF($C441 = "pos-neg", (3+VLOOKUP($B441,'Results-formatted 060121'!$A:AX,(BA$3+2),FALSE)), VLOOKUP($B441,'Results-formatted 060121'!$A:AX,(BA$3+2),FALSE)))</f>
        <v>3</v>
      </c>
      <c r="BB441" s="95">
        <f>IF($C441 = "neg", (($D441+1) - VLOOKUP($B441,'Results-formatted 060121'!$A:AY,(BB$3+2),FALSE)), IF($C441 = "pos-neg", (3+VLOOKUP($B441,'Results-formatted 060121'!$A:AY,(BB$3+2),FALSE)), VLOOKUP($B441,'Results-formatted 060121'!$A:AY,(BB$3+2),FALSE)))</f>
        <v>4</v>
      </c>
      <c r="BC441" s="95">
        <f>IF($C441 = "neg", (($D441+1) - VLOOKUP($B441,'Results-formatted 060121'!$A:AZ,(BC$3+2),FALSE)), IF($C441 = "pos-neg", (3+VLOOKUP($B441,'Results-formatted 060121'!$A:AZ,(BC$3+2),FALSE)), VLOOKUP($B441,'Results-formatted 060121'!$A:AZ,(BC$3+2),FALSE)))</f>
        <v>3</v>
      </c>
      <c r="BD441" s="95">
        <f>IF($C441 = "neg", (($D441+1) - VLOOKUP($B441,'Results-formatted 060121'!$A:BA,(BD$3+2),FALSE)), IF($C441 = "pos-neg", (3+VLOOKUP($B441,'Results-formatted 060121'!$A:BA,(BD$3+2),FALSE)), VLOOKUP($B441,'Results-formatted 060121'!$A:BA,(BD$3+2),FALSE)))</f>
        <v>5</v>
      </c>
      <c r="BE441" s="95">
        <f>IF($C441 = "neg", (($D441+1) - VLOOKUP($B441,'Results-formatted 060121'!$A:BB,(BE$3+2),FALSE)), IF($C441 = "pos-neg", (3+VLOOKUP($B441,'Results-formatted 060121'!$A:BB,(BE$3+2),FALSE)), VLOOKUP($B441,'Results-formatted 060121'!$A:BB,(BE$3+2),FALSE)))</f>
        <v>4</v>
      </c>
      <c r="BF441" s="95">
        <f>IF($C441 = "neg", (($D441+1) - VLOOKUP($B441,'Results-formatted 060121'!$A:BC,(BF$3+2),FALSE)), IF($C441 = "pos-neg", (3+VLOOKUP($B441,'Results-formatted 060121'!$A:BC,(BF$3+2),FALSE)), VLOOKUP($B441,'Results-formatted 060121'!$A:BC,(BF$3+2),FALSE)))</f>
        <v>4</v>
      </c>
      <c r="BG441" s="95">
        <f>IF($C441 = "neg", (($D441+1) - VLOOKUP($B441,'Results-formatted 060121'!$A:BD,(BG$3+2),FALSE)), IF($C441 = "pos-neg", (3+VLOOKUP($B441,'Results-formatted 060121'!$A:BD,(BG$3+2),FALSE)), VLOOKUP($B441,'Results-formatted 060121'!$A:BD,(BG$3+2),FALSE)))</f>
        <v>3</v>
      </c>
      <c r="BH441" s="95">
        <f>IF($C441 = "neg", (($D441+1) - VLOOKUP($B441,'Results-formatted 060121'!$A:BE,(BH$3+2),FALSE)), IF($C441 = "pos-neg", (3+VLOOKUP($B441,'Results-formatted 060121'!$A:BE,(BH$3+2),FALSE)), VLOOKUP($B441,'Results-formatted 060121'!$A:BE,(BH$3+2),FALSE)))</f>
        <v>3</v>
      </c>
      <c r="BI441" s="95">
        <f>IF($C441 = "neg", (($D441+1) - VLOOKUP($B441,'Results-formatted 060121'!$A:BF,(BI$3+2),FALSE)), IF($C441 = "pos-neg", (3+VLOOKUP($B441,'Results-formatted 060121'!$A:BF,(BI$3+2),FALSE)), VLOOKUP($B441,'Results-formatted 060121'!$A:BF,(BI$3+2),FALSE)))</f>
        <v>3</v>
      </c>
      <c r="BJ441" s="95">
        <f>IF($C441 = "neg", (($D441+1) - VLOOKUP($B441,'Results-formatted 060121'!$A:BG,(BJ$3+2),FALSE)), IF($C441 = "pos-neg", (3+VLOOKUP($B441,'Results-formatted 060121'!$A:BG,(BJ$3+2),FALSE)), VLOOKUP($B441,'Results-formatted 060121'!$A:BG,(BJ$3+2),FALSE)))</f>
        <v>4</v>
      </c>
      <c r="BK441" s="95">
        <f>IF($C441 = "neg", (($D441+1) - VLOOKUP($B441,'Results-formatted 060121'!$A:BH,(BK$3+2),FALSE)), IF($C441 = "pos-neg", (3+VLOOKUP($B441,'Results-formatted 060121'!$A:BH,(BK$3+2),FALSE)), VLOOKUP($B441,'Results-formatted 060121'!$A:BH,(BK$3+2),FALSE)))</f>
        <v>3</v>
      </c>
      <c r="BL441" s="95">
        <f>IF($C441 = "neg", (($D441+1) - VLOOKUP($B441,'Results-formatted 060121'!$A:BI,(BL$3+2),FALSE)), IF($C441 = "pos-neg", (3+VLOOKUP($B441,'Results-formatted 060121'!$A:BI,(BL$3+2),FALSE)), VLOOKUP($B441,'Results-formatted 060121'!$A:BI,(BL$3+2),FALSE)))</f>
        <v>2</v>
      </c>
      <c r="BM441" s="95">
        <f>IF($C441 = "neg", (($D441+1) - VLOOKUP($B441,'Results-formatted 060121'!$A:BJ,(BM$3+2),FALSE)), IF($C441 = "pos-neg", (3+VLOOKUP($B441,'Results-formatted 060121'!$A:BJ,(BM$3+2),FALSE)), VLOOKUP($B441,'Results-formatted 060121'!$A:BJ,(BM$3+2),FALSE)))</f>
        <v>2</v>
      </c>
      <c r="BN441" s="95"/>
      <c r="BO441" s="95"/>
      <c r="BP441" s="95"/>
      <c r="BQ441" s="95"/>
      <c r="BR441" s="95"/>
      <c r="BS441" s="95"/>
      <c r="BT441" s="95"/>
      <c r="BU441" s="95"/>
      <c r="BV441" s="95"/>
      <c r="BW441" s="95"/>
      <c r="BX441" s="95"/>
      <c r="BY441" s="95"/>
      <c r="BZ441" s="95"/>
      <c r="CA441" s="95"/>
      <c r="CB441" s="95"/>
      <c r="CC441" s="95"/>
      <c r="CD441" s="98"/>
      <c r="CE441" s="25">
        <f t="shared" ref="CE441:CE449" si="1616">AVERAGE(F441:CD441)</f>
        <v>3.1666666666666665</v>
      </c>
      <c r="CF441" s="25">
        <f t="shared" si="1441"/>
        <v>0.92363810263152801</v>
      </c>
    </row>
    <row r="442" spans="2:84" ht="56" x14ac:dyDescent="0.15">
      <c r="B442" s="84" t="s">
        <v>439</v>
      </c>
      <c r="C442" s="86" t="s">
        <v>225</v>
      </c>
      <c r="D442" s="2">
        <v>5</v>
      </c>
      <c r="E442" s="15" t="s">
        <v>918</v>
      </c>
      <c r="F442" s="95">
        <f>IF($C442 = "neg", (($D442+1) - VLOOKUP($B442,'Results-formatted 060121'!$A:$AJ,(F$3+2),FALSE)), IF($C442 = "pos-neg", (3+VLOOKUP($B442,'Results-formatted 060121'!$A:$AJ,(F$3+2),FALSE)), VLOOKUP($B442,'Results-formatted 060121'!$A:$AJ,(F$3+2),FALSE)))</f>
        <v>3</v>
      </c>
      <c r="G442" s="95">
        <f>IF($C442 = "neg", (($D442+1) - VLOOKUP($B442,'Results-formatted 060121'!$A:$AJ,(G$3+2),FALSE)), IF($C442 = "pos-neg", (3+VLOOKUP($B442,'Results-formatted 060121'!$A:$AJ,(G$3+2),FALSE)), VLOOKUP($B442,'Results-formatted 060121'!$A:$AJ,(G$3+2),FALSE)))</f>
        <v>5</v>
      </c>
      <c r="H442" s="95">
        <f>IF($C442 = "neg", (($D442+1) - VLOOKUP($B442,'Results-formatted 060121'!$A:$AJ,(H$3+2),FALSE)), IF($C442 = "pos-neg", (3+VLOOKUP($B442,'Results-formatted 060121'!$A:$AJ,(H$3+2),FALSE)), VLOOKUP($B442,'Results-formatted 060121'!$A:$AJ,(H$3+2),FALSE)))</f>
        <v>4</v>
      </c>
      <c r="I442" s="95">
        <f>IF($C442 = "neg", (($D442+1) - VLOOKUP($B442,'Results-formatted 060121'!$A:$AJ,(I$3+2),FALSE)), IF($C442 = "pos-neg", (3+VLOOKUP($B442,'Results-formatted 060121'!$A:$AJ,(I$3+2),FALSE)), VLOOKUP($B442,'Results-formatted 060121'!$A:$AJ,(I$3+2),FALSE)))</f>
        <v>1</v>
      </c>
      <c r="J442" s="95">
        <f>IF($C442 = "neg", (($D442+1) - VLOOKUP($B442,'Results-formatted 060121'!$A:$AJ,(J$3+2),FALSE)), IF($C442 = "pos-neg", (3+VLOOKUP($B442,'Results-formatted 060121'!$A:$AJ,(J$3+2),FALSE)), VLOOKUP($B442,'Results-formatted 060121'!$A:$AJ,(J$3+2),FALSE)))</f>
        <v>3</v>
      </c>
      <c r="K442" s="95">
        <f>IF($C442 = "neg", (($D442+1) - VLOOKUP($B442,'Results-formatted 060121'!$A:$AJ,(K$3+2),FALSE)), IF($C442 = "pos-neg", (3+VLOOKUP($B442,'Results-formatted 060121'!$A:$AJ,(K$3+2),FALSE)), VLOOKUP($B442,'Results-formatted 060121'!$A:$AJ,(K$3+2),FALSE)))</f>
        <v>5</v>
      </c>
      <c r="L442" s="95">
        <f>IF($C442 = "neg", (($D442+1) - VLOOKUP($B442,'Results-formatted 060121'!$A:$AJ,(L$3+2),FALSE)), IF($C442 = "pos-neg", (3+VLOOKUP($B442,'Results-formatted 060121'!$A:$AJ,(L$3+2),FALSE)), VLOOKUP($B442,'Results-formatted 060121'!$A:$AJ,(L$3+2),FALSE)))</f>
        <v>3</v>
      </c>
      <c r="M442" s="95">
        <f>IF($C442 = "neg", (($D442+1) - VLOOKUP($B442,'Results-formatted 060121'!$A:$AJ,(M$3+2),FALSE)), IF($C442 = "pos-neg", (3+VLOOKUP($B442,'Results-formatted 060121'!$A:$AJ,(M$3+2),FALSE)), VLOOKUP($B442,'Results-formatted 060121'!$A:$AJ,(M$3+2),FALSE)))</f>
        <v>5</v>
      </c>
      <c r="N442" s="95">
        <f>IF($C442 = "neg", (($D442+1) - VLOOKUP($B442,'Results-formatted 060121'!$A:$AJ,(N$3+2),FALSE)), IF($C442 = "pos-neg", (3+VLOOKUP($B442,'Results-formatted 060121'!$A:$AJ,(N$3+2),FALSE)), VLOOKUP($B442,'Results-formatted 060121'!$A:$AJ,(N$3+2),FALSE)))</f>
        <v>2</v>
      </c>
      <c r="O442" s="95">
        <f>IF($C442 = "neg", (($D442+1) - VLOOKUP($B442,'Results-formatted 060121'!$A:$AJ,(O$3+2),FALSE)), IF($C442 = "pos-neg", (3+VLOOKUP($B442,'Results-formatted 060121'!$A:$AJ,(O$3+2),FALSE)), VLOOKUP($B442,'Results-formatted 060121'!$A:$AJ,(O$3+2),FALSE)))</f>
        <v>4</v>
      </c>
      <c r="P442" s="95">
        <f>IF($C442 = "neg", (($D442+1) - VLOOKUP($B442,'Results-formatted 060121'!$A:$AJ,(P$3+2),FALSE)), IF($C442 = "pos-neg", (3+VLOOKUP($B442,'Results-formatted 060121'!$A:$AJ,(P$3+2),FALSE)), VLOOKUP($B442,'Results-formatted 060121'!$A:$AJ,(P$3+2),FALSE)))</f>
        <v>5</v>
      </c>
      <c r="Q442" s="95">
        <f>IF($C442 = "neg", (($D442+1) - VLOOKUP($B442,'Results-formatted 060121'!$A:$AJ,(Q$3+2),FALSE)), IF($C442 = "pos-neg", (3+VLOOKUP($B442,'Results-formatted 060121'!$A:$AJ,(Q$3+2),FALSE)), VLOOKUP($B442,'Results-formatted 060121'!$A:$AJ,(Q$3+2),FALSE)))</f>
        <v>3</v>
      </c>
      <c r="R442" s="95">
        <f>IF($C442 = "neg", (($D442+1) - VLOOKUP($B442,'Results-formatted 060121'!$A:$AJ,(R$3+2),FALSE)), IF($C442 = "pos-neg", (3+VLOOKUP($B442,'Results-formatted 060121'!$A:$AJ,(R$3+2),FALSE)), VLOOKUP($B442,'Results-formatted 060121'!$A:$AJ,(R$3+2),FALSE)))</f>
        <v>4</v>
      </c>
      <c r="S442" s="95">
        <f>IF($C442 = "neg", (($D442+1) - VLOOKUP($B442,'Results-formatted 060121'!$A:$AJ,(S$3+2),FALSE)), IF($C442 = "pos-neg", (3+VLOOKUP($B442,'Results-formatted 060121'!$A:$AJ,(S$3+2),FALSE)), VLOOKUP($B442,'Results-formatted 060121'!$A:$AJ,(S$3+2),FALSE)))</f>
        <v>2</v>
      </c>
      <c r="T442" s="95">
        <f>IF($C442 = "neg", (($D442+1) - VLOOKUP($B442,'Results-formatted 060121'!$A:$AJ,(T$3+2),FALSE)), IF($C442 = "pos-neg", (3+VLOOKUP($B442,'Results-formatted 060121'!$A:$AJ,(T$3+2),FALSE)), VLOOKUP($B442,'Results-formatted 060121'!$A:$AJ,(T$3+2),FALSE)))</f>
        <v>3</v>
      </c>
      <c r="U442" s="95">
        <f>IF($C442 = "neg", (($D442+1) - VLOOKUP($B442,'Results-formatted 060121'!$A:$AJ,(U$3+2),FALSE)), IF($C442 = "pos-neg", (3+VLOOKUP($B442,'Results-formatted 060121'!$A:$AJ,(U$3+2),FALSE)), VLOOKUP($B442,'Results-formatted 060121'!$A:$AJ,(U$3+2),FALSE)))</f>
        <v>1</v>
      </c>
      <c r="V442" s="95">
        <f>IF($C442 = "neg", (($D442+1) - VLOOKUP($B442,'Results-formatted 060121'!$A:$AJ,(V$3+2),FALSE)), IF($C442 = "pos-neg", (3+VLOOKUP($B442,'Results-formatted 060121'!$A:$AJ,(V$3+2),FALSE)), VLOOKUP($B442,'Results-formatted 060121'!$A:$AJ,(V$3+2),FALSE)))</f>
        <v>4</v>
      </c>
      <c r="W442" s="95">
        <f>IF($C442 = "neg", (($D442+1) - VLOOKUP($B442,'Results-formatted 060121'!$A:$AJ,(W$3+2),FALSE)), IF($C442 = "pos-neg", (3+VLOOKUP($B442,'Results-formatted 060121'!$A:$AJ,(W$3+2),FALSE)), VLOOKUP($B442,'Results-formatted 060121'!$A:$AJ,(W$3+2),FALSE)))</f>
        <v>3</v>
      </c>
      <c r="X442" s="95">
        <f>IF($C442 = "neg", (($D442+1) - VLOOKUP($B442,'Results-formatted 060121'!$A:$AJ,(X$3+2),FALSE)), IF($C442 = "pos-neg", (3+VLOOKUP($B442,'Results-formatted 060121'!$A:$AJ,(X$3+2),FALSE)), VLOOKUP($B442,'Results-formatted 060121'!$A:$AJ,(X$3+2),FALSE)))</f>
        <v>4</v>
      </c>
      <c r="Y442" s="95">
        <f>IF($C442 = "neg", (($D442+1) - VLOOKUP($B442,'Results-formatted 060121'!$A:$AJ,(Y$3+2),FALSE)), IF($C442 = "pos-neg", (3+VLOOKUP($B442,'Results-formatted 060121'!$A:$AJ,(Y$3+2),FALSE)), VLOOKUP($B442,'Results-formatted 060121'!$A:$AJ,(Y$3+2),FALSE)))</f>
        <v>3</v>
      </c>
      <c r="Z442" s="95">
        <f>IF($C442 = "neg", (($D442+1) - VLOOKUP($B442,'Results-formatted 060121'!$A:$AJ,(Z$3+2),FALSE)), IF($C442 = "pos-neg", (3+VLOOKUP($B442,'Results-formatted 060121'!$A:$AJ,(Z$3+2),FALSE)), VLOOKUP($B442,'Results-formatted 060121'!$A:$AJ,(Z$3+2),FALSE)))</f>
        <v>4</v>
      </c>
      <c r="AA442" s="95">
        <f>IF($C442 = "neg", (($D442+1) - VLOOKUP($B442,'Results-formatted 060121'!$A:$AJ,(AA$3+2),FALSE)), IF($C442 = "pos-neg", (3+VLOOKUP($B442,'Results-formatted 060121'!$A:$AJ,(AA$3+2),FALSE)), VLOOKUP($B442,'Results-formatted 060121'!$A:$AJ,(AA$3+2),FALSE)))</f>
        <v>4</v>
      </c>
      <c r="AB442" s="95">
        <f>IF($C442 = "neg", (($D442+1) - VLOOKUP($B442,'Results-formatted 060121'!$A:$AJ,(AB$3+2),FALSE)), IF($C442 = "pos-neg", (3+VLOOKUP($B442,'Results-formatted 060121'!$A:$AJ,(AB$3+2),FALSE)), VLOOKUP($B442,'Results-formatted 060121'!$A:$AJ,(AB$3+2),FALSE)))</f>
        <v>2</v>
      </c>
      <c r="AC442" s="95">
        <f>IF($C442 = "neg", (($D442+1) - VLOOKUP($B442,'Results-formatted 060121'!$A:$AJ,(AC$3+2),FALSE)), IF($C442 = "pos-neg", (3+VLOOKUP($B442,'Results-formatted 060121'!$A:$AJ,(AC$3+2),FALSE)), VLOOKUP($B442,'Results-formatted 060121'!$A:$AJ,(AC$3+2),FALSE)))</f>
        <v>3</v>
      </c>
      <c r="AD442" s="95">
        <f>IF($C442 = "neg", (($D442+1) - VLOOKUP($B442,'Results-formatted 060121'!$A:$AJ,(AD$3+2),FALSE)), IF($C442 = "pos-neg", (3+VLOOKUP($B442,'Results-formatted 060121'!$A:$AJ,(AD$3+2),FALSE)), VLOOKUP($B442,'Results-formatted 060121'!$A:$AJ,(AD$3+2),FALSE)))</f>
        <v>4</v>
      </c>
      <c r="AE442" s="95">
        <f>IF($C442 = "neg", (($D442+1) - VLOOKUP($B442,'Results-formatted 060121'!$A:$AJ,(AE$3+2),FALSE)), IF($C442 = "pos-neg", (3+VLOOKUP($B442,'Results-formatted 060121'!$A:$AJ,(AE$3+2),FALSE)), VLOOKUP($B442,'Results-formatted 060121'!$A:$AJ,(AE$3+2),FALSE)))</f>
        <v>4</v>
      </c>
      <c r="AF442" s="95">
        <f>IF($C442 = "neg", (($D442+1) - VLOOKUP($B442,'Results-formatted 060121'!$A:$AJ,(AF$3+2),FALSE)), IF($C442 = "pos-neg", (3+VLOOKUP($B442,'Results-formatted 060121'!$A:$AJ,(AF$3+2),FALSE)), VLOOKUP($B442,'Results-formatted 060121'!$A:$AJ,(AF$3+2),FALSE)))</f>
        <v>3</v>
      </c>
      <c r="AG442" s="95">
        <f>IF($C442 = "neg", (($D442+1) - VLOOKUP($B442,'Results-formatted 060121'!$A:$AJ,(AG$3+2),FALSE)), IF($C442 = "pos-neg", (3+VLOOKUP($B442,'Results-formatted 060121'!$A:$AJ,(AG$3+2),FALSE)), VLOOKUP($B442,'Results-formatted 060121'!$A:$AJ,(AG$3+2),FALSE)))</f>
        <v>2</v>
      </c>
      <c r="AH442" s="95">
        <f>IF($C442 = "neg", (($D442+1) - VLOOKUP($B442,'Results-formatted 060121'!$A:$AJ,(AH$3+2),FALSE)), IF($C442 = "pos-neg", (3+VLOOKUP($B442,'Results-formatted 060121'!$A:$AJ,(AH$3+2),FALSE)), VLOOKUP($B442,'Results-formatted 060121'!$A:$AJ,(AH$3+2),FALSE)))</f>
        <v>4</v>
      </c>
      <c r="AI442" s="95">
        <f>IF($C442 = "neg", (($D442+1) - VLOOKUP($B442,'Results-formatted 060121'!$A:$AJ,(AI$3+2),FALSE)), IF($C442 = "pos-neg", (3+VLOOKUP($B442,'Results-formatted 060121'!$A:$AJ,(AI$3+2),FALSE)), VLOOKUP($B442,'Results-formatted 060121'!$A:$AJ,(AI$3+2),FALSE)))</f>
        <v>4</v>
      </c>
      <c r="AJ442" s="95">
        <f>IF($C442 = "neg", (($D442+1) - VLOOKUP($B442,'Results-formatted 060121'!$A:$AJ,(AJ$3+2),FALSE)), IF($C442 = "pos-neg", (3+VLOOKUP($B442,'Results-formatted 060121'!$A:$AJ,(AJ$3+2),FALSE)), VLOOKUP($B442,'Results-formatted 060121'!$A:$AJ,(AJ$3+2),FALSE)))</f>
        <v>4</v>
      </c>
      <c r="AK442" s="95">
        <f>IF($C442 = "neg", (($D442+1) - VLOOKUP($B442,'Results-formatted 060121'!$A:$AJ,(AK$3+2),FALSE)), IF($C442 = "pos-neg", (3+VLOOKUP($B442,'Results-formatted 060121'!$A:$AJ,(AK$3+2),FALSE)), VLOOKUP($B442,'Results-formatted 060121'!$A:$AJ,(AK$3+2),FALSE)))</f>
        <v>3</v>
      </c>
      <c r="AL442" s="95">
        <f>IF($C442 = "neg", (($D442+1) - VLOOKUP($B442,'Results-formatted 060121'!$A:$AJ,(AL$3+2),FALSE)), IF($C442 = "pos-neg", (3+VLOOKUP($B442,'Results-formatted 060121'!$A:$AJ,(AL$3+2),FALSE)), VLOOKUP($B442,'Results-formatted 060121'!$A:$AJ,(AL$3+2),FALSE)))</f>
        <v>3</v>
      </c>
      <c r="AM442" s="95">
        <f>IF($C442 = "neg", (($D442+1) - VLOOKUP($B442,'Results-formatted 060121'!$A:AJ,(AM$3+2),FALSE)), IF($C442 = "pos-neg", (3+VLOOKUP($B442,'Results-formatted 060121'!$A:AJ,(AM$3+2),FALSE)), VLOOKUP($B442,'Results-formatted 060121'!$A:AJ,(AM$3+2),FALSE)))</f>
        <v>3</v>
      </c>
      <c r="AN442" s="95">
        <f>IF($C442 = "neg", (($D442+1) - VLOOKUP($B442,'Results-formatted 060121'!$A:AK,(AN$3+2),FALSE)), IF($C442 = "pos-neg", (3+VLOOKUP($B442,'Results-formatted 060121'!$A:AK,(AN$3+2),FALSE)), VLOOKUP($B442,'Results-formatted 060121'!$A:AK,(AN$3+2),FALSE)))</f>
        <v>4</v>
      </c>
      <c r="AO442" s="95">
        <f>IF($C442 = "neg", (($D442+1) - VLOOKUP($B442,'Results-formatted 060121'!$A:AL,(AO$3+2),FALSE)), IF($C442 = "pos-neg", (3+VLOOKUP($B442,'Results-formatted 060121'!$A:AL,(AO$3+2),FALSE)), VLOOKUP($B442,'Results-formatted 060121'!$A:AL,(AO$3+2),FALSE)))</f>
        <v>5</v>
      </c>
      <c r="AP442" s="95">
        <f>IF($C442 = "neg", (($D442+1) - VLOOKUP($B442,'Results-formatted 060121'!$A:AM,(AP$3+2),FALSE)), IF($C442 = "pos-neg", (3+VLOOKUP($B442,'Results-formatted 060121'!$A:AM,(AP$3+2),FALSE)), VLOOKUP($B442,'Results-formatted 060121'!$A:AM,(AP$3+2),FALSE)))</f>
        <v>2</v>
      </c>
      <c r="AQ442" s="95">
        <f>IF($C442 = "neg", (($D442+1) - VLOOKUP($B442,'Results-formatted 060121'!$A:AN,(AQ$3+2),FALSE)), IF($C442 = "pos-neg", (3+VLOOKUP($B442,'Results-formatted 060121'!$A:AN,(AQ$3+2),FALSE)), VLOOKUP($B442,'Results-formatted 060121'!$A:AN,(AQ$3+2),FALSE)))</f>
        <v>4</v>
      </c>
      <c r="AR442" s="95">
        <f>IF($C442 = "neg", (($D442+1) - VLOOKUP($B442,'Results-formatted 060121'!$A:AO,(AR$3+2),FALSE)), IF($C442 = "pos-neg", (3+VLOOKUP($B442,'Results-formatted 060121'!$A:AO,(AR$3+2),FALSE)), VLOOKUP($B442,'Results-formatted 060121'!$A:AO,(AR$3+2),FALSE)))</f>
        <v>5</v>
      </c>
      <c r="AS442" s="95">
        <f>IF($C442 = "neg", (($D442+1) - VLOOKUP($B442,'Results-formatted 060121'!$A:AP,(AS$3+2),FALSE)), IF($C442 = "pos-neg", (3+VLOOKUP($B442,'Results-formatted 060121'!$A:AP,(AS$3+2),FALSE)), VLOOKUP($B442,'Results-formatted 060121'!$A:AP,(AS$3+2),FALSE)))</f>
        <v>4</v>
      </c>
      <c r="AT442" s="95">
        <f>IF($C442 = "neg", (($D442+1) - VLOOKUP($B442,'Results-formatted 060121'!$A:AQ,(AT$3+2),FALSE)), IF($C442 = "pos-neg", (3+VLOOKUP($B442,'Results-formatted 060121'!$A:AQ,(AT$3+2),FALSE)), VLOOKUP($B442,'Results-formatted 060121'!$A:AQ,(AT$3+2),FALSE)))</f>
        <v>3</v>
      </c>
      <c r="AU442" s="95">
        <f>IF($C442 = "neg", (($D442+1) - VLOOKUP($B442,'Results-formatted 060121'!$A:AR,(AU$3+2),FALSE)), IF($C442 = "pos-neg", (3+VLOOKUP($B442,'Results-formatted 060121'!$A:AR,(AU$3+2),FALSE)), VLOOKUP($B442,'Results-formatted 060121'!$A:AR,(AU$3+2),FALSE)))</f>
        <v>3</v>
      </c>
      <c r="AV442" s="95">
        <f>IF($C442 = "neg", (($D442+1) - VLOOKUP($B442,'Results-formatted 060121'!$A:AS,(AV$3+2),FALSE)), IF($C442 = "pos-neg", (3+VLOOKUP($B442,'Results-formatted 060121'!$A:AS,(AV$3+2),FALSE)), VLOOKUP($B442,'Results-formatted 060121'!$A:AS,(AV$3+2),FALSE)))</f>
        <v>4</v>
      </c>
      <c r="AW442" s="95">
        <f>IF($C442 = "neg", (($D442+1) - VLOOKUP($B442,'Results-formatted 060121'!$A:AT,(AW$3+2),FALSE)), IF($C442 = "pos-neg", (3+VLOOKUP($B442,'Results-formatted 060121'!$A:AT,(AW$3+2),FALSE)), VLOOKUP($B442,'Results-formatted 060121'!$A:AT,(AW$3+2),FALSE)))</f>
        <v>4</v>
      </c>
      <c r="AX442" s="95">
        <f>IF($C442 = "neg", (($D442+1) - VLOOKUP($B442,'Results-formatted 060121'!$A:AU,(AX$3+2),FALSE)), IF($C442 = "pos-neg", (3+VLOOKUP($B442,'Results-formatted 060121'!$A:AU,(AX$3+2),FALSE)), VLOOKUP($B442,'Results-formatted 060121'!$A:AU,(AX$3+2),FALSE)))</f>
        <v>4</v>
      </c>
      <c r="AY442" s="95">
        <f>IF($C442 = "neg", (($D442+1) - VLOOKUP($B442,'Results-formatted 060121'!$A:AV,(AY$3+2),FALSE)), IF($C442 = "pos-neg", (3+VLOOKUP($B442,'Results-formatted 060121'!$A:AV,(AY$3+2),FALSE)), VLOOKUP($B442,'Results-formatted 060121'!$A:AV,(AY$3+2),FALSE)))</f>
        <v>3</v>
      </c>
      <c r="AZ442" s="95">
        <f>IF($C442 = "neg", (($D442+1) - VLOOKUP($B442,'Results-formatted 060121'!$A:AW,(AZ$3+2),FALSE)), IF($C442 = "pos-neg", (3+VLOOKUP($B442,'Results-formatted 060121'!$A:AW,(AZ$3+2),FALSE)), VLOOKUP($B442,'Results-formatted 060121'!$A:AW,(AZ$3+2),FALSE)))</f>
        <v>5</v>
      </c>
      <c r="BA442" s="95">
        <f>IF($C442 = "neg", (($D442+1) - VLOOKUP($B442,'Results-formatted 060121'!$A:AX,(BA$3+2),FALSE)), IF($C442 = "pos-neg", (3+VLOOKUP($B442,'Results-formatted 060121'!$A:AX,(BA$3+2),FALSE)), VLOOKUP($B442,'Results-formatted 060121'!$A:AX,(BA$3+2),FALSE)))</f>
        <v>4</v>
      </c>
      <c r="BB442" s="95">
        <f>IF($C442 = "neg", (($D442+1) - VLOOKUP($B442,'Results-formatted 060121'!$A:AY,(BB$3+2),FALSE)), IF($C442 = "pos-neg", (3+VLOOKUP($B442,'Results-formatted 060121'!$A:AY,(BB$3+2),FALSE)), VLOOKUP($B442,'Results-formatted 060121'!$A:AY,(BB$3+2),FALSE)))</f>
        <v>3</v>
      </c>
      <c r="BC442" s="95">
        <f>IF($C442 = "neg", (($D442+1) - VLOOKUP($B442,'Results-formatted 060121'!$A:AZ,(BC$3+2),FALSE)), IF($C442 = "pos-neg", (3+VLOOKUP($B442,'Results-formatted 060121'!$A:AZ,(BC$3+2),FALSE)), VLOOKUP($B442,'Results-formatted 060121'!$A:AZ,(BC$3+2),FALSE)))</f>
        <v>4</v>
      </c>
      <c r="BD442" s="95">
        <f>IF($C442 = "neg", (($D442+1) - VLOOKUP($B442,'Results-formatted 060121'!$A:BA,(BD$3+2),FALSE)), IF($C442 = "pos-neg", (3+VLOOKUP($B442,'Results-formatted 060121'!$A:BA,(BD$3+2),FALSE)), VLOOKUP($B442,'Results-formatted 060121'!$A:BA,(BD$3+2),FALSE)))</f>
        <v>4</v>
      </c>
      <c r="BE442" s="95">
        <f>IF($C442 = "neg", (($D442+1) - VLOOKUP($B442,'Results-formatted 060121'!$A:BB,(BE$3+2),FALSE)), IF($C442 = "pos-neg", (3+VLOOKUP($B442,'Results-formatted 060121'!$A:BB,(BE$3+2),FALSE)), VLOOKUP($B442,'Results-formatted 060121'!$A:BB,(BE$3+2),FALSE)))</f>
        <v>3</v>
      </c>
      <c r="BF442" s="95">
        <f>IF($C442 = "neg", (($D442+1) - VLOOKUP($B442,'Results-formatted 060121'!$A:BC,(BF$3+2),FALSE)), IF($C442 = "pos-neg", (3+VLOOKUP($B442,'Results-formatted 060121'!$A:BC,(BF$3+2),FALSE)), VLOOKUP($B442,'Results-formatted 060121'!$A:BC,(BF$3+2),FALSE)))</f>
        <v>3</v>
      </c>
      <c r="BG442" s="95">
        <f>IF($C442 = "neg", (($D442+1) - VLOOKUP($B442,'Results-formatted 060121'!$A:BD,(BG$3+2),FALSE)), IF($C442 = "pos-neg", (3+VLOOKUP($B442,'Results-formatted 060121'!$A:BD,(BG$3+2),FALSE)), VLOOKUP($B442,'Results-formatted 060121'!$A:BD,(BG$3+2),FALSE)))</f>
        <v>4</v>
      </c>
      <c r="BH442" s="95">
        <f>IF($C442 = "neg", (($D442+1) - VLOOKUP($B442,'Results-formatted 060121'!$A:BE,(BH$3+2),FALSE)), IF($C442 = "pos-neg", (3+VLOOKUP($B442,'Results-formatted 060121'!$A:BE,(BH$3+2),FALSE)), VLOOKUP($B442,'Results-formatted 060121'!$A:BE,(BH$3+2),FALSE)))</f>
        <v>4</v>
      </c>
      <c r="BI442" s="95">
        <f>IF($C442 = "neg", (($D442+1) - VLOOKUP($B442,'Results-formatted 060121'!$A:BF,(BI$3+2),FALSE)), IF($C442 = "pos-neg", (3+VLOOKUP($B442,'Results-formatted 060121'!$A:BF,(BI$3+2),FALSE)), VLOOKUP($B442,'Results-formatted 060121'!$A:BF,(BI$3+2),FALSE)))</f>
        <v>4</v>
      </c>
      <c r="BJ442" s="95">
        <f>IF($C442 = "neg", (($D442+1) - VLOOKUP($B442,'Results-formatted 060121'!$A:BG,(BJ$3+2),FALSE)), IF($C442 = "pos-neg", (3+VLOOKUP($B442,'Results-formatted 060121'!$A:BG,(BJ$3+2),FALSE)), VLOOKUP($B442,'Results-formatted 060121'!$A:BG,(BJ$3+2),FALSE)))</f>
        <v>5</v>
      </c>
      <c r="BK442" s="95">
        <f>IF($C442 = "neg", (($D442+1) - VLOOKUP($B442,'Results-formatted 060121'!$A:BH,(BK$3+2),FALSE)), IF($C442 = "pos-neg", (3+VLOOKUP($B442,'Results-formatted 060121'!$A:BH,(BK$3+2),FALSE)), VLOOKUP($B442,'Results-formatted 060121'!$A:BH,(BK$3+2),FALSE)))</f>
        <v>4</v>
      </c>
      <c r="BL442" s="95">
        <f>IF($C442 = "neg", (($D442+1) - VLOOKUP($B442,'Results-formatted 060121'!$A:BI,(BL$3+2),FALSE)), IF($C442 = "pos-neg", (3+VLOOKUP($B442,'Results-formatted 060121'!$A:BI,(BL$3+2),FALSE)), VLOOKUP($B442,'Results-formatted 060121'!$A:BI,(BL$3+2),FALSE)))</f>
        <v>5</v>
      </c>
      <c r="BM442" s="95">
        <f>IF($C442 = "neg", (($D442+1) - VLOOKUP($B442,'Results-formatted 060121'!$A:BJ,(BM$3+2),FALSE)), IF($C442 = "pos-neg", (3+VLOOKUP($B442,'Results-formatted 060121'!$A:BJ,(BM$3+2),FALSE)), VLOOKUP($B442,'Results-formatted 060121'!$A:BJ,(BM$3+2),FALSE)))</f>
        <v>4</v>
      </c>
      <c r="BN442" s="95"/>
      <c r="BO442" s="95"/>
      <c r="BP442" s="95"/>
      <c r="BQ442" s="95"/>
      <c r="BR442" s="95"/>
      <c r="BS442" s="95"/>
      <c r="BT442" s="95"/>
      <c r="BU442" s="95"/>
      <c r="BV442" s="95"/>
      <c r="BW442" s="95"/>
      <c r="BX442" s="95"/>
      <c r="BY442" s="95"/>
      <c r="BZ442" s="95"/>
      <c r="CA442" s="95"/>
      <c r="CB442" s="95"/>
      <c r="CC442" s="95"/>
      <c r="CD442" s="98"/>
      <c r="CE442" s="25">
        <f t="shared" si="1616"/>
        <v>3.5833333333333335</v>
      </c>
      <c r="CF442" s="25">
        <f t="shared" si="1441"/>
        <v>0.96184262898763939</v>
      </c>
    </row>
    <row r="443" spans="2:84" ht="42" x14ac:dyDescent="0.15">
      <c r="B443" s="84" t="s">
        <v>440</v>
      </c>
      <c r="C443" s="86" t="s">
        <v>224</v>
      </c>
      <c r="D443" s="2">
        <v>5</v>
      </c>
      <c r="E443" s="15" t="s">
        <v>919</v>
      </c>
      <c r="F443" s="95">
        <f>IF($C443 = "neg", (($D443+1) - VLOOKUP($B443,'Results-formatted 060121'!$A:$AJ,(F$3+2),FALSE)), IF($C443 = "pos-neg", (3+VLOOKUP($B443,'Results-formatted 060121'!$A:$AJ,(F$3+2),FALSE)), VLOOKUP($B443,'Results-formatted 060121'!$A:$AJ,(F$3+2),FALSE)))</f>
        <v>3</v>
      </c>
      <c r="G443" s="95">
        <f>IF($C443 = "neg", (($D443+1) - VLOOKUP($B443,'Results-formatted 060121'!$A:$AJ,(G$3+2),FALSE)), IF($C443 = "pos-neg", (3+VLOOKUP($B443,'Results-formatted 060121'!$A:$AJ,(G$3+2),FALSE)), VLOOKUP($B443,'Results-formatted 060121'!$A:$AJ,(G$3+2),FALSE)))</f>
        <v>5</v>
      </c>
      <c r="H443" s="95">
        <f>IF($C443 = "neg", (($D443+1) - VLOOKUP($B443,'Results-formatted 060121'!$A:$AJ,(H$3+2),FALSE)), IF($C443 = "pos-neg", (3+VLOOKUP($B443,'Results-formatted 060121'!$A:$AJ,(H$3+2),FALSE)), VLOOKUP($B443,'Results-formatted 060121'!$A:$AJ,(H$3+2),FALSE)))</f>
        <v>3</v>
      </c>
      <c r="I443" s="95">
        <f>IF($C443 = "neg", (($D443+1) - VLOOKUP($B443,'Results-formatted 060121'!$A:$AJ,(I$3+2),FALSE)), IF($C443 = "pos-neg", (3+VLOOKUP($B443,'Results-formatted 060121'!$A:$AJ,(I$3+2),FALSE)), VLOOKUP($B443,'Results-formatted 060121'!$A:$AJ,(I$3+2),FALSE)))</f>
        <v>3</v>
      </c>
      <c r="J443" s="95">
        <f>IF($C443 = "neg", (($D443+1) - VLOOKUP($B443,'Results-formatted 060121'!$A:$AJ,(J$3+2),FALSE)), IF($C443 = "pos-neg", (3+VLOOKUP($B443,'Results-formatted 060121'!$A:$AJ,(J$3+2),FALSE)), VLOOKUP($B443,'Results-formatted 060121'!$A:$AJ,(J$3+2),FALSE)))</f>
        <v>2</v>
      </c>
      <c r="K443" s="95">
        <f>IF($C443 = "neg", (($D443+1) - VLOOKUP($B443,'Results-formatted 060121'!$A:$AJ,(K$3+2),FALSE)), IF($C443 = "pos-neg", (3+VLOOKUP($B443,'Results-formatted 060121'!$A:$AJ,(K$3+2),FALSE)), VLOOKUP($B443,'Results-formatted 060121'!$A:$AJ,(K$3+2),FALSE)))</f>
        <v>4</v>
      </c>
      <c r="L443" s="95">
        <f>IF($C443 = "neg", (($D443+1) - VLOOKUP($B443,'Results-formatted 060121'!$A:$AJ,(L$3+2),FALSE)), IF($C443 = "pos-neg", (3+VLOOKUP($B443,'Results-formatted 060121'!$A:$AJ,(L$3+2),FALSE)), VLOOKUP($B443,'Results-formatted 060121'!$A:$AJ,(L$3+2),FALSE)))</f>
        <v>4</v>
      </c>
      <c r="M443" s="95">
        <f>IF($C443 = "neg", (($D443+1) - VLOOKUP($B443,'Results-formatted 060121'!$A:$AJ,(M$3+2),FALSE)), IF($C443 = "pos-neg", (3+VLOOKUP($B443,'Results-formatted 060121'!$A:$AJ,(M$3+2),FALSE)), VLOOKUP($B443,'Results-formatted 060121'!$A:$AJ,(M$3+2),FALSE)))</f>
        <v>4</v>
      </c>
      <c r="N443" s="95">
        <f>IF($C443 = "neg", (($D443+1) - VLOOKUP($B443,'Results-formatted 060121'!$A:$AJ,(N$3+2),FALSE)), IF($C443 = "pos-neg", (3+VLOOKUP($B443,'Results-formatted 060121'!$A:$AJ,(N$3+2),FALSE)), VLOOKUP($B443,'Results-formatted 060121'!$A:$AJ,(N$3+2),FALSE)))</f>
        <v>5</v>
      </c>
      <c r="O443" s="95">
        <f>IF($C443 = "neg", (($D443+1) - VLOOKUP($B443,'Results-formatted 060121'!$A:$AJ,(O$3+2),FALSE)), IF($C443 = "pos-neg", (3+VLOOKUP($B443,'Results-formatted 060121'!$A:$AJ,(O$3+2),FALSE)), VLOOKUP($B443,'Results-formatted 060121'!$A:$AJ,(O$3+2),FALSE)))</f>
        <v>4</v>
      </c>
      <c r="P443" s="95">
        <f>IF($C443 = "neg", (($D443+1) - VLOOKUP($B443,'Results-formatted 060121'!$A:$AJ,(P$3+2),FALSE)), IF($C443 = "pos-neg", (3+VLOOKUP($B443,'Results-formatted 060121'!$A:$AJ,(P$3+2),FALSE)), VLOOKUP($B443,'Results-formatted 060121'!$A:$AJ,(P$3+2),FALSE)))</f>
        <v>3</v>
      </c>
      <c r="Q443" s="95">
        <f>IF($C443 = "neg", (($D443+1) - VLOOKUP($B443,'Results-formatted 060121'!$A:$AJ,(Q$3+2),FALSE)), IF($C443 = "pos-neg", (3+VLOOKUP($B443,'Results-formatted 060121'!$A:$AJ,(Q$3+2),FALSE)), VLOOKUP($B443,'Results-formatted 060121'!$A:$AJ,(Q$3+2),FALSE)))</f>
        <v>5</v>
      </c>
      <c r="R443" s="95">
        <f>IF($C443 = "neg", (($D443+1) - VLOOKUP($B443,'Results-formatted 060121'!$A:$AJ,(R$3+2),FALSE)), IF($C443 = "pos-neg", (3+VLOOKUP($B443,'Results-formatted 060121'!$A:$AJ,(R$3+2),FALSE)), VLOOKUP($B443,'Results-formatted 060121'!$A:$AJ,(R$3+2),FALSE)))</f>
        <v>4</v>
      </c>
      <c r="S443" s="95">
        <f>IF($C443 = "neg", (($D443+1) - VLOOKUP($B443,'Results-formatted 060121'!$A:$AJ,(S$3+2),FALSE)), IF($C443 = "pos-neg", (3+VLOOKUP($B443,'Results-formatted 060121'!$A:$AJ,(S$3+2),FALSE)), VLOOKUP($B443,'Results-formatted 060121'!$A:$AJ,(S$3+2),FALSE)))</f>
        <v>2</v>
      </c>
      <c r="T443" s="95">
        <f>IF($C443 = "neg", (($D443+1) - VLOOKUP($B443,'Results-formatted 060121'!$A:$AJ,(T$3+2),FALSE)), IF($C443 = "pos-neg", (3+VLOOKUP($B443,'Results-formatted 060121'!$A:$AJ,(T$3+2),FALSE)), VLOOKUP($B443,'Results-formatted 060121'!$A:$AJ,(T$3+2),FALSE)))</f>
        <v>4</v>
      </c>
      <c r="U443" s="95">
        <f>IF($C443 = "neg", (($D443+1) - VLOOKUP($B443,'Results-formatted 060121'!$A:$AJ,(U$3+2),FALSE)), IF($C443 = "pos-neg", (3+VLOOKUP($B443,'Results-formatted 060121'!$A:$AJ,(U$3+2),FALSE)), VLOOKUP($B443,'Results-formatted 060121'!$A:$AJ,(U$3+2),FALSE)))</f>
        <v>4</v>
      </c>
      <c r="V443" s="95">
        <f>IF($C443 = "neg", (($D443+1) - VLOOKUP($B443,'Results-formatted 060121'!$A:$AJ,(V$3+2),FALSE)), IF($C443 = "pos-neg", (3+VLOOKUP($B443,'Results-formatted 060121'!$A:$AJ,(V$3+2),FALSE)), VLOOKUP($B443,'Results-formatted 060121'!$A:$AJ,(V$3+2),FALSE)))</f>
        <v>3</v>
      </c>
      <c r="W443" s="95">
        <f>IF($C443 = "neg", (($D443+1) - VLOOKUP($B443,'Results-formatted 060121'!$A:$AJ,(W$3+2),FALSE)), IF($C443 = "pos-neg", (3+VLOOKUP($B443,'Results-formatted 060121'!$A:$AJ,(W$3+2),FALSE)), VLOOKUP($B443,'Results-formatted 060121'!$A:$AJ,(W$3+2),FALSE)))</f>
        <v>3</v>
      </c>
      <c r="X443" s="95">
        <f>IF($C443 = "neg", (($D443+1) - VLOOKUP($B443,'Results-formatted 060121'!$A:$AJ,(X$3+2),FALSE)), IF($C443 = "pos-neg", (3+VLOOKUP($B443,'Results-formatted 060121'!$A:$AJ,(X$3+2),FALSE)), VLOOKUP($B443,'Results-formatted 060121'!$A:$AJ,(X$3+2),FALSE)))</f>
        <v>4</v>
      </c>
      <c r="Y443" s="95">
        <f>IF($C443 = "neg", (($D443+1) - VLOOKUP($B443,'Results-formatted 060121'!$A:$AJ,(Y$3+2),FALSE)), IF($C443 = "pos-neg", (3+VLOOKUP($B443,'Results-formatted 060121'!$A:$AJ,(Y$3+2),FALSE)), VLOOKUP($B443,'Results-formatted 060121'!$A:$AJ,(Y$3+2),FALSE)))</f>
        <v>4</v>
      </c>
      <c r="Z443" s="95">
        <f>IF($C443 = "neg", (($D443+1) - VLOOKUP($B443,'Results-formatted 060121'!$A:$AJ,(Z$3+2),FALSE)), IF($C443 = "pos-neg", (3+VLOOKUP($B443,'Results-formatted 060121'!$A:$AJ,(Z$3+2),FALSE)), VLOOKUP($B443,'Results-formatted 060121'!$A:$AJ,(Z$3+2),FALSE)))</f>
        <v>1</v>
      </c>
      <c r="AA443" s="95">
        <f>IF($C443 = "neg", (($D443+1) - VLOOKUP($B443,'Results-formatted 060121'!$A:$AJ,(AA$3+2),FALSE)), IF($C443 = "pos-neg", (3+VLOOKUP($B443,'Results-formatted 060121'!$A:$AJ,(AA$3+2),FALSE)), VLOOKUP($B443,'Results-formatted 060121'!$A:$AJ,(AA$3+2),FALSE)))</f>
        <v>4</v>
      </c>
      <c r="AB443" s="95">
        <f>IF($C443 = "neg", (($D443+1) - VLOOKUP($B443,'Results-formatted 060121'!$A:$AJ,(AB$3+2),FALSE)), IF($C443 = "pos-neg", (3+VLOOKUP($B443,'Results-formatted 060121'!$A:$AJ,(AB$3+2),FALSE)), VLOOKUP($B443,'Results-formatted 060121'!$A:$AJ,(AB$3+2),FALSE)))</f>
        <v>2</v>
      </c>
      <c r="AC443" s="95">
        <f>IF($C443 = "neg", (($D443+1) - VLOOKUP($B443,'Results-formatted 060121'!$A:$AJ,(AC$3+2),FALSE)), IF($C443 = "pos-neg", (3+VLOOKUP($B443,'Results-formatted 060121'!$A:$AJ,(AC$3+2),FALSE)), VLOOKUP($B443,'Results-formatted 060121'!$A:$AJ,(AC$3+2),FALSE)))</f>
        <v>3</v>
      </c>
      <c r="AD443" s="95">
        <f>IF($C443 = "neg", (($D443+1) - VLOOKUP($B443,'Results-formatted 060121'!$A:$AJ,(AD$3+2),FALSE)), IF($C443 = "pos-neg", (3+VLOOKUP($B443,'Results-formatted 060121'!$A:$AJ,(AD$3+2),FALSE)), VLOOKUP($B443,'Results-formatted 060121'!$A:$AJ,(AD$3+2),FALSE)))</f>
        <v>3</v>
      </c>
      <c r="AE443" s="95">
        <f>IF($C443 = "neg", (($D443+1) - VLOOKUP($B443,'Results-formatted 060121'!$A:$AJ,(AE$3+2),FALSE)), IF($C443 = "pos-neg", (3+VLOOKUP($B443,'Results-formatted 060121'!$A:$AJ,(AE$3+2),FALSE)), VLOOKUP($B443,'Results-formatted 060121'!$A:$AJ,(AE$3+2),FALSE)))</f>
        <v>4</v>
      </c>
      <c r="AF443" s="95">
        <f>IF($C443 = "neg", (($D443+1) - VLOOKUP($B443,'Results-formatted 060121'!$A:$AJ,(AF$3+2),FALSE)), IF($C443 = "pos-neg", (3+VLOOKUP($B443,'Results-formatted 060121'!$A:$AJ,(AF$3+2),FALSE)), VLOOKUP($B443,'Results-formatted 060121'!$A:$AJ,(AF$3+2),FALSE)))</f>
        <v>4</v>
      </c>
      <c r="AG443" s="95">
        <f>IF($C443 = "neg", (($D443+1) - VLOOKUP($B443,'Results-formatted 060121'!$A:$AJ,(AG$3+2),FALSE)), IF($C443 = "pos-neg", (3+VLOOKUP($B443,'Results-formatted 060121'!$A:$AJ,(AG$3+2),FALSE)), VLOOKUP($B443,'Results-formatted 060121'!$A:$AJ,(AG$3+2),FALSE)))</f>
        <v>3</v>
      </c>
      <c r="AH443" s="95">
        <f>IF($C443 = "neg", (($D443+1) - VLOOKUP($B443,'Results-formatted 060121'!$A:$AJ,(AH$3+2),FALSE)), IF($C443 = "pos-neg", (3+VLOOKUP($B443,'Results-formatted 060121'!$A:$AJ,(AH$3+2),FALSE)), VLOOKUP($B443,'Results-formatted 060121'!$A:$AJ,(AH$3+2),FALSE)))</f>
        <v>3</v>
      </c>
      <c r="AI443" s="95">
        <f>IF($C443 = "neg", (($D443+1) - VLOOKUP($B443,'Results-formatted 060121'!$A:$AJ,(AI$3+2),FALSE)), IF($C443 = "pos-neg", (3+VLOOKUP($B443,'Results-formatted 060121'!$A:$AJ,(AI$3+2),FALSE)), VLOOKUP($B443,'Results-formatted 060121'!$A:$AJ,(AI$3+2),FALSE)))</f>
        <v>4</v>
      </c>
      <c r="AJ443" s="95">
        <f>IF($C443 = "neg", (($D443+1) - VLOOKUP($B443,'Results-formatted 060121'!$A:$AJ,(AJ$3+2),FALSE)), IF($C443 = "pos-neg", (3+VLOOKUP($B443,'Results-formatted 060121'!$A:$AJ,(AJ$3+2),FALSE)), VLOOKUP($B443,'Results-formatted 060121'!$A:$AJ,(AJ$3+2),FALSE)))</f>
        <v>4</v>
      </c>
      <c r="AK443" s="95">
        <f>IF($C443 = "neg", (($D443+1) - VLOOKUP($B443,'Results-formatted 060121'!$A:$AJ,(AK$3+2),FALSE)), IF($C443 = "pos-neg", (3+VLOOKUP($B443,'Results-formatted 060121'!$A:$AJ,(AK$3+2),FALSE)), VLOOKUP($B443,'Results-formatted 060121'!$A:$AJ,(AK$3+2),FALSE)))</f>
        <v>4</v>
      </c>
      <c r="AL443" s="95">
        <f>IF($C443 = "neg", (($D443+1) - VLOOKUP($B443,'Results-formatted 060121'!$A:$AJ,(AL$3+2),FALSE)), IF($C443 = "pos-neg", (3+VLOOKUP($B443,'Results-formatted 060121'!$A:$AJ,(AL$3+2),FALSE)), VLOOKUP($B443,'Results-formatted 060121'!$A:$AJ,(AL$3+2),FALSE)))</f>
        <v>3</v>
      </c>
      <c r="AM443" s="95">
        <f>IF($C443 = "neg", (($D443+1) - VLOOKUP($B443,'Results-formatted 060121'!$A:AJ,(AM$3+2),FALSE)), IF($C443 = "pos-neg", (3+VLOOKUP($B443,'Results-formatted 060121'!$A:AJ,(AM$3+2),FALSE)), VLOOKUP($B443,'Results-formatted 060121'!$A:AJ,(AM$3+2),FALSE)))</f>
        <v>4</v>
      </c>
      <c r="AN443" s="95">
        <f>IF($C443 = "neg", (($D443+1) - VLOOKUP($B443,'Results-formatted 060121'!$A:AK,(AN$3+2),FALSE)), IF($C443 = "pos-neg", (3+VLOOKUP($B443,'Results-formatted 060121'!$A:AK,(AN$3+2),FALSE)), VLOOKUP($B443,'Results-formatted 060121'!$A:AK,(AN$3+2),FALSE)))</f>
        <v>4</v>
      </c>
      <c r="AO443" s="95">
        <f>IF($C443 = "neg", (($D443+1) - VLOOKUP($B443,'Results-formatted 060121'!$A:AL,(AO$3+2),FALSE)), IF($C443 = "pos-neg", (3+VLOOKUP($B443,'Results-formatted 060121'!$A:AL,(AO$3+2),FALSE)), VLOOKUP($B443,'Results-formatted 060121'!$A:AL,(AO$3+2),FALSE)))</f>
        <v>4</v>
      </c>
      <c r="AP443" s="95">
        <f>IF($C443 = "neg", (($D443+1) - VLOOKUP($B443,'Results-formatted 060121'!$A:AM,(AP$3+2),FALSE)), IF($C443 = "pos-neg", (3+VLOOKUP($B443,'Results-formatted 060121'!$A:AM,(AP$3+2),FALSE)), VLOOKUP($B443,'Results-formatted 060121'!$A:AM,(AP$3+2),FALSE)))</f>
        <v>2</v>
      </c>
      <c r="AQ443" s="95">
        <f>IF($C443 = "neg", (($D443+1) - VLOOKUP($B443,'Results-formatted 060121'!$A:AN,(AQ$3+2),FALSE)), IF($C443 = "pos-neg", (3+VLOOKUP($B443,'Results-formatted 060121'!$A:AN,(AQ$3+2),FALSE)), VLOOKUP($B443,'Results-formatted 060121'!$A:AN,(AQ$3+2),FALSE)))</f>
        <v>4</v>
      </c>
      <c r="AR443" s="95">
        <f>IF($C443 = "neg", (($D443+1) - VLOOKUP($B443,'Results-formatted 060121'!$A:AO,(AR$3+2),FALSE)), IF($C443 = "pos-neg", (3+VLOOKUP($B443,'Results-formatted 060121'!$A:AO,(AR$3+2),FALSE)), VLOOKUP($B443,'Results-formatted 060121'!$A:AO,(AR$3+2),FALSE)))</f>
        <v>4</v>
      </c>
      <c r="AS443" s="95">
        <f>IF($C443 = "neg", (($D443+1) - VLOOKUP($B443,'Results-formatted 060121'!$A:AP,(AS$3+2),FALSE)), IF($C443 = "pos-neg", (3+VLOOKUP($B443,'Results-formatted 060121'!$A:AP,(AS$3+2),FALSE)), VLOOKUP($B443,'Results-formatted 060121'!$A:AP,(AS$3+2),FALSE)))</f>
        <v>4</v>
      </c>
      <c r="AT443" s="95">
        <f>IF($C443 = "neg", (($D443+1) - VLOOKUP($B443,'Results-formatted 060121'!$A:AQ,(AT$3+2),FALSE)), IF($C443 = "pos-neg", (3+VLOOKUP($B443,'Results-formatted 060121'!$A:AQ,(AT$3+2),FALSE)), VLOOKUP($B443,'Results-formatted 060121'!$A:AQ,(AT$3+2),FALSE)))</f>
        <v>4</v>
      </c>
      <c r="AU443" s="95">
        <f>IF($C443 = "neg", (($D443+1) - VLOOKUP($B443,'Results-formatted 060121'!$A:AR,(AU$3+2),FALSE)), IF($C443 = "pos-neg", (3+VLOOKUP($B443,'Results-formatted 060121'!$A:AR,(AU$3+2),FALSE)), VLOOKUP($B443,'Results-formatted 060121'!$A:AR,(AU$3+2),FALSE)))</f>
        <v>5</v>
      </c>
      <c r="AV443" s="95">
        <f>IF($C443 = "neg", (($D443+1) - VLOOKUP($B443,'Results-formatted 060121'!$A:AS,(AV$3+2),FALSE)), IF($C443 = "pos-neg", (3+VLOOKUP($B443,'Results-formatted 060121'!$A:AS,(AV$3+2),FALSE)), VLOOKUP($B443,'Results-formatted 060121'!$A:AS,(AV$3+2),FALSE)))</f>
        <v>3</v>
      </c>
      <c r="AW443" s="95">
        <f>IF($C443 = "neg", (($D443+1) - VLOOKUP($B443,'Results-formatted 060121'!$A:AT,(AW$3+2),FALSE)), IF($C443 = "pos-neg", (3+VLOOKUP($B443,'Results-formatted 060121'!$A:AT,(AW$3+2),FALSE)), VLOOKUP($B443,'Results-formatted 060121'!$A:AT,(AW$3+2),FALSE)))</f>
        <v>3</v>
      </c>
      <c r="AX443" s="95">
        <f>IF($C443 = "neg", (($D443+1) - VLOOKUP($B443,'Results-formatted 060121'!$A:AU,(AX$3+2),FALSE)), IF($C443 = "pos-neg", (3+VLOOKUP($B443,'Results-formatted 060121'!$A:AU,(AX$3+2),FALSE)), VLOOKUP($B443,'Results-formatted 060121'!$A:AU,(AX$3+2),FALSE)))</f>
        <v>1</v>
      </c>
      <c r="AY443" s="95">
        <f>IF($C443 = "neg", (($D443+1) - VLOOKUP($B443,'Results-formatted 060121'!$A:AV,(AY$3+2),FALSE)), IF($C443 = "pos-neg", (3+VLOOKUP($B443,'Results-formatted 060121'!$A:AV,(AY$3+2),FALSE)), VLOOKUP($B443,'Results-formatted 060121'!$A:AV,(AY$3+2),FALSE)))</f>
        <v>4</v>
      </c>
      <c r="AZ443" s="95">
        <f>IF($C443 = "neg", (($D443+1) - VLOOKUP($B443,'Results-formatted 060121'!$A:AW,(AZ$3+2),FALSE)), IF($C443 = "pos-neg", (3+VLOOKUP($B443,'Results-formatted 060121'!$A:AW,(AZ$3+2),FALSE)), VLOOKUP($B443,'Results-formatted 060121'!$A:AW,(AZ$3+2),FALSE)))</f>
        <v>3</v>
      </c>
      <c r="BA443" s="95">
        <f>IF($C443 = "neg", (($D443+1) - VLOOKUP($B443,'Results-formatted 060121'!$A:AX,(BA$3+2),FALSE)), IF($C443 = "pos-neg", (3+VLOOKUP($B443,'Results-formatted 060121'!$A:AX,(BA$3+2),FALSE)), VLOOKUP($B443,'Results-formatted 060121'!$A:AX,(BA$3+2),FALSE)))</f>
        <v>4</v>
      </c>
      <c r="BB443" s="95">
        <f>IF($C443 = "neg", (($D443+1) - VLOOKUP($B443,'Results-formatted 060121'!$A:AY,(BB$3+2),FALSE)), IF($C443 = "pos-neg", (3+VLOOKUP($B443,'Results-formatted 060121'!$A:AY,(BB$3+2),FALSE)), VLOOKUP($B443,'Results-formatted 060121'!$A:AY,(BB$3+2),FALSE)))</f>
        <v>4</v>
      </c>
      <c r="BC443" s="95">
        <f>IF($C443 = "neg", (($D443+1) - VLOOKUP($B443,'Results-formatted 060121'!$A:AZ,(BC$3+2),FALSE)), IF($C443 = "pos-neg", (3+VLOOKUP($B443,'Results-formatted 060121'!$A:AZ,(BC$3+2),FALSE)), VLOOKUP($B443,'Results-formatted 060121'!$A:AZ,(BC$3+2),FALSE)))</f>
        <v>3</v>
      </c>
      <c r="BD443" s="95">
        <f>IF($C443 = "neg", (($D443+1) - VLOOKUP($B443,'Results-formatted 060121'!$A:BA,(BD$3+2),FALSE)), IF($C443 = "pos-neg", (3+VLOOKUP($B443,'Results-formatted 060121'!$A:BA,(BD$3+2),FALSE)), VLOOKUP($B443,'Results-formatted 060121'!$A:BA,(BD$3+2),FALSE)))</f>
        <v>4</v>
      </c>
      <c r="BE443" s="95">
        <f>IF($C443 = "neg", (($D443+1) - VLOOKUP($B443,'Results-formatted 060121'!$A:BB,(BE$3+2),FALSE)), IF($C443 = "pos-neg", (3+VLOOKUP($B443,'Results-formatted 060121'!$A:BB,(BE$3+2),FALSE)), VLOOKUP($B443,'Results-formatted 060121'!$A:BB,(BE$3+2),FALSE)))</f>
        <v>4</v>
      </c>
      <c r="BF443" s="95">
        <f>IF($C443 = "neg", (($D443+1) - VLOOKUP($B443,'Results-formatted 060121'!$A:BC,(BF$3+2),FALSE)), IF($C443 = "pos-neg", (3+VLOOKUP($B443,'Results-formatted 060121'!$A:BC,(BF$3+2),FALSE)), VLOOKUP($B443,'Results-formatted 060121'!$A:BC,(BF$3+2),FALSE)))</f>
        <v>3</v>
      </c>
      <c r="BG443" s="95">
        <f>IF($C443 = "neg", (($D443+1) - VLOOKUP($B443,'Results-formatted 060121'!$A:BD,(BG$3+2),FALSE)), IF($C443 = "pos-neg", (3+VLOOKUP($B443,'Results-formatted 060121'!$A:BD,(BG$3+2),FALSE)), VLOOKUP($B443,'Results-formatted 060121'!$A:BD,(BG$3+2),FALSE)))</f>
        <v>3</v>
      </c>
      <c r="BH443" s="95">
        <f>IF($C443 = "neg", (($D443+1) - VLOOKUP($B443,'Results-formatted 060121'!$A:BE,(BH$3+2),FALSE)), IF($C443 = "pos-neg", (3+VLOOKUP($B443,'Results-formatted 060121'!$A:BE,(BH$3+2),FALSE)), VLOOKUP($B443,'Results-formatted 060121'!$A:BE,(BH$3+2),FALSE)))</f>
        <v>3</v>
      </c>
      <c r="BI443" s="95">
        <f>IF($C443 = "neg", (($D443+1) - VLOOKUP($B443,'Results-formatted 060121'!$A:BF,(BI$3+2),FALSE)), IF($C443 = "pos-neg", (3+VLOOKUP($B443,'Results-formatted 060121'!$A:BF,(BI$3+2),FALSE)), VLOOKUP($B443,'Results-formatted 060121'!$A:BF,(BI$3+2),FALSE)))</f>
        <v>4</v>
      </c>
      <c r="BJ443" s="95">
        <f>IF($C443 = "neg", (($D443+1) - VLOOKUP($B443,'Results-formatted 060121'!$A:BG,(BJ$3+2),FALSE)), IF($C443 = "pos-neg", (3+VLOOKUP($B443,'Results-formatted 060121'!$A:BG,(BJ$3+2),FALSE)), VLOOKUP($B443,'Results-formatted 060121'!$A:BG,(BJ$3+2),FALSE)))</f>
        <v>4</v>
      </c>
      <c r="BK443" s="95">
        <f>IF($C443 = "neg", (($D443+1) - VLOOKUP($B443,'Results-formatted 060121'!$A:BH,(BK$3+2),FALSE)), IF($C443 = "pos-neg", (3+VLOOKUP($B443,'Results-formatted 060121'!$A:BH,(BK$3+2),FALSE)), VLOOKUP($B443,'Results-formatted 060121'!$A:BH,(BK$3+2),FALSE)))</f>
        <v>3</v>
      </c>
      <c r="BL443" s="95">
        <f>IF($C443 = "neg", (($D443+1) - VLOOKUP($B443,'Results-formatted 060121'!$A:BI,(BL$3+2),FALSE)), IF($C443 = "pos-neg", (3+VLOOKUP($B443,'Results-formatted 060121'!$A:BI,(BL$3+2),FALSE)), VLOOKUP($B443,'Results-formatted 060121'!$A:BI,(BL$3+2),FALSE)))</f>
        <v>3</v>
      </c>
      <c r="BM443" s="95">
        <f>IF($C443 = "neg", (($D443+1) - VLOOKUP($B443,'Results-formatted 060121'!$A:BJ,(BM$3+2),FALSE)), IF($C443 = "pos-neg", (3+VLOOKUP($B443,'Results-formatted 060121'!$A:BJ,(BM$3+2),FALSE)), VLOOKUP($B443,'Results-formatted 060121'!$A:BJ,(BM$3+2),FALSE)))</f>
        <v>3</v>
      </c>
      <c r="BN443" s="95"/>
      <c r="BO443" s="95"/>
      <c r="BP443" s="95"/>
      <c r="BQ443" s="95"/>
      <c r="BR443" s="95"/>
      <c r="BS443" s="95"/>
      <c r="BT443" s="95"/>
      <c r="BU443" s="95"/>
      <c r="BV443" s="95"/>
      <c r="BW443" s="95"/>
      <c r="BX443" s="95"/>
      <c r="BY443" s="95"/>
      <c r="BZ443" s="95"/>
      <c r="CA443" s="95"/>
      <c r="CB443" s="95"/>
      <c r="CC443" s="95"/>
      <c r="CD443" s="98"/>
      <c r="CE443" s="25">
        <f t="shared" si="1616"/>
        <v>3.4833333333333334</v>
      </c>
      <c r="CF443" s="25">
        <f t="shared" si="1441"/>
        <v>0.85354031741115077</v>
      </c>
    </row>
    <row r="444" spans="2:84" ht="42" x14ac:dyDescent="0.15">
      <c r="B444" s="84" t="s">
        <v>441</v>
      </c>
      <c r="C444" s="86" t="s">
        <v>224</v>
      </c>
      <c r="D444" s="2">
        <v>5</v>
      </c>
      <c r="E444" s="15" t="s">
        <v>920</v>
      </c>
      <c r="F444" s="95">
        <f>IF($C444 = "neg", (($D444+1) - VLOOKUP($B444,'Results-formatted 060121'!$A:$AJ,(F$3+2),FALSE)), IF($C444 = "pos-neg", (3+VLOOKUP($B444,'Results-formatted 060121'!$A:$AJ,(F$3+2),FALSE)), VLOOKUP($B444,'Results-formatted 060121'!$A:$AJ,(F$3+2),FALSE)))</f>
        <v>3</v>
      </c>
      <c r="G444" s="95">
        <f>IF($C444 = "neg", (($D444+1) - VLOOKUP($B444,'Results-formatted 060121'!$A:$AJ,(G$3+2),FALSE)), IF($C444 = "pos-neg", (3+VLOOKUP($B444,'Results-formatted 060121'!$A:$AJ,(G$3+2),FALSE)), VLOOKUP($B444,'Results-formatted 060121'!$A:$AJ,(G$3+2),FALSE)))</f>
        <v>5</v>
      </c>
      <c r="H444" s="95">
        <f>IF($C444 = "neg", (($D444+1) - VLOOKUP($B444,'Results-formatted 060121'!$A:$AJ,(H$3+2),FALSE)), IF($C444 = "pos-neg", (3+VLOOKUP($B444,'Results-formatted 060121'!$A:$AJ,(H$3+2),FALSE)), VLOOKUP($B444,'Results-formatted 060121'!$A:$AJ,(H$3+2),FALSE)))</f>
        <v>2</v>
      </c>
      <c r="I444" s="95">
        <f>IF($C444 = "neg", (($D444+1) - VLOOKUP($B444,'Results-formatted 060121'!$A:$AJ,(I$3+2),FALSE)), IF($C444 = "pos-neg", (3+VLOOKUP($B444,'Results-formatted 060121'!$A:$AJ,(I$3+2),FALSE)), VLOOKUP($B444,'Results-formatted 060121'!$A:$AJ,(I$3+2),FALSE)))</f>
        <v>1</v>
      </c>
      <c r="J444" s="95">
        <f>IF($C444 = "neg", (($D444+1) - VLOOKUP($B444,'Results-formatted 060121'!$A:$AJ,(J$3+2),FALSE)), IF($C444 = "pos-neg", (3+VLOOKUP($B444,'Results-formatted 060121'!$A:$AJ,(J$3+2),FALSE)), VLOOKUP($B444,'Results-formatted 060121'!$A:$AJ,(J$3+2),FALSE)))</f>
        <v>3</v>
      </c>
      <c r="K444" s="95">
        <f>IF($C444 = "neg", (($D444+1) - VLOOKUP($B444,'Results-formatted 060121'!$A:$AJ,(K$3+2),FALSE)), IF($C444 = "pos-neg", (3+VLOOKUP($B444,'Results-formatted 060121'!$A:$AJ,(K$3+2),FALSE)), VLOOKUP($B444,'Results-formatted 060121'!$A:$AJ,(K$3+2),FALSE)))</f>
        <v>2</v>
      </c>
      <c r="L444" s="95">
        <f>IF($C444 = "neg", (($D444+1) - VLOOKUP($B444,'Results-formatted 060121'!$A:$AJ,(L$3+2),FALSE)), IF($C444 = "pos-neg", (3+VLOOKUP($B444,'Results-formatted 060121'!$A:$AJ,(L$3+2),FALSE)), VLOOKUP($B444,'Results-formatted 060121'!$A:$AJ,(L$3+2),FALSE)))</f>
        <v>4</v>
      </c>
      <c r="M444" s="95">
        <f>IF($C444 = "neg", (($D444+1) - VLOOKUP($B444,'Results-formatted 060121'!$A:$AJ,(M$3+2),FALSE)), IF($C444 = "pos-neg", (3+VLOOKUP($B444,'Results-formatted 060121'!$A:$AJ,(M$3+2),FALSE)), VLOOKUP($B444,'Results-formatted 060121'!$A:$AJ,(M$3+2),FALSE)))</f>
        <v>3</v>
      </c>
      <c r="N444" s="95">
        <f>IF($C444 = "neg", (($D444+1) - VLOOKUP($B444,'Results-formatted 060121'!$A:$AJ,(N$3+2),FALSE)), IF($C444 = "pos-neg", (3+VLOOKUP($B444,'Results-formatted 060121'!$A:$AJ,(N$3+2),FALSE)), VLOOKUP($B444,'Results-formatted 060121'!$A:$AJ,(N$3+2),FALSE)))</f>
        <v>3</v>
      </c>
      <c r="O444" s="95">
        <f>IF($C444 = "neg", (($D444+1) - VLOOKUP($B444,'Results-formatted 060121'!$A:$AJ,(O$3+2),FALSE)), IF($C444 = "pos-neg", (3+VLOOKUP($B444,'Results-formatted 060121'!$A:$AJ,(O$3+2),FALSE)), VLOOKUP($B444,'Results-formatted 060121'!$A:$AJ,(O$3+2),FALSE)))</f>
        <v>3</v>
      </c>
      <c r="P444" s="95">
        <f>IF($C444 = "neg", (($D444+1) - VLOOKUP($B444,'Results-formatted 060121'!$A:$AJ,(P$3+2),FALSE)), IF($C444 = "pos-neg", (3+VLOOKUP($B444,'Results-formatted 060121'!$A:$AJ,(P$3+2),FALSE)), VLOOKUP($B444,'Results-formatted 060121'!$A:$AJ,(P$3+2),FALSE)))</f>
        <v>3</v>
      </c>
      <c r="Q444" s="95">
        <f>IF($C444 = "neg", (($D444+1) - VLOOKUP($B444,'Results-formatted 060121'!$A:$AJ,(Q$3+2),FALSE)), IF($C444 = "pos-neg", (3+VLOOKUP($B444,'Results-formatted 060121'!$A:$AJ,(Q$3+2),FALSE)), VLOOKUP($B444,'Results-formatted 060121'!$A:$AJ,(Q$3+2),FALSE)))</f>
        <v>3</v>
      </c>
      <c r="R444" s="95">
        <f>IF($C444 = "neg", (($D444+1) - VLOOKUP($B444,'Results-formatted 060121'!$A:$AJ,(R$3+2),FALSE)), IF($C444 = "pos-neg", (3+VLOOKUP($B444,'Results-formatted 060121'!$A:$AJ,(R$3+2),FALSE)), VLOOKUP($B444,'Results-formatted 060121'!$A:$AJ,(R$3+2),FALSE)))</f>
        <v>3</v>
      </c>
      <c r="S444" s="95">
        <f>IF($C444 = "neg", (($D444+1) - VLOOKUP($B444,'Results-formatted 060121'!$A:$AJ,(S$3+2),FALSE)), IF($C444 = "pos-neg", (3+VLOOKUP($B444,'Results-formatted 060121'!$A:$AJ,(S$3+2),FALSE)), VLOOKUP($B444,'Results-formatted 060121'!$A:$AJ,(S$3+2),FALSE)))</f>
        <v>4</v>
      </c>
      <c r="T444" s="95">
        <f>IF($C444 = "neg", (($D444+1) - VLOOKUP($B444,'Results-formatted 060121'!$A:$AJ,(T$3+2),FALSE)), IF($C444 = "pos-neg", (3+VLOOKUP($B444,'Results-formatted 060121'!$A:$AJ,(T$3+2),FALSE)), VLOOKUP($B444,'Results-formatted 060121'!$A:$AJ,(T$3+2),FALSE)))</f>
        <v>2</v>
      </c>
      <c r="U444" s="95">
        <f>IF($C444 = "neg", (($D444+1) - VLOOKUP($B444,'Results-formatted 060121'!$A:$AJ,(U$3+2),FALSE)), IF($C444 = "pos-neg", (3+VLOOKUP($B444,'Results-formatted 060121'!$A:$AJ,(U$3+2),FALSE)), VLOOKUP($B444,'Results-formatted 060121'!$A:$AJ,(U$3+2),FALSE)))</f>
        <v>4</v>
      </c>
      <c r="V444" s="95">
        <f>IF($C444 = "neg", (($D444+1) - VLOOKUP($B444,'Results-formatted 060121'!$A:$AJ,(V$3+2),FALSE)), IF($C444 = "pos-neg", (3+VLOOKUP($B444,'Results-formatted 060121'!$A:$AJ,(V$3+2),FALSE)), VLOOKUP($B444,'Results-formatted 060121'!$A:$AJ,(V$3+2),FALSE)))</f>
        <v>4</v>
      </c>
      <c r="W444" s="95">
        <f>IF($C444 = "neg", (($D444+1) - VLOOKUP($B444,'Results-formatted 060121'!$A:$AJ,(W$3+2),FALSE)), IF($C444 = "pos-neg", (3+VLOOKUP($B444,'Results-formatted 060121'!$A:$AJ,(W$3+2),FALSE)), VLOOKUP($B444,'Results-formatted 060121'!$A:$AJ,(W$3+2),FALSE)))</f>
        <v>4</v>
      </c>
      <c r="X444" s="95">
        <f>IF($C444 = "neg", (($D444+1) - VLOOKUP($B444,'Results-formatted 060121'!$A:$AJ,(X$3+2),FALSE)), IF($C444 = "pos-neg", (3+VLOOKUP($B444,'Results-formatted 060121'!$A:$AJ,(X$3+2),FALSE)), VLOOKUP($B444,'Results-formatted 060121'!$A:$AJ,(X$3+2),FALSE)))</f>
        <v>3</v>
      </c>
      <c r="Y444" s="95">
        <f>IF($C444 = "neg", (($D444+1) - VLOOKUP($B444,'Results-formatted 060121'!$A:$AJ,(Y$3+2),FALSE)), IF($C444 = "pos-neg", (3+VLOOKUP($B444,'Results-formatted 060121'!$A:$AJ,(Y$3+2),FALSE)), VLOOKUP($B444,'Results-formatted 060121'!$A:$AJ,(Y$3+2),FALSE)))</f>
        <v>4</v>
      </c>
      <c r="Z444" s="95">
        <f>IF($C444 = "neg", (($D444+1) - VLOOKUP($B444,'Results-formatted 060121'!$A:$AJ,(Z$3+2),FALSE)), IF($C444 = "pos-neg", (3+VLOOKUP($B444,'Results-formatted 060121'!$A:$AJ,(Z$3+2),FALSE)), VLOOKUP($B444,'Results-formatted 060121'!$A:$AJ,(Z$3+2),FALSE)))</f>
        <v>1</v>
      </c>
      <c r="AA444" s="95">
        <f>IF($C444 = "neg", (($D444+1) - VLOOKUP($B444,'Results-formatted 060121'!$A:$AJ,(AA$3+2),FALSE)), IF($C444 = "pos-neg", (3+VLOOKUP($B444,'Results-formatted 060121'!$A:$AJ,(AA$3+2),FALSE)), VLOOKUP($B444,'Results-formatted 060121'!$A:$AJ,(AA$3+2),FALSE)))</f>
        <v>1</v>
      </c>
      <c r="AB444" s="95">
        <f>IF($C444 = "neg", (($D444+1) - VLOOKUP($B444,'Results-formatted 060121'!$A:$AJ,(AB$3+2),FALSE)), IF($C444 = "pos-neg", (3+VLOOKUP($B444,'Results-formatted 060121'!$A:$AJ,(AB$3+2),FALSE)), VLOOKUP($B444,'Results-formatted 060121'!$A:$AJ,(AB$3+2),FALSE)))</f>
        <v>1</v>
      </c>
      <c r="AC444" s="95">
        <f>IF($C444 = "neg", (($D444+1) - VLOOKUP($B444,'Results-formatted 060121'!$A:$AJ,(AC$3+2),FALSE)), IF($C444 = "pos-neg", (3+VLOOKUP($B444,'Results-formatted 060121'!$A:$AJ,(AC$3+2),FALSE)), VLOOKUP($B444,'Results-formatted 060121'!$A:$AJ,(AC$3+2),FALSE)))</f>
        <v>3</v>
      </c>
      <c r="AD444" s="95">
        <f>IF($C444 = "neg", (($D444+1) - VLOOKUP($B444,'Results-formatted 060121'!$A:$AJ,(AD$3+2),FALSE)), IF($C444 = "pos-neg", (3+VLOOKUP($B444,'Results-formatted 060121'!$A:$AJ,(AD$3+2),FALSE)), VLOOKUP($B444,'Results-formatted 060121'!$A:$AJ,(AD$3+2),FALSE)))</f>
        <v>3</v>
      </c>
      <c r="AE444" s="95">
        <f>IF($C444 = "neg", (($D444+1) - VLOOKUP($B444,'Results-formatted 060121'!$A:$AJ,(AE$3+2),FALSE)), IF($C444 = "pos-neg", (3+VLOOKUP($B444,'Results-formatted 060121'!$A:$AJ,(AE$3+2),FALSE)), VLOOKUP($B444,'Results-formatted 060121'!$A:$AJ,(AE$3+2),FALSE)))</f>
        <v>3</v>
      </c>
      <c r="AF444" s="95">
        <f>IF($C444 = "neg", (($D444+1) - VLOOKUP($B444,'Results-formatted 060121'!$A:$AJ,(AF$3+2),FALSE)), IF($C444 = "pos-neg", (3+VLOOKUP($B444,'Results-formatted 060121'!$A:$AJ,(AF$3+2),FALSE)), VLOOKUP($B444,'Results-formatted 060121'!$A:$AJ,(AF$3+2),FALSE)))</f>
        <v>3</v>
      </c>
      <c r="AG444" s="95">
        <f>IF($C444 = "neg", (($D444+1) - VLOOKUP($B444,'Results-formatted 060121'!$A:$AJ,(AG$3+2),FALSE)), IF($C444 = "pos-neg", (3+VLOOKUP($B444,'Results-formatted 060121'!$A:$AJ,(AG$3+2),FALSE)), VLOOKUP($B444,'Results-formatted 060121'!$A:$AJ,(AG$3+2),FALSE)))</f>
        <v>2</v>
      </c>
      <c r="AH444" s="95">
        <f>IF($C444 = "neg", (($D444+1) - VLOOKUP($B444,'Results-formatted 060121'!$A:$AJ,(AH$3+2),FALSE)), IF($C444 = "pos-neg", (3+VLOOKUP($B444,'Results-formatted 060121'!$A:$AJ,(AH$3+2),FALSE)), VLOOKUP($B444,'Results-formatted 060121'!$A:$AJ,(AH$3+2),FALSE)))</f>
        <v>3</v>
      </c>
      <c r="AI444" s="95">
        <f>IF($C444 = "neg", (($D444+1) - VLOOKUP($B444,'Results-formatted 060121'!$A:$AJ,(AI$3+2),FALSE)), IF($C444 = "pos-neg", (3+VLOOKUP($B444,'Results-formatted 060121'!$A:$AJ,(AI$3+2),FALSE)), VLOOKUP($B444,'Results-formatted 060121'!$A:$AJ,(AI$3+2),FALSE)))</f>
        <v>3</v>
      </c>
      <c r="AJ444" s="95">
        <f>IF($C444 = "neg", (($D444+1) - VLOOKUP($B444,'Results-formatted 060121'!$A:$AJ,(AJ$3+2),FALSE)), IF($C444 = "pos-neg", (3+VLOOKUP($B444,'Results-formatted 060121'!$A:$AJ,(AJ$3+2),FALSE)), VLOOKUP($B444,'Results-formatted 060121'!$A:$AJ,(AJ$3+2),FALSE)))</f>
        <v>4</v>
      </c>
      <c r="AK444" s="95">
        <f>IF($C444 = "neg", (($D444+1) - VLOOKUP($B444,'Results-formatted 060121'!$A:$AJ,(AK$3+2),FALSE)), IF($C444 = "pos-neg", (3+VLOOKUP($B444,'Results-formatted 060121'!$A:$AJ,(AK$3+2),FALSE)), VLOOKUP($B444,'Results-formatted 060121'!$A:$AJ,(AK$3+2),FALSE)))</f>
        <v>4</v>
      </c>
      <c r="AL444" s="95">
        <f>IF($C444 = "neg", (($D444+1) - VLOOKUP($B444,'Results-formatted 060121'!$A:$AJ,(AL$3+2),FALSE)), IF($C444 = "pos-neg", (3+VLOOKUP($B444,'Results-formatted 060121'!$A:$AJ,(AL$3+2),FALSE)), VLOOKUP($B444,'Results-formatted 060121'!$A:$AJ,(AL$3+2),FALSE)))</f>
        <v>3</v>
      </c>
      <c r="AM444" s="95">
        <f>IF($C444 = "neg", (($D444+1) - VLOOKUP($B444,'Results-formatted 060121'!$A:AJ,(AM$3+2),FALSE)), IF($C444 = "pos-neg", (3+VLOOKUP($B444,'Results-formatted 060121'!$A:AJ,(AM$3+2),FALSE)), VLOOKUP($B444,'Results-formatted 060121'!$A:AJ,(AM$3+2),FALSE)))</f>
        <v>4</v>
      </c>
      <c r="AN444" s="95">
        <f>IF($C444 = "neg", (($D444+1) - VLOOKUP($B444,'Results-formatted 060121'!$A:AK,(AN$3+2),FALSE)), IF($C444 = "pos-neg", (3+VLOOKUP($B444,'Results-formatted 060121'!$A:AK,(AN$3+2),FALSE)), VLOOKUP($B444,'Results-formatted 060121'!$A:AK,(AN$3+2),FALSE)))</f>
        <v>5</v>
      </c>
      <c r="AO444" s="95">
        <f>IF($C444 = "neg", (($D444+1) - VLOOKUP($B444,'Results-formatted 060121'!$A:AL,(AO$3+2),FALSE)), IF($C444 = "pos-neg", (3+VLOOKUP($B444,'Results-formatted 060121'!$A:AL,(AO$3+2),FALSE)), VLOOKUP($B444,'Results-formatted 060121'!$A:AL,(AO$3+2),FALSE)))</f>
        <v>3</v>
      </c>
      <c r="AP444" s="95">
        <f>IF($C444 = "neg", (($D444+1) - VLOOKUP($B444,'Results-formatted 060121'!$A:AM,(AP$3+2),FALSE)), IF($C444 = "pos-neg", (3+VLOOKUP($B444,'Results-formatted 060121'!$A:AM,(AP$3+2),FALSE)), VLOOKUP($B444,'Results-formatted 060121'!$A:AM,(AP$3+2),FALSE)))</f>
        <v>3</v>
      </c>
      <c r="AQ444" s="95">
        <f>IF($C444 = "neg", (($D444+1) - VLOOKUP($B444,'Results-formatted 060121'!$A:AN,(AQ$3+2),FALSE)), IF($C444 = "pos-neg", (3+VLOOKUP($B444,'Results-formatted 060121'!$A:AN,(AQ$3+2),FALSE)), VLOOKUP($B444,'Results-formatted 060121'!$A:AN,(AQ$3+2),FALSE)))</f>
        <v>4</v>
      </c>
      <c r="AR444" s="95">
        <f>IF($C444 = "neg", (($D444+1) - VLOOKUP($B444,'Results-formatted 060121'!$A:AO,(AR$3+2),FALSE)), IF($C444 = "pos-neg", (3+VLOOKUP($B444,'Results-formatted 060121'!$A:AO,(AR$3+2),FALSE)), VLOOKUP($B444,'Results-formatted 060121'!$A:AO,(AR$3+2),FALSE)))</f>
        <v>3</v>
      </c>
      <c r="AS444" s="95">
        <f>IF($C444 = "neg", (($D444+1) - VLOOKUP($B444,'Results-formatted 060121'!$A:AP,(AS$3+2),FALSE)), IF($C444 = "pos-neg", (3+VLOOKUP($B444,'Results-formatted 060121'!$A:AP,(AS$3+2),FALSE)), VLOOKUP($B444,'Results-formatted 060121'!$A:AP,(AS$3+2),FALSE)))</f>
        <v>3</v>
      </c>
      <c r="AT444" s="95">
        <f>IF($C444 = "neg", (($D444+1) - VLOOKUP($B444,'Results-formatted 060121'!$A:AQ,(AT$3+2),FALSE)), IF($C444 = "pos-neg", (3+VLOOKUP($B444,'Results-formatted 060121'!$A:AQ,(AT$3+2),FALSE)), VLOOKUP($B444,'Results-formatted 060121'!$A:AQ,(AT$3+2),FALSE)))</f>
        <v>3</v>
      </c>
      <c r="AU444" s="95">
        <f>IF($C444 = "neg", (($D444+1) - VLOOKUP($B444,'Results-formatted 060121'!$A:AR,(AU$3+2),FALSE)), IF($C444 = "pos-neg", (3+VLOOKUP($B444,'Results-formatted 060121'!$A:AR,(AU$3+2),FALSE)), VLOOKUP($B444,'Results-formatted 060121'!$A:AR,(AU$3+2),FALSE)))</f>
        <v>3</v>
      </c>
      <c r="AV444" s="95">
        <f>IF($C444 = "neg", (($D444+1) - VLOOKUP($B444,'Results-formatted 060121'!$A:AS,(AV$3+2),FALSE)), IF($C444 = "pos-neg", (3+VLOOKUP($B444,'Results-formatted 060121'!$A:AS,(AV$3+2),FALSE)), VLOOKUP($B444,'Results-formatted 060121'!$A:AS,(AV$3+2),FALSE)))</f>
        <v>2</v>
      </c>
      <c r="AW444" s="95">
        <f>IF($C444 = "neg", (($D444+1) - VLOOKUP($B444,'Results-formatted 060121'!$A:AT,(AW$3+2),FALSE)), IF($C444 = "pos-neg", (3+VLOOKUP($B444,'Results-formatted 060121'!$A:AT,(AW$3+2),FALSE)), VLOOKUP($B444,'Results-formatted 060121'!$A:AT,(AW$3+2),FALSE)))</f>
        <v>2</v>
      </c>
      <c r="AX444" s="95">
        <f>IF($C444 = "neg", (($D444+1) - VLOOKUP($B444,'Results-formatted 060121'!$A:AU,(AX$3+2),FALSE)), IF($C444 = "pos-neg", (3+VLOOKUP($B444,'Results-formatted 060121'!$A:AU,(AX$3+2),FALSE)), VLOOKUP($B444,'Results-formatted 060121'!$A:AU,(AX$3+2),FALSE)))</f>
        <v>1</v>
      </c>
      <c r="AY444" s="95">
        <f>IF($C444 = "neg", (($D444+1) - VLOOKUP($B444,'Results-formatted 060121'!$A:AV,(AY$3+2),FALSE)), IF($C444 = "pos-neg", (3+VLOOKUP($B444,'Results-formatted 060121'!$A:AV,(AY$3+2),FALSE)), VLOOKUP($B444,'Results-formatted 060121'!$A:AV,(AY$3+2),FALSE)))</f>
        <v>3</v>
      </c>
      <c r="AZ444" s="95">
        <f>IF($C444 = "neg", (($D444+1) - VLOOKUP($B444,'Results-formatted 060121'!$A:AW,(AZ$3+2),FALSE)), IF($C444 = "pos-neg", (3+VLOOKUP($B444,'Results-formatted 060121'!$A:AW,(AZ$3+2),FALSE)), VLOOKUP($B444,'Results-formatted 060121'!$A:AW,(AZ$3+2),FALSE)))</f>
        <v>3</v>
      </c>
      <c r="BA444" s="95">
        <f>IF($C444 = "neg", (($D444+1) - VLOOKUP($B444,'Results-formatted 060121'!$A:AX,(BA$3+2),FALSE)), IF($C444 = "pos-neg", (3+VLOOKUP($B444,'Results-formatted 060121'!$A:AX,(BA$3+2),FALSE)), VLOOKUP($B444,'Results-formatted 060121'!$A:AX,(BA$3+2),FALSE)))</f>
        <v>3</v>
      </c>
      <c r="BB444" s="95">
        <f>IF($C444 = "neg", (($D444+1) - VLOOKUP($B444,'Results-formatted 060121'!$A:AY,(BB$3+2),FALSE)), IF($C444 = "pos-neg", (3+VLOOKUP($B444,'Results-formatted 060121'!$A:AY,(BB$3+2),FALSE)), VLOOKUP($B444,'Results-formatted 060121'!$A:AY,(BB$3+2),FALSE)))</f>
        <v>4</v>
      </c>
      <c r="BC444" s="95">
        <f>IF($C444 = "neg", (($D444+1) - VLOOKUP($B444,'Results-formatted 060121'!$A:AZ,(BC$3+2),FALSE)), IF($C444 = "pos-neg", (3+VLOOKUP($B444,'Results-formatted 060121'!$A:AZ,(BC$3+2),FALSE)), VLOOKUP($B444,'Results-formatted 060121'!$A:AZ,(BC$3+2),FALSE)))</f>
        <v>2</v>
      </c>
      <c r="BD444" s="95">
        <f>IF($C444 = "neg", (($D444+1) - VLOOKUP($B444,'Results-formatted 060121'!$A:BA,(BD$3+2),FALSE)), IF($C444 = "pos-neg", (3+VLOOKUP($B444,'Results-formatted 060121'!$A:BA,(BD$3+2),FALSE)), VLOOKUP($B444,'Results-formatted 060121'!$A:BA,(BD$3+2),FALSE)))</f>
        <v>4</v>
      </c>
      <c r="BE444" s="95">
        <f>IF($C444 = "neg", (($D444+1) - VLOOKUP($B444,'Results-formatted 060121'!$A:BB,(BE$3+2),FALSE)), IF($C444 = "pos-neg", (3+VLOOKUP($B444,'Results-formatted 060121'!$A:BB,(BE$3+2),FALSE)), VLOOKUP($B444,'Results-formatted 060121'!$A:BB,(BE$3+2),FALSE)))</f>
        <v>3</v>
      </c>
      <c r="BF444" s="95">
        <f>IF($C444 = "neg", (($D444+1) - VLOOKUP($B444,'Results-formatted 060121'!$A:BC,(BF$3+2),FALSE)), IF($C444 = "pos-neg", (3+VLOOKUP($B444,'Results-formatted 060121'!$A:BC,(BF$3+2),FALSE)), VLOOKUP($B444,'Results-formatted 060121'!$A:BC,(BF$3+2),FALSE)))</f>
        <v>3</v>
      </c>
      <c r="BG444" s="95">
        <f>IF($C444 = "neg", (($D444+1) - VLOOKUP($B444,'Results-formatted 060121'!$A:BD,(BG$3+2),FALSE)), IF($C444 = "pos-neg", (3+VLOOKUP($B444,'Results-formatted 060121'!$A:BD,(BG$3+2),FALSE)), VLOOKUP($B444,'Results-formatted 060121'!$A:BD,(BG$3+2),FALSE)))</f>
        <v>3</v>
      </c>
      <c r="BH444" s="95">
        <f>IF($C444 = "neg", (($D444+1) - VLOOKUP($B444,'Results-formatted 060121'!$A:BE,(BH$3+2),FALSE)), IF($C444 = "pos-neg", (3+VLOOKUP($B444,'Results-formatted 060121'!$A:BE,(BH$3+2),FALSE)), VLOOKUP($B444,'Results-formatted 060121'!$A:BE,(BH$3+2),FALSE)))</f>
        <v>3</v>
      </c>
      <c r="BI444" s="95">
        <f>IF($C444 = "neg", (($D444+1) - VLOOKUP($B444,'Results-formatted 060121'!$A:BF,(BI$3+2),FALSE)), IF($C444 = "pos-neg", (3+VLOOKUP($B444,'Results-formatted 060121'!$A:BF,(BI$3+2),FALSE)), VLOOKUP($B444,'Results-formatted 060121'!$A:BF,(BI$3+2),FALSE)))</f>
        <v>4</v>
      </c>
      <c r="BJ444" s="95">
        <f>IF($C444 = "neg", (($D444+1) - VLOOKUP($B444,'Results-formatted 060121'!$A:BG,(BJ$3+2),FALSE)), IF($C444 = "pos-neg", (3+VLOOKUP($B444,'Results-formatted 060121'!$A:BG,(BJ$3+2),FALSE)), VLOOKUP($B444,'Results-formatted 060121'!$A:BG,(BJ$3+2),FALSE)))</f>
        <v>4</v>
      </c>
      <c r="BK444" s="95">
        <f>IF($C444 = "neg", (($D444+1) - VLOOKUP($B444,'Results-formatted 060121'!$A:BH,(BK$3+2),FALSE)), IF($C444 = "pos-neg", (3+VLOOKUP($B444,'Results-formatted 060121'!$A:BH,(BK$3+2),FALSE)), VLOOKUP($B444,'Results-formatted 060121'!$A:BH,(BK$3+2),FALSE)))</f>
        <v>3</v>
      </c>
      <c r="BL444" s="95">
        <f>IF($C444 = "neg", (($D444+1) - VLOOKUP($B444,'Results-formatted 060121'!$A:BI,(BL$3+2),FALSE)), IF($C444 = "pos-neg", (3+VLOOKUP($B444,'Results-formatted 060121'!$A:BI,(BL$3+2),FALSE)), VLOOKUP($B444,'Results-formatted 060121'!$A:BI,(BL$3+2),FALSE)))</f>
        <v>2</v>
      </c>
      <c r="BM444" s="95">
        <f>IF($C444 = "neg", (($D444+1) - VLOOKUP($B444,'Results-formatted 060121'!$A:BJ,(BM$3+2),FALSE)), IF($C444 = "pos-neg", (3+VLOOKUP($B444,'Results-formatted 060121'!$A:BJ,(BM$3+2),FALSE)), VLOOKUP($B444,'Results-formatted 060121'!$A:BJ,(BM$3+2),FALSE)))</f>
        <v>3</v>
      </c>
      <c r="BN444" s="95"/>
      <c r="BO444" s="95"/>
      <c r="BP444" s="95"/>
      <c r="BQ444" s="95"/>
      <c r="BR444" s="95"/>
      <c r="BS444" s="95"/>
      <c r="BT444" s="95"/>
      <c r="BU444" s="95"/>
      <c r="BV444" s="95"/>
      <c r="BW444" s="95"/>
      <c r="BX444" s="95"/>
      <c r="BY444" s="95"/>
      <c r="BZ444" s="95"/>
      <c r="CA444" s="95"/>
      <c r="CB444" s="95"/>
      <c r="CC444" s="95"/>
      <c r="CD444" s="98"/>
      <c r="CE444" s="25">
        <f t="shared" si="1616"/>
        <v>3</v>
      </c>
      <c r="CF444" s="25">
        <f t="shared" si="1441"/>
        <v>0.9205746178983234</v>
      </c>
    </row>
    <row r="445" spans="2:84" ht="42" x14ac:dyDescent="0.15">
      <c r="B445" s="84" t="s">
        <v>442</v>
      </c>
      <c r="C445" s="86" t="s">
        <v>225</v>
      </c>
      <c r="D445" s="2">
        <v>5</v>
      </c>
      <c r="E445" s="15" t="s">
        <v>921</v>
      </c>
      <c r="F445" s="95">
        <f>IF($C445 = "neg", (($D445+1) - VLOOKUP($B445,'Results-formatted 060121'!$A:$AJ,(F$3+2),FALSE)), IF($C445 = "pos-neg", (3+VLOOKUP($B445,'Results-formatted 060121'!$A:$AJ,(F$3+2),FALSE)), VLOOKUP($B445,'Results-formatted 060121'!$A:$AJ,(F$3+2),FALSE)))</f>
        <v>3</v>
      </c>
      <c r="G445" s="95">
        <f>IF($C445 = "neg", (($D445+1) - VLOOKUP($B445,'Results-formatted 060121'!$A:$AJ,(G$3+2),FALSE)), IF($C445 = "pos-neg", (3+VLOOKUP($B445,'Results-formatted 060121'!$A:$AJ,(G$3+2),FALSE)), VLOOKUP($B445,'Results-formatted 060121'!$A:$AJ,(G$3+2),FALSE)))</f>
        <v>5</v>
      </c>
      <c r="H445" s="95">
        <f>IF($C445 = "neg", (($D445+1) - VLOOKUP($B445,'Results-formatted 060121'!$A:$AJ,(H$3+2),FALSE)), IF($C445 = "pos-neg", (3+VLOOKUP($B445,'Results-formatted 060121'!$A:$AJ,(H$3+2),FALSE)), VLOOKUP($B445,'Results-formatted 060121'!$A:$AJ,(H$3+2),FALSE)))</f>
        <v>4</v>
      </c>
      <c r="I445" s="95">
        <f>IF($C445 = "neg", (($D445+1) - VLOOKUP($B445,'Results-formatted 060121'!$A:$AJ,(I$3+2),FALSE)), IF($C445 = "pos-neg", (3+VLOOKUP($B445,'Results-formatted 060121'!$A:$AJ,(I$3+2),FALSE)), VLOOKUP($B445,'Results-formatted 060121'!$A:$AJ,(I$3+2),FALSE)))</f>
        <v>4</v>
      </c>
      <c r="J445" s="95">
        <f>IF($C445 = "neg", (($D445+1) - VLOOKUP($B445,'Results-formatted 060121'!$A:$AJ,(J$3+2),FALSE)), IF($C445 = "pos-neg", (3+VLOOKUP($B445,'Results-formatted 060121'!$A:$AJ,(J$3+2),FALSE)), VLOOKUP($B445,'Results-formatted 060121'!$A:$AJ,(J$3+2),FALSE)))</f>
        <v>4</v>
      </c>
      <c r="K445" s="95">
        <f>IF($C445 = "neg", (($D445+1) - VLOOKUP($B445,'Results-formatted 060121'!$A:$AJ,(K$3+2),FALSE)), IF($C445 = "pos-neg", (3+VLOOKUP($B445,'Results-formatted 060121'!$A:$AJ,(K$3+2),FALSE)), VLOOKUP($B445,'Results-formatted 060121'!$A:$AJ,(K$3+2),FALSE)))</f>
        <v>4</v>
      </c>
      <c r="L445" s="95">
        <f>IF($C445 = "neg", (($D445+1) - VLOOKUP($B445,'Results-formatted 060121'!$A:$AJ,(L$3+2),FALSE)), IF($C445 = "pos-neg", (3+VLOOKUP($B445,'Results-formatted 060121'!$A:$AJ,(L$3+2),FALSE)), VLOOKUP($B445,'Results-formatted 060121'!$A:$AJ,(L$3+2),FALSE)))</f>
        <v>4</v>
      </c>
      <c r="M445" s="95">
        <f>IF($C445 = "neg", (($D445+1) - VLOOKUP($B445,'Results-formatted 060121'!$A:$AJ,(M$3+2),FALSE)), IF($C445 = "pos-neg", (3+VLOOKUP($B445,'Results-formatted 060121'!$A:$AJ,(M$3+2),FALSE)), VLOOKUP($B445,'Results-formatted 060121'!$A:$AJ,(M$3+2),FALSE)))</f>
        <v>2</v>
      </c>
      <c r="N445" s="95">
        <f>IF($C445 = "neg", (($D445+1) - VLOOKUP($B445,'Results-formatted 060121'!$A:$AJ,(N$3+2),FALSE)), IF($C445 = "pos-neg", (3+VLOOKUP($B445,'Results-formatted 060121'!$A:$AJ,(N$3+2),FALSE)), VLOOKUP($B445,'Results-formatted 060121'!$A:$AJ,(N$3+2),FALSE)))</f>
        <v>2</v>
      </c>
      <c r="O445" s="95">
        <f>IF($C445 = "neg", (($D445+1) - VLOOKUP($B445,'Results-formatted 060121'!$A:$AJ,(O$3+2),FALSE)), IF($C445 = "pos-neg", (3+VLOOKUP($B445,'Results-formatted 060121'!$A:$AJ,(O$3+2),FALSE)), VLOOKUP($B445,'Results-formatted 060121'!$A:$AJ,(O$3+2),FALSE)))</f>
        <v>5</v>
      </c>
      <c r="P445" s="95">
        <f>IF($C445 = "neg", (($D445+1) - VLOOKUP($B445,'Results-formatted 060121'!$A:$AJ,(P$3+2),FALSE)), IF($C445 = "pos-neg", (3+VLOOKUP($B445,'Results-formatted 060121'!$A:$AJ,(P$3+2),FALSE)), VLOOKUP($B445,'Results-formatted 060121'!$A:$AJ,(P$3+2),FALSE)))</f>
        <v>3</v>
      </c>
      <c r="Q445" s="95">
        <f>IF($C445 = "neg", (($D445+1) - VLOOKUP($B445,'Results-formatted 060121'!$A:$AJ,(Q$3+2),FALSE)), IF($C445 = "pos-neg", (3+VLOOKUP($B445,'Results-formatted 060121'!$A:$AJ,(Q$3+2),FALSE)), VLOOKUP($B445,'Results-formatted 060121'!$A:$AJ,(Q$3+2),FALSE)))</f>
        <v>5</v>
      </c>
      <c r="R445" s="95">
        <f>IF($C445 = "neg", (($D445+1) - VLOOKUP($B445,'Results-formatted 060121'!$A:$AJ,(R$3+2),FALSE)), IF($C445 = "pos-neg", (3+VLOOKUP($B445,'Results-formatted 060121'!$A:$AJ,(R$3+2),FALSE)), VLOOKUP($B445,'Results-formatted 060121'!$A:$AJ,(R$3+2),FALSE)))</f>
        <v>5</v>
      </c>
      <c r="S445" s="95">
        <f>IF($C445 = "neg", (($D445+1) - VLOOKUP($B445,'Results-formatted 060121'!$A:$AJ,(S$3+2),FALSE)), IF($C445 = "pos-neg", (3+VLOOKUP($B445,'Results-formatted 060121'!$A:$AJ,(S$3+2),FALSE)), VLOOKUP($B445,'Results-formatted 060121'!$A:$AJ,(S$3+2),FALSE)))</f>
        <v>2</v>
      </c>
      <c r="T445" s="95">
        <f>IF($C445 = "neg", (($D445+1) - VLOOKUP($B445,'Results-formatted 060121'!$A:$AJ,(T$3+2),FALSE)), IF($C445 = "pos-neg", (3+VLOOKUP($B445,'Results-formatted 060121'!$A:$AJ,(T$3+2),FALSE)), VLOOKUP($B445,'Results-formatted 060121'!$A:$AJ,(T$3+2),FALSE)))</f>
        <v>4</v>
      </c>
      <c r="U445" s="95">
        <f>IF($C445 = "neg", (($D445+1) - VLOOKUP($B445,'Results-formatted 060121'!$A:$AJ,(U$3+2),FALSE)), IF($C445 = "pos-neg", (3+VLOOKUP($B445,'Results-formatted 060121'!$A:$AJ,(U$3+2),FALSE)), VLOOKUP($B445,'Results-formatted 060121'!$A:$AJ,(U$3+2),FALSE)))</f>
        <v>4</v>
      </c>
      <c r="V445" s="95">
        <f>IF($C445 = "neg", (($D445+1) - VLOOKUP($B445,'Results-formatted 060121'!$A:$AJ,(V$3+2),FALSE)), IF($C445 = "pos-neg", (3+VLOOKUP($B445,'Results-formatted 060121'!$A:$AJ,(V$3+2),FALSE)), VLOOKUP($B445,'Results-formatted 060121'!$A:$AJ,(V$3+2),FALSE)))</f>
        <v>4</v>
      </c>
      <c r="W445" s="95">
        <f>IF($C445 = "neg", (($D445+1) - VLOOKUP($B445,'Results-formatted 060121'!$A:$AJ,(W$3+2),FALSE)), IF($C445 = "pos-neg", (3+VLOOKUP($B445,'Results-formatted 060121'!$A:$AJ,(W$3+2),FALSE)), VLOOKUP($B445,'Results-formatted 060121'!$A:$AJ,(W$3+2),FALSE)))</f>
        <v>4</v>
      </c>
      <c r="X445" s="95">
        <f>IF($C445 = "neg", (($D445+1) - VLOOKUP($B445,'Results-formatted 060121'!$A:$AJ,(X$3+2),FALSE)), IF($C445 = "pos-neg", (3+VLOOKUP($B445,'Results-formatted 060121'!$A:$AJ,(X$3+2),FALSE)), VLOOKUP($B445,'Results-formatted 060121'!$A:$AJ,(X$3+2),FALSE)))</f>
        <v>4</v>
      </c>
      <c r="Y445" s="95">
        <f>IF($C445 = "neg", (($D445+1) - VLOOKUP($B445,'Results-formatted 060121'!$A:$AJ,(Y$3+2),FALSE)), IF($C445 = "pos-neg", (3+VLOOKUP($B445,'Results-formatted 060121'!$A:$AJ,(Y$3+2),FALSE)), VLOOKUP($B445,'Results-formatted 060121'!$A:$AJ,(Y$3+2),FALSE)))</f>
        <v>3</v>
      </c>
      <c r="Z445" s="95">
        <f>IF($C445 = "neg", (($D445+1) - VLOOKUP($B445,'Results-formatted 060121'!$A:$AJ,(Z$3+2),FALSE)), IF($C445 = "pos-neg", (3+VLOOKUP($B445,'Results-formatted 060121'!$A:$AJ,(Z$3+2),FALSE)), VLOOKUP($B445,'Results-formatted 060121'!$A:$AJ,(Z$3+2),FALSE)))</f>
        <v>5</v>
      </c>
      <c r="AA445" s="95">
        <f>IF($C445 = "neg", (($D445+1) - VLOOKUP($B445,'Results-formatted 060121'!$A:$AJ,(AA$3+2),FALSE)), IF($C445 = "pos-neg", (3+VLOOKUP($B445,'Results-formatted 060121'!$A:$AJ,(AA$3+2),FALSE)), VLOOKUP($B445,'Results-formatted 060121'!$A:$AJ,(AA$3+2),FALSE)))</f>
        <v>4</v>
      </c>
      <c r="AB445" s="95">
        <f>IF($C445 = "neg", (($D445+1) - VLOOKUP($B445,'Results-formatted 060121'!$A:$AJ,(AB$3+2),FALSE)), IF($C445 = "pos-neg", (3+VLOOKUP($B445,'Results-formatted 060121'!$A:$AJ,(AB$3+2),FALSE)), VLOOKUP($B445,'Results-formatted 060121'!$A:$AJ,(AB$3+2),FALSE)))</f>
        <v>2</v>
      </c>
      <c r="AC445" s="95">
        <f>IF($C445 = "neg", (($D445+1) - VLOOKUP($B445,'Results-formatted 060121'!$A:$AJ,(AC$3+2),FALSE)), IF($C445 = "pos-neg", (3+VLOOKUP($B445,'Results-formatted 060121'!$A:$AJ,(AC$3+2),FALSE)), VLOOKUP($B445,'Results-formatted 060121'!$A:$AJ,(AC$3+2),FALSE)))</f>
        <v>4</v>
      </c>
      <c r="AD445" s="95">
        <f>IF($C445 = "neg", (($D445+1) - VLOOKUP($B445,'Results-formatted 060121'!$A:$AJ,(AD$3+2),FALSE)), IF($C445 = "pos-neg", (3+VLOOKUP($B445,'Results-formatted 060121'!$A:$AJ,(AD$3+2),FALSE)), VLOOKUP($B445,'Results-formatted 060121'!$A:$AJ,(AD$3+2),FALSE)))</f>
        <v>3</v>
      </c>
      <c r="AE445" s="95">
        <f>IF($C445 = "neg", (($D445+1) - VLOOKUP($B445,'Results-formatted 060121'!$A:$AJ,(AE$3+2),FALSE)), IF($C445 = "pos-neg", (3+VLOOKUP($B445,'Results-formatted 060121'!$A:$AJ,(AE$3+2),FALSE)), VLOOKUP($B445,'Results-formatted 060121'!$A:$AJ,(AE$3+2),FALSE)))</f>
        <v>4</v>
      </c>
      <c r="AF445" s="95">
        <f>IF($C445 = "neg", (($D445+1) - VLOOKUP($B445,'Results-formatted 060121'!$A:$AJ,(AF$3+2),FALSE)), IF($C445 = "pos-neg", (3+VLOOKUP($B445,'Results-formatted 060121'!$A:$AJ,(AF$3+2),FALSE)), VLOOKUP($B445,'Results-formatted 060121'!$A:$AJ,(AF$3+2),FALSE)))</f>
        <v>3</v>
      </c>
      <c r="AG445" s="95">
        <f>IF($C445 = "neg", (($D445+1) - VLOOKUP($B445,'Results-formatted 060121'!$A:$AJ,(AG$3+2),FALSE)), IF($C445 = "pos-neg", (3+VLOOKUP($B445,'Results-formatted 060121'!$A:$AJ,(AG$3+2),FALSE)), VLOOKUP($B445,'Results-formatted 060121'!$A:$AJ,(AG$3+2),FALSE)))</f>
        <v>4</v>
      </c>
      <c r="AH445" s="95">
        <f>IF($C445 = "neg", (($D445+1) - VLOOKUP($B445,'Results-formatted 060121'!$A:$AJ,(AH$3+2),FALSE)), IF($C445 = "pos-neg", (3+VLOOKUP($B445,'Results-formatted 060121'!$A:$AJ,(AH$3+2),FALSE)), VLOOKUP($B445,'Results-formatted 060121'!$A:$AJ,(AH$3+2),FALSE)))</f>
        <v>3</v>
      </c>
      <c r="AI445" s="95">
        <f>IF($C445 = "neg", (($D445+1) - VLOOKUP($B445,'Results-formatted 060121'!$A:$AJ,(AI$3+2),FALSE)), IF($C445 = "pos-neg", (3+VLOOKUP($B445,'Results-formatted 060121'!$A:$AJ,(AI$3+2),FALSE)), VLOOKUP($B445,'Results-formatted 060121'!$A:$AJ,(AI$3+2),FALSE)))</f>
        <v>4</v>
      </c>
      <c r="AJ445" s="95">
        <f>IF($C445 = "neg", (($D445+1) - VLOOKUP($B445,'Results-formatted 060121'!$A:$AJ,(AJ$3+2),FALSE)), IF($C445 = "pos-neg", (3+VLOOKUP($B445,'Results-formatted 060121'!$A:$AJ,(AJ$3+2),FALSE)), VLOOKUP($B445,'Results-formatted 060121'!$A:$AJ,(AJ$3+2),FALSE)))</f>
        <v>5</v>
      </c>
      <c r="AK445" s="95">
        <f>IF($C445 = "neg", (($D445+1) - VLOOKUP($B445,'Results-formatted 060121'!$A:$AJ,(AK$3+2),FALSE)), IF($C445 = "pos-neg", (3+VLOOKUP($B445,'Results-formatted 060121'!$A:$AJ,(AK$3+2),FALSE)), VLOOKUP($B445,'Results-formatted 060121'!$A:$AJ,(AK$3+2),FALSE)))</f>
        <v>4</v>
      </c>
      <c r="AL445" s="95">
        <f>IF($C445 = "neg", (($D445+1) - VLOOKUP($B445,'Results-formatted 060121'!$A:$AJ,(AL$3+2),FALSE)), IF($C445 = "pos-neg", (3+VLOOKUP($B445,'Results-formatted 060121'!$A:$AJ,(AL$3+2),FALSE)), VLOOKUP($B445,'Results-formatted 060121'!$A:$AJ,(AL$3+2),FALSE)))</f>
        <v>3</v>
      </c>
      <c r="AM445" s="95">
        <f>IF($C445 = "neg", (($D445+1) - VLOOKUP($B445,'Results-formatted 060121'!$A:AJ,(AM$3+2),FALSE)), IF($C445 = "pos-neg", (3+VLOOKUP($B445,'Results-formatted 060121'!$A:AJ,(AM$3+2),FALSE)), VLOOKUP($B445,'Results-formatted 060121'!$A:AJ,(AM$3+2),FALSE)))</f>
        <v>5</v>
      </c>
      <c r="AN445" s="95">
        <f>IF($C445 = "neg", (($D445+1) - VLOOKUP($B445,'Results-formatted 060121'!$A:AK,(AN$3+2),FALSE)), IF($C445 = "pos-neg", (3+VLOOKUP($B445,'Results-formatted 060121'!$A:AK,(AN$3+2),FALSE)), VLOOKUP($B445,'Results-formatted 060121'!$A:AK,(AN$3+2),FALSE)))</f>
        <v>4</v>
      </c>
      <c r="AO445" s="95">
        <f>IF($C445 = "neg", (($D445+1) - VLOOKUP($B445,'Results-formatted 060121'!$A:AL,(AO$3+2),FALSE)), IF($C445 = "pos-neg", (3+VLOOKUP($B445,'Results-formatted 060121'!$A:AL,(AO$3+2),FALSE)), VLOOKUP($B445,'Results-formatted 060121'!$A:AL,(AO$3+2),FALSE)))</f>
        <v>5</v>
      </c>
      <c r="AP445" s="95">
        <f>IF($C445 = "neg", (($D445+1) - VLOOKUP($B445,'Results-formatted 060121'!$A:AM,(AP$3+2),FALSE)), IF($C445 = "pos-neg", (3+VLOOKUP($B445,'Results-formatted 060121'!$A:AM,(AP$3+2),FALSE)), VLOOKUP($B445,'Results-formatted 060121'!$A:AM,(AP$3+2),FALSE)))</f>
        <v>2</v>
      </c>
      <c r="AQ445" s="95">
        <f>IF($C445 = "neg", (($D445+1) - VLOOKUP($B445,'Results-formatted 060121'!$A:AN,(AQ$3+2),FALSE)), IF($C445 = "pos-neg", (3+VLOOKUP($B445,'Results-formatted 060121'!$A:AN,(AQ$3+2),FALSE)), VLOOKUP($B445,'Results-formatted 060121'!$A:AN,(AQ$3+2),FALSE)))</f>
        <v>4</v>
      </c>
      <c r="AR445" s="95">
        <f>IF($C445 = "neg", (($D445+1) - VLOOKUP($B445,'Results-formatted 060121'!$A:AO,(AR$3+2),FALSE)), IF($C445 = "pos-neg", (3+VLOOKUP($B445,'Results-formatted 060121'!$A:AO,(AR$3+2),FALSE)), VLOOKUP($B445,'Results-formatted 060121'!$A:AO,(AR$3+2),FALSE)))</f>
        <v>4</v>
      </c>
      <c r="AS445" s="95">
        <f>IF($C445 = "neg", (($D445+1) - VLOOKUP($B445,'Results-formatted 060121'!$A:AP,(AS$3+2),FALSE)), IF($C445 = "pos-neg", (3+VLOOKUP($B445,'Results-formatted 060121'!$A:AP,(AS$3+2),FALSE)), VLOOKUP($B445,'Results-formatted 060121'!$A:AP,(AS$3+2),FALSE)))</f>
        <v>4</v>
      </c>
      <c r="AT445" s="95">
        <f>IF($C445 = "neg", (($D445+1) - VLOOKUP($B445,'Results-formatted 060121'!$A:AQ,(AT$3+2),FALSE)), IF($C445 = "pos-neg", (3+VLOOKUP($B445,'Results-formatted 060121'!$A:AQ,(AT$3+2),FALSE)), VLOOKUP($B445,'Results-formatted 060121'!$A:AQ,(AT$3+2),FALSE)))</f>
        <v>4</v>
      </c>
      <c r="AU445" s="95">
        <f>IF($C445 = "neg", (($D445+1) - VLOOKUP($B445,'Results-formatted 060121'!$A:AR,(AU$3+2),FALSE)), IF($C445 = "pos-neg", (3+VLOOKUP($B445,'Results-formatted 060121'!$A:AR,(AU$3+2),FALSE)), VLOOKUP($B445,'Results-formatted 060121'!$A:AR,(AU$3+2),FALSE)))</f>
        <v>5</v>
      </c>
      <c r="AV445" s="95">
        <f>IF($C445 = "neg", (($D445+1) - VLOOKUP($B445,'Results-formatted 060121'!$A:AS,(AV$3+2),FALSE)), IF($C445 = "pos-neg", (3+VLOOKUP($B445,'Results-formatted 060121'!$A:AS,(AV$3+2),FALSE)), VLOOKUP($B445,'Results-formatted 060121'!$A:AS,(AV$3+2),FALSE)))</f>
        <v>3</v>
      </c>
      <c r="AW445" s="95">
        <f>IF($C445 = "neg", (($D445+1) - VLOOKUP($B445,'Results-formatted 060121'!$A:AT,(AW$3+2),FALSE)), IF($C445 = "pos-neg", (3+VLOOKUP($B445,'Results-formatted 060121'!$A:AT,(AW$3+2),FALSE)), VLOOKUP($B445,'Results-formatted 060121'!$A:AT,(AW$3+2),FALSE)))</f>
        <v>3</v>
      </c>
      <c r="AX445" s="95">
        <f>IF($C445 = "neg", (($D445+1) - VLOOKUP($B445,'Results-formatted 060121'!$A:AU,(AX$3+2),FALSE)), IF($C445 = "pos-neg", (3+VLOOKUP($B445,'Results-formatted 060121'!$A:AU,(AX$3+2),FALSE)), VLOOKUP($B445,'Results-formatted 060121'!$A:AU,(AX$3+2),FALSE)))</f>
        <v>1</v>
      </c>
      <c r="AY445" s="95">
        <f>IF($C445 = "neg", (($D445+1) - VLOOKUP($B445,'Results-formatted 060121'!$A:AV,(AY$3+2),FALSE)), IF($C445 = "pos-neg", (3+VLOOKUP($B445,'Results-formatted 060121'!$A:AV,(AY$3+2),FALSE)), VLOOKUP($B445,'Results-formatted 060121'!$A:AV,(AY$3+2),FALSE)))</f>
        <v>4</v>
      </c>
      <c r="AZ445" s="95">
        <f>IF($C445 = "neg", (($D445+1) - VLOOKUP($B445,'Results-formatted 060121'!$A:AW,(AZ$3+2),FALSE)), IF($C445 = "pos-neg", (3+VLOOKUP($B445,'Results-formatted 060121'!$A:AW,(AZ$3+2),FALSE)), VLOOKUP($B445,'Results-formatted 060121'!$A:AW,(AZ$3+2),FALSE)))</f>
        <v>3</v>
      </c>
      <c r="BA445" s="95">
        <f>IF($C445 = "neg", (($D445+1) - VLOOKUP($B445,'Results-formatted 060121'!$A:AX,(BA$3+2),FALSE)), IF($C445 = "pos-neg", (3+VLOOKUP($B445,'Results-formatted 060121'!$A:AX,(BA$3+2),FALSE)), VLOOKUP($B445,'Results-formatted 060121'!$A:AX,(BA$3+2),FALSE)))</f>
        <v>4</v>
      </c>
      <c r="BB445" s="95">
        <f>IF($C445 = "neg", (($D445+1) - VLOOKUP($B445,'Results-formatted 060121'!$A:AY,(BB$3+2),FALSE)), IF($C445 = "pos-neg", (3+VLOOKUP($B445,'Results-formatted 060121'!$A:AY,(BB$3+2),FALSE)), VLOOKUP($B445,'Results-formatted 060121'!$A:AY,(BB$3+2),FALSE)))</f>
        <v>4</v>
      </c>
      <c r="BC445" s="95">
        <f>IF($C445 = "neg", (($D445+1) - VLOOKUP($B445,'Results-formatted 060121'!$A:AZ,(BC$3+2),FALSE)), IF($C445 = "pos-neg", (3+VLOOKUP($B445,'Results-formatted 060121'!$A:AZ,(BC$3+2),FALSE)), VLOOKUP($B445,'Results-formatted 060121'!$A:AZ,(BC$3+2),FALSE)))</f>
        <v>4</v>
      </c>
      <c r="BD445" s="95">
        <f>IF($C445 = "neg", (($D445+1) - VLOOKUP($B445,'Results-formatted 060121'!$A:BA,(BD$3+2),FALSE)), IF($C445 = "pos-neg", (3+VLOOKUP($B445,'Results-formatted 060121'!$A:BA,(BD$3+2),FALSE)), VLOOKUP($B445,'Results-formatted 060121'!$A:BA,(BD$3+2),FALSE)))</f>
        <v>4</v>
      </c>
      <c r="BE445" s="95">
        <f>IF($C445 = "neg", (($D445+1) - VLOOKUP($B445,'Results-formatted 060121'!$A:BB,(BE$3+2),FALSE)), IF($C445 = "pos-neg", (3+VLOOKUP($B445,'Results-formatted 060121'!$A:BB,(BE$3+2),FALSE)), VLOOKUP($B445,'Results-formatted 060121'!$A:BB,(BE$3+2),FALSE)))</f>
        <v>4</v>
      </c>
      <c r="BF445" s="95">
        <f>IF($C445 = "neg", (($D445+1) - VLOOKUP($B445,'Results-formatted 060121'!$A:BC,(BF$3+2),FALSE)), IF($C445 = "pos-neg", (3+VLOOKUP($B445,'Results-formatted 060121'!$A:BC,(BF$3+2),FALSE)), VLOOKUP($B445,'Results-formatted 060121'!$A:BC,(BF$3+2),FALSE)))</f>
        <v>3</v>
      </c>
      <c r="BG445" s="95">
        <f>IF($C445 = "neg", (($D445+1) - VLOOKUP($B445,'Results-formatted 060121'!$A:BD,(BG$3+2),FALSE)), IF($C445 = "pos-neg", (3+VLOOKUP($B445,'Results-formatted 060121'!$A:BD,(BG$3+2),FALSE)), VLOOKUP($B445,'Results-formatted 060121'!$A:BD,(BG$3+2),FALSE)))</f>
        <v>3</v>
      </c>
      <c r="BH445" s="95">
        <f>IF($C445 = "neg", (($D445+1) - VLOOKUP($B445,'Results-formatted 060121'!$A:BE,(BH$3+2),FALSE)), IF($C445 = "pos-neg", (3+VLOOKUP($B445,'Results-formatted 060121'!$A:BE,(BH$3+2),FALSE)), VLOOKUP($B445,'Results-formatted 060121'!$A:BE,(BH$3+2),FALSE)))</f>
        <v>3</v>
      </c>
      <c r="BI445" s="95">
        <f>IF($C445 = "neg", (($D445+1) - VLOOKUP($B445,'Results-formatted 060121'!$A:BF,(BI$3+2),FALSE)), IF($C445 = "pos-neg", (3+VLOOKUP($B445,'Results-formatted 060121'!$A:BF,(BI$3+2),FALSE)), VLOOKUP($B445,'Results-formatted 060121'!$A:BF,(BI$3+2),FALSE)))</f>
        <v>4</v>
      </c>
      <c r="BJ445" s="95">
        <f>IF($C445 = "neg", (($D445+1) - VLOOKUP($B445,'Results-formatted 060121'!$A:BG,(BJ$3+2),FALSE)), IF($C445 = "pos-neg", (3+VLOOKUP($B445,'Results-formatted 060121'!$A:BG,(BJ$3+2),FALSE)), VLOOKUP($B445,'Results-formatted 060121'!$A:BG,(BJ$3+2),FALSE)))</f>
        <v>5</v>
      </c>
      <c r="BK445" s="95">
        <f>IF($C445 = "neg", (($D445+1) - VLOOKUP($B445,'Results-formatted 060121'!$A:BH,(BK$3+2),FALSE)), IF($C445 = "pos-neg", (3+VLOOKUP($B445,'Results-formatted 060121'!$A:BH,(BK$3+2),FALSE)), VLOOKUP($B445,'Results-formatted 060121'!$A:BH,(BK$3+2),FALSE)))</f>
        <v>4</v>
      </c>
      <c r="BL445" s="95">
        <f>IF($C445 = "neg", (($D445+1) - VLOOKUP($B445,'Results-formatted 060121'!$A:BI,(BL$3+2),FALSE)), IF($C445 = "pos-neg", (3+VLOOKUP($B445,'Results-formatted 060121'!$A:BI,(BL$3+2),FALSE)), VLOOKUP($B445,'Results-formatted 060121'!$A:BI,(BL$3+2),FALSE)))</f>
        <v>4</v>
      </c>
      <c r="BM445" s="95">
        <f>IF($C445 = "neg", (($D445+1) - VLOOKUP($B445,'Results-formatted 060121'!$A:BJ,(BM$3+2),FALSE)), IF($C445 = "pos-neg", (3+VLOOKUP($B445,'Results-formatted 060121'!$A:BJ,(BM$3+2),FALSE)), VLOOKUP($B445,'Results-formatted 060121'!$A:BJ,(BM$3+2),FALSE)))</f>
        <v>3</v>
      </c>
      <c r="BN445" s="95"/>
      <c r="BO445" s="95"/>
      <c r="BP445" s="95"/>
      <c r="BQ445" s="95"/>
      <c r="BR445" s="95"/>
      <c r="BS445" s="95"/>
      <c r="BT445" s="95"/>
      <c r="BU445" s="95"/>
      <c r="BV445" s="95"/>
      <c r="BW445" s="95"/>
      <c r="BX445" s="95"/>
      <c r="BY445" s="95"/>
      <c r="BZ445" s="95"/>
      <c r="CA445" s="95"/>
      <c r="CB445" s="95"/>
      <c r="CC445" s="95"/>
      <c r="CD445" s="98"/>
      <c r="CE445" s="25">
        <f t="shared" si="1616"/>
        <v>3.7166666666666668</v>
      </c>
      <c r="CF445" s="25">
        <f t="shared" si="1441"/>
        <v>0.90369611411506345</v>
      </c>
    </row>
    <row r="446" spans="2:84" ht="42" x14ac:dyDescent="0.15">
      <c r="B446" s="84" t="s">
        <v>443</v>
      </c>
      <c r="C446" s="86" t="s">
        <v>224</v>
      </c>
      <c r="D446" s="2">
        <v>5</v>
      </c>
      <c r="E446" s="15" t="s">
        <v>922</v>
      </c>
      <c r="F446" s="95">
        <f>IF($C446 = "neg", (($D446+1) - VLOOKUP($B446,'Results-formatted 060121'!$A:$AJ,(F$3+2),FALSE)), IF($C446 = "pos-neg", (3+VLOOKUP($B446,'Results-formatted 060121'!$A:$AJ,(F$3+2),FALSE)), VLOOKUP($B446,'Results-formatted 060121'!$A:$AJ,(F$3+2),FALSE)))</f>
        <v>3</v>
      </c>
      <c r="G446" s="95">
        <f>IF($C446 = "neg", (($D446+1) - VLOOKUP($B446,'Results-formatted 060121'!$A:$AJ,(G$3+2),FALSE)), IF($C446 = "pos-neg", (3+VLOOKUP($B446,'Results-formatted 060121'!$A:$AJ,(G$3+2),FALSE)), VLOOKUP($B446,'Results-formatted 060121'!$A:$AJ,(G$3+2),FALSE)))</f>
        <v>5</v>
      </c>
      <c r="H446" s="95">
        <f>IF($C446 = "neg", (($D446+1) - VLOOKUP($B446,'Results-formatted 060121'!$A:$AJ,(H$3+2),FALSE)), IF($C446 = "pos-neg", (3+VLOOKUP($B446,'Results-formatted 060121'!$A:$AJ,(H$3+2),FALSE)), VLOOKUP($B446,'Results-formatted 060121'!$A:$AJ,(H$3+2),FALSE)))</f>
        <v>4</v>
      </c>
      <c r="I446" s="95">
        <f>IF($C446 = "neg", (($D446+1) - VLOOKUP($B446,'Results-formatted 060121'!$A:$AJ,(I$3+2),FALSE)), IF($C446 = "pos-neg", (3+VLOOKUP($B446,'Results-formatted 060121'!$A:$AJ,(I$3+2),FALSE)), VLOOKUP($B446,'Results-formatted 060121'!$A:$AJ,(I$3+2),FALSE)))</f>
        <v>4</v>
      </c>
      <c r="J446" s="95">
        <f>IF($C446 = "neg", (($D446+1) - VLOOKUP($B446,'Results-formatted 060121'!$A:$AJ,(J$3+2),FALSE)), IF($C446 = "pos-neg", (3+VLOOKUP($B446,'Results-formatted 060121'!$A:$AJ,(J$3+2),FALSE)), VLOOKUP($B446,'Results-formatted 060121'!$A:$AJ,(J$3+2),FALSE)))</f>
        <v>3</v>
      </c>
      <c r="K446" s="95">
        <f>IF($C446 = "neg", (($D446+1) - VLOOKUP($B446,'Results-formatted 060121'!$A:$AJ,(K$3+2),FALSE)), IF($C446 = "pos-neg", (3+VLOOKUP($B446,'Results-formatted 060121'!$A:$AJ,(K$3+2),FALSE)), VLOOKUP($B446,'Results-formatted 060121'!$A:$AJ,(K$3+2),FALSE)))</f>
        <v>5</v>
      </c>
      <c r="L446" s="95">
        <f>IF($C446 = "neg", (($D446+1) - VLOOKUP($B446,'Results-formatted 060121'!$A:$AJ,(L$3+2),FALSE)), IF($C446 = "pos-neg", (3+VLOOKUP($B446,'Results-formatted 060121'!$A:$AJ,(L$3+2),FALSE)), VLOOKUP($B446,'Results-formatted 060121'!$A:$AJ,(L$3+2),FALSE)))</f>
        <v>4</v>
      </c>
      <c r="M446" s="95">
        <f>IF($C446 = "neg", (($D446+1) - VLOOKUP($B446,'Results-formatted 060121'!$A:$AJ,(M$3+2),FALSE)), IF($C446 = "pos-neg", (3+VLOOKUP($B446,'Results-formatted 060121'!$A:$AJ,(M$3+2),FALSE)), VLOOKUP($B446,'Results-formatted 060121'!$A:$AJ,(M$3+2),FALSE)))</f>
        <v>5</v>
      </c>
      <c r="N446" s="95">
        <f>IF($C446 = "neg", (($D446+1) - VLOOKUP($B446,'Results-formatted 060121'!$A:$AJ,(N$3+2),FALSE)), IF($C446 = "pos-neg", (3+VLOOKUP($B446,'Results-formatted 060121'!$A:$AJ,(N$3+2),FALSE)), VLOOKUP($B446,'Results-formatted 060121'!$A:$AJ,(N$3+2),FALSE)))</f>
        <v>3</v>
      </c>
      <c r="O446" s="95">
        <f>IF($C446 = "neg", (($D446+1) - VLOOKUP($B446,'Results-formatted 060121'!$A:$AJ,(O$3+2),FALSE)), IF($C446 = "pos-neg", (3+VLOOKUP($B446,'Results-formatted 060121'!$A:$AJ,(O$3+2),FALSE)), VLOOKUP($B446,'Results-formatted 060121'!$A:$AJ,(O$3+2),FALSE)))</f>
        <v>3</v>
      </c>
      <c r="P446" s="95">
        <f>IF($C446 = "neg", (($D446+1) - VLOOKUP($B446,'Results-formatted 060121'!$A:$AJ,(P$3+2),FALSE)), IF($C446 = "pos-neg", (3+VLOOKUP($B446,'Results-formatted 060121'!$A:$AJ,(P$3+2),FALSE)), VLOOKUP($B446,'Results-formatted 060121'!$A:$AJ,(P$3+2),FALSE)))</f>
        <v>2</v>
      </c>
      <c r="Q446" s="95">
        <f>IF($C446 = "neg", (($D446+1) - VLOOKUP($B446,'Results-formatted 060121'!$A:$AJ,(Q$3+2),FALSE)), IF($C446 = "pos-neg", (3+VLOOKUP($B446,'Results-formatted 060121'!$A:$AJ,(Q$3+2),FALSE)), VLOOKUP($B446,'Results-formatted 060121'!$A:$AJ,(Q$3+2),FALSE)))</f>
        <v>5</v>
      </c>
      <c r="R446" s="95">
        <f>IF($C446 = "neg", (($D446+1) - VLOOKUP($B446,'Results-formatted 060121'!$A:$AJ,(R$3+2),FALSE)), IF($C446 = "pos-neg", (3+VLOOKUP($B446,'Results-formatted 060121'!$A:$AJ,(R$3+2),FALSE)), VLOOKUP($B446,'Results-formatted 060121'!$A:$AJ,(R$3+2),FALSE)))</f>
        <v>4</v>
      </c>
      <c r="S446" s="95">
        <f>IF($C446 = "neg", (($D446+1) - VLOOKUP($B446,'Results-formatted 060121'!$A:$AJ,(S$3+2),FALSE)), IF($C446 = "pos-neg", (3+VLOOKUP($B446,'Results-formatted 060121'!$A:$AJ,(S$3+2),FALSE)), VLOOKUP($B446,'Results-formatted 060121'!$A:$AJ,(S$3+2),FALSE)))</f>
        <v>1</v>
      </c>
      <c r="T446" s="95">
        <f>IF($C446 = "neg", (($D446+1) - VLOOKUP($B446,'Results-formatted 060121'!$A:$AJ,(T$3+2),FALSE)), IF($C446 = "pos-neg", (3+VLOOKUP($B446,'Results-formatted 060121'!$A:$AJ,(T$3+2),FALSE)), VLOOKUP($B446,'Results-formatted 060121'!$A:$AJ,(T$3+2),FALSE)))</f>
        <v>3</v>
      </c>
      <c r="U446" s="95">
        <f>IF($C446 = "neg", (($D446+1) - VLOOKUP($B446,'Results-formatted 060121'!$A:$AJ,(U$3+2),FALSE)), IF($C446 = "pos-neg", (3+VLOOKUP($B446,'Results-formatted 060121'!$A:$AJ,(U$3+2),FALSE)), VLOOKUP($B446,'Results-formatted 060121'!$A:$AJ,(U$3+2),FALSE)))</f>
        <v>4</v>
      </c>
      <c r="V446" s="95">
        <f>IF($C446 = "neg", (($D446+1) - VLOOKUP($B446,'Results-formatted 060121'!$A:$AJ,(V$3+2),FALSE)), IF($C446 = "pos-neg", (3+VLOOKUP($B446,'Results-formatted 060121'!$A:$AJ,(V$3+2),FALSE)), VLOOKUP($B446,'Results-formatted 060121'!$A:$AJ,(V$3+2),FALSE)))</f>
        <v>5</v>
      </c>
      <c r="W446" s="95">
        <f>IF($C446 = "neg", (($D446+1) - VLOOKUP($B446,'Results-formatted 060121'!$A:$AJ,(W$3+2),FALSE)), IF($C446 = "pos-neg", (3+VLOOKUP($B446,'Results-formatted 060121'!$A:$AJ,(W$3+2),FALSE)), VLOOKUP($B446,'Results-formatted 060121'!$A:$AJ,(W$3+2),FALSE)))</f>
        <v>4</v>
      </c>
      <c r="X446" s="95">
        <f>IF($C446 = "neg", (($D446+1) - VLOOKUP($B446,'Results-formatted 060121'!$A:$AJ,(X$3+2),FALSE)), IF($C446 = "pos-neg", (3+VLOOKUP($B446,'Results-formatted 060121'!$A:$AJ,(X$3+2),FALSE)), VLOOKUP($B446,'Results-formatted 060121'!$A:$AJ,(X$3+2),FALSE)))</f>
        <v>4</v>
      </c>
      <c r="Y446" s="95">
        <f>IF($C446 = "neg", (($D446+1) - VLOOKUP($B446,'Results-formatted 060121'!$A:$AJ,(Y$3+2),FALSE)), IF($C446 = "pos-neg", (3+VLOOKUP($B446,'Results-formatted 060121'!$A:$AJ,(Y$3+2),FALSE)), VLOOKUP($B446,'Results-formatted 060121'!$A:$AJ,(Y$3+2),FALSE)))</f>
        <v>4</v>
      </c>
      <c r="Z446" s="95">
        <f>IF($C446 = "neg", (($D446+1) - VLOOKUP($B446,'Results-formatted 060121'!$A:$AJ,(Z$3+2),FALSE)), IF($C446 = "pos-neg", (3+VLOOKUP($B446,'Results-formatted 060121'!$A:$AJ,(Z$3+2),FALSE)), VLOOKUP($B446,'Results-formatted 060121'!$A:$AJ,(Z$3+2),FALSE)))</f>
        <v>3</v>
      </c>
      <c r="AA446" s="95">
        <f>IF($C446 = "neg", (($D446+1) - VLOOKUP($B446,'Results-formatted 060121'!$A:$AJ,(AA$3+2),FALSE)), IF($C446 = "pos-neg", (3+VLOOKUP($B446,'Results-formatted 060121'!$A:$AJ,(AA$3+2),FALSE)), VLOOKUP($B446,'Results-formatted 060121'!$A:$AJ,(AA$3+2),FALSE)))</f>
        <v>5</v>
      </c>
      <c r="AB446" s="95">
        <f>IF($C446 = "neg", (($D446+1) - VLOOKUP($B446,'Results-formatted 060121'!$A:$AJ,(AB$3+2),FALSE)), IF($C446 = "pos-neg", (3+VLOOKUP($B446,'Results-formatted 060121'!$A:$AJ,(AB$3+2),FALSE)), VLOOKUP($B446,'Results-formatted 060121'!$A:$AJ,(AB$3+2),FALSE)))</f>
        <v>1</v>
      </c>
      <c r="AC446" s="95">
        <f>IF($C446 = "neg", (($D446+1) - VLOOKUP($B446,'Results-formatted 060121'!$A:$AJ,(AC$3+2),FALSE)), IF($C446 = "pos-neg", (3+VLOOKUP($B446,'Results-formatted 060121'!$A:$AJ,(AC$3+2),FALSE)), VLOOKUP($B446,'Results-formatted 060121'!$A:$AJ,(AC$3+2),FALSE)))</f>
        <v>4</v>
      </c>
      <c r="AD446" s="95">
        <f>IF($C446 = "neg", (($D446+1) - VLOOKUP($B446,'Results-formatted 060121'!$A:$AJ,(AD$3+2),FALSE)), IF($C446 = "pos-neg", (3+VLOOKUP($B446,'Results-formatted 060121'!$A:$AJ,(AD$3+2),FALSE)), VLOOKUP($B446,'Results-formatted 060121'!$A:$AJ,(AD$3+2),FALSE)))</f>
        <v>4</v>
      </c>
      <c r="AE446" s="95">
        <f>IF($C446 = "neg", (($D446+1) - VLOOKUP($B446,'Results-formatted 060121'!$A:$AJ,(AE$3+2),FALSE)), IF($C446 = "pos-neg", (3+VLOOKUP($B446,'Results-formatted 060121'!$A:$AJ,(AE$3+2),FALSE)), VLOOKUP($B446,'Results-formatted 060121'!$A:$AJ,(AE$3+2),FALSE)))</f>
        <v>5</v>
      </c>
      <c r="AF446" s="95">
        <f>IF($C446 = "neg", (($D446+1) - VLOOKUP($B446,'Results-formatted 060121'!$A:$AJ,(AF$3+2),FALSE)), IF($C446 = "pos-neg", (3+VLOOKUP($B446,'Results-formatted 060121'!$A:$AJ,(AF$3+2),FALSE)), VLOOKUP($B446,'Results-formatted 060121'!$A:$AJ,(AF$3+2),FALSE)))</f>
        <v>4</v>
      </c>
      <c r="AG446" s="95">
        <f>IF($C446 = "neg", (($D446+1) - VLOOKUP($B446,'Results-formatted 060121'!$A:$AJ,(AG$3+2),FALSE)), IF($C446 = "pos-neg", (3+VLOOKUP($B446,'Results-formatted 060121'!$A:$AJ,(AG$3+2),FALSE)), VLOOKUP($B446,'Results-formatted 060121'!$A:$AJ,(AG$3+2),FALSE)))</f>
        <v>4</v>
      </c>
      <c r="AH446" s="95">
        <f>IF($C446 = "neg", (($D446+1) - VLOOKUP($B446,'Results-formatted 060121'!$A:$AJ,(AH$3+2),FALSE)), IF($C446 = "pos-neg", (3+VLOOKUP($B446,'Results-formatted 060121'!$A:$AJ,(AH$3+2),FALSE)), VLOOKUP($B446,'Results-formatted 060121'!$A:$AJ,(AH$3+2),FALSE)))</f>
        <v>4</v>
      </c>
      <c r="AI446" s="95">
        <f>IF($C446 = "neg", (($D446+1) - VLOOKUP($B446,'Results-formatted 060121'!$A:$AJ,(AI$3+2),FALSE)), IF($C446 = "pos-neg", (3+VLOOKUP($B446,'Results-formatted 060121'!$A:$AJ,(AI$3+2),FALSE)), VLOOKUP($B446,'Results-formatted 060121'!$A:$AJ,(AI$3+2),FALSE)))</f>
        <v>4</v>
      </c>
      <c r="AJ446" s="95">
        <f>IF($C446 = "neg", (($D446+1) - VLOOKUP($B446,'Results-formatted 060121'!$A:$AJ,(AJ$3+2),FALSE)), IF($C446 = "pos-neg", (3+VLOOKUP($B446,'Results-formatted 060121'!$A:$AJ,(AJ$3+2),FALSE)), VLOOKUP($B446,'Results-formatted 060121'!$A:$AJ,(AJ$3+2),FALSE)))</f>
        <v>5</v>
      </c>
      <c r="AK446" s="95">
        <f>IF($C446 = "neg", (($D446+1) - VLOOKUP($B446,'Results-formatted 060121'!$A:$AJ,(AK$3+2),FALSE)), IF($C446 = "pos-neg", (3+VLOOKUP($B446,'Results-formatted 060121'!$A:$AJ,(AK$3+2),FALSE)), VLOOKUP($B446,'Results-formatted 060121'!$A:$AJ,(AK$3+2),FALSE)))</f>
        <v>4</v>
      </c>
      <c r="AL446" s="95">
        <f>IF($C446 = "neg", (($D446+1) - VLOOKUP($B446,'Results-formatted 060121'!$A:$AJ,(AL$3+2),FALSE)), IF($C446 = "pos-neg", (3+VLOOKUP($B446,'Results-formatted 060121'!$A:$AJ,(AL$3+2),FALSE)), VLOOKUP($B446,'Results-formatted 060121'!$A:$AJ,(AL$3+2),FALSE)))</f>
        <v>4</v>
      </c>
      <c r="AM446" s="95">
        <f>IF($C446 = "neg", (($D446+1) - VLOOKUP($B446,'Results-formatted 060121'!$A:AJ,(AM$3+2),FALSE)), IF($C446 = "pos-neg", (3+VLOOKUP($B446,'Results-formatted 060121'!$A:AJ,(AM$3+2),FALSE)), VLOOKUP($B446,'Results-formatted 060121'!$A:AJ,(AM$3+2),FALSE)))</f>
        <v>5</v>
      </c>
      <c r="AN446" s="95">
        <f>IF($C446 = "neg", (($D446+1) - VLOOKUP($B446,'Results-formatted 060121'!$A:AK,(AN$3+2),FALSE)), IF($C446 = "pos-neg", (3+VLOOKUP($B446,'Results-formatted 060121'!$A:AK,(AN$3+2),FALSE)), VLOOKUP($B446,'Results-formatted 060121'!$A:AK,(AN$3+2),FALSE)))</f>
        <v>5</v>
      </c>
      <c r="AO446" s="95">
        <f>IF($C446 = "neg", (($D446+1) - VLOOKUP($B446,'Results-formatted 060121'!$A:AL,(AO$3+2),FALSE)), IF($C446 = "pos-neg", (3+VLOOKUP($B446,'Results-formatted 060121'!$A:AL,(AO$3+2),FALSE)), VLOOKUP($B446,'Results-formatted 060121'!$A:AL,(AO$3+2),FALSE)))</f>
        <v>4</v>
      </c>
      <c r="AP446" s="95">
        <f>IF($C446 = "neg", (($D446+1) - VLOOKUP($B446,'Results-formatted 060121'!$A:AM,(AP$3+2),FALSE)), IF($C446 = "pos-neg", (3+VLOOKUP($B446,'Results-formatted 060121'!$A:AM,(AP$3+2),FALSE)), VLOOKUP($B446,'Results-formatted 060121'!$A:AM,(AP$3+2),FALSE)))</f>
        <v>2</v>
      </c>
      <c r="AQ446" s="95">
        <f>IF($C446 = "neg", (($D446+1) - VLOOKUP($B446,'Results-formatted 060121'!$A:AN,(AQ$3+2),FALSE)), IF($C446 = "pos-neg", (3+VLOOKUP($B446,'Results-formatted 060121'!$A:AN,(AQ$3+2),FALSE)), VLOOKUP($B446,'Results-formatted 060121'!$A:AN,(AQ$3+2),FALSE)))</f>
        <v>4</v>
      </c>
      <c r="AR446" s="95">
        <f>IF($C446 = "neg", (($D446+1) - VLOOKUP($B446,'Results-formatted 060121'!$A:AO,(AR$3+2),FALSE)), IF($C446 = "pos-neg", (3+VLOOKUP($B446,'Results-formatted 060121'!$A:AO,(AR$3+2),FALSE)), VLOOKUP($B446,'Results-formatted 060121'!$A:AO,(AR$3+2),FALSE)))</f>
        <v>5</v>
      </c>
      <c r="AS446" s="95">
        <f>IF($C446 = "neg", (($D446+1) - VLOOKUP($B446,'Results-formatted 060121'!$A:AP,(AS$3+2),FALSE)), IF($C446 = "pos-neg", (3+VLOOKUP($B446,'Results-formatted 060121'!$A:AP,(AS$3+2),FALSE)), VLOOKUP($B446,'Results-formatted 060121'!$A:AP,(AS$3+2),FALSE)))</f>
        <v>4</v>
      </c>
      <c r="AT446" s="95">
        <f>IF($C446 = "neg", (($D446+1) - VLOOKUP($B446,'Results-formatted 060121'!$A:AQ,(AT$3+2),FALSE)), IF($C446 = "pos-neg", (3+VLOOKUP($B446,'Results-formatted 060121'!$A:AQ,(AT$3+2),FALSE)), VLOOKUP($B446,'Results-formatted 060121'!$A:AQ,(AT$3+2),FALSE)))</f>
        <v>4</v>
      </c>
      <c r="AU446" s="95">
        <f>IF($C446 = "neg", (($D446+1) - VLOOKUP($B446,'Results-formatted 060121'!$A:AR,(AU$3+2),FALSE)), IF($C446 = "pos-neg", (3+VLOOKUP($B446,'Results-formatted 060121'!$A:AR,(AU$3+2),FALSE)), VLOOKUP($B446,'Results-formatted 060121'!$A:AR,(AU$3+2),FALSE)))</f>
        <v>4</v>
      </c>
      <c r="AV446" s="95">
        <f>IF($C446 = "neg", (($D446+1) - VLOOKUP($B446,'Results-formatted 060121'!$A:AS,(AV$3+2),FALSE)), IF($C446 = "pos-neg", (3+VLOOKUP($B446,'Results-formatted 060121'!$A:AS,(AV$3+2),FALSE)), VLOOKUP($B446,'Results-formatted 060121'!$A:AS,(AV$3+2),FALSE)))</f>
        <v>3</v>
      </c>
      <c r="AW446" s="95">
        <f>IF($C446 = "neg", (($D446+1) - VLOOKUP($B446,'Results-formatted 060121'!$A:AT,(AW$3+2),FALSE)), IF($C446 = "pos-neg", (3+VLOOKUP($B446,'Results-formatted 060121'!$A:AT,(AW$3+2),FALSE)), VLOOKUP($B446,'Results-formatted 060121'!$A:AT,(AW$3+2),FALSE)))</f>
        <v>4</v>
      </c>
      <c r="AX446" s="95">
        <f>IF($C446 = "neg", (($D446+1) - VLOOKUP($B446,'Results-formatted 060121'!$A:AU,(AX$3+2),FALSE)), IF($C446 = "pos-neg", (3+VLOOKUP($B446,'Results-formatted 060121'!$A:AU,(AX$3+2),FALSE)), VLOOKUP($B446,'Results-formatted 060121'!$A:AU,(AX$3+2),FALSE)))</f>
        <v>4</v>
      </c>
      <c r="AY446" s="95">
        <f>IF($C446 = "neg", (($D446+1) - VLOOKUP($B446,'Results-formatted 060121'!$A:AV,(AY$3+2),FALSE)), IF($C446 = "pos-neg", (3+VLOOKUP($B446,'Results-formatted 060121'!$A:AV,(AY$3+2),FALSE)), VLOOKUP($B446,'Results-formatted 060121'!$A:AV,(AY$3+2),FALSE)))</f>
        <v>4</v>
      </c>
      <c r="AZ446" s="95">
        <f>IF($C446 = "neg", (($D446+1) - VLOOKUP($B446,'Results-formatted 060121'!$A:AW,(AZ$3+2),FALSE)), IF($C446 = "pos-neg", (3+VLOOKUP($B446,'Results-formatted 060121'!$A:AW,(AZ$3+2),FALSE)), VLOOKUP($B446,'Results-formatted 060121'!$A:AW,(AZ$3+2),FALSE)))</f>
        <v>4</v>
      </c>
      <c r="BA446" s="95">
        <f>IF($C446 = "neg", (($D446+1) - VLOOKUP($B446,'Results-formatted 060121'!$A:AX,(BA$3+2),FALSE)), IF($C446 = "pos-neg", (3+VLOOKUP($B446,'Results-formatted 060121'!$A:AX,(BA$3+2),FALSE)), VLOOKUP($B446,'Results-formatted 060121'!$A:AX,(BA$3+2),FALSE)))</f>
        <v>4</v>
      </c>
      <c r="BB446" s="95">
        <f>IF($C446 = "neg", (($D446+1) - VLOOKUP($B446,'Results-formatted 060121'!$A:AY,(BB$3+2),FALSE)), IF($C446 = "pos-neg", (3+VLOOKUP($B446,'Results-formatted 060121'!$A:AY,(BB$3+2),FALSE)), VLOOKUP($B446,'Results-formatted 060121'!$A:AY,(BB$3+2),FALSE)))</f>
        <v>4</v>
      </c>
      <c r="BC446" s="95">
        <f>IF($C446 = "neg", (($D446+1) - VLOOKUP($B446,'Results-formatted 060121'!$A:AZ,(BC$3+2),FALSE)), IF($C446 = "pos-neg", (3+VLOOKUP($B446,'Results-formatted 060121'!$A:AZ,(BC$3+2),FALSE)), VLOOKUP($B446,'Results-formatted 060121'!$A:AZ,(BC$3+2),FALSE)))</f>
        <v>3</v>
      </c>
      <c r="BD446" s="95">
        <f>IF($C446 = "neg", (($D446+1) - VLOOKUP($B446,'Results-formatted 060121'!$A:BA,(BD$3+2),FALSE)), IF($C446 = "pos-neg", (3+VLOOKUP($B446,'Results-formatted 060121'!$A:BA,(BD$3+2),FALSE)), VLOOKUP($B446,'Results-formatted 060121'!$A:BA,(BD$3+2),FALSE)))</f>
        <v>4</v>
      </c>
      <c r="BE446" s="95">
        <f>IF($C446 = "neg", (($D446+1) - VLOOKUP($B446,'Results-formatted 060121'!$A:BB,(BE$3+2),FALSE)), IF($C446 = "pos-neg", (3+VLOOKUP($B446,'Results-formatted 060121'!$A:BB,(BE$3+2),FALSE)), VLOOKUP($B446,'Results-formatted 060121'!$A:BB,(BE$3+2),FALSE)))</f>
        <v>5</v>
      </c>
      <c r="BF446" s="95">
        <f>IF($C446 = "neg", (($D446+1) - VLOOKUP($B446,'Results-formatted 060121'!$A:BC,(BF$3+2),FALSE)), IF($C446 = "pos-neg", (3+VLOOKUP($B446,'Results-formatted 060121'!$A:BC,(BF$3+2),FALSE)), VLOOKUP($B446,'Results-formatted 060121'!$A:BC,(BF$3+2),FALSE)))</f>
        <v>2</v>
      </c>
      <c r="BG446" s="95">
        <f>IF($C446 = "neg", (($D446+1) - VLOOKUP($B446,'Results-formatted 060121'!$A:BD,(BG$3+2),FALSE)), IF($C446 = "pos-neg", (3+VLOOKUP($B446,'Results-formatted 060121'!$A:BD,(BG$3+2),FALSE)), VLOOKUP($B446,'Results-formatted 060121'!$A:BD,(BG$3+2),FALSE)))</f>
        <v>4</v>
      </c>
      <c r="BH446" s="95">
        <f>IF($C446 = "neg", (($D446+1) - VLOOKUP($B446,'Results-formatted 060121'!$A:BE,(BH$3+2),FALSE)), IF($C446 = "pos-neg", (3+VLOOKUP($B446,'Results-formatted 060121'!$A:BE,(BH$3+2),FALSE)), VLOOKUP($B446,'Results-formatted 060121'!$A:BE,(BH$3+2),FALSE)))</f>
        <v>4</v>
      </c>
      <c r="BI446" s="95">
        <f>IF($C446 = "neg", (($D446+1) - VLOOKUP($B446,'Results-formatted 060121'!$A:BF,(BI$3+2),FALSE)), IF($C446 = "pos-neg", (3+VLOOKUP($B446,'Results-formatted 060121'!$A:BF,(BI$3+2),FALSE)), VLOOKUP($B446,'Results-formatted 060121'!$A:BF,(BI$3+2),FALSE)))</f>
        <v>4</v>
      </c>
      <c r="BJ446" s="95">
        <f>IF($C446 = "neg", (($D446+1) - VLOOKUP($B446,'Results-formatted 060121'!$A:BG,(BJ$3+2),FALSE)), IF($C446 = "pos-neg", (3+VLOOKUP($B446,'Results-formatted 060121'!$A:BG,(BJ$3+2),FALSE)), VLOOKUP($B446,'Results-formatted 060121'!$A:BG,(BJ$3+2),FALSE)))</f>
        <v>4</v>
      </c>
      <c r="BK446" s="95">
        <f>IF($C446 = "neg", (($D446+1) - VLOOKUP($B446,'Results-formatted 060121'!$A:BH,(BK$3+2),FALSE)), IF($C446 = "pos-neg", (3+VLOOKUP($B446,'Results-formatted 060121'!$A:BH,(BK$3+2),FALSE)), VLOOKUP($B446,'Results-formatted 060121'!$A:BH,(BK$3+2),FALSE)))</f>
        <v>4</v>
      </c>
      <c r="BL446" s="95">
        <f>IF($C446 = "neg", (($D446+1) - VLOOKUP($B446,'Results-formatted 060121'!$A:BI,(BL$3+2),FALSE)), IF($C446 = "pos-neg", (3+VLOOKUP($B446,'Results-formatted 060121'!$A:BI,(BL$3+2),FALSE)), VLOOKUP($B446,'Results-formatted 060121'!$A:BI,(BL$3+2),FALSE)))</f>
        <v>4</v>
      </c>
      <c r="BM446" s="95">
        <f>IF($C446 = "neg", (($D446+1) - VLOOKUP($B446,'Results-formatted 060121'!$A:BJ,(BM$3+2),FALSE)), IF($C446 = "pos-neg", (3+VLOOKUP($B446,'Results-formatted 060121'!$A:BJ,(BM$3+2),FALSE)), VLOOKUP($B446,'Results-formatted 060121'!$A:BJ,(BM$3+2),FALSE)))</f>
        <v>3</v>
      </c>
      <c r="BN446" s="95"/>
      <c r="BO446" s="95"/>
      <c r="BP446" s="95"/>
      <c r="BQ446" s="95"/>
      <c r="BR446" s="95"/>
      <c r="BS446" s="95"/>
      <c r="BT446" s="95"/>
      <c r="BU446" s="95"/>
      <c r="BV446" s="95"/>
      <c r="BW446" s="95"/>
      <c r="BX446" s="95"/>
      <c r="BY446" s="95"/>
      <c r="BZ446" s="95"/>
      <c r="CA446" s="95"/>
      <c r="CB446" s="95"/>
      <c r="CC446" s="95"/>
      <c r="CD446" s="98"/>
      <c r="CE446" s="25">
        <f t="shared" si="1616"/>
        <v>3.85</v>
      </c>
      <c r="CF446" s="25">
        <f t="shared" si="1441"/>
        <v>0.91734694839456088</v>
      </c>
    </row>
    <row r="447" spans="2:84" ht="42" x14ac:dyDescent="0.15">
      <c r="B447" s="84" t="s">
        <v>444</v>
      </c>
      <c r="C447" s="86" t="s">
        <v>224</v>
      </c>
      <c r="D447" s="2">
        <v>5</v>
      </c>
      <c r="E447" s="15" t="s">
        <v>923</v>
      </c>
      <c r="F447" s="95">
        <f>IF($C447 = "neg", (($D447+1) - VLOOKUP($B447,'Results-formatted 060121'!$A:$AJ,(F$3+2),FALSE)), IF($C447 = "pos-neg", (3+VLOOKUP($B447,'Results-formatted 060121'!$A:$AJ,(F$3+2),FALSE)), VLOOKUP($B447,'Results-formatted 060121'!$A:$AJ,(F$3+2),FALSE)))</f>
        <v>3</v>
      </c>
      <c r="G447" s="95">
        <f>IF($C447 = "neg", (($D447+1) - VLOOKUP($B447,'Results-formatted 060121'!$A:$AJ,(G$3+2),FALSE)), IF($C447 = "pos-neg", (3+VLOOKUP($B447,'Results-formatted 060121'!$A:$AJ,(G$3+2),FALSE)), VLOOKUP($B447,'Results-formatted 060121'!$A:$AJ,(G$3+2),FALSE)))</f>
        <v>3</v>
      </c>
      <c r="H447" s="95">
        <f>IF($C447 = "neg", (($D447+1) - VLOOKUP($B447,'Results-formatted 060121'!$A:$AJ,(H$3+2),FALSE)), IF($C447 = "pos-neg", (3+VLOOKUP($B447,'Results-formatted 060121'!$A:$AJ,(H$3+2),FALSE)), VLOOKUP($B447,'Results-formatted 060121'!$A:$AJ,(H$3+2),FALSE)))</f>
        <v>3</v>
      </c>
      <c r="I447" s="95">
        <f>IF($C447 = "neg", (($D447+1) - VLOOKUP($B447,'Results-formatted 060121'!$A:$AJ,(I$3+2),FALSE)), IF($C447 = "pos-neg", (3+VLOOKUP($B447,'Results-formatted 060121'!$A:$AJ,(I$3+2),FALSE)), VLOOKUP($B447,'Results-formatted 060121'!$A:$AJ,(I$3+2),FALSE)))</f>
        <v>4</v>
      </c>
      <c r="J447" s="95">
        <f>IF($C447 = "neg", (($D447+1) - VLOOKUP($B447,'Results-formatted 060121'!$A:$AJ,(J$3+2),FALSE)), IF($C447 = "pos-neg", (3+VLOOKUP($B447,'Results-formatted 060121'!$A:$AJ,(J$3+2),FALSE)), VLOOKUP($B447,'Results-formatted 060121'!$A:$AJ,(J$3+2),FALSE)))</f>
        <v>3</v>
      </c>
      <c r="K447" s="95">
        <f>IF($C447 = "neg", (($D447+1) - VLOOKUP($B447,'Results-formatted 060121'!$A:$AJ,(K$3+2),FALSE)), IF($C447 = "pos-neg", (3+VLOOKUP($B447,'Results-formatted 060121'!$A:$AJ,(K$3+2),FALSE)), VLOOKUP($B447,'Results-formatted 060121'!$A:$AJ,(K$3+2),FALSE)))</f>
        <v>2</v>
      </c>
      <c r="L447" s="95">
        <f>IF($C447 = "neg", (($D447+1) - VLOOKUP($B447,'Results-formatted 060121'!$A:$AJ,(L$3+2),FALSE)), IF($C447 = "pos-neg", (3+VLOOKUP($B447,'Results-formatted 060121'!$A:$AJ,(L$3+2),FALSE)), VLOOKUP($B447,'Results-formatted 060121'!$A:$AJ,(L$3+2),FALSE)))</f>
        <v>3</v>
      </c>
      <c r="M447" s="95">
        <f>IF($C447 = "neg", (($D447+1) - VLOOKUP($B447,'Results-formatted 060121'!$A:$AJ,(M$3+2),FALSE)), IF($C447 = "pos-neg", (3+VLOOKUP($B447,'Results-formatted 060121'!$A:$AJ,(M$3+2),FALSE)), VLOOKUP($B447,'Results-formatted 060121'!$A:$AJ,(M$3+2),FALSE)))</f>
        <v>2</v>
      </c>
      <c r="N447" s="95">
        <f>IF($C447 = "neg", (($D447+1) - VLOOKUP($B447,'Results-formatted 060121'!$A:$AJ,(N$3+2),FALSE)), IF($C447 = "pos-neg", (3+VLOOKUP($B447,'Results-formatted 060121'!$A:$AJ,(N$3+2),FALSE)), VLOOKUP($B447,'Results-formatted 060121'!$A:$AJ,(N$3+2),FALSE)))</f>
        <v>4</v>
      </c>
      <c r="O447" s="95">
        <f>IF($C447 = "neg", (($D447+1) - VLOOKUP($B447,'Results-formatted 060121'!$A:$AJ,(O$3+2),FALSE)), IF($C447 = "pos-neg", (3+VLOOKUP($B447,'Results-formatted 060121'!$A:$AJ,(O$3+2),FALSE)), VLOOKUP($B447,'Results-formatted 060121'!$A:$AJ,(O$3+2),FALSE)))</f>
        <v>3</v>
      </c>
      <c r="P447" s="95">
        <f>IF($C447 = "neg", (($D447+1) - VLOOKUP($B447,'Results-formatted 060121'!$A:$AJ,(P$3+2),FALSE)), IF($C447 = "pos-neg", (3+VLOOKUP($B447,'Results-formatted 060121'!$A:$AJ,(P$3+2),FALSE)), VLOOKUP($B447,'Results-formatted 060121'!$A:$AJ,(P$3+2),FALSE)))</f>
        <v>3</v>
      </c>
      <c r="Q447" s="95">
        <f>IF($C447 = "neg", (($D447+1) - VLOOKUP($B447,'Results-formatted 060121'!$A:$AJ,(Q$3+2),FALSE)), IF($C447 = "pos-neg", (3+VLOOKUP($B447,'Results-formatted 060121'!$A:$AJ,(Q$3+2),FALSE)), VLOOKUP($B447,'Results-formatted 060121'!$A:$AJ,(Q$3+2),FALSE)))</f>
        <v>3</v>
      </c>
      <c r="R447" s="95">
        <f>IF($C447 = "neg", (($D447+1) - VLOOKUP($B447,'Results-formatted 060121'!$A:$AJ,(R$3+2),FALSE)), IF($C447 = "pos-neg", (3+VLOOKUP($B447,'Results-formatted 060121'!$A:$AJ,(R$3+2),FALSE)), VLOOKUP($B447,'Results-formatted 060121'!$A:$AJ,(R$3+2),FALSE)))</f>
        <v>2</v>
      </c>
      <c r="S447" s="95">
        <f>IF($C447 = "neg", (($D447+1) - VLOOKUP($B447,'Results-formatted 060121'!$A:$AJ,(S$3+2),FALSE)), IF($C447 = "pos-neg", (3+VLOOKUP($B447,'Results-formatted 060121'!$A:$AJ,(S$3+2),FALSE)), VLOOKUP($B447,'Results-formatted 060121'!$A:$AJ,(S$3+2),FALSE)))</f>
        <v>3</v>
      </c>
      <c r="T447" s="95">
        <f>IF($C447 = "neg", (($D447+1) - VLOOKUP($B447,'Results-formatted 060121'!$A:$AJ,(T$3+2),FALSE)), IF($C447 = "pos-neg", (3+VLOOKUP($B447,'Results-formatted 060121'!$A:$AJ,(T$3+2),FALSE)), VLOOKUP($B447,'Results-formatted 060121'!$A:$AJ,(T$3+2),FALSE)))</f>
        <v>2</v>
      </c>
      <c r="U447" s="95">
        <f>IF($C447 = "neg", (($D447+1) - VLOOKUP($B447,'Results-formatted 060121'!$A:$AJ,(U$3+2),FALSE)), IF($C447 = "pos-neg", (3+VLOOKUP($B447,'Results-formatted 060121'!$A:$AJ,(U$3+2),FALSE)), VLOOKUP($B447,'Results-formatted 060121'!$A:$AJ,(U$3+2),FALSE)))</f>
        <v>4</v>
      </c>
      <c r="V447" s="95">
        <f>IF($C447 = "neg", (($D447+1) - VLOOKUP($B447,'Results-formatted 060121'!$A:$AJ,(V$3+2),FALSE)), IF($C447 = "pos-neg", (3+VLOOKUP($B447,'Results-formatted 060121'!$A:$AJ,(V$3+2),FALSE)), VLOOKUP($B447,'Results-formatted 060121'!$A:$AJ,(V$3+2),FALSE)))</f>
        <v>4</v>
      </c>
      <c r="W447" s="95">
        <f>IF($C447 = "neg", (($D447+1) - VLOOKUP($B447,'Results-formatted 060121'!$A:$AJ,(W$3+2),FALSE)), IF($C447 = "pos-neg", (3+VLOOKUP($B447,'Results-formatted 060121'!$A:$AJ,(W$3+2),FALSE)), VLOOKUP($B447,'Results-formatted 060121'!$A:$AJ,(W$3+2),FALSE)))</f>
        <v>3</v>
      </c>
      <c r="X447" s="95">
        <f>IF($C447 = "neg", (($D447+1) - VLOOKUP($B447,'Results-formatted 060121'!$A:$AJ,(X$3+2),FALSE)), IF($C447 = "pos-neg", (3+VLOOKUP($B447,'Results-formatted 060121'!$A:$AJ,(X$3+2),FALSE)), VLOOKUP($B447,'Results-formatted 060121'!$A:$AJ,(X$3+2),FALSE)))</f>
        <v>3</v>
      </c>
      <c r="Y447" s="95">
        <f>IF($C447 = "neg", (($D447+1) - VLOOKUP($B447,'Results-formatted 060121'!$A:$AJ,(Y$3+2),FALSE)), IF($C447 = "pos-neg", (3+VLOOKUP($B447,'Results-formatted 060121'!$A:$AJ,(Y$3+2),FALSE)), VLOOKUP($B447,'Results-formatted 060121'!$A:$AJ,(Y$3+2),FALSE)))</f>
        <v>4</v>
      </c>
      <c r="Z447" s="95">
        <f>IF($C447 = "neg", (($D447+1) - VLOOKUP($B447,'Results-formatted 060121'!$A:$AJ,(Z$3+2),FALSE)), IF($C447 = "pos-neg", (3+VLOOKUP($B447,'Results-formatted 060121'!$A:$AJ,(Z$3+2),FALSE)), VLOOKUP($B447,'Results-formatted 060121'!$A:$AJ,(Z$3+2),FALSE)))</f>
        <v>1</v>
      </c>
      <c r="AA447" s="95">
        <f>IF($C447 = "neg", (($D447+1) - VLOOKUP($B447,'Results-formatted 060121'!$A:$AJ,(AA$3+2),FALSE)), IF($C447 = "pos-neg", (3+VLOOKUP($B447,'Results-formatted 060121'!$A:$AJ,(AA$3+2),FALSE)), VLOOKUP($B447,'Results-formatted 060121'!$A:$AJ,(AA$3+2),FALSE)))</f>
        <v>2</v>
      </c>
      <c r="AB447" s="95">
        <f>IF($C447 = "neg", (($D447+1) - VLOOKUP($B447,'Results-formatted 060121'!$A:$AJ,(AB$3+2),FALSE)), IF($C447 = "pos-neg", (3+VLOOKUP($B447,'Results-formatted 060121'!$A:$AJ,(AB$3+2),FALSE)), VLOOKUP($B447,'Results-formatted 060121'!$A:$AJ,(AB$3+2),FALSE)))</f>
        <v>1</v>
      </c>
      <c r="AC447" s="95">
        <f>IF($C447 = "neg", (($D447+1) - VLOOKUP($B447,'Results-formatted 060121'!$A:$AJ,(AC$3+2),FALSE)), IF($C447 = "pos-neg", (3+VLOOKUP($B447,'Results-formatted 060121'!$A:$AJ,(AC$3+2),FALSE)), VLOOKUP($B447,'Results-formatted 060121'!$A:$AJ,(AC$3+2),FALSE)))</f>
        <v>3</v>
      </c>
      <c r="AD447" s="95">
        <f>IF($C447 = "neg", (($D447+1) - VLOOKUP($B447,'Results-formatted 060121'!$A:$AJ,(AD$3+2),FALSE)), IF($C447 = "pos-neg", (3+VLOOKUP($B447,'Results-formatted 060121'!$A:$AJ,(AD$3+2),FALSE)), VLOOKUP($B447,'Results-formatted 060121'!$A:$AJ,(AD$3+2),FALSE)))</f>
        <v>2</v>
      </c>
      <c r="AE447" s="95">
        <f>IF($C447 = "neg", (($D447+1) - VLOOKUP($B447,'Results-formatted 060121'!$A:$AJ,(AE$3+2),FALSE)), IF($C447 = "pos-neg", (3+VLOOKUP($B447,'Results-formatted 060121'!$A:$AJ,(AE$3+2),FALSE)), VLOOKUP($B447,'Results-formatted 060121'!$A:$AJ,(AE$3+2),FALSE)))</f>
        <v>4</v>
      </c>
      <c r="AF447" s="95">
        <f>IF($C447 = "neg", (($D447+1) - VLOOKUP($B447,'Results-formatted 060121'!$A:$AJ,(AF$3+2),FALSE)), IF($C447 = "pos-neg", (3+VLOOKUP($B447,'Results-formatted 060121'!$A:$AJ,(AF$3+2),FALSE)), VLOOKUP($B447,'Results-formatted 060121'!$A:$AJ,(AF$3+2),FALSE)))</f>
        <v>2</v>
      </c>
      <c r="AG447" s="95">
        <f>IF($C447 = "neg", (($D447+1) - VLOOKUP($B447,'Results-formatted 060121'!$A:$AJ,(AG$3+2),FALSE)), IF($C447 = "pos-neg", (3+VLOOKUP($B447,'Results-formatted 060121'!$A:$AJ,(AG$3+2),FALSE)), VLOOKUP($B447,'Results-formatted 060121'!$A:$AJ,(AG$3+2),FALSE)))</f>
        <v>3</v>
      </c>
      <c r="AH447" s="95">
        <f>IF($C447 = "neg", (($D447+1) - VLOOKUP($B447,'Results-formatted 060121'!$A:$AJ,(AH$3+2),FALSE)), IF($C447 = "pos-neg", (3+VLOOKUP($B447,'Results-formatted 060121'!$A:$AJ,(AH$3+2),FALSE)), VLOOKUP($B447,'Results-formatted 060121'!$A:$AJ,(AH$3+2),FALSE)))</f>
        <v>2</v>
      </c>
      <c r="AI447" s="95">
        <f>IF($C447 = "neg", (($D447+1) - VLOOKUP($B447,'Results-formatted 060121'!$A:$AJ,(AI$3+2),FALSE)), IF($C447 = "pos-neg", (3+VLOOKUP($B447,'Results-formatted 060121'!$A:$AJ,(AI$3+2),FALSE)), VLOOKUP($B447,'Results-formatted 060121'!$A:$AJ,(AI$3+2),FALSE)))</f>
        <v>3</v>
      </c>
      <c r="AJ447" s="95">
        <f>IF($C447 = "neg", (($D447+1) - VLOOKUP($B447,'Results-formatted 060121'!$A:$AJ,(AJ$3+2),FALSE)), IF($C447 = "pos-neg", (3+VLOOKUP($B447,'Results-formatted 060121'!$A:$AJ,(AJ$3+2),FALSE)), VLOOKUP($B447,'Results-formatted 060121'!$A:$AJ,(AJ$3+2),FALSE)))</f>
        <v>3</v>
      </c>
      <c r="AK447" s="95">
        <f>IF($C447 = "neg", (($D447+1) - VLOOKUP($B447,'Results-formatted 060121'!$A:$AJ,(AK$3+2),FALSE)), IF($C447 = "pos-neg", (3+VLOOKUP($B447,'Results-formatted 060121'!$A:$AJ,(AK$3+2),FALSE)), VLOOKUP($B447,'Results-formatted 060121'!$A:$AJ,(AK$3+2),FALSE)))</f>
        <v>3</v>
      </c>
      <c r="AL447" s="95">
        <f>IF($C447 = "neg", (($D447+1) - VLOOKUP($B447,'Results-formatted 060121'!$A:$AJ,(AL$3+2),FALSE)), IF($C447 = "pos-neg", (3+VLOOKUP($B447,'Results-formatted 060121'!$A:$AJ,(AL$3+2),FALSE)), VLOOKUP($B447,'Results-formatted 060121'!$A:$AJ,(AL$3+2),FALSE)))</f>
        <v>4</v>
      </c>
      <c r="AM447" s="95">
        <f>IF($C447 = "neg", (($D447+1) - VLOOKUP($B447,'Results-formatted 060121'!$A:AJ,(AM$3+2),FALSE)), IF($C447 = "pos-neg", (3+VLOOKUP($B447,'Results-formatted 060121'!$A:AJ,(AM$3+2),FALSE)), VLOOKUP($B447,'Results-formatted 060121'!$A:AJ,(AM$3+2),FALSE)))</f>
        <v>4</v>
      </c>
      <c r="AN447" s="95">
        <f>IF($C447 = "neg", (($D447+1) - VLOOKUP($B447,'Results-formatted 060121'!$A:AK,(AN$3+2),FALSE)), IF($C447 = "pos-neg", (3+VLOOKUP($B447,'Results-formatted 060121'!$A:AK,(AN$3+2),FALSE)), VLOOKUP($B447,'Results-formatted 060121'!$A:AK,(AN$3+2),FALSE)))</f>
        <v>3</v>
      </c>
      <c r="AO447" s="95">
        <f>IF($C447 = "neg", (($D447+1) - VLOOKUP($B447,'Results-formatted 060121'!$A:AL,(AO$3+2),FALSE)), IF($C447 = "pos-neg", (3+VLOOKUP($B447,'Results-formatted 060121'!$A:AL,(AO$3+2),FALSE)), VLOOKUP($B447,'Results-formatted 060121'!$A:AL,(AO$3+2),FALSE)))</f>
        <v>3</v>
      </c>
      <c r="AP447" s="95">
        <f>IF($C447 = "neg", (($D447+1) - VLOOKUP($B447,'Results-formatted 060121'!$A:AM,(AP$3+2),FALSE)), IF($C447 = "pos-neg", (3+VLOOKUP($B447,'Results-formatted 060121'!$A:AM,(AP$3+2),FALSE)), VLOOKUP($B447,'Results-formatted 060121'!$A:AM,(AP$3+2),FALSE)))</f>
        <v>2</v>
      </c>
      <c r="AQ447" s="95">
        <f>IF($C447 = "neg", (($D447+1) - VLOOKUP($B447,'Results-formatted 060121'!$A:AN,(AQ$3+2),FALSE)), IF($C447 = "pos-neg", (3+VLOOKUP($B447,'Results-formatted 060121'!$A:AN,(AQ$3+2),FALSE)), VLOOKUP($B447,'Results-formatted 060121'!$A:AN,(AQ$3+2),FALSE)))</f>
        <v>2</v>
      </c>
      <c r="AR447" s="95">
        <f>IF($C447 = "neg", (($D447+1) - VLOOKUP($B447,'Results-formatted 060121'!$A:AO,(AR$3+2),FALSE)), IF($C447 = "pos-neg", (3+VLOOKUP($B447,'Results-formatted 060121'!$A:AO,(AR$3+2),FALSE)), VLOOKUP($B447,'Results-formatted 060121'!$A:AO,(AR$3+2),FALSE)))</f>
        <v>4</v>
      </c>
      <c r="AS447" s="95">
        <f>IF($C447 = "neg", (($D447+1) - VLOOKUP($B447,'Results-formatted 060121'!$A:AP,(AS$3+2),FALSE)), IF($C447 = "pos-neg", (3+VLOOKUP($B447,'Results-formatted 060121'!$A:AP,(AS$3+2),FALSE)), VLOOKUP($B447,'Results-formatted 060121'!$A:AP,(AS$3+2),FALSE)))</f>
        <v>3</v>
      </c>
      <c r="AT447" s="95">
        <f>IF($C447 = "neg", (($D447+1) - VLOOKUP($B447,'Results-formatted 060121'!$A:AQ,(AT$3+2),FALSE)), IF($C447 = "pos-neg", (3+VLOOKUP($B447,'Results-formatted 060121'!$A:AQ,(AT$3+2),FALSE)), VLOOKUP($B447,'Results-formatted 060121'!$A:AQ,(AT$3+2),FALSE)))</f>
        <v>3</v>
      </c>
      <c r="AU447" s="95">
        <f>IF($C447 = "neg", (($D447+1) - VLOOKUP($B447,'Results-formatted 060121'!$A:AR,(AU$3+2),FALSE)), IF($C447 = "pos-neg", (3+VLOOKUP($B447,'Results-formatted 060121'!$A:AR,(AU$3+2),FALSE)), VLOOKUP($B447,'Results-formatted 060121'!$A:AR,(AU$3+2),FALSE)))</f>
        <v>3</v>
      </c>
      <c r="AV447" s="95">
        <f>IF($C447 = "neg", (($D447+1) - VLOOKUP($B447,'Results-formatted 060121'!$A:AS,(AV$3+2),FALSE)), IF($C447 = "pos-neg", (3+VLOOKUP($B447,'Results-formatted 060121'!$A:AS,(AV$3+2),FALSE)), VLOOKUP($B447,'Results-formatted 060121'!$A:AS,(AV$3+2),FALSE)))</f>
        <v>3</v>
      </c>
      <c r="AW447" s="95">
        <f>IF($C447 = "neg", (($D447+1) - VLOOKUP($B447,'Results-formatted 060121'!$A:AT,(AW$3+2),FALSE)), IF($C447 = "pos-neg", (3+VLOOKUP($B447,'Results-formatted 060121'!$A:AT,(AW$3+2),FALSE)), VLOOKUP($B447,'Results-formatted 060121'!$A:AT,(AW$3+2),FALSE)))</f>
        <v>1</v>
      </c>
      <c r="AX447" s="95">
        <f>IF($C447 = "neg", (($D447+1) - VLOOKUP($B447,'Results-formatted 060121'!$A:AU,(AX$3+2),FALSE)), IF($C447 = "pos-neg", (3+VLOOKUP($B447,'Results-formatted 060121'!$A:AU,(AX$3+2),FALSE)), VLOOKUP($B447,'Results-formatted 060121'!$A:AU,(AX$3+2),FALSE)))</f>
        <v>1</v>
      </c>
      <c r="AY447" s="95">
        <f>IF($C447 = "neg", (($D447+1) - VLOOKUP($B447,'Results-formatted 060121'!$A:AV,(AY$3+2),FALSE)), IF($C447 = "pos-neg", (3+VLOOKUP($B447,'Results-formatted 060121'!$A:AV,(AY$3+2),FALSE)), VLOOKUP($B447,'Results-formatted 060121'!$A:AV,(AY$3+2),FALSE)))</f>
        <v>3</v>
      </c>
      <c r="AZ447" s="95">
        <f>IF($C447 = "neg", (($D447+1) - VLOOKUP($B447,'Results-formatted 060121'!$A:AW,(AZ$3+2),FALSE)), IF($C447 = "pos-neg", (3+VLOOKUP($B447,'Results-formatted 060121'!$A:AW,(AZ$3+2),FALSE)), VLOOKUP($B447,'Results-formatted 060121'!$A:AW,(AZ$3+2),FALSE)))</f>
        <v>2</v>
      </c>
      <c r="BA447" s="95">
        <f>IF($C447 = "neg", (($D447+1) - VLOOKUP($B447,'Results-formatted 060121'!$A:AX,(BA$3+2),FALSE)), IF($C447 = "pos-neg", (3+VLOOKUP($B447,'Results-formatted 060121'!$A:AX,(BA$3+2),FALSE)), VLOOKUP($B447,'Results-formatted 060121'!$A:AX,(BA$3+2),FALSE)))</f>
        <v>3</v>
      </c>
      <c r="BB447" s="95">
        <f>IF($C447 = "neg", (($D447+1) - VLOOKUP($B447,'Results-formatted 060121'!$A:AY,(BB$3+2),FALSE)), IF($C447 = "pos-neg", (3+VLOOKUP($B447,'Results-formatted 060121'!$A:AY,(BB$3+2),FALSE)), VLOOKUP($B447,'Results-formatted 060121'!$A:AY,(BB$3+2),FALSE)))</f>
        <v>3</v>
      </c>
      <c r="BC447" s="95">
        <f>IF($C447 = "neg", (($D447+1) - VLOOKUP($B447,'Results-formatted 060121'!$A:AZ,(BC$3+2),FALSE)), IF($C447 = "pos-neg", (3+VLOOKUP($B447,'Results-formatted 060121'!$A:AZ,(BC$3+2),FALSE)), VLOOKUP($B447,'Results-formatted 060121'!$A:AZ,(BC$3+2),FALSE)))</f>
        <v>3</v>
      </c>
      <c r="BD447" s="95">
        <f>IF($C447 = "neg", (($D447+1) - VLOOKUP($B447,'Results-formatted 060121'!$A:BA,(BD$3+2),FALSE)), IF($C447 = "pos-neg", (3+VLOOKUP($B447,'Results-formatted 060121'!$A:BA,(BD$3+2),FALSE)), VLOOKUP($B447,'Results-formatted 060121'!$A:BA,(BD$3+2),FALSE)))</f>
        <v>4</v>
      </c>
      <c r="BE447" s="95">
        <f>IF($C447 = "neg", (($D447+1) - VLOOKUP($B447,'Results-formatted 060121'!$A:BB,(BE$3+2),FALSE)), IF($C447 = "pos-neg", (3+VLOOKUP($B447,'Results-formatted 060121'!$A:BB,(BE$3+2),FALSE)), VLOOKUP($B447,'Results-formatted 060121'!$A:BB,(BE$3+2),FALSE)))</f>
        <v>3</v>
      </c>
      <c r="BF447" s="95">
        <f>IF($C447 = "neg", (($D447+1) - VLOOKUP($B447,'Results-formatted 060121'!$A:BC,(BF$3+2),FALSE)), IF($C447 = "pos-neg", (3+VLOOKUP($B447,'Results-formatted 060121'!$A:BC,(BF$3+2),FALSE)), VLOOKUP($B447,'Results-formatted 060121'!$A:BC,(BF$3+2),FALSE)))</f>
        <v>1</v>
      </c>
      <c r="BG447" s="95">
        <f>IF($C447 = "neg", (($D447+1) - VLOOKUP($B447,'Results-formatted 060121'!$A:BD,(BG$3+2),FALSE)), IF($C447 = "pos-neg", (3+VLOOKUP($B447,'Results-formatted 060121'!$A:BD,(BG$3+2),FALSE)), VLOOKUP($B447,'Results-formatted 060121'!$A:BD,(BG$3+2),FALSE)))</f>
        <v>3</v>
      </c>
      <c r="BH447" s="95">
        <f>IF($C447 = "neg", (($D447+1) - VLOOKUP($B447,'Results-formatted 060121'!$A:BE,(BH$3+2),FALSE)), IF($C447 = "pos-neg", (3+VLOOKUP($B447,'Results-formatted 060121'!$A:BE,(BH$3+2),FALSE)), VLOOKUP($B447,'Results-formatted 060121'!$A:BE,(BH$3+2),FALSE)))</f>
        <v>3</v>
      </c>
      <c r="BI447" s="95">
        <f>IF($C447 = "neg", (($D447+1) - VLOOKUP($B447,'Results-formatted 060121'!$A:BF,(BI$3+2),FALSE)), IF($C447 = "pos-neg", (3+VLOOKUP($B447,'Results-formatted 060121'!$A:BF,(BI$3+2),FALSE)), VLOOKUP($B447,'Results-formatted 060121'!$A:BF,(BI$3+2),FALSE)))</f>
        <v>3</v>
      </c>
      <c r="BJ447" s="95">
        <f>IF($C447 = "neg", (($D447+1) - VLOOKUP($B447,'Results-formatted 060121'!$A:BG,(BJ$3+2),FALSE)), IF($C447 = "pos-neg", (3+VLOOKUP($B447,'Results-formatted 060121'!$A:BG,(BJ$3+2),FALSE)), VLOOKUP($B447,'Results-formatted 060121'!$A:BG,(BJ$3+2),FALSE)))</f>
        <v>2</v>
      </c>
      <c r="BK447" s="95">
        <f>IF($C447 = "neg", (($D447+1) - VLOOKUP($B447,'Results-formatted 060121'!$A:BH,(BK$3+2),FALSE)), IF($C447 = "pos-neg", (3+VLOOKUP($B447,'Results-formatted 060121'!$A:BH,(BK$3+2),FALSE)), VLOOKUP($B447,'Results-formatted 060121'!$A:BH,(BK$3+2),FALSE)))</f>
        <v>2</v>
      </c>
      <c r="BL447" s="95">
        <f>IF($C447 = "neg", (($D447+1) - VLOOKUP($B447,'Results-formatted 060121'!$A:BI,(BL$3+2),FALSE)), IF($C447 = "pos-neg", (3+VLOOKUP($B447,'Results-formatted 060121'!$A:BI,(BL$3+2),FALSE)), VLOOKUP($B447,'Results-formatted 060121'!$A:BI,(BL$3+2),FALSE)))</f>
        <v>3</v>
      </c>
      <c r="BM447" s="95">
        <f>IF($C447 = "neg", (($D447+1) - VLOOKUP($B447,'Results-formatted 060121'!$A:BJ,(BM$3+2),FALSE)), IF($C447 = "pos-neg", (3+VLOOKUP($B447,'Results-formatted 060121'!$A:BJ,(BM$3+2),FALSE)), VLOOKUP($B447,'Results-formatted 060121'!$A:BJ,(BM$3+2),FALSE)))</f>
        <v>2</v>
      </c>
      <c r="BN447" s="95"/>
      <c r="BO447" s="95"/>
      <c r="BP447" s="95"/>
      <c r="BQ447" s="95"/>
      <c r="BR447" s="95"/>
      <c r="BS447" s="95"/>
      <c r="BT447" s="95"/>
      <c r="BU447" s="95"/>
      <c r="BV447" s="95"/>
      <c r="BW447" s="95"/>
      <c r="BX447" s="95"/>
      <c r="BY447" s="95"/>
      <c r="BZ447" s="95"/>
      <c r="CA447" s="95"/>
      <c r="CB447" s="95"/>
      <c r="CC447" s="95"/>
      <c r="CD447" s="98"/>
      <c r="CE447" s="25">
        <f t="shared" si="1616"/>
        <v>2.7666666666666666</v>
      </c>
      <c r="CF447" s="25">
        <f t="shared" si="1441"/>
        <v>0.83090040331317028</v>
      </c>
    </row>
    <row r="448" spans="2:84" ht="17" x14ac:dyDescent="0.15">
      <c r="B448" s="84"/>
      <c r="E448" s="18" t="s">
        <v>97</v>
      </c>
      <c r="F448" s="34"/>
      <c r="G448" s="34"/>
      <c r="H448" s="34">
        <f t="shared" ref="H448" si="1617">IF(ISNUMBER(H449), AVERAGE(H449), "")</f>
        <v>7</v>
      </c>
      <c r="I448" s="34">
        <f t="shared" ref="I448" si="1618">IF(ISNUMBER(I449), AVERAGE(I449), "")</f>
        <v>1</v>
      </c>
      <c r="J448" s="34">
        <f t="shared" ref="J448" si="1619">IF(ISNUMBER(J449), AVERAGE(J449), "")</f>
        <v>5</v>
      </c>
      <c r="K448" s="34">
        <f t="shared" ref="K448" si="1620">IF(ISNUMBER(K449), AVERAGE(K449), "")</f>
        <v>5</v>
      </c>
      <c r="L448" s="34">
        <f t="shared" ref="L448" si="1621">IF(ISNUMBER(L449), AVERAGE(L449), "")</f>
        <v>6</v>
      </c>
      <c r="M448" s="34">
        <f t="shared" ref="M448" si="1622">IF(ISNUMBER(M449), AVERAGE(M449), "")</f>
        <v>5</v>
      </c>
      <c r="N448" s="34"/>
      <c r="O448" s="34">
        <f t="shared" ref="O448" si="1623">IF(ISNUMBER(O449), AVERAGE(O449), "")</f>
        <v>3</v>
      </c>
      <c r="P448" s="34">
        <f t="shared" ref="P448" si="1624">IF(ISNUMBER(P449), AVERAGE(P449), "")</f>
        <v>5</v>
      </c>
      <c r="Q448" s="34">
        <f t="shared" ref="Q448" si="1625">IF(ISNUMBER(Q449), AVERAGE(Q449), "")</f>
        <v>10</v>
      </c>
      <c r="R448" s="34">
        <f t="shared" ref="R448" si="1626">IF(ISNUMBER(R449), AVERAGE(R449), "")</f>
        <v>7</v>
      </c>
      <c r="S448" s="34">
        <f t="shared" ref="S448" si="1627">IF(ISNUMBER(S449), AVERAGE(S449), "")</f>
        <v>3</v>
      </c>
      <c r="T448" s="34">
        <f t="shared" ref="T448" si="1628">IF(ISNUMBER(T449), AVERAGE(T449), "")</f>
        <v>6</v>
      </c>
      <c r="U448" s="34">
        <f t="shared" ref="U448" si="1629">IF(ISNUMBER(U449), AVERAGE(U449), "")</f>
        <v>2</v>
      </c>
      <c r="V448" s="34">
        <f t="shared" ref="V448" si="1630">IF(ISNUMBER(V449), AVERAGE(V449), "")</f>
        <v>6</v>
      </c>
      <c r="W448" s="34">
        <f t="shared" ref="W448" si="1631">IF(ISNUMBER(W449), AVERAGE(W449), "")</f>
        <v>7</v>
      </c>
      <c r="X448" s="34">
        <f t="shared" ref="X448" si="1632">IF(ISNUMBER(X449), AVERAGE(X449), "")</f>
        <v>4</v>
      </c>
      <c r="Y448" s="34">
        <f t="shared" ref="Y448" si="1633">IF(ISNUMBER(Y449), AVERAGE(Y449), "")</f>
        <v>9</v>
      </c>
      <c r="Z448" s="34">
        <f t="shared" ref="Z448" si="1634">IF(ISNUMBER(Z449), AVERAGE(Z449), "")</f>
        <v>1</v>
      </c>
      <c r="AA448" s="34">
        <f t="shared" ref="AA448" si="1635">IF(ISNUMBER(AA449), AVERAGE(AA449), "")</f>
        <v>7</v>
      </c>
      <c r="AB448" s="34">
        <f t="shared" ref="AB448" si="1636">IF(ISNUMBER(AB449), AVERAGE(AB449), "")</f>
        <v>2</v>
      </c>
      <c r="AC448" s="34">
        <f t="shared" ref="AC448" si="1637">IF(ISNUMBER(AC449), AVERAGE(AC449), "")</f>
        <v>1</v>
      </c>
      <c r="AD448" s="34">
        <f t="shared" ref="AD448" si="1638">IF(ISNUMBER(AD449), AVERAGE(AD449), "")</f>
        <v>4</v>
      </c>
      <c r="AE448" s="34">
        <f t="shared" ref="AE448" si="1639">IF(ISNUMBER(AE449), AVERAGE(AE449), "")</f>
        <v>7</v>
      </c>
      <c r="AF448" s="34">
        <f t="shared" ref="AF448" si="1640">IF(ISNUMBER(AF449), AVERAGE(AF449), "")</f>
        <v>6</v>
      </c>
      <c r="AG448" s="34">
        <f t="shared" ref="AG448" si="1641">IF(ISNUMBER(AG449), AVERAGE(AG449), "")</f>
        <v>6</v>
      </c>
      <c r="AH448" s="34">
        <f t="shared" ref="AH448" si="1642">IF(ISNUMBER(AH449), AVERAGE(AH449), "")</f>
        <v>4</v>
      </c>
      <c r="AI448" s="34">
        <f t="shared" ref="AI448" si="1643">IF(ISNUMBER(AI449), AVERAGE(AI449), "")</f>
        <v>7</v>
      </c>
      <c r="AJ448" s="34">
        <f t="shared" ref="AJ448:BM448" si="1644">IF(ISNUMBER(AJ449), AVERAGE(AJ449), "")</f>
        <v>9</v>
      </c>
      <c r="AK448" s="34"/>
      <c r="AL448" s="34">
        <f t="shared" si="1644"/>
        <v>5</v>
      </c>
      <c r="AM448" s="34">
        <f t="shared" si="1644"/>
        <v>8</v>
      </c>
      <c r="AN448" s="34">
        <f t="shared" si="1644"/>
        <v>7</v>
      </c>
      <c r="AO448" s="34">
        <f t="shared" si="1644"/>
        <v>7</v>
      </c>
      <c r="AP448" s="34">
        <f t="shared" si="1644"/>
        <v>3</v>
      </c>
      <c r="AQ448" s="34">
        <f t="shared" si="1644"/>
        <v>6</v>
      </c>
      <c r="AR448" s="34">
        <f t="shared" si="1644"/>
        <v>5</v>
      </c>
      <c r="AS448" s="34">
        <f t="shared" si="1644"/>
        <v>8</v>
      </c>
      <c r="AT448" s="34">
        <f t="shared" si="1644"/>
        <v>7</v>
      </c>
      <c r="AU448" s="34">
        <f t="shared" si="1644"/>
        <v>8</v>
      </c>
      <c r="AV448" s="34">
        <f t="shared" si="1644"/>
        <v>1</v>
      </c>
      <c r="AW448" s="34">
        <f t="shared" si="1644"/>
        <v>3</v>
      </c>
      <c r="AX448" s="34">
        <f t="shared" si="1644"/>
        <v>1</v>
      </c>
      <c r="AY448" s="34">
        <f t="shared" si="1644"/>
        <v>8</v>
      </c>
      <c r="AZ448" s="34">
        <f t="shared" si="1644"/>
        <v>3</v>
      </c>
      <c r="BA448" s="34">
        <f t="shared" si="1644"/>
        <v>7</v>
      </c>
      <c r="BB448" s="34">
        <f t="shared" si="1644"/>
        <v>7</v>
      </c>
      <c r="BC448" s="34">
        <f t="shared" si="1644"/>
        <v>5</v>
      </c>
      <c r="BD448" s="34">
        <f t="shared" si="1644"/>
        <v>9</v>
      </c>
      <c r="BE448" s="34">
        <f t="shared" si="1644"/>
        <v>9</v>
      </c>
      <c r="BF448" s="34">
        <f t="shared" si="1644"/>
        <v>2</v>
      </c>
      <c r="BG448" s="34">
        <f t="shared" si="1644"/>
        <v>2</v>
      </c>
      <c r="BH448" s="34">
        <f t="shared" si="1644"/>
        <v>5</v>
      </c>
      <c r="BI448" s="34">
        <f t="shared" si="1644"/>
        <v>6</v>
      </c>
      <c r="BJ448" s="34">
        <f t="shared" si="1644"/>
        <v>8</v>
      </c>
      <c r="BK448" s="34">
        <f t="shared" si="1644"/>
        <v>4</v>
      </c>
      <c r="BL448" s="34">
        <f t="shared" si="1644"/>
        <v>7</v>
      </c>
      <c r="BM448" s="34">
        <f t="shared" si="1644"/>
        <v>3</v>
      </c>
      <c r="BN448" s="34"/>
      <c r="BO448" s="34"/>
      <c r="BP448" s="34"/>
      <c r="BQ448" s="34"/>
      <c r="BR448" s="34"/>
      <c r="BS448" s="34"/>
      <c r="BT448" s="34"/>
      <c r="BU448" s="34"/>
      <c r="BV448" s="34"/>
      <c r="BW448" s="34"/>
      <c r="BX448" s="34"/>
      <c r="BY448" s="34"/>
      <c r="BZ448" s="34"/>
      <c r="CA448" s="34"/>
      <c r="CB448" s="34"/>
      <c r="CC448" s="34"/>
      <c r="CD448" s="34" t="str">
        <f t="shared" ref="CD448" si="1645">IF(ISNUMBER(CD449), AVERAGE(CD449), "")</f>
        <v/>
      </c>
      <c r="CE448" s="34">
        <f t="shared" si="1616"/>
        <v>5.3392857142857144</v>
      </c>
      <c r="CF448" s="34">
        <f t="shared" si="1441"/>
        <v>2.4366652749890907</v>
      </c>
    </row>
    <row r="449" spans="2:84" ht="56" x14ac:dyDescent="0.15">
      <c r="B449" s="84" t="s">
        <v>445</v>
      </c>
      <c r="C449" s="86" t="s">
        <v>224</v>
      </c>
      <c r="D449" s="2">
        <v>10</v>
      </c>
      <c r="E449" s="15" t="s">
        <v>924</v>
      </c>
      <c r="F449" s="95">
        <f>IF($C449 = "neg", (($D449+1) - VLOOKUP($B449,'Results-formatted 060121'!$A:$AJ,(F$3+2),FALSE)), IF($C449 = "pos-neg", (3+VLOOKUP($B449,'Results-formatted 060121'!$A:$AJ,(F$3+2),FALSE)), VLOOKUP($B449,'Results-formatted 060121'!$A:$AJ,(F$3+2),FALSE)))</f>
        <v>7</v>
      </c>
      <c r="G449" s="95">
        <f>IF($C449 = "neg", (($D449+1) - VLOOKUP($B449,'Results-formatted 060121'!$A:$AJ,(G$3+2),FALSE)), IF($C449 = "pos-neg", (3+VLOOKUP($B449,'Results-formatted 060121'!$A:$AJ,(G$3+2),FALSE)), VLOOKUP($B449,'Results-formatted 060121'!$A:$AJ,(G$3+2),FALSE)))</f>
        <v>10</v>
      </c>
      <c r="H449" s="95">
        <f>IF($C449 = "neg", (($D449+1) - VLOOKUP($B449,'Results-formatted 060121'!$A:$AJ,(H$3+2),FALSE)), IF($C449 = "pos-neg", (3+VLOOKUP($B449,'Results-formatted 060121'!$A:$AJ,(H$3+2),FALSE)), VLOOKUP($B449,'Results-formatted 060121'!$A:$AJ,(H$3+2),FALSE)))</f>
        <v>7</v>
      </c>
      <c r="I449" s="95">
        <f>IF($C449 = "neg", (($D449+1) - VLOOKUP($B449,'Results-formatted 060121'!$A:$AJ,(I$3+2),FALSE)), IF($C449 = "pos-neg", (3+VLOOKUP($B449,'Results-formatted 060121'!$A:$AJ,(I$3+2),FALSE)), VLOOKUP($B449,'Results-formatted 060121'!$A:$AJ,(I$3+2),FALSE)))</f>
        <v>1</v>
      </c>
      <c r="J449" s="95">
        <f>IF($C449 = "neg", (($D449+1) - VLOOKUP($B449,'Results-formatted 060121'!$A:$AJ,(J$3+2),FALSE)), IF($C449 = "pos-neg", (3+VLOOKUP($B449,'Results-formatted 060121'!$A:$AJ,(J$3+2),FALSE)), VLOOKUP($B449,'Results-formatted 060121'!$A:$AJ,(J$3+2),FALSE)))</f>
        <v>5</v>
      </c>
      <c r="K449" s="95">
        <f>IF($C449 = "neg", (($D449+1) - VLOOKUP($B449,'Results-formatted 060121'!$A:$AJ,(K$3+2),FALSE)), IF($C449 = "pos-neg", (3+VLOOKUP($B449,'Results-formatted 060121'!$A:$AJ,(K$3+2),FALSE)), VLOOKUP($B449,'Results-formatted 060121'!$A:$AJ,(K$3+2),FALSE)))</f>
        <v>5</v>
      </c>
      <c r="L449" s="95">
        <f>IF($C449 = "neg", (($D449+1) - VLOOKUP($B449,'Results-formatted 060121'!$A:$AJ,(L$3+2),FALSE)), IF($C449 = "pos-neg", (3+VLOOKUP($B449,'Results-formatted 060121'!$A:$AJ,(L$3+2),FALSE)), VLOOKUP($B449,'Results-formatted 060121'!$A:$AJ,(L$3+2),FALSE)))</f>
        <v>6</v>
      </c>
      <c r="M449" s="95">
        <f>IF($C449 = "neg", (($D449+1) - VLOOKUP($B449,'Results-formatted 060121'!$A:$AJ,(M$3+2),FALSE)), IF($C449 = "pos-neg", (3+VLOOKUP($B449,'Results-formatted 060121'!$A:$AJ,(M$3+2),FALSE)), VLOOKUP($B449,'Results-formatted 060121'!$A:$AJ,(M$3+2),FALSE)))</f>
        <v>5</v>
      </c>
      <c r="N449" s="95">
        <f>IF($C449 = "neg", (($D449+1) - VLOOKUP($B449,'Results-formatted 060121'!$A:$AJ,(N$3+2),FALSE)), IF($C449 = "pos-neg", (3+VLOOKUP($B449,'Results-formatted 060121'!$A:$AJ,(N$3+2),FALSE)), VLOOKUP($B449,'Results-formatted 060121'!$A:$AJ,(N$3+2),FALSE)))</f>
        <v>8</v>
      </c>
      <c r="O449" s="95">
        <f>IF($C449 = "neg", (($D449+1) - VLOOKUP($B449,'Results-formatted 060121'!$A:$AJ,(O$3+2),FALSE)), IF($C449 = "pos-neg", (3+VLOOKUP($B449,'Results-formatted 060121'!$A:$AJ,(O$3+2),FALSE)), VLOOKUP($B449,'Results-formatted 060121'!$A:$AJ,(O$3+2),FALSE)))</f>
        <v>3</v>
      </c>
      <c r="P449" s="95">
        <f>IF($C449 = "neg", (($D449+1) - VLOOKUP($B449,'Results-formatted 060121'!$A:$AJ,(P$3+2),FALSE)), IF($C449 = "pos-neg", (3+VLOOKUP($B449,'Results-formatted 060121'!$A:$AJ,(P$3+2),FALSE)), VLOOKUP($B449,'Results-formatted 060121'!$A:$AJ,(P$3+2),FALSE)))</f>
        <v>5</v>
      </c>
      <c r="Q449" s="95">
        <f>IF($C449 = "neg", (($D449+1) - VLOOKUP($B449,'Results-formatted 060121'!$A:$AJ,(Q$3+2),FALSE)), IF($C449 = "pos-neg", (3+VLOOKUP($B449,'Results-formatted 060121'!$A:$AJ,(Q$3+2),FALSE)), VLOOKUP($B449,'Results-formatted 060121'!$A:$AJ,(Q$3+2),FALSE)))</f>
        <v>10</v>
      </c>
      <c r="R449" s="95">
        <f>IF($C449 = "neg", (($D449+1) - VLOOKUP($B449,'Results-formatted 060121'!$A:$AJ,(R$3+2),FALSE)), IF($C449 = "pos-neg", (3+VLOOKUP($B449,'Results-formatted 060121'!$A:$AJ,(R$3+2),FALSE)), VLOOKUP($B449,'Results-formatted 060121'!$A:$AJ,(R$3+2),FALSE)))</f>
        <v>7</v>
      </c>
      <c r="S449" s="95">
        <f>IF($C449 = "neg", (($D449+1) - VLOOKUP($B449,'Results-formatted 060121'!$A:$AJ,(S$3+2),FALSE)), IF($C449 = "pos-neg", (3+VLOOKUP($B449,'Results-formatted 060121'!$A:$AJ,(S$3+2),FALSE)), VLOOKUP($B449,'Results-formatted 060121'!$A:$AJ,(S$3+2),FALSE)))</f>
        <v>3</v>
      </c>
      <c r="T449" s="95">
        <f>IF($C449 = "neg", (($D449+1) - VLOOKUP($B449,'Results-formatted 060121'!$A:$AJ,(T$3+2),FALSE)), IF($C449 = "pos-neg", (3+VLOOKUP($B449,'Results-formatted 060121'!$A:$AJ,(T$3+2),FALSE)), VLOOKUP($B449,'Results-formatted 060121'!$A:$AJ,(T$3+2),FALSE)))</f>
        <v>6</v>
      </c>
      <c r="U449" s="95">
        <f>IF($C449 = "neg", (($D449+1) - VLOOKUP($B449,'Results-formatted 060121'!$A:$AJ,(U$3+2),FALSE)), IF($C449 = "pos-neg", (3+VLOOKUP($B449,'Results-formatted 060121'!$A:$AJ,(U$3+2),FALSE)), VLOOKUP($B449,'Results-formatted 060121'!$A:$AJ,(U$3+2),FALSE)))</f>
        <v>2</v>
      </c>
      <c r="V449" s="95">
        <f>IF($C449 = "neg", (($D449+1) - VLOOKUP($B449,'Results-formatted 060121'!$A:$AJ,(V$3+2),FALSE)), IF($C449 = "pos-neg", (3+VLOOKUP($B449,'Results-formatted 060121'!$A:$AJ,(V$3+2),FALSE)), VLOOKUP($B449,'Results-formatted 060121'!$A:$AJ,(V$3+2),FALSE)))</f>
        <v>6</v>
      </c>
      <c r="W449" s="95">
        <f>IF($C449 = "neg", (($D449+1) - VLOOKUP($B449,'Results-formatted 060121'!$A:$AJ,(W$3+2),FALSE)), IF($C449 = "pos-neg", (3+VLOOKUP($B449,'Results-formatted 060121'!$A:$AJ,(W$3+2),FALSE)), VLOOKUP($B449,'Results-formatted 060121'!$A:$AJ,(W$3+2),FALSE)))</f>
        <v>7</v>
      </c>
      <c r="X449" s="95">
        <f>IF($C449 = "neg", (($D449+1) - VLOOKUP($B449,'Results-formatted 060121'!$A:$AJ,(X$3+2),FALSE)), IF($C449 = "pos-neg", (3+VLOOKUP($B449,'Results-formatted 060121'!$A:$AJ,(X$3+2),FALSE)), VLOOKUP($B449,'Results-formatted 060121'!$A:$AJ,(X$3+2),FALSE)))</f>
        <v>4</v>
      </c>
      <c r="Y449" s="95">
        <f>IF($C449 = "neg", (($D449+1) - VLOOKUP($B449,'Results-formatted 060121'!$A:$AJ,(Y$3+2),FALSE)), IF($C449 = "pos-neg", (3+VLOOKUP($B449,'Results-formatted 060121'!$A:$AJ,(Y$3+2),FALSE)), VLOOKUP($B449,'Results-formatted 060121'!$A:$AJ,(Y$3+2),FALSE)))</f>
        <v>9</v>
      </c>
      <c r="Z449" s="95">
        <f>IF($C449 = "neg", (($D449+1) - VLOOKUP($B449,'Results-formatted 060121'!$A:$AJ,(Z$3+2),FALSE)), IF($C449 = "pos-neg", (3+VLOOKUP($B449,'Results-formatted 060121'!$A:$AJ,(Z$3+2),FALSE)), VLOOKUP($B449,'Results-formatted 060121'!$A:$AJ,(Z$3+2),FALSE)))</f>
        <v>1</v>
      </c>
      <c r="AA449" s="95">
        <f>IF($C449 = "neg", (($D449+1) - VLOOKUP($B449,'Results-formatted 060121'!$A:$AJ,(AA$3+2),FALSE)), IF($C449 = "pos-neg", (3+VLOOKUP($B449,'Results-formatted 060121'!$A:$AJ,(AA$3+2),FALSE)), VLOOKUP($B449,'Results-formatted 060121'!$A:$AJ,(AA$3+2),FALSE)))</f>
        <v>7</v>
      </c>
      <c r="AB449" s="95">
        <f>IF($C449 = "neg", (($D449+1) - VLOOKUP($B449,'Results-formatted 060121'!$A:$AJ,(AB$3+2),FALSE)), IF($C449 = "pos-neg", (3+VLOOKUP($B449,'Results-formatted 060121'!$A:$AJ,(AB$3+2),FALSE)), VLOOKUP($B449,'Results-formatted 060121'!$A:$AJ,(AB$3+2),FALSE)))</f>
        <v>2</v>
      </c>
      <c r="AC449" s="95">
        <f>IF($C449 = "neg", (($D449+1) - VLOOKUP($B449,'Results-formatted 060121'!$A:$AJ,(AC$3+2),FALSE)), IF($C449 = "pos-neg", (3+VLOOKUP($B449,'Results-formatted 060121'!$A:$AJ,(AC$3+2),FALSE)), VLOOKUP($B449,'Results-formatted 060121'!$A:$AJ,(AC$3+2),FALSE)))</f>
        <v>1</v>
      </c>
      <c r="AD449" s="95">
        <f>IF($C449 = "neg", (($D449+1) - VLOOKUP($B449,'Results-formatted 060121'!$A:$AJ,(AD$3+2),FALSE)), IF($C449 = "pos-neg", (3+VLOOKUP($B449,'Results-formatted 060121'!$A:$AJ,(AD$3+2),FALSE)), VLOOKUP($B449,'Results-formatted 060121'!$A:$AJ,(AD$3+2),FALSE)))</f>
        <v>4</v>
      </c>
      <c r="AE449" s="95">
        <f>IF($C449 = "neg", (($D449+1) - VLOOKUP($B449,'Results-formatted 060121'!$A:$AJ,(AE$3+2),FALSE)), IF($C449 = "pos-neg", (3+VLOOKUP($B449,'Results-formatted 060121'!$A:$AJ,(AE$3+2),FALSE)), VLOOKUP($B449,'Results-formatted 060121'!$A:$AJ,(AE$3+2),FALSE)))</f>
        <v>7</v>
      </c>
      <c r="AF449" s="95">
        <f>IF($C449 = "neg", (($D449+1) - VLOOKUP($B449,'Results-formatted 060121'!$A:$AJ,(AF$3+2),FALSE)), IF($C449 = "pos-neg", (3+VLOOKUP($B449,'Results-formatted 060121'!$A:$AJ,(AF$3+2),FALSE)), VLOOKUP($B449,'Results-formatted 060121'!$A:$AJ,(AF$3+2),FALSE)))</f>
        <v>6</v>
      </c>
      <c r="AG449" s="95">
        <f>IF($C449 = "neg", (($D449+1) - VLOOKUP($B449,'Results-formatted 060121'!$A:$AJ,(AG$3+2),FALSE)), IF($C449 = "pos-neg", (3+VLOOKUP($B449,'Results-formatted 060121'!$A:$AJ,(AG$3+2),FALSE)), VLOOKUP($B449,'Results-formatted 060121'!$A:$AJ,(AG$3+2),FALSE)))</f>
        <v>6</v>
      </c>
      <c r="AH449" s="95">
        <f>IF($C449 = "neg", (($D449+1) - VLOOKUP($B449,'Results-formatted 060121'!$A:$AJ,(AH$3+2),FALSE)), IF($C449 = "pos-neg", (3+VLOOKUP($B449,'Results-formatted 060121'!$A:$AJ,(AH$3+2),FALSE)), VLOOKUP($B449,'Results-formatted 060121'!$A:$AJ,(AH$3+2),FALSE)))</f>
        <v>4</v>
      </c>
      <c r="AI449" s="95">
        <f>IF($C449 = "neg", (($D449+1) - VLOOKUP($B449,'Results-formatted 060121'!$A:$AJ,(AI$3+2),FALSE)), IF($C449 = "pos-neg", (3+VLOOKUP($B449,'Results-formatted 060121'!$A:$AJ,(AI$3+2),FALSE)), VLOOKUP($B449,'Results-formatted 060121'!$A:$AJ,(AI$3+2),FALSE)))</f>
        <v>7</v>
      </c>
      <c r="AJ449" s="95">
        <f>IF($C449 = "neg", (($D449+1) - VLOOKUP($B449,'Results-formatted 060121'!$A:$AJ,(AJ$3+2),FALSE)), IF($C449 = "pos-neg", (3+VLOOKUP($B449,'Results-formatted 060121'!$A:$AJ,(AJ$3+2),FALSE)), VLOOKUP($B449,'Results-formatted 060121'!$A:$AJ,(AJ$3+2),FALSE)))</f>
        <v>9</v>
      </c>
      <c r="AK449" s="95">
        <f>IF($C449 = "neg", (($D449+1) - VLOOKUP($B449,'Results-formatted 060121'!$A:$AJ,(AK$3+2),FALSE)), IF($C449 = "pos-neg", (3+VLOOKUP($B449,'Results-formatted 060121'!$A:$AJ,(AK$3+2),FALSE)), VLOOKUP($B449,'Results-formatted 060121'!$A:$AJ,(AK$3+2),FALSE)))</f>
        <v>7</v>
      </c>
      <c r="AL449" s="95">
        <f>IF($C449 = "neg", (($D449+1) - VLOOKUP($B449,'Results-formatted 060121'!$A:$AJ,(AL$3+2),FALSE)), IF($C449 = "pos-neg", (3+VLOOKUP($B449,'Results-formatted 060121'!$A:$AJ,(AL$3+2),FALSE)), VLOOKUP($B449,'Results-formatted 060121'!$A:$AJ,(AL$3+2),FALSE)))</f>
        <v>5</v>
      </c>
      <c r="AM449" s="95">
        <f>IF($C449 = "neg", (($D449+1) - VLOOKUP($B449,'Results-formatted 060121'!$A:AJ,(AM$3+2),FALSE)), IF($C449 = "pos-neg", (3+VLOOKUP($B449,'Results-formatted 060121'!$A:AJ,(AM$3+2),FALSE)), VLOOKUP($B449,'Results-formatted 060121'!$A:AJ,(AM$3+2),FALSE)))</f>
        <v>8</v>
      </c>
      <c r="AN449" s="95">
        <f>IF($C449 = "neg", (($D449+1) - VLOOKUP($B449,'Results-formatted 060121'!$A:AK,(AN$3+2),FALSE)), IF($C449 = "pos-neg", (3+VLOOKUP($B449,'Results-formatted 060121'!$A:AK,(AN$3+2),FALSE)), VLOOKUP($B449,'Results-formatted 060121'!$A:AK,(AN$3+2),FALSE)))</f>
        <v>7</v>
      </c>
      <c r="AO449" s="95">
        <f>IF($C449 = "neg", (($D449+1) - VLOOKUP($B449,'Results-formatted 060121'!$A:AL,(AO$3+2),FALSE)), IF($C449 = "pos-neg", (3+VLOOKUP($B449,'Results-formatted 060121'!$A:AL,(AO$3+2),FALSE)), VLOOKUP($B449,'Results-formatted 060121'!$A:AL,(AO$3+2),FALSE)))</f>
        <v>7</v>
      </c>
      <c r="AP449" s="95">
        <f>IF($C449 = "neg", (($D449+1) - VLOOKUP($B449,'Results-formatted 060121'!$A:AM,(AP$3+2),FALSE)), IF($C449 = "pos-neg", (3+VLOOKUP($B449,'Results-formatted 060121'!$A:AM,(AP$3+2),FALSE)), VLOOKUP($B449,'Results-formatted 060121'!$A:AM,(AP$3+2),FALSE)))</f>
        <v>3</v>
      </c>
      <c r="AQ449" s="95">
        <f>IF($C449 = "neg", (($D449+1) - VLOOKUP($B449,'Results-formatted 060121'!$A:AN,(AQ$3+2),FALSE)), IF($C449 = "pos-neg", (3+VLOOKUP($B449,'Results-formatted 060121'!$A:AN,(AQ$3+2),FALSE)), VLOOKUP($B449,'Results-formatted 060121'!$A:AN,(AQ$3+2),FALSE)))</f>
        <v>6</v>
      </c>
      <c r="AR449" s="95">
        <f>IF($C449 = "neg", (($D449+1) - VLOOKUP($B449,'Results-formatted 060121'!$A:AO,(AR$3+2),FALSE)), IF($C449 = "pos-neg", (3+VLOOKUP($B449,'Results-formatted 060121'!$A:AO,(AR$3+2),FALSE)), VLOOKUP($B449,'Results-formatted 060121'!$A:AO,(AR$3+2),FALSE)))</f>
        <v>5</v>
      </c>
      <c r="AS449" s="95">
        <f>IF($C449 = "neg", (($D449+1) - VLOOKUP($B449,'Results-formatted 060121'!$A:AP,(AS$3+2),FALSE)), IF($C449 = "pos-neg", (3+VLOOKUP($B449,'Results-formatted 060121'!$A:AP,(AS$3+2),FALSE)), VLOOKUP($B449,'Results-formatted 060121'!$A:AP,(AS$3+2),FALSE)))</f>
        <v>8</v>
      </c>
      <c r="AT449" s="95">
        <f>IF($C449 = "neg", (($D449+1) - VLOOKUP($B449,'Results-formatted 060121'!$A:AQ,(AT$3+2),FALSE)), IF($C449 = "pos-neg", (3+VLOOKUP($B449,'Results-formatted 060121'!$A:AQ,(AT$3+2),FALSE)), VLOOKUP($B449,'Results-formatted 060121'!$A:AQ,(AT$3+2),FALSE)))</f>
        <v>7</v>
      </c>
      <c r="AU449" s="95">
        <f>IF($C449 = "neg", (($D449+1) - VLOOKUP($B449,'Results-formatted 060121'!$A:AR,(AU$3+2),FALSE)), IF($C449 = "pos-neg", (3+VLOOKUP($B449,'Results-formatted 060121'!$A:AR,(AU$3+2),FALSE)), VLOOKUP($B449,'Results-formatted 060121'!$A:AR,(AU$3+2),FALSE)))</f>
        <v>8</v>
      </c>
      <c r="AV449" s="95">
        <f>IF($C449 = "neg", (($D449+1) - VLOOKUP($B449,'Results-formatted 060121'!$A:AS,(AV$3+2),FALSE)), IF($C449 = "pos-neg", (3+VLOOKUP($B449,'Results-formatted 060121'!$A:AS,(AV$3+2),FALSE)), VLOOKUP($B449,'Results-formatted 060121'!$A:AS,(AV$3+2),FALSE)))</f>
        <v>1</v>
      </c>
      <c r="AW449" s="95">
        <f>IF($C449 = "neg", (($D449+1) - VLOOKUP($B449,'Results-formatted 060121'!$A:AT,(AW$3+2),FALSE)), IF($C449 = "pos-neg", (3+VLOOKUP($B449,'Results-formatted 060121'!$A:AT,(AW$3+2),FALSE)), VLOOKUP($B449,'Results-formatted 060121'!$A:AT,(AW$3+2),FALSE)))</f>
        <v>3</v>
      </c>
      <c r="AX449" s="95">
        <f>IF($C449 = "neg", (($D449+1) - VLOOKUP($B449,'Results-formatted 060121'!$A:AU,(AX$3+2),FALSE)), IF($C449 = "pos-neg", (3+VLOOKUP($B449,'Results-formatted 060121'!$A:AU,(AX$3+2),FALSE)), VLOOKUP($B449,'Results-formatted 060121'!$A:AU,(AX$3+2),FALSE)))</f>
        <v>1</v>
      </c>
      <c r="AY449" s="95">
        <f>IF($C449 = "neg", (($D449+1) - VLOOKUP($B449,'Results-formatted 060121'!$A:AV,(AY$3+2),FALSE)), IF($C449 = "pos-neg", (3+VLOOKUP($B449,'Results-formatted 060121'!$A:AV,(AY$3+2),FALSE)), VLOOKUP($B449,'Results-formatted 060121'!$A:AV,(AY$3+2),FALSE)))</f>
        <v>8</v>
      </c>
      <c r="AZ449" s="95">
        <f>IF($C449 = "neg", (($D449+1) - VLOOKUP($B449,'Results-formatted 060121'!$A:AW,(AZ$3+2),FALSE)), IF($C449 = "pos-neg", (3+VLOOKUP($B449,'Results-formatted 060121'!$A:AW,(AZ$3+2),FALSE)), VLOOKUP($B449,'Results-formatted 060121'!$A:AW,(AZ$3+2),FALSE)))</f>
        <v>3</v>
      </c>
      <c r="BA449" s="95">
        <f>IF($C449 = "neg", (($D449+1) - VLOOKUP($B449,'Results-formatted 060121'!$A:AX,(BA$3+2),FALSE)), IF($C449 = "pos-neg", (3+VLOOKUP($B449,'Results-formatted 060121'!$A:AX,(BA$3+2),FALSE)), VLOOKUP($B449,'Results-formatted 060121'!$A:AX,(BA$3+2),FALSE)))</f>
        <v>7</v>
      </c>
      <c r="BB449" s="95">
        <f>IF($C449 = "neg", (($D449+1) - VLOOKUP($B449,'Results-formatted 060121'!$A:AY,(BB$3+2),FALSE)), IF($C449 = "pos-neg", (3+VLOOKUP($B449,'Results-formatted 060121'!$A:AY,(BB$3+2),FALSE)), VLOOKUP($B449,'Results-formatted 060121'!$A:AY,(BB$3+2),FALSE)))</f>
        <v>7</v>
      </c>
      <c r="BC449" s="95">
        <f>IF($C449 = "neg", (($D449+1) - VLOOKUP($B449,'Results-formatted 060121'!$A:AZ,(BC$3+2),FALSE)), IF($C449 = "pos-neg", (3+VLOOKUP($B449,'Results-formatted 060121'!$A:AZ,(BC$3+2),FALSE)), VLOOKUP($B449,'Results-formatted 060121'!$A:AZ,(BC$3+2),FALSE)))</f>
        <v>5</v>
      </c>
      <c r="BD449" s="95">
        <f>IF($C449 = "neg", (($D449+1) - VLOOKUP($B449,'Results-formatted 060121'!$A:BA,(BD$3+2),FALSE)), IF($C449 = "pos-neg", (3+VLOOKUP($B449,'Results-formatted 060121'!$A:BA,(BD$3+2),FALSE)), VLOOKUP($B449,'Results-formatted 060121'!$A:BA,(BD$3+2),FALSE)))</f>
        <v>9</v>
      </c>
      <c r="BE449" s="95">
        <f>IF($C449 = "neg", (($D449+1) - VLOOKUP($B449,'Results-formatted 060121'!$A:BB,(BE$3+2),FALSE)), IF($C449 = "pos-neg", (3+VLOOKUP($B449,'Results-formatted 060121'!$A:BB,(BE$3+2),FALSE)), VLOOKUP($B449,'Results-formatted 060121'!$A:BB,(BE$3+2),FALSE)))</f>
        <v>9</v>
      </c>
      <c r="BF449" s="95">
        <f>IF($C449 = "neg", (($D449+1) - VLOOKUP($B449,'Results-formatted 060121'!$A:BC,(BF$3+2),FALSE)), IF($C449 = "pos-neg", (3+VLOOKUP($B449,'Results-formatted 060121'!$A:BC,(BF$3+2),FALSE)), VLOOKUP($B449,'Results-formatted 060121'!$A:BC,(BF$3+2),FALSE)))</f>
        <v>2</v>
      </c>
      <c r="BG449" s="95">
        <f>IF($C449 = "neg", (($D449+1) - VLOOKUP($B449,'Results-formatted 060121'!$A:BD,(BG$3+2),FALSE)), IF($C449 = "pos-neg", (3+VLOOKUP($B449,'Results-formatted 060121'!$A:BD,(BG$3+2),FALSE)), VLOOKUP($B449,'Results-formatted 060121'!$A:BD,(BG$3+2),FALSE)))</f>
        <v>2</v>
      </c>
      <c r="BH449" s="95">
        <f>IF($C449 = "neg", (($D449+1) - VLOOKUP($B449,'Results-formatted 060121'!$A:BE,(BH$3+2),FALSE)), IF($C449 = "pos-neg", (3+VLOOKUP($B449,'Results-formatted 060121'!$A:BE,(BH$3+2),FALSE)), VLOOKUP($B449,'Results-formatted 060121'!$A:BE,(BH$3+2),FALSE)))</f>
        <v>5</v>
      </c>
      <c r="BI449" s="95">
        <f>IF($C449 = "neg", (($D449+1) - VLOOKUP($B449,'Results-formatted 060121'!$A:BF,(BI$3+2),FALSE)), IF($C449 = "pos-neg", (3+VLOOKUP($B449,'Results-formatted 060121'!$A:BF,(BI$3+2),FALSE)), VLOOKUP($B449,'Results-formatted 060121'!$A:BF,(BI$3+2),FALSE)))</f>
        <v>6</v>
      </c>
      <c r="BJ449" s="95">
        <f>IF($C449 = "neg", (($D449+1) - VLOOKUP($B449,'Results-formatted 060121'!$A:BG,(BJ$3+2),FALSE)), IF($C449 = "pos-neg", (3+VLOOKUP($B449,'Results-formatted 060121'!$A:BG,(BJ$3+2),FALSE)), VLOOKUP($B449,'Results-formatted 060121'!$A:BG,(BJ$3+2),FALSE)))</f>
        <v>8</v>
      </c>
      <c r="BK449" s="95">
        <f>IF($C449 = "neg", (($D449+1) - VLOOKUP($B449,'Results-formatted 060121'!$A:BH,(BK$3+2),FALSE)), IF($C449 = "pos-neg", (3+VLOOKUP($B449,'Results-formatted 060121'!$A:BH,(BK$3+2),FALSE)), VLOOKUP($B449,'Results-formatted 060121'!$A:BH,(BK$3+2),FALSE)))</f>
        <v>4</v>
      </c>
      <c r="BL449" s="95">
        <f>IF($C449 = "neg", (($D449+1) - VLOOKUP($B449,'Results-formatted 060121'!$A:BI,(BL$3+2),FALSE)), IF($C449 = "pos-neg", (3+VLOOKUP($B449,'Results-formatted 060121'!$A:BI,(BL$3+2),FALSE)), VLOOKUP($B449,'Results-formatted 060121'!$A:BI,(BL$3+2),FALSE)))</f>
        <v>7</v>
      </c>
      <c r="BM449" s="95">
        <f>IF($C449 = "neg", (($D449+1) - VLOOKUP($B449,'Results-formatted 060121'!$A:BJ,(BM$3+2),FALSE)), IF($C449 = "pos-neg", (3+VLOOKUP($B449,'Results-formatted 060121'!$A:BJ,(BM$3+2),FALSE)), VLOOKUP($B449,'Results-formatted 060121'!$A:BJ,(BM$3+2),FALSE)))</f>
        <v>3</v>
      </c>
      <c r="BN449" s="95"/>
      <c r="BO449" s="95"/>
      <c r="BP449" s="95"/>
      <c r="BQ449" s="95"/>
      <c r="BR449" s="95"/>
      <c r="BS449" s="95"/>
      <c r="BT449" s="95"/>
      <c r="BU449" s="95"/>
      <c r="BV449" s="95"/>
      <c r="BW449" s="95"/>
      <c r="BX449" s="95"/>
      <c r="BY449" s="95"/>
      <c r="BZ449" s="95"/>
      <c r="CA449" s="95"/>
      <c r="CB449" s="95"/>
      <c r="CC449" s="95"/>
      <c r="CD449" s="98"/>
      <c r="CE449" s="25">
        <f t="shared" si="1616"/>
        <v>5.5166666666666666</v>
      </c>
      <c r="CF449" s="25">
        <f t="shared" si="1441"/>
        <v>2.4666704840404119</v>
      </c>
    </row>
    <row r="450" spans="2:84" ht="17" x14ac:dyDescent="0.15">
      <c r="B450" s="84"/>
      <c r="E450" s="18" t="s">
        <v>98</v>
      </c>
      <c r="F450" s="100"/>
      <c r="G450" s="100"/>
      <c r="H450" s="100"/>
      <c r="I450" s="100"/>
      <c r="J450" s="100"/>
      <c r="K450" s="100"/>
      <c r="L450" s="100"/>
      <c r="M450" s="100"/>
      <c r="N450" s="100"/>
      <c r="O450" s="100"/>
      <c r="P450" s="100"/>
      <c r="Q450" s="100"/>
      <c r="R450" s="100"/>
      <c r="S450" s="100"/>
      <c r="T450" s="100"/>
      <c r="U450" s="100"/>
      <c r="V450" s="100"/>
      <c r="W450" s="100"/>
      <c r="X450" s="100"/>
      <c r="Y450" s="100"/>
      <c r="Z450" s="100"/>
      <c r="AA450" s="100"/>
      <c r="AB450" s="100"/>
      <c r="AC450" s="100"/>
      <c r="AD450" s="100"/>
      <c r="AE450" s="100"/>
      <c r="AF450" s="100"/>
      <c r="AG450" s="100"/>
      <c r="AH450" s="100"/>
      <c r="AI450" s="100"/>
      <c r="AJ450" s="100"/>
      <c r="AK450" s="100"/>
      <c r="AL450" s="100"/>
      <c r="AM450" s="100"/>
      <c r="AN450" s="100"/>
      <c r="AO450" s="100"/>
      <c r="AP450" s="100"/>
      <c r="AQ450" s="100"/>
      <c r="AR450" s="100"/>
      <c r="AS450" s="100"/>
      <c r="AT450" s="100"/>
      <c r="AU450" s="100"/>
      <c r="AV450" s="100"/>
      <c r="AW450" s="100"/>
      <c r="AX450" s="100"/>
      <c r="AY450" s="100"/>
      <c r="AZ450" s="100"/>
      <c r="BA450" s="100"/>
      <c r="BB450" s="100"/>
      <c r="BC450" s="100"/>
      <c r="BD450" s="100"/>
      <c r="BE450" s="100"/>
      <c r="BF450" s="100"/>
      <c r="BG450" s="100"/>
      <c r="BH450" s="100"/>
      <c r="BI450" s="100"/>
      <c r="BJ450" s="100"/>
      <c r="BK450" s="100"/>
      <c r="BL450" s="100"/>
      <c r="BM450" s="100"/>
      <c r="BN450" s="100"/>
      <c r="BO450" s="100"/>
      <c r="BP450" s="100"/>
      <c r="BQ450" s="100"/>
      <c r="BR450" s="100"/>
      <c r="BS450" s="100"/>
      <c r="BT450" s="100"/>
      <c r="BU450" s="100"/>
      <c r="BV450" s="100"/>
      <c r="BW450" s="100"/>
      <c r="BX450" s="100"/>
      <c r="BY450" s="100"/>
      <c r="BZ450" s="100"/>
      <c r="CA450" s="100"/>
      <c r="CB450" s="100"/>
      <c r="CC450" s="100"/>
      <c r="CD450" s="36"/>
      <c r="CE450" s="34"/>
      <c r="CF450" s="34"/>
    </row>
    <row r="451" spans="2:84" ht="409.6" x14ac:dyDescent="0.15">
      <c r="B451" s="84" t="s">
        <v>98</v>
      </c>
      <c r="C451" s="86" t="s">
        <v>224</v>
      </c>
      <c r="D451" s="2" t="s">
        <v>1163</v>
      </c>
      <c r="E451" s="16" t="s">
        <v>13</v>
      </c>
      <c r="F451" s="103" t="str">
        <f>IF(VLOOKUP($B451,'Results-formatted 060121'!$A:$AJ,(F$3+2),FALSE) = "", "", VLOOKUP($B451,'Results-formatted 060121'!$A:$AJ,(F$3+2),FALSE))</f>
        <v/>
      </c>
      <c r="G451" s="103" t="str">
        <f>IF(VLOOKUP($B451,'Results-formatted 060121'!$A:$AJ,(G$3+2),FALSE) = "", "", VLOOKUP($B451,'Results-formatted 060121'!$A:$AJ,(G$3+2),FALSE))</f>
        <v/>
      </c>
      <c r="H451" s="103" t="str">
        <f>IF(VLOOKUP($B451,'Results-formatted 060121'!$A:$AJ,(H$3+2),FALSE) = "", "", VLOOKUP($B451,'Results-formatted 060121'!$A:$AJ,(H$3+2),FALSE))</f>
        <v>-</v>
      </c>
      <c r="I451" s="103" t="str">
        <f>IF(VLOOKUP($B451,'Results-formatted 060121'!$A:$AJ,(I$3+2),FALSE) = "", "", VLOOKUP($B451,'Results-formatted 060121'!$A:$AJ,(I$3+2),FALSE))</f>
        <v/>
      </c>
      <c r="J451" s="103" t="str">
        <f>IF(VLOOKUP($B451,'Results-formatted 060121'!$A:$AJ,(J$3+2),FALSE) = "", "", VLOOKUP($B451,'Results-formatted 060121'!$A:$AJ,(J$3+2),FALSE))</f>
        <v/>
      </c>
      <c r="K451" s="103" t="str">
        <f>IF(VLOOKUP($B451,'Results-formatted 060121'!$A:$AJ,(K$3+2),FALSE) = "", "", VLOOKUP($B451,'Results-formatted 060121'!$A:$AJ,(K$3+2),FALSE))</f>
        <v>Als der digitale Assistent den Befehl nicht ganz verstanden hat, und um Wiederholung bat, glaubte ich einen leichten Sankt-Galler-Dialekt in seinem Hochdeutsch zu hören. Das war wohl eher ein Mensch, der die Animation des Assistenten sprachlich synchronisiert hat.</v>
      </c>
      <c r="L451" s="103" t="str">
        <f>IF(VLOOKUP($B451,'Results-formatted 060121'!$A:$AJ,(L$3+2),FALSE) = "", "", VLOOKUP($B451,'Results-formatted 060121'!$A:$AJ,(L$3+2),FALSE))</f>
        <v/>
      </c>
      <c r="M451" s="103" t="str">
        <f>IF(VLOOKUP($B451,'Results-formatted 060121'!$A:$AJ,(M$3+2),FALSE) = "", "", VLOOKUP($B451,'Results-formatted 060121'!$A:$AJ,(M$3+2),FALSE))</f>
        <v/>
      </c>
      <c r="N451" s="103" t="str">
        <f>IF(VLOOKUP($B451,'Results-formatted 060121'!$A:$AJ,(N$3+2),FALSE) = "", "", VLOOKUP($B451,'Results-formatted 060121'!$A:$AJ,(N$3+2),FALSE))</f>
        <v/>
      </c>
      <c r="O451" s="103" t="str">
        <f>IF(VLOOKUP($B451,'Results-formatted 060121'!$A:$AJ,(O$3+2),FALSE) = "", "", VLOOKUP($B451,'Results-formatted 060121'!$A:$AJ,(O$3+2),FALSE))</f>
        <v/>
      </c>
      <c r="P451" s="103" t="str">
        <f>IF(VLOOKUP($B451,'Results-formatted 060121'!$A:$AJ,(P$3+2),FALSE) = "", "", VLOOKUP($B451,'Results-formatted 060121'!$A:$AJ,(P$3+2),FALSE))</f>
        <v>technische Probleme mit der Spracherkennung. Ein Computer wird zwischen den Kunden und den Kundenberater geschoben. Das macht die Beratung etwas kompliziert.</v>
      </c>
      <c r="Q451" s="103" t="str">
        <f>IF(VLOOKUP($B451,'Results-formatted 060121'!$A:$AJ,(Q$3+2),FALSE) = "", "", VLOOKUP($B451,'Results-formatted 060121'!$A:$AJ,(Q$3+2),FALSE))</f>
        <v/>
      </c>
      <c r="R451" s="103" t="str">
        <f>IF(VLOOKUP($B451,'Results-formatted 060121'!$A:$AJ,(R$3+2),FALSE) = "", "", VLOOKUP($B451,'Results-formatted 060121'!$A:$AJ,(R$3+2),FALSE))</f>
        <v/>
      </c>
      <c r="S451" s="103" t="str">
        <f>IF(VLOOKUP($B451,'Results-formatted 060121'!$A:$AJ,(S$3+2),FALSE) = "", "", VLOOKUP($B451,'Results-formatted 060121'!$A:$AJ,(S$3+2),FALSE))</f>
        <v/>
      </c>
      <c r="T451" s="103" t="str">
        <f>IF(VLOOKUP($B451,'Results-formatted 060121'!$A:$AJ,(T$3+2),FALSE) = "", "", VLOOKUP($B451,'Results-formatted 060121'!$A:$AJ,(T$3+2),FALSE))</f>
        <v>Der Digitale Assistent wirkt sehr unprofessionnel. Man würde ihn besser ganz weglassen. Dies würde ja nicht ausschliessen, dass der Berater die Dinge mit Hilfe des Computers visualisieren würde, anstatt mit Broschüren.</v>
      </c>
      <c r="U451" s="103" t="str">
        <f>IF(VLOOKUP($B451,'Results-formatted 060121'!$A:$AJ,(U$3+2),FALSE) = "", "", VLOOKUP($B451,'Results-formatted 060121'!$A:$AJ,(U$3+2),FALSE))</f>
        <v/>
      </c>
      <c r="V451" s="103" t="str">
        <f>IF(VLOOKUP($B451,'Results-formatted 060121'!$A:$AJ,(V$3+2),FALSE) = "", "", VLOOKUP($B451,'Results-formatted 060121'!$A:$AJ,(V$3+2),FALSE))</f>
        <v>Die Sprachsteuerung hat nicht einwandfrei funktioniert. Ich rede manchmal etwas undeutlich und dann hätte das System wohl eher etwas Mühe.</v>
      </c>
      <c r="W451" s="103" t="str">
        <f>IF(VLOOKUP($B451,'Results-formatted 060121'!$A:$AJ,(W$3+2),FALSE) = "", "", VLOOKUP($B451,'Results-formatted 060121'!$A:$AJ,(W$3+2),FALSE))</f>
        <v>Insgesamt hat mir die Beratung zugesagt.</v>
      </c>
      <c r="X451" s="103" t="str">
        <f>IF(VLOOKUP($B451,'Results-formatted 060121'!$A:$AJ,(X$3+2),FALSE) = "", "", VLOOKUP($B451,'Results-formatted 060121'!$A:$AJ,(X$3+2),FALSE))</f>
        <v/>
      </c>
      <c r="Y451" s="103" t="str">
        <f>IF(VLOOKUP($B451,'Results-formatted 060121'!$A:$AJ,(Y$3+2),FALSE) = "", "", VLOOKUP($B451,'Results-formatted 060121'!$A:$AJ,(Y$3+2),FALSE))</f>
        <v/>
      </c>
      <c r="Z451" s="103" t="str">
        <f>IF(VLOOKUP($B451,'Results-formatted 060121'!$A:$AJ,(Z$3+2),FALSE) = "", "", VLOOKUP($B451,'Results-formatted 060121'!$A:$AJ,(Z$3+2),FALSE))</f>
        <v>Die Nachhaltigkeit die in den Interessen verblieben war wurde komplett ignoriert, der digitale Assistent war technisch gut aber es ging eigentlich bei Berater und Assistent total am Ziel vorbei, nicht ETFs wurden erwähnt</v>
      </c>
      <c r="AA451" s="103" t="str">
        <f>IF(VLOOKUP($B451,'Results-formatted 060121'!$A:$AJ,(AA$3+2),FALSE) = "", "", VLOOKUP($B451,'Results-formatted 060121'!$A:$AJ,(AA$3+2),FALSE))</f>
        <v>Der Berater benutz zu viele ähm
Die Lautstärke des Digitalen Assistenten ist nicht konsistent und teilweise sehr laut was Ihn unsympatisch macht Mikrofoneinstellung war nicht optimal)</v>
      </c>
      <c r="AB451" s="103" t="str">
        <f>IF(VLOOKUP($B451,'Results-formatted 060121'!$A:$AJ,(AB$3+2),FALSE) = "", "", VLOOKUP($B451,'Results-formatted 060121'!$A:$AJ,(AB$3+2),FALSE))</f>
        <v/>
      </c>
      <c r="AC451" s="103" t="str">
        <f>IF(VLOOKUP($B451,'Results-formatted 060121'!$A:$AJ,(AC$3+2),FALSE) = "", "", VLOOKUP($B451,'Results-formatted 060121'!$A:$AJ,(AC$3+2),FALSE))</f>
        <v/>
      </c>
      <c r="AD451" s="103" t="str">
        <f>IF(VLOOKUP($B451,'Results-formatted 060121'!$A:$AJ,(AD$3+2),FALSE) = "", "", VLOOKUP($B451,'Results-formatted 060121'!$A:$AJ,(AD$3+2),FALSE))</f>
        <v>Ich habe 2ährend meiner beruflichen Laufbahn die Ausbildung zum Finanzanlagenfachmann gemacht, dh weiss was die Gesetzesvorlagen sind und was mir hier vielleicht auch gewollt gefehlt hat, ist die Bestandsanalyse, dh wo steht der Kunde aktuell, wie sehen seine Finanzen aus, denn eigentlich nur aufgrund dessen sollte dann eine Beratung stattfinden. Und die Erklärungen der einzelnen Produkte waren für meine Begriffe viel zu oberflächlich, auch wurde auf die verschiedenen Risikokategorien nicht hingewiesen (ua Spekulationen) sodass für mich diese Beratung nicht zufriedenstellend sein kann, da ich in einer Bank lange gearbeitet habe und manche Produkte kenne. Der Kunde muss in diesem Falle eine Entscheidung fällen ohne relevante &lt;hintergrtundinformationen zu haben, für mich schlichtweg unprofessional. Der Dig Assistent sollte meiner Meinung nach viel mehr in die Details der einzelnen Strategiengehen, Hintergrundwissen veranschaulichen, statt nur zu assistieren, dh zu bebildern was viele nicht im &lt;kopf haben.</v>
      </c>
      <c r="AE451" s="103" t="str">
        <f>IF(VLOOKUP($B451,'Results-formatted 060121'!$A:$AJ,(AE$3+2),FALSE) = "", "", VLOOKUP($B451,'Results-formatted 060121'!$A:$AJ,(AE$3+2),FALSE))</f>
        <v/>
      </c>
      <c r="AF451" s="103" t="str">
        <f>IF(VLOOKUP($B451,'Results-formatted 060121'!$A:$AJ,(AF$3+2),FALSE) = "", "", VLOOKUP($B451,'Results-formatted 060121'!$A:$AJ,(AF$3+2),FALSE))</f>
        <v/>
      </c>
      <c r="AG451" s="103" t="str">
        <f>IF(VLOOKUP($B451,'Results-formatted 060121'!$A:$AJ,(AG$3+2),FALSE) = "", "", VLOOKUP($B451,'Results-formatted 060121'!$A:$AJ,(AG$3+2),FALSE))</f>
        <v>Der Digitale Assistent empfand ich etwas als befremdend und "abweisend / kühl"</v>
      </c>
      <c r="AH451" s="103" t="str">
        <f>IF(VLOOKUP($B451,'Results-formatted 060121'!$A:$AJ,(AH$3+2),FALSE) = "", "", VLOOKUP($B451,'Results-formatted 060121'!$A:$AJ,(AH$3+2),FALSE))</f>
        <v/>
      </c>
      <c r="AI451" s="103" t="str">
        <f>IF(VLOOKUP($B451,'Results-formatted 060121'!$A:$AJ,(AI$3+2),FALSE) = "", "", VLOOKUP($B451,'Results-formatted 060121'!$A:$AJ,(AI$3+2),FALSE))</f>
        <v>keine</v>
      </c>
      <c r="AJ451" s="103" t="str">
        <f>IF(VLOOKUP($B451,'Results-formatted 060121'!$A:$AJ,(AJ$3+2),FALSE) = "", "", VLOOKUP($B451,'Results-formatted 060121'!$A:$AJ,(AJ$3+2),FALSE))</f>
        <v/>
      </c>
      <c r="AK451" s="103" t="str">
        <f>IF(VLOOKUP($B451,'Results-formatted 060121'!$A:$AJ,(AK$3+2),FALSE) = "", "", VLOOKUP($B451,'Results-formatted 060121'!$A:$AJ,(AK$3+2),FALSE))</f>
        <v/>
      </c>
      <c r="AL451" s="103" t="str">
        <f>IF(VLOOKUP($B451,'Results-formatted 060121'!$A:$AJ,(AL$3+2),FALSE) = "", "", VLOOKUP($B451,'Results-formatted 060121'!$A:$AJ,(AL$3+2),FALSE))</f>
        <v/>
      </c>
      <c r="AM451" s="103" t="str">
        <f>IF(VLOOKUP($B451,'Results-formatted 060121'!$A:AJ,(AM$3+2),FALSE) = "", "", VLOOKUP($B451,'Results-formatted 060121'!$A:AJ,(AM$3+2),FALSE))</f>
        <v/>
      </c>
      <c r="AN451" s="103" t="str">
        <f>IF(VLOOKUP($B451,'Results-formatted 060121'!$A:AK,(AN$3+2),FALSE) = "", "", VLOOKUP($B451,'Results-formatted 060121'!$A:AK,(AN$3+2),FALSE))</f>
        <v/>
      </c>
      <c r="AO451" s="103" t="str">
        <f>IF(VLOOKUP($B451,'Results-formatted 060121'!$A:AL,(AO$3+2),FALSE) = "", "", VLOOKUP($B451,'Results-formatted 060121'!$A:AL,(AO$3+2),FALSE))</f>
        <v/>
      </c>
      <c r="AP451" s="103" t="str">
        <f>IF(VLOOKUP($B451,'Results-formatted 060121'!$A:AM,(AP$3+2),FALSE) = "", "", VLOOKUP($B451,'Results-formatted 060121'!$A:AM,(AP$3+2),FALSE))</f>
        <v/>
      </c>
      <c r="AQ451" s="103" t="str">
        <f>IF(VLOOKUP($B451,'Results-formatted 060121'!$A:AN,(AQ$3+2),FALSE) = "", "", VLOOKUP($B451,'Results-formatted 060121'!$A:AN,(AQ$3+2),FALSE))</f>
        <v>Es hat Vorteile, dass der Berater nicht in den Computer schauen muss und alles selber notieren muss. Aber es wirkt schon noch sehr hölzern mit diesem digitalen Berater</v>
      </c>
      <c r="AR451" s="103" t="str">
        <f>IF(VLOOKUP($B451,'Results-formatted 060121'!$A:AO,(AR$3+2),FALSE) = "", "", VLOOKUP($B451,'Results-formatted 060121'!$A:AO,(AR$3+2),FALSE))</f>
        <v>Es wirkte, als ob der digitale assistent eine ppt wäre, die von einem anderen Zimmer aus gesteuert wurde. Erst, als sich das papier bewegte und der "bildschirm" mit, werkannte ich die "echtheit" des digitalen assistenten.</v>
      </c>
      <c r="AS451" s="103" t="str">
        <f>IF(VLOOKUP($B451,'Results-formatted 060121'!$A:AP,(AS$3+2),FALSE) = "", "", VLOOKUP($B451,'Results-formatted 060121'!$A:AP,(AS$3+2),FALSE))</f>
        <v/>
      </c>
      <c r="AT451" s="103" t="str">
        <f>IF(VLOOKUP($B451,'Results-formatted 060121'!$A:AQ,(AT$3+2),FALSE) = "", "", VLOOKUP($B451,'Results-formatted 060121'!$A:AQ,(AT$3+2),FALSE))</f>
        <v/>
      </c>
      <c r="AU451" s="103" t="str">
        <f>IF(VLOOKUP($B451,'Results-formatted 060121'!$A:AR,(AU$3+2),FALSE) = "", "", VLOOKUP($B451,'Results-formatted 060121'!$A:AR,(AU$3+2),FALSE))</f>
        <v/>
      </c>
      <c r="AV451" s="103" t="str">
        <f>IF(VLOOKUP($B451,'Results-formatted 060121'!$A:AS,(AV$3+2),FALSE) = "", "", VLOOKUP($B451,'Results-formatted 060121'!$A:AS,(AV$3+2),FALSE))</f>
        <v/>
      </c>
      <c r="AW451" s="103" t="str">
        <f>IF(VLOOKUP($B451,'Results-formatted 060121'!$A:AT,(AW$3+2),FALSE) = "", "", VLOOKUP($B451,'Results-formatted 060121'!$A:AT,(AW$3+2),FALSE))</f>
        <v/>
      </c>
      <c r="AX451" s="103" t="str">
        <f>IF(VLOOKUP($B451,'Results-formatted 060121'!$A:AU,(AX$3+2),FALSE) = "", "", VLOOKUP($B451,'Results-formatted 060121'!$A:AU,(AX$3+2),FALSE))</f>
        <v>Ich kann mich im Moment nicht daran erinnern, jemals so etwas Grauenvolles gesehen zu haben. 
Zusätzlich muss ich Ihnen sagen, dass ich einige der hier gestellten Fragen nicht beantwortbar finde und einige auch gar nicht verstehe. Einmal heisst es "digitaler Assistent", dann wieder "virtueller Agent". Es tut mir leid, aber ich muss Ihnen sagen, dass ich sowohl Ihre Fragen als auch diese grauenvollen Beratungsvideos nicht sehr sorgfältig gemacht finde (die Fragen sind aber natürlich immer noch besser als die Videos).</v>
      </c>
      <c r="AY451" s="103" t="str">
        <f>IF(VLOOKUP($B451,'Results-formatted 060121'!$A:AV,(AY$3+2),FALSE) = "", "", VLOOKUP($B451,'Results-formatted 060121'!$A:AV,(AY$3+2),FALSE))</f>
        <v/>
      </c>
      <c r="AZ451" s="103" t="str">
        <f>IF(VLOOKUP($B451,'Results-formatted 060121'!$A:AW,(AZ$3+2),FALSE) = "", "", VLOOKUP($B451,'Results-formatted 060121'!$A:AW,(AZ$3+2),FALSE))</f>
        <v>Ich denke dass der Assistent auch ohne direkte Befehle agieren sollte.</v>
      </c>
      <c r="BA451" s="103" t="str">
        <f>IF(VLOOKUP($B451,'Results-formatted 060121'!$A:AX,(BA$3+2),FALSE) = "", "", VLOOKUP($B451,'Results-formatted 060121'!$A:AX,(BA$3+2),FALSE))</f>
        <v/>
      </c>
      <c r="BB451" s="103" t="str">
        <f>IF(VLOOKUP($B451,'Results-formatted 060121'!$A:AY,(BB$3+2),FALSE) = "", "", VLOOKUP($B451,'Results-formatted 060121'!$A:AY,(BB$3+2),FALSE))</f>
        <v/>
      </c>
      <c r="BC451" s="103" t="str">
        <f>IF(VLOOKUP($B451,'Results-formatted 060121'!$A:AZ,(BC$3+2),FALSE) = "", "", VLOOKUP($B451,'Results-formatted 060121'!$A:AZ,(BC$3+2),FALSE))</f>
        <v/>
      </c>
      <c r="BD451" s="103" t="str">
        <f>IF(VLOOKUP($B451,'Results-formatted 060121'!$A:BA,(BD$3+2),FALSE) = "", "", VLOOKUP($B451,'Results-formatted 060121'!$A:BA,(BD$3+2),FALSE))</f>
        <v/>
      </c>
      <c r="BE451" s="103" t="str">
        <f>IF(VLOOKUP($B451,'Results-formatted 060121'!$A:BB,(BE$3+2),FALSE) = "", "", VLOOKUP($B451,'Results-formatted 060121'!$A:BB,(BE$3+2),FALSE))</f>
        <v/>
      </c>
      <c r="BF451" s="103" t="str">
        <f>IF(VLOOKUP($B451,'Results-formatted 060121'!$A:BC,(BF$3+2),FALSE) = "", "", VLOOKUP($B451,'Results-formatted 060121'!$A:BC,(BF$3+2),FALSE))</f>
        <v/>
      </c>
      <c r="BG451" s="103" t="str">
        <f>IF(VLOOKUP($B451,'Results-formatted 060121'!$A:BD,(BG$3+2),FALSE) = "", "", VLOOKUP($B451,'Results-formatted 060121'!$A:BD,(BG$3+2),FALSE))</f>
        <v/>
      </c>
      <c r="BH451" s="103" t="str">
        <f>IF(VLOOKUP($B451,'Results-formatted 060121'!$A:BE,(BH$3+2),FALSE) = "", "", VLOOKUP($B451,'Results-formatted 060121'!$A:BE,(BH$3+2),FALSE))</f>
        <v>Ist für mich zu statisch.</v>
      </c>
      <c r="BI451" s="103" t="str">
        <f>IF(VLOOKUP($B451,'Results-formatted 060121'!$A:BF,(BI$3+2),FALSE) = "", "", VLOOKUP($B451,'Results-formatted 060121'!$A:BF,(BI$3+2),FALSE))</f>
        <v/>
      </c>
      <c r="BJ451" s="103" t="str">
        <f>IF(VLOOKUP($B451,'Results-formatted 060121'!$A:BG,(BJ$3+2),FALSE) = "", "", VLOOKUP($B451,'Results-formatted 060121'!$A:BG,(BJ$3+2),FALSE))</f>
        <v/>
      </c>
      <c r="BK451" s="103" t="str">
        <f>IF(VLOOKUP($B451,'Results-formatted 060121'!$A:BH,(BK$3+2),FALSE) = "", "", VLOOKUP($B451,'Results-formatted 060121'!$A:BH,(BK$3+2),FALSE))</f>
        <v/>
      </c>
      <c r="BL451" s="103" t="str">
        <f>IF(VLOOKUP($B451,'Results-formatted 060121'!$A:BI,(BL$3+2),FALSE) = "", "", VLOOKUP($B451,'Results-formatted 060121'!$A:BI,(BL$3+2),FALSE))</f>
        <v/>
      </c>
      <c r="BM451" s="103" t="str">
        <f>IF(VLOOKUP($B451,'Results-formatted 060121'!$A:BJ,(BM$3+2),FALSE) = "", "", VLOOKUP($B451,'Results-formatted 060121'!$A:BJ,(BM$3+2),FALSE))</f>
        <v/>
      </c>
      <c r="BN451" s="95"/>
      <c r="BO451" s="95"/>
      <c r="BP451" s="95"/>
      <c r="BQ451" s="95"/>
      <c r="BR451" s="95"/>
      <c r="BS451" s="95"/>
      <c r="BT451" s="95"/>
      <c r="BU451" s="95"/>
      <c r="BV451" s="95"/>
      <c r="BW451" s="95"/>
      <c r="BX451" s="95"/>
      <c r="BY451" s="95"/>
      <c r="BZ451" s="95"/>
      <c r="CA451" s="95"/>
      <c r="CB451" s="95"/>
      <c r="CC451" s="95"/>
      <c r="CD451" s="99"/>
      <c r="CE451" s="25"/>
      <c r="CF451" s="25"/>
    </row>
    <row r="452" spans="2:84" ht="28" customHeight="1" x14ac:dyDescent="0.15">
      <c r="B452" s="84"/>
      <c r="E452" s="160" t="s">
        <v>74</v>
      </c>
      <c r="F452" s="158"/>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c r="AC452" s="158"/>
      <c r="AD452" s="158"/>
      <c r="AE452" s="158"/>
      <c r="AF452" s="158"/>
      <c r="AG452" s="158"/>
      <c r="AH452" s="158"/>
      <c r="AI452" s="158"/>
      <c r="AJ452" s="158"/>
      <c r="AK452" s="158"/>
      <c r="AL452" s="158"/>
      <c r="AM452" s="158"/>
      <c r="AN452" s="158"/>
      <c r="AO452" s="158"/>
      <c r="AP452" s="158"/>
      <c r="AQ452" s="158"/>
      <c r="AR452" s="158"/>
      <c r="AS452" s="158"/>
      <c r="AT452" s="158"/>
      <c r="AU452" s="158"/>
      <c r="AV452" s="158"/>
      <c r="AW452" s="158"/>
      <c r="AX452" s="158"/>
      <c r="AY452" s="158"/>
      <c r="AZ452" s="158"/>
      <c r="BA452" s="158"/>
      <c r="BB452" s="158"/>
      <c r="BC452" s="158"/>
      <c r="BD452" s="158"/>
      <c r="BE452" s="158"/>
      <c r="BF452" s="158"/>
      <c r="BG452" s="158"/>
      <c r="BH452" s="158"/>
      <c r="BI452" s="158"/>
      <c r="BJ452" s="158"/>
      <c r="BK452" s="158"/>
      <c r="BL452" s="158"/>
      <c r="BM452" s="158"/>
      <c r="BN452" s="158"/>
      <c r="BO452" s="158"/>
      <c r="BP452" s="158"/>
      <c r="BQ452" s="158"/>
      <c r="BR452" s="158"/>
      <c r="BS452" s="158"/>
      <c r="BT452" s="158"/>
      <c r="BU452" s="158"/>
      <c r="BV452" s="158"/>
      <c r="BW452" s="158"/>
      <c r="BX452" s="158"/>
      <c r="BY452" s="158"/>
      <c r="BZ452" s="158"/>
      <c r="CA452" s="158"/>
      <c r="CB452" s="158"/>
      <c r="CC452" s="158"/>
      <c r="CD452" s="159"/>
      <c r="CE452" s="35"/>
      <c r="CF452" s="35"/>
    </row>
    <row r="453" spans="2:84" ht="18" customHeight="1" x14ac:dyDescent="0.15">
      <c r="B453" s="84"/>
      <c r="E453" s="18" t="s">
        <v>121</v>
      </c>
      <c r="F453" s="34"/>
      <c r="G453" s="34"/>
      <c r="H453" s="34">
        <f t="shared" ref="H453" si="1646">IF(ISNUMBER(H454), AVERAGE(H454:H457), "")</f>
        <v>4</v>
      </c>
      <c r="I453" s="34">
        <f t="shared" ref="I453" si="1647">IF(ISNUMBER(I454), AVERAGE(I454:I457), "")</f>
        <v>4.75</v>
      </c>
      <c r="J453" s="34"/>
      <c r="K453" s="34">
        <f t="shared" ref="K453" si="1648">IF(ISNUMBER(K454), AVERAGE(K454:K457), "")</f>
        <v>3.75</v>
      </c>
      <c r="L453" s="34">
        <f t="shared" ref="L453" si="1649">IF(ISNUMBER(L454), AVERAGE(L454:L457), "")</f>
        <v>3.75</v>
      </c>
      <c r="M453" s="34">
        <f t="shared" ref="M453" si="1650">IF(ISNUMBER(M454), AVERAGE(M454:M457), "")</f>
        <v>3.75</v>
      </c>
      <c r="N453" s="34"/>
      <c r="O453" s="34">
        <f t="shared" ref="O453" si="1651">IF(ISNUMBER(O454), AVERAGE(O454:O457), "")</f>
        <v>5</v>
      </c>
      <c r="P453" s="34">
        <f t="shared" ref="P453" si="1652">IF(ISNUMBER(P454), AVERAGE(P454:P457), "")</f>
        <v>4</v>
      </c>
      <c r="Q453" s="34">
        <f t="shared" ref="Q453" si="1653">IF(ISNUMBER(Q454), AVERAGE(Q454:Q457), "")</f>
        <v>3</v>
      </c>
      <c r="R453" s="34">
        <f t="shared" ref="R453" si="1654">IF(ISNUMBER(R454), AVERAGE(R454:R457), "")</f>
        <v>3.75</v>
      </c>
      <c r="S453" s="34">
        <f t="shared" ref="S453" si="1655">IF(ISNUMBER(S454), AVERAGE(S454:S457), "")</f>
        <v>1.5</v>
      </c>
      <c r="T453" s="34">
        <f t="shared" ref="T453" si="1656">IF(ISNUMBER(T454), AVERAGE(T454:T457), "")</f>
        <v>2.5</v>
      </c>
      <c r="U453" s="34">
        <f t="shared" ref="U453" si="1657">IF(ISNUMBER(U454), AVERAGE(U454:U457), "")</f>
        <v>2.75</v>
      </c>
      <c r="V453" s="34">
        <f t="shared" ref="V453" si="1658">IF(ISNUMBER(V454), AVERAGE(V454:V457), "")</f>
        <v>3.5</v>
      </c>
      <c r="W453" s="34">
        <f t="shared" ref="W453" si="1659">IF(ISNUMBER(W454), AVERAGE(W454:W457), "")</f>
        <v>4.25</v>
      </c>
      <c r="X453" s="34">
        <f t="shared" ref="X453" si="1660">IF(ISNUMBER(X454), AVERAGE(X454:X457), "")</f>
        <v>3</v>
      </c>
      <c r="Y453" s="34">
        <f t="shared" ref="Y453" si="1661">IF(ISNUMBER(Y454), AVERAGE(Y454:Y457), "")</f>
        <v>3.75</v>
      </c>
      <c r="Z453" s="34">
        <f t="shared" ref="Z453" si="1662">IF(ISNUMBER(Z454), AVERAGE(Z454:Z457), "")</f>
        <v>3</v>
      </c>
      <c r="AA453" s="34">
        <f t="shared" ref="AA453" si="1663">IF(ISNUMBER(AA454), AVERAGE(AA454:AA457), "")</f>
        <v>3</v>
      </c>
      <c r="AB453" s="34">
        <f t="shared" ref="AB453" si="1664">IF(ISNUMBER(AB454), AVERAGE(AB454:AB457), "")</f>
        <v>4</v>
      </c>
      <c r="AC453" s="34">
        <f t="shared" ref="AC453" si="1665">IF(ISNUMBER(AC454), AVERAGE(AC454:AC457), "")</f>
        <v>3.25</v>
      </c>
      <c r="AD453" s="34">
        <f t="shared" ref="AD453" si="1666">IF(ISNUMBER(AD454), AVERAGE(AD454:AD457), "")</f>
        <v>4</v>
      </c>
      <c r="AE453" s="34">
        <f t="shared" ref="AE453" si="1667">IF(ISNUMBER(AE454), AVERAGE(AE454:AE457), "")</f>
        <v>4</v>
      </c>
      <c r="AF453" s="34">
        <f t="shared" ref="AF453" si="1668">IF(ISNUMBER(AF454), AVERAGE(AF454:AF457), "")</f>
        <v>4</v>
      </c>
      <c r="AG453" s="34">
        <f t="shared" ref="AG453" si="1669">IF(ISNUMBER(AG454), AVERAGE(AG454:AG457), "")</f>
        <v>2.25</v>
      </c>
      <c r="AH453" s="34">
        <f t="shared" ref="AH453" si="1670">IF(ISNUMBER(AH454), AVERAGE(AH454:AH457), "")</f>
        <v>3.75</v>
      </c>
      <c r="AI453" s="34">
        <f t="shared" ref="AI453" si="1671">IF(ISNUMBER(AI454), AVERAGE(AI454:AI457), "")</f>
        <v>4.25</v>
      </c>
      <c r="AJ453" s="34">
        <f t="shared" ref="AJ453:BM453" si="1672">IF(ISNUMBER(AJ454), AVERAGE(AJ454:AJ457), "")</f>
        <v>4.25</v>
      </c>
      <c r="AK453" s="34"/>
      <c r="AL453" s="34">
        <f t="shared" si="1672"/>
        <v>2.25</v>
      </c>
      <c r="AM453" s="34">
        <f t="shared" si="1672"/>
        <v>3.75</v>
      </c>
      <c r="AN453" s="34">
        <f t="shared" si="1672"/>
        <v>3.75</v>
      </c>
      <c r="AO453" s="34">
        <f t="shared" si="1672"/>
        <v>4</v>
      </c>
      <c r="AP453" s="34">
        <f t="shared" si="1672"/>
        <v>2.5</v>
      </c>
      <c r="AQ453" s="34">
        <f t="shared" si="1672"/>
        <v>4</v>
      </c>
      <c r="AR453" s="34">
        <f t="shared" si="1672"/>
        <v>5</v>
      </c>
      <c r="AS453" s="34">
        <f t="shared" si="1672"/>
        <v>4</v>
      </c>
      <c r="AT453" s="34">
        <f t="shared" si="1672"/>
        <v>5</v>
      </c>
      <c r="AU453" s="34">
        <f t="shared" si="1672"/>
        <v>2.5</v>
      </c>
      <c r="AV453" s="34">
        <f t="shared" si="1672"/>
        <v>5</v>
      </c>
      <c r="AW453" s="34">
        <f t="shared" si="1672"/>
        <v>2.25</v>
      </c>
      <c r="AX453" s="34">
        <f t="shared" si="1672"/>
        <v>2</v>
      </c>
      <c r="AY453" s="34">
        <f t="shared" si="1672"/>
        <v>4</v>
      </c>
      <c r="AZ453" s="34">
        <f t="shared" si="1672"/>
        <v>5</v>
      </c>
      <c r="BA453" s="34">
        <f t="shared" si="1672"/>
        <v>4</v>
      </c>
      <c r="BB453" s="34"/>
      <c r="BC453" s="34">
        <f t="shared" si="1672"/>
        <v>4</v>
      </c>
      <c r="BD453" s="34">
        <f t="shared" si="1672"/>
        <v>3.5</v>
      </c>
      <c r="BE453" s="34">
        <f t="shared" si="1672"/>
        <v>2.75</v>
      </c>
      <c r="BF453" s="34">
        <f t="shared" si="1672"/>
        <v>4</v>
      </c>
      <c r="BG453" s="34">
        <f t="shared" si="1672"/>
        <v>3</v>
      </c>
      <c r="BH453" s="34">
        <f t="shared" si="1672"/>
        <v>3</v>
      </c>
      <c r="BI453" s="34">
        <f t="shared" si="1672"/>
        <v>2.75</v>
      </c>
      <c r="BJ453" s="34">
        <f t="shared" si="1672"/>
        <v>3.5</v>
      </c>
      <c r="BK453" s="34">
        <f t="shared" si="1672"/>
        <v>3.75</v>
      </c>
      <c r="BL453" s="34">
        <f t="shared" si="1672"/>
        <v>3</v>
      </c>
      <c r="BM453" s="34">
        <f t="shared" si="1672"/>
        <v>3.25</v>
      </c>
      <c r="BN453" s="34"/>
      <c r="BO453" s="34"/>
      <c r="BP453" s="34"/>
      <c r="BQ453" s="34"/>
      <c r="BR453" s="34"/>
      <c r="BS453" s="34"/>
      <c r="BT453" s="34"/>
      <c r="BU453" s="34"/>
      <c r="BV453" s="34"/>
      <c r="BW453" s="34"/>
      <c r="BX453" s="34"/>
      <c r="BY453" s="34"/>
      <c r="BZ453" s="34"/>
      <c r="CA453" s="34"/>
      <c r="CB453" s="34"/>
      <c r="CC453" s="34"/>
      <c r="CD453" s="34" t="str">
        <f t="shared" ref="CD453" si="1673">IF(ISNUMBER(CD454), AVERAGE(CD454:CD457), "")</f>
        <v/>
      </c>
      <c r="CE453" s="32">
        <f>AVERAGE(CE454:CE457)</f>
        <v>3.6041666666666665</v>
      </c>
      <c r="CF453" s="32">
        <f t="shared" ref="CF453:CF484" si="1674">STDEV(F453:CD453)</f>
        <v>0.81976639733004097</v>
      </c>
    </row>
    <row r="454" spans="2:84" ht="56" x14ac:dyDescent="0.15">
      <c r="B454" s="84" t="s">
        <v>580</v>
      </c>
      <c r="C454" s="86" t="s">
        <v>1166</v>
      </c>
      <c r="D454" s="2">
        <v>5</v>
      </c>
      <c r="E454" s="12" t="s">
        <v>1047</v>
      </c>
      <c r="F454" s="95">
        <f>IF($C454 = "neg", (($D454+1) - VLOOKUP($B454,'Results-formatted 060121'!$A:$AJ,(F$3+2),FALSE)), IF($C454 = "pos-neg", (3+VLOOKUP($B454,'Results-formatted 060121'!$A:$AJ,(F$3+2),FALSE)), VLOOKUP($B454,'Results-formatted 060121'!$A:$AJ,(F$3+2),FALSE)))</f>
        <v>4</v>
      </c>
      <c r="G454" s="95">
        <f>IF($C454 = "neg", (($D454+1) - VLOOKUP($B454,'Results-formatted 060121'!$A:$AJ,(G$3+2),FALSE)), IF($C454 = "pos-neg", (3+VLOOKUP($B454,'Results-formatted 060121'!$A:$AJ,(G$3+2),FALSE)), VLOOKUP($B454,'Results-formatted 060121'!$A:$AJ,(G$3+2),FALSE)))</f>
        <v>5</v>
      </c>
      <c r="H454" s="95">
        <f>IF($C454 = "neg", (($D454+1) - VLOOKUP($B454,'Results-formatted 060121'!$A:$AJ,(H$3+2),FALSE)), IF($C454 = "pos-neg", (3+VLOOKUP($B454,'Results-formatted 060121'!$A:$AJ,(H$3+2),FALSE)), VLOOKUP($B454,'Results-formatted 060121'!$A:$AJ,(H$3+2),FALSE)))</f>
        <v>4</v>
      </c>
      <c r="I454" s="95">
        <f>IF($C454 = "neg", (($D454+1) - VLOOKUP($B454,'Results-formatted 060121'!$A:$AJ,(I$3+2),FALSE)), IF($C454 = "pos-neg", (3+VLOOKUP($B454,'Results-formatted 060121'!$A:$AJ,(I$3+2),FALSE)), VLOOKUP($B454,'Results-formatted 060121'!$A:$AJ,(I$3+2),FALSE)))</f>
        <v>4</v>
      </c>
      <c r="J454" s="95">
        <f>IF($C454 = "neg", (($D454+1) - VLOOKUP($B454,'Results-formatted 060121'!$A:$AJ,(J$3+2),FALSE)), IF($C454 = "pos-neg", (3+VLOOKUP($B454,'Results-formatted 060121'!$A:$AJ,(J$3+2),FALSE)), VLOOKUP($B454,'Results-formatted 060121'!$A:$AJ,(J$3+2),FALSE)))</f>
        <v>3</v>
      </c>
      <c r="K454" s="95">
        <f>IF($C454 = "neg", (($D454+1) - VLOOKUP($B454,'Results-formatted 060121'!$A:$AJ,(K$3+2),FALSE)), IF($C454 = "pos-neg", (3+VLOOKUP($B454,'Results-formatted 060121'!$A:$AJ,(K$3+2),FALSE)), VLOOKUP($B454,'Results-formatted 060121'!$A:$AJ,(K$3+2),FALSE)))</f>
        <v>4</v>
      </c>
      <c r="L454" s="95">
        <f>IF($C454 = "neg", (($D454+1) - VLOOKUP($B454,'Results-formatted 060121'!$A:$AJ,(L$3+2),FALSE)), IF($C454 = "pos-neg", (3+VLOOKUP($B454,'Results-formatted 060121'!$A:$AJ,(L$3+2),FALSE)), VLOOKUP($B454,'Results-formatted 060121'!$A:$AJ,(L$3+2),FALSE)))</f>
        <v>3</v>
      </c>
      <c r="M454" s="95">
        <f>IF($C454 = "neg", (($D454+1) - VLOOKUP($B454,'Results-formatted 060121'!$A:$AJ,(M$3+2),FALSE)), IF($C454 = "pos-neg", (3+VLOOKUP($B454,'Results-formatted 060121'!$A:$AJ,(M$3+2),FALSE)), VLOOKUP($B454,'Results-formatted 060121'!$A:$AJ,(M$3+2),FALSE)))</f>
        <v>2</v>
      </c>
      <c r="N454" s="95">
        <f>IF($C454 = "neg", (($D454+1) - VLOOKUP($B454,'Results-formatted 060121'!$A:$AJ,(N$3+2),FALSE)), IF($C454 = "pos-neg", (3+VLOOKUP($B454,'Results-formatted 060121'!$A:$AJ,(N$3+2),FALSE)), VLOOKUP($B454,'Results-formatted 060121'!$A:$AJ,(N$3+2),FALSE)))</f>
        <v>4</v>
      </c>
      <c r="O454" s="95">
        <f>IF($C454 = "neg", (($D454+1) - VLOOKUP($B454,'Results-formatted 060121'!$A:$AJ,(O$3+2),FALSE)), IF($C454 = "pos-neg", (3+VLOOKUP($B454,'Results-formatted 060121'!$A:$AJ,(O$3+2),FALSE)), VLOOKUP($B454,'Results-formatted 060121'!$A:$AJ,(O$3+2),FALSE)))</f>
        <v>5</v>
      </c>
      <c r="P454" s="95">
        <f>IF($C454 = "neg", (($D454+1) - VLOOKUP($B454,'Results-formatted 060121'!$A:$AJ,(P$3+2),FALSE)), IF($C454 = "pos-neg", (3+VLOOKUP($B454,'Results-formatted 060121'!$A:$AJ,(P$3+2),FALSE)), VLOOKUP($B454,'Results-formatted 060121'!$A:$AJ,(P$3+2),FALSE)))</f>
        <v>4</v>
      </c>
      <c r="Q454" s="95">
        <f>IF($C454 = "neg", (($D454+1) - VLOOKUP($B454,'Results-formatted 060121'!$A:$AJ,(Q$3+2),FALSE)), IF($C454 = "pos-neg", (3+VLOOKUP($B454,'Results-formatted 060121'!$A:$AJ,(Q$3+2),FALSE)), VLOOKUP($B454,'Results-formatted 060121'!$A:$AJ,(Q$3+2),FALSE)))</f>
        <v>3</v>
      </c>
      <c r="R454" s="95">
        <f>IF($C454 = "neg", (($D454+1) - VLOOKUP($B454,'Results-formatted 060121'!$A:$AJ,(R$3+2),FALSE)), IF($C454 = "pos-neg", (3+VLOOKUP($B454,'Results-formatted 060121'!$A:$AJ,(R$3+2),FALSE)), VLOOKUP($B454,'Results-formatted 060121'!$A:$AJ,(R$3+2),FALSE)))</f>
        <v>4</v>
      </c>
      <c r="S454" s="95">
        <f>IF($C454 = "neg", (($D454+1) - VLOOKUP($B454,'Results-formatted 060121'!$A:$AJ,(S$3+2),FALSE)), IF($C454 = "pos-neg", (3+VLOOKUP($B454,'Results-formatted 060121'!$A:$AJ,(S$3+2),FALSE)), VLOOKUP($B454,'Results-formatted 060121'!$A:$AJ,(S$3+2),FALSE)))</f>
        <v>2</v>
      </c>
      <c r="T454" s="95">
        <f>IF($C454 = "neg", (($D454+1) - VLOOKUP($B454,'Results-formatted 060121'!$A:$AJ,(T$3+2),FALSE)), IF($C454 = "pos-neg", (3+VLOOKUP($B454,'Results-formatted 060121'!$A:$AJ,(T$3+2),FALSE)), VLOOKUP($B454,'Results-formatted 060121'!$A:$AJ,(T$3+2),FALSE)))</f>
        <v>2</v>
      </c>
      <c r="U454" s="95">
        <f>IF($C454 = "neg", (($D454+1) - VLOOKUP($B454,'Results-formatted 060121'!$A:$AJ,(U$3+2),FALSE)), IF($C454 = "pos-neg", (3+VLOOKUP($B454,'Results-formatted 060121'!$A:$AJ,(U$3+2),FALSE)), VLOOKUP($B454,'Results-formatted 060121'!$A:$AJ,(U$3+2),FALSE)))</f>
        <v>4</v>
      </c>
      <c r="V454" s="95">
        <f>IF($C454 = "neg", (($D454+1) - VLOOKUP($B454,'Results-formatted 060121'!$A:$AJ,(V$3+2),FALSE)), IF($C454 = "pos-neg", (3+VLOOKUP($B454,'Results-formatted 060121'!$A:$AJ,(V$3+2),FALSE)), VLOOKUP($B454,'Results-formatted 060121'!$A:$AJ,(V$3+2),FALSE)))</f>
        <v>3</v>
      </c>
      <c r="W454" s="95">
        <f>IF($C454 = "neg", (($D454+1) - VLOOKUP($B454,'Results-formatted 060121'!$A:$AJ,(W$3+2),FALSE)), IF($C454 = "pos-neg", (3+VLOOKUP($B454,'Results-formatted 060121'!$A:$AJ,(W$3+2),FALSE)), VLOOKUP($B454,'Results-formatted 060121'!$A:$AJ,(W$3+2),FALSE)))</f>
        <v>4</v>
      </c>
      <c r="X454" s="95">
        <f>IF($C454 = "neg", (($D454+1) - VLOOKUP($B454,'Results-formatted 060121'!$A:$AJ,(X$3+2),FALSE)), IF($C454 = "pos-neg", (3+VLOOKUP($B454,'Results-formatted 060121'!$A:$AJ,(X$3+2),FALSE)), VLOOKUP($B454,'Results-formatted 060121'!$A:$AJ,(X$3+2),FALSE)))</f>
        <v>3</v>
      </c>
      <c r="Y454" s="95">
        <f>IF($C454 = "neg", (($D454+1) - VLOOKUP($B454,'Results-formatted 060121'!$A:$AJ,(Y$3+2),FALSE)), IF($C454 = "pos-neg", (3+VLOOKUP($B454,'Results-formatted 060121'!$A:$AJ,(Y$3+2),FALSE)), VLOOKUP($B454,'Results-formatted 060121'!$A:$AJ,(Y$3+2),FALSE)))</f>
        <v>4</v>
      </c>
      <c r="Z454" s="95">
        <f>IF($C454 = "neg", (($D454+1) - VLOOKUP($B454,'Results-formatted 060121'!$A:$AJ,(Z$3+2),FALSE)), IF($C454 = "pos-neg", (3+VLOOKUP($B454,'Results-formatted 060121'!$A:$AJ,(Z$3+2),FALSE)), VLOOKUP($B454,'Results-formatted 060121'!$A:$AJ,(Z$3+2),FALSE)))</f>
        <v>3</v>
      </c>
      <c r="AA454" s="95">
        <f>IF($C454 = "neg", (($D454+1) - VLOOKUP($B454,'Results-formatted 060121'!$A:$AJ,(AA$3+2),FALSE)), IF($C454 = "pos-neg", (3+VLOOKUP($B454,'Results-formatted 060121'!$A:$AJ,(AA$3+2),FALSE)), VLOOKUP($B454,'Results-formatted 060121'!$A:$AJ,(AA$3+2),FALSE)))</f>
        <v>3</v>
      </c>
      <c r="AB454" s="95">
        <f>IF($C454 = "neg", (($D454+1) - VLOOKUP($B454,'Results-formatted 060121'!$A:$AJ,(AB$3+2),FALSE)), IF($C454 = "pos-neg", (3+VLOOKUP($B454,'Results-formatted 060121'!$A:$AJ,(AB$3+2),FALSE)), VLOOKUP($B454,'Results-formatted 060121'!$A:$AJ,(AB$3+2),FALSE)))</f>
        <v>4</v>
      </c>
      <c r="AC454" s="95">
        <f>IF($C454 = "neg", (($D454+1) - VLOOKUP($B454,'Results-formatted 060121'!$A:$AJ,(AC$3+2),FALSE)), IF($C454 = "pos-neg", (3+VLOOKUP($B454,'Results-formatted 060121'!$A:$AJ,(AC$3+2),FALSE)), VLOOKUP($B454,'Results-formatted 060121'!$A:$AJ,(AC$3+2),FALSE)))</f>
        <v>3</v>
      </c>
      <c r="AD454" s="95">
        <f>IF($C454 = "neg", (($D454+1) - VLOOKUP($B454,'Results-formatted 060121'!$A:$AJ,(AD$3+2),FALSE)), IF($C454 = "pos-neg", (3+VLOOKUP($B454,'Results-formatted 060121'!$A:$AJ,(AD$3+2),FALSE)), VLOOKUP($B454,'Results-formatted 060121'!$A:$AJ,(AD$3+2),FALSE)))</f>
        <v>4</v>
      </c>
      <c r="AE454" s="95">
        <f>IF($C454 = "neg", (($D454+1) - VLOOKUP($B454,'Results-formatted 060121'!$A:$AJ,(AE$3+2),FALSE)), IF($C454 = "pos-neg", (3+VLOOKUP($B454,'Results-formatted 060121'!$A:$AJ,(AE$3+2),FALSE)), VLOOKUP($B454,'Results-formatted 060121'!$A:$AJ,(AE$3+2),FALSE)))</f>
        <v>4</v>
      </c>
      <c r="AF454" s="95">
        <f>IF($C454 = "neg", (($D454+1) - VLOOKUP($B454,'Results-formatted 060121'!$A:$AJ,(AF$3+2),FALSE)), IF($C454 = "pos-neg", (3+VLOOKUP($B454,'Results-formatted 060121'!$A:$AJ,(AF$3+2),FALSE)), VLOOKUP($B454,'Results-formatted 060121'!$A:$AJ,(AF$3+2),FALSE)))</f>
        <v>4</v>
      </c>
      <c r="AG454" s="95">
        <f>IF($C454 = "neg", (($D454+1) - VLOOKUP($B454,'Results-formatted 060121'!$A:$AJ,(AG$3+2),FALSE)), IF($C454 = "pos-neg", (3+VLOOKUP($B454,'Results-formatted 060121'!$A:$AJ,(AG$3+2),FALSE)), VLOOKUP($B454,'Results-formatted 060121'!$A:$AJ,(AG$3+2),FALSE)))</f>
        <v>1</v>
      </c>
      <c r="AH454" s="95">
        <f>IF($C454 = "neg", (($D454+1) - VLOOKUP($B454,'Results-formatted 060121'!$A:$AJ,(AH$3+2),FALSE)), IF($C454 = "pos-neg", (3+VLOOKUP($B454,'Results-formatted 060121'!$A:$AJ,(AH$3+2),FALSE)), VLOOKUP($B454,'Results-formatted 060121'!$A:$AJ,(AH$3+2),FALSE)))</f>
        <v>3</v>
      </c>
      <c r="AI454" s="95">
        <f>IF($C454 = "neg", (($D454+1) - VLOOKUP($B454,'Results-formatted 060121'!$A:$AJ,(AI$3+2),FALSE)), IF($C454 = "pos-neg", (3+VLOOKUP($B454,'Results-formatted 060121'!$A:$AJ,(AI$3+2),FALSE)), VLOOKUP($B454,'Results-formatted 060121'!$A:$AJ,(AI$3+2),FALSE)))</f>
        <v>4</v>
      </c>
      <c r="AJ454" s="95">
        <f>IF($C454 = "neg", (($D454+1) - VLOOKUP($B454,'Results-formatted 060121'!$A:$AJ,(AJ$3+2),FALSE)), IF($C454 = "pos-neg", (3+VLOOKUP($B454,'Results-formatted 060121'!$A:$AJ,(AJ$3+2),FALSE)), VLOOKUP($B454,'Results-formatted 060121'!$A:$AJ,(AJ$3+2),FALSE)))</f>
        <v>4</v>
      </c>
      <c r="AK454" s="95">
        <f>IF($C454 = "neg", (($D454+1) - VLOOKUP($B454,'Results-formatted 060121'!$A:$AJ,(AK$3+2),FALSE)), IF($C454 = "pos-neg", (3+VLOOKUP($B454,'Results-formatted 060121'!$A:$AJ,(AK$3+2),FALSE)), VLOOKUP($B454,'Results-formatted 060121'!$A:$AJ,(AK$3+2),FALSE)))</f>
        <v>4</v>
      </c>
      <c r="AL454" s="95">
        <f>IF($C454 = "neg", (($D454+1) - VLOOKUP($B454,'Results-formatted 060121'!$A:$AJ,(AL$3+2),FALSE)), IF($C454 = "pos-neg", (3+VLOOKUP($B454,'Results-formatted 060121'!$A:$AJ,(AL$3+2),FALSE)), VLOOKUP($B454,'Results-formatted 060121'!$A:$AJ,(AL$3+2),FALSE)))</f>
        <v>3</v>
      </c>
      <c r="AM454" s="95">
        <f>IF($C454 = "neg", (($D454+1) - VLOOKUP($B454,'Results-formatted 060121'!$A:AJ,(AM$3+2),FALSE)), IF($C454 = "pos-neg", (3+VLOOKUP($B454,'Results-formatted 060121'!$A:AJ,(AM$3+2),FALSE)), VLOOKUP($B454,'Results-formatted 060121'!$A:AJ,(AM$3+2),FALSE)))</f>
        <v>4</v>
      </c>
      <c r="AN454" s="95">
        <f>IF($C454 = "neg", (($D454+1) - VLOOKUP($B454,'Results-formatted 060121'!$A:AK,(AN$3+2),FALSE)), IF($C454 = "pos-neg", (3+VLOOKUP($B454,'Results-formatted 060121'!$A:AK,(AN$3+2),FALSE)), VLOOKUP($B454,'Results-formatted 060121'!$A:AK,(AN$3+2),FALSE)))</f>
        <v>4</v>
      </c>
      <c r="AO454" s="95">
        <f>IF($C454 = "neg", (($D454+1) - VLOOKUP($B454,'Results-formatted 060121'!$A:AL,(AO$3+2),FALSE)), IF($C454 = "pos-neg", (3+VLOOKUP($B454,'Results-formatted 060121'!$A:AL,(AO$3+2),FALSE)), VLOOKUP($B454,'Results-formatted 060121'!$A:AL,(AO$3+2),FALSE)))</f>
        <v>4</v>
      </c>
      <c r="AP454" s="95">
        <f>IF($C454 = "neg", (($D454+1) - VLOOKUP($B454,'Results-formatted 060121'!$A:AM,(AP$3+2),FALSE)), IF($C454 = "pos-neg", (3+VLOOKUP($B454,'Results-formatted 060121'!$A:AM,(AP$3+2),FALSE)), VLOOKUP($B454,'Results-formatted 060121'!$A:AM,(AP$3+2),FALSE)))</f>
        <v>3</v>
      </c>
      <c r="AQ454" s="95">
        <f>IF($C454 = "neg", (($D454+1) - VLOOKUP($B454,'Results-formatted 060121'!$A:AN,(AQ$3+2),FALSE)), IF($C454 = "pos-neg", (3+VLOOKUP($B454,'Results-formatted 060121'!$A:AN,(AQ$3+2),FALSE)), VLOOKUP($B454,'Results-formatted 060121'!$A:AN,(AQ$3+2),FALSE)))</f>
        <v>4</v>
      </c>
      <c r="AR454" s="95">
        <f>IF($C454 = "neg", (($D454+1) - VLOOKUP($B454,'Results-formatted 060121'!$A:AO,(AR$3+2),FALSE)), IF($C454 = "pos-neg", (3+VLOOKUP($B454,'Results-formatted 060121'!$A:AO,(AR$3+2),FALSE)), VLOOKUP($B454,'Results-formatted 060121'!$A:AO,(AR$3+2),FALSE)))</f>
        <v>5</v>
      </c>
      <c r="AS454" s="95">
        <f>IF($C454 = "neg", (($D454+1) - VLOOKUP($B454,'Results-formatted 060121'!$A:AP,(AS$3+2),FALSE)), IF($C454 = "pos-neg", (3+VLOOKUP($B454,'Results-formatted 060121'!$A:AP,(AS$3+2),FALSE)), VLOOKUP($B454,'Results-formatted 060121'!$A:AP,(AS$3+2),FALSE)))</f>
        <v>4</v>
      </c>
      <c r="AT454" s="95">
        <f>IF($C454 = "neg", (($D454+1) - VLOOKUP($B454,'Results-formatted 060121'!$A:AQ,(AT$3+2),FALSE)), IF($C454 = "pos-neg", (3+VLOOKUP($B454,'Results-formatted 060121'!$A:AQ,(AT$3+2),FALSE)), VLOOKUP($B454,'Results-formatted 060121'!$A:AQ,(AT$3+2),FALSE)))</f>
        <v>5</v>
      </c>
      <c r="AU454" s="95">
        <f>IF($C454 = "neg", (($D454+1) - VLOOKUP($B454,'Results-formatted 060121'!$A:AR,(AU$3+2),FALSE)), IF($C454 = "pos-neg", (3+VLOOKUP($B454,'Results-formatted 060121'!$A:AR,(AU$3+2),FALSE)), VLOOKUP($B454,'Results-formatted 060121'!$A:AR,(AU$3+2),FALSE)))</f>
        <v>2</v>
      </c>
      <c r="AV454" s="95">
        <f>IF($C454 = "neg", (($D454+1) - VLOOKUP($B454,'Results-formatted 060121'!$A:AS,(AV$3+2),FALSE)), IF($C454 = "pos-neg", (3+VLOOKUP($B454,'Results-formatted 060121'!$A:AS,(AV$3+2),FALSE)), VLOOKUP($B454,'Results-formatted 060121'!$A:AS,(AV$3+2),FALSE)))</f>
        <v>5</v>
      </c>
      <c r="AW454" s="95">
        <f>IF($C454 = "neg", (($D454+1) - VLOOKUP($B454,'Results-formatted 060121'!$A:AT,(AW$3+2),FALSE)), IF($C454 = "pos-neg", (3+VLOOKUP($B454,'Results-formatted 060121'!$A:AT,(AW$3+2),FALSE)), VLOOKUP($B454,'Results-formatted 060121'!$A:AT,(AW$3+2),FALSE)))</f>
        <v>3</v>
      </c>
      <c r="AX454" s="95">
        <f>IF($C454 = "neg", (($D454+1) - VLOOKUP($B454,'Results-formatted 060121'!$A:AU,(AX$3+2),FALSE)), IF($C454 = "pos-neg", (3+VLOOKUP($B454,'Results-formatted 060121'!$A:AU,(AX$3+2),FALSE)), VLOOKUP($B454,'Results-formatted 060121'!$A:AU,(AX$3+2),FALSE)))</f>
        <v>2</v>
      </c>
      <c r="AY454" s="95">
        <f>IF($C454 = "neg", (($D454+1) - VLOOKUP($B454,'Results-formatted 060121'!$A:AV,(AY$3+2),FALSE)), IF($C454 = "pos-neg", (3+VLOOKUP($B454,'Results-formatted 060121'!$A:AV,(AY$3+2),FALSE)), VLOOKUP($B454,'Results-formatted 060121'!$A:AV,(AY$3+2),FALSE)))</f>
        <v>4</v>
      </c>
      <c r="AZ454" s="95">
        <f>IF($C454 = "neg", (($D454+1) - VLOOKUP($B454,'Results-formatted 060121'!$A:AW,(AZ$3+2),FALSE)), IF($C454 = "pos-neg", (3+VLOOKUP($B454,'Results-formatted 060121'!$A:AW,(AZ$3+2),FALSE)), VLOOKUP($B454,'Results-formatted 060121'!$A:AW,(AZ$3+2),FALSE)))</f>
        <v>5</v>
      </c>
      <c r="BA454" s="95">
        <f>IF($C454 = "neg", (($D454+1) - VLOOKUP($B454,'Results-formatted 060121'!$A:AX,(BA$3+2),FALSE)), IF($C454 = "pos-neg", (3+VLOOKUP($B454,'Results-formatted 060121'!$A:AX,(BA$3+2),FALSE)), VLOOKUP($B454,'Results-formatted 060121'!$A:AX,(BA$3+2),FALSE)))</f>
        <v>4</v>
      </c>
      <c r="BB454" s="95">
        <f>IF($C454 = "neg", (($D454+1) - VLOOKUP($B454,'Results-formatted 060121'!$A:AY,(BB$3+2),FALSE)), IF($C454 = "pos-neg", (3+VLOOKUP($B454,'Results-formatted 060121'!$A:AY,(BB$3+2),FALSE)), VLOOKUP($B454,'Results-formatted 060121'!$A:AY,(BB$3+2),FALSE)))</f>
        <v>4</v>
      </c>
      <c r="BC454" s="95">
        <f>IF($C454 = "neg", (($D454+1) - VLOOKUP($B454,'Results-formatted 060121'!$A:AZ,(BC$3+2),FALSE)), IF($C454 = "pos-neg", (3+VLOOKUP($B454,'Results-formatted 060121'!$A:AZ,(BC$3+2),FALSE)), VLOOKUP($B454,'Results-formatted 060121'!$A:AZ,(BC$3+2),FALSE)))</f>
        <v>4</v>
      </c>
      <c r="BD454" s="95">
        <f>IF($C454 = "neg", (($D454+1) - VLOOKUP($B454,'Results-formatted 060121'!$A:BA,(BD$3+2),FALSE)), IF($C454 = "pos-neg", (3+VLOOKUP($B454,'Results-formatted 060121'!$A:BA,(BD$3+2),FALSE)), VLOOKUP($B454,'Results-formatted 060121'!$A:BA,(BD$3+2),FALSE)))</f>
        <v>4</v>
      </c>
      <c r="BE454" s="95">
        <f>IF($C454 = "neg", (($D454+1) - VLOOKUP($B454,'Results-formatted 060121'!$A:BB,(BE$3+2),FALSE)), IF($C454 = "pos-neg", (3+VLOOKUP($B454,'Results-formatted 060121'!$A:BB,(BE$3+2),FALSE)), VLOOKUP($B454,'Results-formatted 060121'!$A:BB,(BE$3+2),FALSE)))</f>
        <v>3</v>
      </c>
      <c r="BF454" s="95">
        <f>IF($C454 = "neg", (($D454+1) - VLOOKUP($B454,'Results-formatted 060121'!$A:BC,(BF$3+2),FALSE)), IF($C454 = "pos-neg", (3+VLOOKUP($B454,'Results-formatted 060121'!$A:BC,(BF$3+2),FALSE)), VLOOKUP($B454,'Results-formatted 060121'!$A:BC,(BF$3+2),FALSE)))</f>
        <v>4</v>
      </c>
      <c r="BG454" s="95">
        <f>IF($C454 = "neg", (($D454+1) - VLOOKUP($B454,'Results-formatted 060121'!$A:BD,(BG$3+2),FALSE)), IF($C454 = "pos-neg", (3+VLOOKUP($B454,'Results-formatted 060121'!$A:BD,(BG$3+2),FALSE)), VLOOKUP($B454,'Results-formatted 060121'!$A:BD,(BG$3+2),FALSE)))</f>
        <v>2</v>
      </c>
      <c r="BH454" s="95">
        <f>IF($C454 = "neg", (($D454+1) - VLOOKUP($B454,'Results-formatted 060121'!$A:BE,(BH$3+2),FALSE)), IF($C454 = "pos-neg", (3+VLOOKUP($B454,'Results-formatted 060121'!$A:BE,(BH$3+2),FALSE)), VLOOKUP($B454,'Results-formatted 060121'!$A:BE,(BH$3+2),FALSE)))</f>
        <v>3</v>
      </c>
      <c r="BI454" s="95">
        <f>IF($C454 = "neg", (($D454+1) - VLOOKUP($B454,'Results-formatted 060121'!$A:BF,(BI$3+2),FALSE)), IF($C454 = "pos-neg", (3+VLOOKUP($B454,'Results-formatted 060121'!$A:BF,(BI$3+2),FALSE)), VLOOKUP($B454,'Results-formatted 060121'!$A:BF,(BI$3+2),FALSE)))</f>
        <v>3</v>
      </c>
      <c r="BJ454" s="95">
        <f>IF($C454 = "neg", (($D454+1) - VLOOKUP($B454,'Results-formatted 060121'!$A:BG,(BJ$3+2),FALSE)), IF($C454 = "pos-neg", (3+VLOOKUP($B454,'Results-formatted 060121'!$A:BG,(BJ$3+2),FALSE)), VLOOKUP($B454,'Results-formatted 060121'!$A:BG,(BJ$3+2),FALSE)))</f>
        <v>2</v>
      </c>
      <c r="BK454" s="95">
        <f>IF($C454 = "neg", (($D454+1) - VLOOKUP($B454,'Results-formatted 060121'!$A:BH,(BK$3+2),FALSE)), IF($C454 = "pos-neg", (3+VLOOKUP($B454,'Results-formatted 060121'!$A:BH,(BK$3+2),FALSE)), VLOOKUP($B454,'Results-formatted 060121'!$A:BH,(BK$3+2),FALSE)))</f>
        <v>4</v>
      </c>
      <c r="BL454" s="95">
        <f>IF($C454 = "neg", (($D454+1) - VLOOKUP($B454,'Results-formatted 060121'!$A:BI,(BL$3+2),FALSE)), IF($C454 = "pos-neg", (3+VLOOKUP($B454,'Results-formatted 060121'!$A:BI,(BL$3+2),FALSE)), VLOOKUP($B454,'Results-formatted 060121'!$A:BI,(BL$3+2),FALSE)))</f>
        <v>2</v>
      </c>
      <c r="BM454" s="95">
        <f>IF($C454 = "neg", (($D454+1) - VLOOKUP($B454,'Results-formatted 060121'!$A:BJ,(BM$3+2),FALSE)), IF($C454 = "pos-neg", (3+VLOOKUP($B454,'Results-formatted 060121'!$A:BJ,(BM$3+2),FALSE)), VLOOKUP($B454,'Results-formatted 060121'!$A:BJ,(BM$3+2),FALSE)))</f>
        <v>3</v>
      </c>
      <c r="BN454" s="95"/>
      <c r="BO454" s="95"/>
      <c r="BP454" s="95"/>
      <c r="BQ454" s="95"/>
      <c r="BR454" s="95"/>
      <c r="BS454" s="95"/>
      <c r="BT454" s="95"/>
      <c r="BU454" s="95"/>
      <c r="BV454" s="95"/>
      <c r="BW454" s="95"/>
      <c r="BX454" s="95"/>
      <c r="BY454" s="95"/>
      <c r="BZ454" s="95"/>
      <c r="CA454" s="95"/>
      <c r="CB454" s="95"/>
      <c r="CC454" s="95"/>
      <c r="CD454" s="99"/>
      <c r="CE454" s="25">
        <f>AVERAGE(F454:CD454)</f>
        <v>3.5166666666666666</v>
      </c>
      <c r="CF454" s="25">
        <f t="shared" si="1674"/>
        <v>0.91116737688558913</v>
      </c>
    </row>
    <row r="455" spans="2:84" ht="56" x14ac:dyDescent="0.15">
      <c r="B455" s="84" t="s">
        <v>581</v>
      </c>
      <c r="C455" s="86" t="s">
        <v>1166</v>
      </c>
      <c r="D455" s="2">
        <v>5</v>
      </c>
      <c r="E455" s="12" t="s">
        <v>1048</v>
      </c>
      <c r="F455" s="95">
        <f>IF($C455 = "neg", (($D455+1) - VLOOKUP($B455,'Results-formatted 060121'!$A:$AJ,(F$3+2),FALSE)), IF($C455 = "pos-neg", (3+VLOOKUP($B455,'Results-formatted 060121'!$A:$AJ,(F$3+2),FALSE)), VLOOKUP($B455,'Results-formatted 060121'!$A:$AJ,(F$3+2),FALSE)))</f>
        <v>4</v>
      </c>
      <c r="G455" s="95">
        <f>IF($C455 = "neg", (($D455+1) - VLOOKUP($B455,'Results-formatted 060121'!$A:$AJ,(G$3+2),FALSE)), IF($C455 = "pos-neg", (3+VLOOKUP($B455,'Results-formatted 060121'!$A:$AJ,(G$3+2),FALSE)), VLOOKUP($B455,'Results-formatted 060121'!$A:$AJ,(G$3+2),FALSE)))</f>
        <v>5</v>
      </c>
      <c r="H455" s="95">
        <f>IF($C455 = "neg", (($D455+1) - VLOOKUP($B455,'Results-formatted 060121'!$A:$AJ,(H$3+2),FALSE)), IF($C455 = "pos-neg", (3+VLOOKUP($B455,'Results-formatted 060121'!$A:$AJ,(H$3+2),FALSE)), VLOOKUP($B455,'Results-formatted 060121'!$A:$AJ,(H$3+2),FALSE)))</f>
        <v>4</v>
      </c>
      <c r="I455" s="95">
        <f>IF($C455 = "neg", (($D455+1) - VLOOKUP($B455,'Results-formatted 060121'!$A:$AJ,(I$3+2),FALSE)), IF($C455 = "pos-neg", (3+VLOOKUP($B455,'Results-formatted 060121'!$A:$AJ,(I$3+2),FALSE)), VLOOKUP($B455,'Results-formatted 060121'!$A:$AJ,(I$3+2),FALSE)))</f>
        <v>5</v>
      </c>
      <c r="J455" s="95">
        <f>IF($C455 = "neg", (($D455+1) - VLOOKUP($B455,'Results-formatted 060121'!$A:$AJ,(J$3+2),FALSE)), IF($C455 = "pos-neg", (3+VLOOKUP($B455,'Results-formatted 060121'!$A:$AJ,(J$3+2),FALSE)), VLOOKUP($B455,'Results-formatted 060121'!$A:$AJ,(J$3+2),FALSE)))</f>
        <v>3</v>
      </c>
      <c r="K455" s="95">
        <f>IF($C455 = "neg", (($D455+1) - VLOOKUP($B455,'Results-formatted 060121'!$A:$AJ,(K$3+2),FALSE)), IF($C455 = "pos-neg", (3+VLOOKUP($B455,'Results-formatted 060121'!$A:$AJ,(K$3+2),FALSE)), VLOOKUP($B455,'Results-formatted 060121'!$A:$AJ,(K$3+2),FALSE)))</f>
        <v>4</v>
      </c>
      <c r="L455" s="95">
        <f>IF($C455 = "neg", (($D455+1) - VLOOKUP($B455,'Results-formatted 060121'!$A:$AJ,(L$3+2),FALSE)), IF($C455 = "pos-neg", (3+VLOOKUP($B455,'Results-formatted 060121'!$A:$AJ,(L$3+2),FALSE)), VLOOKUP($B455,'Results-formatted 060121'!$A:$AJ,(L$3+2),FALSE)))</f>
        <v>4</v>
      </c>
      <c r="M455" s="95">
        <f>IF($C455 = "neg", (($D455+1) - VLOOKUP($B455,'Results-formatted 060121'!$A:$AJ,(M$3+2),FALSE)), IF($C455 = "pos-neg", (3+VLOOKUP($B455,'Results-formatted 060121'!$A:$AJ,(M$3+2),FALSE)), VLOOKUP($B455,'Results-formatted 060121'!$A:$AJ,(M$3+2),FALSE)))</f>
        <v>5</v>
      </c>
      <c r="N455" s="95">
        <f>IF($C455 = "neg", (($D455+1) - VLOOKUP($B455,'Results-formatted 060121'!$A:$AJ,(N$3+2),FALSE)), IF($C455 = "pos-neg", (3+VLOOKUP($B455,'Results-formatted 060121'!$A:$AJ,(N$3+2),FALSE)), VLOOKUP($B455,'Results-formatted 060121'!$A:$AJ,(N$3+2),FALSE)))</f>
        <v>5</v>
      </c>
      <c r="O455" s="95">
        <f>IF($C455 = "neg", (($D455+1) - VLOOKUP($B455,'Results-formatted 060121'!$A:$AJ,(O$3+2),FALSE)), IF($C455 = "pos-neg", (3+VLOOKUP($B455,'Results-formatted 060121'!$A:$AJ,(O$3+2),FALSE)), VLOOKUP($B455,'Results-formatted 060121'!$A:$AJ,(O$3+2),FALSE)))</f>
        <v>5</v>
      </c>
      <c r="P455" s="95">
        <f>IF($C455 = "neg", (($D455+1) - VLOOKUP($B455,'Results-formatted 060121'!$A:$AJ,(P$3+2),FALSE)), IF($C455 = "pos-neg", (3+VLOOKUP($B455,'Results-formatted 060121'!$A:$AJ,(P$3+2),FALSE)), VLOOKUP($B455,'Results-formatted 060121'!$A:$AJ,(P$3+2),FALSE)))</f>
        <v>4</v>
      </c>
      <c r="Q455" s="95">
        <f>IF($C455 = "neg", (($D455+1) - VLOOKUP($B455,'Results-formatted 060121'!$A:$AJ,(Q$3+2),FALSE)), IF($C455 = "pos-neg", (3+VLOOKUP($B455,'Results-formatted 060121'!$A:$AJ,(Q$3+2),FALSE)), VLOOKUP($B455,'Results-formatted 060121'!$A:$AJ,(Q$3+2),FALSE)))</f>
        <v>3</v>
      </c>
      <c r="R455" s="95">
        <f>IF($C455 = "neg", (($D455+1) - VLOOKUP($B455,'Results-formatted 060121'!$A:$AJ,(R$3+2),FALSE)), IF($C455 = "pos-neg", (3+VLOOKUP($B455,'Results-formatted 060121'!$A:$AJ,(R$3+2),FALSE)), VLOOKUP($B455,'Results-formatted 060121'!$A:$AJ,(R$3+2),FALSE)))</f>
        <v>4</v>
      </c>
      <c r="S455" s="95">
        <f>IF($C455 = "neg", (($D455+1) - VLOOKUP($B455,'Results-formatted 060121'!$A:$AJ,(S$3+2),FALSE)), IF($C455 = "pos-neg", (3+VLOOKUP($B455,'Results-formatted 060121'!$A:$AJ,(S$3+2),FALSE)), VLOOKUP($B455,'Results-formatted 060121'!$A:$AJ,(S$3+2),FALSE)))</f>
        <v>2</v>
      </c>
      <c r="T455" s="95">
        <f>IF($C455 = "neg", (($D455+1) - VLOOKUP($B455,'Results-formatted 060121'!$A:$AJ,(T$3+2),FALSE)), IF($C455 = "pos-neg", (3+VLOOKUP($B455,'Results-formatted 060121'!$A:$AJ,(T$3+2),FALSE)), VLOOKUP($B455,'Results-formatted 060121'!$A:$AJ,(T$3+2),FALSE)))</f>
        <v>3</v>
      </c>
      <c r="U455" s="95">
        <f>IF($C455 = "neg", (($D455+1) - VLOOKUP($B455,'Results-formatted 060121'!$A:$AJ,(U$3+2),FALSE)), IF($C455 = "pos-neg", (3+VLOOKUP($B455,'Results-formatted 060121'!$A:$AJ,(U$3+2),FALSE)), VLOOKUP($B455,'Results-formatted 060121'!$A:$AJ,(U$3+2),FALSE)))</f>
        <v>2</v>
      </c>
      <c r="V455" s="95">
        <f>IF($C455 = "neg", (($D455+1) - VLOOKUP($B455,'Results-formatted 060121'!$A:$AJ,(V$3+2),FALSE)), IF($C455 = "pos-neg", (3+VLOOKUP($B455,'Results-formatted 060121'!$A:$AJ,(V$3+2),FALSE)), VLOOKUP($B455,'Results-formatted 060121'!$A:$AJ,(V$3+2),FALSE)))</f>
        <v>4</v>
      </c>
      <c r="W455" s="95">
        <f>IF($C455 = "neg", (($D455+1) - VLOOKUP($B455,'Results-formatted 060121'!$A:$AJ,(W$3+2),FALSE)), IF($C455 = "pos-neg", (3+VLOOKUP($B455,'Results-formatted 060121'!$A:$AJ,(W$3+2),FALSE)), VLOOKUP($B455,'Results-formatted 060121'!$A:$AJ,(W$3+2),FALSE)))</f>
        <v>4</v>
      </c>
      <c r="X455" s="95">
        <f>IF($C455 = "neg", (($D455+1) - VLOOKUP($B455,'Results-formatted 060121'!$A:$AJ,(X$3+2),FALSE)), IF($C455 = "pos-neg", (3+VLOOKUP($B455,'Results-formatted 060121'!$A:$AJ,(X$3+2),FALSE)), VLOOKUP($B455,'Results-formatted 060121'!$A:$AJ,(X$3+2),FALSE)))</f>
        <v>3</v>
      </c>
      <c r="Y455" s="95">
        <f>IF($C455 = "neg", (($D455+1) - VLOOKUP($B455,'Results-formatted 060121'!$A:$AJ,(Y$3+2),FALSE)), IF($C455 = "pos-neg", (3+VLOOKUP($B455,'Results-formatted 060121'!$A:$AJ,(Y$3+2),FALSE)), VLOOKUP($B455,'Results-formatted 060121'!$A:$AJ,(Y$3+2),FALSE)))</f>
        <v>4</v>
      </c>
      <c r="Z455" s="95">
        <f>IF($C455 = "neg", (($D455+1) - VLOOKUP($B455,'Results-formatted 060121'!$A:$AJ,(Z$3+2),FALSE)), IF($C455 = "pos-neg", (3+VLOOKUP($B455,'Results-formatted 060121'!$A:$AJ,(Z$3+2),FALSE)), VLOOKUP($B455,'Results-formatted 060121'!$A:$AJ,(Z$3+2),FALSE)))</f>
        <v>3</v>
      </c>
      <c r="AA455" s="95">
        <f>IF($C455 = "neg", (($D455+1) - VLOOKUP($B455,'Results-formatted 060121'!$A:$AJ,(AA$3+2),FALSE)), IF($C455 = "pos-neg", (3+VLOOKUP($B455,'Results-formatted 060121'!$A:$AJ,(AA$3+2),FALSE)), VLOOKUP($B455,'Results-formatted 060121'!$A:$AJ,(AA$3+2),FALSE)))</f>
        <v>4</v>
      </c>
      <c r="AB455" s="95">
        <f>IF($C455 = "neg", (($D455+1) - VLOOKUP($B455,'Results-formatted 060121'!$A:$AJ,(AB$3+2),FALSE)), IF($C455 = "pos-neg", (3+VLOOKUP($B455,'Results-formatted 060121'!$A:$AJ,(AB$3+2),FALSE)), VLOOKUP($B455,'Results-formatted 060121'!$A:$AJ,(AB$3+2),FALSE)))</f>
        <v>4</v>
      </c>
      <c r="AC455" s="95">
        <f>IF($C455 = "neg", (($D455+1) - VLOOKUP($B455,'Results-formatted 060121'!$A:$AJ,(AC$3+2),FALSE)), IF($C455 = "pos-neg", (3+VLOOKUP($B455,'Results-formatted 060121'!$A:$AJ,(AC$3+2),FALSE)), VLOOKUP($B455,'Results-formatted 060121'!$A:$AJ,(AC$3+2),FALSE)))</f>
        <v>4</v>
      </c>
      <c r="AD455" s="95">
        <f>IF($C455 = "neg", (($D455+1) - VLOOKUP($B455,'Results-formatted 060121'!$A:$AJ,(AD$3+2),FALSE)), IF($C455 = "pos-neg", (3+VLOOKUP($B455,'Results-formatted 060121'!$A:$AJ,(AD$3+2),FALSE)), VLOOKUP($B455,'Results-formatted 060121'!$A:$AJ,(AD$3+2),FALSE)))</f>
        <v>4</v>
      </c>
      <c r="AE455" s="95">
        <f>IF($C455 = "neg", (($D455+1) - VLOOKUP($B455,'Results-formatted 060121'!$A:$AJ,(AE$3+2),FALSE)), IF($C455 = "pos-neg", (3+VLOOKUP($B455,'Results-formatted 060121'!$A:$AJ,(AE$3+2),FALSE)), VLOOKUP($B455,'Results-formatted 060121'!$A:$AJ,(AE$3+2),FALSE)))</f>
        <v>4</v>
      </c>
      <c r="AF455" s="95">
        <f>IF($C455 = "neg", (($D455+1) - VLOOKUP($B455,'Results-formatted 060121'!$A:$AJ,(AF$3+2),FALSE)), IF($C455 = "pos-neg", (3+VLOOKUP($B455,'Results-formatted 060121'!$A:$AJ,(AF$3+2),FALSE)), VLOOKUP($B455,'Results-formatted 060121'!$A:$AJ,(AF$3+2),FALSE)))</f>
        <v>4</v>
      </c>
      <c r="AG455" s="95">
        <f>IF($C455 = "neg", (($D455+1) - VLOOKUP($B455,'Results-formatted 060121'!$A:$AJ,(AG$3+2),FALSE)), IF($C455 = "pos-neg", (3+VLOOKUP($B455,'Results-formatted 060121'!$A:$AJ,(AG$3+2),FALSE)), VLOOKUP($B455,'Results-formatted 060121'!$A:$AJ,(AG$3+2),FALSE)))</f>
        <v>3</v>
      </c>
      <c r="AH455" s="95">
        <f>IF($C455 = "neg", (($D455+1) - VLOOKUP($B455,'Results-formatted 060121'!$A:$AJ,(AH$3+2),FALSE)), IF($C455 = "pos-neg", (3+VLOOKUP($B455,'Results-formatted 060121'!$A:$AJ,(AH$3+2),FALSE)), VLOOKUP($B455,'Results-formatted 060121'!$A:$AJ,(AH$3+2),FALSE)))</f>
        <v>4</v>
      </c>
      <c r="AI455" s="95">
        <f>IF($C455 = "neg", (($D455+1) - VLOOKUP($B455,'Results-formatted 060121'!$A:$AJ,(AI$3+2),FALSE)), IF($C455 = "pos-neg", (3+VLOOKUP($B455,'Results-formatted 060121'!$A:$AJ,(AI$3+2),FALSE)), VLOOKUP($B455,'Results-formatted 060121'!$A:$AJ,(AI$3+2),FALSE)))</f>
        <v>4</v>
      </c>
      <c r="AJ455" s="95">
        <f>IF($C455 = "neg", (($D455+1) - VLOOKUP($B455,'Results-formatted 060121'!$A:$AJ,(AJ$3+2),FALSE)), IF($C455 = "pos-neg", (3+VLOOKUP($B455,'Results-formatted 060121'!$A:$AJ,(AJ$3+2),FALSE)), VLOOKUP($B455,'Results-formatted 060121'!$A:$AJ,(AJ$3+2),FALSE)))</f>
        <v>5</v>
      </c>
      <c r="AK455" s="95">
        <f>IF($C455 = "neg", (($D455+1) - VLOOKUP($B455,'Results-formatted 060121'!$A:$AJ,(AK$3+2),FALSE)), IF($C455 = "pos-neg", (3+VLOOKUP($B455,'Results-formatted 060121'!$A:$AJ,(AK$3+2),FALSE)), VLOOKUP($B455,'Results-formatted 060121'!$A:$AJ,(AK$3+2),FALSE)))</f>
        <v>4</v>
      </c>
      <c r="AL455" s="95">
        <f>IF($C455 = "neg", (($D455+1) - VLOOKUP($B455,'Results-formatted 060121'!$A:$AJ,(AL$3+2),FALSE)), IF($C455 = "pos-neg", (3+VLOOKUP($B455,'Results-formatted 060121'!$A:$AJ,(AL$3+2),FALSE)), VLOOKUP($B455,'Results-formatted 060121'!$A:$AJ,(AL$3+2),FALSE)))</f>
        <v>2</v>
      </c>
      <c r="AM455" s="95">
        <f>IF($C455 = "neg", (($D455+1) - VLOOKUP($B455,'Results-formatted 060121'!$A:AJ,(AM$3+2),FALSE)), IF($C455 = "pos-neg", (3+VLOOKUP($B455,'Results-formatted 060121'!$A:AJ,(AM$3+2),FALSE)), VLOOKUP($B455,'Results-formatted 060121'!$A:AJ,(AM$3+2),FALSE)))</f>
        <v>5</v>
      </c>
      <c r="AN455" s="95">
        <f>IF($C455 = "neg", (($D455+1) - VLOOKUP($B455,'Results-formatted 060121'!$A:AK,(AN$3+2),FALSE)), IF($C455 = "pos-neg", (3+VLOOKUP($B455,'Results-formatted 060121'!$A:AK,(AN$3+2),FALSE)), VLOOKUP($B455,'Results-formatted 060121'!$A:AK,(AN$3+2),FALSE)))</f>
        <v>3</v>
      </c>
      <c r="AO455" s="95">
        <f>IF($C455 = "neg", (($D455+1) - VLOOKUP($B455,'Results-formatted 060121'!$A:AL,(AO$3+2),FALSE)), IF($C455 = "pos-neg", (3+VLOOKUP($B455,'Results-formatted 060121'!$A:AL,(AO$3+2),FALSE)), VLOOKUP($B455,'Results-formatted 060121'!$A:AL,(AO$3+2),FALSE)))</f>
        <v>4</v>
      </c>
      <c r="AP455" s="95">
        <f>IF($C455 = "neg", (($D455+1) - VLOOKUP($B455,'Results-formatted 060121'!$A:AM,(AP$3+2),FALSE)), IF($C455 = "pos-neg", (3+VLOOKUP($B455,'Results-formatted 060121'!$A:AM,(AP$3+2),FALSE)), VLOOKUP($B455,'Results-formatted 060121'!$A:AM,(AP$3+2),FALSE)))</f>
        <v>3</v>
      </c>
      <c r="AQ455" s="95">
        <f>IF($C455 = "neg", (($D455+1) - VLOOKUP($B455,'Results-formatted 060121'!$A:AN,(AQ$3+2),FALSE)), IF($C455 = "pos-neg", (3+VLOOKUP($B455,'Results-formatted 060121'!$A:AN,(AQ$3+2),FALSE)), VLOOKUP($B455,'Results-formatted 060121'!$A:AN,(AQ$3+2),FALSE)))</f>
        <v>4</v>
      </c>
      <c r="AR455" s="95">
        <f>IF($C455 = "neg", (($D455+1) - VLOOKUP($B455,'Results-formatted 060121'!$A:AO,(AR$3+2),FALSE)), IF($C455 = "pos-neg", (3+VLOOKUP($B455,'Results-formatted 060121'!$A:AO,(AR$3+2),FALSE)), VLOOKUP($B455,'Results-formatted 060121'!$A:AO,(AR$3+2),FALSE)))</f>
        <v>5</v>
      </c>
      <c r="AS455" s="95">
        <f>IF($C455 = "neg", (($D455+1) - VLOOKUP($B455,'Results-formatted 060121'!$A:AP,(AS$3+2),FALSE)), IF($C455 = "pos-neg", (3+VLOOKUP($B455,'Results-formatted 060121'!$A:AP,(AS$3+2),FALSE)), VLOOKUP($B455,'Results-formatted 060121'!$A:AP,(AS$3+2),FALSE)))</f>
        <v>4</v>
      </c>
      <c r="AT455" s="95">
        <f>IF($C455 = "neg", (($D455+1) - VLOOKUP($B455,'Results-formatted 060121'!$A:AQ,(AT$3+2),FALSE)), IF($C455 = "pos-neg", (3+VLOOKUP($B455,'Results-formatted 060121'!$A:AQ,(AT$3+2),FALSE)), VLOOKUP($B455,'Results-formatted 060121'!$A:AQ,(AT$3+2),FALSE)))</f>
        <v>5</v>
      </c>
      <c r="AU455" s="95">
        <f>IF($C455 = "neg", (($D455+1) - VLOOKUP($B455,'Results-formatted 060121'!$A:AR,(AU$3+2),FALSE)), IF($C455 = "pos-neg", (3+VLOOKUP($B455,'Results-formatted 060121'!$A:AR,(AU$3+2),FALSE)), VLOOKUP($B455,'Results-formatted 060121'!$A:AR,(AU$3+2),FALSE)))</f>
        <v>4</v>
      </c>
      <c r="AV455" s="95">
        <f>IF($C455 = "neg", (($D455+1) - VLOOKUP($B455,'Results-formatted 060121'!$A:AS,(AV$3+2),FALSE)), IF($C455 = "pos-neg", (3+VLOOKUP($B455,'Results-formatted 060121'!$A:AS,(AV$3+2),FALSE)), VLOOKUP($B455,'Results-formatted 060121'!$A:AS,(AV$3+2),FALSE)))</f>
        <v>5</v>
      </c>
      <c r="AW455" s="95">
        <f>IF($C455 = "neg", (($D455+1) - VLOOKUP($B455,'Results-formatted 060121'!$A:AT,(AW$3+2),FALSE)), IF($C455 = "pos-neg", (3+VLOOKUP($B455,'Results-formatted 060121'!$A:AT,(AW$3+2),FALSE)), VLOOKUP($B455,'Results-formatted 060121'!$A:AT,(AW$3+2),FALSE)))</f>
        <v>2</v>
      </c>
      <c r="AX455" s="95">
        <f>IF($C455 = "neg", (($D455+1) - VLOOKUP($B455,'Results-formatted 060121'!$A:AU,(AX$3+2),FALSE)), IF($C455 = "pos-neg", (3+VLOOKUP($B455,'Results-formatted 060121'!$A:AU,(AX$3+2),FALSE)), VLOOKUP($B455,'Results-formatted 060121'!$A:AU,(AX$3+2),FALSE)))</f>
        <v>2</v>
      </c>
      <c r="AY455" s="95">
        <f>IF($C455 = "neg", (($D455+1) - VLOOKUP($B455,'Results-formatted 060121'!$A:AV,(AY$3+2),FALSE)), IF($C455 = "pos-neg", (3+VLOOKUP($B455,'Results-formatted 060121'!$A:AV,(AY$3+2),FALSE)), VLOOKUP($B455,'Results-formatted 060121'!$A:AV,(AY$3+2),FALSE)))</f>
        <v>4</v>
      </c>
      <c r="AZ455" s="95">
        <f>IF($C455 = "neg", (($D455+1) - VLOOKUP($B455,'Results-formatted 060121'!$A:AW,(AZ$3+2),FALSE)), IF($C455 = "pos-neg", (3+VLOOKUP($B455,'Results-formatted 060121'!$A:AW,(AZ$3+2),FALSE)), VLOOKUP($B455,'Results-formatted 060121'!$A:AW,(AZ$3+2),FALSE)))</f>
        <v>5</v>
      </c>
      <c r="BA455" s="95">
        <f>IF($C455 = "neg", (($D455+1) - VLOOKUP($B455,'Results-formatted 060121'!$A:AX,(BA$3+2),FALSE)), IF($C455 = "pos-neg", (3+VLOOKUP($B455,'Results-formatted 060121'!$A:AX,(BA$3+2),FALSE)), VLOOKUP($B455,'Results-formatted 060121'!$A:AX,(BA$3+2),FALSE)))</f>
        <v>4</v>
      </c>
      <c r="BB455" s="95">
        <f>IF($C455 = "neg", (($D455+1) - VLOOKUP($B455,'Results-formatted 060121'!$A:AY,(BB$3+2),FALSE)), IF($C455 = "pos-neg", (3+VLOOKUP($B455,'Results-formatted 060121'!$A:AY,(BB$3+2),FALSE)), VLOOKUP($B455,'Results-formatted 060121'!$A:AY,(BB$3+2),FALSE)))</f>
        <v>4</v>
      </c>
      <c r="BC455" s="95">
        <f>IF($C455 = "neg", (($D455+1) - VLOOKUP($B455,'Results-formatted 060121'!$A:AZ,(BC$3+2),FALSE)), IF($C455 = "pos-neg", (3+VLOOKUP($B455,'Results-formatted 060121'!$A:AZ,(BC$3+2),FALSE)), VLOOKUP($B455,'Results-formatted 060121'!$A:AZ,(BC$3+2),FALSE)))</f>
        <v>4</v>
      </c>
      <c r="BD455" s="95">
        <f>IF($C455 = "neg", (($D455+1) - VLOOKUP($B455,'Results-formatted 060121'!$A:BA,(BD$3+2),FALSE)), IF($C455 = "pos-neg", (3+VLOOKUP($B455,'Results-formatted 060121'!$A:BA,(BD$3+2),FALSE)), VLOOKUP($B455,'Results-formatted 060121'!$A:BA,(BD$3+2),FALSE)))</f>
        <v>3</v>
      </c>
      <c r="BE455" s="95">
        <f>IF($C455 = "neg", (($D455+1) - VLOOKUP($B455,'Results-formatted 060121'!$A:BB,(BE$3+2),FALSE)), IF($C455 = "pos-neg", (3+VLOOKUP($B455,'Results-formatted 060121'!$A:BB,(BE$3+2),FALSE)), VLOOKUP($B455,'Results-formatted 060121'!$A:BB,(BE$3+2),FALSE)))</f>
        <v>3</v>
      </c>
      <c r="BF455" s="95">
        <f>IF($C455 = "neg", (($D455+1) - VLOOKUP($B455,'Results-formatted 060121'!$A:BC,(BF$3+2),FALSE)), IF($C455 = "pos-neg", (3+VLOOKUP($B455,'Results-formatted 060121'!$A:BC,(BF$3+2),FALSE)), VLOOKUP($B455,'Results-formatted 060121'!$A:BC,(BF$3+2),FALSE)))</f>
        <v>4</v>
      </c>
      <c r="BG455" s="95">
        <f>IF($C455 = "neg", (($D455+1) - VLOOKUP($B455,'Results-formatted 060121'!$A:BD,(BG$3+2),FALSE)), IF($C455 = "pos-neg", (3+VLOOKUP($B455,'Results-formatted 060121'!$A:BD,(BG$3+2),FALSE)), VLOOKUP($B455,'Results-formatted 060121'!$A:BD,(BG$3+2),FALSE)))</f>
        <v>3</v>
      </c>
      <c r="BH455" s="95">
        <f>IF($C455 = "neg", (($D455+1) - VLOOKUP($B455,'Results-formatted 060121'!$A:BE,(BH$3+2),FALSE)), IF($C455 = "pos-neg", (3+VLOOKUP($B455,'Results-formatted 060121'!$A:BE,(BH$3+2),FALSE)), VLOOKUP($B455,'Results-formatted 060121'!$A:BE,(BH$3+2),FALSE)))</f>
        <v>3</v>
      </c>
      <c r="BI455" s="95">
        <f>IF($C455 = "neg", (($D455+1) - VLOOKUP($B455,'Results-formatted 060121'!$A:BF,(BI$3+2),FALSE)), IF($C455 = "pos-neg", (3+VLOOKUP($B455,'Results-formatted 060121'!$A:BF,(BI$3+2),FALSE)), VLOOKUP($B455,'Results-formatted 060121'!$A:BF,(BI$3+2),FALSE)))</f>
        <v>3</v>
      </c>
      <c r="BJ455" s="95">
        <f>IF($C455 = "neg", (($D455+1) - VLOOKUP($B455,'Results-formatted 060121'!$A:BG,(BJ$3+2),FALSE)), IF($C455 = "pos-neg", (3+VLOOKUP($B455,'Results-formatted 060121'!$A:BG,(BJ$3+2),FALSE)), VLOOKUP($B455,'Results-formatted 060121'!$A:BG,(BJ$3+2),FALSE)))</f>
        <v>4</v>
      </c>
      <c r="BK455" s="95">
        <f>IF($C455 = "neg", (($D455+1) - VLOOKUP($B455,'Results-formatted 060121'!$A:BH,(BK$3+2),FALSE)), IF($C455 = "pos-neg", (3+VLOOKUP($B455,'Results-formatted 060121'!$A:BH,(BK$3+2),FALSE)), VLOOKUP($B455,'Results-formatted 060121'!$A:BH,(BK$3+2),FALSE)))</f>
        <v>4</v>
      </c>
      <c r="BL455" s="95">
        <f>IF($C455 = "neg", (($D455+1) - VLOOKUP($B455,'Results-formatted 060121'!$A:BI,(BL$3+2),FALSE)), IF($C455 = "pos-neg", (3+VLOOKUP($B455,'Results-formatted 060121'!$A:BI,(BL$3+2),FALSE)), VLOOKUP($B455,'Results-formatted 060121'!$A:BI,(BL$3+2),FALSE)))</f>
        <v>3</v>
      </c>
      <c r="BM455" s="95">
        <f>IF($C455 = "neg", (($D455+1) - VLOOKUP($B455,'Results-formatted 060121'!$A:BJ,(BM$3+2),FALSE)), IF($C455 = "pos-neg", (3+VLOOKUP($B455,'Results-formatted 060121'!$A:BJ,(BM$3+2),FALSE)), VLOOKUP($B455,'Results-formatted 060121'!$A:BJ,(BM$3+2),FALSE)))</f>
        <v>3</v>
      </c>
      <c r="BN455" s="95"/>
      <c r="BO455" s="95"/>
      <c r="BP455" s="95"/>
      <c r="BQ455" s="95"/>
      <c r="BR455" s="95"/>
      <c r="BS455" s="95"/>
      <c r="BT455" s="95"/>
      <c r="BU455" s="95"/>
      <c r="BV455" s="95"/>
      <c r="BW455" s="95"/>
      <c r="BX455" s="95"/>
      <c r="BY455" s="95"/>
      <c r="BZ455" s="95"/>
      <c r="CA455" s="95"/>
      <c r="CB455" s="95"/>
      <c r="CC455" s="95"/>
      <c r="CD455" s="99"/>
      <c r="CE455" s="25">
        <f>AVERAGE(F455:CD455)</f>
        <v>3.7666666666666666</v>
      </c>
      <c r="CF455" s="25">
        <f t="shared" si="1674"/>
        <v>0.85105451371268503</v>
      </c>
    </row>
    <row r="456" spans="2:84" ht="56" x14ac:dyDescent="0.15">
      <c r="B456" s="84" t="s">
        <v>582</v>
      </c>
      <c r="C456" s="86" t="s">
        <v>1166</v>
      </c>
      <c r="D456" s="2">
        <v>5</v>
      </c>
      <c r="E456" s="12" t="s">
        <v>1049</v>
      </c>
      <c r="F456" s="95">
        <f>IF($C456 = "neg", (($D456+1) - VLOOKUP($B456,'Results-formatted 060121'!$A:$AJ,(F$3+2),FALSE)), IF($C456 = "pos-neg", (3+VLOOKUP($B456,'Results-formatted 060121'!$A:$AJ,(F$3+2),FALSE)), VLOOKUP($B456,'Results-formatted 060121'!$A:$AJ,(F$3+2),FALSE)))</f>
        <v>4</v>
      </c>
      <c r="G456" s="95">
        <f>IF($C456 = "neg", (($D456+1) - VLOOKUP($B456,'Results-formatted 060121'!$A:$AJ,(G$3+2),FALSE)), IF($C456 = "pos-neg", (3+VLOOKUP($B456,'Results-formatted 060121'!$A:$AJ,(G$3+2),FALSE)), VLOOKUP($B456,'Results-formatted 060121'!$A:$AJ,(G$3+2),FALSE)))</f>
        <v>5</v>
      </c>
      <c r="H456" s="95">
        <f>IF($C456 = "neg", (($D456+1) - VLOOKUP($B456,'Results-formatted 060121'!$A:$AJ,(H$3+2),FALSE)), IF($C456 = "pos-neg", (3+VLOOKUP($B456,'Results-formatted 060121'!$A:$AJ,(H$3+2),FALSE)), VLOOKUP($B456,'Results-formatted 060121'!$A:$AJ,(H$3+2),FALSE)))</f>
        <v>4</v>
      </c>
      <c r="I456" s="95">
        <f>IF($C456 = "neg", (($D456+1) - VLOOKUP($B456,'Results-formatted 060121'!$A:$AJ,(I$3+2),FALSE)), IF($C456 = "pos-neg", (3+VLOOKUP($B456,'Results-formatted 060121'!$A:$AJ,(I$3+2),FALSE)), VLOOKUP($B456,'Results-formatted 060121'!$A:$AJ,(I$3+2),FALSE)))</f>
        <v>5</v>
      </c>
      <c r="J456" s="95">
        <f>IF($C456 = "neg", (($D456+1) - VLOOKUP($B456,'Results-formatted 060121'!$A:$AJ,(J$3+2),FALSE)), IF($C456 = "pos-neg", (3+VLOOKUP($B456,'Results-formatted 060121'!$A:$AJ,(J$3+2),FALSE)), VLOOKUP($B456,'Results-formatted 060121'!$A:$AJ,(J$3+2),FALSE)))</f>
        <v>3</v>
      </c>
      <c r="K456" s="95">
        <f>IF($C456 = "neg", (($D456+1) - VLOOKUP($B456,'Results-formatted 060121'!$A:$AJ,(K$3+2),FALSE)), IF($C456 = "pos-neg", (3+VLOOKUP($B456,'Results-formatted 060121'!$A:$AJ,(K$3+2),FALSE)), VLOOKUP($B456,'Results-formatted 060121'!$A:$AJ,(K$3+2),FALSE)))</f>
        <v>3</v>
      </c>
      <c r="L456" s="95">
        <f>IF($C456 = "neg", (($D456+1) - VLOOKUP($B456,'Results-formatted 060121'!$A:$AJ,(L$3+2),FALSE)), IF($C456 = "pos-neg", (3+VLOOKUP($B456,'Results-formatted 060121'!$A:$AJ,(L$3+2),FALSE)), VLOOKUP($B456,'Results-formatted 060121'!$A:$AJ,(L$3+2),FALSE)))</f>
        <v>4</v>
      </c>
      <c r="M456" s="95">
        <f>IF($C456 = "neg", (($D456+1) - VLOOKUP($B456,'Results-formatted 060121'!$A:$AJ,(M$3+2),FALSE)), IF($C456 = "pos-neg", (3+VLOOKUP($B456,'Results-formatted 060121'!$A:$AJ,(M$3+2),FALSE)), VLOOKUP($B456,'Results-formatted 060121'!$A:$AJ,(M$3+2),FALSE)))</f>
        <v>4</v>
      </c>
      <c r="N456" s="95">
        <f>IF($C456 = "neg", (($D456+1) - VLOOKUP($B456,'Results-formatted 060121'!$A:$AJ,(N$3+2),FALSE)), IF($C456 = "pos-neg", (3+VLOOKUP($B456,'Results-formatted 060121'!$A:$AJ,(N$3+2),FALSE)), VLOOKUP($B456,'Results-formatted 060121'!$A:$AJ,(N$3+2),FALSE)))</f>
        <v>4</v>
      </c>
      <c r="O456" s="95">
        <f>IF($C456 = "neg", (($D456+1) - VLOOKUP($B456,'Results-formatted 060121'!$A:$AJ,(O$3+2),FALSE)), IF($C456 = "pos-neg", (3+VLOOKUP($B456,'Results-formatted 060121'!$A:$AJ,(O$3+2),FALSE)), VLOOKUP($B456,'Results-formatted 060121'!$A:$AJ,(O$3+2),FALSE)))</f>
        <v>5</v>
      </c>
      <c r="P456" s="95">
        <f>IF($C456 = "neg", (($D456+1) - VLOOKUP($B456,'Results-formatted 060121'!$A:$AJ,(P$3+2),FALSE)), IF($C456 = "pos-neg", (3+VLOOKUP($B456,'Results-formatted 060121'!$A:$AJ,(P$3+2),FALSE)), VLOOKUP($B456,'Results-formatted 060121'!$A:$AJ,(P$3+2),FALSE)))</f>
        <v>4</v>
      </c>
      <c r="Q456" s="95">
        <f>IF($C456 = "neg", (($D456+1) - VLOOKUP($B456,'Results-formatted 060121'!$A:$AJ,(Q$3+2),FALSE)), IF($C456 = "pos-neg", (3+VLOOKUP($B456,'Results-formatted 060121'!$A:$AJ,(Q$3+2),FALSE)), VLOOKUP($B456,'Results-formatted 060121'!$A:$AJ,(Q$3+2),FALSE)))</f>
        <v>3</v>
      </c>
      <c r="R456" s="95">
        <f>IF($C456 = "neg", (($D456+1) - VLOOKUP($B456,'Results-formatted 060121'!$A:$AJ,(R$3+2),FALSE)), IF($C456 = "pos-neg", (3+VLOOKUP($B456,'Results-formatted 060121'!$A:$AJ,(R$3+2),FALSE)), VLOOKUP($B456,'Results-formatted 060121'!$A:$AJ,(R$3+2),FALSE)))</f>
        <v>3</v>
      </c>
      <c r="S456" s="95">
        <f>IF($C456 = "neg", (($D456+1) - VLOOKUP($B456,'Results-formatted 060121'!$A:$AJ,(S$3+2),FALSE)), IF($C456 = "pos-neg", (3+VLOOKUP($B456,'Results-formatted 060121'!$A:$AJ,(S$3+2),FALSE)), VLOOKUP($B456,'Results-formatted 060121'!$A:$AJ,(S$3+2),FALSE)))</f>
        <v>1</v>
      </c>
      <c r="T456" s="95">
        <f>IF($C456 = "neg", (($D456+1) - VLOOKUP($B456,'Results-formatted 060121'!$A:$AJ,(T$3+2),FALSE)), IF($C456 = "pos-neg", (3+VLOOKUP($B456,'Results-formatted 060121'!$A:$AJ,(T$3+2),FALSE)), VLOOKUP($B456,'Results-formatted 060121'!$A:$AJ,(T$3+2),FALSE)))</f>
        <v>2</v>
      </c>
      <c r="U456" s="95">
        <f>IF($C456 = "neg", (($D456+1) - VLOOKUP($B456,'Results-formatted 060121'!$A:$AJ,(U$3+2),FALSE)), IF($C456 = "pos-neg", (3+VLOOKUP($B456,'Results-formatted 060121'!$A:$AJ,(U$3+2),FALSE)), VLOOKUP($B456,'Results-formatted 060121'!$A:$AJ,(U$3+2),FALSE)))</f>
        <v>2</v>
      </c>
      <c r="V456" s="95">
        <f>IF($C456 = "neg", (($D456+1) - VLOOKUP($B456,'Results-formatted 060121'!$A:$AJ,(V$3+2),FALSE)), IF($C456 = "pos-neg", (3+VLOOKUP($B456,'Results-formatted 060121'!$A:$AJ,(V$3+2),FALSE)), VLOOKUP($B456,'Results-formatted 060121'!$A:$AJ,(V$3+2),FALSE)))</f>
        <v>4</v>
      </c>
      <c r="W456" s="95">
        <f>IF($C456 = "neg", (($D456+1) - VLOOKUP($B456,'Results-formatted 060121'!$A:$AJ,(W$3+2),FALSE)), IF($C456 = "pos-neg", (3+VLOOKUP($B456,'Results-formatted 060121'!$A:$AJ,(W$3+2),FALSE)), VLOOKUP($B456,'Results-formatted 060121'!$A:$AJ,(W$3+2),FALSE)))</f>
        <v>5</v>
      </c>
      <c r="X456" s="95">
        <f>IF($C456 = "neg", (($D456+1) - VLOOKUP($B456,'Results-formatted 060121'!$A:$AJ,(X$3+2),FALSE)), IF($C456 = "pos-neg", (3+VLOOKUP($B456,'Results-formatted 060121'!$A:$AJ,(X$3+2),FALSE)), VLOOKUP($B456,'Results-formatted 060121'!$A:$AJ,(X$3+2),FALSE)))</f>
        <v>3</v>
      </c>
      <c r="Y456" s="95">
        <f>IF($C456 = "neg", (($D456+1) - VLOOKUP($B456,'Results-formatted 060121'!$A:$AJ,(Y$3+2),FALSE)), IF($C456 = "pos-neg", (3+VLOOKUP($B456,'Results-formatted 060121'!$A:$AJ,(Y$3+2),FALSE)), VLOOKUP($B456,'Results-formatted 060121'!$A:$AJ,(Y$3+2),FALSE)))</f>
        <v>4</v>
      </c>
      <c r="Z456" s="95">
        <f>IF($C456 = "neg", (($D456+1) - VLOOKUP($B456,'Results-formatted 060121'!$A:$AJ,(Z$3+2),FALSE)), IF($C456 = "pos-neg", (3+VLOOKUP($B456,'Results-formatted 060121'!$A:$AJ,(Z$3+2),FALSE)), VLOOKUP($B456,'Results-formatted 060121'!$A:$AJ,(Z$3+2),FALSE)))</f>
        <v>3</v>
      </c>
      <c r="AA456" s="95">
        <f>IF($C456 = "neg", (($D456+1) - VLOOKUP($B456,'Results-formatted 060121'!$A:$AJ,(AA$3+2),FALSE)), IF($C456 = "pos-neg", (3+VLOOKUP($B456,'Results-formatted 060121'!$A:$AJ,(AA$3+2),FALSE)), VLOOKUP($B456,'Results-formatted 060121'!$A:$AJ,(AA$3+2),FALSE)))</f>
        <v>2</v>
      </c>
      <c r="AB456" s="95">
        <f>IF($C456 = "neg", (($D456+1) - VLOOKUP($B456,'Results-formatted 060121'!$A:$AJ,(AB$3+2),FALSE)), IF($C456 = "pos-neg", (3+VLOOKUP($B456,'Results-formatted 060121'!$A:$AJ,(AB$3+2),FALSE)), VLOOKUP($B456,'Results-formatted 060121'!$A:$AJ,(AB$3+2),FALSE)))</f>
        <v>4</v>
      </c>
      <c r="AC456" s="95">
        <f>IF($C456 = "neg", (($D456+1) - VLOOKUP($B456,'Results-formatted 060121'!$A:$AJ,(AC$3+2),FALSE)), IF($C456 = "pos-neg", (3+VLOOKUP($B456,'Results-formatted 060121'!$A:$AJ,(AC$3+2),FALSE)), VLOOKUP($B456,'Results-formatted 060121'!$A:$AJ,(AC$3+2),FALSE)))</f>
        <v>3</v>
      </c>
      <c r="AD456" s="95">
        <f>IF($C456 = "neg", (($D456+1) - VLOOKUP($B456,'Results-formatted 060121'!$A:$AJ,(AD$3+2),FALSE)), IF($C456 = "pos-neg", (3+VLOOKUP($B456,'Results-formatted 060121'!$A:$AJ,(AD$3+2),FALSE)), VLOOKUP($B456,'Results-formatted 060121'!$A:$AJ,(AD$3+2),FALSE)))</f>
        <v>4</v>
      </c>
      <c r="AE456" s="95">
        <f>IF($C456 = "neg", (($D456+1) - VLOOKUP($B456,'Results-formatted 060121'!$A:$AJ,(AE$3+2),FALSE)), IF($C456 = "pos-neg", (3+VLOOKUP($B456,'Results-formatted 060121'!$A:$AJ,(AE$3+2),FALSE)), VLOOKUP($B456,'Results-formatted 060121'!$A:$AJ,(AE$3+2),FALSE)))</f>
        <v>4</v>
      </c>
      <c r="AF456" s="95">
        <f>IF($C456 = "neg", (($D456+1) - VLOOKUP($B456,'Results-formatted 060121'!$A:$AJ,(AF$3+2),FALSE)), IF($C456 = "pos-neg", (3+VLOOKUP($B456,'Results-formatted 060121'!$A:$AJ,(AF$3+2),FALSE)), VLOOKUP($B456,'Results-formatted 060121'!$A:$AJ,(AF$3+2),FALSE)))</f>
        <v>4</v>
      </c>
      <c r="AG456" s="95">
        <f>IF($C456 = "neg", (($D456+1) - VLOOKUP($B456,'Results-formatted 060121'!$A:$AJ,(AG$3+2),FALSE)), IF($C456 = "pos-neg", (3+VLOOKUP($B456,'Results-formatted 060121'!$A:$AJ,(AG$3+2),FALSE)), VLOOKUP($B456,'Results-formatted 060121'!$A:$AJ,(AG$3+2),FALSE)))</f>
        <v>2</v>
      </c>
      <c r="AH456" s="95">
        <f>IF($C456 = "neg", (($D456+1) - VLOOKUP($B456,'Results-formatted 060121'!$A:$AJ,(AH$3+2),FALSE)), IF($C456 = "pos-neg", (3+VLOOKUP($B456,'Results-formatted 060121'!$A:$AJ,(AH$3+2),FALSE)), VLOOKUP($B456,'Results-formatted 060121'!$A:$AJ,(AH$3+2),FALSE)))</f>
        <v>4</v>
      </c>
      <c r="AI456" s="95">
        <f>IF($C456 = "neg", (($D456+1) - VLOOKUP($B456,'Results-formatted 060121'!$A:$AJ,(AI$3+2),FALSE)), IF($C456 = "pos-neg", (3+VLOOKUP($B456,'Results-formatted 060121'!$A:$AJ,(AI$3+2),FALSE)), VLOOKUP($B456,'Results-formatted 060121'!$A:$AJ,(AI$3+2),FALSE)))</f>
        <v>5</v>
      </c>
      <c r="AJ456" s="95">
        <f>IF($C456 = "neg", (($D456+1) - VLOOKUP($B456,'Results-formatted 060121'!$A:$AJ,(AJ$3+2),FALSE)), IF($C456 = "pos-neg", (3+VLOOKUP($B456,'Results-formatted 060121'!$A:$AJ,(AJ$3+2),FALSE)), VLOOKUP($B456,'Results-formatted 060121'!$A:$AJ,(AJ$3+2),FALSE)))</f>
        <v>4</v>
      </c>
      <c r="AK456" s="95">
        <f>IF($C456 = "neg", (($D456+1) - VLOOKUP($B456,'Results-formatted 060121'!$A:$AJ,(AK$3+2),FALSE)), IF($C456 = "pos-neg", (3+VLOOKUP($B456,'Results-formatted 060121'!$A:$AJ,(AK$3+2),FALSE)), VLOOKUP($B456,'Results-formatted 060121'!$A:$AJ,(AK$3+2),FALSE)))</f>
        <v>3</v>
      </c>
      <c r="AL456" s="95">
        <f>IF($C456 = "neg", (($D456+1) - VLOOKUP($B456,'Results-formatted 060121'!$A:$AJ,(AL$3+2),FALSE)), IF($C456 = "pos-neg", (3+VLOOKUP($B456,'Results-formatted 060121'!$A:$AJ,(AL$3+2),FALSE)), VLOOKUP($B456,'Results-formatted 060121'!$A:$AJ,(AL$3+2),FALSE)))</f>
        <v>2</v>
      </c>
      <c r="AM456" s="95">
        <f>IF($C456 = "neg", (($D456+1) - VLOOKUP($B456,'Results-formatted 060121'!$A:AJ,(AM$3+2),FALSE)), IF($C456 = "pos-neg", (3+VLOOKUP($B456,'Results-formatted 060121'!$A:AJ,(AM$3+2),FALSE)), VLOOKUP($B456,'Results-formatted 060121'!$A:AJ,(AM$3+2),FALSE)))</f>
        <v>3</v>
      </c>
      <c r="AN456" s="95">
        <f>IF($C456 = "neg", (($D456+1) - VLOOKUP($B456,'Results-formatted 060121'!$A:AK,(AN$3+2),FALSE)), IF($C456 = "pos-neg", (3+VLOOKUP($B456,'Results-formatted 060121'!$A:AK,(AN$3+2),FALSE)), VLOOKUP($B456,'Results-formatted 060121'!$A:AK,(AN$3+2),FALSE)))</f>
        <v>4</v>
      </c>
      <c r="AO456" s="95">
        <f>IF($C456 = "neg", (($D456+1) - VLOOKUP($B456,'Results-formatted 060121'!$A:AL,(AO$3+2),FALSE)), IF($C456 = "pos-neg", (3+VLOOKUP($B456,'Results-formatted 060121'!$A:AL,(AO$3+2),FALSE)), VLOOKUP($B456,'Results-formatted 060121'!$A:AL,(AO$3+2),FALSE)))</f>
        <v>4</v>
      </c>
      <c r="AP456" s="95">
        <f>IF($C456 = "neg", (($D456+1) - VLOOKUP($B456,'Results-formatted 060121'!$A:AM,(AP$3+2),FALSE)), IF($C456 = "pos-neg", (3+VLOOKUP($B456,'Results-formatted 060121'!$A:AM,(AP$3+2),FALSE)), VLOOKUP($B456,'Results-formatted 060121'!$A:AM,(AP$3+2),FALSE)))</f>
        <v>2</v>
      </c>
      <c r="AQ456" s="95">
        <f>IF($C456 = "neg", (($D456+1) - VLOOKUP($B456,'Results-formatted 060121'!$A:AN,(AQ$3+2),FALSE)), IF($C456 = "pos-neg", (3+VLOOKUP($B456,'Results-formatted 060121'!$A:AN,(AQ$3+2),FALSE)), VLOOKUP($B456,'Results-formatted 060121'!$A:AN,(AQ$3+2),FALSE)))</f>
        <v>4</v>
      </c>
      <c r="AR456" s="95">
        <f>IF($C456 = "neg", (($D456+1) - VLOOKUP($B456,'Results-formatted 060121'!$A:AO,(AR$3+2),FALSE)), IF($C456 = "pos-neg", (3+VLOOKUP($B456,'Results-formatted 060121'!$A:AO,(AR$3+2),FALSE)), VLOOKUP($B456,'Results-formatted 060121'!$A:AO,(AR$3+2),FALSE)))</f>
        <v>5</v>
      </c>
      <c r="AS456" s="95">
        <f>IF($C456 = "neg", (($D456+1) - VLOOKUP($B456,'Results-formatted 060121'!$A:AP,(AS$3+2),FALSE)), IF($C456 = "pos-neg", (3+VLOOKUP($B456,'Results-formatted 060121'!$A:AP,(AS$3+2),FALSE)), VLOOKUP($B456,'Results-formatted 060121'!$A:AP,(AS$3+2),FALSE)))</f>
        <v>4</v>
      </c>
      <c r="AT456" s="95">
        <f>IF($C456 = "neg", (($D456+1) - VLOOKUP($B456,'Results-formatted 060121'!$A:AQ,(AT$3+2),FALSE)), IF($C456 = "pos-neg", (3+VLOOKUP($B456,'Results-formatted 060121'!$A:AQ,(AT$3+2),FALSE)), VLOOKUP($B456,'Results-formatted 060121'!$A:AQ,(AT$3+2),FALSE)))</f>
        <v>5</v>
      </c>
      <c r="AU456" s="95">
        <f>IF($C456 = "neg", (($D456+1) - VLOOKUP($B456,'Results-formatted 060121'!$A:AR,(AU$3+2),FALSE)), IF($C456 = "pos-neg", (3+VLOOKUP($B456,'Results-formatted 060121'!$A:AR,(AU$3+2),FALSE)), VLOOKUP($B456,'Results-formatted 060121'!$A:AR,(AU$3+2),FALSE)))</f>
        <v>2</v>
      </c>
      <c r="AV456" s="95">
        <f>IF($C456 = "neg", (($D456+1) - VLOOKUP($B456,'Results-formatted 060121'!$A:AS,(AV$3+2),FALSE)), IF($C456 = "pos-neg", (3+VLOOKUP($B456,'Results-formatted 060121'!$A:AS,(AV$3+2),FALSE)), VLOOKUP($B456,'Results-formatted 060121'!$A:AS,(AV$3+2),FALSE)))</f>
        <v>5</v>
      </c>
      <c r="AW456" s="95">
        <f>IF($C456 = "neg", (($D456+1) - VLOOKUP($B456,'Results-formatted 060121'!$A:AT,(AW$3+2),FALSE)), IF($C456 = "pos-neg", (3+VLOOKUP($B456,'Results-formatted 060121'!$A:AT,(AW$3+2),FALSE)), VLOOKUP($B456,'Results-formatted 060121'!$A:AT,(AW$3+2),FALSE)))</f>
        <v>1</v>
      </c>
      <c r="AX456" s="95">
        <f>IF($C456 = "neg", (($D456+1) - VLOOKUP($B456,'Results-formatted 060121'!$A:AU,(AX$3+2),FALSE)), IF($C456 = "pos-neg", (3+VLOOKUP($B456,'Results-formatted 060121'!$A:AU,(AX$3+2),FALSE)), VLOOKUP($B456,'Results-formatted 060121'!$A:AU,(AX$3+2),FALSE)))</f>
        <v>2</v>
      </c>
      <c r="AY456" s="95">
        <f>IF($C456 = "neg", (($D456+1) - VLOOKUP($B456,'Results-formatted 060121'!$A:AV,(AY$3+2),FALSE)), IF($C456 = "pos-neg", (3+VLOOKUP($B456,'Results-formatted 060121'!$A:AV,(AY$3+2),FALSE)), VLOOKUP($B456,'Results-formatted 060121'!$A:AV,(AY$3+2),FALSE)))</f>
        <v>4</v>
      </c>
      <c r="AZ456" s="95">
        <f>IF($C456 = "neg", (($D456+1) - VLOOKUP($B456,'Results-formatted 060121'!$A:AW,(AZ$3+2),FALSE)), IF($C456 = "pos-neg", (3+VLOOKUP($B456,'Results-formatted 060121'!$A:AW,(AZ$3+2),FALSE)), VLOOKUP($B456,'Results-formatted 060121'!$A:AW,(AZ$3+2),FALSE)))</f>
        <v>5</v>
      </c>
      <c r="BA456" s="95">
        <f>IF($C456 = "neg", (($D456+1) - VLOOKUP($B456,'Results-formatted 060121'!$A:AX,(BA$3+2),FALSE)), IF($C456 = "pos-neg", (3+VLOOKUP($B456,'Results-formatted 060121'!$A:AX,(BA$3+2),FALSE)), VLOOKUP($B456,'Results-formatted 060121'!$A:AX,(BA$3+2),FALSE)))</f>
        <v>4</v>
      </c>
      <c r="BB456" s="95">
        <f>IF($C456 = "neg", (($D456+1) - VLOOKUP($B456,'Results-formatted 060121'!$A:AY,(BB$3+2),FALSE)), IF($C456 = "pos-neg", (3+VLOOKUP($B456,'Results-formatted 060121'!$A:AY,(BB$3+2),FALSE)), VLOOKUP($B456,'Results-formatted 060121'!$A:AY,(BB$3+2),FALSE)))</f>
        <v>4</v>
      </c>
      <c r="BC456" s="95">
        <f>IF($C456 = "neg", (($D456+1) - VLOOKUP($B456,'Results-formatted 060121'!$A:AZ,(BC$3+2),FALSE)), IF($C456 = "pos-neg", (3+VLOOKUP($B456,'Results-formatted 060121'!$A:AZ,(BC$3+2),FALSE)), VLOOKUP($B456,'Results-formatted 060121'!$A:AZ,(BC$3+2),FALSE)))</f>
        <v>4</v>
      </c>
      <c r="BD456" s="95">
        <f>IF($C456 = "neg", (($D456+1) - VLOOKUP($B456,'Results-formatted 060121'!$A:BA,(BD$3+2),FALSE)), IF($C456 = "pos-neg", (3+VLOOKUP($B456,'Results-formatted 060121'!$A:BA,(BD$3+2),FALSE)), VLOOKUP($B456,'Results-formatted 060121'!$A:BA,(BD$3+2),FALSE)))</f>
        <v>3</v>
      </c>
      <c r="BE456" s="95">
        <f>IF($C456 = "neg", (($D456+1) - VLOOKUP($B456,'Results-formatted 060121'!$A:BB,(BE$3+2),FALSE)), IF($C456 = "pos-neg", (3+VLOOKUP($B456,'Results-formatted 060121'!$A:BB,(BE$3+2),FALSE)), VLOOKUP($B456,'Results-formatted 060121'!$A:BB,(BE$3+2),FALSE)))</f>
        <v>2</v>
      </c>
      <c r="BF456" s="95">
        <f>IF($C456 = "neg", (($D456+1) - VLOOKUP($B456,'Results-formatted 060121'!$A:BC,(BF$3+2),FALSE)), IF($C456 = "pos-neg", (3+VLOOKUP($B456,'Results-formatted 060121'!$A:BC,(BF$3+2),FALSE)), VLOOKUP($B456,'Results-formatted 060121'!$A:BC,(BF$3+2),FALSE)))</f>
        <v>4</v>
      </c>
      <c r="BG456" s="95">
        <f>IF($C456 = "neg", (($D456+1) - VLOOKUP($B456,'Results-formatted 060121'!$A:BD,(BG$3+2),FALSE)), IF($C456 = "pos-neg", (3+VLOOKUP($B456,'Results-formatted 060121'!$A:BD,(BG$3+2),FALSE)), VLOOKUP($B456,'Results-formatted 060121'!$A:BD,(BG$3+2),FALSE)))</f>
        <v>4</v>
      </c>
      <c r="BH456" s="95">
        <f>IF($C456 = "neg", (($D456+1) - VLOOKUP($B456,'Results-formatted 060121'!$A:BE,(BH$3+2),FALSE)), IF($C456 = "pos-neg", (3+VLOOKUP($B456,'Results-formatted 060121'!$A:BE,(BH$3+2),FALSE)), VLOOKUP($B456,'Results-formatted 060121'!$A:BE,(BH$3+2),FALSE)))</f>
        <v>3</v>
      </c>
      <c r="BI456" s="95">
        <f>IF($C456 = "neg", (($D456+1) - VLOOKUP($B456,'Results-formatted 060121'!$A:BF,(BI$3+2),FALSE)), IF($C456 = "pos-neg", (3+VLOOKUP($B456,'Results-formatted 060121'!$A:BF,(BI$3+2),FALSE)), VLOOKUP($B456,'Results-formatted 060121'!$A:BF,(BI$3+2),FALSE)))</f>
        <v>2</v>
      </c>
      <c r="BJ456" s="95">
        <f>IF($C456 = "neg", (($D456+1) - VLOOKUP($B456,'Results-formatted 060121'!$A:BG,(BJ$3+2),FALSE)), IF($C456 = "pos-neg", (3+VLOOKUP($B456,'Results-formatted 060121'!$A:BG,(BJ$3+2),FALSE)), VLOOKUP($B456,'Results-formatted 060121'!$A:BG,(BJ$3+2),FALSE)))</f>
        <v>4</v>
      </c>
      <c r="BK456" s="95">
        <f>IF($C456 = "neg", (($D456+1) - VLOOKUP($B456,'Results-formatted 060121'!$A:BH,(BK$3+2),FALSE)), IF($C456 = "pos-neg", (3+VLOOKUP($B456,'Results-formatted 060121'!$A:BH,(BK$3+2),FALSE)), VLOOKUP($B456,'Results-formatted 060121'!$A:BH,(BK$3+2),FALSE)))</f>
        <v>3</v>
      </c>
      <c r="BL456" s="95">
        <f>IF($C456 = "neg", (($D456+1) - VLOOKUP($B456,'Results-formatted 060121'!$A:BI,(BL$3+2),FALSE)), IF($C456 = "pos-neg", (3+VLOOKUP($B456,'Results-formatted 060121'!$A:BI,(BL$3+2),FALSE)), VLOOKUP($B456,'Results-formatted 060121'!$A:BI,(BL$3+2),FALSE)))</f>
        <v>3</v>
      </c>
      <c r="BM456" s="95">
        <f>IF($C456 = "neg", (($D456+1) - VLOOKUP($B456,'Results-formatted 060121'!$A:BJ,(BM$3+2),FALSE)), IF($C456 = "pos-neg", (3+VLOOKUP($B456,'Results-formatted 060121'!$A:BJ,(BM$3+2),FALSE)), VLOOKUP($B456,'Results-formatted 060121'!$A:BJ,(BM$3+2),FALSE)))</f>
        <v>4</v>
      </c>
      <c r="BN456" s="95"/>
      <c r="BO456" s="95"/>
      <c r="BP456" s="95"/>
      <c r="BQ456" s="95"/>
      <c r="BR456" s="95"/>
      <c r="BS456" s="95"/>
      <c r="BT456" s="95"/>
      <c r="BU456" s="95"/>
      <c r="BV456" s="95"/>
      <c r="BW456" s="95"/>
      <c r="BX456" s="95"/>
      <c r="BY456" s="95"/>
      <c r="BZ456" s="95"/>
      <c r="CA456" s="95"/>
      <c r="CB456" s="95"/>
      <c r="CC456" s="95"/>
      <c r="CD456" s="99"/>
      <c r="CE456" s="25">
        <f>AVERAGE(F456:CD456)</f>
        <v>3.5</v>
      </c>
      <c r="CF456" s="25">
        <f t="shared" si="1674"/>
        <v>1.0496165562976973</v>
      </c>
    </row>
    <row r="457" spans="2:84" ht="56" x14ac:dyDescent="0.15">
      <c r="B457" s="84" t="s">
        <v>583</v>
      </c>
      <c r="C457" s="86" t="s">
        <v>1166</v>
      </c>
      <c r="D457" s="2">
        <v>5</v>
      </c>
      <c r="E457" s="12" t="s">
        <v>1050</v>
      </c>
      <c r="F457" s="95">
        <f>IF($C457 = "neg", (($D457+1) - VLOOKUP($B457,'Results-formatted 060121'!$A:$AJ,(F$3+2),FALSE)), IF($C457 = "pos-neg", (3+VLOOKUP($B457,'Results-formatted 060121'!$A:$AJ,(F$3+2),FALSE)), VLOOKUP($B457,'Results-formatted 060121'!$A:$AJ,(F$3+2),FALSE)))</f>
        <v>4</v>
      </c>
      <c r="G457" s="95">
        <f>IF($C457 = "neg", (($D457+1) - VLOOKUP($B457,'Results-formatted 060121'!$A:$AJ,(G$3+2),FALSE)), IF($C457 = "pos-neg", (3+VLOOKUP($B457,'Results-formatted 060121'!$A:$AJ,(G$3+2),FALSE)), VLOOKUP($B457,'Results-formatted 060121'!$A:$AJ,(G$3+2),FALSE)))</f>
        <v>5</v>
      </c>
      <c r="H457" s="95">
        <f>IF($C457 = "neg", (($D457+1) - VLOOKUP($B457,'Results-formatted 060121'!$A:$AJ,(H$3+2),FALSE)), IF($C457 = "pos-neg", (3+VLOOKUP($B457,'Results-formatted 060121'!$A:$AJ,(H$3+2),FALSE)), VLOOKUP($B457,'Results-formatted 060121'!$A:$AJ,(H$3+2),FALSE)))</f>
        <v>4</v>
      </c>
      <c r="I457" s="95">
        <f>IF($C457 = "neg", (($D457+1) - VLOOKUP($B457,'Results-formatted 060121'!$A:$AJ,(I$3+2),FALSE)), IF($C457 = "pos-neg", (3+VLOOKUP($B457,'Results-formatted 060121'!$A:$AJ,(I$3+2),FALSE)), VLOOKUP($B457,'Results-formatted 060121'!$A:$AJ,(I$3+2),FALSE)))</f>
        <v>5</v>
      </c>
      <c r="J457" s="95">
        <f>IF($C457 = "neg", (($D457+1) - VLOOKUP($B457,'Results-formatted 060121'!$A:$AJ,(J$3+2),FALSE)), IF($C457 = "pos-neg", (3+VLOOKUP($B457,'Results-formatted 060121'!$A:$AJ,(J$3+2),FALSE)), VLOOKUP($B457,'Results-formatted 060121'!$A:$AJ,(J$3+2),FALSE)))</f>
        <v>3</v>
      </c>
      <c r="K457" s="95">
        <f>IF($C457 = "neg", (($D457+1) - VLOOKUP($B457,'Results-formatted 060121'!$A:$AJ,(K$3+2),FALSE)), IF($C457 = "pos-neg", (3+VLOOKUP($B457,'Results-formatted 060121'!$A:$AJ,(K$3+2),FALSE)), VLOOKUP($B457,'Results-formatted 060121'!$A:$AJ,(K$3+2),FALSE)))</f>
        <v>4</v>
      </c>
      <c r="L457" s="95">
        <f>IF($C457 = "neg", (($D457+1) - VLOOKUP($B457,'Results-formatted 060121'!$A:$AJ,(L$3+2),FALSE)), IF($C457 = "pos-neg", (3+VLOOKUP($B457,'Results-formatted 060121'!$A:$AJ,(L$3+2),FALSE)), VLOOKUP($B457,'Results-formatted 060121'!$A:$AJ,(L$3+2),FALSE)))</f>
        <v>4</v>
      </c>
      <c r="M457" s="95">
        <f>IF($C457 = "neg", (($D457+1) - VLOOKUP($B457,'Results-formatted 060121'!$A:$AJ,(M$3+2),FALSE)), IF($C457 = "pos-neg", (3+VLOOKUP($B457,'Results-formatted 060121'!$A:$AJ,(M$3+2),FALSE)), VLOOKUP($B457,'Results-formatted 060121'!$A:$AJ,(M$3+2),FALSE)))</f>
        <v>4</v>
      </c>
      <c r="N457" s="95">
        <f>IF($C457 = "neg", (($D457+1) - VLOOKUP($B457,'Results-formatted 060121'!$A:$AJ,(N$3+2),FALSE)), IF($C457 = "pos-neg", (3+VLOOKUP($B457,'Results-formatted 060121'!$A:$AJ,(N$3+2),FALSE)), VLOOKUP($B457,'Results-formatted 060121'!$A:$AJ,(N$3+2),FALSE)))</f>
        <v>4</v>
      </c>
      <c r="O457" s="95">
        <f>IF($C457 = "neg", (($D457+1) - VLOOKUP($B457,'Results-formatted 060121'!$A:$AJ,(O$3+2),FALSE)), IF($C457 = "pos-neg", (3+VLOOKUP($B457,'Results-formatted 060121'!$A:$AJ,(O$3+2),FALSE)), VLOOKUP($B457,'Results-formatted 060121'!$A:$AJ,(O$3+2),FALSE)))</f>
        <v>5</v>
      </c>
      <c r="P457" s="95">
        <f>IF($C457 = "neg", (($D457+1) - VLOOKUP($B457,'Results-formatted 060121'!$A:$AJ,(P$3+2),FALSE)), IF($C457 = "pos-neg", (3+VLOOKUP($B457,'Results-formatted 060121'!$A:$AJ,(P$3+2),FALSE)), VLOOKUP($B457,'Results-formatted 060121'!$A:$AJ,(P$3+2),FALSE)))</f>
        <v>4</v>
      </c>
      <c r="Q457" s="95">
        <f>IF($C457 = "neg", (($D457+1) - VLOOKUP($B457,'Results-formatted 060121'!$A:$AJ,(Q$3+2),FALSE)), IF($C457 = "pos-neg", (3+VLOOKUP($B457,'Results-formatted 060121'!$A:$AJ,(Q$3+2),FALSE)), VLOOKUP($B457,'Results-formatted 060121'!$A:$AJ,(Q$3+2),FALSE)))</f>
        <v>3</v>
      </c>
      <c r="R457" s="95">
        <f>IF($C457 = "neg", (($D457+1) - VLOOKUP($B457,'Results-formatted 060121'!$A:$AJ,(R$3+2),FALSE)), IF($C457 = "pos-neg", (3+VLOOKUP($B457,'Results-formatted 060121'!$A:$AJ,(R$3+2),FALSE)), VLOOKUP($B457,'Results-formatted 060121'!$A:$AJ,(R$3+2),FALSE)))</f>
        <v>4</v>
      </c>
      <c r="S457" s="95">
        <f>IF($C457 = "neg", (($D457+1) - VLOOKUP($B457,'Results-formatted 060121'!$A:$AJ,(S$3+2),FALSE)), IF($C457 = "pos-neg", (3+VLOOKUP($B457,'Results-formatted 060121'!$A:$AJ,(S$3+2),FALSE)), VLOOKUP($B457,'Results-formatted 060121'!$A:$AJ,(S$3+2),FALSE)))</f>
        <v>1</v>
      </c>
      <c r="T457" s="95">
        <f>IF($C457 = "neg", (($D457+1) - VLOOKUP($B457,'Results-formatted 060121'!$A:$AJ,(T$3+2),FALSE)), IF($C457 = "pos-neg", (3+VLOOKUP($B457,'Results-formatted 060121'!$A:$AJ,(T$3+2),FALSE)), VLOOKUP($B457,'Results-formatted 060121'!$A:$AJ,(T$3+2),FALSE)))</f>
        <v>3</v>
      </c>
      <c r="U457" s="95">
        <f>IF($C457 = "neg", (($D457+1) - VLOOKUP($B457,'Results-formatted 060121'!$A:$AJ,(U$3+2),FALSE)), IF($C457 = "pos-neg", (3+VLOOKUP($B457,'Results-formatted 060121'!$A:$AJ,(U$3+2),FALSE)), VLOOKUP($B457,'Results-formatted 060121'!$A:$AJ,(U$3+2),FALSE)))</f>
        <v>3</v>
      </c>
      <c r="V457" s="95">
        <f>IF($C457 = "neg", (($D457+1) - VLOOKUP($B457,'Results-formatted 060121'!$A:$AJ,(V$3+2),FALSE)), IF($C457 = "pos-neg", (3+VLOOKUP($B457,'Results-formatted 060121'!$A:$AJ,(V$3+2),FALSE)), VLOOKUP($B457,'Results-formatted 060121'!$A:$AJ,(V$3+2),FALSE)))</f>
        <v>3</v>
      </c>
      <c r="W457" s="95">
        <f>IF($C457 = "neg", (($D457+1) - VLOOKUP($B457,'Results-formatted 060121'!$A:$AJ,(W$3+2),FALSE)), IF($C457 = "pos-neg", (3+VLOOKUP($B457,'Results-formatted 060121'!$A:$AJ,(W$3+2),FALSE)), VLOOKUP($B457,'Results-formatted 060121'!$A:$AJ,(W$3+2),FALSE)))</f>
        <v>4</v>
      </c>
      <c r="X457" s="95">
        <f>IF($C457 = "neg", (($D457+1) - VLOOKUP($B457,'Results-formatted 060121'!$A:$AJ,(X$3+2),FALSE)), IF($C457 = "pos-neg", (3+VLOOKUP($B457,'Results-formatted 060121'!$A:$AJ,(X$3+2),FALSE)), VLOOKUP($B457,'Results-formatted 060121'!$A:$AJ,(X$3+2),FALSE)))</f>
        <v>3</v>
      </c>
      <c r="Y457" s="95">
        <f>IF($C457 = "neg", (($D457+1) - VLOOKUP($B457,'Results-formatted 060121'!$A:$AJ,(Y$3+2),FALSE)), IF($C457 = "pos-neg", (3+VLOOKUP($B457,'Results-formatted 060121'!$A:$AJ,(Y$3+2),FALSE)), VLOOKUP($B457,'Results-formatted 060121'!$A:$AJ,(Y$3+2),FALSE)))</f>
        <v>3</v>
      </c>
      <c r="Z457" s="95">
        <f>IF($C457 = "neg", (($D457+1) - VLOOKUP($B457,'Results-formatted 060121'!$A:$AJ,(Z$3+2),FALSE)), IF($C457 = "pos-neg", (3+VLOOKUP($B457,'Results-formatted 060121'!$A:$AJ,(Z$3+2),FALSE)), VLOOKUP($B457,'Results-formatted 060121'!$A:$AJ,(Z$3+2),FALSE)))</f>
        <v>3</v>
      </c>
      <c r="AA457" s="95">
        <f>IF($C457 = "neg", (($D457+1) - VLOOKUP($B457,'Results-formatted 060121'!$A:$AJ,(AA$3+2),FALSE)), IF($C457 = "pos-neg", (3+VLOOKUP($B457,'Results-formatted 060121'!$A:$AJ,(AA$3+2),FALSE)), VLOOKUP($B457,'Results-formatted 060121'!$A:$AJ,(AA$3+2),FALSE)))</f>
        <v>3</v>
      </c>
      <c r="AB457" s="95">
        <f>IF($C457 = "neg", (($D457+1) - VLOOKUP($B457,'Results-formatted 060121'!$A:$AJ,(AB$3+2),FALSE)), IF($C457 = "pos-neg", (3+VLOOKUP($B457,'Results-formatted 060121'!$A:$AJ,(AB$3+2),FALSE)), VLOOKUP($B457,'Results-formatted 060121'!$A:$AJ,(AB$3+2),FALSE)))</f>
        <v>4</v>
      </c>
      <c r="AC457" s="95">
        <f>IF($C457 = "neg", (($D457+1) - VLOOKUP($B457,'Results-formatted 060121'!$A:$AJ,(AC$3+2),FALSE)), IF($C457 = "pos-neg", (3+VLOOKUP($B457,'Results-formatted 060121'!$A:$AJ,(AC$3+2),FALSE)), VLOOKUP($B457,'Results-formatted 060121'!$A:$AJ,(AC$3+2),FALSE)))</f>
        <v>3</v>
      </c>
      <c r="AD457" s="95">
        <f>IF($C457 = "neg", (($D457+1) - VLOOKUP($B457,'Results-formatted 060121'!$A:$AJ,(AD$3+2),FALSE)), IF($C457 = "pos-neg", (3+VLOOKUP($B457,'Results-formatted 060121'!$A:$AJ,(AD$3+2),FALSE)), VLOOKUP($B457,'Results-formatted 060121'!$A:$AJ,(AD$3+2),FALSE)))</f>
        <v>4</v>
      </c>
      <c r="AE457" s="95">
        <f>IF($C457 = "neg", (($D457+1) - VLOOKUP($B457,'Results-formatted 060121'!$A:$AJ,(AE$3+2),FALSE)), IF($C457 = "pos-neg", (3+VLOOKUP($B457,'Results-formatted 060121'!$A:$AJ,(AE$3+2),FALSE)), VLOOKUP($B457,'Results-formatted 060121'!$A:$AJ,(AE$3+2),FALSE)))</f>
        <v>4</v>
      </c>
      <c r="AF457" s="95">
        <f>IF($C457 = "neg", (($D457+1) - VLOOKUP($B457,'Results-formatted 060121'!$A:$AJ,(AF$3+2),FALSE)), IF($C457 = "pos-neg", (3+VLOOKUP($B457,'Results-formatted 060121'!$A:$AJ,(AF$3+2),FALSE)), VLOOKUP($B457,'Results-formatted 060121'!$A:$AJ,(AF$3+2),FALSE)))</f>
        <v>4</v>
      </c>
      <c r="AG457" s="95">
        <f>IF($C457 = "neg", (($D457+1) - VLOOKUP($B457,'Results-formatted 060121'!$A:$AJ,(AG$3+2),FALSE)), IF($C457 = "pos-neg", (3+VLOOKUP($B457,'Results-formatted 060121'!$A:$AJ,(AG$3+2),FALSE)), VLOOKUP($B457,'Results-formatted 060121'!$A:$AJ,(AG$3+2),FALSE)))</f>
        <v>3</v>
      </c>
      <c r="AH457" s="95">
        <f>IF($C457 = "neg", (($D457+1) - VLOOKUP($B457,'Results-formatted 060121'!$A:$AJ,(AH$3+2),FALSE)), IF($C457 = "pos-neg", (3+VLOOKUP($B457,'Results-formatted 060121'!$A:$AJ,(AH$3+2),FALSE)), VLOOKUP($B457,'Results-formatted 060121'!$A:$AJ,(AH$3+2),FALSE)))</f>
        <v>4</v>
      </c>
      <c r="AI457" s="95">
        <f>IF($C457 = "neg", (($D457+1) - VLOOKUP($B457,'Results-formatted 060121'!$A:$AJ,(AI$3+2),FALSE)), IF($C457 = "pos-neg", (3+VLOOKUP($B457,'Results-formatted 060121'!$A:$AJ,(AI$3+2),FALSE)), VLOOKUP($B457,'Results-formatted 060121'!$A:$AJ,(AI$3+2),FALSE)))</f>
        <v>4</v>
      </c>
      <c r="AJ457" s="95">
        <f>IF($C457 = "neg", (($D457+1) - VLOOKUP($B457,'Results-formatted 060121'!$A:$AJ,(AJ$3+2),FALSE)), IF($C457 = "pos-neg", (3+VLOOKUP($B457,'Results-formatted 060121'!$A:$AJ,(AJ$3+2),FALSE)), VLOOKUP($B457,'Results-formatted 060121'!$A:$AJ,(AJ$3+2),FALSE)))</f>
        <v>4</v>
      </c>
      <c r="AK457" s="95">
        <f>IF($C457 = "neg", (($D457+1) - VLOOKUP($B457,'Results-formatted 060121'!$A:$AJ,(AK$3+2),FALSE)), IF($C457 = "pos-neg", (3+VLOOKUP($B457,'Results-formatted 060121'!$A:$AJ,(AK$3+2),FALSE)), VLOOKUP($B457,'Results-formatted 060121'!$A:$AJ,(AK$3+2),FALSE)))</f>
        <v>4</v>
      </c>
      <c r="AL457" s="95">
        <f>IF($C457 = "neg", (($D457+1) - VLOOKUP($B457,'Results-formatted 060121'!$A:$AJ,(AL$3+2),FALSE)), IF($C457 = "pos-neg", (3+VLOOKUP($B457,'Results-formatted 060121'!$A:$AJ,(AL$3+2),FALSE)), VLOOKUP($B457,'Results-formatted 060121'!$A:$AJ,(AL$3+2),FALSE)))</f>
        <v>2</v>
      </c>
      <c r="AM457" s="95">
        <f>IF($C457 = "neg", (($D457+1) - VLOOKUP($B457,'Results-formatted 060121'!$A:AJ,(AM$3+2),FALSE)), IF($C457 = "pos-neg", (3+VLOOKUP($B457,'Results-formatted 060121'!$A:AJ,(AM$3+2),FALSE)), VLOOKUP($B457,'Results-formatted 060121'!$A:AJ,(AM$3+2),FALSE)))</f>
        <v>3</v>
      </c>
      <c r="AN457" s="95">
        <f>IF($C457 = "neg", (($D457+1) - VLOOKUP($B457,'Results-formatted 060121'!$A:AK,(AN$3+2),FALSE)), IF($C457 = "pos-neg", (3+VLOOKUP($B457,'Results-formatted 060121'!$A:AK,(AN$3+2),FALSE)), VLOOKUP($B457,'Results-formatted 060121'!$A:AK,(AN$3+2),FALSE)))</f>
        <v>4</v>
      </c>
      <c r="AO457" s="95">
        <f>IF($C457 = "neg", (($D457+1) - VLOOKUP($B457,'Results-formatted 060121'!$A:AL,(AO$3+2),FALSE)), IF($C457 = "pos-neg", (3+VLOOKUP($B457,'Results-formatted 060121'!$A:AL,(AO$3+2),FALSE)), VLOOKUP($B457,'Results-formatted 060121'!$A:AL,(AO$3+2),FALSE)))</f>
        <v>4</v>
      </c>
      <c r="AP457" s="95">
        <f>IF($C457 = "neg", (($D457+1) - VLOOKUP($B457,'Results-formatted 060121'!$A:AM,(AP$3+2),FALSE)), IF($C457 = "pos-neg", (3+VLOOKUP($B457,'Results-formatted 060121'!$A:AM,(AP$3+2),FALSE)), VLOOKUP($B457,'Results-formatted 060121'!$A:AM,(AP$3+2),FALSE)))</f>
        <v>2</v>
      </c>
      <c r="AQ457" s="95">
        <f>IF($C457 = "neg", (($D457+1) - VLOOKUP($B457,'Results-formatted 060121'!$A:AN,(AQ$3+2),FALSE)), IF($C457 = "pos-neg", (3+VLOOKUP($B457,'Results-formatted 060121'!$A:AN,(AQ$3+2),FALSE)), VLOOKUP($B457,'Results-formatted 060121'!$A:AN,(AQ$3+2),FALSE)))</f>
        <v>4</v>
      </c>
      <c r="AR457" s="95">
        <f>IF($C457 = "neg", (($D457+1) - VLOOKUP($B457,'Results-formatted 060121'!$A:AO,(AR$3+2),FALSE)), IF($C457 = "pos-neg", (3+VLOOKUP($B457,'Results-formatted 060121'!$A:AO,(AR$3+2),FALSE)), VLOOKUP($B457,'Results-formatted 060121'!$A:AO,(AR$3+2),FALSE)))</f>
        <v>5</v>
      </c>
      <c r="AS457" s="95">
        <f>IF($C457 = "neg", (($D457+1) - VLOOKUP($B457,'Results-formatted 060121'!$A:AP,(AS$3+2),FALSE)), IF($C457 = "pos-neg", (3+VLOOKUP($B457,'Results-formatted 060121'!$A:AP,(AS$3+2),FALSE)), VLOOKUP($B457,'Results-formatted 060121'!$A:AP,(AS$3+2),FALSE)))</f>
        <v>4</v>
      </c>
      <c r="AT457" s="95">
        <f>IF($C457 = "neg", (($D457+1) - VLOOKUP($B457,'Results-formatted 060121'!$A:AQ,(AT$3+2),FALSE)), IF($C457 = "pos-neg", (3+VLOOKUP($B457,'Results-formatted 060121'!$A:AQ,(AT$3+2),FALSE)), VLOOKUP($B457,'Results-formatted 060121'!$A:AQ,(AT$3+2),FALSE)))</f>
        <v>5</v>
      </c>
      <c r="AU457" s="95">
        <f>IF($C457 = "neg", (($D457+1) - VLOOKUP($B457,'Results-formatted 060121'!$A:AR,(AU$3+2),FALSE)), IF($C457 = "pos-neg", (3+VLOOKUP($B457,'Results-formatted 060121'!$A:AR,(AU$3+2),FALSE)), VLOOKUP($B457,'Results-formatted 060121'!$A:AR,(AU$3+2),FALSE)))</f>
        <v>2</v>
      </c>
      <c r="AV457" s="95">
        <f>IF($C457 = "neg", (($D457+1) - VLOOKUP($B457,'Results-formatted 060121'!$A:AS,(AV$3+2),FALSE)), IF($C457 = "pos-neg", (3+VLOOKUP($B457,'Results-formatted 060121'!$A:AS,(AV$3+2),FALSE)), VLOOKUP($B457,'Results-formatted 060121'!$A:AS,(AV$3+2),FALSE)))</f>
        <v>5</v>
      </c>
      <c r="AW457" s="95">
        <f>IF($C457 = "neg", (($D457+1) - VLOOKUP($B457,'Results-formatted 060121'!$A:AT,(AW$3+2),FALSE)), IF($C457 = "pos-neg", (3+VLOOKUP($B457,'Results-formatted 060121'!$A:AT,(AW$3+2),FALSE)), VLOOKUP($B457,'Results-formatted 060121'!$A:AT,(AW$3+2),FALSE)))</f>
        <v>3</v>
      </c>
      <c r="AX457" s="95">
        <f>IF($C457 = "neg", (($D457+1) - VLOOKUP($B457,'Results-formatted 060121'!$A:AU,(AX$3+2),FALSE)), IF($C457 = "pos-neg", (3+VLOOKUP($B457,'Results-formatted 060121'!$A:AU,(AX$3+2),FALSE)), VLOOKUP($B457,'Results-formatted 060121'!$A:AU,(AX$3+2),FALSE)))</f>
        <v>2</v>
      </c>
      <c r="AY457" s="95">
        <f>IF($C457 = "neg", (($D457+1) - VLOOKUP($B457,'Results-formatted 060121'!$A:AV,(AY$3+2),FALSE)), IF($C457 = "pos-neg", (3+VLOOKUP($B457,'Results-formatted 060121'!$A:AV,(AY$3+2),FALSE)), VLOOKUP($B457,'Results-formatted 060121'!$A:AV,(AY$3+2),FALSE)))</f>
        <v>4</v>
      </c>
      <c r="AZ457" s="95">
        <f>IF($C457 = "neg", (($D457+1) - VLOOKUP($B457,'Results-formatted 060121'!$A:AW,(AZ$3+2),FALSE)), IF($C457 = "pos-neg", (3+VLOOKUP($B457,'Results-formatted 060121'!$A:AW,(AZ$3+2),FALSE)), VLOOKUP($B457,'Results-formatted 060121'!$A:AW,(AZ$3+2),FALSE)))</f>
        <v>5</v>
      </c>
      <c r="BA457" s="95">
        <f>IF($C457 = "neg", (($D457+1) - VLOOKUP($B457,'Results-formatted 060121'!$A:AX,(BA$3+2),FALSE)), IF($C457 = "pos-neg", (3+VLOOKUP($B457,'Results-formatted 060121'!$A:AX,(BA$3+2),FALSE)), VLOOKUP($B457,'Results-formatted 060121'!$A:AX,(BA$3+2),FALSE)))</f>
        <v>4</v>
      </c>
      <c r="BB457" s="95">
        <f>IF($C457 = "neg", (($D457+1) - VLOOKUP($B457,'Results-formatted 060121'!$A:AY,(BB$3+2),FALSE)), IF($C457 = "pos-neg", (3+VLOOKUP($B457,'Results-formatted 060121'!$A:AY,(BB$3+2),FALSE)), VLOOKUP($B457,'Results-formatted 060121'!$A:AY,(BB$3+2),FALSE)))</f>
        <v>4</v>
      </c>
      <c r="BC457" s="95">
        <f>IF($C457 = "neg", (($D457+1) - VLOOKUP($B457,'Results-formatted 060121'!$A:AZ,(BC$3+2),FALSE)), IF($C457 = "pos-neg", (3+VLOOKUP($B457,'Results-formatted 060121'!$A:AZ,(BC$3+2),FALSE)), VLOOKUP($B457,'Results-formatted 060121'!$A:AZ,(BC$3+2),FALSE)))</f>
        <v>4</v>
      </c>
      <c r="BD457" s="95">
        <f>IF($C457 = "neg", (($D457+1) - VLOOKUP($B457,'Results-formatted 060121'!$A:BA,(BD$3+2),FALSE)), IF($C457 = "pos-neg", (3+VLOOKUP($B457,'Results-formatted 060121'!$A:BA,(BD$3+2),FALSE)), VLOOKUP($B457,'Results-formatted 060121'!$A:BA,(BD$3+2),FALSE)))</f>
        <v>4</v>
      </c>
      <c r="BE457" s="95">
        <f>IF($C457 = "neg", (($D457+1) - VLOOKUP($B457,'Results-formatted 060121'!$A:BB,(BE$3+2),FALSE)), IF($C457 = "pos-neg", (3+VLOOKUP($B457,'Results-formatted 060121'!$A:BB,(BE$3+2),FALSE)), VLOOKUP($B457,'Results-formatted 060121'!$A:BB,(BE$3+2),FALSE)))</f>
        <v>3</v>
      </c>
      <c r="BF457" s="95">
        <f>IF($C457 = "neg", (($D457+1) - VLOOKUP($B457,'Results-formatted 060121'!$A:BC,(BF$3+2),FALSE)), IF($C457 = "pos-neg", (3+VLOOKUP($B457,'Results-formatted 060121'!$A:BC,(BF$3+2),FALSE)), VLOOKUP($B457,'Results-formatted 060121'!$A:BC,(BF$3+2),FALSE)))</f>
        <v>4</v>
      </c>
      <c r="BG457" s="95">
        <f>IF($C457 = "neg", (($D457+1) - VLOOKUP($B457,'Results-formatted 060121'!$A:BD,(BG$3+2),FALSE)), IF($C457 = "pos-neg", (3+VLOOKUP($B457,'Results-formatted 060121'!$A:BD,(BG$3+2),FALSE)), VLOOKUP($B457,'Results-formatted 060121'!$A:BD,(BG$3+2),FALSE)))</f>
        <v>3</v>
      </c>
      <c r="BH457" s="95">
        <f>IF($C457 = "neg", (($D457+1) - VLOOKUP($B457,'Results-formatted 060121'!$A:BE,(BH$3+2),FALSE)), IF($C457 = "pos-neg", (3+VLOOKUP($B457,'Results-formatted 060121'!$A:BE,(BH$3+2),FALSE)), VLOOKUP($B457,'Results-formatted 060121'!$A:BE,(BH$3+2),FALSE)))</f>
        <v>3</v>
      </c>
      <c r="BI457" s="95">
        <f>IF($C457 = "neg", (($D457+1) - VLOOKUP($B457,'Results-formatted 060121'!$A:BF,(BI$3+2),FALSE)), IF($C457 = "pos-neg", (3+VLOOKUP($B457,'Results-formatted 060121'!$A:BF,(BI$3+2),FALSE)), VLOOKUP($B457,'Results-formatted 060121'!$A:BF,(BI$3+2),FALSE)))</f>
        <v>3</v>
      </c>
      <c r="BJ457" s="95">
        <f>IF($C457 = "neg", (($D457+1) - VLOOKUP($B457,'Results-formatted 060121'!$A:BG,(BJ$3+2),FALSE)), IF($C457 = "pos-neg", (3+VLOOKUP($B457,'Results-formatted 060121'!$A:BG,(BJ$3+2),FALSE)), VLOOKUP($B457,'Results-formatted 060121'!$A:BG,(BJ$3+2),FALSE)))</f>
        <v>4</v>
      </c>
      <c r="BK457" s="95">
        <f>IF($C457 = "neg", (($D457+1) - VLOOKUP($B457,'Results-formatted 060121'!$A:BH,(BK$3+2),FALSE)), IF($C457 = "pos-neg", (3+VLOOKUP($B457,'Results-formatted 060121'!$A:BH,(BK$3+2),FALSE)), VLOOKUP($B457,'Results-formatted 060121'!$A:BH,(BK$3+2),FALSE)))</f>
        <v>4</v>
      </c>
      <c r="BL457" s="95">
        <f>IF($C457 = "neg", (($D457+1) - VLOOKUP($B457,'Results-formatted 060121'!$A:BI,(BL$3+2),FALSE)), IF($C457 = "pos-neg", (3+VLOOKUP($B457,'Results-formatted 060121'!$A:BI,(BL$3+2),FALSE)), VLOOKUP($B457,'Results-formatted 060121'!$A:BI,(BL$3+2),FALSE)))</f>
        <v>4</v>
      </c>
      <c r="BM457" s="95">
        <f>IF($C457 = "neg", (($D457+1) - VLOOKUP($B457,'Results-formatted 060121'!$A:BJ,(BM$3+2),FALSE)), IF($C457 = "pos-neg", (3+VLOOKUP($B457,'Results-formatted 060121'!$A:BJ,(BM$3+2),FALSE)), VLOOKUP($B457,'Results-formatted 060121'!$A:BJ,(BM$3+2),FALSE)))</f>
        <v>3</v>
      </c>
      <c r="BN457" s="95"/>
      <c r="BO457" s="95"/>
      <c r="BP457" s="95"/>
      <c r="BQ457" s="95"/>
      <c r="BR457" s="95"/>
      <c r="BS457" s="95"/>
      <c r="BT457" s="95"/>
      <c r="BU457" s="95"/>
      <c r="BV457" s="95"/>
      <c r="BW457" s="95"/>
      <c r="BX457" s="95"/>
      <c r="BY457" s="95"/>
      <c r="BZ457" s="95"/>
      <c r="CA457" s="95"/>
      <c r="CB457" s="95"/>
      <c r="CC457" s="95"/>
      <c r="CD457" s="99"/>
      <c r="CE457" s="25">
        <f>AVERAGE(F457:CD457)</f>
        <v>3.6333333333333333</v>
      </c>
      <c r="CF457" s="25">
        <f t="shared" si="1674"/>
        <v>0.84305068843862241</v>
      </c>
    </row>
    <row r="458" spans="2:84" ht="18" customHeight="1" x14ac:dyDescent="0.15">
      <c r="B458" s="84"/>
      <c r="E458" s="18" t="s">
        <v>122</v>
      </c>
      <c r="F458" s="34"/>
      <c r="G458" s="34"/>
      <c r="H458" s="34">
        <f t="shared" ref="H458" si="1675">IF(ISNUMBER(H459), AVERAGE(H459:H462), "")</f>
        <v>4</v>
      </c>
      <c r="I458" s="34">
        <f t="shared" ref="I458" si="1676">IF(ISNUMBER(I459), AVERAGE(I459:I462), "")</f>
        <v>5</v>
      </c>
      <c r="J458" s="34"/>
      <c r="K458" s="34">
        <f t="shared" ref="K458" si="1677">IF(ISNUMBER(K459), AVERAGE(K459:K462), "")</f>
        <v>2.5</v>
      </c>
      <c r="L458" s="34">
        <f t="shared" ref="L458" si="1678">IF(ISNUMBER(L459), AVERAGE(L459:L462), "")</f>
        <v>4.25</v>
      </c>
      <c r="M458" s="34">
        <f t="shared" ref="M458" si="1679">IF(ISNUMBER(M459), AVERAGE(M459:M462), "")</f>
        <v>4.75</v>
      </c>
      <c r="N458" s="34"/>
      <c r="O458" s="34">
        <f t="shared" ref="O458" si="1680">IF(ISNUMBER(O459), AVERAGE(O459:O462), "")</f>
        <v>5</v>
      </c>
      <c r="P458" s="34">
        <f t="shared" ref="P458" si="1681">IF(ISNUMBER(P459), AVERAGE(P459:P462), "")</f>
        <v>3.5</v>
      </c>
      <c r="Q458" s="34">
        <f t="shared" ref="Q458" si="1682">IF(ISNUMBER(Q459), AVERAGE(Q459:Q462), "")</f>
        <v>5</v>
      </c>
      <c r="R458" s="34">
        <f t="shared" ref="R458" si="1683">IF(ISNUMBER(R459), AVERAGE(R459:R462), "")</f>
        <v>4.25</v>
      </c>
      <c r="S458" s="34">
        <f t="shared" ref="S458" si="1684">IF(ISNUMBER(S459), AVERAGE(S459:S462), "")</f>
        <v>3.5</v>
      </c>
      <c r="T458" s="34">
        <f t="shared" ref="T458" si="1685">IF(ISNUMBER(T459), AVERAGE(T459:T462), "")</f>
        <v>4</v>
      </c>
      <c r="U458" s="34">
        <f t="shared" ref="U458" si="1686">IF(ISNUMBER(U459), AVERAGE(U459:U462), "")</f>
        <v>1.5</v>
      </c>
      <c r="V458" s="34">
        <f t="shared" ref="V458" si="1687">IF(ISNUMBER(V459), AVERAGE(V459:V462), "")</f>
        <v>4.25</v>
      </c>
      <c r="W458" s="34">
        <f t="shared" ref="W458" si="1688">IF(ISNUMBER(W459), AVERAGE(W459:W462), "")</f>
        <v>4.5</v>
      </c>
      <c r="X458" s="34">
        <f t="shared" ref="X458" si="1689">IF(ISNUMBER(X459), AVERAGE(X459:X462), "")</f>
        <v>4</v>
      </c>
      <c r="Y458" s="34">
        <f t="shared" ref="Y458" si="1690">IF(ISNUMBER(Y459), AVERAGE(Y459:Y462), "")</f>
        <v>4.25</v>
      </c>
      <c r="Z458" s="34">
        <f t="shared" ref="Z458" si="1691">IF(ISNUMBER(Z459), AVERAGE(Z459:Z462), "")</f>
        <v>3.75</v>
      </c>
      <c r="AA458" s="34">
        <f t="shared" ref="AA458" si="1692">IF(ISNUMBER(AA459), AVERAGE(AA459:AA462), "")</f>
        <v>3.75</v>
      </c>
      <c r="AB458" s="34">
        <f t="shared" ref="AB458" si="1693">IF(ISNUMBER(AB459), AVERAGE(AB459:AB462), "")</f>
        <v>5</v>
      </c>
      <c r="AC458" s="34">
        <f t="shared" ref="AC458" si="1694">IF(ISNUMBER(AC459), AVERAGE(AC459:AC462), "")</f>
        <v>3</v>
      </c>
      <c r="AD458" s="34">
        <f t="shared" ref="AD458" si="1695">IF(ISNUMBER(AD459), AVERAGE(AD459:AD462), "")</f>
        <v>4</v>
      </c>
      <c r="AE458" s="34">
        <f t="shared" ref="AE458" si="1696">IF(ISNUMBER(AE459), AVERAGE(AE459:AE462), "")</f>
        <v>4.5</v>
      </c>
      <c r="AF458" s="34">
        <f t="shared" ref="AF458" si="1697">IF(ISNUMBER(AF459), AVERAGE(AF459:AF462), "")</f>
        <v>4.75</v>
      </c>
      <c r="AG458" s="34">
        <f t="shared" ref="AG458" si="1698">IF(ISNUMBER(AG459), AVERAGE(AG459:AG462), "")</f>
        <v>5</v>
      </c>
      <c r="AH458" s="34">
        <f t="shared" ref="AH458" si="1699">IF(ISNUMBER(AH459), AVERAGE(AH459:AH462), "")</f>
        <v>3.75</v>
      </c>
      <c r="AI458" s="34">
        <f t="shared" ref="AI458" si="1700">IF(ISNUMBER(AI459), AVERAGE(AI459:AI462), "")</f>
        <v>4</v>
      </c>
      <c r="AJ458" s="34">
        <f t="shared" ref="AJ458:BM458" si="1701">IF(ISNUMBER(AJ459), AVERAGE(AJ459:AJ462), "")</f>
        <v>4.75</v>
      </c>
      <c r="AK458" s="34"/>
      <c r="AL458" s="34">
        <f t="shared" si="1701"/>
        <v>2.5</v>
      </c>
      <c r="AM458" s="34">
        <f t="shared" si="1701"/>
        <v>4.75</v>
      </c>
      <c r="AN458" s="34">
        <f t="shared" si="1701"/>
        <v>4</v>
      </c>
      <c r="AO458" s="34">
        <f t="shared" si="1701"/>
        <v>3.75</v>
      </c>
      <c r="AP458" s="34">
        <f t="shared" si="1701"/>
        <v>2</v>
      </c>
      <c r="AQ458" s="34">
        <f t="shared" si="1701"/>
        <v>3.75</v>
      </c>
      <c r="AR458" s="34">
        <f t="shared" si="1701"/>
        <v>4.75</v>
      </c>
      <c r="AS458" s="34">
        <f t="shared" si="1701"/>
        <v>5</v>
      </c>
      <c r="AT458" s="34">
        <f t="shared" si="1701"/>
        <v>5</v>
      </c>
      <c r="AU458" s="34">
        <f t="shared" si="1701"/>
        <v>4</v>
      </c>
      <c r="AV458" s="34">
        <f t="shared" si="1701"/>
        <v>4.75</v>
      </c>
      <c r="AW458" s="34">
        <f t="shared" si="1701"/>
        <v>4.25</v>
      </c>
      <c r="AX458" s="34">
        <f t="shared" si="1701"/>
        <v>1.25</v>
      </c>
      <c r="AY458" s="34">
        <f t="shared" si="1701"/>
        <v>3.5</v>
      </c>
      <c r="AZ458" s="34">
        <f t="shared" si="1701"/>
        <v>4</v>
      </c>
      <c r="BA458" s="34">
        <f t="shared" si="1701"/>
        <v>4.75</v>
      </c>
      <c r="BB458" s="34"/>
      <c r="BC458" s="34">
        <f t="shared" si="1701"/>
        <v>3.5</v>
      </c>
      <c r="BD458" s="34">
        <f t="shared" si="1701"/>
        <v>4.5</v>
      </c>
      <c r="BE458" s="34">
        <f t="shared" si="1701"/>
        <v>4</v>
      </c>
      <c r="BF458" s="34">
        <f t="shared" si="1701"/>
        <v>3.5</v>
      </c>
      <c r="BG458" s="34">
        <f t="shared" si="1701"/>
        <v>4.5</v>
      </c>
      <c r="BH458" s="34">
        <f t="shared" si="1701"/>
        <v>3.75</v>
      </c>
      <c r="BI458" s="34">
        <f t="shared" si="1701"/>
        <v>4.75</v>
      </c>
      <c r="BJ458" s="34">
        <f t="shared" si="1701"/>
        <v>5</v>
      </c>
      <c r="BK458" s="34">
        <f t="shared" si="1701"/>
        <v>5</v>
      </c>
      <c r="BL458" s="34">
        <f t="shared" si="1701"/>
        <v>4.5</v>
      </c>
      <c r="BM458" s="34">
        <f t="shared" si="1701"/>
        <v>3.5</v>
      </c>
      <c r="BN458" s="34"/>
      <c r="BO458" s="34"/>
      <c r="BP458" s="34"/>
      <c r="BQ458" s="34"/>
      <c r="BR458" s="34"/>
      <c r="BS458" s="34"/>
      <c r="BT458" s="34"/>
      <c r="BU458" s="34"/>
      <c r="BV458" s="34"/>
      <c r="BW458" s="34"/>
      <c r="BX458" s="34"/>
      <c r="BY458" s="34"/>
      <c r="BZ458" s="34"/>
      <c r="CA458" s="34"/>
      <c r="CB458" s="34"/>
      <c r="CC458" s="34"/>
      <c r="CD458" s="34" t="str">
        <f t="shared" ref="CD458" si="1702">IF(ISNUMBER(CD459), AVERAGE(CD459:CD462), "")</f>
        <v/>
      </c>
      <c r="CE458" s="32">
        <f>AVERAGE(CE459:CE462)</f>
        <v>4.0666666666666664</v>
      </c>
      <c r="CF458" s="32">
        <f t="shared" si="1674"/>
        <v>0.86964895686483823</v>
      </c>
    </row>
    <row r="459" spans="2:84" ht="56" x14ac:dyDescent="0.15">
      <c r="B459" s="84" t="s">
        <v>584</v>
      </c>
      <c r="C459" s="86" t="s">
        <v>1166</v>
      </c>
      <c r="D459" s="2">
        <v>5</v>
      </c>
      <c r="E459" s="12" t="s">
        <v>1051</v>
      </c>
      <c r="F459" s="95">
        <f>IF($C459 = "neg", (($D459+1) - VLOOKUP($B459,'Results-formatted 060121'!$A:$AJ,(F$3+2),FALSE)), IF($C459 = "pos-neg", (3+VLOOKUP($B459,'Results-formatted 060121'!$A:$AJ,(F$3+2),FALSE)), VLOOKUP($B459,'Results-formatted 060121'!$A:$AJ,(F$3+2),FALSE)))</f>
        <v>4</v>
      </c>
      <c r="G459" s="95">
        <f>IF($C459 = "neg", (($D459+1) - VLOOKUP($B459,'Results-formatted 060121'!$A:$AJ,(G$3+2),FALSE)), IF($C459 = "pos-neg", (3+VLOOKUP($B459,'Results-formatted 060121'!$A:$AJ,(G$3+2),FALSE)), VLOOKUP($B459,'Results-formatted 060121'!$A:$AJ,(G$3+2),FALSE)))</f>
        <v>5</v>
      </c>
      <c r="H459" s="95">
        <f>IF($C459 = "neg", (($D459+1) - VLOOKUP($B459,'Results-formatted 060121'!$A:$AJ,(H$3+2),FALSE)), IF($C459 = "pos-neg", (3+VLOOKUP($B459,'Results-formatted 060121'!$A:$AJ,(H$3+2),FALSE)), VLOOKUP($B459,'Results-formatted 060121'!$A:$AJ,(H$3+2),FALSE)))</f>
        <v>4</v>
      </c>
      <c r="I459" s="95">
        <f>IF($C459 = "neg", (($D459+1) - VLOOKUP($B459,'Results-formatted 060121'!$A:$AJ,(I$3+2),FALSE)), IF($C459 = "pos-neg", (3+VLOOKUP($B459,'Results-formatted 060121'!$A:$AJ,(I$3+2),FALSE)), VLOOKUP($B459,'Results-formatted 060121'!$A:$AJ,(I$3+2),FALSE)))</f>
        <v>5</v>
      </c>
      <c r="J459" s="95">
        <f>IF($C459 = "neg", (($D459+1) - VLOOKUP($B459,'Results-formatted 060121'!$A:$AJ,(J$3+2),FALSE)), IF($C459 = "pos-neg", (3+VLOOKUP($B459,'Results-formatted 060121'!$A:$AJ,(J$3+2),FALSE)), VLOOKUP($B459,'Results-formatted 060121'!$A:$AJ,(J$3+2),FALSE)))</f>
        <v>3</v>
      </c>
      <c r="K459" s="95">
        <f>IF($C459 = "neg", (($D459+1) - VLOOKUP($B459,'Results-formatted 060121'!$A:$AJ,(K$3+2),FALSE)), IF($C459 = "pos-neg", (3+VLOOKUP($B459,'Results-formatted 060121'!$A:$AJ,(K$3+2),FALSE)), VLOOKUP($B459,'Results-formatted 060121'!$A:$AJ,(K$3+2),FALSE)))</f>
        <v>4</v>
      </c>
      <c r="L459" s="95">
        <f>IF($C459 = "neg", (($D459+1) - VLOOKUP($B459,'Results-formatted 060121'!$A:$AJ,(L$3+2),FALSE)), IF($C459 = "pos-neg", (3+VLOOKUP($B459,'Results-formatted 060121'!$A:$AJ,(L$3+2),FALSE)), VLOOKUP($B459,'Results-formatted 060121'!$A:$AJ,(L$3+2),FALSE)))</f>
        <v>4</v>
      </c>
      <c r="M459" s="95">
        <f>IF($C459 = "neg", (($D459+1) - VLOOKUP($B459,'Results-formatted 060121'!$A:$AJ,(M$3+2),FALSE)), IF($C459 = "pos-neg", (3+VLOOKUP($B459,'Results-formatted 060121'!$A:$AJ,(M$3+2),FALSE)), VLOOKUP($B459,'Results-formatted 060121'!$A:$AJ,(M$3+2),FALSE)))</f>
        <v>4</v>
      </c>
      <c r="N459" s="95">
        <f>IF($C459 = "neg", (($D459+1) - VLOOKUP($B459,'Results-formatted 060121'!$A:$AJ,(N$3+2),FALSE)), IF($C459 = "pos-neg", (3+VLOOKUP($B459,'Results-formatted 060121'!$A:$AJ,(N$3+2),FALSE)), VLOOKUP($B459,'Results-formatted 060121'!$A:$AJ,(N$3+2),FALSE)))</f>
        <v>5</v>
      </c>
      <c r="O459" s="95">
        <f>IF($C459 = "neg", (($D459+1) - VLOOKUP($B459,'Results-formatted 060121'!$A:$AJ,(O$3+2),FALSE)), IF($C459 = "pos-neg", (3+VLOOKUP($B459,'Results-formatted 060121'!$A:$AJ,(O$3+2),FALSE)), VLOOKUP($B459,'Results-formatted 060121'!$A:$AJ,(O$3+2),FALSE)))</f>
        <v>5</v>
      </c>
      <c r="P459" s="95">
        <f>IF($C459 = "neg", (($D459+1) - VLOOKUP($B459,'Results-formatted 060121'!$A:$AJ,(P$3+2),FALSE)), IF($C459 = "pos-neg", (3+VLOOKUP($B459,'Results-formatted 060121'!$A:$AJ,(P$3+2),FALSE)), VLOOKUP($B459,'Results-formatted 060121'!$A:$AJ,(P$3+2),FALSE)))</f>
        <v>4</v>
      </c>
      <c r="Q459" s="95">
        <f>IF($C459 = "neg", (($D459+1) - VLOOKUP($B459,'Results-formatted 060121'!$A:$AJ,(Q$3+2),FALSE)), IF($C459 = "pos-neg", (3+VLOOKUP($B459,'Results-formatted 060121'!$A:$AJ,(Q$3+2),FALSE)), VLOOKUP($B459,'Results-formatted 060121'!$A:$AJ,(Q$3+2),FALSE)))</f>
        <v>5</v>
      </c>
      <c r="R459" s="95">
        <f>IF($C459 = "neg", (($D459+1) - VLOOKUP($B459,'Results-formatted 060121'!$A:$AJ,(R$3+2),FALSE)), IF($C459 = "pos-neg", (3+VLOOKUP($B459,'Results-formatted 060121'!$A:$AJ,(R$3+2),FALSE)), VLOOKUP($B459,'Results-formatted 060121'!$A:$AJ,(R$3+2),FALSE)))</f>
        <v>5</v>
      </c>
      <c r="S459" s="95">
        <f>IF($C459 = "neg", (($D459+1) - VLOOKUP($B459,'Results-formatted 060121'!$A:$AJ,(S$3+2),FALSE)), IF($C459 = "pos-neg", (3+VLOOKUP($B459,'Results-formatted 060121'!$A:$AJ,(S$3+2),FALSE)), VLOOKUP($B459,'Results-formatted 060121'!$A:$AJ,(S$3+2),FALSE)))</f>
        <v>4</v>
      </c>
      <c r="T459" s="95">
        <f>IF($C459 = "neg", (($D459+1) - VLOOKUP($B459,'Results-formatted 060121'!$A:$AJ,(T$3+2),FALSE)), IF($C459 = "pos-neg", (3+VLOOKUP($B459,'Results-formatted 060121'!$A:$AJ,(T$3+2),FALSE)), VLOOKUP($B459,'Results-formatted 060121'!$A:$AJ,(T$3+2),FALSE)))</f>
        <v>5</v>
      </c>
      <c r="U459" s="95">
        <f>IF($C459 = "neg", (($D459+1) - VLOOKUP($B459,'Results-formatted 060121'!$A:$AJ,(U$3+2),FALSE)), IF($C459 = "pos-neg", (3+VLOOKUP($B459,'Results-formatted 060121'!$A:$AJ,(U$3+2),FALSE)), VLOOKUP($B459,'Results-formatted 060121'!$A:$AJ,(U$3+2),FALSE)))</f>
        <v>3</v>
      </c>
      <c r="V459" s="95">
        <f>IF($C459 = "neg", (($D459+1) - VLOOKUP($B459,'Results-formatted 060121'!$A:$AJ,(V$3+2),FALSE)), IF($C459 = "pos-neg", (3+VLOOKUP($B459,'Results-formatted 060121'!$A:$AJ,(V$3+2),FALSE)), VLOOKUP($B459,'Results-formatted 060121'!$A:$AJ,(V$3+2),FALSE)))</f>
        <v>5</v>
      </c>
      <c r="W459" s="95">
        <f>IF($C459 = "neg", (($D459+1) - VLOOKUP($B459,'Results-formatted 060121'!$A:$AJ,(W$3+2),FALSE)), IF($C459 = "pos-neg", (3+VLOOKUP($B459,'Results-formatted 060121'!$A:$AJ,(W$3+2),FALSE)), VLOOKUP($B459,'Results-formatted 060121'!$A:$AJ,(W$3+2),FALSE)))</f>
        <v>4</v>
      </c>
      <c r="X459" s="95">
        <f>IF($C459 = "neg", (($D459+1) - VLOOKUP($B459,'Results-formatted 060121'!$A:$AJ,(X$3+2),FALSE)), IF($C459 = "pos-neg", (3+VLOOKUP($B459,'Results-formatted 060121'!$A:$AJ,(X$3+2),FALSE)), VLOOKUP($B459,'Results-formatted 060121'!$A:$AJ,(X$3+2),FALSE)))</f>
        <v>4</v>
      </c>
      <c r="Y459" s="95">
        <f>IF($C459 = "neg", (($D459+1) - VLOOKUP($B459,'Results-formatted 060121'!$A:$AJ,(Y$3+2),FALSE)), IF($C459 = "pos-neg", (3+VLOOKUP($B459,'Results-formatted 060121'!$A:$AJ,(Y$3+2),FALSE)), VLOOKUP($B459,'Results-formatted 060121'!$A:$AJ,(Y$3+2),FALSE)))</f>
        <v>5</v>
      </c>
      <c r="Z459" s="95">
        <f>IF($C459 = "neg", (($D459+1) - VLOOKUP($B459,'Results-formatted 060121'!$A:$AJ,(Z$3+2),FALSE)), IF($C459 = "pos-neg", (3+VLOOKUP($B459,'Results-formatted 060121'!$A:$AJ,(Z$3+2),FALSE)), VLOOKUP($B459,'Results-formatted 060121'!$A:$AJ,(Z$3+2),FALSE)))</f>
        <v>4</v>
      </c>
      <c r="AA459" s="95">
        <f>IF($C459 = "neg", (($D459+1) - VLOOKUP($B459,'Results-formatted 060121'!$A:$AJ,(AA$3+2),FALSE)), IF($C459 = "pos-neg", (3+VLOOKUP($B459,'Results-formatted 060121'!$A:$AJ,(AA$3+2),FALSE)), VLOOKUP($B459,'Results-formatted 060121'!$A:$AJ,(AA$3+2),FALSE)))</f>
        <v>4</v>
      </c>
      <c r="AB459" s="95">
        <f>IF($C459 = "neg", (($D459+1) - VLOOKUP($B459,'Results-formatted 060121'!$A:$AJ,(AB$3+2),FALSE)), IF($C459 = "pos-neg", (3+VLOOKUP($B459,'Results-formatted 060121'!$A:$AJ,(AB$3+2),FALSE)), VLOOKUP($B459,'Results-formatted 060121'!$A:$AJ,(AB$3+2),FALSE)))</f>
        <v>5</v>
      </c>
      <c r="AC459" s="95">
        <f>IF($C459 = "neg", (($D459+1) - VLOOKUP($B459,'Results-formatted 060121'!$A:$AJ,(AC$3+2),FALSE)), IF($C459 = "pos-neg", (3+VLOOKUP($B459,'Results-formatted 060121'!$A:$AJ,(AC$3+2),FALSE)), VLOOKUP($B459,'Results-formatted 060121'!$A:$AJ,(AC$3+2),FALSE)))</f>
        <v>3</v>
      </c>
      <c r="AD459" s="95">
        <f>IF($C459 = "neg", (($D459+1) - VLOOKUP($B459,'Results-formatted 060121'!$A:$AJ,(AD$3+2),FALSE)), IF($C459 = "pos-neg", (3+VLOOKUP($B459,'Results-formatted 060121'!$A:$AJ,(AD$3+2),FALSE)), VLOOKUP($B459,'Results-formatted 060121'!$A:$AJ,(AD$3+2),FALSE)))</f>
        <v>4</v>
      </c>
      <c r="AE459" s="95">
        <f>IF($C459 = "neg", (($D459+1) - VLOOKUP($B459,'Results-formatted 060121'!$A:$AJ,(AE$3+2),FALSE)), IF($C459 = "pos-neg", (3+VLOOKUP($B459,'Results-formatted 060121'!$A:$AJ,(AE$3+2),FALSE)), VLOOKUP($B459,'Results-formatted 060121'!$A:$AJ,(AE$3+2),FALSE)))</f>
        <v>4</v>
      </c>
      <c r="AF459" s="95">
        <f>IF($C459 = "neg", (($D459+1) - VLOOKUP($B459,'Results-formatted 060121'!$A:$AJ,(AF$3+2),FALSE)), IF($C459 = "pos-neg", (3+VLOOKUP($B459,'Results-formatted 060121'!$A:$AJ,(AF$3+2),FALSE)), VLOOKUP($B459,'Results-formatted 060121'!$A:$AJ,(AF$3+2),FALSE)))</f>
        <v>4</v>
      </c>
      <c r="AG459" s="95">
        <f>IF($C459 = "neg", (($D459+1) - VLOOKUP($B459,'Results-formatted 060121'!$A:$AJ,(AG$3+2),FALSE)), IF($C459 = "pos-neg", (3+VLOOKUP($B459,'Results-formatted 060121'!$A:$AJ,(AG$3+2),FALSE)), VLOOKUP($B459,'Results-formatted 060121'!$A:$AJ,(AG$3+2),FALSE)))</f>
        <v>5</v>
      </c>
      <c r="AH459" s="95">
        <f>IF($C459 = "neg", (($D459+1) - VLOOKUP($B459,'Results-formatted 060121'!$A:$AJ,(AH$3+2),FALSE)), IF($C459 = "pos-neg", (3+VLOOKUP($B459,'Results-formatted 060121'!$A:$AJ,(AH$3+2),FALSE)), VLOOKUP($B459,'Results-formatted 060121'!$A:$AJ,(AH$3+2),FALSE)))</f>
        <v>4</v>
      </c>
      <c r="AI459" s="95">
        <f>IF($C459 = "neg", (($D459+1) - VLOOKUP($B459,'Results-formatted 060121'!$A:$AJ,(AI$3+2),FALSE)), IF($C459 = "pos-neg", (3+VLOOKUP($B459,'Results-formatted 060121'!$A:$AJ,(AI$3+2),FALSE)), VLOOKUP($B459,'Results-formatted 060121'!$A:$AJ,(AI$3+2),FALSE)))</f>
        <v>4</v>
      </c>
      <c r="AJ459" s="95">
        <f>IF($C459 = "neg", (($D459+1) - VLOOKUP($B459,'Results-formatted 060121'!$A:$AJ,(AJ$3+2),FALSE)), IF($C459 = "pos-neg", (3+VLOOKUP($B459,'Results-formatted 060121'!$A:$AJ,(AJ$3+2),FALSE)), VLOOKUP($B459,'Results-formatted 060121'!$A:$AJ,(AJ$3+2),FALSE)))</f>
        <v>4</v>
      </c>
      <c r="AK459" s="95">
        <f>IF($C459 = "neg", (($D459+1) - VLOOKUP($B459,'Results-formatted 060121'!$A:$AJ,(AK$3+2),FALSE)), IF($C459 = "pos-neg", (3+VLOOKUP($B459,'Results-formatted 060121'!$A:$AJ,(AK$3+2),FALSE)), VLOOKUP($B459,'Results-formatted 060121'!$A:$AJ,(AK$3+2),FALSE)))</f>
        <v>4</v>
      </c>
      <c r="AL459" s="95">
        <f>IF($C459 = "neg", (($D459+1) - VLOOKUP($B459,'Results-formatted 060121'!$A:$AJ,(AL$3+2),FALSE)), IF($C459 = "pos-neg", (3+VLOOKUP($B459,'Results-formatted 060121'!$A:$AJ,(AL$3+2),FALSE)), VLOOKUP($B459,'Results-formatted 060121'!$A:$AJ,(AL$3+2),FALSE)))</f>
        <v>2</v>
      </c>
      <c r="AM459" s="95">
        <f>IF($C459 = "neg", (($D459+1) - VLOOKUP($B459,'Results-formatted 060121'!$A:AJ,(AM$3+2),FALSE)), IF($C459 = "pos-neg", (3+VLOOKUP($B459,'Results-formatted 060121'!$A:AJ,(AM$3+2),FALSE)), VLOOKUP($B459,'Results-formatted 060121'!$A:AJ,(AM$3+2),FALSE)))</f>
        <v>5</v>
      </c>
      <c r="AN459" s="95">
        <f>IF($C459 = "neg", (($D459+1) - VLOOKUP($B459,'Results-formatted 060121'!$A:AK,(AN$3+2),FALSE)), IF($C459 = "pos-neg", (3+VLOOKUP($B459,'Results-formatted 060121'!$A:AK,(AN$3+2),FALSE)), VLOOKUP($B459,'Results-formatted 060121'!$A:AK,(AN$3+2),FALSE)))</f>
        <v>4</v>
      </c>
      <c r="AO459" s="95">
        <f>IF($C459 = "neg", (($D459+1) - VLOOKUP($B459,'Results-formatted 060121'!$A:AL,(AO$3+2),FALSE)), IF($C459 = "pos-neg", (3+VLOOKUP($B459,'Results-formatted 060121'!$A:AL,(AO$3+2),FALSE)), VLOOKUP($B459,'Results-formatted 060121'!$A:AL,(AO$3+2),FALSE)))</f>
        <v>4</v>
      </c>
      <c r="AP459" s="95">
        <f>IF($C459 = "neg", (($D459+1) - VLOOKUP($B459,'Results-formatted 060121'!$A:AM,(AP$3+2),FALSE)), IF($C459 = "pos-neg", (3+VLOOKUP($B459,'Results-formatted 060121'!$A:AM,(AP$3+2),FALSE)), VLOOKUP($B459,'Results-formatted 060121'!$A:AM,(AP$3+2),FALSE)))</f>
        <v>2</v>
      </c>
      <c r="AQ459" s="95">
        <f>IF($C459 = "neg", (($D459+1) - VLOOKUP($B459,'Results-formatted 060121'!$A:AN,(AQ$3+2),FALSE)), IF($C459 = "pos-neg", (3+VLOOKUP($B459,'Results-formatted 060121'!$A:AN,(AQ$3+2),FALSE)), VLOOKUP($B459,'Results-formatted 060121'!$A:AN,(AQ$3+2),FALSE)))</f>
        <v>4</v>
      </c>
      <c r="AR459" s="95">
        <f>IF($C459 = "neg", (($D459+1) - VLOOKUP($B459,'Results-formatted 060121'!$A:AO,(AR$3+2),FALSE)), IF($C459 = "pos-neg", (3+VLOOKUP($B459,'Results-formatted 060121'!$A:AO,(AR$3+2),FALSE)), VLOOKUP($B459,'Results-formatted 060121'!$A:AO,(AR$3+2),FALSE)))</f>
        <v>5</v>
      </c>
      <c r="AS459" s="95">
        <f>IF($C459 = "neg", (($D459+1) - VLOOKUP($B459,'Results-formatted 060121'!$A:AP,(AS$3+2),FALSE)), IF($C459 = "pos-neg", (3+VLOOKUP($B459,'Results-formatted 060121'!$A:AP,(AS$3+2),FALSE)), VLOOKUP($B459,'Results-formatted 060121'!$A:AP,(AS$3+2),FALSE)))</f>
        <v>5</v>
      </c>
      <c r="AT459" s="95">
        <f>IF($C459 = "neg", (($D459+1) - VLOOKUP($B459,'Results-formatted 060121'!$A:AQ,(AT$3+2),FALSE)), IF($C459 = "pos-neg", (3+VLOOKUP($B459,'Results-formatted 060121'!$A:AQ,(AT$3+2),FALSE)), VLOOKUP($B459,'Results-formatted 060121'!$A:AQ,(AT$3+2),FALSE)))</f>
        <v>5</v>
      </c>
      <c r="AU459" s="95">
        <f>IF($C459 = "neg", (($D459+1) - VLOOKUP($B459,'Results-formatted 060121'!$A:AR,(AU$3+2),FALSE)), IF($C459 = "pos-neg", (3+VLOOKUP($B459,'Results-formatted 060121'!$A:AR,(AU$3+2),FALSE)), VLOOKUP($B459,'Results-formatted 060121'!$A:AR,(AU$3+2),FALSE)))</f>
        <v>4</v>
      </c>
      <c r="AV459" s="95">
        <f>IF($C459 = "neg", (($D459+1) - VLOOKUP($B459,'Results-formatted 060121'!$A:AS,(AV$3+2),FALSE)), IF($C459 = "pos-neg", (3+VLOOKUP($B459,'Results-formatted 060121'!$A:AS,(AV$3+2),FALSE)), VLOOKUP($B459,'Results-formatted 060121'!$A:AS,(AV$3+2),FALSE)))</f>
        <v>5</v>
      </c>
      <c r="AW459" s="95">
        <f>IF($C459 = "neg", (($D459+1) - VLOOKUP($B459,'Results-formatted 060121'!$A:AT,(AW$3+2),FALSE)), IF($C459 = "pos-neg", (3+VLOOKUP($B459,'Results-formatted 060121'!$A:AT,(AW$3+2),FALSE)), VLOOKUP($B459,'Results-formatted 060121'!$A:AT,(AW$3+2),FALSE)))</f>
        <v>4</v>
      </c>
      <c r="AX459" s="95">
        <f>IF($C459 = "neg", (($D459+1) - VLOOKUP($B459,'Results-formatted 060121'!$A:AU,(AX$3+2),FALSE)), IF($C459 = "pos-neg", (3+VLOOKUP($B459,'Results-formatted 060121'!$A:AU,(AX$3+2),FALSE)), VLOOKUP($B459,'Results-formatted 060121'!$A:AU,(AX$3+2),FALSE)))</f>
        <v>1</v>
      </c>
      <c r="AY459" s="95">
        <f>IF($C459 = "neg", (($D459+1) - VLOOKUP($B459,'Results-formatted 060121'!$A:AV,(AY$3+2),FALSE)), IF($C459 = "pos-neg", (3+VLOOKUP($B459,'Results-formatted 060121'!$A:AV,(AY$3+2),FALSE)), VLOOKUP($B459,'Results-formatted 060121'!$A:AV,(AY$3+2),FALSE)))</f>
        <v>4</v>
      </c>
      <c r="AZ459" s="95">
        <f>IF($C459 = "neg", (($D459+1) - VLOOKUP($B459,'Results-formatted 060121'!$A:AW,(AZ$3+2),FALSE)), IF($C459 = "pos-neg", (3+VLOOKUP($B459,'Results-formatted 060121'!$A:AW,(AZ$3+2),FALSE)), VLOOKUP($B459,'Results-formatted 060121'!$A:AW,(AZ$3+2),FALSE)))</f>
        <v>4</v>
      </c>
      <c r="BA459" s="95">
        <f>IF($C459 = "neg", (($D459+1) - VLOOKUP($B459,'Results-formatted 060121'!$A:AX,(BA$3+2),FALSE)), IF($C459 = "pos-neg", (3+VLOOKUP($B459,'Results-formatted 060121'!$A:AX,(BA$3+2),FALSE)), VLOOKUP($B459,'Results-formatted 060121'!$A:AX,(BA$3+2),FALSE)))</f>
        <v>4</v>
      </c>
      <c r="BB459" s="95">
        <f>IF($C459 = "neg", (($D459+1) - VLOOKUP($B459,'Results-formatted 060121'!$A:AY,(BB$3+2),FALSE)), IF($C459 = "pos-neg", (3+VLOOKUP($B459,'Results-formatted 060121'!$A:AY,(BB$3+2),FALSE)), VLOOKUP($B459,'Results-formatted 060121'!$A:AY,(BB$3+2),FALSE)))</f>
        <v>5</v>
      </c>
      <c r="BC459" s="95">
        <f>IF($C459 = "neg", (($D459+1) - VLOOKUP($B459,'Results-formatted 060121'!$A:AZ,(BC$3+2),FALSE)), IF($C459 = "pos-neg", (3+VLOOKUP($B459,'Results-formatted 060121'!$A:AZ,(BC$3+2),FALSE)), VLOOKUP($B459,'Results-formatted 060121'!$A:AZ,(BC$3+2),FALSE)))</f>
        <v>2</v>
      </c>
      <c r="BD459" s="95">
        <f>IF($C459 = "neg", (($D459+1) - VLOOKUP($B459,'Results-formatted 060121'!$A:BA,(BD$3+2),FALSE)), IF($C459 = "pos-neg", (3+VLOOKUP($B459,'Results-formatted 060121'!$A:BA,(BD$3+2),FALSE)), VLOOKUP($B459,'Results-formatted 060121'!$A:BA,(BD$3+2),FALSE)))</f>
        <v>4</v>
      </c>
      <c r="BE459" s="95">
        <f>IF($C459 = "neg", (($D459+1) - VLOOKUP($B459,'Results-formatted 060121'!$A:BB,(BE$3+2),FALSE)), IF($C459 = "pos-neg", (3+VLOOKUP($B459,'Results-formatted 060121'!$A:BB,(BE$3+2),FALSE)), VLOOKUP($B459,'Results-formatted 060121'!$A:BB,(BE$3+2),FALSE)))</f>
        <v>4</v>
      </c>
      <c r="BF459" s="95">
        <f>IF($C459 = "neg", (($D459+1) - VLOOKUP($B459,'Results-formatted 060121'!$A:BC,(BF$3+2),FALSE)), IF($C459 = "pos-neg", (3+VLOOKUP($B459,'Results-formatted 060121'!$A:BC,(BF$3+2),FALSE)), VLOOKUP($B459,'Results-formatted 060121'!$A:BC,(BF$3+2),FALSE)))</f>
        <v>2</v>
      </c>
      <c r="BG459" s="95">
        <f>IF($C459 = "neg", (($D459+1) - VLOOKUP($B459,'Results-formatted 060121'!$A:BD,(BG$3+2),FALSE)), IF($C459 = "pos-neg", (3+VLOOKUP($B459,'Results-formatted 060121'!$A:BD,(BG$3+2),FALSE)), VLOOKUP($B459,'Results-formatted 060121'!$A:BD,(BG$3+2),FALSE)))</f>
        <v>5</v>
      </c>
      <c r="BH459" s="95">
        <f>IF($C459 = "neg", (($D459+1) - VLOOKUP($B459,'Results-formatted 060121'!$A:BE,(BH$3+2),FALSE)), IF($C459 = "pos-neg", (3+VLOOKUP($B459,'Results-formatted 060121'!$A:BE,(BH$3+2),FALSE)), VLOOKUP($B459,'Results-formatted 060121'!$A:BE,(BH$3+2),FALSE)))</f>
        <v>3</v>
      </c>
      <c r="BI459" s="95">
        <f>IF($C459 = "neg", (($D459+1) - VLOOKUP($B459,'Results-formatted 060121'!$A:BF,(BI$3+2),FALSE)), IF($C459 = "pos-neg", (3+VLOOKUP($B459,'Results-formatted 060121'!$A:BF,(BI$3+2),FALSE)), VLOOKUP($B459,'Results-formatted 060121'!$A:BF,(BI$3+2),FALSE)))</f>
        <v>5</v>
      </c>
      <c r="BJ459" s="95">
        <f>IF($C459 = "neg", (($D459+1) - VLOOKUP($B459,'Results-formatted 060121'!$A:BG,(BJ$3+2),FALSE)), IF($C459 = "pos-neg", (3+VLOOKUP($B459,'Results-formatted 060121'!$A:BG,(BJ$3+2),FALSE)), VLOOKUP($B459,'Results-formatted 060121'!$A:BG,(BJ$3+2),FALSE)))</f>
        <v>5</v>
      </c>
      <c r="BK459" s="95">
        <f>IF($C459 = "neg", (($D459+1) - VLOOKUP($B459,'Results-formatted 060121'!$A:BH,(BK$3+2),FALSE)), IF($C459 = "pos-neg", (3+VLOOKUP($B459,'Results-formatted 060121'!$A:BH,(BK$3+2),FALSE)), VLOOKUP($B459,'Results-formatted 060121'!$A:BH,(BK$3+2),FALSE)))</f>
        <v>5</v>
      </c>
      <c r="BL459" s="95">
        <f>IF($C459 = "neg", (($D459+1) - VLOOKUP($B459,'Results-formatted 060121'!$A:BI,(BL$3+2),FALSE)), IF($C459 = "pos-neg", (3+VLOOKUP($B459,'Results-formatted 060121'!$A:BI,(BL$3+2),FALSE)), VLOOKUP($B459,'Results-formatted 060121'!$A:BI,(BL$3+2),FALSE)))</f>
        <v>4</v>
      </c>
      <c r="BM459" s="95">
        <f>IF($C459 = "neg", (($D459+1) - VLOOKUP($B459,'Results-formatted 060121'!$A:BJ,(BM$3+2),FALSE)), IF($C459 = "pos-neg", (3+VLOOKUP($B459,'Results-formatted 060121'!$A:BJ,(BM$3+2),FALSE)), VLOOKUP($B459,'Results-formatted 060121'!$A:BJ,(BM$3+2),FALSE)))</f>
        <v>3</v>
      </c>
      <c r="BN459" s="95"/>
      <c r="BO459" s="95"/>
      <c r="BP459" s="95"/>
      <c r="BQ459" s="95"/>
      <c r="BR459" s="95"/>
      <c r="BS459" s="95"/>
      <c r="BT459" s="95"/>
      <c r="BU459" s="95"/>
      <c r="BV459" s="95"/>
      <c r="BW459" s="95"/>
      <c r="BX459" s="95"/>
      <c r="BY459" s="95"/>
      <c r="BZ459" s="95"/>
      <c r="CA459" s="95"/>
      <c r="CB459" s="95"/>
      <c r="CC459" s="95"/>
      <c r="CD459" s="99"/>
      <c r="CE459" s="25">
        <f>AVERAGE(F459:CD459)</f>
        <v>4.083333333333333</v>
      </c>
      <c r="CF459" s="25">
        <f t="shared" si="1674"/>
        <v>0.92592906465255875</v>
      </c>
    </row>
    <row r="460" spans="2:84" ht="56" x14ac:dyDescent="0.15">
      <c r="B460" s="84" t="s">
        <v>585</v>
      </c>
      <c r="C460" s="86" t="s">
        <v>1166</v>
      </c>
      <c r="D460" s="2">
        <v>5</v>
      </c>
      <c r="E460" s="12" t="s">
        <v>1052</v>
      </c>
      <c r="F460" s="95">
        <f>IF($C460 = "neg", (($D460+1) - VLOOKUP($B460,'Results-formatted 060121'!$A:$AJ,(F$3+2),FALSE)), IF($C460 = "pos-neg", (3+VLOOKUP($B460,'Results-formatted 060121'!$A:$AJ,(F$3+2),FALSE)), VLOOKUP($B460,'Results-formatted 060121'!$A:$AJ,(F$3+2),FALSE)))</f>
        <v>4</v>
      </c>
      <c r="G460" s="95">
        <f>IF($C460 = "neg", (($D460+1) - VLOOKUP($B460,'Results-formatted 060121'!$A:$AJ,(G$3+2),FALSE)), IF($C460 = "pos-neg", (3+VLOOKUP($B460,'Results-formatted 060121'!$A:$AJ,(G$3+2),FALSE)), VLOOKUP($B460,'Results-formatted 060121'!$A:$AJ,(G$3+2),FALSE)))</f>
        <v>5</v>
      </c>
      <c r="H460" s="95">
        <f>IF($C460 = "neg", (($D460+1) - VLOOKUP($B460,'Results-formatted 060121'!$A:$AJ,(H$3+2),FALSE)), IF($C460 = "pos-neg", (3+VLOOKUP($B460,'Results-formatted 060121'!$A:$AJ,(H$3+2),FALSE)), VLOOKUP($B460,'Results-formatted 060121'!$A:$AJ,(H$3+2),FALSE)))</f>
        <v>4</v>
      </c>
      <c r="I460" s="95">
        <f>IF($C460 = "neg", (($D460+1) - VLOOKUP($B460,'Results-formatted 060121'!$A:$AJ,(I$3+2),FALSE)), IF($C460 = "pos-neg", (3+VLOOKUP($B460,'Results-formatted 060121'!$A:$AJ,(I$3+2),FALSE)), VLOOKUP($B460,'Results-formatted 060121'!$A:$AJ,(I$3+2),FALSE)))</f>
        <v>5</v>
      </c>
      <c r="J460" s="95">
        <f>IF($C460 = "neg", (($D460+1) - VLOOKUP($B460,'Results-formatted 060121'!$A:$AJ,(J$3+2),FALSE)), IF($C460 = "pos-neg", (3+VLOOKUP($B460,'Results-formatted 060121'!$A:$AJ,(J$3+2),FALSE)), VLOOKUP($B460,'Results-formatted 060121'!$A:$AJ,(J$3+2),FALSE)))</f>
        <v>3</v>
      </c>
      <c r="K460" s="95">
        <f>IF($C460 = "neg", (($D460+1) - VLOOKUP($B460,'Results-formatted 060121'!$A:$AJ,(K$3+2),FALSE)), IF($C460 = "pos-neg", (3+VLOOKUP($B460,'Results-formatted 060121'!$A:$AJ,(K$3+2),FALSE)), VLOOKUP($B460,'Results-formatted 060121'!$A:$AJ,(K$3+2),FALSE)))</f>
        <v>2</v>
      </c>
      <c r="L460" s="95">
        <f>IF($C460 = "neg", (($D460+1) - VLOOKUP($B460,'Results-formatted 060121'!$A:$AJ,(L$3+2),FALSE)), IF($C460 = "pos-neg", (3+VLOOKUP($B460,'Results-formatted 060121'!$A:$AJ,(L$3+2),FALSE)), VLOOKUP($B460,'Results-formatted 060121'!$A:$AJ,(L$3+2),FALSE)))</f>
        <v>4</v>
      </c>
      <c r="M460" s="95">
        <f>IF($C460 = "neg", (($D460+1) - VLOOKUP($B460,'Results-formatted 060121'!$A:$AJ,(M$3+2),FALSE)), IF($C460 = "pos-neg", (3+VLOOKUP($B460,'Results-formatted 060121'!$A:$AJ,(M$3+2),FALSE)), VLOOKUP($B460,'Results-formatted 060121'!$A:$AJ,(M$3+2),FALSE)))</f>
        <v>5</v>
      </c>
      <c r="N460" s="95">
        <f>IF($C460 = "neg", (($D460+1) - VLOOKUP($B460,'Results-formatted 060121'!$A:$AJ,(N$3+2),FALSE)), IF($C460 = "pos-neg", (3+VLOOKUP($B460,'Results-formatted 060121'!$A:$AJ,(N$3+2),FALSE)), VLOOKUP($B460,'Results-formatted 060121'!$A:$AJ,(N$3+2),FALSE)))</f>
        <v>4</v>
      </c>
      <c r="O460" s="95">
        <f>IF($C460 = "neg", (($D460+1) - VLOOKUP($B460,'Results-formatted 060121'!$A:$AJ,(O$3+2),FALSE)), IF($C460 = "pos-neg", (3+VLOOKUP($B460,'Results-formatted 060121'!$A:$AJ,(O$3+2),FALSE)), VLOOKUP($B460,'Results-formatted 060121'!$A:$AJ,(O$3+2),FALSE)))</f>
        <v>5</v>
      </c>
      <c r="P460" s="95">
        <f>IF($C460 = "neg", (($D460+1) - VLOOKUP($B460,'Results-formatted 060121'!$A:$AJ,(P$3+2),FALSE)), IF($C460 = "pos-neg", (3+VLOOKUP($B460,'Results-formatted 060121'!$A:$AJ,(P$3+2),FALSE)), VLOOKUP($B460,'Results-formatted 060121'!$A:$AJ,(P$3+2),FALSE)))</f>
        <v>3</v>
      </c>
      <c r="Q460" s="95">
        <f>IF($C460 = "neg", (($D460+1) - VLOOKUP($B460,'Results-formatted 060121'!$A:$AJ,(Q$3+2),FALSE)), IF($C460 = "pos-neg", (3+VLOOKUP($B460,'Results-formatted 060121'!$A:$AJ,(Q$3+2),FALSE)), VLOOKUP($B460,'Results-formatted 060121'!$A:$AJ,(Q$3+2),FALSE)))</f>
        <v>5</v>
      </c>
      <c r="R460" s="95">
        <f>IF($C460 = "neg", (($D460+1) - VLOOKUP($B460,'Results-formatted 060121'!$A:$AJ,(R$3+2),FALSE)), IF($C460 = "pos-neg", (3+VLOOKUP($B460,'Results-formatted 060121'!$A:$AJ,(R$3+2),FALSE)), VLOOKUP($B460,'Results-formatted 060121'!$A:$AJ,(R$3+2),FALSE)))</f>
        <v>4</v>
      </c>
      <c r="S460" s="95">
        <f>IF($C460 = "neg", (($D460+1) - VLOOKUP($B460,'Results-formatted 060121'!$A:$AJ,(S$3+2),FALSE)), IF($C460 = "pos-neg", (3+VLOOKUP($B460,'Results-formatted 060121'!$A:$AJ,(S$3+2),FALSE)), VLOOKUP($B460,'Results-formatted 060121'!$A:$AJ,(S$3+2),FALSE)))</f>
        <v>3</v>
      </c>
      <c r="T460" s="95">
        <f>IF($C460 = "neg", (($D460+1) - VLOOKUP($B460,'Results-formatted 060121'!$A:$AJ,(T$3+2),FALSE)), IF($C460 = "pos-neg", (3+VLOOKUP($B460,'Results-formatted 060121'!$A:$AJ,(T$3+2),FALSE)), VLOOKUP($B460,'Results-formatted 060121'!$A:$AJ,(T$3+2),FALSE)))</f>
        <v>4</v>
      </c>
      <c r="U460" s="95">
        <f>IF($C460 = "neg", (($D460+1) - VLOOKUP($B460,'Results-formatted 060121'!$A:$AJ,(U$3+2),FALSE)), IF($C460 = "pos-neg", (3+VLOOKUP($B460,'Results-formatted 060121'!$A:$AJ,(U$3+2),FALSE)), VLOOKUP($B460,'Results-formatted 060121'!$A:$AJ,(U$3+2),FALSE)))</f>
        <v>1</v>
      </c>
      <c r="V460" s="95">
        <f>IF($C460 = "neg", (($D460+1) - VLOOKUP($B460,'Results-formatted 060121'!$A:$AJ,(V$3+2),FALSE)), IF($C460 = "pos-neg", (3+VLOOKUP($B460,'Results-formatted 060121'!$A:$AJ,(V$3+2),FALSE)), VLOOKUP($B460,'Results-formatted 060121'!$A:$AJ,(V$3+2),FALSE)))</f>
        <v>4</v>
      </c>
      <c r="W460" s="95">
        <f>IF($C460 = "neg", (($D460+1) - VLOOKUP($B460,'Results-formatted 060121'!$A:$AJ,(W$3+2),FALSE)), IF($C460 = "pos-neg", (3+VLOOKUP($B460,'Results-formatted 060121'!$A:$AJ,(W$3+2),FALSE)), VLOOKUP($B460,'Results-formatted 060121'!$A:$AJ,(W$3+2),FALSE)))</f>
        <v>5</v>
      </c>
      <c r="X460" s="95">
        <f>IF($C460 = "neg", (($D460+1) - VLOOKUP($B460,'Results-formatted 060121'!$A:$AJ,(X$3+2),FALSE)), IF($C460 = "pos-neg", (3+VLOOKUP($B460,'Results-formatted 060121'!$A:$AJ,(X$3+2),FALSE)), VLOOKUP($B460,'Results-formatted 060121'!$A:$AJ,(X$3+2),FALSE)))</f>
        <v>4</v>
      </c>
      <c r="Y460" s="95">
        <f>IF($C460 = "neg", (($D460+1) - VLOOKUP($B460,'Results-formatted 060121'!$A:$AJ,(Y$3+2),FALSE)), IF($C460 = "pos-neg", (3+VLOOKUP($B460,'Results-formatted 060121'!$A:$AJ,(Y$3+2),FALSE)), VLOOKUP($B460,'Results-formatted 060121'!$A:$AJ,(Y$3+2),FALSE)))</f>
        <v>4</v>
      </c>
      <c r="Z460" s="95">
        <f>IF($C460 = "neg", (($D460+1) - VLOOKUP($B460,'Results-formatted 060121'!$A:$AJ,(Z$3+2),FALSE)), IF($C460 = "pos-neg", (3+VLOOKUP($B460,'Results-formatted 060121'!$A:$AJ,(Z$3+2),FALSE)), VLOOKUP($B460,'Results-formatted 060121'!$A:$AJ,(Z$3+2),FALSE)))</f>
        <v>4</v>
      </c>
      <c r="AA460" s="95">
        <f>IF($C460 = "neg", (($D460+1) - VLOOKUP($B460,'Results-formatted 060121'!$A:$AJ,(AA$3+2),FALSE)), IF($C460 = "pos-neg", (3+VLOOKUP($B460,'Results-formatted 060121'!$A:$AJ,(AA$3+2),FALSE)), VLOOKUP($B460,'Results-formatted 060121'!$A:$AJ,(AA$3+2),FALSE)))</f>
        <v>4</v>
      </c>
      <c r="AB460" s="95">
        <f>IF($C460 = "neg", (($D460+1) - VLOOKUP($B460,'Results-formatted 060121'!$A:$AJ,(AB$3+2),FALSE)), IF($C460 = "pos-neg", (3+VLOOKUP($B460,'Results-formatted 060121'!$A:$AJ,(AB$3+2),FALSE)), VLOOKUP($B460,'Results-formatted 060121'!$A:$AJ,(AB$3+2),FALSE)))</f>
        <v>5</v>
      </c>
      <c r="AC460" s="95">
        <f>IF($C460 = "neg", (($D460+1) - VLOOKUP($B460,'Results-formatted 060121'!$A:$AJ,(AC$3+2),FALSE)), IF($C460 = "pos-neg", (3+VLOOKUP($B460,'Results-formatted 060121'!$A:$AJ,(AC$3+2),FALSE)), VLOOKUP($B460,'Results-formatted 060121'!$A:$AJ,(AC$3+2),FALSE)))</f>
        <v>3</v>
      </c>
      <c r="AD460" s="95">
        <f>IF($C460 = "neg", (($D460+1) - VLOOKUP($B460,'Results-formatted 060121'!$A:$AJ,(AD$3+2),FALSE)), IF($C460 = "pos-neg", (3+VLOOKUP($B460,'Results-formatted 060121'!$A:$AJ,(AD$3+2),FALSE)), VLOOKUP($B460,'Results-formatted 060121'!$A:$AJ,(AD$3+2),FALSE)))</f>
        <v>4</v>
      </c>
      <c r="AE460" s="95">
        <f>IF($C460 = "neg", (($D460+1) - VLOOKUP($B460,'Results-formatted 060121'!$A:$AJ,(AE$3+2),FALSE)), IF($C460 = "pos-neg", (3+VLOOKUP($B460,'Results-formatted 060121'!$A:$AJ,(AE$3+2),FALSE)), VLOOKUP($B460,'Results-formatted 060121'!$A:$AJ,(AE$3+2),FALSE)))</f>
        <v>4</v>
      </c>
      <c r="AF460" s="95">
        <f>IF($C460 = "neg", (($D460+1) - VLOOKUP($B460,'Results-formatted 060121'!$A:$AJ,(AF$3+2),FALSE)), IF($C460 = "pos-neg", (3+VLOOKUP($B460,'Results-formatted 060121'!$A:$AJ,(AF$3+2),FALSE)), VLOOKUP($B460,'Results-formatted 060121'!$A:$AJ,(AF$3+2),FALSE)))</f>
        <v>5</v>
      </c>
      <c r="AG460" s="95">
        <f>IF($C460 = "neg", (($D460+1) - VLOOKUP($B460,'Results-formatted 060121'!$A:$AJ,(AG$3+2),FALSE)), IF($C460 = "pos-neg", (3+VLOOKUP($B460,'Results-formatted 060121'!$A:$AJ,(AG$3+2),FALSE)), VLOOKUP($B460,'Results-formatted 060121'!$A:$AJ,(AG$3+2),FALSE)))</f>
        <v>5</v>
      </c>
      <c r="AH460" s="95">
        <f>IF($C460 = "neg", (($D460+1) - VLOOKUP($B460,'Results-formatted 060121'!$A:$AJ,(AH$3+2),FALSE)), IF($C460 = "pos-neg", (3+VLOOKUP($B460,'Results-formatted 060121'!$A:$AJ,(AH$3+2),FALSE)), VLOOKUP($B460,'Results-formatted 060121'!$A:$AJ,(AH$3+2),FALSE)))</f>
        <v>3</v>
      </c>
      <c r="AI460" s="95">
        <f>IF($C460 = "neg", (($D460+1) - VLOOKUP($B460,'Results-formatted 060121'!$A:$AJ,(AI$3+2),FALSE)), IF($C460 = "pos-neg", (3+VLOOKUP($B460,'Results-formatted 060121'!$A:$AJ,(AI$3+2),FALSE)), VLOOKUP($B460,'Results-formatted 060121'!$A:$AJ,(AI$3+2),FALSE)))</f>
        <v>4</v>
      </c>
      <c r="AJ460" s="95">
        <f>IF($C460 = "neg", (($D460+1) - VLOOKUP($B460,'Results-formatted 060121'!$A:$AJ,(AJ$3+2),FALSE)), IF($C460 = "pos-neg", (3+VLOOKUP($B460,'Results-formatted 060121'!$A:$AJ,(AJ$3+2),FALSE)), VLOOKUP($B460,'Results-formatted 060121'!$A:$AJ,(AJ$3+2),FALSE)))</f>
        <v>5</v>
      </c>
      <c r="AK460" s="95">
        <f>IF($C460 = "neg", (($D460+1) - VLOOKUP($B460,'Results-formatted 060121'!$A:$AJ,(AK$3+2),FALSE)), IF($C460 = "pos-neg", (3+VLOOKUP($B460,'Results-formatted 060121'!$A:$AJ,(AK$3+2),FALSE)), VLOOKUP($B460,'Results-formatted 060121'!$A:$AJ,(AK$3+2),FALSE)))</f>
        <v>4</v>
      </c>
      <c r="AL460" s="95">
        <f>IF($C460 = "neg", (($D460+1) - VLOOKUP($B460,'Results-formatted 060121'!$A:$AJ,(AL$3+2),FALSE)), IF($C460 = "pos-neg", (3+VLOOKUP($B460,'Results-formatted 060121'!$A:$AJ,(AL$3+2),FALSE)), VLOOKUP($B460,'Results-formatted 060121'!$A:$AJ,(AL$3+2),FALSE)))</f>
        <v>3</v>
      </c>
      <c r="AM460" s="95">
        <f>IF($C460 = "neg", (($D460+1) - VLOOKUP($B460,'Results-formatted 060121'!$A:AJ,(AM$3+2),FALSE)), IF($C460 = "pos-neg", (3+VLOOKUP($B460,'Results-formatted 060121'!$A:AJ,(AM$3+2),FALSE)), VLOOKUP($B460,'Results-formatted 060121'!$A:AJ,(AM$3+2),FALSE)))</f>
        <v>4</v>
      </c>
      <c r="AN460" s="95">
        <f>IF($C460 = "neg", (($D460+1) - VLOOKUP($B460,'Results-formatted 060121'!$A:AK,(AN$3+2),FALSE)), IF($C460 = "pos-neg", (3+VLOOKUP($B460,'Results-formatted 060121'!$A:AK,(AN$3+2),FALSE)), VLOOKUP($B460,'Results-formatted 060121'!$A:AK,(AN$3+2),FALSE)))</f>
        <v>4</v>
      </c>
      <c r="AO460" s="95">
        <f>IF($C460 = "neg", (($D460+1) - VLOOKUP($B460,'Results-formatted 060121'!$A:AL,(AO$3+2),FALSE)), IF($C460 = "pos-neg", (3+VLOOKUP($B460,'Results-formatted 060121'!$A:AL,(AO$3+2),FALSE)), VLOOKUP($B460,'Results-formatted 060121'!$A:AL,(AO$3+2),FALSE)))</f>
        <v>4</v>
      </c>
      <c r="AP460" s="95">
        <f>IF($C460 = "neg", (($D460+1) - VLOOKUP($B460,'Results-formatted 060121'!$A:AM,(AP$3+2),FALSE)), IF($C460 = "pos-neg", (3+VLOOKUP($B460,'Results-formatted 060121'!$A:AM,(AP$3+2),FALSE)), VLOOKUP($B460,'Results-formatted 060121'!$A:AM,(AP$3+2),FALSE)))</f>
        <v>2</v>
      </c>
      <c r="AQ460" s="95">
        <f>IF($C460 = "neg", (($D460+1) - VLOOKUP($B460,'Results-formatted 060121'!$A:AN,(AQ$3+2),FALSE)), IF($C460 = "pos-neg", (3+VLOOKUP($B460,'Results-formatted 060121'!$A:AN,(AQ$3+2),FALSE)), VLOOKUP($B460,'Results-formatted 060121'!$A:AN,(AQ$3+2),FALSE)))</f>
        <v>4</v>
      </c>
      <c r="AR460" s="95">
        <f>IF($C460 = "neg", (($D460+1) - VLOOKUP($B460,'Results-formatted 060121'!$A:AO,(AR$3+2),FALSE)), IF($C460 = "pos-neg", (3+VLOOKUP($B460,'Results-formatted 060121'!$A:AO,(AR$3+2),FALSE)), VLOOKUP($B460,'Results-formatted 060121'!$A:AO,(AR$3+2),FALSE)))</f>
        <v>5</v>
      </c>
      <c r="AS460" s="95">
        <f>IF($C460 = "neg", (($D460+1) - VLOOKUP($B460,'Results-formatted 060121'!$A:AP,(AS$3+2),FALSE)), IF($C460 = "pos-neg", (3+VLOOKUP($B460,'Results-formatted 060121'!$A:AP,(AS$3+2),FALSE)), VLOOKUP($B460,'Results-formatted 060121'!$A:AP,(AS$3+2),FALSE)))</f>
        <v>5</v>
      </c>
      <c r="AT460" s="95">
        <f>IF($C460 = "neg", (($D460+1) - VLOOKUP($B460,'Results-formatted 060121'!$A:AQ,(AT$3+2),FALSE)), IF($C460 = "pos-neg", (3+VLOOKUP($B460,'Results-formatted 060121'!$A:AQ,(AT$3+2),FALSE)), VLOOKUP($B460,'Results-formatted 060121'!$A:AQ,(AT$3+2),FALSE)))</f>
        <v>5</v>
      </c>
      <c r="AU460" s="95">
        <f>IF($C460 = "neg", (($D460+1) - VLOOKUP($B460,'Results-formatted 060121'!$A:AR,(AU$3+2),FALSE)), IF($C460 = "pos-neg", (3+VLOOKUP($B460,'Results-formatted 060121'!$A:AR,(AU$3+2),FALSE)), VLOOKUP($B460,'Results-formatted 060121'!$A:AR,(AU$3+2),FALSE)))</f>
        <v>4</v>
      </c>
      <c r="AV460" s="95">
        <f>IF($C460 = "neg", (($D460+1) - VLOOKUP($B460,'Results-formatted 060121'!$A:AS,(AV$3+2),FALSE)), IF($C460 = "pos-neg", (3+VLOOKUP($B460,'Results-formatted 060121'!$A:AS,(AV$3+2),FALSE)), VLOOKUP($B460,'Results-formatted 060121'!$A:AS,(AV$3+2),FALSE)))</f>
        <v>5</v>
      </c>
      <c r="AW460" s="95">
        <f>IF($C460 = "neg", (($D460+1) - VLOOKUP($B460,'Results-formatted 060121'!$A:AT,(AW$3+2),FALSE)), IF($C460 = "pos-neg", (3+VLOOKUP($B460,'Results-formatted 060121'!$A:AT,(AW$3+2),FALSE)), VLOOKUP($B460,'Results-formatted 060121'!$A:AT,(AW$3+2),FALSE)))</f>
        <v>5</v>
      </c>
      <c r="AX460" s="95">
        <f>IF($C460 = "neg", (($D460+1) - VLOOKUP($B460,'Results-formatted 060121'!$A:AU,(AX$3+2),FALSE)), IF($C460 = "pos-neg", (3+VLOOKUP($B460,'Results-formatted 060121'!$A:AU,(AX$3+2),FALSE)), VLOOKUP($B460,'Results-formatted 060121'!$A:AU,(AX$3+2),FALSE)))</f>
        <v>1</v>
      </c>
      <c r="AY460" s="95">
        <f>IF($C460 = "neg", (($D460+1) - VLOOKUP($B460,'Results-formatted 060121'!$A:AV,(AY$3+2),FALSE)), IF($C460 = "pos-neg", (3+VLOOKUP($B460,'Results-formatted 060121'!$A:AV,(AY$3+2),FALSE)), VLOOKUP($B460,'Results-formatted 060121'!$A:AV,(AY$3+2),FALSE)))</f>
        <v>3</v>
      </c>
      <c r="AZ460" s="95">
        <f>IF($C460 = "neg", (($D460+1) - VLOOKUP($B460,'Results-formatted 060121'!$A:AW,(AZ$3+2),FALSE)), IF($C460 = "pos-neg", (3+VLOOKUP($B460,'Results-formatted 060121'!$A:AW,(AZ$3+2),FALSE)), VLOOKUP($B460,'Results-formatted 060121'!$A:AW,(AZ$3+2),FALSE)))</f>
        <v>4</v>
      </c>
      <c r="BA460" s="95">
        <f>IF($C460 = "neg", (($D460+1) - VLOOKUP($B460,'Results-formatted 060121'!$A:AX,(BA$3+2),FALSE)), IF($C460 = "pos-neg", (3+VLOOKUP($B460,'Results-formatted 060121'!$A:AX,(BA$3+2),FALSE)), VLOOKUP($B460,'Results-formatted 060121'!$A:AX,(BA$3+2),FALSE)))</f>
        <v>5</v>
      </c>
      <c r="BB460" s="95">
        <f>IF($C460 = "neg", (($D460+1) - VLOOKUP($B460,'Results-formatted 060121'!$A:AY,(BB$3+2),FALSE)), IF($C460 = "pos-neg", (3+VLOOKUP($B460,'Results-formatted 060121'!$A:AY,(BB$3+2),FALSE)), VLOOKUP($B460,'Results-formatted 060121'!$A:AY,(BB$3+2),FALSE)))</f>
        <v>5</v>
      </c>
      <c r="BC460" s="95">
        <f>IF($C460 = "neg", (($D460+1) - VLOOKUP($B460,'Results-formatted 060121'!$A:AZ,(BC$3+2),FALSE)), IF($C460 = "pos-neg", (3+VLOOKUP($B460,'Results-formatted 060121'!$A:AZ,(BC$3+2),FALSE)), VLOOKUP($B460,'Results-formatted 060121'!$A:AZ,(BC$3+2),FALSE)))</f>
        <v>4</v>
      </c>
      <c r="BD460" s="95">
        <f>IF($C460 = "neg", (($D460+1) - VLOOKUP($B460,'Results-formatted 060121'!$A:BA,(BD$3+2),FALSE)), IF($C460 = "pos-neg", (3+VLOOKUP($B460,'Results-formatted 060121'!$A:BA,(BD$3+2),FALSE)), VLOOKUP($B460,'Results-formatted 060121'!$A:BA,(BD$3+2),FALSE)))</f>
        <v>5</v>
      </c>
      <c r="BE460" s="95">
        <f>IF($C460 = "neg", (($D460+1) - VLOOKUP($B460,'Results-formatted 060121'!$A:BB,(BE$3+2),FALSE)), IF($C460 = "pos-neg", (3+VLOOKUP($B460,'Results-formatted 060121'!$A:BB,(BE$3+2),FALSE)), VLOOKUP($B460,'Results-formatted 060121'!$A:BB,(BE$3+2),FALSE)))</f>
        <v>4</v>
      </c>
      <c r="BF460" s="95">
        <f>IF($C460 = "neg", (($D460+1) - VLOOKUP($B460,'Results-formatted 060121'!$A:BC,(BF$3+2),FALSE)), IF($C460 = "pos-neg", (3+VLOOKUP($B460,'Results-formatted 060121'!$A:BC,(BF$3+2),FALSE)), VLOOKUP($B460,'Results-formatted 060121'!$A:BC,(BF$3+2),FALSE)))</f>
        <v>4</v>
      </c>
      <c r="BG460" s="95">
        <f>IF($C460 = "neg", (($D460+1) - VLOOKUP($B460,'Results-formatted 060121'!$A:BD,(BG$3+2),FALSE)), IF($C460 = "pos-neg", (3+VLOOKUP($B460,'Results-formatted 060121'!$A:BD,(BG$3+2),FALSE)), VLOOKUP($B460,'Results-formatted 060121'!$A:BD,(BG$3+2),FALSE)))</f>
        <v>4</v>
      </c>
      <c r="BH460" s="95">
        <f>IF($C460 = "neg", (($D460+1) - VLOOKUP($B460,'Results-formatted 060121'!$A:BE,(BH$3+2),FALSE)), IF($C460 = "pos-neg", (3+VLOOKUP($B460,'Results-formatted 060121'!$A:BE,(BH$3+2),FALSE)), VLOOKUP($B460,'Results-formatted 060121'!$A:BE,(BH$3+2),FALSE)))</f>
        <v>4</v>
      </c>
      <c r="BI460" s="95">
        <f>IF($C460 = "neg", (($D460+1) - VLOOKUP($B460,'Results-formatted 060121'!$A:BF,(BI$3+2),FALSE)), IF($C460 = "pos-neg", (3+VLOOKUP($B460,'Results-formatted 060121'!$A:BF,(BI$3+2),FALSE)), VLOOKUP($B460,'Results-formatted 060121'!$A:BF,(BI$3+2),FALSE)))</f>
        <v>5</v>
      </c>
      <c r="BJ460" s="95">
        <f>IF($C460 = "neg", (($D460+1) - VLOOKUP($B460,'Results-formatted 060121'!$A:BG,(BJ$3+2),FALSE)), IF($C460 = "pos-neg", (3+VLOOKUP($B460,'Results-formatted 060121'!$A:BG,(BJ$3+2),FALSE)), VLOOKUP($B460,'Results-formatted 060121'!$A:BG,(BJ$3+2),FALSE)))</f>
        <v>5</v>
      </c>
      <c r="BK460" s="95">
        <f>IF($C460 = "neg", (($D460+1) - VLOOKUP($B460,'Results-formatted 060121'!$A:BH,(BK$3+2),FALSE)), IF($C460 = "pos-neg", (3+VLOOKUP($B460,'Results-formatted 060121'!$A:BH,(BK$3+2),FALSE)), VLOOKUP($B460,'Results-formatted 060121'!$A:BH,(BK$3+2),FALSE)))</f>
        <v>5</v>
      </c>
      <c r="BL460" s="95">
        <f>IF($C460 = "neg", (($D460+1) - VLOOKUP($B460,'Results-formatted 060121'!$A:BI,(BL$3+2),FALSE)), IF($C460 = "pos-neg", (3+VLOOKUP($B460,'Results-formatted 060121'!$A:BI,(BL$3+2),FALSE)), VLOOKUP($B460,'Results-formatted 060121'!$A:BI,(BL$3+2),FALSE)))</f>
        <v>4</v>
      </c>
      <c r="BM460" s="95">
        <f>IF($C460 = "neg", (($D460+1) - VLOOKUP($B460,'Results-formatted 060121'!$A:BJ,(BM$3+2),FALSE)), IF($C460 = "pos-neg", (3+VLOOKUP($B460,'Results-formatted 060121'!$A:BJ,(BM$3+2),FALSE)), VLOOKUP($B460,'Results-formatted 060121'!$A:BJ,(BM$3+2),FALSE)))</f>
        <v>4</v>
      </c>
      <c r="BN460" s="95"/>
      <c r="BO460" s="95"/>
      <c r="BP460" s="95"/>
      <c r="BQ460" s="95"/>
      <c r="BR460" s="95"/>
      <c r="BS460" s="95"/>
      <c r="BT460" s="95"/>
      <c r="BU460" s="95"/>
      <c r="BV460" s="95"/>
      <c r="BW460" s="95"/>
      <c r="BX460" s="95"/>
      <c r="BY460" s="95"/>
      <c r="BZ460" s="95"/>
      <c r="CA460" s="95"/>
      <c r="CB460" s="95"/>
      <c r="CC460" s="95"/>
      <c r="CD460" s="99"/>
      <c r="CE460" s="25">
        <f>AVERAGE(F460:CD460)</f>
        <v>4.0666666666666664</v>
      </c>
      <c r="CF460" s="25">
        <f t="shared" si="1674"/>
        <v>0.95432408713017214</v>
      </c>
    </row>
    <row r="461" spans="2:84" ht="56" x14ac:dyDescent="0.15">
      <c r="B461" s="84" t="s">
        <v>586</v>
      </c>
      <c r="C461" s="86" t="s">
        <v>1166</v>
      </c>
      <c r="D461" s="2">
        <v>5</v>
      </c>
      <c r="E461" s="12" t="s">
        <v>1053</v>
      </c>
      <c r="F461" s="95">
        <f>IF($C461 = "neg", (($D461+1) - VLOOKUP($B461,'Results-formatted 060121'!$A:$AJ,(F$3+2),FALSE)), IF($C461 = "pos-neg", (3+VLOOKUP($B461,'Results-formatted 060121'!$A:$AJ,(F$3+2),FALSE)), VLOOKUP($B461,'Results-formatted 060121'!$A:$AJ,(F$3+2),FALSE)))</f>
        <v>4</v>
      </c>
      <c r="G461" s="95">
        <f>IF($C461 = "neg", (($D461+1) - VLOOKUP($B461,'Results-formatted 060121'!$A:$AJ,(G$3+2),FALSE)), IF($C461 = "pos-neg", (3+VLOOKUP($B461,'Results-formatted 060121'!$A:$AJ,(G$3+2),FALSE)), VLOOKUP($B461,'Results-formatted 060121'!$A:$AJ,(G$3+2),FALSE)))</f>
        <v>5</v>
      </c>
      <c r="H461" s="95">
        <f>IF($C461 = "neg", (($D461+1) - VLOOKUP($B461,'Results-formatted 060121'!$A:$AJ,(H$3+2),FALSE)), IF($C461 = "pos-neg", (3+VLOOKUP($B461,'Results-formatted 060121'!$A:$AJ,(H$3+2),FALSE)), VLOOKUP($B461,'Results-formatted 060121'!$A:$AJ,(H$3+2),FALSE)))</f>
        <v>4</v>
      </c>
      <c r="I461" s="95">
        <f>IF($C461 = "neg", (($D461+1) - VLOOKUP($B461,'Results-formatted 060121'!$A:$AJ,(I$3+2),FALSE)), IF($C461 = "pos-neg", (3+VLOOKUP($B461,'Results-formatted 060121'!$A:$AJ,(I$3+2),FALSE)), VLOOKUP($B461,'Results-formatted 060121'!$A:$AJ,(I$3+2),FALSE)))</f>
        <v>5</v>
      </c>
      <c r="J461" s="95">
        <f>IF($C461 = "neg", (($D461+1) - VLOOKUP($B461,'Results-formatted 060121'!$A:$AJ,(J$3+2),FALSE)), IF($C461 = "pos-neg", (3+VLOOKUP($B461,'Results-formatted 060121'!$A:$AJ,(J$3+2),FALSE)), VLOOKUP($B461,'Results-formatted 060121'!$A:$AJ,(J$3+2),FALSE)))</f>
        <v>3</v>
      </c>
      <c r="K461" s="95">
        <f>IF($C461 = "neg", (($D461+1) - VLOOKUP($B461,'Results-formatted 060121'!$A:$AJ,(K$3+2),FALSE)), IF($C461 = "pos-neg", (3+VLOOKUP($B461,'Results-formatted 060121'!$A:$AJ,(K$3+2),FALSE)), VLOOKUP($B461,'Results-formatted 060121'!$A:$AJ,(K$3+2),FALSE)))</f>
        <v>3</v>
      </c>
      <c r="L461" s="95">
        <f>IF($C461 = "neg", (($D461+1) - VLOOKUP($B461,'Results-formatted 060121'!$A:$AJ,(L$3+2),FALSE)), IF($C461 = "pos-neg", (3+VLOOKUP($B461,'Results-formatted 060121'!$A:$AJ,(L$3+2),FALSE)), VLOOKUP($B461,'Results-formatted 060121'!$A:$AJ,(L$3+2),FALSE)))</f>
        <v>5</v>
      </c>
      <c r="M461" s="95">
        <f>IF($C461 = "neg", (($D461+1) - VLOOKUP($B461,'Results-formatted 060121'!$A:$AJ,(M$3+2),FALSE)), IF($C461 = "pos-neg", (3+VLOOKUP($B461,'Results-formatted 060121'!$A:$AJ,(M$3+2),FALSE)), VLOOKUP($B461,'Results-formatted 060121'!$A:$AJ,(M$3+2),FALSE)))</f>
        <v>5</v>
      </c>
      <c r="N461" s="95">
        <f>IF($C461 = "neg", (($D461+1) - VLOOKUP($B461,'Results-formatted 060121'!$A:$AJ,(N$3+2),FALSE)), IF($C461 = "pos-neg", (3+VLOOKUP($B461,'Results-formatted 060121'!$A:$AJ,(N$3+2),FALSE)), VLOOKUP($B461,'Results-formatted 060121'!$A:$AJ,(N$3+2),FALSE)))</f>
        <v>4</v>
      </c>
      <c r="O461" s="95">
        <f>IF($C461 = "neg", (($D461+1) - VLOOKUP($B461,'Results-formatted 060121'!$A:$AJ,(O$3+2),FALSE)), IF($C461 = "pos-neg", (3+VLOOKUP($B461,'Results-formatted 060121'!$A:$AJ,(O$3+2),FALSE)), VLOOKUP($B461,'Results-formatted 060121'!$A:$AJ,(O$3+2),FALSE)))</f>
        <v>5</v>
      </c>
      <c r="P461" s="95">
        <f>IF($C461 = "neg", (($D461+1) - VLOOKUP($B461,'Results-formatted 060121'!$A:$AJ,(P$3+2),FALSE)), IF($C461 = "pos-neg", (3+VLOOKUP($B461,'Results-formatted 060121'!$A:$AJ,(P$3+2),FALSE)), VLOOKUP($B461,'Results-formatted 060121'!$A:$AJ,(P$3+2),FALSE)))</f>
        <v>4</v>
      </c>
      <c r="Q461" s="95">
        <f>IF($C461 = "neg", (($D461+1) - VLOOKUP($B461,'Results-formatted 060121'!$A:$AJ,(Q$3+2),FALSE)), IF($C461 = "pos-neg", (3+VLOOKUP($B461,'Results-formatted 060121'!$A:$AJ,(Q$3+2),FALSE)), VLOOKUP($B461,'Results-formatted 060121'!$A:$AJ,(Q$3+2),FALSE)))</f>
        <v>5</v>
      </c>
      <c r="R461" s="95">
        <f>IF($C461 = "neg", (($D461+1) - VLOOKUP($B461,'Results-formatted 060121'!$A:$AJ,(R$3+2),FALSE)), IF($C461 = "pos-neg", (3+VLOOKUP($B461,'Results-formatted 060121'!$A:$AJ,(R$3+2),FALSE)), VLOOKUP($B461,'Results-formatted 060121'!$A:$AJ,(R$3+2),FALSE)))</f>
        <v>5</v>
      </c>
      <c r="S461" s="95">
        <f>IF($C461 = "neg", (($D461+1) - VLOOKUP($B461,'Results-formatted 060121'!$A:$AJ,(S$3+2),FALSE)), IF($C461 = "pos-neg", (3+VLOOKUP($B461,'Results-formatted 060121'!$A:$AJ,(S$3+2),FALSE)), VLOOKUP($B461,'Results-formatted 060121'!$A:$AJ,(S$3+2),FALSE)))</f>
        <v>4</v>
      </c>
      <c r="T461" s="95">
        <f>IF($C461 = "neg", (($D461+1) - VLOOKUP($B461,'Results-formatted 060121'!$A:$AJ,(T$3+2),FALSE)), IF($C461 = "pos-neg", (3+VLOOKUP($B461,'Results-formatted 060121'!$A:$AJ,(T$3+2),FALSE)), VLOOKUP($B461,'Results-formatted 060121'!$A:$AJ,(T$3+2),FALSE)))</f>
        <v>5</v>
      </c>
      <c r="U461" s="95">
        <f>IF($C461 = "neg", (($D461+1) - VLOOKUP($B461,'Results-formatted 060121'!$A:$AJ,(U$3+2),FALSE)), IF($C461 = "pos-neg", (3+VLOOKUP($B461,'Results-formatted 060121'!$A:$AJ,(U$3+2),FALSE)), VLOOKUP($B461,'Results-formatted 060121'!$A:$AJ,(U$3+2),FALSE)))</f>
        <v>1</v>
      </c>
      <c r="V461" s="95">
        <f>IF($C461 = "neg", (($D461+1) - VLOOKUP($B461,'Results-formatted 060121'!$A:$AJ,(V$3+2),FALSE)), IF($C461 = "pos-neg", (3+VLOOKUP($B461,'Results-formatted 060121'!$A:$AJ,(V$3+2),FALSE)), VLOOKUP($B461,'Results-formatted 060121'!$A:$AJ,(V$3+2),FALSE)))</f>
        <v>4</v>
      </c>
      <c r="W461" s="95">
        <f>IF($C461 = "neg", (($D461+1) - VLOOKUP($B461,'Results-formatted 060121'!$A:$AJ,(W$3+2),FALSE)), IF($C461 = "pos-neg", (3+VLOOKUP($B461,'Results-formatted 060121'!$A:$AJ,(W$3+2),FALSE)), VLOOKUP($B461,'Results-formatted 060121'!$A:$AJ,(W$3+2),FALSE)))</f>
        <v>4</v>
      </c>
      <c r="X461" s="95">
        <f>IF($C461 = "neg", (($D461+1) - VLOOKUP($B461,'Results-formatted 060121'!$A:$AJ,(X$3+2),FALSE)), IF($C461 = "pos-neg", (3+VLOOKUP($B461,'Results-formatted 060121'!$A:$AJ,(X$3+2),FALSE)), VLOOKUP($B461,'Results-formatted 060121'!$A:$AJ,(X$3+2),FALSE)))</f>
        <v>4</v>
      </c>
      <c r="Y461" s="95">
        <f>IF($C461 = "neg", (($D461+1) - VLOOKUP($B461,'Results-formatted 060121'!$A:$AJ,(Y$3+2),FALSE)), IF($C461 = "pos-neg", (3+VLOOKUP($B461,'Results-formatted 060121'!$A:$AJ,(Y$3+2),FALSE)), VLOOKUP($B461,'Results-formatted 060121'!$A:$AJ,(Y$3+2),FALSE)))</f>
        <v>4</v>
      </c>
      <c r="Z461" s="95">
        <f>IF($C461 = "neg", (($D461+1) - VLOOKUP($B461,'Results-formatted 060121'!$A:$AJ,(Z$3+2),FALSE)), IF($C461 = "pos-neg", (3+VLOOKUP($B461,'Results-formatted 060121'!$A:$AJ,(Z$3+2),FALSE)), VLOOKUP($B461,'Results-formatted 060121'!$A:$AJ,(Z$3+2),FALSE)))</f>
        <v>3</v>
      </c>
      <c r="AA461" s="95">
        <f>IF($C461 = "neg", (($D461+1) - VLOOKUP($B461,'Results-formatted 060121'!$A:$AJ,(AA$3+2),FALSE)), IF($C461 = "pos-neg", (3+VLOOKUP($B461,'Results-formatted 060121'!$A:$AJ,(AA$3+2),FALSE)), VLOOKUP($B461,'Results-formatted 060121'!$A:$AJ,(AA$3+2),FALSE)))</f>
        <v>3</v>
      </c>
      <c r="AB461" s="95">
        <f>IF($C461 = "neg", (($D461+1) - VLOOKUP($B461,'Results-formatted 060121'!$A:$AJ,(AB$3+2),FALSE)), IF($C461 = "pos-neg", (3+VLOOKUP($B461,'Results-formatted 060121'!$A:$AJ,(AB$3+2),FALSE)), VLOOKUP($B461,'Results-formatted 060121'!$A:$AJ,(AB$3+2),FALSE)))</f>
        <v>5</v>
      </c>
      <c r="AC461" s="95">
        <f>IF($C461 = "neg", (($D461+1) - VLOOKUP($B461,'Results-formatted 060121'!$A:$AJ,(AC$3+2),FALSE)), IF($C461 = "pos-neg", (3+VLOOKUP($B461,'Results-formatted 060121'!$A:$AJ,(AC$3+2),FALSE)), VLOOKUP($B461,'Results-formatted 060121'!$A:$AJ,(AC$3+2),FALSE)))</f>
        <v>3</v>
      </c>
      <c r="AD461" s="95">
        <f>IF($C461 = "neg", (($D461+1) - VLOOKUP($B461,'Results-formatted 060121'!$A:$AJ,(AD$3+2),FALSE)), IF($C461 = "pos-neg", (3+VLOOKUP($B461,'Results-formatted 060121'!$A:$AJ,(AD$3+2),FALSE)), VLOOKUP($B461,'Results-formatted 060121'!$A:$AJ,(AD$3+2),FALSE)))</f>
        <v>4</v>
      </c>
      <c r="AE461" s="95">
        <f>IF($C461 = "neg", (($D461+1) - VLOOKUP($B461,'Results-formatted 060121'!$A:$AJ,(AE$3+2),FALSE)), IF($C461 = "pos-neg", (3+VLOOKUP($B461,'Results-formatted 060121'!$A:$AJ,(AE$3+2),FALSE)), VLOOKUP($B461,'Results-formatted 060121'!$A:$AJ,(AE$3+2),FALSE)))</f>
        <v>5</v>
      </c>
      <c r="AF461" s="95">
        <f>IF($C461 = "neg", (($D461+1) - VLOOKUP($B461,'Results-formatted 060121'!$A:$AJ,(AF$3+2),FALSE)), IF($C461 = "pos-neg", (3+VLOOKUP($B461,'Results-formatted 060121'!$A:$AJ,(AF$3+2),FALSE)), VLOOKUP($B461,'Results-formatted 060121'!$A:$AJ,(AF$3+2),FALSE)))</f>
        <v>5</v>
      </c>
      <c r="AG461" s="95">
        <f>IF($C461 = "neg", (($D461+1) - VLOOKUP($B461,'Results-formatted 060121'!$A:$AJ,(AG$3+2),FALSE)), IF($C461 = "pos-neg", (3+VLOOKUP($B461,'Results-formatted 060121'!$A:$AJ,(AG$3+2),FALSE)), VLOOKUP($B461,'Results-formatted 060121'!$A:$AJ,(AG$3+2),FALSE)))</f>
        <v>5</v>
      </c>
      <c r="AH461" s="95">
        <f>IF($C461 = "neg", (($D461+1) - VLOOKUP($B461,'Results-formatted 060121'!$A:$AJ,(AH$3+2),FALSE)), IF($C461 = "pos-neg", (3+VLOOKUP($B461,'Results-formatted 060121'!$A:$AJ,(AH$3+2),FALSE)), VLOOKUP($B461,'Results-formatted 060121'!$A:$AJ,(AH$3+2),FALSE)))</f>
        <v>4</v>
      </c>
      <c r="AI461" s="95">
        <f>IF($C461 = "neg", (($D461+1) - VLOOKUP($B461,'Results-formatted 060121'!$A:$AJ,(AI$3+2),FALSE)), IF($C461 = "pos-neg", (3+VLOOKUP($B461,'Results-formatted 060121'!$A:$AJ,(AI$3+2),FALSE)), VLOOKUP($B461,'Results-formatted 060121'!$A:$AJ,(AI$3+2),FALSE)))</f>
        <v>4</v>
      </c>
      <c r="AJ461" s="95">
        <f>IF($C461 = "neg", (($D461+1) - VLOOKUP($B461,'Results-formatted 060121'!$A:$AJ,(AJ$3+2),FALSE)), IF($C461 = "pos-neg", (3+VLOOKUP($B461,'Results-formatted 060121'!$A:$AJ,(AJ$3+2),FALSE)), VLOOKUP($B461,'Results-formatted 060121'!$A:$AJ,(AJ$3+2),FALSE)))</f>
        <v>5</v>
      </c>
      <c r="AK461" s="95">
        <f>IF($C461 = "neg", (($D461+1) - VLOOKUP($B461,'Results-formatted 060121'!$A:$AJ,(AK$3+2),FALSE)), IF($C461 = "pos-neg", (3+VLOOKUP($B461,'Results-formatted 060121'!$A:$AJ,(AK$3+2),FALSE)), VLOOKUP($B461,'Results-formatted 060121'!$A:$AJ,(AK$3+2),FALSE)))</f>
        <v>4</v>
      </c>
      <c r="AL461" s="95">
        <f>IF($C461 = "neg", (($D461+1) - VLOOKUP($B461,'Results-formatted 060121'!$A:$AJ,(AL$3+2),FALSE)), IF($C461 = "pos-neg", (3+VLOOKUP($B461,'Results-formatted 060121'!$A:$AJ,(AL$3+2),FALSE)), VLOOKUP($B461,'Results-formatted 060121'!$A:$AJ,(AL$3+2),FALSE)))</f>
        <v>3</v>
      </c>
      <c r="AM461" s="95">
        <f>IF($C461 = "neg", (($D461+1) - VLOOKUP($B461,'Results-formatted 060121'!$A:AJ,(AM$3+2),FALSE)), IF($C461 = "pos-neg", (3+VLOOKUP($B461,'Results-formatted 060121'!$A:AJ,(AM$3+2),FALSE)), VLOOKUP($B461,'Results-formatted 060121'!$A:AJ,(AM$3+2),FALSE)))</f>
        <v>5</v>
      </c>
      <c r="AN461" s="95">
        <f>IF($C461 = "neg", (($D461+1) - VLOOKUP($B461,'Results-formatted 060121'!$A:AK,(AN$3+2),FALSE)), IF($C461 = "pos-neg", (3+VLOOKUP($B461,'Results-formatted 060121'!$A:AK,(AN$3+2),FALSE)), VLOOKUP($B461,'Results-formatted 060121'!$A:AK,(AN$3+2),FALSE)))</f>
        <v>4</v>
      </c>
      <c r="AO461" s="95">
        <f>IF($C461 = "neg", (($D461+1) - VLOOKUP($B461,'Results-formatted 060121'!$A:AL,(AO$3+2),FALSE)), IF($C461 = "pos-neg", (3+VLOOKUP($B461,'Results-formatted 060121'!$A:AL,(AO$3+2),FALSE)), VLOOKUP($B461,'Results-formatted 060121'!$A:AL,(AO$3+2),FALSE)))</f>
        <v>3</v>
      </c>
      <c r="AP461" s="95">
        <f>IF($C461 = "neg", (($D461+1) - VLOOKUP($B461,'Results-formatted 060121'!$A:AM,(AP$3+2),FALSE)), IF($C461 = "pos-neg", (3+VLOOKUP($B461,'Results-formatted 060121'!$A:AM,(AP$3+2),FALSE)), VLOOKUP($B461,'Results-formatted 060121'!$A:AM,(AP$3+2),FALSE)))</f>
        <v>2</v>
      </c>
      <c r="AQ461" s="95">
        <f>IF($C461 = "neg", (($D461+1) - VLOOKUP($B461,'Results-formatted 060121'!$A:AN,(AQ$3+2),FALSE)), IF($C461 = "pos-neg", (3+VLOOKUP($B461,'Results-formatted 060121'!$A:AN,(AQ$3+2),FALSE)), VLOOKUP($B461,'Results-formatted 060121'!$A:AN,(AQ$3+2),FALSE)))</f>
        <v>4</v>
      </c>
      <c r="AR461" s="95">
        <f>IF($C461 = "neg", (($D461+1) - VLOOKUP($B461,'Results-formatted 060121'!$A:AO,(AR$3+2),FALSE)), IF($C461 = "pos-neg", (3+VLOOKUP($B461,'Results-formatted 060121'!$A:AO,(AR$3+2),FALSE)), VLOOKUP($B461,'Results-formatted 060121'!$A:AO,(AR$3+2),FALSE)))</f>
        <v>4</v>
      </c>
      <c r="AS461" s="95">
        <f>IF($C461 = "neg", (($D461+1) - VLOOKUP($B461,'Results-formatted 060121'!$A:AP,(AS$3+2),FALSE)), IF($C461 = "pos-neg", (3+VLOOKUP($B461,'Results-formatted 060121'!$A:AP,(AS$3+2),FALSE)), VLOOKUP($B461,'Results-formatted 060121'!$A:AP,(AS$3+2),FALSE)))</f>
        <v>5</v>
      </c>
      <c r="AT461" s="95">
        <f>IF($C461 = "neg", (($D461+1) - VLOOKUP($B461,'Results-formatted 060121'!$A:AQ,(AT$3+2),FALSE)), IF($C461 = "pos-neg", (3+VLOOKUP($B461,'Results-formatted 060121'!$A:AQ,(AT$3+2),FALSE)), VLOOKUP($B461,'Results-formatted 060121'!$A:AQ,(AT$3+2),FALSE)))</f>
        <v>5</v>
      </c>
      <c r="AU461" s="95">
        <f>IF($C461 = "neg", (($D461+1) - VLOOKUP($B461,'Results-formatted 060121'!$A:AR,(AU$3+2),FALSE)), IF($C461 = "pos-neg", (3+VLOOKUP($B461,'Results-formatted 060121'!$A:AR,(AU$3+2),FALSE)), VLOOKUP($B461,'Results-formatted 060121'!$A:AR,(AU$3+2),FALSE)))</f>
        <v>4</v>
      </c>
      <c r="AV461" s="95">
        <f>IF($C461 = "neg", (($D461+1) - VLOOKUP($B461,'Results-formatted 060121'!$A:AS,(AV$3+2),FALSE)), IF($C461 = "pos-neg", (3+VLOOKUP($B461,'Results-formatted 060121'!$A:AS,(AV$3+2),FALSE)), VLOOKUP($B461,'Results-formatted 060121'!$A:AS,(AV$3+2),FALSE)))</f>
        <v>4</v>
      </c>
      <c r="AW461" s="95">
        <f>IF($C461 = "neg", (($D461+1) - VLOOKUP($B461,'Results-formatted 060121'!$A:AT,(AW$3+2),FALSE)), IF($C461 = "pos-neg", (3+VLOOKUP($B461,'Results-formatted 060121'!$A:AT,(AW$3+2),FALSE)), VLOOKUP($B461,'Results-formatted 060121'!$A:AT,(AW$3+2),FALSE)))</f>
        <v>4</v>
      </c>
      <c r="AX461" s="95">
        <f>IF($C461 = "neg", (($D461+1) - VLOOKUP($B461,'Results-formatted 060121'!$A:AU,(AX$3+2),FALSE)), IF($C461 = "pos-neg", (3+VLOOKUP($B461,'Results-formatted 060121'!$A:AU,(AX$3+2),FALSE)), VLOOKUP($B461,'Results-formatted 060121'!$A:AU,(AX$3+2),FALSE)))</f>
        <v>2</v>
      </c>
      <c r="AY461" s="95">
        <f>IF($C461 = "neg", (($D461+1) - VLOOKUP($B461,'Results-formatted 060121'!$A:AV,(AY$3+2),FALSE)), IF($C461 = "pos-neg", (3+VLOOKUP($B461,'Results-formatted 060121'!$A:AV,(AY$3+2),FALSE)), VLOOKUP($B461,'Results-formatted 060121'!$A:AV,(AY$3+2),FALSE)))</f>
        <v>3</v>
      </c>
      <c r="AZ461" s="95">
        <f>IF($C461 = "neg", (($D461+1) - VLOOKUP($B461,'Results-formatted 060121'!$A:AW,(AZ$3+2),FALSE)), IF($C461 = "pos-neg", (3+VLOOKUP($B461,'Results-formatted 060121'!$A:AW,(AZ$3+2),FALSE)), VLOOKUP($B461,'Results-formatted 060121'!$A:AW,(AZ$3+2),FALSE)))</f>
        <v>4</v>
      </c>
      <c r="BA461" s="95">
        <f>IF($C461 = "neg", (($D461+1) - VLOOKUP($B461,'Results-formatted 060121'!$A:AX,(BA$3+2),FALSE)), IF($C461 = "pos-neg", (3+VLOOKUP($B461,'Results-formatted 060121'!$A:AX,(BA$3+2),FALSE)), VLOOKUP($B461,'Results-formatted 060121'!$A:AX,(BA$3+2),FALSE)))</f>
        <v>5</v>
      </c>
      <c r="BB461" s="95">
        <f>IF($C461 = "neg", (($D461+1) - VLOOKUP($B461,'Results-formatted 060121'!$A:AY,(BB$3+2),FALSE)), IF($C461 = "pos-neg", (3+VLOOKUP($B461,'Results-formatted 060121'!$A:AY,(BB$3+2),FALSE)), VLOOKUP($B461,'Results-formatted 060121'!$A:AY,(BB$3+2),FALSE)))</f>
        <v>5</v>
      </c>
      <c r="BC461" s="95">
        <f>IF($C461 = "neg", (($D461+1) - VLOOKUP($B461,'Results-formatted 060121'!$A:AZ,(BC$3+2),FALSE)), IF($C461 = "pos-neg", (3+VLOOKUP($B461,'Results-formatted 060121'!$A:AZ,(BC$3+2),FALSE)), VLOOKUP($B461,'Results-formatted 060121'!$A:AZ,(BC$3+2),FALSE)))</f>
        <v>4</v>
      </c>
      <c r="BD461" s="95">
        <f>IF($C461 = "neg", (($D461+1) - VLOOKUP($B461,'Results-formatted 060121'!$A:BA,(BD$3+2),FALSE)), IF($C461 = "pos-neg", (3+VLOOKUP($B461,'Results-formatted 060121'!$A:BA,(BD$3+2),FALSE)), VLOOKUP($B461,'Results-formatted 060121'!$A:BA,(BD$3+2),FALSE)))</f>
        <v>5</v>
      </c>
      <c r="BE461" s="95">
        <f>IF($C461 = "neg", (($D461+1) - VLOOKUP($B461,'Results-formatted 060121'!$A:BB,(BE$3+2),FALSE)), IF($C461 = "pos-neg", (3+VLOOKUP($B461,'Results-formatted 060121'!$A:BB,(BE$3+2),FALSE)), VLOOKUP($B461,'Results-formatted 060121'!$A:BB,(BE$3+2),FALSE)))</f>
        <v>4</v>
      </c>
      <c r="BF461" s="95">
        <f>IF($C461 = "neg", (($D461+1) - VLOOKUP($B461,'Results-formatted 060121'!$A:BC,(BF$3+2),FALSE)), IF($C461 = "pos-neg", (3+VLOOKUP($B461,'Results-formatted 060121'!$A:BC,(BF$3+2),FALSE)), VLOOKUP($B461,'Results-formatted 060121'!$A:BC,(BF$3+2),FALSE)))</f>
        <v>4</v>
      </c>
      <c r="BG461" s="95">
        <f>IF($C461 = "neg", (($D461+1) - VLOOKUP($B461,'Results-formatted 060121'!$A:BD,(BG$3+2),FALSE)), IF($C461 = "pos-neg", (3+VLOOKUP($B461,'Results-formatted 060121'!$A:BD,(BG$3+2),FALSE)), VLOOKUP($B461,'Results-formatted 060121'!$A:BD,(BG$3+2),FALSE)))</f>
        <v>5</v>
      </c>
      <c r="BH461" s="95">
        <f>IF($C461 = "neg", (($D461+1) - VLOOKUP($B461,'Results-formatted 060121'!$A:BE,(BH$3+2),FALSE)), IF($C461 = "pos-neg", (3+VLOOKUP($B461,'Results-formatted 060121'!$A:BE,(BH$3+2),FALSE)), VLOOKUP($B461,'Results-formatted 060121'!$A:BE,(BH$3+2),FALSE)))</f>
        <v>4</v>
      </c>
      <c r="BI461" s="95">
        <f>IF($C461 = "neg", (($D461+1) - VLOOKUP($B461,'Results-formatted 060121'!$A:BF,(BI$3+2),FALSE)), IF($C461 = "pos-neg", (3+VLOOKUP($B461,'Results-formatted 060121'!$A:BF,(BI$3+2),FALSE)), VLOOKUP($B461,'Results-formatted 060121'!$A:BF,(BI$3+2),FALSE)))</f>
        <v>4</v>
      </c>
      <c r="BJ461" s="95">
        <f>IF($C461 = "neg", (($D461+1) - VLOOKUP($B461,'Results-formatted 060121'!$A:BG,(BJ$3+2),FALSE)), IF($C461 = "pos-neg", (3+VLOOKUP($B461,'Results-formatted 060121'!$A:BG,(BJ$3+2),FALSE)), VLOOKUP($B461,'Results-formatted 060121'!$A:BG,(BJ$3+2),FALSE)))</f>
        <v>5</v>
      </c>
      <c r="BK461" s="95">
        <f>IF($C461 = "neg", (($D461+1) - VLOOKUP($B461,'Results-formatted 060121'!$A:BH,(BK$3+2),FALSE)), IF($C461 = "pos-neg", (3+VLOOKUP($B461,'Results-formatted 060121'!$A:BH,(BK$3+2),FALSE)), VLOOKUP($B461,'Results-formatted 060121'!$A:BH,(BK$3+2),FALSE)))</f>
        <v>5</v>
      </c>
      <c r="BL461" s="95">
        <f>IF($C461 = "neg", (($D461+1) - VLOOKUP($B461,'Results-formatted 060121'!$A:BI,(BL$3+2),FALSE)), IF($C461 = "pos-neg", (3+VLOOKUP($B461,'Results-formatted 060121'!$A:BI,(BL$3+2),FALSE)), VLOOKUP($B461,'Results-formatted 060121'!$A:BI,(BL$3+2),FALSE)))</f>
        <v>5</v>
      </c>
      <c r="BM461" s="95">
        <f>IF($C461 = "neg", (($D461+1) - VLOOKUP($B461,'Results-formatted 060121'!$A:BJ,(BM$3+2),FALSE)), IF($C461 = "pos-neg", (3+VLOOKUP($B461,'Results-formatted 060121'!$A:BJ,(BM$3+2),FALSE)), VLOOKUP($B461,'Results-formatted 060121'!$A:BJ,(BM$3+2),FALSE)))</f>
        <v>4</v>
      </c>
      <c r="BN461" s="95"/>
      <c r="BO461" s="95"/>
      <c r="BP461" s="95"/>
      <c r="BQ461" s="95"/>
      <c r="BR461" s="95"/>
      <c r="BS461" s="95"/>
      <c r="BT461" s="95"/>
      <c r="BU461" s="95"/>
      <c r="BV461" s="95"/>
      <c r="BW461" s="95"/>
      <c r="BX461" s="95"/>
      <c r="BY461" s="95"/>
      <c r="BZ461" s="95"/>
      <c r="CA461" s="95"/>
      <c r="CB461" s="95"/>
      <c r="CC461" s="95"/>
      <c r="CD461" s="99"/>
      <c r="CE461" s="25">
        <f>AVERAGE(F461:CD461)</f>
        <v>4.1333333333333337</v>
      </c>
      <c r="CF461" s="25">
        <f t="shared" si="1674"/>
        <v>0.89189698171296761</v>
      </c>
    </row>
    <row r="462" spans="2:84" ht="56" x14ac:dyDescent="0.15">
      <c r="B462" s="84" t="s">
        <v>587</v>
      </c>
      <c r="C462" s="86" t="s">
        <v>1166</v>
      </c>
      <c r="D462" s="2">
        <v>5</v>
      </c>
      <c r="E462" s="12" t="s">
        <v>1054</v>
      </c>
      <c r="F462" s="95">
        <f>IF($C462 = "neg", (($D462+1) - VLOOKUP($B462,'Results-formatted 060121'!$A:$AJ,(F$3+2),FALSE)), IF($C462 = "pos-neg", (3+VLOOKUP($B462,'Results-formatted 060121'!$A:$AJ,(F$3+2),FALSE)), VLOOKUP($B462,'Results-formatted 060121'!$A:$AJ,(F$3+2),FALSE)))</f>
        <v>4</v>
      </c>
      <c r="G462" s="95">
        <f>IF($C462 = "neg", (($D462+1) - VLOOKUP($B462,'Results-formatted 060121'!$A:$AJ,(G$3+2),FALSE)), IF($C462 = "pos-neg", (3+VLOOKUP($B462,'Results-formatted 060121'!$A:$AJ,(G$3+2),FALSE)), VLOOKUP($B462,'Results-formatted 060121'!$A:$AJ,(G$3+2),FALSE)))</f>
        <v>5</v>
      </c>
      <c r="H462" s="95">
        <f>IF($C462 = "neg", (($D462+1) - VLOOKUP($B462,'Results-formatted 060121'!$A:$AJ,(H$3+2),FALSE)), IF($C462 = "pos-neg", (3+VLOOKUP($B462,'Results-formatted 060121'!$A:$AJ,(H$3+2),FALSE)), VLOOKUP($B462,'Results-formatted 060121'!$A:$AJ,(H$3+2),FALSE)))</f>
        <v>4</v>
      </c>
      <c r="I462" s="95">
        <f>IF($C462 = "neg", (($D462+1) - VLOOKUP($B462,'Results-formatted 060121'!$A:$AJ,(I$3+2),FALSE)), IF($C462 = "pos-neg", (3+VLOOKUP($B462,'Results-formatted 060121'!$A:$AJ,(I$3+2),FALSE)), VLOOKUP($B462,'Results-formatted 060121'!$A:$AJ,(I$3+2),FALSE)))</f>
        <v>5</v>
      </c>
      <c r="J462" s="95">
        <f>IF($C462 = "neg", (($D462+1) - VLOOKUP($B462,'Results-formatted 060121'!$A:$AJ,(J$3+2),FALSE)), IF($C462 = "pos-neg", (3+VLOOKUP($B462,'Results-formatted 060121'!$A:$AJ,(J$3+2),FALSE)), VLOOKUP($B462,'Results-formatted 060121'!$A:$AJ,(J$3+2),FALSE)))</f>
        <v>3</v>
      </c>
      <c r="K462" s="95">
        <f>IF($C462 = "neg", (($D462+1) - VLOOKUP($B462,'Results-formatted 060121'!$A:$AJ,(K$3+2),FALSE)), IF($C462 = "pos-neg", (3+VLOOKUP($B462,'Results-formatted 060121'!$A:$AJ,(K$3+2),FALSE)), VLOOKUP($B462,'Results-formatted 060121'!$A:$AJ,(K$3+2),FALSE)))</f>
        <v>1</v>
      </c>
      <c r="L462" s="95">
        <f>IF($C462 = "neg", (($D462+1) - VLOOKUP($B462,'Results-formatted 060121'!$A:$AJ,(L$3+2),FALSE)), IF($C462 = "pos-neg", (3+VLOOKUP($B462,'Results-formatted 060121'!$A:$AJ,(L$3+2),FALSE)), VLOOKUP($B462,'Results-formatted 060121'!$A:$AJ,(L$3+2),FALSE)))</f>
        <v>4</v>
      </c>
      <c r="M462" s="95">
        <f>IF($C462 = "neg", (($D462+1) - VLOOKUP($B462,'Results-formatted 060121'!$A:$AJ,(M$3+2),FALSE)), IF($C462 = "pos-neg", (3+VLOOKUP($B462,'Results-formatted 060121'!$A:$AJ,(M$3+2),FALSE)), VLOOKUP($B462,'Results-formatted 060121'!$A:$AJ,(M$3+2),FALSE)))</f>
        <v>5</v>
      </c>
      <c r="N462" s="95">
        <f>IF($C462 = "neg", (($D462+1) - VLOOKUP($B462,'Results-formatted 060121'!$A:$AJ,(N$3+2),FALSE)), IF($C462 = "pos-neg", (3+VLOOKUP($B462,'Results-formatted 060121'!$A:$AJ,(N$3+2),FALSE)), VLOOKUP($B462,'Results-formatted 060121'!$A:$AJ,(N$3+2),FALSE)))</f>
        <v>4</v>
      </c>
      <c r="O462" s="95">
        <f>IF($C462 = "neg", (($D462+1) - VLOOKUP($B462,'Results-formatted 060121'!$A:$AJ,(O$3+2),FALSE)), IF($C462 = "pos-neg", (3+VLOOKUP($B462,'Results-formatted 060121'!$A:$AJ,(O$3+2),FALSE)), VLOOKUP($B462,'Results-formatted 060121'!$A:$AJ,(O$3+2),FALSE)))</f>
        <v>5</v>
      </c>
      <c r="P462" s="95">
        <f>IF($C462 = "neg", (($D462+1) - VLOOKUP($B462,'Results-formatted 060121'!$A:$AJ,(P$3+2),FALSE)), IF($C462 = "pos-neg", (3+VLOOKUP($B462,'Results-formatted 060121'!$A:$AJ,(P$3+2),FALSE)), VLOOKUP($B462,'Results-formatted 060121'!$A:$AJ,(P$3+2),FALSE)))</f>
        <v>3</v>
      </c>
      <c r="Q462" s="95">
        <f>IF($C462 = "neg", (($D462+1) - VLOOKUP($B462,'Results-formatted 060121'!$A:$AJ,(Q$3+2),FALSE)), IF($C462 = "pos-neg", (3+VLOOKUP($B462,'Results-formatted 060121'!$A:$AJ,(Q$3+2),FALSE)), VLOOKUP($B462,'Results-formatted 060121'!$A:$AJ,(Q$3+2),FALSE)))</f>
        <v>5</v>
      </c>
      <c r="R462" s="95">
        <f>IF($C462 = "neg", (($D462+1) - VLOOKUP($B462,'Results-formatted 060121'!$A:$AJ,(R$3+2),FALSE)), IF($C462 = "pos-neg", (3+VLOOKUP($B462,'Results-formatted 060121'!$A:$AJ,(R$3+2),FALSE)), VLOOKUP($B462,'Results-formatted 060121'!$A:$AJ,(R$3+2),FALSE)))</f>
        <v>3</v>
      </c>
      <c r="S462" s="95">
        <f>IF($C462 = "neg", (($D462+1) - VLOOKUP($B462,'Results-formatted 060121'!$A:$AJ,(S$3+2),FALSE)), IF($C462 = "pos-neg", (3+VLOOKUP($B462,'Results-formatted 060121'!$A:$AJ,(S$3+2),FALSE)), VLOOKUP($B462,'Results-formatted 060121'!$A:$AJ,(S$3+2),FALSE)))</f>
        <v>3</v>
      </c>
      <c r="T462" s="95">
        <f>IF($C462 = "neg", (($D462+1) - VLOOKUP($B462,'Results-formatted 060121'!$A:$AJ,(T$3+2),FALSE)), IF($C462 = "pos-neg", (3+VLOOKUP($B462,'Results-formatted 060121'!$A:$AJ,(T$3+2),FALSE)), VLOOKUP($B462,'Results-formatted 060121'!$A:$AJ,(T$3+2),FALSE)))</f>
        <v>2</v>
      </c>
      <c r="U462" s="95">
        <f>IF($C462 = "neg", (($D462+1) - VLOOKUP($B462,'Results-formatted 060121'!$A:$AJ,(U$3+2),FALSE)), IF($C462 = "pos-neg", (3+VLOOKUP($B462,'Results-formatted 060121'!$A:$AJ,(U$3+2),FALSE)), VLOOKUP($B462,'Results-formatted 060121'!$A:$AJ,(U$3+2),FALSE)))</f>
        <v>1</v>
      </c>
      <c r="V462" s="95">
        <f>IF($C462 = "neg", (($D462+1) - VLOOKUP($B462,'Results-formatted 060121'!$A:$AJ,(V$3+2),FALSE)), IF($C462 = "pos-neg", (3+VLOOKUP($B462,'Results-formatted 060121'!$A:$AJ,(V$3+2),FALSE)), VLOOKUP($B462,'Results-formatted 060121'!$A:$AJ,(V$3+2),FALSE)))</f>
        <v>4</v>
      </c>
      <c r="W462" s="95">
        <f>IF($C462 = "neg", (($D462+1) - VLOOKUP($B462,'Results-formatted 060121'!$A:$AJ,(W$3+2),FALSE)), IF($C462 = "pos-neg", (3+VLOOKUP($B462,'Results-formatted 060121'!$A:$AJ,(W$3+2),FALSE)), VLOOKUP($B462,'Results-formatted 060121'!$A:$AJ,(W$3+2),FALSE)))</f>
        <v>5</v>
      </c>
      <c r="X462" s="95">
        <f>IF($C462 = "neg", (($D462+1) - VLOOKUP($B462,'Results-formatted 060121'!$A:$AJ,(X$3+2),FALSE)), IF($C462 = "pos-neg", (3+VLOOKUP($B462,'Results-formatted 060121'!$A:$AJ,(X$3+2),FALSE)), VLOOKUP($B462,'Results-formatted 060121'!$A:$AJ,(X$3+2),FALSE)))</f>
        <v>4</v>
      </c>
      <c r="Y462" s="95">
        <f>IF($C462 = "neg", (($D462+1) - VLOOKUP($B462,'Results-formatted 060121'!$A:$AJ,(Y$3+2),FALSE)), IF($C462 = "pos-neg", (3+VLOOKUP($B462,'Results-formatted 060121'!$A:$AJ,(Y$3+2),FALSE)), VLOOKUP($B462,'Results-formatted 060121'!$A:$AJ,(Y$3+2),FALSE)))</f>
        <v>4</v>
      </c>
      <c r="Z462" s="95">
        <f>IF($C462 = "neg", (($D462+1) - VLOOKUP($B462,'Results-formatted 060121'!$A:$AJ,(Z$3+2),FALSE)), IF($C462 = "pos-neg", (3+VLOOKUP($B462,'Results-formatted 060121'!$A:$AJ,(Z$3+2),FALSE)), VLOOKUP($B462,'Results-formatted 060121'!$A:$AJ,(Z$3+2),FALSE)))</f>
        <v>4</v>
      </c>
      <c r="AA462" s="95">
        <f>IF($C462 = "neg", (($D462+1) - VLOOKUP($B462,'Results-formatted 060121'!$A:$AJ,(AA$3+2),FALSE)), IF($C462 = "pos-neg", (3+VLOOKUP($B462,'Results-formatted 060121'!$A:$AJ,(AA$3+2),FALSE)), VLOOKUP($B462,'Results-formatted 060121'!$A:$AJ,(AA$3+2),FALSE)))</f>
        <v>4</v>
      </c>
      <c r="AB462" s="95">
        <f>IF($C462 = "neg", (($D462+1) - VLOOKUP($B462,'Results-formatted 060121'!$A:$AJ,(AB$3+2),FALSE)), IF($C462 = "pos-neg", (3+VLOOKUP($B462,'Results-formatted 060121'!$A:$AJ,(AB$3+2),FALSE)), VLOOKUP($B462,'Results-formatted 060121'!$A:$AJ,(AB$3+2),FALSE)))</f>
        <v>5</v>
      </c>
      <c r="AC462" s="95">
        <f>IF($C462 = "neg", (($D462+1) - VLOOKUP($B462,'Results-formatted 060121'!$A:$AJ,(AC$3+2),FALSE)), IF($C462 = "pos-neg", (3+VLOOKUP($B462,'Results-formatted 060121'!$A:$AJ,(AC$3+2),FALSE)), VLOOKUP($B462,'Results-formatted 060121'!$A:$AJ,(AC$3+2),FALSE)))</f>
        <v>3</v>
      </c>
      <c r="AD462" s="95">
        <f>IF($C462 = "neg", (($D462+1) - VLOOKUP($B462,'Results-formatted 060121'!$A:$AJ,(AD$3+2),FALSE)), IF($C462 = "pos-neg", (3+VLOOKUP($B462,'Results-formatted 060121'!$A:$AJ,(AD$3+2),FALSE)), VLOOKUP($B462,'Results-formatted 060121'!$A:$AJ,(AD$3+2),FALSE)))</f>
        <v>4</v>
      </c>
      <c r="AE462" s="95">
        <f>IF($C462 = "neg", (($D462+1) - VLOOKUP($B462,'Results-formatted 060121'!$A:$AJ,(AE$3+2),FALSE)), IF($C462 = "pos-neg", (3+VLOOKUP($B462,'Results-formatted 060121'!$A:$AJ,(AE$3+2),FALSE)), VLOOKUP($B462,'Results-formatted 060121'!$A:$AJ,(AE$3+2),FALSE)))</f>
        <v>5</v>
      </c>
      <c r="AF462" s="95">
        <f>IF($C462 = "neg", (($D462+1) - VLOOKUP($B462,'Results-formatted 060121'!$A:$AJ,(AF$3+2),FALSE)), IF($C462 = "pos-neg", (3+VLOOKUP($B462,'Results-formatted 060121'!$A:$AJ,(AF$3+2),FALSE)), VLOOKUP($B462,'Results-formatted 060121'!$A:$AJ,(AF$3+2),FALSE)))</f>
        <v>5</v>
      </c>
      <c r="AG462" s="95">
        <f>IF($C462 = "neg", (($D462+1) - VLOOKUP($B462,'Results-formatted 060121'!$A:$AJ,(AG$3+2),FALSE)), IF($C462 = "pos-neg", (3+VLOOKUP($B462,'Results-formatted 060121'!$A:$AJ,(AG$3+2),FALSE)), VLOOKUP($B462,'Results-formatted 060121'!$A:$AJ,(AG$3+2),FALSE)))</f>
        <v>5</v>
      </c>
      <c r="AH462" s="95">
        <f>IF($C462 = "neg", (($D462+1) - VLOOKUP($B462,'Results-formatted 060121'!$A:$AJ,(AH$3+2),FALSE)), IF($C462 = "pos-neg", (3+VLOOKUP($B462,'Results-formatted 060121'!$A:$AJ,(AH$3+2),FALSE)), VLOOKUP($B462,'Results-formatted 060121'!$A:$AJ,(AH$3+2),FALSE)))</f>
        <v>4</v>
      </c>
      <c r="AI462" s="95">
        <f>IF($C462 = "neg", (($D462+1) - VLOOKUP($B462,'Results-formatted 060121'!$A:$AJ,(AI$3+2),FALSE)), IF($C462 = "pos-neg", (3+VLOOKUP($B462,'Results-formatted 060121'!$A:$AJ,(AI$3+2),FALSE)), VLOOKUP($B462,'Results-formatted 060121'!$A:$AJ,(AI$3+2),FALSE)))</f>
        <v>4</v>
      </c>
      <c r="AJ462" s="95">
        <f>IF($C462 = "neg", (($D462+1) - VLOOKUP($B462,'Results-formatted 060121'!$A:$AJ,(AJ$3+2),FALSE)), IF($C462 = "pos-neg", (3+VLOOKUP($B462,'Results-formatted 060121'!$A:$AJ,(AJ$3+2),FALSE)), VLOOKUP($B462,'Results-formatted 060121'!$A:$AJ,(AJ$3+2),FALSE)))</f>
        <v>5</v>
      </c>
      <c r="AK462" s="95">
        <f>IF($C462 = "neg", (($D462+1) - VLOOKUP($B462,'Results-formatted 060121'!$A:$AJ,(AK$3+2),FALSE)), IF($C462 = "pos-neg", (3+VLOOKUP($B462,'Results-formatted 060121'!$A:$AJ,(AK$3+2),FALSE)), VLOOKUP($B462,'Results-formatted 060121'!$A:$AJ,(AK$3+2),FALSE)))</f>
        <v>3</v>
      </c>
      <c r="AL462" s="95">
        <f>IF($C462 = "neg", (($D462+1) - VLOOKUP($B462,'Results-formatted 060121'!$A:$AJ,(AL$3+2),FALSE)), IF($C462 = "pos-neg", (3+VLOOKUP($B462,'Results-formatted 060121'!$A:$AJ,(AL$3+2),FALSE)), VLOOKUP($B462,'Results-formatted 060121'!$A:$AJ,(AL$3+2),FALSE)))</f>
        <v>2</v>
      </c>
      <c r="AM462" s="95">
        <f>IF($C462 = "neg", (($D462+1) - VLOOKUP($B462,'Results-formatted 060121'!$A:AJ,(AM$3+2),FALSE)), IF($C462 = "pos-neg", (3+VLOOKUP($B462,'Results-formatted 060121'!$A:AJ,(AM$3+2),FALSE)), VLOOKUP($B462,'Results-formatted 060121'!$A:AJ,(AM$3+2),FALSE)))</f>
        <v>5</v>
      </c>
      <c r="AN462" s="95">
        <f>IF($C462 = "neg", (($D462+1) - VLOOKUP($B462,'Results-formatted 060121'!$A:AK,(AN$3+2),FALSE)), IF($C462 = "pos-neg", (3+VLOOKUP($B462,'Results-formatted 060121'!$A:AK,(AN$3+2),FALSE)), VLOOKUP($B462,'Results-formatted 060121'!$A:AK,(AN$3+2),FALSE)))</f>
        <v>4</v>
      </c>
      <c r="AO462" s="95">
        <f>IF($C462 = "neg", (($D462+1) - VLOOKUP($B462,'Results-formatted 060121'!$A:AL,(AO$3+2),FALSE)), IF($C462 = "pos-neg", (3+VLOOKUP($B462,'Results-formatted 060121'!$A:AL,(AO$3+2),FALSE)), VLOOKUP($B462,'Results-formatted 060121'!$A:AL,(AO$3+2),FALSE)))</f>
        <v>4</v>
      </c>
      <c r="AP462" s="95">
        <f>IF($C462 = "neg", (($D462+1) - VLOOKUP($B462,'Results-formatted 060121'!$A:AM,(AP$3+2),FALSE)), IF($C462 = "pos-neg", (3+VLOOKUP($B462,'Results-formatted 060121'!$A:AM,(AP$3+2),FALSE)), VLOOKUP($B462,'Results-formatted 060121'!$A:AM,(AP$3+2),FALSE)))</f>
        <v>2</v>
      </c>
      <c r="AQ462" s="95">
        <f>IF($C462 = "neg", (($D462+1) - VLOOKUP($B462,'Results-formatted 060121'!$A:AN,(AQ$3+2),FALSE)), IF($C462 = "pos-neg", (3+VLOOKUP($B462,'Results-formatted 060121'!$A:AN,(AQ$3+2),FALSE)), VLOOKUP($B462,'Results-formatted 060121'!$A:AN,(AQ$3+2),FALSE)))</f>
        <v>3</v>
      </c>
      <c r="AR462" s="95">
        <f>IF($C462 = "neg", (($D462+1) - VLOOKUP($B462,'Results-formatted 060121'!$A:AO,(AR$3+2),FALSE)), IF($C462 = "pos-neg", (3+VLOOKUP($B462,'Results-formatted 060121'!$A:AO,(AR$3+2),FALSE)), VLOOKUP($B462,'Results-formatted 060121'!$A:AO,(AR$3+2),FALSE)))</f>
        <v>5</v>
      </c>
      <c r="AS462" s="95">
        <f>IF($C462 = "neg", (($D462+1) - VLOOKUP($B462,'Results-formatted 060121'!$A:AP,(AS$3+2),FALSE)), IF($C462 = "pos-neg", (3+VLOOKUP($B462,'Results-formatted 060121'!$A:AP,(AS$3+2),FALSE)), VLOOKUP($B462,'Results-formatted 060121'!$A:AP,(AS$3+2),FALSE)))</f>
        <v>5</v>
      </c>
      <c r="AT462" s="95">
        <f>IF($C462 = "neg", (($D462+1) - VLOOKUP($B462,'Results-formatted 060121'!$A:AQ,(AT$3+2),FALSE)), IF($C462 = "pos-neg", (3+VLOOKUP($B462,'Results-formatted 060121'!$A:AQ,(AT$3+2),FALSE)), VLOOKUP($B462,'Results-formatted 060121'!$A:AQ,(AT$3+2),FALSE)))</f>
        <v>5</v>
      </c>
      <c r="AU462" s="95">
        <f>IF($C462 = "neg", (($D462+1) - VLOOKUP($B462,'Results-formatted 060121'!$A:AR,(AU$3+2),FALSE)), IF($C462 = "pos-neg", (3+VLOOKUP($B462,'Results-formatted 060121'!$A:AR,(AU$3+2),FALSE)), VLOOKUP($B462,'Results-formatted 060121'!$A:AR,(AU$3+2),FALSE)))</f>
        <v>4</v>
      </c>
      <c r="AV462" s="95">
        <f>IF($C462 = "neg", (($D462+1) - VLOOKUP($B462,'Results-formatted 060121'!$A:AS,(AV$3+2),FALSE)), IF($C462 = "pos-neg", (3+VLOOKUP($B462,'Results-formatted 060121'!$A:AS,(AV$3+2),FALSE)), VLOOKUP($B462,'Results-formatted 060121'!$A:AS,(AV$3+2),FALSE)))</f>
        <v>5</v>
      </c>
      <c r="AW462" s="95">
        <f>IF($C462 = "neg", (($D462+1) - VLOOKUP($B462,'Results-formatted 060121'!$A:AT,(AW$3+2),FALSE)), IF($C462 = "pos-neg", (3+VLOOKUP($B462,'Results-formatted 060121'!$A:AT,(AW$3+2),FALSE)), VLOOKUP($B462,'Results-formatted 060121'!$A:AT,(AW$3+2),FALSE)))</f>
        <v>4</v>
      </c>
      <c r="AX462" s="95">
        <f>IF($C462 = "neg", (($D462+1) - VLOOKUP($B462,'Results-formatted 060121'!$A:AU,(AX$3+2),FALSE)), IF($C462 = "pos-neg", (3+VLOOKUP($B462,'Results-formatted 060121'!$A:AU,(AX$3+2),FALSE)), VLOOKUP($B462,'Results-formatted 060121'!$A:AU,(AX$3+2),FALSE)))</f>
        <v>1</v>
      </c>
      <c r="AY462" s="95">
        <f>IF($C462 = "neg", (($D462+1) - VLOOKUP($B462,'Results-formatted 060121'!$A:AV,(AY$3+2),FALSE)), IF($C462 = "pos-neg", (3+VLOOKUP($B462,'Results-formatted 060121'!$A:AV,(AY$3+2),FALSE)), VLOOKUP($B462,'Results-formatted 060121'!$A:AV,(AY$3+2),FALSE)))</f>
        <v>4</v>
      </c>
      <c r="AZ462" s="95">
        <f>IF($C462 = "neg", (($D462+1) - VLOOKUP($B462,'Results-formatted 060121'!$A:AW,(AZ$3+2),FALSE)), IF($C462 = "pos-neg", (3+VLOOKUP($B462,'Results-formatted 060121'!$A:AW,(AZ$3+2),FALSE)), VLOOKUP($B462,'Results-formatted 060121'!$A:AW,(AZ$3+2),FALSE)))</f>
        <v>4</v>
      </c>
      <c r="BA462" s="95">
        <f>IF($C462 = "neg", (($D462+1) - VLOOKUP($B462,'Results-formatted 060121'!$A:AX,(BA$3+2),FALSE)), IF($C462 = "pos-neg", (3+VLOOKUP($B462,'Results-formatted 060121'!$A:AX,(BA$3+2),FALSE)), VLOOKUP($B462,'Results-formatted 060121'!$A:AX,(BA$3+2),FALSE)))</f>
        <v>5</v>
      </c>
      <c r="BB462" s="95">
        <f>IF($C462 = "neg", (($D462+1) - VLOOKUP($B462,'Results-formatted 060121'!$A:AY,(BB$3+2),FALSE)), IF($C462 = "pos-neg", (3+VLOOKUP($B462,'Results-formatted 060121'!$A:AY,(BB$3+2),FALSE)), VLOOKUP($B462,'Results-formatted 060121'!$A:AY,(BB$3+2),FALSE)))</f>
        <v>5</v>
      </c>
      <c r="BC462" s="95">
        <f>IF($C462 = "neg", (($D462+1) - VLOOKUP($B462,'Results-formatted 060121'!$A:AZ,(BC$3+2),FALSE)), IF($C462 = "pos-neg", (3+VLOOKUP($B462,'Results-formatted 060121'!$A:AZ,(BC$3+2),FALSE)), VLOOKUP($B462,'Results-formatted 060121'!$A:AZ,(BC$3+2),FALSE)))</f>
        <v>4</v>
      </c>
      <c r="BD462" s="95">
        <f>IF($C462 = "neg", (($D462+1) - VLOOKUP($B462,'Results-formatted 060121'!$A:BA,(BD$3+2),FALSE)), IF($C462 = "pos-neg", (3+VLOOKUP($B462,'Results-formatted 060121'!$A:BA,(BD$3+2),FALSE)), VLOOKUP($B462,'Results-formatted 060121'!$A:BA,(BD$3+2),FALSE)))</f>
        <v>4</v>
      </c>
      <c r="BE462" s="95">
        <f>IF($C462 = "neg", (($D462+1) - VLOOKUP($B462,'Results-formatted 060121'!$A:BB,(BE$3+2),FALSE)), IF($C462 = "pos-neg", (3+VLOOKUP($B462,'Results-formatted 060121'!$A:BB,(BE$3+2),FALSE)), VLOOKUP($B462,'Results-formatted 060121'!$A:BB,(BE$3+2),FALSE)))</f>
        <v>4</v>
      </c>
      <c r="BF462" s="95">
        <f>IF($C462 = "neg", (($D462+1) - VLOOKUP($B462,'Results-formatted 060121'!$A:BC,(BF$3+2),FALSE)), IF($C462 = "pos-neg", (3+VLOOKUP($B462,'Results-formatted 060121'!$A:BC,(BF$3+2),FALSE)), VLOOKUP($B462,'Results-formatted 060121'!$A:BC,(BF$3+2),FALSE)))</f>
        <v>4</v>
      </c>
      <c r="BG462" s="95">
        <f>IF($C462 = "neg", (($D462+1) - VLOOKUP($B462,'Results-formatted 060121'!$A:BD,(BG$3+2),FALSE)), IF($C462 = "pos-neg", (3+VLOOKUP($B462,'Results-formatted 060121'!$A:BD,(BG$3+2),FALSE)), VLOOKUP($B462,'Results-formatted 060121'!$A:BD,(BG$3+2),FALSE)))</f>
        <v>4</v>
      </c>
      <c r="BH462" s="95">
        <f>IF($C462 = "neg", (($D462+1) - VLOOKUP($B462,'Results-formatted 060121'!$A:BE,(BH$3+2),FALSE)), IF($C462 = "pos-neg", (3+VLOOKUP($B462,'Results-formatted 060121'!$A:BE,(BH$3+2),FALSE)), VLOOKUP($B462,'Results-formatted 060121'!$A:BE,(BH$3+2),FALSE)))</f>
        <v>4</v>
      </c>
      <c r="BI462" s="95">
        <f>IF($C462 = "neg", (($D462+1) - VLOOKUP($B462,'Results-formatted 060121'!$A:BF,(BI$3+2),FALSE)), IF($C462 = "pos-neg", (3+VLOOKUP($B462,'Results-formatted 060121'!$A:BF,(BI$3+2),FALSE)), VLOOKUP($B462,'Results-formatted 060121'!$A:BF,(BI$3+2),FALSE)))</f>
        <v>5</v>
      </c>
      <c r="BJ462" s="95">
        <f>IF($C462 = "neg", (($D462+1) - VLOOKUP($B462,'Results-formatted 060121'!$A:BG,(BJ$3+2),FALSE)), IF($C462 = "pos-neg", (3+VLOOKUP($B462,'Results-formatted 060121'!$A:BG,(BJ$3+2),FALSE)), VLOOKUP($B462,'Results-formatted 060121'!$A:BG,(BJ$3+2),FALSE)))</f>
        <v>5</v>
      </c>
      <c r="BK462" s="95">
        <f>IF($C462 = "neg", (($D462+1) - VLOOKUP($B462,'Results-formatted 060121'!$A:BH,(BK$3+2),FALSE)), IF($C462 = "pos-neg", (3+VLOOKUP($B462,'Results-formatted 060121'!$A:BH,(BK$3+2),FALSE)), VLOOKUP($B462,'Results-formatted 060121'!$A:BH,(BK$3+2),FALSE)))</f>
        <v>5</v>
      </c>
      <c r="BL462" s="95">
        <f>IF($C462 = "neg", (($D462+1) - VLOOKUP($B462,'Results-formatted 060121'!$A:BI,(BL$3+2),FALSE)), IF($C462 = "pos-neg", (3+VLOOKUP($B462,'Results-formatted 060121'!$A:BI,(BL$3+2),FALSE)), VLOOKUP($B462,'Results-formatted 060121'!$A:BI,(BL$3+2),FALSE)))</f>
        <v>5</v>
      </c>
      <c r="BM462" s="95">
        <f>IF($C462 = "neg", (($D462+1) - VLOOKUP($B462,'Results-formatted 060121'!$A:BJ,(BM$3+2),FALSE)), IF($C462 = "pos-neg", (3+VLOOKUP($B462,'Results-formatted 060121'!$A:BJ,(BM$3+2),FALSE)), VLOOKUP($B462,'Results-formatted 060121'!$A:BJ,(BM$3+2),FALSE)))</f>
        <v>3</v>
      </c>
      <c r="BN462" s="95"/>
      <c r="BO462" s="95"/>
      <c r="BP462" s="95"/>
      <c r="BQ462" s="95"/>
      <c r="BR462" s="95"/>
      <c r="BS462" s="95"/>
      <c r="BT462" s="95"/>
      <c r="BU462" s="95"/>
      <c r="BV462" s="95"/>
      <c r="BW462" s="95"/>
      <c r="BX462" s="95"/>
      <c r="BY462" s="95"/>
      <c r="BZ462" s="95"/>
      <c r="CA462" s="95"/>
      <c r="CB462" s="95"/>
      <c r="CC462" s="95"/>
      <c r="CD462" s="99"/>
      <c r="CE462" s="25">
        <f>AVERAGE(F462:CD462)</f>
        <v>3.9833333333333334</v>
      </c>
      <c r="CF462" s="25">
        <f t="shared" si="1674"/>
        <v>1.0812996992268253</v>
      </c>
    </row>
    <row r="463" spans="2:84" ht="18" customHeight="1" x14ac:dyDescent="0.15">
      <c r="B463" s="84"/>
      <c r="E463" s="18" t="s">
        <v>123</v>
      </c>
      <c r="F463" s="34"/>
      <c r="G463" s="34"/>
      <c r="H463" s="34">
        <f t="shared" ref="H463" si="1703">IF(ISNUMBER(H464), AVERAGE(H464:H467), "")</f>
        <v>4.75</v>
      </c>
      <c r="I463" s="34">
        <f t="shared" ref="I463" si="1704">IF(ISNUMBER(I464), AVERAGE(I464:I467), "")</f>
        <v>4.5</v>
      </c>
      <c r="J463" s="34"/>
      <c r="K463" s="34">
        <f t="shared" ref="K463" si="1705">IF(ISNUMBER(K464), AVERAGE(K464:K467), "")</f>
        <v>2.25</v>
      </c>
      <c r="L463" s="34">
        <f t="shared" ref="L463" si="1706">IF(ISNUMBER(L464), AVERAGE(L464:L467), "")</f>
        <v>4.25</v>
      </c>
      <c r="M463" s="34">
        <f t="shared" ref="M463" si="1707">IF(ISNUMBER(M464), AVERAGE(M464:M467), "")</f>
        <v>4.75</v>
      </c>
      <c r="N463" s="34"/>
      <c r="O463" s="34">
        <f t="shared" ref="O463" si="1708">IF(ISNUMBER(O464), AVERAGE(O464:O467), "")</f>
        <v>5</v>
      </c>
      <c r="P463" s="34">
        <f t="shared" ref="P463" si="1709">IF(ISNUMBER(P464), AVERAGE(P464:P467), "")</f>
        <v>3.25</v>
      </c>
      <c r="Q463" s="34">
        <f t="shared" ref="Q463" si="1710">IF(ISNUMBER(Q464), AVERAGE(Q464:Q467), "")</f>
        <v>3.75</v>
      </c>
      <c r="R463" s="34">
        <f t="shared" ref="R463" si="1711">IF(ISNUMBER(R464), AVERAGE(R464:R467), "")</f>
        <v>3.75</v>
      </c>
      <c r="S463" s="34">
        <f t="shared" ref="S463" si="1712">IF(ISNUMBER(S464), AVERAGE(S464:S467), "")</f>
        <v>2.25</v>
      </c>
      <c r="T463" s="34">
        <f t="shared" ref="T463" si="1713">IF(ISNUMBER(T464), AVERAGE(T464:T467), "")</f>
        <v>2</v>
      </c>
      <c r="U463" s="34">
        <f t="shared" ref="U463" si="1714">IF(ISNUMBER(U464), AVERAGE(U464:U467), "")</f>
        <v>3.75</v>
      </c>
      <c r="V463" s="34">
        <f t="shared" ref="V463" si="1715">IF(ISNUMBER(V464), AVERAGE(V464:V467), "")</f>
        <v>2.75</v>
      </c>
      <c r="W463" s="34">
        <f t="shared" ref="W463" si="1716">IF(ISNUMBER(W464), AVERAGE(W464:W467), "")</f>
        <v>4.25</v>
      </c>
      <c r="X463" s="34">
        <f t="shared" ref="X463" si="1717">IF(ISNUMBER(X464), AVERAGE(X464:X467), "")</f>
        <v>3.25</v>
      </c>
      <c r="Y463" s="34">
        <f t="shared" ref="Y463" si="1718">IF(ISNUMBER(Y464), AVERAGE(Y464:Y467), "")</f>
        <v>4.25</v>
      </c>
      <c r="Z463" s="34">
        <f t="shared" ref="Z463" si="1719">IF(ISNUMBER(Z464), AVERAGE(Z464:Z467), "")</f>
        <v>3</v>
      </c>
      <c r="AA463" s="34">
        <f t="shared" ref="AA463" si="1720">IF(ISNUMBER(AA464), AVERAGE(AA464:AA467), "")</f>
        <v>4.25</v>
      </c>
      <c r="AB463" s="34">
        <f t="shared" ref="AB463" si="1721">IF(ISNUMBER(AB464), AVERAGE(AB464:AB467), "")</f>
        <v>5</v>
      </c>
      <c r="AC463" s="34">
        <f t="shared" ref="AC463" si="1722">IF(ISNUMBER(AC464), AVERAGE(AC464:AC467), "")</f>
        <v>2.5</v>
      </c>
      <c r="AD463" s="34">
        <f t="shared" ref="AD463" si="1723">IF(ISNUMBER(AD464), AVERAGE(AD464:AD467), "")</f>
        <v>4</v>
      </c>
      <c r="AE463" s="34">
        <f t="shared" ref="AE463" si="1724">IF(ISNUMBER(AE464), AVERAGE(AE464:AE467), "")</f>
        <v>4.75</v>
      </c>
      <c r="AF463" s="34">
        <f t="shared" ref="AF463" si="1725">IF(ISNUMBER(AF464), AVERAGE(AF464:AF467), "")</f>
        <v>4</v>
      </c>
      <c r="AG463" s="34">
        <f t="shared" ref="AG463" si="1726">IF(ISNUMBER(AG464), AVERAGE(AG464:AG467), "")</f>
        <v>3</v>
      </c>
      <c r="AH463" s="34">
        <f t="shared" ref="AH463" si="1727">IF(ISNUMBER(AH464), AVERAGE(AH464:AH467), "")</f>
        <v>2</v>
      </c>
      <c r="AI463" s="34">
        <f t="shared" ref="AI463" si="1728">IF(ISNUMBER(AI464), AVERAGE(AI464:AI467), "")</f>
        <v>4.25</v>
      </c>
      <c r="AJ463" s="34">
        <f t="shared" ref="AJ463:BM463" si="1729">IF(ISNUMBER(AJ464), AVERAGE(AJ464:AJ467), "")</f>
        <v>4.75</v>
      </c>
      <c r="AK463" s="34"/>
      <c r="AL463" s="34">
        <f t="shared" si="1729"/>
        <v>4</v>
      </c>
      <c r="AM463" s="34">
        <f t="shared" si="1729"/>
        <v>4.75</v>
      </c>
      <c r="AN463" s="34">
        <f t="shared" si="1729"/>
        <v>3.75</v>
      </c>
      <c r="AO463" s="34">
        <f t="shared" si="1729"/>
        <v>3</v>
      </c>
      <c r="AP463" s="34">
        <f t="shared" si="1729"/>
        <v>2.5</v>
      </c>
      <c r="AQ463" s="34">
        <f t="shared" si="1729"/>
        <v>4.5</v>
      </c>
      <c r="AR463" s="34">
        <f t="shared" si="1729"/>
        <v>5</v>
      </c>
      <c r="AS463" s="34">
        <f t="shared" si="1729"/>
        <v>4</v>
      </c>
      <c r="AT463" s="34">
        <f t="shared" si="1729"/>
        <v>5</v>
      </c>
      <c r="AU463" s="34">
        <f t="shared" si="1729"/>
        <v>2.75</v>
      </c>
      <c r="AV463" s="34">
        <f t="shared" si="1729"/>
        <v>5</v>
      </c>
      <c r="AW463" s="34">
        <f t="shared" si="1729"/>
        <v>2.5</v>
      </c>
      <c r="AX463" s="34">
        <f t="shared" si="1729"/>
        <v>1</v>
      </c>
      <c r="AY463" s="34">
        <f t="shared" si="1729"/>
        <v>4.25</v>
      </c>
      <c r="AZ463" s="34">
        <f t="shared" si="1729"/>
        <v>4</v>
      </c>
      <c r="BA463" s="34">
        <f t="shared" si="1729"/>
        <v>4.25</v>
      </c>
      <c r="BB463" s="34"/>
      <c r="BC463" s="34">
        <f t="shared" si="1729"/>
        <v>4</v>
      </c>
      <c r="BD463" s="34">
        <f t="shared" si="1729"/>
        <v>3.25</v>
      </c>
      <c r="BE463" s="34">
        <f t="shared" si="1729"/>
        <v>3.25</v>
      </c>
      <c r="BF463" s="34">
        <f t="shared" si="1729"/>
        <v>4</v>
      </c>
      <c r="BG463" s="34">
        <f t="shared" si="1729"/>
        <v>3</v>
      </c>
      <c r="BH463" s="34">
        <f t="shared" si="1729"/>
        <v>3.75</v>
      </c>
      <c r="BI463" s="34">
        <f t="shared" si="1729"/>
        <v>2.75</v>
      </c>
      <c r="BJ463" s="34">
        <f t="shared" si="1729"/>
        <v>3.25</v>
      </c>
      <c r="BK463" s="34">
        <f t="shared" si="1729"/>
        <v>4.5</v>
      </c>
      <c r="BL463" s="34">
        <f t="shared" si="1729"/>
        <v>2.75</v>
      </c>
      <c r="BM463" s="34">
        <f t="shared" si="1729"/>
        <v>2.25</v>
      </c>
      <c r="BN463" s="34"/>
      <c r="BO463" s="34"/>
      <c r="BP463" s="34"/>
      <c r="BQ463" s="34"/>
      <c r="BR463" s="34"/>
      <c r="BS463" s="34"/>
      <c r="BT463" s="34"/>
      <c r="BU463" s="34"/>
      <c r="BV463" s="34"/>
      <c r="BW463" s="34"/>
      <c r="BX463" s="34"/>
      <c r="BY463" s="34"/>
      <c r="BZ463" s="34"/>
      <c r="CA463" s="34"/>
      <c r="CB463" s="34"/>
      <c r="CC463" s="34"/>
      <c r="CD463" s="34" t="str">
        <f t="shared" ref="CD463" si="1730">IF(ISNUMBER(CD464), AVERAGE(CD464:CD467), "")</f>
        <v/>
      </c>
      <c r="CE463" s="32">
        <f>AVERAGE(CE464:CE467)</f>
        <v>3.6833333333333331</v>
      </c>
      <c r="CF463" s="32">
        <f t="shared" si="1674"/>
        <v>0.95958012961775807</v>
      </c>
    </row>
    <row r="464" spans="2:84" ht="56" x14ac:dyDescent="0.15">
      <c r="B464" s="84" t="s">
        <v>588</v>
      </c>
      <c r="C464" s="86" t="s">
        <v>1166</v>
      </c>
      <c r="D464" s="2">
        <v>5</v>
      </c>
      <c r="E464" s="12" t="s">
        <v>1055</v>
      </c>
      <c r="F464" s="95">
        <f>IF($C464 = "neg", (($D464+1) - VLOOKUP($B464,'Results-formatted 060121'!$A:$AJ,(F$3+2),FALSE)), IF($C464 = "pos-neg", (3+VLOOKUP($B464,'Results-formatted 060121'!$A:$AJ,(F$3+2),FALSE)), VLOOKUP($B464,'Results-formatted 060121'!$A:$AJ,(F$3+2),FALSE)))</f>
        <v>4</v>
      </c>
      <c r="G464" s="95">
        <f>IF($C464 = "neg", (($D464+1) - VLOOKUP($B464,'Results-formatted 060121'!$A:$AJ,(G$3+2),FALSE)), IF($C464 = "pos-neg", (3+VLOOKUP($B464,'Results-formatted 060121'!$A:$AJ,(G$3+2),FALSE)), VLOOKUP($B464,'Results-formatted 060121'!$A:$AJ,(G$3+2),FALSE)))</f>
        <v>5</v>
      </c>
      <c r="H464" s="95">
        <f>IF($C464 = "neg", (($D464+1) - VLOOKUP($B464,'Results-formatted 060121'!$A:$AJ,(H$3+2),FALSE)), IF($C464 = "pos-neg", (3+VLOOKUP($B464,'Results-formatted 060121'!$A:$AJ,(H$3+2),FALSE)), VLOOKUP($B464,'Results-formatted 060121'!$A:$AJ,(H$3+2),FALSE)))</f>
        <v>4</v>
      </c>
      <c r="I464" s="95">
        <f>IF($C464 = "neg", (($D464+1) - VLOOKUP($B464,'Results-formatted 060121'!$A:$AJ,(I$3+2),FALSE)), IF($C464 = "pos-neg", (3+VLOOKUP($B464,'Results-formatted 060121'!$A:$AJ,(I$3+2),FALSE)), VLOOKUP($B464,'Results-formatted 060121'!$A:$AJ,(I$3+2),FALSE)))</f>
        <v>5</v>
      </c>
      <c r="J464" s="95">
        <f>IF($C464 = "neg", (($D464+1) - VLOOKUP($B464,'Results-formatted 060121'!$A:$AJ,(J$3+2),FALSE)), IF($C464 = "pos-neg", (3+VLOOKUP($B464,'Results-formatted 060121'!$A:$AJ,(J$3+2),FALSE)), VLOOKUP($B464,'Results-formatted 060121'!$A:$AJ,(J$3+2),FALSE)))</f>
        <v>3</v>
      </c>
      <c r="K464" s="95">
        <f>IF($C464 = "neg", (($D464+1) - VLOOKUP($B464,'Results-formatted 060121'!$A:$AJ,(K$3+2),FALSE)), IF($C464 = "pos-neg", (3+VLOOKUP($B464,'Results-formatted 060121'!$A:$AJ,(K$3+2),FALSE)), VLOOKUP($B464,'Results-formatted 060121'!$A:$AJ,(K$3+2),FALSE)))</f>
        <v>2</v>
      </c>
      <c r="L464" s="95">
        <f>IF($C464 = "neg", (($D464+1) - VLOOKUP($B464,'Results-formatted 060121'!$A:$AJ,(L$3+2),FALSE)), IF($C464 = "pos-neg", (3+VLOOKUP($B464,'Results-formatted 060121'!$A:$AJ,(L$3+2),FALSE)), VLOOKUP($B464,'Results-formatted 060121'!$A:$AJ,(L$3+2),FALSE)))</f>
        <v>4</v>
      </c>
      <c r="M464" s="95">
        <f>IF($C464 = "neg", (($D464+1) - VLOOKUP($B464,'Results-formatted 060121'!$A:$AJ,(M$3+2),FALSE)), IF($C464 = "pos-neg", (3+VLOOKUP($B464,'Results-formatted 060121'!$A:$AJ,(M$3+2),FALSE)), VLOOKUP($B464,'Results-formatted 060121'!$A:$AJ,(M$3+2),FALSE)))</f>
        <v>4</v>
      </c>
      <c r="N464" s="95">
        <f>IF($C464 = "neg", (($D464+1) - VLOOKUP($B464,'Results-formatted 060121'!$A:$AJ,(N$3+2),FALSE)), IF($C464 = "pos-neg", (3+VLOOKUP($B464,'Results-formatted 060121'!$A:$AJ,(N$3+2),FALSE)), VLOOKUP($B464,'Results-formatted 060121'!$A:$AJ,(N$3+2),FALSE)))</f>
        <v>4</v>
      </c>
      <c r="O464" s="95">
        <f>IF($C464 = "neg", (($D464+1) - VLOOKUP($B464,'Results-formatted 060121'!$A:$AJ,(O$3+2),FALSE)), IF($C464 = "pos-neg", (3+VLOOKUP($B464,'Results-formatted 060121'!$A:$AJ,(O$3+2),FALSE)), VLOOKUP($B464,'Results-formatted 060121'!$A:$AJ,(O$3+2),FALSE)))</f>
        <v>5</v>
      </c>
      <c r="P464" s="95">
        <f>IF($C464 = "neg", (($D464+1) - VLOOKUP($B464,'Results-formatted 060121'!$A:$AJ,(P$3+2),FALSE)), IF($C464 = "pos-neg", (3+VLOOKUP($B464,'Results-formatted 060121'!$A:$AJ,(P$3+2),FALSE)), VLOOKUP($B464,'Results-formatted 060121'!$A:$AJ,(P$3+2),FALSE)))</f>
        <v>3</v>
      </c>
      <c r="Q464" s="95">
        <f>IF($C464 = "neg", (($D464+1) - VLOOKUP($B464,'Results-formatted 060121'!$A:$AJ,(Q$3+2),FALSE)), IF($C464 = "pos-neg", (3+VLOOKUP($B464,'Results-formatted 060121'!$A:$AJ,(Q$3+2),FALSE)), VLOOKUP($B464,'Results-formatted 060121'!$A:$AJ,(Q$3+2),FALSE)))</f>
        <v>4</v>
      </c>
      <c r="R464" s="95">
        <f>IF($C464 = "neg", (($D464+1) - VLOOKUP($B464,'Results-formatted 060121'!$A:$AJ,(R$3+2),FALSE)), IF($C464 = "pos-neg", (3+VLOOKUP($B464,'Results-formatted 060121'!$A:$AJ,(R$3+2),FALSE)), VLOOKUP($B464,'Results-formatted 060121'!$A:$AJ,(R$3+2),FALSE)))</f>
        <v>4</v>
      </c>
      <c r="S464" s="95">
        <f>IF($C464 = "neg", (($D464+1) - VLOOKUP($B464,'Results-formatted 060121'!$A:$AJ,(S$3+2),FALSE)), IF($C464 = "pos-neg", (3+VLOOKUP($B464,'Results-formatted 060121'!$A:$AJ,(S$3+2),FALSE)), VLOOKUP($B464,'Results-formatted 060121'!$A:$AJ,(S$3+2),FALSE)))</f>
        <v>2</v>
      </c>
      <c r="T464" s="95">
        <f>IF($C464 = "neg", (($D464+1) - VLOOKUP($B464,'Results-formatted 060121'!$A:$AJ,(T$3+2),FALSE)), IF($C464 = "pos-neg", (3+VLOOKUP($B464,'Results-formatted 060121'!$A:$AJ,(T$3+2),FALSE)), VLOOKUP($B464,'Results-formatted 060121'!$A:$AJ,(T$3+2),FALSE)))</f>
        <v>2</v>
      </c>
      <c r="U464" s="95">
        <f>IF($C464 = "neg", (($D464+1) - VLOOKUP($B464,'Results-formatted 060121'!$A:$AJ,(U$3+2),FALSE)), IF($C464 = "pos-neg", (3+VLOOKUP($B464,'Results-formatted 060121'!$A:$AJ,(U$3+2),FALSE)), VLOOKUP($B464,'Results-formatted 060121'!$A:$AJ,(U$3+2),FALSE)))</f>
        <v>4</v>
      </c>
      <c r="V464" s="95">
        <f>IF($C464 = "neg", (($D464+1) - VLOOKUP($B464,'Results-formatted 060121'!$A:$AJ,(V$3+2),FALSE)), IF($C464 = "pos-neg", (3+VLOOKUP($B464,'Results-formatted 060121'!$A:$AJ,(V$3+2),FALSE)), VLOOKUP($B464,'Results-formatted 060121'!$A:$AJ,(V$3+2),FALSE)))</f>
        <v>3</v>
      </c>
      <c r="W464" s="95">
        <f>IF($C464 = "neg", (($D464+1) - VLOOKUP($B464,'Results-formatted 060121'!$A:$AJ,(W$3+2),FALSE)), IF($C464 = "pos-neg", (3+VLOOKUP($B464,'Results-formatted 060121'!$A:$AJ,(W$3+2),FALSE)), VLOOKUP($B464,'Results-formatted 060121'!$A:$AJ,(W$3+2),FALSE)))</f>
        <v>4</v>
      </c>
      <c r="X464" s="95">
        <f>IF($C464 = "neg", (($D464+1) - VLOOKUP($B464,'Results-formatted 060121'!$A:$AJ,(X$3+2),FALSE)), IF($C464 = "pos-neg", (3+VLOOKUP($B464,'Results-formatted 060121'!$A:$AJ,(X$3+2),FALSE)), VLOOKUP($B464,'Results-formatted 060121'!$A:$AJ,(X$3+2),FALSE)))</f>
        <v>3</v>
      </c>
      <c r="Y464" s="95">
        <f>IF($C464 = "neg", (($D464+1) - VLOOKUP($B464,'Results-formatted 060121'!$A:$AJ,(Y$3+2),FALSE)), IF($C464 = "pos-neg", (3+VLOOKUP($B464,'Results-formatted 060121'!$A:$AJ,(Y$3+2),FALSE)), VLOOKUP($B464,'Results-formatted 060121'!$A:$AJ,(Y$3+2),FALSE)))</f>
        <v>5</v>
      </c>
      <c r="Z464" s="95">
        <f>IF($C464 = "neg", (($D464+1) - VLOOKUP($B464,'Results-formatted 060121'!$A:$AJ,(Z$3+2),FALSE)), IF($C464 = "pos-neg", (3+VLOOKUP($B464,'Results-formatted 060121'!$A:$AJ,(Z$3+2),FALSE)), VLOOKUP($B464,'Results-formatted 060121'!$A:$AJ,(Z$3+2),FALSE)))</f>
        <v>3</v>
      </c>
      <c r="AA464" s="95">
        <f>IF($C464 = "neg", (($D464+1) - VLOOKUP($B464,'Results-formatted 060121'!$A:$AJ,(AA$3+2),FALSE)), IF($C464 = "pos-neg", (3+VLOOKUP($B464,'Results-formatted 060121'!$A:$AJ,(AA$3+2),FALSE)), VLOOKUP($B464,'Results-formatted 060121'!$A:$AJ,(AA$3+2),FALSE)))</f>
        <v>4</v>
      </c>
      <c r="AB464" s="95">
        <f>IF($C464 = "neg", (($D464+1) - VLOOKUP($B464,'Results-formatted 060121'!$A:$AJ,(AB$3+2),FALSE)), IF($C464 = "pos-neg", (3+VLOOKUP($B464,'Results-formatted 060121'!$A:$AJ,(AB$3+2),FALSE)), VLOOKUP($B464,'Results-formatted 060121'!$A:$AJ,(AB$3+2),FALSE)))</f>
        <v>5</v>
      </c>
      <c r="AC464" s="95">
        <f>IF($C464 = "neg", (($D464+1) - VLOOKUP($B464,'Results-formatted 060121'!$A:$AJ,(AC$3+2),FALSE)), IF($C464 = "pos-neg", (3+VLOOKUP($B464,'Results-formatted 060121'!$A:$AJ,(AC$3+2),FALSE)), VLOOKUP($B464,'Results-formatted 060121'!$A:$AJ,(AC$3+2),FALSE)))</f>
        <v>2</v>
      </c>
      <c r="AD464" s="95">
        <f>IF($C464 = "neg", (($D464+1) - VLOOKUP($B464,'Results-formatted 060121'!$A:$AJ,(AD$3+2),FALSE)), IF($C464 = "pos-neg", (3+VLOOKUP($B464,'Results-formatted 060121'!$A:$AJ,(AD$3+2),FALSE)), VLOOKUP($B464,'Results-formatted 060121'!$A:$AJ,(AD$3+2),FALSE)))</f>
        <v>4</v>
      </c>
      <c r="AE464" s="95">
        <f>IF($C464 = "neg", (($D464+1) - VLOOKUP($B464,'Results-formatted 060121'!$A:$AJ,(AE$3+2),FALSE)), IF($C464 = "pos-neg", (3+VLOOKUP($B464,'Results-formatted 060121'!$A:$AJ,(AE$3+2),FALSE)), VLOOKUP($B464,'Results-formatted 060121'!$A:$AJ,(AE$3+2),FALSE)))</f>
        <v>4</v>
      </c>
      <c r="AF464" s="95">
        <f>IF($C464 = "neg", (($D464+1) - VLOOKUP($B464,'Results-formatted 060121'!$A:$AJ,(AF$3+2),FALSE)), IF($C464 = "pos-neg", (3+VLOOKUP($B464,'Results-formatted 060121'!$A:$AJ,(AF$3+2),FALSE)), VLOOKUP($B464,'Results-formatted 060121'!$A:$AJ,(AF$3+2),FALSE)))</f>
        <v>4</v>
      </c>
      <c r="AG464" s="95">
        <f>IF($C464 = "neg", (($D464+1) - VLOOKUP($B464,'Results-formatted 060121'!$A:$AJ,(AG$3+2),FALSE)), IF($C464 = "pos-neg", (3+VLOOKUP($B464,'Results-formatted 060121'!$A:$AJ,(AG$3+2),FALSE)), VLOOKUP($B464,'Results-formatted 060121'!$A:$AJ,(AG$3+2),FALSE)))</f>
        <v>3</v>
      </c>
      <c r="AH464" s="95">
        <f>IF($C464 = "neg", (($D464+1) - VLOOKUP($B464,'Results-formatted 060121'!$A:$AJ,(AH$3+2),FALSE)), IF($C464 = "pos-neg", (3+VLOOKUP($B464,'Results-formatted 060121'!$A:$AJ,(AH$3+2),FALSE)), VLOOKUP($B464,'Results-formatted 060121'!$A:$AJ,(AH$3+2),FALSE)))</f>
        <v>1</v>
      </c>
      <c r="AI464" s="95">
        <f>IF($C464 = "neg", (($D464+1) - VLOOKUP($B464,'Results-formatted 060121'!$A:$AJ,(AI$3+2),FALSE)), IF($C464 = "pos-neg", (3+VLOOKUP($B464,'Results-formatted 060121'!$A:$AJ,(AI$3+2),FALSE)), VLOOKUP($B464,'Results-formatted 060121'!$A:$AJ,(AI$3+2),FALSE)))</f>
        <v>4</v>
      </c>
      <c r="AJ464" s="95">
        <f>IF($C464 = "neg", (($D464+1) - VLOOKUP($B464,'Results-formatted 060121'!$A:$AJ,(AJ$3+2),FALSE)), IF($C464 = "pos-neg", (3+VLOOKUP($B464,'Results-formatted 060121'!$A:$AJ,(AJ$3+2),FALSE)), VLOOKUP($B464,'Results-formatted 060121'!$A:$AJ,(AJ$3+2),FALSE)))</f>
        <v>5</v>
      </c>
      <c r="AK464" s="95">
        <f>IF($C464 = "neg", (($D464+1) - VLOOKUP($B464,'Results-formatted 060121'!$A:$AJ,(AK$3+2),FALSE)), IF($C464 = "pos-neg", (3+VLOOKUP($B464,'Results-formatted 060121'!$A:$AJ,(AK$3+2),FALSE)), VLOOKUP($B464,'Results-formatted 060121'!$A:$AJ,(AK$3+2),FALSE)))</f>
        <v>4</v>
      </c>
      <c r="AL464" s="95">
        <f>IF($C464 = "neg", (($D464+1) - VLOOKUP($B464,'Results-formatted 060121'!$A:$AJ,(AL$3+2),FALSE)), IF($C464 = "pos-neg", (3+VLOOKUP($B464,'Results-formatted 060121'!$A:$AJ,(AL$3+2),FALSE)), VLOOKUP($B464,'Results-formatted 060121'!$A:$AJ,(AL$3+2),FALSE)))</f>
        <v>4</v>
      </c>
      <c r="AM464" s="95">
        <f>IF($C464 = "neg", (($D464+1) - VLOOKUP($B464,'Results-formatted 060121'!$A:AJ,(AM$3+2),FALSE)), IF($C464 = "pos-neg", (3+VLOOKUP($B464,'Results-formatted 060121'!$A:AJ,(AM$3+2),FALSE)), VLOOKUP($B464,'Results-formatted 060121'!$A:AJ,(AM$3+2),FALSE)))</f>
        <v>4</v>
      </c>
      <c r="AN464" s="95">
        <f>IF($C464 = "neg", (($D464+1) - VLOOKUP($B464,'Results-formatted 060121'!$A:AK,(AN$3+2),FALSE)), IF($C464 = "pos-neg", (3+VLOOKUP($B464,'Results-formatted 060121'!$A:AK,(AN$3+2),FALSE)), VLOOKUP($B464,'Results-formatted 060121'!$A:AK,(AN$3+2),FALSE)))</f>
        <v>3</v>
      </c>
      <c r="AO464" s="95">
        <f>IF($C464 = "neg", (($D464+1) - VLOOKUP($B464,'Results-formatted 060121'!$A:AL,(AO$3+2),FALSE)), IF($C464 = "pos-neg", (3+VLOOKUP($B464,'Results-formatted 060121'!$A:AL,(AO$3+2),FALSE)), VLOOKUP($B464,'Results-formatted 060121'!$A:AL,(AO$3+2),FALSE)))</f>
        <v>3</v>
      </c>
      <c r="AP464" s="95">
        <f>IF($C464 = "neg", (($D464+1) - VLOOKUP($B464,'Results-formatted 060121'!$A:AM,(AP$3+2),FALSE)), IF($C464 = "pos-neg", (3+VLOOKUP($B464,'Results-formatted 060121'!$A:AM,(AP$3+2),FALSE)), VLOOKUP($B464,'Results-formatted 060121'!$A:AM,(AP$3+2),FALSE)))</f>
        <v>3</v>
      </c>
      <c r="AQ464" s="95">
        <f>IF($C464 = "neg", (($D464+1) - VLOOKUP($B464,'Results-formatted 060121'!$A:AN,(AQ$3+2),FALSE)), IF($C464 = "pos-neg", (3+VLOOKUP($B464,'Results-formatted 060121'!$A:AN,(AQ$3+2),FALSE)), VLOOKUP($B464,'Results-formatted 060121'!$A:AN,(AQ$3+2),FALSE)))</f>
        <v>4</v>
      </c>
      <c r="AR464" s="95">
        <f>IF($C464 = "neg", (($D464+1) - VLOOKUP($B464,'Results-formatted 060121'!$A:AO,(AR$3+2),FALSE)), IF($C464 = "pos-neg", (3+VLOOKUP($B464,'Results-formatted 060121'!$A:AO,(AR$3+2),FALSE)), VLOOKUP($B464,'Results-formatted 060121'!$A:AO,(AR$3+2),FALSE)))</f>
        <v>5</v>
      </c>
      <c r="AS464" s="95">
        <f>IF($C464 = "neg", (($D464+1) - VLOOKUP($B464,'Results-formatted 060121'!$A:AP,(AS$3+2),FALSE)), IF($C464 = "pos-neg", (3+VLOOKUP($B464,'Results-formatted 060121'!$A:AP,(AS$3+2),FALSE)), VLOOKUP($B464,'Results-formatted 060121'!$A:AP,(AS$3+2),FALSE)))</f>
        <v>4</v>
      </c>
      <c r="AT464" s="95">
        <f>IF($C464 = "neg", (($D464+1) - VLOOKUP($B464,'Results-formatted 060121'!$A:AQ,(AT$3+2),FALSE)), IF($C464 = "pos-neg", (3+VLOOKUP($B464,'Results-formatted 060121'!$A:AQ,(AT$3+2),FALSE)), VLOOKUP($B464,'Results-formatted 060121'!$A:AQ,(AT$3+2),FALSE)))</f>
        <v>5</v>
      </c>
      <c r="AU464" s="95">
        <f>IF($C464 = "neg", (($D464+1) - VLOOKUP($B464,'Results-formatted 060121'!$A:AR,(AU$3+2),FALSE)), IF($C464 = "pos-neg", (3+VLOOKUP($B464,'Results-formatted 060121'!$A:AR,(AU$3+2),FALSE)), VLOOKUP($B464,'Results-formatted 060121'!$A:AR,(AU$3+2),FALSE)))</f>
        <v>2</v>
      </c>
      <c r="AV464" s="95">
        <f>IF($C464 = "neg", (($D464+1) - VLOOKUP($B464,'Results-formatted 060121'!$A:AS,(AV$3+2),FALSE)), IF($C464 = "pos-neg", (3+VLOOKUP($B464,'Results-formatted 060121'!$A:AS,(AV$3+2),FALSE)), VLOOKUP($B464,'Results-formatted 060121'!$A:AS,(AV$3+2),FALSE)))</f>
        <v>5</v>
      </c>
      <c r="AW464" s="95">
        <f>IF($C464 = "neg", (($D464+1) - VLOOKUP($B464,'Results-formatted 060121'!$A:AT,(AW$3+2),FALSE)), IF($C464 = "pos-neg", (3+VLOOKUP($B464,'Results-formatted 060121'!$A:AT,(AW$3+2),FALSE)), VLOOKUP($B464,'Results-formatted 060121'!$A:AT,(AW$3+2),FALSE)))</f>
        <v>1</v>
      </c>
      <c r="AX464" s="95">
        <f>IF($C464 = "neg", (($D464+1) - VLOOKUP($B464,'Results-formatted 060121'!$A:AU,(AX$3+2),FALSE)), IF($C464 = "pos-neg", (3+VLOOKUP($B464,'Results-formatted 060121'!$A:AU,(AX$3+2),FALSE)), VLOOKUP($B464,'Results-formatted 060121'!$A:AU,(AX$3+2),FALSE)))</f>
        <v>1</v>
      </c>
      <c r="AY464" s="95">
        <f>IF($C464 = "neg", (($D464+1) - VLOOKUP($B464,'Results-formatted 060121'!$A:AV,(AY$3+2),FALSE)), IF($C464 = "pos-neg", (3+VLOOKUP($B464,'Results-formatted 060121'!$A:AV,(AY$3+2),FALSE)), VLOOKUP($B464,'Results-formatted 060121'!$A:AV,(AY$3+2),FALSE)))</f>
        <v>5</v>
      </c>
      <c r="AZ464" s="95">
        <f>IF($C464 = "neg", (($D464+1) - VLOOKUP($B464,'Results-formatted 060121'!$A:AW,(AZ$3+2),FALSE)), IF($C464 = "pos-neg", (3+VLOOKUP($B464,'Results-formatted 060121'!$A:AW,(AZ$3+2),FALSE)), VLOOKUP($B464,'Results-formatted 060121'!$A:AW,(AZ$3+2),FALSE)))</f>
        <v>4</v>
      </c>
      <c r="BA464" s="95">
        <f>IF($C464 = "neg", (($D464+1) - VLOOKUP($B464,'Results-formatted 060121'!$A:AX,(BA$3+2),FALSE)), IF($C464 = "pos-neg", (3+VLOOKUP($B464,'Results-formatted 060121'!$A:AX,(BA$3+2),FALSE)), VLOOKUP($B464,'Results-formatted 060121'!$A:AX,(BA$3+2),FALSE)))</f>
        <v>4</v>
      </c>
      <c r="BB464" s="95">
        <f>IF($C464 = "neg", (($D464+1) - VLOOKUP($B464,'Results-formatted 060121'!$A:AY,(BB$3+2),FALSE)), IF($C464 = "pos-neg", (3+VLOOKUP($B464,'Results-formatted 060121'!$A:AY,(BB$3+2),FALSE)), VLOOKUP($B464,'Results-formatted 060121'!$A:AY,(BB$3+2),FALSE)))</f>
        <v>4</v>
      </c>
      <c r="BC464" s="95">
        <f>IF($C464 = "neg", (($D464+1) - VLOOKUP($B464,'Results-formatted 060121'!$A:AZ,(BC$3+2),FALSE)), IF($C464 = "pos-neg", (3+VLOOKUP($B464,'Results-formatted 060121'!$A:AZ,(BC$3+2),FALSE)), VLOOKUP($B464,'Results-formatted 060121'!$A:AZ,(BC$3+2),FALSE)))</f>
        <v>4</v>
      </c>
      <c r="BD464" s="95">
        <f>IF($C464 = "neg", (($D464+1) - VLOOKUP($B464,'Results-formatted 060121'!$A:BA,(BD$3+2),FALSE)), IF($C464 = "pos-neg", (3+VLOOKUP($B464,'Results-formatted 060121'!$A:BA,(BD$3+2),FALSE)), VLOOKUP($B464,'Results-formatted 060121'!$A:BA,(BD$3+2),FALSE)))</f>
        <v>3</v>
      </c>
      <c r="BE464" s="95">
        <f>IF($C464 = "neg", (($D464+1) - VLOOKUP($B464,'Results-formatted 060121'!$A:BB,(BE$3+2),FALSE)), IF($C464 = "pos-neg", (3+VLOOKUP($B464,'Results-formatted 060121'!$A:BB,(BE$3+2),FALSE)), VLOOKUP($B464,'Results-formatted 060121'!$A:BB,(BE$3+2),FALSE)))</f>
        <v>3</v>
      </c>
      <c r="BF464" s="95">
        <f>IF($C464 = "neg", (($D464+1) - VLOOKUP($B464,'Results-formatted 060121'!$A:BC,(BF$3+2),FALSE)), IF($C464 = "pos-neg", (3+VLOOKUP($B464,'Results-formatted 060121'!$A:BC,(BF$3+2),FALSE)), VLOOKUP($B464,'Results-formatted 060121'!$A:BC,(BF$3+2),FALSE)))</f>
        <v>4</v>
      </c>
      <c r="BG464" s="95">
        <f>IF($C464 = "neg", (($D464+1) - VLOOKUP($B464,'Results-formatted 060121'!$A:BD,(BG$3+2),FALSE)), IF($C464 = "pos-neg", (3+VLOOKUP($B464,'Results-formatted 060121'!$A:BD,(BG$3+2),FALSE)), VLOOKUP($B464,'Results-formatted 060121'!$A:BD,(BG$3+2),FALSE)))</f>
        <v>3</v>
      </c>
      <c r="BH464" s="95">
        <f>IF($C464 = "neg", (($D464+1) - VLOOKUP($B464,'Results-formatted 060121'!$A:BE,(BH$3+2),FALSE)), IF($C464 = "pos-neg", (3+VLOOKUP($B464,'Results-formatted 060121'!$A:BE,(BH$3+2),FALSE)), VLOOKUP($B464,'Results-formatted 060121'!$A:BE,(BH$3+2),FALSE)))</f>
        <v>4</v>
      </c>
      <c r="BI464" s="95">
        <f>IF($C464 = "neg", (($D464+1) - VLOOKUP($B464,'Results-formatted 060121'!$A:BF,(BI$3+2),FALSE)), IF($C464 = "pos-neg", (3+VLOOKUP($B464,'Results-formatted 060121'!$A:BF,(BI$3+2),FALSE)), VLOOKUP($B464,'Results-formatted 060121'!$A:BF,(BI$3+2),FALSE)))</f>
        <v>3</v>
      </c>
      <c r="BJ464" s="95">
        <f>IF($C464 = "neg", (($D464+1) - VLOOKUP($B464,'Results-formatted 060121'!$A:BG,(BJ$3+2),FALSE)), IF($C464 = "pos-neg", (3+VLOOKUP($B464,'Results-formatted 060121'!$A:BG,(BJ$3+2),FALSE)), VLOOKUP($B464,'Results-formatted 060121'!$A:BG,(BJ$3+2),FALSE)))</f>
        <v>3</v>
      </c>
      <c r="BK464" s="95">
        <f>IF($C464 = "neg", (($D464+1) - VLOOKUP($B464,'Results-formatted 060121'!$A:BH,(BK$3+2),FALSE)), IF($C464 = "pos-neg", (3+VLOOKUP($B464,'Results-formatted 060121'!$A:BH,(BK$3+2),FALSE)), VLOOKUP($B464,'Results-formatted 060121'!$A:BH,(BK$3+2),FALSE)))</f>
        <v>4</v>
      </c>
      <c r="BL464" s="95">
        <f>IF($C464 = "neg", (($D464+1) - VLOOKUP($B464,'Results-formatted 060121'!$A:BI,(BL$3+2),FALSE)), IF($C464 = "pos-neg", (3+VLOOKUP($B464,'Results-formatted 060121'!$A:BI,(BL$3+2),FALSE)), VLOOKUP($B464,'Results-formatted 060121'!$A:BI,(BL$3+2),FALSE)))</f>
        <v>2</v>
      </c>
      <c r="BM464" s="95">
        <f>IF($C464 = "neg", (($D464+1) - VLOOKUP($B464,'Results-formatted 060121'!$A:BJ,(BM$3+2),FALSE)), IF($C464 = "pos-neg", (3+VLOOKUP($B464,'Results-formatted 060121'!$A:BJ,(BM$3+2),FALSE)), VLOOKUP($B464,'Results-formatted 060121'!$A:BJ,(BM$3+2),FALSE)))</f>
        <v>2</v>
      </c>
      <c r="BN464" s="95"/>
      <c r="BO464" s="95"/>
      <c r="BP464" s="95"/>
      <c r="BQ464" s="95"/>
      <c r="BR464" s="95"/>
      <c r="BS464" s="95"/>
      <c r="BT464" s="95"/>
      <c r="BU464" s="95"/>
      <c r="BV464" s="95"/>
      <c r="BW464" s="95"/>
      <c r="BX464" s="95"/>
      <c r="BY464" s="95"/>
      <c r="BZ464" s="95"/>
      <c r="CA464" s="95"/>
      <c r="CB464" s="95"/>
      <c r="CC464" s="95"/>
      <c r="CD464" s="99"/>
      <c r="CE464" s="25">
        <f>AVERAGE(F464:CD464)</f>
        <v>3.55</v>
      </c>
      <c r="CF464" s="25">
        <f t="shared" si="1674"/>
        <v>1.0644486119384193</v>
      </c>
    </row>
    <row r="465" spans="2:84" ht="56" x14ac:dyDescent="0.15">
      <c r="B465" s="84" t="s">
        <v>589</v>
      </c>
      <c r="C465" s="86" t="s">
        <v>1166</v>
      </c>
      <c r="D465" s="2">
        <v>5</v>
      </c>
      <c r="E465" s="12" t="s">
        <v>1056</v>
      </c>
      <c r="F465" s="95">
        <f>IF($C465 = "neg", (($D465+1) - VLOOKUP($B465,'Results-formatted 060121'!$A:$AJ,(F$3+2),FALSE)), IF($C465 = "pos-neg", (3+VLOOKUP($B465,'Results-formatted 060121'!$A:$AJ,(F$3+2),FALSE)), VLOOKUP($B465,'Results-formatted 060121'!$A:$AJ,(F$3+2),FALSE)))</f>
        <v>4</v>
      </c>
      <c r="G465" s="95">
        <f>IF($C465 = "neg", (($D465+1) - VLOOKUP($B465,'Results-formatted 060121'!$A:$AJ,(G$3+2),FALSE)), IF($C465 = "pos-neg", (3+VLOOKUP($B465,'Results-formatted 060121'!$A:$AJ,(G$3+2),FALSE)), VLOOKUP($B465,'Results-formatted 060121'!$A:$AJ,(G$3+2),FALSE)))</f>
        <v>5</v>
      </c>
      <c r="H465" s="95">
        <f>IF($C465 = "neg", (($D465+1) - VLOOKUP($B465,'Results-formatted 060121'!$A:$AJ,(H$3+2),FALSE)), IF($C465 = "pos-neg", (3+VLOOKUP($B465,'Results-formatted 060121'!$A:$AJ,(H$3+2),FALSE)), VLOOKUP($B465,'Results-formatted 060121'!$A:$AJ,(H$3+2),FALSE)))</f>
        <v>5</v>
      </c>
      <c r="I465" s="95">
        <f>IF($C465 = "neg", (($D465+1) - VLOOKUP($B465,'Results-formatted 060121'!$A:$AJ,(I$3+2),FALSE)), IF($C465 = "pos-neg", (3+VLOOKUP($B465,'Results-formatted 060121'!$A:$AJ,(I$3+2),FALSE)), VLOOKUP($B465,'Results-formatted 060121'!$A:$AJ,(I$3+2),FALSE)))</f>
        <v>5</v>
      </c>
      <c r="J465" s="95">
        <f>IF($C465 = "neg", (($D465+1) - VLOOKUP($B465,'Results-formatted 060121'!$A:$AJ,(J$3+2),FALSE)), IF($C465 = "pos-neg", (3+VLOOKUP($B465,'Results-formatted 060121'!$A:$AJ,(J$3+2),FALSE)), VLOOKUP($B465,'Results-formatted 060121'!$A:$AJ,(J$3+2),FALSE)))</f>
        <v>3</v>
      </c>
      <c r="K465" s="95">
        <f>IF($C465 = "neg", (($D465+1) - VLOOKUP($B465,'Results-formatted 060121'!$A:$AJ,(K$3+2),FALSE)), IF($C465 = "pos-neg", (3+VLOOKUP($B465,'Results-formatted 060121'!$A:$AJ,(K$3+2),FALSE)), VLOOKUP($B465,'Results-formatted 060121'!$A:$AJ,(K$3+2),FALSE)))</f>
        <v>3</v>
      </c>
      <c r="L465" s="95">
        <f>IF($C465 = "neg", (($D465+1) - VLOOKUP($B465,'Results-formatted 060121'!$A:$AJ,(L$3+2),FALSE)), IF($C465 = "pos-neg", (3+VLOOKUP($B465,'Results-formatted 060121'!$A:$AJ,(L$3+2),FALSE)), VLOOKUP($B465,'Results-formatted 060121'!$A:$AJ,(L$3+2),FALSE)))</f>
        <v>4</v>
      </c>
      <c r="M465" s="95">
        <f>IF($C465 = "neg", (($D465+1) - VLOOKUP($B465,'Results-formatted 060121'!$A:$AJ,(M$3+2),FALSE)), IF($C465 = "pos-neg", (3+VLOOKUP($B465,'Results-formatted 060121'!$A:$AJ,(M$3+2),FALSE)), VLOOKUP($B465,'Results-formatted 060121'!$A:$AJ,(M$3+2),FALSE)))</f>
        <v>5</v>
      </c>
      <c r="N465" s="95">
        <f>IF($C465 = "neg", (($D465+1) - VLOOKUP($B465,'Results-formatted 060121'!$A:$AJ,(N$3+2),FALSE)), IF($C465 = "pos-neg", (3+VLOOKUP($B465,'Results-formatted 060121'!$A:$AJ,(N$3+2),FALSE)), VLOOKUP($B465,'Results-formatted 060121'!$A:$AJ,(N$3+2),FALSE)))</f>
        <v>4</v>
      </c>
      <c r="O465" s="95">
        <f>IF($C465 = "neg", (($D465+1) - VLOOKUP($B465,'Results-formatted 060121'!$A:$AJ,(O$3+2),FALSE)), IF($C465 = "pos-neg", (3+VLOOKUP($B465,'Results-formatted 060121'!$A:$AJ,(O$3+2),FALSE)), VLOOKUP($B465,'Results-formatted 060121'!$A:$AJ,(O$3+2),FALSE)))</f>
        <v>5</v>
      </c>
      <c r="P465" s="95">
        <f>IF($C465 = "neg", (($D465+1) - VLOOKUP($B465,'Results-formatted 060121'!$A:$AJ,(P$3+2),FALSE)), IF($C465 = "pos-neg", (3+VLOOKUP($B465,'Results-formatted 060121'!$A:$AJ,(P$3+2),FALSE)), VLOOKUP($B465,'Results-formatted 060121'!$A:$AJ,(P$3+2),FALSE)))</f>
        <v>3</v>
      </c>
      <c r="Q465" s="95">
        <f>IF($C465 = "neg", (($D465+1) - VLOOKUP($B465,'Results-formatted 060121'!$A:$AJ,(Q$3+2),FALSE)), IF($C465 = "pos-neg", (3+VLOOKUP($B465,'Results-formatted 060121'!$A:$AJ,(Q$3+2),FALSE)), VLOOKUP($B465,'Results-formatted 060121'!$A:$AJ,(Q$3+2),FALSE)))</f>
        <v>4</v>
      </c>
      <c r="R465" s="95">
        <f>IF($C465 = "neg", (($D465+1) - VLOOKUP($B465,'Results-formatted 060121'!$A:$AJ,(R$3+2),FALSE)), IF($C465 = "pos-neg", (3+VLOOKUP($B465,'Results-formatted 060121'!$A:$AJ,(R$3+2),FALSE)), VLOOKUP($B465,'Results-formatted 060121'!$A:$AJ,(R$3+2),FALSE)))</f>
        <v>4</v>
      </c>
      <c r="S465" s="95">
        <f>IF($C465 = "neg", (($D465+1) - VLOOKUP($B465,'Results-formatted 060121'!$A:$AJ,(S$3+2),FALSE)), IF($C465 = "pos-neg", (3+VLOOKUP($B465,'Results-formatted 060121'!$A:$AJ,(S$3+2),FALSE)), VLOOKUP($B465,'Results-formatted 060121'!$A:$AJ,(S$3+2),FALSE)))</f>
        <v>3</v>
      </c>
      <c r="T465" s="95">
        <f>IF($C465 = "neg", (($D465+1) - VLOOKUP($B465,'Results-formatted 060121'!$A:$AJ,(T$3+2),FALSE)), IF($C465 = "pos-neg", (3+VLOOKUP($B465,'Results-formatted 060121'!$A:$AJ,(T$3+2),FALSE)), VLOOKUP($B465,'Results-formatted 060121'!$A:$AJ,(T$3+2),FALSE)))</f>
        <v>2</v>
      </c>
      <c r="U465" s="95">
        <f>IF($C465 = "neg", (($D465+1) - VLOOKUP($B465,'Results-formatted 060121'!$A:$AJ,(U$3+2),FALSE)), IF($C465 = "pos-neg", (3+VLOOKUP($B465,'Results-formatted 060121'!$A:$AJ,(U$3+2),FALSE)), VLOOKUP($B465,'Results-formatted 060121'!$A:$AJ,(U$3+2),FALSE)))</f>
        <v>4</v>
      </c>
      <c r="V465" s="95">
        <f>IF($C465 = "neg", (($D465+1) - VLOOKUP($B465,'Results-formatted 060121'!$A:$AJ,(V$3+2),FALSE)), IF($C465 = "pos-neg", (3+VLOOKUP($B465,'Results-formatted 060121'!$A:$AJ,(V$3+2),FALSE)), VLOOKUP($B465,'Results-formatted 060121'!$A:$AJ,(V$3+2),FALSE)))</f>
        <v>3</v>
      </c>
      <c r="W465" s="95">
        <f>IF($C465 = "neg", (($D465+1) - VLOOKUP($B465,'Results-formatted 060121'!$A:$AJ,(W$3+2),FALSE)), IF($C465 = "pos-neg", (3+VLOOKUP($B465,'Results-formatted 060121'!$A:$AJ,(W$3+2),FALSE)), VLOOKUP($B465,'Results-formatted 060121'!$A:$AJ,(W$3+2),FALSE)))</f>
        <v>5</v>
      </c>
      <c r="X465" s="95">
        <f>IF($C465 = "neg", (($D465+1) - VLOOKUP($B465,'Results-formatted 060121'!$A:$AJ,(X$3+2),FALSE)), IF($C465 = "pos-neg", (3+VLOOKUP($B465,'Results-formatted 060121'!$A:$AJ,(X$3+2),FALSE)), VLOOKUP($B465,'Results-formatted 060121'!$A:$AJ,(X$3+2),FALSE)))</f>
        <v>3</v>
      </c>
      <c r="Y465" s="95">
        <f>IF($C465 = "neg", (($D465+1) - VLOOKUP($B465,'Results-formatted 060121'!$A:$AJ,(Y$3+2),FALSE)), IF($C465 = "pos-neg", (3+VLOOKUP($B465,'Results-formatted 060121'!$A:$AJ,(Y$3+2),FALSE)), VLOOKUP($B465,'Results-formatted 060121'!$A:$AJ,(Y$3+2),FALSE)))</f>
        <v>5</v>
      </c>
      <c r="Z465" s="95">
        <f>IF($C465 = "neg", (($D465+1) - VLOOKUP($B465,'Results-formatted 060121'!$A:$AJ,(Z$3+2),FALSE)), IF($C465 = "pos-neg", (3+VLOOKUP($B465,'Results-formatted 060121'!$A:$AJ,(Z$3+2),FALSE)), VLOOKUP($B465,'Results-formatted 060121'!$A:$AJ,(Z$3+2),FALSE)))</f>
        <v>3</v>
      </c>
      <c r="AA465" s="95">
        <f>IF($C465 = "neg", (($D465+1) - VLOOKUP($B465,'Results-formatted 060121'!$A:$AJ,(AA$3+2),FALSE)), IF($C465 = "pos-neg", (3+VLOOKUP($B465,'Results-formatted 060121'!$A:$AJ,(AA$3+2),FALSE)), VLOOKUP($B465,'Results-formatted 060121'!$A:$AJ,(AA$3+2),FALSE)))</f>
        <v>5</v>
      </c>
      <c r="AB465" s="95">
        <f>IF($C465 = "neg", (($D465+1) - VLOOKUP($B465,'Results-formatted 060121'!$A:$AJ,(AB$3+2),FALSE)), IF($C465 = "pos-neg", (3+VLOOKUP($B465,'Results-formatted 060121'!$A:$AJ,(AB$3+2),FALSE)), VLOOKUP($B465,'Results-formatted 060121'!$A:$AJ,(AB$3+2),FALSE)))</f>
        <v>5</v>
      </c>
      <c r="AC465" s="95">
        <f>IF($C465 = "neg", (($D465+1) - VLOOKUP($B465,'Results-formatted 060121'!$A:$AJ,(AC$3+2),FALSE)), IF($C465 = "pos-neg", (3+VLOOKUP($B465,'Results-formatted 060121'!$A:$AJ,(AC$3+2),FALSE)), VLOOKUP($B465,'Results-formatted 060121'!$A:$AJ,(AC$3+2),FALSE)))</f>
        <v>3</v>
      </c>
      <c r="AD465" s="95">
        <f>IF($C465 = "neg", (($D465+1) - VLOOKUP($B465,'Results-formatted 060121'!$A:$AJ,(AD$3+2),FALSE)), IF($C465 = "pos-neg", (3+VLOOKUP($B465,'Results-formatted 060121'!$A:$AJ,(AD$3+2),FALSE)), VLOOKUP($B465,'Results-formatted 060121'!$A:$AJ,(AD$3+2),FALSE)))</f>
        <v>4</v>
      </c>
      <c r="AE465" s="95">
        <f>IF($C465 = "neg", (($D465+1) - VLOOKUP($B465,'Results-formatted 060121'!$A:$AJ,(AE$3+2),FALSE)), IF($C465 = "pos-neg", (3+VLOOKUP($B465,'Results-formatted 060121'!$A:$AJ,(AE$3+2),FALSE)), VLOOKUP($B465,'Results-formatted 060121'!$A:$AJ,(AE$3+2),FALSE)))</f>
        <v>5</v>
      </c>
      <c r="AF465" s="95">
        <f>IF($C465 = "neg", (($D465+1) - VLOOKUP($B465,'Results-formatted 060121'!$A:$AJ,(AF$3+2),FALSE)), IF($C465 = "pos-neg", (3+VLOOKUP($B465,'Results-formatted 060121'!$A:$AJ,(AF$3+2),FALSE)), VLOOKUP($B465,'Results-formatted 060121'!$A:$AJ,(AF$3+2),FALSE)))</f>
        <v>4</v>
      </c>
      <c r="AG465" s="95">
        <f>IF($C465 = "neg", (($D465+1) - VLOOKUP($B465,'Results-formatted 060121'!$A:$AJ,(AG$3+2),FALSE)), IF($C465 = "pos-neg", (3+VLOOKUP($B465,'Results-formatted 060121'!$A:$AJ,(AG$3+2),FALSE)), VLOOKUP($B465,'Results-formatted 060121'!$A:$AJ,(AG$3+2),FALSE)))</f>
        <v>3</v>
      </c>
      <c r="AH465" s="95">
        <f>IF($C465 = "neg", (($D465+1) - VLOOKUP($B465,'Results-formatted 060121'!$A:$AJ,(AH$3+2),FALSE)), IF($C465 = "pos-neg", (3+VLOOKUP($B465,'Results-formatted 060121'!$A:$AJ,(AH$3+2),FALSE)), VLOOKUP($B465,'Results-formatted 060121'!$A:$AJ,(AH$3+2),FALSE)))</f>
        <v>3</v>
      </c>
      <c r="AI465" s="95">
        <f>IF($C465 = "neg", (($D465+1) - VLOOKUP($B465,'Results-formatted 060121'!$A:$AJ,(AI$3+2),FALSE)), IF($C465 = "pos-neg", (3+VLOOKUP($B465,'Results-formatted 060121'!$A:$AJ,(AI$3+2),FALSE)), VLOOKUP($B465,'Results-formatted 060121'!$A:$AJ,(AI$3+2),FALSE)))</f>
        <v>4</v>
      </c>
      <c r="AJ465" s="95">
        <f>IF($C465 = "neg", (($D465+1) - VLOOKUP($B465,'Results-formatted 060121'!$A:$AJ,(AJ$3+2),FALSE)), IF($C465 = "pos-neg", (3+VLOOKUP($B465,'Results-formatted 060121'!$A:$AJ,(AJ$3+2),FALSE)), VLOOKUP($B465,'Results-formatted 060121'!$A:$AJ,(AJ$3+2),FALSE)))</f>
        <v>5</v>
      </c>
      <c r="AK465" s="95">
        <f>IF($C465 = "neg", (($D465+1) - VLOOKUP($B465,'Results-formatted 060121'!$A:$AJ,(AK$3+2),FALSE)), IF($C465 = "pos-neg", (3+VLOOKUP($B465,'Results-formatted 060121'!$A:$AJ,(AK$3+2),FALSE)), VLOOKUP($B465,'Results-formatted 060121'!$A:$AJ,(AK$3+2),FALSE)))</f>
        <v>4</v>
      </c>
      <c r="AL465" s="95">
        <f>IF($C465 = "neg", (($D465+1) - VLOOKUP($B465,'Results-formatted 060121'!$A:$AJ,(AL$3+2),FALSE)), IF($C465 = "pos-neg", (3+VLOOKUP($B465,'Results-formatted 060121'!$A:$AJ,(AL$3+2),FALSE)), VLOOKUP($B465,'Results-formatted 060121'!$A:$AJ,(AL$3+2),FALSE)))</f>
        <v>4</v>
      </c>
      <c r="AM465" s="95">
        <f>IF($C465 = "neg", (($D465+1) - VLOOKUP($B465,'Results-formatted 060121'!$A:AJ,(AM$3+2),FALSE)), IF($C465 = "pos-neg", (3+VLOOKUP($B465,'Results-formatted 060121'!$A:AJ,(AM$3+2),FALSE)), VLOOKUP($B465,'Results-formatted 060121'!$A:AJ,(AM$3+2),FALSE)))</f>
        <v>5</v>
      </c>
      <c r="AN465" s="95">
        <f>IF($C465 = "neg", (($D465+1) - VLOOKUP($B465,'Results-formatted 060121'!$A:AK,(AN$3+2),FALSE)), IF($C465 = "pos-neg", (3+VLOOKUP($B465,'Results-formatted 060121'!$A:AK,(AN$3+2),FALSE)), VLOOKUP($B465,'Results-formatted 060121'!$A:AK,(AN$3+2),FALSE)))</f>
        <v>4</v>
      </c>
      <c r="AO465" s="95">
        <f>IF($C465 = "neg", (($D465+1) - VLOOKUP($B465,'Results-formatted 060121'!$A:AL,(AO$3+2),FALSE)), IF($C465 = "pos-neg", (3+VLOOKUP($B465,'Results-formatted 060121'!$A:AL,(AO$3+2),FALSE)), VLOOKUP($B465,'Results-formatted 060121'!$A:AL,(AO$3+2),FALSE)))</f>
        <v>3</v>
      </c>
      <c r="AP465" s="95">
        <f>IF($C465 = "neg", (($D465+1) - VLOOKUP($B465,'Results-formatted 060121'!$A:AM,(AP$3+2),FALSE)), IF($C465 = "pos-neg", (3+VLOOKUP($B465,'Results-formatted 060121'!$A:AM,(AP$3+2),FALSE)), VLOOKUP($B465,'Results-formatted 060121'!$A:AM,(AP$3+2),FALSE)))</f>
        <v>3</v>
      </c>
      <c r="AQ465" s="95">
        <f>IF($C465 = "neg", (($D465+1) - VLOOKUP($B465,'Results-formatted 060121'!$A:AN,(AQ$3+2),FALSE)), IF($C465 = "pos-neg", (3+VLOOKUP($B465,'Results-formatted 060121'!$A:AN,(AQ$3+2),FALSE)), VLOOKUP($B465,'Results-formatted 060121'!$A:AN,(AQ$3+2),FALSE)))</f>
        <v>5</v>
      </c>
      <c r="AR465" s="95">
        <f>IF($C465 = "neg", (($D465+1) - VLOOKUP($B465,'Results-formatted 060121'!$A:AO,(AR$3+2),FALSE)), IF($C465 = "pos-neg", (3+VLOOKUP($B465,'Results-formatted 060121'!$A:AO,(AR$3+2),FALSE)), VLOOKUP($B465,'Results-formatted 060121'!$A:AO,(AR$3+2),FALSE)))</f>
        <v>5</v>
      </c>
      <c r="AS465" s="95">
        <f>IF($C465 = "neg", (($D465+1) - VLOOKUP($B465,'Results-formatted 060121'!$A:AP,(AS$3+2),FALSE)), IF($C465 = "pos-neg", (3+VLOOKUP($B465,'Results-formatted 060121'!$A:AP,(AS$3+2),FALSE)), VLOOKUP($B465,'Results-formatted 060121'!$A:AP,(AS$3+2),FALSE)))</f>
        <v>4</v>
      </c>
      <c r="AT465" s="95">
        <f>IF($C465 = "neg", (($D465+1) - VLOOKUP($B465,'Results-formatted 060121'!$A:AQ,(AT$3+2),FALSE)), IF($C465 = "pos-neg", (3+VLOOKUP($B465,'Results-formatted 060121'!$A:AQ,(AT$3+2),FALSE)), VLOOKUP($B465,'Results-formatted 060121'!$A:AQ,(AT$3+2),FALSE)))</f>
        <v>5</v>
      </c>
      <c r="AU465" s="95">
        <f>IF($C465 = "neg", (($D465+1) - VLOOKUP($B465,'Results-formatted 060121'!$A:AR,(AU$3+2),FALSE)), IF($C465 = "pos-neg", (3+VLOOKUP($B465,'Results-formatted 060121'!$A:AR,(AU$3+2),FALSE)), VLOOKUP($B465,'Results-formatted 060121'!$A:AR,(AU$3+2),FALSE)))</f>
        <v>3</v>
      </c>
      <c r="AV465" s="95">
        <f>IF($C465 = "neg", (($D465+1) - VLOOKUP($B465,'Results-formatted 060121'!$A:AS,(AV$3+2),FALSE)), IF($C465 = "pos-neg", (3+VLOOKUP($B465,'Results-formatted 060121'!$A:AS,(AV$3+2),FALSE)), VLOOKUP($B465,'Results-formatted 060121'!$A:AS,(AV$3+2),FALSE)))</f>
        <v>5</v>
      </c>
      <c r="AW465" s="95">
        <f>IF($C465 = "neg", (($D465+1) - VLOOKUP($B465,'Results-formatted 060121'!$A:AT,(AW$3+2),FALSE)), IF($C465 = "pos-neg", (3+VLOOKUP($B465,'Results-formatted 060121'!$A:AT,(AW$3+2),FALSE)), VLOOKUP($B465,'Results-formatted 060121'!$A:AT,(AW$3+2),FALSE)))</f>
        <v>3</v>
      </c>
      <c r="AX465" s="95">
        <f>IF($C465 = "neg", (($D465+1) - VLOOKUP($B465,'Results-formatted 060121'!$A:AU,(AX$3+2),FALSE)), IF($C465 = "pos-neg", (3+VLOOKUP($B465,'Results-formatted 060121'!$A:AU,(AX$3+2),FALSE)), VLOOKUP($B465,'Results-formatted 060121'!$A:AU,(AX$3+2),FALSE)))</f>
        <v>1</v>
      </c>
      <c r="AY465" s="95">
        <f>IF($C465 = "neg", (($D465+1) - VLOOKUP($B465,'Results-formatted 060121'!$A:AV,(AY$3+2),FALSE)), IF($C465 = "pos-neg", (3+VLOOKUP($B465,'Results-formatted 060121'!$A:AV,(AY$3+2),FALSE)), VLOOKUP($B465,'Results-formatted 060121'!$A:AV,(AY$3+2),FALSE)))</f>
        <v>4</v>
      </c>
      <c r="AZ465" s="95">
        <f>IF($C465 = "neg", (($D465+1) - VLOOKUP($B465,'Results-formatted 060121'!$A:AW,(AZ$3+2),FALSE)), IF($C465 = "pos-neg", (3+VLOOKUP($B465,'Results-formatted 060121'!$A:AW,(AZ$3+2),FALSE)), VLOOKUP($B465,'Results-formatted 060121'!$A:AW,(AZ$3+2),FALSE)))</f>
        <v>4</v>
      </c>
      <c r="BA465" s="95">
        <f>IF($C465 = "neg", (($D465+1) - VLOOKUP($B465,'Results-formatted 060121'!$A:AX,(BA$3+2),FALSE)), IF($C465 = "pos-neg", (3+VLOOKUP($B465,'Results-formatted 060121'!$A:AX,(BA$3+2),FALSE)), VLOOKUP($B465,'Results-formatted 060121'!$A:AX,(BA$3+2),FALSE)))</f>
        <v>5</v>
      </c>
      <c r="BB465" s="95">
        <f>IF($C465 = "neg", (($D465+1) - VLOOKUP($B465,'Results-formatted 060121'!$A:AY,(BB$3+2),FALSE)), IF($C465 = "pos-neg", (3+VLOOKUP($B465,'Results-formatted 060121'!$A:AY,(BB$3+2),FALSE)), VLOOKUP($B465,'Results-formatted 060121'!$A:AY,(BB$3+2),FALSE)))</f>
        <v>4</v>
      </c>
      <c r="BC465" s="95">
        <f>IF($C465 = "neg", (($D465+1) - VLOOKUP($B465,'Results-formatted 060121'!$A:AZ,(BC$3+2),FALSE)), IF($C465 = "pos-neg", (3+VLOOKUP($B465,'Results-formatted 060121'!$A:AZ,(BC$3+2),FALSE)), VLOOKUP($B465,'Results-formatted 060121'!$A:AZ,(BC$3+2),FALSE)))</f>
        <v>4</v>
      </c>
      <c r="BD465" s="95">
        <f>IF($C465 = "neg", (($D465+1) - VLOOKUP($B465,'Results-formatted 060121'!$A:BA,(BD$3+2),FALSE)), IF($C465 = "pos-neg", (3+VLOOKUP($B465,'Results-formatted 060121'!$A:BA,(BD$3+2),FALSE)), VLOOKUP($B465,'Results-formatted 060121'!$A:BA,(BD$3+2),FALSE)))</f>
        <v>4</v>
      </c>
      <c r="BE465" s="95">
        <f>IF($C465 = "neg", (($D465+1) - VLOOKUP($B465,'Results-formatted 060121'!$A:BB,(BE$3+2),FALSE)), IF($C465 = "pos-neg", (3+VLOOKUP($B465,'Results-formatted 060121'!$A:BB,(BE$3+2),FALSE)), VLOOKUP($B465,'Results-formatted 060121'!$A:BB,(BE$3+2),FALSE)))</f>
        <v>3</v>
      </c>
      <c r="BF465" s="95">
        <f>IF($C465 = "neg", (($D465+1) - VLOOKUP($B465,'Results-formatted 060121'!$A:BC,(BF$3+2),FALSE)), IF($C465 = "pos-neg", (3+VLOOKUP($B465,'Results-formatted 060121'!$A:BC,(BF$3+2),FALSE)), VLOOKUP($B465,'Results-formatted 060121'!$A:BC,(BF$3+2),FALSE)))</f>
        <v>4</v>
      </c>
      <c r="BG465" s="95">
        <f>IF($C465 = "neg", (($D465+1) - VLOOKUP($B465,'Results-formatted 060121'!$A:BD,(BG$3+2),FALSE)), IF($C465 = "pos-neg", (3+VLOOKUP($B465,'Results-formatted 060121'!$A:BD,(BG$3+2),FALSE)), VLOOKUP($B465,'Results-formatted 060121'!$A:BD,(BG$3+2),FALSE)))</f>
        <v>3</v>
      </c>
      <c r="BH465" s="95">
        <f>IF($C465 = "neg", (($D465+1) - VLOOKUP($B465,'Results-formatted 060121'!$A:BE,(BH$3+2),FALSE)), IF($C465 = "pos-neg", (3+VLOOKUP($B465,'Results-formatted 060121'!$A:BE,(BH$3+2),FALSE)), VLOOKUP($B465,'Results-formatted 060121'!$A:BE,(BH$3+2),FALSE)))</f>
        <v>4</v>
      </c>
      <c r="BI465" s="95">
        <f>IF($C465 = "neg", (($D465+1) - VLOOKUP($B465,'Results-formatted 060121'!$A:BF,(BI$3+2),FALSE)), IF($C465 = "pos-neg", (3+VLOOKUP($B465,'Results-formatted 060121'!$A:BF,(BI$3+2),FALSE)), VLOOKUP($B465,'Results-formatted 060121'!$A:BF,(BI$3+2),FALSE)))</f>
        <v>3</v>
      </c>
      <c r="BJ465" s="95">
        <f>IF($C465 = "neg", (($D465+1) - VLOOKUP($B465,'Results-formatted 060121'!$A:BG,(BJ$3+2),FALSE)), IF($C465 = "pos-neg", (3+VLOOKUP($B465,'Results-formatted 060121'!$A:BG,(BJ$3+2),FALSE)), VLOOKUP($B465,'Results-formatted 060121'!$A:BG,(BJ$3+2),FALSE)))</f>
        <v>3</v>
      </c>
      <c r="BK465" s="95">
        <f>IF($C465 = "neg", (($D465+1) - VLOOKUP($B465,'Results-formatted 060121'!$A:BH,(BK$3+2),FALSE)), IF($C465 = "pos-neg", (3+VLOOKUP($B465,'Results-formatted 060121'!$A:BH,(BK$3+2),FALSE)), VLOOKUP($B465,'Results-formatted 060121'!$A:BH,(BK$3+2),FALSE)))</f>
        <v>5</v>
      </c>
      <c r="BL465" s="95">
        <f>IF($C465 = "neg", (($D465+1) - VLOOKUP($B465,'Results-formatted 060121'!$A:BI,(BL$3+2),FALSE)), IF($C465 = "pos-neg", (3+VLOOKUP($B465,'Results-formatted 060121'!$A:BI,(BL$3+2),FALSE)), VLOOKUP($B465,'Results-formatted 060121'!$A:BI,(BL$3+2),FALSE)))</f>
        <v>3</v>
      </c>
      <c r="BM465" s="95">
        <f>IF($C465 = "neg", (($D465+1) - VLOOKUP($B465,'Results-formatted 060121'!$A:BJ,(BM$3+2),FALSE)), IF($C465 = "pos-neg", (3+VLOOKUP($B465,'Results-formatted 060121'!$A:BJ,(BM$3+2),FALSE)), VLOOKUP($B465,'Results-formatted 060121'!$A:BJ,(BM$3+2),FALSE)))</f>
        <v>2</v>
      </c>
      <c r="BN465" s="95"/>
      <c r="BO465" s="95"/>
      <c r="BP465" s="95"/>
      <c r="BQ465" s="95"/>
      <c r="BR465" s="95"/>
      <c r="BS465" s="95"/>
      <c r="BT465" s="95"/>
      <c r="BU465" s="95"/>
      <c r="BV465" s="95"/>
      <c r="BW465" s="95"/>
      <c r="BX465" s="95"/>
      <c r="BY465" s="95"/>
      <c r="BZ465" s="95"/>
      <c r="CA465" s="95"/>
      <c r="CB465" s="95"/>
      <c r="CC465" s="95"/>
      <c r="CD465" s="99"/>
      <c r="CE465" s="25">
        <f>AVERAGE(F465:CD465)</f>
        <v>3.8666666666666667</v>
      </c>
      <c r="CF465" s="25">
        <f t="shared" si="1674"/>
        <v>0.94719329666279684</v>
      </c>
    </row>
    <row r="466" spans="2:84" ht="56" x14ac:dyDescent="0.15">
      <c r="B466" s="84" t="s">
        <v>590</v>
      </c>
      <c r="C466" s="86" t="s">
        <v>1166</v>
      </c>
      <c r="D466" s="2">
        <v>5</v>
      </c>
      <c r="E466" s="12" t="s">
        <v>1057</v>
      </c>
      <c r="F466" s="95">
        <f>IF($C466 = "neg", (($D466+1) - VLOOKUP($B466,'Results-formatted 060121'!$A:$AJ,(F$3+2),FALSE)), IF($C466 = "pos-neg", (3+VLOOKUP($B466,'Results-formatted 060121'!$A:$AJ,(F$3+2),FALSE)), VLOOKUP($B466,'Results-formatted 060121'!$A:$AJ,(F$3+2),FALSE)))</f>
        <v>4</v>
      </c>
      <c r="G466" s="95">
        <f>IF($C466 = "neg", (($D466+1) - VLOOKUP($B466,'Results-formatted 060121'!$A:$AJ,(G$3+2),FALSE)), IF($C466 = "pos-neg", (3+VLOOKUP($B466,'Results-formatted 060121'!$A:$AJ,(G$3+2),FALSE)), VLOOKUP($B466,'Results-formatted 060121'!$A:$AJ,(G$3+2),FALSE)))</f>
        <v>5</v>
      </c>
      <c r="H466" s="95">
        <f>IF($C466 = "neg", (($D466+1) - VLOOKUP($B466,'Results-formatted 060121'!$A:$AJ,(H$3+2),FALSE)), IF($C466 = "pos-neg", (3+VLOOKUP($B466,'Results-formatted 060121'!$A:$AJ,(H$3+2),FALSE)), VLOOKUP($B466,'Results-formatted 060121'!$A:$AJ,(H$3+2),FALSE)))</f>
        <v>5</v>
      </c>
      <c r="I466" s="95">
        <f>IF($C466 = "neg", (($D466+1) - VLOOKUP($B466,'Results-formatted 060121'!$A:$AJ,(I$3+2),FALSE)), IF($C466 = "pos-neg", (3+VLOOKUP($B466,'Results-formatted 060121'!$A:$AJ,(I$3+2),FALSE)), VLOOKUP($B466,'Results-formatted 060121'!$A:$AJ,(I$3+2),FALSE)))</f>
        <v>4</v>
      </c>
      <c r="J466" s="95">
        <f>IF($C466 = "neg", (($D466+1) - VLOOKUP($B466,'Results-formatted 060121'!$A:$AJ,(J$3+2),FALSE)), IF($C466 = "pos-neg", (3+VLOOKUP($B466,'Results-formatted 060121'!$A:$AJ,(J$3+2),FALSE)), VLOOKUP($B466,'Results-formatted 060121'!$A:$AJ,(J$3+2),FALSE)))</f>
        <v>3</v>
      </c>
      <c r="K466" s="95">
        <f>IF($C466 = "neg", (($D466+1) - VLOOKUP($B466,'Results-formatted 060121'!$A:$AJ,(K$3+2),FALSE)), IF($C466 = "pos-neg", (3+VLOOKUP($B466,'Results-formatted 060121'!$A:$AJ,(K$3+2),FALSE)), VLOOKUP($B466,'Results-formatted 060121'!$A:$AJ,(K$3+2),FALSE)))</f>
        <v>1</v>
      </c>
      <c r="L466" s="95">
        <f>IF($C466 = "neg", (($D466+1) - VLOOKUP($B466,'Results-formatted 060121'!$A:$AJ,(L$3+2),FALSE)), IF($C466 = "pos-neg", (3+VLOOKUP($B466,'Results-formatted 060121'!$A:$AJ,(L$3+2),FALSE)), VLOOKUP($B466,'Results-formatted 060121'!$A:$AJ,(L$3+2),FALSE)))</f>
        <v>5</v>
      </c>
      <c r="M466" s="95">
        <f>IF($C466 = "neg", (($D466+1) - VLOOKUP($B466,'Results-formatted 060121'!$A:$AJ,(M$3+2),FALSE)), IF($C466 = "pos-neg", (3+VLOOKUP($B466,'Results-formatted 060121'!$A:$AJ,(M$3+2),FALSE)), VLOOKUP($B466,'Results-formatted 060121'!$A:$AJ,(M$3+2),FALSE)))</f>
        <v>5</v>
      </c>
      <c r="N466" s="95">
        <f>IF($C466 = "neg", (($D466+1) - VLOOKUP($B466,'Results-formatted 060121'!$A:$AJ,(N$3+2),FALSE)), IF($C466 = "pos-neg", (3+VLOOKUP($B466,'Results-formatted 060121'!$A:$AJ,(N$3+2),FALSE)), VLOOKUP($B466,'Results-formatted 060121'!$A:$AJ,(N$3+2),FALSE)))</f>
        <v>4</v>
      </c>
      <c r="O466" s="95">
        <f>IF($C466 = "neg", (($D466+1) - VLOOKUP($B466,'Results-formatted 060121'!$A:$AJ,(O$3+2),FALSE)), IF($C466 = "pos-neg", (3+VLOOKUP($B466,'Results-formatted 060121'!$A:$AJ,(O$3+2),FALSE)), VLOOKUP($B466,'Results-formatted 060121'!$A:$AJ,(O$3+2),FALSE)))</f>
        <v>5</v>
      </c>
      <c r="P466" s="95">
        <f>IF($C466 = "neg", (($D466+1) - VLOOKUP($B466,'Results-formatted 060121'!$A:$AJ,(P$3+2),FALSE)), IF($C466 = "pos-neg", (3+VLOOKUP($B466,'Results-formatted 060121'!$A:$AJ,(P$3+2),FALSE)), VLOOKUP($B466,'Results-formatted 060121'!$A:$AJ,(P$3+2),FALSE)))</f>
        <v>4</v>
      </c>
      <c r="Q466" s="95">
        <f>IF($C466 = "neg", (($D466+1) - VLOOKUP($B466,'Results-formatted 060121'!$A:$AJ,(Q$3+2),FALSE)), IF($C466 = "pos-neg", (3+VLOOKUP($B466,'Results-formatted 060121'!$A:$AJ,(Q$3+2),FALSE)), VLOOKUP($B466,'Results-formatted 060121'!$A:$AJ,(Q$3+2),FALSE)))</f>
        <v>3</v>
      </c>
      <c r="R466" s="95">
        <f>IF($C466 = "neg", (($D466+1) - VLOOKUP($B466,'Results-formatted 060121'!$A:$AJ,(R$3+2),FALSE)), IF($C466 = "pos-neg", (3+VLOOKUP($B466,'Results-formatted 060121'!$A:$AJ,(R$3+2),FALSE)), VLOOKUP($B466,'Results-formatted 060121'!$A:$AJ,(R$3+2),FALSE)))</f>
        <v>4</v>
      </c>
      <c r="S466" s="95">
        <f>IF($C466 = "neg", (($D466+1) - VLOOKUP($B466,'Results-formatted 060121'!$A:$AJ,(S$3+2),FALSE)), IF($C466 = "pos-neg", (3+VLOOKUP($B466,'Results-formatted 060121'!$A:$AJ,(S$3+2),FALSE)), VLOOKUP($B466,'Results-formatted 060121'!$A:$AJ,(S$3+2),FALSE)))</f>
        <v>2</v>
      </c>
      <c r="T466" s="95">
        <f>IF($C466 = "neg", (($D466+1) - VLOOKUP($B466,'Results-formatted 060121'!$A:$AJ,(T$3+2),FALSE)), IF($C466 = "pos-neg", (3+VLOOKUP($B466,'Results-formatted 060121'!$A:$AJ,(T$3+2),FALSE)), VLOOKUP($B466,'Results-formatted 060121'!$A:$AJ,(T$3+2),FALSE)))</f>
        <v>2</v>
      </c>
      <c r="U466" s="95">
        <f>IF($C466 = "neg", (($D466+1) - VLOOKUP($B466,'Results-formatted 060121'!$A:$AJ,(U$3+2),FALSE)), IF($C466 = "pos-neg", (3+VLOOKUP($B466,'Results-formatted 060121'!$A:$AJ,(U$3+2),FALSE)), VLOOKUP($B466,'Results-formatted 060121'!$A:$AJ,(U$3+2),FALSE)))</f>
        <v>5</v>
      </c>
      <c r="V466" s="95">
        <f>IF($C466 = "neg", (($D466+1) - VLOOKUP($B466,'Results-formatted 060121'!$A:$AJ,(V$3+2),FALSE)), IF($C466 = "pos-neg", (3+VLOOKUP($B466,'Results-formatted 060121'!$A:$AJ,(V$3+2),FALSE)), VLOOKUP($B466,'Results-formatted 060121'!$A:$AJ,(V$3+2),FALSE)))</f>
        <v>3</v>
      </c>
      <c r="W466" s="95">
        <f>IF($C466 = "neg", (($D466+1) - VLOOKUP($B466,'Results-formatted 060121'!$A:$AJ,(W$3+2),FALSE)), IF($C466 = "pos-neg", (3+VLOOKUP($B466,'Results-formatted 060121'!$A:$AJ,(W$3+2),FALSE)), VLOOKUP($B466,'Results-formatted 060121'!$A:$AJ,(W$3+2),FALSE)))</f>
        <v>4</v>
      </c>
      <c r="X466" s="95">
        <f>IF($C466 = "neg", (($D466+1) - VLOOKUP($B466,'Results-formatted 060121'!$A:$AJ,(X$3+2),FALSE)), IF($C466 = "pos-neg", (3+VLOOKUP($B466,'Results-formatted 060121'!$A:$AJ,(X$3+2),FALSE)), VLOOKUP($B466,'Results-formatted 060121'!$A:$AJ,(X$3+2),FALSE)))</f>
        <v>4</v>
      </c>
      <c r="Y466" s="95">
        <f>IF($C466 = "neg", (($D466+1) - VLOOKUP($B466,'Results-formatted 060121'!$A:$AJ,(Y$3+2),FALSE)), IF($C466 = "pos-neg", (3+VLOOKUP($B466,'Results-formatted 060121'!$A:$AJ,(Y$3+2),FALSE)), VLOOKUP($B466,'Results-formatted 060121'!$A:$AJ,(Y$3+2),FALSE)))</f>
        <v>3</v>
      </c>
      <c r="Z466" s="95">
        <f>IF($C466 = "neg", (($D466+1) - VLOOKUP($B466,'Results-formatted 060121'!$A:$AJ,(Z$3+2),FALSE)), IF($C466 = "pos-neg", (3+VLOOKUP($B466,'Results-formatted 060121'!$A:$AJ,(Z$3+2),FALSE)), VLOOKUP($B466,'Results-formatted 060121'!$A:$AJ,(Z$3+2),FALSE)))</f>
        <v>3</v>
      </c>
      <c r="AA466" s="95">
        <f>IF($C466 = "neg", (($D466+1) - VLOOKUP($B466,'Results-formatted 060121'!$A:$AJ,(AA$3+2),FALSE)), IF($C466 = "pos-neg", (3+VLOOKUP($B466,'Results-formatted 060121'!$A:$AJ,(AA$3+2),FALSE)), VLOOKUP($B466,'Results-formatted 060121'!$A:$AJ,(AA$3+2),FALSE)))</f>
        <v>4</v>
      </c>
      <c r="AB466" s="95">
        <f>IF($C466 = "neg", (($D466+1) - VLOOKUP($B466,'Results-formatted 060121'!$A:$AJ,(AB$3+2),FALSE)), IF($C466 = "pos-neg", (3+VLOOKUP($B466,'Results-formatted 060121'!$A:$AJ,(AB$3+2),FALSE)), VLOOKUP($B466,'Results-formatted 060121'!$A:$AJ,(AB$3+2),FALSE)))</f>
        <v>5</v>
      </c>
      <c r="AC466" s="95">
        <f>IF($C466 = "neg", (($D466+1) - VLOOKUP($B466,'Results-formatted 060121'!$A:$AJ,(AC$3+2),FALSE)), IF($C466 = "pos-neg", (3+VLOOKUP($B466,'Results-formatted 060121'!$A:$AJ,(AC$3+2),FALSE)), VLOOKUP($B466,'Results-formatted 060121'!$A:$AJ,(AC$3+2),FALSE)))</f>
        <v>2</v>
      </c>
      <c r="AD466" s="95">
        <f>IF($C466 = "neg", (($D466+1) - VLOOKUP($B466,'Results-formatted 060121'!$A:$AJ,(AD$3+2),FALSE)), IF($C466 = "pos-neg", (3+VLOOKUP($B466,'Results-formatted 060121'!$A:$AJ,(AD$3+2),FALSE)), VLOOKUP($B466,'Results-formatted 060121'!$A:$AJ,(AD$3+2),FALSE)))</f>
        <v>4</v>
      </c>
      <c r="AE466" s="95">
        <f>IF($C466 = "neg", (($D466+1) - VLOOKUP($B466,'Results-formatted 060121'!$A:$AJ,(AE$3+2),FALSE)), IF($C466 = "pos-neg", (3+VLOOKUP($B466,'Results-formatted 060121'!$A:$AJ,(AE$3+2),FALSE)), VLOOKUP($B466,'Results-formatted 060121'!$A:$AJ,(AE$3+2),FALSE)))</f>
        <v>5</v>
      </c>
      <c r="AF466" s="95">
        <f>IF($C466 = "neg", (($D466+1) - VLOOKUP($B466,'Results-formatted 060121'!$A:$AJ,(AF$3+2),FALSE)), IF($C466 = "pos-neg", (3+VLOOKUP($B466,'Results-formatted 060121'!$A:$AJ,(AF$3+2),FALSE)), VLOOKUP($B466,'Results-formatted 060121'!$A:$AJ,(AF$3+2),FALSE)))</f>
        <v>4</v>
      </c>
      <c r="AG466" s="95">
        <f>IF($C466 = "neg", (($D466+1) - VLOOKUP($B466,'Results-formatted 060121'!$A:$AJ,(AG$3+2),FALSE)), IF($C466 = "pos-neg", (3+VLOOKUP($B466,'Results-formatted 060121'!$A:$AJ,(AG$3+2),FALSE)), VLOOKUP($B466,'Results-formatted 060121'!$A:$AJ,(AG$3+2),FALSE)))</f>
        <v>3</v>
      </c>
      <c r="AH466" s="95">
        <f>IF($C466 = "neg", (($D466+1) - VLOOKUP($B466,'Results-formatted 060121'!$A:$AJ,(AH$3+2),FALSE)), IF($C466 = "pos-neg", (3+VLOOKUP($B466,'Results-formatted 060121'!$A:$AJ,(AH$3+2),FALSE)), VLOOKUP($B466,'Results-formatted 060121'!$A:$AJ,(AH$3+2),FALSE)))</f>
        <v>2</v>
      </c>
      <c r="AI466" s="95">
        <f>IF($C466 = "neg", (($D466+1) - VLOOKUP($B466,'Results-formatted 060121'!$A:$AJ,(AI$3+2),FALSE)), IF($C466 = "pos-neg", (3+VLOOKUP($B466,'Results-formatted 060121'!$A:$AJ,(AI$3+2),FALSE)), VLOOKUP($B466,'Results-formatted 060121'!$A:$AJ,(AI$3+2),FALSE)))</f>
        <v>5</v>
      </c>
      <c r="AJ466" s="95">
        <f>IF($C466 = "neg", (($D466+1) - VLOOKUP($B466,'Results-formatted 060121'!$A:$AJ,(AJ$3+2),FALSE)), IF($C466 = "pos-neg", (3+VLOOKUP($B466,'Results-formatted 060121'!$A:$AJ,(AJ$3+2),FALSE)), VLOOKUP($B466,'Results-formatted 060121'!$A:$AJ,(AJ$3+2),FALSE)))</f>
        <v>4</v>
      </c>
      <c r="AK466" s="95">
        <f>IF($C466 = "neg", (($D466+1) - VLOOKUP($B466,'Results-formatted 060121'!$A:$AJ,(AK$3+2),FALSE)), IF($C466 = "pos-neg", (3+VLOOKUP($B466,'Results-formatted 060121'!$A:$AJ,(AK$3+2),FALSE)), VLOOKUP($B466,'Results-formatted 060121'!$A:$AJ,(AK$3+2),FALSE)))</f>
        <v>4</v>
      </c>
      <c r="AL466" s="95">
        <f>IF($C466 = "neg", (($D466+1) - VLOOKUP($B466,'Results-formatted 060121'!$A:$AJ,(AL$3+2),FALSE)), IF($C466 = "pos-neg", (3+VLOOKUP($B466,'Results-formatted 060121'!$A:$AJ,(AL$3+2),FALSE)), VLOOKUP($B466,'Results-formatted 060121'!$A:$AJ,(AL$3+2),FALSE)))</f>
        <v>4</v>
      </c>
      <c r="AM466" s="95">
        <f>IF($C466 = "neg", (($D466+1) - VLOOKUP($B466,'Results-formatted 060121'!$A:AJ,(AM$3+2),FALSE)), IF($C466 = "pos-neg", (3+VLOOKUP($B466,'Results-formatted 060121'!$A:AJ,(AM$3+2),FALSE)), VLOOKUP($B466,'Results-formatted 060121'!$A:AJ,(AM$3+2),FALSE)))</f>
        <v>5</v>
      </c>
      <c r="AN466" s="95">
        <f>IF($C466 = "neg", (($D466+1) - VLOOKUP($B466,'Results-formatted 060121'!$A:AK,(AN$3+2),FALSE)), IF($C466 = "pos-neg", (3+VLOOKUP($B466,'Results-formatted 060121'!$A:AK,(AN$3+2),FALSE)), VLOOKUP($B466,'Results-formatted 060121'!$A:AK,(AN$3+2),FALSE)))</f>
        <v>4</v>
      </c>
      <c r="AO466" s="95">
        <f>IF($C466 = "neg", (($D466+1) - VLOOKUP($B466,'Results-formatted 060121'!$A:AL,(AO$3+2),FALSE)), IF($C466 = "pos-neg", (3+VLOOKUP($B466,'Results-formatted 060121'!$A:AL,(AO$3+2),FALSE)), VLOOKUP($B466,'Results-formatted 060121'!$A:AL,(AO$3+2),FALSE)))</f>
        <v>3</v>
      </c>
      <c r="AP466" s="95">
        <f>IF($C466 = "neg", (($D466+1) - VLOOKUP($B466,'Results-formatted 060121'!$A:AM,(AP$3+2),FALSE)), IF($C466 = "pos-neg", (3+VLOOKUP($B466,'Results-formatted 060121'!$A:AM,(AP$3+2),FALSE)), VLOOKUP($B466,'Results-formatted 060121'!$A:AM,(AP$3+2),FALSE)))</f>
        <v>2</v>
      </c>
      <c r="AQ466" s="95">
        <f>IF($C466 = "neg", (($D466+1) - VLOOKUP($B466,'Results-formatted 060121'!$A:AN,(AQ$3+2),FALSE)), IF($C466 = "pos-neg", (3+VLOOKUP($B466,'Results-formatted 060121'!$A:AN,(AQ$3+2),FALSE)), VLOOKUP($B466,'Results-formatted 060121'!$A:AN,(AQ$3+2),FALSE)))</f>
        <v>4</v>
      </c>
      <c r="AR466" s="95">
        <f>IF($C466 = "neg", (($D466+1) - VLOOKUP($B466,'Results-formatted 060121'!$A:AO,(AR$3+2),FALSE)), IF($C466 = "pos-neg", (3+VLOOKUP($B466,'Results-formatted 060121'!$A:AO,(AR$3+2),FALSE)), VLOOKUP($B466,'Results-formatted 060121'!$A:AO,(AR$3+2),FALSE)))</f>
        <v>5</v>
      </c>
      <c r="AS466" s="95">
        <f>IF($C466 = "neg", (($D466+1) - VLOOKUP($B466,'Results-formatted 060121'!$A:AP,(AS$3+2),FALSE)), IF($C466 = "pos-neg", (3+VLOOKUP($B466,'Results-formatted 060121'!$A:AP,(AS$3+2),FALSE)), VLOOKUP($B466,'Results-formatted 060121'!$A:AP,(AS$3+2),FALSE)))</f>
        <v>4</v>
      </c>
      <c r="AT466" s="95">
        <f>IF($C466 = "neg", (($D466+1) - VLOOKUP($B466,'Results-formatted 060121'!$A:AQ,(AT$3+2),FALSE)), IF($C466 = "pos-neg", (3+VLOOKUP($B466,'Results-formatted 060121'!$A:AQ,(AT$3+2),FALSE)), VLOOKUP($B466,'Results-formatted 060121'!$A:AQ,(AT$3+2),FALSE)))</f>
        <v>5</v>
      </c>
      <c r="AU466" s="95">
        <f>IF($C466 = "neg", (($D466+1) - VLOOKUP($B466,'Results-formatted 060121'!$A:AR,(AU$3+2),FALSE)), IF($C466 = "pos-neg", (3+VLOOKUP($B466,'Results-formatted 060121'!$A:AR,(AU$3+2),FALSE)), VLOOKUP($B466,'Results-formatted 060121'!$A:AR,(AU$3+2),FALSE)))</f>
        <v>3</v>
      </c>
      <c r="AV466" s="95">
        <f>IF($C466 = "neg", (($D466+1) - VLOOKUP($B466,'Results-formatted 060121'!$A:AS,(AV$3+2),FALSE)), IF($C466 = "pos-neg", (3+VLOOKUP($B466,'Results-formatted 060121'!$A:AS,(AV$3+2),FALSE)), VLOOKUP($B466,'Results-formatted 060121'!$A:AS,(AV$3+2),FALSE)))</f>
        <v>5</v>
      </c>
      <c r="AW466" s="95">
        <f>IF($C466 = "neg", (($D466+1) - VLOOKUP($B466,'Results-formatted 060121'!$A:AT,(AW$3+2),FALSE)), IF($C466 = "pos-neg", (3+VLOOKUP($B466,'Results-formatted 060121'!$A:AT,(AW$3+2),FALSE)), VLOOKUP($B466,'Results-formatted 060121'!$A:AT,(AW$3+2),FALSE)))</f>
        <v>3</v>
      </c>
      <c r="AX466" s="95">
        <f>IF($C466 = "neg", (($D466+1) - VLOOKUP($B466,'Results-formatted 060121'!$A:AU,(AX$3+2),FALSE)), IF($C466 = "pos-neg", (3+VLOOKUP($B466,'Results-formatted 060121'!$A:AU,(AX$3+2),FALSE)), VLOOKUP($B466,'Results-formatted 060121'!$A:AU,(AX$3+2),FALSE)))</f>
        <v>1</v>
      </c>
      <c r="AY466" s="95">
        <f>IF($C466 = "neg", (($D466+1) - VLOOKUP($B466,'Results-formatted 060121'!$A:AV,(AY$3+2),FALSE)), IF($C466 = "pos-neg", (3+VLOOKUP($B466,'Results-formatted 060121'!$A:AV,(AY$3+2),FALSE)), VLOOKUP($B466,'Results-formatted 060121'!$A:AV,(AY$3+2),FALSE)))</f>
        <v>4</v>
      </c>
      <c r="AZ466" s="95">
        <f>IF($C466 = "neg", (($D466+1) - VLOOKUP($B466,'Results-formatted 060121'!$A:AW,(AZ$3+2),FALSE)), IF($C466 = "pos-neg", (3+VLOOKUP($B466,'Results-formatted 060121'!$A:AW,(AZ$3+2),FALSE)), VLOOKUP($B466,'Results-formatted 060121'!$A:AW,(AZ$3+2),FALSE)))</f>
        <v>4</v>
      </c>
      <c r="BA466" s="95">
        <f>IF($C466 = "neg", (($D466+1) - VLOOKUP($B466,'Results-formatted 060121'!$A:AX,(BA$3+2),FALSE)), IF($C466 = "pos-neg", (3+VLOOKUP($B466,'Results-formatted 060121'!$A:AX,(BA$3+2),FALSE)), VLOOKUP($B466,'Results-formatted 060121'!$A:AX,(BA$3+2),FALSE)))</f>
        <v>4</v>
      </c>
      <c r="BB466" s="95">
        <f>IF($C466 = "neg", (($D466+1) - VLOOKUP($B466,'Results-formatted 060121'!$A:AY,(BB$3+2),FALSE)), IF($C466 = "pos-neg", (3+VLOOKUP($B466,'Results-formatted 060121'!$A:AY,(BB$3+2),FALSE)), VLOOKUP($B466,'Results-formatted 060121'!$A:AY,(BB$3+2),FALSE)))</f>
        <v>4</v>
      </c>
      <c r="BC466" s="95">
        <f>IF($C466 = "neg", (($D466+1) - VLOOKUP($B466,'Results-formatted 060121'!$A:AZ,(BC$3+2),FALSE)), IF($C466 = "pos-neg", (3+VLOOKUP($B466,'Results-formatted 060121'!$A:AZ,(BC$3+2),FALSE)), VLOOKUP($B466,'Results-formatted 060121'!$A:AZ,(BC$3+2),FALSE)))</f>
        <v>4</v>
      </c>
      <c r="BD466" s="95">
        <f>IF($C466 = "neg", (($D466+1) - VLOOKUP($B466,'Results-formatted 060121'!$A:BA,(BD$3+2),FALSE)), IF($C466 = "pos-neg", (3+VLOOKUP($B466,'Results-formatted 060121'!$A:BA,(BD$3+2),FALSE)), VLOOKUP($B466,'Results-formatted 060121'!$A:BA,(BD$3+2),FALSE)))</f>
        <v>3</v>
      </c>
      <c r="BE466" s="95">
        <f>IF($C466 = "neg", (($D466+1) - VLOOKUP($B466,'Results-formatted 060121'!$A:BB,(BE$3+2),FALSE)), IF($C466 = "pos-neg", (3+VLOOKUP($B466,'Results-formatted 060121'!$A:BB,(BE$3+2),FALSE)), VLOOKUP($B466,'Results-formatted 060121'!$A:BB,(BE$3+2),FALSE)))</f>
        <v>4</v>
      </c>
      <c r="BF466" s="95">
        <f>IF($C466 = "neg", (($D466+1) - VLOOKUP($B466,'Results-formatted 060121'!$A:BC,(BF$3+2),FALSE)), IF($C466 = "pos-neg", (3+VLOOKUP($B466,'Results-formatted 060121'!$A:BC,(BF$3+2),FALSE)), VLOOKUP($B466,'Results-formatted 060121'!$A:BC,(BF$3+2),FALSE)))</f>
        <v>4</v>
      </c>
      <c r="BG466" s="95">
        <f>IF($C466 = "neg", (($D466+1) - VLOOKUP($B466,'Results-formatted 060121'!$A:BD,(BG$3+2),FALSE)), IF($C466 = "pos-neg", (3+VLOOKUP($B466,'Results-formatted 060121'!$A:BD,(BG$3+2),FALSE)), VLOOKUP($B466,'Results-formatted 060121'!$A:BD,(BG$3+2),FALSE)))</f>
        <v>3</v>
      </c>
      <c r="BH466" s="95">
        <f>IF($C466 = "neg", (($D466+1) - VLOOKUP($B466,'Results-formatted 060121'!$A:BE,(BH$3+2),FALSE)), IF($C466 = "pos-neg", (3+VLOOKUP($B466,'Results-formatted 060121'!$A:BE,(BH$3+2),FALSE)), VLOOKUP($B466,'Results-formatted 060121'!$A:BE,(BH$3+2),FALSE)))</f>
        <v>4</v>
      </c>
      <c r="BI466" s="95">
        <f>IF($C466 = "neg", (($D466+1) - VLOOKUP($B466,'Results-formatted 060121'!$A:BF,(BI$3+2),FALSE)), IF($C466 = "pos-neg", (3+VLOOKUP($B466,'Results-formatted 060121'!$A:BF,(BI$3+2),FALSE)), VLOOKUP($B466,'Results-formatted 060121'!$A:BF,(BI$3+2),FALSE)))</f>
        <v>2</v>
      </c>
      <c r="BJ466" s="95">
        <f>IF($C466 = "neg", (($D466+1) - VLOOKUP($B466,'Results-formatted 060121'!$A:BG,(BJ$3+2),FALSE)), IF($C466 = "pos-neg", (3+VLOOKUP($B466,'Results-formatted 060121'!$A:BG,(BJ$3+2),FALSE)), VLOOKUP($B466,'Results-formatted 060121'!$A:BG,(BJ$3+2),FALSE)))</f>
        <v>4</v>
      </c>
      <c r="BK466" s="95">
        <f>IF($C466 = "neg", (($D466+1) - VLOOKUP($B466,'Results-formatted 060121'!$A:BH,(BK$3+2),FALSE)), IF($C466 = "pos-neg", (3+VLOOKUP($B466,'Results-formatted 060121'!$A:BH,(BK$3+2),FALSE)), VLOOKUP($B466,'Results-formatted 060121'!$A:BH,(BK$3+2),FALSE)))</f>
        <v>5</v>
      </c>
      <c r="BL466" s="95">
        <f>IF($C466 = "neg", (($D466+1) - VLOOKUP($B466,'Results-formatted 060121'!$A:BI,(BL$3+2),FALSE)), IF($C466 = "pos-neg", (3+VLOOKUP($B466,'Results-formatted 060121'!$A:BI,(BL$3+2),FALSE)), VLOOKUP($B466,'Results-formatted 060121'!$A:BI,(BL$3+2),FALSE)))</f>
        <v>3</v>
      </c>
      <c r="BM466" s="95">
        <f>IF($C466 = "neg", (($D466+1) - VLOOKUP($B466,'Results-formatted 060121'!$A:BJ,(BM$3+2),FALSE)), IF($C466 = "pos-neg", (3+VLOOKUP($B466,'Results-formatted 060121'!$A:BJ,(BM$3+2),FALSE)), VLOOKUP($B466,'Results-formatted 060121'!$A:BJ,(BM$3+2),FALSE)))</f>
        <v>3</v>
      </c>
      <c r="BN466" s="95"/>
      <c r="BO466" s="95"/>
      <c r="BP466" s="95"/>
      <c r="BQ466" s="95"/>
      <c r="BR466" s="95"/>
      <c r="BS466" s="95"/>
      <c r="BT466" s="95"/>
      <c r="BU466" s="95"/>
      <c r="BV466" s="95"/>
      <c r="BW466" s="95"/>
      <c r="BX466" s="95"/>
      <c r="BY466" s="95"/>
      <c r="BZ466" s="95"/>
      <c r="CA466" s="95"/>
      <c r="CB466" s="95"/>
      <c r="CC466" s="95"/>
      <c r="CD466" s="99"/>
      <c r="CE466" s="25">
        <f>AVERAGE(F466:CD466)</f>
        <v>3.7166666666666668</v>
      </c>
      <c r="CF466" s="25">
        <f t="shared" si="1674"/>
        <v>1.0430019690032382</v>
      </c>
    </row>
    <row r="467" spans="2:84" ht="56" x14ac:dyDescent="0.15">
      <c r="B467" s="84" t="s">
        <v>591</v>
      </c>
      <c r="C467" s="86" t="s">
        <v>1166</v>
      </c>
      <c r="D467" s="2">
        <v>5</v>
      </c>
      <c r="E467" s="12" t="s">
        <v>1058</v>
      </c>
      <c r="F467" s="95">
        <f>IF($C467 = "neg", (($D467+1) - VLOOKUP($B467,'Results-formatted 060121'!$A:$AJ,(F$3+2),FALSE)), IF($C467 = "pos-neg", (3+VLOOKUP($B467,'Results-formatted 060121'!$A:$AJ,(F$3+2),FALSE)), VLOOKUP($B467,'Results-formatted 060121'!$A:$AJ,(F$3+2),FALSE)))</f>
        <v>4</v>
      </c>
      <c r="G467" s="95">
        <f>IF($C467 = "neg", (($D467+1) - VLOOKUP($B467,'Results-formatted 060121'!$A:$AJ,(G$3+2),FALSE)), IF($C467 = "pos-neg", (3+VLOOKUP($B467,'Results-formatted 060121'!$A:$AJ,(G$3+2),FALSE)), VLOOKUP($B467,'Results-formatted 060121'!$A:$AJ,(G$3+2),FALSE)))</f>
        <v>5</v>
      </c>
      <c r="H467" s="95">
        <f>IF($C467 = "neg", (($D467+1) - VLOOKUP($B467,'Results-formatted 060121'!$A:$AJ,(H$3+2),FALSE)), IF($C467 = "pos-neg", (3+VLOOKUP($B467,'Results-formatted 060121'!$A:$AJ,(H$3+2),FALSE)), VLOOKUP($B467,'Results-formatted 060121'!$A:$AJ,(H$3+2),FALSE)))</f>
        <v>5</v>
      </c>
      <c r="I467" s="95">
        <f>IF($C467 = "neg", (($D467+1) - VLOOKUP($B467,'Results-formatted 060121'!$A:$AJ,(I$3+2),FALSE)), IF($C467 = "pos-neg", (3+VLOOKUP($B467,'Results-formatted 060121'!$A:$AJ,(I$3+2),FALSE)), VLOOKUP($B467,'Results-formatted 060121'!$A:$AJ,(I$3+2),FALSE)))</f>
        <v>4</v>
      </c>
      <c r="J467" s="95">
        <f>IF($C467 = "neg", (($D467+1) - VLOOKUP($B467,'Results-formatted 060121'!$A:$AJ,(J$3+2),FALSE)), IF($C467 = "pos-neg", (3+VLOOKUP($B467,'Results-formatted 060121'!$A:$AJ,(J$3+2),FALSE)), VLOOKUP($B467,'Results-formatted 060121'!$A:$AJ,(J$3+2),FALSE)))</f>
        <v>3</v>
      </c>
      <c r="K467" s="95">
        <f>IF($C467 = "neg", (($D467+1) - VLOOKUP($B467,'Results-formatted 060121'!$A:$AJ,(K$3+2),FALSE)), IF($C467 = "pos-neg", (3+VLOOKUP($B467,'Results-formatted 060121'!$A:$AJ,(K$3+2),FALSE)), VLOOKUP($B467,'Results-formatted 060121'!$A:$AJ,(K$3+2),FALSE)))</f>
        <v>3</v>
      </c>
      <c r="L467" s="95">
        <f>IF($C467 = "neg", (($D467+1) - VLOOKUP($B467,'Results-formatted 060121'!$A:$AJ,(L$3+2),FALSE)), IF($C467 = "pos-neg", (3+VLOOKUP($B467,'Results-formatted 060121'!$A:$AJ,(L$3+2),FALSE)), VLOOKUP($B467,'Results-formatted 060121'!$A:$AJ,(L$3+2),FALSE)))</f>
        <v>4</v>
      </c>
      <c r="M467" s="95">
        <f>IF($C467 = "neg", (($D467+1) - VLOOKUP($B467,'Results-formatted 060121'!$A:$AJ,(M$3+2),FALSE)), IF($C467 = "pos-neg", (3+VLOOKUP($B467,'Results-formatted 060121'!$A:$AJ,(M$3+2),FALSE)), VLOOKUP($B467,'Results-formatted 060121'!$A:$AJ,(M$3+2),FALSE)))</f>
        <v>5</v>
      </c>
      <c r="N467" s="95">
        <f>IF($C467 = "neg", (($D467+1) - VLOOKUP($B467,'Results-formatted 060121'!$A:$AJ,(N$3+2),FALSE)), IF($C467 = "pos-neg", (3+VLOOKUP($B467,'Results-formatted 060121'!$A:$AJ,(N$3+2),FALSE)), VLOOKUP($B467,'Results-formatted 060121'!$A:$AJ,(N$3+2),FALSE)))</f>
        <v>4</v>
      </c>
      <c r="O467" s="95">
        <f>IF($C467 = "neg", (($D467+1) - VLOOKUP($B467,'Results-formatted 060121'!$A:$AJ,(O$3+2),FALSE)), IF($C467 = "pos-neg", (3+VLOOKUP($B467,'Results-formatted 060121'!$A:$AJ,(O$3+2),FALSE)), VLOOKUP($B467,'Results-formatted 060121'!$A:$AJ,(O$3+2),FALSE)))</f>
        <v>5</v>
      </c>
      <c r="P467" s="95">
        <f>IF($C467 = "neg", (($D467+1) - VLOOKUP($B467,'Results-formatted 060121'!$A:$AJ,(P$3+2),FALSE)), IF($C467 = "pos-neg", (3+VLOOKUP($B467,'Results-formatted 060121'!$A:$AJ,(P$3+2),FALSE)), VLOOKUP($B467,'Results-formatted 060121'!$A:$AJ,(P$3+2),FALSE)))</f>
        <v>3</v>
      </c>
      <c r="Q467" s="95">
        <f>IF($C467 = "neg", (($D467+1) - VLOOKUP($B467,'Results-formatted 060121'!$A:$AJ,(Q$3+2),FALSE)), IF($C467 = "pos-neg", (3+VLOOKUP($B467,'Results-formatted 060121'!$A:$AJ,(Q$3+2),FALSE)), VLOOKUP($B467,'Results-formatted 060121'!$A:$AJ,(Q$3+2),FALSE)))</f>
        <v>4</v>
      </c>
      <c r="R467" s="95">
        <f>IF($C467 = "neg", (($D467+1) - VLOOKUP($B467,'Results-formatted 060121'!$A:$AJ,(R$3+2),FALSE)), IF($C467 = "pos-neg", (3+VLOOKUP($B467,'Results-formatted 060121'!$A:$AJ,(R$3+2),FALSE)), VLOOKUP($B467,'Results-formatted 060121'!$A:$AJ,(R$3+2),FALSE)))</f>
        <v>3</v>
      </c>
      <c r="S467" s="95">
        <f>IF($C467 = "neg", (($D467+1) - VLOOKUP($B467,'Results-formatted 060121'!$A:$AJ,(S$3+2),FALSE)), IF($C467 = "pos-neg", (3+VLOOKUP($B467,'Results-formatted 060121'!$A:$AJ,(S$3+2),FALSE)), VLOOKUP($B467,'Results-formatted 060121'!$A:$AJ,(S$3+2),FALSE)))</f>
        <v>2</v>
      </c>
      <c r="T467" s="95">
        <f>IF($C467 = "neg", (($D467+1) - VLOOKUP($B467,'Results-formatted 060121'!$A:$AJ,(T$3+2),FALSE)), IF($C467 = "pos-neg", (3+VLOOKUP($B467,'Results-formatted 060121'!$A:$AJ,(T$3+2),FALSE)), VLOOKUP($B467,'Results-formatted 060121'!$A:$AJ,(T$3+2),FALSE)))</f>
        <v>2</v>
      </c>
      <c r="U467" s="95">
        <f>IF($C467 = "neg", (($D467+1) - VLOOKUP($B467,'Results-formatted 060121'!$A:$AJ,(U$3+2),FALSE)), IF($C467 = "pos-neg", (3+VLOOKUP($B467,'Results-formatted 060121'!$A:$AJ,(U$3+2),FALSE)), VLOOKUP($B467,'Results-formatted 060121'!$A:$AJ,(U$3+2),FALSE)))</f>
        <v>2</v>
      </c>
      <c r="V467" s="95">
        <f>IF($C467 = "neg", (($D467+1) - VLOOKUP($B467,'Results-formatted 060121'!$A:$AJ,(V$3+2),FALSE)), IF($C467 = "pos-neg", (3+VLOOKUP($B467,'Results-formatted 060121'!$A:$AJ,(V$3+2),FALSE)), VLOOKUP($B467,'Results-formatted 060121'!$A:$AJ,(V$3+2),FALSE)))</f>
        <v>2</v>
      </c>
      <c r="W467" s="95">
        <f>IF($C467 = "neg", (($D467+1) - VLOOKUP($B467,'Results-formatted 060121'!$A:$AJ,(W$3+2),FALSE)), IF($C467 = "pos-neg", (3+VLOOKUP($B467,'Results-formatted 060121'!$A:$AJ,(W$3+2),FALSE)), VLOOKUP($B467,'Results-formatted 060121'!$A:$AJ,(W$3+2),FALSE)))</f>
        <v>4</v>
      </c>
      <c r="X467" s="95">
        <f>IF($C467 = "neg", (($D467+1) - VLOOKUP($B467,'Results-formatted 060121'!$A:$AJ,(X$3+2),FALSE)), IF($C467 = "pos-neg", (3+VLOOKUP($B467,'Results-formatted 060121'!$A:$AJ,(X$3+2),FALSE)), VLOOKUP($B467,'Results-formatted 060121'!$A:$AJ,(X$3+2),FALSE)))</f>
        <v>3</v>
      </c>
      <c r="Y467" s="95">
        <f>IF($C467 = "neg", (($D467+1) - VLOOKUP($B467,'Results-formatted 060121'!$A:$AJ,(Y$3+2),FALSE)), IF($C467 = "pos-neg", (3+VLOOKUP($B467,'Results-formatted 060121'!$A:$AJ,(Y$3+2),FALSE)), VLOOKUP($B467,'Results-formatted 060121'!$A:$AJ,(Y$3+2),FALSE)))</f>
        <v>4</v>
      </c>
      <c r="Z467" s="95">
        <f>IF($C467 = "neg", (($D467+1) - VLOOKUP($B467,'Results-formatted 060121'!$A:$AJ,(Z$3+2),FALSE)), IF($C467 = "pos-neg", (3+VLOOKUP($B467,'Results-formatted 060121'!$A:$AJ,(Z$3+2),FALSE)), VLOOKUP($B467,'Results-formatted 060121'!$A:$AJ,(Z$3+2),FALSE)))</f>
        <v>3</v>
      </c>
      <c r="AA467" s="95">
        <f>IF($C467 = "neg", (($D467+1) - VLOOKUP($B467,'Results-formatted 060121'!$A:$AJ,(AA$3+2),FALSE)), IF($C467 = "pos-neg", (3+VLOOKUP($B467,'Results-formatted 060121'!$A:$AJ,(AA$3+2),FALSE)), VLOOKUP($B467,'Results-formatted 060121'!$A:$AJ,(AA$3+2),FALSE)))</f>
        <v>4</v>
      </c>
      <c r="AB467" s="95">
        <f>IF($C467 = "neg", (($D467+1) - VLOOKUP($B467,'Results-formatted 060121'!$A:$AJ,(AB$3+2),FALSE)), IF($C467 = "pos-neg", (3+VLOOKUP($B467,'Results-formatted 060121'!$A:$AJ,(AB$3+2),FALSE)), VLOOKUP($B467,'Results-formatted 060121'!$A:$AJ,(AB$3+2),FALSE)))</f>
        <v>5</v>
      </c>
      <c r="AC467" s="95">
        <f>IF($C467 = "neg", (($D467+1) - VLOOKUP($B467,'Results-formatted 060121'!$A:$AJ,(AC$3+2),FALSE)), IF($C467 = "pos-neg", (3+VLOOKUP($B467,'Results-formatted 060121'!$A:$AJ,(AC$3+2),FALSE)), VLOOKUP($B467,'Results-formatted 060121'!$A:$AJ,(AC$3+2),FALSE)))</f>
        <v>3</v>
      </c>
      <c r="AD467" s="95">
        <f>IF($C467 = "neg", (($D467+1) - VLOOKUP($B467,'Results-formatted 060121'!$A:$AJ,(AD$3+2),FALSE)), IF($C467 = "pos-neg", (3+VLOOKUP($B467,'Results-formatted 060121'!$A:$AJ,(AD$3+2),FALSE)), VLOOKUP($B467,'Results-formatted 060121'!$A:$AJ,(AD$3+2),FALSE)))</f>
        <v>4</v>
      </c>
      <c r="AE467" s="95">
        <f>IF($C467 = "neg", (($D467+1) - VLOOKUP($B467,'Results-formatted 060121'!$A:$AJ,(AE$3+2),FALSE)), IF($C467 = "pos-neg", (3+VLOOKUP($B467,'Results-formatted 060121'!$A:$AJ,(AE$3+2),FALSE)), VLOOKUP($B467,'Results-formatted 060121'!$A:$AJ,(AE$3+2),FALSE)))</f>
        <v>5</v>
      </c>
      <c r="AF467" s="95">
        <f>IF($C467 = "neg", (($D467+1) - VLOOKUP($B467,'Results-formatted 060121'!$A:$AJ,(AF$3+2),FALSE)), IF($C467 = "pos-neg", (3+VLOOKUP($B467,'Results-formatted 060121'!$A:$AJ,(AF$3+2),FALSE)), VLOOKUP($B467,'Results-formatted 060121'!$A:$AJ,(AF$3+2),FALSE)))</f>
        <v>4</v>
      </c>
      <c r="AG467" s="95">
        <f>IF($C467 = "neg", (($D467+1) - VLOOKUP($B467,'Results-formatted 060121'!$A:$AJ,(AG$3+2),FALSE)), IF($C467 = "pos-neg", (3+VLOOKUP($B467,'Results-formatted 060121'!$A:$AJ,(AG$3+2),FALSE)), VLOOKUP($B467,'Results-formatted 060121'!$A:$AJ,(AG$3+2),FALSE)))</f>
        <v>3</v>
      </c>
      <c r="AH467" s="95">
        <f>IF($C467 = "neg", (($D467+1) - VLOOKUP($B467,'Results-formatted 060121'!$A:$AJ,(AH$3+2),FALSE)), IF($C467 = "pos-neg", (3+VLOOKUP($B467,'Results-formatted 060121'!$A:$AJ,(AH$3+2),FALSE)), VLOOKUP($B467,'Results-formatted 060121'!$A:$AJ,(AH$3+2),FALSE)))</f>
        <v>2</v>
      </c>
      <c r="AI467" s="95">
        <f>IF($C467 = "neg", (($D467+1) - VLOOKUP($B467,'Results-formatted 060121'!$A:$AJ,(AI$3+2),FALSE)), IF($C467 = "pos-neg", (3+VLOOKUP($B467,'Results-formatted 060121'!$A:$AJ,(AI$3+2),FALSE)), VLOOKUP($B467,'Results-formatted 060121'!$A:$AJ,(AI$3+2),FALSE)))</f>
        <v>4</v>
      </c>
      <c r="AJ467" s="95">
        <f>IF($C467 = "neg", (($D467+1) - VLOOKUP($B467,'Results-formatted 060121'!$A:$AJ,(AJ$3+2),FALSE)), IF($C467 = "pos-neg", (3+VLOOKUP($B467,'Results-formatted 060121'!$A:$AJ,(AJ$3+2),FALSE)), VLOOKUP($B467,'Results-formatted 060121'!$A:$AJ,(AJ$3+2),FALSE)))</f>
        <v>5</v>
      </c>
      <c r="AK467" s="95">
        <f>IF($C467 = "neg", (($D467+1) - VLOOKUP($B467,'Results-formatted 060121'!$A:$AJ,(AK$3+2),FALSE)), IF($C467 = "pos-neg", (3+VLOOKUP($B467,'Results-formatted 060121'!$A:$AJ,(AK$3+2),FALSE)), VLOOKUP($B467,'Results-formatted 060121'!$A:$AJ,(AK$3+2),FALSE)))</f>
        <v>3</v>
      </c>
      <c r="AL467" s="95">
        <f>IF($C467 = "neg", (($D467+1) - VLOOKUP($B467,'Results-formatted 060121'!$A:$AJ,(AL$3+2),FALSE)), IF($C467 = "pos-neg", (3+VLOOKUP($B467,'Results-formatted 060121'!$A:$AJ,(AL$3+2),FALSE)), VLOOKUP($B467,'Results-formatted 060121'!$A:$AJ,(AL$3+2),FALSE)))</f>
        <v>4</v>
      </c>
      <c r="AM467" s="95">
        <f>IF($C467 = "neg", (($D467+1) - VLOOKUP($B467,'Results-formatted 060121'!$A:AJ,(AM$3+2),FALSE)), IF($C467 = "pos-neg", (3+VLOOKUP($B467,'Results-formatted 060121'!$A:AJ,(AM$3+2),FALSE)), VLOOKUP($B467,'Results-formatted 060121'!$A:AJ,(AM$3+2),FALSE)))</f>
        <v>5</v>
      </c>
      <c r="AN467" s="95">
        <f>IF($C467 = "neg", (($D467+1) - VLOOKUP($B467,'Results-formatted 060121'!$A:AK,(AN$3+2),FALSE)), IF($C467 = "pos-neg", (3+VLOOKUP($B467,'Results-formatted 060121'!$A:AK,(AN$3+2),FALSE)), VLOOKUP($B467,'Results-formatted 060121'!$A:AK,(AN$3+2),FALSE)))</f>
        <v>4</v>
      </c>
      <c r="AO467" s="95">
        <f>IF($C467 = "neg", (($D467+1) - VLOOKUP($B467,'Results-formatted 060121'!$A:AL,(AO$3+2),FALSE)), IF($C467 = "pos-neg", (3+VLOOKUP($B467,'Results-formatted 060121'!$A:AL,(AO$3+2),FALSE)), VLOOKUP($B467,'Results-formatted 060121'!$A:AL,(AO$3+2),FALSE)))</f>
        <v>3</v>
      </c>
      <c r="AP467" s="95">
        <f>IF($C467 = "neg", (($D467+1) - VLOOKUP($B467,'Results-formatted 060121'!$A:AM,(AP$3+2),FALSE)), IF($C467 = "pos-neg", (3+VLOOKUP($B467,'Results-formatted 060121'!$A:AM,(AP$3+2),FALSE)), VLOOKUP($B467,'Results-formatted 060121'!$A:AM,(AP$3+2),FALSE)))</f>
        <v>2</v>
      </c>
      <c r="AQ467" s="95">
        <f>IF($C467 = "neg", (($D467+1) - VLOOKUP($B467,'Results-formatted 060121'!$A:AN,(AQ$3+2),FALSE)), IF($C467 = "pos-neg", (3+VLOOKUP($B467,'Results-formatted 060121'!$A:AN,(AQ$3+2),FALSE)), VLOOKUP($B467,'Results-formatted 060121'!$A:AN,(AQ$3+2),FALSE)))</f>
        <v>5</v>
      </c>
      <c r="AR467" s="95">
        <f>IF($C467 = "neg", (($D467+1) - VLOOKUP($B467,'Results-formatted 060121'!$A:AO,(AR$3+2),FALSE)), IF($C467 = "pos-neg", (3+VLOOKUP($B467,'Results-formatted 060121'!$A:AO,(AR$3+2),FALSE)), VLOOKUP($B467,'Results-formatted 060121'!$A:AO,(AR$3+2),FALSE)))</f>
        <v>5</v>
      </c>
      <c r="AS467" s="95">
        <f>IF($C467 = "neg", (($D467+1) - VLOOKUP($B467,'Results-formatted 060121'!$A:AP,(AS$3+2),FALSE)), IF($C467 = "pos-neg", (3+VLOOKUP($B467,'Results-formatted 060121'!$A:AP,(AS$3+2),FALSE)), VLOOKUP($B467,'Results-formatted 060121'!$A:AP,(AS$3+2),FALSE)))</f>
        <v>4</v>
      </c>
      <c r="AT467" s="95">
        <f>IF($C467 = "neg", (($D467+1) - VLOOKUP($B467,'Results-formatted 060121'!$A:AQ,(AT$3+2),FALSE)), IF($C467 = "pos-neg", (3+VLOOKUP($B467,'Results-formatted 060121'!$A:AQ,(AT$3+2),FALSE)), VLOOKUP($B467,'Results-formatted 060121'!$A:AQ,(AT$3+2),FALSE)))</f>
        <v>5</v>
      </c>
      <c r="AU467" s="95">
        <f>IF($C467 = "neg", (($D467+1) - VLOOKUP($B467,'Results-formatted 060121'!$A:AR,(AU$3+2),FALSE)), IF($C467 = "pos-neg", (3+VLOOKUP($B467,'Results-formatted 060121'!$A:AR,(AU$3+2),FALSE)), VLOOKUP($B467,'Results-formatted 060121'!$A:AR,(AU$3+2),FALSE)))</f>
        <v>3</v>
      </c>
      <c r="AV467" s="95">
        <f>IF($C467 = "neg", (($D467+1) - VLOOKUP($B467,'Results-formatted 060121'!$A:AS,(AV$3+2),FALSE)), IF($C467 = "pos-neg", (3+VLOOKUP($B467,'Results-formatted 060121'!$A:AS,(AV$3+2),FALSE)), VLOOKUP($B467,'Results-formatted 060121'!$A:AS,(AV$3+2),FALSE)))</f>
        <v>5</v>
      </c>
      <c r="AW467" s="95">
        <f>IF($C467 = "neg", (($D467+1) - VLOOKUP($B467,'Results-formatted 060121'!$A:AT,(AW$3+2),FALSE)), IF($C467 = "pos-neg", (3+VLOOKUP($B467,'Results-formatted 060121'!$A:AT,(AW$3+2),FALSE)), VLOOKUP($B467,'Results-formatted 060121'!$A:AT,(AW$3+2),FALSE)))</f>
        <v>3</v>
      </c>
      <c r="AX467" s="95">
        <f>IF($C467 = "neg", (($D467+1) - VLOOKUP($B467,'Results-formatted 060121'!$A:AU,(AX$3+2),FALSE)), IF($C467 = "pos-neg", (3+VLOOKUP($B467,'Results-formatted 060121'!$A:AU,(AX$3+2),FALSE)), VLOOKUP($B467,'Results-formatted 060121'!$A:AU,(AX$3+2),FALSE)))</f>
        <v>1</v>
      </c>
      <c r="AY467" s="95">
        <f>IF($C467 = "neg", (($D467+1) - VLOOKUP($B467,'Results-formatted 060121'!$A:AV,(AY$3+2),FALSE)), IF($C467 = "pos-neg", (3+VLOOKUP($B467,'Results-formatted 060121'!$A:AV,(AY$3+2),FALSE)), VLOOKUP($B467,'Results-formatted 060121'!$A:AV,(AY$3+2),FALSE)))</f>
        <v>4</v>
      </c>
      <c r="AZ467" s="95">
        <f>IF($C467 = "neg", (($D467+1) - VLOOKUP($B467,'Results-formatted 060121'!$A:AW,(AZ$3+2),FALSE)), IF($C467 = "pos-neg", (3+VLOOKUP($B467,'Results-formatted 060121'!$A:AW,(AZ$3+2),FALSE)), VLOOKUP($B467,'Results-formatted 060121'!$A:AW,(AZ$3+2),FALSE)))</f>
        <v>4</v>
      </c>
      <c r="BA467" s="95">
        <f>IF($C467 = "neg", (($D467+1) - VLOOKUP($B467,'Results-formatted 060121'!$A:AX,(BA$3+2),FALSE)), IF($C467 = "pos-neg", (3+VLOOKUP($B467,'Results-formatted 060121'!$A:AX,(BA$3+2),FALSE)), VLOOKUP($B467,'Results-formatted 060121'!$A:AX,(BA$3+2),FALSE)))</f>
        <v>4</v>
      </c>
      <c r="BB467" s="95">
        <f>IF($C467 = "neg", (($D467+1) - VLOOKUP($B467,'Results-formatted 060121'!$A:AY,(BB$3+2),FALSE)), IF($C467 = "pos-neg", (3+VLOOKUP($B467,'Results-formatted 060121'!$A:AY,(BB$3+2),FALSE)), VLOOKUP($B467,'Results-formatted 060121'!$A:AY,(BB$3+2),FALSE)))</f>
        <v>4</v>
      </c>
      <c r="BC467" s="95">
        <f>IF($C467 = "neg", (($D467+1) - VLOOKUP($B467,'Results-formatted 060121'!$A:AZ,(BC$3+2),FALSE)), IF($C467 = "pos-neg", (3+VLOOKUP($B467,'Results-formatted 060121'!$A:AZ,(BC$3+2),FALSE)), VLOOKUP($B467,'Results-formatted 060121'!$A:AZ,(BC$3+2),FALSE)))</f>
        <v>4</v>
      </c>
      <c r="BD467" s="95">
        <f>IF($C467 = "neg", (($D467+1) - VLOOKUP($B467,'Results-formatted 060121'!$A:BA,(BD$3+2),FALSE)), IF($C467 = "pos-neg", (3+VLOOKUP($B467,'Results-formatted 060121'!$A:BA,(BD$3+2),FALSE)), VLOOKUP($B467,'Results-formatted 060121'!$A:BA,(BD$3+2),FALSE)))</f>
        <v>3</v>
      </c>
      <c r="BE467" s="95">
        <f>IF($C467 = "neg", (($D467+1) - VLOOKUP($B467,'Results-formatted 060121'!$A:BB,(BE$3+2),FALSE)), IF($C467 = "pos-neg", (3+VLOOKUP($B467,'Results-formatted 060121'!$A:BB,(BE$3+2),FALSE)), VLOOKUP($B467,'Results-formatted 060121'!$A:BB,(BE$3+2),FALSE)))</f>
        <v>3</v>
      </c>
      <c r="BF467" s="95">
        <f>IF($C467 = "neg", (($D467+1) - VLOOKUP($B467,'Results-formatted 060121'!$A:BC,(BF$3+2),FALSE)), IF($C467 = "pos-neg", (3+VLOOKUP($B467,'Results-formatted 060121'!$A:BC,(BF$3+2),FALSE)), VLOOKUP($B467,'Results-formatted 060121'!$A:BC,(BF$3+2),FALSE)))</f>
        <v>4</v>
      </c>
      <c r="BG467" s="95">
        <f>IF($C467 = "neg", (($D467+1) - VLOOKUP($B467,'Results-formatted 060121'!$A:BD,(BG$3+2),FALSE)), IF($C467 = "pos-neg", (3+VLOOKUP($B467,'Results-formatted 060121'!$A:BD,(BG$3+2),FALSE)), VLOOKUP($B467,'Results-formatted 060121'!$A:BD,(BG$3+2),FALSE)))</f>
        <v>3</v>
      </c>
      <c r="BH467" s="95">
        <f>IF($C467 = "neg", (($D467+1) - VLOOKUP($B467,'Results-formatted 060121'!$A:BE,(BH$3+2),FALSE)), IF($C467 = "pos-neg", (3+VLOOKUP($B467,'Results-formatted 060121'!$A:BE,(BH$3+2),FALSE)), VLOOKUP($B467,'Results-formatted 060121'!$A:BE,(BH$3+2),FALSE)))</f>
        <v>3</v>
      </c>
      <c r="BI467" s="95">
        <f>IF($C467 = "neg", (($D467+1) - VLOOKUP($B467,'Results-formatted 060121'!$A:BF,(BI$3+2),FALSE)), IF($C467 = "pos-neg", (3+VLOOKUP($B467,'Results-formatted 060121'!$A:BF,(BI$3+2),FALSE)), VLOOKUP($B467,'Results-formatted 060121'!$A:BF,(BI$3+2),FALSE)))</f>
        <v>3</v>
      </c>
      <c r="BJ467" s="95">
        <f>IF($C467 = "neg", (($D467+1) - VLOOKUP($B467,'Results-formatted 060121'!$A:BG,(BJ$3+2),FALSE)), IF($C467 = "pos-neg", (3+VLOOKUP($B467,'Results-formatted 060121'!$A:BG,(BJ$3+2),FALSE)), VLOOKUP($B467,'Results-formatted 060121'!$A:BG,(BJ$3+2),FALSE)))</f>
        <v>3</v>
      </c>
      <c r="BK467" s="95">
        <f>IF($C467 = "neg", (($D467+1) - VLOOKUP($B467,'Results-formatted 060121'!$A:BH,(BK$3+2),FALSE)), IF($C467 = "pos-neg", (3+VLOOKUP($B467,'Results-formatted 060121'!$A:BH,(BK$3+2),FALSE)), VLOOKUP($B467,'Results-formatted 060121'!$A:BH,(BK$3+2),FALSE)))</f>
        <v>4</v>
      </c>
      <c r="BL467" s="95">
        <f>IF($C467 = "neg", (($D467+1) - VLOOKUP($B467,'Results-formatted 060121'!$A:BI,(BL$3+2),FALSE)), IF($C467 = "pos-neg", (3+VLOOKUP($B467,'Results-formatted 060121'!$A:BI,(BL$3+2),FALSE)), VLOOKUP($B467,'Results-formatted 060121'!$A:BI,(BL$3+2),FALSE)))</f>
        <v>3</v>
      </c>
      <c r="BM467" s="95">
        <f>IF($C467 = "neg", (($D467+1) - VLOOKUP($B467,'Results-formatted 060121'!$A:BJ,(BM$3+2),FALSE)), IF($C467 = "pos-neg", (3+VLOOKUP($B467,'Results-formatted 060121'!$A:BJ,(BM$3+2),FALSE)), VLOOKUP($B467,'Results-formatted 060121'!$A:BJ,(BM$3+2),FALSE)))</f>
        <v>2</v>
      </c>
      <c r="BN467" s="95"/>
      <c r="BO467" s="95"/>
      <c r="BP467" s="95"/>
      <c r="BQ467" s="95"/>
      <c r="BR467" s="95"/>
      <c r="BS467" s="95"/>
      <c r="BT467" s="95"/>
      <c r="BU467" s="95"/>
      <c r="BV467" s="95"/>
      <c r="BW467" s="95"/>
      <c r="BX467" s="95"/>
      <c r="BY467" s="95"/>
      <c r="BZ467" s="95"/>
      <c r="CA467" s="95"/>
      <c r="CB467" s="95"/>
      <c r="CC467" s="95"/>
      <c r="CD467" s="99"/>
      <c r="CE467" s="25">
        <f>AVERAGE(F467:CD467)</f>
        <v>3.6</v>
      </c>
      <c r="CF467" s="25">
        <f t="shared" si="1674"/>
        <v>0.99490226076463206</v>
      </c>
    </row>
    <row r="468" spans="2:84" ht="18" customHeight="1" x14ac:dyDescent="0.15">
      <c r="B468" s="84"/>
      <c r="E468" s="18" t="s">
        <v>124</v>
      </c>
      <c r="F468" s="34"/>
      <c r="G468" s="34"/>
      <c r="H468" s="34">
        <f t="shared" ref="H468" si="1731">IF(ISNUMBER(H469), AVERAGE(H469:H472), "")</f>
        <v>4</v>
      </c>
      <c r="I468" s="34">
        <f t="shared" ref="I468" si="1732">IF(ISNUMBER(I469), AVERAGE(I469:I472), "")</f>
        <v>5</v>
      </c>
      <c r="J468" s="34"/>
      <c r="K468" s="34">
        <f t="shared" ref="K468" si="1733">IF(ISNUMBER(K469), AVERAGE(K469:K472), "")</f>
        <v>4.75</v>
      </c>
      <c r="L468" s="34">
        <f t="shared" ref="L468" si="1734">IF(ISNUMBER(L469), AVERAGE(L469:L472), "")</f>
        <v>4</v>
      </c>
      <c r="M468" s="34">
        <f t="shared" ref="M468" si="1735">IF(ISNUMBER(M469), AVERAGE(M469:M472), "")</f>
        <v>4.75</v>
      </c>
      <c r="N468" s="34"/>
      <c r="O468" s="34">
        <f t="shared" ref="O468" si="1736">IF(ISNUMBER(O469), AVERAGE(O469:O472), "")</f>
        <v>4.75</v>
      </c>
      <c r="P468" s="34">
        <f t="shared" ref="P468" si="1737">IF(ISNUMBER(P469), AVERAGE(P469:P472), "")</f>
        <v>3.25</v>
      </c>
      <c r="Q468" s="34">
        <f t="shared" ref="Q468" si="1738">IF(ISNUMBER(Q469), AVERAGE(Q469:Q472), "")</f>
        <v>5</v>
      </c>
      <c r="R468" s="34">
        <f t="shared" ref="R468" si="1739">IF(ISNUMBER(R469), AVERAGE(R469:R472), "")</f>
        <v>4</v>
      </c>
      <c r="S468" s="34">
        <f t="shared" ref="S468" si="1740">IF(ISNUMBER(S469), AVERAGE(S469:S472), "")</f>
        <v>3.75</v>
      </c>
      <c r="T468" s="34">
        <f t="shared" ref="T468" si="1741">IF(ISNUMBER(T469), AVERAGE(T469:T472), "")</f>
        <v>5</v>
      </c>
      <c r="U468" s="34">
        <f t="shared" ref="U468" si="1742">IF(ISNUMBER(U469), AVERAGE(U469:U472), "")</f>
        <v>1.5</v>
      </c>
      <c r="V468" s="34">
        <f t="shared" ref="V468" si="1743">IF(ISNUMBER(V469), AVERAGE(V469:V472), "")</f>
        <v>4.25</v>
      </c>
      <c r="W468" s="34">
        <f t="shared" ref="W468" si="1744">IF(ISNUMBER(W469), AVERAGE(W469:W472), "")</f>
        <v>4</v>
      </c>
      <c r="X468" s="34">
        <f t="shared" ref="X468" si="1745">IF(ISNUMBER(X469), AVERAGE(X469:X472), "")</f>
        <v>4.25</v>
      </c>
      <c r="Y468" s="34">
        <f t="shared" ref="Y468" si="1746">IF(ISNUMBER(Y469), AVERAGE(Y469:Y472), "")</f>
        <v>4</v>
      </c>
      <c r="Z468" s="34">
        <f t="shared" ref="Z468" si="1747">IF(ISNUMBER(Z469), AVERAGE(Z469:Z472), "")</f>
        <v>4</v>
      </c>
      <c r="AA468" s="34">
        <f t="shared" ref="AA468" si="1748">IF(ISNUMBER(AA469), AVERAGE(AA469:AA472), "")</f>
        <v>4.5</v>
      </c>
      <c r="AB468" s="34">
        <f t="shared" ref="AB468" si="1749">IF(ISNUMBER(AB469), AVERAGE(AB469:AB472), "")</f>
        <v>5</v>
      </c>
      <c r="AC468" s="34">
        <f t="shared" ref="AC468" si="1750">IF(ISNUMBER(AC469), AVERAGE(AC469:AC472), "")</f>
        <v>2.25</v>
      </c>
      <c r="AD468" s="34">
        <f t="shared" ref="AD468" si="1751">IF(ISNUMBER(AD469), AVERAGE(AD469:AD472), "")</f>
        <v>4.5</v>
      </c>
      <c r="AE468" s="34">
        <f t="shared" ref="AE468" si="1752">IF(ISNUMBER(AE469), AVERAGE(AE469:AE472), "")</f>
        <v>4.5</v>
      </c>
      <c r="AF468" s="34">
        <f t="shared" ref="AF468" si="1753">IF(ISNUMBER(AF469), AVERAGE(AF469:AF472), "")</f>
        <v>4.75</v>
      </c>
      <c r="AG468" s="34">
        <f t="shared" ref="AG468" si="1754">IF(ISNUMBER(AG469), AVERAGE(AG469:AG472), "")</f>
        <v>4.75</v>
      </c>
      <c r="AH468" s="34">
        <f t="shared" ref="AH468" si="1755">IF(ISNUMBER(AH469), AVERAGE(AH469:AH472), "")</f>
        <v>3.75</v>
      </c>
      <c r="AI468" s="34">
        <f t="shared" ref="AI468" si="1756">IF(ISNUMBER(AI469), AVERAGE(AI469:AI472), "")</f>
        <v>5</v>
      </c>
      <c r="AJ468" s="34">
        <f t="shared" ref="AJ468:BM468" si="1757">IF(ISNUMBER(AJ469), AVERAGE(AJ469:AJ472), "")</f>
        <v>4.5</v>
      </c>
      <c r="AK468" s="34"/>
      <c r="AL468" s="34">
        <f t="shared" si="1757"/>
        <v>3.5</v>
      </c>
      <c r="AM468" s="34">
        <f t="shared" si="1757"/>
        <v>4.5</v>
      </c>
      <c r="AN468" s="34">
        <f t="shared" si="1757"/>
        <v>4.75</v>
      </c>
      <c r="AO468" s="34">
        <f t="shared" si="1757"/>
        <v>5</v>
      </c>
      <c r="AP468" s="34">
        <f t="shared" si="1757"/>
        <v>2</v>
      </c>
      <c r="AQ468" s="34">
        <f t="shared" si="1757"/>
        <v>3.75</v>
      </c>
      <c r="AR468" s="34">
        <f t="shared" si="1757"/>
        <v>4.75</v>
      </c>
      <c r="AS468" s="34">
        <f t="shared" si="1757"/>
        <v>5</v>
      </c>
      <c r="AT468" s="34">
        <f t="shared" si="1757"/>
        <v>4.75</v>
      </c>
      <c r="AU468" s="34">
        <f t="shared" si="1757"/>
        <v>4.5</v>
      </c>
      <c r="AV468" s="34">
        <f t="shared" si="1757"/>
        <v>5</v>
      </c>
      <c r="AW468" s="34">
        <f t="shared" si="1757"/>
        <v>4.25</v>
      </c>
      <c r="AX468" s="34">
        <f t="shared" si="1757"/>
        <v>1</v>
      </c>
      <c r="AY468" s="34">
        <f t="shared" si="1757"/>
        <v>4.5</v>
      </c>
      <c r="AZ468" s="34">
        <f t="shared" si="1757"/>
        <v>3.75</v>
      </c>
      <c r="BA468" s="34">
        <f t="shared" si="1757"/>
        <v>5</v>
      </c>
      <c r="BB468" s="34"/>
      <c r="BC468" s="34">
        <f t="shared" si="1757"/>
        <v>3.75</v>
      </c>
      <c r="BD468" s="34">
        <f t="shared" si="1757"/>
        <v>4.75</v>
      </c>
      <c r="BE468" s="34">
        <f t="shared" si="1757"/>
        <v>4.25</v>
      </c>
      <c r="BF468" s="34">
        <f t="shared" si="1757"/>
        <v>4</v>
      </c>
      <c r="BG468" s="34">
        <f t="shared" si="1757"/>
        <v>3.75</v>
      </c>
      <c r="BH468" s="34">
        <f t="shared" si="1757"/>
        <v>4</v>
      </c>
      <c r="BI468" s="34">
        <f t="shared" si="1757"/>
        <v>5</v>
      </c>
      <c r="BJ468" s="34">
        <f t="shared" si="1757"/>
        <v>4.75</v>
      </c>
      <c r="BK468" s="34">
        <f t="shared" si="1757"/>
        <v>5</v>
      </c>
      <c r="BL468" s="34">
        <f t="shared" si="1757"/>
        <v>4.25</v>
      </c>
      <c r="BM468" s="34">
        <f t="shared" si="1757"/>
        <v>4.5</v>
      </c>
      <c r="BN468" s="34"/>
      <c r="BO468" s="34"/>
      <c r="BP468" s="34"/>
      <c r="BQ468" s="34"/>
      <c r="BR468" s="34"/>
      <c r="BS468" s="34"/>
      <c r="BT468" s="34"/>
      <c r="BU468" s="34"/>
      <c r="BV468" s="34"/>
      <c r="BW468" s="34"/>
      <c r="BX468" s="34"/>
      <c r="BY468" s="34"/>
      <c r="BZ468" s="34"/>
      <c r="CA468" s="34"/>
      <c r="CB468" s="34"/>
      <c r="CC468" s="34"/>
      <c r="CD468" s="34" t="str">
        <f t="shared" ref="CD468" si="1758">IF(ISNUMBER(CD469), AVERAGE(CD469:CD472), "")</f>
        <v/>
      </c>
      <c r="CE468" s="32">
        <f>AVERAGE(CE469:CE472)</f>
        <v>4.2249999999999996</v>
      </c>
      <c r="CF468" s="32">
        <f t="shared" si="1674"/>
        <v>0.86744894947431661</v>
      </c>
    </row>
    <row r="469" spans="2:84" ht="56" x14ac:dyDescent="0.15">
      <c r="B469" s="84" t="s">
        <v>592</v>
      </c>
      <c r="C469" s="86" t="s">
        <v>1166</v>
      </c>
      <c r="D469" s="2">
        <v>5</v>
      </c>
      <c r="E469" s="12" t="s">
        <v>1059</v>
      </c>
      <c r="F469" s="95">
        <f>IF($C469 = "neg", (($D469+1) - VLOOKUP($B469,'Results-formatted 060121'!$A:$AJ,(F$3+2),FALSE)), IF($C469 = "pos-neg", (3+VLOOKUP($B469,'Results-formatted 060121'!$A:$AJ,(F$3+2),FALSE)), VLOOKUP($B469,'Results-formatted 060121'!$A:$AJ,(F$3+2),FALSE)))</f>
        <v>4</v>
      </c>
      <c r="G469" s="95">
        <f>IF($C469 = "neg", (($D469+1) - VLOOKUP($B469,'Results-formatted 060121'!$A:$AJ,(G$3+2),FALSE)), IF($C469 = "pos-neg", (3+VLOOKUP($B469,'Results-formatted 060121'!$A:$AJ,(G$3+2),FALSE)), VLOOKUP($B469,'Results-formatted 060121'!$A:$AJ,(G$3+2),FALSE)))</f>
        <v>5</v>
      </c>
      <c r="H469" s="95">
        <f>IF($C469 = "neg", (($D469+1) - VLOOKUP($B469,'Results-formatted 060121'!$A:$AJ,(H$3+2),FALSE)), IF($C469 = "pos-neg", (3+VLOOKUP($B469,'Results-formatted 060121'!$A:$AJ,(H$3+2),FALSE)), VLOOKUP($B469,'Results-formatted 060121'!$A:$AJ,(H$3+2),FALSE)))</f>
        <v>4</v>
      </c>
      <c r="I469" s="95">
        <f>IF($C469 = "neg", (($D469+1) - VLOOKUP($B469,'Results-formatted 060121'!$A:$AJ,(I$3+2),FALSE)), IF($C469 = "pos-neg", (3+VLOOKUP($B469,'Results-formatted 060121'!$A:$AJ,(I$3+2),FALSE)), VLOOKUP($B469,'Results-formatted 060121'!$A:$AJ,(I$3+2),FALSE)))</f>
        <v>5</v>
      </c>
      <c r="J469" s="95">
        <f>IF($C469 = "neg", (($D469+1) - VLOOKUP($B469,'Results-formatted 060121'!$A:$AJ,(J$3+2),FALSE)), IF($C469 = "pos-neg", (3+VLOOKUP($B469,'Results-formatted 060121'!$A:$AJ,(J$3+2),FALSE)), VLOOKUP($B469,'Results-formatted 060121'!$A:$AJ,(J$3+2),FALSE)))</f>
        <v>3</v>
      </c>
      <c r="K469" s="95">
        <f>IF($C469 = "neg", (($D469+1) - VLOOKUP($B469,'Results-formatted 060121'!$A:$AJ,(K$3+2),FALSE)), IF($C469 = "pos-neg", (3+VLOOKUP($B469,'Results-formatted 060121'!$A:$AJ,(K$3+2),FALSE)), VLOOKUP($B469,'Results-formatted 060121'!$A:$AJ,(K$3+2),FALSE)))</f>
        <v>5</v>
      </c>
      <c r="L469" s="95">
        <f>IF($C469 = "neg", (($D469+1) - VLOOKUP($B469,'Results-formatted 060121'!$A:$AJ,(L$3+2),FALSE)), IF($C469 = "pos-neg", (3+VLOOKUP($B469,'Results-formatted 060121'!$A:$AJ,(L$3+2),FALSE)), VLOOKUP($B469,'Results-formatted 060121'!$A:$AJ,(L$3+2),FALSE)))</f>
        <v>4</v>
      </c>
      <c r="M469" s="95">
        <f>IF($C469 = "neg", (($D469+1) - VLOOKUP($B469,'Results-formatted 060121'!$A:$AJ,(M$3+2),FALSE)), IF($C469 = "pos-neg", (3+VLOOKUP($B469,'Results-formatted 060121'!$A:$AJ,(M$3+2),FALSE)), VLOOKUP($B469,'Results-formatted 060121'!$A:$AJ,(M$3+2),FALSE)))</f>
        <v>4</v>
      </c>
      <c r="N469" s="95">
        <f>IF($C469 = "neg", (($D469+1) - VLOOKUP($B469,'Results-formatted 060121'!$A:$AJ,(N$3+2),FALSE)), IF($C469 = "pos-neg", (3+VLOOKUP($B469,'Results-formatted 060121'!$A:$AJ,(N$3+2),FALSE)), VLOOKUP($B469,'Results-formatted 060121'!$A:$AJ,(N$3+2),FALSE)))</f>
        <v>4</v>
      </c>
      <c r="O469" s="95">
        <f>IF($C469 = "neg", (($D469+1) - VLOOKUP($B469,'Results-formatted 060121'!$A:$AJ,(O$3+2),FALSE)), IF($C469 = "pos-neg", (3+VLOOKUP($B469,'Results-formatted 060121'!$A:$AJ,(O$3+2),FALSE)), VLOOKUP($B469,'Results-formatted 060121'!$A:$AJ,(O$3+2),FALSE)))</f>
        <v>4</v>
      </c>
      <c r="P469" s="95">
        <f>IF($C469 = "neg", (($D469+1) - VLOOKUP($B469,'Results-formatted 060121'!$A:$AJ,(P$3+2),FALSE)), IF($C469 = "pos-neg", (3+VLOOKUP($B469,'Results-formatted 060121'!$A:$AJ,(P$3+2),FALSE)), VLOOKUP($B469,'Results-formatted 060121'!$A:$AJ,(P$3+2),FALSE)))</f>
        <v>3</v>
      </c>
      <c r="Q469" s="95">
        <f>IF($C469 = "neg", (($D469+1) - VLOOKUP($B469,'Results-formatted 060121'!$A:$AJ,(Q$3+2),FALSE)), IF($C469 = "pos-neg", (3+VLOOKUP($B469,'Results-formatted 060121'!$A:$AJ,(Q$3+2),FALSE)), VLOOKUP($B469,'Results-formatted 060121'!$A:$AJ,(Q$3+2),FALSE)))</f>
        <v>5</v>
      </c>
      <c r="R469" s="95">
        <f>IF($C469 = "neg", (($D469+1) - VLOOKUP($B469,'Results-formatted 060121'!$A:$AJ,(R$3+2),FALSE)), IF($C469 = "pos-neg", (3+VLOOKUP($B469,'Results-formatted 060121'!$A:$AJ,(R$3+2),FALSE)), VLOOKUP($B469,'Results-formatted 060121'!$A:$AJ,(R$3+2),FALSE)))</f>
        <v>5</v>
      </c>
      <c r="S469" s="95">
        <f>IF($C469 = "neg", (($D469+1) - VLOOKUP($B469,'Results-formatted 060121'!$A:$AJ,(S$3+2),FALSE)), IF($C469 = "pos-neg", (3+VLOOKUP($B469,'Results-formatted 060121'!$A:$AJ,(S$3+2),FALSE)), VLOOKUP($B469,'Results-formatted 060121'!$A:$AJ,(S$3+2),FALSE)))</f>
        <v>3</v>
      </c>
      <c r="T469" s="95">
        <f>IF($C469 = "neg", (($D469+1) - VLOOKUP($B469,'Results-formatted 060121'!$A:$AJ,(T$3+2),FALSE)), IF($C469 = "pos-neg", (3+VLOOKUP($B469,'Results-formatted 060121'!$A:$AJ,(T$3+2),FALSE)), VLOOKUP($B469,'Results-formatted 060121'!$A:$AJ,(T$3+2),FALSE)))</f>
        <v>5</v>
      </c>
      <c r="U469" s="95">
        <f>IF($C469 = "neg", (($D469+1) - VLOOKUP($B469,'Results-formatted 060121'!$A:$AJ,(U$3+2),FALSE)), IF($C469 = "pos-neg", (3+VLOOKUP($B469,'Results-formatted 060121'!$A:$AJ,(U$3+2),FALSE)), VLOOKUP($B469,'Results-formatted 060121'!$A:$AJ,(U$3+2),FALSE)))</f>
        <v>2</v>
      </c>
      <c r="V469" s="95">
        <f>IF($C469 = "neg", (($D469+1) - VLOOKUP($B469,'Results-formatted 060121'!$A:$AJ,(V$3+2),FALSE)), IF($C469 = "pos-neg", (3+VLOOKUP($B469,'Results-formatted 060121'!$A:$AJ,(V$3+2),FALSE)), VLOOKUP($B469,'Results-formatted 060121'!$A:$AJ,(V$3+2),FALSE)))</f>
        <v>4</v>
      </c>
      <c r="W469" s="95">
        <f>IF($C469 = "neg", (($D469+1) - VLOOKUP($B469,'Results-formatted 060121'!$A:$AJ,(W$3+2),FALSE)), IF($C469 = "pos-neg", (3+VLOOKUP($B469,'Results-formatted 060121'!$A:$AJ,(W$3+2),FALSE)), VLOOKUP($B469,'Results-formatted 060121'!$A:$AJ,(W$3+2),FALSE)))</f>
        <v>4</v>
      </c>
      <c r="X469" s="95">
        <f>IF($C469 = "neg", (($D469+1) - VLOOKUP($B469,'Results-formatted 060121'!$A:$AJ,(X$3+2),FALSE)), IF($C469 = "pos-neg", (3+VLOOKUP($B469,'Results-formatted 060121'!$A:$AJ,(X$3+2),FALSE)), VLOOKUP($B469,'Results-formatted 060121'!$A:$AJ,(X$3+2),FALSE)))</f>
        <v>4</v>
      </c>
      <c r="Y469" s="95">
        <f>IF($C469 = "neg", (($D469+1) - VLOOKUP($B469,'Results-formatted 060121'!$A:$AJ,(Y$3+2),FALSE)), IF($C469 = "pos-neg", (3+VLOOKUP($B469,'Results-formatted 060121'!$A:$AJ,(Y$3+2),FALSE)), VLOOKUP($B469,'Results-formatted 060121'!$A:$AJ,(Y$3+2),FALSE)))</f>
        <v>4</v>
      </c>
      <c r="Z469" s="95">
        <f>IF($C469 = "neg", (($D469+1) - VLOOKUP($B469,'Results-formatted 060121'!$A:$AJ,(Z$3+2),FALSE)), IF($C469 = "pos-neg", (3+VLOOKUP($B469,'Results-formatted 060121'!$A:$AJ,(Z$3+2),FALSE)), VLOOKUP($B469,'Results-formatted 060121'!$A:$AJ,(Z$3+2),FALSE)))</f>
        <v>4</v>
      </c>
      <c r="AA469" s="95">
        <f>IF($C469 = "neg", (($D469+1) - VLOOKUP($B469,'Results-formatted 060121'!$A:$AJ,(AA$3+2),FALSE)), IF($C469 = "pos-neg", (3+VLOOKUP($B469,'Results-formatted 060121'!$A:$AJ,(AA$3+2),FALSE)), VLOOKUP($B469,'Results-formatted 060121'!$A:$AJ,(AA$3+2),FALSE)))</f>
        <v>5</v>
      </c>
      <c r="AB469" s="95">
        <f>IF($C469 = "neg", (($D469+1) - VLOOKUP($B469,'Results-formatted 060121'!$A:$AJ,(AB$3+2),FALSE)), IF($C469 = "pos-neg", (3+VLOOKUP($B469,'Results-formatted 060121'!$A:$AJ,(AB$3+2),FALSE)), VLOOKUP($B469,'Results-formatted 060121'!$A:$AJ,(AB$3+2),FALSE)))</f>
        <v>5</v>
      </c>
      <c r="AC469" s="95">
        <f>IF($C469 = "neg", (($D469+1) - VLOOKUP($B469,'Results-formatted 060121'!$A:$AJ,(AC$3+2),FALSE)), IF($C469 = "pos-neg", (3+VLOOKUP($B469,'Results-formatted 060121'!$A:$AJ,(AC$3+2),FALSE)), VLOOKUP($B469,'Results-formatted 060121'!$A:$AJ,(AC$3+2),FALSE)))</f>
        <v>2</v>
      </c>
      <c r="AD469" s="95">
        <f>IF($C469 = "neg", (($D469+1) - VLOOKUP($B469,'Results-formatted 060121'!$A:$AJ,(AD$3+2),FALSE)), IF($C469 = "pos-neg", (3+VLOOKUP($B469,'Results-formatted 060121'!$A:$AJ,(AD$3+2),FALSE)), VLOOKUP($B469,'Results-formatted 060121'!$A:$AJ,(AD$3+2),FALSE)))</f>
        <v>5</v>
      </c>
      <c r="AE469" s="95">
        <f>IF($C469 = "neg", (($D469+1) - VLOOKUP($B469,'Results-formatted 060121'!$A:$AJ,(AE$3+2),FALSE)), IF($C469 = "pos-neg", (3+VLOOKUP($B469,'Results-formatted 060121'!$A:$AJ,(AE$3+2),FALSE)), VLOOKUP($B469,'Results-formatted 060121'!$A:$AJ,(AE$3+2),FALSE)))</f>
        <v>4</v>
      </c>
      <c r="AF469" s="95">
        <f>IF($C469 = "neg", (($D469+1) - VLOOKUP($B469,'Results-formatted 060121'!$A:$AJ,(AF$3+2),FALSE)), IF($C469 = "pos-neg", (3+VLOOKUP($B469,'Results-formatted 060121'!$A:$AJ,(AF$3+2),FALSE)), VLOOKUP($B469,'Results-formatted 060121'!$A:$AJ,(AF$3+2),FALSE)))</f>
        <v>4</v>
      </c>
      <c r="AG469" s="95">
        <f>IF($C469 = "neg", (($D469+1) - VLOOKUP($B469,'Results-formatted 060121'!$A:$AJ,(AG$3+2),FALSE)), IF($C469 = "pos-neg", (3+VLOOKUP($B469,'Results-formatted 060121'!$A:$AJ,(AG$3+2),FALSE)), VLOOKUP($B469,'Results-formatted 060121'!$A:$AJ,(AG$3+2),FALSE)))</f>
        <v>5</v>
      </c>
      <c r="AH469" s="95">
        <f>IF($C469 = "neg", (($D469+1) - VLOOKUP($B469,'Results-formatted 060121'!$A:$AJ,(AH$3+2),FALSE)), IF($C469 = "pos-neg", (3+VLOOKUP($B469,'Results-formatted 060121'!$A:$AJ,(AH$3+2),FALSE)), VLOOKUP($B469,'Results-formatted 060121'!$A:$AJ,(AH$3+2),FALSE)))</f>
        <v>4</v>
      </c>
      <c r="AI469" s="95">
        <f>IF($C469 = "neg", (($D469+1) - VLOOKUP($B469,'Results-formatted 060121'!$A:$AJ,(AI$3+2),FALSE)), IF($C469 = "pos-neg", (3+VLOOKUP($B469,'Results-formatted 060121'!$A:$AJ,(AI$3+2),FALSE)), VLOOKUP($B469,'Results-formatted 060121'!$A:$AJ,(AI$3+2),FALSE)))</f>
        <v>5</v>
      </c>
      <c r="AJ469" s="95">
        <f>IF($C469 = "neg", (($D469+1) - VLOOKUP($B469,'Results-formatted 060121'!$A:$AJ,(AJ$3+2),FALSE)), IF($C469 = "pos-neg", (3+VLOOKUP($B469,'Results-formatted 060121'!$A:$AJ,(AJ$3+2),FALSE)), VLOOKUP($B469,'Results-formatted 060121'!$A:$AJ,(AJ$3+2),FALSE)))</f>
        <v>4</v>
      </c>
      <c r="AK469" s="95">
        <f>IF($C469 = "neg", (($D469+1) - VLOOKUP($B469,'Results-formatted 060121'!$A:$AJ,(AK$3+2),FALSE)), IF($C469 = "pos-neg", (3+VLOOKUP($B469,'Results-formatted 060121'!$A:$AJ,(AK$3+2),FALSE)), VLOOKUP($B469,'Results-formatted 060121'!$A:$AJ,(AK$3+2),FALSE)))</f>
        <v>4</v>
      </c>
      <c r="AL469" s="95">
        <f>IF($C469 = "neg", (($D469+1) - VLOOKUP($B469,'Results-formatted 060121'!$A:$AJ,(AL$3+2),FALSE)), IF($C469 = "pos-neg", (3+VLOOKUP($B469,'Results-formatted 060121'!$A:$AJ,(AL$3+2),FALSE)), VLOOKUP($B469,'Results-formatted 060121'!$A:$AJ,(AL$3+2),FALSE)))</f>
        <v>4</v>
      </c>
      <c r="AM469" s="95">
        <f>IF($C469 = "neg", (($D469+1) - VLOOKUP($B469,'Results-formatted 060121'!$A:AJ,(AM$3+2),FALSE)), IF($C469 = "pos-neg", (3+VLOOKUP($B469,'Results-formatted 060121'!$A:AJ,(AM$3+2),FALSE)), VLOOKUP($B469,'Results-formatted 060121'!$A:AJ,(AM$3+2),FALSE)))</f>
        <v>4</v>
      </c>
      <c r="AN469" s="95">
        <f>IF($C469 = "neg", (($D469+1) - VLOOKUP($B469,'Results-formatted 060121'!$A:AK,(AN$3+2),FALSE)), IF($C469 = "pos-neg", (3+VLOOKUP($B469,'Results-formatted 060121'!$A:AK,(AN$3+2),FALSE)), VLOOKUP($B469,'Results-formatted 060121'!$A:AK,(AN$3+2),FALSE)))</f>
        <v>5</v>
      </c>
      <c r="AO469" s="95">
        <f>IF($C469 = "neg", (($D469+1) - VLOOKUP($B469,'Results-formatted 060121'!$A:AL,(AO$3+2),FALSE)), IF($C469 = "pos-neg", (3+VLOOKUP($B469,'Results-formatted 060121'!$A:AL,(AO$3+2),FALSE)), VLOOKUP($B469,'Results-formatted 060121'!$A:AL,(AO$3+2),FALSE)))</f>
        <v>5</v>
      </c>
      <c r="AP469" s="95">
        <f>IF($C469 = "neg", (($D469+1) - VLOOKUP($B469,'Results-formatted 060121'!$A:AM,(AP$3+2),FALSE)), IF($C469 = "pos-neg", (3+VLOOKUP($B469,'Results-formatted 060121'!$A:AM,(AP$3+2),FALSE)), VLOOKUP($B469,'Results-formatted 060121'!$A:AM,(AP$3+2),FALSE)))</f>
        <v>2</v>
      </c>
      <c r="AQ469" s="95">
        <f>IF($C469 = "neg", (($D469+1) - VLOOKUP($B469,'Results-formatted 060121'!$A:AN,(AQ$3+2),FALSE)), IF($C469 = "pos-neg", (3+VLOOKUP($B469,'Results-formatted 060121'!$A:AN,(AQ$3+2),FALSE)), VLOOKUP($B469,'Results-formatted 060121'!$A:AN,(AQ$3+2),FALSE)))</f>
        <v>5</v>
      </c>
      <c r="AR469" s="95">
        <f>IF($C469 = "neg", (($D469+1) - VLOOKUP($B469,'Results-formatted 060121'!$A:AO,(AR$3+2),FALSE)), IF($C469 = "pos-neg", (3+VLOOKUP($B469,'Results-formatted 060121'!$A:AO,(AR$3+2),FALSE)), VLOOKUP($B469,'Results-formatted 060121'!$A:AO,(AR$3+2),FALSE)))</f>
        <v>5</v>
      </c>
      <c r="AS469" s="95">
        <f>IF($C469 = "neg", (($D469+1) - VLOOKUP($B469,'Results-formatted 060121'!$A:AP,(AS$3+2),FALSE)), IF($C469 = "pos-neg", (3+VLOOKUP($B469,'Results-formatted 060121'!$A:AP,(AS$3+2),FALSE)), VLOOKUP($B469,'Results-formatted 060121'!$A:AP,(AS$3+2),FALSE)))</f>
        <v>5</v>
      </c>
      <c r="AT469" s="95">
        <f>IF($C469 = "neg", (($D469+1) - VLOOKUP($B469,'Results-formatted 060121'!$A:AQ,(AT$3+2),FALSE)), IF($C469 = "pos-neg", (3+VLOOKUP($B469,'Results-formatted 060121'!$A:AQ,(AT$3+2),FALSE)), VLOOKUP($B469,'Results-formatted 060121'!$A:AQ,(AT$3+2),FALSE)))</f>
        <v>5</v>
      </c>
      <c r="AU469" s="95">
        <f>IF($C469 = "neg", (($D469+1) - VLOOKUP($B469,'Results-formatted 060121'!$A:AR,(AU$3+2),FALSE)), IF($C469 = "pos-neg", (3+VLOOKUP($B469,'Results-formatted 060121'!$A:AR,(AU$3+2),FALSE)), VLOOKUP($B469,'Results-formatted 060121'!$A:AR,(AU$3+2),FALSE)))</f>
        <v>4</v>
      </c>
      <c r="AV469" s="95">
        <f>IF($C469 = "neg", (($D469+1) - VLOOKUP($B469,'Results-formatted 060121'!$A:AS,(AV$3+2),FALSE)), IF($C469 = "pos-neg", (3+VLOOKUP($B469,'Results-formatted 060121'!$A:AS,(AV$3+2),FALSE)), VLOOKUP($B469,'Results-formatted 060121'!$A:AS,(AV$3+2),FALSE)))</f>
        <v>5</v>
      </c>
      <c r="AW469" s="95">
        <f>IF($C469 = "neg", (($D469+1) - VLOOKUP($B469,'Results-formatted 060121'!$A:AT,(AW$3+2),FALSE)), IF($C469 = "pos-neg", (3+VLOOKUP($B469,'Results-formatted 060121'!$A:AT,(AW$3+2),FALSE)), VLOOKUP($B469,'Results-formatted 060121'!$A:AT,(AW$3+2),FALSE)))</f>
        <v>4</v>
      </c>
      <c r="AX469" s="95">
        <f>IF($C469 = "neg", (($D469+1) - VLOOKUP($B469,'Results-formatted 060121'!$A:AU,(AX$3+2),FALSE)), IF($C469 = "pos-neg", (3+VLOOKUP($B469,'Results-formatted 060121'!$A:AU,(AX$3+2),FALSE)), VLOOKUP($B469,'Results-formatted 060121'!$A:AU,(AX$3+2),FALSE)))</f>
        <v>1</v>
      </c>
      <c r="AY469" s="95">
        <f>IF($C469 = "neg", (($D469+1) - VLOOKUP($B469,'Results-formatted 060121'!$A:AV,(AY$3+2),FALSE)), IF($C469 = "pos-neg", (3+VLOOKUP($B469,'Results-formatted 060121'!$A:AV,(AY$3+2),FALSE)), VLOOKUP($B469,'Results-formatted 060121'!$A:AV,(AY$3+2),FALSE)))</f>
        <v>5</v>
      </c>
      <c r="AZ469" s="95">
        <f>IF($C469 = "neg", (($D469+1) - VLOOKUP($B469,'Results-formatted 060121'!$A:AW,(AZ$3+2),FALSE)), IF($C469 = "pos-neg", (3+VLOOKUP($B469,'Results-formatted 060121'!$A:AW,(AZ$3+2),FALSE)), VLOOKUP($B469,'Results-formatted 060121'!$A:AW,(AZ$3+2),FALSE)))</f>
        <v>3</v>
      </c>
      <c r="BA469" s="95">
        <f>IF($C469 = "neg", (($D469+1) - VLOOKUP($B469,'Results-formatted 060121'!$A:AX,(BA$3+2),FALSE)), IF($C469 = "pos-neg", (3+VLOOKUP($B469,'Results-formatted 060121'!$A:AX,(BA$3+2),FALSE)), VLOOKUP($B469,'Results-formatted 060121'!$A:AX,(BA$3+2),FALSE)))</f>
        <v>5</v>
      </c>
      <c r="BB469" s="95">
        <f>IF($C469 = "neg", (($D469+1) - VLOOKUP($B469,'Results-formatted 060121'!$A:AY,(BB$3+2),FALSE)), IF($C469 = "pos-neg", (3+VLOOKUP($B469,'Results-formatted 060121'!$A:AY,(BB$3+2),FALSE)), VLOOKUP($B469,'Results-formatted 060121'!$A:AY,(BB$3+2),FALSE)))</f>
        <v>5</v>
      </c>
      <c r="BC469" s="95">
        <f>IF($C469 = "neg", (($D469+1) - VLOOKUP($B469,'Results-formatted 060121'!$A:AZ,(BC$3+2),FALSE)), IF($C469 = "pos-neg", (3+VLOOKUP($B469,'Results-formatted 060121'!$A:AZ,(BC$3+2),FALSE)), VLOOKUP($B469,'Results-formatted 060121'!$A:AZ,(BC$3+2),FALSE)))</f>
        <v>2</v>
      </c>
      <c r="BD469" s="95">
        <f>IF($C469 = "neg", (($D469+1) - VLOOKUP($B469,'Results-formatted 060121'!$A:BA,(BD$3+2),FALSE)), IF($C469 = "pos-neg", (3+VLOOKUP($B469,'Results-formatted 060121'!$A:BA,(BD$3+2),FALSE)), VLOOKUP($B469,'Results-formatted 060121'!$A:BA,(BD$3+2),FALSE)))</f>
        <v>5</v>
      </c>
      <c r="BE469" s="95">
        <f>IF($C469 = "neg", (($D469+1) - VLOOKUP($B469,'Results-formatted 060121'!$A:BB,(BE$3+2),FALSE)), IF($C469 = "pos-neg", (3+VLOOKUP($B469,'Results-formatted 060121'!$A:BB,(BE$3+2),FALSE)), VLOOKUP($B469,'Results-formatted 060121'!$A:BB,(BE$3+2),FALSE)))</f>
        <v>4</v>
      </c>
      <c r="BF469" s="95">
        <f>IF($C469 = "neg", (($D469+1) - VLOOKUP($B469,'Results-formatted 060121'!$A:BC,(BF$3+2),FALSE)), IF($C469 = "pos-neg", (3+VLOOKUP($B469,'Results-formatted 060121'!$A:BC,(BF$3+2),FALSE)), VLOOKUP($B469,'Results-formatted 060121'!$A:BC,(BF$3+2),FALSE)))</f>
        <v>4</v>
      </c>
      <c r="BG469" s="95">
        <f>IF($C469 = "neg", (($D469+1) - VLOOKUP($B469,'Results-formatted 060121'!$A:BD,(BG$3+2),FALSE)), IF($C469 = "pos-neg", (3+VLOOKUP($B469,'Results-formatted 060121'!$A:BD,(BG$3+2),FALSE)), VLOOKUP($B469,'Results-formatted 060121'!$A:BD,(BG$3+2),FALSE)))</f>
        <v>4</v>
      </c>
      <c r="BH469" s="95">
        <f>IF($C469 = "neg", (($D469+1) - VLOOKUP($B469,'Results-formatted 060121'!$A:BE,(BH$3+2),FALSE)), IF($C469 = "pos-neg", (3+VLOOKUP($B469,'Results-formatted 060121'!$A:BE,(BH$3+2),FALSE)), VLOOKUP($B469,'Results-formatted 060121'!$A:BE,(BH$3+2),FALSE)))</f>
        <v>4</v>
      </c>
      <c r="BI469" s="95">
        <f>IF($C469 = "neg", (($D469+1) - VLOOKUP($B469,'Results-formatted 060121'!$A:BF,(BI$3+2),FALSE)), IF($C469 = "pos-neg", (3+VLOOKUP($B469,'Results-formatted 060121'!$A:BF,(BI$3+2),FALSE)), VLOOKUP($B469,'Results-formatted 060121'!$A:BF,(BI$3+2),FALSE)))</f>
        <v>5</v>
      </c>
      <c r="BJ469" s="95">
        <f>IF($C469 = "neg", (($D469+1) - VLOOKUP($B469,'Results-formatted 060121'!$A:BG,(BJ$3+2),FALSE)), IF($C469 = "pos-neg", (3+VLOOKUP($B469,'Results-formatted 060121'!$A:BG,(BJ$3+2),FALSE)), VLOOKUP($B469,'Results-formatted 060121'!$A:BG,(BJ$3+2),FALSE)))</f>
        <v>5</v>
      </c>
      <c r="BK469" s="95">
        <f>IF($C469 = "neg", (($D469+1) - VLOOKUP($B469,'Results-formatted 060121'!$A:BH,(BK$3+2),FALSE)), IF($C469 = "pos-neg", (3+VLOOKUP($B469,'Results-formatted 060121'!$A:BH,(BK$3+2),FALSE)), VLOOKUP($B469,'Results-formatted 060121'!$A:BH,(BK$3+2),FALSE)))</f>
        <v>5</v>
      </c>
      <c r="BL469" s="95">
        <f>IF($C469 = "neg", (($D469+1) - VLOOKUP($B469,'Results-formatted 060121'!$A:BI,(BL$3+2),FALSE)), IF($C469 = "pos-neg", (3+VLOOKUP($B469,'Results-formatted 060121'!$A:BI,(BL$3+2),FALSE)), VLOOKUP($B469,'Results-formatted 060121'!$A:BI,(BL$3+2),FALSE)))</f>
        <v>4</v>
      </c>
      <c r="BM469" s="95">
        <f>IF($C469 = "neg", (($D469+1) - VLOOKUP($B469,'Results-formatted 060121'!$A:BJ,(BM$3+2),FALSE)), IF($C469 = "pos-neg", (3+VLOOKUP($B469,'Results-formatted 060121'!$A:BJ,(BM$3+2),FALSE)), VLOOKUP($B469,'Results-formatted 060121'!$A:BJ,(BM$3+2),FALSE)))</f>
        <v>4</v>
      </c>
      <c r="BN469" s="95"/>
      <c r="BO469" s="95"/>
      <c r="BP469" s="95"/>
      <c r="BQ469" s="95"/>
      <c r="BR469" s="95"/>
      <c r="BS469" s="95"/>
      <c r="BT469" s="95"/>
      <c r="BU469" s="95"/>
      <c r="BV469" s="95"/>
      <c r="BW469" s="95"/>
      <c r="BX469" s="95"/>
      <c r="BY469" s="95"/>
      <c r="BZ469" s="95"/>
      <c r="CA469" s="95"/>
      <c r="CB469" s="95"/>
      <c r="CC469" s="95"/>
      <c r="CD469" s="99"/>
      <c r="CE469" s="25">
        <f>AVERAGE(F469:CD469)</f>
        <v>4.166666666666667</v>
      </c>
      <c r="CF469" s="25">
        <f t="shared" si="1674"/>
        <v>0.94180977363664731</v>
      </c>
    </row>
    <row r="470" spans="2:84" ht="56" x14ac:dyDescent="0.15">
      <c r="B470" s="84" t="s">
        <v>593</v>
      </c>
      <c r="C470" s="86" t="s">
        <v>1166</v>
      </c>
      <c r="D470" s="2">
        <v>5</v>
      </c>
      <c r="E470" s="12" t="s">
        <v>1060</v>
      </c>
      <c r="F470" s="95">
        <f>IF($C470 = "neg", (($D470+1) - VLOOKUP($B470,'Results-formatted 060121'!$A:$AJ,(F$3+2),FALSE)), IF($C470 = "pos-neg", (3+VLOOKUP($B470,'Results-formatted 060121'!$A:$AJ,(F$3+2),FALSE)), VLOOKUP($B470,'Results-formatted 060121'!$A:$AJ,(F$3+2),FALSE)))</f>
        <v>4</v>
      </c>
      <c r="G470" s="95">
        <f>IF($C470 = "neg", (($D470+1) - VLOOKUP($B470,'Results-formatted 060121'!$A:$AJ,(G$3+2),FALSE)), IF($C470 = "pos-neg", (3+VLOOKUP($B470,'Results-formatted 060121'!$A:$AJ,(G$3+2),FALSE)), VLOOKUP($B470,'Results-formatted 060121'!$A:$AJ,(G$3+2),FALSE)))</f>
        <v>5</v>
      </c>
      <c r="H470" s="95">
        <f>IF($C470 = "neg", (($D470+1) - VLOOKUP($B470,'Results-formatted 060121'!$A:$AJ,(H$3+2),FALSE)), IF($C470 = "pos-neg", (3+VLOOKUP($B470,'Results-formatted 060121'!$A:$AJ,(H$3+2),FALSE)), VLOOKUP($B470,'Results-formatted 060121'!$A:$AJ,(H$3+2),FALSE)))</f>
        <v>4</v>
      </c>
      <c r="I470" s="95">
        <f>IF($C470 = "neg", (($D470+1) - VLOOKUP($B470,'Results-formatted 060121'!$A:$AJ,(I$3+2),FALSE)), IF($C470 = "pos-neg", (3+VLOOKUP($B470,'Results-formatted 060121'!$A:$AJ,(I$3+2),FALSE)), VLOOKUP($B470,'Results-formatted 060121'!$A:$AJ,(I$3+2),FALSE)))</f>
        <v>5</v>
      </c>
      <c r="J470" s="95">
        <f>IF($C470 = "neg", (($D470+1) - VLOOKUP($B470,'Results-formatted 060121'!$A:$AJ,(J$3+2),FALSE)), IF($C470 = "pos-neg", (3+VLOOKUP($B470,'Results-formatted 060121'!$A:$AJ,(J$3+2),FALSE)), VLOOKUP($B470,'Results-formatted 060121'!$A:$AJ,(J$3+2),FALSE)))</f>
        <v>3</v>
      </c>
      <c r="K470" s="95">
        <f>IF($C470 = "neg", (($D470+1) - VLOOKUP($B470,'Results-formatted 060121'!$A:$AJ,(K$3+2),FALSE)), IF($C470 = "pos-neg", (3+VLOOKUP($B470,'Results-formatted 060121'!$A:$AJ,(K$3+2),FALSE)), VLOOKUP($B470,'Results-formatted 060121'!$A:$AJ,(K$3+2),FALSE)))</f>
        <v>4</v>
      </c>
      <c r="L470" s="95">
        <f>IF($C470 = "neg", (($D470+1) - VLOOKUP($B470,'Results-formatted 060121'!$A:$AJ,(L$3+2),FALSE)), IF($C470 = "pos-neg", (3+VLOOKUP($B470,'Results-formatted 060121'!$A:$AJ,(L$3+2),FALSE)), VLOOKUP($B470,'Results-formatted 060121'!$A:$AJ,(L$3+2),FALSE)))</f>
        <v>4</v>
      </c>
      <c r="M470" s="95">
        <f>IF($C470 = "neg", (($D470+1) - VLOOKUP($B470,'Results-formatted 060121'!$A:$AJ,(M$3+2),FALSE)), IF($C470 = "pos-neg", (3+VLOOKUP($B470,'Results-formatted 060121'!$A:$AJ,(M$3+2),FALSE)), VLOOKUP($B470,'Results-formatted 060121'!$A:$AJ,(M$3+2),FALSE)))</f>
        <v>5</v>
      </c>
      <c r="N470" s="95">
        <f>IF($C470 = "neg", (($D470+1) - VLOOKUP($B470,'Results-formatted 060121'!$A:$AJ,(N$3+2),FALSE)), IF($C470 = "pos-neg", (3+VLOOKUP($B470,'Results-formatted 060121'!$A:$AJ,(N$3+2),FALSE)), VLOOKUP($B470,'Results-formatted 060121'!$A:$AJ,(N$3+2),FALSE)))</f>
        <v>5</v>
      </c>
      <c r="O470" s="95">
        <f>IF($C470 = "neg", (($D470+1) - VLOOKUP($B470,'Results-formatted 060121'!$A:$AJ,(O$3+2),FALSE)), IF($C470 = "pos-neg", (3+VLOOKUP($B470,'Results-formatted 060121'!$A:$AJ,(O$3+2),FALSE)), VLOOKUP($B470,'Results-formatted 060121'!$A:$AJ,(O$3+2),FALSE)))</f>
        <v>5</v>
      </c>
      <c r="P470" s="95">
        <f>IF($C470 = "neg", (($D470+1) - VLOOKUP($B470,'Results-formatted 060121'!$A:$AJ,(P$3+2),FALSE)), IF($C470 = "pos-neg", (3+VLOOKUP($B470,'Results-formatted 060121'!$A:$AJ,(P$3+2),FALSE)), VLOOKUP($B470,'Results-formatted 060121'!$A:$AJ,(P$3+2),FALSE)))</f>
        <v>3</v>
      </c>
      <c r="Q470" s="95">
        <f>IF($C470 = "neg", (($D470+1) - VLOOKUP($B470,'Results-formatted 060121'!$A:$AJ,(Q$3+2),FALSE)), IF($C470 = "pos-neg", (3+VLOOKUP($B470,'Results-formatted 060121'!$A:$AJ,(Q$3+2),FALSE)), VLOOKUP($B470,'Results-formatted 060121'!$A:$AJ,(Q$3+2),FALSE)))</f>
        <v>5</v>
      </c>
      <c r="R470" s="95">
        <f>IF($C470 = "neg", (($D470+1) - VLOOKUP($B470,'Results-formatted 060121'!$A:$AJ,(R$3+2),FALSE)), IF($C470 = "pos-neg", (3+VLOOKUP($B470,'Results-formatted 060121'!$A:$AJ,(R$3+2),FALSE)), VLOOKUP($B470,'Results-formatted 060121'!$A:$AJ,(R$3+2),FALSE)))</f>
        <v>4</v>
      </c>
      <c r="S470" s="95">
        <f>IF($C470 = "neg", (($D470+1) - VLOOKUP($B470,'Results-formatted 060121'!$A:$AJ,(S$3+2),FALSE)), IF($C470 = "pos-neg", (3+VLOOKUP($B470,'Results-formatted 060121'!$A:$AJ,(S$3+2),FALSE)), VLOOKUP($B470,'Results-formatted 060121'!$A:$AJ,(S$3+2),FALSE)))</f>
        <v>4</v>
      </c>
      <c r="T470" s="95">
        <f>IF($C470 = "neg", (($D470+1) - VLOOKUP($B470,'Results-formatted 060121'!$A:$AJ,(T$3+2),FALSE)), IF($C470 = "pos-neg", (3+VLOOKUP($B470,'Results-formatted 060121'!$A:$AJ,(T$3+2),FALSE)), VLOOKUP($B470,'Results-formatted 060121'!$A:$AJ,(T$3+2),FALSE)))</f>
        <v>5</v>
      </c>
      <c r="U470" s="95">
        <f>IF($C470 = "neg", (($D470+1) - VLOOKUP($B470,'Results-formatted 060121'!$A:$AJ,(U$3+2),FALSE)), IF($C470 = "pos-neg", (3+VLOOKUP($B470,'Results-formatted 060121'!$A:$AJ,(U$3+2),FALSE)), VLOOKUP($B470,'Results-formatted 060121'!$A:$AJ,(U$3+2),FALSE)))</f>
        <v>2</v>
      </c>
      <c r="V470" s="95">
        <f>IF($C470 = "neg", (($D470+1) - VLOOKUP($B470,'Results-formatted 060121'!$A:$AJ,(V$3+2),FALSE)), IF($C470 = "pos-neg", (3+VLOOKUP($B470,'Results-formatted 060121'!$A:$AJ,(V$3+2),FALSE)), VLOOKUP($B470,'Results-formatted 060121'!$A:$AJ,(V$3+2),FALSE)))</f>
        <v>5</v>
      </c>
      <c r="W470" s="95">
        <f>IF($C470 = "neg", (($D470+1) - VLOOKUP($B470,'Results-formatted 060121'!$A:$AJ,(W$3+2),FALSE)), IF($C470 = "pos-neg", (3+VLOOKUP($B470,'Results-formatted 060121'!$A:$AJ,(W$3+2),FALSE)), VLOOKUP($B470,'Results-formatted 060121'!$A:$AJ,(W$3+2),FALSE)))</f>
        <v>4</v>
      </c>
      <c r="X470" s="95">
        <f>IF($C470 = "neg", (($D470+1) - VLOOKUP($B470,'Results-formatted 060121'!$A:$AJ,(X$3+2),FALSE)), IF($C470 = "pos-neg", (3+VLOOKUP($B470,'Results-formatted 060121'!$A:$AJ,(X$3+2),FALSE)), VLOOKUP($B470,'Results-formatted 060121'!$A:$AJ,(X$3+2),FALSE)))</f>
        <v>5</v>
      </c>
      <c r="Y470" s="95">
        <f>IF($C470 = "neg", (($D470+1) - VLOOKUP($B470,'Results-formatted 060121'!$A:$AJ,(Y$3+2),FALSE)), IF($C470 = "pos-neg", (3+VLOOKUP($B470,'Results-formatted 060121'!$A:$AJ,(Y$3+2),FALSE)), VLOOKUP($B470,'Results-formatted 060121'!$A:$AJ,(Y$3+2),FALSE)))</f>
        <v>4</v>
      </c>
      <c r="Z470" s="95">
        <f>IF($C470 = "neg", (($D470+1) - VLOOKUP($B470,'Results-formatted 060121'!$A:$AJ,(Z$3+2),FALSE)), IF($C470 = "pos-neg", (3+VLOOKUP($B470,'Results-formatted 060121'!$A:$AJ,(Z$3+2),FALSE)), VLOOKUP($B470,'Results-formatted 060121'!$A:$AJ,(Z$3+2),FALSE)))</f>
        <v>4</v>
      </c>
      <c r="AA470" s="95">
        <f>IF($C470 = "neg", (($D470+1) - VLOOKUP($B470,'Results-formatted 060121'!$A:$AJ,(AA$3+2),FALSE)), IF($C470 = "pos-neg", (3+VLOOKUP($B470,'Results-formatted 060121'!$A:$AJ,(AA$3+2),FALSE)), VLOOKUP($B470,'Results-formatted 060121'!$A:$AJ,(AA$3+2),FALSE)))</f>
        <v>4</v>
      </c>
      <c r="AB470" s="95">
        <f>IF($C470 = "neg", (($D470+1) - VLOOKUP($B470,'Results-formatted 060121'!$A:$AJ,(AB$3+2),FALSE)), IF($C470 = "pos-neg", (3+VLOOKUP($B470,'Results-formatted 060121'!$A:$AJ,(AB$3+2),FALSE)), VLOOKUP($B470,'Results-formatted 060121'!$A:$AJ,(AB$3+2),FALSE)))</f>
        <v>5</v>
      </c>
      <c r="AC470" s="95">
        <f>IF($C470 = "neg", (($D470+1) - VLOOKUP($B470,'Results-formatted 060121'!$A:$AJ,(AC$3+2),FALSE)), IF($C470 = "pos-neg", (3+VLOOKUP($B470,'Results-formatted 060121'!$A:$AJ,(AC$3+2),FALSE)), VLOOKUP($B470,'Results-formatted 060121'!$A:$AJ,(AC$3+2),FALSE)))</f>
        <v>2</v>
      </c>
      <c r="AD470" s="95">
        <f>IF($C470 = "neg", (($D470+1) - VLOOKUP($B470,'Results-formatted 060121'!$A:$AJ,(AD$3+2),FALSE)), IF($C470 = "pos-neg", (3+VLOOKUP($B470,'Results-formatted 060121'!$A:$AJ,(AD$3+2),FALSE)), VLOOKUP($B470,'Results-formatted 060121'!$A:$AJ,(AD$3+2),FALSE)))</f>
        <v>5</v>
      </c>
      <c r="AE470" s="95">
        <f>IF($C470 = "neg", (($D470+1) - VLOOKUP($B470,'Results-formatted 060121'!$A:$AJ,(AE$3+2),FALSE)), IF($C470 = "pos-neg", (3+VLOOKUP($B470,'Results-formatted 060121'!$A:$AJ,(AE$3+2),FALSE)), VLOOKUP($B470,'Results-formatted 060121'!$A:$AJ,(AE$3+2),FALSE)))</f>
        <v>5</v>
      </c>
      <c r="AF470" s="95">
        <f>IF($C470 = "neg", (($D470+1) - VLOOKUP($B470,'Results-formatted 060121'!$A:$AJ,(AF$3+2),FALSE)), IF($C470 = "pos-neg", (3+VLOOKUP($B470,'Results-formatted 060121'!$A:$AJ,(AF$3+2),FALSE)), VLOOKUP($B470,'Results-formatted 060121'!$A:$AJ,(AF$3+2),FALSE)))</f>
        <v>5</v>
      </c>
      <c r="AG470" s="95">
        <f>IF($C470 = "neg", (($D470+1) - VLOOKUP($B470,'Results-formatted 060121'!$A:$AJ,(AG$3+2),FALSE)), IF($C470 = "pos-neg", (3+VLOOKUP($B470,'Results-formatted 060121'!$A:$AJ,(AG$3+2),FALSE)), VLOOKUP($B470,'Results-formatted 060121'!$A:$AJ,(AG$3+2),FALSE)))</f>
        <v>4</v>
      </c>
      <c r="AH470" s="95">
        <f>IF($C470 = "neg", (($D470+1) - VLOOKUP($B470,'Results-formatted 060121'!$A:$AJ,(AH$3+2),FALSE)), IF($C470 = "pos-neg", (3+VLOOKUP($B470,'Results-formatted 060121'!$A:$AJ,(AH$3+2),FALSE)), VLOOKUP($B470,'Results-formatted 060121'!$A:$AJ,(AH$3+2),FALSE)))</f>
        <v>3</v>
      </c>
      <c r="AI470" s="95">
        <f>IF($C470 = "neg", (($D470+1) - VLOOKUP($B470,'Results-formatted 060121'!$A:$AJ,(AI$3+2),FALSE)), IF($C470 = "pos-neg", (3+VLOOKUP($B470,'Results-formatted 060121'!$A:$AJ,(AI$3+2),FALSE)), VLOOKUP($B470,'Results-formatted 060121'!$A:$AJ,(AI$3+2),FALSE)))</f>
        <v>5</v>
      </c>
      <c r="AJ470" s="95">
        <f>IF($C470 = "neg", (($D470+1) - VLOOKUP($B470,'Results-formatted 060121'!$A:$AJ,(AJ$3+2),FALSE)), IF($C470 = "pos-neg", (3+VLOOKUP($B470,'Results-formatted 060121'!$A:$AJ,(AJ$3+2),FALSE)), VLOOKUP($B470,'Results-formatted 060121'!$A:$AJ,(AJ$3+2),FALSE)))</f>
        <v>5</v>
      </c>
      <c r="AK470" s="95">
        <f>IF($C470 = "neg", (($D470+1) - VLOOKUP($B470,'Results-formatted 060121'!$A:$AJ,(AK$3+2),FALSE)), IF($C470 = "pos-neg", (3+VLOOKUP($B470,'Results-formatted 060121'!$A:$AJ,(AK$3+2),FALSE)), VLOOKUP($B470,'Results-formatted 060121'!$A:$AJ,(AK$3+2),FALSE)))</f>
        <v>4</v>
      </c>
      <c r="AL470" s="95">
        <f>IF($C470 = "neg", (($D470+1) - VLOOKUP($B470,'Results-formatted 060121'!$A:$AJ,(AL$3+2),FALSE)), IF($C470 = "pos-neg", (3+VLOOKUP($B470,'Results-formatted 060121'!$A:$AJ,(AL$3+2),FALSE)), VLOOKUP($B470,'Results-formatted 060121'!$A:$AJ,(AL$3+2),FALSE)))</f>
        <v>4</v>
      </c>
      <c r="AM470" s="95">
        <f>IF($C470 = "neg", (($D470+1) - VLOOKUP($B470,'Results-formatted 060121'!$A:AJ,(AM$3+2),FALSE)), IF($C470 = "pos-neg", (3+VLOOKUP($B470,'Results-formatted 060121'!$A:AJ,(AM$3+2),FALSE)), VLOOKUP($B470,'Results-formatted 060121'!$A:AJ,(AM$3+2),FALSE)))</f>
        <v>5</v>
      </c>
      <c r="AN470" s="95">
        <f>IF($C470 = "neg", (($D470+1) - VLOOKUP($B470,'Results-formatted 060121'!$A:AK,(AN$3+2),FALSE)), IF($C470 = "pos-neg", (3+VLOOKUP($B470,'Results-formatted 060121'!$A:AK,(AN$3+2),FALSE)), VLOOKUP($B470,'Results-formatted 060121'!$A:AK,(AN$3+2),FALSE)))</f>
        <v>5</v>
      </c>
      <c r="AO470" s="95">
        <f>IF($C470 = "neg", (($D470+1) - VLOOKUP($B470,'Results-formatted 060121'!$A:AL,(AO$3+2),FALSE)), IF($C470 = "pos-neg", (3+VLOOKUP($B470,'Results-formatted 060121'!$A:AL,(AO$3+2),FALSE)), VLOOKUP($B470,'Results-formatted 060121'!$A:AL,(AO$3+2),FALSE)))</f>
        <v>5</v>
      </c>
      <c r="AP470" s="95">
        <f>IF($C470 = "neg", (($D470+1) - VLOOKUP($B470,'Results-formatted 060121'!$A:AM,(AP$3+2),FALSE)), IF($C470 = "pos-neg", (3+VLOOKUP($B470,'Results-formatted 060121'!$A:AM,(AP$3+2),FALSE)), VLOOKUP($B470,'Results-formatted 060121'!$A:AM,(AP$3+2),FALSE)))</f>
        <v>2</v>
      </c>
      <c r="AQ470" s="95">
        <f>IF($C470 = "neg", (($D470+1) - VLOOKUP($B470,'Results-formatted 060121'!$A:AN,(AQ$3+2),FALSE)), IF($C470 = "pos-neg", (3+VLOOKUP($B470,'Results-formatted 060121'!$A:AN,(AQ$3+2),FALSE)), VLOOKUP($B470,'Results-formatted 060121'!$A:AN,(AQ$3+2),FALSE)))</f>
        <v>4</v>
      </c>
      <c r="AR470" s="95">
        <f>IF($C470 = "neg", (($D470+1) - VLOOKUP($B470,'Results-formatted 060121'!$A:AO,(AR$3+2),FALSE)), IF($C470 = "pos-neg", (3+VLOOKUP($B470,'Results-formatted 060121'!$A:AO,(AR$3+2),FALSE)), VLOOKUP($B470,'Results-formatted 060121'!$A:AO,(AR$3+2),FALSE)))</f>
        <v>5</v>
      </c>
      <c r="AS470" s="95">
        <f>IF($C470 = "neg", (($D470+1) - VLOOKUP($B470,'Results-formatted 060121'!$A:AP,(AS$3+2),FALSE)), IF($C470 = "pos-neg", (3+VLOOKUP($B470,'Results-formatted 060121'!$A:AP,(AS$3+2),FALSE)), VLOOKUP($B470,'Results-formatted 060121'!$A:AP,(AS$3+2),FALSE)))</f>
        <v>5</v>
      </c>
      <c r="AT470" s="95">
        <f>IF($C470 = "neg", (($D470+1) - VLOOKUP($B470,'Results-formatted 060121'!$A:AQ,(AT$3+2),FALSE)), IF($C470 = "pos-neg", (3+VLOOKUP($B470,'Results-formatted 060121'!$A:AQ,(AT$3+2),FALSE)), VLOOKUP($B470,'Results-formatted 060121'!$A:AQ,(AT$3+2),FALSE)))</f>
        <v>5</v>
      </c>
      <c r="AU470" s="95">
        <f>IF($C470 = "neg", (($D470+1) - VLOOKUP($B470,'Results-formatted 060121'!$A:AR,(AU$3+2),FALSE)), IF($C470 = "pos-neg", (3+VLOOKUP($B470,'Results-formatted 060121'!$A:AR,(AU$3+2),FALSE)), VLOOKUP($B470,'Results-formatted 060121'!$A:AR,(AU$3+2),FALSE)))</f>
        <v>4</v>
      </c>
      <c r="AV470" s="95">
        <f>IF($C470 = "neg", (($D470+1) - VLOOKUP($B470,'Results-formatted 060121'!$A:AS,(AV$3+2),FALSE)), IF($C470 = "pos-neg", (3+VLOOKUP($B470,'Results-formatted 060121'!$A:AS,(AV$3+2),FALSE)), VLOOKUP($B470,'Results-formatted 060121'!$A:AS,(AV$3+2),FALSE)))</f>
        <v>5</v>
      </c>
      <c r="AW470" s="95">
        <f>IF($C470 = "neg", (($D470+1) - VLOOKUP($B470,'Results-formatted 060121'!$A:AT,(AW$3+2),FALSE)), IF($C470 = "pos-neg", (3+VLOOKUP($B470,'Results-formatted 060121'!$A:AT,(AW$3+2),FALSE)), VLOOKUP($B470,'Results-formatted 060121'!$A:AT,(AW$3+2),FALSE)))</f>
        <v>4</v>
      </c>
      <c r="AX470" s="95">
        <f>IF($C470 = "neg", (($D470+1) - VLOOKUP($B470,'Results-formatted 060121'!$A:AU,(AX$3+2),FALSE)), IF($C470 = "pos-neg", (3+VLOOKUP($B470,'Results-formatted 060121'!$A:AU,(AX$3+2),FALSE)), VLOOKUP($B470,'Results-formatted 060121'!$A:AU,(AX$3+2),FALSE)))</f>
        <v>1</v>
      </c>
      <c r="AY470" s="95">
        <f>IF($C470 = "neg", (($D470+1) - VLOOKUP($B470,'Results-formatted 060121'!$A:AV,(AY$3+2),FALSE)), IF($C470 = "pos-neg", (3+VLOOKUP($B470,'Results-formatted 060121'!$A:AV,(AY$3+2),FALSE)), VLOOKUP($B470,'Results-formatted 060121'!$A:AV,(AY$3+2),FALSE)))</f>
        <v>4</v>
      </c>
      <c r="AZ470" s="95">
        <f>IF($C470 = "neg", (($D470+1) - VLOOKUP($B470,'Results-formatted 060121'!$A:AW,(AZ$3+2),FALSE)), IF($C470 = "pos-neg", (3+VLOOKUP($B470,'Results-formatted 060121'!$A:AW,(AZ$3+2),FALSE)), VLOOKUP($B470,'Results-formatted 060121'!$A:AW,(AZ$3+2),FALSE)))</f>
        <v>4</v>
      </c>
      <c r="BA470" s="95">
        <f>IF($C470 = "neg", (($D470+1) - VLOOKUP($B470,'Results-formatted 060121'!$A:AX,(BA$3+2),FALSE)), IF($C470 = "pos-neg", (3+VLOOKUP($B470,'Results-formatted 060121'!$A:AX,(BA$3+2),FALSE)), VLOOKUP($B470,'Results-formatted 060121'!$A:AX,(BA$3+2),FALSE)))</f>
        <v>5</v>
      </c>
      <c r="BB470" s="95">
        <f>IF($C470 = "neg", (($D470+1) - VLOOKUP($B470,'Results-formatted 060121'!$A:AY,(BB$3+2),FALSE)), IF($C470 = "pos-neg", (3+VLOOKUP($B470,'Results-formatted 060121'!$A:AY,(BB$3+2),FALSE)), VLOOKUP($B470,'Results-formatted 060121'!$A:AY,(BB$3+2),FALSE)))</f>
        <v>5</v>
      </c>
      <c r="BC470" s="95">
        <f>IF($C470 = "neg", (($D470+1) - VLOOKUP($B470,'Results-formatted 060121'!$A:AZ,(BC$3+2),FALSE)), IF($C470 = "pos-neg", (3+VLOOKUP($B470,'Results-formatted 060121'!$A:AZ,(BC$3+2),FALSE)), VLOOKUP($B470,'Results-formatted 060121'!$A:AZ,(BC$3+2),FALSE)))</f>
        <v>5</v>
      </c>
      <c r="BD470" s="95">
        <f>IF($C470 = "neg", (($D470+1) - VLOOKUP($B470,'Results-formatted 060121'!$A:BA,(BD$3+2),FALSE)), IF($C470 = "pos-neg", (3+VLOOKUP($B470,'Results-formatted 060121'!$A:BA,(BD$3+2),FALSE)), VLOOKUP($B470,'Results-formatted 060121'!$A:BA,(BD$3+2),FALSE)))</f>
        <v>5</v>
      </c>
      <c r="BE470" s="95">
        <f>IF($C470 = "neg", (($D470+1) - VLOOKUP($B470,'Results-formatted 060121'!$A:BB,(BE$3+2),FALSE)), IF($C470 = "pos-neg", (3+VLOOKUP($B470,'Results-formatted 060121'!$A:BB,(BE$3+2),FALSE)), VLOOKUP($B470,'Results-formatted 060121'!$A:BB,(BE$3+2),FALSE)))</f>
        <v>4</v>
      </c>
      <c r="BF470" s="95">
        <f>IF($C470 = "neg", (($D470+1) - VLOOKUP($B470,'Results-formatted 060121'!$A:BC,(BF$3+2),FALSE)), IF($C470 = "pos-neg", (3+VLOOKUP($B470,'Results-formatted 060121'!$A:BC,(BF$3+2),FALSE)), VLOOKUP($B470,'Results-formatted 060121'!$A:BC,(BF$3+2),FALSE)))</f>
        <v>4</v>
      </c>
      <c r="BG470" s="95">
        <f>IF($C470 = "neg", (($D470+1) - VLOOKUP($B470,'Results-formatted 060121'!$A:BD,(BG$3+2),FALSE)), IF($C470 = "pos-neg", (3+VLOOKUP($B470,'Results-formatted 060121'!$A:BD,(BG$3+2),FALSE)), VLOOKUP($B470,'Results-formatted 060121'!$A:BD,(BG$3+2),FALSE)))</f>
        <v>4</v>
      </c>
      <c r="BH470" s="95">
        <f>IF($C470 = "neg", (($D470+1) - VLOOKUP($B470,'Results-formatted 060121'!$A:BE,(BH$3+2),FALSE)), IF($C470 = "pos-neg", (3+VLOOKUP($B470,'Results-formatted 060121'!$A:BE,(BH$3+2),FALSE)), VLOOKUP($B470,'Results-formatted 060121'!$A:BE,(BH$3+2),FALSE)))</f>
        <v>4</v>
      </c>
      <c r="BI470" s="95">
        <f>IF($C470 = "neg", (($D470+1) - VLOOKUP($B470,'Results-formatted 060121'!$A:BF,(BI$3+2),FALSE)), IF($C470 = "pos-neg", (3+VLOOKUP($B470,'Results-formatted 060121'!$A:BF,(BI$3+2),FALSE)), VLOOKUP($B470,'Results-formatted 060121'!$A:BF,(BI$3+2),FALSE)))</f>
        <v>5</v>
      </c>
      <c r="BJ470" s="95">
        <f>IF($C470 = "neg", (($D470+1) - VLOOKUP($B470,'Results-formatted 060121'!$A:BG,(BJ$3+2),FALSE)), IF($C470 = "pos-neg", (3+VLOOKUP($B470,'Results-formatted 060121'!$A:BG,(BJ$3+2),FALSE)), VLOOKUP($B470,'Results-formatted 060121'!$A:BG,(BJ$3+2),FALSE)))</f>
        <v>4</v>
      </c>
      <c r="BK470" s="95">
        <f>IF($C470 = "neg", (($D470+1) - VLOOKUP($B470,'Results-formatted 060121'!$A:BH,(BK$3+2),FALSE)), IF($C470 = "pos-neg", (3+VLOOKUP($B470,'Results-formatted 060121'!$A:BH,(BK$3+2),FALSE)), VLOOKUP($B470,'Results-formatted 060121'!$A:BH,(BK$3+2),FALSE)))</f>
        <v>5</v>
      </c>
      <c r="BL470" s="95">
        <f>IF($C470 = "neg", (($D470+1) - VLOOKUP($B470,'Results-formatted 060121'!$A:BI,(BL$3+2),FALSE)), IF($C470 = "pos-neg", (3+VLOOKUP($B470,'Results-formatted 060121'!$A:BI,(BL$3+2),FALSE)), VLOOKUP($B470,'Results-formatted 060121'!$A:BI,(BL$3+2),FALSE)))</f>
        <v>4</v>
      </c>
      <c r="BM470" s="95">
        <f>IF($C470 = "neg", (($D470+1) - VLOOKUP($B470,'Results-formatted 060121'!$A:BJ,(BM$3+2),FALSE)), IF($C470 = "pos-neg", (3+VLOOKUP($B470,'Results-formatted 060121'!$A:BJ,(BM$3+2),FALSE)), VLOOKUP($B470,'Results-formatted 060121'!$A:BJ,(BM$3+2),FALSE)))</f>
        <v>4</v>
      </c>
      <c r="BN470" s="95"/>
      <c r="BO470" s="95"/>
      <c r="BP470" s="95"/>
      <c r="BQ470" s="95"/>
      <c r="BR470" s="95"/>
      <c r="BS470" s="95"/>
      <c r="BT470" s="95"/>
      <c r="BU470" s="95"/>
      <c r="BV470" s="95"/>
      <c r="BW470" s="95"/>
      <c r="BX470" s="95"/>
      <c r="BY470" s="95"/>
      <c r="BZ470" s="95"/>
      <c r="CA470" s="95"/>
      <c r="CB470" s="95"/>
      <c r="CC470" s="95"/>
      <c r="CD470" s="99"/>
      <c r="CE470" s="25">
        <f>AVERAGE(F470:CD470)</f>
        <v>4.2666666666666666</v>
      </c>
      <c r="CF470" s="25">
        <f t="shared" si="1674"/>
        <v>0.89946625730073893</v>
      </c>
    </row>
    <row r="471" spans="2:84" ht="56" x14ac:dyDescent="0.15">
      <c r="B471" s="84" t="s">
        <v>594</v>
      </c>
      <c r="C471" s="86" t="s">
        <v>1166</v>
      </c>
      <c r="D471" s="2">
        <v>5</v>
      </c>
      <c r="E471" s="12" t="s">
        <v>1061</v>
      </c>
      <c r="F471" s="95">
        <f>IF($C471 = "neg", (($D471+1) - VLOOKUP($B471,'Results-formatted 060121'!$A:$AJ,(F$3+2),FALSE)), IF($C471 = "pos-neg", (3+VLOOKUP($B471,'Results-formatted 060121'!$A:$AJ,(F$3+2),FALSE)), VLOOKUP($B471,'Results-formatted 060121'!$A:$AJ,(F$3+2),FALSE)))</f>
        <v>4</v>
      </c>
      <c r="G471" s="95">
        <f>IF($C471 = "neg", (($D471+1) - VLOOKUP($B471,'Results-formatted 060121'!$A:$AJ,(G$3+2),FALSE)), IF($C471 = "pos-neg", (3+VLOOKUP($B471,'Results-formatted 060121'!$A:$AJ,(G$3+2),FALSE)), VLOOKUP($B471,'Results-formatted 060121'!$A:$AJ,(G$3+2),FALSE)))</f>
        <v>5</v>
      </c>
      <c r="H471" s="95">
        <f>IF($C471 = "neg", (($D471+1) - VLOOKUP($B471,'Results-formatted 060121'!$A:$AJ,(H$3+2),FALSE)), IF($C471 = "pos-neg", (3+VLOOKUP($B471,'Results-formatted 060121'!$A:$AJ,(H$3+2),FALSE)), VLOOKUP($B471,'Results-formatted 060121'!$A:$AJ,(H$3+2),FALSE)))</f>
        <v>4</v>
      </c>
      <c r="I471" s="95">
        <f>IF($C471 = "neg", (($D471+1) - VLOOKUP($B471,'Results-formatted 060121'!$A:$AJ,(I$3+2),FALSE)), IF($C471 = "pos-neg", (3+VLOOKUP($B471,'Results-formatted 060121'!$A:$AJ,(I$3+2),FALSE)), VLOOKUP($B471,'Results-formatted 060121'!$A:$AJ,(I$3+2),FALSE)))</f>
        <v>5</v>
      </c>
      <c r="J471" s="95">
        <f>IF($C471 = "neg", (($D471+1) - VLOOKUP($B471,'Results-formatted 060121'!$A:$AJ,(J$3+2),FALSE)), IF($C471 = "pos-neg", (3+VLOOKUP($B471,'Results-formatted 060121'!$A:$AJ,(J$3+2),FALSE)), VLOOKUP($B471,'Results-formatted 060121'!$A:$AJ,(J$3+2),FALSE)))</f>
        <v>3</v>
      </c>
      <c r="K471" s="95">
        <f>IF($C471 = "neg", (($D471+1) - VLOOKUP($B471,'Results-formatted 060121'!$A:$AJ,(K$3+2),FALSE)), IF($C471 = "pos-neg", (3+VLOOKUP($B471,'Results-formatted 060121'!$A:$AJ,(K$3+2),FALSE)), VLOOKUP($B471,'Results-formatted 060121'!$A:$AJ,(K$3+2),FALSE)))</f>
        <v>5</v>
      </c>
      <c r="L471" s="95">
        <f>IF($C471 = "neg", (($D471+1) - VLOOKUP($B471,'Results-formatted 060121'!$A:$AJ,(L$3+2),FALSE)), IF($C471 = "pos-neg", (3+VLOOKUP($B471,'Results-formatted 060121'!$A:$AJ,(L$3+2),FALSE)), VLOOKUP($B471,'Results-formatted 060121'!$A:$AJ,(L$3+2),FALSE)))</f>
        <v>4</v>
      </c>
      <c r="M471" s="95">
        <f>IF($C471 = "neg", (($D471+1) - VLOOKUP($B471,'Results-formatted 060121'!$A:$AJ,(M$3+2),FALSE)), IF($C471 = "pos-neg", (3+VLOOKUP($B471,'Results-formatted 060121'!$A:$AJ,(M$3+2),FALSE)), VLOOKUP($B471,'Results-formatted 060121'!$A:$AJ,(M$3+2),FALSE)))</f>
        <v>5</v>
      </c>
      <c r="N471" s="95">
        <f>IF($C471 = "neg", (($D471+1) - VLOOKUP($B471,'Results-formatted 060121'!$A:$AJ,(N$3+2),FALSE)), IF($C471 = "pos-neg", (3+VLOOKUP($B471,'Results-formatted 060121'!$A:$AJ,(N$3+2),FALSE)), VLOOKUP($B471,'Results-formatted 060121'!$A:$AJ,(N$3+2),FALSE)))</f>
        <v>5</v>
      </c>
      <c r="O471" s="95">
        <f>IF($C471 = "neg", (($D471+1) - VLOOKUP($B471,'Results-formatted 060121'!$A:$AJ,(O$3+2),FALSE)), IF($C471 = "pos-neg", (3+VLOOKUP($B471,'Results-formatted 060121'!$A:$AJ,(O$3+2),FALSE)), VLOOKUP($B471,'Results-formatted 060121'!$A:$AJ,(O$3+2),FALSE)))</f>
        <v>5</v>
      </c>
      <c r="P471" s="95">
        <f>IF($C471 = "neg", (($D471+1) - VLOOKUP($B471,'Results-formatted 060121'!$A:$AJ,(P$3+2),FALSE)), IF($C471 = "pos-neg", (3+VLOOKUP($B471,'Results-formatted 060121'!$A:$AJ,(P$3+2),FALSE)), VLOOKUP($B471,'Results-formatted 060121'!$A:$AJ,(P$3+2),FALSE)))</f>
        <v>4</v>
      </c>
      <c r="Q471" s="95">
        <f>IF($C471 = "neg", (($D471+1) - VLOOKUP($B471,'Results-formatted 060121'!$A:$AJ,(Q$3+2),FALSE)), IF($C471 = "pos-neg", (3+VLOOKUP($B471,'Results-formatted 060121'!$A:$AJ,(Q$3+2),FALSE)), VLOOKUP($B471,'Results-formatted 060121'!$A:$AJ,(Q$3+2),FALSE)))</f>
        <v>5</v>
      </c>
      <c r="R471" s="95">
        <f>IF($C471 = "neg", (($D471+1) - VLOOKUP($B471,'Results-formatted 060121'!$A:$AJ,(R$3+2),FALSE)), IF($C471 = "pos-neg", (3+VLOOKUP($B471,'Results-formatted 060121'!$A:$AJ,(R$3+2),FALSE)), VLOOKUP($B471,'Results-formatted 060121'!$A:$AJ,(R$3+2),FALSE)))</f>
        <v>4</v>
      </c>
      <c r="S471" s="95">
        <f>IF($C471 = "neg", (($D471+1) - VLOOKUP($B471,'Results-formatted 060121'!$A:$AJ,(S$3+2),FALSE)), IF($C471 = "pos-neg", (3+VLOOKUP($B471,'Results-formatted 060121'!$A:$AJ,(S$3+2),FALSE)), VLOOKUP($B471,'Results-formatted 060121'!$A:$AJ,(S$3+2),FALSE)))</f>
        <v>4</v>
      </c>
      <c r="T471" s="95">
        <f>IF($C471 = "neg", (($D471+1) - VLOOKUP($B471,'Results-formatted 060121'!$A:$AJ,(T$3+2),FALSE)), IF($C471 = "pos-neg", (3+VLOOKUP($B471,'Results-formatted 060121'!$A:$AJ,(T$3+2),FALSE)), VLOOKUP($B471,'Results-formatted 060121'!$A:$AJ,(T$3+2),FALSE)))</f>
        <v>5</v>
      </c>
      <c r="U471" s="95">
        <f>IF($C471 = "neg", (($D471+1) - VLOOKUP($B471,'Results-formatted 060121'!$A:$AJ,(U$3+2),FALSE)), IF($C471 = "pos-neg", (3+VLOOKUP($B471,'Results-formatted 060121'!$A:$AJ,(U$3+2),FALSE)), VLOOKUP($B471,'Results-formatted 060121'!$A:$AJ,(U$3+2),FALSE)))</f>
        <v>1</v>
      </c>
      <c r="V471" s="95">
        <f>IF($C471 = "neg", (($D471+1) - VLOOKUP($B471,'Results-formatted 060121'!$A:$AJ,(V$3+2),FALSE)), IF($C471 = "pos-neg", (3+VLOOKUP($B471,'Results-formatted 060121'!$A:$AJ,(V$3+2),FALSE)), VLOOKUP($B471,'Results-formatted 060121'!$A:$AJ,(V$3+2),FALSE)))</f>
        <v>4</v>
      </c>
      <c r="W471" s="95">
        <f>IF($C471 = "neg", (($D471+1) - VLOOKUP($B471,'Results-formatted 060121'!$A:$AJ,(W$3+2),FALSE)), IF($C471 = "pos-neg", (3+VLOOKUP($B471,'Results-formatted 060121'!$A:$AJ,(W$3+2),FALSE)), VLOOKUP($B471,'Results-formatted 060121'!$A:$AJ,(W$3+2),FALSE)))</f>
        <v>4</v>
      </c>
      <c r="X471" s="95">
        <f>IF($C471 = "neg", (($D471+1) - VLOOKUP($B471,'Results-formatted 060121'!$A:$AJ,(X$3+2),FALSE)), IF($C471 = "pos-neg", (3+VLOOKUP($B471,'Results-formatted 060121'!$A:$AJ,(X$3+2),FALSE)), VLOOKUP($B471,'Results-formatted 060121'!$A:$AJ,(X$3+2),FALSE)))</f>
        <v>4</v>
      </c>
      <c r="Y471" s="95">
        <f>IF($C471 = "neg", (($D471+1) - VLOOKUP($B471,'Results-formatted 060121'!$A:$AJ,(Y$3+2),FALSE)), IF($C471 = "pos-neg", (3+VLOOKUP($B471,'Results-formatted 060121'!$A:$AJ,(Y$3+2),FALSE)), VLOOKUP($B471,'Results-formatted 060121'!$A:$AJ,(Y$3+2),FALSE)))</f>
        <v>3</v>
      </c>
      <c r="Z471" s="95">
        <f>IF($C471 = "neg", (($D471+1) - VLOOKUP($B471,'Results-formatted 060121'!$A:$AJ,(Z$3+2),FALSE)), IF($C471 = "pos-neg", (3+VLOOKUP($B471,'Results-formatted 060121'!$A:$AJ,(Z$3+2),FALSE)), VLOOKUP($B471,'Results-formatted 060121'!$A:$AJ,(Z$3+2),FALSE)))</f>
        <v>4</v>
      </c>
      <c r="AA471" s="95">
        <f>IF($C471 = "neg", (($D471+1) - VLOOKUP($B471,'Results-formatted 060121'!$A:$AJ,(AA$3+2),FALSE)), IF($C471 = "pos-neg", (3+VLOOKUP($B471,'Results-formatted 060121'!$A:$AJ,(AA$3+2),FALSE)), VLOOKUP($B471,'Results-formatted 060121'!$A:$AJ,(AA$3+2),FALSE)))</f>
        <v>4</v>
      </c>
      <c r="AB471" s="95">
        <f>IF($C471 = "neg", (($D471+1) - VLOOKUP($B471,'Results-formatted 060121'!$A:$AJ,(AB$3+2),FALSE)), IF($C471 = "pos-neg", (3+VLOOKUP($B471,'Results-formatted 060121'!$A:$AJ,(AB$3+2),FALSE)), VLOOKUP($B471,'Results-formatted 060121'!$A:$AJ,(AB$3+2),FALSE)))</f>
        <v>5</v>
      </c>
      <c r="AC471" s="95">
        <f>IF($C471 = "neg", (($D471+1) - VLOOKUP($B471,'Results-formatted 060121'!$A:$AJ,(AC$3+2),FALSE)), IF($C471 = "pos-neg", (3+VLOOKUP($B471,'Results-formatted 060121'!$A:$AJ,(AC$3+2),FALSE)), VLOOKUP($B471,'Results-formatted 060121'!$A:$AJ,(AC$3+2),FALSE)))</f>
        <v>2</v>
      </c>
      <c r="AD471" s="95">
        <f>IF($C471 = "neg", (($D471+1) - VLOOKUP($B471,'Results-formatted 060121'!$A:$AJ,(AD$3+2),FALSE)), IF($C471 = "pos-neg", (3+VLOOKUP($B471,'Results-formatted 060121'!$A:$AJ,(AD$3+2),FALSE)), VLOOKUP($B471,'Results-formatted 060121'!$A:$AJ,(AD$3+2),FALSE)))</f>
        <v>4</v>
      </c>
      <c r="AE471" s="95">
        <f>IF($C471 = "neg", (($D471+1) - VLOOKUP($B471,'Results-formatted 060121'!$A:$AJ,(AE$3+2),FALSE)), IF($C471 = "pos-neg", (3+VLOOKUP($B471,'Results-formatted 060121'!$A:$AJ,(AE$3+2),FALSE)), VLOOKUP($B471,'Results-formatted 060121'!$A:$AJ,(AE$3+2),FALSE)))</f>
        <v>5</v>
      </c>
      <c r="AF471" s="95">
        <f>IF($C471 = "neg", (($D471+1) - VLOOKUP($B471,'Results-formatted 060121'!$A:$AJ,(AF$3+2),FALSE)), IF($C471 = "pos-neg", (3+VLOOKUP($B471,'Results-formatted 060121'!$A:$AJ,(AF$3+2),FALSE)), VLOOKUP($B471,'Results-formatted 060121'!$A:$AJ,(AF$3+2),FALSE)))</f>
        <v>5</v>
      </c>
      <c r="AG471" s="95">
        <f>IF($C471 = "neg", (($D471+1) - VLOOKUP($B471,'Results-formatted 060121'!$A:$AJ,(AG$3+2),FALSE)), IF($C471 = "pos-neg", (3+VLOOKUP($B471,'Results-formatted 060121'!$A:$AJ,(AG$3+2),FALSE)), VLOOKUP($B471,'Results-formatted 060121'!$A:$AJ,(AG$3+2),FALSE)))</f>
        <v>5</v>
      </c>
      <c r="AH471" s="95">
        <f>IF($C471 = "neg", (($D471+1) - VLOOKUP($B471,'Results-formatted 060121'!$A:$AJ,(AH$3+2),FALSE)), IF($C471 = "pos-neg", (3+VLOOKUP($B471,'Results-formatted 060121'!$A:$AJ,(AH$3+2),FALSE)), VLOOKUP($B471,'Results-formatted 060121'!$A:$AJ,(AH$3+2),FALSE)))</f>
        <v>5</v>
      </c>
      <c r="AI471" s="95">
        <f>IF($C471 = "neg", (($D471+1) - VLOOKUP($B471,'Results-formatted 060121'!$A:$AJ,(AI$3+2),FALSE)), IF($C471 = "pos-neg", (3+VLOOKUP($B471,'Results-formatted 060121'!$A:$AJ,(AI$3+2),FALSE)), VLOOKUP($B471,'Results-formatted 060121'!$A:$AJ,(AI$3+2),FALSE)))</f>
        <v>5</v>
      </c>
      <c r="AJ471" s="95">
        <f>IF($C471 = "neg", (($D471+1) - VLOOKUP($B471,'Results-formatted 060121'!$A:$AJ,(AJ$3+2),FALSE)), IF($C471 = "pos-neg", (3+VLOOKUP($B471,'Results-formatted 060121'!$A:$AJ,(AJ$3+2),FALSE)), VLOOKUP($B471,'Results-formatted 060121'!$A:$AJ,(AJ$3+2),FALSE)))</f>
        <v>4</v>
      </c>
      <c r="AK471" s="95">
        <f>IF($C471 = "neg", (($D471+1) - VLOOKUP($B471,'Results-formatted 060121'!$A:$AJ,(AK$3+2),FALSE)), IF($C471 = "pos-neg", (3+VLOOKUP($B471,'Results-formatted 060121'!$A:$AJ,(AK$3+2),FALSE)), VLOOKUP($B471,'Results-formatted 060121'!$A:$AJ,(AK$3+2),FALSE)))</f>
        <v>4</v>
      </c>
      <c r="AL471" s="95">
        <f>IF($C471 = "neg", (($D471+1) - VLOOKUP($B471,'Results-formatted 060121'!$A:$AJ,(AL$3+2),FALSE)), IF($C471 = "pos-neg", (3+VLOOKUP($B471,'Results-formatted 060121'!$A:$AJ,(AL$3+2),FALSE)), VLOOKUP($B471,'Results-formatted 060121'!$A:$AJ,(AL$3+2),FALSE)))</f>
        <v>4</v>
      </c>
      <c r="AM471" s="95">
        <f>IF($C471 = "neg", (($D471+1) - VLOOKUP($B471,'Results-formatted 060121'!$A:AJ,(AM$3+2),FALSE)), IF($C471 = "pos-neg", (3+VLOOKUP($B471,'Results-formatted 060121'!$A:AJ,(AM$3+2),FALSE)), VLOOKUP($B471,'Results-formatted 060121'!$A:AJ,(AM$3+2),FALSE)))</f>
        <v>5</v>
      </c>
      <c r="AN471" s="95">
        <f>IF($C471 = "neg", (($D471+1) - VLOOKUP($B471,'Results-formatted 060121'!$A:AK,(AN$3+2),FALSE)), IF($C471 = "pos-neg", (3+VLOOKUP($B471,'Results-formatted 060121'!$A:AK,(AN$3+2),FALSE)), VLOOKUP($B471,'Results-formatted 060121'!$A:AK,(AN$3+2),FALSE)))</f>
        <v>4</v>
      </c>
      <c r="AO471" s="95">
        <f>IF($C471 = "neg", (($D471+1) - VLOOKUP($B471,'Results-formatted 060121'!$A:AL,(AO$3+2),FALSE)), IF($C471 = "pos-neg", (3+VLOOKUP($B471,'Results-formatted 060121'!$A:AL,(AO$3+2),FALSE)), VLOOKUP($B471,'Results-formatted 060121'!$A:AL,(AO$3+2),FALSE)))</f>
        <v>5</v>
      </c>
      <c r="AP471" s="95">
        <f>IF($C471 = "neg", (($D471+1) - VLOOKUP($B471,'Results-formatted 060121'!$A:AM,(AP$3+2),FALSE)), IF($C471 = "pos-neg", (3+VLOOKUP($B471,'Results-formatted 060121'!$A:AM,(AP$3+2),FALSE)), VLOOKUP($B471,'Results-formatted 060121'!$A:AM,(AP$3+2),FALSE)))</f>
        <v>2</v>
      </c>
      <c r="AQ471" s="95">
        <f>IF($C471 = "neg", (($D471+1) - VLOOKUP($B471,'Results-formatted 060121'!$A:AN,(AQ$3+2),FALSE)), IF($C471 = "pos-neg", (3+VLOOKUP($B471,'Results-formatted 060121'!$A:AN,(AQ$3+2),FALSE)), VLOOKUP($B471,'Results-formatted 060121'!$A:AN,(AQ$3+2),FALSE)))</f>
        <v>4</v>
      </c>
      <c r="AR471" s="95">
        <f>IF($C471 = "neg", (($D471+1) - VLOOKUP($B471,'Results-formatted 060121'!$A:AO,(AR$3+2),FALSE)), IF($C471 = "pos-neg", (3+VLOOKUP($B471,'Results-formatted 060121'!$A:AO,(AR$3+2),FALSE)), VLOOKUP($B471,'Results-formatted 060121'!$A:AO,(AR$3+2),FALSE)))</f>
        <v>4</v>
      </c>
      <c r="AS471" s="95">
        <f>IF($C471 = "neg", (($D471+1) - VLOOKUP($B471,'Results-formatted 060121'!$A:AP,(AS$3+2),FALSE)), IF($C471 = "pos-neg", (3+VLOOKUP($B471,'Results-formatted 060121'!$A:AP,(AS$3+2),FALSE)), VLOOKUP($B471,'Results-formatted 060121'!$A:AP,(AS$3+2),FALSE)))</f>
        <v>5</v>
      </c>
      <c r="AT471" s="95">
        <f>IF($C471 = "neg", (($D471+1) - VLOOKUP($B471,'Results-formatted 060121'!$A:AQ,(AT$3+2),FALSE)), IF($C471 = "pos-neg", (3+VLOOKUP($B471,'Results-formatted 060121'!$A:AQ,(AT$3+2),FALSE)), VLOOKUP($B471,'Results-formatted 060121'!$A:AQ,(AT$3+2),FALSE)))</f>
        <v>5</v>
      </c>
      <c r="AU471" s="95">
        <f>IF($C471 = "neg", (($D471+1) - VLOOKUP($B471,'Results-formatted 060121'!$A:AR,(AU$3+2),FALSE)), IF($C471 = "pos-neg", (3+VLOOKUP($B471,'Results-formatted 060121'!$A:AR,(AU$3+2),FALSE)), VLOOKUP($B471,'Results-formatted 060121'!$A:AR,(AU$3+2),FALSE)))</f>
        <v>5</v>
      </c>
      <c r="AV471" s="95">
        <f>IF($C471 = "neg", (($D471+1) - VLOOKUP($B471,'Results-formatted 060121'!$A:AS,(AV$3+2),FALSE)), IF($C471 = "pos-neg", (3+VLOOKUP($B471,'Results-formatted 060121'!$A:AS,(AV$3+2),FALSE)), VLOOKUP($B471,'Results-formatted 060121'!$A:AS,(AV$3+2),FALSE)))</f>
        <v>5</v>
      </c>
      <c r="AW471" s="95">
        <f>IF($C471 = "neg", (($D471+1) - VLOOKUP($B471,'Results-formatted 060121'!$A:AT,(AW$3+2),FALSE)), IF($C471 = "pos-neg", (3+VLOOKUP($B471,'Results-formatted 060121'!$A:AT,(AW$3+2),FALSE)), VLOOKUP($B471,'Results-formatted 060121'!$A:AT,(AW$3+2),FALSE)))</f>
        <v>5</v>
      </c>
      <c r="AX471" s="95">
        <f>IF($C471 = "neg", (($D471+1) - VLOOKUP($B471,'Results-formatted 060121'!$A:AU,(AX$3+2),FALSE)), IF($C471 = "pos-neg", (3+VLOOKUP($B471,'Results-formatted 060121'!$A:AU,(AX$3+2),FALSE)), VLOOKUP($B471,'Results-formatted 060121'!$A:AU,(AX$3+2),FALSE)))</f>
        <v>1</v>
      </c>
      <c r="AY471" s="95">
        <f>IF($C471 = "neg", (($D471+1) - VLOOKUP($B471,'Results-formatted 060121'!$A:AV,(AY$3+2),FALSE)), IF($C471 = "pos-neg", (3+VLOOKUP($B471,'Results-formatted 060121'!$A:AV,(AY$3+2),FALSE)), VLOOKUP($B471,'Results-formatted 060121'!$A:AV,(AY$3+2),FALSE)))</f>
        <v>5</v>
      </c>
      <c r="AZ471" s="95">
        <f>IF($C471 = "neg", (($D471+1) - VLOOKUP($B471,'Results-formatted 060121'!$A:AW,(AZ$3+2),FALSE)), IF($C471 = "pos-neg", (3+VLOOKUP($B471,'Results-formatted 060121'!$A:AW,(AZ$3+2),FALSE)), VLOOKUP($B471,'Results-formatted 060121'!$A:AW,(AZ$3+2),FALSE)))</f>
        <v>4</v>
      </c>
      <c r="BA471" s="95">
        <f>IF($C471 = "neg", (($D471+1) - VLOOKUP($B471,'Results-formatted 060121'!$A:AX,(BA$3+2),FALSE)), IF($C471 = "pos-neg", (3+VLOOKUP($B471,'Results-formatted 060121'!$A:AX,(BA$3+2),FALSE)), VLOOKUP($B471,'Results-formatted 060121'!$A:AX,(BA$3+2),FALSE)))</f>
        <v>5</v>
      </c>
      <c r="BB471" s="95">
        <f>IF($C471 = "neg", (($D471+1) - VLOOKUP($B471,'Results-formatted 060121'!$A:AY,(BB$3+2),FALSE)), IF($C471 = "pos-neg", (3+VLOOKUP($B471,'Results-formatted 060121'!$A:AY,(BB$3+2),FALSE)), VLOOKUP($B471,'Results-formatted 060121'!$A:AY,(BB$3+2),FALSE)))</f>
        <v>4</v>
      </c>
      <c r="BC471" s="95">
        <f>IF($C471 = "neg", (($D471+1) - VLOOKUP($B471,'Results-formatted 060121'!$A:AZ,(BC$3+2),FALSE)), IF($C471 = "pos-neg", (3+VLOOKUP($B471,'Results-formatted 060121'!$A:AZ,(BC$3+2),FALSE)), VLOOKUP($B471,'Results-formatted 060121'!$A:AZ,(BC$3+2),FALSE)))</f>
        <v>4</v>
      </c>
      <c r="BD471" s="95">
        <f>IF($C471 = "neg", (($D471+1) - VLOOKUP($B471,'Results-formatted 060121'!$A:BA,(BD$3+2),FALSE)), IF($C471 = "pos-neg", (3+VLOOKUP($B471,'Results-formatted 060121'!$A:BA,(BD$3+2),FALSE)), VLOOKUP($B471,'Results-formatted 060121'!$A:BA,(BD$3+2),FALSE)))</f>
        <v>5</v>
      </c>
      <c r="BE471" s="95">
        <f>IF($C471 = "neg", (($D471+1) - VLOOKUP($B471,'Results-formatted 060121'!$A:BB,(BE$3+2),FALSE)), IF($C471 = "pos-neg", (3+VLOOKUP($B471,'Results-formatted 060121'!$A:BB,(BE$3+2),FALSE)), VLOOKUP($B471,'Results-formatted 060121'!$A:BB,(BE$3+2),FALSE)))</f>
        <v>5</v>
      </c>
      <c r="BF471" s="95">
        <f>IF($C471 = "neg", (($D471+1) - VLOOKUP($B471,'Results-formatted 060121'!$A:BC,(BF$3+2),FALSE)), IF($C471 = "pos-neg", (3+VLOOKUP($B471,'Results-formatted 060121'!$A:BC,(BF$3+2),FALSE)), VLOOKUP($B471,'Results-formatted 060121'!$A:BC,(BF$3+2),FALSE)))</f>
        <v>4</v>
      </c>
      <c r="BG471" s="95">
        <f>IF($C471 = "neg", (($D471+1) - VLOOKUP($B471,'Results-formatted 060121'!$A:BD,(BG$3+2),FALSE)), IF($C471 = "pos-neg", (3+VLOOKUP($B471,'Results-formatted 060121'!$A:BD,(BG$3+2),FALSE)), VLOOKUP($B471,'Results-formatted 060121'!$A:BD,(BG$3+2),FALSE)))</f>
        <v>5</v>
      </c>
      <c r="BH471" s="95">
        <f>IF($C471 = "neg", (($D471+1) - VLOOKUP($B471,'Results-formatted 060121'!$A:BE,(BH$3+2),FALSE)), IF($C471 = "pos-neg", (3+VLOOKUP($B471,'Results-formatted 060121'!$A:BE,(BH$3+2),FALSE)), VLOOKUP($B471,'Results-formatted 060121'!$A:BE,(BH$3+2),FALSE)))</f>
        <v>4</v>
      </c>
      <c r="BI471" s="95">
        <f>IF($C471 = "neg", (($D471+1) - VLOOKUP($B471,'Results-formatted 060121'!$A:BF,(BI$3+2),FALSE)), IF($C471 = "pos-neg", (3+VLOOKUP($B471,'Results-formatted 060121'!$A:BF,(BI$3+2),FALSE)), VLOOKUP($B471,'Results-formatted 060121'!$A:BF,(BI$3+2),FALSE)))</f>
        <v>5</v>
      </c>
      <c r="BJ471" s="95">
        <f>IF($C471 = "neg", (($D471+1) - VLOOKUP($B471,'Results-formatted 060121'!$A:BG,(BJ$3+2),FALSE)), IF($C471 = "pos-neg", (3+VLOOKUP($B471,'Results-formatted 060121'!$A:BG,(BJ$3+2),FALSE)), VLOOKUP($B471,'Results-formatted 060121'!$A:BG,(BJ$3+2),FALSE)))</f>
        <v>5</v>
      </c>
      <c r="BK471" s="95">
        <f>IF($C471 = "neg", (($D471+1) - VLOOKUP($B471,'Results-formatted 060121'!$A:BH,(BK$3+2),FALSE)), IF($C471 = "pos-neg", (3+VLOOKUP($B471,'Results-formatted 060121'!$A:BH,(BK$3+2),FALSE)), VLOOKUP($B471,'Results-formatted 060121'!$A:BH,(BK$3+2),FALSE)))</f>
        <v>5</v>
      </c>
      <c r="BL471" s="95">
        <f>IF($C471 = "neg", (($D471+1) - VLOOKUP($B471,'Results-formatted 060121'!$A:BI,(BL$3+2),FALSE)), IF($C471 = "pos-neg", (3+VLOOKUP($B471,'Results-formatted 060121'!$A:BI,(BL$3+2),FALSE)), VLOOKUP($B471,'Results-formatted 060121'!$A:BI,(BL$3+2),FALSE)))</f>
        <v>5</v>
      </c>
      <c r="BM471" s="95">
        <f>IF($C471 = "neg", (($D471+1) - VLOOKUP($B471,'Results-formatted 060121'!$A:BJ,(BM$3+2),FALSE)), IF($C471 = "pos-neg", (3+VLOOKUP($B471,'Results-formatted 060121'!$A:BJ,(BM$3+2),FALSE)), VLOOKUP($B471,'Results-formatted 060121'!$A:BJ,(BM$3+2),FALSE)))</f>
        <v>5</v>
      </c>
      <c r="BN471" s="95"/>
      <c r="BO471" s="95"/>
      <c r="BP471" s="95"/>
      <c r="BQ471" s="95"/>
      <c r="BR471" s="95"/>
      <c r="BS471" s="95"/>
      <c r="BT471" s="95"/>
      <c r="BU471" s="95"/>
      <c r="BV471" s="95"/>
      <c r="BW471" s="95"/>
      <c r="BX471" s="95"/>
      <c r="BY471" s="95"/>
      <c r="BZ471" s="95"/>
      <c r="CA471" s="95"/>
      <c r="CB471" s="95"/>
      <c r="CC471" s="95"/>
      <c r="CD471" s="99"/>
      <c r="CE471" s="25">
        <f>AVERAGE(F471:CD471)</f>
        <v>4.3166666666666664</v>
      </c>
      <c r="CF471" s="25">
        <f t="shared" si="1674"/>
        <v>0.94764054307002754</v>
      </c>
    </row>
    <row r="472" spans="2:84" ht="56" x14ac:dyDescent="0.15">
      <c r="B472" s="84" t="s">
        <v>595</v>
      </c>
      <c r="C472" s="86" t="s">
        <v>1166</v>
      </c>
      <c r="D472" s="2">
        <v>5</v>
      </c>
      <c r="E472" s="12" t="s">
        <v>1062</v>
      </c>
      <c r="F472" s="95">
        <f>IF($C472 = "neg", (($D472+1) - VLOOKUP($B472,'Results-formatted 060121'!$A:$AJ,(F$3+2),FALSE)), IF($C472 = "pos-neg", (3+VLOOKUP($B472,'Results-formatted 060121'!$A:$AJ,(F$3+2),FALSE)), VLOOKUP($B472,'Results-formatted 060121'!$A:$AJ,(F$3+2),FALSE)))</f>
        <v>4</v>
      </c>
      <c r="G472" s="95">
        <f>IF($C472 = "neg", (($D472+1) - VLOOKUP($B472,'Results-formatted 060121'!$A:$AJ,(G$3+2),FALSE)), IF($C472 = "pos-neg", (3+VLOOKUP($B472,'Results-formatted 060121'!$A:$AJ,(G$3+2),FALSE)), VLOOKUP($B472,'Results-formatted 060121'!$A:$AJ,(G$3+2),FALSE)))</f>
        <v>5</v>
      </c>
      <c r="H472" s="95">
        <f>IF($C472 = "neg", (($D472+1) - VLOOKUP($B472,'Results-formatted 060121'!$A:$AJ,(H$3+2),FALSE)), IF($C472 = "pos-neg", (3+VLOOKUP($B472,'Results-formatted 060121'!$A:$AJ,(H$3+2),FALSE)), VLOOKUP($B472,'Results-formatted 060121'!$A:$AJ,(H$3+2),FALSE)))</f>
        <v>4</v>
      </c>
      <c r="I472" s="95">
        <f>IF($C472 = "neg", (($D472+1) - VLOOKUP($B472,'Results-formatted 060121'!$A:$AJ,(I$3+2),FALSE)), IF($C472 = "pos-neg", (3+VLOOKUP($B472,'Results-formatted 060121'!$A:$AJ,(I$3+2),FALSE)), VLOOKUP($B472,'Results-formatted 060121'!$A:$AJ,(I$3+2),FALSE)))</f>
        <v>5</v>
      </c>
      <c r="J472" s="95">
        <f>IF($C472 = "neg", (($D472+1) - VLOOKUP($B472,'Results-formatted 060121'!$A:$AJ,(J$3+2),FALSE)), IF($C472 = "pos-neg", (3+VLOOKUP($B472,'Results-formatted 060121'!$A:$AJ,(J$3+2),FALSE)), VLOOKUP($B472,'Results-formatted 060121'!$A:$AJ,(J$3+2),FALSE)))</f>
        <v>3</v>
      </c>
      <c r="K472" s="95">
        <f>IF($C472 = "neg", (($D472+1) - VLOOKUP($B472,'Results-formatted 060121'!$A:$AJ,(K$3+2),FALSE)), IF($C472 = "pos-neg", (3+VLOOKUP($B472,'Results-formatted 060121'!$A:$AJ,(K$3+2),FALSE)), VLOOKUP($B472,'Results-formatted 060121'!$A:$AJ,(K$3+2),FALSE)))</f>
        <v>5</v>
      </c>
      <c r="L472" s="95">
        <f>IF($C472 = "neg", (($D472+1) - VLOOKUP($B472,'Results-formatted 060121'!$A:$AJ,(L$3+2),FALSE)), IF($C472 = "pos-neg", (3+VLOOKUP($B472,'Results-formatted 060121'!$A:$AJ,(L$3+2),FALSE)), VLOOKUP($B472,'Results-formatted 060121'!$A:$AJ,(L$3+2),FALSE)))</f>
        <v>4</v>
      </c>
      <c r="M472" s="95">
        <f>IF($C472 = "neg", (($D472+1) - VLOOKUP($B472,'Results-formatted 060121'!$A:$AJ,(M$3+2),FALSE)), IF($C472 = "pos-neg", (3+VLOOKUP($B472,'Results-formatted 060121'!$A:$AJ,(M$3+2),FALSE)), VLOOKUP($B472,'Results-formatted 060121'!$A:$AJ,(M$3+2),FALSE)))</f>
        <v>5</v>
      </c>
      <c r="N472" s="95">
        <f>IF($C472 = "neg", (($D472+1) - VLOOKUP($B472,'Results-formatted 060121'!$A:$AJ,(N$3+2),FALSE)), IF($C472 = "pos-neg", (3+VLOOKUP($B472,'Results-formatted 060121'!$A:$AJ,(N$3+2),FALSE)), VLOOKUP($B472,'Results-formatted 060121'!$A:$AJ,(N$3+2),FALSE)))</f>
        <v>5</v>
      </c>
      <c r="O472" s="95">
        <f>IF($C472 = "neg", (($D472+1) - VLOOKUP($B472,'Results-formatted 060121'!$A:$AJ,(O$3+2),FALSE)), IF($C472 = "pos-neg", (3+VLOOKUP($B472,'Results-formatted 060121'!$A:$AJ,(O$3+2),FALSE)), VLOOKUP($B472,'Results-formatted 060121'!$A:$AJ,(O$3+2),FALSE)))</f>
        <v>5</v>
      </c>
      <c r="P472" s="95">
        <f>IF($C472 = "neg", (($D472+1) - VLOOKUP($B472,'Results-formatted 060121'!$A:$AJ,(P$3+2),FALSE)), IF($C472 = "pos-neg", (3+VLOOKUP($B472,'Results-formatted 060121'!$A:$AJ,(P$3+2),FALSE)), VLOOKUP($B472,'Results-formatted 060121'!$A:$AJ,(P$3+2),FALSE)))</f>
        <v>3</v>
      </c>
      <c r="Q472" s="95">
        <f>IF($C472 = "neg", (($D472+1) - VLOOKUP($B472,'Results-formatted 060121'!$A:$AJ,(Q$3+2),FALSE)), IF($C472 = "pos-neg", (3+VLOOKUP($B472,'Results-formatted 060121'!$A:$AJ,(Q$3+2),FALSE)), VLOOKUP($B472,'Results-formatted 060121'!$A:$AJ,(Q$3+2),FALSE)))</f>
        <v>5</v>
      </c>
      <c r="R472" s="95">
        <f>IF($C472 = "neg", (($D472+1) - VLOOKUP($B472,'Results-formatted 060121'!$A:$AJ,(R$3+2),FALSE)), IF($C472 = "pos-neg", (3+VLOOKUP($B472,'Results-formatted 060121'!$A:$AJ,(R$3+2),FALSE)), VLOOKUP($B472,'Results-formatted 060121'!$A:$AJ,(R$3+2),FALSE)))</f>
        <v>3</v>
      </c>
      <c r="S472" s="95">
        <f>IF($C472 = "neg", (($D472+1) - VLOOKUP($B472,'Results-formatted 060121'!$A:$AJ,(S$3+2),FALSE)), IF($C472 = "pos-neg", (3+VLOOKUP($B472,'Results-formatted 060121'!$A:$AJ,(S$3+2),FALSE)), VLOOKUP($B472,'Results-formatted 060121'!$A:$AJ,(S$3+2),FALSE)))</f>
        <v>4</v>
      </c>
      <c r="T472" s="95">
        <f>IF($C472 = "neg", (($D472+1) - VLOOKUP($B472,'Results-formatted 060121'!$A:$AJ,(T$3+2),FALSE)), IF($C472 = "pos-neg", (3+VLOOKUP($B472,'Results-formatted 060121'!$A:$AJ,(T$3+2),FALSE)), VLOOKUP($B472,'Results-formatted 060121'!$A:$AJ,(T$3+2),FALSE)))</f>
        <v>5</v>
      </c>
      <c r="U472" s="95">
        <f>IF($C472 = "neg", (($D472+1) - VLOOKUP($B472,'Results-formatted 060121'!$A:$AJ,(U$3+2),FALSE)), IF($C472 = "pos-neg", (3+VLOOKUP($B472,'Results-formatted 060121'!$A:$AJ,(U$3+2),FALSE)), VLOOKUP($B472,'Results-formatted 060121'!$A:$AJ,(U$3+2),FALSE)))</f>
        <v>1</v>
      </c>
      <c r="V472" s="95">
        <f>IF($C472 = "neg", (($D472+1) - VLOOKUP($B472,'Results-formatted 060121'!$A:$AJ,(V$3+2),FALSE)), IF($C472 = "pos-neg", (3+VLOOKUP($B472,'Results-formatted 060121'!$A:$AJ,(V$3+2),FALSE)), VLOOKUP($B472,'Results-formatted 060121'!$A:$AJ,(V$3+2),FALSE)))</f>
        <v>4</v>
      </c>
      <c r="W472" s="95">
        <f>IF($C472 = "neg", (($D472+1) - VLOOKUP($B472,'Results-formatted 060121'!$A:$AJ,(W$3+2),FALSE)), IF($C472 = "pos-neg", (3+VLOOKUP($B472,'Results-formatted 060121'!$A:$AJ,(W$3+2),FALSE)), VLOOKUP($B472,'Results-formatted 060121'!$A:$AJ,(W$3+2),FALSE)))</f>
        <v>4</v>
      </c>
      <c r="X472" s="95">
        <f>IF($C472 = "neg", (($D472+1) - VLOOKUP($B472,'Results-formatted 060121'!$A:$AJ,(X$3+2),FALSE)), IF($C472 = "pos-neg", (3+VLOOKUP($B472,'Results-formatted 060121'!$A:$AJ,(X$3+2),FALSE)), VLOOKUP($B472,'Results-formatted 060121'!$A:$AJ,(X$3+2),FALSE)))</f>
        <v>4</v>
      </c>
      <c r="Y472" s="95">
        <f>IF($C472 = "neg", (($D472+1) - VLOOKUP($B472,'Results-formatted 060121'!$A:$AJ,(Y$3+2),FALSE)), IF($C472 = "pos-neg", (3+VLOOKUP($B472,'Results-formatted 060121'!$A:$AJ,(Y$3+2),FALSE)), VLOOKUP($B472,'Results-formatted 060121'!$A:$AJ,(Y$3+2),FALSE)))</f>
        <v>5</v>
      </c>
      <c r="Z472" s="95">
        <f>IF($C472 = "neg", (($D472+1) - VLOOKUP($B472,'Results-formatted 060121'!$A:$AJ,(Z$3+2),FALSE)), IF($C472 = "pos-neg", (3+VLOOKUP($B472,'Results-formatted 060121'!$A:$AJ,(Z$3+2),FALSE)), VLOOKUP($B472,'Results-formatted 060121'!$A:$AJ,(Z$3+2),FALSE)))</f>
        <v>4</v>
      </c>
      <c r="AA472" s="95">
        <f>IF($C472 = "neg", (($D472+1) - VLOOKUP($B472,'Results-formatted 060121'!$A:$AJ,(AA$3+2),FALSE)), IF($C472 = "pos-neg", (3+VLOOKUP($B472,'Results-formatted 060121'!$A:$AJ,(AA$3+2),FALSE)), VLOOKUP($B472,'Results-formatted 060121'!$A:$AJ,(AA$3+2),FALSE)))</f>
        <v>5</v>
      </c>
      <c r="AB472" s="95">
        <f>IF($C472 = "neg", (($D472+1) - VLOOKUP($B472,'Results-formatted 060121'!$A:$AJ,(AB$3+2),FALSE)), IF($C472 = "pos-neg", (3+VLOOKUP($B472,'Results-formatted 060121'!$A:$AJ,(AB$3+2),FALSE)), VLOOKUP($B472,'Results-formatted 060121'!$A:$AJ,(AB$3+2),FALSE)))</f>
        <v>5</v>
      </c>
      <c r="AC472" s="95">
        <f>IF($C472 = "neg", (($D472+1) - VLOOKUP($B472,'Results-formatted 060121'!$A:$AJ,(AC$3+2),FALSE)), IF($C472 = "pos-neg", (3+VLOOKUP($B472,'Results-formatted 060121'!$A:$AJ,(AC$3+2),FALSE)), VLOOKUP($B472,'Results-formatted 060121'!$A:$AJ,(AC$3+2),FALSE)))</f>
        <v>3</v>
      </c>
      <c r="AD472" s="95">
        <f>IF($C472 = "neg", (($D472+1) - VLOOKUP($B472,'Results-formatted 060121'!$A:$AJ,(AD$3+2),FALSE)), IF($C472 = "pos-neg", (3+VLOOKUP($B472,'Results-formatted 060121'!$A:$AJ,(AD$3+2),FALSE)), VLOOKUP($B472,'Results-formatted 060121'!$A:$AJ,(AD$3+2),FALSE)))</f>
        <v>4</v>
      </c>
      <c r="AE472" s="95">
        <f>IF($C472 = "neg", (($D472+1) - VLOOKUP($B472,'Results-formatted 060121'!$A:$AJ,(AE$3+2),FALSE)), IF($C472 = "pos-neg", (3+VLOOKUP($B472,'Results-formatted 060121'!$A:$AJ,(AE$3+2),FALSE)), VLOOKUP($B472,'Results-formatted 060121'!$A:$AJ,(AE$3+2),FALSE)))</f>
        <v>4</v>
      </c>
      <c r="AF472" s="95">
        <f>IF($C472 = "neg", (($D472+1) - VLOOKUP($B472,'Results-formatted 060121'!$A:$AJ,(AF$3+2),FALSE)), IF($C472 = "pos-neg", (3+VLOOKUP($B472,'Results-formatted 060121'!$A:$AJ,(AF$3+2),FALSE)), VLOOKUP($B472,'Results-formatted 060121'!$A:$AJ,(AF$3+2),FALSE)))</f>
        <v>5</v>
      </c>
      <c r="AG472" s="95">
        <f>IF($C472 = "neg", (($D472+1) - VLOOKUP($B472,'Results-formatted 060121'!$A:$AJ,(AG$3+2),FALSE)), IF($C472 = "pos-neg", (3+VLOOKUP($B472,'Results-formatted 060121'!$A:$AJ,(AG$3+2),FALSE)), VLOOKUP($B472,'Results-formatted 060121'!$A:$AJ,(AG$3+2),FALSE)))</f>
        <v>5</v>
      </c>
      <c r="AH472" s="95">
        <f>IF($C472 = "neg", (($D472+1) - VLOOKUP($B472,'Results-formatted 060121'!$A:$AJ,(AH$3+2),FALSE)), IF($C472 = "pos-neg", (3+VLOOKUP($B472,'Results-formatted 060121'!$A:$AJ,(AH$3+2),FALSE)), VLOOKUP($B472,'Results-formatted 060121'!$A:$AJ,(AH$3+2),FALSE)))</f>
        <v>3</v>
      </c>
      <c r="AI472" s="95">
        <f>IF($C472 = "neg", (($D472+1) - VLOOKUP($B472,'Results-formatted 060121'!$A:$AJ,(AI$3+2),FALSE)), IF($C472 = "pos-neg", (3+VLOOKUP($B472,'Results-formatted 060121'!$A:$AJ,(AI$3+2),FALSE)), VLOOKUP($B472,'Results-formatted 060121'!$A:$AJ,(AI$3+2),FALSE)))</f>
        <v>5</v>
      </c>
      <c r="AJ472" s="95">
        <f>IF($C472 = "neg", (($D472+1) - VLOOKUP($B472,'Results-formatted 060121'!$A:$AJ,(AJ$3+2),FALSE)), IF($C472 = "pos-neg", (3+VLOOKUP($B472,'Results-formatted 060121'!$A:$AJ,(AJ$3+2),FALSE)), VLOOKUP($B472,'Results-formatted 060121'!$A:$AJ,(AJ$3+2),FALSE)))</f>
        <v>5</v>
      </c>
      <c r="AK472" s="95">
        <f>IF($C472 = "neg", (($D472+1) - VLOOKUP($B472,'Results-formatted 060121'!$A:$AJ,(AK$3+2),FALSE)), IF($C472 = "pos-neg", (3+VLOOKUP($B472,'Results-formatted 060121'!$A:$AJ,(AK$3+2),FALSE)), VLOOKUP($B472,'Results-formatted 060121'!$A:$AJ,(AK$3+2),FALSE)))</f>
        <v>5</v>
      </c>
      <c r="AL472" s="95">
        <f>IF($C472 = "neg", (($D472+1) - VLOOKUP($B472,'Results-formatted 060121'!$A:$AJ,(AL$3+2),FALSE)), IF($C472 = "pos-neg", (3+VLOOKUP($B472,'Results-formatted 060121'!$A:$AJ,(AL$3+2),FALSE)), VLOOKUP($B472,'Results-formatted 060121'!$A:$AJ,(AL$3+2),FALSE)))</f>
        <v>2</v>
      </c>
      <c r="AM472" s="95">
        <f>IF($C472 = "neg", (($D472+1) - VLOOKUP($B472,'Results-formatted 060121'!$A:AJ,(AM$3+2),FALSE)), IF($C472 = "pos-neg", (3+VLOOKUP($B472,'Results-formatted 060121'!$A:AJ,(AM$3+2),FALSE)), VLOOKUP($B472,'Results-formatted 060121'!$A:AJ,(AM$3+2),FALSE)))</f>
        <v>4</v>
      </c>
      <c r="AN472" s="95">
        <f>IF($C472 = "neg", (($D472+1) - VLOOKUP($B472,'Results-formatted 060121'!$A:AK,(AN$3+2),FALSE)), IF($C472 = "pos-neg", (3+VLOOKUP($B472,'Results-formatted 060121'!$A:AK,(AN$3+2),FALSE)), VLOOKUP($B472,'Results-formatted 060121'!$A:AK,(AN$3+2),FALSE)))</f>
        <v>5</v>
      </c>
      <c r="AO472" s="95">
        <f>IF($C472 = "neg", (($D472+1) - VLOOKUP($B472,'Results-formatted 060121'!$A:AL,(AO$3+2),FALSE)), IF($C472 = "pos-neg", (3+VLOOKUP($B472,'Results-formatted 060121'!$A:AL,(AO$3+2),FALSE)), VLOOKUP($B472,'Results-formatted 060121'!$A:AL,(AO$3+2),FALSE)))</f>
        <v>5</v>
      </c>
      <c r="AP472" s="95">
        <f>IF($C472 = "neg", (($D472+1) - VLOOKUP($B472,'Results-formatted 060121'!$A:AM,(AP$3+2),FALSE)), IF($C472 = "pos-neg", (3+VLOOKUP($B472,'Results-formatted 060121'!$A:AM,(AP$3+2),FALSE)), VLOOKUP($B472,'Results-formatted 060121'!$A:AM,(AP$3+2),FALSE)))</f>
        <v>2</v>
      </c>
      <c r="AQ472" s="95">
        <f>IF($C472 = "neg", (($D472+1) - VLOOKUP($B472,'Results-formatted 060121'!$A:AN,(AQ$3+2),FALSE)), IF($C472 = "pos-neg", (3+VLOOKUP($B472,'Results-formatted 060121'!$A:AN,(AQ$3+2),FALSE)), VLOOKUP($B472,'Results-formatted 060121'!$A:AN,(AQ$3+2),FALSE)))</f>
        <v>2</v>
      </c>
      <c r="AR472" s="95">
        <f>IF($C472 = "neg", (($D472+1) - VLOOKUP($B472,'Results-formatted 060121'!$A:AO,(AR$3+2),FALSE)), IF($C472 = "pos-neg", (3+VLOOKUP($B472,'Results-formatted 060121'!$A:AO,(AR$3+2),FALSE)), VLOOKUP($B472,'Results-formatted 060121'!$A:AO,(AR$3+2),FALSE)))</f>
        <v>5</v>
      </c>
      <c r="AS472" s="95">
        <f>IF($C472 = "neg", (($D472+1) - VLOOKUP($B472,'Results-formatted 060121'!$A:AP,(AS$3+2),FALSE)), IF($C472 = "pos-neg", (3+VLOOKUP($B472,'Results-formatted 060121'!$A:AP,(AS$3+2),FALSE)), VLOOKUP($B472,'Results-formatted 060121'!$A:AP,(AS$3+2),FALSE)))</f>
        <v>5</v>
      </c>
      <c r="AT472" s="95">
        <f>IF($C472 = "neg", (($D472+1) - VLOOKUP($B472,'Results-formatted 060121'!$A:AQ,(AT$3+2),FALSE)), IF($C472 = "pos-neg", (3+VLOOKUP($B472,'Results-formatted 060121'!$A:AQ,(AT$3+2),FALSE)), VLOOKUP($B472,'Results-formatted 060121'!$A:AQ,(AT$3+2),FALSE)))</f>
        <v>4</v>
      </c>
      <c r="AU472" s="95">
        <f>IF($C472 = "neg", (($D472+1) - VLOOKUP($B472,'Results-formatted 060121'!$A:AR,(AU$3+2),FALSE)), IF($C472 = "pos-neg", (3+VLOOKUP($B472,'Results-formatted 060121'!$A:AR,(AU$3+2),FALSE)), VLOOKUP($B472,'Results-formatted 060121'!$A:AR,(AU$3+2),FALSE)))</f>
        <v>5</v>
      </c>
      <c r="AV472" s="95">
        <f>IF($C472 = "neg", (($D472+1) - VLOOKUP($B472,'Results-formatted 060121'!$A:AS,(AV$3+2),FALSE)), IF($C472 = "pos-neg", (3+VLOOKUP($B472,'Results-formatted 060121'!$A:AS,(AV$3+2),FALSE)), VLOOKUP($B472,'Results-formatted 060121'!$A:AS,(AV$3+2),FALSE)))</f>
        <v>5</v>
      </c>
      <c r="AW472" s="95">
        <f>IF($C472 = "neg", (($D472+1) - VLOOKUP($B472,'Results-formatted 060121'!$A:AT,(AW$3+2),FALSE)), IF($C472 = "pos-neg", (3+VLOOKUP($B472,'Results-formatted 060121'!$A:AT,(AW$3+2),FALSE)), VLOOKUP($B472,'Results-formatted 060121'!$A:AT,(AW$3+2),FALSE)))</f>
        <v>4</v>
      </c>
      <c r="AX472" s="95">
        <f>IF($C472 = "neg", (($D472+1) - VLOOKUP($B472,'Results-formatted 060121'!$A:AU,(AX$3+2),FALSE)), IF($C472 = "pos-neg", (3+VLOOKUP($B472,'Results-formatted 060121'!$A:AU,(AX$3+2),FALSE)), VLOOKUP($B472,'Results-formatted 060121'!$A:AU,(AX$3+2),FALSE)))</f>
        <v>1</v>
      </c>
      <c r="AY472" s="95">
        <f>IF($C472 = "neg", (($D472+1) - VLOOKUP($B472,'Results-formatted 060121'!$A:AV,(AY$3+2),FALSE)), IF($C472 = "pos-neg", (3+VLOOKUP($B472,'Results-formatted 060121'!$A:AV,(AY$3+2),FALSE)), VLOOKUP($B472,'Results-formatted 060121'!$A:AV,(AY$3+2),FALSE)))</f>
        <v>4</v>
      </c>
      <c r="AZ472" s="95">
        <f>IF($C472 = "neg", (($D472+1) - VLOOKUP($B472,'Results-formatted 060121'!$A:AW,(AZ$3+2),FALSE)), IF($C472 = "pos-neg", (3+VLOOKUP($B472,'Results-formatted 060121'!$A:AW,(AZ$3+2),FALSE)), VLOOKUP($B472,'Results-formatted 060121'!$A:AW,(AZ$3+2),FALSE)))</f>
        <v>4</v>
      </c>
      <c r="BA472" s="95">
        <f>IF($C472 = "neg", (($D472+1) - VLOOKUP($B472,'Results-formatted 060121'!$A:AX,(BA$3+2),FALSE)), IF($C472 = "pos-neg", (3+VLOOKUP($B472,'Results-formatted 060121'!$A:AX,(BA$3+2),FALSE)), VLOOKUP($B472,'Results-formatted 060121'!$A:AX,(BA$3+2),FALSE)))</f>
        <v>5</v>
      </c>
      <c r="BB472" s="95">
        <f>IF($C472 = "neg", (($D472+1) - VLOOKUP($B472,'Results-formatted 060121'!$A:AY,(BB$3+2),FALSE)), IF($C472 = "pos-neg", (3+VLOOKUP($B472,'Results-formatted 060121'!$A:AY,(BB$3+2),FALSE)), VLOOKUP($B472,'Results-formatted 060121'!$A:AY,(BB$3+2),FALSE)))</f>
        <v>5</v>
      </c>
      <c r="BC472" s="95">
        <f>IF($C472 = "neg", (($D472+1) - VLOOKUP($B472,'Results-formatted 060121'!$A:AZ,(BC$3+2),FALSE)), IF($C472 = "pos-neg", (3+VLOOKUP($B472,'Results-formatted 060121'!$A:AZ,(BC$3+2),FALSE)), VLOOKUP($B472,'Results-formatted 060121'!$A:AZ,(BC$3+2),FALSE)))</f>
        <v>4</v>
      </c>
      <c r="BD472" s="95">
        <f>IF($C472 = "neg", (($D472+1) - VLOOKUP($B472,'Results-formatted 060121'!$A:BA,(BD$3+2),FALSE)), IF($C472 = "pos-neg", (3+VLOOKUP($B472,'Results-formatted 060121'!$A:BA,(BD$3+2),FALSE)), VLOOKUP($B472,'Results-formatted 060121'!$A:BA,(BD$3+2),FALSE)))</f>
        <v>4</v>
      </c>
      <c r="BE472" s="95">
        <f>IF($C472 = "neg", (($D472+1) - VLOOKUP($B472,'Results-formatted 060121'!$A:BB,(BE$3+2),FALSE)), IF($C472 = "pos-neg", (3+VLOOKUP($B472,'Results-formatted 060121'!$A:BB,(BE$3+2),FALSE)), VLOOKUP($B472,'Results-formatted 060121'!$A:BB,(BE$3+2),FALSE)))</f>
        <v>4</v>
      </c>
      <c r="BF472" s="95">
        <f>IF($C472 = "neg", (($D472+1) - VLOOKUP($B472,'Results-formatted 060121'!$A:BC,(BF$3+2),FALSE)), IF($C472 = "pos-neg", (3+VLOOKUP($B472,'Results-formatted 060121'!$A:BC,(BF$3+2),FALSE)), VLOOKUP($B472,'Results-formatted 060121'!$A:BC,(BF$3+2),FALSE)))</f>
        <v>4</v>
      </c>
      <c r="BG472" s="95">
        <f>IF($C472 = "neg", (($D472+1) - VLOOKUP($B472,'Results-formatted 060121'!$A:BD,(BG$3+2),FALSE)), IF($C472 = "pos-neg", (3+VLOOKUP($B472,'Results-formatted 060121'!$A:BD,(BG$3+2),FALSE)), VLOOKUP($B472,'Results-formatted 060121'!$A:BD,(BG$3+2),FALSE)))</f>
        <v>2</v>
      </c>
      <c r="BH472" s="95">
        <f>IF($C472 = "neg", (($D472+1) - VLOOKUP($B472,'Results-formatted 060121'!$A:BE,(BH$3+2),FALSE)), IF($C472 = "pos-neg", (3+VLOOKUP($B472,'Results-formatted 060121'!$A:BE,(BH$3+2),FALSE)), VLOOKUP($B472,'Results-formatted 060121'!$A:BE,(BH$3+2),FALSE)))</f>
        <v>4</v>
      </c>
      <c r="BI472" s="95">
        <f>IF($C472 = "neg", (($D472+1) - VLOOKUP($B472,'Results-formatted 060121'!$A:BF,(BI$3+2),FALSE)), IF($C472 = "pos-neg", (3+VLOOKUP($B472,'Results-formatted 060121'!$A:BF,(BI$3+2),FALSE)), VLOOKUP($B472,'Results-formatted 060121'!$A:BF,(BI$3+2),FALSE)))</f>
        <v>5</v>
      </c>
      <c r="BJ472" s="95">
        <f>IF($C472 = "neg", (($D472+1) - VLOOKUP($B472,'Results-formatted 060121'!$A:BG,(BJ$3+2),FALSE)), IF($C472 = "pos-neg", (3+VLOOKUP($B472,'Results-formatted 060121'!$A:BG,(BJ$3+2),FALSE)), VLOOKUP($B472,'Results-formatted 060121'!$A:BG,(BJ$3+2),FALSE)))</f>
        <v>5</v>
      </c>
      <c r="BK472" s="95">
        <f>IF($C472 = "neg", (($D472+1) - VLOOKUP($B472,'Results-formatted 060121'!$A:BH,(BK$3+2),FALSE)), IF($C472 = "pos-neg", (3+VLOOKUP($B472,'Results-formatted 060121'!$A:BH,(BK$3+2),FALSE)), VLOOKUP($B472,'Results-formatted 060121'!$A:BH,(BK$3+2),FALSE)))</f>
        <v>5</v>
      </c>
      <c r="BL472" s="95">
        <f>IF($C472 = "neg", (($D472+1) - VLOOKUP($B472,'Results-formatted 060121'!$A:BI,(BL$3+2),FALSE)), IF($C472 = "pos-neg", (3+VLOOKUP($B472,'Results-formatted 060121'!$A:BI,(BL$3+2),FALSE)), VLOOKUP($B472,'Results-formatted 060121'!$A:BI,(BL$3+2),FALSE)))</f>
        <v>4</v>
      </c>
      <c r="BM472" s="95">
        <f>IF($C472 = "neg", (($D472+1) - VLOOKUP($B472,'Results-formatted 060121'!$A:BJ,(BM$3+2),FALSE)), IF($C472 = "pos-neg", (3+VLOOKUP($B472,'Results-formatted 060121'!$A:BJ,(BM$3+2),FALSE)), VLOOKUP($B472,'Results-formatted 060121'!$A:BJ,(BM$3+2),FALSE)))</f>
        <v>5</v>
      </c>
      <c r="BN472" s="95"/>
      <c r="BO472" s="95"/>
      <c r="BP472" s="95"/>
      <c r="BQ472" s="95"/>
      <c r="BR472" s="95"/>
      <c r="BS472" s="95"/>
      <c r="BT472" s="95"/>
      <c r="BU472" s="95"/>
      <c r="BV472" s="95"/>
      <c r="BW472" s="95"/>
      <c r="BX472" s="95"/>
      <c r="BY472" s="95"/>
      <c r="BZ472" s="95"/>
      <c r="CA472" s="95"/>
      <c r="CB472" s="95"/>
      <c r="CC472" s="95"/>
      <c r="CD472" s="99"/>
      <c r="CE472" s="25">
        <f>AVERAGE(F472:CD472)</f>
        <v>4.1500000000000004</v>
      </c>
      <c r="CF472" s="25">
        <f t="shared" si="1674"/>
        <v>1.0548515840661099</v>
      </c>
    </row>
    <row r="473" spans="2:84" ht="18" customHeight="1" x14ac:dyDescent="0.15">
      <c r="B473" s="84"/>
      <c r="E473" s="18" t="s">
        <v>125</v>
      </c>
      <c r="F473" s="34"/>
      <c r="G473" s="34"/>
      <c r="H473" s="34">
        <f t="shared" ref="H473" si="1759">IF(ISNUMBER(H474), AVERAGE(H474:H477), "")</f>
        <v>3.25</v>
      </c>
      <c r="I473" s="34">
        <f t="shared" ref="I473" si="1760">IF(ISNUMBER(I474), AVERAGE(I474:I477), "")</f>
        <v>5</v>
      </c>
      <c r="J473" s="34"/>
      <c r="K473" s="34">
        <f t="shared" ref="K473" si="1761">IF(ISNUMBER(K474), AVERAGE(K474:K477), "")</f>
        <v>4.75</v>
      </c>
      <c r="L473" s="34">
        <f t="shared" ref="L473" si="1762">IF(ISNUMBER(L474), AVERAGE(L474:L477), "")</f>
        <v>3.25</v>
      </c>
      <c r="M473" s="34">
        <f t="shared" ref="M473" si="1763">IF(ISNUMBER(M474), AVERAGE(M474:M477), "")</f>
        <v>4.75</v>
      </c>
      <c r="N473" s="34"/>
      <c r="O473" s="34">
        <f t="shared" ref="O473" si="1764">IF(ISNUMBER(O474), AVERAGE(O474:O477), "")</f>
        <v>5</v>
      </c>
      <c r="P473" s="34">
        <f t="shared" ref="P473" si="1765">IF(ISNUMBER(P474), AVERAGE(P474:P477), "")</f>
        <v>3.25</v>
      </c>
      <c r="Q473" s="34">
        <f t="shared" ref="Q473" si="1766">IF(ISNUMBER(Q474), AVERAGE(Q474:Q477), "")</f>
        <v>4.5</v>
      </c>
      <c r="R473" s="34">
        <f t="shared" ref="R473" si="1767">IF(ISNUMBER(R474), AVERAGE(R474:R477), "")</f>
        <v>3.75</v>
      </c>
      <c r="S473" s="34">
        <f t="shared" ref="S473" si="1768">IF(ISNUMBER(S474), AVERAGE(S474:S477), "")</f>
        <v>2.25</v>
      </c>
      <c r="T473" s="34">
        <f t="shared" ref="T473" si="1769">IF(ISNUMBER(T474), AVERAGE(T474:T477), "")</f>
        <v>2.25</v>
      </c>
      <c r="U473" s="34">
        <f t="shared" ref="U473" si="1770">IF(ISNUMBER(U474), AVERAGE(U474:U477), "")</f>
        <v>1</v>
      </c>
      <c r="V473" s="34">
        <f t="shared" ref="V473" si="1771">IF(ISNUMBER(V474), AVERAGE(V474:V477), "")</f>
        <v>3.5</v>
      </c>
      <c r="W473" s="34">
        <f t="shared" ref="W473" si="1772">IF(ISNUMBER(W474), AVERAGE(W474:W477), "")</f>
        <v>4.25</v>
      </c>
      <c r="X473" s="34">
        <f t="shared" ref="X473" si="1773">IF(ISNUMBER(X474), AVERAGE(X474:X477), "")</f>
        <v>4.75</v>
      </c>
      <c r="Y473" s="34">
        <f t="shared" ref="Y473" si="1774">IF(ISNUMBER(Y474), AVERAGE(Y474:Y477), "")</f>
        <v>4.5</v>
      </c>
      <c r="Z473" s="34">
        <f t="shared" ref="Z473" si="1775">IF(ISNUMBER(Z474), AVERAGE(Z474:Z477), "")</f>
        <v>3</v>
      </c>
      <c r="AA473" s="34">
        <f t="shared" ref="AA473" si="1776">IF(ISNUMBER(AA474), AVERAGE(AA474:AA477), "")</f>
        <v>2.75</v>
      </c>
      <c r="AB473" s="34">
        <f t="shared" ref="AB473" si="1777">IF(ISNUMBER(AB474), AVERAGE(AB474:AB477), "")</f>
        <v>5</v>
      </c>
      <c r="AC473" s="34">
        <f t="shared" ref="AC473" si="1778">IF(ISNUMBER(AC474), AVERAGE(AC474:AC477), "")</f>
        <v>2.75</v>
      </c>
      <c r="AD473" s="34">
        <f t="shared" ref="AD473" si="1779">IF(ISNUMBER(AD474), AVERAGE(AD474:AD477), "")</f>
        <v>5</v>
      </c>
      <c r="AE473" s="34">
        <f t="shared" ref="AE473" si="1780">IF(ISNUMBER(AE474), AVERAGE(AE474:AE477), "")</f>
        <v>4</v>
      </c>
      <c r="AF473" s="34">
        <f t="shared" ref="AF473" si="1781">IF(ISNUMBER(AF474), AVERAGE(AF474:AF477), "")</f>
        <v>4.5</v>
      </c>
      <c r="AG473" s="34">
        <f t="shared" ref="AG473" si="1782">IF(ISNUMBER(AG474), AVERAGE(AG474:AG477), "")</f>
        <v>3.5</v>
      </c>
      <c r="AH473" s="34">
        <f t="shared" ref="AH473" si="1783">IF(ISNUMBER(AH474), AVERAGE(AH474:AH477), "")</f>
        <v>2.75</v>
      </c>
      <c r="AI473" s="34">
        <f t="shared" ref="AI473" si="1784">IF(ISNUMBER(AI474), AVERAGE(AI474:AI477), "")</f>
        <v>4.75</v>
      </c>
      <c r="AJ473" s="34">
        <f t="shared" ref="AJ473:BM473" si="1785">IF(ISNUMBER(AJ474), AVERAGE(AJ474:AJ477), "")</f>
        <v>4.75</v>
      </c>
      <c r="AK473" s="34"/>
      <c r="AL473" s="34">
        <f t="shared" si="1785"/>
        <v>3.5</v>
      </c>
      <c r="AM473" s="34">
        <f t="shared" si="1785"/>
        <v>4.5</v>
      </c>
      <c r="AN473" s="34">
        <f t="shared" si="1785"/>
        <v>4.25</v>
      </c>
      <c r="AO473" s="34">
        <f t="shared" si="1785"/>
        <v>4.25</v>
      </c>
      <c r="AP473" s="34">
        <f t="shared" si="1785"/>
        <v>2</v>
      </c>
      <c r="AQ473" s="34">
        <f t="shared" si="1785"/>
        <v>3.75</v>
      </c>
      <c r="AR473" s="34">
        <f t="shared" si="1785"/>
        <v>4.75</v>
      </c>
      <c r="AS473" s="34">
        <f t="shared" si="1785"/>
        <v>5</v>
      </c>
      <c r="AT473" s="34">
        <f t="shared" si="1785"/>
        <v>4.75</v>
      </c>
      <c r="AU473" s="34">
        <f t="shared" si="1785"/>
        <v>4.5</v>
      </c>
      <c r="AV473" s="34">
        <f t="shared" si="1785"/>
        <v>2.5</v>
      </c>
      <c r="AW473" s="34">
        <f t="shared" si="1785"/>
        <v>2.75</v>
      </c>
      <c r="AX473" s="34">
        <f t="shared" si="1785"/>
        <v>1.25</v>
      </c>
      <c r="AY473" s="34">
        <f t="shared" si="1785"/>
        <v>4</v>
      </c>
      <c r="AZ473" s="34">
        <f t="shared" si="1785"/>
        <v>2.25</v>
      </c>
      <c r="BA473" s="34">
        <f t="shared" si="1785"/>
        <v>5</v>
      </c>
      <c r="BB473" s="34"/>
      <c r="BC473" s="34">
        <f t="shared" si="1785"/>
        <v>2.25</v>
      </c>
      <c r="BD473" s="34">
        <f t="shared" si="1785"/>
        <v>4.5</v>
      </c>
      <c r="BE473" s="34">
        <f t="shared" si="1785"/>
        <v>4.25</v>
      </c>
      <c r="BF473" s="34">
        <f t="shared" si="1785"/>
        <v>4</v>
      </c>
      <c r="BG473" s="34">
        <f t="shared" si="1785"/>
        <v>3.75</v>
      </c>
      <c r="BH473" s="34">
        <f t="shared" si="1785"/>
        <v>3.5</v>
      </c>
      <c r="BI473" s="34">
        <f t="shared" si="1785"/>
        <v>4.5</v>
      </c>
      <c r="BJ473" s="34">
        <f t="shared" si="1785"/>
        <v>4.75</v>
      </c>
      <c r="BK473" s="34">
        <f t="shared" si="1785"/>
        <v>4.5</v>
      </c>
      <c r="BL473" s="34">
        <f t="shared" si="1785"/>
        <v>2.5</v>
      </c>
      <c r="BM473" s="34">
        <f t="shared" si="1785"/>
        <v>2.75</v>
      </c>
      <c r="BN473" s="34"/>
      <c r="BO473" s="34"/>
      <c r="BP473" s="34"/>
      <c r="BQ473" s="34"/>
      <c r="BR473" s="34"/>
      <c r="BS473" s="34"/>
      <c r="BT473" s="34"/>
      <c r="BU473" s="34"/>
      <c r="BV473" s="34"/>
      <c r="BW473" s="34"/>
      <c r="BX473" s="34"/>
      <c r="BY473" s="34"/>
      <c r="BZ473" s="34"/>
      <c r="CA473" s="34"/>
      <c r="CB473" s="34"/>
      <c r="CC473" s="34"/>
      <c r="CD473" s="34" t="str">
        <f t="shared" ref="CD473" si="1786">IF(ISNUMBER(CD474), AVERAGE(CD474:CD477), "")</f>
        <v/>
      </c>
      <c r="CE473" s="32">
        <f>AVERAGE(CE474:CE477)</f>
        <v>3.8041666666666671</v>
      </c>
      <c r="CF473" s="32">
        <f t="shared" si="1674"/>
        <v>1.051686609199362</v>
      </c>
    </row>
    <row r="474" spans="2:84" ht="56" x14ac:dyDescent="0.15">
      <c r="B474" s="84" t="s">
        <v>596</v>
      </c>
      <c r="C474" s="86" t="s">
        <v>1166</v>
      </c>
      <c r="D474" s="2">
        <v>5</v>
      </c>
      <c r="E474" s="12" t="s">
        <v>1063</v>
      </c>
      <c r="F474" s="95">
        <f>IF($C474 = "neg", (($D474+1) - VLOOKUP($B474,'Results-formatted 060121'!$A:$AJ,(F$3+2),FALSE)), IF($C474 = "pos-neg", (3+VLOOKUP($B474,'Results-formatted 060121'!$A:$AJ,(F$3+2),FALSE)), VLOOKUP($B474,'Results-formatted 060121'!$A:$AJ,(F$3+2),FALSE)))</f>
        <v>4</v>
      </c>
      <c r="G474" s="95">
        <f>IF($C474 = "neg", (($D474+1) - VLOOKUP($B474,'Results-formatted 060121'!$A:$AJ,(G$3+2),FALSE)), IF($C474 = "pos-neg", (3+VLOOKUP($B474,'Results-formatted 060121'!$A:$AJ,(G$3+2),FALSE)), VLOOKUP($B474,'Results-formatted 060121'!$A:$AJ,(G$3+2),FALSE)))</f>
        <v>5</v>
      </c>
      <c r="H474" s="95">
        <f>IF($C474 = "neg", (($D474+1) - VLOOKUP($B474,'Results-formatted 060121'!$A:$AJ,(H$3+2),FALSE)), IF($C474 = "pos-neg", (3+VLOOKUP($B474,'Results-formatted 060121'!$A:$AJ,(H$3+2),FALSE)), VLOOKUP($B474,'Results-formatted 060121'!$A:$AJ,(H$3+2),FALSE)))</f>
        <v>3</v>
      </c>
      <c r="I474" s="95">
        <f>IF($C474 = "neg", (($D474+1) - VLOOKUP($B474,'Results-formatted 060121'!$A:$AJ,(I$3+2),FALSE)), IF($C474 = "pos-neg", (3+VLOOKUP($B474,'Results-formatted 060121'!$A:$AJ,(I$3+2),FALSE)), VLOOKUP($B474,'Results-formatted 060121'!$A:$AJ,(I$3+2),FALSE)))</f>
        <v>5</v>
      </c>
      <c r="J474" s="95">
        <f>IF($C474 = "neg", (($D474+1) - VLOOKUP($B474,'Results-formatted 060121'!$A:$AJ,(J$3+2),FALSE)), IF($C474 = "pos-neg", (3+VLOOKUP($B474,'Results-formatted 060121'!$A:$AJ,(J$3+2),FALSE)), VLOOKUP($B474,'Results-formatted 060121'!$A:$AJ,(J$3+2),FALSE)))</f>
        <v>3</v>
      </c>
      <c r="K474" s="95">
        <f>IF($C474 = "neg", (($D474+1) - VLOOKUP($B474,'Results-formatted 060121'!$A:$AJ,(K$3+2),FALSE)), IF($C474 = "pos-neg", (3+VLOOKUP($B474,'Results-formatted 060121'!$A:$AJ,(K$3+2),FALSE)), VLOOKUP($B474,'Results-formatted 060121'!$A:$AJ,(K$3+2),FALSE)))</f>
        <v>5</v>
      </c>
      <c r="L474" s="95">
        <f>IF($C474 = "neg", (($D474+1) - VLOOKUP($B474,'Results-formatted 060121'!$A:$AJ,(L$3+2),FALSE)), IF($C474 = "pos-neg", (3+VLOOKUP($B474,'Results-formatted 060121'!$A:$AJ,(L$3+2),FALSE)), VLOOKUP($B474,'Results-formatted 060121'!$A:$AJ,(L$3+2),FALSE)))</f>
        <v>4</v>
      </c>
      <c r="M474" s="95">
        <f>IF($C474 = "neg", (($D474+1) - VLOOKUP($B474,'Results-formatted 060121'!$A:$AJ,(M$3+2),FALSE)), IF($C474 = "pos-neg", (3+VLOOKUP($B474,'Results-formatted 060121'!$A:$AJ,(M$3+2),FALSE)), VLOOKUP($B474,'Results-formatted 060121'!$A:$AJ,(M$3+2),FALSE)))</f>
        <v>4</v>
      </c>
      <c r="N474" s="95">
        <f>IF($C474 = "neg", (($D474+1) - VLOOKUP($B474,'Results-formatted 060121'!$A:$AJ,(N$3+2),FALSE)), IF($C474 = "pos-neg", (3+VLOOKUP($B474,'Results-formatted 060121'!$A:$AJ,(N$3+2),FALSE)), VLOOKUP($B474,'Results-formatted 060121'!$A:$AJ,(N$3+2),FALSE)))</f>
        <v>5</v>
      </c>
      <c r="O474" s="95">
        <f>IF($C474 = "neg", (($D474+1) - VLOOKUP($B474,'Results-formatted 060121'!$A:$AJ,(O$3+2),FALSE)), IF($C474 = "pos-neg", (3+VLOOKUP($B474,'Results-formatted 060121'!$A:$AJ,(O$3+2),FALSE)), VLOOKUP($B474,'Results-formatted 060121'!$A:$AJ,(O$3+2),FALSE)))</f>
        <v>5</v>
      </c>
      <c r="P474" s="95">
        <f>IF($C474 = "neg", (($D474+1) - VLOOKUP($B474,'Results-formatted 060121'!$A:$AJ,(P$3+2),FALSE)), IF($C474 = "pos-neg", (3+VLOOKUP($B474,'Results-formatted 060121'!$A:$AJ,(P$3+2),FALSE)), VLOOKUP($B474,'Results-formatted 060121'!$A:$AJ,(P$3+2),FALSE)))</f>
        <v>3</v>
      </c>
      <c r="Q474" s="95">
        <f>IF($C474 = "neg", (($D474+1) - VLOOKUP($B474,'Results-formatted 060121'!$A:$AJ,(Q$3+2),FALSE)), IF($C474 = "pos-neg", (3+VLOOKUP($B474,'Results-formatted 060121'!$A:$AJ,(Q$3+2),FALSE)), VLOOKUP($B474,'Results-formatted 060121'!$A:$AJ,(Q$3+2),FALSE)))</f>
        <v>4</v>
      </c>
      <c r="R474" s="95">
        <f>IF($C474 = "neg", (($D474+1) - VLOOKUP($B474,'Results-formatted 060121'!$A:$AJ,(R$3+2),FALSE)), IF($C474 = "pos-neg", (3+VLOOKUP($B474,'Results-formatted 060121'!$A:$AJ,(R$3+2),FALSE)), VLOOKUP($B474,'Results-formatted 060121'!$A:$AJ,(R$3+2),FALSE)))</f>
        <v>4</v>
      </c>
      <c r="S474" s="95">
        <f>IF($C474 = "neg", (($D474+1) - VLOOKUP($B474,'Results-formatted 060121'!$A:$AJ,(S$3+2),FALSE)), IF($C474 = "pos-neg", (3+VLOOKUP($B474,'Results-formatted 060121'!$A:$AJ,(S$3+2),FALSE)), VLOOKUP($B474,'Results-formatted 060121'!$A:$AJ,(S$3+2),FALSE)))</f>
        <v>3</v>
      </c>
      <c r="T474" s="95">
        <f>IF($C474 = "neg", (($D474+1) - VLOOKUP($B474,'Results-formatted 060121'!$A:$AJ,(T$3+2),FALSE)), IF($C474 = "pos-neg", (3+VLOOKUP($B474,'Results-formatted 060121'!$A:$AJ,(T$3+2),FALSE)), VLOOKUP($B474,'Results-formatted 060121'!$A:$AJ,(T$3+2),FALSE)))</f>
        <v>2</v>
      </c>
      <c r="U474" s="95">
        <f>IF($C474 = "neg", (($D474+1) - VLOOKUP($B474,'Results-formatted 060121'!$A:$AJ,(U$3+2),FALSE)), IF($C474 = "pos-neg", (3+VLOOKUP($B474,'Results-formatted 060121'!$A:$AJ,(U$3+2),FALSE)), VLOOKUP($B474,'Results-formatted 060121'!$A:$AJ,(U$3+2),FALSE)))</f>
        <v>1</v>
      </c>
      <c r="V474" s="95">
        <f>IF($C474 = "neg", (($D474+1) - VLOOKUP($B474,'Results-formatted 060121'!$A:$AJ,(V$3+2),FALSE)), IF($C474 = "pos-neg", (3+VLOOKUP($B474,'Results-formatted 060121'!$A:$AJ,(V$3+2),FALSE)), VLOOKUP($B474,'Results-formatted 060121'!$A:$AJ,(V$3+2),FALSE)))</f>
        <v>4</v>
      </c>
      <c r="W474" s="95">
        <f>IF($C474 = "neg", (($D474+1) - VLOOKUP($B474,'Results-formatted 060121'!$A:$AJ,(W$3+2),FALSE)), IF($C474 = "pos-neg", (3+VLOOKUP($B474,'Results-formatted 060121'!$A:$AJ,(W$3+2),FALSE)), VLOOKUP($B474,'Results-formatted 060121'!$A:$AJ,(W$3+2),FALSE)))</f>
        <v>5</v>
      </c>
      <c r="X474" s="95">
        <f>IF($C474 = "neg", (($D474+1) - VLOOKUP($B474,'Results-formatted 060121'!$A:$AJ,(X$3+2),FALSE)), IF($C474 = "pos-neg", (3+VLOOKUP($B474,'Results-formatted 060121'!$A:$AJ,(X$3+2),FALSE)), VLOOKUP($B474,'Results-formatted 060121'!$A:$AJ,(X$3+2),FALSE)))</f>
        <v>4</v>
      </c>
      <c r="Y474" s="95">
        <f>IF($C474 = "neg", (($D474+1) - VLOOKUP($B474,'Results-formatted 060121'!$A:$AJ,(Y$3+2),FALSE)), IF($C474 = "pos-neg", (3+VLOOKUP($B474,'Results-formatted 060121'!$A:$AJ,(Y$3+2),FALSE)), VLOOKUP($B474,'Results-formatted 060121'!$A:$AJ,(Y$3+2),FALSE)))</f>
        <v>4</v>
      </c>
      <c r="Z474" s="95">
        <f>IF($C474 = "neg", (($D474+1) - VLOOKUP($B474,'Results-formatted 060121'!$A:$AJ,(Z$3+2),FALSE)), IF($C474 = "pos-neg", (3+VLOOKUP($B474,'Results-formatted 060121'!$A:$AJ,(Z$3+2),FALSE)), VLOOKUP($B474,'Results-formatted 060121'!$A:$AJ,(Z$3+2),FALSE)))</f>
        <v>3</v>
      </c>
      <c r="AA474" s="95">
        <f>IF($C474 = "neg", (($D474+1) - VLOOKUP($B474,'Results-formatted 060121'!$A:$AJ,(AA$3+2),FALSE)), IF($C474 = "pos-neg", (3+VLOOKUP($B474,'Results-formatted 060121'!$A:$AJ,(AA$3+2),FALSE)), VLOOKUP($B474,'Results-formatted 060121'!$A:$AJ,(AA$3+2),FALSE)))</f>
        <v>2</v>
      </c>
      <c r="AB474" s="95">
        <f>IF($C474 = "neg", (($D474+1) - VLOOKUP($B474,'Results-formatted 060121'!$A:$AJ,(AB$3+2),FALSE)), IF($C474 = "pos-neg", (3+VLOOKUP($B474,'Results-formatted 060121'!$A:$AJ,(AB$3+2),FALSE)), VLOOKUP($B474,'Results-formatted 060121'!$A:$AJ,(AB$3+2),FALSE)))</f>
        <v>5</v>
      </c>
      <c r="AC474" s="95">
        <f>IF($C474 = "neg", (($D474+1) - VLOOKUP($B474,'Results-formatted 060121'!$A:$AJ,(AC$3+2),FALSE)), IF($C474 = "pos-neg", (3+VLOOKUP($B474,'Results-formatted 060121'!$A:$AJ,(AC$3+2),FALSE)), VLOOKUP($B474,'Results-formatted 060121'!$A:$AJ,(AC$3+2),FALSE)))</f>
        <v>3</v>
      </c>
      <c r="AD474" s="95">
        <f>IF($C474 = "neg", (($D474+1) - VLOOKUP($B474,'Results-formatted 060121'!$A:$AJ,(AD$3+2),FALSE)), IF($C474 = "pos-neg", (3+VLOOKUP($B474,'Results-formatted 060121'!$A:$AJ,(AD$3+2),FALSE)), VLOOKUP($B474,'Results-formatted 060121'!$A:$AJ,(AD$3+2),FALSE)))</f>
        <v>5</v>
      </c>
      <c r="AE474" s="95">
        <f>IF($C474 = "neg", (($D474+1) - VLOOKUP($B474,'Results-formatted 060121'!$A:$AJ,(AE$3+2),FALSE)), IF($C474 = "pos-neg", (3+VLOOKUP($B474,'Results-formatted 060121'!$A:$AJ,(AE$3+2),FALSE)), VLOOKUP($B474,'Results-formatted 060121'!$A:$AJ,(AE$3+2),FALSE)))</f>
        <v>4</v>
      </c>
      <c r="AF474" s="95">
        <f>IF($C474 = "neg", (($D474+1) - VLOOKUP($B474,'Results-formatted 060121'!$A:$AJ,(AF$3+2),FALSE)), IF($C474 = "pos-neg", (3+VLOOKUP($B474,'Results-formatted 060121'!$A:$AJ,(AF$3+2),FALSE)), VLOOKUP($B474,'Results-formatted 060121'!$A:$AJ,(AF$3+2),FALSE)))</f>
        <v>4</v>
      </c>
      <c r="AG474" s="95">
        <f>IF($C474 = "neg", (($D474+1) - VLOOKUP($B474,'Results-formatted 060121'!$A:$AJ,(AG$3+2),FALSE)), IF($C474 = "pos-neg", (3+VLOOKUP($B474,'Results-formatted 060121'!$A:$AJ,(AG$3+2),FALSE)), VLOOKUP($B474,'Results-formatted 060121'!$A:$AJ,(AG$3+2),FALSE)))</f>
        <v>3</v>
      </c>
      <c r="AH474" s="95">
        <f>IF($C474 = "neg", (($D474+1) - VLOOKUP($B474,'Results-formatted 060121'!$A:$AJ,(AH$3+2),FALSE)), IF($C474 = "pos-neg", (3+VLOOKUP($B474,'Results-formatted 060121'!$A:$AJ,(AH$3+2),FALSE)), VLOOKUP($B474,'Results-formatted 060121'!$A:$AJ,(AH$3+2),FALSE)))</f>
        <v>2</v>
      </c>
      <c r="AI474" s="95">
        <f>IF($C474 = "neg", (($D474+1) - VLOOKUP($B474,'Results-formatted 060121'!$A:$AJ,(AI$3+2),FALSE)), IF($C474 = "pos-neg", (3+VLOOKUP($B474,'Results-formatted 060121'!$A:$AJ,(AI$3+2),FALSE)), VLOOKUP($B474,'Results-formatted 060121'!$A:$AJ,(AI$3+2),FALSE)))</f>
        <v>5</v>
      </c>
      <c r="AJ474" s="95">
        <f>IF($C474 = "neg", (($D474+1) - VLOOKUP($B474,'Results-formatted 060121'!$A:$AJ,(AJ$3+2),FALSE)), IF($C474 = "pos-neg", (3+VLOOKUP($B474,'Results-formatted 060121'!$A:$AJ,(AJ$3+2),FALSE)), VLOOKUP($B474,'Results-formatted 060121'!$A:$AJ,(AJ$3+2),FALSE)))</f>
        <v>4</v>
      </c>
      <c r="AK474" s="95">
        <f>IF($C474 = "neg", (($D474+1) - VLOOKUP($B474,'Results-formatted 060121'!$A:$AJ,(AK$3+2),FALSE)), IF($C474 = "pos-neg", (3+VLOOKUP($B474,'Results-formatted 060121'!$A:$AJ,(AK$3+2),FALSE)), VLOOKUP($B474,'Results-formatted 060121'!$A:$AJ,(AK$3+2),FALSE)))</f>
        <v>4</v>
      </c>
      <c r="AL474" s="95">
        <f>IF($C474 = "neg", (($D474+1) - VLOOKUP($B474,'Results-formatted 060121'!$A:$AJ,(AL$3+2),FALSE)), IF($C474 = "pos-neg", (3+VLOOKUP($B474,'Results-formatted 060121'!$A:$AJ,(AL$3+2),FALSE)), VLOOKUP($B474,'Results-formatted 060121'!$A:$AJ,(AL$3+2),FALSE)))</f>
        <v>4</v>
      </c>
      <c r="AM474" s="95">
        <f>IF($C474 = "neg", (($D474+1) - VLOOKUP($B474,'Results-formatted 060121'!$A:AJ,(AM$3+2),FALSE)), IF($C474 = "pos-neg", (3+VLOOKUP($B474,'Results-formatted 060121'!$A:AJ,(AM$3+2),FALSE)), VLOOKUP($B474,'Results-formatted 060121'!$A:AJ,(AM$3+2),FALSE)))</f>
        <v>5</v>
      </c>
      <c r="AN474" s="95">
        <f>IF($C474 = "neg", (($D474+1) - VLOOKUP($B474,'Results-formatted 060121'!$A:AK,(AN$3+2),FALSE)), IF($C474 = "pos-neg", (3+VLOOKUP($B474,'Results-formatted 060121'!$A:AK,(AN$3+2),FALSE)), VLOOKUP($B474,'Results-formatted 060121'!$A:AK,(AN$3+2),FALSE)))</f>
        <v>4</v>
      </c>
      <c r="AO474" s="95">
        <f>IF($C474 = "neg", (($D474+1) - VLOOKUP($B474,'Results-formatted 060121'!$A:AL,(AO$3+2),FALSE)), IF($C474 = "pos-neg", (3+VLOOKUP($B474,'Results-formatted 060121'!$A:AL,(AO$3+2),FALSE)), VLOOKUP($B474,'Results-formatted 060121'!$A:AL,(AO$3+2),FALSE)))</f>
        <v>4</v>
      </c>
      <c r="AP474" s="95">
        <f>IF($C474 = "neg", (($D474+1) - VLOOKUP($B474,'Results-formatted 060121'!$A:AM,(AP$3+2),FALSE)), IF($C474 = "pos-neg", (3+VLOOKUP($B474,'Results-formatted 060121'!$A:AM,(AP$3+2),FALSE)), VLOOKUP($B474,'Results-formatted 060121'!$A:AM,(AP$3+2),FALSE)))</f>
        <v>2</v>
      </c>
      <c r="AQ474" s="95">
        <f>IF($C474 = "neg", (($D474+1) - VLOOKUP($B474,'Results-formatted 060121'!$A:AN,(AQ$3+2),FALSE)), IF($C474 = "pos-neg", (3+VLOOKUP($B474,'Results-formatted 060121'!$A:AN,(AQ$3+2),FALSE)), VLOOKUP($B474,'Results-formatted 060121'!$A:AN,(AQ$3+2),FALSE)))</f>
        <v>4</v>
      </c>
      <c r="AR474" s="95">
        <f>IF($C474 = "neg", (($D474+1) - VLOOKUP($B474,'Results-formatted 060121'!$A:AO,(AR$3+2),FALSE)), IF($C474 = "pos-neg", (3+VLOOKUP($B474,'Results-formatted 060121'!$A:AO,(AR$3+2),FALSE)), VLOOKUP($B474,'Results-formatted 060121'!$A:AO,(AR$3+2),FALSE)))</f>
        <v>5</v>
      </c>
      <c r="AS474" s="95">
        <f>IF($C474 = "neg", (($D474+1) - VLOOKUP($B474,'Results-formatted 060121'!$A:AP,(AS$3+2),FALSE)), IF($C474 = "pos-neg", (3+VLOOKUP($B474,'Results-formatted 060121'!$A:AP,(AS$3+2),FALSE)), VLOOKUP($B474,'Results-formatted 060121'!$A:AP,(AS$3+2),FALSE)))</f>
        <v>5</v>
      </c>
      <c r="AT474" s="95">
        <f>IF($C474 = "neg", (($D474+1) - VLOOKUP($B474,'Results-formatted 060121'!$A:AQ,(AT$3+2),FALSE)), IF($C474 = "pos-neg", (3+VLOOKUP($B474,'Results-formatted 060121'!$A:AQ,(AT$3+2),FALSE)), VLOOKUP($B474,'Results-formatted 060121'!$A:AQ,(AT$3+2),FALSE)))</f>
        <v>5</v>
      </c>
      <c r="AU474" s="95">
        <f>IF($C474 = "neg", (($D474+1) - VLOOKUP($B474,'Results-formatted 060121'!$A:AR,(AU$3+2),FALSE)), IF($C474 = "pos-neg", (3+VLOOKUP($B474,'Results-formatted 060121'!$A:AR,(AU$3+2),FALSE)), VLOOKUP($B474,'Results-formatted 060121'!$A:AR,(AU$3+2),FALSE)))</f>
        <v>4</v>
      </c>
      <c r="AV474" s="95">
        <f>IF($C474 = "neg", (($D474+1) - VLOOKUP($B474,'Results-formatted 060121'!$A:AS,(AV$3+2),FALSE)), IF($C474 = "pos-neg", (3+VLOOKUP($B474,'Results-formatted 060121'!$A:AS,(AV$3+2),FALSE)), VLOOKUP($B474,'Results-formatted 060121'!$A:AS,(AV$3+2),FALSE)))</f>
        <v>3</v>
      </c>
      <c r="AW474" s="95">
        <f>IF($C474 = "neg", (($D474+1) - VLOOKUP($B474,'Results-formatted 060121'!$A:AT,(AW$3+2),FALSE)), IF($C474 = "pos-neg", (3+VLOOKUP($B474,'Results-formatted 060121'!$A:AT,(AW$3+2),FALSE)), VLOOKUP($B474,'Results-formatted 060121'!$A:AT,(AW$3+2),FALSE)))</f>
        <v>4</v>
      </c>
      <c r="AX474" s="95">
        <f>IF($C474 = "neg", (($D474+1) - VLOOKUP($B474,'Results-formatted 060121'!$A:AU,(AX$3+2),FALSE)), IF($C474 = "pos-neg", (3+VLOOKUP($B474,'Results-formatted 060121'!$A:AU,(AX$3+2),FALSE)), VLOOKUP($B474,'Results-formatted 060121'!$A:AU,(AX$3+2),FALSE)))</f>
        <v>1</v>
      </c>
      <c r="AY474" s="95">
        <f>IF($C474 = "neg", (($D474+1) - VLOOKUP($B474,'Results-formatted 060121'!$A:AV,(AY$3+2),FALSE)), IF($C474 = "pos-neg", (3+VLOOKUP($B474,'Results-formatted 060121'!$A:AV,(AY$3+2),FALSE)), VLOOKUP($B474,'Results-formatted 060121'!$A:AV,(AY$3+2),FALSE)))</f>
        <v>4</v>
      </c>
      <c r="AZ474" s="95">
        <f>IF($C474 = "neg", (($D474+1) - VLOOKUP($B474,'Results-formatted 060121'!$A:AW,(AZ$3+2),FALSE)), IF($C474 = "pos-neg", (3+VLOOKUP($B474,'Results-formatted 060121'!$A:AW,(AZ$3+2),FALSE)), VLOOKUP($B474,'Results-formatted 060121'!$A:AW,(AZ$3+2),FALSE)))</f>
        <v>2</v>
      </c>
      <c r="BA474" s="95">
        <f>IF($C474 = "neg", (($D474+1) - VLOOKUP($B474,'Results-formatted 060121'!$A:AX,(BA$3+2),FALSE)), IF($C474 = "pos-neg", (3+VLOOKUP($B474,'Results-formatted 060121'!$A:AX,(BA$3+2),FALSE)), VLOOKUP($B474,'Results-formatted 060121'!$A:AX,(BA$3+2),FALSE)))</f>
        <v>5</v>
      </c>
      <c r="BB474" s="95">
        <f>IF($C474 = "neg", (($D474+1) - VLOOKUP($B474,'Results-formatted 060121'!$A:AY,(BB$3+2),FALSE)), IF($C474 = "pos-neg", (3+VLOOKUP($B474,'Results-formatted 060121'!$A:AY,(BB$3+2),FALSE)), VLOOKUP($B474,'Results-formatted 060121'!$A:AY,(BB$3+2),FALSE)))</f>
        <v>5</v>
      </c>
      <c r="BC474" s="95">
        <f>IF($C474 = "neg", (($D474+1) - VLOOKUP($B474,'Results-formatted 060121'!$A:AZ,(BC$3+2),FALSE)), IF($C474 = "pos-neg", (3+VLOOKUP($B474,'Results-formatted 060121'!$A:AZ,(BC$3+2),FALSE)), VLOOKUP($B474,'Results-formatted 060121'!$A:AZ,(BC$3+2),FALSE)))</f>
        <v>3</v>
      </c>
      <c r="BD474" s="95">
        <f>IF($C474 = "neg", (($D474+1) - VLOOKUP($B474,'Results-formatted 060121'!$A:BA,(BD$3+2),FALSE)), IF($C474 = "pos-neg", (3+VLOOKUP($B474,'Results-formatted 060121'!$A:BA,(BD$3+2),FALSE)), VLOOKUP($B474,'Results-formatted 060121'!$A:BA,(BD$3+2),FALSE)))</f>
        <v>4</v>
      </c>
      <c r="BE474" s="95">
        <f>IF($C474 = "neg", (($D474+1) - VLOOKUP($B474,'Results-formatted 060121'!$A:BB,(BE$3+2),FALSE)), IF($C474 = "pos-neg", (3+VLOOKUP($B474,'Results-formatted 060121'!$A:BB,(BE$3+2),FALSE)), VLOOKUP($B474,'Results-formatted 060121'!$A:BB,(BE$3+2),FALSE)))</f>
        <v>4</v>
      </c>
      <c r="BF474" s="95">
        <f>IF($C474 = "neg", (($D474+1) - VLOOKUP($B474,'Results-formatted 060121'!$A:BC,(BF$3+2),FALSE)), IF($C474 = "pos-neg", (3+VLOOKUP($B474,'Results-formatted 060121'!$A:BC,(BF$3+2),FALSE)), VLOOKUP($B474,'Results-formatted 060121'!$A:BC,(BF$3+2),FALSE)))</f>
        <v>4</v>
      </c>
      <c r="BG474" s="95">
        <f>IF($C474 = "neg", (($D474+1) - VLOOKUP($B474,'Results-formatted 060121'!$A:BD,(BG$3+2),FALSE)), IF($C474 = "pos-neg", (3+VLOOKUP($B474,'Results-formatted 060121'!$A:BD,(BG$3+2),FALSE)), VLOOKUP($B474,'Results-formatted 060121'!$A:BD,(BG$3+2),FALSE)))</f>
        <v>4</v>
      </c>
      <c r="BH474" s="95">
        <f>IF($C474 = "neg", (($D474+1) - VLOOKUP($B474,'Results-formatted 060121'!$A:BE,(BH$3+2),FALSE)), IF($C474 = "pos-neg", (3+VLOOKUP($B474,'Results-formatted 060121'!$A:BE,(BH$3+2),FALSE)), VLOOKUP($B474,'Results-formatted 060121'!$A:BE,(BH$3+2),FALSE)))</f>
        <v>4</v>
      </c>
      <c r="BI474" s="95">
        <f>IF($C474 = "neg", (($D474+1) - VLOOKUP($B474,'Results-formatted 060121'!$A:BF,(BI$3+2),FALSE)), IF($C474 = "pos-neg", (3+VLOOKUP($B474,'Results-formatted 060121'!$A:BF,(BI$3+2),FALSE)), VLOOKUP($B474,'Results-formatted 060121'!$A:BF,(BI$3+2),FALSE)))</f>
        <v>5</v>
      </c>
      <c r="BJ474" s="95">
        <f>IF($C474 = "neg", (($D474+1) - VLOOKUP($B474,'Results-formatted 060121'!$A:BG,(BJ$3+2),FALSE)), IF($C474 = "pos-neg", (3+VLOOKUP($B474,'Results-formatted 060121'!$A:BG,(BJ$3+2),FALSE)), VLOOKUP($B474,'Results-formatted 060121'!$A:BG,(BJ$3+2),FALSE)))</f>
        <v>5</v>
      </c>
      <c r="BK474" s="95">
        <f>IF($C474 = "neg", (($D474+1) - VLOOKUP($B474,'Results-formatted 060121'!$A:BH,(BK$3+2),FALSE)), IF($C474 = "pos-neg", (3+VLOOKUP($B474,'Results-formatted 060121'!$A:BH,(BK$3+2),FALSE)), VLOOKUP($B474,'Results-formatted 060121'!$A:BH,(BK$3+2),FALSE)))</f>
        <v>5</v>
      </c>
      <c r="BL474" s="95">
        <f>IF($C474 = "neg", (($D474+1) - VLOOKUP($B474,'Results-formatted 060121'!$A:BI,(BL$3+2),FALSE)), IF($C474 = "pos-neg", (3+VLOOKUP($B474,'Results-formatted 060121'!$A:BI,(BL$3+2),FALSE)), VLOOKUP($B474,'Results-formatted 060121'!$A:BI,(BL$3+2),FALSE)))</f>
        <v>2</v>
      </c>
      <c r="BM474" s="95">
        <f>IF($C474 = "neg", (($D474+1) - VLOOKUP($B474,'Results-formatted 060121'!$A:BJ,(BM$3+2),FALSE)), IF($C474 = "pos-neg", (3+VLOOKUP($B474,'Results-formatted 060121'!$A:BJ,(BM$3+2),FALSE)), VLOOKUP($B474,'Results-formatted 060121'!$A:BJ,(BM$3+2),FALSE)))</f>
        <v>3</v>
      </c>
      <c r="BN474" s="95"/>
      <c r="BO474" s="95"/>
      <c r="BP474" s="95"/>
      <c r="BQ474" s="95"/>
      <c r="BR474" s="95"/>
      <c r="BS474" s="95"/>
      <c r="BT474" s="95"/>
      <c r="BU474" s="95"/>
      <c r="BV474" s="95"/>
      <c r="BW474" s="95"/>
      <c r="BX474" s="95"/>
      <c r="BY474" s="95"/>
      <c r="BZ474" s="95"/>
      <c r="CA474" s="95"/>
      <c r="CB474" s="95"/>
      <c r="CC474" s="95"/>
      <c r="CD474" s="99"/>
      <c r="CE474" s="25">
        <f t="shared" ref="CE474:CE505" si="1787">AVERAGE(F474:CD474)</f>
        <v>3.8333333333333335</v>
      </c>
      <c r="CF474" s="25">
        <f t="shared" si="1674"/>
        <v>1.0761933331866913</v>
      </c>
    </row>
    <row r="475" spans="2:84" ht="56" x14ac:dyDescent="0.15">
      <c r="B475" s="84" t="s">
        <v>597</v>
      </c>
      <c r="C475" s="86" t="s">
        <v>1166</v>
      </c>
      <c r="D475" s="2">
        <v>5</v>
      </c>
      <c r="E475" s="12" t="s">
        <v>1064</v>
      </c>
      <c r="F475" s="95">
        <f>IF($C475 = "neg", (($D475+1) - VLOOKUP($B475,'Results-formatted 060121'!$A:$AJ,(F$3+2),FALSE)), IF($C475 = "pos-neg", (3+VLOOKUP($B475,'Results-formatted 060121'!$A:$AJ,(F$3+2),FALSE)), VLOOKUP($B475,'Results-formatted 060121'!$A:$AJ,(F$3+2),FALSE)))</f>
        <v>4</v>
      </c>
      <c r="G475" s="95">
        <f>IF($C475 = "neg", (($D475+1) - VLOOKUP($B475,'Results-formatted 060121'!$A:$AJ,(G$3+2),FALSE)), IF($C475 = "pos-neg", (3+VLOOKUP($B475,'Results-formatted 060121'!$A:$AJ,(G$3+2),FALSE)), VLOOKUP($B475,'Results-formatted 060121'!$A:$AJ,(G$3+2),FALSE)))</f>
        <v>5</v>
      </c>
      <c r="H475" s="95">
        <f>IF($C475 = "neg", (($D475+1) - VLOOKUP($B475,'Results-formatted 060121'!$A:$AJ,(H$3+2),FALSE)), IF($C475 = "pos-neg", (3+VLOOKUP($B475,'Results-formatted 060121'!$A:$AJ,(H$3+2),FALSE)), VLOOKUP($B475,'Results-formatted 060121'!$A:$AJ,(H$3+2),FALSE)))</f>
        <v>4</v>
      </c>
      <c r="I475" s="95">
        <f>IF($C475 = "neg", (($D475+1) - VLOOKUP($B475,'Results-formatted 060121'!$A:$AJ,(I$3+2),FALSE)), IF($C475 = "pos-neg", (3+VLOOKUP($B475,'Results-formatted 060121'!$A:$AJ,(I$3+2),FALSE)), VLOOKUP($B475,'Results-formatted 060121'!$A:$AJ,(I$3+2),FALSE)))</f>
        <v>5</v>
      </c>
      <c r="J475" s="95">
        <f>IF($C475 = "neg", (($D475+1) - VLOOKUP($B475,'Results-formatted 060121'!$A:$AJ,(J$3+2),FALSE)), IF($C475 = "pos-neg", (3+VLOOKUP($B475,'Results-formatted 060121'!$A:$AJ,(J$3+2),FALSE)), VLOOKUP($B475,'Results-formatted 060121'!$A:$AJ,(J$3+2),FALSE)))</f>
        <v>3</v>
      </c>
      <c r="K475" s="95">
        <f>IF($C475 = "neg", (($D475+1) - VLOOKUP($B475,'Results-formatted 060121'!$A:$AJ,(K$3+2),FALSE)), IF($C475 = "pos-neg", (3+VLOOKUP($B475,'Results-formatted 060121'!$A:$AJ,(K$3+2),FALSE)), VLOOKUP($B475,'Results-formatted 060121'!$A:$AJ,(K$3+2),FALSE)))</f>
        <v>4</v>
      </c>
      <c r="L475" s="95">
        <f>IF($C475 = "neg", (($D475+1) - VLOOKUP($B475,'Results-formatted 060121'!$A:$AJ,(L$3+2),FALSE)), IF($C475 = "pos-neg", (3+VLOOKUP($B475,'Results-formatted 060121'!$A:$AJ,(L$3+2),FALSE)), VLOOKUP($B475,'Results-formatted 060121'!$A:$AJ,(L$3+2),FALSE)))</f>
        <v>3</v>
      </c>
      <c r="M475" s="95">
        <f>IF($C475 = "neg", (($D475+1) - VLOOKUP($B475,'Results-formatted 060121'!$A:$AJ,(M$3+2),FALSE)), IF($C475 = "pos-neg", (3+VLOOKUP($B475,'Results-formatted 060121'!$A:$AJ,(M$3+2),FALSE)), VLOOKUP($B475,'Results-formatted 060121'!$A:$AJ,(M$3+2),FALSE)))</f>
        <v>5</v>
      </c>
      <c r="N475" s="95">
        <f>IF($C475 = "neg", (($D475+1) - VLOOKUP($B475,'Results-formatted 060121'!$A:$AJ,(N$3+2),FALSE)), IF($C475 = "pos-neg", (3+VLOOKUP($B475,'Results-formatted 060121'!$A:$AJ,(N$3+2),FALSE)), VLOOKUP($B475,'Results-formatted 060121'!$A:$AJ,(N$3+2),FALSE)))</f>
        <v>4</v>
      </c>
      <c r="O475" s="95">
        <f>IF($C475 = "neg", (($D475+1) - VLOOKUP($B475,'Results-formatted 060121'!$A:$AJ,(O$3+2),FALSE)), IF($C475 = "pos-neg", (3+VLOOKUP($B475,'Results-formatted 060121'!$A:$AJ,(O$3+2),FALSE)), VLOOKUP($B475,'Results-formatted 060121'!$A:$AJ,(O$3+2),FALSE)))</f>
        <v>5</v>
      </c>
      <c r="P475" s="95">
        <f>IF($C475 = "neg", (($D475+1) - VLOOKUP($B475,'Results-formatted 060121'!$A:$AJ,(P$3+2),FALSE)), IF($C475 = "pos-neg", (3+VLOOKUP($B475,'Results-formatted 060121'!$A:$AJ,(P$3+2),FALSE)), VLOOKUP($B475,'Results-formatted 060121'!$A:$AJ,(P$3+2),FALSE)))</f>
        <v>3</v>
      </c>
      <c r="Q475" s="95">
        <f>IF($C475 = "neg", (($D475+1) - VLOOKUP($B475,'Results-formatted 060121'!$A:$AJ,(Q$3+2),FALSE)), IF($C475 = "pos-neg", (3+VLOOKUP($B475,'Results-formatted 060121'!$A:$AJ,(Q$3+2),FALSE)), VLOOKUP($B475,'Results-formatted 060121'!$A:$AJ,(Q$3+2),FALSE)))</f>
        <v>4</v>
      </c>
      <c r="R475" s="95">
        <f>IF($C475 = "neg", (($D475+1) - VLOOKUP($B475,'Results-formatted 060121'!$A:$AJ,(R$3+2),FALSE)), IF($C475 = "pos-neg", (3+VLOOKUP($B475,'Results-formatted 060121'!$A:$AJ,(R$3+2),FALSE)), VLOOKUP($B475,'Results-formatted 060121'!$A:$AJ,(R$3+2),FALSE)))</f>
        <v>4</v>
      </c>
      <c r="S475" s="95">
        <f>IF($C475 = "neg", (($D475+1) - VLOOKUP($B475,'Results-formatted 060121'!$A:$AJ,(S$3+2),FALSE)), IF($C475 = "pos-neg", (3+VLOOKUP($B475,'Results-formatted 060121'!$A:$AJ,(S$3+2),FALSE)), VLOOKUP($B475,'Results-formatted 060121'!$A:$AJ,(S$3+2),FALSE)))</f>
        <v>2</v>
      </c>
      <c r="T475" s="95">
        <f>IF($C475 = "neg", (($D475+1) - VLOOKUP($B475,'Results-formatted 060121'!$A:$AJ,(T$3+2),FALSE)), IF($C475 = "pos-neg", (3+VLOOKUP($B475,'Results-formatted 060121'!$A:$AJ,(T$3+2),FALSE)), VLOOKUP($B475,'Results-formatted 060121'!$A:$AJ,(T$3+2),FALSE)))</f>
        <v>3</v>
      </c>
      <c r="U475" s="95">
        <f>IF($C475 = "neg", (($D475+1) - VLOOKUP($B475,'Results-formatted 060121'!$A:$AJ,(U$3+2),FALSE)), IF($C475 = "pos-neg", (3+VLOOKUP($B475,'Results-formatted 060121'!$A:$AJ,(U$3+2),FALSE)), VLOOKUP($B475,'Results-formatted 060121'!$A:$AJ,(U$3+2),FALSE)))</f>
        <v>1</v>
      </c>
      <c r="V475" s="95">
        <f>IF($C475 = "neg", (($D475+1) - VLOOKUP($B475,'Results-formatted 060121'!$A:$AJ,(V$3+2),FALSE)), IF($C475 = "pos-neg", (3+VLOOKUP($B475,'Results-formatted 060121'!$A:$AJ,(V$3+2),FALSE)), VLOOKUP($B475,'Results-formatted 060121'!$A:$AJ,(V$3+2),FALSE)))</f>
        <v>3</v>
      </c>
      <c r="W475" s="95">
        <f>IF($C475 = "neg", (($D475+1) - VLOOKUP($B475,'Results-formatted 060121'!$A:$AJ,(W$3+2),FALSE)), IF($C475 = "pos-neg", (3+VLOOKUP($B475,'Results-formatted 060121'!$A:$AJ,(W$3+2),FALSE)), VLOOKUP($B475,'Results-formatted 060121'!$A:$AJ,(W$3+2),FALSE)))</f>
        <v>4</v>
      </c>
      <c r="X475" s="95">
        <f>IF($C475 = "neg", (($D475+1) - VLOOKUP($B475,'Results-formatted 060121'!$A:$AJ,(X$3+2),FALSE)), IF($C475 = "pos-neg", (3+VLOOKUP($B475,'Results-formatted 060121'!$A:$AJ,(X$3+2),FALSE)), VLOOKUP($B475,'Results-formatted 060121'!$A:$AJ,(X$3+2),FALSE)))</f>
        <v>5</v>
      </c>
      <c r="Y475" s="95">
        <f>IF($C475 = "neg", (($D475+1) - VLOOKUP($B475,'Results-formatted 060121'!$A:$AJ,(Y$3+2),FALSE)), IF($C475 = "pos-neg", (3+VLOOKUP($B475,'Results-formatted 060121'!$A:$AJ,(Y$3+2),FALSE)), VLOOKUP($B475,'Results-formatted 060121'!$A:$AJ,(Y$3+2),FALSE)))</f>
        <v>5</v>
      </c>
      <c r="Z475" s="95">
        <f>IF($C475 = "neg", (($D475+1) - VLOOKUP($B475,'Results-formatted 060121'!$A:$AJ,(Z$3+2),FALSE)), IF($C475 = "pos-neg", (3+VLOOKUP($B475,'Results-formatted 060121'!$A:$AJ,(Z$3+2),FALSE)), VLOOKUP($B475,'Results-formatted 060121'!$A:$AJ,(Z$3+2),FALSE)))</f>
        <v>3</v>
      </c>
      <c r="AA475" s="95">
        <f>IF($C475 = "neg", (($D475+1) - VLOOKUP($B475,'Results-formatted 060121'!$A:$AJ,(AA$3+2),FALSE)), IF($C475 = "pos-neg", (3+VLOOKUP($B475,'Results-formatted 060121'!$A:$AJ,(AA$3+2),FALSE)), VLOOKUP($B475,'Results-formatted 060121'!$A:$AJ,(AA$3+2),FALSE)))</f>
        <v>4</v>
      </c>
      <c r="AB475" s="95">
        <f>IF($C475 = "neg", (($D475+1) - VLOOKUP($B475,'Results-formatted 060121'!$A:$AJ,(AB$3+2),FALSE)), IF($C475 = "pos-neg", (3+VLOOKUP($B475,'Results-formatted 060121'!$A:$AJ,(AB$3+2),FALSE)), VLOOKUP($B475,'Results-formatted 060121'!$A:$AJ,(AB$3+2),FALSE)))</f>
        <v>5</v>
      </c>
      <c r="AC475" s="95">
        <f>IF($C475 = "neg", (($D475+1) - VLOOKUP($B475,'Results-formatted 060121'!$A:$AJ,(AC$3+2),FALSE)), IF($C475 = "pos-neg", (3+VLOOKUP($B475,'Results-formatted 060121'!$A:$AJ,(AC$3+2),FALSE)), VLOOKUP($B475,'Results-formatted 060121'!$A:$AJ,(AC$3+2),FALSE)))</f>
        <v>3</v>
      </c>
      <c r="AD475" s="95">
        <f>IF($C475 = "neg", (($D475+1) - VLOOKUP($B475,'Results-formatted 060121'!$A:$AJ,(AD$3+2),FALSE)), IF($C475 = "pos-neg", (3+VLOOKUP($B475,'Results-formatted 060121'!$A:$AJ,(AD$3+2),FALSE)), VLOOKUP($B475,'Results-formatted 060121'!$A:$AJ,(AD$3+2),FALSE)))</f>
        <v>5</v>
      </c>
      <c r="AE475" s="95">
        <f>IF($C475 = "neg", (($D475+1) - VLOOKUP($B475,'Results-formatted 060121'!$A:$AJ,(AE$3+2),FALSE)), IF($C475 = "pos-neg", (3+VLOOKUP($B475,'Results-formatted 060121'!$A:$AJ,(AE$3+2),FALSE)), VLOOKUP($B475,'Results-formatted 060121'!$A:$AJ,(AE$3+2),FALSE)))</f>
        <v>4</v>
      </c>
      <c r="AF475" s="95">
        <f>IF($C475 = "neg", (($D475+1) - VLOOKUP($B475,'Results-formatted 060121'!$A:$AJ,(AF$3+2),FALSE)), IF($C475 = "pos-neg", (3+VLOOKUP($B475,'Results-formatted 060121'!$A:$AJ,(AF$3+2),FALSE)), VLOOKUP($B475,'Results-formatted 060121'!$A:$AJ,(AF$3+2),FALSE)))</f>
        <v>4</v>
      </c>
      <c r="AG475" s="95">
        <f>IF($C475 = "neg", (($D475+1) - VLOOKUP($B475,'Results-formatted 060121'!$A:$AJ,(AG$3+2),FALSE)), IF($C475 = "pos-neg", (3+VLOOKUP($B475,'Results-formatted 060121'!$A:$AJ,(AG$3+2),FALSE)), VLOOKUP($B475,'Results-formatted 060121'!$A:$AJ,(AG$3+2),FALSE)))</f>
        <v>3</v>
      </c>
      <c r="AH475" s="95">
        <f>IF($C475 = "neg", (($D475+1) - VLOOKUP($B475,'Results-formatted 060121'!$A:$AJ,(AH$3+2),FALSE)), IF($C475 = "pos-neg", (3+VLOOKUP($B475,'Results-formatted 060121'!$A:$AJ,(AH$3+2),FALSE)), VLOOKUP($B475,'Results-formatted 060121'!$A:$AJ,(AH$3+2),FALSE)))</f>
        <v>2</v>
      </c>
      <c r="AI475" s="95">
        <f>IF($C475 = "neg", (($D475+1) - VLOOKUP($B475,'Results-formatted 060121'!$A:$AJ,(AI$3+2),FALSE)), IF($C475 = "pos-neg", (3+VLOOKUP($B475,'Results-formatted 060121'!$A:$AJ,(AI$3+2),FALSE)), VLOOKUP($B475,'Results-formatted 060121'!$A:$AJ,(AI$3+2),FALSE)))</f>
        <v>5</v>
      </c>
      <c r="AJ475" s="95">
        <f>IF($C475 = "neg", (($D475+1) - VLOOKUP($B475,'Results-formatted 060121'!$A:$AJ,(AJ$3+2),FALSE)), IF($C475 = "pos-neg", (3+VLOOKUP($B475,'Results-formatted 060121'!$A:$AJ,(AJ$3+2),FALSE)), VLOOKUP($B475,'Results-formatted 060121'!$A:$AJ,(AJ$3+2),FALSE)))</f>
        <v>5</v>
      </c>
      <c r="AK475" s="95">
        <f>IF($C475 = "neg", (($D475+1) - VLOOKUP($B475,'Results-formatted 060121'!$A:$AJ,(AK$3+2),FALSE)), IF($C475 = "pos-neg", (3+VLOOKUP($B475,'Results-formatted 060121'!$A:$AJ,(AK$3+2),FALSE)), VLOOKUP($B475,'Results-formatted 060121'!$A:$AJ,(AK$3+2),FALSE)))</f>
        <v>4</v>
      </c>
      <c r="AL475" s="95">
        <f>IF($C475 = "neg", (($D475+1) - VLOOKUP($B475,'Results-formatted 060121'!$A:$AJ,(AL$3+2),FALSE)), IF($C475 = "pos-neg", (3+VLOOKUP($B475,'Results-formatted 060121'!$A:$AJ,(AL$3+2),FALSE)), VLOOKUP($B475,'Results-formatted 060121'!$A:$AJ,(AL$3+2),FALSE)))</f>
        <v>4</v>
      </c>
      <c r="AM475" s="95">
        <f>IF($C475 = "neg", (($D475+1) - VLOOKUP($B475,'Results-formatted 060121'!$A:AJ,(AM$3+2),FALSE)), IF($C475 = "pos-neg", (3+VLOOKUP($B475,'Results-formatted 060121'!$A:AJ,(AM$3+2),FALSE)), VLOOKUP($B475,'Results-formatted 060121'!$A:AJ,(AM$3+2),FALSE)))</f>
        <v>4</v>
      </c>
      <c r="AN475" s="95">
        <f>IF($C475 = "neg", (($D475+1) - VLOOKUP($B475,'Results-formatted 060121'!$A:AK,(AN$3+2),FALSE)), IF($C475 = "pos-neg", (3+VLOOKUP($B475,'Results-formatted 060121'!$A:AK,(AN$3+2),FALSE)), VLOOKUP($B475,'Results-formatted 060121'!$A:AK,(AN$3+2),FALSE)))</f>
        <v>4</v>
      </c>
      <c r="AO475" s="95">
        <f>IF($C475 = "neg", (($D475+1) - VLOOKUP($B475,'Results-formatted 060121'!$A:AL,(AO$3+2),FALSE)), IF($C475 = "pos-neg", (3+VLOOKUP($B475,'Results-formatted 060121'!$A:AL,(AO$3+2),FALSE)), VLOOKUP($B475,'Results-formatted 060121'!$A:AL,(AO$3+2),FALSE)))</f>
        <v>4</v>
      </c>
      <c r="AP475" s="95">
        <f>IF($C475 = "neg", (($D475+1) - VLOOKUP($B475,'Results-formatted 060121'!$A:AM,(AP$3+2),FALSE)), IF($C475 = "pos-neg", (3+VLOOKUP($B475,'Results-formatted 060121'!$A:AM,(AP$3+2),FALSE)), VLOOKUP($B475,'Results-formatted 060121'!$A:AM,(AP$3+2),FALSE)))</f>
        <v>2</v>
      </c>
      <c r="AQ475" s="95">
        <f>IF($C475 = "neg", (($D475+1) - VLOOKUP($B475,'Results-formatted 060121'!$A:AN,(AQ$3+2),FALSE)), IF($C475 = "pos-neg", (3+VLOOKUP($B475,'Results-formatted 060121'!$A:AN,(AQ$3+2),FALSE)), VLOOKUP($B475,'Results-formatted 060121'!$A:AN,(AQ$3+2),FALSE)))</f>
        <v>3</v>
      </c>
      <c r="AR475" s="95">
        <f>IF($C475 = "neg", (($D475+1) - VLOOKUP($B475,'Results-formatted 060121'!$A:AO,(AR$3+2),FALSE)), IF($C475 = "pos-neg", (3+VLOOKUP($B475,'Results-formatted 060121'!$A:AO,(AR$3+2),FALSE)), VLOOKUP($B475,'Results-formatted 060121'!$A:AO,(AR$3+2),FALSE)))</f>
        <v>4</v>
      </c>
      <c r="AS475" s="95">
        <f>IF($C475 = "neg", (($D475+1) - VLOOKUP($B475,'Results-formatted 060121'!$A:AP,(AS$3+2),FALSE)), IF($C475 = "pos-neg", (3+VLOOKUP($B475,'Results-formatted 060121'!$A:AP,(AS$3+2),FALSE)), VLOOKUP($B475,'Results-formatted 060121'!$A:AP,(AS$3+2),FALSE)))</f>
        <v>5</v>
      </c>
      <c r="AT475" s="95">
        <f>IF($C475 = "neg", (($D475+1) - VLOOKUP($B475,'Results-formatted 060121'!$A:AQ,(AT$3+2),FALSE)), IF($C475 = "pos-neg", (3+VLOOKUP($B475,'Results-formatted 060121'!$A:AQ,(AT$3+2),FALSE)), VLOOKUP($B475,'Results-formatted 060121'!$A:AQ,(AT$3+2),FALSE)))</f>
        <v>5</v>
      </c>
      <c r="AU475" s="95">
        <f>IF($C475 = "neg", (($D475+1) - VLOOKUP($B475,'Results-formatted 060121'!$A:AR,(AU$3+2),FALSE)), IF($C475 = "pos-neg", (3+VLOOKUP($B475,'Results-formatted 060121'!$A:AR,(AU$3+2),FALSE)), VLOOKUP($B475,'Results-formatted 060121'!$A:AR,(AU$3+2),FALSE)))</f>
        <v>5</v>
      </c>
      <c r="AV475" s="95">
        <f>IF($C475 = "neg", (($D475+1) - VLOOKUP($B475,'Results-formatted 060121'!$A:AS,(AV$3+2),FALSE)), IF($C475 = "pos-neg", (3+VLOOKUP($B475,'Results-formatted 060121'!$A:AS,(AV$3+2),FALSE)), VLOOKUP($B475,'Results-formatted 060121'!$A:AS,(AV$3+2),FALSE)))</f>
        <v>2</v>
      </c>
      <c r="AW475" s="95">
        <f>IF($C475 = "neg", (($D475+1) - VLOOKUP($B475,'Results-formatted 060121'!$A:AT,(AW$3+2),FALSE)), IF($C475 = "pos-neg", (3+VLOOKUP($B475,'Results-formatted 060121'!$A:AT,(AW$3+2),FALSE)), VLOOKUP($B475,'Results-formatted 060121'!$A:AT,(AW$3+2),FALSE)))</f>
        <v>1</v>
      </c>
      <c r="AX475" s="95">
        <f>IF($C475 = "neg", (($D475+1) - VLOOKUP($B475,'Results-formatted 060121'!$A:AU,(AX$3+2),FALSE)), IF($C475 = "pos-neg", (3+VLOOKUP($B475,'Results-formatted 060121'!$A:AU,(AX$3+2),FALSE)), VLOOKUP($B475,'Results-formatted 060121'!$A:AU,(AX$3+2),FALSE)))</f>
        <v>2</v>
      </c>
      <c r="AY475" s="95">
        <f>IF($C475 = "neg", (($D475+1) - VLOOKUP($B475,'Results-formatted 060121'!$A:AV,(AY$3+2),FALSE)), IF($C475 = "pos-neg", (3+VLOOKUP($B475,'Results-formatted 060121'!$A:AV,(AY$3+2),FALSE)), VLOOKUP($B475,'Results-formatted 060121'!$A:AV,(AY$3+2),FALSE)))</f>
        <v>4</v>
      </c>
      <c r="AZ475" s="95">
        <f>IF($C475 = "neg", (($D475+1) - VLOOKUP($B475,'Results-formatted 060121'!$A:AW,(AZ$3+2),FALSE)), IF($C475 = "pos-neg", (3+VLOOKUP($B475,'Results-formatted 060121'!$A:AW,(AZ$3+2),FALSE)), VLOOKUP($B475,'Results-formatted 060121'!$A:AW,(AZ$3+2),FALSE)))</f>
        <v>1</v>
      </c>
      <c r="BA475" s="95">
        <f>IF($C475 = "neg", (($D475+1) - VLOOKUP($B475,'Results-formatted 060121'!$A:AX,(BA$3+2),FALSE)), IF($C475 = "pos-neg", (3+VLOOKUP($B475,'Results-formatted 060121'!$A:AX,(BA$3+2),FALSE)), VLOOKUP($B475,'Results-formatted 060121'!$A:AX,(BA$3+2),FALSE)))</f>
        <v>5</v>
      </c>
      <c r="BB475" s="95">
        <f>IF($C475 = "neg", (($D475+1) - VLOOKUP($B475,'Results-formatted 060121'!$A:AY,(BB$3+2),FALSE)), IF($C475 = "pos-neg", (3+VLOOKUP($B475,'Results-formatted 060121'!$A:AY,(BB$3+2),FALSE)), VLOOKUP($B475,'Results-formatted 060121'!$A:AY,(BB$3+2),FALSE)))</f>
        <v>5</v>
      </c>
      <c r="BC475" s="95">
        <f>IF($C475 = "neg", (($D475+1) - VLOOKUP($B475,'Results-formatted 060121'!$A:AZ,(BC$3+2),FALSE)), IF($C475 = "pos-neg", (3+VLOOKUP($B475,'Results-formatted 060121'!$A:AZ,(BC$3+2),FALSE)), VLOOKUP($B475,'Results-formatted 060121'!$A:AZ,(BC$3+2),FALSE)))</f>
        <v>2</v>
      </c>
      <c r="BD475" s="95">
        <f>IF($C475 = "neg", (($D475+1) - VLOOKUP($B475,'Results-formatted 060121'!$A:BA,(BD$3+2),FALSE)), IF($C475 = "pos-neg", (3+VLOOKUP($B475,'Results-formatted 060121'!$A:BA,(BD$3+2),FALSE)), VLOOKUP($B475,'Results-formatted 060121'!$A:BA,(BD$3+2),FALSE)))</f>
        <v>5</v>
      </c>
      <c r="BE475" s="95">
        <f>IF($C475 = "neg", (($D475+1) - VLOOKUP($B475,'Results-formatted 060121'!$A:BB,(BE$3+2),FALSE)), IF($C475 = "pos-neg", (3+VLOOKUP($B475,'Results-formatted 060121'!$A:BB,(BE$3+2),FALSE)), VLOOKUP($B475,'Results-formatted 060121'!$A:BB,(BE$3+2),FALSE)))</f>
        <v>4</v>
      </c>
      <c r="BF475" s="95">
        <f>IF($C475 = "neg", (($D475+1) - VLOOKUP($B475,'Results-formatted 060121'!$A:BC,(BF$3+2),FALSE)), IF($C475 = "pos-neg", (3+VLOOKUP($B475,'Results-formatted 060121'!$A:BC,(BF$3+2),FALSE)), VLOOKUP($B475,'Results-formatted 060121'!$A:BC,(BF$3+2),FALSE)))</f>
        <v>4</v>
      </c>
      <c r="BG475" s="95">
        <f>IF($C475 = "neg", (($D475+1) - VLOOKUP($B475,'Results-formatted 060121'!$A:BD,(BG$3+2),FALSE)), IF($C475 = "pos-neg", (3+VLOOKUP($B475,'Results-formatted 060121'!$A:BD,(BG$3+2),FALSE)), VLOOKUP($B475,'Results-formatted 060121'!$A:BD,(BG$3+2),FALSE)))</f>
        <v>4</v>
      </c>
      <c r="BH475" s="95">
        <f>IF($C475 = "neg", (($D475+1) - VLOOKUP($B475,'Results-formatted 060121'!$A:BE,(BH$3+2),FALSE)), IF($C475 = "pos-neg", (3+VLOOKUP($B475,'Results-formatted 060121'!$A:BE,(BH$3+2),FALSE)), VLOOKUP($B475,'Results-formatted 060121'!$A:BE,(BH$3+2),FALSE)))</f>
        <v>4</v>
      </c>
      <c r="BI475" s="95">
        <f>IF($C475 = "neg", (($D475+1) - VLOOKUP($B475,'Results-formatted 060121'!$A:BF,(BI$3+2),FALSE)), IF($C475 = "pos-neg", (3+VLOOKUP($B475,'Results-formatted 060121'!$A:BF,(BI$3+2),FALSE)), VLOOKUP($B475,'Results-formatted 060121'!$A:BF,(BI$3+2),FALSE)))</f>
        <v>4</v>
      </c>
      <c r="BJ475" s="95">
        <f>IF($C475 = "neg", (($D475+1) - VLOOKUP($B475,'Results-formatted 060121'!$A:BG,(BJ$3+2),FALSE)), IF($C475 = "pos-neg", (3+VLOOKUP($B475,'Results-formatted 060121'!$A:BG,(BJ$3+2),FALSE)), VLOOKUP($B475,'Results-formatted 060121'!$A:BG,(BJ$3+2),FALSE)))</f>
        <v>4</v>
      </c>
      <c r="BK475" s="95">
        <f>IF($C475 = "neg", (($D475+1) - VLOOKUP($B475,'Results-formatted 060121'!$A:BH,(BK$3+2),FALSE)), IF($C475 = "pos-neg", (3+VLOOKUP($B475,'Results-formatted 060121'!$A:BH,(BK$3+2),FALSE)), VLOOKUP($B475,'Results-formatted 060121'!$A:BH,(BK$3+2),FALSE)))</f>
        <v>3</v>
      </c>
      <c r="BL475" s="95">
        <f>IF($C475 = "neg", (($D475+1) - VLOOKUP($B475,'Results-formatted 060121'!$A:BI,(BL$3+2),FALSE)), IF($C475 = "pos-neg", (3+VLOOKUP($B475,'Results-formatted 060121'!$A:BI,(BL$3+2),FALSE)), VLOOKUP($B475,'Results-formatted 060121'!$A:BI,(BL$3+2),FALSE)))</f>
        <v>2</v>
      </c>
      <c r="BM475" s="95">
        <f>IF($C475 = "neg", (($D475+1) - VLOOKUP($B475,'Results-formatted 060121'!$A:BJ,(BM$3+2),FALSE)), IF($C475 = "pos-neg", (3+VLOOKUP($B475,'Results-formatted 060121'!$A:BJ,(BM$3+2),FALSE)), VLOOKUP($B475,'Results-formatted 060121'!$A:BJ,(BM$3+2),FALSE)))</f>
        <v>2</v>
      </c>
      <c r="BN475" s="95"/>
      <c r="BO475" s="95"/>
      <c r="BP475" s="95"/>
      <c r="BQ475" s="95"/>
      <c r="BR475" s="95"/>
      <c r="BS475" s="95"/>
      <c r="BT475" s="95"/>
      <c r="BU475" s="95"/>
      <c r="BV475" s="95"/>
      <c r="BW475" s="95"/>
      <c r="BX475" s="95"/>
      <c r="BY475" s="95"/>
      <c r="BZ475" s="95"/>
      <c r="CA475" s="95"/>
      <c r="CB475" s="95"/>
      <c r="CC475" s="95"/>
      <c r="CD475" s="99"/>
      <c r="CE475" s="25">
        <f t="shared" si="1787"/>
        <v>3.6833333333333331</v>
      </c>
      <c r="CF475" s="25">
        <f t="shared" si="1674"/>
        <v>1.1570222836971429</v>
      </c>
    </row>
    <row r="476" spans="2:84" ht="56" x14ac:dyDescent="0.15">
      <c r="B476" s="84" t="s">
        <v>598</v>
      </c>
      <c r="C476" s="86" t="s">
        <v>1166</v>
      </c>
      <c r="D476" s="2">
        <v>5</v>
      </c>
      <c r="E476" s="12" t="s">
        <v>1065</v>
      </c>
      <c r="F476" s="95">
        <f>IF($C476 = "neg", (($D476+1) - VLOOKUP($B476,'Results-formatted 060121'!$A:$AJ,(F$3+2),FALSE)), IF($C476 = "pos-neg", (3+VLOOKUP($B476,'Results-formatted 060121'!$A:$AJ,(F$3+2),FALSE)), VLOOKUP($B476,'Results-formatted 060121'!$A:$AJ,(F$3+2),FALSE)))</f>
        <v>4</v>
      </c>
      <c r="G476" s="95">
        <f>IF($C476 = "neg", (($D476+1) - VLOOKUP($B476,'Results-formatted 060121'!$A:$AJ,(G$3+2),FALSE)), IF($C476 = "pos-neg", (3+VLOOKUP($B476,'Results-formatted 060121'!$A:$AJ,(G$3+2),FALSE)), VLOOKUP($B476,'Results-formatted 060121'!$A:$AJ,(G$3+2),FALSE)))</f>
        <v>5</v>
      </c>
      <c r="H476" s="95">
        <f>IF($C476 = "neg", (($D476+1) - VLOOKUP($B476,'Results-formatted 060121'!$A:$AJ,(H$3+2),FALSE)), IF($C476 = "pos-neg", (3+VLOOKUP($B476,'Results-formatted 060121'!$A:$AJ,(H$3+2),FALSE)), VLOOKUP($B476,'Results-formatted 060121'!$A:$AJ,(H$3+2),FALSE)))</f>
        <v>3</v>
      </c>
      <c r="I476" s="95">
        <f>IF($C476 = "neg", (($D476+1) - VLOOKUP($B476,'Results-formatted 060121'!$A:$AJ,(I$3+2),FALSE)), IF($C476 = "pos-neg", (3+VLOOKUP($B476,'Results-formatted 060121'!$A:$AJ,(I$3+2),FALSE)), VLOOKUP($B476,'Results-formatted 060121'!$A:$AJ,(I$3+2),FALSE)))</f>
        <v>5</v>
      </c>
      <c r="J476" s="95">
        <f>IF($C476 = "neg", (($D476+1) - VLOOKUP($B476,'Results-formatted 060121'!$A:$AJ,(J$3+2),FALSE)), IF($C476 = "pos-neg", (3+VLOOKUP($B476,'Results-formatted 060121'!$A:$AJ,(J$3+2),FALSE)), VLOOKUP($B476,'Results-formatted 060121'!$A:$AJ,(J$3+2),FALSE)))</f>
        <v>3</v>
      </c>
      <c r="K476" s="95">
        <f>IF($C476 = "neg", (($D476+1) - VLOOKUP($B476,'Results-formatted 060121'!$A:$AJ,(K$3+2),FALSE)), IF($C476 = "pos-neg", (3+VLOOKUP($B476,'Results-formatted 060121'!$A:$AJ,(K$3+2),FALSE)), VLOOKUP($B476,'Results-formatted 060121'!$A:$AJ,(K$3+2),FALSE)))</f>
        <v>5</v>
      </c>
      <c r="L476" s="95">
        <f>IF($C476 = "neg", (($D476+1) - VLOOKUP($B476,'Results-formatted 060121'!$A:$AJ,(L$3+2),FALSE)), IF($C476 = "pos-neg", (3+VLOOKUP($B476,'Results-formatted 060121'!$A:$AJ,(L$3+2),FALSE)), VLOOKUP($B476,'Results-formatted 060121'!$A:$AJ,(L$3+2),FALSE)))</f>
        <v>3</v>
      </c>
      <c r="M476" s="95">
        <f>IF($C476 = "neg", (($D476+1) - VLOOKUP($B476,'Results-formatted 060121'!$A:$AJ,(M$3+2),FALSE)), IF($C476 = "pos-neg", (3+VLOOKUP($B476,'Results-formatted 060121'!$A:$AJ,(M$3+2),FALSE)), VLOOKUP($B476,'Results-formatted 060121'!$A:$AJ,(M$3+2),FALSE)))</f>
        <v>5</v>
      </c>
      <c r="N476" s="95">
        <f>IF($C476 = "neg", (($D476+1) - VLOOKUP($B476,'Results-formatted 060121'!$A:$AJ,(N$3+2),FALSE)), IF($C476 = "pos-neg", (3+VLOOKUP($B476,'Results-formatted 060121'!$A:$AJ,(N$3+2),FALSE)), VLOOKUP($B476,'Results-formatted 060121'!$A:$AJ,(N$3+2),FALSE)))</f>
        <v>4</v>
      </c>
      <c r="O476" s="95">
        <f>IF($C476 = "neg", (($D476+1) - VLOOKUP($B476,'Results-formatted 060121'!$A:$AJ,(O$3+2),FALSE)), IF($C476 = "pos-neg", (3+VLOOKUP($B476,'Results-formatted 060121'!$A:$AJ,(O$3+2),FALSE)), VLOOKUP($B476,'Results-formatted 060121'!$A:$AJ,(O$3+2),FALSE)))</f>
        <v>5</v>
      </c>
      <c r="P476" s="95">
        <f>IF($C476 = "neg", (($D476+1) - VLOOKUP($B476,'Results-formatted 060121'!$A:$AJ,(P$3+2),FALSE)), IF($C476 = "pos-neg", (3+VLOOKUP($B476,'Results-formatted 060121'!$A:$AJ,(P$3+2),FALSE)), VLOOKUP($B476,'Results-formatted 060121'!$A:$AJ,(P$3+2),FALSE)))</f>
        <v>4</v>
      </c>
      <c r="Q476" s="95">
        <f>IF($C476 = "neg", (($D476+1) - VLOOKUP($B476,'Results-formatted 060121'!$A:$AJ,(Q$3+2),FALSE)), IF($C476 = "pos-neg", (3+VLOOKUP($B476,'Results-formatted 060121'!$A:$AJ,(Q$3+2),FALSE)), VLOOKUP($B476,'Results-formatted 060121'!$A:$AJ,(Q$3+2),FALSE)))</f>
        <v>5</v>
      </c>
      <c r="R476" s="95">
        <f>IF($C476 = "neg", (($D476+1) - VLOOKUP($B476,'Results-formatted 060121'!$A:$AJ,(R$3+2),FALSE)), IF($C476 = "pos-neg", (3+VLOOKUP($B476,'Results-formatted 060121'!$A:$AJ,(R$3+2),FALSE)), VLOOKUP($B476,'Results-formatted 060121'!$A:$AJ,(R$3+2),FALSE)))</f>
        <v>4</v>
      </c>
      <c r="S476" s="95">
        <f>IF($C476 = "neg", (($D476+1) - VLOOKUP($B476,'Results-formatted 060121'!$A:$AJ,(S$3+2),FALSE)), IF($C476 = "pos-neg", (3+VLOOKUP($B476,'Results-formatted 060121'!$A:$AJ,(S$3+2),FALSE)), VLOOKUP($B476,'Results-formatted 060121'!$A:$AJ,(S$3+2),FALSE)))</f>
        <v>2</v>
      </c>
      <c r="T476" s="95">
        <f>IF($C476 = "neg", (($D476+1) - VLOOKUP($B476,'Results-formatted 060121'!$A:$AJ,(T$3+2),FALSE)), IF($C476 = "pos-neg", (3+VLOOKUP($B476,'Results-formatted 060121'!$A:$AJ,(T$3+2),FALSE)), VLOOKUP($B476,'Results-formatted 060121'!$A:$AJ,(T$3+2),FALSE)))</f>
        <v>2</v>
      </c>
      <c r="U476" s="95">
        <f>IF($C476 = "neg", (($D476+1) - VLOOKUP($B476,'Results-formatted 060121'!$A:$AJ,(U$3+2),FALSE)), IF($C476 = "pos-neg", (3+VLOOKUP($B476,'Results-formatted 060121'!$A:$AJ,(U$3+2),FALSE)), VLOOKUP($B476,'Results-formatted 060121'!$A:$AJ,(U$3+2),FALSE)))</f>
        <v>1</v>
      </c>
      <c r="V476" s="95">
        <f>IF($C476 = "neg", (($D476+1) - VLOOKUP($B476,'Results-formatted 060121'!$A:$AJ,(V$3+2),FALSE)), IF($C476 = "pos-neg", (3+VLOOKUP($B476,'Results-formatted 060121'!$A:$AJ,(V$3+2),FALSE)), VLOOKUP($B476,'Results-formatted 060121'!$A:$AJ,(V$3+2),FALSE)))</f>
        <v>4</v>
      </c>
      <c r="W476" s="95">
        <f>IF($C476 = "neg", (($D476+1) - VLOOKUP($B476,'Results-formatted 060121'!$A:$AJ,(W$3+2),FALSE)), IF($C476 = "pos-neg", (3+VLOOKUP($B476,'Results-formatted 060121'!$A:$AJ,(W$3+2),FALSE)), VLOOKUP($B476,'Results-formatted 060121'!$A:$AJ,(W$3+2),FALSE)))</f>
        <v>4</v>
      </c>
      <c r="X476" s="95">
        <f>IF($C476 = "neg", (($D476+1) - VLOOKUP($B476,'Results-formatted 060121'!$A:$AJ,(X$3+2),FALSE)), IF($C476 = "pos-neg", (3+VLOOKUP($B476,'Results-formatted 060121'!$A:$AJ,(X$3+2),FALSE)), VLOOKUP($B476,'Results-formatted 060121'!$A:$AJ,(X$3+2),FALSE)))</f>
        <v>5</v>
      </c>
      <c r="Y476" s="95">
        <f>IF($C476 = "neg", (($D476+1) - VLOOKUP($B476,'Results-formatted 060121'!$A:$AJ,(Y$3+2),FALSE)), IF($C476 = "pos-neg", (3+VLOOKUP($B476,'Results-formatted 060121'!$A:$AJ,(Y$3+2),FALSE)), VLOOKUP($B476,'Results-formatted 060121'!$A:$AJ,(Y$3+2),FALSE)))</f>
        <v>4</v>
      </c>
      <c r="Z476" s="95">
        <f>IF($C476 = "neg", (($D476+1) - VLOOKUP($B476,'Results-formatted 060121'!$A:$AJ,(Z$3+2),FALSE)), IF($C476 = "pos-neg", (3+VLOOKUP($B476,'Results-formatted 060121'!$A:$AJ,(Z$3+2),FALSE)), VLOOKUP($B476,'Results-formatted 060121'!$A:$AJ,(Z$3+2),FALSE)))</f>
        <v>3</v>
      </c>
      <c r="AA476" s="95">
        <f>IF($C476 = "neg", (($D476+1) - VLOOKUP($B476,'Results-formatted 060121'!$A:$AJ,(AA$3+2),FALSE)), IF($C476 = "pos-neg", (3+VLOOKUP($B476,'Results-formatted 060121'!$A:$AJ,(AA$3+2),FALSE)), VLOOKUP($B476,'Results-formatted 060121'!$A:$AJ,(AA$3+2),FALSE)))</f>
        <v>3</v>
      </c>
      <c r="AB476" s="95">
        <f>IF($C476 = "neg", (($D476+1) - VLOOKUP($B476,'Results-formatted 060121'!$A:$AJ,(AB$3+2),FALSE)), IF($C476 = "pos-neg", (3+VLOOKUP($B476,'Results-formatted 060121'!$A:$AJ,(AB$3+2),FALSE)), VLOOKUP($B476,'Results-formatted 060121'!$A:$AJ,(AB$3+2),FALSE)))</f>
        <v>5</v>
      </c>
      <c r="AC476" s="95">
        <f>IF($C476 = "neg", (($D476+1) - VLOOKUP($B476,'Results-formatted 060121'!$A:$AJ,(AC$3+2),FALSE)), IF($C476 = "pos-neg", (3+VLOOKUP($B476,'Results-formatted 060121'!$A:$AJ,(AC$3+2),FALSE)), VLOOKUP($B476,'Results-formatted 060121'!$A:$AJ,(AC$3+2),FALSE)))</f>
        <v>2</v>
      </c>
      <c r="AD476" s="95">
        <f>IF($C476 = "neg", (($D476+1) - VLOOKUP($B476,'Results-formatted 060121'!$A:$AJ,(AD$3+2),FALSE)), IF($C476 = "pos-neg", (3+VLOOKUP($B476,'Results-formatted 060121'!$A:$AJ,(AD$3+2),FALSE)), VLOOKUP($B476,'Results-formatted 060121'!$A:$AJ,(AD$3+2),FALSE)))</f>
        <v>5</v>
      </c>
      <c r="AE476" s="95">
        <f>IF($C476 = "neg", (($D476+1) - VLOOKUP($B476,'Results-formatted 060121'!$A:$AJ,(AE$3+2),FALSE)), IF($C476 = "pos-neg", (3+VLOOKUP($B476,'Results-formatted 060121'!$A:$AJ,(AE$3+2),FALSE)), VLOOKUP($B476,'Results-formatted 060121'!$A:$AJ,(AE$3+2),FALSE)))</f>
        <v>4</v>
      </c>
      <c r="AF476" s="95">
        <f>IF($C476 = "neg", (($D476+1) - VLOOKUP($B476,'Results-formatted 060121'!$A:$AJ,(AF$3+2),FALSE)), IF($C476 = "pos-neg", (3+VLOOKUP($B476,'Results-formatted 060121'!$A:$AJ,(AF$3+2),FALSE)), VLOOKUP($B476,'Results-formatted 060121'!$A:$AJ,(AF$3+2),FALSE)))</f>
        <v>5</v>
      </c>
      <c r="AG476" s="95">
        <f>IF($C476 = "neg", (($D476+1) - VLOOKUP($B476,'Results-formatted 060121'!$A:$AJ,(AG$3+2),FALSE)), IF($C476 = "pos-neg", (3+VLOOKUP($B476,'Results-formatted 060121'!$A:$AJ,(AG$3+2),FALSE)), VLOOKUP($B476,'Results-formatted 060121'!$A:$AJ,(AG$3+2),FALSE)))</f>
        <v>4</v>
      </c>
      <c r="AH476" s="95">
        <f>IF($C476 = "neg", (($D476+1) - VLOOKUP($B476,'Results-formatted 060121'!$A:$AJ,(AH$3+2),FALSE)), IF($C476 = "pos-neg", (3+VLOOKUP($B476,'Results-formatted 060121'!$A:$AJ,(AH$3+2),FALSE)), VLOOKUP($B476,'Results-formatted 060121'!$A:$AJ,(AH$3+2),FALSE)))</f>
        <v>4</v>
      </c>
      <c r="AI476" s="95">
        <f>IF($C476 = "neg", (($D476+1) - VLOOKUP($B476,'Results-formatted 060121'!$A:$AJ,(AI$3+2),FALSE)), IF($C476 = "pos-neg", (3+VLOOKUP($B476,'Results-formatted 060121'!$A:$AJ,(AI$3+2),FALSE)), VLOOKUP($B476,'Results-formatted 060121'!$A:$AJ,(AI$3+2),FALSE)))</f>
        <v>5</v>
      </c>
      <c r="AJ476" s="95">
        <f>IF($C476 = "neg", (($D476+1) - VLOOKUP($B476,'Results-formatted 060121'!$A:$AJ,(AJ$3+2),FALSE)), IF($C476 = "pos-neg", (3+VLOOKUP($B476,'Results-formatted 060121'!$A:$AJ,(AJ$3+2),FALSE)), VLOOKUP($B476,'Results-formatted 060121'!$A:$AJ,(AJ$3+2),FALSE)))</f>
        <v>5</v>
      </c>
      <c r="AK476" s="95">
        <f>IF($C476 = "neg", (($D476+1) - VLOOKUP($B476,'Results-formatted 060121'!$A:$AJ,(AK$3+2),FALSE)), IF($C476 = "pos-neg", (3+VLOOKUP($B476,'Results-formatted 060121'!$A:$AJ,(AK$3+2),FALSE)), VLOOKUP($B476,'Results-formatted 060121'!$A:$AJ,(AK$3+2),FALSE)))</f>
        <v>4</v>
      </c>
      <c r="AL476" s="95">
        <f>IF($C476 = "neg", (($D476+1) - VLOOKUP($B476,'Results-formatted 060121'!$A:$AJ,(AL$3+2),FALSE)), IF($C476 = "pos-neg", (3+VLOOKUP($B476,'Results-formatted 060121'!$A:$AJ,(AL$3+2),FALSE)), VLOOKUP($B476,'Results-formatted 060121'!$A:$AJ,(AL$3+2),FALSE)))</f>
        <v>4</v>
      </c>
      <c r="AM476" s="95">
        <f>IF($C476 = "neg", (($D476+1) - VLOOKUP($B476,'Results-formatted 060121'!$A:AJ,(AM$3+2),FALSE)), IF($C476 = "pos-neg", (3+VLOOKUP($B476,'Results-formatted 060121'!$A:AJ,(AM$3+2),FALSE)), VLOOKUP($B476,'Results-formatted 060121'!$A:AJ,(AM$3+2),FALSE)))</f>
        <v>4</v>
      </c>
      <c r="AN476" s="95">
        <f>IF($C476 = "neg", (($D476+1) - VLOOKUP($B476,'Results-formatted 060121'!$A:AK,(AN$3+2),FALSE)), IF($C476 = "pos-neg", (3+VLOOKUP($B476,'Results-formatted 060121'!$A:AK,(AN$3+2),FALSE)), VLOOKUP($B476,'Results-formatted 060121'!$A:AK,(AN$3+2),FALSE)))</f>
        <v>5</v>
      </c>
      <c r="AO476" s="95">
        <f>IF($C476 = "neg", (($D476+1) - VLOOKUP($B476,'Results-formatted 060121'!$A:AL,(AO$3+2),FALSE)), IF($C476 = "pos-neg", (3+VLOOKUP($B476,'Results-formatted 060121'!$A:AL,(AO$3+2),FALSE)), VLOOKUP($B476,'Results-formatted 060121'!$A:AL,(AO$3+2),FALSE)))</f>
        <v>5</v>
      </c>
      <c r="AP476" s="95">
        <f>IF($C476 = "neg", (($D476+1) - VLOOKUP($B476,'Results-formatted 060121'!$A:AM,(AP$3+2),FALSE)), IF($C476 = "pos-neg", (3+VLOOKUP($B476,'Results-formatted 060121'!$A:AM,(AP$3+2),FALSE)), VLOOKUP($B476,'Results-formatted 060121'!$A:AM,(AP$3+2),FALSE)))</f>
        <v>2</v>
      </c>
      <c r="AQ476" s="95">
        <f>IF($C476 = "neg", (($D476+1) - VLOOKUP($B476,'Results-formatted 060121'!$A:AN,(AQ$3+2),FALSE)), IF($C476 = "pos-neg", (3+VLOOKUP($B476,'Results-formatted 060121'!$A:AN,(AQ$3+2),FALSE)), VLOOKUP($B476,'Results-formatted 060121'!$A:AN,(AQ$3+2),FALSE)))</f>
        <v>4</v>
      </c>
      <c r="AR476" s="95">
        <f>IF($C476 = "neg", (($D476+1) - VLOOKUP($B476,'Results-formatted 060121'!$A:AO,(AR$3+2),FALSE)), IF($C476 = "pos-neg", (3+VLOOKUP($B476,'Results-formatted 060121'!$A:AO,(AR$3+2),FALSE)), VLOOKUP($B476,'Results-formatted 060121'!$A:AO,(AR$3+2),FALSE)))</f>
        <v>5</v>
      </c>
      <c r="AS476" s="95">
        <f>IF($C476 = "neg", (($D476+1) - VLOOKUP($B476,'Results-formatted 060121'!$A:AP,(AS$3+2),FALSE)), IF($C476 = "pos-neg", (3+VLOOKUP($B476,'Results-formatted 060121'!$A:AP,(AS$3+2),FALSE)), VLOOKUP($B476,'Results-formatted 060121'!$A:AP,(AS$3+2),FALSE)))</f>
        <v>5</v>
      </c>
      <c r="AT476" s="95">
        <f>IF($C476 = "neg", (($D476+1) - VLOOKUP($B476,'Results-formatted 060121'!$A:AQ,(AT$3+2),FALSE)), IF($C476 = "pos-neg", (3+VLOOKUP($B476,'Results-formatted 060121'!$A:AQ,(AT$3+2),FALSE)), VLOOKUP($B476,'Results-formatted 060121'!$A:AQ,(AT$3+2),FALSE)))</f>
        <v>5</v>
      </c>
      <c r="AU476" s="95">
        <f>IF($C476 = "neg", (($D476+1) - VLOOKUP($B476,'Results-formatted 060121'!$A:AR,(AU$3+2),FALSE)), IF($C476 = "pos-neg", (3+VLOOKUP($B476,'Results-formatted 060121'!$A:AR,(AU$3+2),FALSE)), VLOOKUP($B476,'Results-formatted 060121'!$A:AR,(AU$3+2),FALSE)))</f>
        <v>4</v>
      </c>
      <c r="AV476" s="95">
        <f>IF($C476 = "neg", (($D476+1) - VLOOKUP($B476,'Results-formatted 060121'!$A:AS,(AV$3+2),FALSE)), IF($C476 = "pos-neg", (3+VLOOKUP($B476,'Results-formatted 060121'!$A:AS,(AV$3+2),FALSE)), VLOOKUP($B476,'Results-formatted 060121'!$A:AS,(AV$3+2),FALSE)))</f>
        <v>3</v>
      </c>
      <c r="AW476" s="95">
        <f>IF($C476 = "neg", (($D476+1) - VLOOKUP($B476,'Results-formatted 060121'!$A:AT,(AW$3+2),FALSE)), IF($C476 = "pos-neg", (3+VLOOKUP($B476,'Results-formatted 060121'!$A:AT,(AW$3+2),FALSE)), VLOOKUP($B476,'Results-formatted 060121'!$A:AT,(AW$3+2),FALSE)))</f>
        <v>3</v>
      </c>
      <c r="AX476" s="95">
        <f>IF($C476 = "neg", (($D476+1) - VLOOKUP($B476,'Results-formatted 060121'!$A:AU,(AX$3+2),FALSE)), IF($C476 = "pos-neg", (3+VLOOKUP($B476,'Results-formatted 060121'!$A:AU,(AX$3+2),FALSE)), VLOOKUP($B476,'Results-formatted 060121'!$A:AU,(AX$3+2),FALSE)))</f>
        <v>1</v>
      </c>
      <c r="AY476" s="95">
        <f>IF($C476 = "neg", (($D476+1) - VLOOKUP($B476,'Results-formatted 060121'!$A:AV,(AY$3+2),FALSE)), IF($C476 = "pos-neg", (3+VLOOKUP($B476,'Results-formatted 060121'!$A:AV,(AY$3+2),FALSE)), VLOOKUP($B476,'Results-formatted 060121'!$A:AV,(AY$3+2),FALSE)))</f>
        <v>4</v>
      </c>
      <c r="AZ476" s="95">
        <f>IF($C476 = "neg", (($D476+1) - VLOOKUP($B476,'Results-formatted 060121'!$A:AW,(AZ$3+2),FALSE)), IF($C476 = "pos-neg", (3+VLOOKUP($B476,'Results-formatted 060121'!$A:AW,(AZ$3+2),FALSE)), VLOOKUP($B476,'Results-formatted 060121'!$A:AW,(AZ$3+2),FALSE)))</f>
        <v>3</v>
      </c>
      <c r="BA476" s="95">
        <f>IF($C476 = "neg", (($D476+1) - VLOOKUP($B476,'Results-formatted 060121'!$A:AX,(BA$3+2),FALSE)), IF($C476 = "pos-neg", (3+VLOOKUP($B476,'Results-formatted 060121'!$A:AX,(BA$3+2),FALSE)), VLOOKUP($B476,'Results-formatted 060121'!$A:AX,(BA$3+2),FALSE)))</f>
        <v>5</v>
      </c>
      <c r="BB476" s="95">
        <f>IF($C476 = "neg", (($D476+1) - VLOOKUP($B476,'Results-formatted 060121'!$A:AY,(BB$3+2),FALSE)), IF($C476 = "pos-neg", (3+VLOOKUP($B476,'Results-formatted 060121'!$A:AY,(BB$3+2),FALSE)), VLOOKUP($B476,'Results-formatted 060121'!$A:AY,(BB$3+2),FALSE)))</f>
        <v>5</v>
      </c>
      <c r="BC476" s="95">
        <f>IF($C476 = "neg", (($D476+1) - VLOOKUP($B476,'Results-formatted 060121'!$A:AZ,(BC$3+2),FALSE)), IF($C476 = "pos-neg", (3+VLOOKUP($B476,'Results-formatted 060121'!$A:AZ,(BC$3+2),FALSE)), VLOOKUP($B476,'Results-formatted 060121'!$A:AZ,(BC$3+2),FALSE)))</f>
        <v>2</v>
      </c>
      <c r="BD476" s="95">
        <f>IF($C476 = "neg", (($D476+1) - VLOOKUP($B476,'Results-formatted 060121'!$A:BA,(BD$3+2),FALSE)), IF($C476 = "pos-neg", (3+VLOOKUP($B476,'Results-formatted 060121'!$A:BA,(BD$3+2),FALSE)), VLOOKUP($B476,'Results-formatted 060121'!$A:BA,(BD$3+2),FALSE)))</f>
        <v>5</v>
      </c>
      <c r="BE476" s="95">
        <f>IF($C476 = "neg", (($D476+1) - VLOOKUP($B476,'Results-formatted 060121'!$A:BB,(BE$3+2),FALSE)), IF($C476 = "pos-neg", (3+VLOOKUP($B476,'Results-formatted 060121'!$A:BB,(BE$3+2),FALSE)), VLOOKUP($B476,'Results-formatted 060121'!$A:BB,(BE$3+2),FALSE)))</f>
        <v>5</v>
      </c>
      <c r="BF476" s="95">
        <f>IF($C476 = "neg", (($D476+1) - VLOOKUP($B476,'Results-formatted 060121'!$A:BC,(BF$3+2),FALSE)), IF($C476 = "pos-neg", (3+VLOOKUP($B476,'Results-formatted 060121'!$A:BC,(BF$3+2),FALSE)), VLOOKUP($B476,'Results-formatted 060121'!$A:BC,(BF$3+2),FALSE)))</f>
        <v>4</v>
      </c>
      <c r="BG476" s="95">
        <f>IF($C476 = "neg", (($D476+1) - VLOOKUP($B476,'Results-formatted 060121'!$A:BD,(BG$3+2),FALSE)), IF($C476 = "pos-neg", (3+VLOOKUP($B476,'Results-formatted 060121'!$A:BD,(BG$3+2),FALSE)), VLOOKUP($B476,'Results-formatted 060121'!$A:BD,(BG$3+2),FALSE)))</f>
        <v>5</v>
      </c>
      <c r="BH476" s="95">
        <f>IF($C476 = "neg", (($D476+1) - VLOOKUP($B476,'Results-formatted 060121'!$A:BE,(BH$3+2),FALSE)), IF($C476 = "pos-neg", (3+VLOOKUP($B476,'Results-formatted 060121'!$A:BE,(BH$3+2),FALSE)), VLOOKUP($B476,'Results-formatted 060121'!$A:BE,(BH$3+2),FALSE)))</f>
        <v>3</v>
      </c>
      <c r="BI476" s="95">
        <f>IF($C476 = "neg", (($D476+1) - VLOOKUP($B476,'Results-formatted 060121'!$A:BF,(BI$3+2),FALSE)), IF($C476 = "pos-neg", (3+VLOOKUP($B476,'Results-formatted 060121'!$A:BF,(BI$3+2),FALSE)), VLOOKUP($B476,'Results-formatted 060121'!$A:BF,(BI$3+2),FALSE)))</f>
        <v>5</v>
      </c>
      <c r="BJ476" s="95">
        <f>IF($C476 = "neg", (($D476+1) - VLOOKUP($B476,'Results-formatted 060121'!$A:BG,(BJ$3+2),FALSE)), IF($C476 = "pos-neg", (3+VLOOKUP($B476,'Results-formatted 060121'!$A:BG,(BJ$3+2),FALSE)), VLOOKUP($B476,'Results-formatted 060121'!$A:BG,(BJ$3+2),FALSE)))</f>
        <v>5</v>
      </c>
      <c r="BK476" s="95">
        <f>IF($C476 = "neg", (($D476+1) - VLOOKUP($B476,'Results-formatted 060121'!$A:BH,(BK$3+2),FALSE)), IF($C476 = "pos-neg", (3+VLOOKUP($B476,'Results-formatted 060121'!$A:BH,(BK$3+2),FALSE)), VLOOKUP($B476,'Results-formatted 060121'!$A:BH,(BK$3+2),FALSE)))</f>
        <v>5</v>
      </c>
      <c r="BL476" s="95">
        <f>IF($C476 = "neg", (($D476+1) - VLOOKUP($B476,'Results-formatted 060121'!$A:BI,(BL$3+2),FALSE)), IF($C476 = "pos-neg", (3+VLOOKUP($B476,'Results-formatted 060121'!$A:BI,(BL$3+2),FALSE)), VLOOKUP($B476,'Results-formatted 060121'!$A:BI,(BL$3+2),FALSE)))</f>
        <v>3</v>
      </c>
      <c r="BM476" s="95">
        <f>IF($C476 = "neg", (($D476+1) - VLOOKUP($B476,'Results-formatted 060121'!$A:BJ,(BM$3+2),FALSE)), IF($C476 = "pos-neg", (3+VLOOKUP($B476,'Results-formatted 060121'!$A:BJ,(BM$3+2),FALSE)), VLOOKUP($B476,'Results-formatted 060121'!$A:BJ,(BM$3+2),FALSE)))</f>
        <v>3</v>
      </c>
      <c r="BN476" s="95"/>
      <c r="BO476" s="95"/>
      <c r="BP476" s="95"/>
      <c r="BQ476" s="95"/>
      <c r="BR476" s="95"/>
      <c r="BS476" s="95"/>
      <c r="BT476" s="95"/>
      <c r="BU476" s="95"/>
      <c r="BV476" s="95"/>
      <c r="BW476" s="95"/>
      <c r="BX476" s="95"/>
      <c r="BY476" s="95"/>
      <c r="BZ476" s="95"/>
      <c r="CA476" s="95"/>
      <c r="CB476" s="95"/>
      <c r="CC476" s="95"/>
      <c r="CD476" s="99"/>
      <c r="CE476" s="25">
        <f t="shared" si="1787"/>
        <v>3.9666666666666668</v>
      </c>
      <c r="CF476" s="25">
        <f t="shared" si="1674"/>
        <v>1.1194227729650525</v>
      </c>
    </row>
    <row r="477" spans="2:84" ht="56" x14ac:dyDescent="0.15">
      <c r="B477" s="84" t="s">
        <v>599</v>
      </c>
      <c r="C477" s="86" t="s">
        <v>1166</v>
      </c>
      <c r="D477" s="2">
        <v>5</v>
      </c>
      <c r="E477" s="12" t="s">
        <v>1066</v>
      </c>
      <c r="F477" s="95">
        <f>IF($C477 = "neg", (($D477+1) - VLOOKUP($B477,'Results-formatted 060121'!$A:$AJ,(F$3+2),FALSE)), IF($C477 = "pos-neg", (3+VLOOKUP($B477,'Results-formatted 060121'!$A:$AJ,(F$3+2),FALSE)), VLOOKUP($B477,'Results-formatted 060121'!$A:$AJ,(F$3+2),FALSE)))</f>
        <v>4</v>
      </c>
      <c r="G477" s="95">
        <f>IF($C477 = "neg", (($D477+1) - VLOOKUP($B477,'Results-formatted 060121'!$A:$AJ,(G$3+2),FALSE)), IF($C477 = "pos-neg", (3+VLOOKUP($B477,'Results-formatted 060121'!$A:$AJ,(G$3+2),FALSE)), VLOOKUP($B477,'Results-formatted 060121'!$A:$AJ,(G$3+2),FALSE)))</f>
        <v>5</v>
      </c>
      <c r="H477" s="95">
        <f>IF($C477 = "neg", (($D477+1) - VLOOKUP($B477,'Results-formatted 060121'!$A:$AJ,(H$3+2),FALSE)), IF($C477 = "pos-neg", (3+VLOOKUP($B477,'Results-formatted 060121'!$A:$AJ,(H$3+2),FALSE)), VLOOKUP($B477,'Results-formatted 060121'!$A:$AJ,(H$3+2),FALSE)))</f>
        <v>3</v>
      </c>
      <c r="I477" s="95">
        <f>IF($C477 = "neg", (($D477+1) - VLOOKUP($B477,'Results-formatted 060121'!$A:$AJ,(I$3+2),FALSE)), IF($C477 = "pos-neg", (3+VLOOKUP($B477,'Results-formatted 060121'!$A:$AJ,(I$3+2),FALSE)), VLOOKUP($B477,'Results-formatted 060121'!$A:$AJ,(I$3+2),FALSE)))</f>
        <v>5</v>
      </c>
      <c r="J477" s="95">
        <f>IF($C477 = "neg", (($D477+1) - VLOOKUP($B477,'Results-formatted 060121'!$A:$AJ,(J$3+2),FALSE)), IF($C477 = "pos-neg", (3+VLOOKUP($B477,'Results-formatted 060121'!$A:$AJ,(J$3+2),FALSE)), VLOOKUP($B477,'Results-formatted 060121'!$A:$AJ,(J$3+2),FALSE)))</f>
        <v>3</v>
      </c>
      <c r="K477" s="95">
        <f>IF($C477 = "neg", (($D477+1) - VLOOKUP($B477,'Results-formatted 060121'!$A:$AJ,(K$3+2),FALSE)), IF($C477 = "pos-neg", (3+VLOOKUP($B477,'Results-formatted 060121'!$A:$AJ,(K$3+2),FALSE)), VLOOKUP($B477,'Results-formatted 060121'!$A:$AJ,(K$3+2),FALSE)))</f>
        <v>5</v>
      </c>
      <c r="L477" s="95">
        <f>IF($C477 = "neg", (($D477+1) - VLOOKUP($B477,'Results-formatted 060121'!$A:$AJ,(L$3+2),FALSE)), IF($C477 = "pos-neg", (3+VLOOKUP($B477,'Results-formatted 060121'!$A:$AJ,(L$3+2),FALSE)), VLOOKUP($B477,'Results-formatted 060121'!$A:$AJ,(L$3+2),FALSE)))</f>
        <v>3</v>
      </c>
      <c r="M477" s="95">
        <f>IF($C477 = "neg", (($D477+1) - VLOOKUP($B477,'Results-formatted 060121'!$A:$AJ,(M$3+2),FALSE)), IF($C477 = "pos-neg", (3+VLOOKUP($B477,'Results-formatted 060121'!$A:$AJ,(M$3+2),FALSE)), VLOOKUP($B477,'Results-formatted 060121'!$A:$AJ,(M$3+2),FALSE)))</f>
        <v>5</v>
      </c>
      <c r="N477" s="95">
        <f>IF($C477 = "neg", (($D477+1) - VLOOKUP($B477,'Results-formatted 060121'!$A:$AJ,(N$3+2),FALSE)), IF($C477 = "pos-neg", (3+VLOOKUP($B477,'Results-formatted 060121'!$A:$AJ,(N$3+2),FALSE)), VLOOKUP($B477,'Results-formatted 060121'!$A:$AJ,(N$3+2),FALSE)))</f>
        <v>4</v>
      </c>
      <c r="O477" s="95">
        <f>IF($C477 = "neg", (($D477+1) - VLOOKUP($B477,'Results-formatted 060121'!$A:$AJ,(O$3+2),FALSE)), IF($C477 = "pos-neg", (3+VLOOKUP($B477,'Results-formatted 060121'!$A:$AJ,(O$3+2),FALSE)), VLOOKUP($B477,'Results-formatted 060121'!$A:$AJ,(O$3+2),FALSE)))</f>
        <v>5</v>
      </c>
      <c r="P477" s="95">
        <f>IF($C477 = "neg", (($D477+1) - VLOOKUP($B477,'Results-formatted 060121'!$A:$AJ,(P$3+2),FALSE)), IF($C477 = "pos-neg", (3+VLOOKUP($B477,'Results-formatted 060121'!$A:$AJ,(P$3+2),FALSE)), VLOOKUP($B477,'Results-formatted 060121'!$A:$AJ,(P$3+2),FALSE)))</f>
        <v>3</v>
      </c>
      <c r="Q477" s="95">
        <f>IF($C477 = "neg", (($D477+1) - VLOOKUP($B477,'Results-formatted 060121'!$A:$AJ,(Q$3+2),FALSE)), IF($C477 = "pos-neg", (3+VLOOKUP($B477,'Results-formatted 060121'!$A:$AJ,(Q$3+2),FALSE)), VLOOKUP($B477,'Results-formatted 060121'!$A:$AJ,(Q$3+2),FALSE)))</f>
        <v>5</v>
      </c>
      <c r="R477" s="95">
        <f>IF($C477 = "neg", (($D477+1) - VLOOKUP($B477,'Results-formatted 060121'!$A:$AJ,(R$3+2),FALSE)), IF($C477 = "pos-neg", (3+VLOOKUP($B477,'Results-formatted 060121'!$A:$AJ,(R$3+2),FALSE)), VLOOKUP($B477,'Results-formatted 060121'!$A:$AJ,(R$3+2),FALSE)))</f>
        <v>3</v>
      </c>
      <c r="S477" s="95">
        <f>IF($C477 = "neg", (($D477+1) - VLOOKUP($B477,'Results-formatted 060121'!$A:$AJ,(S$3+2),FALSE)), IF($C477 = "pos-neg", (3+VLOOKUP($B477,'Results-formatted 060121'!$A:$AJ,(S$3+2),FALSE)), VLOOKUP($B477,'Results-formatted 060121'!$A:$AJ,(S$3+2),FALSE)))</f>
        <v>2</v>
      </c>
      <c r="T477" s="95">
        <f>IF($C477 = "neg", (($D477+1) - VLOOKUP($B477,'Results-formatted 060121'!$A:$AJ,(T$3+2),FALSE)), IF($C477 = "pos-neg", (3+VLOOKUP($B477,'Results-formatted 060121'!$A:$AJ,(T$3+2),FALSE)), VLOOKUP($B477,'Results-formatted 060121'!$A:$AJ,(T$3+2),FALSE)))</f>
        <v>2</v>
      </c>
      <c r="U477" s="95">
        <f>IF($C477 = "neg", (($D477+1) - VLOOKUP($B477,'Results-formatted 060121'!$A:$AJ,(U$3+2),FALSE)), IF($C477 = "pos-neg", (3+VLOOKUP($B477,'Results-formatted 060121'!$A:$AJ,(U$3+2),FALSE)), VLOOKUP($B477,'Results-formatted 060121'!$A:$AJ,(U$3+2),FALSE)))</f>
        <v>1</v>
      </c>
      <c r="V477" s="95">
        <f>IF($C477 = "neg", (($D477+1) - VLOOKUP($B477,'Results-formatted 060121'!$A:$AJ,(V$3+2),FALSE)), IF($C477 = "pos-neg", (3+VLOOKUP($B477,'Results-formatted 060121'!$A:$AJ,(V$3+2),FALSE)), VLOOKUP($B477,'Results-formatted 060121'!$A:$AJ,(V$3+2),FALSE)))</f>
        <v>3</v>
      </c>
      <c r="W477" s="95">
        <f>IF($C477 = "neg", (($D477+1) - VLOOKUP($B477,'Results-formatted 060121'!$A:$AJ,(W$3+2),FALSE)), IF($C477 = "pos-neg", (3+VLOOKUP($B477,'Results-formatted 060121'!$A:$AJ,(W$3+2),FALSE)), VLOOKUP($B477,'Results-formatted 060121'!$A:$AJ,(W$3+2),FALSE)))</f>
        <v>4</v>
      </c>
      <c r="X477" s="95">
        <f>IF($C477 = "neg", (($D477+1) - VLOOKUP($B477,'Results-formatted 060121'!$A:$AJ,(X$3+2),FALSE)), IF($C477 = "pos-neg", (3+VLOOKUP($B477,'Results-formatted 060121'!$A:$AJ,(X$3+2),FALSE)), VLOOKUP($B477,'Results-formatted 060121'!$A:$AJ,(X$3+2),FALSE)))</f>
        <v>5</v>
      </c>
      <c r="Y477" s="95">
        <f>IF($C477 = "neg", (($D477+1) - VLOOKUP($B477,'Results-formatted 060121'!$A:$AJ,(Y$3+2),FALSE)), IF($C477 = "pos-neg", (3+VLOOKUP($B477,'Results-formatted 060121'!$A:$AJ,(Y$3+2),FALSE)), VLOOKUP($B477,'Results-formatted 060121'!$A:$AJ,(Y$3+2),FALSE)))</f>
        <v>5</v>
      </c>
      <c r="Z477" s="95">
        <f>IF($C477 = "neg", (($D477+1) - VLOOKUP($B477,'Results-formatted 060121'!$A:$AJ,(Z$3+2),FALSE)), IF($C477 = "pos-neg", (3+VLOOKUP($B477,'Results-formatted 060121'!$A:$AJ,(Z$3+2),FALSE)), VLOOKUP($B477,'Results-formatted 060121'!$A:$AJ,(Z$3+2),FALSE)))</f>
        <v>3</v>
      </c>
      <c r="AA477" s="95">
        <f>IF($C477 = "neg", (($D477+1) - VLOOKUP($B477,'Results-formatted 060121'!$A:$AJ,(AA$3+2),FALSE)), IF($C477 = "pos-neg", (3+VLOOKUP($B477,'Results-formatted 060121'!$A:$AJ,(AA$3+2),FALSE)), VLOOKUP($B477,'Results-formatted 060121'!$A:$AJ,(AA$3+2),FALSE)))</f>
        <v>2</v>
      </c>
      <c r="AB477" s="95">
        <f>IF($C477 = "neg", (($D477+1) - VLOOKUP($B477,'Results-formatted 060121'!$A:$AJ,(AB$3+2),FALSE)), IF($C477 = "pos-neg", (3+VLOOKUP($B477,'Results-formatted 060121'!$A:$AJ,(AB$3+2),FALSE)), VLOOKUP($B477,'Results-formatted 060121'!$A:$AJ,(AB$3+2),FALSE)))</f>
        <v>5</v>
      </c>
      <c r="AC477" s="95">
        <f>IF($C477 = "neg", (($D477+1) - VLOOKUP($B477,'Results-formatted 060121'!$A:$AJ,(AC$3+2),FALSE)), IF($C477 = "pos-neg", (3+VLOOKUP($B477,'Results-formatted 060121'!$A:$AJ,(AC$3+2),FALSE)), VLOOKUP($B477,'Results-formatted 060121'!$A:$AJ,(AC$3+2),FALSE)))</f>
        <v>3</v>
      </c>
      <c r="AD477" s="95">
        <f>IF($C477 = "neg", (($D477+1) - VLOOKUP($B477,'Results-formatted 060121'!$A:$AJ,(AD$3+2),FALSE)), IF($C477 = "pos-neg", (3+VLOOKUP($B477,'Results-formatted 060121'!$A:$AJ,(AD$3+2),FALSE)), VLOOKUP($B477,'Results-formatted 060121'!$A:$AJ,(AD$3+2),FALSE)))</f>
        <v>5</v>
      </c>
      <c r="AE477" s="95">
        <f>IF($C477 = "neg", (($D477+1) - VLOOKUP($B477,'Results-formatted 060121'!$A:$AJ,(AE$3+2),FALSE)), IF($C477 = "pos-neg", (3+VLOOKUP($B477,'Results-formatted 060121'!$A:$AJ,(AE$3+2),FALSE)), VLOOKUP($B477,'Results-formatted 060121'!$A:$AJ,(AE$3+2),FALSE)))</f>
        <v>4</v>
      </c>
      <c r="AF477" s="95">
        <f>IF($C477 = "neg", (($D477+1) - VLOOKUP($B477,'Results-formatted 060121'!$A:$AJ,(AF$3+2),FALSE)), IF($C477 = "pos-neg", (3+VLOOKUP($B477,'Results-formatted 060121'!$A:$AJ,(AF$3+2),FALSE)), VLOOKUP($B477,'Results-formatted 060121'!$A:$AJ,(AF$3+2),FALSE)))</f>
        <v>5</v>
      </c>
      <c r="AG477" s="95">
        <f>IF($C477 = "neg", (($D477+1) - VLOOKUP($B477,'Results-formatted 060121'!$A:$AJ,(AG$3+2),FALSE)), IF($C477 = "pos-neg", (3+VLOOKUP($B477,'Results-formatted 060121'!$A:$AJ,(AG$3+2),FALSE)), VLOOKUP($B477,'Results-formatted 060121'!$A:$AJ,(AG$3+2),FALSE)))</f>
        <v>4</v>
      </c>
      <c r="AH477" s="95">
        <f>IF($C477 = "neg", (($D477+1) - VLOOKUP($B477,'Results-formatted 060121'!$A:$AJ,(AH$3+2),FALSE)), IF($C477 = "pos-neg", (3+VLOOKUP($B477,'Results-formatted 060121'!$A:$AJ,(AH$3+2),FALSE)), VLOOKUP($B477,'Results-formatted 060121'!$A:$AJ,(AH$3+2),FALSE)))</f>
        <v>3</v>
      </c>
      <c r="AI477" s="95">
        <f>IF($C477 = "neg", (($D477+1) - VLOOKUP($B477,'Results-formatted 060121'!$A:$AJ,(AI$3+2),FALSE)), IF($C477 = "pos-neg", (3+VLOOKUP($B477,'Results-formatted 060121'!$A:$AJ,(AI$3+2),FALSE)), VLOOKUP($B477,'Results-formatted 060121'!$A:$AJ,(AI$3+2),FALSE)))</f>
        <v>4</v>
      </c>
      <c r="AJ477" s="95">
        <f>IF($C477 = "neg", (($D477+1) - VLOOKUP($B477,'Results-formatted 060121'!$A:$AJ,(AJ$3+2),FALSE)), IF($C477 = "pos-neg", (3+VLOOKUP($B477,'Results-formatted 060121'!$A:$AJ,(AJ$3+2),FALSE)), VLOOKUP($B477,'Results-formatted 060121'!$A:$AJ,(AJ$3+2),FALSE)))</f>
        <v>5</v>
      </c>
      <c r="AK477" s="95">
        <f>IF($C477 = "neg", (($D477+1) - VLOOKUP($B477,'Results-formatted 060121'!$A:$AJ,(AK$3+2),FALSE)), IF($C477 = "pos-neg", (3+VLOOKUP($B477,'Results-formatted 060121'!$A:$AJ,(AK$3+2),FALSE)), VLOOKUP($B477,'Results-formatted 060121'!$A:$AJ,(AK$3+2),FALSE)))</f>
        <v>4</v>
      </c>
      <c r="AL477" s="95">
        <f>IF($C477 = "neg", (($D477+1) - VLOOKUP($B477,'Results-formatted 060121'!$A:$AJ,(AL$3+2),FALSE)), IF($C477 = "pos-neg", (3+VLOOKUP($B477,'Results-formatted 060121'!$A:$AJ,(AL$3+2),FALSE)), VLOOKUP($B477,'Results-formatted 060121'!$A:$AJ,(AL$3+2),FALSE)))</f>
        <v>2</v>
      </c>
      <c r="AM477" s="95">
        <f>IF($C477 = "neg", (($D477+1) - VLOOKUP($B477,'Results-formatted 060121'!$A:AJ,(AM$3+2),FALSE)), IF($C477 = "pos-neg", (3+VLOOKUP($B477,'Results-formatted 060121'!$A:AJ,(AM$3+2),FALSE)), VLOOKUP($B477,'Results-formatted 060121'!$A:AJ,(AM$3+2),FALSE)))</f>
        <v>5</v>
      </c>
      <c r="AN477" s="95">
        <f>IF($C477 = "neg", (($D477+1) - VLOOKUP($B477,'Results-formatted 060121'!$A:AK,(AN$3+2),FALSE)), IF($C477 = "pos-neg", (3+VLOOKUP($B477,'Results-formatted 060121'!$A:AK,(AN$3+2),FALSE)), VLOOKUP($B477,'Results-formatted 060121'!$A:AK,(AN$3+2),FALSE)))</f>
        <v>4</v>
      </c>
      <c r="AO477" s="95">
        <f>IF($C477 = "neg", (($D477+1) - VLOOKUP($B477,'Results-formatted 060121'!$A:AL,(AO$3+2),FALSE)), IF($C477 = "pos-neg", (3+VLOOKUP($B477,'Results-formatted 060121'!$A:AL,(AO$3+2),FALSE)), VLOOKUP($B477,'Results-formatted 060121'!$A:AL,(AO$3+2),FALSE)))</f>
        <v>4</v>
      </c>
      <c r="AP477" s="95">
        <f>IF($C477 = "neg", (($D477+1) - VLOOKUP($B477,'Results-formatted 060121'!$A:AM,(AP$3+2),FALSE)), IF($C477 = "pos-neg", (3+VLOOKUP($B477,'Results-formatted 060121'!$A:AM,(AP$3+2),FALSE)), VLOOKUP($B477,'Results-formatted 060121'!$A:AM,(AP$3+2),FALSE)))</f>
        <v>2</v>
      </c>
      <c r="AQ477" s="95">
        <f>IF($C477 = "neg", (($D477+1) - VLOOKUP($B477,'Results-formatted 060121'!$A:AN,(AQ$3+2),FALSE)), IF($C477 = "pos-neg", (3+VLOOKUP($B477,'Results-formatted 060121'!$A:AN,(AQ$3+2),FALSE)), VLOOKUP($B477,'Results-formatted 060121'!$A:AN,(AQ$3+2),FALSE)))</f>
        <v>4</v>
      </c>
      <c r="AR477" s="95">
        <f>IF($C477 = "neg", (($D477+1) - VLOOKUP($B477,'Results-formatted 060121'!$A:AO,(AR$3+2),FALSE)), IF($C477 = "pos-neg", (3+VLOOKUP($B477,'Results-formatted 060121'!$A:AO,(AR$3+2),FALSE)), VLOOKUP($B477,'Results-formatted 060121'!$A:AO,(AR$3+2),FALSE)))</f>
        <v>5</v>
      </c>
      <c r="AS477" s="95">
        <f>IF($C477 = "neg", (($D477+1) - VLOOKUP($B477,'Results-formatted 060121'!$A:AP,(AS$3+2),FALSE)), IF($C477 = "pos-neg", (3+VLOOKUP($B477,'Results-formatted 060121'!$A:AP,(AS$3+2),FALSE)), VLOOKUP($B477,'Results-formatted 060121'!$A:AP,(AS$3+2),FALSE)))</f>
        <v>5</v>
      </c>
      <c r="AT477" s="95">
        <f>IF($C477 = "neg", (($D477+1) - VLOOKUP($B477,'Results-formatted 060121'!$A:AQ,(AT$3+2),FALSE)), IF($C477 = "pos-neg", (3+VLOOKUP($B477,'Results-formatted 060121'!$A:AQ,(AT$3+2),FALSE)), VLOOKUP($B477,'Results-formatted 060121'!$A:AQ,(AT$3+2),FALSE)))</f>
        <v>4</v>
      </c>
      <c r="AU477" s="95">
        <f>IF($C477 = "neg", (($D477+1) - VLOOKUP($B477,'Results-formatted 060121'!$A:AR,(AU$3+2),FALSE)), IF($C477 = "pos-neg", (3+VLOOKUP($B477,'Results-formatted 060121'!$A:AR,(AU$3+2),FALSE)), VLOOKUP($B477,'Results-formatted 060121'!$A:AR,(AU$3+2),FALSE)))</f>
        <v>5</v>
      </c>
      <c r="AV477" s="95">
        <f>IF($C477 = "neg", (($D477+1) - VLOOKUP($B477,'Results-formatted 060121'!$A:AS,(AV$3+2),FALSE)), IF($C477 = "pos-neg", (3+VLOOKUP($B477,'Results-formatted 060121'!$A:AS,(AV$3+2),FALSE)), VLOOKUP($B477,'Results-formatted 060121'!$A:AS,(AV$3+2),FALSE)))</f>
        <v>2</v>
      </c>
      <c r="AW477" s="95">
        <f>IF($C477 = "neg", (($D477+1) - VLOOKUP($B477,'Results-formatted 060121'!$A:AT,(AW$3+2),FALSE)), IF($C477 = "pos-neg", (3+VLOOKUP($B477,'Results-formatted 060121'!$A:AT,(AW$3+2),FALSE)), VLOOKUP($B477,'Results-formatted 060121'!$A:AT,(AW$3+2),FALSE)))</f>
        <v>3</v>
      </c>
      <c r="AX477" s="95">
        <f>IF($C477 = "neg", (($D477+1) - VLOOKUP($B477,'Results-formatted 060121'!$A:AU,(AX$3+2),FALSE)), IF($C477 = "pos-neg", (3+VLOOKUP($B477,'Results-formatted 060121'!$A:AU,(AX$3+2),FALSE)), VLOOKUP($B477,'Results-formatted 060121'!$A:AU,(AX$3+2),FALSE)))</f>
        <v>1</v>
      </c>
      <c r="AY477" s="95">
        <f>IF($C477 = "neg", (($D477+1) - VLOOKUP($B477,'Results-formatted 060121'!$A:AV,(AY$3+2),FALSE)), IF($C477 = "pos-neg", (3+VLOOKUP($B477,'Results-formatted 060121'!$A:AV,(AY$3+2),FALSE)), VLOOKUP($B477,'Results-formatted 060121'!$A:AV,(AY$3+2),FALSE)))</f>
        <v>4</v>
      </c>
      <c r="AZ477" s="95">
        <f>IF($C477 = "neg", (($D477+1) - VLOOKUP($B477,'Results-formatted 060121'!$A:AW,(AZ$3+2),FALSE)), IF($C477 = "pos-neg", (3+VLOOKUP($B477,'Results-formatted 060121'!$A:AW,(AZ$3+2),FALSE)), VLOOKUP($B477,'Results-formatted 060121'!$A:AW,(AZ$3+2),FALSE)))</f>
        <v>3</v>
      </c>
      <c r="BA477" s="95">
        <f>IF($C477 = "neg", (($D477+1) - VLOOKUP($B477,'Results-formatted 060121'!$A:AX,(BA$3+2),FALSE)), IF($C477 = "pos-neg", (3+VLOOKUP($B477,'Results-formatted 060121'!$A:AX,(BA$3+2),FALSE)), VLOOKUP($B477,'Results-formatted 060121'!$A:AX,(BA$3+2),FALSE)))</f>
        <v>5</v>
      </c>
      <c r="BB477" s="95">
        <f>IF($C477 = "neg", (($D477+1) - VLOOKUP($B477,'Results-formatted 060121'!$A:AY,(BB$3+2),FALSE)), IF($C477 = "pos-neg", (3+VLOOKUP($B477,'Results-formatted 060121'!$A:AY,(BB$3+2),FALSE)), VLOOKUP($B477,'Results-formatted 060121'!$A:AY,(BB$3+2),FALSE)))</f>
        <v>5</v>
      </c>
      <c r="BC477" s="95">
        <f>IF($C477 = "neg", (($D477+1) - VLOOKUP($B477,'Results-formatted 060121'!$A:AZ,(BC$3+2),FALSE)), IF($C477 = "pos-neg", (3+VLOOKUP($B477,'Results-formatted 060121'!$A:AZ,(BC$3+2),FALSE)), VLOOKUP($B477,'Results-formatted 060121'!$A:AZ,(BC$3+2),FALSE)))</f>
        <v>2</v>
      </c>
      <c r="BD477" s="95">
        <f>IF($C477 = "neg", (($D477+1) - VLOOKUP($B477,'Results-formatted 060121'!$A:BA,(BD$3+2),FALSE)), IF($C477 = "pos-neg", (3+VLOOKUP($B477,'Results-formatted 060121'!$A:BA,(BD$3+2),FALSE)), VLOOKUP($B477,'Results-formatted 060121'!$A:BA,(BD$3+2),FALSE)))</f>
        <v>4</v>
      </c>
      <c r="BE477" s="95">
        <f>IF($C477 = "neg", (($D477+1) - VLOOKUP($B477,'Results-formatted 060121'!$A:BB,(BE$3+2),FALSE)), IF($C477 = "pos-neg", (3+VLOOKUP($B477,'Results-formatted 060121'!$A:BB,(BE$3+2),FALSE)), VLOOKUP($B477,'Results-formatted 060121'!$A:BB,(BE$3+2),FALSE)))</f>
        <v>4</v>
      </c>
      <c r="BF477" s="95">
        <f>IF($C477 = "neg", (($D477+1) - VLOOKUP($B477,'Results-formatted 060121'!$A:BC,(BF$3+2),FALSE)), IF($C477 = "pos-neg", (3+VLOOKUP($B477,'Results-formatted 060121'!$A:BC,(BF$3+2),FALSE)), VLOOKUP($B477,'Results-formatted 060121'!$A:BC,(BF$3+2),FALSE)))</f>
        <v>4</v>
      </c>
      <c r="BG477" s="95">
        <f>IF($C477 = "neg", (($D477+1) - VLOOKUP($B477,'Results-formatted 060121'!$A:BD,(BG$3+2),FALSE)), IF($C477 = "pos-neg", (3+VLOOKUP($B477,'Results-formatted 060121'!$A:BD,(BG$3+2),FALSE)), VLOOKUP($B477,'Results-formatted 060121'!$A:BD,(BG$3+2),FALSE)))</f>
        <v>2</v>
      </c>
      <c r="BH477" s="95">
        <f>IF($C477 = "neg", (($D477+1) - VLOOKUP($B477,'Results-formatted 060121'!$A:BE,(BH$3+2),FALSE)), IF($C477 = "pos-neg", (3+VLOOKUP($B477,'Results-formatted 060121'!$A:BE,(BH$3+2),FALSE)), VLOOKUP($B477,'Results-formatted 060121'!$A:BE,(BH$3+2),FALSE)))</f>
        <v>3</v>
      </c>
      <c r="BI477" s="95">
        <f>IF($C477 = "neg", (($D477+1) - VLOOKUP($B477,'Results-formatted 060121'!$A:BF,(BI$3+2),FALSE)), IF($C477 = "pos-neg", (3+VLOOKUP($B477,'Results-formatted 060121'!$A:BF,(BI$3+2),FALSE)), VLOOKUP($B477,'Results-formatted 060121'!$A:BF,(BI$3+2),FALSE)))</f>
        <v>4</v>
      </c>
      <c r="BJ477" s="95">
        <f>IF($C477 = "neg", (($D477+1) - VLOOKUP($B477,'Results-formatted 060121'!$A:BG,(BJ$3+2),FALSE)), IF($C477 = "pos-neg", (3+VLOOKUP($B477,'Results-formatted 060121'!$A:BG,(BJ$3+2),FALSE)), VLOOKUP($B477,'Results-formatted 060121'!$A:BG,(BJ$3+2),FALSE)))</f>
        <v>5</v>
      </c>
      <c r="BK477" s="95">
        <f>IF($C477 = "neg", (($D477+1) - VLOOKUP($B477,'Results-formatted 060121'!$A:BH,(BK$3+2),FALSE)), IF($C477 = "pos-neg", (3+VLOOKUP($B477,'Results-formatted 060121'!$A:BH,(BK$3+2),FALSE)), VLOOKUP($B477,'Results-formatted 060121'!$A:BH,(BK$3+2),FALSE)))</f>
        <v>5</v>
      </c>
      <c r="BL477" s="95">
        <f>IF($C477 = "neg", (($D477+1) - VLOOKUP($B477,'Results-formatted 060121'!$A:BI,(BL$3+2),FALSE)), IF($C477 = "pos-neg", (3+VLOOKUP($B477,'Results-formatted 060121'!$A:BI,(BL$3+2),FALSE)), VLOOKUP($B477,'Results-formatted 060121'!$A:BI,(BL$3+2),FALSE)))</f>
        <v>3</v>
      </c>
      <c r="BM477" s="95">
        <f>IF($C477 = "neg", (($D477+1) - VLOOKUP($B477,'Results-formatted 060121'!$A:BJ,(BM$3+2),FALSE)), IF($C477 = "pos-neg", (3+VLOOKUP($B477,'Results-formatted 060121'!$A:BJ,(BM$3+2),FALSE)), VLOOKUP($B477,'Results-formatted 060121'!$A:BJ,(BM$3+2),FALSE)))</f>
        <v>3</v>
      </c>
      <c r="BN477" s="95"/>
      <c r="BO477" s="95"/>
      <c r="BP477" s="95"/>
      <c r="BQ477" s="95"/>
      <c r="BR477" s="95"/>
      <c r="BS477" s="95"/>
      <c r="BT477" s="95"/>
      <c r="BU477" s="95"/>
      <c r="BV477" s="95"/>
      <c r="BW477" s="95"/>
      <c r="BX477" s="95"/>
      <c r="BY477" s="95"/>
      <c r="BZ477" s="95"/>
      <c r="CA477" s="95"/>
      <c r="CB477" s="95"/>
      <c r="CC477" s="95"/>
      <c r="CD477" s="99"/>
      <c r="CE477" s="25">
        <f t="shared" si="1787"/>
        <v>3.7333333333333334</v>
      </c>
      <c r="CF477" s="25">
        <f t="shared" si="1674"/>
        <v>1.1625026577941795</v>
      </c>
    </row>
    <row r="478" spans="2:84" ht="18" customHeight="1" x14ac:dyDescent="0.15">
      <c r="B478" s="84"/>
      <c r="E478" s="18" t="s">
        <v>126</v>
      </c>
      <c r="F478" s="34"/>
      <c r="G478" s="34"/>
      <c r="H478" s="34">
        <f t="shared" ref="H478" si="1788">IF(ISNUMBER(H479), AVERAGE(H479:H489), "")</f>
        <v>3.8181818181818183</v>
      </c>
      <c r="I478" s="34">
        <f t="shared" ref="I478" si="1789">IF(ISNUMBER(I479), AVERAGE(I479:I489), "")</f>
        <v>4.3636363636363633</v>
      </c>
      <c r="J478" s="34"/>
      <c r="K478" s="34">
        <f t="shared" ref="K478" si="1790">IF(ISNUMBER(K479), AVERAGE(K479:K489), "")</f>
        <v>4.1818181818181817</v>
      </c>
      <c r="L478" s="34">
        <f t="shared" ref="L478" si="1791">IF(ISNUMBER(L479), AVERAGE(L479:L489), "")</f>
        <v>3.9090909090909092</v>
      </c>
      <c r="M478" s="34">
        <f t="shared" ref="M478" si="1792">IF(ISNUMBER(M479), AVERAGE(M479:M489), "")</f>
        <v>3.7272727272727271</v>
      </c>
      <c r="N478" s="34"/>
      <c r="O478" s="34">
        <f t="shared" ref="O478" si="1793">IF(ISNUMBER(O479), AVERAGE(O479:O489), "")</f>
        <v>5</v>
      </c>
      <c r="P478" s="34">
        <f t="shared" ref="P478" si="1794">IF(ISNUMBER(P479), AVERAGE(P479:P489), "")</f>
        <v>3.5454545454545454</v>
      </c>
      <c r="Q478" s="34">
        <f t="shared" ref="Q478" si="1795">IF(ISNUMBER(Q479), AVERAGE(Q479:Q489), "")</f>
        <v>4.2727272727272725</v>
      </c>
      <c r="R478" s="34">
        <f t="shared" ref="R478" si="1796">IF(ISNUMBER(R479), AVERAGE(R479:R489), "")</f>
        <v>3.9090909090909092</v>
      </c>
      <c r="S478" s="34">
        <f t="shared" ref="S478" si="1797">IF(ISNUMBER(S479), AVERAGE(S479:S489), "")</f>
        <v>3.7272727272727271</v>
      </c>
      <c r="T478" s="34">
        <f t="shared" ref="T478" si="1798">IF(ISNUMBER(T479), AVERAGE(T479:T489), "")</f>
        <v>3.7272727272727271</v>
      </c>
      <c r="U478" s="34">
        <f t="shared" ref="U478" si="1799">IF(ISNUMBER(U479), AVERAGE(U479:U489), "")</f>
        <v>4.1818181818181817</v>
      </c>
      <c r="V478" s="34">
        <f t="shared" ref="V478" si="1800">IF(ISNUMBER(V479), AVERAGE(V479:V489), "")</f>
        <v>4.1818181818181817</v>
      </c>
      <c r="W478" s="34">
        <f t="shared" ref="W478" si="1801">IF(ISNUMBER(W479), AVERAGE(W479:W489), "")</f>
        <v>4.2727272727272725</v>
      </c>
      <c r="X478" s="34">
        <f t="shared" ref="X478" si="1802">IF(ISNUMBER(X479), AVERAGE(X479:X489), "")</f>
        <v>4.4545454545454541</v>
      </c>
      <c r="Y478" s="34">
        <f t="shared" ref="Y478" si="1803">IF(ISNUMBER(Y479), AVERAGE(Y479:Y489), "")</f>
        <v>3.5454545454545454</v>
      </c>
      <c r="Z478" s="34">
        <f t="shared" ref="Z478" si="1804">IF(ISNUMBER(Z479), AVERAGE(Z479:Z489), "")</f>
        <v>3.0909090909090908</v>
      </c>
      <c r="AA478" s="34">
        <f t="shared" ref="AA478" si="1805">IF(ISNUMBER(AA479), AVERAGE(AA479:AA489), "")</f>
        <v>2.3636363636363638</v>
      </c>
      <c r="AB478" s="34">
        <f t="shared" ref="AB478" si="1806">IF(ISNUMBER(AB479), AVERAGE(AB479:AB489), "")</f>
        <v>4</v>
      </c>
      <c r="AC478" s="34">
        <f t="shared" ref="AC478" si="1807">IF(ISNUMBER(AC479), AVERAGE(AC479:AC489), "")</f>
        <v>1.2727272727272727</v>
      </c>
      <c r="AD478" s="34">
        <f t="shared" ref="AD478" si="1808">IF(ISNUMBER(AD479), AVERAGE(AD479:AD489), "")</f>
        <v>3</v>
      </c>
      <c r="AE478" s="34">
        <f t="shared" ref="AE478" si="1809">IF(ISNUMBER(AE479), AVERAGE(AE479:AE489), "")</f>
        <v>4.0909090909090908</v>
      </c>
      <c r="AF478" s="34">
        <f t="shared" ref="AF478" si="1810">IF(ISNUMBER(AF479), AVERAGE(AF479:AF489), "")</f>
        <v>3</v>
      </c>
      <c r="AG478" s="34">
        <f t="shared" ref="AG478" si="1811">IF(ISNUMBER(AG479), AVERAGE(AG479:AG489), "")</f>
        <v>4</v>
      </c>
      <c r="AH478" s="34">
        <f t="shared" ref="AH478" si="1812">IF(ISNUMBER(AH479), AVERAGE(AH479:AH489), "")</f>
        <v>4.2727272727272725</v>
      </c>
      <c r="AI478" s="34">
        <f t="shared" ref="AI478" si="1813">IF(ISNUMBER(AI479), AVERAGE(AI479:AI489), "")</f>
        <v>4.1818181818181817</v>
      </c>
      <c r="AJ478" s="34">
        <f t="shared" ref="AJ478:BM478" si="1814">IF(ISNUMBER(AJ479), AVERAGE(AJ479:AJ489), "")</f>
        <v>4.9090909090909092</v>
      </c>
      <c r="AK478" s="34"/>
      <c r="AL478" s="34">
        <f t="shared" si="1814"/>
        <v>2.8181818181818183</v>
      </c>
      <c r="AM478" s="34">
        <f t="shared" si="1814"/>
        <v>4.6363636363636367</v>
      </c>
      <c r="AN478" s="34">
        <f t="shared" si="1814"/>
        <v>3.9090909090909092</v>
      </c>
      <c r="AO478" s="34">
        <f t="shared" si="1814"/>
        <v>4</v>
      </c>
      <c r="AP478" s="34">
        <f t="shared" si="1814"/>
        <v>2.3636363636363638</v>
      </c>
      <c r="AQ478" s="34">
        <f t="shared" si="1814"/>
        <v>3.7272727272727271</v>
      </c>
      <c r="AR478" s="34">
        <f t="shared" si="1814"/>
        <v>4.4545454545454541</v>
      </c>
      <c r="AS478" s="34">
        <f t="shared" si="1814"/>
        <v>4.3636363636363633</v>
      </c>
      <c r="AT478" s="34">
        <f t="shared" si="1814"/>
        <v>3.8181818181818183</v>
      </c>
      <c r="AU478" s="34">
        <f t="shared" si="1814"/>
        <v>4.6363636363636367</v>
      </c>
      <c r="AV478" s="34">
        <f t="shared" si="1814"/>
        <v>3.6363636363636362</v>
      </c>
      <c r="AW478" s="34">
        <f t="shared" si="1814"/>
        <v>2.6363636363636362</v>
      </c>
      <c r="AX478" s="34">
        <f t="shared" si="1814"/>
        <v>2.1818181818181817</v>
      </c>
      <c r="AY478" s="34">
        <f t="shared" si="1814"/>
        <v>4.0909090909090908</v>
      </c>
      <c r="AZ478" s="34">
        <f t="shared" si="1814"/>
        <v>4.9090909090909092</v>
      </c>
      <c r="BA478" s="34">
        <f t="shared" si="1814"/>
        <v>3.5454545454545454</v>
      </c>
      <c r="BB478" s="34"/>
      <c r="BC478" s="34">
        <f t="shared" si="1814"/>
        <v>4</v>
      </c>
      <c r="BD478" s="34">
        <f t="shared" si="1814"/>
        <v>4.2727272727272725</v>
      </c>
      <c r="BE478" s="34">
        <f t="shared" si="1814"/>
        <v>4.2727272727272725</v>
      </c>
      <c r="BF478" s="34">
        <f t="shared" si="1814"/>
        <v>4.7272727272727275</v>
      </c>
      <c r="BG478" s="34">
        <f t="shared" si="1814"/>
        <v>2.9090909090909092</v>
      </c>
      <c r="BH478" s="34">
        <f t="shared" si="1814"/>
        <v>3.8181818181818183</v>
      </c>
      <c r="BI478" s="34">
        <f t="shared" si="1814"/>
        <v>3.7272727272727271</v>
      </c>
      <c r="BJ478" s="34">
        <f t="shared" si="1814"/>
        <v>4.6363636363636367</v>
      </c>
      <c r="BK478" s="34">
        <f t="shared" si="1814"/>
        <v>3.6363636363636362</v>
      </c>
      <c r="BL478" s="34">
        <f t="shared" si="1814"/>
        <v>4.0909090909090908</v>
      </c>
      <c r="BM478" s="34">
        <f t="shared" si="1814"/>
        <v>2.7272727272727271</v>
      </c>
      <c r="BN478" s="34"/>
      <c r="BO478" s="34"/>
      <c r="BP478" s="34"/>
      <c r="BQ478" s="34"/>
      <c r="BR478" s="34"/>
      <c r="BS478" s="34"/>
      <c r="BT478" s="34"/>
      <c r="BU478" s="34"/>
      <c r="BV478" s="34"/>
      <c r="BW478" s="34"/>
      <c r="BX478" s="34"/>
      <c r="BY478" s="34"/>
      <c r="BZ478" s="34"/>
      <c r="CA478" s="34"/>
      <c r="CB478" s="34"/>
      <c r="CC478" s="34"/>
      <c r="CD478" s="34" t="str">
        <f t="shared" ref="CD478" si="1815">IF(ISNUMBER(CD479), AVERAGE(CD479:CD489), "")</f>
        <v/>
      </c>
      <c r="CE478" s="34">
        <f t="shared" si="1787"/>
        <v>3.8063973063973049</v>
      </c>
      <c r="CF478" s="34">
        <f t="shared" si="1674"/>
        <v>0.75174235915674226</v>
      </c>
    </row>
    <row r="479" spans="2:84" ht="42" x14ac:dyDescent="0.15">
      <c r="B479" s="84" t="s">
        <v>600</v>
      </c>
      <c r="C479" s="86" t="s">
        <v>224</v>
      </c>
      <c r="D479" s="2">
        <v>5</v>
      </c>
      <c r="E479" s="13" t="s">
        <v>1067</v>
      </c>
      <c r="F479" s="95">
        <f>IF($C479 = "neg", (($D479+1) - VLOOKUP($B479,'Results-formatted 060121'!$A:$AJ,(F$3+2),FALSE)), IF($C479 = "pos-neg", (3+VLOOKUP($B479,'Results-formatted 060121'!$A:$AJ,(F$3+2),FALSE)), VLOOKUP($B479,'Results-formatted 060121'!$A:$AJ,(F$3+2),FALSE)))</f>
        <v>3</v>
      </c>
      <c r="G479" s="95">
        <f>IF($C479 = "neg", (($D479+1) - VLOOKUP($B479,'Results-formatted 060121'!$A:$AJ,(G$3+2),FALSE)), IF($C479 = "pos-neg", (3+VLOOKUP($B479,'Results-formatted 060121'!$A:$AJ,(G$3+2),FALSE)), VLOOKUP($B479,'Results-formatted 060121'!$A:$AJ,(G$3+2),FALSE)))</f>
        <v>5</v>
      </c>
      <c r="H479" s="95">
        <f>IF($C479 = "neg", (($D479+1) - VLOOKUP($B479,'Results-formatted 060121'!$A:$AJ,(H$3+2),FALSE)), IF($C479 = "pos-neg", (3+VLOOKUP($B479,'Results-formatted 060121'!$A:$AJ,(H$3+2),FALSE)), VLOOKUP($B479,'Results-formatted 060121'!$A:$AJ,(H$3+2),FALSE)))</f>
        <v>4</v>
      </c>
      <c r="I479" s="95">
        <f>IF($C479 = "neg", (($D479+1) - VLOOKUP($B479,'Results-formatted 060121'!$A:$AJ,(I$3+2),FALSE)), IF($C479 = "pos-neg", (3+VLOOKUP($B479,'Results-formatted 060121'!$A:$AJ,(I$3+2),FALSE)), VLOOKUP($B479,'Results-formatted 060121'!$A:$AJ,(I$3+2),FALSE)))</f>
        <v>4</v>
      </c>
      <c r="J479" s="95">
        <f>IF($C479 = "neg", (($D479+1) - VLOOKUP($B479,'Results-formatted 060121'!$A:$AJ,(J$3+2),FALSE)), IF($C479 = "pos-neg", (3+VLOOKUP($B479,'Results-formatted 060121'!$A:$AJ,(J$3+2),FALSE)), VLOOKUP($B479,'Results-formatted 060121'!$A:$AJ,(J$3+2),FALSE)))</f>
        <v>3</v>
      </c>
      <c r="K479" s="95">
        <f>IF($C479 = "neg", (($D479+1) - VLOOKUP($B479,'Results-formatted 060121'!$A:$AJ,(K$3+2),FALSE)), IF($C479 = "pos-neg", (3+VLOOKUP($B479,'Results-formatted 060121'!$A:$AJ,(K$3+2),FALSE)), VLOOKUP($B479,'Results-formatted 060121'!$A:$AJ,(K$3+2),FALSE)))</f>
        <v>4</v>
      </c>
      <c r="L479" s="95">
        <f>IF($C479 = "neg", (($D479+1) - VLOOKUP($B479,'Results-formatted 060121'!$A:$AJ,(L$3+2),FALSE)), IF($C479 = "pos-neg", (3+VLOOKUP($B479,'Results-formatted 060121'!$A:$AJ,(L$3+2),FALSE)), VLOOKUP($B479,'Results-formatted 060121'!$A:$AJ,(L$3+2),FALSE)))</f>
        <v>5</v>
      </c>
      <c r="M479" s="95">
        <f>IF($C479 = "neg", (($D479+1) - VLOOKUP($B479,'Results-formatted 060121'!$A:$AJ,(M$3+2),FALSE)), IF($C479 = "pos-neg", (3+VLOOKUP($B479,'Results-formatted 060121'!$A:$AJ,(M$3+2),FALSE)), VLOOKUP($B479,'Results-formatted 060121'!$A:$AJ,(M$3+2),FALSE)))</f>
        <v>5</v>
      </c>
      <c r="N479" s="95">
        <f>IF($C479 = "neg", (($D479+1) - VLOOKUP($B479,'Results-formatted 060121'!$A:$AJ,(N$3+2),FALSE)), IF($C479 = "pos-neg", (3+VLOOKUP($B479,'Results-formatted 060121'!$A:$AJ,(N$3+2),FALSE)), VLOOKUP($B479,'Results-formatted 060121'!$A:$AJ,(N$3+2),FALSE)))</f>
        <v>4</v>
      </c>
      <c r="O479" s="95">
        <f>IF($C479 = "neg", (($D479+1) - VLOOKUP($B479,'Results-formatted 060121'!$A:$AJ,(O$3+2),FALSE)), IF($C479 = "pos-neg", (3+VLOOKUP($B479,'Results-formatted 060121'!$A:$AJ,(O$3+2),FALSE)), VLOOKUP($B479,'Results-formatted 060121'!$A:$AJ,(O$3+2),FALSE)))</f>
        <v>5</v>
      </c>
      <c r="P479" s="95">
        <f>IF($C479 = "neg", (($D479+1) - VLOOKUP($B479,'Results-formatted 060121'!$A:$AJ,(P$3+2),FALSE)), IF($C479 = "pos-neg", (3+VLOOKUP($B479,'Results-formatted 060121'!$A:$AJ,(P$3+2),FALSE)), VLOOKUP($B479,'Results-formatted 060121'!$A:$AJ,(P$3+2),FALSE)))</f>
        <v>4</v>
      </c>
      <c r="Q479" s="95">
        <f>IF($C479 = "neg", (($D479+1) - VLOOKUP($B479,'Results-formatted 060121'!$A:$AJ,(Q$3+2),FALSE)), IF($C479 = "pos-neg", (3+VLOOKUP($B479,'Results-formatted 060121'!$A:$AJ,(Q$3+2),FALSE)), VLOOKUP($B479,'Results-formatted 060121'!$A:$AJ,(Q$3+2),FALSE)))</f>
        <v>5</v>
      </c>
      <c r="R479" s="95">
        <f>IF($C479 = "neg", (($D479+1) - VLOOKUP($B479,'Results-formatted 060121'!$A:$AJ,(R$3+2),FALSE)), IF($C479 = "pos-neg", (3+VLOOKUP($B479,'Results-formatted 060121'!$A:$AJ,(R$3+2),FALSE)), VLOOKUP($B479,'Results-formatted 060121'!$A:$AJ,(R$3+2),FALSE)))</f>
        <v>4</v>
      </c>
      <c r="S479" s="95">
        <f>IF($C479 = "neg", (($D479+1) - VLOOKUP($B479,'Results-formatted 060121'!$A:$AJ,(S$3+2),FALSE)), IF($C479 = "pos-neg", (3+VLOOKUP($B479,'Results-formatted 060121'!$A:$AJ,(S$3+2),FALSE)), VLOOKUP($B479,'Results-formatted 060121'!$A:$AJ,(S$3+2),FALSE)))</f>
        <v>4</v>
      </c>
      <c r="T479" s="95">
        <f>IF($C479 = "neg", (($D479+1) - VLOOKUP($B479,'Results-formatted 060121'!$A:$AJ,(T$3+2),FALSE)), IF($C479 = "pos-neg", (3+VLOOKUP($B479,'Results-formatted 060121'!$A:$AJ,(T$3+2),FALSE)), VLOOKUP($B479,'Results-formatted 060121'!$A:$AJ,(T$3+2),FALSE)))</f>
        <v>4</v>
      </c>
      <c r="U479" s="95">
        <f>IF($C479 = "neg", (($D479+1) - VLOOKUP($B479,'Results-formatted 060121'!$A:$AJ,(U$3+2),FALSE)), IF($C479 = "pos-neg", (3+VLOOKUP($B479,'Results-formatted 060121'!$A:$AJ,(U$3+2),FALSE)), VLOOKUP($B479,'Results-formatted 060121'!$A:$AJ,(U$3+2),FALSE)))</f>
        <v>5</v>
      </c>
      <c r="V479" s="95">
        <f>IF($C479 = "neg", (($D479+1) - VLOOKUP($B479,'Results-formatted 060121'!$A:$AJ,(V$3+2),FALSE)), IF($C479 = "pos-neg", (3+VLOOKUP($B479,'Results-formatted 060121'!$A:$AJ,(V$3+2),FALSE)), VLOOKUP($B479,'Results-formatted 060121'!$A:$AJ,(V$3+2),FALSE)))</f>
        <v>5</v>
      </c>
      <c r="W479" s="95">
        <f>IF($C479 = "neg", (($D479+1) - VLOOKUP($B479,'Results-formatted 060121'!$A:$AJ,(W$3+2),FALSE)), IF($C479 = "pos-neg", (3+VLOOKUP($B479,'Results-formatted 060121'!$A:$AJ,(W$3+2),FALSE)), VLOOKUP($B479,'Results-formatted 060121'!$A:$AJ,(W$3+2),FALSE)))</f>
        <v>4</v>
      </c>
      <c r="X479" s="95">
        <f>IF($C479 = "neg", (($D479+1) - VLOOKUP($B479,'Results-formatted 060121'!$A:$AJ,(X$3+2),FALSE)), IF($C479 = "pos-neg", (3+VLOOKUP($B479,'Results-formatted 060121'!$A:$AJ,(X$3+2),FALSE)), VLOOKUP($B479,'Results-formatted 060121'!$A:$AJ,(X$3+2),FALSE)))</f>
        <v>5</v>
      </c>
      <c r="Y479" s="95">
        <f>IF($C479 = "neg", (($D479+1) - VLOOKUP($B479,'Results-formatted 060121'!$A:$AJ,(Y$3+2),FALSE)), IF($C479 = "pos-neg", (3+VLOOKUP($B479,'Results-formatted 060121'!$A:$AJ,(Y$3+2),FALSE)), VLOOKUP($B479,'Results-formatted 060121'!$A:$AJ,(Y$3+2),FALSE)))</f>
        <v>4</v>
      </c>
      <c r="Z479" s="95">
        <f>IF($C479 = "neg", (($D479+1) - VLOOKUP($B479,'Results-formatted 060121'!$A:$AJ,(Z$3+2),FALSE)), IF($C479 = "pos-neg", (3+VLOOKUP($B479,'Results-formatted 060121'!$A:$AJ,(Z$3+2),FALSE)), VLOOKUP($B479,'Results-formatted 060121'!$A:$AJ,(Z$3+2),FALSE)))</f>
        <v>3</v>
      </c>
      <c r="AA479" s="95">
        <f>IF($C479 = "neg", (($D479+1) - VLOOKUP($B479,'Results-formatted 060121'!$A:$AJ,(AA$3+2),FALSE)), IF($C479 = "pos-neg", (3+VLOOKUP($B479,'Results-formatted 060121'!$A:$AJ,(AA$3+2),FALSE)), VLOOKUP($B479,'Results-formatted 060121'!$A:$AJ,(AA$3+2),FALSE)))</f>
        <v>4</v>
      </c>
      <c r="AB479" s="95">
        <f>IF($C479 = "neg", (($D479+1) - VLOOKUP($B479,'Results-formatted 060121'!$A:$AJ,(AB$3+2),FALSE)), IF($C479 = "pos-neg", (3+VLOOKUP($B479,'Results-formatted 060121'!$A:$AJ,(AB$3+2),FALSE)), VLOOKUP($B479,'Results-formatted 060121'!$A:$AJ,(AB$3+2),FALSE)))</f>
        <v>4</v>
      </c>
      <c r="AC479" s="95">
        <f>IF($C479 = "neg", (($D479+1) - VLOOKUP($B479,'Results-formatted 060121'!$A:$AJ,(AC$3+2),FALSE)), IF($C479 = "pos-neg", (3+VLOOKUP($B479,'Results-formatted 060121'!$A:$AJ,(AC$3+2),FALSE)), VLOOKUP($B479,'Results-formatted 060121'!$A:$AJ,(AC$3+2),FALSE)))</f>
        <v>3</v>
      </c>
      <c r="AD479" s="95">
        <f>IF($C479 = "neg", (($D479+1) - VLOOKUP($B479,'Results-formatted 060121'!$A:$AJ,(AD$3+2),FALSE)), IF($C479 = "pos-neg", (3+VLOOKUP($B479,'Results-formatted 060121'!$A:$AJ,(AD$3+2),FALSE)), VLOOKUP($B479,'Results-formatted 060121'!$A:$AJ,(AD$3+2),FALSE)))</f>
        <v>3</v>
      </c>
      <c r="AE479" s="95">
        <f>IF($C479 = "neg", (($D479+1) - VLOOKUP($B479,'Results-formatted 060121'!$A:$AJ,(AE$3+2),FALSE)), IF($C479 = "pos-neg", (3+VLOOKUP($B479,'Results-formatted 060121'!$A:$AJ,(AE$3+2),FALSE)), VLOOKUP($B479,'Results-formatted 060121'!$A:$AJ,(AE$3+2),FALSE)))</f>
        <v>5</v>
      </c>
      <c r="AF479" s="95">
        <f>IF($C479 = "neg", (($D479+1) - VLOOKUP($B479,'Results-formatted 060121'!$A:$AJ,(AF$3+2),FALSE)), IF($C479 = "pos-neg", (3+VLOOKUP($B479,'Results-formatted 060121'!$A:$AJ,(AF$3+2),FALSE)), VLOOKUP($B479,'Results-formatted 060121'!$A:$AJ,(AF$3+2),FALSE)))</f>
        <v>2</v>
      </c>
      <c r="AG479" s="95">
        <f>IF($C479 = "neg", (($D479+1) - VLOOKUP($B479,'Results-formatted 060121'!$A:$AJ,(AG$3+2),FALSE)), IF($C479 = "pos-neg", (3+VLOOKUP($B479,'Results-formatted 060121'!$A:$AJ,(AG$3+2),FALSE)), VLOOKUP($B479,'Results-formatted 060121'!$A:$AJ,(AG$3+2),FALSE)))</f>
        <v>4</v>
      </c>
      <c r="AH479" s="95">
        <f>IF($C479 = "neg", (($D479+1) - VLOOKUP($B479,'Results-formatted 060121'!$A:$AJ,(AH$3+2),FALSE)), IF($C479 = "pos-neg", (3+VLOOKUP($B479,'Results-formatted 060121'!$A:$AJ,(AH$3+2),FALSE)), VLOOKUP($B479,'Results-formatted 060121'!$A:$AJ,(AH$3+2),FALSE)))</f>
        <v>5</v>
      </c>
      <c r="AI479" s="95">
        <f>IF($C479 = "neg", (($D479+1) - VLOOKUP($B479,'Results-formatted 060121'!$A:$AJ,(AI$3+2),FALSE)), IF($C479 = "pos-neg", (3+VLOOKUP($B479,'Results-formatted 060121'!$A:$AJ,(AI$3+2),FALSE)), VLOOKUP($B479,'Results-formatted 060121'!$A:$AJ,(AI$3+2),FALSE)))</f>
        <v>5</v>
      </c>
      <c r="AJ479" s="95">
        <f>IF($C479 = "neg", (($D479+1) - VLOOKUP($B479,'Results-formatted 060121'!$A:$AJ,(AJ$3+2),FALSE)), IF($C479 = "pos-neg", (3+VLOOKUP($B479,'Results-formatted 060121'!$A:$AJ,(AJ$3+2),FALSE)), VLOOKUP($B479,'Results-formatted 060121'!$A:$AJ,(AJ$3+2),FALSE)))</f>
        <v>5</v>
      </c>
      <c r="AK479" s="95">
        <f>IF($C479 = "neg", (($D479+1) - VLOOKUP($B479,'Results-formatted 060121'!$A:$AJ,(AK$3+2),FALSE)), IF($C479 = "pos-neg", (3+VLOOKUP($B479,'Results-formatted 060121'!$A:$AJ,(AK$3+2),FALSE)), VLOOKUP($B479,'Results-formatted 060121'!$A:$AJ,(AK$3+2),FALSE)))</f>
        <v>3</v>
      </c>
      <c r="AL479" s="95">
        <f>IF($C479 = "neg", (($D479+1) - VLOOKUP($B479,'Results-formatted 060121'!$A:$AJ,(AL$3+2),FALSE)), IF($C479 = "pos-neg", (3+VLOOKUP($B479,'Results-formatted 060121'!$A:$AJ,(AL$3+2),FALSE)), VLOOKUP($B479,'Results-formatted 060121'!$A:$AJ,(AL$3+2),FALSE)))</f>
        <v>3</v>
      </c>
      <c r="AM479" s="95">
        <f>IF($C479 = "neg", (($D479+1) - VLOOKUP($B479,'Results-formatted 060121'!$A:AJ,(AM$3+2),FALSE)), IF($C479 = "pos-neg", (3+VLOOKUP($B479,'Results-formatted 060121'!$A:AJ,(AM$3+2),FALSE)), VLOOKUP($B479,'Results-formatted 060121'!$A:AJ,(AM$3+2),FALSE)))</f>
        <v>5</v>
      </c>
      <c r="AN479" s="95">
        <f>IF($C479 = "neg", (($D479+1) - VLOOKUP($B479,'Results-formatted 060121'!$A:AK,(AN$3+2),FALSE)), IF($C479 = "pos-neg", (3+VLOOKUP($B479,'Results-formatted 060121'!$A:AK,(AN$3+2),FALSE)), VLOOKUP($B479,'Results-formatted 060121'!$A:AK,(AN$3+2),FALSE)))</f>
        <v>5</v>
      </c>
      <c r="AO479" s="95">
        <f>IF($C479 = "neg", (($D479+1) - VLOOKUP($B479,'Results-formatted 060121'!$A:AL,(AO$3+2),FALSE)), IF($C479 = "pos-neg", (3+VLOOKUP($B479,'Results-formatted 060121'!$A:AL,(AO$3+2),FALSE)), VLOOKUP($B479,'Results-formatted 060121'!$A:AL,(AO$3+2),FALSE)))</f>
        <v>5</v>
      </c>
      <c r="AP479" s="95">
        <f>IF($C479 = "neg", (($D479+1) - VLOOKUP($B479,'Results-formatted 060121'!$A:AM,(AP$3+2),FALSE)), IF($C479 = "pos-neg", (3+VLOOKUP($B479,'Results-formatted 060121'!$A:AM,(AP$3+2),FALSE)), VLOOKUP($B479,'Results-formatted 060121'!$A:AM,(AP$3+2),FALSE)))</f>
        <v>4</v>
      </c>
      <c r="AQ479" s="95">
        <f>IF($C479 = "neg", (($D479+1) - VLOOKUP($B479,'Results-formatted 060121'!$A:AN,(AQ$3+2),FALSE)), IF($C479 = "pos-neg", (3+VLOOKUP($B479,'Results-formatted 060121'!$A:AN,(AQ$3+2),FALSE)), VLOOKUP($B479,'Results-formatted 060121'!$A:AN,(AQ$3+2),FALSE)))</f>
        <v>5</v>
      </c>
      <c r="AR479" s="95">
        <f>IF($C479 = "neg", (($D479+1) - VLOOKUP($B479,'Results-formatted 060121'!$A:AO,(AR$3+2),FALSE)), IF($C479 = "pos-neg", (3+VLOOKUP($B479,'Results-formatted 060121'!$A:AO,(AR$3+2),FALSE)), VLOOKUP($B479,'Results-formatted 060121'!$A:AO,(AR$3+2),FALSE)))</f>
        <v>5</v>
      </c>
      <c r="AS479" s="95">
        <f>IF($C479 = "neg", (($D479+1) - VLOOKUP($B479,'Results-formatted 060121'!$A:AP,(AS$3+2),FALSE)), IF($C479 = "pos-neg", (3+VLOOKUP($B479,'Results-formatted 060121'!$A:AP,(AS$3+2),FALSE)), VLOOKUP($B479,'Results-formatted 060121'!$A:AP,(AS$3+2),FALSE)))</f>
        <v>5</v>
      </c>
      <c r="AT479" s="95">
        <f>IF($C479 = "neg", (($D479+1) - VLOOKUP($B479,'Results-formatted 060121'!$A:AQ,(AT$3+2),FALSE)), IF($C479 = "pos-neg", (3+VLOOKUP($B479,'Results-formatted 060121'!$A:AQ,(AT$3+2),FALSE)), VLOOKUP($B479,'Results-formatted 060121'!$A:AQ,(AT$3+2),FALSE)))</f>
        <v>4</v>
      </c>
      <c r="AU479" s="95">
        <f>IF($C479 = "neg", (($D479+1) - VLOOKUP($B479,'Results-formatted 060121'!$A:AR,(AU$3+2),FALSE)), IF($C479 = "pos-neg", (3+VLOOKUP($B479,'Results-formatted 060121'!$A:AR,(AU$3+2),FALSE)), VLOOKUP($B479,'Results-formatted 060121'!$A:AR,(AU$3+2),FALSE)))</f>
        <v>5</v>
      </c>
      <c r="AV479" s="95">
        <f>IF($C479 = "neg", (($D479+1) - VLOOKUP($B479,'Results-formatted 060121'!$A:AS,(AV$3+2),FALSE)), IF($C479 = "pos-neg", (3+VLOOKUP($B479,'Results-formatted 060121'!$A:AS,(AV$3+2),FALSE)), VLOOKUP($B479,'Results-formatted 060121'!$A:AS,(AV$3+2),FALSE)))</f>
        <v>3</v>
      </c>
      <c r="AW479" s="95">
        <f>IF($C479 = "neg", (($D479+1) - VLOOKUP($B479,'Results-formatted 060121'!$A:AT,(AW$3+2),FALSE)), IF($C479 = "pos-neg", (3+VLOOKUP($B479,'Results-formatted 060121'!$A:AT,(AW$3+2),FALSE)), VLOOKUP($B479,'Results-formatted 060121'!$A:AT,(AW$3+2),FALSE)))</f>
        <v>4</v>
      </c>
      <c r="AX479" s="95">
        <f>IF($C479 = "neg", (($D479+1) - VLOOKUP($B479,'Results-formatted 060121'!$A:AU,(AX$3+2),FALSE)), IF($C479 = "pos-neg", (3+VLOOKUP($B479,'Results-formatted 060121'!$A:AU,(AX$3+2),FALSE)), VLOOKUP($B479,'Results-formatted 060121'!$A:AU,(AX$3+2),FALSE)))</f>
        <v>5</v>
      </c>
      <c r="AY479" s="95">
        <f>IF($C479 = "neg", (($D479+1) - VLOOKUP($B479,'Results-formatted 060121'!$A:AV,(AY$3+2),FALSE)), IF($C479 = "pos-neg", (3+VLOOKUP($B479,'Results-formatted 060121'!$A:AV,(AY$3+2),FALSE)), VLOOKUP($B479,'Results-formatted 060121'!$A:AV,(AY$3+2),FALSE)))</f>
        <v>4</v>
      </c>
      <c r="AZ479" s="95">
        <f>IF($C479 = "neg", (($D479+1) - VLOOKUP($B479,'Results-formatted 060121'!$A:AW,(AZ$3+2),FALSE)), IF($C479 = "pos-neg", (3+VLOOKUP($B479,'Results-formatted 060121'!$A:AW,(AZ$3+2),FALSE)), VLOOKUP($B479,'Results-formatted 060121'!$A:AW,(AZ$3+2),FALSE)))</f>
        <v>5</v>
      </c>
      <c r="BA479" s="95">
        <f>IF($C479 = "neg", (($D479+1) - VLOOKUP($B479,'Results-formatted 060121'!$A:AX,(BA$3+2),FALSE)), IF($C479 = "pos-neg", (3+VLOOKUP($B479,'Results-formatted 060121'!$A:AX,(BA$3+2),FALSE)), VLOOKUP($B479,'Results-formatted 060121'!$A:AX,(BA$3+2),FALSE)))</f>
        <v>3</v>
      </c>
      <c r="BB479" s="95">
        <f>IF($C479 = "neg", (($D479+1) - VLOOKUP($B479,'Results-formatted 060121'!$A:AY,(BB$3+2),FALSE)), IF($C479 = "pos-neg", (3+VLOOKUP($B479,'Results-formatted 060121'!$A:AY,(BB$3+2),FALSE)), VLOOKUP($B479,'Results-formatted 060121'!$A:AY,(BB$3+2),FALSE)))</f>
        <v>5</v>
      </c>
      <c r="BC479" s="95">
        <f>IF($C479 = "neg", (($D479+1) - VLOOKUP($B479,'Results-formatted 060121'!$A:AZ,(BC$3+2),FALSE)), IF($C479 = "pos-neg", (3+VLOOKUP($B479,'Results-formatted 060121'!$A:AZ,(BC$3+2),FALSE)), VLOOKUP($B479,'Results-formatted 060121'!$A:AZ,(BC$3+2),FALSE)))</f>
        <v>4</v>
      </c>
      <c r="BD479" s="95">
        <f>IF($C479 = "neg", (($D479+1) - VLOOKUP($B479,'Results-formatted 060121'!$A:BA,(BD$3+2),FALSE)), IF($C479 = "pos-neg", (3+VLOOKUP($B479,'Results-formatted 060121'!$A:BA,(BD$3+2),FALSE)), VLOOKUP($B479,'Results-formatted 060121'!$A:BA,(BD$3+2),FALSE)))</f>
        <v>5</v>
      </c>
      <c r="BE479" s="95">
        <f>IF($C479 = "neg", (($D479+1) - VLOOKUP($B479,'Results-formatted 060121'!$A:BB,(BE$3+2),FALSE)), IF($C479 = "pos-neg", (3+VLOOKUP($B479,'Results-formatted 060121'!$A:BB,(BE$3+2),FALSE)), VLOOKUP($B479,'Results-formatted 060121'!$A:BB,(BE$3+2),FALSE)))</f>
        <v>5</v>
      </c>
      <c r="BF479" s="95">
        <f>IF($C479 = "neg", (($D479+1) - VLOOKUP($B479,'Results-formatted 060121'!$A:BC,(BF$3+2),FALSE)), IF($C479 = "pos-neg", (3+VLOOKUP($B479,'Results-formatted 060121'!$A:BC,(BF$3+2),FALSE)), VLOOKUP($B479,'Results-formatted 060121'!$A:BC,(BF$3+2),FALSE)))</f>
        <v>5</v>
      </c>
      <c r="BG479" s="95">
        <f>IF($C479 = "neg", (($D479+1) - VLOOKUP($B479,'Results-formatted 060121'!$A:BD,(BG$3+2),FALSE)), IF($C479 = "pos-neg", (3+VLOOKUP($B479,'Results-formatted 060121'!$A:BD,(BG$3+2),FALSE)), VLOOKUP($B479,'Results-formatted 060121'!$A:BD,(BG$3+2),FALSE)))</f>
        <v>5</v>
      </c>
      <c r="BH479" s="95">
        <f>IF($C479 = "neg", (($D479+1) - VLOOKUP($B479,'Results-formatted 060121'!$A:BE,(BH$3+2),FALSE)), IF($C479 = "pos-neg", (3+VLOOKUP($B479,'Results-formatted 060121'!$A:BE,(BH$3+2),FALSE)), VLOOKUP($B479,'Results-formatted 060121'!$A:BE,(BH$3+2),FALSE)))</f>
        <v>4</v>
      </c>
      <c r="BI479" s="95">
        <f>IF($C479 = "neg", (($D479+1) - VLOOKUP($B479,'Results-formatted 060121'!$A:BF,(BI$3+2),FALSE)), IF($C479 = "pos-neg", (3+VLOOKUP($B479,'Results-formatted 060121'!$A:BF,(BI$3+2),FALSE)), VLOOKUP($B479,'Results-formatted 060121'!$A:BF,(BI$3+2),FALSE)))</f>
        <v>4</v>
      </c>
      <c r="BJ479" s="95">
        <f>IF($C479 = "neg", (($D479+1) - VLOOKUP($B479,'Results-formatted 060121'!$A:BG,(BJ$3+2),FALSE)), IF($C479 = "pos-neg", (3+VLOOKUP($B479,'Results-formatted 060121'!$A:BG,(BJ$3+2),FALSE)), VLOOKUP($B479,'Results-formatted 060121'!$A:BG,(BJ$3+2),FALSE)))</f>
        <v>5</v>
      </c>
      <c r="BK479" s="95">
        <f>IF($C479 = "neg", (($D479+1) - VLOOKUP($B479,'Results-formatted 060121'!$A:BH,(BK$3+2),FALSE)), IF($C479 = "pos-neg", (3+VLOOKUP($B479,'Results-formatted 060121'!$A:BH,(BK$3+2),FALSE)), VLOOKUP($B479,'Results-formatted 060121'!$A:BH,(BK$3+2),FALSE)))</f>
        <v>5</v>
      </c>
      <c r="BL479" s="95">
        <f>IF($C479 = "neg", (($D479+1) - VLOOKUP($B479,'Results-formatted 060121'!$A:BI,(BL$3+2),FALSE)), IF($C479 = "pos-neg", (3+VLOOKUP($B479,'Results-formatted 060121'!$A:BI,(BL$3+2),FALSE)), VLOOKUP($B479,'Results-formatted 060121'!$A:BI,(BL$3+2),FALSE)))</f>
        <v>5</v>
      </c>
      <c r="BM479" s="95">
        <f>IF($C479 = "neg", (($D479+1) - VLOOKUP($B479,'Results-formatted 060121'!$A:BJ,(BM$3+2),FALSE)), IF($C479 = "pos-neg", (3+VLOOKUP($B479,'Results-formatted 060121'!$A:BJ,(BM$3+2),FALSE)), VLOOKUP($B479,'Results-formatted 060121'!$A:BJ,(BM$3+2),FALSE)))</f>
        <v>4</v>
      </c>
      <c r="BN479" s="95"/>
      <c r="BO479" s="95"/>
      <c r="BP479" s="95"/>
      <c r="BQ479" s="95"/>
      <c r="BR479" s="95"/>
      <c r="BS479" s="95"/>
      <c r="BT479" s="95"/>
      <c r="BU479" s="95"/>
      <c r="BV479" s="95"/>
      <c r="BW479" s="95"/>
      <c r="BX479" s="95"/>
      <c r="BY479" s="95"/>
      <c r="BZ479" s="95"/>
      <c r="CA479" s="95"/>
      <c r="CB479" s="95"/>
      <c r="CC479" s="95"/>
      <c r="CD479" s="99"/>
      <c r="CE479" s="25">
        <f t="shared" si="1787"/>
        <v>4.3</v>
      </c>
      <c r="CF479" s="25">
        <f t="shared" si="1674"/>
        <v>0.78761601243933954</v>
      </c>
    </row>
    <row r="480" spans="2:84" ht="42" x14ac:dyDescent="0.15">
      <c r="B480" s="84" t="s">
        <v>601</v>
      </c>
      <c r="C480" s="86" t="s">
        <v>224</v>
      </c>
      <c r="D480" s="2">
        <v>5</v>
      </c>
      <c r="E480" s="13" t="s">
        <v>1068</v>
      </c>
      <c r="F480" s="95">
        <f>IF($C480 = "neg", (($D480+1) - VLOOKUP($B480,'Results-formatted 060121'!$A:$AJ,(F$3+2),FALSE)), IF($C480 = "pos-neg", (3+VLOOKUP($B480,'Results-formatted 060121'!$A:$AJ,(F$3+2),FALSE)), VLOOKUP($B480,'Results-formatted 060121'!$A:$AJ,(F$3+2),FALSE)))</f>
        <v>3</v>
      </c>
      <c r="G480" s="95">
        <f>IF($C480 = "neg", (($D480+1) - VLOOKUP($B480,'Results-formatted 060121'!$A:$AJ,(G$3+2),FALSE)), IF($C480 = "pos-neg", (3+VLOOKUP($B480,'Results-formatted 060121'!$A:$AJ,(G$3+2),FALSE)), VLOOKUP($B480,'Results-formatted 060121'!$A:$AJ,(G$3+2),FALSE)))</f>
        <v>5</v>
      </c>
      <c r="H480" s="95">
        <f>IF($C480 = "neg", (($D480+1) - VLOOKUP($B480,'Results-formatted 060121'!$A:$AJ,(H$3+2),FALSE)), IF($C480 = "pos-neg", (3+VLOOKUP($B480,'Results-formatted 060121'!$A:$AJ,(H$3+2),FALSE)), VLOOKUP($B480,'Results-formatted 060121'!$A:$AJ,(H$3+2),FALSE)))</f>
        <v>3</v>
      </c>
      <c r="I480" s="95">
        <f>IF($C480 = "neg", (($D480+1) - VLOOKUP($B480,'Results-formatted 060121'!$A:$AJ,(I$3+2),FALSE)), IF($C480 = "pos-neg", (3+VLOOKUP($B480,'Results-formatted 060121'!$A:$AJ,(I$3+2),FALSE)), VLOOKUP($B480,'Results-formatted 060121'!$A:$AJ,(I$3+2),FALSE)))</f>
        <v>3</v>
      </c>
      <c r="J480" s="95">
        <f>IF($C480 = "neg", (($D480+1) - VLOOKUP($B480,'Results-formatted 060121'!$A:$AJ,(J$3+2),FALSE)), IF($C480 = "pos-neg", (3+VLOOKUP($B480,'Results-formatted 060121'!$A:$AJ,(J$3+2),FALSE)), VLOOKUP($B480,'Results-formatted 060121'!$A:$AJ,(J$3+2),FALSE)))</f>
        <v>3</v>
      </c>
      <c r="K480" s="95">
        <f>IF($C480 = "neg", (($D480+1) - VLOOKUP($B480,'Results-formatted 060121'!$A:$AJ,(K$3+2),FALSE)), IF($C480 = "pos-neg", (3+VLOOKUP($B480,'Results-formatted 060121'!$A:$AJ,(K$3+2),FALSE)), VLOOKUP($B480,'Results-formatted 060121'!$A:$AJ,(K$3+2),FALSE)))</f>
        <v>3</v>
      </c>
      <c r="L480" s="95">
        <f>IF($C480 = "neg", (($D480+1) - VLOOKUP($B480,'Results-formatted 060121'!$A:$AJ,(L$3+2),FALSE)), IF($C480 = "pos-neg", (3+VLOOKUP($B480,'Results-formatted 060121'!$A:$AJ,(L$3+2),FALSE)), VLOOKUP($B480,'Results-formatted 060121'!$A:$AJ,(L$3+2),FALSE)))</f>
        <v>3</v>
      </c>
      <c r="M480" s="95">
        <f>IF($C480 = "neg", (($D480+1) - VLOOKUP($B480,'Results-formatted 060121'!$A:$AJ,(M$3+2),FALSE)), IF($C480 = "pos-neg", (3+VLOOKUP($B480,'Results-formatted 060121'!$A:$AJ,(M$3+2),FALSE)), VLOOKUP($B480,'Results-formatted 060121'!$A:$AJ,(M$3+2),FALSE)))</f>
        <v>1</v>
      </c>
      <c r="N480" s="95">
        <f>IF($C480 = "neg", (($D480+1) - VLOOKUP($B480,'Results-formatted 060121'!$A:$AJ,(N$3+2),FALSE)), IF($C480 = "pos-neg", (3+VLOOKUP($B480,'Results-formatted 060121'!$A:$AJ,(N$3+2),FALSE)), VLOOKUP($B480,'Results-formatted 060121'!$A:$AJ,(N$3+2),FALSE)))</f>
        <v>4</v>
      </c>
      <c r="O480" s="95">
        <f>IF($C480 = "neg", (($D480+1) - VLOOKUP($B480,'Results-formatted 060121'!$A:$AJ,(O$3+2),FALSE)), IF($C480 = "pos-neg", (3+VLOOKUP($B480,'Results-formatted 060121'!$A:$AJ,(O$3+2),FALSE)), VLOOKUP($B480,'Results-formatted 060121'!$A:$AJ,(O$3+2),FALSE)))</f>
        <v>5</v>
      </c>
      <c r="P480" s="95">
        <f>IF($C480 = "neg", (($D480+1) - VLOOKUP($B480,'Results-formatted 060121'!$A:$AJ,(P$3+2),FALSE)), IF($C480 = "pos-neg", (3+VLOOKUP($B480,'Results-formatted 060121'!$A:$AJ,(P$3+2),FALSE)), VLOOKUP($B480,'Results-formatted 060121'!$A:$AJ,(P$3+2),FALSE)))</f>
        <v>4</v>
      </c>
      <c r="Q480" s="95">
        <f>IF($C480 = "neg", (($D480+1) - VLOOKUP($B480,'Results-formatted 060121'!$A:$AJ,(Q$3+2),FALSE)), IF($C480 = "pos-neg", (3+VLOOKUP($B480,'Results-formatted 060121'!$A:$AJ,(Q$3+2),FALSE)), VLOOKUP($B480,'Results-formatted 060121'!$A:$AJ,(Q$3+2),FALSE)))</f>
        <v>1</v>
      </c>
      <c r="R480" s="95">
        <f>IF($C480 = "neg", (($D480+1) - VLOOKUP($B480,'Results-formatted 060121'!$A:$AJ,(R$3+2),FALSE)), IF($C480 = "pos-neg", (3+VLOOKUP($B480,'Results-formatted 060121'!$A:$AJ,(R$3+2),FALSE)), VLOOKUP($B480,'Results-formatted 060121'!$A:$AJ,(R$3+2),FALSE)))</f>
        <v>3</v>
      </c>
      <c r="S480" s="95">
        <f>IF($C480 = "neg", (($D480+1) - VLOOKUP($B480,'Results-formatted 060121'!$A:$AJ,(S$3+2),FALSE)), IF($C480 = "pos-neg", (3+VLOOKUP($B480,'Results-formatted 060121'!$A:$AJ,(S$3+2),FALSE)), VLOOKUP($B480,'Results-formatted 060121'!$A:$AJ,(S$3+2),FALSE)))</f>
        <v>4</v>
      </c>
      <c r="T480" s="95">
        <f>IF($C480 = "neg", (($D480+1) - VLOOKUP($B480,'Results-formatted 060121'!$A:$AJ,(T$3+2),FALSE)), IF($C480 = "pos-neg", (3+VLOOKUP($B480,'Results-formatted 060121'!$A:$AJ,(T$3+2),FALSE)), VLOOKUP($B480,'Results-formatted 060121'!$A:$AJ,(T$3+2),FALSE)))</f>
        <v>4</v>
      </c>
      <c r="U480" s="95">
        <f>IF($C480 = "neg", (($D480+1) - VLOOKUP($B480,'Results-formatted 060121'!$A:$AJ,(U$3+2),FALSE)), IF($C480 = "pos-neg", (3+VLOOKUP($B480,'Results-formatted 060121'!$A:$AJ,(U$3+2),FALSE)), VLOOKUP($B480,'Results-formatted 060121'!$A:$AJ,(U$3+2),FALSE)))</f>
        <v>1</v>
      </c>
      <c r="V480" s="95">
        <f>IF($C480 = "neg", (($D480+1) - VLOOKUP($B480,'Results-formatted 060121'!$A:$AJ,(V$3+2),FALSE)), IF($C480 = "pos-neg", (3+VLOOKUP($B480,'Results-formatted 060121'!$A:$AJ,(V$3+2),FALSE)), VLOOKUP($B480,'Results-formatted 060121'!$A:$AJ,(V$3+2),FALSE)))</f>
        <v>4</v>
      </c>
      <c r="W480" s="95">
        <f>IF($C480 = "neg", (($D480+1) - VLOOKUP($B480,'Results-formatted 060121'!$A:$AJ,(W$3+2),FALSE)), IF($C480 = "pos-neg", (3+VLOOKUP($B480,'Results-formatted 060121'!$A:$AJ,(W$3+2),FALSE)), VLOOKUP($B480,'Results-formatted 060121'!$A:$AJ,(W$3+2),FALSE)))</f>
        <v>4</v>
      </c>
      <c r="X480" s="95">
        <f>IF($C480 = "neg", (($D480+1) - VLOOKUP($B480,'Results-formatted 060121'!$A:$AJ,(X$3+2),FALSE)), IF($C480 = "pos-neg", (3+VLOOKUP($B480,'Results-formatted 060121'!$A:$AJ,(X$3+2),FALSE)), VLOOKUP($B480,'Results-formatted 060121'!$A:$AJ,(X$3+2),FALSE)))</f>
        <v>4</v>
      </c>
      <c r="Y480" s="95">
        <f>IF($C480 = "neg", (($D480+1) - VLOOKUP($B480,'Results-formatted 060121'!$A:$AJ,(Y$3+2),FALSE)), IF($C480 = "pos-neg", (3+VLOOKUP($B480,'Results-formatted 060121'!$A:$AJ,(Y$3+2),FALSE)), VLOOKUP($B480,'Results-formatted 060121'!$A:$AJ,(Y$3+2),FALSE)))</f>
        <v>2</v>
      </c>
      <c r="Z480" s="95">
        <f>IF($C480 = "neg", (($D480+1) - VLOOKUP($B480,'Results-formatted 060121'!$A:$AJ,(Z$3+2),FALSE)), IF($C480 = "pos-neg", (3+VLOOKUP($B480,'Results-formatted 060121'!$A:$AJ,(Z$3+2),FALSE)), VLOOKUP($B480,'Results-formatted 060121'!$A:$AJ,(Z$3+2),FALSE)))</f>
        <v>3</v>
      </c>
      <c r="AA480" s="95">
        <f>IF($C480 = "neg", (($D480+1) - VLOOKUP($B480,'Results-formatted 060121'!$A:$AJ,(AA$3+2),FALSE)), IF($C480 = "pos-neg", (3+VLOOKUP($B480,'Results-formatted 060121'!$A:$AJ,(AA$3+2),FALSE)), VLOOKUP($B480,'Results-formatted 060121'!$A:$AJ,(AA$3+2),FALSE)))</f>
        <v>1</v>
      </c>
      <c r="AB480" s="95">
        <f>IF($C480 = "neg", (($D480+1) - VLOOKUP($B480,'Results-formatted 060121'!$A:$AJ,(AB$3+2),FALSE)), IF($C480 = "pos-neg", (3+VLOOKUP($B480,'Results-formatted 060121'!$A:$AJ,(AB$3+2),FALSE)), VLOOKUP($B480,'Results-formatted 060121'!$A:$AJ,(AB$3+2),FALSE)))</f>
        <v>4</v>
      </c>
      <c r="AC480" s="95">
        <f>IF($C480 = "neg", (($D480+1) - VLOOKUP($B480,'Results-formatted 060121'!$A:$AJ,(AC$3+2),FALSE)), IF($C480 = "pos-neg", (3+VLOOKUP($B480,'Results-formatted 060121'!$A:$AJ,(AC$3+2),FALSE)), VLOOKUP($B480,'Results-formatted 060121'!$A:$AJ,(AC$3+2),FALSE)))</f>
        <v>1</v>
      </c>
      <c r="AD480" s="95">
        <f>IF($C480 = "neg", (($D480+1) - VLOOKUP($B480,'Results-formatted 060121'!$A:$AJ,(AD$3+2),FALSE)), IF($C480 = "pos-neg", (3+VLOOKUP($B480,'Results-formatted 060121'!$A:$AJ,(AD$3+2),FALSE)), VLOOKUP($B480,'Results-formatted 060121'!$A:$AJ,(AD$3+2),FALSE)))</f>
        <v>1</v>
      </c>
      <c r="AE480" s="95">
        <f>IF($C480 = "neg", (($D480+1) - VLOOKUP($B480,'Results-formatted 060121'!$A:$AJ,(AE$3+2),FALSE)), IF($C480 = "pos-neg", (3+VLOOKUP($B480,'Results-formatted 060121'!$A:$AJ,(AE$3+2),FALSE)), VLOOKUP($B480,'Results-formatted 060121'!$A:$AJ,(AE$3+2),FALSE)))</f>
        <v>3</v>
      </c>
      <c r="AF480" s="95">
        <f>IF($C480 = "neg", (($D480+1) - VLOOKUP($B480,'Results-formatted 060121'!$A:$AJ,(AF$3+2),FALSE)), IF($C480 = "pos-neg", (3+VLOOKUP($B480,'Results-formatted 060121'!$A:$AJ,(AF$3+2),FALSE)), VLOOKUP($B480,'Results-formatted 060121'!$A:$AJ,(AF$3+2),FALSE)))</f>
        <v>2</v>
      </c>
      <c r="AG480" s="95">
        <f>IF($C480 = "neg", (($D480+1) - VLOOKUP($B480,'Results-formatted 060121'!$A:$AJ,(AG$3+2),FALSE)), IF($C480 = "pos-neg", (3+VLOOKUP($B480,'Results-formatted 060121'!$A:$AJ,(AG$3+2),FALSE)), VLOOKUP($B480,'Results-formatted 060121'!$A:$AJ,(AG$3+2),FALSE)))</f>
        <v>3</v>
      </c>
      <c r="AH480" s="95">
        <f>IF($C480 = "neg", (($D480+1) - VLOOKUP($B480,'Results-formatted 060121'!$A:$AJ,(AH$3+2),FALSE)), IF($C480 = "pos-neg", (3+VLOOKUP($B480,'Results-formatted 060121'!$A:$AJ,(AH$3+2),FALSE)), VLOOKUP($B480,'Results-formatted 060121'!$A:$AJ,(AH$3+2),FALSE)))</f>
        <v>4</v>
      </c>
      <c r="AI480" s="95">
        <f>IF($C480 = "neg", (($D480+1) - VLOOKUP($B480,'Results-formatted 060121'!$A:$AJ,(AI$3+2),FALSE)), IF($C480 = "pos-neg", (3+VLOOKUP($B480,'Results-formatted 060121'!$A:$AJ,(AI$3+2),FALSE)), VLOOKUP($B480,'Results-formatted 060121'!$A:$AJ,(AI$3+2),FALSE)))</f>
        <v>2</v>
      </c>
      <c r="AJ480" s="95">
        <f>IF($C480 = "neg", (($D480+1) - VLOOKUP($B480,'Results-formatted 060121'!$A:$AJ,(AJ$3+2),FALSE)), IF($C480 = "pos-neg", (3+VLOOKUP($B480,'Results-formatted 060121'!$A:$AJ,(AJ$3+2),FALSE)), VLOOKUP($B480,'Results-formatted 060121'!$A:$AJ,(AJ$3+2),FALSE)))</f>
        <v>5</v>
      </c>
      <c r="AK480" s="95">
        <f>IF($C480 = "neg", (($D480+1) - VLOOKUP($B480,'Results-formatted 060121'!$A:$AJ,(AK$3+2),FALSE)), IF($C480 = "pos-neg", (3+VLOOKUP($B480,'Results-formatted 060121'!$A:$AJ,(AK$3+2),FALSE)), VLOOKUP($B480,'Results-formatted 060121'!$A:$AJ,(AK$3+2),FALSE)))</f>
        <v>2</v>
      </c>
      <c r="AL480" s="95">
        <f>IF($C480 = "neg", (($D480+1) - VLOOKUP($B480,'Results-formatted 060121'!$A:$AJ,(AL$3+2),FALSE)), IF($C480 = "pos-neg", (3+VLOOKUP($B480,'Results-formatted 060121'!$A:$AJ,(AL$3+2),FALSE)), VLOOKUP($B480,'Results-formatted 060121'!$A:$AJ,(AL$3+2),FALSE)))</f>
        <v>2</v>
      </c>
      <c r="AM480" s="95">
        <f>IF($C480 = "neg", (($D480+1) - VLOOKUP($B480,'Results-formatted 060121'!$A:AJ,(AM$3+2),FALSE)), IF($C480 = "pos-neg", (3+VLOOKUP($B480,'Results-formatted 060121'!$A:AJ,(AM$3+2),FALSE)), VLOOKUP($B480,'Results-formatted 060121'!$A:AJ,(AM$3+2),FALSE)))</f>
        <v>4</v>
      </c>
      <c r="AN480" s="95">
        <f>IF($C480 = "neg", (($D480+1) - VLOOKUP($B480,'Results-formatted 060121'!$A:AK,(AN$3+2),FALSE)), IF($C480 = "pos-neg", (3+VLOOKUP($B480,'Results-formatted 060121'!$A:AK,(AN$3+2),FALSE)), VLOOKUP($B480,'Results-formatted 060121'!$A:AK,(AN$3+2),FALSE)))</f>
        <v>4</v>
      </c>
      <c r="AO480" s="95">
        <f>IF($C480 = "neg", (($D480+1) - VLOOKUP($B480,'Results-formatted 060121'!$A:AL,(AO$3+2),FALSE)), IF($C480 = "pos-neg", (3+VLOOKUP($B480,'Results-formatted 060121'!$A:AL,(AO$3+2),FALSE)), VLOOKUP($B480,'Results-formatted 060121'!$A:AL,(AO$3+2),FALSE)))</f>
        <v>3</v>
      </c>
      <c r="AP480" s="95">
        <f>IF($C480 = "neg", (($D480+1) - VLOOKUP($B480,'Results-formatted 060121'!$A:AM,(AP$3+2),FALSE)), IF($C480 = "pos-neg", (3+VLOOKUP($B480,'Results-formatted 060121'!$A:AM,(AP$3+2),FALSE)), VLOOKUP($B480,'Results-formatted 060121'!$A:AM,(AP$3+2),FALSE)))</f>
        <v>2</v>
      </c>
      <c r="AQ480" s="95">
        <f>IF($C480 = "neg", (($D480+1) - VLOOKUP($B480,'Results-formatted 060121'!$A:AN,(AQ$3+2),FALSE)), IF($C480 = "pos-neg", (3+VLOOKUP($B480,'Results-formatted 060121'!$A:AN,(AQ$3+2),FALSE)), VLOOKUP($B480,'Results-formatted 060121'!$A:AN,(AQ$3+2),FALSE)))</f>
        <v>2</v>
      </c>
      <c r="AR480" s="95">
        <f>IF($C480 = "neg", (($D480+1) - VLOOKUP($B480,'Results-formatted 060121'!$A:AO,(AR$3+2),FALSE)), IF($C480 = "pos-neg", (3+VLOOKUP($B480,'Results-formatted 060121'!$A:AO,(AR$3+2),FALSE)), VLOOKUP($B480,'Results-formatted 060121'!$A:AO,(AR$3+2),FALSE)))</f>
        <v>4</v>
      </c>
      <c r="AS480" s="95">
        <f>IF($C480 = "neg", (($D480+1) - VLOOKUP($B480,'Results-formatted 060121'!$A:AP,(AS$3+2),FALSE)), IF($C480 = "pos-neg", (3+VLOOKUP($B480,'Results-formatted 060121'!$A:AP,(AS$3+2),FALSE)), VLOOKUP($B480,'Results-formatted 060121'!$A:AP,(AS$3+2),FALSE)))</f>
        <v>4</v>
      </c>
      <c r="AT480" s="95">
        <f>IF($C480 = "neg", (($D480+1) - VLOOKUP($B480,'Results-formatted 060121'!$A:AQ,(AT$3+2),FALSE)), IF($C480 = "pos-neg", (3+VLOOKUP($B480,'Results-formatted 060121'!$A:AQ,(AT$3+2),FALSE)), VLOOKUP($B480,'Results-formatted 060121'!$A:AQ,(AT$3+2),FALSE)))</f>
        <v>3</v>
      </c>
      <c r="AU480" s="95">
        <f>IF($C480 = "neg", (($D480+1) - VLOOKUP($B480,'Results-formatted 060121'!$A:AR,(AU$3+2),FALSE)), IF($C480 = "pos-neg", (3+VLOOKUP($B480,'Results-formatted 060121'!$A:AR,(AU$3+2),FALSE)), VLOOKUP($B480,'Results-formatted 060121'!$A:AR,(AU$3+2),FALSE)))</f>
        <v>5</v>
      </c>
      <c r="AV480" s="95">
        <f>IF($C480 = "neg", (($D480+1) - VLOOKUP($B480,'Results-formatted 060121'!$A:AS,(AV$3+2),FALSE)), IF($C480 = "pos-neg", (3+VLOOKUP($B480,'Results-formatted 060121'!$A:AS,(AV$3+2),FALSE)), VLOOKUP($B480,'Results-formatted 060121'!$A:AS,(AV$3+2),FALSE)))</f>
        <v>3</v>
      </c>
      <c r="AW480" s="95">
        <f>IF($C480 = "neg", (($D480+1) - VLOOKUP($B480,'Results-formatted 060121'!$A:AT,(AW$3+2),FALSE)), IF($C480 = "pos-neg", (3+VLOOKUP($B480,'Results-formatted 060121'!$A:AT,(AW$3+2),FALSE)), VLOOKUP($B480,'Results-formatted 060121'!$A:AT,(AW$3+2),FALSE)))</f>
        <v>2</v>
      </c>
      <c r="AX480" s="95">
        <f>IF($C480 = "neg", (($D480+1) - VLOOKUP($B480,'Results-formatted 060121'!$A:AU,(AX$3+2),FALSE)), IF($C480 = "pos-neg", (3+VLOOKUP($B480,'Results-formatted 060121'!$A:AU,(AX$3+2),FALSE)), VLOOKUP($B480,'Results-formatted 060121'!$A:AU,(AX$3+2),FALSE)))</f>
        <v>2</v>
      </c>
      <c r="AY480" s="95">
        <f>IF($C480 = "neg", (($D480+1) - VLOOKUP($B480,'Results-formatted 060121'!$A:AV,(AY$3+2),FALSE)), IF($C480 = "pos-neg", (3+VLOOKUP($B480,'Results-formatted 060121'!$A:AV,(AY$3+2),FALSE)), VLOOKUP($B480,'Results-formatted 060121'!$A:AV,(AY$3+2),FALSE)))</f>
        <v>3</v>
      </c>
      <c r="AZ480" s="95">
        <f>IF($C480 = "neg", (($D480+1) - VLOOKUP($B480,'Results-formatted 060121'!$A:AW,(AZ$3+2),FALSE)), IF($C480 = "pos-neg", (3+VLOOKUP($B480,'Results-formatted 060121'!$A:AW,(AZ$3+2),FALSE)), VLOOKUP($B480,'Results-formatted 060121'!$A:AW,(AZ$3+2),FALSE)))</f>
        <v>5</v>
      </c>
      <c r="BA480" s="95">
        <f>IF($C480 = "neg", (($D480+1) - VLOOKUP($B480,'Results-formatted 060121'!$A:AX,(BA$3+2),FALSE)), IF($C480 = "pos-neg", (3+VLOOKUP($B480,'Results-formatted 060121'!$A:AX,(BA$3+2),FALSE)), VLOOKUP($B480,'Results-formatted 060121'!$A:AX,(BA$3+2),FALSE)))</f>
        <v>2</v>
      </c>
      <c r="BB480" s="95">
        <f>IF($C480 = "neg", (($D480+1) - VLOOKUP($B480,'Results-formatted 060121'!$A:AY,(BB$3+2),FALSE)), IF($C480 = "pos-neg", (3+VLOOKUP($B480,'Results-formatted 060121'!$A:AY,(BB$3+2),FALSE)), VLOOKUP($B480,'Results-formatted 060121'!$A:AY,(BB$3+2),FALSE)))</f>
        <v>5</v>
      </c>
      <c r="BC480" s="95">
        <f>IF($C480 = "neg", (($D480+1) - VLOOKUP($B480,'Results-formatted 060121'!$A:AZ,(BC$3+2),FALSE)), IF($C480 = "pos-neg", (3+VLOOKUP($B480,'Results-formatted 060121'!$A:AZ,(BC$3+2),FALSE)), VLOOKUP($B480,'Results-formatted 060121'!$A:AZ,(BC$3+2),FALSE)))</f>
        <v>4</v>
      </c>
      <c r="BD480" s="95">
        <f>IF($C480 = "neg", (($D480+1) - VLOOKUP($B480,'Results-formatted 060121'!$A:BA,(BD$3+2),FALSE)), IF($C480 = "pos-neg", (3+VLOOKUP($B480,'Results-formatted 060121'!$A:BA,(BD$3+2),FALSE)), VLOOKUP($B480,'Results-formatted 060121'!$A:BA,(BD$3+2),FALSE)))</f>
        <v>4</v>
      </c>
      <c r="BE480" s="95">
        <f>IF($C480 = "neg", (($D480+1) - VLOOKUP($B480,'Results-formatted 060121'!$A:BB,(BE$3+2),FALSE)), IF($C480 = "pos-neg", (3+VLOOKUP($B480,'Results-formatted 060121'!$A:BB,(BE$3+2),FALSE)), VLOOKUP($B480,'Results-formatted 060121'!$A:BB,(BE$3+2),FALSE)))</f>
        <v>4</v>
      </c>
      <c r="BF480" s="95">
        <f>IF($C480 = "neg", (($D480+1) - VLOOKUP($B480,'Results-formatted 060121'!$A:BC,(BF$3+2),FALSE)), IF($C480 = "pos-neg", (3+VLOOKUP($B480,'Results-formatted 060121'!$A:BC,(BF$3+2),FALSE)), VLOOKUP($B480,'Results-formatted 060121'!$A:BC,(BF$3+2),FALSE)))</f>
        <v>4</v>
      </c>
      <c r="BG480" s="95">
        <f>IF($C480 = "neg", (($D480+1) - VLOOKUP($B480,'Results-formatted 060121'!$A:BD,(BG$3+2),FALSE)), IF($C480 = "pos-neg", (3+VLOOKUP($B480,'Results-formatted 060121'!$A:BD,(BG$3+2),FALSE)), VLOOKUP($B480,'Results-formatted 060121'!$A:BD,(BG$3+2),FALSE)))</f>
        <v>1</v>
      </c>
      <c r="BH480" s="95">
        <f>IF($C480 = "neg", (($D480+1) - VLOOKUP($B480,'Results-formatted 060121'!$A:BE,(BH$3+2),FALSE)), IF($C480 = "pos-neg", (3+VLOOKUP($B480,'Results-formatted 060121'!$A:BE,(BH$3+2),FALSE)), VLOOKUP($B480,'Results-formatted 060121'!$A:BE,(BH$3+2),FALSE)))</f>
        <v>2</v>
      </c>
      <c r="BI480" s="95">
        <f>IF($C480 = "neg", (($D480+1) - VLOOKUP($B480,'Results-formatted 060121'!$A:BF,(BI$3+2),FALSE)), IF($C480 = "pos-neg", (3+VLOOKUP($B480,'Results-formatted 060121'!$A:BF,(BI$3+2),FALSE)), VLOOKUP($B480,'Results-formatted 060121'!$A:BF,(BI$3+2),FALSE)))</f>
        <v>2</v>
      </c>
      <c r="BJ480" s="95">
        <f>IF($C480 = "neg", (($D480+1) - VLOOKUP($B480,'Results-formatted 060121'!$A:BG,(BJ$3+2),FALSE)), IF($C480 = "pos-neg", (3+VLOOKUP($B480,'Results-formatted 060121'!$A:BG,(BJ$3+2),FALSE)), VLOOKUP($B480,'Results-formatted 060121'!$A:BG,(BJ$3+2),FALSE)))</f>
        <v>4</v>
      </c>
      <c r="BK480" s="95">
        <f>IF($C480 = "neg", (($D480+1) - VLOOKUP($B480,'Results-formatted 060121'!$A:BH,(BK$3+2),FALSE)), IF($C480 = "pos-neg", (3+VLOOKUP($B480,'Results-formatted 060121'!$A:BH,(BK$3+2),FALSE)), VLOOKUP($B480,'Results-formatted 060121'!$A:BH,(BK$3+2),FALSE)))</f>
        <v>1</v>
      </c>
      <c r="BL480" s="95">
        <f>IF($C480 = "neg", (($D480+1) - VLOOKUP($B480,'Results-formatted 060121'!$A:BI,(BL$3+2),FALSE)), IF($C480 = "pos-neg", (3+VLOOKUP($B480,'Results-formatted 060121'!$A:BI,(BL$3+2),FALSE)), VLOOKUP($B480,'Results-formatted 060121'!$A:BI,(BL$3+2),FALSE)))</f>
        <v>3</v>
      </c>
      <c r="BM480" s="95">
        <f>IF($C480 = "neg", (($D480+1) - VLOOKUP($B480,'Results-formatted 060121'!$A:BJ,(BM$3+2),FALSE)), IF($C480 = "pos-neg", (3+VLOOKUP($B480,'Results-formatted 060121'!$A:BJ,(BM$3+2),FALSE)), VLOOKUP($B480,'Results-formatted 060121'!$A:BJ,(BM$3+2),FALSE)))</f>
        <v>1</v>
      </c>
      <c r="BN480" s="95"/>
      <c r="BO480" s="95"/>
      <c r="BP480" s="95"/>
      <c r="BQ480" s="95"/>
      <c r="BR480" s="95"/>
      <c r="BS480" s="95"/>
      <c r="BT480" s="95"/>
      <c r="BU480" s="95"/>
      <c r="BV480" s="95"/>
      <c r="BW480" s="95"/>
      <c r="BX480" s="95"/>
      <c r="BY480" s="95"/>
      <c r="BZ480" s="95"/>
      <c r="CA480" s="95"/>
      <c r="CB480" s="95"/>
      <c r="CC480" s="95"/>
      <c r="CD480" s="99"/>
      <c r="CE480" s="25">
        <f t="shared" si="1787"/>
        <v>3</v>
      </c>
      <c r="CF480" s="25">
        <f t="shared" si="1674"/>
        <v>1.2350804543889273</v>
      </c>
    </row>
    <row r="481" spans="2:84" ht="42" x14ac:dyDescent="0.15">
      <c r="B481" s="84" t="s">
        <v>602</v>
      </c>
      <c r="C481" s="86" t="s">
        <v>224</v>
      </c>
      <c r="D481" s="2">
        <v>5</v>
      </c>
      <c r="E481" s="13" t="s">
        <v>1069</v>
      </c>
      <c r="F481" s="95">
        <f>IF($C481 = "neg", (($D481+1) - VLOOKUP($B481,'Results-formatted 060121'!$A:$AJ,(F$3+2),FALSE)), IF($C481 = "pos-neg", (3+VLOOKUP($B481,'Results-formatted 060121'!$A:$AJ,(F$3+2),FALSE)), VLOOKUP($B481,'Results-formatted 060121'!$A:$AJ,(F$3+2),FALSE)))</f>
        <v>3</v>
      </c>
      <c r="G481" s="95">
        <f>IF($C481 = "neg", (($D481+1) - VLOOKUP($B481,'Results-formatted 060121'!$A:$AJ,(G$3+2),FALSE)), IF($C481 = "pos-neg", (3+VLOOKUP($B481,'Results-formatted 060121'!$A:$AJ,(G$3+2),FALSE)), VLOOKUP($B481,'Results-formatted 060121'!$A:$AJ,(G$3+2),FALSE)))</f>
        <v>5</v>
      </c>
      <c r="H481" s="95">
        <f>IF($C481 = "neg", (($D481+1) - VLOOKUP($B481,'Results-formatted 060121'!$A:$AJ,(H$3+2),FALSE)), IF($C481 = "pos-neg", (3+VLOOKUP($B481,'Results-formatted 060121'!$A:$AJ,(H$3+2),FALSE)), VLOOKUP($B481,'Results-formatted 060121'!$A:$AJ,(H$3+2),FALSE)))</f>
        <v>4</v>
      </c>
      <c r="I481" s="95">
        <f>IF($C481 = "neg", (($D481+1) - VLOOKUP($B481,'Results-formatted 060121'!$A:$AJ,(I$3+2),FALSE)), IF($C481 = "pos-neg", (3+VLOOKUP($B481,'Results-formatted 060121'!$A:$AJ,(I$3+2),FALSE)), VLOOKUP($B481,'Results-formatted 060121'!$A:$AJ,(I$3+2),FALSE)))</f>
        <v>5</v>
      </c>
      <c r="J481" s="95">
        <f>IF($C481 = "neg", (($D481+1) - VLOOKUP($B481,'Results-formatted 060121'!$A:$AJ,(J$3+2),FALSE)), IF($C481 = "pos-neg", (3+VLOOKUP($B481,'Results-formatted 060121'!$A:$AJ,(J$3+2),FALSE)), VLOOKUP($B481,'Results-formatted 060121'!$A:$AJ,(J$3+2),FALSE)))</f>
        <v>3</v>
      </c>
      <c r="K481" s="95">
        <f>IF($C481 = "neg", (($D481+1) - VLOOKUP($B481,'Results-formatted 060121'!$A:$AJ,(K$3+2),FALSE)), IF($C481 = "pos-neg", (3+VLOOKUP($B481,'Results-formatted 060121'!$A:$AJ,(K$3+2),FALSE)), VLOOKUP($B481,'Results-formatted 060121'!$A:$AJ,(K$3+2),FALSE)))</f>
        <v>4</v>
      </c>
      <c r="L481" s="95">
        <f>IF($C481 = "neg", (($D481+1) - VLOOKUP($B481,'Results-formatted 060121'!$A:$AJ,(L$3+2),FALSE)), IF($C481 = "pos-neg", (3+VLOOKUP($B481,'Results-formatted 060121'!$A:$AJ,(L$3+2),FALSE)), VLOOKUP($B481,'Results-formatted 060121'!$A:$AJ,(L$3+2),FALSE)))</f>
        <v>4</v>
      </c>
      <c r="M481" s="95">
        <f>IF($C481 = "neg", (($D481+1) - VLOOKUP($B481,'Results-formatted 060121'!$A:$AJ,(M$3+2),FALSE)), IF($C481 = "pos-neg", (3+VLOOKUP($B481,'Results-formatted 060121'!$A:$AJ,(M$3+2),FALSE)), VLOOKUP($B481,'Results-formatted 060121'!$A:$AJ,(M$3+2),FALSE)))</f>
        <v>4</v>
      </c>
      <c r="N481" s="95">
        <f>IF($C481 = "neg", (($D481+1) - VLOOKUP($B481,'Results-formatted 060121'!$A:$AJ,(N$3+2),FALSE)), IF($C481 = "pos-neg", (3+VLOOKUP($B481,'Results-formatted 060121'!$A:$AJ,(N$3+2),FALSE)), VLOOKUP($B481,'Results-formatted 060121'!$A:$AJ,(N$3+2),FALSE)))</f>
        <v>4</v>
      </c>
      <c r="O481" s="95">
        <f>IF($C481 = "neg", (($D481+1) - VLOOKUP($B481,'Results-formatted 060121'!$A:$AJ,(O$3+2),FALSE)), IF($C481 = "pos-neg", (3+VLOOKUP($B481,'Results-formatted 060121'!$A:$AJ,(O$3+2),FALSE)), VLOOKUP($B481,'Results-formatted 060121'!$A:$AJ,(O$3+2),FALSE)))</f>
        <v>5</v>
      </c>
      <c r="P481" s="95">
        <f>IF($C481 = "neg", (($D481+1) - VLOOKUP($B481,'Results-formatted 060121'!$A:$AJ,(P$3+2),FALSE)), IF($C481 = "pos-neg", (3+VLOOKUP($B481,'Results-formatted 060121'!$A:$AJ,(P$3+2),FALSE)), VLOOKUP($B481,'Results-formatted 060121'!$A:$AJ,(P$3+2),FALSE)))</f>
        <v>4</v>
      </c>
      <c r="Q481" s="95">
        <f>IF($C481 = "neg", (($D481+1) - VLOOKUP($B481,'Results-formatted 060121'!$A:$AJ,(Q$3+2),FALSE)), IF($C481 = "pos-neg", (3+VLOOKUP($B481,'Results-formatted 060121'!$A:$AJ,(Q$3+2),FALSE)), VLOOKUP($B481,'Results-formatted 060121'!$A:$AJ,(Q$3+2),FALSE)))</f>
        <v>5</v>
      </c>
      <c r="R481" s="95">
        <f>IF($C481 = "neg", (($D481+1) - VLOOKUP($B481,'Results-formatted 060121'!$A:$AJ,(R$3+2),FALSE)), IF($C481 = "pos-neg", (3+VLOOKUP($B481,'Results-formatted 060121'!$A:$AJ,(R$3+2),FALSE)), VLOOKUP($B481,'Results-formatted 060121'!$A:$AJ,(R$3+2),FALSE)))</f>
        <v>3</v>
      </c>
      <c r="S481" s="95">
        <f>IF($C481 = "neg", (($D481+1) - VLOOKUP($B481,'Results-formatted 060121'!$A:$AJ,(S$3+2),FALSE)), IF($C481 = "pos-neg", (3+VLOOKUP($B481,'Results-formatted 060121'!$A:$AJ,(S$3+2),FALSE)), VLOOKUP($B481,'Results-formatted 060121'!$A:$AJ,(S$3+2),FALSE)))</f>
        <v>4</v>
      </c>
      <c r="T481" s="95">
        <f>IF($C481 = "neg", (($D481+1) - VLOOKUP($B481,'Results-formatted 060121'!$A:$AJ,(T$3+2),FALSE)), IF($C481 = "pos-neg", (3+VLOOKUP($B481,'Results-formatted 060121'!$A:$AJ,(T$3+2),FALSE)), VLOOKUP($B481,'Results-formatted 060121'!$A:$AJ,(T$3+2),FALSE)))</f>
        <v>4</v>
      </c>
      <c r="U481" s="95">
        <f>IF($C481 = "neg", (($D481+1) - VLOOKUP($B481,'Results-formatted 060121'!$A:$AJ,(U$3+2),FALSE)), IF($C481 = "pos-neg", (3+VLOOKUP($B481,'Results-formatted 060121'!$A:$AJ,(U$3+2),FALSE)), VLOOKUP($B481,'Results-formatted 060121'!$A:$AJ,(U$3+2),FALSE)))</f>
        <v>5</v>
      </c>
      <c r="V481" s="95">
        <f>IF($C481 = "neg", (($D481+1) - VLOOKUP($B481,'Results-formatted 060121'!$A:$AJ,(V$3+2),FALSE)), IF($C481 = "pos-neg", (3+VLOOKUP($B481,'Results-formatted 060121'!$A:$AJ,(V$3+2),FALSE)), VLOOKUP($B481,'Results-formatted 060121'!$A:$AJ,(V$3+2),FALSE)))</f>
        <v>5</v>
      </c>
      <c r="W481" s="95">
        <f>IF($C481 = "neg", (($D481+1) - VLOOKUP($B481,'Results-formatted 060121'!$A:$AJ,(W$3+2),FALSE)), IF($C481 = "pos-neg", (3+VLOOKUP($B481,'Results-formatted 060121'!$A:$AJ,(W$3+2),FALSE)), VLOOKUP($B481,'Results-formatted 060121'!$A:$AJ,(W$3+2),FALSE)))</f>
        <v>4</v>
      </c>
      <c r="X481" s="95">
        <f>IF($C481 = "neg", (($D481+1) - VLOOKUP($B481,'Results-formatted 060121'!$A:$AJ,(X$3+2),FALSE)), IF($C481 = "pos-neg", (3+VLOOKUP($B481,'Results-formatted 060121'!$A:$AJ,(X$3+2),FALSE)), VLOOKUP($B481,'Results-formatted 060121'!$A:$AJ,(X$3+2),FALSE)))</f>
        <v>4</v>
      </c>
      <c r="Y481" s="95">
        <f>IF($C481 = "neg", (($D481+1) - VLOOKUP($B481,'Results-formatted 060121'!$A:$AJ,(Y$3+2),FALSE)), IF($C481 = "pos-neg", (3+VLOOKUP($B481,'Results-formatted 060121'!$A:$AJ,(Y$3+2),FALSE)), VLOOKUP($B481,'Results-formatted 060121'!$A:$AJ,(Y$3+2),FALSE)))</f>
        <v>3</v>
      </c>
      <c r="Z481" s="95">
        <f>IF($C481 = "neg", (($D481+1) - VLOOKUP($B481,'Results-formatted 060121'!$A:$AJ,(Z$3+2),FALSE)), IF($C481 = "pos-neg", (3+VLOOKUP($B481,'Results-formatted 060121'!$A:$AJ,(Z$3+2),FALSE)), VLOOKUP($B481,'Results-formatted 060121'!$A:$AJ,(Z$3+2),FALSE)))</f>
        <v>4</v>
      </c>
      <c r="AA481" s="95">
        <f>IF($C481 = "neg", (($D481+1) - VLOOKUP($B481,'Results-formatted 060121'!$A:$AJ,(AA$3+2),FALSE)), IF($C481 = "pos-neg", (3+VLOOKUP($B481,'Results-formatted 060121'!$A:$AJ,(AA$3+2),FALSE)), VLOOKUP($B481,'Results-formatted 060121'!$A:$AJ,(AA$3+2),FALSE)))</f>
        <v>1</v>
      </c>
      <c r="AB481" s="95">
        <f>IF($C481 = "neg", (($D481+1) - VLOOKUP($B481,'Results-formatted 060121'!$A:$AJ,(AB$3+2),FALSE)), IF($C481 = "pos-neg", (3+VLOOKUP($B481,'Results-formatted 060121'!$A:$AJ,(AB$3+2),FALSE)), VLOOKUP($B481,'Results-formatted 060121'!$A:$AJ,(AB$3+2),FALSE)))</f>
        <v>4</v>
      </c>
      <c r="AC481" s="95">
        <f>IF($C481 = "neg", (($D481+1) - VLOOKUP($B481,'Results-formatted 060121'!$A:$AJ,(AC$3+2),FALSE)), IF($C481 = "pos-neg", (3+VLOOKUP($B481,'Results-formatted 060121'!$A:$AJ,(AC$3+2),FALSE)), VLOOKUP($B481,'Results-formatted 060121'!$A:$AJ,(AC$3+2),FALSE)))</f>
        <v>1</v>
      </c>
      <c r="AD481" s="95">
        <f>IF($C481 = "neg", (($D481+1) - VLOOKUP($B481,'Results-formatted 060121'!$A:$AJ,(AD$3+2),FALSE)), IF($C481 = "pos-neg", (3+VLOOKUP($B481,'Results-formatted 060121'!$A:$AJ,(AD$3+2),FALSE)), VLOOKUP($B481,'Results-formatted 060121'!$A:$AJ,(AD$3+2),FALSE)))</f>
        <v>1</v>
      </c>
      <c r="AE481" s="95">
        <f>IF($C481 = "neg", (($D481+1) - VLOOKUP($B481,'Results-formatted 060121'!$A:$AJ,(AE$3+2),FALSE)), IF($C481 = "pos-neg", (3+VLOOKUP($B481,'Results-formatted 060121'!$A:$AJ,(AE$3+2),FALSE)), VLOOKUP($B481,'Results-formatted 060121'!$A:$AJ,(AE$3+2),FALSE)))</f>
        <v>5</v>
      </c>
      <c r="AF481" s="95">
        <f>IF($C481 = "neg", (($D481+1) - VLOOKUP($B481,'Results-formatted 060121'!$A:$AJ,(AF$3+2),FALSE)), IF($C481 = "pos-neg", (3+VLOOKUP($B481,'Results-formatted 060121'!$A:$AJ,(AF$3+2),FALSE)), VLOOKUP($B481,'Results-formatted 060121'!$A:$AJ,(AF$3+2),FALSE)))</f>
        <v>2</v>
      </c>
      <c r="AG481" s="95">
        <f>IF($C481 = "neg", (($D481+1) - VLOOKUP($B481,'Results-formatted 060121'!$A:$AJ,(AG$3+2),FALSE)), IF($C481 = "pos-neg", (3+VLOOKUP($B481,'Results-formatted 060121'!$A:$AJ,(AG$3+2),FALSE)), VLOOKUP($B481,'Results-formatted 060121'!$A:$AJ,(AG$3+2),FALSE)))</f>
        <v>5</v>
      </c>
      <c r="AH481" s="95">
        <f>IF($C481 = "neg", (($D481+1) - VLOOKUP($B481,'Results-formatted 060121'!$A:$AJ,(AH$3+2),FALSE)), IF($C481 = "pos-neg", (3+VLOOKUP($B481,'Results-formatted 060121'!$A:$AJ,(AH$3+2),FALSE)), VLOOKUP($B481,'Results-formatted 060121'!$A:$AJ,(AH$3+2),FALSE)))</f>
        <v>5</v>
      </c>
      <c r="AI481" s="95">
        <f>IF($C481 = "neg", (($D481+1) - VLOOKUP($B481,'Results-formatted 060121'!$A:$AJ,(AI$3+2),FALSE)), IF($C481 = "pos-neg", (3+VLOOKUP($B481,'Results-formatted 060121'!$A:$AJ,(AI$3+2),FALSE)), VLOOKUP($B481,'Results-formatted 060121'!$A:$AJ,(AI$3+2),FALSE)))</f>
        <v>4</v>
      </c>
      <c r="AJ481" s="95">
        <f>IF($C481 = "neg", (($D481+1) - VLOOKUP($B481,'Results-formatted 060121'!$A:$AJ,(AJ$3+2),FALSE)), IF($C481 = "pos-neg", (3+VLOOKUP($B481,'Results-formatted 060121'!$A:$AJ,(AJ$3+2),FALSE)), VLOOKUP($B481,'Results-formatted 060121'!$A:$AJ,(AJ$3+2),FALSE)))</f>
        <v>5</v>
      </c>
      <c r="AK481" s="95">
        <f>IF($C481 = "neg", (($D481+1) - VLOOKUP($B481,'Results-formatted 060121'!$A:$AJ,(AK$3+2),FALSE)), IF($C481 = "pos-neg", (3+VLOOKUP($B481,'Results-formatted 060121'!$A:$AJ,(AK$3+2),FALSE)), VLOOKUP($B481,'Results-formatted 060121'!$A:$AJ,(AK$3+2),FALSE)))</f>
        <v>4</v>
      </c>
      <c r="AL481" s="95">
        <f>IF($C481 = "neg", (($D481+1) - VLOOKUP($B481,'Results-formatted 060121'!$A:$AJ,(AL$3+2),FALSE)), IF($C481 = "pos-neg", (3+VLOOKUP($B481,'Results-formatted 060121'!$A:$AJ,(AL$3+2),FALSE)), VLOOKUP($B481,'Results-formatted 060121'!$A:$AJ,(AL$3+2),FALSE)))</f>
        <v>4</v>
      </c>
      <c r="AM481" s="95">
        <f>IF($C481 = "neg", (($D481+1) - VLOOKUP($B481,'Results-formatted 060121'!$A:AJ,(AM$3+2),FALSE)), IF($C481 = "pos-neg", (3+VLOOKUP($B481,'Results-formatted 060121'!$A:AJ,(AM$3+2),FALSE)), VLOOKUP($B481,'Results-formatted 060121'!$A:AJ,(AM$3+2),FALSE)))</f>
        <v>5</v>
      </c>
      <c r="AN481" s="95">
        <f>IF($C481 = "neg", (($D481+1) - VLOOKUP($B481,'Results-formatted 060121'!$A:AK,(AN$3+2),FALSE)), IF($C481 = "pos-neg", (3+VLOOKUP($B481,'Results-formatted 060121'!$A:AK,(AN$3+2),FALSE)), VLOOKUP($B481,'Results-formatted 060121'!$A:AK,(AN$3+2),FALSE)))</f>
        <v>4</v>
      </c>
      <c r="AO481" s="95">
        <f>IF($C481 = "neg", (($D481+1) - VLOOKUP($B481,'Results-formatted 060121'!$A:AL,(AO$3+2),FALSE)), IF($C481 = "pos-neg", (3+VLOOKUP($B481,'Results-formatted 060121'!$A:AL,(AO$3+2),FALSE)), VLOOKUP($B481,'Results-formatted 060121'!$A:AL,(AO$3+2),FALSE)))</f>
        <v>5</v>
      </c>
      <c r="AP481" s="95">
        <f>IF($C481 = "neg", (($D481+1) - VLOOKUP($B481,'Results-formatted 060121'!$A:AM,(AP$3+2),FALSE)), IF($C481 = "pos-neg", (3+VLOOKUP($B481,'Results-formatted 060121'!$A:AM,(AP$3+2),FALSE)), VLOOKUP($B481,'Results-formatted 060121'!$A:AM,(AP$3+2),FALSE)))</f>
        <v>2</v>
      </c>
      <c r="AQ481" s="95">
        <f>IF($C481 = "neg", (($D481+1) - VLOOKUP($B481,'Results-formatted 060121'!$A:AN,(AQ$3+2),FALSE)), IF($C481 = "pos-neg", (3+VLOOKUP($B481,'Results-formatted 060121'!$A:AN,(AQ$3+2),FALSE)), VLOOKUP($B481,'Results-formatted 060121'!$A:AN,(AQ$3+2),FALSE)))</f>
        <v>4</v>
      </c>
      <c r="AR481" s="95">
        <f>IF($C481 = "neg", (($D481+1) - VLOOKUP($B481,'Results-formatted 060121'!$A:AO,(AR$3+2),FALSE)), IF($C481 = "pos-neg", (3+VLOOKUP($B481,'Results-formatted 060121'!$A:AO,(AR$3+2),FALSE)), VLOOKUP($B481,'Results-formatted 060121'!$A:AO,(AR$3+2),FALSE)))</f>
        <v>5</v>
      </c>
      <c r="AS481" s="95">
        <f>IF($C481 = "neg", (($D481+1) - VLOOKUP($B481,'Results-formatted 060121'!$A:AP,(AS$3+2),FALSE)), IF($C481 = "pos-neg", (3+VLOOKUP($B481,'Results-formatted 060121'!$A:AP,(AS$3+2),FALSE)), VLOOKUP($B481,'Results-formatted 060121'!$A:AP,(AS$3+2),FALSE)))</f>
        <v>5</v>
      </c>
      <c r="AT481" s="95">
        <f>IF($C481 = "neg", (($D481+1) - VLOOKUP($B481,'Results-formatted 060121'!$A:AQ,(AT$3+2),FALSE)), IF($C481 = "pos-neg", (3+VLOOKUP($B481,'Results-formatted 060121'!$A:AQ,(AT$3+2),FALSE)), VLOOKUP($B481,'Results-formatted 060121'!$A:AQ,(AT$3+2),FALSE)))</f>
        <v>3</v>
      </c>
      <c r="AU481" s="95">
        <f>IF($C481 = "neg", (($D481+1) - VLOOKUP($B481,'Results-formatted 060121'!$A:AR,(AU$3+2),FALSE)), IF($C481 = "pos-neg", (3+VLOOKUP($B481,'Results-formatted 060121'!$A:AR,(AU$3+2),FALSE)), VLOOKUP($B481,'Results-formatted 060121'!$A:AR,(AU$3+2),FALSE)))</f>
        <v>5</v>
      </c>
      <c r="AV481" s="95">
        <f>IF($C481 = "neg", (($D481+1) - VLOOKUP($B481,'Results-formatted 060121'!$A:AS,(AV$3+2),FALSE)), IF($C481 = "pos-neg", (3+VLOOKUP($B481,'Results-formatted 060121'!$A:AS,(AV$3+2),FALSE)), VLOOKUP($B481,'Results-formatted 060121'!$A:AS,(AV$3+2),FALSE)))</f>
        <v>4</v>
      </c>
      <c r="AW481" s="95">
        <f>IF($C481 = "neg", (($D481+1) - VLOOKUP($B481,'Results-formatted 060121'!$A:AT,(AW$3+2),FALSE)), IF($C481 = "pos-neg", (3+VLOOKUP($B481,'Results-formatted 060121'!$A:AT,(AW$3+2),FALSE)), VLOOKUP($B481,'Results-formatted 060121'!$A:AT,(AW$3+2),FALSE)))</f>
        <v>4</v>
      </c>
      <c r="AX481" s="95">
        <f>IF($C481 = "neg", (($D481+1) - VLOOKUP($B481,'Results-formatted 060121'!$A:AU,(AX$3+2),FALSE)), IF($C481 = "pos-neg", (3+VLOOKUP($B481,'Results-formatted 060121'!$A:AU,(AX$3+2),FALSE)), VLOOKUP($B481,'Results-formatted 060121'!$A:AU,(AX$3+2),FALSE)))</f>
        <v>3</v>
      </c>
      <c r="AY481" s="95">
        <f>IF($C481 = "neg", (($D481+1) - VLOOKUP($B481,'Results-formatted 060121'!$A:AV,(AY$3+2),FALSE)), IF($C481 = "pos-neg", (3+VLOOKUP($B481,'Results-formatted 060121'!$A:AV,(AY$3+2),FALSE)), VLOOKUP($B481,'Results-formatted 060121'!$A:AV,(AY$3+2),FALSE)))</f>
        <v>4</v>
      </c>
      <c r="AZ481" s="95">
        <f>IF($C481 = "neg", (($D481+1) - VLOOKUP($B481,'Results-formatted 060121'!$A:AW,(AZ$3+2),FALSE)), IF($C481 = "pos-neg", (3+VLOOKUP($B481,'Results-formatted 060121'!$A:AW,(AZ$3+2),FALSE)), VLOOKUP($B481,'Results-formatted 060121'!$A:AW,(AZ$3+2),FALSE)))</f>
        <v>5</v>
      </c>
      <c r="BA481" s="95">
        <f>IF($C481 = "neg", (($D481+1) - VLOOKUP($B481,'Results-formatted 060121'!$A:AX,(BA$3+2),FALSE)), IF($C481 = "pos-neg", (3+VLOOKUP($B481,'Results-formatted 060121'!$A:AX,(BA$3+2),FALSE)), VLOOKUP($B481,'Results-formatted 060121'!$A:AX,(BA$3+2),FALSE)))</f>
        <v>4</v>
      </c>
      <c r="BB481" s="95">
        <f>IF($C481 = "neg", (($D481+1) - VLOOKUP($B481,'Results-formatted 060121'!$A:AY,(BB$3+2),FALSE)), IF($C481 = "pos-neg", (3+VLOOKUP($B481,'Results-formatted 060121'!$A:AY,(BB$3+2),FALSE)), VLOOKUP($B481,'Results-formatted 060121'!$A:AY,(BB$3+2),FALSE)))</f>
        <v>5</v>
      </c>
      <c r="BC481" s="95">
        <f>IF($C481 = "neg", (($D481+1) - VLOOKUP($B481,'Results-formatted 060121'!$A:AZ,(BC$3+2),FALSE)), IF($C481 = "pos-neg", (3+VLOOKUP($B481,'Results-formatted 060121'!$A:AZ,(BC$3+2),FALSE)), VLOOKUP($B481,'Results-formatted 060121'!$A:AZ,(BC$3+2),FALSE)))</f>
        <v>4</v>
      </c>
      <c r="BD481" s="95">
        <f>IF($C481 = "neg", (($D481+1) - VLOOKUP($B481,'Results-formatted 060121'!$A:BA,(BD$3+2),FALSE)), IF($C481 = "pos-neg", (3+VLOOKUP($B481,'Results-formatted 060121'!$A:BA,(BD$3+2),FALSE)), VLOOKUP($B481,'Results-formatted 060121'!$A:BA,(BD$3+2),FALSE)))</f>
        <v>4</v>
      </c>
      <c r="BE481" s="95">
        <f>IF($C481 = "neg", (($D481+1) - VLOOKUP($B481,'Results-formatted 060121'!$A:BB,(BE$3+2),FALSE)), IF($C481 = "pos-neg", (3+VLOOKUP($B481,'Results-formatted 060121'!$A:BB,(BE$3+2),FALSE)), VLOOKUP($B481,'Results-formatted 060121'!$A:BB,(BE$3+2),FALSE)))</f>
        <v>5</v>
      </c>
      <c r="BF481" s="95">
        <f>IF($C481 = "neg", (($D481+1) - VLOOKUP($B481,'Results-formatted 060121'!$A:BC,(BF$3+2),FALSE)), IF($C481 = "pos-neg", (3+VLOOKUP($B481,'Results-formatted 060121'!$A:BC,(BF$3+2),FALSE)), VLOOKUP($B481,'Results-formatted 060121'!$A:BC,(BF$3+2),FALSE)))</f>
        <v>5</v>
      </c>
      <c r="BG481" s="95">
        <f>IF($C481 = "neg", (($D481+1) - VLOOKUP($B481,'Results-formatted 060121'!$A:BD,(BG$3+2),FALSE)), IF($C481 = "pos-neg", (3+VLOOKUP($B481,'Results-formatted 060121'!$A:BD,(BG$3+2),FALSE)), VLOOKUP($B481,'Results-formatted 060121'!$A:BD,(BG$3+2),FALSE)))</f>
        <v>3</v>
      </c>
      <c r="BH481" s="95">
        <f>IF($C481 = "neg", (($D481+1) - VLOOKUP($B481,'Results-formatted 060121'!$A:BE,(BH$3+2),FALSE)), IF($C481 = "pos-neg", (3+VLOOKUP($B481,'Results-formatted 060121'!$A:BE,(BH$3+2),FALSE)), VLOOKUP($B481,'Results-formatted 060121'!$A:BE,(BH$3+2),FALSE)))</f>
        <v>4</v>
      </c>
      <c r="BI481" s="95">
        <f>IF($C481 = "neg", (($D481+1) - VLOOKUP($B481,'Results-formatted 060121'!$A:BF,(BI$3+2),FALSE)), IF($C481 = "pos-neg", (3+VLOOKUP($B481,'Results-formatted 060121'!$A:BF,(BI$3+2),FALSE)), VLOOKUP($B481,'Results-formatted 060121'!$A:BF,(BI$3+2),FALSE)))</f>
        <v>4</v>
      </c>
      <c r="BJ481" s="95">
        <f>IF($C481 = "neg", (($D481+1) - VLOOKUP($B481,'Results-formatted 060121'!$A:BG,(BJ$3+2),FALSE)), IF($C481 = "pos-neg", (3+VLOOKUP($B481,'Results-formatted 060121'!$A:BG,(BJ$3+2),FALSE)), VLOOKUP($B481,'Results-formatted 060121'!$A:BG,(BJ$3+2),FALSE)))</f>
        <v>5</v>
      </c>
      <c r="BK481" s="95">
        <f>IF($C481 = "neg", (($D481+1) - VLOOKUP($B481,'Results-formatted 060121'!$A:BH,(BK$3+2),FALSE)), IF($C481 = "pos-neg", (3+VLOOKUP($B481,'Results-formatted 060121'!$A:BH,(BK$3+2),FALSE)), VLOOKUP($B481,'Results-formatted 060121'!$A:BH,(BK$3+2),FALSE)))</f>
        <v>4</v>
      </c>
      <c r="BL481" s="95">
        <f>IF($C481 = "neg", (($D481+1) - VLOOKUP($B481,'Results-formatted 060121'!$A:BI,(BL$3+2),FALSE)), IF($C481 = "pos-neg", (3+VLOOKUP($B481,'Results-formatted 060121'!$A:BI,(BL$3+2),FALSE)), VLOOKUP($B481,'Results-formatted 060121'!$A:BI,(BL$3+2),FALSE)))</f>
        <v>5</v>
      </c>
      <c r="BM481" s="95">
        <f>IF($C481 = "neg", (($D481+1) - VLOOKUP($B481,'Results-formatted 060121'!$A:BJ,(BM$3+2),FALSE)), IF($C481 = "pos-neg", (3+VLOOKUP($B481,'Results-formatted 060121'!$A:BJ,(BM$3+2),FALSE)), VLOOKUP($B481,'Results-formatted 060121'!$A:BJ,(BM$3+2),FALSE)))</f>
        <v>3</v>
      </c>
      <c r="BN481" s="95"/>
      <c r="BO481" s="95"/>
      <c r="BP481" s="95"/>
      <c r="BQ481" s="95"/>
      <c r="BR481" s="95"/>
      <c r="BS481" s="95"/>
      <c r="BT481" s="95"/>
      <c r="BU481" s="95"/>
      <c r="BV481" s="95"/>
      <c r="BW481" s="95"/>
      <c r="BX481" s="95"/>
      <c r="BY481" s="95"/>
      <c r="BZ481" s="95"/>
      <c r="CA481" s="95"/>
      <c r="CB481" s="95"/>
      <c r="CC481" s="95"/>
      <c r="CD481" s="99"/>
      <c r="CE481" s="25">
        <f t="shared" si="1787"/>
        <v>4</v>
      </c>
      <c r="CF481" s="25">
        <f t="shared" si="1674"/>
        <v>1.0415112878465909</v>
      </c>
    </row>
    <row r="482" spans="2:84" ht="42" x14ac:dyDescent="0.15">
      <c r="B482" s="84" t="s">
        <v>603</v>
      </c>
      <c r="C482" s="86" t="s">
        <v>224</v>
      </c>
      <c r="D482" s="2">
        <v>5</v>
      </c>
      <c r="E482" s="13" t="s">
        <v>1070</v>
      </c>
      <c r="F482" s="95">
        <f>IF($C482 = "neg", (($D482+1) - VLOOKUP($B482,'Results-formatted 060121'!$A:$AJ,(F$3+2),FALSE)), IF($C482 = "pos-neg", (3+VLOOKUP($B482,'Results-formatted 060121'!$A:$AJ,(F$3+2),FALSE)), VLOOKUP($B482,'Results-formatted 060121'!$A:$AJ,(F$3+2),FALSE)))</f>
        <v>3</v>
      </c>
      <c r="G482" s="95">
        <f>IF($C482 = "neg", (($D482+1) - VLOOKUP($B482,'Results-formatted 060121'!$A:$AJ,(G$3+2),FALSE)), IF($C482 = "pos-neg", (3+VLOOKUP($B482,'Results-formatted 060121'!$A:$AJ,(G$3+2),FALSE)), VLOOKUP($B482,'Results-formatted 060121'!$A:$AJ,(G$3+2),FALSE)))</f>
        <v>5</v>
      </c>
      <c r="H482" s="95">
        <f>IF($C482 = "neg", (($D482+1) - VLOOKUP($B482,'Results-formatted 060121'!$A:$AJ,(H$3+2),FALSE)), IF($C482 = "pos-neg", (3+VLOOKUP($B482,'Results-formatted 060121'!$A:$AJ,(H$3+2),FALSE)), VLOOKUP($B482,'Results-formatted 060121'!$A:$AJ,(H$3+2),FALSE)))</f>
        <v>4</v>
      </c>
      <c r="I482" s="95">
        <f>IF($C482 = "neg", (($D482+1) - VLOOKUP($B482,'Results-formatted 060121'!$A:$AJ,(I$3+2),FALSE)), IF($C482 = "pos-neg", (3+VLOOKUP($B482,'Results-formatted 060121'!$A:$AJ,(I$3+2),FALSE)), VLOOKUP($B482,'Results-formatted 060121'!$A:$AJ,(I$3+2),FALSE)))</f>
        <v>5</v>
      </c>
      <c r="J482" s="95">
        <f>IF($C482 = "neg", (($D482+1) - VLOOKUP($B482,'Results-formatted 060121'!$A:$AJ,(J$3+2),FALSE)), IF($C482 = "pos-neg", (3+VLOOKUP($B482,'Results-formatted 060121'!$A:$AJ,(J$3+2),FALSE)), VLOOKUP($B482,'Results-formatted 060121'!$A:$AJ,(J$3+2),FALSE)))</f>
        <v>3</v>
      </c>
      <c r="K482" s="95">
        <f>IF($C482 = "neg", (($D482+1) - VLOOKUP($B482,'Results-formatted 060121'!$A:$AJ,(K$3+2),FALSE)), IF($C482 = "pos-neg", (3+VLOOKUP($B482,'Results-formatted 060121'!$A:$AJ,(K$3+2),FALSE)), VLOOKUP($B482,'Results-formatted 060121'!$A:$AJ,(K$3+2),FALSE)))</f>
        <v>4</v>
      </c>
      <c r="L482" s="95">
        <f>IF($C482 = "neg", (($D482+1) - VLOOKUP($B482,'Results-formatted 060121'!$A:$AJ,(L$3+2),FALSE)), IF($C482 = "pos-neg", (3+VLOOKUP($B482,'Results-formatted 060121'!$A:$AJ,(L$3+2),FALSE)), VLOOKUP($B482,'Results-formatted 060121'!$A:$AJ,(L$3+2),FALSE)))</f>
        <v>4</v>
      </c>
      <c r="M482" s="95">
        <f>IF($C482 = "neg", (($D482+1) - VLOOKUP($B482,'Results-formatted 060121'!$A:$AJ,(M$3+2),FALSE)), IF($C482 = "pos-neg", (3+VLOOKUP($B482,'Results-formatted 060121'!$A:$AJ,(M$3+2),FALSE)), VLOOKUP($B482,'Results-formatted 060121'!$A:$AJ,(M$3+2),FALSE)))</f>
        <v>4</v>
      </c>
      <c r="N482" s="95">
        <f>IF($C482 = "neg", (($D482+1) - VLOOKUP($B482,'Results-formatted 060121'!$A:$AJ,(N$3+2),FALSE)), IF($C482 = "pos-neg", (3+VLOOKUP($B482,'Results-formatted 060121'!$A:$AJ,(N$3+2),FALSE)), VLOOKUP($B482,'Results-formatted 060121'!$A:$AJ,(N$3+2),FALSE)))</f>
        <v>4</v>
      </c>
      <c r="O482" s="95">
        <f>IF($C482 = "neg", (($D482+1) - VLOOKUP($B482,'Results-formatted 060121'!$A:$AJ,(O$3+2),FALSE)), IF($C482 = "pos-neg", (3+VLOOKUP($B482,'Results-formatted 060121'!$A:$AJ,(O$3+2),FALSE)), VLOOKUP($B482,'Results-formatted 060121'!$A:$AJ,(O$3+2),FALSE)))</f>
        <v>5</v>
      </c>
      <c r="P482" s="95">
        <f>IF($C482 = "neg", (($D482+1) - VLOOKUP($B482,'Results-formatted 060121'!$A:$AJ,(P$3+2),FALSE)), IF($C482 = "pos-neg", (3+VLOOKUP($B482,'Results-formatted 060121'!$A:$AJ,(P$3+2),FALSE)), VLOOKUP($B482,'Results-formatted 060121'!$A:$AJ,(P$3+2),FALSE)))</f>
        <v>4</v>
      </c>
      <c r="Q482" s="95">
        <f>IF($C482 = "neg", (($D482+1) - VLOOKUP($B482,'Results-formatted 060121'!$A:$AJ,(Q$3+2),FALSE)), IF($C482 = "pos-neg", (3+VLOOKUP($B482,'Results-formatted 060121'!$A:$AJ,(Q$3+2),FALSE)), VLOOKUP($B482,'Results-formatted 060121'!$A:$AJ,(Q$3+2),FALSE)))</f>
        <v>5</v>
      </c>
      <c r="R482" s="95">
        <f>IF($C482 = "neg", (($D482+1) - VLOOKUP($B482,'Results-formatted 060121'!$A:$AJ,(R$3+2),FALSE)), IF($C482 = "pos-neg", (3+VLOOKUP($B482,'Results-formatted 060121'!$A:$AJ,(R$3+2),FALSE)), VLOOKUP($B482,'Results-formatted 060121'!$A:$AJ,(R$3+2),FALSE)))</f>
        <v>3</v>
      </c>
      <c r="S482" s="95">
        <f>IF($C482 = "neg", (($D482+1) - VLOOKUP($B482,'Results-formatted 060121'!$A:$AJ,(S$3+2),FALSE)), IF($C482 = "pos-neg", (3+VLOOKUP($B482,'Results-formatted 060121'!$A:$AJ,(S$3+2),FALSE)), VLOOKUP($B482,'Results-formatted 060121'!$A:$AJ,(S$3+2),FALSE)))</f>
        <v>3</v>
      </c>
      <c r="T482" s="95">
        <f>IF($C482 = "neg", (($D482+1) - VLOOKUP($B482,'Results-formatted 060121'!$A:$AJ,(T$3+2),FALSE)), IF($C482 = "pos-neg", (3+VLOOKUP($B482,'Results-formatted 060121'!$A:$AJ,(T$3+2),FALSE)), VLOOKUP($B482,'Results-formatted 060121'!$A:$AJ,(T$3+2),FALSE)))</f>
        <v>4</v>
      </c>
      <c r="U482" s="95">
        <f>IF($C482 = "neg", (($D482+1) - VLOOKUP($B482,'Results-formatted 060121'!$A:$AJ,(U$3+2),FALSE)), IF($C482 = "pos-neg", (3+VLOOKUP($B482,'Results-formatted 060121'!$A:$AJ,(U$3+2),FALSE)), VLOOKUP($B482,'Results-formatted 060121'!$A:$AJ,(U$3+2),FALSE)))</f>
        <v>5</v>
      </c>
      <c r="V482" s="95">
        <f>IF($C482 = "neg", (($D482+1) - VLOOKUP($B482,'Results-formatted 060121'!$A:$AJ,(V$3+2),FALSE)), IF($C482 = "pos-neg", (3+VLOOKUP($B482,'Results-formatted 060121'!$A:$AJ,(V$3+2),FALSE)), VLOOKUP($B482,'Results-formatted 060121'!$A:$AJ,(V$3+2),FALSE)))</f>
        <v>5</v>
      </c>
      <c r="W482" s="95">
        <f>IF($C482 = "neg", (($D482+1) - VLOOKUP($B482,'Results-formatted 060121'!$A:$AJ,(W$3+2),FALSE)), IF($C482 = "pos-neg", (3+VLOOKUP($B482,'Results-formatted 060121'!$A:$AJ,(W$3+2),FALSE)), VLOOKUP($B482,'Results-formatted 060121'!$A:$AJ,(W$3+2),FALSE)))</f>
        <v>5</v>
      </c>
      <c r="X482" s="95">
        <f>IF($C482 = "neg", (($D482+1) - VLOOKUP($B482,'Results-formatted 060121'!$A:$AJ,(X$3+2),FALSE)), IF($C482 = "pos-neg", (3+VLOOKUP($B482,'Results-formatted 060121'!$A:$AJ,(X$3+2),FALSE)), VLOOKUP($B482,'Results-formatted 060121'!$A:$AJ,(X$3+2),FALSE)))</f>
        <v>4</v>
      </c>
      <c r="Y482" s="95">
        <f>IF($C482 = "neg", (($D482+1) - VLOOKUP($B482,'Results-formatted 060121'!$A:$AJ,(Y$3+2),FALSE)), IF($C482 = "pos-neg", (3+VLOOKUP($B482,'Results-formatted 060121'!$A:$AJ,(Y$3+2),FALSE)), VLOOKUP($B482,'Results-formatted 060121'!$A:$AJ,(Y$3+2),FALSE)))</f>
        <v>3</v>
      </c>
      <c r="Z482" s="95">
        <f>IF($C482 = "neg", (($D482+1) - VLOOKUP($B482,'Results-formatted 060121'!$A:$AJ,(Z$3+2),FALSE)), IF($C482 = "pos-neg", (3+VLOOKUP($B482,'Results-formatted 060121'!$A:$AJ,(Z$3+2),FALSE)), VLOOKUP($B482,'Results-formatted 060121'!$A:$AJ,(Z$3+2),FALSE)))</f>
        <v>3</v>
      </c>
      <c r="AA482" s="95">
        <f>IF($C482 = "neg", (($D482+1) - VLOOKUP($B482,'Results-formatted 060121'!$A:$AJ,(AA$3+2),FALSE)), IF($C482 = "pos-neg", (3+VLOOKUP($B482,'Results-formatted 060121'!$A:$AJ,(AA$3+2),FALSE)), VLOOKUP($B482,'Results-formatted 060121'!$A:$AJ,(AA$3+2),FALSE)))</f>
        <v>1</v>
      </c>
      <c r="AB482" s="95">
        <f>IF($C482 = "neg", (($D482+1) - VLOOKUP($B482,'Results-formatted 060121'!$A:$AJ,(AB$3+2),FALSE)), IF($C482 = "pos-neg", (3+VLOOKUP($B482,'Results-formatted 060121'!$A:$AJ,(AB$3+2),FALSE)), VLOOKUP($B482,'Results-formatted 060121'!$A:$AJ,(AB$3+2),FALSE)))</f>
        <v>4</v>
      </c>
      <c r="AC482" s="95">
        <f>IF($C482 = "neg", (($D482+1) - VLOOKUP($B482,'Results-formatted 060121'!$A:$AJ,(AC$3+2),FALSE)), IF($C482 = "pos-neg", (3+VLOOKUP($B482,'Results-formatted 060121'!$A:$AJ,(AC$3+2),FALSE)), VLOOKUP($B482,'Results-formatted 060121'!$A:$AJ,(AC$3+2),FALSE)))</f>
        <v>1</v>
      </c>
      <c r="AD482" s="95">
        <f>IF($C482 = "neg", (($D482+1) - VLOOKUP($B482,'Results-formatted 060121'!$A:$AJ,(AD$3+2),FALSE)), IF($C482 = "pos-neg", (3+VLOOKUP($B482,'Results-formatted 060121'!$A:$AJ,(AD$3+2),FALSE)), VLOOKUP($B482,'Results-formatted 060121'!$A:$AJ,(AD$3+2),FALSE)))</f>
        <v>1</v>
      </c>
      <c r="AE482" s="95">
        <f>IF($C482 = "neg", (($D482+1) - VLOOKUP($B482,'Results-formatted 060121'!$A:$AJ,(AE$3+2),FALSE)), IF($C482 = "pos-neg", (3+VLOOKUP($B482,'Results-formatted 060121'!$A:$AJ,(AE$3+2),FALSE)), VLOOKUP($B482,'Results-formatted 060121'!$A:$AJ,(AE$3+2),FALSE)))</f>
        <v>5</v>
      </c>
      <c r="AF482" s="95">
        <f>IF($C482 = "neg", (($D482+1) - VLOOKUP($B482,'Results-formatted 060121'!$A:$AJ,(AF$3+2),FALSE)), IF($C482 = "pos-neg", (3+VLOOKUP($B482,'Results-formatted 060121'!$A:$AJ,(AF$3+2),FALSE)), VLOOKUP($B482,'Results-formatted 060121'!$A:$AJ,(AF$3+2),FALSE)))</f>
        <v>3</v>
      </c>
      <c r="AG482" s="95">
        <f>IF($C482 = "neg", (($D482+1) - VLOOKUP($B482,'Results-formatted 060121'!$A:$AJ,(AG$3+2),FALSE)), IF($C482 = "pos-neg", (3+VLOOKUP($B482,'Results-formatted 060121'!$A:$AJ,(AG$3+2),FALSE)), VLOOKUP($B482,'Results-formatted 060121'!$A:$AJ,(AG$3+2),FALSE)))</f>
        <v>5</v>
      </c>
      <c r="AH482" s="95">
        <f>IF($C482 = "neg", (($D482+1) - VLOOKUP($B482,'Results-formatted 060121'!$A:$AJ,(AH$3+2),FALSE)), IF($C482 = "pos-neg", (3+VLOOKUP($B482,'Results-formatted 060121'!$A:$AJ,(AH$3+2),FALSE)), VLOOKUP($B482,'Results-formatted 060121'!$A:$AJ,(AH$3+2),FALSE)))</f>
        <v>5</v>
      </c>
      <c r="AI482" s="95">
        <f>IF($C482 = "neg", (($D482+1) - VLOOKUP($B482,'Results-formatted 060121'!$A:$AJ,(AI$3+2),FALSE)), IF($C482 = "pos-neg", (3+VLOOKUP($B482,'Results-formatted 060121'!$A:$AJ,(AI$3+2),FALSE)), VLOOKUP($B482,'Results-formatted 060121'!$A:$AJ,(AI$3+2),FALSE)))</f>
        <v>4</v>
      </c>
      <c r="AJ482" s="95">
        <f>IF($C482 = "neg", (($D482+1) - VLOOKUP($B482,'Results-formatted 060121'!$A:$AJ,(AJ$3+2),FALSE)), IF($C482 = "pos-neg", (3+VLOOKUP($B482,'Results-formatted 060121'!$A:$AJ,(AJ$3+2),FALSE)), VLOOKUP($B482,'Results-formatted 060121'!$A:$AJ,(AJ$3+2),FALSE)))</f>
        <v>5</v>
      </c>
      <c r="AK482" s="95">
        <f>IF($C482 = "neg", (($D482+1) - VLOOKUP($B482,'Results-formatted 060121'!$A:$AJ,(AK$3+2),FALSE)), IF($C482 = "pos-neg", (3+VLOOKUP($B482,'Results-formatted 060121'!$A:$AJ,(AK$3+2),FALSE)), VLOOKUP($B482,'Results-formatted 060121'!$A:$AJ,(AK$3+2),FALSE)))</f>
        <v>3</v>
      </c>
      <c r="AL482" s="95">
        <f>IF($C482 = "neg", (($D482+1) - VLOOKUP($B482,'Results-formatted 060121'!$A:$AJ,(AL$3+2),FALSE)), IF($C482 = "pos-neg", (3+VLOOKUP($B482,'Results-formatted 060121'!$A:$AJ,(AL$3+2),FALSE)), VLOOKUP($B482,'Results-formatted 060121'!$A:$AJ,(AL$3+2),FALSE)))</f>
        <v>4</v>
      </c>
      <c r="AM482" s="95">
        <f>IF($C482 = "neg", (($D482+1) - VLOOKUP($B482,'Results-formatted 060121'!$A:AJ,(AM$3+2),FALSE)), IF($C482 = "pos-neg", (3+VLOOKUP($B482,'Results-formatted 060121'!$A:AJ,(AM$3+2),FALSE)), VLOOKUP($B482,'Results-formatted 060121'!$A:AJ,(AM$3+2),FALSE)))</f>
        <v>5</v>
      </c>
      <c r="AN482" s="95">
        <f>IF($C482 = "neg", (($D482+1) - VLOOKUP($B482,'Results-formatted 060121'!$A:AK,(AN$3+2),FALSE)), IF($C482 = "pos-neg", (3+VLOOKUP($B482,'Results-formatted 060121'!$A:AK,(AN$3+2),FALSE)), VLOOKUP($B482,'Results-formatted 060121'!$A:AK,(AN$3+2),FALSE)))</f>
        <v>4</v>
      </c>
      <c r="AO482" s="95">
        <f>IF($C482 = "neg", (($D482+1) - VLOOKUP($B482,'Results-formatted 060121'!$A:AL,(AO$3+2),FALSE)), IF($C482 = "pos-neg", (3+VLOOKUP($B482,'Results-formatted 060121'!$A:AL,(AO$3+2),FALSE)), VLOOKUP($B482,'Results-formatted 060121'!$A:AL,(AO$3+2),FALSE)))</f>
        <v>5</v>
      </c>
      <c r="AP482" s="95">
        <f>IF($C482 = "neg", (($D482+1) - VLOOKUP($B482,'Results-formatted 060121'!$A:AM,(AP$3+2),FALSE)), IF($C482 = "pos-neg", (3+VLOOKUP($B482,'Results-formatted 060121'!$A:AM,(AP$3+2),FALSE)), VLOOKUP($B482,'Results-formatted 060121'!$A:AM,(AP$3+2),FALSE)))</f>
        <v>2</v>
      </c>
      <c r="AQ482" s="95">
        <f>IF($C482 = "neg", (($D482+1) - VLOOKUP($B482,'Results-formatted 060121'!$A:AN,(AQ$3+2),FALSE)), IF($C482 = "pos-neg", (3+VLOOKUP($B482,'Results-formatted 060121'!$A:AN,(AQ$3+2),FALSE)), VLOOKUP($B482,'Results-formatted 060121'!$A:AN,(AQ$3+2),FALSE)))</f>
        <v>4</v>
      </c>
      <c r="AR482" s="95">
        <f>IF($C482 = "neg", (($D482+1) - VLOOKUP($B482,'Results-formatted 060121'!$A:AO,(AR$3+2),FALSE)), IF($C482 = "pos-neg", (3+VLOOKUP($B482,'Results-formatted 060121'!$A:AO,(AR$3+2),FALSE)), VLOOKUP($B482,'Results-formatted 060121'!$A:AO,(AR$3+2),FALSE)))</f>
        <v>5</v>
      </c>
      <c r="AS482" s="95">
        <f>IF($C482 = "neg", (($D482+1) - VLOOKUP($B482,'Results-formatted 060121'!$A:AP,(AS$3+2),FALSE)), IF($C482 = "pos-neg", (3+VLOOKUP($B482,'Results-formatted 060121'!$A:AP,(AS$3+2),FALSE)), VLOOKUP($B482,'Results-formatted 060121'!$A:AP,(AS$3+2),FALSE)))</f>
        <v>5</v>
      </c>
      <c r="AT482" s="95">
        <f>IF($C482 = "neg", (($D482+1) - VLOOKUP($B482,'Results-formatted 060121'!$A:AQ,(AT$3+2),FALSE)), IF($C482 = "pos-neg", (3+VLOOKUP($B482,'Results-formatted 060121'!$A:AQ,(AT$3+2),FALSE)), VLOOKUP($B482,'Results-formatted 060121'!$A:AQ,(AT$3+2),FALSE)))</f>
        <v>3</v>
      </c>
      <c r="AU482" s="95">
        <f>IF($C482 = "neg", (($D482+1) - VLOOKUP($B482,'Results-formatted 060121'!$A:AR,(AU$3+2),FALSE)), IF($C482 = "pos-neg", (3+VLOOKUP($B482,'Results-formatted 060121'!$A:AR,(AU$3+2),FALSE)), VLOOKUP($B482,'Results-formatted 060121'!$A:AR,(AU$3+2),FALSE)))</f>
        <v>5</v>
      </c>
      <c r="AV482" s="95">
        <f>IF($C482 = "neg", (($D482+1) - VLOOKUP($B482,'Results-formatted 060121'!$A:AS,(AV$3+2),FALSE)), IF($C482 = "pos-neg", (3+VLOOKUP($B482,'Results-formatted 060121'!$A:AS,(AV$3+2),FALSE)), VLOOKUP($B482,'Results-formatted 060121'!$A:AS,(AV$3+2),FALSE)))</f>
        <v>4</v>
      </c>
      <c r="AW482" s="95">
        <f>IF($C482 = "neg", (($D482+1) - VLOOKUP($B482,'Results-formatted 060121'!$A:AT,(AW$3+2),FALSE)), IF($C482 = "pos-neg", (3+VLOOKUP($B482,'Results-formatted 060121'!$A:AT,(AW$3+2),FALSE)), VLOOKUP($B482,'Results-formatted 060121'!$A:AT,(AW$3+2),FALSE)))</f>
        <v>4</v>
      </c>
      <c r="AX482" s="95">
        <f>IF($C482 = "neg", (($D482+1) - VLOOKUP($B482,'Results-formatted 060121'!$A:AU,(AX$3+2),FALSE)), IF($C482 = "pos-neg", (3+VLOOKUP($B482,'Results-formatted 060121'!$A:AU,(AX$3+2),FALSE)), VLOOKUP($B482,'Results-formatted 060121'!$A:AU,(AX$3+2),FALSE)))</f>
        <v>3</v>
      </c>
      <c r="AY482" s="95">
        <f>IF($C482 = "neg", (($D482+1) - VLOOKUP($B482,'Results-formatted 060121'!$A:AV,(AY$3+2),FALSE)), IF($C482 = "pos-neg", (3+VLOOKUP($B482,'Results-formatted 060121'!$A:AV,(AY$3+2),FALSE)), VLOOKUP($B482,'Results-formatted 060121'!$A:AV,(AY$3+2),FALSE)))</f>
        <v>3</v>
      </c>
      <c r="AZ482" s="95">
        <f>IF($C482 = "neg", (($D482+1) - VLOOKUP($B482,'Results-formatted 060121'!$A:AW,(AZ$3+2),FALSE)), IF($C482 = "pos-neg", (3+VLOOKUP($B482,'Results-formatted 060121'!$A:AW,(AZ$3+2),FALSE)), VLOOKUP($B482,'Results-formatted 060121'!$A:AW,(AZ$3+2),FALSE)))</f>
        <v>5</v>
      </c>
      <c r="BA482" s="95">
        <f>IF($C482 = "neg", (($D482+1) - VLOOKUP($B482,'Results-formatted 060121'!$A:AX,(BA$3+2),FALSE)), IF($C482 = "pos-neg", (3+VLOOKUP($B482,'Results-formatted 060121'!$A:AX,(BA$3+2),FALSE)), VLOOKUP($B482,'Results-formatted 060121'!$A:AX,(BA$3+2),FALSE)))</f>
        <v>4</v>
      </c>
      <c r="BB482" s="95">
        <f>IF($C482 = "neg", (($D482+1) - VLOOKUP($B482,'Results-formatted 060121'!$A:AY,(BB$3+2),FALSE)), IF($C482 = "pos-neg", (3+VLOOKUP($B482,'Results-formatted 060121'!$A:AY,(BB$3+2),FALSE)), VLOOKUP($B482,'Results-formatted 060121'!$A:AY,(BB$3+2),FALSE)))</f>
        <v>5</v>
      </c>
      <c r="BC482" s="95">
        <f>IF($C482 = "neg", (($D482+1) - VLOOKUP($B482,'Results-formatted 060121'!$A:AZ,(BC$3+2),FALSE)), IF($C482 = "pos-neg", (3+VLOOKUP($B482,'Results-formatted 060121'!$A:AZ,(BC$3+2),FALSE)), VLOOKUP($B482,'Results-formatted 060121'!$A:AZ,(BC$3+2),FALSE)))</f>
        <v>4</v>
      </c>
      <c r="BD482" s="95">
        <f>IF($C482 = "neg", (($D482+1) - VLOOKUP($B482,'Results-formatted 060121'!$A:BA,(BD$3+2),FALSE)), IF($C482 = "pos-neg", (3+VLOOKUP($B482,'Results-formatted 060121'!$A:BA,(BD$3+2),FALSE)), VLOOKUP($B482,'Results-formatted 060121'!$A:BA,(BD$3+2),FALSE)))</f>
        <v>5</v>
      </c>
      <c r="BE482" s="95">
        <f>IF($C482 = "neg", (($D482+1) - VLOOKUP($B482,'Results-formatted 060121'!$A:BB,(BE$3+2),FALSE)), IF($C482 = "pos-neg", (3+VLOOKUP($B482,'Results-formatted 060121'!$A:BB,(BE$3+2),FALSE)), VLOOKUP($B482,'Results-formatted 060121'!$A:BB,(BE$3+2),FALSE)))</f>
        <v>5</v>
      </c>
      <c r="BF482" s="95">
        <f>IF($C482 = "neg", (($D482+1) - VLOOKUP($B482,'Results-formatted 060121'!$A:BC,(BF$3+2),FALSE)), IF($C482 = "pos-neg", (3+VLOOKUP($B482,'Results-formatted 060121'!$A:BC,(BF$3+2),FALSE)), VLOOKUP($B482,'Results-formatted 060121'!$A:BC,(BF$3+2),FALSE)))</f>
        <v>5</v>
      </c>
      <c r="BG482" s="95">
        <f>IF($C482 = "neg", (($D482+1) - VLOOKUP($B482,'Results-formatted 060121'!$A:BD,(BG$3+2),FALSE)), IF($C482 = "pos-neg", (3+VLOOKUP($B482,'Results-formatted 060121'!$A:BD,(BG$3+2),FALSE)), VLOOKUP($B482,'Results-formatted 060121'!$A:BD,(BG$3+2),FALSE)))</f>
        <v>1</v>
      </c>
      <c r="BH482" s="95">
        <f>IF($C482 = "neg", (($D482+1) - VLOOKUP($B482,'Results-formatted 060121'!$A:BE,(BH$3+2),FALSE)), IF($C482 = "pos-neg", (3+VLOOKUP($B482,'Results-formatted 060121'!$A:BE,(BH$3+2),FALSE)), VLOOKUP($B482,'Results-formatted 060121'!$A:BE,(BH$3+2),FALSE)))</f>
        <v>4</v>
      </c>
      <c r="BI482" s="95">
        <f>IF($C482 = "neg", (($D482+1) - VLOOKUP($B482,'Results-formatted 060121'!$A:BF,(BI$3+2),FALSE)), IF($C482 = "pos-neg", (3+VLOOKUP($B482,'Results-formatted 060121'!$A:BF,(BI$3+2),FALSE)), VLOOKUP($B482,'Results-formatted 060121'!$A:BF,(BI$3+2),FALSE)))</f>
        <v>4</v>
      </c>
      <c r="BJ482" s="95">
        <f>IF($C482 = "neg", (($D482+1) - VLOOKUP($B482,'Results-formatted 060121'!$A:BG,(BJ$3+2),FALSE)), IF($C482 = "pos-neg", (3+VLOOKUP($B482,'Results-formatted 060121'!$A:BG,(BJ$3+2),FALSE)), VLOOKUP($B482,'Results-formatted 060121'!$A:BG,(BJ$3+2),FALSE)))</f>
        <v>5</v>
      </c>
      <c r="BK482" s="95">
        <f>IF($C482 = "neg", (($D482+1) - VLOOKUP($B482,'Results-formatted 060121'!$A:BH,(BK$3+2),FALSE)), IF($C482 = "pos-neg", (3+VLOOKUP($B482,'Results-formatted 060121'!$A:BH,(BK$3+2),FALSE)), VLOOKUP($B482,'Results-formatted 060121'!$A:BH,(BK$3+2),FALSE)))</f>
        <v>4</v>
      </c>
      <c r="BL482" s="95">
        <f>IF($C482 = "neg", (($D482+1) - VLOOKUP($B482,'Results-formatted 060121'!$A:BI,(BL$3+2),FALSE)), IF($C482 = "pos-neg", (3+VLOOKUP($B482,'Results-formatted 060121'!$A:BI,(BL$3+2),FALSE)), VLOOKUP($B482,'Results-formatted 060121'!$A:BI,(BL$3+2),FALSE)))</f>
        <v>5</v>
      </c>
      <c r="BM482" s="95">
        <f>IF($C482 = "neg", (($D482+1) - VLOOKUP($B482,'Results-formatted 060121'!$A:BJ,(BM$3+2),FALSE)), IF($C482 = "pos-neg", (3+VLOOKUP($B482,'Results-formatted 060121'!$A:BJ,(BM$3+2),FALSE)), VLOOKUP($B482,'Results-formatted 060121'!$A:BJ,(BM$3+2),FALSE)))</f>
        <v>3</v>
      </c>
      <c r="BN482" s="95"/>
      <c r="BO482" s="95"/>
      <c r="BP482" s="95"/>
      <c r="BQ482" s="95"/>
      <c r="BR482" s="95"/>
      <c r="BS482" s="95"/>
      <c r="BT482" s="95"/>
      <c r="BU482" s="95"/>
      <c r="BV482" s="95"/>
      <c r="BW482" s="95"/>
      <c r="BX482" s="95"/>
      <c r="BY482" s="95"/>
      <c r="BZ482" s="95"/>
      <c r="CA482" s="95"/>
      <c r="CB482" s="95"/>
      <c r="CC482" s="95"/>
      <c r="CD482" s="99"/>
      <c r="CE482" s="25">
        <f t="shared" si="1787"/>
        <v>3.95</v>
      </c>
      <c r="CF482" s="25">
        <f t="shared" si="1674"/>
        <v>1.1263410086632781</v>
      </c>
    </row>
    <row r="483" spans="2:84" ht="42" x14ac:dyDescent="0.15">
      <c r="B483" s="84" t="s">
        <v>604</v>
      </c>
      <c r="C483" s="86" t="s">
        <v>224</v>
      </c>
      <c r="D483" s="2">
        <v>5</v>
      </c>
      <c r="E483" s="13" t="s">
        <v>1071</v>
      </c>
      <c r="F483" s="95">
        <f>IF($C483 = "neg", (($D483+1) - VLOOKUP($B483,'Results-formatted 060121'!$A:$AJ,(F$3+2),FALSE)), IF($C483 = "pos-neg", (3+VLOOKUP($B483,'Results-formatted 060121'!$A:$AJ,(F$3+2),FALSE)), VLOOKUP($B483,'Results-formatted 060121'!$A:$AJ,(F$3+2),FALSE)))</f>
        <v>3</v>
      </c>
      <c r="G483" s="95">
        <f>IF($C483 = "neg", (($D483+1) - VLOOKUP($B483,'Results-formatted 060121'!$A:$AJ,(G$3+2),FALSE)), IF($C483 = "pos-neg", (3+VLOOKUP($B483,'Results-formatted 060121'!$A:$AJ,(G$3+2),FALSE)), VLOOKUP($B483,'Results-formatted 060121'!$A:$AJ,(G$3+2),FALSE)))</f>
        <v>5</v>
      </c>
      <c r="H483" s="95">
        <f>IF($C483 = "neg", (($D483+1) - VLOOKUP($B483,'Results-formatted 060121'!$A:$AJ,(H$3+2),FALSE)), IF($C483 = "pos-neg", (3+VLOOKUP($B483,'Results-formatted 060121'!$A:$AJ,(H$3+2),FALSE)), VLOOKUP($B483,'Results-formatted 060121'!$A:$AJ,(H$3+2),FALSE)))</f>
        <v>2</v>
      </c>
      <c r="I483" s="95">
        <f>IF($C483 = "neg", (($D483+1) - VLOOKUP($B483,'Results-formatted 060121'!$A:$AJ,(I$3+2),FALSE)), IF($C483 = "pos-neg", (3+VLOOKUP($B483,'Results-formatted 060121'!$A:$AJ,(I$3+2),FALSE)), VLOOKUP($B483,'Results-formatted 060121'!$A:$AJ,(I$3+2),FALSE)))</f>
        <v>3</v>
      </c>
      <c r="J483" s="95">
        <f>IF($C483 = "neg", (($D483+1) - VLOOKUP($B483,'Results-formatted 060121'!$A:$AJ,(J$3+2),FALSE)), IF($C483 = "pos-neg", (3+VLOOKUP($B483,'Results-formatted 060121'!$A:$AJ,(J$3+2),FALSE)), VLOOKUP($B483,'Results-formatted 060121'!$A:$AJ,(J$3+2),FALSE)))</f>
        <v>3</v>
      </c>
      <c r="K483" s="95">
        <f>IF($C483 = "neg", (($D483+1) - VLOOKUP($B483,'Results-formatted 060121'!$A:$AJ,(K$3+2),FALSE)), IF($C483 = "pos-neg", (3+VLOOKUP($B483,'Results-formatted 060121'!$A:$AJ,(K$3+2),FALSE)), VLOOKUP($B483,'Results-formatted 060121'!$A:$AJ,(K$3+2),FALSE)))</f>
        <v>4</v>
      </c>
      <c r="L483" s="95">
        <f>IF($C483 = "neg", (($D483+1) - VLOOKUP($B483,'Results-formatted 060121'!$A:$AJ,(L$3+2),FALSE)), IF($C483 = "pos-neg", (3+VLOOKUP($B483,'Results-formatted 060121'!$A:$AJ,(L$3+2),FALSE)), VLOOKUP($B483,'Results-formatted 060121'!$A:$AJ,(L$3+2),FALSE)))</f>
        <v>3</v>
      </c>
      <c r="M483" s="95">
        <f>IF($C483 = "neg", (($D483+1) - VLOOKUP($B483,'Results-formatted 060121'!$A:$AJ,(M$3+2),FALSE)), IF($C483 = "pos-neg", (3+VLOOKUP($B483,'Results-formatted 060121'!$A:$AJ,(M$3+2),FALSE)), VLOOKUP($B483,'Results-formatted 060121'!$A:$AJ,(M$3+2),FALSE)))</f>
        <v>1</v>
      </c>
      <c r="N483" s="95">
        <f>IF($C483 = "neg", (($D483+1) - VLOOKUP($B483,'Results-formatted 060121'!$A:$AJ,(N$3+2),FALSE)), IF($C483 = "pos-neg", (3+VLOOKUP($B483,'Results-formatted 060121'!$A:$AJ,(N$3+2),FALSE)), VLOOKUP($B483,'Results-formatted 060121'!$A:$AJ,(N$3+2),FALSE)))</f>
        <v>3</v>
      </c>
      <c r="O483" s="95">
        <f>IF($C483 = "neg", (($D483+1) - VLOOKUP($B483,'Results-formatted 060121'!$A:$AJ,(O$3+2),FALSE)), IF($C483 = "pos-neg", (3+VLOOKUP($B483,'Results-formatted 060121'!$A:$AJ,(O$3+2),FALSE)), VLOOKUP($B483,'Results-formatted 060121'!$A:$AJ,(O$3+2),FALSE)))</f>
        <v>5</v>
      </c>
      <c r="P483" s="95">
        <f>IF($C483 = "neg", (($D483+1) - VLOOKUP($B483,'Results-formatted 060121'!$A:$AJ,(P$3+2),FALSE)), IF($C483 = "pos-neg", (3+VLOOKUP($B483,'Results-formatted 060121'!$A:$AJ,(P$3+2),FALSE)), VLOOKUP($B483,'Results-formatted 060121'!$A:$AJ,(P$3+2),FALSE)))</f>
        <v>4</v>
      </c>
      <c r="Q483" s="95">
        <f>IF($C483 = "neg", (($D483+1) - VLOOKUP($B483,'Results-formatted 060121'!$A:$AJ,(Q$3+2),FALSE)), IF($C483 = "pos-neg", (3+VLOOKUP($B483,'Results-formatted 060121'!$A:$AJ,(Q$3+2),FALSE)), VLOOKUP($B483,'Results-formatted 060121'!$A:$AJ,(Q$3+2),FALSE)))</f>
        <v>4</v>
      </c>
      <c r="R483" s="95">
        <f>IF($C483 = "neg", (($D483+1) - VLOOKUP($B483,'Results-formatted 060121'!$A:$AJ,(R$3+2),FALSE)), IF($C483 = "pos-neg", (3+VLOOKUP($B483,'Results-formatted 060121'!$A:$AJ,(R$3+2),FALSE)), VLOOKUP($B483,'Results-formatted 060121'!$A:$AJ,(R$3+2),FALSE)))</f>
        <v>3</v>
      </c>
      <c r="S483" s="95">
        <f>IF($C483 = "neg", (($D483+1) - VLOOKUP($B483,'Results-formatted 060121'!$A:$AJ,(S$3+2),FALSE)), IF($C483 = "pos-neg", (3+VLOOKUP($B483,'Results-formatted 060121'!$A:$AJ,(S$3+2),FALSE)), VLOOKUP($B483,'Results-formatted 060121'!$A:$AJ,(S$3+2),FALSE)))</f>
        <v>3</v>
      </c>
      <c r="T483" s="95">
        <f>IF($C483 = "neg", (($D483+1) - VLOOKUP($B483,'Results-formatted 060121'!$A:$AJ,(T$3+2),FALSE)), IF($C483 = "pos-neg", (3+VLOOKUP($B483,'Results-formatted 060121'!$A:$AJ,(T$3+2),FALSE)), VLOOKUP($B483,'Results-formatted 060121'!$A:$AJ,(T$3+2),FALSE)))</f>
        <v>3</v>
      </c>
      <c r="U483" s="95">
        <f>IF($C483 = "neg", (($D483+1) - VLOOKUP($B483,'Results-formatted 060121'!$A:$AJ,(U$3+2),FALSE)), IF($C483 = "pos-neg", (3+VLOOKUP($B483,'Results-formatted 060121'!$A:$AJ,(U$3+2),FALSE)), VLOOKUP($B483,'Results-formatted 060121'!$A:$AJ,(U$3+2),FALSE)))</f>
        <v>1</v>
      </c>
      <c r="V483" s="95">
        <f>IF($C483 = "neg", (($D483+1) - VLOOKUP($B483,'Results-formatted 060121'!$A:$AJ,(V$3+2),FALSE)), IF($C483 = "pos-neg", (3+VLOOKUP($B483,'Results-formatted 060121'!$A:$AJ,(V$3+2),FALSE)), VLOOKUP($B483,'Results-formatted 060121'!$A:$AJ,(V$3+2),FALSE)))</f>
        <v>5</v>
      </c>
      <c r="W483" s="95">
        <f>IF($C483 = "neg", (($D483+1) - VLOOKUP($B483,'Results-formatted 060121'!$A:$AJ,(W$3+2),FALSE)), IF($C483 = "pos-neg", (3+VLOOKUP($B483,'Results-formatted 060121'!$A:$AJ,(W$3+2),FALSE)), VLOOKUP($B483,'Results-formatted 060121'!$A:$AJ,(W$3+2),FALSE)))</f>
        <v>3</v>
      </c>
      <c r="X483" s="95">
        <f>IF($C483 = "neg", (($D483+1) - VLOOKUP($B483,'Results-formatted 060121'!$A:$AJ,(X$3+2),FALSE)), IF($C483 = "pos-neg", (3+VLOOKUP($B483,'Results-formatted 060121'!$A:$AJ,(X$3+2),FALSE)), VLOOKUP($B483,'Results-formatted 060121'!$A:$AJ,(X$3+2),FALSE)))</f>
        <v>4</v>
      </c>
      <c r="Y483" s="95">
        <f>IF($C483 = "neg", (($D483+1) - VLOOKUP($B483,'Results-formatted 060121'!$A:$AJ,(Y$3+2),FALSE)), IF($C483 = "pos-neg", (3+VLOOKUP($B483,'Results-formatted 060121'!$A:$AJ,(Y$3+2),FALSE)), VLOOKUP($B483,'Results-formatted 060121'!$A:$AJ,(Y$3+2),FALSE)))</f>
        <v>3</v>
      </c>
      <c r="Z483" s="95">
        <f>IF($C483 = "neg", (($D483+1) - VLOOKUP($B483,'Results-formatted 060121'!$A:$AJ,(Z$3+2),FALSE)), IF($C483 = "pos-neg", (3+VLOOKUP($B483,'Results-formatted 060121'!$A:$AJ,(Z$3+2),FALSE)), VLOOKUP($B483,'Results-formatted 060121'!$A:$AJ,(Z$3+2),FALSE)))</f>
        <v>3</v>
      </c>
      <c r="AA483" s="95">
        <f>IF($C483 = "neg", (($D483+1) - VLOOKUP($B483,'Results-formatted 060121'!$A:$AJ,(AA$3+2),FALSE)), IF($C483 = "pos-neg", (3+VLOOKUP($B483,'Results-formatted 060121'!$A:$AJ,(AA$3+2),FALSE)), VLOOKUP($B483,'Results-formatted 060121'!$A:$AJ,(AA$3+2),FALSE)))</f>
        <v>1</v>
      </c>
      <c r="AB483" s="95">
        <f>IF($C483 = "neg", (($D483+1) - VLOOKUP($B483,'Results-formatted 060121'!$A:$AJ,(AB$3+2),FALSE)), IF($C483 = "pos-neg", (3+VLOOKUP($B483,'Results-formatted 060121'!$A:$AJ,(AB$3+2),FALSE)), VLOOKUP($B483,'Results-formatted 060121'!$A:$AJ,(AB$3+2),FALSE)))</f>
        <v>4</v>
      </c>
      <c r="AC483" s="95">
        <f>IF($C483 = "neg", (($D483+1) - VLOOKUP($B483,'Results-formatted 060121'!$A:$AJ,(AC$3+2),FALSE)), IF($C483 = "pos-neg", (3+VLOOKUP($B483,'Results-formatted 060121'!$A:$AJ,(AC$3+2),FALSE)), VLOOKUP($B483,'Results-formatted 060121'!$A:$AJ,(AC$3+2),FALSE)))</f>
        <v>1</v>
      </c>
      <c r="AD483" s="95">
        <f>IF($C483 = "neg", (($D483+1) - VLOOKUP($B483,'Results-formatted 060121'!$A:$AJ,(AD$3+2),FALSE)), IF($C483 = "pos-neg", (3+VLOOKUP($B483,'Results-formatted 060121'!$A:$AJ,(AD$3+2),FALSE)), VLOOKUP($B483,'Results-formatted 060121'!$A:$AJ,(AD$3+2),FALSE)))</f>
        <v>1</v>
      </c>
      <c r="AE483" s="95">
        <f>IF($C483 = "neg", (($D483+1) - VLOOKUP($B483,'Results-formatted 060121'!$A:$AJ,(AE$3+2),FALSE)), IF($C483 = "pos-neg", (3+VLOOKUP($B483,'Results-formatted 060121'!$A:$AJ,(AE$3+2),FALSE)), VLOOKUP($B483,'Results-formatted 060121'!$A:$AJ,(AE$3+2),FALSE)))</f>
        <v>4</v>
      </c>
      <c r="AF483" s="95">
        <f>IF($C483 = "neg", (($D483+1) - VLOOKUP($B483,'Results-formatted 060121'!$A:$AJ,(AF$3+2),FALSE)), IF($C483 = "pos-neg", (3+VLOOKUP($B483,'Results-formatted 060121'!$A:$AJ,(AF$3+2),FALSE)), VLOOKUP($B483,'Results-formatted 060121'!$A:$AJ,(AF$3+2),FALSE)))</f>
        <v>2</v>
      </c>
      <c r="AG483" s="95">
        <f>IF($C483 = "neg", (($D483+1) - VLOOKUP($B483,'Results-formatted 060121'!$A:$AJ,(AG$3+2),FALSE)), IF($C483 = "pos-neg", (3+VLOOKUP($B483,'Results-formatted 060121'!$A:$AJ,(AG$3+2),FALSE)), VLOOKUP($B483,'Results-formatted 060121'!$A:$AJ,(AG$3+2),FALSE)))</f>
        <v>1</v>
      </c>
      <c r="AH483" s="95">
        <f>IF($C483 = "neg", (($D483+1) - VLOOKUP($B483,'Results-formatted 060121'!$A:$AJ,(AH$3+2),FALSE)), IF($C483 = "pos-neg", (3+VLOOKUP($B483,'Results-formatted 060121'!$A:$AJ,(AH$3+2),FALSE)), VLOOKUP($B483,'Results-formatted 060121'!$A:$AJ,(AH$3+2),FALSE)))</f>
        <v>3</v>
      </c>
      <c r="AI483" s="95">
        <f>IF($C483 = "neg", (($D483+1) - VLOOKUP($B483,'Results-formatted 060121'!$A:$AJ,(AI$3+2),FALSE)), IF($C483 = "pos-neg", (3+VLOOKUP($B483,'Results-formatted 060121'!$A:$AJ,(AI$3+2),FALSE)), VLOOKUP($B483,'Results-formatted 060121'!$A:$AJ,(AI$3+2),FALSE)))</f>
        <v>3</v>
      </c>
      <c r="AJ483" s="95">
        <f>IF($C483 = "neg", (($D483+1) - VLOOKUP($B483,'Results-formatted 060121'!$A:$AJ,(AJ$3+2),FALSE)), IF($C483 = "pos-neg", (3+VLOOKUP($B483,'Results-formatted 060121'!$A:$AJ,(AJ$3+2),FALSE)), VLOOKUP($B483,'Results-formatted 060121'!$A:$AJ,(AJ$3+2),FALSE)))</f>
        <v>4</v>
      </c>
      <c r="AK483" s="95">
        <f>IF($C483 = "neg", (($D483+1) - VLOOKUP($B483,'Results-formatted 060121'!$A:$AJ,(AK$3+2),FALSE)), IF($C483 = "pos-neg", (3+VLOOKUP($B483,'Results-formatted 060121'!$A:$AJ,(AK$3+2),FALSE)), VLOOKUP($B483,'Results-formatted 060121'!$A:$AJ,(AK$3+2),FALSE)))</f>
        <v>2</v>
      </c>
      <c r="AL483" s="95">
        <f>IF($C483 = "neg", (($D483+1) - VLOOKUP($B483,'Results-formatted 060121'!$A:$AJ,(AL$3+2),FALSE)), IF($C483 = "pos-neg", (3+VLOOKUP($B483,'Results-formatted 060121'!$A:$AJ,(AL$3+2),FALSE)), VLOOKUP($B483,'Results-formatted 060121'!$A:$AJ,(AL$3+2),FALSE)))</f>
        <v>3</v>
      </c>
      <c r="AM483" s="95">
        <f>IF($C483 = "neg", (($D483+1) - VLOOKUP($B483,'Results-formatted 060121'!$A:AJ,(AM$3+2),FALSE)), IF($C483 = "pos-neg", (3+VLOOKUP($B483,'Results-formatted 060121'!$A:AJ,(AM$3+2),FALSE)), VLOOKUP($B483,'Results-formatted 060121'!$A:AJ,(AM$3+2),FALSE)))</f>
        <v>4</v>
      </c>
      <c r="AN483" s="95">
        <f>IF($C483 = "neg", (($D483+1) - VLOOKUP($B483,'Results-formatted 060121'!$A:AK,(AN$3+2),FALSE)), IF($C483 = "pos-neg", (3+VLOOKUP($B483,'Results-formatted 060121'!$A:AK,(AN$3+2),FALSE)), VLOOKUP($B483,'Results-formatted 060121'!$A:AK,(AN$3+2),FALSE)))</f>
        <v>2</v>
      </c>
      <c r="AO483" s="95">
        <f>IF($C483 = "neg", (($D483+1) - VLOOKUP($B483,'Results-formatted 060121'!$A:AL,(AO$3+2),FALSE)), IF($C483 = "pos-neg", (3+VLOOKUP($B483,'Results-formatted 060121'!$A:AL,(AO$3+2),FALSE)), VLOOKUP($B483,'Results-formatted 060121'!$A:AL,(AO$3+2),FALSE)))</f>
        <v>1</v>
      </c>
      <c r="AP483" s="95">
        <f>IF($C483 = "neg", (($D483+1) - VLOOKUP($B483,'Results-formatted 060121'!$A:AM,(AP$3+2),FALSE)), IF($C483 = "pos-neg", (3+VLOOKUP($B483,'Results-formatted 060121'!$A:AM,(AP$3+2),FALSE)), VLOOKUP($B483,'Results-formatted 060121'!$A:AM,(AP$3+2),FALSE)))</f>
        <v>2</v>
      </c>
      <c r="AQ483" s="95">
        <f>IF($C483 = "neg", (($D483+1) - VLOOKUP($B483,'Results-formatted 060121'!$A:AN,(AQ$3+2),FALSE)), IF($C483 = "pos-neg", (3+VLOOKUP($B483,'Results-formatted 060121'!$A:AN,(AQ$3+2),FALSE)), VLOOKUP($B483,'Results-formatted 060121'!$A:AN,(AQ$3+2),FALSE)))</f>
        <v>2</v>
      </c>
      <c r="AR483" s="95">
        <f>IF($C483 = "neg", (($D483+1) - VLOOKUP($B483,'Results-formatted 060121'!$A:AO,(AR$3+2),FALSE)), IF($C483 = "pos-neg", (3+VLOOKUP($B483,'Results-formatted 060121'!$A:AO,(AR$3+2),FALSE)), VLOOKUP($B483,'Results-formatted 060121'!$A:AO,(AR$3+2),FALSE)))</f>
        <v>3</v>
      </c>
      <c r="AS483" s="95">
        <f>IF($C483 = "neg", (($D483+1) - VLOOKUP($B483,'Results-formatted 060121'!$A:AP,(AS$3+2),FALSE)), IF($C483 = "pos-neg", (3+VLOOKUP($B483,'Results-formatted 060121'!$A:AP,(AS$3+2),FALSE)), VLOOKUP($B483,'Results-formatted 060121'!$A:AP,(AS$3+2),FALSE)))</f>
        <v>2</v>
      </c>
      <c r="AT483" s="95">
        <f>IF($C483 = "neg", (($D483+1) - VLOOKUP($B483,'Results-formatted 060121'!$A:AQ,(AT$3+2),FALSE)), IF($C483 = "pos-neg", (3+VLOOKUP($B483,'Results-formatted 060121'!$A:AQ,(AT$3+2),FALSE)), VLOOKUP($B483,'Results-formatted 060121'!$A:AQ,(AT$3+2),FALSE)))</f>
        <v>3</v>
      </c>
      <c r="AU483" s="95">
        <f>IF($C483 = "neg", (($D483+1) - VLOOKUP($B483,'Results-formatted 060121'!$A:AR,(AU$3+2),FALSE)), IF($C483 = "pos-neg", (3+VLOOKUP($B483,'Results-formatted 060121'!$A:AR,(AU$3+2),FALSE)), VLOOKUP($B483,'Results-formatted 060121'!$A:AR,(AU$3+2),FALSE)))</f>
        <v>5</v>
      </c>
      <c r="AV483" s="95">
        <f>IF($C483 = "neg", (($D483+1) - VLOOKUP($B483,'Results-formatted 060121'!$A:AS,(AV$3+2),FALSE)), IF($C483 = "pos-neg", (3+VLOOKUP($B483,'Results-formatted 060121'!$A:AS,(AV$3+2),FALSE)), VLOOKUP($B483,'Results-formatted 060121'!$A:AS,(AV$3+2),FALSE)))</f>
        <v>4</v>
      </c>
      <c r="AW483" s="95">
        <f>IF($C483 = "neg", (($D483+1) - VLOOKUP($B483,'Results-formatted 060121'!$A:AT,(AW$3+2),FALSE)), IF($C483 = "pos-neg", (3+VLOOKUP($B483,'Results-formatted 060121'!$A:AT,(AW$3+2),FALSE)), VLOOKUP($B483,'Results-formatted 060121'!$A:AT,(AW$3+2),FALSE)))</f>
        <v>2</v>
      </c>
      <c r="AX483" s="95">
        <f>IF($C483 = "neg", (($D483+1) - VLOOKUP($B483,'Results-formatted 060121'!$A:AU,(AX$3+2),FALSE)), IF($C483 = "pos-neg", (3+VLOOKUP($B483,'Results-formatted 060121'!$A:AU,(AX$3+2),FALSE)), VLOOKUP($B483,'Results-formatted 060121'!$A:AU,(AX$3+2),FALSE)))</f>
        <v>1</v>
      </c>
      <c r="AY483" s="95">
        <f>IF($C483 = "neg", (($D483+1) - VLOOKUP($B483,'Results-formatted 060121'!$A:AV,(AY$3+2),FALSE)), IF($C483 = "pos-neg", (3+VLOOKUP($B483,'Results-formatted 060121'!$A:AV,(AY$3+2),FALSE)), VLOOKUP($B483,'Results-formatted 060121'!$A:AV,(AY$3+2),FALSE)))</f>
        <v>4</v>
      </c>
      <c r="AZ483" s="95">
        <f>IF($C483 = "neg", (($D483+1) - VLOOKUP($B483,'Results-formatted 060121'!$A:AW,(AZ$3+2),FALSE)), IF($C483 = "pos-neg", (3+VLOOKUP($B483,'Results-formatted 060121'!$A:AW,(AZ$3+2),FALSE)), VLOOKUP($B483,'Results-formatted 060121'!$A:AW,(AZ$3+2),FALSE)))</f>
        <v>5</v>
      </c>
      <c r="BA483" s="95">
        <f>IF($C483 = "neg", (($D483+1) - VLOOKUP($B483,'Results-formatted 060121'!$A:AX,(BA$3+2),FALSE)), IF($C483 = "pos-neg", (3+VLOOKUP($B483,'Results-formatted 060121'!$A:AX,(BA$3+2),FALSE)), VLOOKUP($B483,'Results-formatted 060121'!$A:AX,(BA$3+2),FALSE)))</f>
        <v>2</v>
      </c>
      <c r="BB483" s="95">
        <f>IF($C483 = "neg", (($D483+1) - VLOOKUP($B483,'Results-formatted 060121'!$A:AY,(BB$3+2),FALSE)), IF($C483 = "pos-neg", (3+VLOOKUP($B483,'Results-formatted 060121'!$A:AY,(BB$3+2),FALSE)), VLOOKUP($B483,'Results-formatted 060121'!$A:AY,(BB$3+2),FALSE)))</f>
        <v>4</v>
      </c>
      <c r="BC483" s="95">
        <f>IF($C483 = "neg", (($D483+1) - VLOOKUP($B483,'Results-formatted 060121'!$A:AZ,(BC$3+2),FALSE)), IF($C483 = "pos-neg", (3+VLOOKUP($B483,'Results-formatted 060121'!$A:AZ,(BC$3+2),FALSE)), VLOOKUP($B483,'Results-formatted 060121'!$A:AZ,(BC$3+2),FALSE)))</f>
        <v>4</v>
      </c>
      <c r="BD483" s="95">
        <f>IF($C483 = "neg", (($D483+1) - VLOOKUP($B483,'Results-formatted 060121'!$A:BA,(BD$3+2),FALSE)), IF($C483 = "pos-neg", (3+VLOOKUP($B483,'Results-formatted 060121'!$A:BA,(BD$3+2),FALSE)), VLOOKUP($B483,'Results-formatted 060121'!$A:BA,(BD$3+2),FALSE)))</f>
        <v>4</v>
      </c>
      <c r="BE483" s="95">
        <f>IF($C483 = "neg", (($D483+1) - VLOOKUP($B483,'Results-formatted 060121'!$A:BB,(BE$3+2),FALSE)), IF($C483 = "pos-neg", (3+VLOOKUP($B483,'Results-formatted 060121'!$A:BB,(BE$3+2),FALSE)), VLOOKUP($B483,'Results-formatted 060121'!$A:BB,(BE$3+2),FALSE)))</f>
        <v>4</v>
      </c>
      <c r="BF483" s="95">
        <f>IF($C483 = "neg", (($D483+1) - VLOOKUP($B483,'Results-formatted 060121'!$A:BC,(BF$3+2),FALSE)), IF($C483 = "pos-neg", (3+VLOOKUP($B483,'Results-formatted 060121'!$A:BC,(BF$3+2),FALSE)), VLOOKUP($B483,'Results-formatted 060121'!$A:BC,(BF$3+2),FALSE)))</f>
        <v>4</v>
      </c>
      <c r="BG483" s="95">
        <f>IF($C483 = "neg", (($D483+1) - VLOOKUP($B483,'Results-formatted 060121'!$A:BD,(BG$3+2),FALSE)), IF($C483 = "pos-neg", (3+VLOOKUP($B483,'Results-formatted 060121'!$A:BD,(BG$3+2),FALSE)), VLOOKUP($B483,'Results-formatted 060121'!$A:BD,(BG$3+2),FALSE)))</f>
        <v>1</v>
      </c>
      <c r="BH483" s="95">
        <f>IF($C483 = "neg", (($D483+1) - VLOOKUP($B483,'Results-formatted 060121'!$A:BE,(BH$3+2),FALSE)), IF($C483 = "pos-neg", (3+VLOOKUP($B483,'Results-formatted 060121'!$A:BE,(BH$3+2),FALSE)), VLOOKUP($B483,'Results-formatted 060121'!$A:BE,(BH$3+2),FALSE)))</f>
        <v>4</v>
      </c>
      <c r="BI483" s="95">
        <f>IF($C483 = "neg", (($D483+1) - VLOOKUP($B483,'Results-formatted 060121'!$A:BF,(BI$3+2),FALSE)), IF($C483 = "pos-neg", (3+VLOOKUP($B483,'Results-formatted 060121'!$A:BF,(BI$3+2),FALSE)), VLOOKUP($B483,'Results-formatted 060121'!$A:BF,(BI$3+2),FALSE)))</f>
        <v>2</v>
      </c>
      <c r="BJ483" s="95">
        <f>IF($C483 = "neg", (($D483+1) - VLOOKUP($B483,'Results-formatted 060121'!$A:BG,(BJ$3+2),FALSE)), IF($C483 = "pos-neg", (3+VLOOKUP($B483,'Results-formatted 060121'!$A:BG,(BJ$3+2),FALSE)), VLOOKUP($B483,'Results-formatted 060121'!$A:BG,(BJ$3+2),FALSE)))</f>
        <v>4</v>
      </c>
      <c r="BK483" s="95">
        <f>IF($C483 = "neg", (($D483+1) - VLOOKUP($B483,'Results-formatted 060121'!$A:BH,(BK$3+2),FALSE)), IF($C483 = "pos-neg", (3+VLOOKUP($B483,'Results-formatted 060121'!$A:BH,(BK$3+2),FALSE)), VLOOKUP($B483,'Results-formatted 060121'!$A:BH,(BK$3+2),FALSE)))</f>
        <v>1</v>
      </c>
      <c r="BL483" s="95">
        <f>IF($C483 = "neg", (($D483+1) - VLOOKUP($B483,'Results-formatted 060121'!$A:BI,(BL$3+2),FALSE)), IF($C483 = "pos-neg", (3+VLOOKUP($B483,'Results-formatted 060121'!$A:BI,(BL$3+2),FALSE)), VLOOKUP($B483,'Results-formatted 060121'!$A:BI,(BL$3+2),FALSE)))</f>
        <v>2</v>
      </c>
      <c r="BM483" s="95">
        <f>IF($C483 = "neg", (($D483+1) - VLOOKUP($B483,'Results-formatted 060121'!$A:BJ,(BM$3+2),FALSE)), IF($C483 = "pos-neg", (3+VLOOKUP($B483,'Results-formatted 060121'!$A:BJ,(BM$3+2),FALSE)), VLOOKUP($B483,'Results-formatted 060121'!$A:BJ,(BM$3+2),FALSE)))</f>
        <v>3</v>
      </c>
      <c r="BN483" s="95"/>
      <c r="BO483" s="95"/>
      <c r="BP483" s="95"/>
      <c r="BQ483" s="95"/>
      <c r="BR483" s="95"/>
      <c r="BS483" s="95"/>
      <c r="BT483" s="95"/>
      <c r="BU483" s="95"/>
      <c r="BV483" s="95"/>
      <c r="BW483" s="95"/>
      <c r="BX483" s="95"/>
      <c r="BY483" s="95"/>
      <c r="BZ483" s="95"/>
      <c r="CA483" s="95"/>
      <c r="CB483" s="95"/>
      <c r="CC483" s="95"/>
      <c r="CD483" s="99"/>
      <c r="CE483" s="25">
        <f t="shared" si="1787"/>
        <v>2.9333333333333331</v>
      </c>
      <c r="CF483" s="25">
        <f t="shared" si="1674"/>
        <v>1.2194284110670517</v>
      </c>
    </row>
    <row r="484" spans="2:84" ht="42" x14ac:dyDescent="0.15">
      <c r="B484" s="84" t="s">
        <v>605</v>
      </c>
      <c r="C484" s="86" t="s">
        <v>224</v>
      </c>
      <c r="D484" s="2">
        <v>5</v>
      </c>
      <c r="E484" s="13" t="s">
        <v>1072</v>
      </c>
      <c r="F484" s="95">
        <f>IF($C484 = "neg", (($D484+1) - VLOOKUP($B484,'Results-formatted 060121'!$A:$AJ,(F$3+2),FALSE)), IF($C484 = "pos-neg", (3+VLOOKUP($B484,'Results-formatted 060121'!$A:$AJ,(F$3+2),FALSE)), VLOOKUP($B484,'Results-formatted 060121'!$A:$AJ,(F$3+2),FALSE)))</f>
        <v>3</v>
      </c>
      <c r="G484" s="95">
        <f>IF($C484 = "neg", (($D484+1) - VLOOKUP($B484,'Results-formatted 060121'!$A:$AJ,(G$3+2),FALSE)), IF($C484 = "pos-neg", (3+VLOOKUP($B484,'Results-formatted 060121'!$A:$AJ,(G$3+2),FALSE)), VLOOKUP($B484,'Results-formatted 060121'!$A:$AJ,(G$3+2),FALSE)))</f>
        <v>5</v>
      </c>
      <c r="H484" s="95">
        <f>IF($C484 = "neg", (($D484+1) - VLOOKUP($B484,'Results-formatted 060121'!$A:$AJ,(H$3+2),FALSE)), IF($C484 = "pos-neg", (3+VLOOKUP($B484,'Results-formatted 060121'!$A:$AJ,(H$3+2),FALSE)), VLOOKUP($B484,'Results-formatted 060121'!$A:$AJ,(H$3+2),FALSE)))</f>
        <v>2</v>
      </c>
      <c r="I484" s="95">
        <f>IF($C484 = "neg", (($D484+1) - VLOOKUP($B484,'Results-formatted 060121'!$A:$AJ,(I$3+2),FALSE)), IF($C484 = "pos-neg", (3+VLOOKUP($B484,'Results-formatted 060121'!$A:$AJ,(I$3+2),FALSE)), VLOOKUP($B484,'Results-formatted 060121'!$A:$AJ,(I$3+2),FALSE)))</f>
        <v>4</v>
      </c>
      <c r="J484" s="95">
        <f>IF($C484 = "neg", (($D484+1) - VLOOKUP($B484,'Results-formatted 060121'!$A:$AJ,(J$3+2),FALSE)), IF($C484 = "pos-neg", (3+VLOOKUP($B484,'Results-formatted 060121'!$A:$AJ,(J$3+2),FALSE)), VLOOKUP($B484,'Results-formatted 060121'!$A:$AJ,(J$3+2),FALSE)))</f>
        <v>3</v>
      </c>
      <c r="K484" s="95">
        <f>IF($C484 = "neg", (($D484+1) - VLOOKUP($B484,'Results-formatted 060121'!$A:$AJ,(K$3+2),FALSE)), IF($C484 = "pos-neg", (3+VLOOKUP($B484,'Results-formatted 060121'!$A:$AJ,(K$3+2),FALSE)), VLOOKUP($B484,'Results-formatted 060121'!$A:$AJ,(K$3+2),FALSE)))</f>
        <v>4</v>
      </c>
      <c r="L484" s="95">
        <f>IF($C484 = "neg", (($D484+1) - VLOOKUP($B484,'Results-formatted 060121'!$A:$AJ,(L$3+2),FALSE)), IF($C484 = "pos-neg", (3+VLOOKUP($B484,'Results-formatted 060121'!$A:$AJ,(L$3+2),FALSE)), VLOOKUP($B484,'Results-formatted 060121'!$A:$AJ,(L$3+2),FALSE)))</f>
        <v>3</v>
      </c>
      <c r="M484" s="95">
        <f>IF($C484 = "neg", (($D484+1) - VLOOKUP($B484,'Results-formatted 060121'!$A:$AJ,(M$3+2),FALSE)), IF($C484 = "pos-neg", (3+VLOOKUP($B484,'Results-formatted 060121'!$A:$AJ,(M$3+2),FALSE)), VLOOKUP($B484,'Results-formatted 060121'!$A:$AJ,(M$3+2),FALSE)))</f>
        <v>1</v>
      </c>
      <c r="N484" s="95">
        <f>IF($C484 = "neg", (($D484+1) - VLOOKUP($B484,'Results-formatted 060121'!$A:$AJ,(N$3+2),FALSE)), IF($C484 = "pos-neg", (3+VLOOKUP($B484,'Results-formatted 060121'!$A:$AJ,(N$3+2),FALSE)), VLOOKUP($B484,'Results-formatted 060121'!$A:$AJ,(N$3+2),FALSE)))</f>
        <v>3</v>
      </c>
      <c r="O484" s="95">
        <f>IF($C484 = "neg", (($D484+1) - VLOOKUP($B484,'Results-formatted 060121'!$A:$AJ,(O$3+2),FALSE)), IF($C484 = "pos-neg", (3+VLOOKUP($B484,'Results-formatted 060121'!$A:$AJ,(O$3+2),FALSE)), VLOOKUP($B484,'Results-formatted 060121'!$A:$AJ,(O$3+2),FALSE)))</f>
        <v>5</v>
      </c>
      <c r="P484" s="95">
        <f>IF($C484 = "neg", (($D484+1) - VLOOKUP($B484,'Results-formatted 060121'!$A:$AJ,(P$3+2),FALSE)), IF($C484 = "pos-neg", (3+VLOOKUP($B484,'Results-formatted 060121'!$A:$AJ,(P$3+2),FALSE)), VLOOKUP($B484,'Results-formatted 060121'!$A:$AJ,(P$3+2),FALSE)))</f>
        <v>3</v>
      </c>
      <c r="Q484" s="95">
        <f>IF($C484 = "neg", (($D484+1) - VLOOKUP($B484,'Results-formatted 060121'!$A:$AJ,(Q$3+2),FALSE)), IF($C484 = "pos-neg", (3+VLOOKUP($B484,'Results-formatted 060121'!$A:$AJ,(Q$3+2),FALSE)), VLOOKUP($B484,'Results-formatted 060121'!$A:$AJ,(Q$3+2),FALSE)))</f>
        <v>2</v>
      </c>
      <c r="R484" s="95">
        <f>IF($C484 = "neg", (($D484+1) - VLOOKUP($B484,'Results-formatted 060121'!$A:$AJ,(R$3+2),FALSE)), IF($C484 = "pos-neg", (3+VLOOKUP($B484,'Results-formatted 060121'!$A:$AJ,(R$3+2),FALSE)), VLOOKUP($B484,'Results-formatted 060121'!$A:$AJ,(R$3+2),FALSE)))</f>
        <v>3</v>
      </c>
      <c r="S484" s="95">
        <f>IF($C484 = "neg", (($D484+1) - VLOOKUP($B484,'Results-formatted 060121'!$A:$AJ,(S$3+2),FALSE)), IF($C484 = "pos-neg", (3+VLOOKUP($B484,'Results-formatted 060121'!$A:$AJ,(S$3+2),FALSE)), VLOOKUP($B484,'Results-formatted 060121'!$A:$AJ,(S$3+2),FALSE)))</f>
        <v>3</v>
      </c>
      <c r="T484" s="95">
        <f>IF($C484 = "neg", (($D484+1) - VLOOKUP($B484,'Results-formatted 060121'!$A:$AJ,(T$3+2),FALSE)), IF($C484 = "pos-neg", (3+VLOOKUP($B484,'Results-formatted 060121'!$A:$AJ,(T$3+2),FALSE)), VLOOKUP($B484,'Results-formatted 060121'!$A:$AJ,(T$3+2),FALSE)))</f>
        <v>2</v>
      </c>
      <c r="U484" s="95">
        <f>IF($C484 = "neg", (($D484+1) - VLOOKUP($B484,'Results-formatted 060121'!$A:$AJ,(U$3+2),FALSE)), IF($C484 = "pos-neg", (3+VLOOKUP($B484,'Results-formatted 060121'!$A:$AJ,(U$3+2),FALSE)), VLOOKUP($B484,'Results-formatted 060121'!$A:$AJ,(U$3+2),FALSE)))</f>
        <v>4</v>
      </c>
      <c r="V484" s="95">
        <f>IF($C484 = "neg", (($D484+1) - VLOOKUP($B484,'Results-formatted 060121'!$A:$AJ,(V$3+2),FALSE)), IF($C484 = "pos-neg", (3+VLOOKUP($B484,'Results-formatted 060121'!$A:$AJ,(V$3+2),FALSE)), VLOOKUP($B484,'Results-formatted 060121'!$A:$AJ,(V$3+2),FALSE)))</f>
        <v>4</v>
      </c>
      <c r="W484" s="95">
        <f>IF($C484 = "neg", (($D484+1) - VLOOKUP($B484,'Results-formatted 060121'!$A:$AJ,(W$3+2),FALSE)), IF($C484 = "pos-neg", (3+VLOOKUP($B484,'Results-formatted 060121'!$A:$AJ,(W$3+2),FALSE)), VLOOKUP($B484,'Results-formatted 060121'!$A:$AJ,(W$3+2),FALSE)))</f>
        <v>3</v>
      </c>
      <c r="X484" s="95">
        <f>IF($C484 = "neg", (($D484+1) - VLOOKUP($B484,'Results-formatted 060121'!$A:$AJ,(X$3+2),FALSE)), IF($C484 = "pos-neg", (3+VLOOKUP($B484,'Results-formatted 060121'!$A:$AJ,(X$3+2),FALSE)), VLOOKUP($B484,'Results-formatted 060121'!$A:$AJ,(X$3+2),FALSE)))</f>
        <v>4</v>
      </c>
      <c r="Y484" s="95">
        <f>IF($C484 = "neg", (($D484+1) - VLOOKUP($B484,'Results-formatted 060121'!$A:$AJ,(Y$3+2),FALSE)), IF($C484 = "pos-neg", (3+VLOOKUP($B484,'Results-formatted 060121'!$A:$AJ,(Y$3+2),FALSE)), VLOOKUP($B484,'Results-formatted 060121'!$A:$AJ,(Y$3+2),FALSE)))</f>
        <v>3</v>
      </c>
      <c r="Z484" s="95">
        <f>IF($C484 = "neg", (($D484+1) - VLOOKUP($B484,'Results-formatted 060121'!$A:$AJ,(Z$3+2),FALSE)), IF($C484 = "pos-neg", (3+VLOOKUP($B484,'Results-formatted 060121'!$A:$AJ,(Z$3+2),FALSE)), VLOOKUP($B484,'Results-formatted 060121'!$A:$AJ,(Z$3+2),FALSE)))</f>
        <v>3</v>
      </c>
      <c r="AA484" s="95">
        <f>IF($C484 = "neg", (($D484+1) - VLOOKUP($B484,'Results-formatted 060121'!$A:$AJ,(AA$3+2),FALSE)), IF($C484 = "pos-neg", (3+VLOOKUP($B484,'Results-formatted 060121'!$A:$AJ,(AA$3+2),FALSE)), VLOOKUP($B484,'Results-formatted 060121'!$A:$AJ,(AA$3+2),FALSE)))</f>
        <v>1</v>
      </c>
      <c r="AB484" s="95">
        <f>IF($C484 = "neg", (($D484+1) - VLOOKUP($B484,'Results-formatted 060121'!$A:$AJ,(AB$3+2),FALSE)), IF($C484 = "pos-neg", (3+VLOOKUP($B484,'Results-formatted 060121'!$A:$AJ,(AB$3+2),FALSE)), VLOOKUP($B484,'Results-formatted 060121'!$A:$AJ,(AB$3+2),FALSE)))</f>
        <v>4</v>
      </c>
      <c r="AC484" s="95">
        <f>IF($C484 = "neg", (($D484+1) - VLOOKUP($B484,'Results-formatted 060121'!$A:$AJ,(AC$3+2),FALSE)), IF($C484 = "pos-neg", (3+VLOOKUP($B484,'Results-formatted 060121'!$A:$AJ,(AC$3+2),FALSE)), VLOOKUP($B484,'Results-formatted 060121'!$A:$AJ,(AC$3+2),FALSE)))</f>
        <v>1</v>
      </c>
      <c r="AD484" s="95">
        <f>IF($C484 = "neg", (($D484+1) - VLOOKUP($B484,'Results-formatted 060121'!$A:$AJ,(AD$3+2),FALSE)), IF($C484 = "pos-neg", (3+VLOOKUP($B484,'Results-formatted 060121'!$A:$AJ,(AD$3+2),FALSE)), VLOOKUP($B484,'Results-formatted 060121'!$A:$AJ,(AD$3+2),FALSE)))</f>
        <v>1</v>
      </c>
      <c r="AE484" s="95">
        <f>IF($C484 = "neg", (($D484+1) - VLOOKUP($B484,'Results-formatted 060121'!$A:$AJ,(AE$3+2),FALSE)), IF($C484 = "pos-neg", (3+VLOOKUP($B484,'Results-formatted 060121'!$A:$AJ,(AE$3+2),FALSE)), VLOOKUP($B484,'Results-formatted 060121'!$A:$AJ,(AE$3+2),FALSE)))</f>
        <v>3</v>
      </c>
      <c r="AF484" s="95">
        <f>IF($C484 = "neg", (($D484+1) - VLOOKUP($B484,'Results-formatted 060121'!$A:$AJ,(AF$3+2),FALSE)), IF($C484 = "pos-neg", (3+VLOOKUP($B484,'Results-formatted 060121'!$A:$AJ,(AF$3+2),FALSE)), VLOOKUP($B484,'Results-formatted 060121'!$A:$AJ,(AF$3+2),FALSE)))</f>
        <v>2</v>
      </c>
      <c r="AG484" s="95">
        <f>IF($C484 = "neg", (($D484+1) - VLOOKUP($B484,'Results-formatted 060121'!$A:$AJ,(AG$3+2),FALSE)), IF($C484 = "pos-neg", (3+VLOOKUP($B484,'Results-formatted 060121'!$A:$AJ,(AG$3+2),FALSE)), VLOOKUP($B484,'Results-formatted 060121'!$A:$AJ,(AG$3+2),FALSE)))</f>
        <v>4</v>
      </c>
      <c r="AH484" s="95">
        <f>IF($C484 = "neg", (($D484+1) - VLOOKUP($B484,'Results-formatted 060121'!$A:$AJ,(AH$3+2),FALSE)), IF($C484 = "pos-neg", (3+VLOOKUP($B484,'Results-formatted 060121'!$A:$AJ,(AH$3+2),FALSE)), VLOOKUP($B484,'Results-formatted 060121'!$A:$AJ,(AH$3+2),FALSE)))</f>
        <v>3</v>
      </c>
      <c r="AI484" s="95">
        <f>IF($C484 = "neg", (($D484+1) - VLOOKUP($B484,'Results-formatted 060121'!$A:$AJ,(AI$3+2),FALSE)), IF($C484 = "pos-neg", (3+VLOOKUP($B484,'Results-formatted 060121'!$A:$AJ,(AI$3+2),FALSE)), VLOOKUP($B484,'Results-formatted 060121'!$A:$AJ,(AI$3+2),FALSE)))</f>
        <v>4</v>
      </c>
      <c r="AJ484" s="95">
        <f>IF($C484 = "neg", (($D484+1) - VLOOKUP($B484,'Results-formatted 060121'!$A:$AJ,(AJ$3+2),FALSE)), IF($C484 = "pos-neg", (3+VLOOKUP($B484,'Results-formatted 060121'!$A:$AJ,(AJ$3+2),FALSE)), VLOOKUP($B484,'Results-formatted 060121'!$A:$AJ,(AJ$3+2),FALSE)))</f>
        <v>5</v>
      </c>
      <c r="AK484" s="95">
        <f>IF($C484 = "neg", (($D484+1) - VLOOKUP($B484,'Results-formatted 060121'!$A:$AJ,(AK$3+2),FALSE)), IF($C484 = "pos-neg", (3+VLOOKUP($B484,'Results-formatted 060121'!$A:$AJ,(AK$3+2),FALSE)), VLOOKUP($B484,'Results-formatted 060121'!$A:$AJ,(AK$3+2),FALSE)))</f>
        <v>2</v>
      </c>
      <c r="AL484" s="95">
        <f>IF($C484 = "neg", (($D484+1) - VLOOKUP($B484,'Results-formatted 060121'!$A:$AJ,(AL$3+2),FALSE)), IF($C484 = "pos-neg", (3+VLOOKUP($B484,'Results-formatted 060121'!$A:$AJ,(AL$3+2),FALSE)), VLOOKUP($B484,'Results-formatted 060121'!$A:$AJ,(AL$3+2),FALSE)))</f>
        <v>2</v>
      </c>
      <c r="AM484" s="95">
        <f>IF($C484 = "neg", (($D484+1) - VLOOKUP($B484,'Results-formatted 060121'!$A:AJ,(AM$3+2),FALSE)), IF($C484 = "pos-neg", (3+VLOOKUP($B484,'Results-formatted 060121'!$A:AJ,(AM$3+2),FALSE)), VLOOKUP($B484,'Results-formatted 060121'!$A:AJ,(AM$3+2),FALSE)))</f>
        <v>4</v>
      </c>
      <c r="AN484" s="95">
        <f>IF($C484 = "neg", (($D484+1) - VLOOKUP($B484,'Results-formatted 060121'!$A:AK,(AN$3+2),FALSE)), IF($C484 = "pos-neg", (3+VLOOKUP($B484,'Results-formatted 060121'!$A:AK,(AN$3+2),FALSE)), VLOOKUP($B484,'Results-formatted 060121'!$A:AK,(AN$3+2),FALSE)))</f>
        <v>1</v>
      </c>
      <c r="AO484" s="95">
        <f>IF($C484 = "neg", (($D484+1) - VLOOKUP($B484,'Results-formatted 060121'!$A:AL,(AO$3+2),FALSE)), IF($C484 = "pos-neg", (3+VLOOKUP($B484,'Results-formatted 060121'!$A:AL,(AO$3+2),FALSE)), VLOOKUP($B484,'Results-formatted 060121'!$A:AL,(AO$3+2),FALSE)))</f>
        <v>4</v>
      </c>
      <c r="AP484" s="95">
        <f>IF($C484 = "neg", (($D484+1) - VLOOKUP($B484,'Results-formatted 060121'!$A:AM,(AP$3+2),FALSE)), IF($C484 = "pos-neg", (3+VLOOKUP($B484,'Results-formatted 060121'!$A:AM,(AP$3+2),FALSE)), VLOOKUP($B484,'Results-formatted 060121'!$A:AM,(AP$3+2),FALSE)))</f>
        <v>2</v>
      </c>
      <c r="AQ484" s="95">
        <f>IF($C484 = "neg", (($D484+1) - VLOOKUP($B484,'Results-formatted 060121'!$A:AN,(AQ$3+2),FALSE)), IF($C484 = "pos-neg", (3+VLOOKUP($B484,'Results-formatted 060121'!$A:AN,(AQ$3+2),FALSE)), VLOOKUP($B484,'Results-formatted 060121'!$A:AN,(AQ$3+2),FALSE)))</f>
        <v>2</v>
      </c>
      <c r="AR484" s="95">
        <f>IF($C484 = "neg", (($D484+1) - VLOOKUP($B484,'Results-formatted 060121'!$A:AO,(AR$3+2),FALSE)), IF($C484 = "pos-neg", (3+VLOOKUP($B484,'Results-formatted 060121'!$A:AO,(AR$3+2),FALSE)), VLOOKUP($B484,'Results-formatted 060121'!$A:AO,(AR$3+2),FALSE)))</f>
        <v>4</v>
      </c>
      <c r="AS484" s="95">
        <f>IF($C484 = "neg", (($D484+1) - VLOOKUP($B484,'Results-formatted 060121'!$A:AP,(AS$3+2),FALSE)), IF($C484 = "pos-neg", (3+VLOOKUP($B484,'Results-formatted 060121'!$A:AP,(AS$3+2),FALSE)), VLOOKUP($B484,'Results-formatted 060121'!$A:AP,(AS$3+2),FALSE)))</f>
        <v>3</v>
      </c>
      <c r="AT484" s="95">
        <f>IF($C484 = "neg", (($D484+1) - VLOOKUP($B484,'Results-formatted 060121'!$A:AQ,(AT$3+2),FALSE)), IF($C484 = "pos-neg", (3+VLOOKUP($B484,'Results-formatted 060121'!$A:AQ,(AT$3+2),FALSE)), VLOOKUP($B484,'Results-formatted 060121'!$A:AQ,(AT$3+2),FALSE)))</f>
        <v>3</v>
      </c>
      <c r="AU484" s="95">
        <f>IF($C484 = "neg", (($D484+1) - VLOOKUP($B484,'Results-formatted 060121'!$A:AR,(AU$3+2),FALSE)), IF($C484 = "pos-neg", (3+VLOOKUP($B484,'Results-formatted 060121'!$A:AR,(AU$3+2),FALSE)), VLOOKUP($B484,'Results-formatted 060121'!$A:AR,(AU$3+2),FALSE)))</f>
        <v>3</v>
      </c>
      <c r="AV484" s="95">
        <f>IF($C484 = "neg", (($D484+1) - VLOOKUP($B484,'Results-formatted 060121'!$A:AS,(AV$3+2),FALSE)), IF($C484 = "pos-neg", (3+VLOOKUP($B484,'Results-formatted 060121'!$A:AS,(AV$3+2),FALSE)), VLOOKUP($B484,'Results-formatted 060121'!$A:AS,(AV$3+2),FALSE)))</f>
        <v>2</v>
      </c>
      <c r="AW484" s="95">
        <f>IF($C484 = "neg", (($D484+1) - VLOOKUP($B484,'Results-formatted 060121'!$A:AT,(AW$3+2),FALSE)), IF($C484 = "pos-neg", (3+VLOOKUP($B484,'Results-formatted 060121'!$A:AT,(AW$3+2),FALSE)), VLOOKUP($B484,'Results-formatted 060121'!$A:AT,(AW$3+2),FALSE)))</f>
        <v>1</v>
      </c>
      <c r="AX484" s="95">
        <f>IF($C484 = "neg", (($D484+1) - VLOOKUP($B484,'Results-formatted 060121'!$A:AU,(AX$3+2),FALSE)), IF($C484 = "pos-neg", (3+VLOOKUP($B484,'Results-formatted 060121'!$A:AU,(AX$3+2),FALSE)), VLOOKUP($B484,'Results-formatted 060121'!$A:AU,(AX$3+2),FALSE)))</f>
        <v>2</v>
      </c>
      <c r="AY484" s="95">
        <f>IF($C484 = "neg", (($D484+1) - VLOOKUP($B484,'Results-formatted 060121'!$A:AV,(AY$3+2),FALSE)), IF($C484 = "pos-neg", (3+VLOOKUP($B484,'Results-formatted 060121'!$A:AV,(AY$3+2),FALSE)), VLOOKUP($B484,'Results-formatted 060121'!$A:AV,(AY$3+2),FALSE)))</f>
        <v>3</v>
      </c>
      <c r="AZ484" s="95">
        <f>IF($C484 = "neg", (($D484+1) - VLOOKUP($B484,'Results-formatted 060121'!$A:AW,(AZ$3+2),FALSE)), IF($C484 = "pos-neg", (3+VLOOKUP($B484,'Results-formatted 060121'!$A:AW,(AZ$3+2),FALSE)), VLOOKUP($B484,'Results-formatted 060121'!$A:AW,(AZ$3+2),FALSE)))</f>
        <v>5</v>
      </c>
      <c r="BA484" s="95">
        <f>IF($C484 = "neg", (($D484+1) - VLOOKUP($B484,'Results-formatted 060121'!$A:AX,(BA$3+2),FALSE)), IF($C484 = "pos-neg", (3+VLOOKUP($B484,'Results-formatted 060121'!$A:AX,(BA$3+2),FALSE)), VLOOKUP($B484,'Results-formatted 060121'!$A:AX,(BA$3+2),FALSE)))</f>
        <v>2</v>
      </c>
      <c r="BB484" s="95">
        <f>IF($C484 = "neg", (($D484+1) - VLOOKUP($B484,'Results-formatted 060121'!$A:AY,(BB$3+2),FALSE)), IF($C484 = "pos-neg", (3+VLOOKUP($B484,'Results-formatted 060121'!$A:AY,(BB$3+2),FALSE)), VLOOKUP($B484,'Results-formatted 060121'!$A:AY,(BB$3+2),FALSE)))</f>
        <v>4</v>
      </c>
      <c r="BC484" s="95">
        <f>IF($C484 = "neg", (($D484+1) - VLOOKUP($B484,'Results-formatted 060121'!$A:AZ,(BC$3+2),FALSE)), IF($C484 = "pos-neg", (3+VLOOKUP($B484,'Results-formatted 060121'!$A:AZ,(BC$3+2),FALSE)), VLOOKUP($B484,'Results-formatted 060121'!$A:AZ,(BC$3+2),FALSE)))</f>
        <v>4</v>
      </c>
      <c r="BD484" s="95">
        <f>IF($C484 = "neg", (($D484+1) - VLOOKUP($B484,'Results-formatted 060121'!$A:BA,(BD$3+2),FALSE)), IF($C484 = "pos-neg", (3+VLOOKUP($B484,'Results-formatted 060121'!$A:BA,(BD$3+2),FALSE)), VLOOKUP($B484,'Results-formatted 060121'!$A:BA,(BD$3+2),FALSE)))</f>
        <v>5</v>
      </c>
      <c r="BE484" s="95">
        <f>IF($C484 = "neg", (($D484+1) - VLOOKUP($B484,'Results-formatted 060121'!$A:BB,(BE$3+2),FALSE)), IF($C484 = "pos-neg", (3+VLOOKUP($B484,'Results-formatted 060121'!$A:BB,(BE$3+2),FALSE)), VLOOKUP($B484,'Results-formatted 060121'!$A:BB,(BE$3+2),FALSE)))</f>
        <v>3</v>
      </c>
      <c r="BF484" s="95">
        <f>IF($C484 = "neg", (($D484+1) - VLOOKUP($B484,'Results-formatted 060121'!$A:BC,(BF$3+2),FALSE)), IF($C484 = "pos-neg", (3+VLOOKUP($B484,'Results-formatted 060121'!$A:BC,(BF$3+2),FALSE)), VLOOKUP($B484,'Results-formatted 060121'!$A:BC,(BF$3+2),FALSE)))</f>
        <v>5</v>
      </c>
      <c r="BG484" s="95">
        <f>IF($C484 = "neg", (($D484+1) - VLOOKUP($B484,'Results-formatted 060121'!$A:BD,(BG$3+2),FALSE)), IF($C484 = "pos-neg", (3+VLOOKUP($B484,'Results-formatted 060121'!$A:BD,(BG$3+2),FALSE)), VLOOKUP($B484,'Results-formatted 060121'!$A:BD,(BG$3+2),FALSE)))</f>
        <v>1</v>
      </c>
      <c r="BH484" s="95">
        <f>IF($C484 = "neg", (($D484+1) - VLOOKUP($B484,'Results-formatted 060121'!$A:BE,(BH$3+2),FALSE)), IF($C484 = "pos-neg", (3+VLOOKUP($B484,'Results-formatted 060121'!$A:BE,(BH$3+2),FALSE)), VLOOKUP($B484,'Results-formatted 060121'!$A:BE,(BH$3+2),FALSE)))</f>
        <v>4</v>
      </c>
      <c r="BI484" s="95">
        <f>IF($C484 = "neg", (($D484+1) - VLOOKUP($B484,'Results-formatted 060121'!$A:BF,(BI$3+2),FALSE)), IF($C484 = "pos-neg", (3+VLOOKUP($B484,'Results-formatted 060121'!$A:BF,(BI$3+2),FALSE)), VLOOKUP($B484,'Results-formatted 060121'!$A:BF,(BI$3+2),FALSE)))</f>
        <v>3</v>
      </c>
      <c r="BJ484" s="95">
        <f>IF($C484 = "neg", (($D484+1) - VLOOKUP($B484,'Results-formatted 060121'!$A:BG,(BJ$3+2),FALSE)), IF($C484 = "pos-neg", (3+VLOOKUP($B484,'Results-formatted 060121'!$A:BG,(BJ$3+2),FALSE)), VLOOKUP($B484,'Results-formatted 060121'!$A:BG,(BJ$3+2),FALSE)))</f>
        <v>5</v>
      </c>
      <c r="BK484" s="95">
        <f>IF($C484 = "neg", (($D484+1) - VLOOKUP($B484,'Results-formatted 060121'!$A:BH,(BK$3+2),FALSE)), IF($C484 = "pos-neg", (3+VLOOKUP($B484,'Results-formatted 060121'!$A:BH,(BK$3+2),FALSE)), VLOOKUP($B484,'Results-formatted 060121'!$A:BH,(BK$3+2),FALSE)))</f>
        <v>2</v>
      </c>
      <c r="BL484" s="95">
        <f>IF($C484 = "neg", (($D484+1) - VLOOKUP($B484,'Results-formatted 060121'!$A:BI,(BL$3+2),FALSE)), IF($C484 = "pos-neg", (3+VLOOKUP($B484,'Results-formatted 060121'!$A:BI,(BL$3+2),FALSE)), VLOOKUP($B484,'Results-formatted 060121'!$A:BI,(BL$3+2),FALSE)))</f>
        <v>4</v>
      </c>
      <c r="BM484" s="95">
        <f>IF($C484 = "neg", (($D484+1) - VLOOKUP($B484,'Results-formatted 060121'!$A:BJ,(BM$3+2),FALSE)), IF($C484 = "pos-neg", (3+VLOOKUP($B484,'Results-formatted 060121'!$A:BJ,(BM$3+2),FALSE)), VLOOKUP($B484,'Results-formatted 060121'!$A:BJ,(BM$3+2),FALSE)))</f>
        <v>1</v>
      </c>
      <c r="BN484" s="95"/>
      <c r="BO484" s="95"/>
      <c r="BP484" s="95"/>
      <c r="BQ484" s="95"/>
      <c r="BR484" s="95"/>
      <c r="BS484" s="95"/>
      <c r="BT484" s="95"/>
      <c r="BU484" s="95"/>
      <c r="BV484" s="95"/>
      <c r="BW484" s="95"/>
      <c r="BX484" s="95"/>
      <c r="BY484" s="95"/>
      <c r="BZ484" s="95"/>
      <c r="CA484" s="95"/>
      <c r="CB484" s="95"/>
      <c r="CC484" s="95"/>
      <c r="CD484" s="99"/>
      <c r="CE484" s="25">
        <f t="shared" si="1787"/>
        <v>3.0166666666666666</v>
      </c>
      <c r="CF484" s="25">
        <f t="shared" si="1674"/>
        <v>1.2142050013530394</v>
      </c>
    </row>
    <row r="485" spans="2:84" ht="42" x14ac:dyDescent="0.15">
      <c r="B485" s="84" t="s">
        <v>606</v>
      </c>
      <c r="C485" s="86" t="s">
        <v>224</v>
      </c>
      <c r="D485" s="2">
        <v>5</v>
      </c>
      <c r="E485" s="13" t="s">
        <v>1073</v>
      </c>
      <c r="F485" s="95">
        <f>IF($C485 = "neg", (($D485+1) - VLOOKUP($B485,'Results-formatted 060121'!$A:$AJ,(F$3+2),FALSE)), IF($C485 = "pos-neg", (3+VLOOKUP($B485,'Results-formatted 060121'!$A:$AJ,(F$3+2),FALSE)), VLOOKUP($B485,'Results-formatted 060121'!$A:$AJ,(F$3+2),FALSE)))</f>
        <v>3</v>
      </c>
      <c r="G485" s="95">
        <f>IF($C485 = "neg", (($D485+1) - VLOOKUP($B485,'Results-formatted 060121'!$A:$AJ,(G$3+2),FALSE)), IF($C485 = "pos-neg", (3+VLOOKUP($B485,'Results-formatted 060121'!$A:$AJ,(G$3+2),FALSE)), VLOOKUP($B485,'Results-formatted 060121'!$A:$AJ,(G$3+2),FALSE)))</f>
        <v>5</v>
      </c>
      <c r="H485" s="95">
        <f>IF($C485 = "neg", (($D485+1) - VLOOKUP($B485,'Results-formatted 060121'!$A:$AJ,(H$3+2),FALSE)), IF($C485 = "pos-neg", (3+VLOOKUP($B485,'Results-formatted 060121'!$A:$AJ,(H$3+2),FALSE)), VLOOKUP($B485,'Results-formatted 060121'!$A:$AJ,(H$3+2),FALSE)))</f>
        <v>5</v>
      </c>
      <c r="I485" s="95">
        <f>IF($C485 = "neg", (($D485+1) - VLOOKUP($B485,'Results-formatted 060121'!$A:$AJ,(I$3+2),FALSE)), IF($C485 = "pos-neg", (3+VLOOKUP($B485,'Results-formatted 060121'!$A:$AJ,(I$3+2),FALSE)), VLOOKUP($B485,'Results-formatted 060121'!$A:$AJ,(I$3+2),FALSE)))</f>
        <v>5</v>
      </c>
      <c r="J485" s="95">
        <f>IF($C485 = "neg", (($D485+1) - VLOOKUP($B485,'Results-formatted 060121'!$A:$AJ,(J$3+2),FALSE)), IF($C485 = "pos-neg", (3+VLOOKUP($B485,'Results-formatted 060121'!$A:$AJ,(J$3+2),FALSE)), VLOOKUP($B485,'Results-formatted 060121'!$A:$AJ,(J$3+2),FALSE)))</f>
        <v>4</v>
      </c>
      <c r="K485" s="95">
        <f>IF($C485 = "neg", (($D485+1) - VLOOKUP($B485,'Results-formatted 060121'!$A:$AJ,(K$3+2),FALSE)), IF($C485 = "pos-neg", (3+VLOOKUP($B485,'Results-formatted 060121'!$A:$AJ,(K$3+2),FALSE)), VLOOKUP($B485,'Results-formatted 060121'!$A:$AJ,(K$3+2),FALSE)))</f>
        <v>5</v>
      </c>
      <c r="L485" s="95">
        <f>IF($C485 = "neg", (($D485+1) - VLOOKUP($B485,'Results-formatted 060121'!$A:$AJ,(L$3+2),FALSE)), IF($C485 = "pos-neg", (3+VLOOKUP($B485,'Results-formatted 060121'!$A:$AJ,(L$3+2),FALSE)), VLOOKUP($B485,'Results-formatted 060121'!$A:$AJ,(L$3+2),FALSE)))</f>
        <v>4</v>
      </c>
      <c r="M485" s="95">
        <f>IF($C485 = "neg", (($D485+1) - VLOOKUP($B485,'Results-formatted 060121'!$A:$AJ,(M$3+2),FALSE)), IF($C485 = "pos-neg", (3+VLOOKUP($B485,'Results-formatted 060121'!$A:$AJ,(M$3+2),FALSE)), VLOOKUP($B485,'Results-formatted 060121'!$A:$AJ,(M$3+2),FALSE)))</f>
        <v>5</v>
      </c>
      <c r="N485" s="95">
        <f>IF($C485 = "neg", (($D485+1) - VLOOKUP($B485,'Results-formatted 060121'!$A:$AJ,(N$3+2),FALSE)), IF($C485 = "pos-neg", (3+VLOOKUP($B485,'Results-formatted 060121'!$A:$AJ,(N$3+2),FALSE)), VLOOKUP($B485,'Results-formatted 060121'!$A:$AJ,(N$3+2),FALSE)))</f>
        <v>4</v>
      </c>
      <c r="O485" s="95">
        <f>IF($C485 = "neg", (($D485+1) - VLOOKUP($B485,'Results-formatted 060121'!$A:$AJ,(O$3+2),FALSE)), IF($C485 = "pos-neg", (3+VLOOKUP($B485,'Results-formatted 060121'!$A:$AJ,(O$3+2),FALSE)), VLOOKUP($B485,'Results-formatted 060121'!$A:$AJ,(O$3+2),FALSE)))</f>
        <v>5</v>
      </c>
      <c r="P485" s="95">
        <f>IF($C485 = "neg", (($D485+1) - VLOOKUP($B485,'Results-formatted 060121'!$A:$AJ,(P$3+2),FALSE)), IF($C485 = "pos-neg", (3+VLOOKUP($B485,'Results-formatted 060121'!$A:$AJ,(P$3+2),FALSE)), VLOOKUP($B485,'Results-formatted 060121'!$A:$AJ,(P$3+2),FALSE)))</f>
        <v>3</v>
      </c>
      <c r="Q485" s="95">
        <f>IF($C485 = "neg", (($D485+1) - VLOOKUP($B485,'Results-formatted 060121'!$A:$AJ,(Q$3+2),FALSE)), IF($C485 = "pos-neg", (3+VLOOKUP($B485,'Results-formatted 060121'!$A:$AJ,(Q$3+2),FALSE)), VLOOKUP($B485,'Results-formatted 060121'!$A:$AJ,(Q$3+2),FALSE)))</f>
        <v>5</v>
      </c>
      <c r="R485" s="95">
        <f>IF($C485 = "neg", (($D485+1) - VLOOKUP($B485,'Results-formatted 060121'!$A:$AJ,(R$3+2),FALSE)), IF($C485 = "pos-neg", (3+VLOOKUP($B485,'Results-formatted 060121'!$A:$AJ,(R$3+2),FALSE)), VLOOKUP($B485,'Results-formatted 060121'!$A:$AJ,(R$3+2),FALSE)))</f>
        <v>5</v>
      </c>
      <c r="S485" s="95">
        <f>IF($C485 = "neg", (($D485+1) - VLOOKUP($B485,'Results-formatted 060121'!$A:$AJ,(S$3+2),FALSE)), IF($C485 = "pos-neg", (3+VLOOKUP($B485,'Results-formatted 060121'!$A:$AJ,(S$3+2),FALSE)), VLOOKUP($B485,'Results-formatted 060121'!$A:$AJ,(S$3+2),FALSE)))</f>
        <v>4</v>
      </c>
      <c r="T485" s="95">
        <f>IF($C485 = "neg", (($D485+1) - VLOOKUP($B485,'Results-formatted 060121'!$A:$AJ,(T$3+2),FALSE)), IF($C485 = "pos-neg", (3+VLOOKUP($B485,'Results-formatted 060121'!$A:$AJ,(T$3+2),FALSE)), VLOOKUP($B485,'Results-formatted 060121'!$A:$AJ,(T$3+2),FALSE)))</f>
        <v>4</v>
      </c>
      <c r="U485" s="95">
        <f>IF($C485 = "neg", (($D485+1) - VLOOKUP($B485,'Results-formatted 060121'!$A:$AJ,(U$3+2),FALSE)), IF($C485 = "pos-neg", (3+VLOOKUP($B485,'Results-formatted 060121'!$A:$AJ,(U$3+2),FALSE)), VLOOKUP($B485,'Results-formatted 060121'!$A:$AJ,(U$3+2),FALSE)))</f>
        <v>5</v>
      </c>
      <c r="V485" s="95">
        <f>IF($C485 = "neg", (($D485+1) - VLOOKUP($B485,'Results-formatted 060121'!$A:$AJ,(V$3+2),FALSE)), IF($C485 = "pos-neg", (3+VLOOKUP($B485,'Results-formatted 060121'!$A:$AJ,(V$3+2),FALSE)), VLOOKUP($B485,'Results-formatted 060121'!$A:$AJ,(V$3+2),FALSE)))</f>
        <v>3</v>
      </c>
      <c r="W485" s="95">
        <f>IF($C485 = "neg", (($D485+1) - VLOOKUP($B485,'Results-formatted 060121'!$A:$AJ,(W$3+2),FALSE)), IF($C485 = "pos-neg", (3+VLOOKUP($B485,'Results-formatted 060121'!$A:$AJ,(W$3+2),FALSE)), VLOOKUP($B485,'Results-formatted 060121'!$A:$AJ,(W$3+2),FALSE)))</f>
        <v>5</v>
      </c>
      <c r="X485" s="95">
        <f>IF($C485 = "neg", (($D485+1) - VLOOKUP($B485,'Results-formatted 060121'!$A:$AJ,(X$3+2),FALSE)), IF($C485 = "pos-neg", (3+VLOOKUP($B485,'Results-formatted 060121'!$A:$AJ,(X$3+2),FALSE)), VLOOKUP($B485,'Results-formatted 060121'!$A:$AJ,(X$3+2),FALSE)))</f>
        <v>5</v>
      </c>
      <c r="Y485" s="95">
        <f>IF($C485 = "neg", (($D485+1) - VLOOKUP($B485,'Results-formatted 060121'!$A:$AJ,(Y$3+2),FALSE)), IF($C485 = "pos-neg", (3+VLOOKUP($B485,'Results-formatted 060121'!$A:$AJ,(Y$3+2),FALSE)), VLOOKUP($B485,'Results-formatted 060121'!$A:$AJ,(Y$3+2),FALSE)))</f>
        <v>4</v>
      </c>
      <c r="Z485" s="95">
        <f>IF($C485 = "neg", (($D485+1) - VLOOKUP($B485,'Results-formatted 060121'!$A:$AJ,(Z$3+2),FALSE)), IF($C485 = "pos-neg", (3+VLOOKUP($B485,'Results-formatted 060121'!$A:$AJ,(Z$3+2),FALSE)), VLOOKUP($B485,'Results-formatted 060121'!$A:$AJ,(Z$3+2),FALSE)))</f>
        <v>3</v>
      </c>
      <c r="AA485" s="95">
        <f>IF($C485 = "neg", (($D485+1) - VLOOKUP($B485,'Results-formatted 060121'!$A:$AJ,(AA$3+2),FALSE)), IF($C485 = "pos-neg", (3+VLOOKUP($B485,'Results-formatted 060121'!$A:$AJ,(AA$3+2),FALSE)), VLOOKUP($B485,'Results-formatted 060121'!$A:$AJ,(AA$3+2),FALSE)))</f>
        <v>4</v>
      </c>
      <c r="AB485" s="95">
        <f>IF($C485 = "neg", (($D485+1) - VLOOKUP($B485,'Results-formatted 060121'!$A:$AJ,(AB$3+2),FALSE)), IF($C485 = "pos-neg", (3+VLOOKUP($B485,'Results-formatted 060121'!$A:$AJ,(AB$3+2),FALSE)), VLOOKUP($B485,'Results-formatted 060121'!$A:$AJ,(AB$3+2),FALSE)))</f>
        <v>4</v>
      </c>
      <c r="AC485" s="95">
        <f>IF($C485 = "neg", (($D485+1) - VLOOKUP($B485,'Results-formatted 060121'!$A:$AJ,(AC$3+2),FALSE)), IF($C485 = "pos-neg", (3+VLOOKUP($B485,'Results-formatted 060121'!$A:$AJ,(AC$3+2),FALSE)), VLOOKUP($B485,'Results-formatted 060121'!$A:$AJ,(AC$3+2),FALSE)))</f>
        <v>1</v>
      </c>
      <c r="AD485" s="95">
        <f>IF($C485 = "neg", (($D485+1) - VLOOKUP($B485,'Results-formatted 060121'!$A:$AJ,(AD$3+2),FALSE)), IF($C485 = "pos-neg", (3+VLOOKUP($B485,'Results-formatted 060121'!$A:$AJ,(AD$3+2),FALSE)), VLOOKUP($B485,'Results-formatted 060121'!$A:$AJ,(AD$3+2),FALSE)))</f>
        <v>5</v>
      </c>
      <c r="AE485" s="95">
        <f>IF($C485 = "neg", (($D485+1) - VLOOKUP($B485,'Results-formatted 060121'!$A:$AJ,(AE$3+2),FALSE)), IF($C485 = "pos-neg", (3+VLOOKUP($B485,'Results-formatted 060121'!$A:$AJ,(AE$3+2),FALSE)), VLOOKUP($B485,'Results-formatted 060121'!$A:$AJ,(AE$3+2),FALSE)))</f>
        <v>5</v>
      </c>
      <c r="AF485" s="95">
        <f>IF($C485 = "neg", (($D485+1) - VLOOKUP($B485,'Results-formatted 060121'!$A:$AJ,(AF$3+2),FALSE)), IF($C485 = "pos-neg", (3+VLOOKUP($B485,'Results-formatted 060121'!$A:$AJ,(AF$3+2),FALSE)), VLOOKUP($B485,'Results-formatted 060121'!$A:$AJ,(AF$3+2),FALSE)))</f>
        <v>4</v>
      </c>
      <c r="AG485" s="95">
        <f>IF($C485 = "neg", (($D485+1) - VLOOKUP($B485,'Results-formatted 060121'!$A:$AJ,(AG$3+2),FALSE)), IF($C485 = "pos-neg", (3+VLOOKUP($B485,'Results-formatted 060121'!$A:$AJ,(AG$3+2),FALSE)), VLOOKUP($B485,'Results-formatted 060121'!$A:$AJ,(AG$3+2),FALSE)))</f>
        <v>4</v>
      </c>
      <c r="AH485" s="95">
        <f>IF($C485 = "neg", (($D485+1) - VLOOKUP($B485,'Results-formatted 060121'!$A:$AJ,(AH$3+2),FALSE)), IF($C485 = "pos-neg", (3+VLOOKUP($B485,'Results-formatted 060121'!$A:$AJ,(AH$3+2),FALSE)), VLOOKUP($B485,'Results-formatted 060121'!$A:$AJ,(AH$3+2),FALSE)))</f>
        <v>4</v>
      </c>
      <c r="AI485" s="95">
        <f>IF($C485 = "neg", (($D485+1) - VLOOKUP($B485,'Results-formatted 060121'!$A:$AJ,(AI$3+2),FALSE)), IF($C485 = "pos-neg", (3+VLOOKUP($B485,'Results-formatted 060121'!$A:$AJ,(AI$3+2),FALSE)), VLOOKUP($B485,'Results-formatted 060121'!$A:$AJ,(AI$3+2),FALSE)))</f>
        <v>5</v>
      </c>
      <c r="AJ485" s="95">
        <f>IF($C485 = "neg", (($D485+1) - VLOOKUP($B485,'Results-formatted 060121'!$A:$AJ,(AJ$3+2),FALSE)), IF($C485 = "pos-neg", (3+VLOOKUP($B485,'Results-formatted 060121'!$A:$AJ,(AJ$3+2),FALSE)), VLOOKUP($B485,'Results-formatted 060121'!$A:$AJ,(AJ$3+2),FALSE)))</f>
        <v>5</v>
      </c>
      <c r="AK485" s="95">
        <f>IF($C485 = "neg", (($D485+1) - VLOOKUP($B485,'Results-formatted 060121'!$A:$AJ,(AK$3+2),FALSE)), IF($C485 = "pos-neg", (3+VLOOKUP($B485,'Results-formatted 060121'!$A:$AJ,(AK$3+2),FALSE)), VLOOKUP($B485,'Results-formatted 060121'!$A:$AJ,(AK$3+2),FALSE)))</f>
        <v>4</v>
      </c>
      <c r="AL485" s="95">
        <f>IF($C485 = "neg", (($D485+1) - VLOOKUP($B485,'Results-formatted 060121'!$A:$AJ,(AL$3+2),FALSE)), IF($C485 = "pos-neg", (3+VLOOKUP($B485,'Results-formatted 060121'!$A:$AJ,(AL$3+2),FALSE)), VLOOKUP($B485,'Results-formatted 060121'!$A:$AJ,(AL$3+2),FALSE)))</f>
        <v>2</v>
      </c>
      <c r="AM485" s="95">
        <f>IF($C485 = "neg", (($D485+1) - VLOOKUP($B485,'Results-formatted 060121'!$A:AJ,(AM$3+2),FALSE)), IF($C485 = "pos-neg", (3+VLOOKUP($B485,'Results-formatted 060121'!$A:AJ,(AM$3+2),FALSE)), VLOOKUP($B485,'Results-formatted 060121'!$A:AJ,(AM$3+2),FALSE)))</f>
        <v>5</v>
      </c>
      <c r="AN485" s="95">
        <f>IF($C485 = "neg", (($D485+1) - VLOOKUP($B485,'Results-formatted 060121'!$A:AK,(AN$3+2),FALSE)), IF($C485 = "pos-neg", (3+VLOOKUP($B485,'Results-formatted 060121'!$A:AK,(AN$3+2),FALSE)), VLOOKUP($B485,'Results-formatted 060121'!$A:AK,(AN$3+2),FALSE)))</f>
        <v>4</v>
      </c>
      <c r="AO485" s="95">
        <f>IF($C485 = "neg", (($D485+1) - VLOOKUP($B485,'Results-formatted 060121'!$A:AL,(AO$3+2),FALSE)), IF($C485 = "pos-neg", (3+VLOOKUP($B485,'Results-formatted 060121'!$A:AL,(AO$3+2),FALSE)), VLOOKUP($B485,'Results-formatted 060121'!$A:AL,(AO$3+2),FALSE)))</f>
        <v>5</v>
      </c>
      <c r="AP485" s="95">
        <f>IF($C485 = "neg", (($D485+1) - VLOOKUP($B485,'Results-formatted 060121'!$A:AM,(AP$3+2),FALSE)), IF($C485 = "pos-neg", (3+VLOOKUP($B485,'Results-formatted 060121'!$A:AM,(AP$3+2),FALSE)), VLOOKUP($B485,'Results-formatted 060121'!$A:AM,(AP$3+2),FALSE)))</f>
        <v>3</v>
      </c>
      <c r="AQ485" s="95">
        <f>IF($C485 = "neg", (($D485+1) - VLOOKUP($B485,'Results-formatted 060121'!$A:AN,(AQ$3+2),FALSE)), IF($C485 = "pos-neg", (3+VLOOKUP($B485,'Results-formatted 060121'!$A:AN,(AQ$3+2),FALSE)), VLOOKUP($B485,'Results-formatted 060121'!$A:AN,(AQ$3+2),FALSE)))</f>
        <v>5</v>
      </c>
      <c r="AR485" s="95">
        <f>IF($C485 = "neg", (($D485+1) - VLOOKUP($B485,'Results-formatted 060121'!$A:AO,(AR$3+2),FALSE)), IF($C485 = "pos-neg", (3+VLOOKUP($B485,'Results-formatted 060121'!$A:AO,(AR$3+2),FALSE)), VLOOKUP($B485,'Results-formatted 060121'!$A:AO,(AR$3+2),FALSE)))</f>
        <v>5</v>
      </c>
      <c r="AS485" s="95">
        <f>IF($C485 = "neg", (($D485+1) - VLOOKUP($B485,'Results-formatted 060121'!$A:AP,(AS$3+2),FALSE)), IF($C485 = "pos-neg", (3+VLOOKUP($B485,'Results-formatted 060121'!$A:AP,(AS$3+2),FALSE)), VLOOKUP($B485,'Results-formatted 060121'!$A:AP,(AS$3+2),FALSE)))</f>
        <v>5</v>
      </c>
      <c r="AT485" s="95">
        <f>IF($C485 = "neg", (($D485+1) - VLOOKUP($B485,'Results-formatted 060121'!$A:AQ,(AT$3+2),FALSE)), IF($C485 = "pos-neg", (3+VLOOKUP($B485,'Results-formatted 060121'!$A:AQ,(AT$3+2),FALSE)), VLOOKUP($B485,'Results-formatted 060121'!$A:AQ,(AT$3+2),FALSE)))</f>
        <v>5</v>
      </c>
      <c r="AU485" s="95">
        <f>IF($C485 = "neg", (($D485+1) - VLOOKUP($B485,'Results-formatted 060121'!$A:AR,(AU$3+2),FALSE)), IF($C485 = "pos-neg", (3+VLOOKUP($B485,'Results-formatted 060121'!$A:AR,(AU$3+2),FALSE)), VLOOKUP($B485,'Results-formatted 060121'!$A:AR,(AU$3+2),FALSE)))</f>
        <v>5</v>
      </c>
      <c r="AV485" s="95">
        <f>IF($C485 = "neg", (($D485+1) - VLOOKUP($B485,'Results-formatted 060121'!$A:AS,(AV$3+2),FALSE)), IF($C485 = "pos-neg", (3+VLOOKUP($B485,'Results-formatted 060121'!$A:AS,(AV$3+2),FALSE)), VLOOKUP($B485,'Results-formatted 060121'!$A:AS,(AV$3+2),FALSE)))</f>
        <v>4</v>
      </c>
      <c r="AW485" s="95">
        <f>IF($C485 = "neg", (($D485+1) - VLOOKUP($B485,'Results-formatted 060121'!$A:AT,(AW$3+2),FALSE)), IF($C485 = "pos-neg", (3+VLOOKUP($B485,'Results-formatted 060121'!$A:AT,(AW$3+2),FALSE)), VLOOKUP($B485,'Results-formatted 060121'!$A:AT,(AW$3+2),FALSE)))</f>
        <v>4</v>
      </c>
      <c r="AX485" s="95">
        <f>IF($C485 = "neg", (($D485+1) - VLOOKUP($B485,'Results-formatted 060121'!$A:AU,(AX$3+2),FALSE)), IF($C485 = "pos-neg", (3+VLOOKUP($B485,'Results-formatted 060121'!$A:AU,(AX$3+2),FALSE)), VLOOKUP($B485,'Results-formatted 060121'!$A:AU,(AX$3+2),FALSE)))</f>
        <v>1</v>
      </c>
      <c r="AY485" s="95">
        <f>IF($C485 = "neg", (($D485+1) - VLOOKUP($B485,'Results-formatted 060121'!$A:AV,(AY$3+2),FALSE)), IF($C485 = "pos-neg", (3+VLOOKUP($B485,'Results-formatted 060121'!$A:AV,(AY$3+2),FALSE)), VLOOKUP($B485,'Results-formatted 060121'!$A:AV,(AY$3+2),FALSE)))</f>
        <v>5</v>
      </c>
      <c r="AZ485" s="95">
        <f>IF($C485 = "neg", (($D485+1) - VLOOKUP($B485,'Results-formatted 060121'!$A:AW,(AZ$3+2),FALSE)), IF($C485 = "pos-neg", (3+VLOOKUP($B485,'Results-formatted 060121'!$A:AW,(AZ$3+2),FALSE)), VLOOKUP($B485,'Results-formatted 060121'!$A:AW,(AZ$3+2),FALSE)))</f>
        <v>5</v>
      </c>
      <c r="BA485" s="95">
        <f>IF($C485 = "neg", (($D485+1) - VLOOKUP($B485,'Results-formatted 060121'!$A:AX,(BA$3+2),FALSE)), IF($C485 = "pos-neg", (3+VLOOKUP($B485,'Results-formatted 060121'!$A:AX,(BA$3+2),FALSE)), VLOOKUP($B485,'Results-formatted 060121'!$A:AX,(BA$3+2),FALSE)))</f>
        <v>5</v>
      </c>
      <c r="BB485" s="95">
        <f>IF($C485 = "neg", (($D485+1) - VLOOKUP($B485,'Results-formatted 060121'!$A:AY,(BB$3+2),FALSE)), IF($C485 = "pos-neg", (3+VLOOKUP($B485,'Results-formatted 060121'!$A:AY,(BB$3+2),FALSE)), VLOOKUP($B485,'Results-formatted 060121'!$A:AY,(BB$3+2),FALSE)))</f>
        <v>5</v>
      </c>
      <c r="BC485" s="95">
        <f>IF($C485 = "neg", (($D485+1) - VLOOKUP($B485,'Results-formatted 060121'!$A:AZ,(BC$3+2),FALSE)), IF($C485 = "pos-neg", (3+VLOOKUP($B485,'Results-formatted 060121'!$A:AZ,(BC$3+2),FALSE)), VLOOKUP($B485,'Results-formatted 060121'!$A:AZ,(BC$3+2),FALSE)))</f>
        <v>4</v>
      </c>
      <c r="BD485" s="95">
        <f>IF($C485 = "neg", (($D485+1) - VLOOKUP($B485,'Results-formatted 060121'!$A:BA,(BD$3+2),FALSE)), IF($C485 = "pos-neg", (3+VLOOKUP($B485,'Results-formatted 060121'!$A:BA,(BD$3+2),FALSE)), VLOOKUP($B485,'Results-formatted 060121'!$A:BA,(BD$3+2),FALSE)))</f>
        <v>4</v>
      </c>
      <c r="BE485" s="95">
        <f>IF($C485 = "neg", (($D485+1) - VLOOKUP($B485,'Results-formatted 060121'!$A:BB,(BE$3+2),FALSE)), IF($C485 = "pos-neg", (3+VLOOKUP($B485,'Results-formatted 060121'!$A:BB,(BE$3+2),FALSE)), VLOOKUP($B485,'Results-formatted 060121'!$A:BB,(BE$3+2),FALSE)))</f>
        <v>4</v>
      </c>
      <c r="BF485" s="95">
        <f>IF($C485 = "neg", (($D485+1) - VLOOKUP($B485,'Results-formatted 060121'!$A:BC,(BF$3+2),FALSE)), IF($C485 = "pos-neg", (3+VLOOKUP($B485,'Results-formatted 060121'!$A:BC,(BF$3+2),FALSE)), VLOOKUP($B485,'Results-formatted 060121'!$A:BC,(BF$3+2),FALSE)))</f>
        <v>5</v>
      </c>
      <c r="BG485" s="95">
        <f>IF($C485 = "neg", (($D485+1) - VLOOKUP($B485,'Results-formatted 060121'!$A:BD,(BG$3+2),FALSE)), IF($C485 = "pos-neg", (3+VLOOKUP($B485,'Results-formatted 060121'!$A:BD,(BG$3+2),FALSE)), VLOOKUP($B485,'Results-formatted 060121'!$A:BD,(BG$3+2),FALSE)))</f>
        <v>4</v>
      </c>
      <c r="BH485" s="95">
        <f>IF($C485 = "neg", (($D485+1) - VLOOKUP($B485,'Results-formatted 060121'!$A:BE,(BH$3+2),FALSE)), IF($C485 = "pos-neg", (3+VLOOKUP($B485,'Results-formatted 060121'!$A:BE,(BH$3+2),FALSE)), VLOOKUP($B485,'Results-formatted 060121'!$A:BE,(BH$3+2),FALSE)))</f>
        <v>4</v>
      </c>
      <c r="BI485" s="95">
        <f>IF($C485 = "neg", (($D485+1) - VLOOKUP($B485,'Results-formatted 060121'!$A:BF,(BI$3+2),FALSE)), IF($C485 = "pos-neg", (3+VLOOKUP($B485,'Results-formatted 060121'!$A:BF,(BI$3+2),FALSE)), VLOOKUP($B485,'Results-formatted 060121'!$A:BF,(BI$3+2),FALSE)))</f>
        <v>4</v>
      </c>
      <c r="BJ485" s="95">
        <f>IF($C485 = "neg", (($D485+1) - VLOOKUP($B485,'Results-formatted 060121'!$A:BG,(BJ$3+2),FALSE)), IF($C485 = "pos-neg", (3+VLOOKUP($B485,'Results-formatted 060121'!$A:BG,(BJ$3+2),FALSE)), VLOOKUP($B485,'Results-formatted 060121'!$A:BG,(BJ$3+2),FALSE)))</f>
        <v>5</v>
      </c>
      <c r="BK485" s="95">
        <f>IF($C485 = "neg", (($D485+1) - VLOOKUP($B485,'Results-formatted 060121'!$A:BH,(BK$3+2),FALSE)), IF($C485 = "pos-neg", (3+VLOOKUP($B485,'Results-formatted 060121'!$A:BH,(BK$3+2),FALSE)), VLOOKUP($B485,'Results-formatted 060121'!$A:BH,(BK$3+2),FALSE)))</f>
        <v>4</v>
      </c>
      <c r="BL485" s="95">
        <f>IF($C485 = "neg", (($D485+1) - VLOOKUP($B485,'Results-formatted 060121'!$A:BI,(BL$3+2),FALSE)), IF($C485 = "pos-neg", (3+VLOOKUP($B485,'Results-formatted 060121'!$A:BI,(BL$3+2),FALSE)), VLOOKUP($B485,'Results-formatted 060121'!$A:BI,(BL$3+2),FALSE)))</f>
        <v>5</v>
      </c>
      <c r="BM485" s="95">
        <f>IF($C485 = "neg", (($D485+1) - VLOOKUP($B485,'Results-formatted 060121'!$A:BJ,(BM$3+2),FALSE)), IF($C485 = "pos-neg", (3+VLOOKUP($B485,'Results-formatted 060121'!$A:BJ,(BM$3+2),FALSE)), VLOOKUP($B485,'Results-formatted 060121'!$A:BJ,(BM$3+2),FALSE)))</f>
        <v>4</v>
      </c>
      <c r="BN485" s="95"/>
      <c r="BO485" s="95"/>
      <c r="BP485" s="95"/>
      <c r="BQ485" s="95"/>
      <c r="BR485" s="95"/>
      <c r="BS485" s="95"/>
      <c r="BT485" s="95"/>
      <c r="BU485" s="95"/>
      <c r="BV485" s="95"/>
      <c r="BW485" s="95"/>
      <c r="BX485" s="95"/>
      <c r="BY485" s="95"/>
      <c r="BZ485" s="95"/>
      <c r="CA485" s="95"/>
      <c r="CB485" s="95"/>
      <c r="CC485" s="95"/>
      <c r="CD485" s="99"/>
      <c r="CE485" s="25">
        <f t="shared" si="1787"/>
        <v>4.2666666666666666</v>
      </c>
      <c r="CF485" s="25">
        <f t="shared" ref="CF485:CF516" si="1816">STDEV(F485:CD485)</f>
        <v>0.93639530017620798</v>
      </c>
    </row>
    <row r="486" spans="2:84" ht="42" x14ac:dyDescent="0.15">
      <c r="B486" s="84" t="s">
        <v>607</v>
      </c>
      <c r="C486" s="86" t="s">
        <v>224</v>
      </c>
      <c r="D486" s="2">
        <v>5</v>
      </c>
      <c r="E486" s="13" t="s">
        <v>1074</v>
      </c>
      <c r="F486" s="95">
        <f>IF($C486 = "neg", (($D486+1) - VLOOKUP($B486,'Results-formatted 060121'!$A:$AJ,(F$3+2),FALSE)), IF($C486 = "pos-neg", (3+VLOOKUP($B486,'Results-formatted 060121'!$A:$AJ,(F$3+2),FALSE)), VLOOKUP($B486,'Results-formatted 060121'!$A:$AJ,(F$3+2),FALSE)))</f>
        <v>3</v>
      </c>
      <c r="G486" s="95">
        <f>IF($C486 = "neg", (($D486+1) - VLOOKUP($B486,'Results-formatted 060121'!$A:$AJ,(G$3+2),FALSE)), IF($C486 = "pos-neg", (3+VLOOKUP($B486,'Results-formatted 060121'!$A:$AJ,(G$3+2),FALSE)), VLOOKUP($B486,'Results-formatted 060121'!$A:$AJ,(G$3+2),FALSE)))</f>
        <v>5</v>
      </c>
      <c r="H486" s="95">
        <f>IF($C486 = "neg", (($D486+1) - VLOOKUP($B486,'Results-formatted 060121'!$A:$AJ,(H$3+2),FALSE)), IF($C486 = "pos-neg", (3+VLOOKUP($B486,'Results-formatted 060121'!$A:$AJ,(H$3+2),FALSE)), VLOOKUP($B486,'Results-formatted 060121'!$A:$AJ,(H$3+2),FALSE)))</f>
        <v>4</v>
      </c>
      <c r="I486" s="95">
        <f>IF($C486 = "neg", (($D486+1) - VLOOKUP($B486,'Results-formatted 060121'!$A:$AJ,(I$3+2),FALSE)), IF($C486 = "pos-neg", (3+VLOOKUP($B486,'Results-formatted 060121'!$A:$AJ,(I$3+2),FALSE)), VLOOKUP($B486,'Results-formatted 060121'!$A:$AJ,(I$3+2),FALSE)))</f>
        <v>4</v>
      </c>
      <c r="J486" s="95">
        <f>IF($C486 = "neg", (($D486+1) - VLOOKUP($B486,'Results-formatted 060121'!$A:$AJ,(J$3+2),FALSE)), IF($C486 = "pos-neg", (3+VLOOKUP($B486,'Results-formatted 060121'!$A:$AJ,(J$3+2),FALSE)), VLOOKUP($B486,'Results-formatted 060121'!$A:$AJ,(J$3+2),FALSE)))</f>
        <v>3</v>
      </c>
      <c r="K486" s="95">
        <f>IF($C486 = "neg", (($D486+1) - VLOOKUP($B486,'Results-formatted 060121'!$A:$AJ,(K$3+2),FALSE)), IF($C486 = "pos-neg", (3+VLOOKUP($B486,'Results-formatted 060121'!$A:$AJ,(K$3+2),FALSE)), VLOOKUP($B486,'Results-formatted 060121'!$A:$AJ,(K$3+2),FALSE)))</f>
        <v>3</v>
      </c>
      <c r="L486" s="95">
        <f>IF($C486 = "neg", (($D486+1) - VLOOKUP($B486,'Results-formatted 060121'!$A:$AJ,(L$3+2),FALSE)), IF($C486 = "pos-neg", (3+VLOOKUP($B486,'Results-formatted 060121'!$A:$AJ,(L$3+2),FALSE)), VLOOKUP($B486,'Results-formatted 060121'!$A:$AJ,(L$3+2),FALSE)))</f>
        <v>4</v>
      </c>
      <c r="M486" s="95">
        <f>IF($C486 = "neg", (($D486+1) - VLOOKUP($B486,'Results-formatted 060121'!$A:$AJ,(M$3+2),FALSE)), IF($C486 = "pos-neg", (3+VLOOKUP($B486,'Results-formatted 060121'!$A:$AJ,(M$3+2),FALSE)), VLOOKUP($B486,'Results-formatted 060121'!$A:$AJ,(M$3+2),FALSE)))</f>
        <v>5</v>
      </c>
      <c r="N486" s="95">
        <f>IF($C486 = "neg", (($D486+1) - VLOOKUP($B486,'Results-formatted 060121'!$A:$AJ,(N$3+2),FALSE)), IF($C486 = "pos-neg", (3+VLOOKUP($B486,'Results-formatted 060121'!$A:$AJ,(N$3+2),FALSE)), VLOOKUP($B486,'Results-formatted 060121'!$A:$AJ,(N$3+2),FALSE)))</f>
        <v>4</v>
      </c>
      <c r="O486" s="95">
        <f>IF($C486 = "neg", (($D486+1) - VLOOKUP($B486,'Results-formatted 060121'!$A:$AJ,(O$3+2),FALSE)), IF($C486 = "pos-neg", (3+VLOOKUP($B486,'Results-formatted 060121'!$A:$AJ,(O$3+2),FALSE)), VLOOKUP($B486,'Results-formatted 060121'!$A:$AJ,(O$3+2),FALSE)))</f>
        <v>5</v>
      </c>
      <c r="P486" s="95">
        <f>IF($C486 = "neg", (($D486+1) - VLOOKUP($B486,'Results-formatted 060121'!$A:$AJ,(P$3+2),FALSE)), IF($C486 = "pos-neg", (3+VLOOKUP($B486,'Results-formatted 060121'!$A:$AJ,(P$3+2),FALSE)), VLOOKUP($B486,'Results-formatted 060121'!$A:$AJ,(P$3+2),FALSE)))</f>
        <v>3</v>
      </c>
      <c r="Q486" s="95">
        <f>IF($C486 = "neg", (($D486+1) - VLOOKUP($B486,'Results-formatted 060121'!$A:$AJ,(Q$3+2),FALSE)), IF($C486 = "pos-neg", (3+VLOOKUP($B486,'Results-formatted 060121'!$A:$AJ,(Q$3+2),FALSE)), VLOOKUP($B486,'Results-formatted 060121'!$A:$AJ,(Q$3+2),FALSE)))</f>
        <v>5</v>
      </c>
      <c r="R486" s="95">
        <f>IF($C486 = "neg", (($D486+1) - VLOOKUP($B486,'Results-formatted 060121'!$A:$AJ,(R$3+2),FALSE)), IF($C486 = "pos-neg", (3+VLOOKUP($B486,'Results-formatted 060121'!$A:$AJ,(R$3+2),FALSE)), VLOOKUP($B486,'Results-formatted 060121'!$A:$AJ,(R$3+2),FALSE)))</f>
        <v>4</v>
      </c>
      <c r="S486" s="95">
        <f>IF($C486 = "neg", (($D486+1) - VLOOKUP($B486,'Results-formatted 060121'!$A:$AJ,(S$3+2),FALSE)), IF($C486 = "pos-neg", (3+VLOOKUP($B486,'Results-formatted 060121'!$A:$AJ,(S$3+2),FALSE)), VLOOKUP($B486,'Results-formatted 060121'!$A:$AJ,(S$3+2),FALSE)))</f>
        <v>3</v>
      </c>
      <c r="T486" s="95">
        <f>IF($C486 = "neg", (($D486+1) - VLOOKUP($B486,'Results-formatted 060121'!$A:$AJ,(T$3+2),FALSE)), IF($C486 = "pos-neg", (3+VLOOKUP($B486,'Results-formatted 060121'!$A:$AJ,(T$3+2),FALSE)), VLOOKUP($B486,'Results-formatted 060121'!$A:$AJ,(T$3+2),FALSE)))</f>
        <v>3</v>
      </c>
      <c r="U486" s="95">
        <f>IF($C486 = "neg", (($D486+1) - VLOOKUP($B486,'Results-formatted 060121'!$A:$AJ,(U$3+2),FALSE)), IF($C486 = "pos-neg", (3+VLOOKUP($B486,'Results-formatted 060121'!$A:$AJ,(U$3+2),FALSE)), VLOOKUP($B486,'Results-formatted 060121'!$A:$AJ,(U$3+2),FALSE)))</f>
        <v>5</v>
      </c>
      <c r="V486" s="95">
        <f>IF($C486 = "neg", (($D486+1) - VLOOKUP($B486,'Results-formatted 060121'!$A:$AJ,(V$3+2),FALSE)), IF($C486 = "pos-neg", (3+VLOOKUP($B486,'Results-formatted 060121'!$A:$AJ,(V$3+2),FALSE)), VLOOKUP($B486,'Results-formatted 060121'!$A:$AJ,(V$3+2),FALSE)))</f>
        <v>3</v>
      </c>
      <c r="W486" s="95">
        <f>IF($C486 = "neg", (($D486+1) - VLOOKUP($B486,'Results-formatted 060121'!$A:$AJ,(W$3+2),FALSE)), IF($C486 = "pos-neg", (3+VLOOKUP($B486,'Results-formatted 060121'!$A:$AJ,(W$3+2),FALSE)), VLOOKUP($B486,'Results-formatted 060121'!$A:$AJ,(W$3+2),FALSE)))</f>
        <v>5</v>
      </c>
      <c r="X486" s="95">
        <f>IF($C486 = "neg", (($D486+1) - VLOOKUP($B486,'Results-formatted 060121'!$A:$AJ,(X$3+2),FALSE)), IF($C486 = "pos-neg", (3+VLOOKUP($B486,'Results-formatted 060121'!$A:$AJ,(X$3+2),FALSE)), VLOOKUP($B486,'Results-formatted 060121'!$A:$AJ,(X$3+2),FALSE)))</f>
        <v>4</v>
      </c>
      <c r="Y486" s="95">
        <f>IF($C486 = "neg", (($D486+1) - VLOOKUP($B486,'Results-formatted 060121'!$A:$AJ,(Y$3+2),FALSE)), IF($C486 = "pos-neg", (3+VLOOKUP($B486,'Results-formatted 060121'!$A:$AJ,(Y$3+2),FALSE)), VLOOKUP($B486,'Results-formatted 060121'!$A:$AJ,(Y$3+2),FALSE)))</f>
        <v>4</v>
      </c>
      <c r="Z486" s="95">
        <f>IF($C486 = "neg", (($D486+1) - VLOOKUP($B486,'Results-formatted 060121'!$A:$AJ,(Z$3+2),FALSE)), IF($C486 = "pos-neg", (3+VLOOKUP($B486,'Results-formatted 060121'!$A:$AJ,(Z$3+2),FALSE)), VLOOKUP($B486,'Results-formatted 060121'!$A:$AJ,(Z$3+2),FALSE)))</f>
        <v>3</v>
      </c>
      <c r="AA486" s="95">
        <f>IF($C486 = "neg", (($D486+1) - VLOOKUP($B486,'Results-formatted 060121'!$A:$AJ,(AA$3+2),FALSE)), IF($C486 = "pos-neg", (3+VLOOKUP($B486,'Results-formatted 060121'!$A:$AJ,(AA$3+2),FALSE)), VLOOKUP($B486,'Results-formatted 060121'!$A:$AJ,(AA$3+2),FALSE)))</f>
        <v>3</v>
      </c>
      <c r="AB486" s="95">
        <f>IF($C486 = "neg", (($D486+1) - VLOOKUP($B486,'Results-formatted 060121'!$A:$AJ,(AB$3+2),FALSE)), IF($C486 = "pos-neg", (3+VLOOKUP($B486,'Results-formatted 060121'!$A:$AJ,(AB$3+2),FALSE)), VLOOKUP($B486,'Results-formatted 060121'!$A:$AJ,(AB$3+2),FALSE)))</f>
        <v>4</v>
      </c>
      <c r="AC486" s="95">
        <f>IF($C486 = "neg", (($D486+1) - VLOOKUP($B486,'Results-formatted 060121'!$A:$AJ,(AC$3+2),FALSE)), IF($C486 = "pos-neg", (3+VLOOKUP($B486,'Results-formatted 060121'!$A:$AJ,(AC$3+2),FALSE)), VLOOKUP($B486,'Results-formatted 060121'!$A:$AJ,(AC$3+2),FALSE)))</f>
        <v>2</v>
      </c>
      <c r="AD486" s="95">
        <f>IF($C486 = "neg", (($D486+1) - VLOOKUP($B486,'Results-formatted 060121'!$A:$AJ,(AD$3+2),FALSE)), IF($C486 = "pos-neg", (3+VLOOKUP($B486,'Results-formatted 060121'!$A:$AJ,(AD$3+2),FALSE)), VLOOKUP($B486,'Results-formatted 060121'!$A:$AJ,(AD$3+2),FALSE)))</f>
        <v>5</v>
      </c>
      <c r="AE486" s="95">
        <f>IF($C486 = "neg", (($D486+1) - VLOOKUP($B486,'Results-formatted 060121'!$A:$AJ,(AE$3+2),FALSE)), IF($C486 = "pos-neg", (3+VLOOKUP($B486,'Results-formatted 060121'!$A:$AJ,(AE$3+2),FALSE)), VLOOKUP($B486,'Results-formatted 060121'!$A:$AJ,(AE$3+2),FALSE)))</f>
        <v>3</v>
      </c>
      <c r="AF486" s="95">
        <f>IF($C486 = "neg", (($D486+1) - VLOOKUP($B486,'Results-formatted 060121'!$A:$AJ,(AF$3+2),FALSE)), IF($C486 = "pos-neg", (3+VLOOKUP($B486,'Results-formatted 060121'!$A:$AJ,(AF$3+2),FALSE)), VLOOKUP($B486,'Results-formatted 060121'!$A:$AJ,(AF$3+2),FALSE)))</f>
        <v>4</v>
      </c>
      <c r="AG486" s="95">
        <f>IF($C486 = "neg", (($D486+1) - VLOOKUP($B486,'Results-formatted 060121'!$A:$AJ,(AG$3+2),FALSE)), IF($C486 = "pos-neg", (3+VLOOKUP($B486,'Results-formatted 060121'!$A:$AJ,(AG$3+2),FALSE)), VLOOKUP($B486,'Results-formatted 060121'!$A:$AJ,(AG$3+2),FALSE)))</f>
        <v>3</v>
      </c>
      <c r="AH486" s="95">
        <f>IF($C486 = "neg", (($D486+1) - VLOOKUP($B486,'Results-formatted 060121'!$A:$AJ,(AH$3+2),FALSE)), IF($C486 = "pos-neg", (3+VLOOKUP($B486,'Results-formatted 060121'!$A:$AJ,(AH$3+2),FALSE)), VLOOKUP($B486,'Results-formatted 060121'!$A:$AJ,(AH$3+2),FALSE)))</f>
        <v>4</v>
      </c>
      <c r="AI486" s="95">
        <f>IF($C486 = "neg", (($D486+1) - VLOOKUP($B486,'Results-formatted 060121'!$A:$AJ,(AI$3+2),FALSE)), IF($C486 = "pos-neg", (3+VLOOKUP($B486,'Results-formatted 060121'!$A:$AJ,(AI$3+2),FALSE)), VLOOKUP($B486,'Results-formatted 060121'!$A:$AJ,(AI$3+2),FALSE)))</f>
        <v>4</v>
      </c>
      <c r="AJ486" s="95">
        <f>IF($C486 = "neg", (($D486+1) - VLOOKUP($B486,'Results-formatted 060121'!$A:$AJ,(AJ$3+2),FALSE)), IF($C486 = "pos-neg", (3+VLOOKUP($B486,'Results-formatted 060121'!$A:$AJ,(AJ$3+2),FALSE)), VLOOKUP($B486,'Results-formatted 060121'!$A:$AJ,(AJ$3+2),FALSE)))</f>
        <v>5</v>
      </c>
      <c r="AK486" s="95">
        <f>IF($C486 = "neg", (($D486+1) - VLOOKUP($B486,'Results-formatted 060121'!$A:$AJ,(AK$3+2),FALSE)), IF($C486 = "pos-neg", (3+VLOOKUP($B486,'Results-formatted 060121'!$A:$AJ,(AK$3+2),FALSE)), VLOOKUP($B486,'Results-formatted 060121'!$A:$AJ,(AK$3+2),FALSE)))</f>
        <v>4</v>
      </c>
      <c r="AL486" s="95">
        <f>IF($C486 = "neg", (($D486+1) - VLOOKUP($B486,'Results-formatted 060121'!$A:$AJ,(AL$3+2),FALSE)), IF($C486 = "pos-neg", (3+VLOOKUP($B486,'Results-formatted 060121'!$A:$AJ,(AL$3+2),FALSE)), VLOOKUP($B486,'Results-formatted 060121'!$A:$AJ,(AL$3+2),FALSE)))</f>
        <v>3</v>
      </c>
      <c r="AM486" s="95">
        <f>IF($C486 = "neg", (($D486+1) - VLOOKUP($B486,'Results-formatted 060121'!$A:AJ,(AM$3+2),FALSE)), IF($C486 = "pos-neg", (3+VLOOKUP($B486,'Results-formatted 060121'!$A:AJ,(AM$3+2),FALSE)), VLOOKUP($B486,'Results-formatted 060121'!$A:AJ,(AM$3+2),FALSE)))</f>
        <v>4</v>
      </c>
      <c r="AN486" s="95">
        <f>IF($C486 = "neg", (($D486+1) - VLOOKUP($B486,'Results-formatted 060121'!$A:AK,(AN$3+2),FALSE)), IF($C486 = "pos-neg", (3+VLOOKUP($B486,'Results-formatted 060121'!$A:AK,(AN$3+2),FALSE)), VLOOKUP($B486,'Results-formatted 060121'!$A:AK,(AN$3+2),FALSE)))</f>
        <v>5</v>
      </c>
      <c r="AO486" s="95">
        <f>IF($C486 = "neg", (($D486+1) - VLOOKUP($B486,'Results-formatted 060121'!$A:AL,(AO$3+2),FALSE)), IF($C486 = "pos-neg", (3+VLOOKUP($B486,'Results-formatted 060121'!$A:AL,(AO$3+2),FALSE)), VLOOKUP($B486,'Results-formatted 060121'!$A:AL,(AO$3+2),FALSE)))</f>
        <v>3</v>
      </c>
      <c r="AP486" s="95">
        <f>IF($C486 = "neg", (($D486+1) - VLOOKUP($B486,'Results-formatted 060121'!$A:AM,(AP$3+2),FALSE)), IF($C486 = "pos-neg", (3+VLOOKUP($B486,'Results-formatted 060121'!$A:AM,(AP$3+2),FALSE)), VLOOKUP($B486,'Results-formatted 060121'!$A:AM,(AP$3+2),FALSE)))</f>
        <v>3</v>
      </c>
      <c r="AQ486" s="95">
        <f>IF($C486 = "neg", (($D486+1) - VLOOKUP($B486,'Results-formatted 060121'!$A:AN,(AQ$3+2),FALSE)), IF($C486 = "pos-neg", (3+VLOOKUP($B486,'Results-formatted 060121'!$A:AN,(AQ$3+2),FALSE)), VLOOKUP($B486,'Results-formatted 060121'!$A:AN,(AQ$3+2),FALSE)))</f>
        <v>4</v>
      </c>
      <c r="AR486" s="95">
        <f>IF($C486 = "neg", (($D486+1) - VLOOKUP($B486,'Results-formatted 060121'!$A:AO,(AR$3+2),FALSE)), IF($C486 = "pos-neg", (3+VLOOKUP($B486,'Results-formatted 060121'!$A:AO,(AR$3+2),FALSE)), VLOOKUP($B486,'Results-formatted 060121'!$A:AO,(AR$3+2),FALSE)))</f>
        <v>3</v>
      </c>
      <c r="AS486" s="95">
        <f>IF($C486 = "neg", (($D486+1) - VLOOKUP($B486,'Results-formatted 060121'!$A:AP,(AS$3+2),FALSE)), IF($C486 = "pos-neg", (3+VLOOKUP($B486,'Results-formatted 060121'!$A:AP,(AS$3+2),FALSE)), VLOOKUP($B486,'Results-formatted 060121'!$A:AP,(AS$3+2),FALSE)))</f>
        <v>4</v>
      </c>
      <c r="AT486" s="95">
        <f>IF($C486 = "neg", (($D486+1) - VLOOKUP($B486,'Results-formatted 060121'!$A:AQ,(AT$3+2),FALSE)), IF($C486 = "pos-neg", (3+VLOOKUP($B486,'Results-formatted 060121'!$A:AQ,(AT$3+2),FALSE)), VLOOKUP($B486,'Results-formatted 060121'!$A:AQ,(AT$3+2),FALSE)))</f>
        <v>4</v>
      </c>
      <c r="AU486" s="95">
        <f>IF($C486 = "neg", (($D486+1) - VLOOKUP($B486,'Results-formatted 060121'!$A:AR,(AU$3+2),FALSE)), IF($C486 = "pos-neg", (3+VLOOKUP($B486,'Results-formatted 060121'!$A:AR,(AU$3+2),FALSE)), VLOOKUP($B486,'Results-formatted 060121'!$A:AR,(AU$3+2),FALSE)))</f>
        <v>3</v>
      </c>
      <c r="AV486" s="95">
        <f>IF($C486 = "neg", (($D486+1) - VLOOKUP($B486,'Results-formatted 060121'!$A:AS,(AV$3+2),FALSE)), IF($C486 = "pos-neg", (3+VLOOKUP($B486,'Results-formatted 060121'!$A:AS,(AV$3+2),FALSE)), VLOOKUP($B486,'Results-formatted 060121'!$A:AS,(AV$3+2),FALSE)))</f>
        <v>4</v>
      </c>
      <c r="AW486" s="95">
        <f>IF($C486 = "neg", (($D486+1) - VLOOKUP($B486,'Results-formatted 060121'!$A:AT,(AW$3+2),FALSE)), IF($C486 = "pos-neg", (3+VLOOKUP($B486,'Results-formatted 060121'!$A:AT,(AW$3+2),FALSE)), VLOOKUP($B486,'Results-formatted 060121'!$A:AT,(AW$3+2),FALSE)))</f>
        <v>2</v>
      </c>
      <c r="AX486" s="95">
        <f>IF($C486 = "neg", (($D486+1) - VLOOKUP($B486,'Results-formatted 060121'!$A:AU,(AX$3+2),FALSE)), IF($C486 = "pos-neg", (3+VLOOKUP($B486,'Results-formatted 060121'!$A:AU,(AX$3+2),FALSE)), VLOOKUP($B486,'Results-formatted 060121'!$A:AU,(AX$3+2),FALSE)))</f>
        <v>2</v>
      </c>
      <c r="AY486" s="95">
        <f>IF($C486 = "neg", (($D486+1) - VLOOKUP($B486,'Results-formatted 060121'!$A:AV,(AY$3+2),FALSE)), IF($C486 = "pos-neg", (3+VLOOKUP($B486,'Results-formatted 060121'!$A:AV,(AY$3+2),FALSE)), VLOOKUP($B486,'Results-formatted 060121'!$A:AV,(AY$3+2),FALSE)))</f>
        <v>4</v>
      </c>
      <c r="AZ486" s="95">
        <f>IF($C486 = "neg", (($D486+1) - VLOOKUP($B486,'Results-formatted 060121'!$A:AW,(AZ$3+2),FALSE)), IF($C486 = "pos-neg", (3+VLOOKUP($B486,'Results-formatted 060121'!$A:AW,(AZ$3+2),FALSE)), VLOOKUP($B486,'Results-formatted 060121'!$A:AW,(AZ$3+2),FALSE)))</f>
        <v>4</v>
      </c>
      <c r="BA486" s="95">
        <f>IF($C486 = "neg", (($D486+1) - VLOOKUP($B486,'Results-formatted 060121'!$A:AX,(BA$3+2),FALSE)), IF($C486 = "pos-neg", (3+VLOOKUP($B486,'Results-formatted 060121'!$A:AX,(BA$3+2),FALSE)), VLOOKUP($B486,'Results-formatted 060121'!$A:AX,(BA$3+2),FALSE)))</f>
        <v>4</v>
      </c>
      <c r="BB486" s="95">
        <f>IF($C486 = "neg", (($D486+1) - VLOOKUP($B486,'Results-formatted 060121'!$A:AY,(BB$3+2),FALSE)), IF($C486 = "pos-neg", (3+VLOOKUP($B486,'Results-formatted 060121'!$A:AY,(BB$3+2),FALSE)), VLOOKUP($B486,'Results-formatted 060121'!$A:AY,(BB$3+2),FALSE)))</f>
        <v>4</v>
      </c>
      <c r="BC486" s="95">
        <f>IF($C486 = "neg", (($D486+1) - VLOOKUP($B486,'Results-formatted 060121'!$A:AZ,(BC$3+2),FALSE)), IF($C486 = "pos-neg", (3+VLOOKUP($B486,'Results-formatted 060121'!$A:AZ,(BC$3+2),FALSE)), VLOOKUP($B486,'Results-formatted 060121'!$A:AZ,(BC$3+2),FALSE)))</f>
        <v>4</v>
      </c>
      <c r="BD486" s="95">
        <f>IF($C486 = "neg", (($D486+1) - VLOOKUP($B486,'Results-formatted 060121'!$A:BA,(BD$3+2),FALSE)), IF($C486 = "pos-neg", (3+VLOOKUP($B486,'Results-formatted 060121'!$A:BA,(BD$3+2),FALSE)), VLOOKUP($B486,'Results-formatted 060121'!$A:BA,(BD$3+2),FALSE)))</f>
        <v>4</v>
      </c>
      <c r="BE486" s="95">
        <f>IF($C486 = "neg", (($D486+1) - VLOOKUP($B486,'Results-formatted 060121'!$A:BB,(BE$3+2),FALSE)), IF($C486 = "pos-neg", (3+VLOOKUP($B486,'Results-formatted 060121'!$A:BB,(BE$3+2),FALSE)), VLOOKUP($B486,'Results-formatted 060121'!$A:BB,(BE$3+2),FALSE)))</f>
        <v>4</v>
      </c>
      <c r="BF486" s="95">
        <f>IF($C486 = "neg", (($D486+1) - VLOOKUP($B486,'Results-formatted 060121'!$A:BC,(BF$3+2),FALSE)), IF($C486 = "pos-neg", (3+VLOOKUP($B486,'Results-formatted 060121'!$A:BC,(BF$3+2),FALSE)), VLOOKUP($B486,'Results-formatted 060121'!$A:BC,(BF$3+2),FALSE)))</f>
        <v>5</v>
      </c>
      <c r="BG486" s="95">
        <f>IF($C486 = "neg", (($D486+1) - VLOOKUP($B486,'Results-formatted 060121'!$A:BD,(BG$3+2),FALSE)), IF($C486 = "pos-neg", (3+VLOOKUP($B486,'Results-formatted 060121'!$A:BD,(BG$3+2),FALSE)), VLOOKUP($B486,'Results-formatted 060121'!$A:BD,(BG$3+2),FALSE)))</f>
        <v>4</v>
      </c>
      <c r="BH486" s="95">
        <f>IF($C486 = "neg", (($D486+1) - VLOOKUP($B486,'Results-formatted 060121'!$A:BE,(BH$3+2),FALSE)), IF($C486 = "pos-neg", (3+VLOOKUP($B486,'Results-formatted 060121'!$A:BE,(BH$3+2),FALSE)), VLOOKUP($B486,'Results-formatted 060121'!$A:BE,(BH$3+2),FALSE)))</f>
        <v>4</v>
      </c>
      <c r="BI486" s="95">
        <f>IF($C486 = "neg", (($D486+1) - VLOOKUP($B486,'Results-formatted 060121'!$A:BF,(BI$3+2),FALSE)), IF($C486 = "pos-neg", (3+VLOOKUP($B486,'Results-formatted 060121'!$A:BF,(BI$3+2),FALSE)), VLOOKUP($B486,'Results-formatted 060121'!$A:BF,(BI$3+2),FALSE)))</f>
        <v>3</v>
      </c>
      <c r="BJ486" s="95">
        <f>IF($C486 = "neg", (($D486+1) - VLOOKUP($B486,'Results-formatted 060121'!$A:BG,(BJ$3+2),FALSE)), IF($C486 = "pos-neg", (3+VLOOKUP($B486,'Results-formatted 060121'!$A:BG,(BJ$3+2),FALSE)), VLOOKUP($B486,'Results-formatted 060121'!$A:BG,(BJ$3+2),FALSE)))</f>
        <v>4</v>
      </c>
      <c r="BK486" s="95">
        <f>IF($C486 = "neg", (($D486+1) - VLOOKUP($B486,'Results-formatted 060121'!$A:BH,(BK$3+2),FALSE)), IF($C486 = "pos-neg", (3+VLOOKUP($B486,'Results-formatted 060121'!$A:BH,(BK$3+2),FALSE)), VLOOKUP($B486,'Results-formatted 060121'!$A:BH,(BK$3+2),FALSE)))</f>
        <v>4</v>
      </c>
      <c r="BL486" s="95">
        <f>IF($C486 = "neg", (($D486+1) - VLOOKUP($B486,'Results-formatted 060121'!$A:BI,(BL$3+2),FALSE)), IF($C486 = "pos-neg", (3+VLOOKUP($B486,'Results-formatted 060121'!$A:BI,(BL$3+2),FALSE)), VLOOKUP($B486,'Results-formatted 060121'!$A:BI,(BL$3+2),FALSE)))</f>
        <v>3</v>
      </c>
      <c r="BM486" s="95">
        <f>IF($C486 = "neg", (($D486+1) - VLOOKUP($B486,'Results-formatted 060121'!$A:BJ,(BM$3+2),FALSE)), IF($C486 = "pos-neg", (3+VLOOKUP($B486,'Results-formatted 060121'!$A:BJ,(BM$3+2),FALSE)), VLOOKUP($B486,'Results-formatted 060121'!$A:BJ,(BM$3+2),FALSE)))</f>
        <v>2</v>
      </c>
      <c r="BN486" s="95"/>
      <c r="BO486" s="95"/>
      <c r="BP486" s="95"/>
      <c r="BQ486" s="95"/>
      <c r="BR486" s="95"/>
      <c r="BS486" s="95"/>
      <c r="BT486" s="95"/>
      <c r="BU486" s="95"/>
      <c r="BV486" s="95"/>
      <c r="BW486" s="95"/>
      <c r="BX486" s="95"/>
      <c r="BY486" s="95"/>
      <c r="BZ486" s="95"/>
      <c r="CA486" s="95"/>
      <c r="CB486" s="95"/>
      <c r="CC486" s="95"/>
      <c r="CD486" s="99"/>
      <c r="CE486" s="25">
        <f t="shared" si="1787"/>
        <v>3.7333333333333334</v>
      </c>
      <c r="CF486" s="25">
        <f t="shared" si="1816"/>
        <v>0.82063775667685201</v>
      </c>
    </row>
    <row r="487" spans="2:84" ht="42" x14ac:dyDescent="0.15">
      <c r="B487" s="84" t="s">
        <v>608</v>
      </c>
      <c r="C487" s="86" t="s">
        <v>224</v>
      </c>
      <c r="D487" s="2">
        <v>5</v>
      </c>
      <c r="E487" s="13" t="s">
        <v>1075</v>
      </c>
      <c r="F487" s="95">
        <f>IF($C487 = "neg", (($D487+1) - VLOOKUP($B487,'Results-formatted 060121'!$A:$AJ,(F$3+2),FALSE)), IF($C487 = "pos-neg", (3+VLOOKUP($B487,'Results-formatted 060121'!$A:$AJ,(F$3+2),FALSE)), VLOOKUP($B487,'Results-formatted 060121'!$A:$AJ,(F$3+2),FALSE)))</f>
        <v>3</v>
      </c>
      <c r="G487" s="95">
        <f>IF($C487 = "neg", (($D487+1) - VLOOKUP($B487,'Results-formatted 060121'!$A:$AJ,(G$3+2),FALSE)), IF($C487 = "pos-neg", (3+VLOOKUP($B487,'Results-formatted 060121'!$A:$AJ,(G$3+2),FALSE)), VLOOKUP($B487,'Results-formatted 060121'!$A:$AJ,(G$3+2),FALSE)))</f>
        <v>5</v>
      </c>
      <c r="H487" s="95">
        <f>IF($C487 = "neg", (($D487+1) - VLOOKUP($B487,'Results-formatted 060121'!$A:$AJ,(H$3+2),FALSE)), IF($C487 = "pos-neg", (3+VLOOKUP($B487,'Results-formatted 060121'!$A:$AJ,(H$3+2),FALSE)), VLOOKUP($B487,'Results-formatted 060121'!$A:$AJ,(H$3+2),FALSE)))</f>
        <v>5</v>
      </c>
      <c r="I487" s="95">
        <f>IF($C487 = "neg", (($D487+1) - VLOOKUP($B487,'Results-formatted 060121'!$A:$AJ,(I$3+2),FALSE)), IF($C487 = "pos-neg", (3+VLOOKUP($B487,'Results-formatted 060121'!$A:$AJ,(I$3+2),FALSE)), VLOOKUP($B487,'Results-formatted 060121'!$A:$AJ,(I$3+2),FALSE)))</f>
        <v>5</v>
      </c>
      <c r="J487" s="95">
        <f>IF($C487 = "neg", (($D487+1) - VLOOKUP($B487,'Results-formatted 060121'!$A:$AJ,(J$3+2),FALSE)), IF($C487 = "pos-neg", (3+VLOOKUP($B487,'Results-formatted 060121'!$A:$AJ,(J$3+2),FALSE)), VLOOKUP($B487,'Results-formatted 060121'!$A:$AJ,(J$3+2),FALSE)))</f>
        <v>3</v>
      </c>
      <c r="K487" s="95">
        <f>IF($C487 = "neg", (($D487+1) - VLOOKUP($B487,'Results-formatted 060121'!$A:$AJ,(K$3+2),FALSE)), IF($C487 = "pos-neg", (3+VLOOKUP($B487,'Results-formatted 060121'!$A:$AJ,(K$3+2),FALSE)), VLOOKUP($B487,'Results-formatted 060121'!$A:$AJ,(K$3+2),FALSE)))</f>
        <v>5</v>
      </c>
      <c r="L487" s="95">
        <f>IF($C487 = "neg", (($D487+1) - VLOOKUP($B487,'Results-formatted 060121'!$A:$AJ,(L$3+2),FALSE)), IF($C487 = "pos-neg", (3+VLOOKUP($B487,'Results-formatted 060121'!$A:$AJ,(L$3+2),FALSE)), VLOOKUP($B487,'Results-formatted 060121'!$A:$AJ,(L$3+2),FALSE)))</f>
        <v>5</v>
      </c>
      <c r="M487" s="95">
        <f>IF($C487 = "neg", (($D487+1) - VLOOKUP($B487,'Results-formatted 060121'!$A:$AJ,(M$3+2),FALSE)), IF($C487 = "pos-neg", (3+VLOOKUP($B487,'Results-formatted 060121'!$A:$AJ,(M$3+2),FALSE)), VLOOKUP($B487,'Results-formatted 060121'!$A:$AJ,(M$3+2),FALSE)))</f>
        <v>5</v>
      </c>
      <c r="N487" s="95">
        <f>IF($C487 = "neg", (($D487+1) - VLOOKUP($B487,'Results-formatted 060121'!$A:$AJ,(N$3+2),FALSE)), IF($C487 = "pos-neg", (3+VLOOKUP($B487,'Results-formatted 060121'!$A:$AJ,(N$3+2),FALSE)), VLOOKUP($B487,'Results-formatted 060121'!$A:$AJ,(N$3+2),FALSE)))</f>
        <v>4</v>
      </c>
      <c r="O487" s="95">
        <f>IF($C487 = "neg", (($D487+1) - VLOOKUP($B487,'Results-formatted 060121'!$A:$AJ,(O$3+2),FALSE)), IF($C487 = "pos-neg", (3+VLOOKUP($B487,'Results-formatted 060121'!$A:$AJ,(O$3+2),FALSE)), VLOOKUP($B487,'Results-formatted 060121'!$A:$AJ,(O$3+2),FALSE)))</f>
        <v>5</v>
      </c>
      <c r="P487" s="95">
        <f>IF($C487 = "neg", (($D487+1) - VLOOKUP($B487,'Results-formatted 060121'!$A:$AJ,(P$3+2),FALSE)), IF($C487 = "pos-neg", (3+VLOOKUP($B487,'Results-formatted 060121'!$A:$AJ,(P$3+2),FALSE)), VLOOKUP($B487,'Results-formatted 060121'!$A:$AJ,(P$3+2),FALSE)))</f>
        <v>4</v>
      </c>
      <c r="Q487" s="95">
        <f>IF($C487 = "neg", (($D487+1) - VLOOKUP($B487,'Results-formatted 060121'!$A:$AJ,(Q$3+2),FALSE)), IF($C487 = "pos-neg", (3+VLOOKUP($B487,'Results-formatted 060121'!$A:$AJ,(Q$3+2),FALSE)), VLOOKUP($B487,'Results-formatted 060121'!$A:$AJ,(Q$3+2),FALSE)))</f>
        <v>5</v>
      </c>
      <c r="R487" s="95">
        <f>IF($C487 = "neg", (($D487+1) - VLOOKUP($B487,'Results-formatted 060121'!$A:$AJ,(R$3+2),FALSE)), IF($C487 = "pos-neg", (3+VLOOKUP($B487,'Results-formatted 060121'!$A:$AJ,(R$3+2),FALSE)), VLOOKUP($B487,'Results-formatted 060121'!$A:$AJ,(R$3+2),FALSE)))</f>
        <v>5</v>
      </c>
      <c r="S487" s="95">
        <f>IF($C487 = "neg", (($D487+1) - VLOOKUP($B487,'Results-formatted 060121'!$A:$AJ,(S$3+2),FALSE)), IF($C487 = "pos-neg", (3+VLOOKUP($B487,'Results-formatted 060121'!$A:$AJ,(S$3+2),FALSE)), VLOOKUP($B487,'Results-formatted 060121'!$A:$AJ,(S$3+2),FALSE)))</f>
        <v>5</v>
      </c>
      <c r="T487" s="95">
        <f>IF($C487 = "neg", (($D487+1) - VLOOKUP($B487,'Results-formatted 060121'!$A:$AJ,(T$3+2),FALSE)), IF($C487 = "pos-neg", (3+VLOOKUP($B487,'Results-formatted 060121'!$A:$AJ,(T$3+2),FALSE)), VLOOKUP($B487,'Results-formatted 060121'!$A:$AJ,(T$3+2),FALSE)))</f>
        <v>4</v>
      </c>
      <c r="U487" s="95">
        <f>IF($C487 = "neg", (($D487+1) - VLOOKUP($B487,'Results-formatted 060121'!$A:$AJ,(U$3+2),FALSE)), IF($C487 = "pos-neg", (3+VLOOKUP($B487,'Results-formatted 060121'!$A:$AJ,(U$3+2),FALSE)), VLOOKUP($B487,'Results-formatted 060121'!$A:$AJ,(U$3+2),FALSE)))</f>
        <v>5</v>
      </c>
      <c r="V487" s="95">
        <f>IF($C487 = "neg", (($D487+1) - VLOOKUP($B487,'Results-formatted 060121'!$A:$AJ,(V$3+2),FALSE)), IF($C487 = "pos-neg", (3+VLOOKUP($B487,'Results-formatted 060121'!$A:$AJ,(V$3+2),FALSE)), VLOOKUP($B487,'Results-formatted 060121'!$A:$AJ,(V$3+2),FALSE)))</f>
        <v>4</v>
      </c>
      <c r="W487" s="95">
        <f>IF($C487 = "neg", (($D487+1) - VLOOKUP($B487,'Results-formatted 060121'!$A:$AJ,(W$3+2),FALSE)), IF($C487 = "pos-neg", (3+VLOOKUP($B487,'Results-formatted 060121'!$A:$AJ,(W$3+2),FALSE)), VLOOKUP($B487,'Results-formatted 060121'!$A:$AJ,(W$3+2),FALSE)))</f>
        <v>4</v>
      </c>
      <c r="X487" s="95">
        <f>IF($C487 = "neg", (($D487+1) - VLOOKUP($B487,'Results-formatted 060121'!$A:$AJ,(X$3+2),FALSE)), IF($C487 = "pos-neg", (3+VLOOKUP($B487,'Results-formatted 060121'!$A:$AJ,(X$3+2),FALSE)), VLOOKUP($B487,'Results-formatted 060121'!$A:$AJ,(X$3+2),FALSE)))</f>
        <v>5</v>
      </c>
      <c r="Y487" s="95">
        <f>IF($C487 = "neg", (($D487+1) - VLOOKUP($B487,'Results-formatted 060121'!$A:$AJ,(Y$3+2),FALSE)), IF($C487 = "pos-neg", (3+VLOOKUP($B487,'Results-formatted 060121'!$A:$AJ,(Y$3+2),FALSE)), VLOOKUP($B487,'Results-formatted 060121'!$A:$AJ,(Y$3+2),FALSE)))</f>
        <v>4</v>
      </c>
      <c r="Z487" s="95">
        <f>IF($C487 = "neg", (($D487+1) - VLOOKUP($B487,'Results-formatted 060121'!$A:$AJ,(Z$3+2),FALSE)), IF($C487 = "pos-neg", (3+VLOOKUP($B487,'Results-formatted 060121'!$A:$AJ,(Z$3+2),FALSE)), VLOOKUP($B487,'Results-formatted 060121'!$A:$AJ,(Z$3+2),FALSE)))</f>
        <v>3</v>
      </c>
      <c r="AA487" s="95">
        <f>IF($C487 = "neg", (($D487+1) - VLOOKUP($B487,'Results-formatted 060121'!$A:$AJ,(AA$3+2),FALSE)), IF($C487 = "pos-neg", (3+VLOOKUP($B487,'Results-formatted 060121'!$A:$AJ,(AA$3+2),FALSE)), VLOOKUP($B487,'Results-formatted 060121'!$A:$AJ,(AA$3+2),FALSE)))</f>
        <v>2</v>
      </c>
      <c r="AB487" s="95">
        <f>IF($C487 = "neg", (($D487+1) - VLOOKUP($B487,'Results-formatted 060121'!$A:$AJ,(AB$3+2),FALSE)), IF($C487 = "pos-neg", (3+VLOOKUP($B487,'Results-formatted 060121'!$A:$AJ,(AB$3+2),FALSE)), VLOOKUP($B487,'Results-formatted 060121'!$A:$AJ,(AB$3+2),FALSE)))</f>
        <v>4</v>
      </c>
      <c r="AC487" s="95">
        <f>IF($C487 = "neg", (($D487+1) - VLOOKUP($B487,'Results-formatted 060121'!$A:$AJ,(AC$3+2),FALSE)), IF($C487 = "pos-neg", (3+VLOOKUP($B487,'Results-formatted 060121'!$A:$AJ,(AC$3+2),FALSE)), VLOOKUP($B487,'Results-formatted 060121'!$A:$AJ,(AC$3+2),FALSE)))</f>
        <v>1</v>
      </c>
      <c r="AD487" s="95">
        <f>IF($C487 = "neg", (($D487+1) - VLOOKUP($B487,'Results-formatted 060121'!$A:$AJ,(AD$3+2),FALSE)), IF($C487 = "pos-neg", (3+VLOOKUP($B487,'Results-formatted 060121'!$A:$AJ,(AD$3+2),FALSE)), VLOOKUP($B487,'Results-formatted 060121'!$A:$AJ,(AD$3+2),FALSE)))</f>
        <v>5</v>
      </c>
      <c r="AE487" s="95">
        <f>IF($C487 = "neg", (($D487+1) - VLOOKUP($B487,'Results-formatted 060121'!$A:$AJ,(AE$3+2),FALSE)), IF($C487 = "pos-neg", (3+VLOOKUP($B487,'Results-formatted 060121'!$A:$AJ,(AE$3+2),FALSE)), VLOOKUP($B487,'Results-formatted 060121'!$A:$AJ,(AE$3+2),FALSE)))</f>
        <v>4</v>
      </c>
      <c r="AF487" s="95">
        <f>IF($C487 = "neg", (($D487+1) - VLOOKUP($B487,'Results-formatted 060121'!$A:$AJ,(AF$3+2),FALSE)), IF($C487 = "pos-neg", (3+VLOOKUP($B487,'Results-formatted 060121'!$A:$AJ,(AF$3+2),FALSE)), VLOOKUP($B487,'Results-formatted 060121'!$A:$AJ,(AF$3+2),FALSE)))</f>
        <v>4</v>
      </c>
      <c r="AG487" s="95">
        <f>IF($C487 = "neg", (($D487+1) - VLOOKUP($B487,'Results-formatted 060121'!$A:$AJ,(AG$3+2),FALSE)), IF($C487 = "pos-neg", (3+VLOOKUP($B487,'Results-formatted 060121'!$A:$AJ,(AG$3+2),FALSE)), VLOOKUP($B487,'Results-formatted 060121'!$A:$AJ,(AG$3+2),FALSE)))</f>
        <v>5</v>
      </c>
      <c r="AH487" s="95">
        <f>IF($C487 = "neg", (($D487+1) - VLOOKUP($B487,'Results-formatted 060121'!$A:$AJ,(AH$3+2),FALSE)), IF($C487 = "pos-neg", (3+VLOOKUP($B487,'Results-formatted 060121'!$A:$AJ,(AH$3+2),FALSE)), VLOOKUP($B487,'Results-formatted 060121'!$A:$AJ,(AH$3+2),FALSE)))</f>
        <v>5</v>
      </c>
      <c r="AI487" s="95">
        <f>IF($C487 = "neg", (($D487+1) - VLOOKUP($B487,'Results-formatted 060121'!$A:$AJ,(AI$3+2),FALSE)), IF($C487 = "pos-neg", (3+VLOOKUP($B487,'Results-formatted 060121'!$A:$AJ,(AI$3+2),FALSE)), VLOOKUP($B487,'Results-formatted 060121'!$A:$AJ,(AI$3+2),FALSE)))</f>
        <v>5</v>
      </c>
      <c r="AJ487" s="95">
        <f>IF($C487 = "neg", (($D487+1) - VLOOKUP($B487,'Results-formatted 060121'!$A:$AJ,(AJ$3+2),FALSE)), IF($C487 = "pos-neg", (3+VLOOKUP($B487,'Results-formatted 060121'!$A:$AJ,(AJ$3+2),FALSE)), VLOOKUP($B487,'Results-formatted 060121'!$A:$AJ,(AJ$3+2),FALSE)))</f>
        <v>5</v>
      </c>
      <c r="AK487" s="95">
        <f>IF($C487 = "neg", (($D487+1) - VLOOKUP($B487,'Results-formatted 060121'!$A:$AJ,(AK$3+2),FALSE)), IF($C487 = "pos-neg", (3+VLOOKUP($B487,'Results-formatted 060121'!$A:$AJ,(AK$3+2),FALSE)), VLOOKUP($B487,'Results-formatted 060121'!$A:$AJ,(AK$3+2),FALSE)))</f>
        <v>4</v>
      </c>
      <c r="AL487" s="95">
        <f>IF($C487 = "neg", (($D487+1) - VLOOKUP($B487,'Results-formatted 060121'!$A:$AJ,(AL$3+2),FALSE)), IF($C487 = "pos-neg", (3+VLOOKUP($B487,'Results-formatted 060121'!$A:$AJ,(AL$3+2),FALSE)), VLOOKUP($B487,'Results-formatted 060121'!$A:$AJ,(AL$3+2),FALSE)))</f>
        <v>2</v>
      </c>
      <c r="AM487" s="95">
        <f>IF($C487 = "neg", (($D487+1) - VLOOKUP($B487,'Results-formatted 060121'!$A:AJ,(AM$3+2),FALSE)), IF($C487 = "pos-neg", (3+VLOOKUP($B487,'Results-formatted 060121'!$A:AJ,(AM$3+2),FALSE)), VLOOKUP($B487,'Results-formatted 060121'!$A:AJ,(AM$3+2),FALSE)))</f>
        <v>5</v>
      </c>
      <c r="AN487" s="95">
        <f>IF($C487 = "neg", (($D487+1) - VLOOKUP($B487,'Results-formatted 060121'!$A:AK,(AN$3+2),FALSE)), IF($C487 = "pos-neg", (3+VLOOKUP($B487,'Results-formatted 060121'!$A:AK,(AN$3+2),FALSE)), VLOOKUP($B487,'Results-formatted 060121'!$A:AK,(AN$3+2),FALSE)))</f>
        <v>5</v>
      </c>
      <c r="AO487" s="95">
        <f>IF($C487 = "neg", (($D487+1) - VLOOKUP($B487,'Results-formatted 060121'!$A:AL,(AO$3+2),FALSE)), IF($C487 = "pos-neg", (3+VLOOKUP($B487,'Results-formatted 060121'!$A:AL,(AO$3+2),FALSE)), VLOOKUP($B487,'Results-formatted 060121'!$A:AL,(AO$3+2),FALSE)))</f>
        <v>5</v>
      </c>
      <c r="AP487" s="95">
        <f>IF($C487 = "neg", (($D487+1) - VLOOKUP($B487,'Results-formatted 060121'!$A:AM,(AP$3+2),FALSE)), IF($C487 = "pos-neg", (3+VLOOKUP($B487,'Results-formatted 060121'!$A:AM,(AP$3+2),FALSE)), VLOOKUP($B487,'Results-formatted 060121'!$A:AM,(AP$3+2),FALSE)))</f>
        <v>2</v>
      </c>
      <c r="AQ487" s="95">
        <f>IF($C487 = "neg", (($D487+1) - VLOOKUP($B487,'Results-formatted 060121'!$A:AN,(AQ$3+2),FALSE)), IF($C487 = "pos-neg", (3+VLOOKUP($B487,'Results-formatted 060121'!$A:AN,(AQ$3+2),FALSE)), VLOOKUP($B487,'Results-formatted 060121'!$A:AN,(AQ$3+2),FALSE)))</f>
        <v>4</v>
      </c>
      <c r="AR487" s="95">
        <f>IF($C487 = "neg", (($D487+1) - VLOOKUP($B487,'Results-formatted 060121'!$A:AO,(AR$3+2),FALSE)), IF($C487 = "pos-neg", (3+VLOOKUP($B487,'Results-formatted 060121'!$A:AO,(AR$3+2),FALSE)), VLOOKUP($B487,'Results-formatted 060121'!$A:AO,(AR$3+2),FALSE)))</f>
        <v>5</v>
      </c>
      <c r="AS487" s="95">
        <f>IF($C487 = "neg", (($D487+1) - VLOOKUP($B487,'Results-formatted 060121'!$A:AP,(AS$3+2),FALSE)), IF($C487 = "pos-neg", (3+VLOOKUP($B487,'Results-formatted 060121'!$A:AP,(AS$3+2),FALSE)), VLOOKUP($B487,'Results-formatted 060121'!$A:AP,(AS$3+2),FALSE)))</f>
        <v>5</v>
      </c>
      <c r="AT487" s="95">
        <f>IF($C487 = "neg", (($D487+1) - VLOOKUP($B487,'Results-formatted 060121'!$A:AQ,(AT$3+2),FALSE)), IF($C487 = "pos-neg", (3+VLOOKUP($B487,'Results-formatted 060121'!$A:AQ,(AT$3+2),FALSE)), VLOOKUP($B487,'Results-formatted 060121'!$A:AQ,(AT$3+2),FALSE)))</f>
        <v>4</v>
      </c>
      <c r="AU487" s="95">
        <f>IF($C487 = "neg", (($D487+1) - VLOOKUP($B487,'Results-formatted 060121'!$A:AR,(AU$3+2),FALSE)), IF($C487 = "pos-neg", (3+VLOOKUP($B487,'Results-formatted 060121'!$A:AR,(AU$3+2),FALSE)), VLOOKUP($B487,'Results-formatted 060121'!$A:AR,(AU$3+2),FALSE)))</f>
        <v>5</v>
      </c>
      <c r="AV487" s="95">
        <f>IF($C487 = "neg", (($D487+1) - VLOOKUP($B487,'Results-formatted 060121'!$A:AS,(AV$3+2),FALSE)), IF($C487 = "pos-neg", (3+VLOOKUP($B487,'Results-formatted 060121'!$A:AS,(AV$3+2),FALSE)), VLOOKUP($B487,'Results-formatted 060121'!$A:AS,(AV$3+2),FALSE)))</f>
        <v>4</v>
      </c>
      <c r="AW487" s="95">
        <f>IF($C487 = "neg", (($D487+1) - VLOOKUP($B487,'Results-formatted 060121'!$A:AT,(AW$3+2),FALSE)), IF($C487 = "pos-neg", (3+VLOOKUP($B487,'Results-formatted 060121'!$A:AT,(AW$3+2),FALSE)), VLOOKUP($B487,'Results-formatted 060121'!$A:AT,(AW$3+2),FALSE)))</f>
        <v>2</v>
      </c>
      <c r="AX487" s="95">
        <f>IF($C487 = "neg", (($D487+1) - VLOOKUP($B487,'Results-formatted 060121'!$A:AU,(AX$3+2),FALSE)), IF($C487 = "pos-neg", (3+VLOOKUP($B487,'Results-formatted 060121'!$A:AU,(AX$3+2),FALSE)), VLOOKUP($B487,'Results-formatted 060121'!$A:AU,(AX$3+2),FALSE)))</f>
        <v>2</v>
      </c>
      <c r="AY487" s="95">
        <f>IF($C487 = "neg", (($D487+1) - VLOOKUP($B487,'Results-formatted 060121'!$A:AV,(AY$3+2),FALSE)), IF($C487 = "pos-neg", (3+VLOOKUP($B487,'Results-formatted 060121'!$A:AV,(AY$3+2),FALSE)), VLOOKUP($B487,'Results-formatted 060121'!$A:AV,(AY$3+2),FALSE)))</f>
        <v>5</v>
      </c>
      <c r="AZ487" s="95">
        <f>IF($C487 = "neg", (($D487+1) - VLOOKUP($B487,'Results-formatted 060121'!$A:AW,(AZ$3+2),FALSE)), IF($C487 = "pos-neg", (3+VLOOKUP($B487,'Results-formatted 060121'!$A:AW,(AZ$3+2),FALSE)), VLOOKUP($B487,'Results-formatted 060121'!$A:AW,(AZ$3+2),FALSE)))</f>
        <v>5</v>
      </c>
      <c r="BA487" s="95">
        <f>IF($C487 = "neg", (($D487+1) - VLOOKUP($B487,'Results-formatted 060121'!$A:AX,(BA$3+2),FALSE)), IF($C487 = "pos-neg", (3+VLOOKUP($B487,'Results-formatted 060121'!$A:AX,(BA$3+2),FALSE)), VLOOKUP($B487,'Results-formatted 060121'!$A:AX,(BA$3+2),FALSE)))</f>
        <v>4</v>
      </c>
      <c r="BB487" s="95">
        <f>IF($C487 = "neg", (($D487+1) - VLOOKUP($B487,'Results-formatted 060121'!$A:AY,(BB$3+2),FALSE)), IF($C487 = "pos-neg", (3+VLOOKUP($B487,'Results-formatted 060121'!$A:AY,(BB$3+2),FALSE)), VLOOKUP($B487,'Results-formatted 060121'!$A:AY,(BB$3+2),FALSE)))</f>
        <v>5</v>
      </c>
      <c r="BC487" s="95">
        <f>IF($C487 = "neg", (($D487+1) - VLOOKUP($B487,'Results-formatted 060121'!$A:AZ,(BC$3+2),FALSE)), IF($C487 = "pos-neg", (3+VLOOKUP($B487,'Results-formatted 060121'!$A:AZ,(BC$3+2),FALSE)), VLOOKUP($B487,'Results-formatted 060121'!$A:AZ,(BC$3+2),FALSE)))</f>
        <v>4</v>
      </c>
      <c r="BD487" s="95">
        <f>IF($C487 = "neg", (($D487+1) - VLOOKUP($B487,'Results-formatted 060121'!$A:BA,(BD$3+2),FALSE)), IF($C487 = "pos-neg", (3+VLOOKUP($B487,'Results-formatted 060121'!$A:BA,(BD$3+2),FALSE)), VLOOKUP($B487,'Results-formatted 060121'!$A:BA,(BD$3+2),FALSE)))</f>
        <v>4</v>
      </c>
      <c r="BE487" s="95">
        <f>IF($C487 = "neg", (($D487+1) - VLOOKUP($B487,'Results-formatted 060121'!$A:BB,(BE$3+2),FALSE)), IF($C487 = "pos-neg", (3+VLOOKUP($B487,'Results-formatted 060121'!$A:BB,(BE$3+2),FALSE)), VLOOKUP($B487,'Results-formatted 060121'!$A:BB,(BE$3+2),FALSE)))</f>
        <v>5</v>
      </c>
      <c r="BF487" s="95">
        <f>IF($C487 = "neg", (($D487+1) - VLOOKUP($B487,'Results-formatted 060121'!$A:BC,(BF$3+2),FALSE)), IF($C487 = "pos-neg", (3+VLOOKUP($B487,'Results-formatted 060121'!$A:BC,(BF$3+2),FALSE)), VLOOKUP($B487,'Results-formatted 060121'!$A:BC,(BF$3+2),FALSE)))</f>
        <v>5</v>
      </c>
      <c r="BG487" s="95">
        <f>IF($C487 = "neg", (($D487+1) - VLOOKUP($B487,'Results-formatted 060121'!$A:BD,(BG$3+2),FALSE)), IF($C487 = "pos-neg", (3+VLOOKUP($B487,'Results-formatted 060121'!$A:BD,(BG$3+2),FALSE)), VLOOKUP($B487,'Results-formatted 060121'!$A:BD,(BG$3+2),FALSE)))</f>
        <v>4</v>
      </c>
      <c r="BH487" s="95">
        <f>IF($C487 = "neg", (($D487+1) - VLOOKUP($B487,'Results-formatted 060121'!$A:BE,(BH$3+2),FALSE)), IF($C487 = "pos-neg", (3+VLOOKUP($B487,'Results-formatted 060121'!$A:BE,(BH$3+2),FALSE)), VLOOKUP($B487,'Results-formatted 060121'!$A:BE,(BH$3+2),FALSE)))</f>
        <v>4</v>
      </c>
      <c r="BI487" s="95">
        <f>IF($C487 = "neg", (($D487+1) - VLOOKUP($B487,'Results-formatted 060121'!$A:BF,(BI$3+2),FALSE)), IF($C487 = "pos-neg", (3+VLOOKUP($B487,'Results-formatted 060121'!$A:BF,(BI$3+2),FALSE)), VLOOKUP($B487,'Results-formatted 060121'!$A:BF,(BI$3+2),FALSE)))</f>
        <v>5</v>
      </c>
      <c r="BJ487" s="95">
        <f>IF($C487 = "neg", (($D487+1) - VLOOKUP($B487,'Results-formatted 060121'!$A:BG,(BJ$3+2),FALSE)), IF($C487 = "pos-neg", (3+VLOOKUP($B487,'Results-formatted 060121'!$A:BG,(BJ$3+2),FALSE)), VLOOKUP($B487,'Results-formatted 060121'!$A:BG,(BJ$3+2),FALSE)))</f>
        <v>4</v>
      </c>
      <c r="BK487" s="95">
        <f>IF($C487 = "neg", (($D487+1) - VLOOKUP($B487,'Results-formatted 060121'!$A:BH,(BK$3+2),FALSE)), IF($C487 = "pos-neg", (3+VLOOKUP($B487,'Results-formatted 060121'!$A:BH,(BK$3+2),FALSE)), VLOOKUP($B487,'Results-formatted 060121'!$A:BH,(BK$3+2),FALSE)))</f>
        <v>5</v>
      </c>
      <c r="BL487" s="95">
        <f>IF($C487 = "neg", (($D487+1) - VLOOKUP($B487,'Results-formatted 060121'!$A:BI,(BL$3+2),FALSE)), IF($C487 = "pos-neg", (3+VLOOKUP($B487,'Results-formatted 060121'!$A:BI,(BL$3+2),FALSE)), VLOOKUP($B487,'Results-formatted 060121'!$A:BI,(BL$3+2),FALSE)))</f>
        <v>4</v>
      </c>
      <c r="BM487" s="95">
        <f>IF($C487 = "neg", (($D487+1) - VLOOKUP($B487,'Results-formatted 060121'!$A:BJ,(BM$3+2),FALSE)), IF($C487 = "pos-neg", (3+VLOOKUP($B487,'Results-formatted 060121'!$A:BJ,(BM$3+2),FALSE)), VLOOKUP($B487,'Results-formatted 060121'!$A:BJ,(BM$3+2),FALSE)))</f>
        <v>3</v>
      </c>
      <c r="BN487" s="95"/>
      <c r="BO487" s="95"/>
      <c r="BP487" s="95"/>
      <c r="BQ487" s="95"/>
      <c r="BR487" s="95"/>
      <c r="BS487" s="95"/>
      <c r="BT487" s="95"/>
      <c r="BU487" s="95"/>
      <c r="BV487" s="95"/>
      <c r="BW487" s="95"/>
      <c r="BX487" s="95"/>
      <c r="BY487" s="95"/>
      <c r="BZ487" s="95"/>
      <c r="CA487" s="95"/>
      <c r="CB487" s="95"/>
      <c r="CC487" s="95"/>
      <c r="CD487" s="99"/>
      <c r="CE487" s="25">
        <f t="shared" si="1787"/>
        <v>4.2166666666666668</v>
      </c>
      <c r="CF487" s="25">
        <f t="shared" si="1816"/>
        <v>1.0099784637184805</v>
      </c>
    </row>
    <row r="488" spans="2:84" ht="42" x14ac:dyDescent="0.15">
      <c r="B488" s="84" t="s">
        <v>609</v>
      </c>
      <c r="C488" s="86" t="s">
        <v>224</v>
      </c>
      <c r="D488" s="2">
        <v>5</v>
      </c>
      <c r="E488" s="13" t="s">
        <v>1076</v>
      </c>
      <c r="F488" s="95">
        <f>IF($C488 = "neg", (($D488+1) - VLOOKUP($B488,'Results-formatted 060121'!$A:$AJ,(F$3+2),FALSE)), IF($C488 = "pos-neg", (3+VLOOKUP($B488,'Results-formatted 060121'!$A:$AJ,(F$3+2),FALSE)), VLOOKUP($B488,'Results-formatted 060121'!$A:$AJ,(F$3+2),FALSE)))</f>
        <v>3</v>
      </c>
      <c r="G488" s="95">
        <f>IF($C488 = "neg", (($D488+1) - VLOOKUP($B488,'Results-formatted 060121'!$A:$AJ,(G$3+2),FALSE)), IF($C488 = "pos-neg", (3+VLOOKUP($B488,'Results-formatted 060121'!$A:$AJ,(G$3+2),FALSE)), VLOOKUP($B488,'Results-formatted 060121'!$A:$AJ,(G$3+2),FALSE)))</f>
        <v>5</v>
      </c>
      <c r="H488" s="95">
        <f>IF($C488 = "neg", (($D488+1) - VLOOKUP($B488,'Results-formatted 060121'!$A:$AJ,(H$3+2),FALSE)), IF($C488 = "pos-neg", (3+VLOOKUP($B488,'Results-formatted 060121'!$A:$AJ,(H$3+2),FALSE)), VLOOKUP($B488,'Results-formatted 060121'!$A:$AJ,(H$3+2),FALSE)))</f>
        <v>5</v>
      </c>
      <c r="I488" s="95">
        <f>IF($C488 = "neg", (($D488+1) - VLOOKUP($B488,'Results-formatted 060121'!$A:$AJ,(I$3+2),FALSE)), IF($C488 = "pos-neg", (3+VLOOKUP($B488,'Results-formatted 060121'!$A:$AJ,(I$3+2),FALSE)), VLOOKUP($B488,'Results-formatted 060121'!$A:$AJ,(I$3+2),FALSE)))</f>
        <v>5</v>
      </c>
      <c r="J488" s="95">
        <f>IF($C488 = "neg", (($D488+1) - VLOOKUP($B488,'Results-formatted 060121'!$A:$AJ,(J$3+2),FALSE)), IF($C488 = "pos-neg", (3+VLOOKUP($B488,'Results-formatted 060121'!$A:$AJ,(J$3+2),FALSE)), VLOOKUP($B488,'Results-formatted 060121'!$A:$AJ,(J$3+2),FALSE)))</f>
        <v>3</v>
      </c>
      <c r="K488" s="95">
        <f>IF($C488 = "neg", (($D488+1) - VLOOKUP($B488,'Results-formatted 060121'!$A:$AJ,(K$3+2),FALSE)), IF($C488 = "pos-neg", (3+VLOOKUP($B488,'Results-formatted 060121'!$A:$AJ,(K$3+2),FALSE)), VLOOKUP($B488,'Results-formatted 060121'!$A:$AJ,(K$3+2),FALSE)))</f>
        <v>5</v>
      </c>
      <c r="L488" s="95">
        <f>IF($C488 = "neg", (($D488+1) - VLOOKUP($B488,'Results-formatted 060121'!$A:$AJ,(L$3+2),FALSE)), IF($C488 = "pos-neg", (3+VLOOKUP($B488,'Results-formatted 060121'!$A:$AJ,(L$3+2),FALSE)), VLOOKUP($B488,'Results-formatted 060121'!$A:$AJ,(L$3+2),FALSE)))</f>
        <v>4</v>
      </c>
      <c r="M488" s="95">
        <f>IF($C488 = "neg", (($D488+1) - VLOOKUP($B488,'Results-formatted 060121'!$A:$AJ,(M$3+2),FALSE)), IF($C488 = "pos-neg", (3+VLOOKUP($B488,'Results-formatted 060121'!$A:$AJ,(M$3+2),FALSE)), VLOOKUP($B488,'Results-formatted 060121'!$A:$AJ,(M$3+2),FALSE)))</f>
        <v>5</v>
      </c>
      <c r="N488" s="95">
        <f>IF($C488 = "neg", (($D488+1) - VLOOKUP($B488,'Results-formatted 060121'!$A:$AJ,(N$3+2),FALSE)), IF($C488 = "pos-neg", (3+VLOOKUP($B488,'Results-formatted 060121'!$A:$AJ,(N$3+2),FALSE)), VLOOKUP($B488,'Results-formatted 060121'!$A:$AJ,(N$3+2),FALSE)))</f>
        <v>4</v>
      </c>
      <c r="O488" s="95">
        <f>IF($C488 = "neg", (($D488+1) - VLOOKUP($B488,'Results-formatted 060121'!$A:$AJ,(O$3+2),FALSE)), IF($C488 = "pos-neg", (3+VLOOKUP($B488,'Results-formatted 060121'!$A:$AJ,(O$3+2),FALSE)), VLOOKUP($B488,'Results-formatted 060121'!$A:$AJ,(O$3+2),FALSE)))</f>
        <v>5</v>
      </c>
      <c r="P488" s="95">
        <f>IF($C488 = "neg", (($D488+1) - VLOOKUP($B488,'Results-formatted 060121'!$A:$AJ,(P$3+2),FALSE)), IF($C488 = "pos-neg", (3+VLOOKUP($B488,'Results-formatted 060121'!$A:$AJ,(P$3+2),FALSE)), VLOOKUP($B488,'Results-formatted 060121'!$A:$AJ,(P$3+2),FALSE)))</f>
        <v>3</v>
      </c>
      <c r="Q488" s="95">
        <f>IF($C488 = "neg", (($D488+1) - VLOOKUP($B488,'Results-formatted 060121'!$A:$AJ,(Q$3+2),FALSE)), IF($C488 = "pos-neg", (3+VLOOKUP($B488,'Results-formatted 060121'!$A:$AJ,(Q$3+2),FALSE)), VLOOKUP($B488,'Results-formatted 060121'!$A:$AJ,(Q$3+2),FALSE)))</f>
        <v>5</v>
      </c>
      <c r="R488" s="95">
        <f>IF($C488 = "neg", (($D488+1) - VLOOKUP($B488,'Results-formatted 060121'!$A:$AJ,(R$3+2),FALSE)), IF($C488 = "pos-neg", (3+VLOOKUP($B488,'Results-formatted 060121'!$A:$AJ,(R$3+2),FALSE)), VLOOKUP($B488,'Results-formatted 060121'!$A:$AJ,(R$3+2),FALSE)))</f>
        <v>5</v>
      </c>
      <c r="S488" s="95">
        <f>IF($C488 = "neg", (($D488+1) - VLOOKUP($B488,'Results-formatted 060121'!$A:$AJ,(S$3+2),FALSE)), IF($C488 = "pos-neg", (3+VLOOKUP($B488,'Results-formatted 060121'!$A:$AJ,(S$3+2),FALSE)), VLOOKUP($B488,'Results-formatted 060121'!$A:$AJ,(S$3+2),FALSE)))</f>
        <v>4</v>
      </c>
      <c r="T488" s="95">
        <f>IF($C488 = "neg", (($D488+1) - VLOOKUP($B488,'Results-formatted 060121'!$A:$AJ,(T$3+2),FALSE)), IF($C488 = "pos-neg", (3+VLOOKUP($B488,'Results-formatted 060121'!$A:$AJ,(T$3+2),FALSE)), VLOOKUP($B488,'Results-formatted 060121'!$A:$AJ,(T$3+2),FALSE)))</f>
        <v>5</v>
      </c>
      <c r="U488" s="95">
        <f>IF($C488 = "neg", (($D488+1) - VLOOKUP($B488,'Results-formatted 060121'!$A:$AJ,(U$3+2),FALSE)), IF($C488 = "pos-neg", (3+VLOOKUP($B488,'Results-formatted 060121'!$A:$AJ,(U$3+2),FALSE)), VLOOKUP($B488,'Results-formatted 060121'!$A:$AJ,(U$3+2),FALSE)))</f>
        <v>5</v>
      </c>
      <c r="V488" s="95">
        <f>IF($C488 = "neg", (($D488+1) - VLOOKUP($B488,'Results-formatted 060121'!$A:$AJ,(V$3+2),FALSE)), IF($C488 = "pos-neg", (3+VLOOKUP($B488,'Results-formatted 060121'!$A:$AJ,(V$3+2),FALSE)), VLOOKUP($B488,'Results-formatted 060121'!$A:$AJ,(V$3+2),FALSE)))</f>
        <v>4</v>
      </c>
      <c r="W488" s="95">
        <f>IF($C488 = "neg", (($D488+1) - VLOOKUP($B488,'Results-formatted 060121'!$A:$AJ,(W$3+2),FALSE)), IF($C488 = "pos-neg", (3+VLOOKUP($B488,'Results-formatted 060121'!$A:$AJ,(W$3+2),FALSE)), VLOOKUP($B488,'Results-formatted 060121'!$A:$AJ,(W$3+2),FALSE)))</f>
        <v>5</v>
      </c>
      <c r="X488" s="95">
        <f>IF($C488 = "neg", (($D488+1) - VLOOKUP($B488,'Results-formatted 060121'!$A:$AJ,(X$3+2),FALSE)), IF($C488 = "pos-neg", (3+VLOOKUP($B488,'Results-formatted 060121'!$A:$AJ,(X$3+2),FALSE)), VLOOKUP($B488,'Results-formatted 060121'!$A:$AJ,(X$3+2),FALSE)))</f>
        <v>5</v>
      </c>
      <c r="Y488" s="95">
        <f>IF($C488 = "neg", (($D488+1) - VLOOKUP($B488,'Results-formatted 060121'!$A:$AJ,(Y$3+2),FALSE)), IF($C488 = "pos-neg", (3+VLOOKUP($B488,'Results-formatted 060121'!$A:$AJ,(Y$3+2),FALSE)), VLOOKUP($B488,'Results-formatted 060121'!$A:$AJ,(Y$3+2),FALSE)))</f>
        <v>4</v>
      </c>
      <c r="Z488" s="95">
        <f>IF($C488 = "neg", (($D488+1) - VLOOKUP($B488,'Results-formatted 060121'!$A:$AJ,(Z$3+2),FALSE)), IF($C488 = "pos-neg", (3+VLOOKUP($B488,'Results-formatted 060121'!$A:$AJ,(Z$3+2),FALSE)), VLOOKUP($B488,'Results-formatted 060121'!$A:$AJ,(Z$3+2),FALSE)))</f>
        <v>3</v>
      </c>
      <c r="AA488" s="95">
        <f>IF($C488 = "neg", (($D488+1) - VLOOKUP($B488,'Results-formatted 060121'!$A:$AJ,(AA$3+2),FALSE)), IF($C488 = "pos-neg", (3+VLOOKUP($B488,'Results-formatted 060121'!$A:$AJ,(AA$3+2),FALSE)), VLOOKUP($B488,'Results-formatted 060121'!$A:$AJ,(AA$3+2),FALSE)))</f>
        <v>4</v>
      </c>
      <c r="AB488" s="95">
        <f>IF($C488 = "neg", (($D488+1) - VLOOKUP($B488,'Results-formatted 060121'!$A:$AJ,(AB$3+2),FALSE)), IF($C488 = "pos-neg", (3+VLOOKUP($B488,'Results-formatted 060121'!$A:$AJ,(AB$3+2),FALSE)), VLOOKUP($B488,'Results-formatted 060121'!$A:$AJ,(AB$3+2),FALSE)))</f>
        <v>4</v>
      </c>
      <c r="AC488" s="95">
        <f>IF($C488 = "neg", (($D488+1) - VLOOKUP($B488,'Results-formatted 060121'!$A:$AJ,(AC$3+2),FALSE)), IF($C488 = "pos-neg", (3+VLOOKUP($B488,'Results-formatted 060121'!$A:$AJ,(AC$3+2),FALSE)), VLOOKUP($B488,'Results-formatted 060121'!$A:$AJ,(AC$3+2),FALSE)))</f>
        <v>1</v>
      </c>
      <c r="AD488" s="95">
        <f>IF($C488 = "neg", (($D488+1) - VLOOKUP($B488,'Results-formatted 060121'!$A:$AJ,(AD$3+2),FALSE)), IF($C488 = "pos-neg", (3+VLOOKUP($B488,'Results-formatted 060121'!$A:$AJ,(AD$3+2),FALSE)), VLOOKUP($B488,'Results-formatted 060121'!$A:$AJ,(AD$3+2),FALSE)))</f>
        <v>5</v>
      </c>
      <c r="AE488" s="95">
        <f>IF($C488 = "neg", (($D488+1) - VLOOKUP($B488,'Results-formatted 060121'!$A:$AJ,(AE$3+2),FALSE)), IF($C488 = "pos-neg", (3+VLOOKUP($B488,'Results-formatted 060121'!$A:$AJ,(AE$3+2),FALSE)), VLOOKUP($B488,'Results-formatted 060121'!$A:$AJ,(AE$3+2),FALSE)))</f>
        <v>4</v>
      </c>
      <c r="AF488" s="95">
        <f>IF($C488 = "neg", (($D488+1) - VLOOKUP($B488,'Results-formatted 060121'!$A:$AJ,(AF$3+2),FALSE)), IF($C488 = "pos-neg", (3+VLOOKUP($B488,'Results-formatted 060121'!$A:$AJ,(AF$3+2),FALSE)), VLOOKUP($B488,'Results-formatted 060121'!$A:$AJ,(AF$3+2),FALSE)))</f>
        <v>4</v>
      </c>
      <c r="AG488" s="95">
        <f>IF($C488 = "neg", (($D488+1) - VLOOKUP($B488,'Results-formatted 060121'!$A:$AJ,(AG$3+2),FALSE)), IF($C488 = "pos-neg", (3+VLOOKUP($B488,'Results-formatted 060121'!$A:$AJ,(AG$3+2),FALSE)), VLOOKUP($B488,'Results-formatted 060121'!$A:$AJ,(AG$3+2),FALSE)))</f>
        <v>5</v>
      </c>
      <c r="AH488" s="95">
        <f>IF($C488 = "neg", (($D488+1) - VLOOKUP($B488,'Results-formatted 060121'!$A:$AJ,(AH$3+2),FALSE)), IF($C488 = "pos-neg", (3+VLOOKUP($B488,'Results-formatted 060121'!$A:$AJ,(AH$3+2),FALSE)), VLOOKUP($B488,'Results-formatted 060121'!$A:$AJ,(AH$3+2),FALSE)))</f>
        <v>4</v>
      </c>
      <c r="AI488" s="95">
        <f>IF($C488 = "neg", (($D488+1) - VLOOKUP($B488,'Results-formatted 060121'!$A:$AJ,(AI$3+2),FALSE)), IF($C488 = "pos-neg", (3+VLOOKUP($B488,'Results-formatted 060121'!$A:$AJ,(AI$3+2),FALSE)), VLOOKUP($B488,'Results-formatted 060121'!$A:$AJ,(AI$3+2),FALSE)))</f>
        <v>5</v>
      </c>
      <c r="AJ488" s="95">
        <f>IF($C488 = "neg", (($D488+1) - VLOOKUP($B488,'Results-formatted 060121'!$A:$AJ,(AJ$3+2),FALSE)), IF($C488 = "pos-neg", (3+VLOOKUP($B488,'Results-formatted 060121'!$A:$AJ,(AJ$3+2),FALSE)), VLOOKUP($B488,'Results-formatted 060121'!$A:$AJ,(AJ$3+2),FALSE)))</f>
        <v>5</v>
      </c>
      <c r="AK488" s="95">
        <f>IF($C488 = "neg", (($D488+1) - VLOOKUP($B488,'Results-formatted 060121'!$A:$AJ,(AK$3+2),FALSE)), IF($C488 = "pos-neg", (3+VLOOKUP($B488,'Results-formatted 060121'!$A:$AJ,(AK$3+2),FALSE)), VLOOKUP($B488,'Results-formatted 060121'!$A:$AJ,(AK$3+2),FALSE)))</f>
        <v>4</v>
      </c>
      <c r="AL488" s="95">
        <f>IF($C488 = "neg", (($D488+1) - VLOOKUP($B488,'Results-formatted 060121'!$A:$AJ,(AL$3+2),FALSE)), IF($C488 = "pos-neg", (3+VLOOKUP($B488,'Results-formatted 060121'!$A:$AJ,(AL$3+2),FALSE)), VLOOKUP($B488,'Results-formatted 060121'!$A:$AJ,(AL$3+2),FALSE)))</f>
        <v>3</v>
      </c>
      <c r="AM488" s="95">
        <f>IF($C488 = "neg", (($D488+1) - VLOOKUP($B488,'Results-formatted 060121'!$A:AJ,(AM$3+2),FALSE)), IF($C488 = "pos-neg", (3+VLOOKUP($B488,'Results-formatted 060121'!$A:AJ,(AM$3+2),FALSE)), VLOOKUP($B488,'Results-formatted 060121'!$A:AJ,(AM$3+2),FALSE)))</f>
        <v>5</v>
      </c>
      <c r="AN488" s="95">
        <f>IF($C488 = "neg", (($D488+1) - VLOOKUP($B488,'Results-formatted 060121'!$A:AK,(AN$3+2),FALSE)), IF($C488 = "pos-neg", (3+VLOOKUP($B488,'Results-formatted 060121'!$A:AK,(AN$3+2),FALSE)), VLOOKUP($B488,'Results-formatted 060121'!$A:AK,(AN$3+2),FALSE)))</f>
        <v>4</v>
      </c>
      <c r="AO488" s="95">
        <f>IF($C488 = "neg", (($D488+1) - VLOOKUP($B488,'Results-formatted 060121'!$A:AL,(AO$3+2),FALSE)), IF($C488 = "pos-neg", (3+VLOOKUP($B488,'Results-formatted 060121'!$A:AL,(AO$3+2),FALSE)), VLOOKUP($B488,'Results-formatted 060121'!$A:AL,(AO$3+2),FALSE)))</f>
        <v>4</v>
      </c>
      <c r="AP488" s="95">
        <f>IF($C488 = "neg", (($D488+1) - VLOOKUP($B488,'Results-formatted 060121'!$A:AM,(AP$3+2),FALSE)), IF($C488 = "pos-neg", (3+VLOOKUP($B488,'Results-formatted 060121'!$A:AM,(AP$3+2),FALSE)), VLOOKUP($B488,'Results-formatted 060121'!$A:AM,(AP$3+2),FALSE)))</f>
        <v>2</v>
      </c>
      <c r="AQ488" s="95">
        <f>IF($C488 = "neg", (($D488+1) - VLOOKUP($B488,'Results-formatted 060121'!$A:AN,(AQ$3+2),FALSE)), IF($C488 = "pos-neg", (3+VLOOKUP($B488,'Results-formatted 060121'!$A:AN,(AQ$3+2),FALSE)), VLOOKUP($B488,'Results-formatted 060121'!$A:AN,(AQ$3+2),FALSE)))</f>
        <v>5</v>
      </c>
      <c r="AR488" s="95">
        <f>IF($C488 = "neg", (($D488+1) - VLOOKUP($B488,'Results-formatted 060121'!$A:AO,(AR$3+2),FALSE)), IF($C488 = "pos-neg", (3+VLOOKUP($B488,'Results-formatted 060121'!$A:AO,(AR$3+2),FALSE)), VLOOKUP($B488,'Results-formatted 060121'!$A:AO,(AR$3+2),FALSE)))</f>
        <v>5</v>
      </c>
      <c r="AS488" s="95">
        <f>IF($C488 = "neg", (($D488+1) - VLOOKUP($B488,'Results-formatted 060121'!$A:AP,(AS$3+2),FALSE)), IF($C488 = "pos-neg", (3+VLOOKUP($B488,'Results-formatted 060121'!$A:AP,(AS$3+2),FALSE)), VLOOKUP($B488,'Results-formatted 060121'!$A:AP,(AS$3+2),FALSE)))</f>
        <v>5</v>
      </c>
      <c r="AT488" s="95">
        <f>IF($C488 = "neg", (($D488+1) - VLOOKUP($B488,'Results-formatted 060121'!$A:AQ,(AT$3+2),FALSE)), IF($C488 = "pos-neg", (3+VLOOKUP($B488,'Results-formatted 060121'!$A:AQ,(AT$3+2),FALSE)), VLOOKUP($B488,'Results-formatted 060121'!$A:AQ,(AT$3+2),FALSE)))</f>
        <v>5</v>
      </c>
      <c r="AU488" s="95">
        <f>IF($C488 = "neg", (($D488+1) - VLOOKUP($B488,'Results-formatted 060121'!$A:AR,(AU$3+2),FALSE)), IF($C488 = "pos-neg", (3+VLOOKUP($B488,'Results-formatted 060121'!$A:AR,(AU$3+2),FALSE)), VLOOKUP($B488,'Results-formatted 060121'!$A:AR,(AU$3+2),FALSE)))</f>
        <v>5</v>
      </c>
      <c r="AV488" s="95">
        <f>IF($C488 = "neg", (($D488+1) - VLOOKUP($B488,'Results-formatted 060121'!$A:AS,(AV$3+2),FALSE)), IF($C488 = "pos-neg", (3+VLOOKUP($B488,'Results-formatted 060121'!$A:AS,(AV$3+2),FALSE)), VLOOKUP($B488,'Results-formatted 060121'!$A:AS,(AV$3+2),FALSE)))</f>
        <v>4</v>
      </c>
      <c r="AW488" s="95">
        <f>IF($C488 = "neg", (($D488+1) - VLOOKUP($B488,'Results-formatted 060121'!$A:AT,(AW$3+2),FALSE)), IF($C488 = "pos-neg", (3+VLOOKUP($B488,'Results-formatted 060121'!$A:AT,(AW$3+2),FALSE)), VLOOKUP($B488,'Results-formatted 060121'!$A:AT,(AW$3+2),FALSE)))</f>
        <v>2</v>
      </c>
      <c r="AX488" s="95">
        <f>IF($C488 = "neg", (($D488+1) - VLOOKUP($B488,'Results-formatted 060121'!$A:AU,(AX$3+2),FALSE)), IF($C488 = "pos-neg", (3+VLOOKUP($B488,'Results-formatted 060121'!$A:AU,(AX$3+2),FALSE)), VLOOKUP($B488,'Results-formatted 060121'!$A:AU,(AX$3+2),FALSE)))</f>
        <v>2</v>
      </c>
      <c r="AY488" s="95">
        <f>IF($C488 = "neg", (($D488+1) - VLOOKUP($B488,'Results-formatted 060121'!$A:AV,(AY$3+2),FALSE)), IF($C488 = "pos-neg", (3+VLOOKUP($B488,'Results-formatted 060121'!$A:AV,(AY$3+2),FALSE)), VLOOKUP($B488,'Results-formatted 060121'!$A:AV,(AY$3+2),FALSE)))</f>
        <v>5</v>
      </c>
      <c r="AZ488" s="95">
        <f>IF($C488 = "neg", (($D488+1) - VLOOKUP($B488,'Results-formatted 060121'!$A:AW,(AZ$3+2),FALSE)), IF($C488 = "pos-neg", (3+VLOOKUP($B488,'Results-formatted 060121'!$A:AW,(AZ$3+2),FALSE)), VLOOKUP($B488,'Results-formatted 060121'!$A:AW,(AZ$3+2),FALSE)))</f>
        <v>5</v>
      </c>
      <c r="BA488" s="95">
        <f>IF($C488 = "neg", (($D488+1) - VLOOKUP($B488,'Results-formatted 060121'!$A:AX,(BA$3+2),FALSE)), IF($C488 = "pos-neg", (3+VLOOKUP($B488,'Results-formatted 060121'!$A:AX,(BA$3+2),FALSE)), VLOOKUP($B488,'Results-formatted 060121'!$A:AX,(BA$3+2),FALSE)))</f>
        <v>5</v>
      </c>
      <c r="BB488" s="95">
        <f>IF($C488 = "neg", (($D488+1) - VLOOKUP($B488,'Results-formatted 060121'!$A:AY,(BB$3+2),FALSE)), IF($C488 = "pos-neg", (3+VLOOKUP($B488,'Results-formatted 060121'!$A:AY,(BB$3+2),FALSE)), VLOOKUP($B488,'Results-formatted 060121'!$A:AY,(BB$3+2),FALSE)))</f>
        <v>5</v>
      </c>
      <c r="BC488" s="95">
        <f>IF($C488 = "neg", (($D488+1) - VLOOKUP($B488,'Results-formatted 060121'!$A:AZ,(BC$3+2),FALSE)), IF($C488 = "pos-neg", (3+VLOOKUP($B488,'Results-formatted 060121'!$A:AZ,(BC$3+2),FALSE)), VLOOKUP($B488,'Results-formatted 060121'!$A:AZ,(BC$3+2),FALSE)))</f>
        <v>4</v>
      </c>
      <c r="BD488" s="95">
        <f>IF($C488 = "neg", (($D488+1) - VLOOKUP($B488,'Results-formatted 060121'!$A:BA,(BD$3+2),FALSE)), IF($C488 = "pos-neg", (3+VLOOKUP($B488,'Results-formatted 060121'!$A:BA,(BD$3+2),FALSE)), VLOOKUP($B488,'Results-formatted 060121'!$A:BA,(BD$3+2),FALSE)))</f>
        <v>4</v>
      </c>
      <c r="BE488" s="95">
        <f>IF($C488 = "neg", (($D488+1) - VLOOKUP($B488,'Results-formatted 060121'!$A:BB,(BE$3+2),FALSE)), IF($C488 = "pos-neg", (3+VLOOKUP($B488,'Results-formatted 060121'!$A:BB,(BE$3+2),FALSE)), VLOOKUP($B488,'Results-formatted 060121'!$A:BB,(BE$3+2),FALSE)))</f>
        <v>4</v>
      </c>
      <c r="BF488" s="95">
        <f>IF($C488 = "neg", (($D488+1) - VLOOKUP($B488,'Results-formatted 060121'!$A:BC,(BF$3+2),FALSE)), IF($C488 = "pos-neg", (3+VLOOKUP($B488,'Results-formatted 060121'!$A:BC,(BF$3+2),FALSE)), VLOOKUP($B488,'Results-formatted 060121'!$A:BC,(BF$3+2),FALSE)))</f>
        <v>4</v>
      </c>
      <c r="BG488" s="95">
        <f>IF($C488 = "neg", (($D488+1) - VLOOKUP($B488,'Results-formatted 060121'!$A:BD,(BG$3+2),FALSE)), IF($C488 = "pos-neg", (3+VLOOKUP($B488,'Results-formatted 060121'!$A:BD,(BG$3+2),FALSE)), VLOOKUP($B488,'Results-formatted 060121'!$A:BD,(BG$3+2),FALSE)))</f>
        <v>4</v>
      </c>
      <c r="BH488" s="95">
        <f>IF($C488 = "neg", (($D488+1) - VLOOKUP($B488,'Results-formatted 060121'!$A:BE,(BH$3+2),FALSE)), IF($C488 = "pos-neg", (3+VLOOKUP($B488,'Results-formatted 060121'!$A:BE,(BH$3+2),FALSE)), VLOOKUP($B488,'Results-formatted 060121'!$A:BE,(BH$3+2),FALSE)))</f>
        <v>4</v>
      </c>
      <c r="BI488" s="95">
        <f>IF($C488 = "neg", (($D488+1) - VLOOKUP($B488,'Results-formatted 060121'!$A:BF,(BI$3+2),FALSE)), IF($C488 = "pos-neg", (3+VLOOKUP($B488,'Results-formatted 060121'!$A:BF,(BI$3+2),FALSE)), VLOOKUP($B488,'Results-formatted 060121'!$A:BF,(BI$3+2),FALSE)))</f>
        <v>5</v>
      </c>
      <c r="BJ488" s="95">
        <f>IF($C488 = "neg", (($D488+1) - VLOOKUP($B488,'Results-formatted 060121'!$A:BG,(BJ$3+2),FALSE)), IF($C488 = "pos-neg", (3+VLOOKUP($B488,'Results-formatted 060121'!$A:BG,(BJ$3+2),FALSE)), VLOOKUP($B488,'Results-formatted 060121'!$A:BG,(BJ$3+2),FALSE)))</f>
        <v>5</v>
      </c>
      <c r="BK488" s="95">
        <f>IF($C488 = "neg", (($D488+1) - VLOOKUP($B488,'Results-formatted 060121'!$A:BH,(BK$3+2),FALSE)), IF($C488 = "pos-neg", (3+VLOOKUP($B488,'Results-formatted 060121'!$A:BH,(BK$3+2),FALSE)), VLOOKUP($B488,'Results-formatted 060121'!$A:BH,(BK$3+2),FALSE)))</f>
        <v>5</v>
      </c>
      <c r="BL488" s="95">
        <f>IF($C488 = "neg", (($D488+1) - VLOOKUP($B488,'Results-formatted 060121'!$A:BI,(BL$3+2),FALSE)), IF($C488 = "pos-neg", (3+VLOOKUP($B488,'Results-formatted 060121'!$A:BI,(BL$3+2),FALSE)), VLOOKUP($B488,'Results-formatted 060121'!$A:BI,(BL$3+2),FALSE)))</f>
        <v>4</v>
      </c>
      <c r="BM488" s="95">
        <f>IF($C488 = "neg", (($D488+1) - VLOOKUP($B488,'Results-formatted 060121'!$A:BJ,(BM$3+2),FALSE)), IF($C488 = "pos-neg", (3+VLOOKUP($B488,'Results-formatted 060121'!$A:BJ,(BM$3+2),FALSE)), VLOOKUP($B488,'Results-formatted 060121'!$A:BJ,(BM$3+2),FALSE)))</f>
        <v>3</v>
      </c>
      <c r="BN488" s="95"/>
      <c r="BO488" s="95"/>
      <c r="BP488" s="95"/>
      <c r="BQ488" s="95"/>
      <c r="BR488" s="95"/>
      <c r="BS488" s="95"/>
      <c r="BT488" s="95"/>
      <c r="BU488" s="95"/>
      <c r="BV488" s="95"/>
      <c r="BW488" s="95"/>
      <c r="BX488" s="95"/>
      <c r="BY488" s="95"/>
      <c r="BZ488" s="95"/>
      <c r="CA488" s="95"/>
      <c r="CB488" s="95"/>
      <c r="CC488" s="95"/>
      <c r="CD488" s="99"/>
      <c r="CE488" s="25">
        <f t="shared" si="1787"/>
        <v>4.2333333333333334</v>
      </c>
      <c r="CF488" s="25">
        <f t="shared" si="1816"/>
        <v>0.94540219522405566</v>
      </c>
    </row>
    <row r="489" spans="2:84" ht="42" x14ac:dyDescent="0.15">
      <c r="B489" s="84" t="s">
        <v>610</v>
      </c>
      <c r="C489" s="86" t="s">
        <v>224</v>
      </c>
      <c r="D489" s="2">
        <v>5</v>
      </c>
      <c r="E489" s="13" t="s">
        <v>1077</v>
      </c>
      <c r="F489" s="95">
        <f>IF($C489 = "neg", (($D489+1) - VLOOKUP($B489,'Results-formatted 060121'!$A:$AJ,(F$3+2),FALSE)), IF($C489 = "pos-neg", (3+VLOOKUP($B489,'Results-formatted 060121'!$A:$AJ,(F$3+2),FALSE)), VLOOKUP($B489,'Results-formatted 060121'!$A:$AJ,(F$3+2),FALSE)))</f>
        <v>3</v>
      </c>
      <c r="G489" s="95">
        <f>IF($C489 = "neg", (($D489+1) - VLOOKUP($B489,'Results-formatted 060121'!$A:$AJ,(G$3+2),FALSE)), IF($C489 = "pos-neg", (3+VLOOKUP($B489,'Results-formatted 060121'!$A:$AJ,(G$3+2),FALSE)), VLOOKUP($B489,'Results-formatted 060121'!$A:$AJ,(G$3+2),FALSE)))</f>
        <v>5</v>
      </c>
      <c r="H489" s="95">
        <f>IF($C489 = "neg", (($D489+1) - VLOOKUP($B489,'Results-formatted 060121'!$A:$AJ,(H$3+2),FALSE)), IF($C489 = "pos-neg", (3+VLOOKUP($B489,'Results-formatted 060121'!$A:$AJ,(H$3+2),FALSE)), VLOOKUP($B489,'Results-formatted 060121'!$A:$AJ,(H$3+2),FALSE)))</f>
        <v>4</v>
      </c>
      <c r="I489" s="95">
        <f>IF($C489 = "neg", (($D489+1) - VLOOKUP($B489,'Results-formatted 060121'!$A:$AJ,(I$3+2),FALSE)), IF($C489 = "pos-neg", (3+VLOOKUP($B489,'Results-formatted 060121'!$A:$AJ,(I$3+2),FALSE)), VLOOKUP($B489,'Results-formatted 060121'!$A:$AJ,(I$3+2),FALSE)))</f>
        <v>5</v>
      </c>
      <c r="J489" s="95">
        <f>IF($C489 = "neg", (($D489+1) - VLOOKUP($B489,'Results-formatted 060121'!$A:$AJ,(J$3+2),FALSE)), IF($C489 = "pos-neg", (3+VLOOKUP($B489,'Results-formatted 060121'!$A:$AJ,(J$3+2),FALSE)), VLOOKUP($B489,'Results-formatted 060121'!$A:$AJ,(J$3+2),FALSE)))</f>
        <v>3</v>
      </c>
      <c r="K489" s="95">
        <f>IF($C489 = "neg", (($D489+1) - VLOOKUP($B489,'Results-formatted 060121'!$A:$AJ,(K$3+2),FALSE)), IF($C489 = "pos-neg", (3+VLOOKUP($B489,'Results-formatted 060121'!$A:$AJ,(K$3+2),FALSE)), VLOOKUP($B489,'Results-formatted 060121'!$A:$AJ,(K$3+2),FALSE)))</f>
        <v>5</v>
      </c>
      <c r="L489" s="95">
        <f>IF($C489 = "neg", (($D489+1) - VLOOKUP($B489,'Results-formatted 060121'!$A:$AJ,(L$3+2),FALSE)), IF($C489 = "pos-neg", (3+VLOOKUP($B489,'Results-formatted 060121'!$A:$AJ,(L$3+2),FALSE)), VLOOKUP($B489,'Results-formatted 060121'!$A:$AJ,(L$3+2),FALSE)))</f>
        <v>4</v>
      </c>
      <c r="M489" s="95">
        <f>IF($C489 = "neg", (($D489+1) - VLOOKUP($B489,'Results-formatted 060121'!$A:$AJ,(M$3+2),FALSE)), IF($C489 = "pos-neg", (3+VLOOKUP($B489,'Results-formatted 060121'!$A:$AJ,(M$3+2),FALSE)), VLOOKUP($B489,'Results-formatted 060121'!$A:$AJ,(M$3+2),FALSE)))</f>
        <v>5</v>
      </c>
      <c r="N489" s="95">
        <f>IF($C489 = "neg", (($D489+1) - VLOOKUP($B489,'Results-formatted 060121'!$A:$AJ,(N$3+2),FALSE)), IF($C489 = "pos-neg", (3+VLOOKUP($B489,'Results-formatted 060121'!$A:$AJ,(N$3+2),FALSE)), VLOOKUP($B489,'Results-formatted 060121'!$A:$AJ,(N$3+2),FALSE)))</f>
        <v>4</v>
      </c>
      <c r="O489" s="95">
        <f>IF($C489 = "neg", (($D489+1) - VLOOKUP($B489,'Results-formatted 060121'!$A:$AJ,(O$3+2),FALSE)), IF($C489 = "pos-neg", (3+VLOOKUP($B489,'Results-formatted 060121'!$A:$AJ,(O$3+2),FALSE)), VLOOKUP($B489,'Results-formatted 060121'!$A:$AJ,(O$3+2),FALSE)))</f>
        <v>5</v>
      </c>
      <c r="P489" s="95">
        <f>IF($C489 = "neg", (($D489+1) - VLOOKUP($B489,'Results-formatted 060121'!$A:$AJ,(P$3+2),FALSE)), IF($C489 = "pos-neg", (3+VLOOKUP($B489,'Results-formatted 060121'!$A:$AJ,(P$3+2),FALSE)), VLOOKUP($B489,'Results-formatted 060121'!$A:$AJ,(P$3+2),FALSE)))</f>
        <v>3</v>
      </c>
      <c r="Q489" s="95">
        <f>IF($C489 = "neg", (($D489+1) - VLOOKUP($B489,'Results-formatted 060121'!$A:$AJ,(Q$3+2),FALSE)), IF($C489 = "pos-neg", (3+VLOOKUP($B489,'Results-formatted 060121'!$A:$AJ,(Q$3+2),FALSE)), VLOOKUP($B489,'Results-formatted 060121'!$A:$AJ,(Q$3+2),FALSE)))</f>
        <v>5</v>
      </c>
      <c r="R489" s="95">
        <f>IF($C489 = "neg", (($D489+1) - VLOOKUP($B489,'Results-formatted 060121'!$A:$AJ,(R$3+2),FALSE)), IF($C489 = "pos-neg", (3+VLOOKUP($B489,'Results-formatted 060121'!$A:$AJ,(R$3+2),FALSE)), VLOOKUP($B489,'Results-formatted 060121'!$A:$AJ,(R$3+2),FALSE)))</f>
        <v>5</v>
      </c>
      <c r="S489" s="95">
        <f>IF($C489 = "neg", (($D489+1) - VLOOKUP($B489,'Results-formatted 060121'!$A:$AJ,(S$3+2),FALSE)), IF($C489 = "pos-neg", (3+VLOOKUP($B489,'Results-formatted 060121'!$A:$AJ,(S$3+2),FALSE)), VLOOKUP($B489,'Results-formatted 060121'!$A:$AJ,(S$3+2),FALSE)))</f>
        <v>4</v>
      </c>
      <c r="T489" s="95">
        <f>IF($C489 = "neg", (($D489+1) - VLOOKUP($B489,'Results-formatted 060121'!$A:$AJ,(T$3+2),FALSE)), IF($C489 = "pos-neg", (3+VLOOKUP($B489,'Results-formatted 060121'!$A:$AJ,(T$3+2),FALSE)), VLOOKUP($B489,'Results-formatted 060121'!$A:$AJ,(T$3+2),FALSE)))</f>
        <v>4</v>
      </c>
      <c r="U489" s="95">
        <f>IF($C489 = "neg", (($D489+1) - VLOOKUP($B489,'Results-formatted 060121'!$A:$AJ,(U$3+2),FALSE)), IF($C489 = "pos-neg", (3+VLOOKUP($B489,'Results-formatted 060121'!$A:$AJ,(U$3+2),FALSE)), VLOOKUP($B489,'Results-formatted 060121'!$A:$AJ,(U$3+2),FALSE)))</f>
        <v>5</v>
      </c>
      <c r="V489" s="95">
        <f>IF($C489 = "neg", (($D489+1) - VLOOKUP($B489,'Results-formatted 060121'!$A:$AJ,(V$3+2),FALSE)), IF($C489 = "pos-neg", (3+VLOOKUP($B489,'Results-formatted 060121'!$A:$AJ,(V$3+2),FALSE)), VLOOKUP($B489,'Results-formatted 060121'!$A:$AJ,(V$3+2),FALSE)))</f>
        <v>4</v>
      </c>
      <c r="W489" s="95">
        <f>IF($C489 = "neg", (($D489+1) - VLOOKUP($B489,'Results-formatted 060121'!$A:$AJ,(W$3+2),FALSE)), IF($C489 = "pos-neg", (3+VLOOKUP($B489,'Results-formatted 060121'!$A:$AJ,(W$3+2),FALSE)), VLOOKUP($B489,'Results-formatted 060121'!$A:$AJ,(W$3+2),FALSE)))</f>
        <v>5</v>
      </c>
      <c r="X489" s="95">
        <f>IF($C489 = "neg", (($D489+1) - VLOOKUP($B489,'Results-formatted 060121'!$A:$AJ,(X$3+2),FALSE)), IF($C489 = "pos-neg", (3+VLOOKUP($B489,'Results-formatted 060121'!$A:$AJ,(X$3+2),FALSE)), VLOOKUP($B489,'Results-formatted 060121'!$A:$AJ,(X$3+2),FALSE)))</f>
        <v>5</v>
      </c>
      <c r="Y489" s="95">
        <f>IF($C489 = "neg", (($D489+1) - VLOOKUP($B489,'Results-formatted 060121'!$A:$AJ,(Y$3+2),FALSE)), IF($C489 = "pos-neg", (3+VLOOKUP($B489,'Results-formatted 060121'!$A:$AJ,(Y$3+2),FALSE)), VLOOKUP($B489,'Results-formatted 060121'!$A:$AJ,(Y$3+2),FALSE)))</f>
        <v>5</v>
      </c>
      <c r="Z489" s="95">
        <f>IF($C489 = "neg", (($D489+1) - VLOOKUP($B489,'Results-formatted 060121'!$A:$AJ,(Z$3+2),FALSE)), IF($C489 = "pos-neg", (3+VLOOKUP($B489,'Results-formatted 060121'!$A:$AJ,(Z$3+2),FALSE)), VLOOKUP($B489,'Results-formatted 060121'!$A:$AJ,(Z$3+2),FALSE)))</f>
        <v>3</v>
      </c>
      <c r="AA489" s="95">
        <f>IF($C489 = "neg", (($D489+1) - VLOOKUP($B489,'Results-formatted 060121'!$A:$AJ,(AA$3+2),FALSE)), IF($C489 = "pos-neg", (3+VLOOKUP($B489,'Results-formatted 060121'!$A:$AJ,(AA$3+2),FALSE)), VLOOKUP($B489,'Results-formatted 060121'!$A:$AJ,(AA$3+2),FALSE)))</f>
        <v>4</v>
      </c>
      <c r="AB489" s="95">
        <f>IF($C489 = "neg", (($D489+1) - VLOOKUP($B489,'Results-formatted 060121'!$A:$AJ,(AB$3+2),FALSE)), IF($C489 = "pos-neg", (3+VLOOKUP($B489,'Results-formatted 060121'!$A:$AJ,(AB$3+2),FALSE)), VLOOKUP($B489,'Results-formatted 060121'!$A:$AJ,(AB$3+2),FALSE)))</f>
        <v>4</v>
      </c>
      <c r="AC489" s="95">
        <f>IF($C489 = "neg", (($D489+1) - VLOOKUP($B489,'Results-formatted 060121'!$A:$AJ,(AC$3+2),FALSE)), IF($C489 = "pos-neg", (3+VLOOKUP($B489,'Results-formatted 060121'!$A:$AJ,(AC$3+2),FALSE)), VLOOKUP($B489,'Results-formatted 060121'!$A:$AJ,(AC$3+2),FALSE)))</f>
        <v>1</v>
      </c>
      <c r="AD489" s="95">
        <f>IF($C489 = "neg", (($D489+1) - VLOOKUP($B489,'Results-formatted 060121'!$A:$AJ,(AD$3+2),FALSE)), IF($C489 = "pos-neg", (3+VLOOKUP($B489,'Results-formatted 060121'!$A:$AJ,(AD$3+2),FALSE)), VLOOKUP($B489,'Results-formatted 060121'!$A:$AJ,(AD$3+2),FALSE)))</f>
        <v>5</v>
      </c>
      <c r="AE489" s="95">
        <f>IF($C489 = "neg", (($D489+1) - VLOOKUP($B489,'Results-formatted 060121'!$A:$AJ,(AE$3+2),FALSE)), IF($C489 = "pos-neg", (3+VLOOKUP($B489,'Results-formatted 060121'!$A:$AJ,(AE$3+2),FALSE)), VLOOKUP($B489,'Results-formatted 060121'!$A:$AJ,(AE$3+2),FALSE)))</f>
        <v>4</v>
      </c>
      <c r="AF489" s="95">
        <f>IF($C489 = "neg", (($D489+1) - VLOOKUP($B489,'Results-formatted 060121'!$A:$AJ,(AF$3+2),FALSE)), IF($C489 = "pos-neg", (3+VLOOKUP($B489,'Results-formatted 060121'!$A:$AJ,(AF$3+2),FALSE)), VLOOKUP($B489,'Results-formatted 060121'!$A:$AJ,(AF$3+2),FALSE)))</f>
        <v>4</v>
      </c>
      <c r="AG489" s="95">
        <f>IF($C489 = "neg", (($D489+1) - VLOOKUP($B489,'Results-formatted 060121'!$A:$AJ,(AG$3+2),FALSE)), IF($C489 = "pos-neg", (3+VLOOKUP($B489,'Results-formatted 060121'!$A:$AJ,(AG$3+2),FALSE)), VLOOKUP($B489,'Results-formatted 060121'!$A:$AJ,(AG$3+2),FALSE)))</f>
        <v>5</v>
      </c>
      <c r="AH489" s="95">
        <f>IF($C489 = "neg", (($D489+1) - VLOOKUP($B489,'Results-formatted 060121'!$A:$AJ,(AH$3+2),FALSE)), IF($C489 = "pos-neg", (3+VLOOKUP($B489,'Results-formatted 060121'!$A:$AJ,(AH$3+2),FALSE)), VLOOKUP($B489,'Results-formatted 060121'!$A:$AJ,(AH$3+2),FALSE)))</f>
        <v>5</v>
      </c>
      <c r="AI489" s="95">
        <f>IF($C489 = "neg", (($D489+1) - VLOOKUP($B489,'Results-formatted 060121'!$A:$AJ,(AI$3+2),FALSE)), IF($C489 = "pos-neg", (3+VLOOKUP($B489,'Results-formatted 060121'!$A:$AJ,(AI$3+2),FALSE)), VLOOKUP($B489,'Results-formatted 060121'!$A:$AJ,(AI$3+2),FALSE)))</f>
        <v>5</v>
      </c>
      <c r="AJ489" s="95">
        <f>IF($C489 = "neg", (($D489+1) - VLOOKUP($B489,'Results-formatted 060121'!$A:$AJ,(AJ$3+2),FALSE)), IF($C489 = "pos-neg", (3+VLOOKUP($B489,'Results-formatted 060121'!$A:$AJ,(AJ$3+2),FALSE)), VLOOKUP($B489,'Results-formatted 060121'!$A:$AJ,(AJ$3+2),FALSE)))</f>
        <v>5</v>
      </c>
      <c r="AK489" s="95">
        <f>IF($C489 = "neg", (($D489+1) - VLOOKUP($B489,'Results-formatted 060121'!$A:$AJ,(AK$3+2),FALSE)), IF($C489 = "pos-neg", (3+VLOOKUP($B489,'Results-formatted 060121'!$A:$AJ,(AK$3+2),FALSE)), VLOOKUP($B489,'Results-formatted 060121'!$A:$AJ,(AK$3+2),FALSE)))</f>
        <v>4</v>
      </c>
      <c r="AL489" s="95">
        <f>IF($C489 = "neg", (($D489+1) - VLOOKUP($B489,'Results-formatted 060121'!$A:$AJ,(AL$3+2),FALSE)), IF($C489 = "pos-neg", (3+VLOOKUP($B489,'Results-formatted 060121'!$A:$AJ,(AL$3+2),FALSE)), VLOOKUP($B489,'Results-formatted 060121'!$A:$AJ,(AL$3+2),FALSE)))</f>
        <v>3</v>
      </c>
      <c r="AM489" s="95">
        <f>IF($C489 = "neg", (($D489+1) - VLOOKUP($B489,'Results-formatted 060121'!$A:AJ,(AM$3+2),FALSE)), IF($C489 = "pos-neg", (3+VLOOKUP($B489,'Results-formatted 060121'!$A:AJ,(AM$3+2),FALSE)), VLOOKUP($B489,'Results-formatted 060121'!$A:AJ,(AM$3+2),FALSE)))</f>
        <v>5</v>
      </c>
      <c r="AN489" s="95">
        <f>IF($C489 = "neg", (($D489+1) - VLOOKUP($B489,'Results-formatted 060121'!$A:AK,(AN$3+2),FALSE)), IF($C489 = "pos-neg", (3+VLOOKUP($B489,'Results-formatted 060121'!$A:AK,(AN$3+2),FALSE)), VLOOKUP($B489,'Results-formatted 060121'!$A:AK,(AN$3+2),FALSE)))</f>
        <v>5</v>
      </c>
      <c r="AO489" s="95">
        <f>IF($C489 = "neg", (($D489+1) - VLOOKUP($B489,'Results-formatted 060121'!$A:AL,(AO$3+2),FALSE)), IF($C489 = "pos-neg", (3+VLOOKUP($B489,'Results-formatted 060121'!$A:AL,(AO$3+2),FALSE)), VLOOKUP($B489,'Results-formatted 060121'!$A:AL,(AO$3+2),FALSE)))</f>
        <v>4</v>
      </c>
      <c r="AP489" s="95">
        <f>IF($C489 = "neg", (($D489+1) - VLOOKUP($B489,'Results-formatted 060121'!$A:AM,(AP$3+2),FALSE)), IF($C489 = "pos-neg", (3+VLOOKUP($B489,'Results-formatted 060121'!$A:AM,(AP$3+2),FALSE)), VLOOKUP($B489,'Results-formatted 060121'!$A:AM,(AP$3+2),FALSE)))</f>
        <v>2</v>
      </c>
      <c r="AQ489" s="95">
        <f>IF($C489 = "neg", (($D489+1) - VLOOKUP($B489,'Results-formatted 060121'!$A:AN,(AQ$3+2),FALSE)), IF($C489 = "pos-neg", (3+VLOOKUP($B489,'Results-formatted 060121'!$A:AN,(AQ$3+2),FALSE)), VLOOKUP($B489,'Results-formatted 060121'!$A:AN,(AQ$3+2),FALSE)))</f>
        <v>4</v>
      </c>
      <c r="AR489" s="95">
        <f>IF($C489 = "neg", (($D489+1) - VLOOKUP($B489,'Results-formatted 060121'!$A:AO,(AR$3+2),FALSE)), IF($C489 = "pos-neg", (3+VLOOKUP($B489,'Results-formatted 060121'!$A:AO,(AR$3+2),FALSE)), VLOOKUP($B489,'Results-formatted 060121'!$A:AO,(AR$3+2),FALSE)))</f>
        <v>5</v>
      </c>
      <c r="AS489" s="95">
        <f>IF($C489 = "neg", (($D489+1) - VLOOKUP($B489,'Results-formatted 060121'!$A:AP,(AS$3+2),FALSE)), IF($C489 = "pos-neg", (3+VLOOKUP($B489,'Results-formatted 060121'!$A:AP,(AS$3+2),FALSE)), VLOOKUP($B489,'Results-formatted 060121'!$A:AP,(AS$3+2),FALSE)))</f>
        <v>5</v>
      </c>
      <c r="AT489" s="95">
        <f>IF($C489 = "neg", (($D489+1) - VLOOKUP($B489,'Results-formatted 060121'!$A:AQ,(AT$3+2),FALSE)), IF($C489 = "pos-neg", (3+VLOOKUP($B489,'Results-formatted 060121'!$A:AQ,(AT$3+2),FALSE)), VLOOKUP($B489,'Results-formatted 060121'!$A:AQ,(AT$3+2),FALSE)))</f>
        <v>5</v>
      </c>
      <c r="AU489" s="95">
        <f>IF($C489 = "neg", (($D489+1) - VLOOKUP($B489,'Results-formatted 060121'!$A:AR,(AU$3+2),FALSE)), IF($C489 = "pos-neg", (3+VLOOKUP($B489,'Results-formatted 060121'!$A:AR,(AU$3+2),FALSE)), VLOOKUP($B489,'Results-formatted 060121'!$A:AR,(AU$3+2),FALSE)))</f>
        <v>5</v>
      </c>
      <c r="AV489" s="95">
        <f>IF($C489 = "neg", (($D489+1) - VLOOKUP($B489,'Results-formatted 060121'!$A:AS,(AV$3+2),FALSE)), IF($C489 = "pos-neg", (3+VLOOKUP($B489,'Results-formatted 060121'!$A:AS,(AV$3+2),FALSE)), VLOOKUP($B489,'Results-formatted 060121'!$A:AS,(AV$3+2),FALSE)))</f>
        <v>4</v>
      </c>
      <c r="AW489" s="95">
        <f>IF($C489 = "neg", (($D489+1) - VLOOKUP($B489,'Results-formatted 060121'!$A:AT,(AW$3+2),FALSE)), IF($C489 = "pos-neg", (3+VLOOKUP($B489,'Results-formatted 060121'!$A:AT,(AW$3+2),FALSE)), VLOOKUP($B489,'Results-formatted 060121'!$A:AT,(AW$3+2),FALSE)))</f>
        <v>2</v>
      </c>
      <c r="AX489" s="95">
        <f>IF($C489 = "neg", (($D489+1) - VLOOKUP($B489,'Results-formatted 060121'!$A:AU,(AX$3+2),FALSE)), IF($C489 = "pos-neg", (3+VLOOKUP($B489,'Results-formatted 060121'!$A:AU,(AX$3+2),FALSE)), VLOOKUP($B489,'Results-formatted 060121'!$A:AU,(AX$3+2),FALSE)))</f>
        <v>1</v>
      </c>
      <c r="AY489" s="95">
        <f>IF($C489 = "neg", (($D489+1) - VLOOKUP($B489,'Results-formatted 060121'!$A:AV,(AY$3+2),FALSE)), IF($C489 = "pos-neg", (3+VLOOKUP($B489,'Results-formatted 060121'!$A:AV,(AY$3+2),FALSE)), VLOOKUP($B489,'Results-formatted 060121'!$A:AV,(AY$3+2),FALSE)))</f>
        <v>5</v>
      </c>
      <c r="AZ489" s="95">
        <f>IF($C489 = "neg", (($D489+1) - VLOOKUP($B489,'Results-formatted 060121'!$A:AW,(AZ$3+2),FALSE)), IF($C489 = "pos-neg", (3+VLOOKUP($B489,'Results-formatted 060121'!$A:AW,(AZ$3+2),FALSE)), VLOOKUP($B489,'Results-formatted 060121'!$A:AW,(AZ$3+2),FALSE)))</f>
        <v>5</v>
      </c>
      <c r="BA489" s="95">
        <f>IF($C489 = "neg", (($D489+1) - VLOOKUP($B489,'Results-formatted 060121'!$A:AX,(BA$3+2),FALSE)), IF($C489 = "pos-neg", (3+VLOOKUP($B489,'Results-formatted 060121'!$A:AX,(BA$3+2),FALSE)), VLOOKUP($B489,'Results-formatted 060121'!$A:AX,(BA$3+2),FALSE)))</f>
        <v>4</v>
      </c>
      <c r="BB489" s="95">
        <f>IF($C489 = "neg", (($D489+1) - VLOOKUP($B489,'Results-formatted 060121'!$A:AY,(BB$3+2),FALSE)), IF($C489 = "pos-neg", (3+VLOOKUP($B489,'Results-formatted 060121'!$A:AY,(BB$3+2),FALSE)), VLOOKUP($B489,'Results-formatted 060121'!$A:AY,(BB$3+2),FALSE)))</f>
        <v>5</v>
      </c>
      <c r="BC489" s="95">
        <f>IF($C489 = "neg", (($D489+1) - VLOOKUP($B489,'Results-formatted 060121'!$A:AZ,(BC$3+2),FALSE)), IF($C489 = "pos-neg", (3+VLOOKUP($B489,'Results-formatted 060121'!$A:AZ,(BC$3+2),FALSE)), VLOOKUP($B489,'Results-formatted 060121'!$A:AZ,(BC$3+2),FALSE)))</f>
        <v>4</v>
      </c>
      <c r="BD489" s="95">
        <f>IF($C489 = "neg", (($D489+1) - VLOOKUP($B489,'Results-formatted 060121'!$A:BA,(BD$3+2),FALSE)), IF($C489 = "pos-neg", (3+VLOOKUP($B489,'Results-formatted 060121'!$A:BA,(BD$3+2),FALSE)), VLOOKUP($B489,'Results-formatted 060121'!$A:BA,(BD$3+2),FALSE)))</f>
        <v>4</v>
      </c>
      <c r="BE489" s="95">
        <f>IF($C489 = "neg", (($D489+1) - VLOOKUP($B489,'Results-formatted 060121'!$A:BB,(BE$3+2),FALSE)), IF($C489 = "pos-neg", (3+VLOOKUP($B489,'Results-formatted 060121'!$A:BB,(BE$3+2),FALSE)), VLOOKUP($B489,'Results-formatted 060121'!$A:BB,(BE$3+2),FALSE)))</f>
        <v>4</v>
      </c>
      <c r="BF489" s="95">
        <f>IF($C489 = "neg", (($D489+1) - VLOOKUP($B489,'Results-formatted 060121'!$A:BC,(BF$3+2),FALSE)), IF($C489 = "pos-neg", (3+VLOOKUP($B489,'Results-formatted 060121'!$A:BC,(BF$3+2),FALSE)), VLOOKUP($B489,'Results-formatted 060121'!$A:BC,(BF$3+2),FALSE)))</f>
        <v>5</v>
      </c>
      <c r="BG489" s="95">
        <f>IF($C489 = "neg", (($D489+1) - VLOOKUP($B489,'Results-formatted 060121'!$A:BD,(BG$3+2),FALSE)), IF($C489 = "pos-neg", (3+VLOOKUP($B489,'Results-formatted 060121'!$A:BD,(BG$3+2),FALSE)), VLOOKUP($B489,'Results-formatted 060121'!$A:BD,(BG$3+2),FALSE)))</f>
        <v>4</v>
      </c>
      <c r="BH489" s="95">
        <f>IF($C489 = "neg", (($D489+1) - VLOOKUP($B489,'Results-formatted 060121'!$A:BE,(BH$3+2),FALSE)), IF($C489 = "pos-neg", (3+VLOOKUP($B489,'Results-formatted 060121'!$A:BE,(BH$3+2),FALSE)), VLOOKUP($B489,'Results-formatted 060121'!$A:BE,(BH$3+2),FALSE)))</f>
        <v>4</v>
      </c>
      <c r="BI489" s="95">
        <f>IF($C489 = "neg", (($D489+1) - VLOOKUP($B489,'Results-formatted 060121'!$A:BF,(BI$3+2),FALSE)), IF($C489 = "pos-neg", (3+VLOOKUP($B489,'Results-formatted 060121'!$A:BF,(BI$3+2),FALSE)), VLOOKUP($B489,'Results-formatted 060121'!$A:BF,(BI$3+2),FALSE)))</f>
        <v>5</v>
      </c>
      <c r="BJ489" s="95">
        <f>IF($C489 = "neg", (($D489+1) - VLOOKUP($B489,'Results-formatted 060121'!$A:BG,(BJ$3+2),FALSE)), IF($C489 = "pos-neg", (3+VLOOKUP($B489,'Results-formatted 060121'!$A:BG,(BJ$3+2),FALSE)), VLOOKUP($B489,'Results-formatted 060121'!$A:BG,(BJ$3+2),FALSE)))</f>
        <v>5</v>
      </c>
      <c r="BK489" s="95">
        <f>IF($C489 = "neg", (($D489+1) - VLOOKUP($B489,'Results-formatted 060121'!$A:BH,(BK$3+2),FALSE)), IF($C489 = "pos-neg", (3+VLOOKUP($B489,'Results-formatted 060121'!$A:BH,(BK$3+2),FALSE)), VLOOKUP($B489,'Results-formatted 060121'!$A:BH,(BK$3+2),FALSE)))</f>
        <v>5</v>
      </c>
      <c r="BL489" s="95">
        <f>IF($C489 = "neg", (($D489+1) - VLOOKUP($B489,'Results-formatted 060121'!$A:BI,(BL$3+2),FALSE)), IF($C489 = "pos-neg", (3+VLOOKUP($B489,'Results-formatted 060121'!$A:BI,(BL$3+2),FALSE)), VLOOKUP($B489,'Results-formatted 060121'!$A:BI,(BL$3+2),FALSE)))</f>
        <v>5</v>
      </c>
      <c r="BM489" s="95">
        <f>IF($C489 = "neg", (($D489+1) - VLOOKUP($B489,'Results-formatted 060121'!$A:BJ,(BM$3+2),FALSE)), IF($C489 = "pos-neg", (3+VLOOKUP($B489,'Results-formatted 060121'!$A:BJ,(BM$3+2),FALSE)), VLOOKUP($B489,'Results-formatted 060121'!$A:BJ,(BM$3+2),FALSE)))</f>
        <v>3</v>
      </c>
      <c r="BN489" s="95"/>
      <c r="BO489" s="95"/>
      <c r="BP489" s="95"/>
      <c r="BQ489" s="95"/>
      <c r="BR489" s="95"/>
      <c r="BS489" s="95"/>
      <c r="BT489" s="95"/>
      <c r="BU489" s="95"/>
      <c r="BV489" s="95"/>
      <c r="BW489" s="95"/>
      <c r="BX489" s="95"/>
      <c r="BY489" s="95"/>
      <c r="BZ489" s="95"/>
      <c r="CA489" s="95"/>
      <c r="CB489" s="95"/>
      <c r="CC489" s="95"/>
      <c r="CD489" s="99"/>
      <c r="CE489" s="25">
        <f t="shared" si="1787"/>
        <v>4.2333333333333334</v>
      </c>
      <c r="CF489" s="25">
        <f t="shared" si="1816"/>
        <v>0.99773755366263561</v>
      </c>
    </row>
    <row r="490" spans="2:84" ht="18" customHeight="1" x14ac:dyDescent="0.15">
      <c r="B490" s="84"/>
      <c r="E490" s="18" t="s">
        <v>127</v>
      </c>
      <c r="F490" s="34"/>
      <c r="G490" s="34"/>
      <c r="H490" s="34">
        <f t="shared" ref="H490" si="1817">IF(ISNUMBER(H491), AVERAGE(H491:H495), "")</f>
        <v>2.8</v>
      </c>
      <c r="I490" s="34">
        <f t="shared" ref="I490" si="1818">IF(ISNUMBER(I491), AVERAGE(I491:I495), "")</f>
        <v>4.2</v>
      </c>
      <c r="J490" s="34"/>
      <c r="K490" s="34">
        <f t="shared" ref="K490" si="1819">IF(ISNUMBER(K491), AVERAGE(K491:K495), "")</f>
        <v>1.4</v>
      </c>
      <c r="L490" s="34">
        <f t="shared" ref="L490" si="1820">IF(ISNUMBER(L491), AVERAGE(L491:L495), "")</f>
        <v>4</v>
      </c>
      <c r="M490" s="34">
        <f t="shared" ref="M490" si="1821">IF(ISNUMBER(M491), AVERAGE(M491:M495), "")</f>
        <v>1</v>
      </c>
      <c r="N490" s="34"/>
      <c r="O490" s="34">
        <f t="shared" ref="O490" si="1822">IF(ISNUMBER(O491), AVERAGE(O491:O495), "")</f>
        <v>3.4</v>
      </c>
      <c r="P490" s="34">
        <f t="shared" ref="P490" si="1823">IF(ISNUMBER(P491), AVERAGE(P491:P495), "")</f>
        <v>3.8</v>
      </c>
      <c r="Q490" s="34">
        <f t="shared" ref="Q490" si="1824">IF(ISNUMBER(Q491), AVERAGE(Q491:Q495), "")</f>
        <v>2.8</v>
      </c>
      <c r="R490" s="34">
        <f t="shared" ref="R490" si="1825">IF(ISNUMBER(R491), AVERAGE(R491:R495), "")</f>
        <v>3</v>
      </c>
      <c r="S490" s="34">
        <f t="shared" ref="S490" si="1826">IF(ISNUMBER(S491), AVERAGE(S491:S495), "")</f>
        <v>3.8</v>
      </c>
      <c r="T490" s="34">
        <f t="shared" ref="T490" si="1827">IF(ISNUMBER(T491), AVERAGE(T491:T495), "")</f>
        <v>2.4</v>
      </c>
      <c r="U490" s="34">
        <f t="shared" ref="U490" si="1828">IF(ISNUMBER(U491), AVERAGE(U491:U495), "")</f>
        <v>2</v>
      </c>
      <c r="V490" s="34">
        <f t="shared" ref="V490" si="1829">IF(ISNUMBER(V491), AVERAGE(V491:V495), "")</f>
        <v>4.5999999999999996</v>
      </c>
      <c r="W490" s="34">
        <f t="shared" ref="W490" si="1830">IF(ISNUMBER(W491), AVERAGE(W491:W495), "")</f>
        <v>2.8</v>
      </c>
      <c r="X490" s="34">
        <f t="shared" ref="X490" si="1831">IF(ISNUMBER(X491), AVERAGE(X491:X495), "")</f>
        <v>3.8</v>
      </c>
      <c r="Y490" s="34">
        <f t="shared" ref="Y490" si="1832">IF(ISNUMBER(Y491), AVERAGE(Y491:Y495), "")</f>
        <v>3.4</v>
      </c>
      <c r="Z490" s="34">
        <f t="shared" ref="Z490" si="1833">IF(ISNUMBER(Z491), AVERAGE(Z491:Z495), "")</f>
        <v>2.8</v>
      </c>
      <c r="AA490" s="34">
        <f t="shared" ref="AA490" si="1834">IF(ISNUMBER(AA491), AVERAGE(AA491:AA495), "")</f>
        <v>1</v>
      </c>
      <c r="AB490" s="34">
        <f t="shared" ref="AB490" si="1835">IF(ISNUMBER(AB491), AVERAGE(AB491:AB495), "")</f>
        <v>3.6</v>
      </c>
      <c r="AC490" s="34">
        <f t="shared" ref="AC490" si="1836">IF(ISNUMBER(AC491), AVERAGE(AC491:AC495), "")</f>
        <v>2</v>
      </c>
      <c r="AD490" s="34">
        <f t="shared" ref="AD490" si="1837">IF(ISNUMBER(AD491), AVERAGE(AD491:AD495), "")</f>
        <v>3</v>
      </c>
      <c r="AE490" s="34">
        <f t="shared" ref="AE490" si="1838">IF(ISNUMBER(AE491), AVERAGE(AE491:AE495), "")</f>
        <v>2.8</v>
      </c>
      <c r="AF490" s="34">
        <f t="shared" ref="AF490" si="1839">IF(ISNUMBER(AF491), AVERAGE(AF491:AF495), "")</f>
        <v>3.6</v>
      </c>
      <c r="AG490" s="34">
        <f t="shared" ref="AG490" si="1840">IF(ISNUMBER(AG491), AVERAGE(AG491:AG495), "")</f>
        <v>2.6</v>
      </c>
      <c r="AH490" s="34">
        <f t="shared" ref="AH490" si="1841">IF(ISNUMBER(AH491), AVERAGE(AH491:AH495), "")</f>
        <v>2.8</v>
      </c>
      <c r="AI490" s="34">
        <f t="shared" ref="AI490" si="1842">IF(ISNUMBER(AI491), AVERAGE(AI491:AI495), "")</f>
        <v>3.2</v>
      </c>
      <c r="AJ490" s="34">
        <f t="shared" ref="AJ490:BM490" si="1843">IF(ISNUMBER(AJ491), AVERAGE(AJ491:AJ495), "")</f>
        <v>4</v>
      </c>
      <c r="AK490" s="34"/>
      <c r="AL490" s="34">
        <f t="shared" si="1843"/>
        <v>2.4</v>
      </c>
      <c r="AM490" s="34">
        <f t="shared" si="1843"/>
        <v>3.2</v>
      </c>
      <c r="AN490" s="34">
        <f t="shared" si="1843"/>
        <v>3</v>
      </c>
      <c r="AO490" s="34">
        <f t="shared" si="1843"/>
        <v>2</v>
      </c>
      <c r="AP490" s="34">
        <f t="shared" si="1843"/>
        <v>2</v>
      </c>
      <c r="AQ490" s="34">
        <f t="shared" si="1843"/>
        <v>2.8</v>
      </c>
      <c r="AR490" s="34">
        <f t="shared" si="1843"/>
        <v>4.2</v>
      </c>
      <c r="AS490" s="34">
        <f t="shared" si="1843"/>
        <v>4</v>
      </c>
      <c r="AT490" s="34">
        <f t="shared" si="1843"/>
        <v>3.4</v>
      </c>
      <c r="AU490" s="34">
        <f t="shared" si="1843"/>
        <v>4.2</v>
      </c>
      <c r="AV490" s="34">
        <f t="shared" si="1843"/>
        <v>3.4</v>
      </c>
      <c r="AW490" s="34">
        <f t="shared" si="1843"/>
        <v>2.6</v>
      </c>
      <c r="AX490" s="34">
        <f t="shared" si="1843"/>
        <v>1.8</v>
      </c>
      <c r="AY490" s="34">
        <f t="shared" si="1843"/>
        <v>3</v>
      </c>
      <c r="AZ490" s="34">
        <f t="shared" si="1843"/>
        <v>4.4000000000000004</v>
      </c>
      <c r="BA490" s="34">
        <f t="shared" si="1843"/>
        <v>3.2</v>
      </c>
      <c r="BB490" s="34"/>
      <c r="BC490" s="34">
        <f t="shared" si="1843"/>
        <v>2.4</v>
      </c>
      <c r="BD490" s="34">
        <f t="shared" si="1843"/>
        <v>5</v>
      </c>
      <c r="BE490" s="34">
        <f t="shared" si="1843"/>
        <v>2.4</v>
      </c>
      <c r="BF490" s="34">
        <f t="shared" si="1843"/>
        <v>5</v>
      </c>
      <c r="BG490" s="34">
        <f t="shared" si="1843"/>
        <v>3</v>
      </c>
      <c r="BH490" s="34">
        <f t="shared" si="1843"/>
        <v>3.6</v>
      </c>
      <c r="BI490" s="34">
        <f t="shared" si="1843"/>
        <v>4</v>
      </c>
      <c r="BJ490" s="34">
        <f t="shared" si="1843"/>
        <v>2.8</v>
      </c>
      <c r="BK490" s="34">
        <f t="shared" si="1843"/>
        <v>3</v>
      </c>
      <c r="BL490" s="34">
        <f t="shared" si="1843"/>
        <v>2.8</v>
      </c>
      <c r="BM490" s="34">
        <f t="shared" si="1843"/>
        <v>2.2000000000000002</v>
      </c>
      <c r="BN490" s="34"/>
      <c r="BO490" s="34"/>
      <c r="BP490" s="34"/>
      <c r="BQ490" s="34"/>
      <c r="BR490" s="34"/>
      <c r="BS490" s="34"/>
      <c r="BT490" s="34"/>
      <c r="BU490" s="34"/>
      <c r="BV490" s="34"/>
      <c r="BW490" s="34"/>
      <c r="BX490" s="34"/>
      <c r="BY490" s="34"/>
      <c r="BZ490" s="34"/>
      <c r="CA490" s="34"/>
      <c r="CB490" s="34"/>
      <c r="CC490" s="34"/>
      <c r="CD490" s="34" t="str">
        <f t="shared" ref="CD490" si="1844">IF(ISNUMBER(CD491), AVERAGE(CD491:CD495), "")</f>
        <v/>
      </c>
      <c r="CE490" s="34">
        <f t="shared" si="1787"/>
        <v>3.0814814814814815</v>
      </c>
      <c r="CF490" s="34">
        <f t="shared" si="1816"/>
        <v>0.90074897013416799</v>
      </c>
    </row>
    <row r="491" spans="2:84" ht="42" x14ac:dyDescent="0.15">
      <c r="B491" s="84" t="s">
        <v>611</v>
      </c>
      <c r="C491" s="86" t="s">
        <v>224</v>
      </c>
      <c r="D491" s="2">
        <v>5</v>
      </c>
      <c r="E491" s="13" t="s">
        <v>15</v>
      </c>
      <c r="F491" s="95">
        <f>IF($C491 = "neg", (($D491+1) - VLOOKUP($B491,'Results-formatted 060121'!$A:$AJ,(F$3+2),FALSE)), IF($C491 = "pos-neg", (3+VLOOKUP($B491,'Results-formatted 060121'!$A:$AJ,(F$3+2),FALSE)), VLOOKUP($B491,'Results-formatted 060121'!$A:$AJ,(F$3+2),FALSE)))</f>
        <v>3</v>
      </c>
      <c r="G491" s="95">
        <f>IF($C491 = "neg", (($D491+1) - VLOOKUP($B491,'Results-formatted 060121'!$A:$AJ,(G$3+2),FALSE)), IF($C491 = "pos-neg", (3+VLOOKUP($B491,'Results-formatted 060121'!$A:$AJ,(G$3+2),FALSE)), VLOOKUP($B491,'Results-formatted 060121'!$A:$AJ,(G$3+2),FALSE)))</f>
        <v>1</v>
      </c>
      <c r="H491" s="95">
        <f>IF($C491 = "neg", (($D491+1) - VLOOKUP($B491,'Results-formatted 060121'!$A:$AJ,(H$3+2),FALSE)), IF($C491 = "pos-neg", (3+VLOOKUP($B491,'Results-formatted 060121'!$A:$AJ,(H$3+2),FALSE)), VLOOKUP($B491,'Results-formatted 060121'!$A:$AJ,(H$3+2),FALSE)))</f>
        <v>3</v>
      </c>
      <c r="I491" s="95">
        <f>IF($C491 = "neg", (($D491+1) - VLOOKUP($B491,'Results-formatted 060121'!$A:$AJ,(I$3+2),FALSE)), IF($C491 = "pos-neg", (3+VLOOKUP($B491,'Results-formatted 060121'!$A:$AJ,(I$3+2),FALSE)), VLOOKUP($B491,'Results-formatted 060121'!$A:$AJ,(I$3+2),FALSE)))</f>
        <v>4</v>
      </c>
      <c r="J491" s="95">
        <f>IF($C491 = "neg", (($D491+1) - VLOOKUP($B491,'Results-formatted 060121'!$A:$AJ,(J$3+2),FALSE)), IF($C491 = "pos-neg", (3+VLOOKUP($B491,'Results-formatted 060121'!$A:$AJ,(J$3+2),FALSE)), VLOOKUP($B491,'Results-formatted 060121'!$A:$AJ,(J$3+2),FALSE)))</f>
        <v>3</v>
      </c>
      <c r="K491" s="95">
        <f>IF($C491 = "neg", (($D491+1) - VLOOKUP($B491,'Results-formatted 060121'!$A:$AJ,(K$3+2),FALSE)), IF($C491 = "pos-neg", (3+VLOOKUP($B491,'Results-formatted 060121'!$A:$AJ,(K$3+2),FALSE)), VLOOKUP($B491,'Results-formatted 060121'!$A:$AJ,(K$3+2),FALSE)))</f>
        <v>1</v>
      </c>
      <c r="L491" s="95">
        <f>IF($C491 = "neg", (($D491+1) - VLOOKUP($B491,'Results-formatted 060121'!$A:$AJ,(L$3+2),FALSE)), IF($C491 = "pos-neg", (3+VLOOKUP($B491,'Results-formatted 060121'!$A:$AJ,(L$3+2),FALSE)), VLOOKUP($B491,'Results-formatted 060121'!$A:$AJ,(L$3+2),FALSE)))</f>
        <v>4</v>
      </c>
      <c r="M491" s="95">
        <f>IF($C491 = "neg", (($D491+1) - VLOOKUP($B491,'Results-formatted 060121'!$A:$AJ,(M$3+2),FALSE)), IF($C491 = "pos-neg", (3+VLOOKUP($B491,'Results-formatted 060121'!$A:$AJ,(M$3+2),FALSE)), VLOOKUP($B491,'Results-formatted 060121'!$A:$AJ,(M$3+2),FALSE)))</f>
        <v>1</v>
      </c>
      <c r="N491" s="95">
        <f>IF($C491 = "neg", (($D491+1) - VLOOKUP($B491,'Results-formatted 060121'!$A:$AJ,(N$3+2),FALSE)), IF($C491 = "pos-neg", (3+VLOOKUP($B491,'Results-formatted 060121'!$A:$AJ,(N$3+2),FALSE)), VLOOKUP($B491,'Results-formatted 060121'!$A:$AJ,(N$3+2),FALSE)))</f>
        <v>4</v>
      </c>
      <c r="O491" s="95">
        <f>IF($C491 = "neg", (($D491+1) - VLOOKUP($B491,'Results-formatted 060121'!$A:$AJ,(O$3+2),FALSE)), IF($C491 = "pos-neg", (3+VLOOKUP($B491,'Results-formatted 060121'!$A:$AJ,(O$3+2),FALSE)), VLOOKUP($B491,'Results-formatted 060121'!$A:$AJ,(O$3+2),FALSE)))</f>
        <v>3</v>
      </c>
      <c r="P491" s="95">
        <f>IF($C491 = "neg", (($D491+1) - VLOOKUP($B491,'Results-formatted 060121'!$A:$AJ,(P$3+2),FALSE)), IF($C491 = "pos-neg", (3+VLOOKUP($B491,'Results-formatted 060121'!$A:$AJ,(P$3+2),FALSE)), VLOOKUP($B491,'Results-formatted 060121'!$A:$AJ,(P$3+2),FALSE)))</f>
        <v>3</v>
      </c>
      <c r="Q491" s="95">
        <f>IF($C491 = "neg", (($D491+1) - VLOOKUP($B491,'Results-formatted 060121'!$A:$AJ,(Q$3+2),FALSE)), IF($C491 = "pos-neg", (3+VLOOKUP($B491,'Results-formatted 060121'!$A:$AJ,(Q$3+2),FALSE)), VLOOKUP($B491,'Results-formatted 060121'!$A:$AJ,(Q$3+2),FALSE)))</f>
        <v>2</v>
      </c>
      <c r="R491" s="95">
        <f>IF($C491 = "neg", (($D491+1) - VLOOKUP($B491,'Results-formatted 060121'!$A:$AJ,(R$3+2),FALSE)), IF($C491 = "pos-neg", (3+VLOOKUP($B491,'Results-formatted 060121'!$A:$AJ,(R$3+2),FALSE)), VLOOKUP($B491,'Results-formatted 060121'!$A:$AJ,(R$3+2),FALSE)))</f>
        <v>3</v>
      </c>
      <c r="S491" s="95">
        <f>IF($C491 = "neg", (($D491+1) - VLOOKUP($B491,'Results-formatted 060121'!$A:$AJ,(S$3+2),FALSE)), IF($C491 = "pos-neg", (3+VLOOKUP($B491,'Results-formatted 060121'!$A:$AJ,(S$3+2),FALSE)), VLOOKUP($B491,'Results-formatted 060121'!$A:$AJ,(S$3+2),FALSE)))</f>
        <v>3</v>
      </c>
      <c r="T491" s="95">
        <f>IF($C491 = "neg", (($D491+1) - VLOOKUP($B491,'Results-formatted 060121'!$A:$AJ,(T$3+2),FALSE)), IF($C491 = "pos-neg", (3+VLOOKUP($B491,'Results-formatted 060121'!$A:$AJ,(T$3+2),FALSE)), VLOOKUP($B491,'Results-formatted 060121'!$A:$AJ,(T$3+2),FALSE)))</f>
        <v>2</v>
      </c>
      <c r="U491" s="95">
        <f>IF($C491 = "neg", (($D491+1) - VLOOKUP($B491,'Results-formatted 060121'!$A:$AJ,(U$3+2),FALSE)), IF($C491 = "pos-neg", (3+VLOOKUP($B491,'Results-formatted 060121'!$A:$AJ,(U$3+2),FALSE)), VLOOKUP($B491,'Results-formatted 060121'!$A:$AJ,(U$3+2),FALSE)))</f>
        <v>3</v>
      </c>
      <c r="V491" s="95">
        <f>IF($C491 = "neg", (($D491+1) - VLOOKUP($B491,'Results-formatted 060121'!$A:$AJ,(V$3+2),FALSE)), IF($C491 = "pos-neg", (3+VLOOKUP($B491,'Results-formatted 060121'!$A:$AJ,(V$3+2),FALSE)), VLOOKUP($B491,'Results-formatted 060121'!$A:$AJ,(V$3+2),FALSE)))</f>
        <v>4</v>
      </c>
      <c r="W491" s="95">
        <f>IF($C491 = "neg", (($D491+1) - VLOOKUP($B491,'Results-formatted 060121'!$A:$AJ,(W$3+2),FALSE)), IF($C491 = "pos-neg", (3+VLOOKUP($B491,'Results-formatted 060121'!$A:$AJ,(W$3+2),FALSE)), VLOOKUP($B491,'Results-formatted 060121'!$A:$AJ,(W$3+2),FALSE)))</f>
        <v>2</v>
      </c>
      <c r="X491" s="95">
        <f>IF($C491 = "neg", (($D491+1) - VLOOKUP($B491,'Results-formatted 060121'!$A:$AJ,(X$3+2),FALSE)), IF($C491 = "pos-neg", (3+VLOOKUP($B491,'Results-formatted 060121'!$A:$AJ,(X$3+2),FALSE)), VLOOKUP($B491,'Results-formatted 060121'!$A:$AJ,(X$3+2),FALSE)))</f>
        <v>4</v>
      </c>
      <c r="Y491" s="95">
        <f>IF($C491 = "neg", (($D491+1) - VLOOKUP($B491,'Results-formatted 060121'!$A:$AJ,(Y$3+2),FALSE)), IF($C491 = "pos-neg", (3+VLOOKUP($B491,'Results-formatted 060121'!$A:$AJ,(Y$3+2),FALSE)), VLOOKUP($B491,'Results-formatted 060121'!$A:$AJ,(Y$3+2),FALSE)))</f>
        <v>3</v>
      </c>
      <c r="Z491" s="95">
        <f>IF($C491 = "neg", (($D491+1) - VLOOKUP($B491,'Results-formatted 060121'!$A:$AJ,(Z$3+2),FALSE)), IF($C491 = "pos-neg", (3+VLOOKUP($B491,'Results-formatted 060121'!$A:$AJ,(Z$3+2),FALSE)), VLOOKUP($B491,'Results-formatted 060121'!$A:$AJ,(Z$3+2),FALSE)))</f>
        <v>2</v>
      </c>
      <c r="AA491" s="95">
        <f>IF($C491 = "neg", (($D491+1) - VLOOKUP($B491,'Results-formatted 060121'!$A:$AJ,(AA$3+2),FALSE)), IF($C491 = "pos-neg", (3+VLOOKUP($B491,'Results-formatted 060121'!$A:$AJ,(AA$3+2),FALSE)), VLOOKUP($B491,'Results-formatted 060121'!$A:$AJ,(AA$3+2),FALSE)))</f>
        <v>1</v>
      </c>
      <c r="AB491" s="95">
        <f>IF($C491 = "neg", (($D491+1) - VLOOKUP($B491,'Results-formatted 060121'!$A:$AJ,(AB$3+2),FALSE)), IF($C491 = "pos-neg", (3+VLOOKUP($B491,'Results-formatted 060121'!$A:$AJ,(AB$3+2),FALSE)), VLOOKUP($B491,'Results-formatted 060121'!$A:$AJ,(AB$3+2),FALSE)))</f>
        <v>2</v>
      </c>
      <c r="AC491" s="95">
        <f>IF($C491 = "neg", (($D491+1) - VLOOKUP($B491,'Results-formatted 060121'!$A:$AJ,(AC$3+2),FALSE)), IF($C491 = "pos-neg", (3+VLOOKUP($B491,'Results-formatted 060121'!$A:$AJ,(AC$3+2),FALSE)), VLOOKUP($B491,'Results-formatted 060121'!$A:$AJ,(AC$3+2),FALSE)))</f>
        <v>1</v>
      </c>
      <c r="AD491" s="95">
        <f>IF($C491 = "neg", (($D491+1) - VLOOKUP($B491,'Results-formatted 060121'!$A:$AJ,(AD$3+2),FALSE)), IF($C491 = "pos-neg", (3+VLOOKUP($B491,'Results-formatted 060121'!$A:$AJ,(AD$3+2),FALSE)), VLOOKUP($B491,'Results-formatted 060121'!$A:$AJ,(AD$3+2),FALSE)))</f>
        <v>3</v>
      </c>
      <c r="AE491" s="95">
        <f>IF($C491 = "neg", (($D491+1) - VLOOKUP($B491,'Results-formatted 060121'!$A:$AJ,(AE$3+2),FALSE)), IF($C491 = "pos-neg", (3+VLOOKUP($B491,'Results-formatted 060121'!$A:$AJ,(AE$3+2),FALSE)), VLOOKUP($B491,'Results-formatted 060121'!$A:$AJ,(AE$3+2),FALSE)))</f>
        <v>2</v>
      </c>
      <c r="AF491" s="95">
        <f>IF($C491 = "neg", (($D491+1) - VLOOKUP($B491,'Results-formatted 060121'!$A:$AJ,(AF$3+2),FALSE)), IF($C491 = "pos-neg", (3+VLOOKUP($B491,'Results-formatted 060121'!$A:$AJ,(AF$3+2),FALSE)), VLOOKUP($B491,'Results-formatted 060121'!$A:$AJ,(AF$3+2),FALSE)))</f>
        <v>5</v>
      </c>
      <c r="AG491" s="95">
        <f>IF($C491 = "neg", (($D491+1) - VLOOKUP($B491,'Results-formatted 060121'!$A:$AJ,(AG$3+2),FALSE)), IF($C491 = "pos-neg", (3+VLOOKUP($B491,'Results-formatted 060121'!$A:$AJ,(AG$3+2),FALSE)), VLOOKUP($B491,'Results-formatted 060121'!$A:$AJ,(AG$3+2),FALSE)))</f>
        <v>1</v>
      </c>
      <c r="AH491" s="95">
        <f>IF($C491 = "neg", (($D491+1) - VLOOKUP($B491,'Results-formatted 060121'!$A:$AJ,(AH$3+2),FALSE)), IF($C491 = "pos-neg", (3+VLOOKUP($B491,'Results-formatted 060121'!$A:$AJ,(AH$3+2),FALSE)), VLOOKUP($B491,'Results-formatted 060121'!$A:$AJ,(AH$3+2),FALSE)))</f>
        <v>1</v>
      </c>
      <c r="AI491" s="95">
        <f>IF($C491 = "neg", (($D491+1) - VLOOKUP($B491,'Results-formatted 060121'!$A:$AJ,(AI$3+2),FALSE)), IF($C491 = "pos-neg", (3+VLOOKUP($B491,'Results-formatted 060121'!$A:$AJ,(AI$3+2),FALSE)), VLOOKUP($B491,'Results-formatted 060121'!$A:$AJ,(AI$3+2),FALSE)))</f>
        <v>3</v>
      </c>
      <c r="AJ491" s="95">
        <f>IF($C491 = "neg", (($D491+1) - VLOOKUP($B491,'Results-formatted 060121'!$A:$AJ,(AJ$3+2),FALSE)), IF($C491 = "pos-neg", (3+VLOOKUP($B491,'Results-formatted 060121'!$A:$AJ,(AJ$3+2),FALSE)), VLOOKUP($B491,'Results-formatted 060121'!$A:$AJ,(AJ$3+2),FALSE)))</f>
        <v>2</v>
      </c>
      <c r="AK491" s="95">
        <f>IF($C491 = "neg", (($D491+1) - VLOOKUP($B491,'Results-formatted 060121'!$A:$AJ,(AK$3+2),FALSE)), IF($C491 = "pos-neg", (3+VLOOKUP($B491,'Results-formatted 060121'!$A:$AJ,(AK$3+2),FALSE)), VLOOKUP($B491,'Results-formatted 060121'!$A:$AJ,(AK$3+2),FALSE)))</f>
        <v>4</v>
      </c>
      <c r="AL491" s="95">
        <f>IF($C491 = "neg", (($D491+1) - VLOOKUP($B491,'Results-formatted 060121'!$A:$AJ,(AL$3+2),FALSE)), IF($C491 = "pos-neg", (3+VLOOKUP($B491,'Results-formatted 060121'!$A:$AJ,(AL$3+2),FALSE)), VLOOKUP($B491,'Results-formatted 060121'!$A:$AJ,(AL$3+2),FALSE)))</f>
        <v>2</v>
      </c>
      <c r="AM491" s="95">
        <f>IF($C491 = "neg", (($D491+1) - VLOOKUP($B491,'Results-formatted 060121'!$A:AJ,(AM$3+2),FALSE)), IF($C491 = "pos-neg", (3+VLOOKUP($B491,'Results-formatted 060121'!$A:AJ,(AM$3+2),FALSE)), VLOOKUP($B491,'Results-formatted 060121'!$A:AJ,(AM$3+2),FALSE)))</f>
        <v>2</v>
      </c>
      <c r="AN491" s="95">
        <f>IF($C491 = "neg", (($D491+1) - VLOOKUP($B491,'Results-formatted 060121'!$A:AK,(AN$3+2),FALSE)), IF($C491 = "pos-neg", (3+VLOOKUP($B491,'Results-formatted 060121'!$A:AK,(AN$3+2),FALSE)), VLOOKUP($B491,'Results-formatted 060121'!$A:AK,(AN$3+2),FALSE)))</f>
        <v>2</v>
      </c>
      <c r="AO491" s="95">
        <f>IF($C491 = "neg", (($D491+1) - VLOOKUP($B491,'Results-formatted 060121'!$A:AL,(AO$3+2),FALSE)), IF($C491 = "pos-neg", (3+VLOOKUP($B491,'Results-formatted 060121'!$A:AL,(AO$3+2),FALSE)), VLOOKUP($B491,'Results-formatted 060121'!$A:AL,(AO$3+2),FALSE)))</f>
        <v>1</v>
      </c>
      <c r="AP491" s="95">
        <f>IF($C491 = "neg", (($D491+1) - VLOOKUP($B491,'Results-formatted 060121'!$A:AM,(AP$3+2),FALSE)), IF($C491 = "pos-neg", (3+VLOOKUP($B491,'Results-formatted 060121'!$A:AM,(AP$3+2),FALSE)), VLOOKUP($B491,'Results-formatted 060121'!$A:AM,(AP$3+2),FALSE)))</f>
        <v>4</v>
      </c>
      <c r="AQ491" s="95">
        <f>IF($C491 = "neg", (($D491+1) - VLOOKUP($B491,'Results-formatted 060121'!$A:AN,(AQ$3+2),FALSE)), IF($C491 = "pos-neg", (3+VLOOKUP($B491,'Results-formatted 060121'!$A:AN,(AQ$3+2),FALSE)), VLOOKUP($B491,'Results-formatted 060121'!$A:AN,(AQ$3+2),FALSE)))</f>
        <v>1</v>
      </c>
      <c r="AR491" s="95">
        <f>IF($C491 = "neg", (($D491+1) - VLOOKUP($B491,'Results-formatted 060121'!$A:AO,(AR$3+2),FALSE)), IF($C491 = "pos-neg", (3+VLOOKUP($B491,'Results-formatted 060121'!$A:AO,(AR$3+2),FALSE)), VLOOKUP($B491,'Results-formatted 060121'!$A:AO,(AR$3+2),FALSE)))</f>
        <v>4</v>
      </c>
      <c r="AS491" s="95">
        <f>IF($C491 = "neg", (($D491+1) - VLOOKUP($B491,'Results-formatted 060121'!$A:AP,(AS$3+2),FALSE)), IF($C491 = "pos-neg", (3+VLOOKUP($B491,'Results-formatted 060121'!$A:AP,(AS$3+2),FALSE)), VLOOKUP($B491,'Results-formatted 060121'!$A:AP,(AS$3+2),FALSE)))</f>
        <v>3</v>
      </c>
      <c r="AT491" s="95">
        <f>IF($C491 = "neg", (($D491+1) - VLOOKUP($B491,'Results-formatted 060121'!$A:AQ,(AT$3+2),FALSE)), IF($C491 = "pos-neg", (3+VLOOKUP($B491,'Results-formatted 060121'!$A:AQ,(AT$3+2),FALSE)), VLOOKUP($B491,'Results-formatted 060121'!$A:AQ,(AT$3+2),FALSE)))</f>
        <v>4</v>
      </c>
      <c r="AU491" s="95">
        <f>IF($C491 = "neg", (($D491+1) - VLOOKUP($B491,'Results-formatted 060121'!$A:AR,(AU$3+2),FALSE)), IF($C491 = "pos-neg", (3+VLOOKUP($B491,'Results-formatted 060121'!$A:AR,(AU$3+2),FALSE)), VLOOKUP($B491,'Results-formatted 060121'!$A:AR,(AU$3+2),FALSE)))</f>
        <v>5</v>
      </c>
      <c r="AV491" s="95">
        <f>IF($C491 = "neg", (($D491+1) - VLOOKUP($B491,'Results-formatted 060121'!$A:AS,(AV$3+2),FALSE)), IF($C491 = "pos-neg", (3+VLOOKUP($B491,'Results-formatted 060121'!$A:AS,(AV$3+2),FALSE)), VLOOKUP($B491,'Results-formatted 060121'!$A:AS,(AV$3+2),FALSE)))</f>
        <v>4</v>
      </c>
      <c r="AW491" s="95">
        <f>IF($C491 = "neg", (($D491+1) - VLOOKUP($B491,'Results-formatted 060121'!$A:AT,(AW$3+2),FALSE)), IF($C491 = "pos-neg", (3+VLOOKUP($B491,'Results-formatted 060121'!$A:AT,(AW$3+2),FALSE)), VLOOKUP($B491,'Results-formatted 060121'!$A:AT,(AW$3+2),FALSE)))</f>
        <v>3</v>
      </c>
      <c r="AX491" s="95">
        <f>IF($C491 = "neg", (($D491+1) - VLOOKUP($B491,'Results-formatted 060121'!$A:AU,(AX$3+2),FALSE)), IF($C491 = "pos-neg", (3+VLOOKUP($B491,'Results-formatted 060121'!$A:AU,(AX$3+2),FALSE)), VLOOKUP($B491,'Results-formatted 060121'!$A:AU,(AX$3+2),FALSE)))</f>
        <v>5</v>
      </c>
      <c r="AY491" s="95">
        <f>IF($C491 = "neg", (($D491+1) - VLOOKUP($B491,'Results-formatted 060121'!$A:AV,(AY$3+2),FALSE)), IF($C491 = "pos-neg", (3+VLOOKUP($B491,'Results-formatted 060121'!$A:AV,(AY$3+2),FALSE)), VLOOKUP($B491,'Results-formatted 060121'!$A:AV,(AY$3+2),FALSE)))</f>
        <v>3</v>
      </c>
      <c r="AZ491" s="95">
        <f>IF($C491 = "neg", (($D491+1) - VLOOKUP($B491,'Results-formatted 060121'!$A:AW,(AZ$3+2),FALSE)), IF($C491 = "pos-neg", (3+VLOOKUP($B491,'Results-formatted 060121'!$A:AW,(AZ$3+2),FALSE)), VLOOKUP($B491,'Results-formatted 060121'!$A:AW,(AZ$3+2),FALSE)))</f>
        <v>5</v>
      </c>
      <c r="BA491" s="95">
        <f>IF($C491 = "neg", (($D491+1) - VLOOKUP($B491,'Results-formatted 060121'!$A:AX,(BA$3+2),FALSE)), IF($C491 = "pos-neg", (3+VLOOKUP($B491,'Results-formatted 060121'!$A:AX,(BA$3+2),FALSE)), VLOOKUP($B491,'Results-formatted 060121'!$A:AX,(BA$3+2),FALSE)))</f>
        <v>3</v>
      </c>
      <c r="BB491" s="95">
        <f>IF($C491 = "neg", (($D491+1) - VLOOKUP($B491,'Results-formatted 060121'!$A:AY,(BB$3+2),FALSE)), IF($C491 = "pos-neg", (3+VLOOKUP($B491,'Results-formatted 060121'!$A:AY,(BB$3+2),FALSE)), VLOOKUP($B491,'Results-formatted 060121'!$A:AY,(BB$3+2),FALSE)))</f>
        <v>3</v>
      </c>
      <c r="BC491" s="95">
        <f>IF($C491 = "neg", (($D491+1) - VLOOKUP($B491,'Results-formatted 060121'!$A:AZ,(BC$3+2),FALSE)), IF($C491 = "pos-neg", (3+VLOOKUP($B491,'Results-formatted 060121'!$A:AZ,(BC$3+2),FALSE)), VLOOKUP($B491,'Results-formatted 060121'!$A:AZ,(BC$3+2),FALSE)))</f>
        <v>1</v>
      </c>
      <c r="BD491" s="95">
        <f>IF($C491 = "neg", (($D491+1) - VLOOKUP($B491,'Results-formatted 060121'!$A:BA,(BD$3+2),FALSE)), IF($C491 = "pos-neg", (3+VLOOKUP($B491,'Results-formatted 060121'!$A:BA,(BD$3+2),FALSE)), VLOOKUP($B491,'Results-formatted 060121'!$A:BA,(BD$3+2),FALSE)))</f>
        <v>5</v>
      </c>
      <c r="BE491" s="95">
        <f>IF($C491 = "neg", (($D491+1) - VLOOKUP($B491,'Results-formatted 060121'!$A:BB,(BE$3+2),FALSE)), IF($C491 = "pos-neg", (3+VLOOKUP($B491,'Results-formatted 060121'!$A:BB,(BE$3+2),FALSE)), VLOOKUP($B491,'Results-formatted 060121'!$A:BB,(BE$3+2),FALSE)))</f>
        <v>1</v>
      </c>
      <c r="BF491" s="95">
        <f>IF($C491 = "neg", (($D491+1) - VLOOKUP($B491,'Results-formatted 060121'!$A:BC,(BF$3+2),FALSE)), IF($C491 = "pos-neg", (3+VLOOKUP($B491,'Results-formatted 060121'!$A:BC,(BF$3+2),FALSE)), VLOOKUP($B491,'Results-formatted 060121'!$A:BC,(BF$3+2),FALSE)))</f>
        <v>5</v>
      </c>
      <c r="BG491" s="95">
        <f>IF($C491 = "neg", (($D491+1) - VLOOKUP($B491,'Results-formatted 060121'!$A:BD,(BG$3+2),FALSE)), IF($C491 = "pos-neg", (3+VLOOKUP($B491,'Results-formatted 060121'!$A:BD,(BG$3+2),FALSE)), VLOOKUP($B491,'Results-formatted 060121'!$A:BD,(BG$3+2),FALSE)))</f>
        <v>3</v>
      </c>
      <c r="BH491" s="95">
        <f>IF($C491 = "neg", (($D491+1) - VLOOKUP($B491,'Results-formatted 060121'!$A:BE,(BH$3+2),FALSE)), IF($C491 = "pos-neg", (3+VLOOKUP($B491,'Results-formatted 060121'!$A:BE,(BH$3+2),FALSE)), VLOOKUP($B491,'Results-formatted 060121'!$A:BE,(BH$3+2),FALSE)))</f>
        <v>4</v>
      </c>
      <c r="BI491" s="95">
        <f>IF($C491 = "neg", (($D491+1) - VLOOKUP($B491,'Results-formatted 060121'!$A:BF,(BI$3+2),FALSE)), IF($C491 = "pos-neg", (3+VLOOKUP($B491,'Results-formatted 060121'!$A:BF,(BI$3+2),FALSE)), VLOOKUP($B491,'Results-formatted 060121'!$A:BF,(BI$3+2),FALSE)))</f>
        <v>4</v>
      </c>
      <c r="BJ491" s="95">
        <f>IF($C491 = "neg", (($D491+1) - VLOOKUP($B491,'Results-formatted 060121'!$A:BG,(BJ$3+2),FALSE)), IF($C491 = "pos-neg", (3+VLOOKUP($B491,'Results-formatted 060121'!$A:BG,(BJ$3+2),FALSE)), VLOOKUP($B491,'Results-formatted 060121'!$A:BG,(BJ$3+2),FALSE)))</f>
        <v>4</v>
      </c>
      <c r="BK491" s="95">
        <f>IF($C491 = "neg", (($D491+1) - VLOOKUP($B491,'Results-formatted 060121'!$A:BH,(BK$3+2),FALSE)), IF($C491 = "pos-neg", (3+VLOOKUP($B491,'Results-formatted 060121'!$A:BH,(BK$3+2),FALSE)), VLOOKUP($B491,'Results-formatted 060121'!$A:BH,(BK$3+2),FALSE)))</f>
        <v>2</v>
      </c>
      <c r="BL491" s="95">
        <f>IF($C491 = "neg", (($D491+1) - VLOOKUP($B491,'Results-formatted 060121'!$A:BI,(BL$3+2),FALSE)), IF($C491 = "pos-neg", (3+VLOOKUP($B491,'Results-formatted 060121'!$A:BI,(BL$3+2),FALSE)), VLOOKUP($B491,'Results-formatted 060121'!$A:BI,(BL$3+2),FALSE)))</f>
        <v>1</v>
      </c>
      <c r="BM491" s="95">
        <f>IF($C491 = "neg", (($D491+1) - VLOOKUP($B491,'Results-formatted 060121'!$A:BJ,(BM$3+2),FALSE)), IF($C491 = "pos-neg", (3+VLOOKUP($B491,'Results-formatted 060121'!$A:BJ,(BM$3+2),FALSE)), VLOOKUP($B491,'Results-formatted 060121'!$A:BJ,(BM$3+2),FALSE)))</f>
        <v>2</v>
      </c>
      <c r="BN491" s="95"/>
      <c r="BO491" s="95"/>
      <c r="BP491" s="95"/>
      <c r="BQ491" s="95"/>
      <c r="BR491" s="95"/>
      <c r="BS491" s="95"/>
      <c r="BT491" s="95"/>
      <c r="BU491" s="95"/>
      <c r="BV491" s="95"/>
      <c r="BW491" s="95"/>
      <c r="BX491" s="95"/>
      <c r="BY491" s="95"/>
      <c r="BZ491" s="95"/>
      <c r="CA491" s="95"/>
      <c r="CB491" s="95"/>
      <c r="CC491" s="95"/>
      <c r="CD491" s="99"/>
      <c r="CE491" s="25">
        <f t="shared" si="1787"/>
        <v>2.8166666666666669</v>
      </c>
      <c r="CF491" s="25">
        <f t="shared" si="1816"/>
        <v>1.2688132272520325</v>
      </c>
    </row>
    <row r="492" spans="2:84" ht="28" x14ac:dyDescent="0.15">
      <c r="B492" s="84" t="s">
        <v>612</v>
      </c>
      <c r="C492" s="86" t="s">
        <v>224</v>
      </c>
      <c r="D492" s="2">
        <v>5</v>
      </c>
      <c r="E492" s="13" t="s">
        <v>16</v>
      </c>
      <c r="F492" s="95">
        <f>IF($C492 = "neg", (($D492+1) - VLOOKUP($B492,'Results-formatted 060121'!$A:$AJ,(F$3+2),FALSE)), IF($C492 = "pos-neg", (3+VLOOKUP($B492,'Results-formatted 060121'!$A:$AJ,(F$3+2),FALSE)), VLOOKUP($B492,'Results-formatted 060121'!$A:$AJ,(F$3+2),FALSE)))</f>
        <v>3</v>
      </c>
      <c r="G492" s="95">
        <f>IF($C492 = "neg", (($D492+1) - VLOOKUP($B492,'Results-formatted 060121'!$A:$AJ,(G$3+2),FALSE)), IF($C492 = "pos-neg", (3+VLOOKUP($B492,'Results-formatted 060121'!$A:$AJ,(G$3+2),FALSE)), VLOOKUP($B492,'Results-formatted 060121'!$A:$AJ,(G$3+2),FALSE)))</f>
        <v>2</v>
      </c>
      <c r="H492" s="95">
        <f>IF($C492 = "neg", (($D492+1) - VLOOKUP($B492,'Results-formatted 060121'!$A:$AJ,(H$3+2),FALSE)), IF($C492 = "pos-neg", (3+VLOOKUP($B492,'Results-formatted 060121'!$A:$AJ,(H$3+2),FALSE)), VLOOKUP($B492,'Results-formatted 060121'!$A:$AJ,(H$3+2),FALSE)))</f>
        <v>2</v>
      </c>
      <c r="I492" s="95">
        <f>IF($C492 = "neg", (($D492+1) - VLOOKUP($B492,'Results-formatted 060121'!$A:$AJ,(I$3+2),FALSE)), IF($C492 = "pos-neg", (3+VLOOKUP($B492,'Results-formatted 060121'!$A:$AJ,(I$3+2),FALSE)), VLOOKUP($B492,'Results-formatted 060121'!$A:$AJ,(I$3+2),FALSE)))</f>
        <v>3</v>
      </c>
      <c r="J492" s="95">
        <f>IF($C492 = "neg", (($D492+1) - VLOOKUP($B492,'Results-formatted 060121'!$A:$AJ,(J$3+2),FALSE)), IF($C492 = "pos-neg", (3+VLOOKUP($B492,'Results-formatted 060121'!$A:$AJ,(J$3+2),FALSE)), VLOOKUP($B492,'Results-formatted 060121'!$A:$AJ,(J$3+2),FALSE)))</f>
        <v>3</v>
      </c>
      <c r="K492" s="95">
        <f>IF($C492 = "neg", (($D492+1) - VLOOKUP($B492,'Results-formatted 060121'!$A:$AJ,(K$3+2),FALSE)), IF($C492 = "pos-neg", (3+VLOOKUP($B492,'Results-formatted 060121'!$A:$AJ,(K$3+2),FALSE)), VLOOKUP($B492,'Results-formatted 060121'!$A:$AJ,(K$3+2),FALSE)))</f>
        <v>1</v>
      </c>
      <c r="L492" s="95">
        <f>IF($C492 = "neg", (($D492+1) - VLOOKUP($B492,'Results-formatted 060121'!$A:$AJ,(L$3+2),FALSE)), IF($C492 = "pos-neg", (3+VLOOKUP($B492,'Results-formatted 060121'!$A:$AJ,(L$3+2),FALSE)), VLOOKUP($B492,'Results-formatted 060121'!$A:$AJ,(L$3+2),FALSE)))</f>
        <v>4</v>
      </c>
      <c r="M492" s="95">
        <f>IF($C492 = "neg", (($D492+1) - VLOOKUP($B492,'Results-formatted 060121'!$A:$AJ,(M$3+2),FALSE)), IF($C492 = "pos-neg", (3+VLOOKUP($B492,'Results-formatted 060121'!$A:$AJ,(M$3+2),FALSE)), VLOOKUP($B492,'Results-formatted 060121'!$A:$AJ,(M$3+2),FALSE)))</f>
        <v>1</v>
      </c>
      <c r="N492" s="95">
        <f>IF($C492 = "neg", (($D492+1) - VLOOKUP($B492,'Results-formatted 060121'!$A:$AJ,(N$3+2),FALSE)), IF($C492 = "pos-neg", (3+VLOOKUP($B492,'Results-formatted 060121'!$A:$AJ,(N$3+2),FALSE)), VLOOKUP($B492,'Results-formatted 060121'!$A:$AJ,(N$3+2),FALSE)))</f>
        <v>4</v>
      </c>
      <c r="O492" s="95">
        <f>IF($C492 = "neg", (($D492+1) - VLOOKUP($B492,'Results-formatted 060121'!$A:$AJ,(O$3+2),FALSE)), IF($C492 = "pos-neg", (3+VLOOKUP($B492,'Results-formatted 060121'!$A:$AJ,(O$3+2),FALSE)), VLOOKUP($B492,'Results-formatted 060121'!$A:$AJ,(O$3+2),FALSE)))</f>
        <v>3</v>
      </c>
      <c r="P492" s="95">
        <f>IF($C492 = "neg", (($D492+1) - VLOOKUP($B492,'Results-formatted 060121'!$A:$AJ,(P$3+2),FALSE)), IF($C492 = "pos-neg", (3+VLOOKUP($B492,'Results-formatted 060121'!$A:$AJ,(P$3+2),FALSE)), VLOOKUP($B492,'Results-formatted 060121'!$A:$AJ,(P$3+2),FALSE)))</f>
        <v>4</v>
      </c>
      <c r="Q492" s="95">
        <f>IF($C492 = "neg", (($D492+1) - VLOOKUP($B492,'Results-formatted 060121'!$A:$AJ,(Q$3+2),FALSE)), IF($C492 = "pos-neg", (3+VLOOKUP($B492,'Results-formatted 060121'!$A:$AJ,(Q$3+2),FALSE)), VLOOKUP($B492,'Results-formatted 060121'!$A:$AJ,(Q$3+2),FALSE)))</f>
        <v>2</v>
      </c>
      <c r="R492" s="95">
        <f>IF($C492 = "neg", (($D492+1) - VLOOKUP($B492,'Results-formatted 060121'!$A:$AJ,(R$3+2),FALSE)), IF($C492 = "pos-neg", (3+VLOOKUP($B492,'Results-formatted 060121'!$A:$AJ,(R$3+2),FALSE)), VLOOKUP($B492,'Results-formatted 060121'!$A:$AJ,(R$3+2),FALSE)))</f>
        <v>3</v>
      </c>
      <c r="S492" s="95">
        <f>IF($C492 = "neg", (($D492+1) - VLOOKUP($B492,'Results-formatted 060121'!$A:$AJ,(S$3+2),FALSE)), IF($C492 = "pos-neg", (3+VLOOKUP($B492,'Results-formatted 060121'!$A:$AJ,(S$3+2),FALSE)), VLOOKUP($B492,'Results-formatted 060121'!$A:$AJ,(S$3+2),FALSE)))</f>
        <v>3</v>
      </c>
      <c r="T492" s="95">
        <f>IF($C492 = "neg", (($D492+1) - VLOOKUP($B492,'Results-formatted 060121'!$A:$AJ,(T$3+2),FALSE)), IF($C492 = "pos-neg", (3+VLOOKUP($B492,'Results-formatted 060121'!$A:$AJ,(T$3+2),FALSE)), VLOOKUP($B492,'Results-formatted 060121'!$A:$AJ,(T$3+2),FALSE)))</f>
        <v>1</v>
      </c>
      <c r="U492" s="95">
        <f>IF($C492 = "neg", (($D492+1) - VLOOKUP($B492,'Results-formatted 060121'!$A:$AJ,(U$3+2),FALSE)), IF($C492 = "pos-neg", (3+VLOOKUP($B492,'Results-formatted 060121'!$A:$AJ,(U$3+2),FALSE)), VLOOKUP($B492,'Results-formatted 060121'!$A:$AJ,(U$3+2),FALSE)))</f>
        <v>1</v>
      </c>
      <c r="V492" s="95">
        <f>IF($C492 = "neg", (($D492+1) - VLOOKUP($B492,'Results-formatted 060121'!$A:$AJ,(V$3+2),FALSE)), IF($C492 = "pos-neg", (3+VLOOKUP($B492,'Results-formatted 060121'!$A:$AJ,(V$3+2),FALSE)), VLOOKUP($B492,'Results-formatted 060121'!$A:$AJ,(V$3+2),FALSE)))</f>
        <v>5</v>
      </c>
      <c r="W492" s="95">
        <f>IF($C492 = "neg", (($D492+1) - VLOOKUP($B492,'Results-formatted 060121'!$A:$AJ,(W$3+2),FALSE)), IF($C492 = "pos-neg", (3+VLOOKUP($B492,'Results-formatted 060121'!$A:$AJ,(W$3+2),FALSE)), VLOOKUP($B492,'Results-formatted 060121'!$A:$AJ,(W$3+2),FALSE)))</f>
        <v>3</v>
      </c>
      <c r="X492" s="95">
        <f>IF($C492 = "neg", (($D492+1) - VLOOKUP($B492,'Results-formatted 060121'!$A:$AJ,(X$3+2),FALSE)), IF($C492 = "pos-neg", (3+VLOOKUP($B492,'Results-formatted 060121'!$A:$AJ,(X$3+2),FALSE)), VLOOKUP($B492,'Results-formatted 060121'!$A:$AJ,(X$3+2),FALSE)))</f>
        <v>4</v>
      </c>
      <c r="Y492" s="95">
        <f>IF($C492 = "neg", (($D492+1) - VLOOKUP($B492,'Results-formatted 060121'!$A:$AJ,(Y$3+2),FALSE)), IF($C492 = "pos-neg", (3+VLOOKUP($B492,'Results-formatted 060121'!$A:$AJ,(Y$3+2),FALSE)), VLOOKUP($B492,'Results-formatted 060121'!$A:$AJ,(Y$3+2),FALSE)))</f>
        <v>4</v>
      </c>
      <c r="Z492" s="95">
        <f>IF($C492 = "neg", (($D492+1) - VLOOKUP($B492,'Results-formatted 060121'!$A:$AJ,(Z$3+2),FALSE)), IF($C492 = "pos-neg", (3+VLOOKUP($B492,'Results-formatted 060121'!$A:$AJ,(Z$3+2),FALSE)), VLOOKUP($B492,'Results-formatted 060121'!$A:$AJ,(Z$3+2),FALSE)))</f>
        <v>3</v>
      </c>
      <c r="AA492" s="95">
        <f>IF($C492 = "neg", (($D492+1) - VLOOKUP($B492,'Results-formatted 060121'!$A:$AJ,(AA$3+2),FALSE)), IF($C492 = "pos-neg", (3+VLOOKUP($B492,'Results-formatted 060121'!$A:$AJ,(AA$3+2),FALSE)), VLOOKUP($B492,'Results-formatted 060121'!$A:$AJ,(AA$3+2),FALSE)))</f>
        <v>1</v>
      </c>
      <c r="AB492" s="95">
        <f>IF($C492 = "neg", (($D492+1) - VLOOKUP($B492,'Results-formatted 060121'!$A:$AJ,(AB$3+2),FALSE)), IF($C492 = "pos-neg", (3+VLOOKUP($B492,'Results-formatted 060121'!$A:$AJ,(AB$3+2),FALSE)), VLOOKUP($B492,'Results-formatted 060121'!$A:$AJ,(AB$3+2),FALSE)))</f>
        <v>4</v>
      </c>
      <c r="AC492" s="95">
        <f>IF($C492 = "neg", (($D492+1) - VLOOKUP($B492,'Results-formatted 060121'!$A:$AJ,(AC$3+2),FALSE)), IF($C492 = "pos-neg", (3+VLOOKUP($B492,'Results-formatted 060121'!$A:$AJ,(AC$3+2),FALSE)), VLOOKUP($B492,'Results-formatted 060121'!$A:$AJ,(AC$3+2),FALSE)))</f>
        <v>1</v>
      </c>
      <c r="AD492" s="95">
        <f>IF($C492 = "neg", (($D492+1) - VLOOKUP($B492,'Results-formatted 060121'!$A:$AJ,(AD$3+2),FALSE)), IF($C492 = "pos-neg", (3+VLOOKUP($B492,'Results-formatted 060121'!$A:$AJ,(AD$3+2),FALSE)), VLOOKUP($B492,'Results-formatted 060121'!$A:$AJ,(AD$3+2),FALSE)))</f>
        <v>3</v>
      </c>
      <c r="AE492" s="95">
        <f>IF($C492 = "neg", (($D492+1) - VLOOKUP($B492,'Results-formatted 060121'!$A:$AJ,(AE$3+2),FALSE)), IF($C492 = "pos-neg", (3+VLOOKUP($B492,'Results-formatted 060121'!$A:$AJ,(AE$3+2),FALSE)), VLOOKUP($B492,'Results-formatted 060121'!$A:$AJ,(AE$3+2),FALSE)))</f>
        <v>2</v>
      </c>
      <c r="AF492" s="95">
        <f>IF($C492 = "neg", (($D492+1) - VLOOKUP($B492,'Results-formatted 060121'!$A:$AJ,(AF$3+2),FALSE)), IF($C492 = "pos-neg", (3+VLOOKUP($B492,'Results-formatted 060121'!$A:$AJ,(AF$3+2),FALSE)), VLOOKUP($B492,'Results-formatted 060121'!$A:$AJ,(AF$3+2),FALSE)))</f>
        <v>3</v>
      </c>
      <c r="AG492" s="95">
        <f>IF($C492 = "neg", (($D492+1) - VLOOKUP($B492,'Results-formatted 060121'!$A:$AJ,(AG$3+2),FALSE)), IF($C492 = "pos-neg", (3+VLOOKUP($B492,'Results-formatted 060121'!$A:$AJ,(AG$3+2),FALSE)), VLOOKUP($B492,'Results-formatted 060121'!$A:$AJ,(AG$3+2),FALSE)))</f>
        <v>2</v>
      </c>
      <c r="AH492" s="95">
        <f>IF($C492 = "neg", (($D492+1) - VLOOKUP($B492,'Results-formatted 060121'!$A:$AJ,(AH$3+2),FALSE)), IF($C492 = "pos-neg", (3+VLOOKUP($B492,'Results-formatted 060121'!$A:$AJ,(AH$3+2),FALSE)), VLOOKUP($B492,'Results-formatted 060121'!$A:$AJ,(AH$3+2),FALSE)))</f>
        <v>1</v>
      </c>
      <c r="AI492" s="95">
        <f>IF($C492 = "neg", (($D492+1) - VLOOKUP($B492,'Results-formatted 060121'!$A:$AJ,(AI$3+2),FALSE)), IF($C492 = "pos-neg", (3+VLOOKUP($B492,'Results-formatted 060121'!$A:$AJ,(AI$3+2),FALSE)), VLOOKUP($B492,'Results-formatted 060121'!$A:$AJ,(AI$3+2),FALSE)))</f>
        <v>4</v>
      </c>
      <c r="AJ492" s="95">
        <f>IF($C492 = "neg", (($D492+1) - VLOOKUP($B492,'Results-formatted 060121'!$A:$AJ,(AJ$3+2),FALSE)), IF($C492 = "pos-neg", (3+VLOOKUP($B492,'Results-formatted 060121'!$A:$AJ,(AJ$3+2),FALSE)), VLOOKUP($B492,'Results-formatted 060121'!$A:$AJ,(AJ$3+2),FALSE)))</f>
        <v>4</v>
      </c>
      <c r="AK492" s="95">
        <f>IF($C492 = "neg", (($D492+1) - VLOOKUP($B492,'Results-formatted 060121'!$A:$AJ,(AK$3+2),FALSE)), IF($C492 = "pos-neg", (3+VLOOKUP($B492,'Results-formatted 060121'!$A:$AJ,(AK$3+2),FALSE)), VLOOKUP($B492,'Results-formatted 060121'!$A:$AJ,(AK$3+2),FALSE)))</f>
        <v>3</v>
      </c>
      <c r="AL492" s="95">
        <f>IF($C492 = "neg", (($D492+1) - VLOOKUP($B492,'Results-formatted 060121'!$A:$AJ,(AL$3+2),FALSE)), IF($C492 = "pos-neg", (3+VLOOKUP($B492,'Results-formatted 060121'!$A:$AJ,(AL$3+2),FALSE)), VLOOKUP($B492,'Results-formatted 060121'!$A:$AJ,(AL$3+2),FALSE)))</f>
        <v>2</v>
      </c>
      <c r="AM492" s="95">
        <f>IF($C492 = "neg", (($D492+1) - VLOOKUP($B492,'Results-formatted 060121'!$A:AJ,(AM$3+2),FALSE)), IF($C492 = "pos-neg", (3+VLOOKUP($B492,'Results-formatted 060121'!$A:AJ,(AM$3+2),FALSE)), VLOOKUP($B492,'Results-formatted 060121'!$A:AJ,(AM$3+2),FALSE)))</f>
        <v>4</v>
      </c>
      <c r="AN492" s="95">
        <f>IF($C492 = "neg", (($D492+1) - VLOOKUP($B492,'Results-formatted 060121'!$A:AK,(AN$3+2),FALSE)), IF($C492 = "pos-neg", (3+VLOOKUP($B492,'Results-formatted 060121'!$A:AK,(AN$3+2),FALSE)), VLOOKUP($B492,'Results-formatted 060121'!$A:AK,(AN$3+2),FALSE)))</f>
        <v>4</v>
      </c>
      <c r="AO492" s="95">
        <f>IF($C492 = "neg", (($D492+1) - VLOOKUP($B492,'Results-formatted 060121'!$A:AL,(AO$3+2),FALSE)), IF($C492 = "pos-neg", (3+VLOOKUP($B492,'Results-formatted 060121'!$A:AL,(AO$3+2),FALSE)), VLOOKUP($B492,'Results-formatted 060121'!$A:AL,(AO$3+2),FALSE)))</f>
        <v>1</v>
      </c>
      <c r="AP492" s="95">
        <f>IF($C492 = "neg", (($D492+1) - VLOOKUP($B492,'Results-formatted 060121'!$A:AM,(AP$3+2),FALSE)), IF($C492 = "pos-neg", (3+VLOOKUP($B492,'Results-formatted 060121'!$A:AM,(AP$3+2),FALSE)), VLOOKUP($B492,'Results-formatted 060121'!$A:AM,(AP$3+2),FALSE)))</f>
        <v>1</v>
      </c>
      <c r="AQ492" s="95">
        <f>IF($C492 = "neg", (($D492+1) - VLOOKUP($B492,'Results-formatted 060121'!$A:AN,(AQ$3+2),FALSE)), IF($C492 = "pos-neg", (3+VLOOKUP($B492,'Results-formatted 060121'!$A:AN,(AQ$3+2),FALSE)), VLOOKUP($B492,'Results-formatted 060121'!$A:AN,(AQ$3+2),FALSE)))</f>
        <v>2</v>
      </c>
      <c r="AR492" s="95">
        <f>IF($C492 = "neg", (($D492+1) - VLOOKUP($B492,'Results-formatted 060121'!$A:AO,(AR$3+2),FALSE)), IF($C492 = "pos-neg", (3+VLOOKUP($B492,'Results-formatted 060121'!$A:AO,(AR$3+2),FALSE)), VLOOKUP($B492,'Results-formatted 060121'!$A:AO,(AR$3+2),FALSE)))</f>
        <v>4</v>
      </c>
      <c r="AS492" s="95">
        <f>IF($C492 = "neg", (($D492+1) - VLOOKUP($B492,'Results-formatted 060121'!$A:AP,(AS$3+2),FALSE)), IF($C492 = "pos-neg", (3+VLOOKUP($B492,'Results-formatted 060121'!$A:AP,(AS$3+2),FALSE)), VLOOKUP($B492,'Results-formatted 060121'!$A:AP,(AS$3+2),FALSE)))</f>
        <v>4</v>
      </c>
      <c r="AT492" s="95">
        <f>IF($C492 = "neg", (($D492+1) - VLOOKUP($B492,'Results-formatted 060121'!$A:AQ,(AT$3+2),FALSE)), IF($C492 = "pos-neg", (3+VLOOKUP($B492,'Results-formatted 060121'!$A:AQ,(AT$3+2),FALSE)), VLOOKUP($B492,'Results-formatted 060121'!$A:AQ,(AT$3+2),FALSE)))</f>
        <v>3</v>
      </c>
      <c r="AU492" s="95">
        <f>IF($C492 = "neg", (($D492+1) - VLOOKUP($B492,'Results-formatted 060121'!$A:AR,(AU$3+2),FALSE)), IF($C492 = "pos-neg", (3+VLOOKUP($B492,'Results-formatted 060121'!$A:AR,(AU$3+2),FALSE)), VLOOKUP($B492,'Results-formatted 060121'!$A:AR,(AU$3+2),FALSE)))</f>
        <v>4</v>
      </c>
      <c r="AV492" s="95">
        <f>IF($C492 = "neg", (($D492+1) - VLOOKUP($B492,'Results-formatted 060121'!$A:AS,(AV$3+2),FALSE)), IF($C492 = "pos-neg", (3+VLOOKUP($B492,'Results-formatted 060121'!$A:AS,(AV$3+2),FALSE)), VLOOKUP($B492,'Results-formatted 060121'!$A:AS,(AV$3+2),FALSE)))</f>
        <v>3</v>
      </c>
      <c r="AW492" s="95">
        <f>IF($C492 = "neg", (($D492+1) - VLOOKUP($B492,'Results-formatted 060121'!$A:AT,(AW$3+2),FALSE)), IF($C492 = "pos-neg", (3+VLOOKUP($B492,'Results-formatted 060121'!$A:AT,(AW$3+2),FALSE)), VLOOKUP($B492,'Results-formatted 060121'!$A:AT,(AW$3+2),FALSE)))</f>
        <v>1</v>
      </c>
      <c r="AX492" s="95">
        <f>IF($C492 = "neg", (($D492+1) - VLOOKUP($B492,'Results-formatted 060121'!$A:AU,(AX$3+2),FALSE)), IF($C492 = "pos-neg", (3+VLOOKUP($B492,'Results-formatted 060121'!$A:AU,(AX$3+2),FALSE)), VLOOKUP($B492,'Results-formatted 060121'!$A:AU,(AX$3+2),FALSE)))</f>
        <v>1</v>
      </c>
      <c r="AY492" s="95">
        <f>IF($C492 = "neg", (($D492+1) - VLOOKUP($B492,'Results-formatted 060121'!$A:AV,(AY$3+2),FALSE)), IF($C492 = "pos-neg", (3+VLOOKUP($B492,'Results-formatted 060121'!$A:AV,(AY$3+2),FALSE)), VLOOKUP($B492,'Results-formatted 060121'!$A:AV,(AY$3+2),FALSE)))</f>
        <v>3</v>
      </c>
      <c r="AZ492" s="95">
        <f>IF($C492 = "neg", (($D492+1) - VLOOKUP($B492,'Results-formatted 060121'!$A:AW,(AZ$3+2),FALSE)), IF($C492 = "pos-neg", (3+VLOOKUP($B492,'Results-formatted 060121'!$A:AW,(AZ$3+2),FALSE)), VLOOKUP($B492,'Results-formatted 060121'!$A:AW,(AZ$3+2),FALSE)))</f>
        <v>4</v>
      </c>
      <c r="BA492" s="95">
        <f>IF($C492 = "neg", (($D492+1) - VLOOKUP($B492,'Results-formatted 060121'!$A:AX,(BA$3+2),FALSE)), IF($C492 = "pos-neg", (3+VLOOKUP($B492,'Results-formatted 060121'!$A:AX,(BA$3+2),FALSE)), VLOOKUP($B492,'Results-formatted 060121'!$A:AX,(BA$3+2),FALSE)))</f>
        <v>3</v>
      </c>
      <c r="BB492" s="95">
        <f>IF($C492 = "neg", (($D492+1) - VLOOKUP($B492,'Results-formatted 060121'!$A:AY,(BB$3+2),FALSE)), IF($C492 = "pos-neg", (3+VLOOKUP($B492,'Results-formatted 060121'!$A:AY,(BB$3+2),FALSE)), VLOOKUP($B492,'Results-formatted 060121'!$A:AY,(BB$3+2),FALSE)))</f>
        <v>3</v>
      </c>
      <c r="BC492" s="95">
        <f>IF($C492 = "neg", (($D492+1) - VLOOKUP($B492,'Results-formatted 060121'!$A:AZ,(BC$3+2),FALSE)), IF($C492 = "pos-neg", (3+VLOOKUP($B492,'Results-formatted 060121'!$A:AZ,(BC$3+2),FALSE)), VLOOKUP($B492,'Results-formatted 060121'!$A:AZ,(BC$3+2),FALSE)))</f>
        <v>2</v>
      </c>
      <c r="BD492" s="95">
        <f>IF($C492 = "neg", (($D492+1) - VLOOKUP($B492,'Results-formatted 060121'!$A:BA,(BD$3+2),FALSE)), IF($C492 = "pos-neg", (3+VLOOKUP($B492,'Results-formatted 060121'!$A:BA,(BD$3+2),FALSE)), VLOOKUP($B492,'Results-formatted 060121'!$A:BA,(BD$3+2),FALSE)))</f>
        <v>5</v>
      </c>
      <c r="BE492" s="95">
        <f>IF($C492 = "neg", (($D492+1) - VLOOKUP($B492,'Results-formatted 060121'!$A:BB,(BE$3+2),FALSE)), IF($C492 = "pos-neg", (3+VLOOKUP($B492,'Results-formatted 060121'!$A:BB,(BE$3+2),FALSE)), VLOOKUP($B492,'Results-formatted 060121'!$A:BB,(BE$3+2),FALSE)))</f>
        <v>2</v>
      </c>
      <c r="BF492" s="95">
        <f>IF($C492 = "neg", (($D492+1) - VLOOKUP($B492,'Results-formatted 060121'!$A:BC,(BF$3+2),FALSE)), IF($C492 = "pos-neg", (3+VLOOKUP($B492,'Results-formatted 060121'!$A:BC,(BF$3+2),FALSE)), VLOOKUP($B492,'Results-formatted 060121'!$A:BC,(BF$3+2),FALSE)))</f>
        <v>5</v>
      </c>
      <c r="BG492" s="95">
        <f>IF($C492 = "neg", (($D492+1) - VLOOKUP($B492,'Results-formatted 060121'!$A:BD,(BG$3+2),FALSE)), IF($C492 = "pos-neg", (3+VLOOKUP($B492,'Results-formatted 060121'!$A:BD,(BG$3+2),FALSE)), VLOOKUP($B492,'Results-formatted 060121'!$A:BD,(BG$3+2),FALSE)))</f>
        <v>3</v>
      </c>
      <c r="BH492" s="95">
        <f>IF($C492 = "neg", (($D492+1) - VLOOKUP($B492,'Results-formatted 060121'!$A:BE,(BH$3+2),FALSE)), IF($C492 = "pos-neg", (3+VLOOKUP($B492,'Results-formatted 060121'!$A:BE,(BH$3+2),FALSE)), VLOOKUP($B492,'Results-formatted 060121'!$A:BE,(BH$3+2),FALSE)))</f>
        <v>4</v>
      </c>
      <c r="BI492" s="95">
        <f>IF($C492 = "neg", (($D492+1) - VLOOKUP($B492,'Results-formatted 060121'!$A:BF,(BI$3+2),FALSE)), IF($C492 = "pos-neg", (3+VLOOKUP($B492,'Results-formatted 060121'!$A:BF,(BI$3+2),FALSE)), VLOOKUP($B492,'Results-formatted 060121'!$A:BF,(BI$3+2),FALSE)))</f>
        <v>4</v>
      </c>
      <c r="BJ492" s="95">
        <f>IF($C492 = "neg", (($D492+1) - VLOOKUP($B492,'Results-formatted 060121'!$A:BG,(BJ$3+2),FALSE)), IF($C492 = "pos-neg", (3+VLOOKUP($B492,'Results-formatted 060121'!$A:BG,(BJ$3+2),FALSE)), VLOOKUP($B492,'Results-formatted 060121'!$A:BG,(BJ$3+2),FALSE)))</f>
        <v>3</v>
      </c>
      <c r="BK492" s="95">
        <f>IF($C492 = "neg", (($D492+1) - VLOOKUP($B492,'Results-formatted 060121'!$A:BH,(BK$3+2),FALSE)), IF($C492 = "pos-neg", (3+VLOOKUP($B492,'Results-formatted 060121'!$A:BH,(BK$3+2),FALSE)), VLOOKUP($B492,'Results-formatted 060121'!$A:BH,(BK$3+2),FALSE)))</f>
        <v>3</v>
      </c>
      <c r="BL492" s="95">
        <f>IF($C492 = "neg", (($D492+1) - VLOOKUP($B492,'Results-formatted 060121'!$A:BI,(BL$3+2),FALSE)), IF($C492 = "pos-neg", (3+VLOOKUP($B492,'Results-formatted 060121'!$A:BI,(BL$3+2),FALSE)), VLOOKUP($B492,'Results-formatted 060121'!$A:BI,(BL$3+2),FALSE)))</f>
        <v>2</v>
      </c>
      <c r="BM492" s="95">
        <f>IF($C492 = "neg", (($D492+1) - VLOOKUP($B492,'Results-formatted 060121'!$A:BJ,(BM$3+2),FALSE)), IF($C492 = "pos-neg", (3+VLOOKUP($B492,'Results-formatted 060121'!$A:BJ,(BM$3+2),FALSE)), VLOOKUP($B492,'Results-formatted 060121'!$A:BJ,(BM$3+2),FALSE)))</f>
        <v>2</v>
      </c>
      <c r="BN492" s="95"/>
      <c r="BO492" s="95"/>
      <c r="BP492" s="95"/>
      <c r="BQ492" s="95"/>
      <c r="BR492" s="95"/>
      <c r="BS492" s="95"/>
      <c r="BT492" s="95"/>
      <c r="BU492" s="95"/>
      <c r="BV492" s="95"/>
      <c r="BW492" s="95"/>
      <c r="BX492" s="95"/>
      <c r="BY492" s="95"/>
      <c r="BZ492" s="95"/>
      <c r="CA492" s="95"/>
      <c r="CB492" s="95"/>
      <c r="CC492" s="95"/>
      <c r="CD492" s="99"/>
      <c r="CE492" s="25">
        <f t="shared" si="1787"/>
        <v>2.8166666666666669</v>
      </c>
      <c r="CF492" s="25">
        <f t="shared" si="1816"/>
        <v>1.1715796473379425</v>
      </c>
    </row>
    <row r="493" spans="2:84" ht="28" x14ac:dyDescent="0.15">
      <c r="B493" s="84" t="s">
        <v>613</v>
      </c>
      <c r="C493" s="86" t="s">
        <v>224</v>
      </c>
      <c r="D493" s="2">
        <v>5</v>
      </c>
      <c r="E493" s="13" t="s">
        <v>17</v>
      </c>
      <c r="F493" s="95">
        <f>IF($C493 = "neg", (($D493+1) - VLOOKUP($B493,'Results-formatted 060121'!$A:$AJ,(F$3+2),FALSE)), IF($C493 = "pos-neg", (3+VLOOKUP($B493,'Results-formatted 060121'!$A:$AJ,(F$3+2),FALSE)), VLOOKUP($B493,'Results-formatted 060121'!$A:$AJ,(F$3+2),FALSE)))</f>
        <v>2</v>
      </c>
      <c r="G493" s="95">
        <f>IF($C493 = "neg", (($D493+1) - VLOOKUP($B493,'Results-formatted 060121'!$A:$AJ,(G$3+2),FALSE)), IF($C493 = "pos-neg", (3+VLOOKUP($B493,'Results-formatted 060121'!$A:$AJ,(G$3+2),FALSE)), VLOOKUP($B493,'Results-formatted 060121'!$A:$AJ,(G$3+2),FALSE)))</f>
        <v>3</v>
      </c>
      <c r="H493" s="95">
        <f>IF($C493 = "neg", (($D493+1) - VLOOKUP($B493,'Results-formatted 060121'!$A:$AJ,(H$3+2),FALSE)), IF($C493 = "pos-neg", (3+VLOOKUP($B493,'Results-formatted 060121'!$A:$AJ,(H$3+2),FALSE)), VLOOKUP($B493,'Results-formatted 060121'!$A:$AJ,(H$3+2),FALSE)))</f>
        <v>3</v>
      </c>
      <c r="I493" s="95">
        <f>IF($C493 = "neg", (($D493+1) - VLOOKUP($B493,'Results-formatted 060121'!$A:$AJ,(I$3+2),FALSE)), IF($C493 = "pos-neg", (3+VLOOKUP($B493,'Results-formatted 060121'!$A:$AJ,(I$3+2),FALSE)), VLOOKUP($B493,'Results-formatted 060121'!$A:$AJ,(I$3+2),FALSE)))</f>
        <v>5</v>
      </c>
      <c r="J493" s="95">
        <f>IF($C493 = "neg", (($D493+1) - VLOOKUP($B493,'Results-formatted 060121'!$A:$AJ,(J$3+2),FALSE)), IF($C493 = "pos-neg", (3+VLOOKUP($B493,'Results-formatted 060121'!$A:$AJ,(J$3+2),FALSE)), VLOOKUP($B493,'Results-formatted 060121'!$A:$AJ,(J$3+2),FALSE)))</f>
        <v>3</v>
      </c>
      <c r="K493" s="95">
        <f>IF($C493 = "neg", (($D493+1) - VLOOKUP($B493,'Results-formatted 060121'!$A:$AJ,(K$3+2),FALSE)), IF($C493 = "pos-neg", (3+VLOOKUP($B493,'Results-formatted 060121'!$A:$AJ,(K$3+2),FALSE)), VLOOKUP($B493,'Results-formatted 060121'!$A:$AJ,(K$3+2),FALSE)))</f>
        <v>3</v>
      </c>
      <c r="L493" s="95">
        <f>IF($C493 = "neg", (($D493+1) - VLOOKUP($B493,'Results-formatted 060121'!$A:$AJ,(L$3+2),FALSE)), IF($C493 = "pos-neg", (3+VLOOKUP($B493,'Results-formatted 060121'!$A:$AJ,(L$3+2),FALSE)), VLOOKUP($B493,'Results-formatted 060121'!$A:$AJ,(L$3+2),FALSE)))</f>
        <v>4</v>
      </c>
      <c r="M493" s="95">
        <f>IF($C493 = "neg", (($D493+1) - VLOOKUP($B493,'Results-formatted 060121'!$A:$AJ,(M$3+2),FALSE)), IF($C493 = "pos-neg", (3+VLOOKUP($B493,'Results-formatted 060121'!$A:$AJ,(M$3+2),FALSE)), VLOOKUP($B493,'Results-formatted 060121'!$A:$AJ,(M$3+2),FALSE)))</f>
        <v>1</v>
      </c>
      <c r="N493" s="95">
        <f>IF($C493 = "neg", (($D493+1) - VLOOKUP($B493,'Results-formatted 060121'!$A:$AJ,(N$3+2),FALSE)), IF($C493 = "pos-neg", (3+VLOOKUP($B493,'Results-formatted 060121'!$A:$AJ,(N$3+2),FALSE)), VLOOKUP($B493,'Results-formatted 060121'!$A:$AJ,(N$3+2),FALSE)))</f>
        <v>3</v>
      </c>
      <c r="O493" s="95">
        <f>IF($C493 = "neg", (($D493+1) - VLOOKUP($B493,'Results-formatted 060121'!$A:$AJ,(O$3+2),FALSE)), IF($C493 = "pos-neg", (3+VLOOKUP($B493,'Results-formatted 060121'!$A:$AJ,(O$3+2),FALSE)), VLOOKUP($B493,'Results-formatted 060121'!$A:$AJ,(O$3+2),FALSE)))</f>
        <v>3</v>
      </c>
      <c r="P493" s="95">
        <f>IF($C493 = "neg", (($D493+1) - VLOOKUP($B493,'Results-formatted 060121'!$A:$AJ,(P$3+2),FALSE)), IF($C493 = "pos-neg", (3+VLOOKUP($B493,'Results-formatted 060121'!$A:$AJ,(P$3+2),FALSE)), VLOOKUP($B493,'Results-formatted 060121'!$A:$AJ,(P$3+2),FALSE)))</f>
        <v>4</v>
      </c>
      <c r="Q493" s="95">
        <f>IF($C493 = "neg", (($D493+1) - VLOOKUP($B493,'Results-formatted 060121'!$A:$AJ,(Q$3+2),FALSE)), IF($C493 = "pos-neg", (3+VLOOKUP($B493,'Results-formatted 060121'!$A:$AJ,(Q$3+2),FALSE)), VLOOKUP($B493,'Results-formatted 060121'!$A:$AJ,(Q$3+2),FALSE)))</f>
        <v>4</v>
      </c>
      <c r="R493" s="95">
        <f>IF($C493 = "neg", (($D493+1) - VLOOKUP($B493,'Results-formatted 060121'!$A:$AJ,(R$3+2),FALSE)), IF($C493 = "pos-neg", (3+VLOOKUP($B493,'Results-formatted 060121'!$A:$AJ,(R$3+2),FALSE)), VLOOKUP($B493,'Results-formatted 060121'!$A:$AJ,(R$3+2),FALSE)))</f>
        <v>3</v>
      </c>
      <c r="S493" s="95">
        <f>IF($C493 = "neg", (($D493+1) - VLOOKUP($B493,'Results-formatted 060121'!$A:$AJ,(S$3+2),FALSE)), IF($C493 = "pos-neg", (3+VLOOKUP($B493,'Results-formatted 060121'!$A:$AJ,(S$3+2),FALSE)), VLOOKUP($B493,'Results-formatted 060121'!$A:$AJ,(S$3+2),FALSE)))</f>
        <v>5</v>
      </c>
      <c r="T493" s="95">
        <f>IF($C493 = "neg", (($D493+1) - VLOOKUP($B493,'Results-formatted 060121'!$A:$AJ,(T$3+2),FALSE)), IF($C493 = "pos-neg", (3+VLOOKUP($B493,'Results-formatted 060121'!$A:$AJ,(T$3+2),FALSE)), VLOOKUP($B493,'Results-formatted 060121'!$A:$AJ,(T$3+2),FALSE)))</f>
        <v>4</v>
      </c>
      <c r="U493" s="95">
        <f>IF($C493 = "neg", (($D493+1) - VLOOKUP($B493,'Results-formatted 060121'!$A:$AJ,(U$3+2),FALSE)), IF($C493 = "pos-neg", (3+VLOOKUP($B493,'Results-formatted 060121'!$A:$AJ,(U$3+2),FALSE)), VLOOKUP($B493,'Results-formatted 060121'!$A:$AJ,(U$3+2),FALSE)))</f>
        <v>1</v>
      </c>
      <c r="V493" s="95">
        <f>IF($C493 = "neg", (($D493+1) - VLOOKUP($B493,'Results-formatted 060121'!$A:$AJ,(V$3+2),FALSE)), IF($C493 = "pos-neg", (3+VLOOKUP($B493,'Results-formatted 060121'!$A:$AJ,(V$3+2),FALSE)), VLOOKUP($B493,'Results-formatted 060121'!$A:$AJ,(V$3+2),FALSE)))</f>
        <v>5</v>
      </c>
      <c r="W493" s="95">
        <f>IF($C493 = "neg", (($D493+1) - VLOOKUP($B493,'Results-formatted 060121'!$A:$AJ,(W$3+2),FALSE)), IF($C493 = "pos-neg", (3+VLOOKUP($B493,'Results-formatted 060121'!$A:$AJ,(W$3+2),FALSE)), VLOOKUP($B493,'Results-formatted 060121'!$A:$AJ,(W$3+2),FALSE)))</f>
        <v>3</v>
      </c>
      <c r="X493" s="95">
        <f>IF($C493 = "neg", (($D493+1) - VLOOKUP($B493,'Results-formatted 060121'!$A:$AJ,(X$3+2),FALSE)), IF($C493 = "pos-neg", (3+VLOOKUP($B493,'Results-formatted 060121'!$A:$AJ,(X$3+2),FALSE)), VLOOKUP($B493,'Results-formatted 060121'!$A:$AJ,(X$3+2),FALSE)))</f>
        <v>4</v>
      </c>
      <c r="Y493" s="95">
        <f>IF($C493 = "neg", (($D493+1) - VLOOKUP($B493,'Results-formatted 060121'!$A:$AJ,(Y$3+2),FALSE)), IF($C493 = "pos-neg", (3+VLOOKUP($B493,'Results-formatted 060121'!$A:$AJ,(Y$3+2),FALSE)), VLOOKUP($B493,'Results-formatted 060121'!$A:$AJ,(Y$3+2),FALSE)))</f>
        <v>3</v>
      </c>
      <c r="Z493" s="95">
        <f>IF($C493 = "neg", (($D493+1) - VLOOKUP($B493,'Results-formatted 060121'!$A:$AJ,(Z$3+2),FALSE)), IF($C493 = "pos-neg", (3+VLOOKUP($B493,'Results-formatted 060121'!$A:$AJ,(Z$3+2),FALSE)), VLOOKUP($B493,'Results-formatted 060121'!$A:$AJ,(Z$3+2),FALSE)))</f>
        <v>3</v>
      </c>
      <c r="AA493" s="95">
        <f>IF($C493 = "neg", (($D493+1) - VLOOKUP($B493,'Results-formatted 060121'!$A:$AJ,(AA$3+2),FALSE)), IF($C493 = "pos-neg", (3+VLOOKUP($B493,'Results-formatted 060121'!$A:$AJ,(AA$3+2),FALSE)), VLOOKUP($B493,'Results-formatted 060121'!$A:$AJ,(AA$3+2),FALSE)))</f>
        <v>1</v>
      </c>
      <c r="AB493" s="95">
        <f>IF($C493 = "neg", (($D493+1) - VLOOKUP($B493,'Results-formatted 060121'!$A:$AJ,(AB$3+2),FALSE)), IF($C493 = "pos-neg", (3+VLOOKUP($B493,'Results-formatted 060121'!$A:$AJ,(AB$3+2),FALSE)), VLOOKUP($B493,'Results-formatted 060121'!$A:$AJ,(AB$3+2),FALSE)))</f>
        <v>4</v>
      </c>
      <c r="AC493" s="95">
        <f>IF($C493 = "neg", (($D493+1) - VLOOKUP($B493,'Results-formatted 060121'!$A:$AJ,(AC$3+2),FALSE)), IF($C493 = "pos-neg", (3+VLOOKUP($B493,'Results-formatted 060121'!$A:$AJ,(AC$3+2),FALSE)), VLOOKUP($B493,'Results-formatted 060121'!$A:$AJ,(AC$3+2),FALSE)))</f>
        <v>2</v>
      </c>
      <c r="AD493" s="95">
        <f>IF($C493 = "neg", (($D493+1) - VLOOKUP($B493,'Results-formatted 060121'!$A:$AJ,(AD$3+2),FALSE)), IF($C493 = "pos-neg", (3+VLOOKUP($B493,'Results-formatted 060121'!$A:$AJ,(AD$3+2),FALSE)), VLOOKUP($B493,'Results-formatted 060121'!$A:$AJ,(AD$3+2),FALSE)))</f>
        <v>3</v>
      </c>
      <c r="AE493" s="95">
        <f>IF($C493 = "neg", (($D493+1) - VLOOKUP($B493,'Results-formatted 060121'!$A:$AJ,(AE$3+2),FALSE)), IF($C493 = "pos-neg", (3+VLOOKUP($B493,'Results-formatted 060121'!$A:$AJ,(AE$3+2),FALSE)), VLOOKUP($B493,'Results-formatted 060121'!$A:$AJ,(AE$3+2),FALSE)))</f>
        <v>3</v>
      </c>
      <c r="AF493" s="95">
        <f>IF($C493 = "neg", (($D493+1) - VLOOKUP($B493,'Results-formatted 060121'!$A:$AJ,(AF$3+2),FALSE)), IF($C493 = "pos-neg", (3+VLOOKUP($B493,'Results-formatted 060121'!$A:$AJ,(AF$3+2),FALSE)), VLOOKUP($B493,'Results-formatted 060121'!$A:$AJ,(AF$3+2),FALSE)))</f>
        <v>3</v>
      </c>
      <c r="AG493" s="95">
        <f>IF($C493 = "neg", (($D493+1) - VLOOKUP($B493,'Results-formatted 060121'!$A:$AJ,(AG$3+2),FALSE)), IF($C493 = "pos-neg", (3+VLOOKUP($B493,'Results-formatted 060121'!$A:$AJ,(AG$3+2),FALSE)), VLOOKUP($B493,'Results-formatted 060121'!$A:$AJ,(AG$3+2),FALSE)))</f>
        <v>4</v>
      </c>
      <c r="AH493" s="95">
        <f>IF($C493 = "neg", (($D493+1) - VLOOKUP($B493,'Results-formatted 060121'!$A:$AJ,(AH$3+2),FALSE)), IF($C493 = "pos-neg", (3+VLOOKUP($B493,'Results-formatted 060121'!$A:$AJ,(AH$3+2),FALSE)), VLOOKUP($B493,'Results-formatted 060121'!$A:$AJ,(AH$3+2),FALSE)))</f>
        <v>4</v>
      </c>
      <c r="AI493" s="95">
        <f>IF($C493 = "neg", (($D493+1) - VLOOKUP($B493,'Results-formatted 060121'!$A:$AJ,(AI$3+2),FALSE)), IF($C493 = "pos-neg", (3+VLOOKUP($B493,'Results-formatted 060121'!$A:$AJ,(AI$3+2),FALSE)), VLOOKUP($B493,'Results-formatted 060121'!$A:$AJ,(AI$3+2),FALSE)))</f>
        <v>4</v>
      </c>
      <c r="AJ493" s="95">
        <f>IF($C493 = "neg", (($D493+1) - VLOOKUP($B493,'Results-formatted 060121'!$A:$AJ,(AJ$3+2),FALSE)), IF($C493 = "pos-neg", (3+VLOOKUP($B493,'Results-formatted 060121'!$A:$AJ,(AJ$3+2),FALSE)), VLOOKUP($B493,'Results-formatted 060121'!$A:$AJ,(AJ$3+2),FALSE)))</f>
        <v>5</v>
      </c>
      <c r="AK493" s="95">
        <f>IF($C493 = "neg", (($D493+1) - VLOOKUP($B493,'Results-formatted 060121'!$A:$AJ,(AK$3+2),FALSE)), IF($C493 = "pos-neg", (3+VLOOKUP($B493,'Results-formatted 060121'!$A:$AJ,(AK$3+2),FALSE)), VLOOKUP($B493,'Results-formatted 060121'!$A:$AJ,(AK$3+2),FALSE)))</f>
        <v>4</v>
      </c>
      <c r="AL493" s="95">
        <f>IF($C493 = "neg", (($D493+1) - VLOOKUP($B493,'Results-formatted 060121'!$A:$AJ,(AL$3+2),FALSE)), IF($C493 = "pos-neg", (3+VLOOKUP($B493,'Results-formatted 060121'!$A:$AJ,(AL$3+2),FALSE)), VLOOKUP($B493,'Results-formatted 060121'!$A:$AJ,(AL$3+2),FALSE)))</f>
        <v>3</v>
      </c>
      <c r="AM493" s="95">
        <f>IF($C493 = "neg", (($D493+1) - VLOOKUP($B493,'Results-formatted 060121'!$A:AJ,(AM$3+2),FALSE)), IF($C493 = "pos-neg", (3+VLOOKUP($B493,'Results-formatted 060121'!$A:AJ,(AM$3+2),FALSE)), VLOOKUP($B493,'Results-formatted 060121'!$A:AJ,(AM$3+2),FALSE)))</f>
        <v>4</v>
      </c>
      <c r="AN493" s="95">
        <f>IF($C493 = "neg", (($D493+1) - VLOOKUP($B493,'Results-formatted 060121'!$A:AK,(AN$3+2),FALSE)), IF($C493 = "pos-neg", (3+VLOOKUP($B493,'Results-formatted 060121'!$A:AK,(AN$3+2),FALSE)), VLOOKUP($B493,'Results-formatted 060121'!$A:AK,(AN$3+2),FALSE)))</f>
        <v>4</v>
      </c>
      <c r="AO493" s="95">
        <f>IF($C493 = "neg", (($D493+1) - VLOOKUP($B493,'Results-formatted 060121'!$A:AL,(AO$3+2),FALSE)), IF($C493 = "pos-neg", (3+VLOOKUP($B493,'Results-formatted 060121'!$A:AL,(AO$3+2),FALSE)), VLOOKUP($B493,'Results-formatted 060121'!$A:AL,(AO$3+2),FALSE)))</f>
        <v>4</v>
      </c>
      <c r="AP493" s="95">
        <f>IF($C493 = "neg", (($D493+1) - VLOOKUP($B493,'Results-formatted 060121'!$A:AM,(AP$3+2),FALSE)), IF($C493 = "pos-neg", (3+VLOOKUP($B493,'Results-formatted 060121'!$A:AM,(AP$3+2),FALSE)), VLOOKUP($B493,'Results-formatted 060121'!$A:AM,(AP$3+2),FALSE)))</f>
        <v>2</v>
      </c>
      <c r="AQ493" s="95">
        <f>IF($C493 = "neg", (($D493+1) - VLOOKUP($B493,'Results-formatted 060121'!$A:AN,(AQ$3+2),FALSE)), IF($C493 = "pos-neg", (3+VLOOKUP($B493,'Results-formatted 060121'!$A:AN,(AQ$3+2),FALSE)), VLOOKUP($B493,'Results-formatted 060121'!$A:AN,(AQ$3+2),FALSE)))</f>
        <v>3</v>
      </c>
      <c r="AR493" s="95">
        <f>IF($C493 = "neg", (($D493+1) - VLOOKUP($B493,'Results-formatted 060121'!$A:AO,(AR$3+2),FALSE)), IF($C493 = "pos-neg", (3+VLOOKUP($B493,'Results-formatted 060121'!$A:AO,(AR$3+2),FALSE)), VLOOKUP($B493,'Results-formatted 060121'!$A:AO,(AR$3+2),FALSE)))</f>
        <v>4</v>
      </c>
      <c r="AS493" s="95">
        <f>IF($C493 = "neg", (($D493+1) - VLOOKUP($B493,'Results-formatted 060121'!$A:AP,(AS$3+2),FALSE)), IF($C493 = "pos-neg", (3+VLOOKUP($B493,'Results-formatted 060121'!$A:AP,(AS$3+2),FALSE)), VLOOKUP($B493,'Results-formatted 060121'!$A:AP,(AS$3+2),FALSE)))</f>
        <v>5</v>
      </c>
      <c r="AT493" s="95">
        <f>IF($C493 = "neg", (($D493+1) - VLOOKUP($B493,'Results-formatted 060121'!$A:AQ,(AT$3+2),FALSE)), IF($C493 = "pos-neg", (3+VLOOKUP($B493,'Results-formatted 060121'!$A:AQ,(AT$3+2),FALSE)), VLOOKUP($B493,'Results-formatted 060121'!$A:AQ,(AT$3+2),FALSE)))</f>
        <v>3</v>
      </c>
      <c r="AU493" s="95">
        <f>IF($C493 = "neg", (($D493+1) - VLOOKUP($B493,'Results-formatted 060121'!$A:AR,(AU$3+2),FALSE)), IF($C493 = "pos-neg", (3+VLOOKUP($B493,'Results-formatted 060121'!$A:AR,(AU$3+2),FALSE)), VLOOKUP($B493,'Results-formatted 060121'!$A:AR,(AU$3+2),FALSE)))</f>
        <v>5</v>
      </c>
      <c r="AV493" s="95">
        <f>IF($C493 = "neg", (($D493+1) - VLOOKUP($B493,'Results-formatted 060121'!$A:AS,(AV$3+2),FALSE)), IF($C493 = "pos-neg", (3+VLOOKUP($B493,'Results-formatted 060121'!$A:AS,(AV$3+2),FALSE)), VLOOKUP($B493,'Results-formatted 060121'!$A:AS,(AV$3+2),FALSE)))</f>
        <v>4</v>
      </c>
      <c r="AW493" s="95">
        <f>IF($C493 = "neg", (($D493+1) - VLOOKUP($B493,'Results-formatted 060121'!$A:AT,(AW$3+2),FALSE)), IF($C493 = "pos-neg", (3+VLOOKUP($B493,'Results-formatted 060121'!$A:AT,(AW$3+2),FALSE)), VLOOKUP($B493,'Results-formatted 060121'!$A:AT,(AW$3+2),FALSE)))</f>
        <v>4</v>
      </c>
      <c r="AX493" s="95">
        <f>IF($C493 = "neg", (($D493+1) - VLOOKUP($B493,'Results-formatted 060121'!$A:AU,(AX$3+2),FALSE)), IF($C493 = "pos-neg", (3+VLOOKUP($B493,'Results-formatted 060121'!$A:AU,(AX$3+2),FALSE)), VLOOKUP($B493,'Results-formatted 060121'!$A:AU,(AX$3+2),FALSE)))</f>
        <v>1</v>
      </c>
      <c r="AY493" s="95">
        <f>IF($C493 = "neg", (($D493+1) - VLOOKUP($B493,'Results-formatted 060121'!$A:AV,(AY$3+2),FALSE)), IF($C493 = "pos-neg", (3+VLOOKUP($B493,'Results-formatted 060121'!$A:AV,(AY$3+2),FALSE)), VLOOKUP($B493,'Results-formatted 060121'!$A:AV,(AY$3+2),FALSE)))</f>
        <v>4</v>
      </c>
      <c r="AZ493" s="95">
        <f>IF($C493 = "neg", (($D493+1) - VLOOKUP($B493,'Results-formatted 060121'!$A:AW,(AZ$3+2),FALSE)), IF($C493 = "pos-neg", (3+VLOOKUP($B493,'Results-formatted 060121'!$A:AW,(AZ$3+2),FALSE)), VLOOKUP($B493,'Results-formatted 060121'!$A:AW,(AZ$3+2),FALSE)))</f>
        <v>5</v>
      </c>
      <c r="BA493" s="95">
        <f>IF($C493 = "neg", (($D493+1) - VLOOKUP($B493,'Results-formatted 060121'!$A:AX,(BA$3+2),FALSE)), IF($C493 = "pos-neg", (3+VLOOKUP($B493,'Results-formatted 060121'!$A:AX,(BA$3+2),FALSE)), VLOOKUP($B493,'Results-formatted 060121'!$A:AX,(BA$3+2),FALSE)))</f>
        <v>3</v>
      </c>
      <c r="BB493" s="95">
        <f>IF($C493 = "neg", (($D493+1) - VLOOKUP($B493,'Results-formatted 060121'!$A:AY,(BB$3+2),FALSE)), IF($C493 = "pos-neg", (3+VLOOKUP($B493,'Results-formatted 060121'!$A:AY,(BB$3+2),FALSE)), VLOOKUP($B493,'Results-formatted 060121'!$A:AY,(BB$3+2),FALSE)))</f>
        <v>4</v>
      </c>
      <c r="BC493" s="95">
        <f>IF($C493 = "neg", (($D493+1) - VLOOKUP($B493,'Results-formatted 060121'!$A:AZ,(BC$3+2),FALSE)), IF($C493 = "pos-neg", (3+VLOOKUP($B493,'Results-formatted 060121'!$A:AZ,(BC$3+2),FALSE)), VLOOKUP($B493,'Results-formatted 060121'!$A:AZ,(BC$3+2),FALSE)))</f>
        <v>4</v>
      </c>
      <c r="BD493" s="95">
        <f>IF($C493 = "neg", (($D493+1) - VLOOKUP($B493,'Results-formatted 060121'!$A:BA,(BD$3+2),FALSE)), IF($C493 = "pos-neg", (3+VLOOKUP($B493,'Results-formatted 060121'!$A:BA,(BD$3+2),FALSE)), VLOOKUP($B493,'Results-formatted 060121'!$A:BA,(BD$3+2),FALSE)))</f>
        <v>5</v>
      </c>
      <c r="BE493" s="95">
        <f>IF($C493 = "neg", (($D493+1) - VLOOKUP($B493,'Results-formatted 060121'!$A:BB,(BE$3+2),FALSE)), IF($C493 = "pos-neg", (3+VLOOKUP($B493,'Results-formatted 060121'!$A:BB,(BE$3+2),FALSE)), VLOOKUP($B493,'Results-formatted 060121'!$A:BB,(BE$3+2),FALSE)))</f>
        <v>3</v>
      </c>
      <c r="BF493" s="95">
        <f>IF($C493 = "neg", (($D493+1) - VLOOKUP($B493,'Results-formatted 060121'!$A:BC,(BF$3+2),FALSE)), IF($C493 = "pos-neg", (3+VLOOKUP($B493,'Results-formatted 060121'!$A:BC,(BF$3+2),FALSE)), VLOOKUP($B493,'Results-formatted 060121'!$A:BC,(BF$3+2),FALSE)))</f>
        <v>5</v>
      </c>
      <c r="BG493" s="95">
        <f>IF($C493 = "neg", (($D493+1) - VLOOKUP($B493,'Results-formatted 060121'!$A:BD,(BG$3+2),FALSE)), IF($C493 = "pos-neg", (3+VLOOKUP($B493,'Results-formatted 060121'!$A:BD,(BG$3+2),FALSE)), VLOOKUP($B493,'Results-formatted 060121'!$A:BD,(BG$3+2),FALSE)))</f>
        <v>3</v>
      </c>
      <c r="BH493" s="95">
        <f>IF($C493 = "neg", (($D493+1) - VLOOKUP($B493,'Results-formatted 060121'!$A:BE,(BH$3+2),FALSE)), IF($C493 = "pos-neg", (3+VLOOKUP($B493,'Results-formatted 060121'!$A:BE,(BH$3+2),FALSE)), VLOOKUP($B493,'Results-formatted 060121'!$A:BE,(BH$3+2),FALSE)))</f>
        <v>4</v>
      </c>
      <c r="BI493" s="95">
        <f>IF($C493 = "neg", (($D493+1) - VLOOKUP($B493,'Results-formatted 060121'!$A:BF,(BI$3+2),FALSE)), IF($C493 = "pos-neg", (3+VLOOKUP($B493,'Results-formatted 060121'!$A:BF,(BI$3+2),FALSE)), VLOOKUP($B493,'Results-formatted 060121'!$A:BF,(BI$3+2),FALSE)))</f>
        <v>4</v>
      </c>
      <c r="BJ493" s="95">
        <f>IF($C493 = "neg", (($D493+1) - VLOOKUP($B493,'Results-formatted 060121'!$A:BG,(BJ$3+2),FALSE)), IF($C493 = "pos-neg", (3+VLOOKUP($B493,'Results-formatted 060121'!$A:BG,(BJ$3+2),FALSE)), VLOOKUP($B493,'Results-formatted 060121'!$A:BG,(BJ$3+2),FALSE)))</f>
        <v>2</v>
      </c>
      <c r="BK493" s="95">
        <f>IF($C493 = "neg", (($D493+1) - VLOOKUP($B493,'Results-formatted 060121'!$A:BH,(BK$3+2),FALSE)), IF($C493 = "pos-neg", (3+VLOOKUP($B493,'Results-formatted 060121'!$A:BH,(BK$3+2),FALSE)), VLOOKUP($B493,'Results-formatted 060121'!$A:BH,(BK$3+2),FALSE)))</f>
        <v>4</v>
      </c>
      <c r="BL493" s="95">
        <f>IF($C493 = "neg", (($D493+1) - VLOOKUP($B493,'Results-formatted 060121'!$A:BI,(BL$3+2),FALSE)), IF($C493 = "pos-neg", (3+VLOOKUP($B493,'Results-formatted 060121'!$A:BI,(BL$3+2),FALSE)), VLOOKUP($B493,'Results-formatted 060121'!$A:BI,(BL$3+2),FALSE)))</f>
        <v>5</v>
      </c>
      <c r="BM493" s="95">
        <f>IF($C493 = "neg", (($D493+1) - VLOOKUP($B493,'Results-formatted 060121'!$A:BJ,(BM$3+2),FALSE)), IF($C493 = "pos-neg", (3+VLOOKUP($B493,'Results-formatted 060121'!$A:BJ,(BM$3+2),FALSE)), VLOOKUP($B493,'Results-formatted 060121'!$A:BJ,(BM$3+2),FALSE)))</f>
        <v>3</v>
      </c>
      <c r="BN493" s="95"/>
      <c r="BO493" s="95"/>
      <c r="BP493" s="95"/>
      <c r="BQ493" s="95"/>
      <c r="BR493" s="95"/>
      <c r="BS493" s="95"/>
      <c r="BT493" s="95"/>
      <c r="BU493" s="95"/>
      <c r="BV493" s="95"/>
      <c r="BW493" s="95"/>
      <c r="BX493" s="95"/>
      <c r="BY493" s="95"/>
      <c r="BZ493" s="95"/>
      <c r="CA493" s="95"/>
      <c r="CB493" s="95"/>
      <c r="CC493" s="95"/>
      <c r="CD493" s="99"/>
      <c r="CE493" s="25">
        <f t="shared" si="1787"/>
        <v>3.5</v>
      </c>
      <c r="CF493" s="25">
        <f t="shared" si="1816"/>
        <v>1.0656421633639424</v>
      </c>
    </row>
    <row r="494" spans="2:84" ht="42" x14ac:dyDescent="0.15">
      <c r="B494" s="84" t="s">
        <v>614</v>
      </c>
      <c r="C494" s="86" t="s">
        <v>224</v>
      </c>
      <c r="D494" s="2">
        <v>5</v>
      </c>
      <c r="E494" s="13" t="s">
        <v>18</v>
      </c>
      <c r="F494" s="95">
        <f>IF($C494 = "neg", (($D494+1) - VLOOKUP($B494,'Results-formatted 060121'!$A:$AJ,(F$3+2),FALSE)), IF($C494 = "pos-neg", (3+VLOOKUP($B494,'Results-formatted 060121'!$A:$AJ,(F$3+2),FALSE)), VLOOKUP($B494,'Results-formatted 060121'!$A:$AJ,(F$3+2),FALSE)))</f>
        <v>3</v>
      </c>
      <c r="G494" s="95">
        <f>IF($C494 = "neg", (($D494+1) - VLOOKUP($B494,'Results-formatted 060121'!$A:$AJ,(G$3+2),FALSE)), IF($C494 = "pos-neg", (3+VLOOKUP($B494,'Results-formatted 060121'!$A:$AJ,(G$3+2),FALSE)), VLOOKUP($B494,'Results-formatted 060121'!$A:$AJ,(G$3+2),FALSE)))</f>
        <v>3</v>
      </c>
      <c r="H494" s="95">
        <f>IF($C494 = "neg", (($D494+1) - VLOOKUP($B494,'Results-formatted 060121'!$A:$AJ,(H$3+2),FALSE)), IF($C494 = "pos-neg", (3+VLOOKUP($B494,'Results-formatted 060121'!$A:$AJ,(H$3+2),FALSE)), VLOOKUP($B494,'Results-formatted 060121'!$A:$AJ,(H$3+2),FALSE)))</f>
        <v>2</v>
      </c>
      <c r="I494" s="95">
        <f>IF($C494 = "neg", (($D494+1) - VLOOKUP($B494,'Results-formatted 060121'!$A:$AJ,(I$3+2),FALSE)), IF($C494 = "pos-neg", (3+VLOOKUP($B494,'Results-formatted 060121'!$A:$AJ,(I$3+2),FALSE)), VLOOKUP($B494,'Results-formatted 060121'!$A:$AJ,(I$3+2),FALSE)))</f>
        <v>5</v>
      </c>
      <c r="J494" s="95">
        <f>IF($C494 = "neg", (($D494+1) - VLOOKUP($B494,'Results-formatted 060121'!$A:$AJ,(J$3+2),FALSE)), IF($C494 = "pos-neg", (3+VLOOKUP($B494,'Results-formatted 060121'!$A:$AJ,(J$3+2),FALSE)), VLOOKUP($B494,'Results-formatted 060121'!$A:$AJ,(J$3+2),FALSE)))</f>
        <v>3</v>
      </c>
      <c r="K494" s="95">
        <f>IF($C494 = "neg", (($D494+1) - VLOOKUP($B494,'Results-formatted 060121'!$A:$AJ,(K$3+2),FALSE)), IF($C494 = "pos-neg", (3+VLOOKUP($B494,'Results-formatted 060121'!$A:$AJ,(K$3+2),FALSE)), VLOOKUP($B494,'Results-formatted 060121'!$A:$AJ,(K$3+2),FALSE)))</f>
        <v>1</v>
      </c>
      <c r="L494" s="95">
        <f>IF($C494 = "neg", (($D494+1) - VLOOKUP($B494,'Results-formatted 060121'!$A:$AJ,(L$3+2),FALSE)), IF($C494 = "pos-neg", (3+VLOOKUP($B494,'Results-formatted 060121'!$A:$AJ,(L$3+2),FALSE)), VLOOKUP($B494,'Results-formatted 060121'!$A:$AJ,(L$3+2),FALSE)))</f>
        <v>4</v>
      </c>
      <c r="M494" s="95">
        <f>IF($C494 = "neg", (($D494+1) - VLOOKUP($B494,'Results-formatted 060121'!$A:$AJ,(M$3+2),FALSE)), IF($C494 = "pos-neg", (3+VLOOKUP($B494,'Results-formatted 060121'!$A:$AJ,(M$3+2),FALSE)), VLOOKUP($B494,'Results-formatted 060121'!$A:$AJ,(M$3+2),FALSE)))</f>
        <v>1</v>
      </c>
      <c r="N494" s="95">
        <f>IF($C494 = "neg", (($D494+1) - VLOOKUP($B494,'Results-formatted 060121'!$A:$AJ,(N$3+2),FALSE)), IF($C494 = "pos-neg", (3+VLOOKUP($B494,'Results-formatted 060121'!$A:$AJ,(N$3+2),FALSE)), VLOOKUP($B494,'Results-formatted 060121'!$A:$AJ,(N$3+2),FALSE)))</f>
        <v>3</v>
      </c>
      <c r="O494" s="95">
        <f>IF($C494 = "neg", (($D494+1) - VLOOKUP($B494,'Results-formatted 060121'!$A:$AJ,(O$3+2),FALSE)), IF($C494 = "pos-neg", (3+VLOOKUP($B494,'Results-formatted 060121'!$A:$AJ,(O$3+2),FALSE)), VLOOKUP($B494,'Results-formatted 060121'!$A:$AJ,(O$3+2),FALSE)))</f>
        <v>4</v>
      </c>
      <c r="P494" s="95">
        <f>IF($C494 = "neg", (($D494+1) - VLOOKUP($B494,'Results-formatted 060121'!$A:$AJ,(P$3+2),FALSE)), IF($C494 = "pos-neg", (3+VLOOKUP($B494,'Results-formatted 060121'!$A:$AJ,(P$3+2),FALSE)), VLOOKUP($B494,'Results-formatted 060121'!$A:$AJ,(P$3+2),FALSE)))</f>
        <v>4</v>
      </c>
      <c r="Q494" s="95">
        <f>IF($C494 = "neg", (($D494+1) - VLOOKUP($B494,'Results-formatted 060121'!$A:$AJ,(Q$3+2),FALSE)), IF($C494 = "pos-neg", (3+VLOOKUP($B494,'Results-formatted 060121'!$A:$AJ,(Q$3+2),FALSE)), VLOOKUP($B494,'Results-formatted 060121'!$A:$AJ,(Q$3+2),FALSE)))</f>
        <v>3</v>
      </c>
      <c r="R494" s="95">
        <f>IF($C494 = "neg", (($D494+1) - VLOOKUP($B494,'Results-formatted 060121'!$A:$AJ,(R$3+2),FALSE)), IF($C494 = "pos-neg", (3+VLOOKUP($B494,'Results-formatted 060121'!$A:$AJ,(R$3+2),FALSE)), VLOOKUP($B494,'Results-formatted 060121'!$A:$AJ,(R$3+2),FALSE)))</f>
        <v>3</v>
      </c>
      <c r="S494" s="95">
        <f>IF($C494 = "neg", (($D494+1) - VLOOKUP($B494,'Results-formatted 060121'!$A:$AJ,(S$3+2),FALSE)), IF($C494 = "pos-neg", (3+VLOOKUP($B494,'Results-formatted 060121'!$A:$AJ,(S$3+2),FALSE)), VLOOKUP($B494,'Results-formatted 060121'!$A:$AJ,(S$3+2),FALSE)))</f>
        <v>4</v>
      </c>
      <c r="T494" s="95">
        <f>IF($C494 = "neg", (($D494+1) - VLOOKUP($B494,'Results-formatted 060121'!$A:$AJ,(T$3+2),FALSE)), IF($C494 = "pos-neg", (3+VLOOKUP($B494,'Results-formatted 060121'!$A:$AJ,(T$3+2),FALSE)), VLOOKUP($B494,'Results-formatted 060121'!$A:$AJ,(T$3+2),FALSE)))</f>
        <v>3</v>
      </c>
      <c r="U494" s="95">
        <f>IF($C494 = "neg", (($D494+1) - VLOOKUP($B494,'Results-formatted 060121'!$A:$AJ,(U$3+2),FALSE)), IF($C494 = "pos-neg", (3+VLOOKUP($B494,'Results-formatted 060121'!$A:$AJ,(U$3+2),FALSE)), VLOOKUP($B494,'Results-formatted 060121'!$A:$AJ,(U$3+2),FALSE)))</f>
        <v>4</v>
      </c>
      <c r="V494" s="95">
        <f>IF($C494 = "neg", (($D494+1) - VLOOKUP($B494,'Results-formatted 060121'!$A:$AJ,(V$3+2),FALSE)), IF($C494 = "pos-neg", (3+VLOOKUP($B494,'Results-formatted 060121'!$A:$AJ,(V$3+2),FALSE)), VLOOKUP($B494,'Results-formatted 060121'!$A:$AJ,(V$3+2),FALSE)))</f>
        <v>4</v>
      </c>
      <c r="W494" s="95">
        <f>IF($C494 = "neg", (($D494+1) - VLOOKUP($B494,'Results-formatted 060121'!$A:$AJ,(W$3+2),FALSE)), IF($C494 = "pos-neg", (3+VLOOKUP($B494,'Results-formatted 060121'!$A:$AJ,(W$3+2),FALSE)), VLOOKUP($B494,'Results-formatted 060121'!$A:$AJ,(W$3+2),FALSE)))</f>
        <v>3</v>
      </c>
      <c r="X494" s="95">
        <f>IF($C494 = "neg", (($D494+1) - VLOOKUP($B494,'Results-formatted 060121'!$A:$AJ,(X$3+2),FALSE)), IF($C494 = "pos-neg", (3+VLOOKUP($B494,'Results-formatted 060121'!$A:$AJ,(X$3+2),FALSE)), VLOOKUP($B494,'Results-formatted 060121'!$A:$AJ,(X$3+2),FALSE)))</f>
        <v>3</v>
      </c>
      <c r="Y494" s="95">
        <f>IF($C494 = "neg", (($D494+1) - VLOOKUP($B494,'Results-formatted 060121'!$A:$AJ,(Y$3+2),FALSE)), IF($C494 = "pos-neg", (3+VLOOKUP($B494,'Results-formatted 060121'!$A:$AJ,(Y$3+2),FALSE)), VLOOKUP($B494,'Results-formatted 060121'!$A:$AJ,(Y$3+2),FALSE)))</f>
        <v>3</v>
      </c>
      <c r="Z494" s="95">
        <f>IF($C494 = "neg", (($D494+1) - VLOOKUP($B494,'Results-formatted 060121'!$A:$AJ,(Z$3+2),FALSE)), IF($C494 = "pos-neg", (3+VLOOKUP($B494,'Results-formatted 060121'!$A:$AJ,(Z$3+2),FALSE)), VLOOKUP($B494,'Results-formatted 060121'!$A:$AJ,(Z$3+2),FALSE)))</f>
        <v>3</v>
      </c>
      <c r="AA494" s="95">
        <f>IF($C494 = "neg", (($D494+1) - VLOOKUP($B494,'Results-formatted 060121'!$A:$AJ,(AA$3+2),FALSE)), IF($C494 = "pos-neg", (3+VLOOKUP($B494,'Results-formatted 060121'!$A:$AJ,(AA$3+2),FALSE)), VLOOKUP($B494,'Results-formatted 060121'!$A:$AJ,(AA$3+2),FALSE)))</f>
        <v>1</v>
      </c>
      <c r="AB494" s="95">
        <f>IF($C494 = "neg", (($D494+1) - VLOOKUP($B494,'Results-formatted 060121'!$A:$AJ,(AB$3+2),FALSE)), IF($C494 = "pos-neg", (3+VLOOKUP($B494,'Results-formatted 060121'!$A:$AJ,(AB$3+2),FALSE)), VLOOKUP($B494,'Results-formatted 060121'!$A:$AJ,(AB$3+2),FALSE)))</f>
        <v>4</v>
      </c>
      <c r="AC494" s="95">
        <f>IF($C494 = "neg", (($D494+1) - VLOOKUP($B494,'Results-formatted 060121'!$A:$AJ,(AC$3+2),FALSE)), IF($C494 = "pos-neg", (3+VLOOKUP($B494,'Results-formatted 060121'!$A:$AJ,(AC$3+2),FALSE)), VLOOKUP($B494,'Results-formatted 060121'!$A:$AJ,(AC$3+2),FALSE)))</f>
        <v>4</v>
      </c>
      <c r="AD494" s="95">
        <f>IF($C494 = "neg", (($D494+1) - VLOOKUP($B494,'Results-formatted 060121'!$A:$AJ,(AD$3+2),FALSE)), IF($C494 = "pos-neg", (3+VLOOKUP($B494,'Results-formatted 060121'!$A:$AJ,(AD$3+2),FALSE)), VLOOKUP($B494,'Results-formatted 060121'!$A:$AJ,(AD$3+2),FALSE)))</f>
        <v>3</v>
      </c>
      <c r="AE494" s="95">
        <f>IF($C494 = "neg", (($D494+1) - VLOOKUP($B494,'Results-formatted 060121'!$A:$AJ,(AE$3+2),FALSE)), IF($C494 = "pos-neg", (3+VLOOKUP($B494,'Results-formatted 060121'!$A:$AJ,(AE$3+2),FALSE)), VLOOKUP($B494,'Results-formatted 060121'!$A:$AJ,(AE$3+2),FALSE)))</f>
        <v>4</v>
      </c>
      <c r="AF494" s="95">
        <f>IF($C494 = "neg", (($D494+1) - VLOOKUP($B494,'Results-formatted 060121'!$A:$AJ,(AF$3+2),FALSE)), IF($C494 = "pos-neg", (3+VLOOKUP($B494,'Results-formatted 060121'!$A:$AJ,(AF$3+2),FALSE)), VLOOKUP($B494,'Results-formatted 060121'!$A:$AJ,(AF$3+2),FALSE)))</f>
        <v>3</v>
      </c>
      <c r="AG494" s="95">
        <f>IF($C494 = "neg", (($D494+1) - VLOOKUP($B494,'Results-formatted 060121'!$A:$AJ,(AG$3+2),FALSE)), IF($C494 = "pos-neg", (3+VLOOKUP($B494,'Results-formatted 060121'!$A:$AJ,(AG$3+2),FALSE)), VLOOKUP($B494,'Results-formatted 060121'!$A:$AJ,(AG$3+2),FALSE)))</f>
        <v>3</v>
      </c>
      <c r="AH494" s="95">
        <f>IF($C494 = "neg", (($D494+1) - VLOOKUP($B494,'Results-formatted 060121'!$A:$AJ,(AH$3+2),FALSE)), IF($C494 = "pos-neg", (3+VLOOKUP($B494,'Results-formatted 060121'!$A:$AJ,(AH$3+2),FALSE)), VLOOKUP($B494,'Results-formatted 060121'!$A:$AJ,(AH$3+2),FALSE)))</f>
        <v>3</v>
      </c>
      <c r="AI494" s="95">
        <f>IF($C494 = "neg", (($D494+1) - VLOOKUP($B494,'Results-formatted 060121'!$A:$AJ,(AI$3+2),FALSE)), IF($C494 = "pos-neg", (3+VLOOKUP($B494,'Results-formatted 060121'!$A:$AJ,(AI$3+2),FALSE)), VLOOKUP($B494,'Results-formatted 060121'!$A:$AJ,(AI$3+2),FALSE)))</f>
        <v>2</v>
      </c>
      <c r="AJ494" s="95">
        <f>IF($C494 = "neg", (($D494+1) - VLOOKUP($B494,'Results-formatted 060121'!$A:$AJ,(AJ$3+2),FALSE)), IF($C494 = "pos-neg", (3+VLOOKUP($B494,'Results-formatted 060121'!$A:$AJ,(AJ$3+2),FALSE)), VLOOKUP($B494,'Results-formatted 060121'!$A:$AJ,(AJ$3+2),FALSE)))</f>
        <v>5</v>
      </c>
      <c r="AK494" s="95">
        <f>IF($C494 = "neg", (($D494+1) - VLOOKUP($B494,'Results-formatted 060121'!$A:$AJ,(AK$3+2),FALSE)), IF($C494 = "pos-neg", (3+VLOOKUP($B494,'Results-formatted 060121'!$A:$AJ,(AK$3+2),FALSE)), VLOOKUP($B494,'Results-formatted 060121'!$A:$AJ,(AK$3+2),FALSE)))</f>
        <v>3</v>
      </c>
      <c r="AL494" s="95">
        <f>IF($C494 = "neg", (($D494+1) - VLOOKUP($B494,'Results-formatted 060121'!$A:$AJ,(AL$3+2),FALSE)), IF($C494 = "pos-neg", (3+VLOOKUP($B494,'Results-formatted 060121'!$A:$AJ,(AL$3+2),FALSE)), VLOOKUP($B494,'Results-formatted 060121'!$A:$AJ,(AL$3+2),FALSE)))</f>
        <v>2</v>
      </c>
      <c r="AM494" s="95">
        <f>IF($C494 = "neg", (($D494+1) - VLOOKUP($B494,'Results-formatted 060121'!$A:AJ,(AM$3+2),FALSE)), IF($C494 = "pos-neg", (3+VLOOKUP($B494,'Results-formatted 060121'!$A:AJ,(AM$3+2),FALSE)), VLOOKUP($B494,'Results-formatted 060121'!$A:AJ,(AM$3+2),FALSE)))</f>
        <v>2</v>
      </c>
      <c r="AN494" s="95">
        <f>IF($C494 = "neg", (($D494+1) - VLOOKUP($B494,'Results-formatted 060121'!$A:AK,(AN$3+2),FALSE)), IF($C494 = "pos-neg", (3+VLOOKUP($B494,'Results-formatted 060121'!$A:AK,(AN$3+2),FALSE)), VLOOKUP($B494,'Results-formatted 060121'!$A:AK,(AN$3+2),FALSE)))</f>
        <v>2</v>
      </c>
      <c r="AO494" s="95">
        <f>IF($C494 = "neg", (($D494+1) - VLOOKUP($B494,'Results-formatted 060121'!$A:AL,(AO$3+2),FALSE)), IF($C494 = "pos-neg", (3+VLOOKUP($B494,'Results-formatted 060121'!$A:AL,(AO$3+2),FALSE)), VLOOKUP($B494,'Results-formatted 060121'!$A:AL,(AO$3+2),FALSE)))</f>
        <v>2</v>
      </c>
      <c r="AP494" s="95">
        <f>IF($C494 = "neg", (($D494+1) - VLOOKUP($B494,'Results-formatted 060121'!$A:AM,(AP$3+2),FALSE)), IF($C494 = "pos-neg", (3+VLOOKUP($B494,'Results-formatted 060121'!$A:AM,(AP$3+2),FALSE)), VLOOKUP($B494,'Results-formatted 060121'!$A:AM,(AP$3+2),FALSE)))</f>
        <v>2</v>
      </c>
      <c r="AQ494" s="95">
        <f>IF($C494 = "neg", (($D494+1) - VLOOKUP($B494,'Results-formatted 060121'!$A:AN,(AQ$3+2),FALSE)), IF($C494 = "pos-neg", (3+VLOOKUP($B494,'Results-formatted 060121'!$A:AN,(AQ$3+2),FALSE)), VLOOKUP($B494,'Results-formatted 060121'!$A:AN,(AQ$3+2),FALSE)))</f>
        <v>4</v>
      </c>
      <c r="AR494" s="95">
        <f>IF($C494 = "neg", (($D494+1) - VLOOKUP($B494,'Results-formatted 060121'!$A:AO,(AR$3+2),FALSE)), IF($C494 = "pos-neg", (3+VLOOKUP($B494,'Results-formatted 060121'!$A:AO,(AR$3+2),FALSE)), VLOOKUP($B494,'Results-formatted 060121'!$A:AO,(AR$3+2),FALSE)))</f>
        <v>4</v>
      </c>
      <c r="AS494" s="95">
        <f>IF($C494 = "neg", (($D494+1) - VLOOKUP($B494,'Results-formatted 060121'!$A:AP,(AS$3+2),FALSE)), IF($C494 = "pos-neg", (3+VLOOKUP($B494,'Results-formatted 060121'!$A:AP,(AS$3+2),FALSE)), VLOOKUP($B494,'Results-formatted 060121'!$A:AP,(AS$3+2),FALSE)))</f>
        <v>4</v>
      </c>
      <c r="AT494" s="95">
        <f>IF($C494 = "neg", (($D494+1) - VLOOKUP($B494,'Results-formatted 060121'!$A:AQ,(AT$3+2),FALSE)), IF($C494 = "pos-neg", (3+VLOOKUP($B494,'Results-formatted 060121'!$A:AQ,(AT$3+2),FALSE)), VLOOKUP($B494,'Results-formatted 060121'!$A:AQ,(AT$3+2),FALSE)))</f>
        <v>3</v>
      </c>
      <c r="AU494" s="95">
        <f>IF($C494 = "neg", (($D494+1) - VLOOKUP($B494,'Results-formatted 060121'!$A:AR,(AU$3+2),FALSE)), IF($C494 = "pos-neg", (3+VLOOKUP($B494,'Results-formatted 060121'!$A:AR,(AU$3+2),FALSE)), VLOOKUP($B494,'Results-formatted 060121'!$A:AR,(AU$3+2),FALSE)))</f>
        <v>3</v>
      </c>
      <c r="AV494" s="95">
        <f>IF($C494 = "neg", (($D494+1) - VLOOKUP($B494,'Results-formatted 060121'!$A:AS,(AV$3+2),FALSE)), IF($C494 = "pos-neg", (3+VLOOKUP($B494,'Results-formatted 060121'!$A:AS,(AV$3+2),FALSE)), VLOOKUP($B494,'Results-formatted 060121'!$A:AS,(AV$3+2),FALSE)))</f>
        <v>3</v>
      </c>
      <c r="AW494" s="95">
        <f>IF($C494 = "neg", (($D494+1) - VLOOKUP($B494,'Results-formatted 060121'!$A:AT,(AW$3+2),FALSE)), IF($C494 = "pos-neg", (3+VLOOKUP($B494,'Results-formatted 060121'!$A:AT,(AW$3+2),FALSE)), VLOOKUP($B494,'Results-formatted 060121'!$A:AT,(AW$3+2),FALSE)))</f>
        <v>4</v>
      </c>
      <c r="AX494" s="95">
        <f>IF($C494 = "neg", (($D494+1) - VLOOKUP($B494,'Results-formatted 060121'!$A:AU,(AX$3+2),FALSE)), IF($C494 = "pos-neg", (3+VLOOKUP($B494,'Results-formatted 060121'!$A:AU,(AX$3+2),FALSE)), VLOOKUP($B494,'Results-formatted 060121'!$A:AU,(AX$3+2),FALSE)))</f>
        <v>1</v>
      </c>
      <c r="AY494" s="95">
        <f>IF($C494 = "neg", (($D494+1) - VLOOKUP($B494,'Results-formatted 060121'!$A:AV,(AY$3+2),FALSE)), IF($C494 = "pos-neg", (3+VLOOKUP($B494,'Results-formatted 060121'!$A:AV,(AY$3+2),FALSE)), VLOOKUP($B494,'Results-formatted 060121'!$A:AV,(AY$3+2),FALSE)))</f>
        <v>3</v>
      </c>
      <c r="AZ494" s="95">
        <f>IF($C494 = "neg", (($D494+1) - VLOOKUP($B494,'Results-formatted 060121'!$A:AW,(AZ$3+2),FALSE)), IF($C494 = "pos-neg", (3+VLOOKUP($B494,'Results-formatted 060121'!$A:AW,(AZ$3+2),FALSE)), VLOOKUP($B494,'Results-formatted 060121'!$A:AW,(AZ$3+2),FALSE)))</f>
        <v>4</v>
      </c>
      <c r="BA494" s="95">
        <f>IF($C494 = "neg", (($D494+1) - VLOOKUP($B494,'Results-formatted 060121'!$A:AX,(BA$3+2),FALSE)), IF($C494 = "pos-neg", (3+VLOOKUP($B494,'Results-formatted 060121'!$A:AX,(BA$3+2),FALSE)), VLOOKUP($B494,'Results-formatted 060121'!$A:AX,(BA$3+2),FALSE)))</f>
        <v>4</v>
      </c>
      <c r="BB494" s="95">
        <f>IF($C494 = "neg", (($D494+1) - VLOOKUP($B494,'Results-formatted 060121'!$A:AY,(BB$3+2),FALSE)), IF($C494 = "pos-neg", (3+VLOOKUP($B494,'Results-formatted 060121'!$A:AY,(BB$3+2),FALSE)), VLOOKUP($B494,'Results-formatted 060121'!$A:AY,(BB$3+2),FALSE)))</f>
        <v>3</v>
      </c>
      <c r="BC494" s="95">
        <f>IF($C494 = "neg", (($D494+1) - VLOOKUP($B494,'Results-formatted 060121'!$A:AZ,(BC$3+2),FALSE)), IF($C494 = "pos-neg", (3+VLOOKUP($B494,'Results-formatted 060121'!$A:AZ,(BC$3+2),FALSE)), VLOOKUP($B494,'Results-formatted 060121'!$A:AZ,(BC$3+2),FALSE)))</f>
        <v>2</v>
      </c>
      <c r="BD494" s="95">
        <f>IF($C494 = "neg", (($D494+1) - VLOOKUP($B494,'Results-formatted 060121'!$A:BA,(BD$3+2),FALSE)), IF($C494 = "pos-neg", (3+VLOOKUP($B494,'Results-formatted 060121'!$A:BA,(BD$3+2),FALSE)), VLOOKUP($B494,'Results-formatted 060121'!$A:BA,(BD$3+2),FALSE)))</f>
        <v>5</v>
      </c>
      <c r="BE494" s="95">
        <f>IF($C494 = "neg", (($D494+1) - VLOOKUP($B494,'Results-formatted 060121'!$A:BB,(BE$3+2),FALSE)), IF($C494 = "pos-neg", (3+VLOOKUP($B494,'Results-formatted 060121'!$A:BB,(BE$3+2),FALSE)), VLOOKUP($B494,'Results-formatted 060121'!$A:BB,(BE$3+2),FALSE)))</f>
        <v>3</v>
      </c>
      <c r="BF494" s="95">
        <f>IF($C494 = "neg", (($D494+1) - VLOOKUP($B494,'Results-formatted 060121'!$A:BC,(BF$3+2),FALSE)), IF($C494 = "pos-neg", (3+VLOOKUP($B494,'Results-formatted 060121'!$A:BC,(BF$3+2),FALSE)), VLOOKUP($B494,'Results-formatted 060121'!$A:BC,(BF$3+2),FALSE)))</f>
        <v>5</v>
      </c>
      <c r="BG494" s="95">
        <f>IF($C494 = "neg", (($D494+1) - VLOOKUP($B494,'Results-formatted 060121'!$A:BD,(BG$3+2),FALSE)), IF($C494 = "pos-neg", (3+VLOOKUP($B494,'Results-formatted 060121'!$A:BD,(BG$3+2),FALSE)), VLOOKUP($B494,'Results-formatted 060121'!$A:BD,(BG$3+2),FALSE)))</f>
        <v>3</v>
      </c>
      <c r="BH494" s="95">
        <f>IF($C494 = "neg", (($D494+1) - VLOOKUP($B494,'Results-formatted 060121'!$A:BE,(BH$3+2),FALSE)), IF($C494 = "pos-neg", (3+VLOOKUP($B494,'Results-formatted 060121'!$A:BE,(BH$3+2),FALSE)), VLOOKUP($B494,'Results-formatted 060121'!$A:BE,(BH$3+2),FALSE)))</f>
        <v>3</v>
      </c>
      <c r="BI494" s="95">
        <f>IF($C494 = "neg", (($D494+1) - VLOOKUP($B494,'Results-formatted 060121'!$A:BF,(BI$3+2),FALSE)), IF($C494 = "pos-neg", (3+VLOOKUP($B494,'Results-formatted 060121'!$A:BF,(BI$3+2),FALSE)), VLOOKUP($B494,'Results-formatted 060121'!$A:BF,(BI$3+2),FALSE)))</f>
        <v>4</v>
      </c>
      <c r="BJ494" s="95">
        <f>IF($C494 = "neg", (($D494+1) - VLOOKUP($B494,'Results-formatted 060121'!$A:BG,(BJ$3+2),FALSE)), IF($C494 = "pos-neg", (3+VLOOKUP($B494,'Results-formatted 060121'!$A:BG,(BJ$3+2),FALSE)), VLOOKUP($B494,'Results-formatted 060121'!$A:BG,(BJ$3+2),FALSE)))</f>
        <v>1</v>
      </c>
      <c r="BK494" s="95">
        <f>IF($C494 = "neg", (($D494+1) - VLOOKUP($B494,'Results-formatted 060121'!$A:BH,(BK$3+2),FALSE)), IF($C494 = "pos-neg", (3+VLOOKUP($B494,'Results-formatted 060121'!$A:BH,(BK$3+2),FALSE)), VLOOKUP($B494,'Results-formatted 060121'!$A:BH,(BK$3+2),FALSE)))</f>
        <v>3</v>
      </c>
      <c r="BL494" s="95">
        <f>IF($C494 = "neg", (($D494+1) - VLOOKUP($B494,'Results-formatted 060121'!$A:BI,(BL$3+2),FALSE)), IF($C494 = "pos-neg", (3+VLOOKUP($B494,'Results-formatted 060121'!$A:BI,(BL$3+2),FALSE)), VLOOKUP($B494,'Results-formatted 060121'!$A:BI,(BL$3+2),FALSE)))</f>
        <v>3</v>
      </c>
      <c r="BM494" s="95">
        <f>IF($C494 = "neg", (($D494+1) - VLOOKUP($B494,'Results-formatted 060121'!$A:BJ,(BM$3+2),FALSE)), IF($C494 = "pos-neg", (3+VLOOKUP($B494,'Results-formatted 060121'!$A:BJ,(BM$3+2),FALSE)), VLOOKUP($B494,'Results-formatted 060121'!$A:BJ,(BM$3+2),FALSE)))</f>
        <v>2</v>
      </c>
      <c r="BN494" s="95"/>
      <c r="BO494" s="95"/>
      <c r="BP494" s="95"/>
      <c r="BQ494" s="95"/>
      <c r="BR494" s="95"/>
      <c r="BS494" s="95"/>
      <c r="BT494" s="95"/>
      <c r="BU494" s="95"/>
      <c r="BV494" s="95"/>
      <c r="BW494" s="95"/>
      <c r="BX494" s="95"/>
      <c r="BY494" s="95"/>
      <c r="BZ494" s="95"/>
      <c r="CA494" s="95"/>
      <c r="CB494" s="95"/>
      <c r="CC494" s="95"/>
      <c r="CD494" s="99"/>
      <c r="CE494" s="25">
        <f t="shared" si="1787"/>
        <v>3.0833333333333335</v>
      </c>
      <c r="CF494" s="25">
        <f t="shared" si="1816"/>
        <v>1.0133292447137263</v>
      </c>
    </row>
    <row r="495" spans="2:84" ht="42" x14ac:dyDescent="0.15">
      <c r="B495" s="84" t="s">
        <v>615</v>
      </c>
      <c r="C495" s="86" t="s">
        <v>224</v>
      </c>
      <c r="D495" s="2">
        <v>5</v>
      </c>
      <c r="E495" s="13" t="s">
        <v>19</v>
      </c>
      <c r="F495" s="95">
        <f>IF($C495 = "neg", (($D495+1) - VLOOKUP($B495,'Results-formatted 060121'!$A:$AJ,(F$3+2),FALSE)), IF($C495 = "pos-neg", (3+VLOOKUP($B495,'Results-formatted 060121'!$A:$AJ,(F$3+2),FALSE)), VLOOKUP($B495,'Results-formatted 060121'!$A:$AJ,(F$3+2),FALSE)))</f>
        <v>3</v>
      </c>
      <c r="G495" s="95">
        <f>IF($C495 = "neg", (($D495+1) - VLOOKUP($B495,'Results-formatted 060121'!$A:$AJ,(G$3+2),FALSE)), IF($C495 = "pos-neg", (3+VLOOKUP($B495,'Results-formatted 060121'!$A:$AJ,(G$3+2),FALSE)), VLOOKUP($B495,'Results-formatted 060121'!$A:$AJ,(G$3+2),FALSE)))</f>
        <v>3</v>
      </c>
      <c r="H495" s="95">
        <f>IF($C495 = "neg", (($D495+1) - VLOOKUP($B495,'Results-formatted 060121'!$A:$AJ,(H$3+2),FALSE)), IF($C495 = "pos-neg", (3+VLOOKUP($B495,'Results-formatted 060121'!$A:$AJ,(H$3+2),FALSE)), VLOOKUP($B495,'Results-formatted 060121'!$A:$AJ,(H$3+2),FALSE)))</f>
        <v>4</v>
      </c>
      <c r="I495" s="95">
        <f>IF($C495 = "neg", (($D495+1) - VLOOKUP($B495,'Results-formatted 060121'!$A:$AJ,(I$3+2),FALSE)), IF($C495 = "pos-neg", (3+VLOOKUP($B495,'Results-formatted 060121'!$A:$AJ,(I$3+2),FALSE)), VLOOKUP($B495,'Results-formatted 060121'!$A:$AJ,(I$3+2),FALSE)))</f>
        <v>4</v>
      </c>
      <c r="J495" s="95">
        <f>IF($C495 = "neg", (($D495+1) - VLOOKUP($B495,'Results-formatted 060121'!$A:$AJ,(J$3+2),FALSE)), IF($C495 = "pos-neg", (3+VLOOKUP($B495,'Results-formatted 060121'!$A:$AJ,(J$3+2),FALSE)), VLOOKUP($B495,'Results-formatted 060121'!$A:$AJ,(J$3+2),FALSE)))</f>
        <v>3</v>
      </c>
      <c r="K495" s="95">
        <f>IF($C495 = "neg", (($D495+1) - VLOOKUP($B495,'Results-formatted 060121'!$A:$AJ,(K$3+2),FALSE)), IF($C495 = "pos-neg", (3+VLOOKUP($B495,'Results-formatted 060121'!$A:$AJ,(K$3+2),FALSE)), VLOOKUP($B495,'Results-formatted 060121'!$A:$AJ,(K$3+2),FALSE)))</f>
        <v>1</v>
      </c>
      <c r="L495" s="95">
        <f>IF($C495 = "neg", (($D495+1) - VLOOKUP($B495,'Results-formatted 060121'!$A:$AJ,(L$3+2),FALSE)), IF($C495 = "pos-neg", (3+VLOOKUP($B495,'Results-formatted 060121'!$A:$AJ,(L$3+2),FALSE)), VLOOKUP($B495,'Results-formatted 060121'!$A:$AJ,(L$3+2),FALSE)))</f>
        <v>4</v>
      </c>
      <c r="M495" s="95">
        <f>IF($C495 = "neg", (($D495+1) - VLOOKUP($B495,'Results-formatted 060121'!$A:$AJ,(M$3+2),FALSE)), IF($C495 = "pos-neg", (3+VLOOKUP($B495,'Results-formatted 060121'!$A:$AJ,(M$3+2),FALSE)), VLOOKUP($B495,'Results-formatted 060121'!$A:$AJ,(M$3+2),FALSE)))</f>
        <v>1</v>
      </c>
      <c r="N495" s="95">
        <f>IF($C495 = "neg", (($D495+1) - VLOOKUP($B495,'Results-formatted 060121'!$A:$AJ,(N$3+2),FALSE)), IF($C495 = "pos-neg", (3+VLOOKUP($B495,'Results-formatted 060121'!$A:$AJ,(N$3+2),FALSE)), VLOOKUP($B495,'Results-formatted 060121'!$A:$AJ,(N$3+2),FALSE)))</f>
        <v>3</v>
      </c>
      <c r="O495" s="95">
        <f>IF($C495 = "neg", (($D495+1) - VLOOKUP($B495,'Results-formatted 060121'!$A:$AJ,(O$3+2),FALSE)), IF($C495 = "pos-neg", (3+VLOOKUP($B495,'Results-formatted 060121'!$A:$AJ,(O$3+2),FALSE)), VLOOKUP($B495,'Results-formatted 060121'!$A:$AJ,(O$3+2),FALSE)))</f>
        <v>4</v>
      </c>
      <c r="P495" s="95">
        <f>IF($C495 = "neg", (($D495+1) - VLOOKUP($B495,'Results-formatted 060121'!$A:$AJ,(P$3+2),FALSE)), IF($C495 = "pos-neg", (3+VLOOKUP($B495,'Results-formatted 060121'!$A:$AJ,(P$3+2),FALSE)), VLOOKUP($B495,'Results-formatted 060121'!$A:$AJ,(P$3+2),FALSE)))</f>
        <v>4</v>
      </c>
      <c r="Q495" s="95">
        <f>IF($C495 = "neg", (($D495+1) - VLOOKUP($B495,'Results-formatted 060121'!$A:$AJ,(Q$3+2),FALSE)), IF($C495 = "pos-neg", (3+VLOOKUP($B495,'Results-formatted 060121'!$A:$AJ,(Q$3+2),FALSE)), VLOOKUP($B495,'Results-formatted 060121'!$A:$AJ,(Q$3+2),FALSE)))</f>
        <v>3</v>
      </c>
      <c r="R495" s="95">
        <f>IF($C495 = "neg", (($D495+1) - VLOOKUP($B495,'Results-formatted 060121'!$A:$AJ,(R$3+2),FALSE)), IF($C495 = "pos-neg", (3+VLOOKUP($B495,'Results-formatted 060121'!$A:$AJ,(R$3+2),FALSE)), VLOOKUP($B495,'Results-formatted 060121'!$A:$AJ,(R$3+2),FALSE)))</f>
        <v>3</v>
      </c>
      <c r="S495" s="95">
        <f>IF($C495 = "neg", (($D495+1) - VLOOKUP($B495,'Results-formatted 060121'!$A:$AJ,(S$3+2),FALSE)), IF($C495 = "pos-neg", (3+VLOOKUP($B495,'Results-formatted 060121'!$A:$AJ,(S$3+2),FALSE)), VLOOKUP($B495,'Results-formatted 060121'!$A:$AJ,(S$3+2),FALSE)))</f>
        <v>4</v>
      </c>
      <c r="T495" s="95">
        <f>IF($C495 = "neg", (($D495+1) - VLOOKUP($B495,'Results-formatted 060121'!$A:$AJ,(T$3+2),FALSE)), IF($C495 = "pos-neg", (3+VLOOKUP($B495,'Results-formatted 060121'!$A:$AJ,(T$3+2),FALSE)), VLOOKUP($B495,'Results-formatted 060121'!$A:$AJ,(T$3+2),FALSE)))</f>
        <v>2</v>
      </c>
      <c r="U495" s="95">
        <f>IF($C495 = "neg", (($D495+1) - VLOOKUP($B495,'Results-formatted 060121'!$A:$AJ,(U$3+2),FALSE)), IF($C495 = "pos-neg", (3+VLOOKUP($B495,'Results-formatted 060121'!$A:$AJ,(U$3+2),FALSE)), VLOOKUP($B495,'Results-formatted 060121'!$A:$AJ,(U$3+2),FALSE)))</f>
        <v>1</v>
      </c>
      <c r="V495" s="95">
        <f>IF($C495 = "neg", (($D495+1) - VLOOKUP($B495,'Results-formatted 060121'!$A:$AJ,(V$3+2),FALSE)), IF($C495 = "pos-neg", (3+VLOOKUP($B495,'Results-formatted 060121'!$A:$AJ,(V$3+2),FALSE)), VLOOKUP($B495,'Results-formatted 060121'!$A:$AJ,(V$3+2),FALSE)))</f>
        <v>5</v>
      </c>
      <c r="W495" s="95">
        <f>IF($C495 = "neg", (($D495+1) - VLOOKUP($B495,'Results-formatted 060121'!$A:$AJ,(W$3+2),FALSE)), IF($C495 = "pos-neg", (3+VLOOKUP($B495,'Results-formatted 060121'!$A:$AJ,(W$3+2),FALSE)), VLOOKUP($B495,'Results-formatted 060121'!$A:$AJ,(W$3+2),FALSE)))</f>
        <v>3</v>
      </c>
      <c r="X495" s="95">
        <f>IF($C495 = "neg", (($D495+1) - VLOOKUP($B495,'Results-formatted 060121'!$A:$AJ,(X$3+2),FALSE)), IF($C495 = "pos-neg", (3+VLOOKUP($B495,'Results-formatted 060121'!$A:$AJ,(X$3+2),FALSE)), VLOOKUP($B495,'Results-formatted 060121'!$A:$AJ,(X$3+2),FALSE)))</f>
        <v>4</v>
      </c>
      <c r="Y495" s="95">
        <f>IF($C495 = "neg", (($D495+1) - VLOOKUP($B495,'Results-formatted 060121'!$A:$AJ,(Y$3+2),FALSE)), IF($C495 = "pos-neg", (3+VLOOKUP($B495,'Results-formatted 060121'!$A:$AJ,(Y$3+2),FALSE)), VLOOKUP($B495,'Results-formatted 060121'!$A:$AJ,(Y$3+2),FALSE)))</f>
        <v>4</v>
      </c>
      <c r="Z495" s="95">
        <f>IF($C495 = "neg", (($D495+1) - VLOOKUP($B495,'Results-formatted 060121'!$A:$AJ,(Z$3+2),FALSE)), IF($C495 = "pos-neg", (3+VLOOKUP($B495,'Results-formatted 060121'!$A:$AJ,(Z$3+2),FALSE)), VLOOKUP($B495,'Results-formatted 060121'!$A:$AJ,(Z$3+2),FALSE)))</f>
        <v>3</v>
      </c>
      <c r="AA495" s="95">
        <f>IF($C495 = "neg", (($D495+1) - VLOOKUP($B495,'Results-formatted 060121'!$A:$AJ,(AA$3+2),FALSE)), IF($C495 = "pos-neg", (3+VLOOKUP($B495,'Results-formatted 060121'!$A:$AJ,(AA$3+2),FALSE)), VLOOKUP($B495,'Results-formatted 060121'!$A:$AJ,(AA$3+2),FALSE)))</f>
        <v>1</v>
      </c>
      <c r="AB495" s="95">
        <f>IF($C495 = "neg", (($D495+1) - VLOOKUP($B495,'Results-formatted 060121'!$A:$AJ,(AB$3+2),FALSE)), IF($C495 = "pos-neg", (3+VLOOKUP($B495,'Results-formatted 060121'!$A:$AJ,(AB$3+2),FALSE)), VLOOKUP($B495,'Results-formatted 060121'!$A:$AJ,(AB$3+2),FALSE)))</f>
        <v>4</v>
      </c>
      <c r="AC495" s="95">
        <f>IF($C495 = "neg", (($D495+1) - VLOOKUP($B495,'Results-formatted 060121'!$A:$AJ,(AC$3+2),FALSE)), IF($C495 = "pos-neg", (3+VLOOKUP($B495,'Results-formatted 060121'!$A:$AJ,(AC$3+2),FALSE)), VLOOKUP($B495,'Results-formatted 060121'!$A:$AJ,(AC$3+2),FALSE)))</f>
        <v>2</v>
      </c>
      <c r="AD495" s="95">
        <f>IF($C495 = "neg", (($D495+1) - VLOOKUP($B495,'Results-formatted 060121'!$A:$AJ,(AD$3+2),FALSE)), IF($C495 = "pos-neg", (3+VLOOKUP($B495,'Results-formatted 060121'!$A:$AJ,(AD$3+2),FALSE)), VLOOKUP($B495,'Results-formatted 060121'!$A:$AJ,(AD$3+2),FALSE)))</f>
        <v>3</v>
      </c>
      <c r="AE495" s="95">
        <f>IF($C495 = "neg", (($D495+1) - VLOOKUP($B495,'Results-formatted 060121'!$A:$AJ,(AE$3+2),FALSE)), IF($C495 = "pos-neg", (3+VLOOKUP($B495,'Results-formatted 060121'!$A:$AJ,(AE$3+2),FALSE)), VLOOKUP($B495,'Results-formatted 060121'!$A:$AJ,(AE$3+2),FALSE)))</f>
        <v>3</v>
      </c>
      <c r="AF495" s="95">
        <f>IF($C495 = "neg", (($D495+1) - VLOOKUP($B495,'Results-formatted 060121'!$A:$AJ,(AF$3+2),FALSE)), IF($C495 = "pos-neg", (3+VLOOKUP($B495,'Results-formatted 060121'!$A:$AJ,(AF$3+2),FALSE)), VLOOKUP($B495,'Results-formatted 060121'!$A:$AJ,(AF$3+2),FALSE)))</f>
        <v>4</v>
      </c>
      <c r="AG495" s="95">
        <f>IF($C495 = "neg", (($D495+1) - VLOOKUP($B495,'Results-formatted 060121'!$A:$AJ,(AG$3+2),FALSE)), IF($C495 = "pos-neg", (3+VLOOKUP($B495,'Results-formatted 060121'!$A:$AJ,(AG$3+2),FALSE)), VLOOKUP($B495,'Results-formatted 060121'!$A:$AJ,(AG$3+2),FALSE)))</f>
        <v>3</v>
      </c>
      <c r="AH495" s="95">
        <f>IF($C495 = "neg", (($D495+1) - VLOOKUP($B495,'Results-formatted 060121'!$A:$AJ,(AH$3+2),FALSE)), IF($C495 = "pos-neg", (3+VLOOKUP($B495,'Results-formatted 060121'!$A:$AJ,(AH$3+2),FALSE)), VLOOKUP($B495,'Results-formatted 060121'!$A:$AJ,(AH$3+2),FALSE)))</f>
        <v>5</v>
      </c>
      <c r="AI495" s="95">
        <f>IF($C495 = "neg", (($D495+1) - VLOOKUP($B495,'Results-formatted 060121'!$A:$AJ,(AI$3+2),FALSE)), IF($C495 = "pos-neg", (3+VLOOKUP($B495,'Results-formatted 060121'!$A:$AJ,(AI$3+2),FALSE)), VLOOKUP($B495,'Results-formatted 060121'!$A:$AJ,(AI$3+2),FALSE)))</f>
        <v>3</v>
      </c>
      <c r="AJ495" s="95">
        <f>IF($C495 = "neg", (($D495+1) - VLOOKUP($B495,'Results-formatted 060121'!$A:$AJ,(AJ$3+2),FALSE)), IF($C495 = "pos-neg", (3+VLOOKUP($B495,'Results-formatted 060121'!$A:$AJ,(AJ$3+2),FALSE)), VLOOKUP($B495,'Results-formatted 060121'!$A:$AJ,(AJ$3+2),FALSE)))</f>
        <v>4</v>
      </c>
      <c r="AK495" s="95">
        <f>IF($C495 = "neg", (($D495+1) - VLOOKUP($B495,'Results-formatted 060121'!$A:$AJ,(AK$3+2),FALSE)), IF($C495 = "pos-neg", (3+VLOOKUP($B495,'Results-formatted 060121'!$A:$AJ,(AK$3+2),FALSE)), VLOOKUP($B495,'Results-formatted 060121'!$A:$AJ,(AK$3+2),FALSE)))</f>
        <v>3</v>
      </c>
      <c r="AL495" s="95">
        <f>IF($C495 = "neg", (($D495+1) - VLOOKUP($B495,'Results-formatted 060121'!$A:$AJ,(AL$3+2),FALSE)), IF($C495 = "pos-neg", (3+VLOOKUP($B495,'Results-formatted 060121'!$A:$AJ,(AL$3+2),FALSE)), VLOOKUP($B495,'Results-formatted 060121'!$A:$AJ,(AL$3+2),FALSE)))</f>
        <v>3</v>
      </c>
      <c r="AM495" s="95">
        <f>IF($C495 = "neg", (($D495+1) - VLOOKUP($B495,'Results-formatted 060121'!$A:AJ,(AM$3+2),FALSE)), IF($C495 = "pos-neg", (3+VLOOKUP($B495,'Results-formatted 060121'!$A:AJ,(AM$3+2),FALSE)), VLOOKUP($B495,'Results-formatted 060121'!$A:AJ,(AM$3+2),FALSE)))</f>
        <v>4</v>
      </c>
      <c r="AN495" s="95">
        <f>IF($C495 = "neg", (($D495+1) - VLOOKUP($B495,'Results-formatted 060121'!$A:AK,(AN$3+2),FALSE)), IF($C495 = "pos-neg", (3+VLOOKUP($B495,'Results-formatted 060121'!$A:AK,(AN$3+2),FALSE)), VLOOKUP($B495,'Results-formatted 060121'!$A:AK,(AN$3+2),FALSE)))</f>
        <v>3</v>
      </c>
      <c r="AO495" s="95">
        <f>IF($C495 = "neg", (($D495+1) - VLOOKUP($B495,'Results-formatted 060121'!$A:AL,(AO$3+2),FALSE)), IF($C495 = "pos-neg", (3+VLOOKUP($B495,'Results-formatted 060121'!$A:AL,(AO$3+2),FALSE)), VLOOKUP($B495,'Results-formatted 060121'!$A:AL,(AO$3+2),FALSE)))</f>
        <v>2</v>
      </c>
      <c r="AP495" s="95">
        <f>IF($C495 = "neg", (($D495+1) - VLOOKUP($B495,'Results-formatted 060121'!$A:AM,(AP$3+2),FALSE)), IF($C495 = "pos-neg", (3+VLOOKUP($B495,'Results-formatted 060121'!$A:AM,(AP$3+2),FALSE)), VLOOKUP($B495,'Results-formatted 060121'!$A:AM,(AP$3+2),FALSE)))</f>
        <v>1</v>
      </c>
      <c r="AQ495" s="95">
        <f>IF($C495 = "neg", (($D495+1) - VLOOKUP($B495,'Results-formatted 060121'!$A:AN,(AQ$3+2),FALSE)), IF($C495 = "pos-neg", (3+VLOOKUP($B495,'Results-formatted 060121'!$A:AN,(AQ$3+2),FALSE)), VLOOKUP($B495,'Results-formatted 060121'!$A:AN,(AQ$3+2),FALSE)))</f>
        <v>4</v>
      </c>
      <c r="AR495" s="95">
        <f>IF($C495 = "neg", (($D495+1) - VLOOKUP($B495,'Results-formatted 060121'!$A:AO,(AR$3+2),FALSE)), IF($C495 = "pos-neg", (3+VLOOKUP($B495,'Results-formatted 060121'!$A:AO,(AR$3+2),FALSE)), VLOOKUP($B495,'Results-formatted 060121'!$A:AO,(AR$3+2),FALSE)))</f>
        <v>5</v>
      </c>
      <c r="AS495" s="95">
        <f>IF($C495 = "neg", (($D495+1) - VLOOKUP($B495,'Results-formatted 060121'!$A:AP,(AS$3+2),FALSE)), IF($C495 = "pos-neg", (3+VLOOKUP($B495,'Results-formatted 060121'!$A:AP,(AS$3+2),FALSE)), VLOOKUP($B495,'Results-formatted 060121'!$A:AP,(AS$3+2),FALSE)))</f>
        <v>4</v>
      </c>
      <c r="AT495" s="95">
        <f>IF($C495 = "neg", (($D495+1) - VLOOKUP($B495,'Results-formatted 060121'!$A:AQ,(AT$3+2),FALSE)), IF($C495 = "pos-neg", (3+VLOOKUP($B495,'Results-formatted 060121'!$A:AQ,(AT$3+2),FALSE)), VLOOKUP($B495,'Results-formatted 060121'!$A:AQ,(AT$3+2),FALSE)))</f>
        <v>4</v>
      </c>
      <c r="AU495" s="95">
        <f>IF($C495 = "neg", (($D495+1) - VLOOKUP($B495,'Results-formatted 060121'!$A:AR,(AU$3+2),FALSE)), IF($C495 = "pos-neg", (3+VLOOKUP($B495,'Results-formatted 060121'!$A:AR,(AU$3+2),FALSE)), VLOOKUP($B495,'Results-formatted 060121'!$A:AR,(AU$3+2),FALSE)))</f>
        <v>4</v>
      </c>
      <c r="AV495" s="95">
        <f>IF($C495 = "neg", (($D495+1) - VLOOKUP($B495,'Results-formatted 060121'!$A:AS,(AV$3+2),FALSE)), IF($C495 = "pos-neg", (3+VLOOKUP($B495,'Results-formatted 060121'!$A:AS,(AV$3+2),FALSE)), VLOOKUP($B495,'Results-formatted 060121'!$A:AS,(AV$3+2),FALSE)))</f>
        <v>3</v>
      </c>
      <c r="AW495" s="95">
        <f>IF($C495 = "neg", (($D495+1) - VLOOKUP($B495,'Results-formatted 060121'!$A:AT,(AW$3+2),FALSE)), IF($C495 = "pos-neg", (3+VLOOKUP($B495,'Results-formatted 060121'!$A:AT,(AW$3+2),FALSE)), VLOOKUP($B495,'Results-formatted 060121'!$A:AT,(AW$3+2),FALSE)))</f>
        <v>1</v>
      </c>
      <c r="AX495" s="95">
        <f>IF($C495 = "neg", (($D495+1) - VLOOKUP($B495,'Results-formatted 060121'!$A:AU,(AX$3+2),FALSE)), IF($C495 = "pos-neg", (3+VLOOKUP($B495,'Results-formatted 060121'!$A:AU,(AX$3+2),FALSE)), VLOOKUP($B495,'Results-formatted 060121'!$A:AU,(AX$3+2),FALSE)))</f>
        <v>1</v>
      </c>
      <c r="AY495" s="95">
        <f>IF($C495 = "neg", (($D495+1) - VLOOKUP($B495,'Results-formatted 060121'!$A:AV,(AY$3+2),FALSE)), IF($C495 = "pos-neg", (3+VLOOKUP($B495,'Results-formatted 060121'!$A:AV,(AY$3+2),FALSE)), VLOOKUP($B495,'Results-formatted 060121'!$A:AV,(AY$3+2),FALSE)))</f>
        <v>2</v>
      </c>
      <c r="AZ495" s="95">
        <f>IF($C495 = "neg", (($D495+1) - VLOOKUP($B495,'Results-formatted 060121'!$A:AW,(AZ$3+2),FALSE)), IF($C495 = "pos-neg", (3+VLOOKUP($B495,'Results-formatted 060121'!$A:AW,(AZ$3+2),FALSE)), VLOOKUP($B495,'Results-formatted 060121'!$A:AW,(AZ$3+2),FALSE)))</f>
        <v>4</v>
      </c>
      <c r="BA495" s="95">
        <f>IF($C495 = "neg", (($D495+1) - VLOOKUP($B495,'Results-formatted 060121'!$A:AX,(BA$3+2),FALSE)), IF($C495 = "pos-neg", (3+VLOOKUP($B495,'Results-formatted 060121'!$A:AX,(BA$3+2),FALSE)), VLOOKUP($B495,'Results-formatted 060121'!$A:AX,(BA$3+2),FALSE)))</f>
        <v>3</v>
      </c>
      <c r="BB495" s="95">
        <f>IF($C495 = "neg", (($D495+1) - VLOOKUP($B495,'Results-formatted 060121'!$A:AY,(BB$3+2),FALSE)), IF($C495 = "pos-neg", (3+VLOOKUP($B495,'Results-formatted 060121'!$A:AY,(BB$3+2),FALSE)), VLOOKUP($B495,'Results-formatted 060121'!$A:AY,(BB$3+2),FALSE)))</f>
        <v>3</v>
      </c>
      <c r="BC495" s="95">
        <f>IF($C495 = "neg", (($D495+1) - VLOOKUP($B495,'Results-formatted 060121'!$A:AZ,(BC$3+2),FALSE)), IF($C495 = "pos-neg", (3+VLOOKUP($B495,'Results-formatted 060121'!$A:AZ,(BC$3+2),FALSE)), VLOOKUP($B495,'Results-formatted 060121'!$A:AZ,(BC$3+2),FALSE)))</f>
        <v>3</v>
      </c>
      <c r="BD495" s="95">
        <f>IF($C495 = "neg", (($D495+1) - VLOOKUP($B495,'Results-formatted 060121'!$A:BA,(BD$3+2),FALSE)), IF($C495 = "pos-neg", (3+VLOOKUP($B495,'Results-formatted 060121'!$A:BA,(BD$3+2),FALSE)), VLOOKUP($B495,'Results-formatted 060121'!$A:BA,(BD$3+2),FALSE)))</f>
        <v>5</v>
      </c>
      <c r="BE495" s="95">
        <f>IF($C495 = "neg", (($D495+1) - VLOOKUP($B495,'Results-formatted 060121'!$A:BB,(BE$3+2),FALSE)), IF($C495 = "pos-neg", (3+VLOOKUP($B495,'Results-formatted 060121'!$A:BB,(BE$3+2),FALSE)), VLOOKUP($B495,'Results-formatted 060121'!$A:BB,(BE$3+2),FALSE)))</f>
        <v>3</v>
      </c>
      <c r="BF495" s="95">
        <f>IF($C495 = "neg", (($D495+1) - VLOOKUP($B495,'Results-formatted 060121'!$A:BC,(BF$3+2),FALSE)), IF($C495 = "pos-neg", (3+VLOOKUP($B495,'Results-formatted 060121'!$A:BC,(BF$3+2),FALSE)), VLOOKUP($B495,'Results-formatted 060121'!$A:BC,(BF$3+2),FALSE)))</f>
        <v>5</v>
      </c>
      <c r="BG495" s="95">
        <f>IF($C495 = "neg", (($D495+1) - VLOOKUP($B495,'Results-formatted 060121'!$A:BD,(BG$3+2),FALSE)), IF($C495 = "pos-neg", (3+VLOOKUP($B495,'Results-formatted 060121'!$A:BD,(BG$3+2),FALSE)), VLOOKUP($B495,'Results-formatted 060121'!$A:BD,(BG$3+2),FALSE)))</f>
        <v>3</v>
      </c>
      <c r="BH495" s="95">
        <f>IF($C495 = "neg", (($D495+1) - VLOOKUP($B495,'Results-formatted 060121'!$A:BE,(BH$3+2),FALSE)), IF($C495 = "pos-neg", (3+VLOOKUP($B495,'Results-formatted 060121'!$A:BE,(BH$3+2),FALSE)), VLOOKUP($B495,'Results-formatted 060121'!$A:BE,(BH$3+2),FALSE)))</f>
        <v>3</v>
      </c>
      <c r="BI495" s="95">
        <f>IF($C495 = "neg", (($D495+1) - VLOOKUP($B495,'Results-formatted 060121'!$A:BF,(BI$3+2),FALSE)), IF($C495 = "pos-neg", (3+VLOOKUP($B495,'Results-formatted 060121'!$A:BF,(BI$3+2),FALSE)), VLOOKUP($B495,'Results-formatted 060121'!$A:BF,(BI$3+2),FALSE)))</f>
        <v>4</v>
      </c>
      <c r="BJ495" s="95">
        <f>IF($C495 = "neg", (($D495+1) - VLOOKUP($B495,'Results-formatted 060121'!$A:BG,(BJ$3+2),FALSE)), IF($C495 = "pos-neg", (3+VLOOKUP($B495,'Results-formatted 060121'!$A:BG,(BJ$3+2),FALSE)), VLOOKUP($B495,'Results-formatted 060121'!$A:BG,(BJ$3+2),FALSE)))</f>
        <v>4</v>
      </c>
      <c r="BK495" s="95">
        <f>IF($C495 = "neg", (($D495+1) - VLOOKUP($B495,'Results-formatted 060121'!$A:BH,(BK$3+2),FALSE)), IF($C495 = "pos-neg", (3+VLOOKUP($B495,'Results-formatted 060121'!$A:BH,(BK$3+2),FALSE)), VLOOKUP($B495,'Results-formatted 060121'!$A:BH,(BK$3+2),FALSE)))</f>
        <v>3</v>
      </c>
      <c r="BL495" s="95">
        <f>IF($C495 = "neg", (($D495+1) - VLOOKUP($B495,'Results-formatted 060121'!$A:BI,(BL$3+2),FALSE)), IF($C495 = "pos-neg", (3+VLOOKUP($B495,'Results-formatted 060121'!$A:BI,(BL$3+2),FALSE)), VLOOKUP($B495,'Results-formatted 060121'!$A:BI,(BL$3+2),FALSE)))</f>
        <v>3</v>
      </c>
      <c r="BM495" s="95">
        <f>IF($C495 = "neg", (($D495+1) - VLOOKUP($B495,'Results-formatted 060121'!$A:BJ,(BM$3+2),FALSE)), IF($C495 = "pos-neg", (3+VLOOKUP($B495,'Results-formatted 060121'!$A:BJ,(BM$3+2),FALSE)), VLOOKUP($B495,'Results-formatted 060121'!$A:BJ,(BM$3+2),FALSE)))</f>
        <v>2</v>
      </c>
      <c r="BN495" s="95"/>
      <c r="BO495" s="95"/>
      <c r="BP495" s="95"/>
      <c r="BQ495" s="95"/>
      <c r="BR495" s="95"/>
      <c r="BS495" s="95"/>
      <c r="BT495" s="95"/>
      <c r="BU495" s="95"/>
      <c r="BV495" s="95"/>
      <c r="BW495" s="95"/>
      <c r="BX495" s="95"/>
      <c r="BY495" s="95"/>
      <c r="BZ495" s="95"/>
      <c r="CA495" s="95"/>
      <c r="CB495" s="95"/>
      <c r="CC495" s="95"/>
      <c r="CD495" s="99"/>
      <c r="CE495" s="25">
        <f t="shared" si="1787"/>
        <v>3.1666666666666665</v>
      </c>
      <c r="CF495" s="25">
        <f t="shared" si="1816"/>
        <v>1.0918289222585316</v>
      </c>
    </row>
    <row r="496" spans="2:84" ht="18" customHeight="1" x14ac:dyDescent="0.15">
      <c r="B496" s="84"/>
      <c r="E496" s="18" t="s">
        <v>128</v>
      </c>
      <c r="F496" s="34"/>
      <c r="G496" s="34"/>
      <c r="H496" s="34">
        <f t="shared" ref="H496" si="1845">IF(ISNUMBER(H497), AVERAGE(H497:H500), "")</f>
        <v>3.75</v>
      </c>
      <c r="I496" s="34">
        <f t="shared" ref="I496" si="1846">IF(ISNUMBER(I497), AVERAGE(I497:I500), "")</f>
        <v>3.75</v>
      </c>
      <c r="J496" s="34"/>
      <c r="K496" s="34">
        <f t="shared" ref="K496" si="1847">IF(ISNUMBER(K497), AVERAGE(K497:K500), "")</f>
        <v>3.75</v>
      </c>
      <c r="L496" s="34">
        <f t="shared" ref="L496" si="1848">IF(ISNUMBER(L497), AVERAGE(L497:L500), "")</f>
        <v>4</v>
      </c>
      <c r="M496" s="34">
        <f t="shared" ref="M496" si="1849">IF(ISNUMBER(M497), AVERAGE(M497:M500), "")</f>
        <v>3</v>
      </c>
      <c r="N496" s="34"/>
      <c r="O496" s="34">
        <f t="shared" ref="O496" si="1850">IF(ISNUMBER(O497), AVERAGE(O497:O500), "")</f>
        <v>4.5</v>
      </c>
      <c r="P496" s="34">
        <f t="shared" ref="P496" si="1851">IF(ISNUMBER(P497), AVERAGE(P497:P500), "")</f>
        <v>3.75</v>
      </c>
      <c r="Q496" s="34">
        <f t="shared" ref="Q496" si="1852">IF(ISNUMBER(Q497), AVERAGE(Q497:Q500), "")</f>
        <v>4.25</v>
      </c>
      <c r="R496" s="34">
        <f t="shared" ref="R496" si="1853">IF(ISNUMBER(R497), AVERAGE(R497:R500), "")</f>
        <v>3.5</v>
      </c>
      <c r="S496" s="34">
        <f t="shared" ref="S496" si="1854">IF(ISNUMBER(S497), AVERAGE(S497:S500), "")</f>
        <v>3.75</v>
      </c>
      <c r="T496" s="34">
        <f t="shared" ref="T496" si="1855">IF(ISNUMBER(T497), AVERAGE(T497:T500), "")</f>
        <v>3.5</v>
      </c>
      <c r="U496" s="34">
        <f t="shared" ref="U496" si="1856">IF(ISNUMBER(U497), AVERAGE(U497:U500), "")</f>
        <v>2</v>
      </c>
      <c r="V496" s="34">
        <f t="shared" ref="V496" si="1857">IF(ISNUMBER(V497), AVERAGE(V497:V500), "")</f>
        <v>4.25</v>
      </c>
      <c r="W496" s="34">
        <f t="shared" ref="W496" si="1858">IF(ISNUMBER(W497), AVERAGE(W497:W500), "")</f>
        <v>3.5</v>
      </c>
      <c r="X496" s="34">
        <f t="shared" ref="X496" si="1859">IF(ISNUMBER(X497), AVERAGE(X497:X500), "")</f>
        <v>4</v>
      </c>
      <c r="Y496" s="34">
        <f t="shared" ref="Y496" si="1860">IF(ISNUMBER(Y497), AVERAGE(Y497:Y500), "")</f>
        <v>4</v>
      </c>
      <c r="Z496" s="34">
        <f t="shared" ref="Z496" si="1861">IF(ISNUMBER(Z497), AVERAGE(Z497:Z500), "")</f>
        <v>3.5</v>
      </c>
      <c r="AA496" s="34">
        <f t="shared" ref="AA496" si="1862">IF(ISNUMBER(AA497), AVERAGE(AA497:AA500), "")</f>
        <v>3</v>
      </c>
      <c r="AB496" s="34">
        <f t="shared" ref="AB496" si="1863">IF(ISNUMBER(AB497), AVERAGE(AB497:AB500), "")</f>
        <v>4</v>
      </c>
      <c r="AC496" s="34">
        <f t="shared" ref="AC496" si="1864">IF(ISNUMBER(AC497), AVERAGE(AC497:AC500), "")</f>
        <v>2.75</v>
      </c>
      <c r="AD496" s="34">
        <f t="shared" ref="AD496" si="1865">IF(ISNUMBER(AD497), AVERAGE(AD497:AD500), "")</f>
        <v>3</v>
      </c>
      <c r="AE496" s="34">
        <f t="shared" ref="AE496" si="1866">IF(ISNUMBER(AE497), AVERAGE(AE497:AE500), "")</f>
        <v>4</v>
      </c>
      <c r="AF496" s="34">
        <f t="shared" ref="AF496" si="1867">IF(ISNUMBER(AF497), AVERAGE(AF497:AF500), "")</f>
        <v>3</v>
      </c>
      <c r="AG496" s="34">
        <f t="shared" ref="AG496" si="1868">IF(ISNUMBER(AG497), AVERAGE(AG497:AG500), "")</f>
        <v>4.25</v>
      </c>
      <c r="AH496" s="34">
        <f t="shared" ref="AH496" si="1869">IF(ISNUMBER(AH497), AVERAGE(AH497:AH500), "")</f>
        <v>4.5</v>
      </c>
      <c r="AI496" s="34">
        <f t="shared" ref="AI496" si="1870">IF(ISNUMBER(AI497), AVERAGE(AI497:AI500), "")</f>
        <v>4.25</v>
      </c>
      <c r="AJ496" s="34">
        <f t="shared" ref="AJ496:BM496" si="1871">IF(ISNUMBER(AJ497), AVERAGE(AJ497:AJ500), "")</f>
        <v>4.25</v>
      </c>
      <c r="AK496" s="34"/>
      <c r="AL496" s="34">
        <f t="shared" si="1871"/>
        <v>3.25</v>
      </c>
      <c r="AM496" s="34">
        <f t="shared" si="1871"/>
        <v>3.75</v>
      </c>
      <c r="AN496" s="34">
        <f t="shared" si="1871"/>
        <v>4.25</v>
      </c>
      <c r="AO496" s="34">
        <f t="shared" si="1871"/>
        <v>4.25</v>
      </c>
      <c r="AP496" s="34">
        <f t="shared" si="1871"/>
        <v>1.75</v>
      </c>
      <c r="AQ496" s="34">
        <f t="shared" si="1871"/>
        <v>4</v>
      </c>
      <c r="AR496" s="34">
        <f t="shared" si="1871"/>
        <v>3.75</v>
      </c>
      <c r="AS496" s="34">
        <f t="shared" si="1871"/>
        <v>4.75</v>
      </c>
      <c r="AT496" s="34">
        <f t="shared" si="1871"/>
        <v>3.75</v>
      </c>
      <c r="AU496" s="34">
        <f t="shared" si="1871"/>
        <v>3.5</v>
      </c>
      <c r="AV496" s="34">
        <f t="shared" si="1871"/>
        <v>3.25</v>
      </c>
      <c r="AW496" s="34">
        <f t="shared" si="1871"/>
        <v>3.25</v>
      </c>
      <c r="AX496" s="34">
        <f t="shared" si="1871"/>
        <v>1.75</v>
      </c>
      <c r="AY496" s="34">
        <f t="shared" si="1871"/>
        <v>3.75</v>
      </c>
      <c r="AZ496" s="34">
        <f t="shared" si="1871"/>
        <v>4</v>
      </c>
      <c r="BA496" s="34">
        <f t="shared" si="1871"/>
        <v>3.5</v>
      </c>
      <c r="BB496" s="34"/>
      <c r="BC496" s="34">
        <f t="shared" si="1871"/>
        <v>3.5</v>
      </c>
      <c r="BD496" s="34">
        <f t="shared" si="1871"/>
        <v>4.5</v>
      </c>
      <c r="BE496" s="34">
        <f t="shared" si="1871"/>
        <v>4</v>
      </c>
      <c r="BF496" s="34">
        <f t="shared" si="1871"/>
        <v>4</v>
      </c>
      <c r="BG496" s="34">
        <f t="shared" si="1871"/>
        <v>3</v>
      </c>
      <c r="BH496" s="34">
        <f t="shared" si="1871"/>
        <v>3.75</v>
      </c>
      <c r="BI496" s="34">
        <f t="shared" si="1871"/>
        <v>4</v>
      </c>
      <c r="BJ496" s="34">
        <f t="shared" si="1871"/>
        <v>3</v>
      </c>
      <c r="BK496" s="34">
        <f t="shared" si="1871"/>
        <v>4</v>
      </c>
      <c r="BL496" s="34">
        <f t="shared" si="1871"/>
        <v>4.25</v>
      </c>
      <c r="BM496" s="34">
        <f t="shared" si="1871"/>
        <v>3.5</v>
      </c>
      <c r="BN496" s="34"/>
      <c r="BO496" s="34"/>
      <c r="BP496" s="34"/>
      <c r="BQ496" s="34"/>
      <c r="BR496" s="34"/>
      <c r="BS496" s="34"/>
      <c r="BT496" s="34"/>
      <c r="BU496" s="34"/>
      <c r="BV496" s="34"/>
      <c r="BW496" s="34"/>
      <c r="BX496" s="34"/>
      <c r="BY496" s="34"/>
      <c r="BZ496" s="34"/>
      <c r="CA496" s="34"/>
      <c r="CB496" s="34"/>
      <c r="CC496" s="34"/>
      <c r="CD496" s="34" t="str">
        <f t="shared" ref="CD496" si="1872">IF(ISNUMBER(CD497), AVERAGE(CD497:CD500), "")</f>
        <v/>
      </c>
      <c r="CE496" s="34">
        <f t="shared" si="1787"/>
        <v>3.6620370370370372</v>
      </c>
      <c r="CF496" s="34">
        <f t="shared" si="1816"/>
        <v>0.63905407581043105</v>
      </c>
    </row>
    <row r="497" spans="2:84" ht="42" x14ac:dyDescent="0.15">
      <c r="B497" s="84" t="s">
        <v>616</v>
      </c>
      <c r="C497" s="86" t="s">
        <v>224</v>
      </c>
      <c r="D497" s="2">
        <v>5</v>
      </c>
      <c r="E497" s="13" t="s">
        <v>15</v>
      </c>
      <c r="F497" s="95">
        <f>IF($C497 = "neg", (($D497+1) - VLOOKUP($B497,'Results-formatted 060121'!$A:$AJ,(F$3+2),FALSE)), IF($C497 = "pos-neg", (3+VLOOKUP($B497,'Results-formatted 060121'!$A:$AJ,(F$3+2),FALSE)), VLOOKUP($B497,'Results-formatted 060121'!$A:$AJ,(F$3+2),FALSE)))</f>
        <v>3</v>
      </c>
      <c r="G497" s="95">
        <f>IF($C497 = "neg", (($D497+1) - VLOOKUP($B497,'Results-formatted 060121'!$A:$AJ,(G$3+2),FALSE)), IF($C497 = "pos-neg", (3+VLOOKUP($B497,'Results-formatted 060121'!$A:$AJ,(G$3+2),FALSE)), VLOOKUP($B497,'Results-formatted 060121'!$A:$AJ,(G$3+2),FALSE)))</f>
        <v>5</v>
      </c>
      <c r="H497" s="95">
        <f>IF($C497 = "neg", (($D497+1) - VLOOKUP($B497,'Results-formatted 060121'!$A:$AJ,(H$3+2),FALSE)), IF($C497 = "pos-neg", (3+VLOOKUP($B497,'Results-formatted 060121'!$A:$AJ,(H$3+2),FALSE)), VLOOKUP($B497,'Results-formatted 060121'!$A:$AJ,(H$3+2),FALSE)))</f>
        <v>3</v>
      </c>
      <c r="I497" s="95">
        <f>IF($C497 = "neg", (($D497+1) - VLOOKUP($B497,'Results-formatted 060121'!$A:$AJ,(I$3+2),FALSE)), IF($C497 = "pos-neg", (3+VLOOKUP($B497,'Results-formatted 060121'!$A:$AJ,(I$3+2),FALSE)), VLOOKUP($B497,'Results-formatted 060121'!$A:$AJ,(I$3+2),FALSE)))</f>
        <v>3</v>
      </c>
      <c r="J497" s="95">
        <f>IF($C497 = "neg", (($D497+1) - VLOOKUP($B497,'Results-formatted 060121'!$A:$AJ,(J$3+2),FALSE)), IF($C497 = "pos-neg", (3+VLOOKUP($B497,'Results-formatted 060121'!$A:$AJ,(J$3+2),FALSE)), VLOOKUP($B497,'Results-formatted 060121'!$A:$AJ,(J$3+2),FALSE)))</f>
        <v>3</v>
      </c>
      <c r="K497" s="95">
        <f>IF($C497 = "neg", (($D497+1) - VLOOKUP($B497,'Results-formatted 060121'!$A:$AJ,(K$3+2),FALSE)), IF($C497 = "pos-neg", (3+VLOOKUP($B497,'Results-formatted 060121'!$A:$AJ,(K$3+2),FALSE)), VLOOKUP($B497,'Results-formatted 060121'!$A:$AJ,(K$3+2),FALSE)))</f>
        <v>3</v>
      </c>
      <c r="L497" s="95">
        <f>IF($C497 = "neg", (($D497+1) - VLOOKUP($B497,'Results-formatted 060121'!$A:$AJ,(L$3+2),FALSE)), IF($C497 = "pos-neg", (3+VLOOKUP($B497,'Results-formatted 060121'!$A:$AJ,(L$3+2),FALSE)), VLOOKUP($B497,'Results-formatted 060121'!$A:$AJ,(L$3+2),FALSE)))</f>
        <v>4</v>
      </c>
      <c r="M497" s="95">
        <f>IF($C497 = "neg", (($D497+1) - VLOOKUP($B497,'Results-formatted 060121'!$A:$AJ,(M$3+2),FALSE)), IF($C497 = "pos-neg", (3+VLOOKUP($B497,'Results-formatted 060121'!$A:$AJ,(M$3+2),FALSE)), VLOOKUP($B497,'Results-formatted 060121'!$A:$AJ,(M$3+2),FALSE)))</f>
        <v>3</v>
      </c>
      <c r="N497" s="95">
        <f>IF($C497 = "neg", (($D497+1) - VLOOKUP($B497,'Results-formatted 060121'!$A:$AJ,(N$3+2),FALSE)), IF($C497 = "pos-neg", (3+VLOOKUP($B497,'Results-formatted 060121'!$A:$AJ,(N$3+2),FALSE)), VLOOKUP($B497,'Results-formatted 060121'!$A:$AJ,(N$3+2),FALSE)))</f>
        <v>4</v>
      </c>
      <c r="O497" s="95">
        <f>IF($C497 = "neg", (($D497+1) - VLOOKUP($B497,'Results-formatted 060121'!$A:$AJ,(O$3+2),FALSE)), IF($C497 = "pos-neg", (3+VLOOKUP($B497,'Results-formatted 060121'!$A:$AJ,(O$3+2),FALSE)), VLOOKUP($B497,'Results-formatted 060121'!$A:$AJ,(O$3+2),FALSE)))</f>
        <v>4</v>
      </c>
      <c r="P497" s="95">
        <f>IF($C497 = "neg", (($D497+1) - VLOOKUP($B497,'Results-formatted 060121'!$A:$AJ,(P$3+2),FALSE)), IF($C497 = "pos-neg", (3+VLOOKUP($B497,'Results-formatted 060121'!$A:$AJ,(P$3+2),FALSE)), VLOOKUP($B497,'Results-formatted 060121'!$A:$AJ,(P$3+2),FALSE)))</f>
        <v>3</v>
      </c>
      <c r="Q497" s="95">
        <f>IF($C497 = "neg", (($D497+1) - VLOOKUP($B497,'Results-formatted 060121'!$A:$AJ,(Q$3+2),FALSE)), IF($C497 = "pos-neg", (3+VLOOKUP($B497,'Results-formatted 060121'!$A:$AJ,(Q$3+2),FALSE)), VLOOKUP($B497,'Results-formatted 060121'!$A:$AJ,(Q$3+2),FALSE)))</f>
        <v>3</v>
      </c>
      <c r="R497" s="95">
        <f>IF($C497 = "neg", (($D497+1) - VLOOKUP($B497,'Results-formatted 060121'!$A:$AJ,(R$3+2),FALSE)), IF($C497 = "pos-neg", (3+VLOOKUP($B497,'Results-formatted 060121'!$A:$AJ,(R$3+2),FALSE)), VLOOKUP($B497,'Results-formatted 060121'!$A:$AJ,(R$3+2),FALSE)))</f>
        <v>4</v>
      </c>
      <c r="S497" s="95">
        <f>IF($C497 = "neg", (($D497+1) - VLOOKUP($B497,'Results-formatted 060121'!$A:$AJ,(S$3+2),FALSE)), IF($C497 = "pos-neg", (3+VLOOKUP($B497,'Results-formatted 060121'!$A:$AJ,(S$3+2),FALSE)), VLOOKUP($B497,'Results-formatted 060121'!$A:$AJ,(S$3+2),FALSE)))</f>
        <v>3</v>
      </c>
      <c r="T497" s="95">
        <f>IF($C497 = "neg", (($D497+1) - VLOOKUP($B497,'Results-formatted 060121'!$A:$AJ,(T$3+2),FALSE)), IF($C497 = "pos-neg", (3+VLOOKUP($B497,'Results-formatted 060121'!$A:$AJ,(T$3+2),FALSE)), VLOOKUP($B497,'Results-formatted 060121'!$A:$AJ,(T$3+2),FALSE)))</f>
        <v>3</v>
      </c>
      <c r="U497" s="95">
        <f>IF($C497 = "neg", (($D497+1) - VLOOKUP($B497,'Results-formatted 060121'!$A:$AJ,(U$3+2),FALSE)), IF($C497 = "pos-neg", (3+VLOOKUP($B497,'Results-formatted 060121'!$A:$AJ,(U$3+2),FALSE)), VLOOKUP($B497,'Results-formatted 060121'!$A:$AJ,(U$3+2),FALSE)))</f>
        <v>1</v>
      </c>
      <c r="V497" s="95">
        <f>IF($C497 = "neg", (($D497+1) - VLOOKUP($B497,'Results-formatted 060121'!$A:$AJ,(V$3+2),FALSE)), IF($C497 = "pos-neg", (3+VLOOKUP($B497,'Results-formatted 060121'!$A:$AJ,(V$3+2),FALSE)), VLOOKUP($B497,'Results-formatted 060121'!$A:$AJ,(V$3+2),FALSE)))</f>
        <v>5</v>
      </c>
      <c r="W497" s="95">
        <f>IF($C497 = "neg", (($D497+1) - VLOOKUP($B497,'Results-formatted 060121'!$A:$AJ,(W$3+2),FALSE)), IF($C497 = "pos-neg", (3+VLOOKUP($B497,'Results-formatted 060121'!$A:$AJ,(W$3+2),FALSE)), VLOOKUP($B497,'Results-formatted 060121'!$A:$AJ,(W$3+2),FALSE)))</f>
        <v>3</v>
      </c>
      <c r="X497" s="95">
        <f>IF($C497 = "neg", (($D497+1) - VLOOKUP($B497,'Results-formatted 060121'!$A:$AJ,(X$3+2),FALSE)), IF($C497 = "pos-neg", (3+VLOOKUP($B497,'Results-formatted 060121'!$A:$AJ,(X$3+2),FALSE)), VLOOKUP($B497,'Results-formatted 060121'!$A:$AJ,(X$3+2),FALSE)))</f>
        <v>4</v>
      </c>
      <c r="Y497" s="95">
        <f>IF($C497 = "neg", (($D497+1) - VLOOKUP($B497,'Results-formatted 060121'!$A:$AJ,(Y$3+2),FALSE)), IF($C497 = "pos-neg", (3+VLOOKUP($B497,'Results-formatted 060121'!$A:$AJ,(Y$3+2),FALSE)), VLOOKUP($B497,'Results-formatted 060121'!$A:$AJ,(Y$3+2),FALSE)))</f>
        <v>4</v>
      </c>
      <c r="Z497" s="95">
        <f>IF($C497 = "neg", (($D497+1) - VLOOKUP($B497,'Results-formatted 060121'!$A:$AJ,(Z$3+2),FALSE)), IF($C497 = "pos-neg", (3+VLOOKUP($B497,'Results-formatted 060121'!$A:$AJ,(Z$3+2),FALSE)), VLOOKUP($B497,'Results-formatted 060121'!$A:$AJ,(Z$3+2),FALSE)))</f>
        <v>3</v>
      </c>
      <c r="AA497" s="95">
        <f>IF($C497 = "neg", (($D497+1) - VLOOKUP($B497,'Results-formatted 060121'!$A:$AJ,(AA$3+2),FALSE)), IF($C497 = "pos-neg", (3+VLOOKUP($B497,'Results-formatted 060121'!$A:$AJ,(AA$3+2),FALSE)), VLOOKUP($B497,'Results-formatted 060121'!$A:$AJ,(AA$3+2),FALSE)))</f>
        <v>2</v>
      </c>
      <c r="AB497" s="95">
        <f>IF($C497 = "neg", (($D497+1) - VLOOKUP($B497,'Results-formatted 060121'!$A:$AJ,(AB$3+2),FALSE)), IF($C497 = "pos-neg", (3+VLOOKUP($B497,'Results-formatted 060121'!$A:$AJ,(AB$3+2),FALSE)), VLOOKUP($B497,'Results-formatted 060121'!$A:$AJ,(AB$3+2),FALSE)))</f>
        <v>4</v>
      </c>
      <c r="AC497" s="95">
        <f>IF($C497 = "neg", (($D497+1) - VLOOKUP($B497,'Results-formatted 060121'!$A:$AJ,(AC$3+2),FALSE)), IF($C497 = "pos-neg", (3+VLOOKUP($B497,'Results-formatted 060121'!$A:$AJ,(AC$3+2),FALSE)), VLOOKUP($B497,'Results-formatted 060121'!$A:$AJ,(AC$3+2),FALSE)))</f>
        <v>2</v>
      </c>
      <c r="AD497" s="95">
        <f>IF($C497 = "neg", (($D497+1) - VLOOKUP($B497,'Results-formatted 060121'!$A:$AJ,(AD$3+2),FALSE)), IF($C497 = "pos-neg", (3+VLOOKUP($B497,'Results-formatted 060121'!$A:$AJ,(AD$3+2),FALSE)), VLOOKUP($B497,'Results-formatted 060121'!$A:$AJ,(AD$3+2),FALSE)))</f>
        <v>3</v>
      </c>
      <c r="AE497" s="95">
        <f>IF($C497 = "neg", (($D497+1) - VLOOKUP($B497,'Results-formatted 060121'!$A:$AJ,(AE$3+2),FALSE)), IF($C497 = "pos-neg", (3+VLOOKUP($B497,'Results-formatted 060121'!$A:$AJ,(AE$3+2),FALSE)), VLOOKUP($B497,'Results-formatted 060121'!$A:$AJ,(AE$3+2),FALSE)))</f>
        <v>4</v>
      </c>
      <c r="AF497" s="95">
        <f>IF($C497 = "neg", (($D497+1) - VLOOKUP($B497,'Results-formatted 060121'!$A:$AJ,(AF$3+2),FALSE)), IF($C497 = "pos-neg", (3+VLOOKUP($B497,'Results-formatted 060121'!$A:$AJ,(AF$3+2),FALSE)), VLOOKUP($B497,'Results-formatted 060121'!$A:$AJ,(AF$3+2),FALSE)))</f>
        <v>3</v>
      </c>
      <c r="AG497" s="95">
        <f>IF($C497 = "neg", (($D497+1) - VLOOKUP($B497,'Results-formatted 060121'!$A:$AJ,(AG$3+2),FALSE)), IF($C497 = "pos-neg", (3+VLOOKUP($B497,'Results-formatted 060121'!$A:$AJ,(AG$3+2),FALSE)), VLOOKUP($B497,'Results-formatted 060121'!$A:$AJ,(AG$3+2),FALSE)))</f>
        <v>4</v>
      </c>
      <c r="AH497" s="95">
        <f>IF($C497 = "neg", (($D497+1) - VLOOKUP($B497,'Results-formatted 060121'!$A:$AJ,(AH$3+2),FALSE)), IF($C497 = "pos-neg", (3+VLOOKUP($B497,'Results-formatted 060121'!$A:$AJ,(AH$3+2),FALSE)), VLOOKUP($B497,'Results-formatted 060121'!$A:$AJ,(AH$3+2),FALSE)))</f>
        <v>4</v>
      </c>
      <c r="AI497" s="95">
        <f>IF($C497 = "neg", (($D497+1) - VLOOKUP($B497,'Results-formatted 060121'!$A:$AJ,(AI$3+2),FALSE)), IF($C497 = "pos-neg", (3+VLOOKUP($B497,'Results-formatted 060121'!$A:$AJ,(AI$3+2),FALSE)), VLOOKUP($B497,'Results-formatted 060121'!$A:$AJ,(AI$3+2),FALSE)))</f>
        <v>4</v>
      </c>
      <c r="AJ497" s="95">
        <f>IF($C497 = "neg", (($D497+1) - VLOOKUP($B497,'Results-formatted 060121'!$A:$AJ,(AJ$3+2),FALSE)), IF($C497 = "pos-neg", (3+VLOOKUP($B497,'Results-formatted 060121'!$A:$AJ,(AJ$3+2),FALSE)), VLOOKUP($B497,'Results-formatted 060121'!$A:$AJ,(AJ$3+2),FALSE)))</f>
        <v>4</v>
      </c>
      <c r="AK497" s="95">
        <f>IF($C497 = "neg", (($D497+1) - VLOOKUP($B497,'Results-formatted 060121'!$A:$AJ,(AK$3+2),FALSE)), IF($C497 = "pos-neg", (3+VLOOKUP($B497,'Results-formatted 060121'!$A:$AJ,(AK$3+2),FALSE)), VLOOKUP($B497,'Results-formatted 060121'!$A:$AJ,(AK$3+2),FALSE)))</f>
        <v>3</v>
      </c>
      <c r="AL497" s="95">
        <f>IF($C497 = "neg", (($D497+1) - VLOOKUP($B497,'Results-formatted 060121'!$A:$AJ,(AL$3+2),FALSE)), IF($C497 = "pos-neg", (3+VLOOKUP($B497,'Results-formatted 060121'!$A:$AJ,(AL$3+2),FALSE)), VLOOKUP($B497,'Results-formatted 060121'!$A:$AJ,(AL$3+2),FALSE)))</f>
        <v>3</v>
      </c>
      <c r="AM497" s="95">
        <f>IF($C497 = "neg", (($D497+1) - VLOOKUP($B497,'Results-formatted 060121'!$A:AJ,(AM$3+2),FALSE)), IF($C497 = "pos-neg", (3+VLOOKUP($B497,'Results-formatted 060121'!$A:AJ,(AM$3+2),FALSE)), VLOOKUP($B497,'Results-formatted 060121'!$A:AJ,(AM$3+2),FALSE)))</f>
        <v>4</v>
      </c>
      <c r="AN497" s="95">
        <f>IF($C497 = "neg", (($D497+1) - VLOOKUP($B497,'Results-formatted 060121'!$A:AK,(AN$3+2),FALSE)), IF($C497 = "pos-neg", (3+VLOOKUP($B497,'Results-formatted 060121'!$A:AK,(AN$3+2),FALSE)), VLOOKUP($B497,'Results-formatted 060121'!$A:AK,(AN$3+2),FALSE)))</f>
        <v>4</v>
      </c>
      <c r="AO497" s="95">
        <f>IF($C497 = "neg", (($D497+1) - VLOOKUP($B497,'Results-formatted 060121'!$A:AL,(AO$3+2),FALSE)), IF($C497 = "pos-neg", (3+VLOOKUP($B497,'Results-formatted 060121'!$A:AL,(AO$3+2),FALSE)), VLOOKUP($B497,'Results-formatted 060121'!$A:AL,(AO$3+2),FALSE)))</f>
        <v>4</v>
      </c>
      <c r="AP497" s="95">
        <f>IF($C497 = "neg", (($D497+1) - VLOOKUP($B497,'Results-formatted 060121'!$A:AM,(AP$3+2),FALSE)), IF($C497 = "pos-neg", (3+VLOOKUP($B497,'Results-formatted 060121'!$A:AM,(AP$3+2),FALSE)), VLOOKUP($B497,'Results-formatted 060121'!$A:AM,(AP$3+2),FALSE)))</f>
        <v>2</v>
      </c>
      <c r="AQ497" s="95">
        <f>IF($C497 = "neg", (($D497+1) - VLOOKUP($B497,'Results-formatted 060121'!$A:AN,(AQ$3+2),FALSE)), IF($C497 = "pos-neg", (3+VLOOKUP($B497,'Results-formatted 060121'!$A:AN,(AQ$3+2),FALSE)), VLOOKUP($B497,'Results-formatted 060121'!$A:AN,(AQ$3+2),FALSE)))</f>
        <v>4</v>
      </c>
      <c r="AR497" s="95">
        <f>IF($C497 = "neg", (($D497+1) - VLOOKUP($B497,'Results-formatted 060121'!$A:AO,(AR$3+2),FALSE)), IF($C497 = "pos-neg", (3+VLOOKUP($B497,'Results-formatted 060121'!$A:AO,(AR$3+2),FALSE)), VLOOKUP($B497,'Results-formatted 060121'!$A:AO,(AR$3+2),FALSE)))</f>
        <v>3</v>
      </c>
      <c r="AS497" s="95">
        <f>IF($C497 = "neg", (($D497+1) - VLOOKUP($B497,'Results-formatted 060121'!$A:AP,(AS$3+2),FALSE)), IF($C497 = "pos-neg", (3+VLOOKUP($B497,'Results-formatted 060121'!$A:AP,(AS$3+2),FALSE)), VLOOKUP($B497,'Results-formatted 060121'!$A:AP,(AS$3+2),FALSE)))</f>
        <v>5</v>
      </c>
      <c r="AT497" s="95">
        <f>IF($C497 = "neg", (($D497+1) - VLOOKUP($B497,'Results-formatted 060121'!$A:AQ,(AT$3+2),FALSE)), IF($C497 = "pos-neg", (3+VLOOKUP($B497,'Results-formatted 060121'!$A:AQ,(AT$3+2),FALSE)), VLOOKUP($B497,'Results-formatted 060121'!$A:AQ,(AT$3+2),FALSE)))</f>
        <v>4</v>
      </c>
      <c r="AU497" s="95">
        <f>IF($C497 = "neg", (($D497+1) - VLOOKUP($B497,'Results-formatted 060121'!$A:AR,(AU$3+2),FALSE)), IF($C497 = "pos-neg", (3+VLOOKUP($B497,'Results-formatted 060121'!$A:AR,(AU$3+2),FALSE)), VLOOKUP($B497,'Results-formatted 060121'!$A:AR,(AU$3+2),FALSE)))</f>
        <v>3</v>
      </c>
      <c r="AV497" s="95">
        <f>IF($C497 = "neg", (($D497+1) - VLOOKUP($B497,'Results-formatted 060121'!$A:AS,(AV$3+2),FALSE)), IF($C497 = "pos-neg", (3+VLOOKUP($B497,'Results-formatted 060121'!$A:AS,(AV$3+2),FALSE)), VLOOKUP($B497,'Results-formatted 060121'!$A:AS,(AV$3+2),FALSE)))</f>
        <v>3</v>
      </c>
      <c r="AW497" s="95">
        <f>IF($C497 = "neg", (($D497+1) - VLOOKUP($B497,'Results-formatted 060121'!$A:AT,(AW$3+2),FALSE)), IF($C497 = "pos-neg", (3+VLOOKUP($B497,'Results-formatted 060121'!$A:AT,(AW$3+2),FALSE)), VLOOKUP($B497,'Results-formatted 060121'!$A:AT,(AW$3+2),FALSE)))</f>
        <v>3</v>
      </c>
      <c r="AX497" s="95">
        <f>IF($C497 = "neg", (($D497+1) - VLOOKUP($B497,'Results-formatted 060121'!$A:AU,(AX$3+2),FALSE)), IF($C497 = "pos-neg", (3+VLOOKUP($B497,'Results-formatted 060121'!$A:AU,(AX$3+2),FALSE)), VLOOKUP($B497,'Results-formatted 060121'!$A:AU,(AX$3+2),FALSE)))</f>
        <v>1</v>
      </c>
      <c r="AY497" s="95">
        <f>IF($C497 = "neg", (($D497+1) - VLOOKUP($B497,'Results-formatted 060121'!$A:AV,(AY$3+2),FALSE)), IF($C497 = "pos-neg", (3+VLOOKUP($B497,'Results-formatted 060121'!$A:AV,(AY$3+2),FALSE)), VLOOKUP($B497,'Results-formatted 060121'!$A:AV,(AY$3+2),FALSE)))</f>
        <v>4</v>
      </c>
      <c r="AZ497" s="95">
        <f>IF($C497 = "neg", (($D497+1) - VLOOKUP($B497,'Results-formatted 060121'!$A:AW,(AZ$3+2),FALSE)), IF($C497 = "pos-neg", (3+VLOOKUP($B497,'Results-formatted 060121'!$A:AW,(AZ$3+2),FALSE)), VLOOKUP($B497,'Results-formatted 060121'!$A:AW,(AZ$3+2),FALSE)))</f>
        <v>4</v>
      </c>
      <c r="BA497" s="95">
        <f>IF($C497 = "neg", (($D497+1) - VLOOKUP($B497,'Results-formatted 060121'!$A:AX,(BA$3+2),FALSE)), IF($C497 = "pos-neg", (3+VLOOKUP($B497,'Results-formatted 060121'!$A:AX,(BA$3+2),FALSE)), VLOOKUP($B497,'Results-formatted 060121'!$A:AX,(BA$3+2),FALSE)))</f>
        <v>3</v>
      </c>
      <c r="BB497" s="95">
        <f>IF($C497 = "neg", (($D497+1) - VLOOKUP($B497,'Results-formatted 060121'!$A:AY,(BB$3+2),FALSE)), IF($C497 = "pos-neg", (3+VLOOKUP($B497,'Results-formatted 060121'!$A:AY,(BB$3+2),FALSE)), VLOOKUP($B497,'Results-formatted 060121'!$A:AY,(BB$3+2),FALSE)))</f>
        <v>3</v>
      </c>
      <c r="BC497" s="95">
        <f>IF($C497 = "neg", (($D497+1) - VLOOKUP($B497,'Results-formatted 060121'!$A:AZ,(BC$3+2),FALSE)), IF($C497 = "pos-neg", (3+VLOOKUP($B497,'Results-formatted 060121'!$A:AZ,(BC$3+2),FALSE)), VLOOKUP($B497,'Results-formatted 060121'!$A:AZ,(BC$3+2),FALSE)))</f>
        <v>4</v>
      </c>
      <c r="BD497" s="95">
        <f>IF($C497 = "neg", (($D497+1) - VLOOKUP($B497,'Results-formatted 060121'!$A:BA,(BD$3+2),FALSE)), IF($C497 = "pos-neg", (3+VLOOKUP($B497,'Results-formatted 060121'!$A:BA,(BD$3+2),FALSE)), VLOOKUP($B497,'Results-formatted 060121'!$A:BA,(BD$3+2),FALSE)))</f>
        <v>4</v>
      </c>
      <c r="BE497" s="95">
        <f>IF($C497 = "neg", (($D497+1) - VLOOKUP($B497,'Results-formatted 060121'!$A:BB,(BE$3+2),FALSE)), IF($C497 = "pos-neg", (3+VLOOKUP($B497,'Results-formatted 060121'!$A:BB,(BE$3+2),FALSE)), VLOOKUP($B497,'Results-formatted 060121'!$A:BB,(BE$3+2),FALSE)))</f>
        <v>4</v>
      </c>
      <c r="BF497" s="95">
        <f>IF($C497 = "neg", (($D497+1) - VLOOKUP($B497,'Results-formatted 060121'!$A:BC,(BF$3+2),FALSE)), IF($C497 = "pos-neg", (3+VLOOKUP($B497,'Results-formatted 060121'!$A:BC,(BF$3+2),FALSE)), VLOOKUP($B497,'Results-formatted 060121'!$A:BC,(BF$3+2),FALSE)))</f>
        <v>3</v>
      </c>
      <c r="BG497" s="95">
        <f>IF($C497 = "neg", (($D497+1) - VLOOKUP($B497,'Results-formatted 060121'!$A:BD,(BG$3+2),FALSE)), IF($C497 = "pos-neg", (3+VLOOKUP($B497,'Results-formatted 060121'!$A:BD,(BG$3+2),FALSE)), VLOOKUP($B497,'Results-formatted 060121'!$A:BD,(BG$3+2),FALSE)))</f>
        <v>3</v>
      </c>
      <c r="BH497" s="95">
        <f>IF($C497 = "neg", (($D497+1) - VLOOKUP($B497,'Results-formatted 060121'!$A:BE,(BH$3+2),FALSE)), IF($C497 = "pos-neg", (3+VLOOKUP($B497,'Results-formatted 060121'!$A:BE,(BH$3+2),FALSE)), VLOOKUP($B497,'Results-formatted 060121'!$A:BE,(BH$3+2),FALSE)))</f>
        <v>3</v>
      </c>
      <c r="BI497" s="95">
        <f>IF($C497 = "neg", (($D497+1) - VLOOKUP($B497,'Results-formatted 060121'!$A:BF,(BI$3+2),FALSE)), IF($C497 = "pos-neg", (3+VLOOKUP($B497,'Results-formatted 060121'!$A:BF,(BI$3+2),FALSE)), VLOOKUP($B497,'Results-formatted 060121'!$A:BF,(BI$3+2),FALSE)))</f>
        <v>4</v>
      </c>
      <c r="BJ497" s="95">
        <f>IF($C497 = "neg", (($D497+1) - VLOOKUP($B497,'Results-formatted 060121'!$A:BG,(BJ$3+2),FALSE)), IF($C497 = "pos-neg", (3+VLOOKUP($B497,'Results-formatted 060121'!$A:BG,(BJ$3+2),FALSE)), VLOOKUP($B497,'Results-formatted 060121'!$A:BG,(BJ$3+2),FALSE)))</f>
        <v>3</v>
      </c>
      <c r="BK497" s="95">
        <f>IF($C497 = "neg", (($D497+1) - VLOOKUP($B497,'Results-formatted 060121'!$A:BH,(BK$3+2),FALSE)), IF($C497 = "pos-neg", (3+VLOOKUP($B497,'Results-formatted 060121'!$A:BH,(BK$3+2),FALSE)), VLOOKUP($B497,'Results-formatted 060121'!$A:BH,(BK$3+2),FALSE)))</f>
        <v>4</v>
      </c>
      <c r="BL497" s="95">
        <f>IF($C497 = "neg", (($D497+1) - VLOOKUP($B497,'Results-formatted 060121'!$A:BI,(BL$3+2),FALSE)), IF($C497 = "pos-neg", (3+VLOOKUP($B497,'Results-formatted 060121'!$A:BI,(BL$3+2),FALSE)), VLOOKUP($B497,'Results-formatted 060121'!$A:BI,(BL$3+2),FALSE)))</f>
        <v>5</v>
      </c>
      <c r="BM497" s="95">
        <f>IF($C497 = "neg", (($D497+1) - VLOOKUP($B497,'Results-formatted 060121'!$A:BJ,(BM$3+2),FALSE)), IF($C497 = "pos-neg", (3+VLOOKUP($B497,'Results-formatted 060121'!$A:BJ,(BM$3+2),FALSE)), VLOOKUP($B497,'Results-formatted 060121'!$A:BJ,(BM$3+2),FALSE)))</f>
        <v>3</v>
      </c>
      <c r="BN497" s="95"/>
      <c r="BO497" s="95"/>
      <c r="BP497" s="95"/>
      <c r="BQ497" s="95"/>
      <c r="BR497" s="95"/>
      <c r="BS497" s="95"/>
      <c r="BT497" s="95"/>
      <c r="BU497" s="95"/>
      <c r="BV497" s="95"/>
      <c r="BW497" s="95"/>
      <c r="BX497" s="95"/>
      <c r="BY497" s="95"/>
      <c r="BZ497" s="95"/>
      <c r="CA497" s="95"/>
      <c r="CB497" s="95"/>
      <c r="CC497" s="95"/>
      <c r="CD497" s="99"/>
      <c r="CE497" s="25">
        <f t="shared" si="1787"/>
        <v>3.4166666666666665</v>
      </c>
      <c r="CF497" s="25">
        <f t="shared" si="1816"/>
        <v>0.82936910199538627</v>
      </c>
    </row>
    <row r="498" spans="2:84" ht="42" x14ac:dyDescent="0.15">
      <c r="B498" s="84" t="s">
        <v>617</v>
      </c>
      <c r="C498" s="86" t="s">
        <v>224</v>
      </c>
      <c r="D498" s="2">
        <v>5</v>
      </c>
      <c r="E498" s="13" t="s">
        <v>15</v>
      </c>
      <c r="F498" s="95">
        <f>IF($C498 = "neg", (($D498+1) - VLOOKUP($B498,'Results-formatted 060121'!$A:$AJ,(F$3+2),FALSE)), IF($C498 = "pos-neg", (3+VLOOKUP($B498,'Results-formatted 060121'!$A:$AJ,(F$3+2),FALSE)), VLOOKUP($B498,'Results-formatted 060121'!$A:$AJ,(F$3+2),FALSE)))</f>
        <v>3</v>
      </c>
      <c r="G498" s="95">
        <f>IF($C498 = "neg", (($D498+1) - VLOOKUP($B498,'Results-formatted 060121'!$A:$AJ,(G$3+2),FALSE)), IF($C498 = "pos-neg", (3+VLOOKUP($B498,'Results-formatted 060121'!$A:$AJ,(G$3+2),FALSE)), VLOOKUP($B498,'Results-formatted 060121'!$A:$AJ,(G$3+2),FALSE)))</f>
        <v>5</v>
      </c>
      <c r="H498" s="95">
        <f>IF($C498 = "neg", (($D498+1) - VLOOKUP($B498,'Results-formatted 060121'!$A:$AJ,(H$3+2),FALSE)), IF($C498 = "pos-neg", (3+VLOOKUP($B498,'Results-formatted 060121'!$A:$AJ,(H$3+2),FALSE)), VLOOKUP($B498,'Results-formatted 060121'!$A:$AJ,(H$3+2),FALSE)))</f>
        <v>4</v>
      </c>
      <c r="I498" s="95">
        <f>IF($C498 = "neg", (($D498+1) - VLOOKUP($B498,'Results-formatted 060121'!$A:$AJ,(I$3+2),FALSE)), IF($C498 = "pos-neg", (3+VLOOKUP($B498,'Results-formatted 060121'!$A:$AJ,(I$3+2),FALSE)), VLOOKUP($B498,'Results-formatted 060121'!$A:$AJ,(I$3+2),FALSE)))</f>
        <v>4</v>
      </c>
      <c r="J498" s="95">
        <f>IF($C498 = "neg", (($D498+1) - VLOOKUP($B498,'Results-formatted 060121'!$A:$AJ,(J$3+2),FALSE)), IF($C498 = "pos-neg", (3+VLOOKUP($B498,'Results-formatted 060121'!$A:$AJ,(J$3+2),FALSE)), VLOOKUP($B498,'Results-formatted 060121'!$A:$AJ,(J$3+2),FALSE)))</f>
        <v>3</v>
      </c>
      <c r="K498" s="95">
        <f>IF($C498 = "neg", (($D498+1) - VLOOKUP($B498,'Results-formatted 060121'!$A:$AJ,(K$3+2),FALSE)), IF($C498 = "pos-neg", (3+VLOOKUP($B498,'Results-formatted 060121'!$A:$AJ,(K$3+2),FALSE)), VLOOKUP($B498,'Results-formatted 060121'!$A:$AJ,(K$3+2),FALSE)))</f>
        <v>3</v>
      </c>
      <c r="L498" s="95">
        <f>IF($C498 = "neg", (($D498+1) - VLOOKUP($B498,'Results-formatted 060121'!$A:$AJ,(L$3+2),FALSE)), IF($C498 = "pos-neg", (3+VLOOKUP($B498,'Results-formatted 060121'!$A:$AJ,(L$3+2),FALSE)), VLOOKUP($B498,'Results-formatted 060121'!$A:$AJ,(L$3+2),FALSE)))</f>
        <v>4</v>
      </c>
      <c r="M498" s="95">
        <f>IF($C498 = "neg", (($D498+1) - VLOOKUP($B498,'Results-formatted 060121'!$A:$AJ,(M$3+2),FALSE)), IF($C498 = "pos-neg", (3+VLOOKUP($B498,'Results-formatted 060121'!$A:$AJ,(M$3+2),FALSE)), VLOOKUP($B498,'Results-formatted 060121'!$A:$AJ,(M$3+2),FALSE)))</f>
        <v>3</v>
      </c>
      <c r="N498" s="95">
        <f>IF($C498 = "neg", (($D498+1) - VLOOKUP($B498,'Results-formatted 060121'!$A:$AJ,(N$3+2),FALSE)), IF($C498 = "pos-neg", (3+VLOOKUP($B498,'Results-formatted 060121'!$A:$AJ,(N$3+2),FALSE)), VLOOKUP($B498,'Results-formatted 060121'!$A:$AJ,(N$3+2),FALSE)))</f>
        <v>4</v>
      </c>
      <c r="O498" s="95">
        <f>IF($C498 = "neg", (($D498+1) - VLOOKUP($B498,'Results-formatted 060121'!$A:$AJ,(O$3+2),FALSE)), IF($C498 = "pos-neg", (3+VLOOKUP($B498,'Results-formatted 060121'!$A:$AJ,(O$3+2),FALSE)), VLOOKUP($B498,'Results-formatted 060121'!$A:$AJ,(O$3+2),FALSE)))</f>
        <v>4</v>
      </c>
      <c r="P498" s="95">
        <f>IF($C498 = "neg", (($D498+1) - VLOOKUP($B498,'Results-formatted 060121'!$A:$AJ,(P$3+2),FALSE)), IF($C498 = "pos-neg", (3+VLOOKUP($B498,'Results-formatted 060121'!$A:$AJ,(P$3+2),FALSE)), VLOOKUP($B498,'Results-formatted 060121'!$A:$AJ,(P$3+2),FALSE)))</f>
        <v>4</v>
      </c>
      <c r="Q498" s="95">
        <f>IF($C498 = "neg", (($D498+1) - VLOOKUP($B498,'Results-formatted 060121'!$A:$AJ,(Q$3+2),FALSE)), IF($C498 = "pos-neg", (3+VLOOKUP($B498,'Results-formatted 060121'!$A:$AJ,(Q$3+2),FALSE)), VLOOKUP($B498,'Results-formatted 060121'!$A:$AJ,(Q$3+2),FALSE)))</f>
        <v>5</v>
      </c>
      <c r="R498" s="95">
        <f>IF($C498 = "neg", (($D498+1) - VLOOKUP($B498,'Results-formatted 060121'!$A:$AJ,(R$3+2),FALSE)), IF($C498 = "pos-neg", (3+VLOOKUP($B498,'Results-formatted 060121'!$A:$AJ,(R$3+2),FALSE)), VLOOKUP($B498,'Results-formatted 060121'!$A:$AJ,(R$3+2),FALSE)))</f>
        <v>4</v>
      </c>
      <c r="S498" s="95">
        <f>IF($C498 = "neg", (($D498+1) - VLOOKUP($B498,'Results-formatted 060121'!$A:$AJ,(S$3+2),FALSE)), IF($C498 = "pos-neg", (3+VLOOKUP($B498,'Results-formatted 060121'!$A:$AJ,(S$3+2),FALSE)), VLOOKUP($B498,'Results-formatted 060121'!$A:$AJ,(S$3+2),FALSE)))</f>
        <v>4</v>
      </c>
      <c r="T498" s="95">
        <f>IF($C498 = "neg", (($D498+1) - VLOOKUP($B498,'Results-formatted 060121'!$A:$AJ,(T$3+2),FALSE)), IF($C498 = "pos-neg", (3+VLOOKUP($B498,'Results-formatted 060121'!$A:$AJ,(T$3+2),FALSE)), VLOOKUP($B498,'Results-formatted 060121'!$A:$AJ,(T$3+2),FALSE)))</f>
        <v>3</v>
      </c>
      <c r="U498" s="95">
        <f>IF($C498 = "neg", (($D498+1) - VLOOKUP($B498,'Results-formatted 060121'!$A:$AJ,(U$3+2),FALSE)), IF($C498 = "pos-neg", (3+VLOOKUP($B498,'Results-formatted 060121'!$A:$AJ,(U$3+2),FALSE)), VLOOKUP($B498,'Results-formatted 060121'!$A:$AJ,(U$3+2),FALSE)))</f>
        <v>1</v>
      </c>
      <c r="V498" s="95">
        <f>IF($C498 = "neg", (($D498+1) - VLOOKUP($B498,'Results-formatted 060121'!$A:$AJ,(V$3+2),FALSE)), IF($C498 = "pos-neg", (3+VLOOKUP($B498,'Results-formatted 060121'!$A:$AJ,(V$3+2),FALSE)), VLOOKUP($B498,'Results-formatted 060121'!$A:$AJ,(V$3+2),FALSE)))</f>
        <v>4</v>
      </c>
      <c r="W498" s="95">
        <f>IF($C498 = "neg", (($D498+1) - VLOOKUP($B498,'Results-formatted 060121'!$A:$AJ,(W$3+2),FALSE)), IF($C498 = "pos-neg", (3+VLOOKUP($B498,'Results-formatted 060121'!$A:$AJ,(W$3+2),FALSE)), VLOOKUP($B498,'Results-formatted 060121'!$A:$AJ,(W$3+2),FALSE)))</f>
        <v>4</v>
      </c>
      <c r="X498" s="95">
        <f>IF($C498 = "neg", (($D498+1) - VLOOKUP($B498,'Results-formatted 060121'!$A:$AJ,(X$3+2),FALSE)), IF($C498 = "pos-neg", (3+VLOOKUP($B498,'Results-formatted 060121'!$A:$AJ,(X$3+2),FALSE)), VLOOKUP($B498,'Results-formatted 060121'!$A:$AJ,(X$3+2),FALSE)))</f>
        <v>4</v>
      </c>
      <c r="Y498" s="95">
        <f>IF($C498 = "neg", (($D498+1) - VLOOKUP($B498,'Results-formatted 060121'!$A:$AJ,(Y$3+2),FALSE)), IF($C498 = "pos-neg", (3+VLOOKUP($B498,'Results-formatted 060121'!$A:$AJ,(Y$3+2),FALSE)), VLOOKUP($B498,'Results-formatted 060121'!$A:$AJ,(Y$3+2),FALSE)))</f>
        <v>4</v>
      </c>
      <c r="Z498" s="95">
        <f>IF($C498 = "neg", (($D498+1) - VLOOKUP($B498,'Results-formatted 060121'!$A:$AJ,(Z$3+2),FALSE)), IF($C498 = "pos-neg", (3+VLOOKUP($B498,'Results-formatted 060121'!$A:$AJ,(Z$3+2),FALSE)), VLOOKUP($B498,'Results-formatted 060121'!$A:$AJ,(Z$3+2),FALSE)))</f>
        <v>4</v>
      </c>
      <c r="AA498" s="95">
        <f>IF($C498 = "neg", (($D498+1) - VLOOKUP($B498,'Results-formatted 060121'!$A:$AJ,(AA$3+2),FALSE)), IF($C498 = "pos-neg", (3+VLOOKUP($B498,'Results-formatted 060121'!$A:$AJ,(AA$3+2),FALSE)), VLOOKUP($B498,'Results-formatted 060121'!$A:$AJ,(AA$3+2),FALSE)))</f>
        <v>3</v>
      </c>
      <c r="AB498" s="95">
        <f>IF($C498 = "neg", (($D498+1) - VLOOKUP($B498,'Results-formatted 060121'!$A:$AJ,(AB$3+2),FALSE)), IF($C498 = "pos-neg", (3+VLOOKUP($B498,'Results-formatted 060121'!$A:$AJ,(AB$3+2),FALSE)), VLOOKUP($B498,'Results-formatted 060121'!$A:$AJ,(AB$3+2),FALSE)))</f>
        <v>4</v>
      </c>
      <c r="AC498" s="95">
        <f>IF($C498 = "neg", (($D498+1) - VLOOKUP($B498,'Results-formatted 060121'!$A:$AJ,(AC$3+2),FALSE)), IF($C498 = "pos-neg", (3+VLOOKUP($B498,'Results-formatted 060121'!$A:$AJ,(AC$3+2),FALSE)), VLOOKUP($B498,'Results-formatted 060121'!$A:$AJ,(AC$3+2),FALSE)))</f>
        <v>3</v>
      </c>
      <c r="AD498" s="95">
        <f>IF($C498 = "neg", (($D498+1) - VLOOKUP($B498,'Results-formatted 060121'!$A:$AJ,(AD$3+2),FALSE)), IF($C498 = "pos-neg", (3+VLOOKUP($B498,'Results-formatted 060121'!$A:$AJ,(AD$3+2),FALSE)), VLOOKUP($B498,'Results-formatted 060121'!$A:$AJ,(AD$3+2),FALSE)))</f>
        <v>3</v>
      </c>
      <c r="AE498" s="95">
        <f>IF($C498 = "neg", (($D498+1) - VLOOKUP($B498,'Results-formatted 060121'!$A:$AJ,(AE$3+2),FALSE)), IF($C498 = "pos-neg", (3+VLOOKUP($B498,'Results-formatted 060121'!$A:$AJ,(AE$3+2),FALSE)), VLOOKUP($B498,'Results-formatted 060121'!$A:$AJ,(AE$3+2),FALSE)))</f>
        <v>4</v>
      </c>
      <c r="AF498" s="95">
        <f>IF($C498 = "neg", (($D498+1) - VLOOKUP($B498,'Results-formatted 060121'!$A:$AJ,(AF$3+2),FALSE)), IF($C498 = "pos-neg", (3+VLOOKUP($B498,'Results-formatted 060121'!$A:$AJ,(AF$3+2),FALSE)), VLOOKUP($B498,'Results-formatted 060121'!$A:$AJ,(AF$3+2),FALSE)))</f>
        <v>3</v>
      </c>
      <c r="AG498" s="95">
        <f>IF($C498 = "neg", (($D498+1) - VLOOKUP($B498,'Results-formatted 060121'!$A:$AJ,(AG$3+2),FALSE)), IF($C498 = "pos-neg", (3+VLOOKUP($B498,'Results-formatted 060121'!$A:$AJ,(AG$3+2),FALSE)), VLOOKUP($B498,'Results-formatted 060121'!$A:$AJ,(AG$3+2),FALSE)))</f>
        <v>4</v>
      </c>
      <c r="AH498" s="95">
        <f>IF($C498 = "neg", (($D498+1) - VLOOKUP($B498,'Results-formatted 060121'!$A:$AJ,(AH$3+2),FALSE)), IF($C498 = "pos-neg", (3+VLOOKUP($B498,'Results-formatted 060121'!$A:$AJ,(AH$3+2),FALSE)), VLOOKUP($B498,'Results-formatted 060121'!$A:$AJ,(AH$3+2),FALSE)))</f>
        <v>5</v>
      </c>
      <c r="AI498" s="95">
        <f>IF($C498 = "neg", (($D498+1) - VLOOKUP($B498,'Results-formatted 060121'!$A:$AJ,(AI$3+2),FALSE)), IF($C498 = "pos-neg", (3+VLOOKUP($B498,'Results-formatted 060121'!$A:$AJ,(AI$3+2),FALSE)), VLOOKUP($B498,'Results-formatted 060121'!$A:$AJ,(AI$3+2),FALSE)))</f>
        <v>4</v>
      </c>
      <c r="AJ498" s="95">
        <f>IF($C498 = "neg", (($D498+1) - VLOOKUP($B498,'Results-formatted 060121'!$A:$AJ,(AJ$3+2),FALSE)), IF($C498 = "pos-neg", (3+VLOOKUP($B498,'Results-formatted 060121'!$A:$AJ,(AJ$3+2),FALSE)), VLOOKUP($B498,'Results-formatted 060121'!$A:$AJ,(AJ$3+2),FALSE)))</f>
        <v>4</v>
      </c>
      <c r="AK498" s="95">
        <f>IF($C498 = "neg", (($D498+1) - VLOOKUP($B498,'Results-formatted 060121'!$A:$AJ,(AK$3+2),FALSE)), IF($C498 = "pos-neg", (3+VLOOKUP($B498,'Results-formatted 060121'!$A:$AJ,(AK$3+2),FALSE)), VLOOKUP($B498,'Results-formatted 060121'!$A:$AJ,(AK$3+2),FALSE)))</f>
        <v>4</v>
      </c>
      <c r="AL498" s="95">
        <f>IF($C498 = "neg", (($D498+1) - VLOOKUP($B498,'Results-formatted 060121'!$A:$AJ,(AL$3+2),FALSE)), IF($C498 = "pos-neg", (3+VLOOKUP($B498,'Results-formatted 060121'!$A:$AJ,(AL$3+2),FALSE)), VLOOKUP($B498,'Results-formatted 060121'!$A:$AJ,(AL$3+2),FALSE)))</f>
        <v>3</v>
      </c>
      <c r="AM498" s="95">
        <f>IF($C498 = "neg", (($D498+1) - VLOOKUP($B498,'Results-formatted 060121'!$A:AJ,(AM$3+2),FALSE)), IF($C498 = "pos-neg", (3+VLOOKUP($B498,'Results-formatted 060121'!$A:AJ,(AM$3+2),FALSE)), VLOOKUP($B498,'Results-formatted 060121'!$A:AJ,(AM$3+2),FALSE)))</f>
        <v>4</v>
      </c>
      <c r="AN498" s="95">
        <f>IF($C498 = "neg", (($D498+1) - VLOOKUP($B498,'Results-formatted 060121'!$A:AK,(AN$3+2),FALSE)), IF($C498 = "pos-neg", (3+VLOOKUP($B498,'Results-formatted 060121'!$A:AK,(AN$3+2),FALSE)), VLOOKUP($B498,'Results-formatted 060121'!$A:AK,(AN$3+2),FALSE)))</f>
        <v>5</v>
      </c>
      <c r="AO498" s="95">
        <f>IF($C498 = "neg", (($D498+1) - VLOOKUP($B498,'Results-formatted 060121'!$A:AL,(AO$3+2),FALSE)), IF($C498 = "pos-neg", (3+VLOOKUP($B498,'Results-formatted 060121'!$A:AL,(AO$3+2),FALSE)), VLOOKUP($B498,'Results-formatted 060121'!$A:AL,(AO$3+2),FALSE)))</f>
        <v>4</v>
      </c>
      <c r="AP498" s="95">
        <f>IF($C498 = "neg", (($D498+1) - VLOOKUP($B498,'Results-formatted 060121'!$A:AM,(AP$3+2),FALSE)), IF($C498 = "pos-neg", (3+VLOOKUP($B498,'Results-formatted 060121'!$A:AM,(AP$3+2),FALSE)), VLOOKUP($B498,'Results-formatted 060121'!$A:AM,(AP$3+2),FALSE)))</f>
        <v>1</v>
      </c>
      <c r="AQ498" s="95">
        <f>IF($C498 = "neg", (($D498+1) - VLOOKUP($B498,'Results-formatted 060121'!$A:AN,(AQ$3+2),FALSE)), IF($C498 = "pos-neg", (3+VLOOKUP($B498,'Results-formatted 060121'!$A:AN,(AQ$3+2),FALSE)), VLOOKUP($B498,'Results-formatted 060121'!$A:AN,(AQ$3+2),FALSE)))</f>
        <v>4</v>
      </c>
      <c r="AR498" s="95">
        <f>IF($C498 = "neg", (($D498+1) - VLOOKUP($B498,'Results-formatted 060121'!$A:AO,(AR$3+2),FALSE)), IF($C498 = "pos-neg", (3+VLOOKUP($B498,'Results-formatted 060121'!$A:AO,(AR$3+2),FALSE)), VLOOKUP($B498,'Results-formatted 060121'!$A:AO,(AR$3+2),FALSE)))</f>
        <v>4</v>
      </c>
      <c r="AS498" s="95">
        <f>IF($C498 = "neg", (($D498+1) - VLOOKUP($B498,'Results-formatted 060121'!$A:AP,(AS$3+2),FALSE)), IF($C498 = "pos-neg", (3+VLOOKUP($B498,'Results-formatted 060121'!$A:AP,(AS$3+2),FALSE)), VLOOKUP($B498,'Results-formatted 060121'!$A:AP,(AS$3+2),FALSE)))</f>
        <v>5</v>
      </c>
      <c r="AT498" s="95">
        <f>IF($C498 = "neg", (($D498+1) - VLOOKUP($B498,'Results-formatted 060121'!$A:AQ,(AT$3+2),FALSE)), IF($C498 = "pos-neg", (3+VLOOKUP($B498,'Results-formatted 060121'!$A:AQ,(AT$3+2),FALSE)), VLOOKUP($B498,'Results-formatted 060121'!$A:AQ,(AT$3+2),FALSE)))</f>
        <v>4</v>
      </c>
      <c r="AU498" s="95">
        <f>IF($C498 = "neg", (($D498+1) - VLOOKUP($B498,'Results-formatted 060121'!$A:AR,(AU$3+2),FALSE)), IF($C498 = "pos-neg", (3+VLOOKUP($B498,'Results-formatted 060121'!$A:AR,(AU$3+2),FALSE)), VLOOKUP($B498,'Results-formatted 060121'!$A:AR,(AU$3+2),FALSE)))</f>
        <v>4</v>
      </c>
      <c r="AV498" s="95">
        <f>IF($C498 = "neg", (($D498+1) - VLOOKUP($B498,'Results-formatted 060121'!$A:AS,(AV$3+2),FALSE)), IF($C498 = "pos-neg", (3+VLOOKUP($B498,'Results-formatted 060121'!$A:AS,(AV$3+2),FALSE)), VLOOKUP($B498,'Results-formatted 060121'!$A:AS,(AV$3+2),FALSE)))</f>
        <v>3</v>
      </c>
      <c r="AW498" s="95">
        <f>IF($C498 = "neg", (($D498+1) - VLOOKUP($B498,'Results-formatted 060121'!$A:AT,(AW$3+2),FALSE)), IF($C498 = "pos-neg", (3+VLOOKUP($B498,'Results-formatted 060121'!$A:AT,(AW$3+2),FALSE)), VLOOKUP($B498,'Results-formatted 060121'!$A:AT,(AW$3+2),FALSE)))</f>
        <v>3</v>
      </c>
      <c r="AX498" s="95">
        <f>IF($C498 = "neg", (($D498+1) - VLOOKUP($B498,'Results-formatted 060121'!$A:AU,(AX$3+2),FALSE)), IF($C498 = "pos-neg", (3+VLOOKUP($B498,'Results-formatted 060121'!$A:AU,(AX$3+2),FALSE)), VLOOKUP($B498,'Results-formatted 060121'!$A:AU,(AX$3+2),FALSE)))</f>
        <v>1</v>
      </c>
      <c r="AY498" s="95">
        <f>IF($C498 = "neg", (($D498+1) - VLOOKUP($B498,'Results-formatted 060121'!$A:AV,(AY$3+2),FALSE)), IF($C498 = "pos-neg", (3+VLOOKUP($B498,'Results-formatted 060121'!$A:AV,(AY$3+2),FALSE)), VLOOKUP($B498,'Results-formatted 060121'!$A:AV,(AY$3+2),FALSE)))</f>
        <v>4</v>
      </c>
      <c r="AZ498" s="95">
        <f>IF($C498 = "neg", (($D498+1) - VLOOKUP($B498,'Results-formatted 060121'!$A:AW,(AZ$3+2),FALSE)), IF($C498 = "pos-neg", (3+VLOOKUP($B498,'Results-formatted 060121'!$A:AW,(AZ$3+2),FALSE)), VLOOKUP($B498,'Results-formatted 060121'!$A:AW,(AZ$3+2),FALSE)))</f>
        <v>4</v>
      </c>
      <c r="BA498" s="95">
        <f>IF($C498 = "neg", (($D498+1) - VLOOKUP($B498,'Results-formatted 060121'!$A:AX,(BA$3+2),FALSE)), IF($C498 = "pos-neg", (3+VLOOKUP($B498,'Results-formatted 060121'!$A:AX,(BA$3+2),FALSE)), VLOOKUP($B498,'Results-formatted 060121'!$A:AX,(BA$3+2),FALSE)))</f>
        <v>3</v>
      </c>
      <c r="BB498" s="95">
        <f>IF($C498 = "neg", (($D498+1) - VLOOKUP($B498,'Results-formatted 060121'!$A:AY,(BB$3+2),FALSE)), IF($C498 = "pos-neg", (3+VLOOKUP($B498,'Results-formatted 060121'!$A:AY,(BB$3+2),FALSE)), VLOOKUP($B498,'Results-formatted 060121'!$A:AY,(BB$3+2),FALSE)))</f>
        <v>4</v>
      </c>
      <c r="BC498" s="95">
        <f>IF($C498 = "neg", (($D498+1) - VLOOKUP($B498,'Results-formatted 060121'!$A:AZ,(BC$3+2),FALSE)), IF($C498 = "pos-neg", (3+VLOOKUP($B498,'Results-formatted 060121'!$A:AZ,(BC$3+2),FALSE)), VLOOKUP($B498,'Results-formatted 060121'!$A:AZ,(BC$3+2),FALSE)))</f>
        <v>3</v>
      </c>
      <c r="BD498" s="95">
        <f>IF($C498 = "neg", (($D498+1) - VLOOKUP($B498,'Results-formatted 060121'!$A:BA,(BD$3+2),FALSE)), IF($C498 = "pos-neg", (3+VLOOKUP($B498,'Results-formatted 060121'!$A:BA,(BD$3+2),FALSE)), VLOOKUP($B498,'Results-formatted 060121'!$A:BA,(BD$3+2),FALSE)))</f>
        <v>5</v>
      </c>
      <c r="BE498" s="95">
        <f>IF($C498 = "neg", (($D498+1) - VLOOKUP($B498,'Results-formatted 060121'!$A:BB,(BE$3+2),FALSE)), IF($C498 = "pos-neg", (3+VLOOKUP($B498,'Results-formatted 060121'!$A:BB,(BE$3+2),FALSE)), VLOOKUP($B498,'Results-formatted 060121'!$A:BB,(BE$3+2),FALSE)))</f>
        <v>4</v>
      </c>
      <c r="BF498" s="95">
        <f>IF($C498 = "neg", (($D498+1) - VLOOKUP($B498,'Results-formatted 060121'!$A:BC,(BF$3+2),FALSE)), IF($C498 = "pos-neg", (3+VLOOKUP($B498,'Results-formatted 060121'!$A:BC,(BF$3+2),FALSE)), VLOOKUP($B498,'Results-formatted 060121'!$A:BC,(BF$3+2),FALSE)))</f>
        <v>4</v>
      </c>
      <c r="BG498" s="95">
        <f>IF($C498 = "neg", (($D498+1) - VLOOKUP($B498,'Results-formatted 060121'!$A:BD,(BG$3+2),FALSE)), IF($C498 = "pos-neg", (3+VLOOKUP($B498,'Results-formatted 060121'!$A:BD,(BG$3+2),FALSE)), VLOOKUP($B498,'Results-formatted 060121'!$A:BD,(BG$3+2),FALSE)))</f>
        <v>3</v>
      </c>
      <c r="BH498" s="95">
        <f>IF($C498 = "neg", (($D498+1) - VLOOKUP($B498,'Results-formatted 060121'!$A:BE,(BH$3+2),FALSE)), IF($C498 = "pos-neg", (3+VLOOKUP($B498,'Results-formatted 060121'!$A:BE,(BH$3+2),FALSE)), VLOOKUP($B498,'Results-formatted 060121'!$A:BE,(BH$3+2),FALSE)))</f>
        <v>4</v>
      </c>
      <c r="BI498" s="95">
        <f>IF($C498 = "neg", (($D498+1) - VLOOKUP($B498,'Results-formatted 060121'!$A:BF,(BI$3+2),FALSE)), IF($C498 = "pos-neg", (3+VLOOKUP($B498,'Results-formatted 060121'!$A:BF,(BI$3+2),FALSE)), VLOOKUP($B498,'Results-formatted 060121'!$A:BF,(BI$3+2),FALSE)))</f>
        <v>4</v>
      </c>
      <c r="BJ498" s="95">
        <f>IF($C498 = "neg", (($D498+1) - VLOOKUP($B498,'Results-formatted 060121'!$A:BG,(BJ$3+2),FALSE)), IF($C498 = "pos-neg", (3+VLOOKUP($B498,'Results-formatted 060121'!$A:BG,(BJ$3+2),FALSE)), VLOOKUP($B498,'Results-formatted 060121'!$A:BG,(BJ$3+2),FALSE)))</f>
        <v>3</v>
      </c>
      <c r="BK498" s="95">
        <f>IF($C498 = "neg", (($D498+1) - VLOOKUP($B498,'Results-formatted 060121'!$A:BH,(BK$3+2),FALSE)), IF($C498 = "pos-neg", (3+VLOOKUP($B498,'Results-formatted 060121'!$A:BH,(BK$3+2),FALSE)), VLOOKUP($B498,'Results-formatted 060121'!$A:BH,(BK$3+2),FALSE)))</f>
        <v>4</v>
      </c>
      <c r="BL498" s="95">
        <f>IF($C498 = "neg", (($D498+1) - VLOOKUP($B498,'Results-formatted 060121'!$A:BI,(BL$3+2),FALSE)), IF($C498 = "pos-neg", (3+VLOOKUP($B498,'Results-formatted 060121'!$A:BI,(BL$3+2),FALSE)), VLOOKUP($B498,'Results-formatted 060121'!$A:BI,(BL$3+2),FALSE)))</f>
        <v>4</v>
      </c>
      <c r="BM498" s="95">
        <f>IF($C498 = "neg", (($D498+1) - VLOOKUP($B498,'Results-formatted 060121'!$A:BJ,(BM$3+2),FALSE)), IF($C498 = "pos-neg", (3+VLOOKUP($B498,'Results-formatted 060121'!$A:BJ,(BM$3+2),FALSE)), VLOOKUP($B498,'Results-formatted 060121'!$A:BJ,(BM$3+2),FALSE)))</f>
        <v>4</v>
      </c>
      <c r="BN498" s="95"/>
      <c r="BO498" s="95"/>
      <c r="BP498" s="95"/>
      <c r="BQ498" s="95"/>
      <c r="BR498" s="95"/>
      <c r="BS498" s="95"/>
      <c r="BT498" s="95"/>
      <c r="BU498" s="95"/>
      <c r="BV498" s="95"/>
      <c r="BW498" s="95"/>
      <c r="BX498" s="95"/>
      <c r="BY498" s="95"/>
      <c r="BZ498" s="95"/>
      <c r="CA498" s="95"/>
      <c r="CB498" s="95"/>
      <c r="CC498" s="95"/>
      <c r="CD498" s="99"/>
      <c r="CE498" s="25">
        <f t="shared" si="1787"/>
        <v>3.6833333333333331</v>
      </c>
      <c r="CF498" s="25">
        <f t="shared" si="1816"/>
        <v>0.85354031741115077</v>
      </c>
    </row>
    <row r="499" spans="2:84" ht="42" x14ac:dyDescent="0.15">
      <c r="B499" s="84" t="s">
        <v>618</v>
      </c>
      <c r="C499" s="86" t="s">
        <v>224</v>
      </c>
      <c r="D499" s="2">
        <v>5</v>
      </c>
      <c r="E499" s="13" t="s">
        <v>15</v>
      </c>
      <c r="F499" s="95">
        <f>IF($C499 = "neg", (($D499+1) - VLOOKUP($B499,'Results-formatted 060121'!$A:$AJ,(F$3+2),FALSE)), IF($C499 = "pos-neg", (3+VLOOKUP($B499,'Results-formatted 060121'!$A:$AJ,(F$3+2),FALSE)), VLOOKUP($B499,'Results-formatted 060121'!$A:$AJ,(F$3+2),FALSE)))</f>
        <v>3</v>
      </c>
      <c r="G499" s="95">
        <f>IF($C499 = "neg", (($D499+1) - VLOOKUP($B499,'Results-formatted 060121'!$A:$AJ,(G$3+2),FALSE)), IF($C499 = "pos-neg", (3+VLOOKUP($B499,'Results-formatted 060121'!$A:$AJ,(G$3+2),FALSE)), VLOOKUP($B499,'Results-formatted 060121'!$A:$AJ,(G$3+2),FALSE)))</f>
        <v>5</v>
      </c>
      <c r="H499" s="95">
        <f>IF($C499 = "neg", (($D499+1) - VLOOKUP($B499,'Results-formatted 060121'!$A:$AJ,(H$3+2),FALSE)), IF($C499 = "pos-neg", (3+VLOOKUP($B499,'Results-formatted 060121'!$A:$AJ,(H$3+2),FALSE)), VLOOKUP($B499,'Results-formatted 060121'!$A:$AJ,(H$3+2),FALSE)))</f>
        <v>4</v>
      </c>
      <c r="I499" s="95">
        <f>IF($C499 = "neg", (($D499+1) - VLOOKUP($B499,'Results-formatted 060121'!$A:$AJ,(I$3+2),FALSE)), IF($C499 = "pos-neg", (3+VLOOKUP($B499,'Results-formatted 060121'!$A:$AJ,(I$3+2),FALSE)), VLOOKUP($B499,'Results-formatted 060121'!$A:$AJ,(I$3+2),FALSE)))</f>
        <v>3</v>
      </c>
      <c r="J499" s="95">
        <f>IF($C499 = "neg", (($D499+1) - VLOOKUP($B499,'Results-formatted 060121'!$A:$AJ,(J$3+2),FALSE)), IF($C499 = "pos-neg", (3+VLOOKUP($B499,'Results-formatted 060121'!$A:$AJ,(J$3+2),FALSE)), VLOOKUP($B499,'Results-formatted 060121'!$A:$AJ,(J$3+2),FALSE)))</f>
        <v>3</v>
      </c>
      <c r="K499" s="95">
        <f>IF($C499 = "neg", (($D499+1) - VLOOKUP($B499,'Results-formatted 060121'!$A:$AJ,(K$3+2),FALSE)), IF($C499 = "pos-neg", (3+VLOOKUP($B499,'Results-formatted 060121'!$A:$AJ,(K$3+2),FALSE)), VLOOKUP($B499,'Results-formatted 060121'!$A:$AJ,(K$3+2),FALSE)))</f>
        <v>4</v>
      </c>
      <c r="L499" s="95">
        <f>IF($C499 = "neg", (($D499+1) - VLOOKUP($B499,'Results-formatted 060121'!$A:$AJ,(L$3+2),FALSE)), IF($C499 = "pos-neg", (3+VLOOKUP($B499,'Results-formatted 060121'!$A:$AJ,(L$3+2),FALSE)), VLOOKUP($B499,'Results-formatted 060121'!$A:$AJ,(L$3+2),FALSE)))</f>
        <v>4</v>
      </c>
      <c r="M499" s="95">
        <f>IF($C499 = "neg", (($D499+1) - VLOOKUP($B499,'Results-formatted 060121'!$A:$AJ,(M$3+2),FALSE)), IF($C499 = "pos-neg", (3+VLOOKUP($B499,'Results-formatted 060121'!$A:$AJ,(M$3+2),FALSE)), VLOOKUP($B499,'Results-formatted 060121'!$A:$AJ,(M$3+2),FALSE)))</f>
        <v>3</v>
      </c>
      <c r="N499" s="95">
        <f>IF($C499 = "neg", (($D499+1) - VLOOKUP($B499,'Results-formatted 060121'!$A:$AJ,(N$3+2),FALSE)), IF($C499 = "pos-neg", (3+VLOOKUP($B499,'Results-formatted 060121'!$A:$AJ,(N$3+2),FALSE)), VLOOKUP($B499,'Results-formatted 060121'!$A:$AJ,(N$3+2),FALSE)))</f>
        <v>4</v>
      </c>
      <c r="O499" s="95">
        <f>IF($C499 = "neg", (($D499+1) - VLOOKUP($B499,'Results-formatted 060121'!$A:$AJ,(O$3+2),FALSE)), IF($C499 = "pos-neg", (3+VLOOKUP($B499,'Results-formatted 060121'!$A:$AJ,(O$3+2),FALSE)), VLOOKUP($B499,'Results-formatted 060121'!$A:$AJ,(O$3+2),FALSE)))</f>
        <v>5</v>
      </c>
      <c r="P499" s="95">
        <f>IF($C499 = "neg", (($D499+1) - VLOOKUP($B499,'Results-formatted 060121'!$A:$AJ,(P$3+2),FALSE)), IF($C499 = "pos-neg", (3+VLOOKUP($B499,'Results-formatted 060121'!$A:$AJ,(P$3+2),FALSE)), VLOOKUP($B499,'Results-formatted 060121'!$A:$AJ,(P$3+2),FALSE)))</f>
        <v>4</v>
      </c>
      <c r="Q499" s="95">
        <f>IF($C499 = "neg", (($D499+1) - VLOOKUP($B499,'Results-formatted 060121'!$A:$AJ,(Q$3+2),FALSE)), IF($C499 = "pos-neg", (3+VLOOKUP($B499,'Results-formatted 060121'!$A:$AJ,(Q$3+2),FALSE)), VLOOKUP($B499,'Results-formatted 060121'!$A:$AJ,(Q$3+2),FALSE)))</f>
        <v>5</v>
      </c>
      <c r="R499" s="95">
        <f>IF($C499 = "neg", (($D499+1) - VLOOKUP($B499,'Results-formatted 060121'!$A:$AJ,(R$3+2),FALSE)), IF($C499 = "pos-neg", (3+VLOOKUP($B499,'Results-formatted 060121'!$A:$AJ,(R$3+2),FALSE)), VLOOKUP($B499,'Results-formatted 060121'!$A:$AJ,(R$3+2),FALSE)))</f>
        <v>3</v>
      </c>
      <c r="S499" s="95">
        <f>IF($C499 = "neg", (($D499+1) - VLOOKUP($B499,'Results-formatted 060121'!$A:$AJ,(S$3+2),FALSE)), IF($C499 = "pos-neg", (3+VLOOKUP($B499,'Results-formatted 060121'!$A:$AJ,(S$3+2),FALSE)), VLOOKUP($B499,'Results-formatted 060121'!$A:$AJ,(S$3+2),FALSE)))</f>
        <v>4</v>
      </c>
      <c r="T499" s="95">
        <f>IF($C499 = "neg", (($D499+1) - VLOOKUP($B499,'Results-formatted 060121'!$A:$AJ,(T$3+2),FALSE)), IF($C499 = "pos-neg", (3+VLOOKUP($B499,'Results-formatted 060121'!$A:$AJ,(T$3+2),FALSE)), VLOOKUP($B499,'Results-formatted 060121'!$A:$AJ,(T$3+2),FALSE)))</f>
        <v>4</v>
      </c>
      <c r="U499" s="95">
        <f>IF($C499 = "neg", (($D499+1) - VLOOKUP($B499,'Results-formatted 060121'!$A:$AJ,(U$3+2),FALSE)), IF($C499 = "pos-neg", (3+VLOOKUP($B499,'Results-formatted 060121'!$A:$AJ,(U$3+2),FALSE)), VLOOKUP($B499,'Results-formatted 060121'!$A:$AJ,(U$3+2),FALSE)))</f>
        <v>2</v>
      </c>
      <c r="V499" s="95">
        <f>IF($C499 = "neg", (($D499+1) - VLOOKUP($B499,'Results-formatted 060121'!$A:$AJ,(V$3+2),FALSE)), IF($C499 = "pos-neg", (3+VLOOKUP($B499,'Results-formatted 060121'!$A:$AJ,(V$3+2),FALSE)), VLOOKUP($B499,'Results-formatted 060121'!$A:$AJ,(V$3+2),FALSE)))</f>
        <v>4</v>
      </c>
      <c r="W499" s="95">
        <f>IF($C499 = "neg", (($D499+1) - VLOOKUP($B499,'Results-formatted 060121'!$A:$AJ,(W$3+2),FALSE)), IF($C499 = "pos-neg", (3+VLOOKUP($B499,'Results-formatted 060121'!$A:$AJ,(W$3+2),FALSE)), VLOOKUP($B499,'Results-formatted 060121'!$A:$AJ,(W$3+2),FALSE)))</f>
        <v>3</v>
      </c>
      <c r="X499" s="95">
        <f>IF($C499 = "neg", (($D499+1) - VLOOKUP($B499,'Results-formatted 060121'!$A:$AJ,(X$3+2),FALSE)), IF($C499 = "pos-neg", (3+VLOOKUP($B499,'Results-formatted 060121'!$A:$AJ,(X$3+2),FALSE)), VLOOKUP($B499,'Results-formatted 060121'!$A:$AJ,(X$3+2),FALSE)))</f>
        <v>4</v>
      </c>
      <c r="Y499" s="95">
        <f>IF($C499 = "neg", (($D499+1) - VLOOKUP($B499,'Results-formatted 060121'!$A:$AJ,(Y$3+2),FALSE)), IF($C499 = "pos-neg", (3+VLOOKUP($B499,'Results-formatted 060121'!$A:$AJ,(Y$3+2),FALSE)), VLOOKUP($B499,'Results-formatted 060121'!$A:$AJ,(Y$3+2),FALSE)))</f>
        <v>4</v>
      </c>
      <c r="Z499" s="95">
        <f>IF($C499 = "neg", (($D499+1) - VLOOKUP($B499,'Results-formatted 060121'!$A:$AJ,(Z$3+2),FALSE)), IF($C499 = "pos-neg", (3+VLOOKUP($B499,'Results-formatted 060121'!$A:$AJ,(Z$3+2),FALSE)), VLOOKUP($B499,'Results-formatted 060121'!$A:$AJ,(Z$3+2),FALSE)))</f>
        <v>3</v>
      </c>
      <c r="AA499" s="95">
        <f>IF($C499 = "neg", (($D499+1) - VLOOKUP($B499,'Results-formatted 060121'!$A:$AJ,(AA$3+2),FALSE)), IF($C499 = "pos-neg", (3+VLOOKUP($B499,'Results-formatted 060121'!$A:$AJ,(AA$3+2),FALSE)), VLOOKUP($B499,'Results-formatted 060121'!$A:$AJ,(AA$3+2),FALSE)))</f>
        <v>4</v>
      </c>
      <c r="AB499" s="95">
        <f>IF($C499 = "neg", (($D499+1) - VLOOKUP($B499,'Results-formatted 060121'!$A:$AJ,(AB$3+2),FALSE)), IF($C499 = "pos-neg", (3+VLOOKUP($B499,'Results-formatted 060121'!$A:$AJ,(AB$3+2),FALSE)), VLOOKUP($B499,'Results-formatted 060121'!$A:$AJ,(AB$3+2),FALSE)))</f>
        <v>4</v>
      </c>
      <c r="AC499" s="95">
        <f>IF($C499 = "neg", (($D499+1) - VLOOKUP($B499,'Results-formatted 060121'!$A:$AJ,(AC$3+2),FALSE)), IF($C499 = "pos-neg", (3+VLOOKUP($B499,'Results-formatted 060121'!$A:$AJ,(AC$3+2),FALSE)), VLOOKUP($B499,'Results-formatted 060121'!$A:$AJ,(AC$3+2),FALSE)))</f>
        <v>3</v>
      </c>
      <c r="AD499" s="95">
        <f>IF($C499 = "neg", (($D499+1) - VLOOKUP($B499,'Results-formatted 060121'!$A:$AJ,(AD$3+2),FALSE)), IF($C499 = "pos-neg", (3+VLOOKUP($B499,'Results-formatted 060121'!$A:$AJ,(AD$3+2),FALSE)), VLOOKUP($B499,'Results-formatted 060121'!$A:$AJ,(AD$3+2),FALSE)))</f>
        <v>3</v>
      </c>
      <c r="AE499" s="95">
        <f>IF($C499 = "neg", (($D499+1) - VLOOKUP($B499,'Results-formatted 060121'!$A:$AJ,(AE$3+2),FALSE)), IF($C499 = "pos-neg", (3+VLOOKUP($B499,'Results-formatted 060121'!$A:$AJ,(AE$3+2),FALSE)), VLOOKUP($B499,'Results-formatted 060121'!$A:$AJ,(AE$3+2),FALSE)))</f>
        <v>4</v>
      </c>
      <c r="AF499" s="95">
        <f>IF($C499 = "neg", (($D499+1) - VLOOKUP($B499,'Results-formatted 060121'!$A:$AJ,(AF$3+2),FALSE)), IF($C499 = "pos-neg", (3+VLOOKUP($B499,'Results-formatted 060121'!$A:$AJ,(AF$3+2),FALSE)), VLOOKUP($B499,'Results-formatted 060121'!$A:$AJ,(AF$3+2),FALSE)))</f>
        <v>3</v>
      </c>
      <c r="AG499" s="95">
        <f>IF($C499 = "neg", (($D499+1) - VLOOKUP($B499,'Results-formatted 060121'!$A:$AJ,(AG$3+2),FALSE)), IF($C499 = "pos-neg", (3+VLOOKUP($B499,'Results-formatted 060121'!$A:$AJ,(AG$3+2),FALSE)), VLOOKUP($B499,'Results-formatted 060121'!$A:$AJ,(AG$3+2),FALSE)))</f>
        <v>5</v>
      </c>
      <c r="AH499" s="95">
        <f>IF($C499 = "neg", (($D499+1) - VLOOKUP($B499,'Results-formatted 060121'!$A:$AJ,(AH$3+2),FALSE)), IF($C499 = "pos-neg", (3+VLOOKUP($B499,'Results-formatted 060121'!$A:$AJ,(AH$3+2),FALSE)), VLOOKUP($B499,'Results-formatted 060121'!$A:$AJ,(AH$3+2),FALSE)))</f>
        <v>4</v>
      </c>
      <c r="AI499" s="95">
        <f>IF($C499 = "neg", (($D499+1) - VLOOKUP($B499,'Results-formatted 060121'!$A:$AJ,(AI$3+2),FALSE)), IF($C499 = "pos-neg", (3+VLOOKUP($B499,'Results-formatted 060121'!$A:$AJ,(AI$3+2),FALSE)), VLOOKUP($B499,'Results-formatted 060121'!$A:$AJ,(AI$3+2),FALSE)))</f>
        <v>4</v>
      </c>
      <c r="AJ499" s="95">
        <f>IF($C499 = "neg", (($D499+1) - VLOOKUP($B499,'Results-formatted 060121'!$A:$AJ,(AJ$3+2),FALSE)), IF($C499 = "pos-neg", (3+VLOOKUP($B499,'Results-formatted 060121'!$A:$AJ,(AJ$3+2),FALSE)), VLOOKUP($B499,'Results-formatted 060121'!$A:$AJ,(AJ$3+2),FALSE)))</f>
        <v>4</v>
      </c>
      <c r="AK499" s="95">
        <f>IF($C499 = "neg", (($D499+1) - VLOOKUP($B499,'Results-formatted 060121'!$A:$AJ,(AK$3+2),FALSE)), IF($C499 = "pos-neg", (3+VLOOKUP($B499,'Results-formatted 060121'!$A:$AJ,(AK$3+2),FALSE)), VLOOKUP($B499,'Results-formatted 060121'!$A:$AJ,(AK$3+2),FALSE)))</f>
        <v>3</v>
      </c>
      <c r="AL499" s="95">
        <f>IF($C499 = "neg", (($D499+1) - VLOOKUP($B499,'Results-formatted 060121'!$A:$AJ,(AL$3+2),FALSE)), IF($C499 = "pos-neg", (3+VLOOKUP($B499,'Results-formatted 060121'!$A:$AJ,(AL$3+2),FALSE)), VLOOKUP($B499,'Results-formatted 060121'!$A:$AJ,(AL$3+2),FALSE)))</f>
        <v>3</v>
      </c>
      <c r="AM499" s="95">
        <f>IF($C499 = "neg", (($D499+1) - VLOOKUP($B499,'Results-formatted 060121'!$A:AJ,(AM$3+2),FALSE)), IF($C499 = "pos-neg", (3+VLOOKUP($B499,'Results-formatted 060121'!$A:AJ,(AM$3+2),FALSE)), VLOOKUP($B499,'Results-formatted 060121'!$A:AJ,(AM$3+2),FALSE)))</f>
        <v>3</v>
      </c>
      <c r="AN499" s="95">
        <f>IF($C499 = "neg", (($D499+1) - VLOOKUP($B499,'Results-formatted 060121'!$A:AK,(AN$3+2),FALSE)), IF($C499 = "pos-neg", (3+VLOOKUP($B499,'Results-formatted 060121'!$A:AK,(AN$3+2),FALSE)), VLOOKUP($B499,'Results-formatted 060121'!$A:AK,(AN$3+2),FALSE)))</f>
        <v>4</v>
      </c>
      <c r="AO499" s="95">
        <f>IF($C499 = "neg", (($D499+1) - VLOOKUP($B499,'Results-formatted 060121'!$A:AL,(AO$3+2),FALSE)), IF($C499 = "pos-neg", (3+VLOOKUP($B499,'Results-formatted 060121'!$A:AL,(AO$3+2),FALSE)), VLOOKUP($B499,'Results-formatted 060121'!$A:AL,(AO$3+2),FALSE)))</f>
        <v>4</v>
      </c>
      <c r="AP499" s="95">
        <f>IF($C499 = "neg", (($D499+1) - VLOOKUP($B499,'Results-formatted 060121'!$A:AM,(AP$3+2),FALSE)), IF($C499 = "pos-neg", (3+VLOOKUP($B499,'Results-formatted 060121'!$A:AM,(AP$3+2),FALSE)), VLOOKUP($B499,'Results-formatted 060121'!$A:AM,(AP$3+2),FALSE)))</f>
        <v>2</v>
      </c>
      <c r="AQ499" s="95">
        <f>IF($C499 = "neg", (($D499+1) - VLOOKUP($B499,'Results-formatted 060121'!$A:AN,(AQ$3+2),FALSE)), IF($C499 = "pos-neg", (3+VLOOKUP($B499,'Results-formatted 060121'!$A:AN,(AQ$3+2),FALSE)), VLOOKUP($B499,'Results-formatted 060121'!$A:AN,(AQ$3+2),FALSE)))</f>
        <v>4</v>
      </c>
      <c r="AR499" s="95">
        <f>IF($C499 = "neg", (($D499+1) - VLOOKUP($B499,'Results-formatted 060121'!$A:AO,(AR$3+2),FALSE)), IF($C499 = "pos-neg", (3+VLOOKUP($B499,'Results-formatted 060121'!$A:AO,(AR$3+2),FALSE)), VLOOKUP($B499,'Results-formatted 060121'!$A:AO,(AR$3+2),FALSE)))</f>
        <v>4</v>
      </c>
      <c r="AS499" s="95">
        <f>IF($C499 = "neg", (($D499+1) - VLOOKUP($B499,'Results-formatted 060121'!$A:AP,(AS$3+2),FALSE)), IF($C499 = "pos-neg", (3+VLOOKUP($B499,'Results-formatted 060121'!$A:AP,(AS$3+2),FALSE)), VLOOKUP($B499,'Results-formatted 060121'!$A:AP,(AS$3+2),FALSE)))</f>
        <v>5</v>
      </c>
      <c r="AT499" s="95">
        <f>IF($C499 = "neg", (($D499+1) - VLOOKUP($B499,'Results-formatted 060121'!$A:AQ,(AT$3+2),FALSE)), IF($C499 = "pos-neg", (3+VLOOKUP($B499,'Results-formatted 060121'!$A:AQ,(AT$3+2),FALSE)), VLOOKUP($B499,'Results-formatted 060121'!$A:AQ,(AT$3+2),FALSE)))</f>
        <v>4</v>
      </c>
      <c r="AU499" s="95">
        <f>IF($C499 = "neg", (($D499+1) - VLOOKUP($B499,'Results-formatted 060121'!$A:AR,(AU$3+2),FALSE)), IF($C499 = "pos-neg", (3+VLOOKUP($B499,'Results-formatted 060121'!$A:AR,(AU$3+2),FALSE)), VLOOKUP($B499,'Results-formatted 060121'!$A:AR,(AU$3+2),FALSE)))</f>
        <v>3</v>
      </c>
      <c r="AV499" s="95">
        <f>IF($C499 = "neg", (($D499+1) - VLOOKUP($B499,'Results-formatted 060121'!$A:AS,(AV$3+2),FALSE)), IF($C499 = "pos-neg", (3+VLOOKUP($B499,'Results-formatted 060121'!$A:AS,(AV$3+2),FALSE)), VLOOKUP($B499,'Results-formatted 060121'!$A:AS,(AV$3+2),FALSE)))</f>
        <v>4</v>
      </c>
      <c r="AW499" s="95">
        <f>IF($C499 = "neg", (($D499+1) - VLOOKUP($B499,'Results-formatted 060121'!$A:AT,(AW$3+2),FALSE)), IF($C499 = "pos-neg", (3+VLOOKUP($B499,'Results-formatted 060121'!$A:AT,(AW$3+2),FALSE)), VLOOKUP($B499,'Results-formatted 060121'!$A:AT,(AW$3+2),FALSE)))</f>
        <v>3</v>
      </c>
      <c r="AX499" s="95">
        <f>IF($C499 = "neg", (($D499+1) - VLOOKUP($B499,'Results-formatted 060121'!$A:AU,(AX$3+2),FALSE)), IF($C499 = "pos-neg", (3+VLOOKUP($B499,'Results-formatted 060121'!$A:AU,(AX$3+2),FALSE)), VLOOKUP($B499,'Results-formatted 060121'!$A:AU,(AX$3+2),FALSE)))</f>
        <v>2</v>
      </c>
      <c r="AY499" s="95">
        <f>IF($C499 = "neg", (($D499+1) - VLOOKUP($B499,'Results-formatted 060121'!$A:AV,(AY$3+2),FALSE)), IF($C499 = "pos-neg", (3+VLOOKUP($B499,'Results-formatted 060121'!$A:AV,(AY$3+2),FALSE)), VLOOKUP($B499,'Results-formatted 060121'!$A:AV,(AY$3+2),FALSE)))</f>
        <v>4</v>
      </c>
      <c r="AZ499" s="95">
        <f>IF($C499 = "neg", (($D499+1) - VLOOKUP($B499,'Results-formatted 060121'!$A:AW,(AZ$3+2),FALSE)), IF($C499 = "pos-neg", (3+VLOOKUP($B499,'Results-formatted 060121'!$A:AW,(AZ$3+2),FALSE)), VLOOKUP($B499,'Results-formatted 060121'!$A:AW,(AZ$3+2),FALSE)))</f>
        <v>5</v>
      </c>
      <c r="BA499" s="95">
        <f>IF($C499 = "neg", (($D499+1) - VLOOKUP($B499,'Results-formatted 060121'!$A:AX,(BA$3+2),FALSE)), IF($C499 = "pos-neg", (3+VLOOKUP($B499,'Results-formatted 060121'!$A:AX,(BA$3+2),FALSE)), VLOOKUP($B499,'Results-formatted 060121'!$A:AX,(BA$3+2),FALSE)))</f>
        <v>4</v>
      </c>
      <c r="BB499" s="95">
        <f>IF($C499 = "neg", (($D499+1) - VLOOKUP($B499,'Results-formatted 060121'!$A:AY,(BB$3+2),FALSE)), IF($C499 = "pos-neg", (3+VLOOKUP($B499,'Results-formatted 060121'!$A:AY,(BB$3+2),FALSE)), VLOOKUP($B499,'Results-formatted 060121'!$A:AY,(BB$3+2),FALSE)))</f>
        <v>4</v>
      </c>
      <c r="BC499" s="95">
        <f>IF($C499 = "neg", (($D499+1) - VLOOKUP($B499,'Results-formatted 060121'!$A:AZ,(BC$3+2),FALSE)), IF($C499 = "pos-neg", (3+VLOOKUP($B499,'Results-formatted 060121'!$A:AZ,(BC$3+2),FALSE)), VLOOKUP($B499,'Results-formatted 060121'!$A:AZ,(BC$3+2),FALSE)))</f>
        <v>4</v>
      </c>
      <c r="BD499" s="95">
        <f>IF($C499 = "neg", (($D499+1) - VLOOKUP($B499,'Results-formatted 060121'!$A:BA,(BD$3+2),FALSE)), IF($C499 = "pos-neg", (3+VLOOKUP($B499,'Results-formatted 060121'!$A:BA,(BD$3+2),FALSE)), VLOOKUP($B499,'Results-formatted 060121'!$A:BA,(BD$3+2),FALSE)))</f>
        <v>5</v>
      </c>
      <c r="BE499" s="95">
        <f>IF($C499 = "neg", (($D499+1) - VLOOKUP($B499,'Results-formatted 060121'!$A:BB,(BE$3+2),FALSE)), IF($C499 = "pos-neg", (3+VLOOKUP($B499,'Results-formatted 060121'!$A:BB,(BE$3+2),FALSE)), VLOOKUP($B499,'Results-formatted 060121'!$A:BB,(BE$3+2),FALSE)))</f>
        <v>4</v>
      </c>
      <c r="BF499" s="95">
        <f>IF($C499 = "neg", (($D499+1) - VLOOKUP($B499,'Results-formatted 060121'!$A:BC,(BF$3+2),FALSE)), IF($C499 = "pos-neg", (3+VLOOKUP($B499,'Results-formatted 060121'!$A:BC,(BF$3+2),FALSE)), VLOOKUP($B499,'Results-formatted 060121'!$A:BC,(BF$3+2),FALSE)))</f>
        <v>4</v>
      </c>
      <c r="BG499" s="95">
        <f>IF($C499 = "neg", (($D499+1) - VLOOKUP($B499,'Results-formatted 060121'!$A:BD,(BG$3+2),FALSE)), IF($C499 = "pos-neg", (3+VLOOKUP($B499,'Results-formatted 060121'!$A:BD,(BG$3+2),FALSE)), VLOOKUP($B499,'Results-formatted 060121'!$A:BD,(BG$3+2),FALSE)))</f>
        <v>3</v>
      </c>
      <c r="BH499" s="95">
        <f>IF($C499 = "neg", (($D499+1) - VLOOKUP($B499,'Results-formatted 060121'!$A:BE,(BH$3+2),FALSE)), IF($C499 = "pos-neg", (3+VLOOKUP($B499,'Results-formatted 060121'!$A:BE,(BH$3+2),FALSE)), VLOOKUP($B499,'Results-formatted 060121'!$A:BE,(BH$3+2),FALSE)))</f>
        <v>4</v>
      </c>
      <c r="BI499" s="95">
        <f>IF($C499 = "neg", (($D499+1) - VLOOKUP($B499,'Results-formatted 060121'!$A:BF,(BI$3+2),FALSE)), IF($C499 = "pos-neg", (3+VLOOKUP($B499,'Results-formatted 060121'!$A:BF,(BI$3+2),FALSE)), VLOOKUP($B499,'Results-formatted 060121'!$A:BF,(BI$3+2),FALSE)))</f>
        <v>4</v>
      </c>
      <c r="BJ499" s="95">
        <f>IF($C499 = "neg", (($D499+1) - VLOOKUP($B499,'Results-formatted 060121'!$A:BG,(BJ$3+2),FALSE)), IF($C499 = "pos-neg", (3+VLOOKUP($B499,'Results-formatted 060121'!$A:BG,(BJ$3+2),FALSE)), VLOOKUP($B499,'Results-formatted 060121'!$A:BG,(BJ$3+2),FALSE)))</f>
        <v>3</v>
      </c>
      <c r="BK499" s="95">
        <f>IF($C499 = "neg", (($D499+1) - VLOOKUP($B499,'Results-formatted 060121'!$A:BH,(BK$3+2),FALSE)), IF($C499 = "pos-neg", (3+VLOOKUP($B499,'Results-formatted 060121'!$A:BH,(BK$3+2),FALSE)), VLOOKUP($B499,'Results-formatted 060121'!$A:BH,(BK$3+2),FALSE)))</f>
        <v>4</v>
      </c>
      <c r="BL499" s="95">
        <f>IF($C499 = "neg", (($D499+1) - VLOOKUP($B499,'Results-formatted 060121'!$A:BI,(BL$3+2),FALSE)), IF($C499 = "pos-neg", (3+VLOOKUP($B499,'Results-formatted 060121'!$A:BI,(BL$3+2),FALSE)), VLOOKUP($B499,'Results-formatted 060121'!$A:BI,(BL$3+2),FALSE)))</f>
        <v>4</v>
      </c>
      <c r="BM499" s="95">
        <f>IF($C499 = "neg", (($D499+1) - VLOOKUP($B499,'Results-formatted 060121'!$A:BJ,(BM$3+2),FALSE)), IF($C499 = "pos-neg", (3+VLOOKUP($B499,'Results-formatted 060121'!$A:BJ,(BM$3+2),FALSE)), VLOOKUP($B499,'Results-formatted 060121'!$A:BJ,(BM$3+2),FALSE)))</f>
        <v>4</v>
      </c>
      <c r="BN499" s="95"/>
      <c r="BO499" s="95"/>
      <c r="BP499" s="95"/>
      <c r="BQ499" s="95"/>
      <c r="BR499" s="95"/>
      <c r="BS499" s="95"/>
      <c r="BT499" s="95"/>
      <c r="BU499" s="95"/>
      <c r="BV499" s="95"/>
      <c r="BW499" s="95"/>
      <c r="BX499" s="95"/>
      <c r="BY499" s="95"/>
      <c r="BZ499" s="95"/>
      <c r="CA499" s="95"/>
      <c r="CB499" s="95"/>
      <c r="CC499" s="95"/>
      <c r="CD499" s="99"/>
      <c r="CE499" s="25">
        <f t="shared" si="1787"/>
        <v>3.7333333333333334</v>
      </c>
      <c r="CF499" s="25">
        <f t="shared" si="1816"/>
        <v>0.73338469260316097</v>
      </c>
    </row>
    <row r="500" spans="2:84" ht="42" x14ac:dyDescent="0.15">
      <c r="B500" s="84" t="s">
        <v>619</v>
      </c>
      <c r="C500" s="86" t="s">
        <v>224</v>
      </c>
      <c r="D500" s="2">
        <v>5</v>
      </c>
      <c r="E500" s="13" t="s">
        <v>15</v>
      </c>
      <c r="F500" s="95">
        <f>IF($C500 = "neg", (($D500+1) - VLOOKUP($B500,'Results-formatted 060121'!$A:$AJ,(F$3+2),FALSE)), IF($C500 = "pos-neg", (3+VLOOKUP($B500,'Results-formatted 060121'!$A:$AJ,(F$3+2),FALSE)), VLOOKUP($B500,'Results-formatted 060121'!$A:$AJ,(F$3+2),FALSE)))</f>
        <v>3</v>
      </c>
      <c r="G500" s="95">
        <f>IF($C500 = "neg", (($D500+1) - VLOOKUP($B500,'Results-formatted 060121'!$A:$AJ,(G$3+2),FALSE)), IF($C500 = "pos-neg", (3+VLOOKUP($B500,'Results-formatted 060121'!$A:$AJ,(G$3+2),FALSE)), VLOOKUP($B500,'Results-formatted 060121'!$A:$AJ,(G$3+2),FALSE)))</f>
        <v>5</v>
      </c>
      <c r="H500" s="95">
        <f>IF($C500 = "neg", (($D500+1) - VLOOKUP($B500,'Results-formatted 060121'!$A:$AJ,(H$3+2),FALSE)), IF($C500 = "pos-neg", (3+VLOOKUP($B500,'Results-formatted 060121'!$A:$AJ,(H$3+2),FALSE)), VLOOKUP($B500,'Results-formatted 060121'!$A:$AJ,(H$3+2),FALSE)))</f>
        <v>4</v>
      </c>
      <c r="I500" s="95">
        <f>IF($C500 = "neg", (($D500+1) - VLOOKUP($B500,'Results-formatted 060121'!$A:$AJ,(I$3+2),FALSE)), IF($C500 = "pos-neg", (3+VLOOKUP($B500,'Results-formatted 060121'!$A:$AJ,(I$3+2),FALSE)), VLOOKUP($B500,'Results-formatted 060121'!$A:$AJ,(I$3+2),FALSE)))</f>
        <v>5</v>
      </c>
      <c r="J500" s="95">
        <f>IF($C500 = "neg", (($D500+1) - VLOOKUP($B500,'Results-formatted 060121'!$A:$AJ,(J$3+2),FALSE)), IF($C500 = "pos-neg", (3+VLOOKUP($B500,'Results-formatted 060121'!$A:$AJ,(J$3+2),FALSE)), VLOOKUP($B500,'Results-formatted 060121'!$A:$AJ,(J$3+2),FALSE)))</f>
        <v>3</v>
      </c>
      <c r="K500" s="95">
        <f>IF($C500 = "neg", (($D500+1) - VLOOKUP($B500,'Results-formatted 060121'!$A:$AJ,(K$3+2),FALSE)), IF($C500 = "pos-neg", (3+VLOOKUP($B500,'Results-formatted 060121'!$A:$AJ,(K$3+2),FALSE)), VLOOKUP($B500,'Results-formatted 060121'!$A:$AJ,(K$3+2),FALSE)))</f>
        <v>5</v>
      </c>
      <c r="L500" s="95">
        <f>IF($C500 = "neg", (($D500+1) - VLOOKUP($B500,'Results-formatted 060121'!$A:$AJ,(L$3+2),FALSE)), IF($C500 = "pos-neg", (3+VLOOKUP($B500,'Results-formatted 060121'!$A:$AJ,(L$3+2),FALSE)), VLOOKUP($B500,'Results-formatted 060121'!$A:$AJ,(L$3+2),FALSE)))</f>
        <v>4</v>
      </c>
      <c r="M500" s="95">
        <f>IF($C500 = "neg", (($D500+1) - VLOOKUP($B500,'Results-formatted 060121'!$A:$AJ,(M$3+2),FALSE)), IF($C500 = "pos-neg", (3+VLOOKUP($B500,'Results-formatted 060121'!$A:$AJ,(M$3+2),FALSE)), VLOOKUP($B500,'Results-formatted 060121'!$A:$AJ,(M$3+2),FALSE)))</f>
        <v>3</v>
      </c>
      <c r="N500" s="95">
        <f>IF($C500 = "neg", (($D500+1) - VLOOKUP($B500,'Results-formatted 060121'!$A:$AJ,(N$3+2),FALSE)), IF($C500 = "pos-neg", (3+VLOOKUP($B500,'Results-formatted 060121'!$A:$AJ,(N$3+2),FALSE)), VLOOKUP($B500,'Results-formatted 060121'!$A:$AJ,(N$3+2),FALSE)))</f>
        <v>4</v>
      </c>
      <c r="O500" s="95">
        <f>IF($C500 = "neg", (($D500+1) - VLOOKUP($B500,'Results-formatted 060121'!$A:$AJ,(O$3+2),FALSE)), IF($C500 = "pos-neg", (3+VLOOKUP($B500,'Results-formatted 060121'!$A:$AJ,(O$3+2),FALSE)), VLOOKUP($B500,'Results-formatted 060121'!$A:$AJ,(O$3+2),FALSE)))</f>
        <v>5</v>
      </c>
      <c r="P500" s="95">
        <f>IF($C500 = "neg", (($D500+1) - VLOOKUP($B500,'Results-formatted 060121'!$A:$AJ,(P$3+2),FALSE)), IF($C500 = "pos-neg", (3+VLOOKUP($B500,'Results-formatted 060121'!$A:$AJ,(P$3+2),FALSE)), VLOOKUP($B500,'Results-formatted 060121'!$A:$AJ,(P$3+2),FALSE)))</f>
        <v>4</v>
      </c>
      <c r="Q500" s="95">
        <f>IF($C500 = "neg", (($D500+1) - VLOOKUP($B500,'Results-formatted 060121'!$A:$AJ,(Q$3+2),FALSE)), IF($C500 = "pos-neg", (3+VLOOKUP($B500,'Results-formatted 060121'!$A:$AJ,(Q$3+2),FALSE)), VLOOKUP($B500,'Results-formatted 060121'!$A:$AJ,(Q$3+2),FALSE)))</f>
        <v>4</v>
      </c>
      <c r="R500" s="95">
        <f>IF($C500 = "neg", (($D500+1) - VLOOKUP($B500,'Results-formatted 060121'!$A:$AJ,(R$3+2),FALSE)), IF($C500 = "pos-neg", (3+VLOOKUP($B500,'Results-formatted 060121'!$A:$AJ,(R$3+2),FALSE)), VLOOKUP($B500,'Results-formatted 060121'!$A:$AJ,(R$3+2),FALSE)))</f>
        <v>3</v>
      </c>
      <c r="S500" s="95">
        <f>IF($C500 = "neg", (($D500+1) - VLOOKUP($B500,'Results-formatted 060121'!$A:$AJ,(S$3+2),FALSE)), IF($C500 = "pos-neg", (3+VLOOKUP($B500,'Results-formatted 060121'!$A:$AJ,(S$3+2),FALSE)), VLOOKUP($B500,'Results-formatted 060121'!$A:$AJ,(S$3+2),FALSE)))</f>
        <v>4</v>
      </c>
      <c r="T500" s="95">
        <f>IF($C500 = "neg", (($D500+1) - VLOOKUP($B500,'Results-formatted 060121'!$A:$AJ,(T$3+2),FALSE)), IF($C500 = "pos-neg", (3+VLOOKUP($B500,'Results-formatted 060121'!$A:$AJ,(T$3+2),FALSE)), VLOOKUP($B500,'Results-formatted 060121'!$A:$AJ,(T$3+2),FALSE)))</f>
        <v>4</v>
      </c>
      <c r="U500" s="95">
        <f>IF($C500 = "neg", (($D500+1) - VLOOKUP($B500,'Results-formatted 060121'!$A:$AJ,(U$3+2),FALSE)), IF($C500 = "pos-neg", (3+VLOOKUP($B500,'Results-formatted 060121'!$A:$AJ,(U$3+2),FALSE)), VLOOKUP($B500,'Results-formatted 060121'!$A:$AJ,(U$3+2),FALSE)))</f>
        <v>4</v>
      </c>
      <c r="V500" s="95">
        <f>IF($C500 = "neg", (($D500+1) - VLOOKUP($B500,'Results-formatted 060121'!$A:$AJ,(V$3+2),FALSE)), IF($C500 = "pos-neg", (3+VLOOKUP($B500,'Results-formatted 060121'!$A:$AJ,(V$3+2),FALSE)), VLOOKUP($B500,'Results-formatted 060121'!$A:$AJ,(V$3+2),FALSE)))</f>
        <v>4</v>
      </c>
      <c r="W500" s="95">
        <f>IF($C500 = "neg", (($D500+1) - VLOOKUP($B500,'Results-formatted 060121'!$A:$AJ,(W$3+2),FALSE)), IF($C500 = "pos-neg", (3+VLOOKUP($B500,'Results-formatted 060121'!$A:$AJ,(W$3+2),FALSE)), VLOOKUP($B500,'Results-formatted 060121'!$A:$AJ,(W$3+2),FALSE)))</f>
        <v>4</v>
      </c>
      <c r="X500" s="95">
        <f>IF($C500 = "neg", (($D500+1) - VLOOKUP($B500,'Results-formatted 060121'!$A:$AJ,(X$3+2),FALSE)), IF($C500 = "pos-neg", (3+VLOOKUP($B500,'Results-formatted 060121'!$A:$AJ,(X$3+2),FALSE)), VLOOKUP($B500,'Results-formatted 060121'!$A:$AJ,(X$3+2),FALSE)))</f>
        <v>4</v>
      </c>
      <c r="Y500" s="95">
        <f>IF($C500 = "neg", (($D500+1) - VLOOKUP($B500,'Results-formatted 060121'!$A:$AJ,(Y$3+2),FALSE)), IF($C500 = "pos-neg", (3+VLOOKUP($B500,'Results-formatted 060121'!$A:$AJ,(Y$3+2),FALSE)), VLOOKUP($B500,'Results-formatted 060121'!$A:$AJ,(Y$3+2),FALSE)))</f>
        <v>4</v>
      </c>
      <c r="Z500" s="95">
        <f>IF($C500 = "neg", (($D500+1) - VLOOKUP($B500,'Results-formatted 060121'!$A:$AJ,(Z$3+2),FALSE)), IF($C500 = "pos-neg", (3+VLOOKUP($B500,'Results-formatted 060121'!$A:$AJ,(Z$3+2),FALSE)), VLOOKUP($B500,'Results-formatted 060121'!$A:$AJ,(Z$3+2),FALSE)))</f>
        <v>4</v>
      </c>
      <c r="AA500" s="95">
        <f>IF($C500 = "neg", (($D500+1) - VLOOKUP($B500,'Results-formatted 060121'!$A:$AJ,(AA$3+2),FALSE)), IF($C500 = "pos-neg", (3+VLOOKUP($B500,'Results-formatted 060121'!$A:$AJ,(AA$3+2),FALSE)), VLOOKUP($B500,'Results-formatted 060121'!$A:$AJ,(AA$3+2),FALSE)))</f>
        <v>3</v>
      </c>
      <c r="AB500" s="95">
        <f>IF($C500 = "neg", (($D500+1) - VLOOKUP($B500,'Results-formatted 060121'!$A:$AJ,(AB$3+2),FALSE)), IF($C500 = "pos-neg", (3+VLOOKUP($B500,'Results-formatted 060121'!$A:$AJ,(AB$3+2),FALSE)), VLOOKUP($B500,'Results-formatted 060121'!$A:$AJ,(AB$3+2),FALSE)))</f>
        <v>4</v>
      </c>
      <c r="AC500" s="95">
        <f>IF($C500 = "neg", (($D500+1) - VLOOKUP($B500,'Results-formatted 060121'!$A:$AJ,(AC$3+2),FALSE)), IF($C500 = "pos-neg", (3+VLOOKUP($B500,'Results-formatted 060121'!$A:$AJ,(AC$3+2),FALSE)), VLOOKUP($B500,'Results-formatted 060121'!$A:$AJ,(AC$3+2),FALSE)))</f>
        <v>3</v>
      </c>
      <c r="AD500" s="95">
        <f>IF($C500 = "neg", (($D500+1) - VLOOKUP($B500,'Results-formatted 060121'!$A:$AJ,(AD$3+2),FALSE)), IF($C500 = "pos-neg", (3+VLOOKUP($B500,'Results-formatted 060121'!$A:$AJ,(AD$3+2),FALSE)), VLOOKUP($B500,'Results-formatted 060121'!$A:$AJ,(AD$3+2),FALSE)))</f>
        <v>3</v>
      </c>
      <c r="AE500" s="95">
        <f>IF($C500 = "neg", (($D500+1) - VLOOKUP($B500,'Results-formatted 060121'!$A:$AJ,(AE$3+2),FALSE)), IF($C500 = "pos-neg", (3+VLOOKUP($B500,'Results-formatted 060121'!$A:$AJ,(AE$3+2),FALSE)), VLOOKUP($B500,'Results-formatted 060121'!$A:$AJ,(AE$3+2),FALSE)))</f>
        <v>4</v>
      </c>
      <c r="AF500" s="95">
        <f>IF($C500 = "neg", (($D500+1) - VLOOKUP($B500,'Results-formatted 060121'!$A:$AJ,(AF$3+2),FALSE)), IF($C500 = "pos-neg", (3+VLOOKUP($B500,'Results-formatted 060121'!$A:$AJ,(AF$3+2),FALSE)), VLOOKUP($B500,'Results-formatted 060121'!$A:$AJ,(AF$3+2),FALSE)))</f>
        <v>3</v>
      </c>
      <c r="AG500" s="95">
        <f>IF($C500 = "neg", (($D500+1) - VLOOKUP($B500,'Results-formatted 060121'!$A:$AJ,(AG$3+2),FALSE)), IF($C500 = "pos-neg", (3+VLOOKUP($B500,'Results-formatted 060121'!$A:$AJ,(AG$3+2),FALSE)), VLOOKUP($B500,'Results-formatted 060121'!$A:$AJ,(AG$3+2),FALSE)))</f>
        <v>4</v>
      </c>
      <c r="AH500" s="95">
        <f>IF($C500 = "neg", (($D500+1) - VLOOKUP($B500,'Results-formatted 060121'!$A:$AJ,(AH$3+2),FALSE)), IF($C500 = "pos-neg", (3+VLOOKUP($B500,'Results-formatted 060121'!$A:$AJ,(AH$3+2),FALSE)), VLOOKUP($B500,'Results-formatted 060121'!$A:$AJ,(AH$3+2),FALSE)))</f>
        <v>5</v>
      </c>
      <c r="AI500" s="95">
        <f>IF($C500 = "neg", (($D500+1) - VLOOKUP($B500,'Results-formatted 060121'!$A:$AJ,(AI$3+2),FALSE)), IF($C500 = "pos-neg", (3+VLOOKUP($B500,'Results-formatted 060121'!$A:$AJ,(AI$3+2),FALSE)), VLOOKUP($B500,'Results-formatted 060121'!$A:$AJ,(AI$3+2),FALSE)))</f>
        <v>5</v>
      </c>
      <c r="AJ500" s="95">
        <f>IF($C500 = "neg", (($D500+1) - VLOOKUP($B500,'Results-formatted 060121'!$A:$AJ,(AJ$3+2),FALSE)), IF($C500 = "pos-neg", (3+VLOOKUP($B500,'Results-formatted 060121'!$A:$AJ,(AJ$3+2),FALSE)), VLOOKUP($B500,'Results-formatted 060121'!$A:$AJ,(AJ$3+2),FALSE)))</f>
        <v>5</v>
      </c>
      <c r="AK500" s="95">
        <f>IF($C500 = "neg", (($D500+1) - VLOOKUP($B500,'Results-formatted 060121'!$A:$AJ,(AK$3+2),FALSE)), IF($C500 = "pos-neg", (3+VLOOKUP($B500,'Results-formatted 060121'!$A:$AJ,(AK$3+2),FALSE)), VLOOKUP($B500,'Results-formatted 060121'!$A:$AJ,(AK$3+2),FALSE)))</f>
        <v>4</v>
      </c>
      <c r="AL500" s="95">
        <f>IF($C500 = "neg", (($D500+1) - VLOOKUP($B500,'Results-formatted 060121'!$A:$AJ,(AL$3+2),FALSE)), IF($C500 = "pos-neg", (3+VLOOKUP($B500,'Results-formatted 060121'!$A:$AJ,(AL$3+2),FALSE)), VLOOKUP($B500,'Results-formatted 060121'!$A:$AJ,(AL$3+2),FALSE)))</f>
        <v>4</v>
      </c>
      <c r="AM500" s="95">
        <f>IF($C500 = "neg", (($D500+1) - VLOOKUP($B500,'Results-formatted 060121'!$A:AJ,(AM$3+2),FALSE)), IF($C500 = "pos-neg", (3+VLOOKUP($B500,'Results-formatted 060121'!$A:AJ,(AM$3+2),FALSE)), VLOOKUP($B500,'Results-formatted 060121'!$A:AJ,(AM$3+2),FALSE)))</f>
        <v>4</v>
      </c>
      <c r="AN500" s="95">
        <f>IF($C500 = "neg", (($D500+1) - VLOOKUP($B500,'Results-formatted 060121'!$A:AK,(AN$3+2),FALSE)), IF($C500 = "pos-neg", (3+VLOOKUP($B500,'Results-formatted 060121'!$A:AK,(AN$3+2),FALSE)), VLOOKUP($B500,'Results-formatted 060121'!$A:AK,(AN$3+2),FALSE)))</f>
        <v>4</v>
      </c>
      <c r="AO500" s="95">
        <f>IF($C500 = "neg", (($D500+1) - VLOOKUP($B500,'Results-formatted 060121'!$A:AL,(AO$3+2),FALSE)), IF($C500 = "pos-neg", (3+VLOOKUP($B500,'Results-formatted 060121'!$A:AL,(AO$3+2),FALSE)), VLOOKUP($B500,'Results-formatted 060121'!$A:AL,(AO$3+2),FALSE)))</f>
        <v>5</v>
      </c>
      <c r="AP500" s="95">
        <f>IF($C500 = "neg", (($D500+1) - VLOOKUP($B500,'Results-formatted 060121'!$A:AM,(AP$3+2),FALSE)), IF($C500 = "pos-neg", (3+VLOOKUP($B500,'Results-formatted 060121'!$A:AM,(AP$3+2),FALSE)), VLOOKUP($B500,'Results-formatted 060121'!$A:AM,(AP$3+2),FALSE)))</f>
        <v>2</v>
      </c>
      <c r="AQ500" s="95">
        <f>IF($C500 = "neg", (($D500+1) - VLOOKUP($B500,'Results-formatted 060121'!$A:AN,(AQ$3+2),FALSE)), IF($C500 = "pos-neg", (3+VLOOKUP($B500,'Results-formatted 060121'!$A:AN,(AQ$3+2),FALSE)), VLOOKUP($B500,'Results-formatted 060121'!$A:AN,(AQ$3+2),FALSE)))</f>
        <v>4</v>
      </c>
      <c r="AR500" s="95">
        <f>IF($C500 = "neg", (($D500+1) - VLOOKUP($B500,'Results-formatted 060121'!$A:AO,(AR$3+2),FALSE)), IF($C500 = "pos-neg", (3+VLOOKUP($B500,'Results-formatted 060121'!$A:AO,(AR$3+2),FALSE)), VLOOKUP($B500,'Results-formatted 060121'!$A:AO,(AR$3+2),FALSE)))</f>
        <v>4</v>
      </c>
      <c r="AS500" s="95">
        <f>IF($C500 = "neg", (($D500+1) - VLOOKUP($B500,'Results-formatted 060121'!$A:AP,(AS$3+2),FALSE)), IF($C500 = "pos-neg", (3+VLOOKUP($B500,'Results-formatted 060121'!$A:AP,(AS$3+2),FALSE)), VLOOKUP($B500,'Results-formatted 060121'!$A:AP,(AS$3+2),FALSE)))</f>
        <v>4</v>
      </c>
      <c r="AT500" s="95">
        <f>IF($C500 = "neg", (($D500+1) - VLOOKUP($B500,'Results-formatted 060121'!$A:AQ,(AT$3+2),FALSE)), IF($C500 = "pos-neg", (3+VLOOKUP($B500,'Results-formatted 060121'!$A:AQ,(AT$3+2),FALSE)), VLOOKUP($B500,'Results-formatted 060121'!$A:AQ,(AT$3+2),FALSE)))</f>
        <v>3</v>
      </c>
      <c r="AU500" s="95">
        <f>IF($C500 = "neg", (($D500+1) - VLOOKUP($B500,'Results-formatted 060121'!$A:AR,(AU$3+2),FALSE)), IF($C500 = "pos-neg", (3+VLOOKUP($B500,'Results-formatted 060121'!$A:AR,(AU$3+2),FALSE)), VLOOKUP($B500,'Results-formatted 060121'!$A:AR,(AU$3+2),FALSE)))</f>
        <v>4</v>
      </c>
      <c r="AV500" s="95">
        <f>IF($C500 = "neg", (($D500+1) - VLOOKUP($B500,'Results-formatted 060121'!$A:AS,(AV$3+2),FALSE)), IF($C500 = "pos-neg", (3+VLOOKUP($B500,'Results-formatted 060121'!$A:AS,(AV$3+2),FALSE)), VLOOKUP($B500,'Results-formatted 060121'!$A:AS,(AV$3+2),FALSE)))</f>
        <v>3</v>
      </c>
      <c r="AW500" s="95">
        <f>IF($C500 = "neg", (($D500+1) - VLOOKUP($B500,'Results-formatted 060121'!$A:AT,(AW$3+2),FALSE)), IF($C500 = "pos-neg", (3+VLOOKUP($B500,'Results-formatted 060121'!$A:AT,(AW$3+2),FALSE)), VLOOKUP($B500,'Results-formatted 060121'!$A:AT,(AW$3+2),FALSE)))</f>
        <v>4</v>
      </c>
      <c r="AX500" s="95">
        <f>IF($C500 = "neg", (($D500+1) - VLOOKUP($B500,'Results-formatted 060121'!$A:AU,(AX$3+2),FALSE)), IF($C500 = "pos-neg", (3+VLOOKUP($B500,'Results-formatted 060121'!$A:AU,(AX$3+2),FALSE)), VLOOKUP($B500,'Results-formatted 060121'!$A:AU,(AX$3+2),FALSE)))</f>
        <v>3</v>
      </c>
      <c r="AY500" s="95">
        <f>IF($C500 = "neg", (($D500+1) - VLOOKUP($B500,'Results-formatted 060121'!$A:AV,(AY$3+2),FALSE)), IF($C500 = "pos-neg", (3+VLOOKUP($B500,'Results-formatted 060121'!$A:AV,(AY$3+2),FALSE)), VLOOKUP($B500,'Results-formatted 060121'!$A:AV,(AY$3+2),FALSE)))</f>
        <v>3</v>
      </c>
      <c r="AZ500" s="95">
        <f>IF($C500 = "neg", (($D500+1) - VLOOKUP($B500,'Results-formatted 060121'!$A:AW,(AZ$3+2),FALSE)), IF($C500 = "pos-neg", (3+VLOOKUP($B500,'Results-formatted 060121'!$A:AW,(AZ$3+2),FALSE)), VLOOKUP($B500,'Results-formatted 060121'!$A:AW,(AZ$3+2),FALSE)))</f>
        <v>3</v>
      </c>
      <c r="BA500" s="95">
        <f>IF($C500 = "neg", (($D500+1) - VLOOKUP($B500,'Results-formatted 060121'!$A:AX,(BA$3+2),FALSE)), IF($C500 = "pos-neg", (3+VLOOKUP($B500,'Results-formatted 060121'!$A:AX,(BA$3+2),FALSE)), VLOOKUP($B500,'Results-formatted 060121'!$A:AX,(BA$3+2),FALSE)))</f>
        <v>4</v>
      </c>
      <c r="BB500" s="95">
        <f>IF($C500 = "neg", (($D500+1) - VLOOKUP($B500,'Results-formatted 060121'!$A:AY,(BB$3+2),FALSE)), IF($C500 = "pos-neg", (3+VLOOKUP($B500,'Results-formatted 060121'!$A:AY,(BB$3+2),FALSE)), VLOOKUP($B500,'Results-formatted 060121'!$A:AY,(BB$3+2),FALSE)))</f>
        <v>3</v>
      </c>
      <c r="BC500" s="95">
        <f>IF($C500 = "neg", (($D500+1) - VLOOKUP($B500,'Results-formatted 060121'!$A:AZ,(BC$3+2),FALSE)), IF($C500 = "pos-neg", (3+VLOOKUP($B500,'Results-formatted 060121'!$A:AZ,(BC$3+2),FALSE)), VLOOKUP($B500,'Results-formatted 060121'!$A:AZ,(BC$3+2),FALSE)))</f>
        <v>3</v>
      </c>
      <c r="BD500" s="95">
        <f>IF($C500 = "neg", (($D500+1) - VLOOKUP($B500,'Results-formatted 060121'!$A:BA,(BD$3+2),FALSE)), IF($C500 = "pos-neg", (3+VLOOKUP($B500,'Results-formatted 060121'!$A:BA,(BD$3+2),FALSE)), VLOOKUP($B500,'Results-formatted 060121'!$A:BA,(BD$3+2),FALSE)))</f>
        <v>4</v>
      </c>
      <c r="BE500" s="95">
        <f>IF($C500 = "neg", (($D500+1) - VLOOKUP($B500,'Results-formatted 060121'!$A:BB,(BE$3+2),FALSE)), IF($C500 = "pos-neg", (3+VLOOKUP($B500,'Results-formatted 060121'!$A:BB,(BE$3+2),FALSE)), VLOOKUP($B500,'Results-formatted 060121'!$A:BB,(BE$3+2),FALSE)))</f>
        <v>4</v>
      </c>
      <c r="BF500" s="95">
        <f>IF($C500 = "neg", (($D500+1) - VLOOKUP($B500,'Results-formatted 060121'!$A:BC,(BF$3+2),FALSE)), IF($C500 = "pos-neg", (3+VLOOKUP($B500,'Results-formatted 060121'!$A:BC,(BF$3+2),FALSE)), VLOOKUP($B500,'Results-formatted 060121'!$A:BC,(BF$3+2),FALSE)))</f>
        <v>5</v>
      </c>
      <c r="BG500" s="95">
        <f>IF($C500 = "neg", (($D500+1) - VLOOKUP($B500,'Results-formatted 060121'!$A:BD,(BG$3+2),FALSE)), IF($C500 = "pos-neg", (3+VLOOKUP($B500,'Results-formatted 060121'!$A:BD,(BG$3+2),FALSE)), VLOOKUP($B500,'Results-formatted 060121'!$A:BD,(BG$3+2),FALSE)))</f>
        <v>3</v>
      </c>
      <c r="BH500" s="95">
        <f>IF($C500 = "neg", (($D500+1) - VLOOKUP($B500,'Results-formatted 060121'!$A:BE,(BH$3+2),FALSE)), IF($C500 = "pos-neg", (3+VLOOKUP($B500,'Results-formatted 060121'!$A:BE,(BH$3+2),FALSE)), VLOOKUP($B500,'Results-formatted 060121'!$A:BE,(BH$3+2),FALSE)))</f>
        <v>4</v>
      </c>
      <c r="BI500" s="95">
        <f>IF($C500 = "neg", (($D500+1) - VLOOKUP($B500,'Results-formatted 060121'!$A:BF,(BI$3+2),FALSE)), IF($C500 = "pos-neg", (3+VLOOKUP($B500,'Results-formatted 060121'!$A:BF,(BI$3+2),FALSE)), VLOOKUP($B500,'Results-formatted 060121'!$A:BF,(BI$3+2),FALSE)))</f>
        <v>4</v>
      </c>
      <c r="BJ500" s="95">
        <f>IF($C500 = "neg", (($D500+1) - VLOOKUP($B500,'Results-formatted 060121'!$A:BG,(BJ$3+2),FALSE)), IF($C500 = "pos-neg", (3+VLOOKUP($B500,'Results-formatted 060121'!$A:BG,(BJ$3+2),FALSE)), VLOOKUP($B500,'Results-formatted 060121'!$A:BG,(BJ$3+2),FALSE)))</f>
        <v>3</v>
      </c>
      <c r="BK500" s="95">
        <f>IF($C500 = "neg", (($D500+1) - VLOOKUP($B500,'Results-formatted 060121'!$A:BH,(BK$3+2),FALSE)), IF($C500 = "pos-neg", (3+VLOOKUP($B500,'Results-formatted 060121'!$A:BH,(BK$3+2),FALSE)), VLOOKUP($B500,'Results-formatted 060121'!$A:BH,(BK$3+2),FALSE)))</f>
        <v>4</v>
      </c>
      <c r="BL500" s="95">
        <f>IF($C500 = "neg", (($D500+1) - VLOOKUP($B500,'Results-formatted 060121'!$A:BI,(BL$3+2),FALSE)), IF($C500 = "pos-neg", (3+VLOOKUP($B500,'Results-formatted 060121'!$A:BI,(BL$3+2),FALSE)), VLOOKUP($B500,'Results-formatted 060121'!$A:BI,(BL$3+2),FALSE)))</f>
        <v>4</v>
      </c>
      <c r="BM500" s="95">
        <f>IF($C500 = "neg", (($D500+1) - VLOOKUP($B500,'Results-formatted 060121'!$A:BJ,(BM$3+2),FALSE)), IF($C500 = "pos-neg", (3+VLOOKUP($B500,'Results-formatted 060121'!$A:BJ,(BM$3+2),FALSE)), VLOOKUP($B500,'Results-formatted 060121'!$A:BJ,(BM$3+2),FALSE)))</f>
        <v>3</v>
      </c>
      <c r="BN500" s="95"/>
      <c r="BO500" s="95"/>
      <c r="BP500" s="95"/>
      <c r="BQ500" s="95"/>
      <c r="BR500" s="95"/>
      <c r="BS500" s="95"/>
      <c r="BT500" s="95"/>
      <c r="BU500" s="95"/>
      <c r="BV500" s="95"/>
      <c r="BW500" s="95"/>
      <c r="BX500" s="95"/>
      <c r="BY500" s="95"/>
      <c r="BZ500" s="95"/>
      <c r="CA500" s="95"/>
      <c r="CB500" s="95"/>
      <c r="CC500" s="95"/>
      <c r="CD500" s="99"/>
      <c r="CE500" s="25">
        <f t="shared" si="1787"/>
        <v>3.8166666666666669</v>
      </c>
      <c r="CF500" s="25">
        <f t="shared" si="1816"/>
        <v>0.70088725045695299</v>
      </c>
    </row>
    <row r="501" spans="2:84" ht="18" customHeight="1" x14ac:dyDescent="0.15">
      <c r="B501" s="84"/>
      <c r="E501" s="18" t="s">
        <v>129</v>
      </c>
      <c r="F501" s="34"/>
      <c r="G501" s="34"/>
      <c r="H501" s="34">
        <f t="shared" ref="H501" si="1873">IF(ISNUMBER(H502), AVERAGE(H502:H505), "")</f>
        <v>4.75</v>
      </c>
      <c r="I501" s="34">
        <f t="shared" ref="I501" si="1874">IF(ISNUMBER(I502), AVERAGE(I502:I505), "")</f>
        <v>6.5</v>
      </c>
      <c r="J501" s="34"/>
      <c r="K501" s="34">
        <f t="shared" ref="K501" si="1875">IF(ISNUMBER(K502), AVERAGE(K502:K505), "")</f>
        <v>4.25</v>
      </c>
      <c r="L501" s="34">
        <f t="shared" ref="L501" si="1876">IF(ISNUMBER(L502), AVERAGE(L502:L505), "")</f>
        <v>5</v>
      </c>
      <c r="M501" s="34">
        <f t="shared" ref="M501" si="1877">IF(ISNUMBER(M502), AVERAGE(M502:M505), "")</f>
        <v>2.75</v>
      </c>
      <c r="N501" s="34"/>
      <c r="O501" s="34">
        <f t="shared" ref="O501" si="1878">IF(ISNUMBER(O502), AVERAGE(O502:O505), "")</f>
        <v>5.5</v>
      </c>
      <c r="P501" s="34">
        <f t="shared" ref="P501" si="1879">IF(ISNUMBER(P502), AVERAGE(P502:P505), "")</f>
        <v>4.75</v>
      </c>
      <c r="Q501" s="34">
        <f t="shared" ref="Q501" si="1880">IF(ISNUMBER(Q502), AVERAGE(Q502:Q505), "")</f>
        <v>5</v>
      </c>
      <c r="R501" s="34">
        <f t="shared" ref="R501" si="1881">IF(ISNUMBER(R502), AVERAGE(R502:R505), "")</f>
        <v>4.25</v>
      </c>
      <c r="S501" s="34">
        <f t="shared" ref="S501" si="1882">IF(ISNUMBER(S502), AVERAGE(S502:S505), "")</f>
        <v>3.75</v>
      </c>
      <c r="T501" s="34">
        <f t="shared" ref="T501" si="1883">IF(ISNUMBER(T502), AVERAGE(T502:T505), "")</f>
        <v>3.5</v>
      </c>
      <c r="U501" s="34">
        <f t="shared" ref="U501" si="1884">IF(ISNUMBER(U502), AVERAGE(U502:U505), "")</f>
        <v>1</v>
      </c>
      <c r="V501" s="34">
        <f t="shared" ref="V501" si="1885">IF(ISNUMBER(V502), AVERAGE(V502:V505), "")</f>
        <v>6.75</v>
      </c>
      <c r="W501" s="34">
        <f t="shared" ref="W501" si="1886">IF(ISNUMBER(W502), AVERAGE(W502:W505), "")</f>
        <v>5.25</v>
      </c>
      <c r="X501" s="34">
        <f t="shared" ref="X501" si="1887">IF(ISNUMBER(X502), AVERAGE(X502:X505), "")</f>
        <v>5.25</v>
      </c>
      <c r="Y501" s="34">
        <f t="shared" ref="Y501" si="1888">IF(ISNUMBER(Y502), AVERAGE(Y502:Y505), "")</f>
        <v>5</v>
      </c>
      <c r="Z501" s="34">
        <f t="shared" ref="Z501" si="1889">IF(ISNUMBER(Z502), AVERAGE(Z502:Z505), "")</f>
        <v>3.5</v>
      </c>
      <c r="AA501" s="34">
        <f t="shared" ref="AA501" si="1890">IF(ISNUMBER(AA502), AVERAGE(AA502:AA505), "")</f>
        <v>2.5</v>
      </c>
      <c r="AB501" s="34">
        <f t="shared" ref="AB501" si="1891">IF(ISNUMBER(AB502), AVERAGE(AB502:AB505), "")</f>
        <v>5</v>
      </c>
      <c r="AC501" s="34">
        <f t="shared" ref="AC501" si="1892">IF(ISNUMBER(AC502), AVERAGE(AC502:AC505), "")</f>
        <v>2</v>
      </c>
      <c r="AD501" s="34">
        <f t="shared" ref="AD501" si="1893">IF(ISNUMBER(AD502), AVERAGE(AD502:AD505), "")</f>
        <v>4</v>
      </c>
      <c r="AE501" s="34">
        <f t="shared" ref="AE501" si="1894">IF(ISNUMBER(AE502), AVERAGE(AE502:AE505), "")</f>
        <v>5</v>
      </c>
      <c r="AF501" s="34">
        <f t="shared" ref="AF501" si="1895">IF(ISNUMBER(AF502), AVERAGE(AF502:AF505), "")</f>
        <v>3.75</v>
      </c>
      <c r="AG501" s="34">
        <f t="shared" ref="AG501" si="1896">IF(ISNUMBER(AG502), AVERAGE(AG502:AG505), "")</f>
        <v>3.5</v>
      </c>
      <c r="AH501" s="34">
        <f t="shared" ref="AH501" si="1897">IF(ISNUMBER(AH502), AVERAGE(AH502:AH505), "")</f>
        <v>6.25</v>
      </c>
      <c r="AI501" s="34">
        <f t="shared" ref="AI501" si="1898">IF(ISNUMBER(AI502), AVERAGE(AI502:AI505), "")</f>
        <v>5.25</v>
      </c>
      <c r="AJ501" s="34">
        <f t="shared" ref="AJ501:AL501" si="1899">IF(ISNUMBER(AJ502), AVERAGE(AJ502:AJ505), "")</f>
        <v>7</v>
      </c>
      <c r="AK501" s="34"/>
      <c r="AL501" s="34">
        <f t="shared" si="1899"/>
        <v>2.5</v>
      </c>
      <c r="AM501" s="34">
        <f>IF(ISNUMBER(AM502), AVERAGE(AM502:AM505), "")</f>
        <v>3.75</v>
      </c>
      <c r="AN501" s="34">
        <f t="shared" ref="AN501" si="1900">IF(ISNUMBER(AN502), AVERAGE(AN502:AN505), "")</f>
        <v>5.25</v>
      </c>
      <c r="AO501" s="34">
        <f t="shared" ref="AO501" si="1901">IF(ISNUMBER(AO502), AVERAGE(AO502:AO505), "")</f>
        <v>4.25</v>
      </c>
      <c r="AP501" s="34">
        <f t="shared" ref="AP501" si="1902">IF(ISNUMBER(AP502), AVERAGE(AP502:AP505), "")</f>
        <v>2.5</v>
      </c>
      <c r="AQ501" s="34">
        <f t="shared" ref="AQ501" si="1903">IF(ISNUMBER(AQ502), AVERAGE(AQ502:AQ505), "")</f>
        <v>2.25</v>
      </c>
      <c r="AR501" s="34">
        <f t="shared" ref="AR501" si="1904">IF(ISNUMBER(AR502), AVERAGE(AR502:AR505), "")</f>
        <v>5.75</v>
      </c>
      <c r="AS501" s="34">
        <f t="shared" ref="AS501" si="1905">IF(ISNUMBER(AS502), AVERAGE(AS502:AS505), "")</f>
        <v>4</v>
      </c>
      <c r="AT501" s="34">
        <f t="shared" ref="AT501" si="1906">IF(ISNUMBER(AT502), AVERAGE(AT502:AT505), "")</f>
        <v>3.75</v>
      </c>
      <c r="AU501" s="34">
        <f t="shared" ref="AU501" si="1907">IF(ISNUMBER(AU502), AVERAGE(AU502:AU505), "")</f>
        <v>3.75</v>
      </c>
      <c r="AV501" s="34">
        <f t="shared" ref="AV501" si="1908">IF(ISNUMBER(AV502), AVERAGE(AV502:AV505), "")</f>
        <v>2.25</v>
      </c>
      <c r="AW501" s="34">
        <f t="shared" ref="AW501" si="1909">IF(ISNUMBER(AW502), AVERAGE(AW502:AW505), "")</f>
        <v>2.75</v>
      </c>
      <c r="AX501" s="34">
        <f t="shared" ref="AX501" si="1910">IF(ISNUMBER(AX502), AVERAGE(AX502:AX505), "")</f>
        <v>6</v>
      </c>
      <c r="AY501" s="34">
        <f t="shared" ref="AY501" si="1911">IF(ISNUMBER(AY502), AVERAGE(AY502:AY505), "")</f>
        <v>4.25</v>
      </c>
      <c r="AZ501" s="34">
        <f t="shared" ref="AZ501" si="1912">IF(ISNUMBER(AZ502), AVERAGE(AZ502:AZ505), "")</f>
        <v>5.5</v>
      </c>
      <c r="BA501" s="34">
        <f t="shared" ref="BA501" si="1913">IF(ISNUMBER(BA502), AVERAGE(BA502:BA505), "")</f>
        <v>3.5</v>
      </c>
      <c r="BB501" s="34"/>
      <c r="BC501" s="34">
        <f t="shared" ref="BC501" si="1914">IF(ISNUMBER(BC502), AVERAGE(BC502:BC505), "")</f>
        <v>4</v>
      </c>
      <c r="BD501" s="34">
        <f t="shared" ref="BD501" si="1915">IF(ISNUMBER(BD502), AVERAGE(BD502:BD505), "")</f>
        <v>6.75</v>
      </c>
      <c r="BE501" s="34">
        <f t="shared" ref="BE501" si="1916">IF(ISNUMBER(BE502), AVERAGE(BE502:BE505), "")</f>
        <v>5.75</v>
      </c>
      <c r="BF501" s="34">
        <f t="shared" ref="BF501" si="1917">IF(ISNUMBER(BF502), AVERAGE(BF502:BF505), "")</f>
        <v>7</v>
      </c>
      <c r="BG501" s="34">
        <f t="shared" ref="BG501" si="1918">IF(ISNUMBER(BG502), AVERAGE(BG502:BG505), "")</f>
        <v>3</v>
      </c>
      <c r="BH501" s="34">
        <f t="shared" ref="BH501" si="1919">IF(ISNUMBER(BH502), AVERAGE(BH502:BH505), "")</f>
        <v>4.5</v>
      </c>
      <c r="BI501" s="34">
        <f t="shared" ref="BI501" si="1920">IF(ISNUMBER(BI502), AVERAGE(BI502:BI505), "")</f>
        <v>4</v>
      </c>
      <c r="BJ501" s="34">
        <f t="shared" ref="BJ501" si="1921">IF(ISNUMBER(BJ502), AVERAGE(BJ502:BJ505), "")</f>
        <v>5</v>
      </c>
      <c r="BK501" s="34">
        <f t="shared" ref="BK501" si="1922">IF(ISNUMBER(BK502), AVERAGE(BK502:BK505), "")</f>
        <v>3.5</v>
      </c>
      <c r="BL501" s="34">
        <f t="shared" ref="BL501" si="1923">IF(ISNUMBER(BL502), AVERAGE(BL502:BL505), "")</f>
        <v>5.25</v>
      </c>
      <c r="BM501" s="34">
        <f t="shared" ref="BM501" si="1924">IF(ISNUMBER(BM502), AVERAGE(BM502:BM505), "")</f>
        <v>3.25</v>
      </c>
      <c r="BN501" s="34"/>
      <c r="BO501" s="34"/>
      <c r="BP501" s="34"/>
      <c r="BQ501" s="34"/>
      <c r="BR501" s="34"/>
      <c r="BS501" s="34"/>
      <c r="BT501" s="34"/>
      <c r="BU501" s="34"/>
      <c r="BV501" s="34"/>
      <c r="BW501" s="34"/>
      <c r="BX501" s="34"/>
      <c r="BY501" s="34"/>
      <c r="BZ501" s="34"/>
      <c r="CA501" s="34"/>
      <c r="CB501" s="34"/>
      <c r="CC501" s="34"/>
      <c r="CD501" s="34" t="str">
        <f t="shared" ref="CD501" si="1925">IF(ISNUMBER(CD502), AVERAGE(CD502:CD505), "")</f>
        <v/>
      </c>
      <c r="CE501" s="34">
        <f t="shared" si="1787"/>
        <v>4.3518518518518521</v>
      </c>
      <c r="CF501" s="34">
        <f t="shared" si="1816"/>
        <v>1.3731922237248477</v>
      </c>
    </row>
    <row r="502" spans="2:84" ht="42" x14ac:dyDescent="0.15">
      <c r="B502" s="84" t="s">
        <v>620</v>
      </c>
      <c r="C502" s="86" t="s">
        <v>224</v>
      </c>
      <c r="D502" s="2">
        <v>7</v>
      </c>
      <c r="E502" s="13" t="s">
        <v>15</v>
      </c>
      <c r="F502" s="95">
        <f>IF($C502 = "neg", (($D502+1) - VLOOKUP($B502,'Results-formatted 060121'!$A:$AJ,(F$3+2),FALSE)), IF($C502 = "pos-neg", (3+VLOOKUP($B502,'Results-formatted 060121'!$A:$AJ,(F$3+2),FALSE)), VLOOKUP($B502,'Results-formatted 060121'!$A:$AJ,(F$3+2),FALSE)))</f>
        <v>4</v>
      </c>
      <c r="G502" s="95">
        <f>IF($C502 = "neg", (($D502+1) - VLOOKUP($B502,'Results-formatted 060121'!$A:$AJ,(G$3+2),FALSE)), IF($C502 = "pos-neg", (3+VLOOKUP($B502,'Results-formatted 060121'!$A:$AJ,(G$3+2),FALSE)), VLOOKUP($B502,'Results-formatted 060121'!$A:$AJ,(G$3+2),FALSE)))</f>
        <v>7</v>
      </c>
      <c r="H502" s="95">
        <f>IF($C502 = "neg", (($D502+1) - VLOOKUP($B502,'Results-formatted 060121'!$A:$AJ,(H$3+2),FALSE)), IF($C502 = "pos-neg", (3+VLOOKUP($B502,'Results-formatted 060121'!$A:$AJ,(H$3+2),FALSE)), VLOOKUP($B502,'Results-formatted 060121'!$A:$AJ,(H$3+2),FALSE)))</f>
        <v>5</v>
      </c>
      <c r="I502" s="95">
        <f>IF($C502 = "neg", (($D502+1) - VLOOKUP($B502,'Results-formatted 060121'!$A:$AJ,(I$3+2),FALSE)), IF($C502 = "pos-neg", (3+VLOOKUP($B502,'Results-formatted 060121'!$A:$AJ,(I$3+2),FALSE)), VLOOKUP($B502,'Results-formatted 060121'!$A:$AJ,(I$3+2),FALSE)))</f>
        <v>7</v>
      </c>
      <c r="J502" s="95">
        <f>IF($C502 = "neg", (($D502+1) - VLOOKUP($B502,'Results-formatted 060121'!$A:$AJ,(J$3+2),FALSE)), IF($C502 = "pos-neg", (3+VLOOKUP($B502,'Results-formatted 060121'!$A:$AJ,(J$3+2),FALSE)), VLOOKUP($B502,'Results-formatted 060121'!$A:$AJ,(J$3+2),FALSE)))</f>
        <v>4</v>
      </c>
      <c r="K502" s="95">
        <f>IF($C502 = "neg", (($D502+1) - VLOOKUP($B502,'Results-formatted 060121'!$A:$AJ,(K$3+2),FALSE)), IF($C502 = "pos-neg", (3+VLOOKUP($B502,'Results-formatted 060121'!$A:$AJ,(K$3+2),FALSE)), VLOOKUP($B502,'Results-formatted 060121'!$A:$AJ,(K$3+2),FALSE)))</f>
        <v>5</v>
      </c>
      <c r="L502" s="95">
        <f>IF($C502 = "neg", (($D502+1) - VLOOKUP($B502,'Results-formatted 060121'!$A:$AJ,(L$3+2),FALSE)), IF($C502 = "pos-neg", (3+VLOOKUP($B502,'Results-formatted 060121'!$A:$AJ,(L$3+2),FALSE)), VLOOKUP($B502,'Results-formatted 060121'!$A:$AJ,(L$3+2),FALSE)))</f>
        <v>6</v>
      </c>
      <c r="M502" s="95">
        <f>IF($C502 = "neg", (($D502+1) - VLOOKUP($B502,'Results-formatted 060121'!$A:$AJ,(M$3+2),FALSE)), IF($C502 = "pos-neg", (3+VLOOKUP($B502,'Results-formatted 060121'!$A:$AJ,(M$3+2),FALSE)), VLOOKUP($B502,'Results-formatted 060121'!$A:$AJ,(M$3+2),FALSE)))</f>
        <v>6</v>
      </c>
      <c r="N502" s="95">
        <f>IF($C502 = "neg", (($D502+1) - VLOOKUP($B502,'Results-formatted 060121'!$A:$AJ,(N$3+2),FALSE)), IF($C502 = "pos-neg", (3+VLOOKUP($B502,'Results-formatted 060121'!$A:$AJ,(N$3+2),FALSE)), VLOOKUP($B502,'Results-formatted 060121'!$A:$AJ,(N$3+2),FALSE)))</f>
        <v>3</v>
      </c>
      <c r="O502" s="95">
        <f>IF($C502 = "neg", (($D502+1) - VLOOKUP($B502,'Results-formatted 060121'!$A:$AJ,(O$3+2),FALSE)), IF($C502 = "pos-neg", (3+VLOOKUP($B502,'Results-formatted 060121'!$A:$AJ,(O$3+2),FALSE)), VLOOKUP($B502,'Results-formatted 060121'!$A:$AJ,(O$3+2),FALSE)))</f>
        <v>7</v>
      </c>
      <c r="P502" s="95">
        <f>IF($C502 = "neg", (($D502+1) - VLOOKUP($B502,'Results-formatted 060121'!$A:$AJ,(P$3+2),FALSE)), IF($C502 = "pos-neg", (3+VLOOKUP($B502,'Results-formatted 060121'!$A:$AJ,(P$3+2),FALSE)), VLOOKUP($B502,'Results-formatted 060121'!$A:$AJ,(P$3+2),FALSE)))</f>
        <v>5</v>
      </c>
      <c r="Q502" s="95">
        <f>IF($C502 = "neg", (($D502+1) - VLOOKUP($B502,'Results-formatted 060121'!$A:$AJ,(Q$3+2),FALSE)), IF($C502 = "pos-neg", (3+VLOOKUP($B502,'Results-formatted 060121'!$A:$AJ,(Q$3+2),FALSE)), VLOOKUP($B502,'Results-formatted 060121'!$A:$AJ,(Q$3+2),FALSE)))</f>
        <v>6</v>
      </c>
      <c r="R502" s="95">
        <f>IF($C502 = "neg", (($D502+1) - VLOOKUP($B502,'Results-formatted 060121'!$A:$AJ,(R$3+2),FALSE)), IF($C502 = "pos-neg", (3+VLOOKUP($B502,'Results-formatted 060121'!$A:$AJ,(R$3+2),FALSE)), VLOOKUP($B502,'Results-formatted 060121'!$A:$AJ,(R$3+2),FALSE)))</f>
        <v>4</v>
      </c>
      <c r="S502" s="95">
        <f>IF($C502 = "neg", (($D502+1) - VLOOKUP($B502,'Results-formatted 060121'!$A:$AJ,(S$3+2),FALSE)), IF($C502 = "pos-neg", (3+VLOOKUP($B502,'Results-formatted 060121'!$A:$AJ,(S$3+2),FALSE)), VLOOKUP($B502,'Results-formatted 060121'!$A:$AJ,(S$3+2),FALSE)))</f>
        <v>4</v>
      </c>
      <c r="T502" s="95">
        <f>IF($C502 = "neg", (($D502+1) - VLOOKUP($B502,'Results-formatted 060121'!$A:$AJ,(T$3+2),FALSE)), IF($C502 = "pos-neg", (3+VLOOKUP($B502,'Results-formatted 060121'!$A:$AJ,(T$3+2),FALSE)), VLOOKUP($B502,'Results-formatted 060121'!$A:$AJ,(T$3+2),FALSE)))</f>
        <v>4</v>
      </c>
      <c r="U502" s="95">
        <f>IF($C502 = "neg", (($D502+1) - VLOOKUP($B502,'Results-formatted 060121'!$A:$AJ,(U$3+2),FALSE)), IF($C502 = "pos-neg", (3+VLOOKUP($B502,'Results-formatted 060121'!$A:$AJ,(U$3+2),FALSE)), VLOOKUP($B502,'Results-formatted 060121'!$A:$AJ,(U$3+2),FALSE)))</f>
        <v>1</v>
      </c>
      <c r="V502" s="95">
        <f>IF($C502 = "neg", (($D502+1) - VLOOKUP($B502,'Results-formatted 060121'!$A:$AJ,(V$3+2),FALSE)), IF($C502 = "pos-neg", (3+VLOOKUP($B502,'Results-formatted 060121'!$A:$AJ,(V$3+2),FALSE)), VLOOKUP($B502,'Results-formatted 060121'!$A:$AJ,(V$3+2),FALSE)))</f>
        <v>7</v>
      </c>
      <c r="W502" s="95">
        <f>IF($C502 = "neg", (($D502+1) - VLOOKUP($B502,'Results-formatted 060121'!$A:$AJ,(W$3+2),FALSE)), IF($C502 = "pos-neg", (3+VLOOKUP($B502,'Results-formatted 060121'!$A:$AJ,(W$3+2),FALSE)), VLOOKUP($B502,'Results-formatted 060121'!$A:$AJ,(W$3+2),FALSE)))</f>
        <v>5</v>
      </c>
      <c r="X502" s="95">
        <f>IF($C502 = "neg", (($D502+1) - VLOOKUP($B502,'Results-formatted 060121'!$A:$AJ,(X$3+2),FALSE)), IF($C502 = "pos-neg", (3+VLOOKUP($B502,'Results-formatted 060121'!$A:$AJ,(X$3+2),FALSE)), VLOOKUP($B502,'Results-formatted 060121'!$A:$AJ,(X$3+2),FALSE)))</f>
        <v>6</v>
      </c>
      <c r="Y502" s="95">
        <f>IF($C502 = "neg", (($D502+1) - VLOOKUP($B502,'Results-formatted 060121'!$A:$AJ,(Y$3+2),FALSE)), IF($C502 = "pos-neg", (3+VLOOKUP($B502,'Results-formatted 060121'!$A:$AJ,(Y$3+2),FALSE)), VLOOKUP($B502,'Results-formatted 060121'!$A:$AJ,(Y$3+2),FALSE)))</f>
        <v>6</v>
      </c>
      <c r="Z502" s="95">
        <f>IF($C502 = "neg", (($D502+1) - VLOOKUP($B502,'Results-formatted 060121'!$A:$AJ,(Z$3+2),FALSE)), IF($C502 = "pos-neg", (3+VLOOKUP($B502,'Results-formatted 060121'!$A:$AJ,(Z$3+2),FALSE)), VLOOKUP($B502,'Results-formatted 060121'!$A:$AJ,(Z$3+2),FALSE)))</f>
        <v>5</v>
      </c>
      <c r="AA502" s="95">
        <f>IF($C502 = "neg", (($D502+1) - VLOOKUP($B502,'Results-formatted 060121'!$A:$AJ,(AA$3+2),FALSE)), IF($C502 = "pos-neg", (3+VLOOKUP($B502,'Results-formatted 060121'!$A:$AJ,(AA$3+2),FALSE)), VLOOKUP($B502,'Results-formatted 060121'!$A:$AJ,(AA$3+2),FALSE)))</f>
        <v>7</v>
      </c>
      <c r="AB502" s="95">
        <f>IF($C502 = "neg", (($D502+1) - VLOOKUP($B502,'Results-formatted 060121'!$A:$AJ,(AB$3+2),FALSE)), IF($C502 = "pos-neg", (3+VLOOKUP($B502,'Results-formatted 060121'!$A:$AJ,(AB$3+2),FALSE)), VLOOKUP($B502,'Results-formatted 060121'!$A:$AJ,(AB$3+2),FALSE)))</f>
        <v>5</v>
      </c>
      <c r="AC502" s="95">
        <f>IF($C502 = "neg", (($D502+1) - VLOOKUP($B502,'Results-formatted 060121'!$A:$AJ,(AC$3+2),FALSE)), IF($C502 = "pos-neg", (3+VLOOKUP($B502,'Results-formatted 060121'!$A:$AJ,(AC$3+2),FALSE)), VLOOKUP($B502,'Results-formatted 060121'!$A:$AJ,(AC$3+2),FALSE)))</f>
        <v>3</v>
      </c>
      <c r="AD502" s="95">
        <f>IF($C502 = "neg", (($D502+1) - VLOOKUP($B502,'Results-formatted 060121'!$A:$AJ,(AD$3+2),FALSE)), IF($C502 = "pos-neg", (3+VLOOKUP($B502,'Results-formatted 060121'!$A:$AJ,(AD$3+2),FALSE)), VLOOKUP($B502,'Results-formatted 060121'!$A:$AJ,(AD$3+2),FALSE)))</f>
        <v>4</v>
      </c>
      <c r="AE502" s="95">
        <f>IF($C502 = "neg", (($D502+1) - VLOOKUP($B502,'Results-formatted 060121'!$A:$AJ,(AE$3+2),FALSE)), IF($C502 = "pos-neg", (3+VLOOKUP($B502,'Results-formatted 060121'!$A:$AJ,(AE$3+2),FALSE)), VLOOKUP($B502,'Results-formatted 060121'!$A:$AJ,(AE$3+2),FALSE)))</f>
        <v>5</v>
      </c>
      <c r="AF502" s="95">
        <f>IF($C502 = "neg", (($D502+1) - VLOOKUP($B502,'Results-formatted 060121'!$A:$AJ,(AF$3+2),FALSE)), IF($C502 = "pos-neg", (3+VLOOKUP($B502,'Results-formatted 060121'!$A:$AJ,(AF$3+2),FALSE)), VLOOKUP($B502,'Results-formatted 060121'!$A:$AJ,(AF$3+2),FALSE)))</f>
        <v>3</v>
      </c>
      <c r="AG502" s="95">
        <f>IF($C502 = "neg", (($D502+1) - VLOOKUP($B502,'Results-formatted 060121'!$A:$AJ,(AG$3+2),FALSE)), IF($C502 = "pos-neg", (3+VLOOKUP($B502,'Results-formatted 060121'!$A:$AJ,(AG$3+2),FALSE)), VLOOKUP($B502,'Results-formatted 060121'!$A:$AJ,(AG$3+2),FALSE)))</f>
        <v>6</v>
      </c>
      <c r="AH502" s="95">
        <f>IF($C502 = "neg", (($D502+1) - VLOOKUP($B502,'Results-formatted 060121'!$A:$AJ,(AH$3+2),FALSE)), IF($C502 = "pos-neg", (3+VLOOKUP($B502,'Results-formatted 060121'!$A:$AJ,(AH$3+2),FALSE)), VLOOKUP($B502,'Results-formatted 060121'!$A:$AJ,(AH$3+2),FALSE)))</f>
        <v>6</v>
      </c>
      <c r="AI502" s="95">
        <f>IF($C502 = "neg", (($D502+1) - VLOOKUP($B502,'Results-formatted 060121'!$A:$AJ,(AI$3+2),FALSE)), IF($C502 = "pos-neg", (3+VLOOKUP($B502,'Results-formatted 060121'!$A:$AJ,(AI$3+2),FALSE)), VLOOKUP($B502,'Results-formatted 060121'!$A:$AJ,(AI$3+2),FALSE)))</f>
        <v>6</v>
      </c>
      <c r="AJ502" s="95">
        <f>IF($C502 = "neg", (($D502+1) - VLOOKUP($B502,'Results-formatted 060121'!$A:$AJ,(AJ$3+2),FALSE)), IF($C502 = "pos-neg", (3+VLOOKUP($B502,'Results-formatted 060121'!$A:$AJ,(AJ$3+2),FALSE)), VLOOKUP($B502,'Results-formatted 060121'!$A:$AJ,(AJ$3+2),FALSE)))</f>
        <v>7</v>
      </c>
      <c r="AK502" s="95">
        <f>IF($C502 = "neg", (($D502+1) - VLOOKUP($B502,'Results-formatted 060121'!$A:$AJ,(AK$3+2),FALSE)), IF($C502 = "pos-neg", (3+VLOOKUP($B502,'Results-formatted 060121'!$A:$AJ,(AK$3+2),FALSE)), VLOOKUP($B502,'Results-formatted 060121'!$A:$AJ,(AK$3+2),FALSE)))</f>
        <v>5</v>
      </c>
      <c r="AL502" s="95">
        <f>IF($C502 = "neg", (($D502+1) - VLOOKUP($B502,'Results-formatted 060121'!$A:$AJ,(AL$3+2),FALSE)), IF($C502 = "pos-neg", (3+VLOOKUP($B502,'Results-formatted 060121'!$A:$AJ,(AL$3+2),FALSE)), VLOOKUP($B502,'Results-formatted 060121'!$A:$AJ,(AL$3+2),FALSE)))</f>
        <v>4</v>
      </c>
      <c r="AM502" s="95">
        <f>IF($C502 = "neg", (($D502+1) - VLOOKUP($B502,'Results-formatted 060121'!$A:AJ,(AM$3+2),FALSE)), IF($C502 = "pos-neg", (3+VLOOKUP($B502,'Results-formatted 060121'!$A:AJ,(AM$3+2),FALSE)), VLOOKUP($B502,'Results-formatted 060121'!$A:AJ,(AM$3+2),FALSE)))</f>
        <v>6</v>
      </c>
      <c r="AN502" s="95">
        <f>IF($C502 = "neg", (($D502+1) - VLOOKUP($B502,'Results-formatted 060121'!$A:AK,(AN$3+2),FALSE)), IF($C502 = "pos-neg", (3+VLOOKUP($B502,'Results-formatted 060121'!$A:AK,(AN$3+2),FALSE)), VLOOKUP($B502,'Results-formatted 060121'!$A:AK,(AN$3+2),FALSE)))</f>
        <v>5</v>
      </c>
      <c r="AO502" s="95">
        <f>IF($C502 = "neg", (($D502+1) - VLOOKUP($B502,'Results-formatted 060121'!$A:AL,(AO$3+2),FALSE)), IF($C502 = "pos-neg", (3+VLOOKUP($B502,'Results-formatted 060121'!$A:AL,(AO$3+2),FALSE)), VLOOKUP($B502,'Results-formatted 060121'!$A:AL,(AO$3+2),FALSE)))</f>
        <v>6</v>
      </c>
      <c r="AP502" s="95">
        <f>IF($C502 = "neg", (($D502+1) - VLOOKUP($B502,'Results-formatted 060121'!$A:AM,(AP$3+2),FALSE)), IF($C502 = "pos-neg", (3+VLOOKUP($B502,'Results-formatted 060121'!$A:AM,(AP$3+2),FALSE)), VLOOKUP($B502,'Results-formatted 060121'!$A:AM,(AP$3+2),FALSE)))</f>
        <v>2</v>
      </c>
      <c r="AQ502" s="95">
        <f>IF($C502 = "neg", (($D502+1) - VLOOKUP($B502,'Results-formatted 060121'!$A:AN,(AQ$3+2),FALSE)), IF($C502 = "pos-neg", (3+VLOOKUP($B502,'Results-formatted 060121'!$A:AN,(AQ$3+2),FALSE)), VLOOKUP($B502,'Results-formatted 060121'!$A:AN,(AQ$3+2),FALSE)))</f>
        <v>4</v>
      </c>
      <c r="AR502" s="95">
        <f>IF($C502 = "neg", (($D502+1) - VLOOKUP($B502,'Results-formatted 060121'!$A:AO,(AR$3+2),FALSE)), IF($C502 = "pos-neg", (3+VLOOKUP($B502,'Results-formatted 060121'!$A:AO,(AR$3+2),FALSE)), VLOOKUP($B502,'Results-formatted 060121'!$A:AO,(AR$3+2),FALSE)))</f>
        <v>7</v>
      </c>
      <c r="AS502" s="95">
        <f>IF($C502 = "neg", (($D502+1) - VLOOKUP($B502,'Results-formatted 060121'!$A:AP,(AS$3+2),FALSE)), IF($C502 = "pos-neg", (3+VLOOKUP($B502,'Results-formatted 060121'!$A:AP,(AS$3+2),FALSE)), VLOOKUP($B502,'Results-formatted 060121'!$A:AP,(AS$3+2),FALSE)))</f>
        <v>7</v>
      </c>
      <c r="AT502" s="95">
        <f>IF($C502 = "neg", (($D502+1) - VLOOKUP($B502,'Results-formatted 060121'!$A:AQ,(AT$3+2),FALSE)), IF($C502 = "pos-neg", (3+VLOOKUP($B502,'Results-formatted 060121'!$A:AQ,(AT$3+2),FALSE)), VLOOKUP($B502,'Results-formatted 060121'!$A:AQ,(AT$3+2),FALSE)))</f>
        <v>5</v>
      </c>
      <c r="AU502" s="95">
        <f>IF($C502 = "neg", (($D502+1) - VLOOKUP($B502,'Results-formatted 060121'!$A:AR,(AU$3+2),FALSE)), IF($C502 = "pos-neg", (3+VLOOKUP($B502,'Results-formatted 060121'!$A:AR,(AU$3+2),FALSE)), VLOOKUP($B502,'Results-formatted 060121'!$A:AR,(AU$3+2),FALSE)))</f>
        <v>4</v>
      </c>
      <c r="AV502" s="95">
        <f>IF($C502 = "neg", (($D502+1) - VLOOKUP($B502,'Results-formatted 060121'!$A:AS,(AV$3+2),FALSE)), IF($C502 = "pos-neg", (3+VLOOKUP($B502,'Results-formatted 060121'!$A:AS,(AV$3+2),FALSE)), VLOOKUP($B502,'Results-formatted 060121'!$A:AS,(AV$3+2),FALSE)))</f>
        <v>3</v>
      </c>
      <c r="AW502" s="95">
        <f>IF($C502 = "neg", (($D502+1) - VLOOKUP($B502,'Results-formatted 060121'!$A:AT,(AW$3+2),FALSE)), IF($C502 = "pos-neg", (3+VLOOKUP($B502,'Results-formatted 060121'!$A:AT,(AW$3+2),FALSE)), VLOOKUP($B502,'Results-formatted 060121'!$A:AT,(AW$3+2),FALSE)))</f>
        <v>2</v>
      </c>
      <c r="AX502" s="95">
        <f>IF($C502 = "neg", (($D502+1) - VLOOKUP($B502,'Results-formatted 060121'!$A:AU,(AX$3+2),FALSE)), IF($C502 = "pos-neg", (3+VLOOKUP($B502,'Results-formatted 060121'!$A:AU,(AX$3+2),FALSE)), VLOOKUP($B502,'Results-formatted 060121'!$A:AU,(AX$3+2),FALSE)))</f>
        <v>6</v>
      </c>
      <c r="AY502" s="95">
        <f>IF($C502 = "neg", (($D502+1) - VLOOKUP($B502,'Results-formatted 060121'!$A:AV,(AY$3+2),FALSE)), IF($C502 = "pos-neg", (3+VLOOKUP($B502,'Results-formatted 060121'!$A:AV,(AY$3+2),FALSE)), VLOOKUP($B502,'Results-formatted 060121'!$A:AV,(AY$3+2),FALSE)))</f>
        <v>5</v>
      </c>
      <c r="AZ502" s="95">
        <f>IF($C502 = "neg", (($D502+1) - VLOOKUP($B502,'Results-formatted 060121'!$A:AW,(AZ$3+2),FALSE)), IF($C502 = "pos-neg", (3+VLOOKUP($B502,'Results-formatted 060121'!$A:AW,(AZ$3+2),FALSE)), VLOOKUP($B502,'Results-formatted 060121'!$A:AW,(AZ$3+2),FALSE)))</f>
        <v>7</v>
      </c>
      <c r="BA502" s="95">
        <f>IF($C502 = "neg", (($D502+1) - VLOOKUP($B502,'Results-formatted 060121'!$A:AX,(BA$3+2),FALSE)), IF($C502 = "pos-neg", (3+VLOOKUP($B502,'Results-formatted 060121'!$A:AX,(BA$3+2),FALSE)), VLOOKUP($B502,'Results-formatted 060121'!$A:AX,(BA$3+2),FALSE)))</f>
        <v>5</v>
      </c>
      <c r="BB502" s="95">
        <f>IF($C502 = "neg", (($D502+1) - VLOOKUP($B502,'Results-formatted 060121'!$A:AY,(BB$3+2),FALSE)), IF($C502 = "pos-neg", (3+VLOOKUP($B502,'Results-formatted 060121'!$A:AY,(BB$3+2),FALSE)), VLOOKUP($B502,'Results-formatted 060121'!$A:AY,(BB$3+2),FALSE)))</f>
        <v>5</v>
      </c>
      <c r="BC502" s="95">
        <f>IF($C502 = "neg", (($D502+1) - VLOOKUP($B502,'Results-formatted 060121'!$A:AZ,(BC$3+2),FALSE)), IF($C502 = "pos-neg", (3+VLOOKUP($B502,'Results-formatted 060121'!$A:AZ,(BC$3+2),FALSE)), VLOOKUP($B502,'Results-formatted 060121'!$A:AZ,(BC$3+2),FALSE)))</f>
        <v>4</v>
      </c>
      <c r="BD502" s="95">
        <f>IF($C502 = "neg", (($D502+1) - VLOOKUP($B502,'Results-formatted 060121'!$A:BA,(BD$3+2),FALSE)), IF($C502 = "pos-neg", (3+VLOOKUP($B502,'Results-formatted 060121'!$A:BA,(BD$3+2),FALSE)), VLOOKUP($B502,'Results-formatted 060121'!$A:BA,(BD$3+2),FALSE)))</f>
        <v>7</v>
      </c>
      <c r="BE502" s="95">
        <f>IF($C502 = "neg", (($D502+1) - VLOOKUP($B502,'Results-formatted 060121'!$A:BB,(BE$3+2),FALSE)), IF($C502 = "pos-neg", (3+VLOOKUP($B502,'Results-formatted 060121'!$A:BB,(BE$3+2),FALSE)), VLOOKUP($B502,'Results-formatted 060121'!$A:BB,(BE$3+2),FALSE)))</f>
        <v>6</v>
      </c>
      <c r="BF502" s="95">
        <f>IF($C502 = "neg", (($D502+1) - VLOOKUP($B502,'Results-formatted 060121'!$A:BC,(BF$3+2),FALSE)), IF($C502 = "pos-neg", (3+VLOOKUP($B502,'Results-formatted 060121'!$A:BC,(BF$3+2),FALSE)), VLOOKUP($B502,'Results-formatted 060121'!$A:BC,(BF$3+2),FALSE)))</f>
        <v>7</v>
      </c>
      <c r="BG502" s="95">
        <f>IF($C502 = "neg", (($D502+1) - VLOOKUP($B502,'Results-formatted 060121'!$A:BD,(BG$3+2),FALSE)), IF($C502 = "pos-neg", (3+VLOOKUP($B502,'Results-formatted 060121'!$A:BD,(BG$3+2),FALSE)), VLOOKUP($B502,'Results-formatted 060121'!$A:BD,(BG$3+2),FALSE)))</f>
        <v>6</v>
      </c>
      <c r="BH502" s="95">
        <f>IF($C502 = "neg", (($D502+1) - VLOOKUP($B502,'Results-formatted 060121'!$A:BE,(BH$3+2),FALSE)), IF($C502 = "pos-neg", (3+VLOOKUP($B502,'Results-formatted 060121'!$A:BE,(BH$3+2),FALSE)), VLOOKUP($B502,'Results-formatted 060121'!$A:BE,(BH$3+2),FALSE)))</f>
        <v>5</v>
      </c>
      <c r="BI502" s="95">
        <f>IF($C502 = "neg", (($D502+1) - VLOOKUP($B502,'Results-formatted 060121'!$A:BF,(BI$3+2),FALSE)), IF($C502 = "pos-neg", (3+VLOOKUP($B502,'Results-formatted 060121'!$A:BF,(BI$3+2),FALSE)), VLOOKUP($B502,'Results-formatted 060121'!$A:BF,(BI$3+2),FALSE)))</f>
        <v>7</v>
      </c>
      <c r="BJ502" s="95">
        <f>IF($C502 = "neg", (($D502+1) - VLOOKUP($B502,'Results-formatted 060121'!$A:BG,(BJ$3+2),FALSE)), IF($C502 = "pos-neg", (3+VLOOKUP($B502,'Results-formatted 060121'!$A:BG,(BJ$3+2),FALSE)), VLOOKUP($B502,'Results-formatted 060121'!$A:BG,(BJ$3+2),FALSE)))</f>
        <v>6</v>
      </c>
      <c r="BK502" s="95">
        <f>IF($C502 = "neg", (($D502+1) - VLOOKUP($B502,'Results-formatted 060121'!$A:BH,(BK$3+2),FALSE)), IF($C502 = "pos-neg", (3+VLOOKUP($B502,'Results-formatted 060121'!$A:BH,(BK$3+2),FALSE)), VLOOKUP($B502,'Results-formatted 060121'!$A:BH,(BK$3+2),FALSE)))</f>
        <v>4</v>
      </c>
      <c r="BL502" s="95">
        <f>IF($C502 = "neg", (($D502+1) - VLOOKUP($B502,'Results-formatted 060121'!$A:BI,(BL$3+2),FALSE)), IF($C502 = "pos-neg", (3+VLOOKUP($B502,'Results-formatted 060121'!$A:BI,(BL$3+2),FALSE)), VLOOKUP($B502,'Results-formatted 060121'!$A:BI,(BL$3+2),FALSE)))</f>
        <v>6</v>
      </c>
      <c r="BM502" s="95">
        <f>IF($C502 = "neg", (($D502+1) - VLOOKUP($B502,'Results-formatted 060121'!$A:BJ,(BM$3+2),FALSE)), IF($C502 = "pos-neg", (3+VLOOKUP($B502,'Results-formatted 060121'!$A:BJ,(BM$3+2),FALSE)), VLOOKUP($B502,'Results-formatted 060121'!$A:BJ,(BM$3+2),FALSE)))</f>
        <v>4</v>
      </c>
      <c r="BN502" s="95"/>
      <c r="BO502" s="95"/>
      <c r="BP502" s="95"/>
      <c r="BQ502" s="95"/>
      <c r="BR502" s="95"/>
      <c r="BS502" s="95"/>
      <c r="BT502" s="95"/>
      <c r="BU502" s="95"/>
      <c r="BV502" s="95"/>
      <c r="BW502" s="95"/>
      <c r="BX502" s="95"/>
      <c r="BY502" s="95"/>
      <c r="BZ502" s="95"/>
      <c r="CA502" s="95"/>
      <c r="CB502" s="95"/>
      <c r="CC502" s="95"/>
      <c r="CD502" s="99"/>
      <c r="CE502" s="25">
        <f t="shared" si="1787"/>
        <v>5.15</v>
      </c>
      <c r="CF502" s="25">
        <f t="shared" si="1816"/>
        <v>1.4476749330786964</v>
      </c>
    </row>
    <row r="503" spans="2:84" ht="42" x14ac:dyDescent="0.15">
      <c r="B503" s="84" t="s">
        <v>621</v>
      </c>
      <c r="C503" s="86" t="s">
        <v>224</v>
      </c>
      <c r="D503" s="2">
        <v>7</v>
      </c>
      <c r="E503" s="13" t="s">
        <v>15</v>
      </c>
      <c r="F503" s="95">
        <f>IF($C503 = "neg", (($D503+1) - VLOOKUP($B503,'Results-formatted 060121'!$A:$AJ,(F$3+2),FALSE)), IF($C503 = "pos-neg", (3+VLOOKUP($B503,'Results-formatted 060121'!$A:$AJ,(F$3+2),FALSE)), VLOOKUP($B503,'Results-formatted 060121'!$A:$AJ,(F$3+2),FALSE)))</f>
        <v>4</v>
      </c>
      <c r="G503" s="95">
        <f>IF($C503 = "neg", (($D503+1) - VLOOKUP($B503,'Results-formatted 060121'!$A:$AJ,(G$3+2),FALSE)), IF($C503 = "pos-neg", (3+VLOOKUP($B503,'Results-formatted 060121'!$A:$AJ,(G$3+2),FALSE)), VLOOKUP($B503,'Results-formatted 060121'!$A:$AJ,(G$3+2),FALSE)))</f>
        <v>6</v>
      </c>
      <c r="H503" s="95">
        <f>IF($C503 = "neg", (($D503+1) - VLOOKUP($B503,'Results-formatted 060121'!$A:$AJ,(H$3+2),FALSE)), IF($C503 = "pos-neg", (3+VLOOKUP($B503,'Results-formatted 060121'!$A:$AJ,(H$3+2),FALSE)), VLOOKUP($B503,'Results-formatted 060121'!$A:$AJ,(H$3+2),FALSE)))</f>
        <v>3</v>
      </c>
      <c r="I503" s="95">
        <f>IF($C503 = "neg", (($D503+1) - VLOOKUP($B503,'Results-formatted 060121'!$A:$AJ,(I$3+2),FALSE)), IF($C503 = "pos-neg", (3+VLOOKUP($B503,'Results-formatted 060121'!$A:$AJ,(I$3+2),FALSE)), VLOOKUP($B503,'Results-formatted 060121'!$A:$AJ,(I$3+2),FALSE)))</f>
        <v>5</v>
      </c>
      <c r="J503" s="95">
        <f>IF($C503 = "neg", (($D503+1) - VLOOKUP($B503,'Results-formatted 060121'!$A:$AJ,(J$3+2),FALSE)), IF($C503 = "pos-neg", (3+VLOOKUP($B503,'Results-formatted 060121'!$A:$AJ,(J$3+2),FALSE)), VLOOKUP($B503,'Results-formatted 060121'!$A:$AJ,(J$3+2),FALSE)))</f>
        <v>4</v>
      </c>
      <c r="K503" s="95">
        <f>IF($C503 = "neg", (($D503+1) - VLOOKUP($B503,'Results-formatted 060121'!$A:$AJ,(K$3+2),FALSE)), IF($C503 = "pos-neg", (3+VLOOKUP($B503,'Results-formatted 060121'!$A:$AJ,(K$3+2),FALSE)), VLOOKUP($B503,'Results-formatted 060121'!$A:$AJ,(K$3+2),FALSE)))</f>
        <v>1</v>
      </c>
      <c r="L503" s="95">
        <f>IF($C503 = "neg", (($D503+1) - VLOOKUP($B503,'Results-formatted 060121'!$A:$AJ,(L$3+2),FALSE)), IF($C503 = "pos-neg", (3+VLOOKUP($B503,'Results-formatted 060121'!$A:$AJ,(L$3+2),FALSE)), VLOOKUP($B503,'Results-formatted 060121'!$A:$AJ,(L$3+2),FALSE)))</f>
        <v>6</v>
      </c>
      <c r="M503" s="95">
        <f>IF($C503 = "neg", (($D503+1) - VLOOKUP($B503,'Results-formatted 060121'!$A:$AJ,(M$3+2),FALSE)), IF($C503 = "pos-neg", (3+VLOOKUP($B503,'Results-formatted 060121'!$A:$AJ,(M$3+2),FALSE)), VLOOKUP($B503,'Results-formatted 060121'!$A:$AJ,(M$3+2),FALSE)))</f>
        <v>1</v>
      </c>
      <c r="N503" s="95">
        <f>IF($C503 = "neg", (($D503+1) - VLOOKUP($B503,'Results-formatted 060121'!$A:$AJ,(N$3+2),FALSE)), IF($C503 = "pos-neg", (3+VLOOKUP($B503,'Results-formatted 060121'!$A:$AJ,(N$3+2),FALSE)), VLOOKUP($B503,'Results-formatted 060121'!$A:$AJ,(N$3+2),FALSE)))</f>
        <v>4</v>
      </c>
      <c r="O503" s="95">
        <f>IF($C503 = "neg", (($D503+1) - VLOOKUP($B503,'Results-formatted 060121'!$A:$AJ,(O$3+2),FALSE)), IF($C503 = "pos-neg", (3+VLOOKUP($B503,'Results-formatted 060121'!$A:$AJ,(O$3+2),FALSE)), VLOOKUP($B503,'Results-formatted 060121'!$A:$AJ,(O$3+2),FALSE)))</f>
        <v>7</v>
      </c>
      <c r="P503" s="95">
        <f>IF($C503 = "neg", (($D503+1) - VLOOKUP($B503,'Results-formatted 060121'!$A:$AJ,(P$3+2),FALSE)), IF($C503 = "pos-neg", (3+VLOOKUP($B503,'Results-formatted 060121'!$A:$AJ,(P$3+2),FALSE)), VLOOKUP($B503,'Results-formatted 060121'!$A:$AJ,(P$3+2),FALSE)))</f>
        <v>5</v>
      </c>
      <c r="Q503" s="95">
        <f>IF($C503 = "neg", (($D503+1) - VLOOKUP($B503,'Results-formatted 060121'!$A:$AJ,(Q$3+2),FALSE)), IF($C503 = "pos-neg", (3+VLOOKUP($B503,'Results-formatted 060121'!$A:$AJ,(Q$3+2),FALSE)), VLOOKUP($B503,'Results-formatted 060121'!$A:$AJ,(Q$3+2),FALSE)))</f>
        <v>4</v>
      </c>
      <c r="R503" s="95">
        <f>IF($C503 = "neg", (($D503+1) - VLOOKUP($B503,'Results-formatted 060121'!$A:$AJ,(R$3+2),FALSE)), IF($C503 = "pos-neg", (3+VLOOKUP($B503,'Results-formatted 060121'!$A:$AJ,(R$3+2),FALSE)), VLOOKUP($B503,'Results-formatted 060121'!$A:$AJ,(R$3+2),FALSE)))</f>
        <v>4</v>
      </c>
      <c r="S503" s="95">
        <f>IF($C503 = "neg", (($D503+1) - VLOOKUP($B503,'Results-formatted 060121'!$A:$AJ,(S$3+2),FALSE)), IF($C503 = "pos-neg", (3+VLOOKUP($B503,'Results-formatted 060121'!$A:$AJ,(S$3+2),FALSE)), VLOOKUP($B503,'Results-formatted 060121'!$A:$AJ,(S$3+2),FALSE)))</f>
        <v>3</v>
      </c>
      <c r="T503" s="95">
        <f>IF($C503 = "neg", (($D503+1) - VLOOKUP($B503,'Results-formatted 060121'!$A:$AJ,(T$3+2),FALSE)), IF($C503 = "pos-neg", (3+VLOOKUP($B503,'Results-formatted 060121'!$A:$AJ,(T$3+2),FALSE)), VLOOKUP($B503,'Results-formatted 060121'!$A:$AJ,(T$3+2),FALSE)))</f>
        <v>4</v>
      </c>
      <c r="U503" s="95">
        <f>IF($C503 = "neg", (($D503+1) - VLOOKUP($B503,'Results-formatted 060121'!$A:$AJ,(U$3+2),FALSE)), IF($C503 = "pos-neg", (3+VLOOKUP($B503,'Results-formatted 060121'!$A:$AJ,(U$3+2),FALSE)), VLOOKUP($B503,'Results-formatted 060121'!$A:$AJ,(U$3+2),FALSE)))</f>
        <v>1</v>
      </c>
      <c r="V503" s="95">
        <f>IF($C503 = "neg", (($D503+1) - VLOOKUP($B503,'Results-formatted 060121'!$A:$AJ,(V$3+2),FALSE)), IF($C503 = "pos-neg", (3+VLOOKUP($B503,'Results-formatted 060121'!$A:$AJ,(V$3+2),FALSE)), VLOOKUP($B503,'Results-formatted 060121'!$A:$AJ,(V$3+2),FALSE)))</f>
        <v>6</v>
      </c>
      <c r="W503" s="95">
        <f>IF($C503 = "neg", (($D503+1) - VLOOKUP($B503,'Results-formatted 060121'!$A:$AJ,(W$3+2),FALSE)), IF($C503 = "pos-neg", (3+VLOOKUP($B503,'Results-formatted 060121'!$A:$AJ,(W$3+2),FALSE)), VLOOKUP($B503,'Results-formatted 060121'!$A:$AJ,(W$3+2),FALSE)))</f>
        <v>5</v>
      </c>
      <c r="X503" s="95">
        <f>IF($C503 = "neg", (($D503+1) - VLOOKUP($B503,'Results-formatted 060121'!$A:$AJ,(X$3+2),FALSE)), IF($C503 = "pos-neg", (3+VLOOKUP($B503,'Results-formatted 060121'!$A:$AJ,(X$3+2),FALSE)), VLOOKUP($B503,'Results-formatted 060121'!$A:$AJ,(X$3+2),FALSE)))</f>
        <v>4</v>
      </c>
      <c r="Y503" s="95">
        <f>IF($C503 = "neg", (($D503+1) - VLOOKUP($B503,'Results-formatted 060121'!$A:$AJ,(Y$3+2),FALSE)), IF($C503 = "pos-neg", (3+VLOOKUP($B503,'Results-formatted 060121'!$A:$AJ,(Y$3+2),FALSE)), VLOOKUP($B503,'Results-formatted 060121'!$A:$AJ,(Y$3+2),FALSE)))</f>
        <v>6</v>
      </c>
      <c r="Z503" s="95">
        <f>IF($C503 = "neg", (($D503+1) - VLOOKUP($B503,'Results-formatted 060121'!$A:$AJ,(Z$3+2),FALSE)), IF($C503 = "pos-neg", (3+VLOOKUP($B503,'Results-formatted 060121'!$A:$AJ,(Z$3+2),FALSE)), VLOOKUP($B503,'Results-formatted 060121'!$A:$AJ,(Z$3+2),FALSE)))</f>
        <v>3</v>
      </c>
      <c r="AA503" s="95">
        <f>IF($C503 = "neg", (($D503+1) - VLOOKUP($B503,'Results-formatted 060121'!$A:$AJ,(AA$3+2),FALSE)), IF($C503 = "pos-neg", (3+VLOOKUP($B503,'Results-formatted 060121'!$A:$AJ,(AA$3+2),FALSE)), VLOOKUP($B503,'Results-formatted 060121'!$A:$AJ,(AA$3+2),FALSE)))</f>
        <v>1</v>
      </c>
      <c r="AB503" s="95">
        <f>IF($C503 = "neg", (($D503+1) - VLOOKUP($B503,'Results-formatted 060121'!$A:$AJ,(AB$3+2),FALSE)), IF($C503 = "pos-neg", (3+VLOOKUP($B503,'Results-formatted 060121'!$A:$AJ,(AB$3+2),FALSE)), VLOOKUP($B503,'Results-formatted 060121'!$A:$AJ,(AB$3+2),FALSE)))</f>
        <v>5</v>
      </c>
      <c r="AC503" s="95">
        <f>IF($C503 = "neg", (($D503+1) - VLOOKUP($B503,'Results-formatted 060121'!$A:$AJ,(AC$3+2),FALSE)), IF($C503 = "pos-neg", (3+VLOOKUP($B503,'Results-formatted 060121'!$A:$AJ,(AC$3+2),FALSE)), VLOOKUP($B503,'Results-formatted 060121'!$A:$AJ,(AC$3+2),FALSE)))</f>
        <v>2</v>
      </c>
      <c r="AD503" s="95">
        <f>IF($C503 = "neg", (($D503+1) - VLOOKUP($B503,'Results-formatted 060121'!$A:$AJ,(AD$3+2),FALSE)), IF($C503 = "pos-neg", (3+VLOOKUP($B503,'Results-formatted 060121'!$A:$AJ,(AD$3+2),FALSE)), VLOOKUP($B503,'Results-formatted 060121'!$A:$AJ,(AD$3+2),FALSE)))</f>
        <v>2</v>
      </c>
      <c r="AE503" s="95">
        <f>IF($C503 = "neg", (($D503+1) - VLOOKUP($B503,'Results-formatted 060121'!$A:$AJ,(AE$3+2),FALSE)), IF($C503 = "pos-neg", (3+VLOOKUP($B503,'Results-formatted 060121'!$A:$AJ,(AE$3+2),FALSE)), VLOOKUP($B503,'Results-formatted 060121'!$A:$AJ,(AE$3+2),FALSE)))</f>
        <v>5</v>
      </c>
      <c r="AF503" s="95">
        <f>IF($C503 = "neg", (($D503+1) - VLOOKUP($B503,'Results-formatted 060121'!$A:$AJ,(AF$3+2),FALSE)), IF($C503 = "pos-neg", (3+VLOOKUP($B503,'Results-formatted 060121'!$A:$AJ,(AF$3+2),FALSE)), VLOOKUP($B503,'Results-formatted 060121'!$A:$AJ,(AF$3+2),FALSE)))</f>
        <v>2</v>
      </c>
      <c r="AG503" s="95">
        <f>IF($C503 = "neg", (($D503+1) - VLOOKUP($B503,'Results-formatted 060121'!$A:$AJ,(AG$3+2),FALSE)), IF($C503 = "pos-neg", (3+VLOOKUP($B503,'Results-formatted 060121'!$A:$AJ,(AG$3+2),FALSE)), VLOOKUP($B503,'Results-formatted 060121'!$A:$AJ,(AG$3+2),FALSE)))</f>
        <v>4</v>
      </c>
      <c r="AH503" s="95">
        <f>IF($C503 = "neg", (($D503+1) - VLOOKUP($B503,'Results-formatted 060121'!$A:$AJ,(AH$3+2),FALSE)), IF($C503 = "pos-neg", (3+VLOOKUP($B503,'Results-formatted 060121'!$A:$AJ,(AH$3+2),FALSE)), VLOOKUP($B503,'Results-formatted 060121'!$A:$AJ,(AH$3+2),FALSE)))</f>
        <v>5</v>
      </c>
      <c r="AI503" s="95">
        <f>IF($C503 = "neg", (($D503+1) - VLOOKUP($B503,'Results-formatted 060121'!$A:$AJ,(AI$3+2),FALSE)), IF($C503 = "pos-neg", (3+VLOOKUP($B503,'Results-formatted 060121'!$A:$AJ,(AI$3+2),FALSE)), VLOOKUP($B503,'Results-formatted 060121'!$A:$AJ,(AI$3+2),FALSE)))</f>
        <v>3</v>
      </c>
      <c r="AJ503" s="95">
        <f>IF($C503 = "neg", (($D503+1) - VLOOKUP($B503,'Results-formatted 060121'!$A:$AJ,(AJ$3+2),FALSE)), IF($C503 = "pos-neg", (3+VLOOKUP($B503,'Results-formatted 060121'!$A:$AJ,(AJ$3+2),FALSE)), VLOOKUP($B503,'Results-formatted 060121'!$A:$AJ,(AJ$3+2),FALSE)))</f>
        <v>7</v>
      </c>
      <c r="AK503" s="95">
        <f>IF($C503 = "neg", (($D503+1) - VLOOKUP($B503,'Results-formatted 060121'!$A:$AJ,(AK$3+2),FALSE)), IF($C503 = "pos-neg", (3+VLOOKUP($B503,'Results-formatted 060121'!$A:$AJ,(AK$3+2),FALSE)), VLOOKUP($B503,'Results-formatted 060121'!$A:$AJ,(AK$3+2),FALSE)))</f>
        <v>4</v>
      </c>
      <c r="AL503" s="95">
        <f>IF($C503 = "neg", (($D503+1) - VLOOKUP($B503,'Results-formatted 060121'!$A:$AJ,(AL$3+2),FALSE)), IF($C503 = "pos-neg", (3+VLOOKUP($B503,'Results-formatted 060121'!$A:$AJ,(AL$3+2),FALSE)), VLOOKUP($B503,'Results-formatted 060121'!$A:$AJ,(AL$3+2),FALSE)))</f>
        <v>3</v>
      </c>
      <c r="AM503" s="95">
        <f>IF($C503 = "neg", (($D503+1) - VLOOKUP($B503,'Results-formatted 060121'!$A:AJ,(AM$3+2),FALSE)), IF($C503 = "pos-neg", (3+VLOOKUP($B503,'Results-formatted 060121'!$A:AJ,(AM$3+2),FALSE)), VLOOKUP($B503,'Results-formatted 060121'!$A:AJ,(AM$3+2),FALSE)))</f>
        <v>1</v>
      </c>
      <c r="AN503" s="95">
        <f>IF($C503 = "neg", (($D503+1) - VLOOKUP($B503,'Results-formatted 060121'!$A:AK,(AN$3+2),FALSE)), IF($C503 = "pos-neg", (3+VLOOKUP($B503,'Results-formatted 060121'!$A:AK,(AN$3+2),FALSE)), VLOOKUP($B503,'Results-formatted 060121'!$A:AK,(AN$3+2),FALSE)))</f>
        <v>3</v>
      </c>
      <c r="AO503" s="95">
        <f>IF($C503 = "neg", (($D503+1) - VLOOKUP($B503,'Results-formatted 060121'!$A:AL,(AO$3+2),FALSE)), IF($C503 = "pos-neg", (3+VLOOKUP($B503,'Results-formatted 060121'!$A:AL,(AO$3+2),FALSE)), VLOOKUP($B503,'Results-formatted 060121'!$A:AL,(AO$3+2),FALSE)))</f>
        <v>4</v>
      </c>
      <c r="AP503" s="95">
        <f>IF($C503 = "neg", (($D503+1) - VLOOKUP($B503,'Results-formatted 060121'!$A:AM,(AP$3+2),FALSE)), IF($C503 = "pos-neg", (3+VLOOKUP($B503,'Results-formatted 060121'!$A:AM,(AP$3+2),FALSE)), VLOOKUP($B503,'Results-formatted 060121'!$A:AM,(AP$3+2),FALSE)))</f>
        <v>2</v>
      </c>
      <c r="AQ503" s="95">
        <f>IF($C503 = "neg", (($D503+1) - VLOOKUP($B503,'Results-formatted 060121'!$A:AN,(AQ$3+2),FALSE)), IF($C503 = "pos-neg", (3+VLOOKUP($B503,'Results-formatted 060121'!$A:AN,(AQ$3+2),FALSE)), VLOOKUP($B503,'Results-formatted 060121'!$A:AN,(AQ$3+2),FALSE)))</f>
        <v>3</v>
      </c>
      <c r="AR503" s="95">
        <f>IF($C503 = "neg", (($D503+1) - VLOOKUP($B503,'Results-formatted 060121'!$A:AO,(AR$3+2),FALSE)), IF($C503 = "pos-neg", (3+VLOOKUP($B503,'Results-formatted 060121'!$A:AO,(AR$3+2),FALSE)), VLOOKUP($B503,'Results-formatted 060121'!$A:AO,(AR$3+2),FALSE)))</f>
        <v>5</v>
      </c>
      <c r="AS503" s="95">
        <f>IF($C503 = "neg", (($D503+1) - VLOOKUP($B503,'Results-formatted 060121'!$A:AP,(AS$3+2),FALSE)), IF($C503 = "pos-neg", (3+VLOOKUP($B503,'Results-formatted 060121'!$A:AP,(AS$3+2),FALSE)), VLOOKUP($B503,'Results-formatted 060121'!$A:AP,(AS$3+2),FALSE)))</f>
        <v>6</v>
      </c>
      <c r="AT503" s="95">
        <f>IF($C503 = "neg", (($D503+1) - VLOOKUP($B503,'Results-formatted 060121'!$A:AQ,(AT$3+2),FALSE)), IF($C503 = "pos-neg", (3+VLOOKUP($B503,'Results-formatted 060121'!$A:AQ,(AT$3+2),FALSE)), VLOOKUP($B503,'Results-formatted 060121'!$A:AQ,(AT$3+2),FALSE)))</f>
        <v>3</v>
      </c>
      <c r="AU503" s="95">
        <f>IF($C503 = "neg", (($D503+1) - VLOOKUP($B503,'Results-formatted 060121'!$A:AR,(AU$3+2),FALSE)), IF($C503 = "pos-neg", (3+VLOOKUP($B503,'Results-formatted 060121'!$A:AR,(AU$3+2),FALSE)), VLOOKUP($B503,'Results-formatted 060121'!$A:AR,(AU$3+2),FALSE)))</f>
        <v>2</v>
      </c>
      <c r="AV503" s="95">
        <f>IF($C503 = "neg", (($D503+1) - VLOOKUP($B503,'Results-formatted 060121'!$A:AS,(AV$3+2),FALSE)), IF($C503 = "pos-neg", (3+VLOOKUP($B503,'Results-formatted 060121'!$A:AS,(AV$3+2),FALSE)), VLOOKUP($B503,'Results-formatted 060121'!$A:AS,(AV$3+2),FALSE)))</f>
        <v>3</v>
      </c>
      <c r="AW503" s="95">
        <f>IF($C503 = "neg", (($D503+1) - VLOOKUP($B503,'Results-formatted 060121'!$A:AT,(AW$3+2),FALSE)), IF($C503 = "pos-neg", (3+VLOOKUP($B503,'Results-formatted 060121'!$A:AT,(AW$3+2),FALSE)), VLOOKUP($B503,'Results-formatted 060121'!$A:AT,(AW$3+2),FALSE)))</f>
        <v>5</v>
      </c>
      <c r="AX503" s="95">
        <f>IF($C503 = "neg", (($D503+1) - VLOOKUP($B503,'Results-formatted 060121'!$A:AU,(AX$3+2),FALSE)), IF($C503 = "pos-neg", (3+VLOOKUP($B503,'Results-formatted 060121'!$A:AU,(AX$3+2),FALSE)), VLOOKUP($B503,'Results-formatted 060121'!$A:AU,(AX$3+2),FALSE)))</f>
        <v>4</v>
      </c>
      <c r="AY503" s="95">
        <f>IF($C503 = "neg", (($D503+1) - VLOOKUP($B503,'Results-formatted 060121'!$A:AV,(AY$3+2),FALSE)), IF($C503 = "pos-neg", (3+VLOOKUP($B503,'Results-formatted 060121'!$A:AV,(AY$3+2),FALSE)), VLOOKUP($B503,'Results-formatted 060121'!$A:AV,(AY$3+2),FALSE)))</f>
        <v>5</v>
      </c>
      <c r="AZ503" s="95">
        <f>IF($C503 = "neg", (($D503+1) - VLOOKUP($B503,'Results-formatted 060121'!$A:AW,(AZ$3+2),FALSE)), IF($C503 = "pos-neg", (3+VLOOKUP($B503,'Results-formatted 060121'!$A:AW,(AZ$3+2),FALSE)), VLOOKUP($B503,'Results-formatted 060121'!$A:AW,(AZ$3+2),FALSE)))</f>
        <v>5</v>
      </c>
      <c r="BA503" s="95">
        <f>IF($C503 = "neg", (($D503+1) - VLOOKUP($B503,'Results-formatted 060121'!$A:AX,(BA$3+2),FALSE)), IF($C503 = "pos-neg", (3+VLOOKUP($B503,'Results-formatted 060121'!$A:AX,(BA$3+2),FALSE)), VLOOKUP($B503,'Results-formatted 060121'!$A:AX,(BA$3+2),FALSE)))</f>
        <v>4</v>
      </c>
      <c r="BB503" s="95">
        <f>IF($C503 = "neg", (($D503+1) - VLOOKUP($B503,'Results-formatted 060121'!$A:AY,(BB$3+2),FALSE)), IF($C503 = "pos-neg", (3+VLOOKUP($B503,'Results-formatted 060121'!$A:AY,(BB$3+2),FALSE)), VLOOKUP($B503,'Results-formatted 060121'!$A:AY,(BB$3+2),FALSE)))</f>
        <v>5</v>
      </c>
      <c r="BC503" s="95">
        <f>IF($C503 = "neg", (($D503+1) - VLOOKUP($B503,'Results-formatted 060121'!$A:AZ,(BC$3+2),FALSE)), IF($C503 = "pos-neg", (3+VLOOKUP($B503,'Results-formatted 060121'!$A:AZ,(BC$3+2),FALSE)), VLOOKUP($B503,'Results-formatted 060121'!$A:AZ,(BC$3+2),FALSE)))</f>
        <v>3</v>
      </c>
      <c r="BD503" s="95">
        <f>IF($C503 = "neg", (($D503+1) - VLOOKUP($B503,'Results-formatted 060121'!$A:BA,(BD$3+2),FALSE)), IF($C503 = "pos-neg", (3+VLOOKUP($B503,'Results-formatted 060121'!$A:BA,(BD$3+2),FALSE)), VLOOKUP($B503,'Results-formatted 060121'!$A:BA,(BD$3+2),FALSE)))</f>
        <v>6</v>
      </c>
      <c r="BE503" s="95">
        <f>IF($C503 = "neg", (($D503+1) - VLOOKUP($B503,'Results-formatted 060121'!$A:BB,(BE$3+2),FALSE)), IF($C503 = "pos-neg", (3+VLOOKUP($B503,'Results-formatted 060121'!$A:BB,(BE$3+2),FALSE)), VLOOKUP($B503,'Results-formatted 060121'!$A:BB,(BE$3+2),FALSE)))</f>
        <v>5</v>
      </c>
      <c r="BF503" s="95">
        <f>IF($C503 = "neg", (($D503+1) - VLOOKUP($B503,'Results-formatted 060121'!$A:BC,(BF$3+2),FALSE)), IF($C503 = "pos-neg", (3+VLOOKUP($B503,'Results-formatted 060121'!$A:BC,(BF$3+2),FALSE)), VLOOKUP($B503,'Results-formatted 060121'!$A:BC,(BF$3+2),FALSE)))</f>
        <v>7</v>
      </c>
      <c r="BG503" s="95">
        <f>IF($C503 = "neg", (($D503+1) - VLOOKUP($B503,'Results-formatted 060121'!$A:BD,(BG$3+2),FALSE)), IF($C503 = "pos-neg", (3+VLOOKUP($B503,'Results-formatted 060121'!$A:BD,(BG$3+2),FALSE)), VLOOKUP($B503,'Results-formatted 060121'!$A:BD,(BG$3+2),FALSE)))</f>
        <v>1</v>
      </c>
      <c r="BH503" s="95">
        <f>IF($C503 = "neg", (($D503+1) - VLOOKUP($B503,'Results-formatted 060121'!$A:BE,(BH$3+2),FALSE)), IF($C503 = "pos-neg", (3+VLOOKUP($B503,'Results-formatted 060121'!$A:BE,(BH$3+2),FALSE)), VLOOKUP($B503,'Results-formatted 060121'!$A:BE,(BH$3+2),FALSE)))</f>
        <v>4</v>
      </c>
      <c r="BI503" s="95">
        <f>IF($C503 = "neg", (($D503+1) - VLOOKUP($B503,'Results-formatted 060121'!$A:BF,(BI$3+2),FALSE)), IF($C503 = "pos-neg", (3+VLOOKUP($B503,'Results-formatted 060121'!$A:BF,(BI$3+2),FALSE)), VLOOKUP($B503,'Results-formatted 060121'!$A:BF,(BI$3+2),FALSE)))</f>
        <v>5</v>
      </c>
      <c r="BJ503" s="95">
        <f>IF($C503 = "neg", (($D503+1) - VLOOKUP($B503,'Results-formatted 060121'!$A:BG,(BJ$3+2),FALSE)), IF($C503 = "pos-neg", (3+VLOOKUP($B503,'Results-formatted 060121'!$A:BG,(BJ$3+2),FALSE)), VLOOKUP($B503,'Results-formatted 060121'!$A:BG,(BJ$3+2),FALSE)))</f>
        <v>2</v>
      </c>
      <c r="BK503" s="95">
        <f>IF($C503 = "neg", (($D503+1) - VLOOKUP($B503,'Results-formatted 060121'!$A:BH,(BK$3+2),FALSE)), IF($C503 = "pos-neg", (3+VLOOKUP($B503,'Results-formatted 060121'!$A:BH,(BK$3+2),FALSE)), VLOOKUP($B503,'Results-formatted 060121'!$A:BH,(BK$3+2),FALSE)))</f>
        <v>2</v>
      </c>
      <c r="BL503" s="95">
        <f>IF($C503 = "neg", (($D503+1) - VLOOKUP($B503,'Results-formatted 060121'!$A:BI,(BL$3+2),FALSE)), IF($C503 = "pos-neg", (3+VLOOKUP($B503,'Results-formatted 060121'!$A:BI,(BL$3+2),FALSE)), VLOOKUP($B503,'Results-formatted 060121'!$A:BI,(BL$3+2),FALSE)))</f>
        <v>4</v>
      </c>
      <c r="BM503" s="95">
        <f>IF($C503 = "neg", (($D503+1) - VLOOKUP($B503,'Results-formatted 060121'!$A:BJ,(BM$3+2),FALSE)), IF($C503 = "pos-neg", (3+VLOOKUP($B503,'Results-formatted 060121'!$A:BJ,(BM$3+2),FALSE)), VLOOKUP($B503,'Results-formatted 060121'!$A:BJ,(BM$3+2),FALSE)))</f>
        <v>3</v>
      </c>
      <c r="BN503" s="95"/>
      <c r="BO503" s="95"/>
      <c r="BP503" s="95"/>
      <c r="BQ503" s="95"/>
      <c r="BR503" s="95"/>
      <c r="BS503" s="95"/>
      <c r="BT503" s="95"/>
      <c r="BU503" s="95"/>
      <c r="BV503" s="95"/>
      <c r="BW503" s="95"/>
      <c r="BX503" s="95"/>
      <c r="BY503" s="95"/>
      <c r="BZ503" s="95"/>
      <c r="CA503" s="95"/>
      <c r="CB503" s="95"/>
      <c r="CC503" s="95"/>
      <c r="CD503" s="99"/>
      <c r="CE503" s="25">
        <f t="shared" si="1787"/>
        <v>3.85</v>
      </c>
      <c r="CF503" s="25">
        <f t="shared" si="1816"/>
        <v>1.6242338480712495</v>
      </c>
    </row>
    <row r="504" spans="2:84" ht="42" x14ac:dyDescent="0.15">
      <c r="B504" s="84" t="s">
        <v>622</v>
      </c>
      <c r="C504" s="86" t="s">
        <v>224</v>
      </c>
      <c r="D504" s="2">
        <v>7</v>
      </c>
      <c r="E504" s="13" t="s">
        <v>15</v>
      </c>
      <c r="F504" s="95">
        <f>IF($C504 = "neg", (($D504+1) - VLOOKUP($B504,'Results-formatted 060121'!$A:$AJ,(F$3+2),FALSE)), IF($C504 = "pos-neg", (3+VLOOKUP($B504,'Results-formatted 060121'!$A:$AJ,(F$3+2),FALSE)), VLOOKUP($B504,'Results-formatted 060121'!$A:$AJ,(F$3+2),FALSE)))</f>
        <v>4</v>
      </c>
      <c r="G504" s="95">
        <f>IF($C504 = "neg", (($D504+1) - VLOOKUP($B504,'Results-formatted 060121'!$A:$AJ,(G$3+2),FALSE)), IF($C504 = "pos-neg", (3+VLOOKUP($B504,'Results-formatted 060121'!$A:$AJ,(G$3+2),FALSE)), VLOOKUP($B504,'Results-formatted 060121'!$A:$AJ,(G$3+2),FALSE)))</f>
        <v>6</v>
      </c>
      <c r="H504" s="95">
        <f>IF($C504 = "neg", (($D504+1) - VLOOKUP($B504,'Results-formatted 060121'!$A:$AJ,(H$3+2),FALSE)), IF($C504 = "pos-neg", (3+VLOOKUP($B504,'Results-formatted 060121'!$A:$AJ,(H$3+2),FALSE)), VLOOKUP($B504,'Results-formatted 060121'!$A:$AJ,(H$3+2),FALSE)))</f>
        <v>6</v>
      </c>
      <c r="I504" s="95">
        <f>IF($C504 = "neg", (($D504+1) - VLOOKUP($B504,'Results-formatted 060121'!$A:$AJ,(I$3+2),FALSE)), IF($C504 = "pos-neg", (3+VLOOKUP($B504,'Results-formatted 060121'!$A:$AJ,(I$3+2),FALSE)), VLOOKUP($B504,'Results-formatted 060121'!$A:$AJ,(I$3+2),FALSE)))</f>
        <v>7</v>
      </c>
      <c r="J504" s="95">
        <f>IF($C504 = "neg", (($D504+1) - VLOOKUP($B504,'Results-formatted 060121'!$A:$AJ,(J$3+2),FALSE)), IF($C504 = "pos-neg", (3+VLOOKUP($B504,'Results-formatted 060121'!$A:$AJ,(J$3+2),FALSE)), VLOOKUP($B504,'Results-formatted 060121'!$A:$AJ,(J$3+2),FALSE)))</f>
        <v>4</v>
      </c>
      <c r="K504" s="95">
        <f>IF($C504 = "neg", (($D504+1) - VLOOKUP($B504,'Results-formatted 060121'!$A:$AJ,(K$3+2),FALSE)), IF($C504 = "pos-neg", (3+VLOOKUP($B504,'Results-formatted 060121'!$A:$AJ,(K$3+2),FALSE)), VLOOKUP($B504,'Results-formatted 060121'!$A:$AJ,(K$3+2),FALSE)))</f>
        <v>6</v>
      </c>
      <c r="L504" s="95">
        <f>IF($C504 = "neg", (($D504+1) - VLOOKUP($B504,'Results-formatted 060121'!$A:$AJ,(L$3+2),FALSE)), IF($C504 = "pos-neg", (3+VLOOKUP($B504,'Results-formatted 060121'!$A:$AJ,(L$3+2),FALSE)), VLOOKUP($B504,'Results-formatted 060121'!$A:$AJ,(L$3+2),FALSE)))</f>
        <v>2</v>
      </c>
      <c r="M504" s="95">
        <f>IF($C504 = "neg", (($D504+1) - VLOOKUP($B504,'Results-formatted 060121'!$A:$AJ,(M$3+2),FALSE)), IF($C504 = "pos-neg", (3+VLOOKUP($B504,'Results-formatted 060121'!$A:$AJ,(M$3+2),FALSE)), VLOOKUP($B504,'Results-formatted 060121'!$A:$AJ,(M$3+2),FALSE)))</f>
        <v>1</v>
      </c>
      <c r="N504" s="95">
        <f>IF($C504 = "neg", (($D504+1) - VLOOKUP($B504,'Results-formatted 060121'!$A:$AJ,(N$3+2),FALSE)), IF($C504 = "pos-neg", (3+VLOOKUP($B504,'Results-formatted 060121'!$A:$AJ,(N$3+2),FALSE)), VLOOKUP($B504,'Results-formatted 060121'!$A:$AJ,(N$3+2),FALSE)))</f>
        <v>3</v>
      </c>
      <c r="O504" s="95">
        <f>IF($C504 = "neg", (($D504+1) - VLOOKUP($B504,'Results-formatted 060121'!$A:$AJ,(O$3+2),FALSE)), IF($C504 = "pos-neg", (3+VLOOKUP($B504,'Results-formatted 060121'!$A:$AJ,(O$3+2),FALSE)), VLOOKUP($B504,'Results-formatted 060121'!$A:$AJ,(O$3+2),FALSE)))</f>
        <v>5</v>
      </c>
      <c r="P504" s="95">
        <f>IF($C504 = "neg", (($D504+1) - VLOOKUP($B504,'Results-formatted 060121'!$A:$AJ,(P$3+2),FALSE)), IF($C504 = "pos-neg", (3+VLOOKUP($B504,'Results-formatted 060121'!$A:$AJ,(P$3+2),FALSE)), VLOOKUP($B504,'Results-formatted 060121'!$A:$AJ,(P$3+2),FALSE)))</f>
        <v>4</v>
      </c>
      <c r="Q504" s="95">
        <f>IF($C504 = "neg", (($D504+1) - VLOOKUP($B504,'Results-formatted 060121'!$A:$AJ,(Q$3+2),FALSE)), IF($C504 = "pos-neg", (3+VLOOKUP($B504,'Results-formatted 060121'!$A:$AJ,(Q$3+2),FALSE)), VLOOKUP($B504,'Results-formatted 060121'!$A:$AJ,(Q$3+2),FALSE)))</f>
        <v>5</v>
      </c>
      <c r="R504" s="95">
        <f>IF($C504 = "neg", (($D504+1) - VLOOKUP($B504,'Results-formatted 060121'!$A:$AJ,(R$3+2),FALSE)), IF($C504 = "pos-neg", (3+VLOOKUP($B504,'Results-formatted 060121'!$A:$AJ,(R$3+2),FALSE)), VLOOKUP($B504,'Results-formatted 060121'!$A:$AJ,(R$3+2),FALSE)))</f>
        <v>5</v>
      </c>
      <c r="S504" s="95">
        <f>IF($C504 = "neg", (($D504+1) - VLOOKUP($B504,'Results-formatted 060121'!$A:$AJ,(S$3+2),FALSE)), IF($C504 = "pos-neg", (3+VLOOKUP($B504,'Results-formatted 060121'!$A:$AJ,(S$3+2),FALSE)), VLOOKUP($B504,'Results-formatted 060121'!$A:$AJ,(S$3+2),FALSE)))</f>
        <v>5</v>
      </c>
      <c r="T504" s="95">
        <f>IF($C504 = "neg", (($D504+1) - VLOOKUP($B504,'Results-formatted 060121'!$A:$AJ,(T$3+2),FALSE)), IF($C504 = "pos-neg", (3+VLOOKUP($B504,'Results-formatted 060121'!$A:$AJ,(T$3+2),FALSE)), VLOOKUP($B504,'Results-formatted 060121'!$A:$AJ,(T$3+2),FALSE)))</f>
        <v>1</v>
      </c>
      <c r="U504" s="95">
        <f>IF($C504 = "neg", (($D504+1) - VLOOKUP($B504,'Results-formatted 060121'!$A:$AJ,(U$3+2),FALSE)), IF($C504 = "pos-neg", (3+VLOOKUP($B504,'Results-formatted 060121'!$A:$AJ,(U$3+2),FALSE)), VLOOKUP($B504,'Results-formatted 060121'!$A:$AJ,(U$3+2),FALSE)))</f>
        <v>1</v>
      </c>
      <c r="V504" s="95">
        <f>IF($C504 = "neg", (($D504+1) - VLOOKUP($B504,'Results-formatted 060121'!$A:$AJ,(V$3+2),FALSE)), IF($C504 = "pos-neg", (3+VLOOKUP($B504,'Results-formatted 060121'!$A:$AJ,(V$3+2),FALSE)), VLOOKUP($B504,'Results-formatted 060121'!$A:$AJ,(V$3+2),FALSE)))</f>
        <v>7</v>
      </c>
      <c r="W504" s="95">
        <f>IF($C504 = "neg", (($D504+1) - VLOOKUP($B504,'Results-formatted 060121'!$A:$AJ,(W$3+2),FALSE)), IF($C504 = "pos-neg", (3+VLOOKUP($B504,'Results-formatted 060121'!$A:$AJ,(W$3+2),FALSE)), VLOOKUP($B504,'Results-formatted 060121'!$A:$AJ,(W$3+2),FALSE)))</f>
        <v>5</v>
      </c>
      <c r="X504" s="95">
        <f>IF($C504 = "neg", (($D504+1) - VLOOKUP($B504,'Results-formatted 060121'!$A:$AJ,(X$3+2),FALSE)), IF($C504 = "pos-neg", (3+VLOOKUP($B504,'Results-formatted 060121'!$A:$AJ,(X$3+2),FALSE)), VLOOKUP($B504,'Results-formatted 060121'!$A:$AJ,(X$3+2),FALSE)))</f>
        <v>6</v>
      </c>
      <c r="Y504" s="95">
        <f>IF($C504 = "neg", (($D504+1) - VLOOKUP($B504,'Results-formatted 060121'!$A:$AJ,(Y$3+2),FALSE)), IF($C504 = "pos-neg", (3+VLOOKUP($B504,'Results-formatted 060121'!$A:$AJ,(Y$3+2),FALSE)), VLOOKUP($B504,'Results-formatted 060121'!$A:$AJ,(Y$3+2),FALSE)))</f>
        <v>3</v>
      </c>
      <c r="Z504" s="95">
        <f>IF($C504 = "neg", (($D504+1) - VLOOKUP($B504,'Results-formatted 060121'!$A:$AJ,(Z$3+2),FALSE)), IF($C504 = "pos-neg", (3+VLOOKUP($B504,'Results-formatted 060121'!$A:$AJ,(Z$3+2),FALSE)), VLOOKUP($B504,'Results-formatted 060121'!$A:$AJ,(Z$3+2),FALSE)))</f>
        <v>4</v>
      </c>
      <c r="AA504" s="95">
        <f>IF($C504 = "neg", (($D504+1) - VLOOKUP($B504,'Results-formatted 060121'!$A:$AJ,(AA$3+2),FALSE)), IF($C504 = "pos-neg", (3+VLOOKUP($B504,'Results-formatted 060121'!$A:$AJ,(AA$3+2),FALSE)), VLOOKUP($B504,'Results-formatted 060121'!$A:$AJ,(AA$3+2),FALSE)))</f>
        <v>1</v>
      </c>
      <c r="AB504" s="95">
        <f>IF($C504 = "neg", (($D504+1) - VLOOKUP($B504,'Results-formatted 060121'!$A:$AJ,(AB$3+2),FALSE)), IF($C504 = "pos-neg", (3+VLOOKUP($B504,'Results-formatted 060121'!$A:$AJ,(AB$3+2),FALSE)), VLOOKUP($B504,'Results-formatted 060121'!$A:$AJ,(AB$3+2),FALSE)))</f>
        <v>5</v>
      </c>
      <c r="AC504" s="95">
        <f>IF($C504 = "neg", (($D504+1) - VLOOKUP($B504,'Results-formatted 060121'!$A:$AJ,(AC$3+2),FALSE)), IF($C504 = "pos-neg", (3+VLOOKUP($B504,'Results-formatted 060121'!$A:$AJ,(AC$3+2),FALSE)), VLOOKUP($B504,'Results-formatted 060121'!$A:$AJ,(AC$3+2),FALSE)))</f>
        <v>1</v>
      </c>
      <c r="AD504" s="95">
        <f>IF($C504 = "neg", (($D504+1) - VLOOKUP($B504,'Results-formatted 060121'!$A:$AJ,(AD$3+2),FALSE)), IF($C504 = "pos-neg", (3+VLOOKUP($B504,'Results-formatted 060121'!$A:$AJ,(AD$3+2),FALSE)), VLOOKUP($B504,'Results-formatted 060121'!$A:$AJ,(AD$3+2),FALSE)))</f>
        <v>5</v>
      </c>
      <c r="AE504" s="95">
        <f>IF($C504 = "neg", (($D504+1) - VLOOKUP($B504,'Results-formatted 060121'!$A:$AJ,(AE$3+2),FALSE)), IF($C504 = "pos-neg", (3+VLOOKUP($B504,'Results-formatted 060121'!$A:$AJ,(AE$3+2),FALSE)), VLOOKUP($B504,'Results-formatted 060121'!$A:$AJ,(AE$3+2),FALSE)))</f>
        <v>5</v>
      </c>
      <c r="AF504" s="95">
        <f>IF($C504 = "neg", (($D504+1) - VLOOKUP($B504,'Results-formatted 060121'!$A:$AJ,(AF$3+2),FALSE)), IF($C504 = "pos-neg", (3+VLOOKUP($B504,'Results-formatted 060121'!$A:$AJ,(AF$3+2),FALSE)), VLOOKUP($B504,'Results-formatted 060121'!$A:$AJ,(AF$3+2),FALSE)))</f>
        <v>5</v>
      </c>
      <c r="AG504" s="95">
        <f>IF($C504 = "neg", (($D504+1) - VLOOKUP($B504,'Results-formatted 060121'!$A:$AJ,(AG$3+2),FALSE)), IF($C504 = "pos-neg", (3+VLOOKUP($B504,'Results-formatted 060121'!$A:$AJ,(AG$3+2),FALSE)), VLOOKUP($B504,'Results-formatted 060121'!$A:$AJ,(AG$3+2),FALSE)))</f>
        <v>2</v>
      </c>
      <c r="AH504" s="95">
        <f>IF($C504 = "neg", (($D504+1) - VLOOKUP($B504,'Results-formatted 060121'!$A:$AJ,(AH$3+2),FALSE)), IF($C504 = "pos-neg", (3+VLOOKUP($B504,'Results-formatted 060121'!$A:$AJ,(AH$3+2),FALSE)), VLOOKUP($B504,'Results-formatted 060121'!$A:$AJ,(AH$3+2),FALSE)))</f>
        <v>7</v>
      </c>
      <c r="AI504" s="95">
        <f>IF($C504 = "neg", (($D504+1) - VLOOKUP($B504,'Results-formatted 060121'!$A:$AJ,(AI$3+2),FALSE)), IF($C504 = "pos-neg", (3+VLOOKUP($B504,'Results-formatted 060121'!$A:$AJ,(AI$3+2),FALSE)), VLOOKUP($B504,'Results-formatted 060121'!$A:$AJ,(AI$3+2),FALSE)))</f>
        <v>6</v>
      </c>
      <c r="AJ504" s="95">
        <f>IF($C504 = "neg", (($D504+1) - VLOOKUP($B504,'Results-formatted 060121'!$A:$AJ,(AJ$3+2),FALSE)), IF($C504 = "pos-neg", (3+VLOOKUP($B504,'Results-formatted 060121'!$A:$AJ,(AJ$3+2),FALSE)), VLOOKUP($B504,'Results-formatted 060121'!$A:$AJ,(AJ$3+2),FALSE)))</f>
        <v>7</v>
      </c>
      <c r="AK504" s="95">
        <f>IF($C504 = "neg", (($D504+1) - VLOOKUP($B504,'Results-formatted 060121'!$A:$AJ,(AK$3+2),FALSE)), IF($C504 = "pos-neg", (3+VLOOKUP($B504,'Results-formatted 060121'!$A:$AJ,(AK$3+2),FALSE)), VLOOKUP($B504,'Results-formatted 060121'!$A:$AJ,(AK$3+2),FALSE)))</f>
        <v>2</v>
      </c>
      <c r="AL504" s="95">
        <f>IF($C504 = "neg", (($D504+1) - VLOOKUP($B504,'Results-formatted 060121'!$A:$AJ,(AL$3+2),FALSE)), IF($C504 = "pos-neg", (3+VLOOKUP($B504,'Results-formatted 060121'!$A:$AJ,(AL$3+2),FALSE)), VLOOKUP($B504,'Results-formatted 060121'!$A:$AJ,(AL$3+2),FALSE)))</f>
        <v>1</v>
      </c>
      <c r="AM504" s="95">
        <f>IF($C504 = "neg", (($D504+1) - VLOOKUP($B504,'Results-formatted 060121'!$A:AJ,(AM$3+2),FALSE)), IF($C504 = "pos-neg", (3+VLOOKUP($B504,'Results-formatted 060121'!$A:AJ,(AM$3+2),FALSE)), VLOOKUP($B504,'Results-formatted 060121'!$A:AJ,(AM$3+2),FALSE)))</f>
        <v>1</v>
      </c>
      <c r="AN504" s="95">
        <f>IF($C504 = "neg", (($D504+1) - VLOOKUP($B504,'Results-formatted 060121'!$A:AK,(AN$3+2),FALSE)), IF($C504 = "pos-neg", (3+VLOOKUP($B504,'Results-formatted 060121'!$A:AK,(AN$3+2),FALSE)), VLOOKUP($B504,'Results-formatted 060121'!$A:AK,(AN$3+2),FALSE)))</f>
        <v>7</v>
      </c>
      <c r="AO504" s="95">
        <f>IF($C504 = "neg", (($D504+1) - VLOOKUP($B504,'Results-formatted 060121'!$A:AL,(AO$3+2),FALSE)), IF($C504 = "pos-neg", (3+VLOOKUP($B504,'Results-formatted 060121'!$A:AL,(AO$3+2),FALSE)), VLOOKUP($B504,'Results-formatted 060121'!$A:AL,(AO$3+2),FALSE)))</f>
        <v>2</v>
      </c>
      <c r="AP504" s="95">
        <f>IF($C504 = "neg", (($D504+1) - VLOOKUP($B504,'Results-formatted 060121'!$A:AM,(AP$3+2),FALSE)), IF($C504 = "pos-neg", (3+VLOOKUP($B504,'Results-formatted 060121'!$A:AM,(AP$3+2),FALSE)), VLOOKUP($B504,'Results-formatted 060121'!$A:AM,(AP$3+2),FALSE)))</f>
        <v>5</v>
      </c>
      <c r="AQ504" s="95">
        <f>IF($C504 = "neg", (($D504+1) - VLOOKUP($B504,'Results-formatted 060121'!$A:AN,(AQ$3+2),FALSE)), IF($C504 = "pos-neg", (3+VLOOKUP($B504,'Results-formatted 060121'!$A:AN,(AQ$3+2),FALSE)), VLOOKUP($B504,'Results-formatted 060121'!$A:AN,(AQ$3+2),FALSE)))</f>
        <v>1</v>
      </c>
      <c r="AR504" s="95">
        <f>IF($C504 = "neg", (($D504+1) - VLOOKUP($B504,'Results-formatted 060121'!$A:AO,(AR$3+2),FALSE)), IF($C504 = "pos-neg", (3+VLOOKUP($B504,'Results-formatted 060121'!$A:AO,(AR$3+2),FALSE)), VLOOKUP($B504,'Results-formatted 060121'!$A:AO,(AR$3+2),FALSE)))</f>
        <v>6</v>
      </c>
      <c r="AS504" s="95">
        <f>IF($C504 = "neg", (($D504+1) - VLOOKUP($B504,'Results-formatted 060121'!$A:AP,(AS$3+2),FALSE)), IF($C504 = "pos-neg", (3+VLOOKUP($B504,'Results-formatted 060121'!$A:AP,(AS$3+2),FALSE)), VLOOKUP($B504,'Results-formatted 060121'!$A:AP,(AS$3+2),FALSE)))</f>
        <v>2</v>
      </c>
      <c r="AT504" s="95">
        <f>IF($C504 = "neg", (($D504+1) - VLOOKUP($B504,'Results-formatted 060121'!$A:AQ,(AT$3+2),FALSE)), IF($C504 = "pos-neg", (3+VLOOKUP($B504,'Results-formatted 060121'!$A:AQ,(AT$3+2),FALSE)), VLOOKUP($B504,'Results-formatted 060121'!$A:AQ,(AT$3+2),FALSE)))</f>
        <v>3</v>
      </c>
      <c r="AU504" s="95">
        <f>IF($C504 = "neg", (($D504+1) - VLOOKUP($B504,'Results-formatted 060121'!$A:AR,(AU$3+2),FALSE)), IF($C504 = "pos-neg", (3+VLOOKUP($B504,'Results-formatted 060121'!$A:AR,(AU$3+2),FALSE)), VLOOKUP($B504,'Results-formatted 060121'!$A:AR,(AU$3+2),FALSE)))</f>
        <v>7</v>
      </c>
      <c r="AV504" s="95">
        <f>IF($C504 = "neg", (($D504+1) - VLOOKUP($B504,'Results-formatted 060121'!$A:AS,(AV$3+2),FALSE)), IF($C504 = "pos-neg", (3+VLOOKUP($B504,'Results-formatted 060121'!$A:AS,(AV$3+2),FALSE)), VLOOKUP($B504,'Results-formatted 060121'!$A:AS,(AV$3+2),FALSE)))</f>
        <v>2</v>
      </c>
      <c r="AW504" s="95">
        <f>IF($C504 = "neg", (($D504+1) - VLOOKUP($B504,'Results-formatted 060121'!$A:AT,(AW$3+2),FALSE)), IF($C504 = "pos-neg", (3+VLOOKUP($B504,'Results-formatted 060121'!$A:AT,(AW$3+2),FALSE)), VLOOKUP($B504,'Results-formatted 060121'!$A:AT,(AW$3+2),FALSE)))</f>
        <v>3</v>
      </c>
      <c r="AX504" s="95">
        <f>IF($C504 = "neg", (($D504+1) - VLOOKUP($B504,'Results-formatted 060121'!$A:AU,(AX$3+2),FALSE)), IF($C504 = "pos-neg", (3+VLOOKUP($B504,'Results-formatted 060121'!$A:AU,(AX$3+2),FALSE)), VLOOKUP($B504,'Results-formatted 060121'!$A:AU,(AX$3+2),FALSE)))</f>
        <v>7</v>
      </c>
      <c r="AY504" s="95">
        <f>IF($C504 = "neg", (($D504+1) - VLOOKUP($B504,'Results-formatted 060121'!$A:AV,(AY$3+2),FALSE)), IF($C504 = "pos-neg", (3+VLOOKUP($B504,'Results-formatted 060121'!$A:AV,(AY$3+2),FALSE)), VLOOKUP($B504,'Results-formatted 060121'!$A:AV,(AY$3+2),FALSE)))</f>
        <v>5</v>
      </c>
      <c r="AZ504" s="95">
        <f>IF($C504 = "neg", (($D504+1) - VLOOKUP($B504,'Results-formatted 060121'!$A:AW,(AZ$3+2),FALSE)), IF($C504 = "pos-neg", (3+VLOOKUP($B504,'Results-formatted 060121'!$A:AW,(AZ$3+2),FALSE)), VLOOKUP($B504,'Results-formatted 060121'!$A:AW,(AZ$3+2),FALSE)))</f>
        <v>5</v>
      </c>
      <c r="BA504" s="95">
        <f>IF($C504 = "neg", (($D504+1) - VLOOKUP($B504,'Results-formatted 060121'!$A:AX,(BA$3+2),FALSE)), IF($C504 = "pos-neg", (3+VLOOKUP($B504,'Results-formatted 060121'!$A:AX,(BA$3+2),FALSE)), VLOOKUP($B504,'Results-formatted 060121'!$A:AX,(BA$3+2),FALSE)))</f>
        <v>3</v>
      </c>
      <c r="BB504" s="95">
        <f>IF($C504 = "neg", (($D504+1) - VLOOKUP($B504,'Results-formatted 060121'!$A:AY,(BB$3+2),FALSE)), IF($C504 = "pos-neg", (3+VLOOKUP($B504,'Results-formatted 060121'!$A:AY,(BB$3+2),FALSE)), VLOOKUP($B504,'Results-formatted 060121'!$A:AY,(BB$3+2),FALSE)))</f>
        <v>3</v>
      </c>
      <c r="BC504" s="95">
        <f>IF($C504 = "neg", (($D504+1) - VLOOKUP($B504,'Results-formatted 060121'!$A:AZ,(BC$3+2),FALSE)), IF($C504 = "pos-neg", (3+VLOOKUP($B504,'Results-formatted 060121'!$A:AZ,(BC$3+2),FALSE)), VLOOKUP($B504,'Results-formatted 060121'!$A:AZ,(BC$3+2),FALSE)))</f>
        <v>5</v>
      </c>
      <c r="BD504" s="95">
        <f>IF($C504 = "neg", (($D504+1) - VLOOKUP($B504,'Results-formatted 060121'!$A:BA,(BD$3+2),FALSE)), IF($C504 = "pos-neg", (3+VLOOKUP($B504,'Results-formatted 060121'!$A:BA,(BD$3+2),FALSE)), VLOOKUP($B504,'Results-formatted 060121'!$A:BA,(BD$3+2),FALSE)))</f>
        <v>7</v>
      </c>
      <c r="BE504" s="95">
        <f>IF($C504 = "neg", (($D504+1) - VLOOKUP($B504,'Results-formatted 060121'!$A:BB,(BE$3+2),FALSE)), IF($C504 = "pos-neg", (3+VLOOKUP($B504,'Results-formatted 060121'!$A:BB,(BE$3+2),FALSE)), VLOOKUP($B504,'Results-formatted 060121'!$A:BB,(BE$3+2),FALSE)))</f>
        <v>7</v>
      </c>
      <c r="BF504" s="95">
        <f>IF($C504 = "neg", (($D504+1) - VLOOKUP($B504,'Results-formatted 060121'!$A:BC,(BF$3+2),FALSE)), IF($C504 = "pos-neg", (3+VLOOKUP($B504,'Results-formatted 060121'!$A:BC,(BF$3+2),FALSE)), VLOOKUP($B504,'Results-formatted 060121'!$A:BC,(BF$3+2),FALSE)))</f>
        <v>7</v>
      </c>
      <c r="BG504" s="95">
        <f>IF($C504 = "neg", (($D504+1) - VLOOKUP($B504,'Results-formatted 060121'!$A:BD,(BG$3+2),FALSE)), IF($C504 = "pos-neg", (3+VLOOKUP($B504,'Results-formatted 060121'!$A:BD,(BG$3+2),FALSE)), VLOOKUP($B504,'Results-formatted 060121'!$A:BD,(BG$3+2),FALSE)))</f>
        <v>4</v>
      </c>
      <c r="BH504" s="95">
        <f>IF($C504 = "neg", (($D504+1) - VLOOKUP($B504,'Results-formatted 060121'!$A:BE,(BH$3+2),FALSE)), IF($C504 = "pos-neg", (3+VLOOKUP($B504,'Results-formatted 060121'!$A:BE,(BH$3+2),FALSE)), VLOOKUP($B504,'Results-formatted 060121'!$A:BE,(BH$3+2),FALSE)))</f>
        <v>5</v>
      </c>
      <c r="BI504" s="95">
        <f>IF($C504 = "neg", (($D504+1) - VLOOKUP($B504,'Results-formatted 060121'!$A:BF,(BI$3+2),FALSE)), IF($C504 = "pos-neg", (3+VLOOKUP($B504,'Results-formatted 060121'!$A:BF,(BI$3+2),FALSE)), VLOOKUP($B504,'Results-formatted 060121'!$A:BF,(BI$3+2),FALSE)))</f>
        <v>2</v>
      </c>
      <c r="BJ504" s="95">
        <f>IF($C504 = "neg", (($D504+1) - VLOOKUP($B504,'Results-formatted 060121'!$A:BG,(BJ$3+2),FALSE)), IF($C504 = "pos-neg", (3+VLOOKUP($B504,'Results-formatted 060121'!$A:BG,(BJ$3+2),FALSE)), VLOOKUP($B504,'Results-formatted 060121'!$A:BG,(BJ$3+2),FALSE)))</f>
        <v>7</v>
      </c>
      <c r="BK504" s="95">
        <f>IF($C504 = "neg", (($D504+1) - VLOOKUP($B504,'Results-formatted 060121'!$A:BH,(BK$3+2),FALSE)), IF($C504 = "pos-neg", (3+VLOOKUP($B504,'Results-formatted 060121'!$A:BH,(BK$3+2),FALSE)), VLOOKUP($B504,'Results-formatted 060121'!$A:BH,(BK$3+2),FALSE)))</f>
        <v>4</v>
      </c>
      <c r="BL504" s="95">
        <f>IF($C504 = "neg", (($D504+1) - VLOOKUP($B504,'Results-formatted 060121'!$A:BI,(BL$3+2),FALSE)), IF($C504 = "pos-neg", (3+VLOOKUP($B504,'Results-formatted 060121'!$A:BI,(BL$3+2),FALSE)), VLOOKUP($B504,'Results-formatted 060121'!$A:BI,(BL$3+2),FALSE)))</f>
        <v>5</v>
      </c>
      <c r="BM504" s="95">
        <f>IF($C504 = "neg", (($D504+1) - VLOOKUP($B504,'Results-formatted 060121'!$A:BJ,(BM$3+2),FALSE)), IF($C504 = "pos-neg", (3+VLOOKUP($B504,'Results-formatted 060121'!$A:BJ,(BM$3+2),FALSE)), VLOOKUP($B504,'Results-formatted 060121'!$A:BJ,(BM$3+2),FALSE)))</f>
        <v>3</v>
      </c>
      <c r="BN504" s="95"/>
      <c r="BO504" s="95"/>
      <c r="BP504" s="95"/>
      <c r="BQ504" s="95"/>
      <c r="BR504" s="95"/>
      <c r="BS504" s="95"/>
      <c r="BT504" s="95"/>
      <c r="BU504" s="95"/>
      <c r="BV504" s="95"/>
      <c r="BW504" s="95"/>
      <c r="BX504" s="95"/>
      <c r="BY504" s="95"/>
      <c r="BZ504" s="95"/>
      <c r="CA504" s="95"/>
      <c r="CB504" s="95"/>
      <c r="CC504" s="95"/>
      <c r="CD504" s="99"/>
      <c r="CE504" s="25">
        <f t="shared" si="1787"/>
        <v>4.25</v>
      </c>
      <c r="CF504" s="25">
        <f t="shared" si="1816"/>
        <v>2.0221234014885088</v>
      </c>
    </row>
    <row r="505" spans="2:84" ht="42" x14ac:dyDescent="0.15">
      <c r="B505" s="84" t="s">
        <v>623</v>
      </c>
      <c r="C505" s="86" t="s">
        <v>224</v>
      </c>
      <c r="D505" s="2">
        <v>7</v>
      </c>
      <c r="E505" s="13" t="s">
        <v>15</v>
      </c>
      <c r="F505" s="95">
        <f>IF($C505 = "neg", (($D505+1) - VLOOKUP($B505,'Results-formatted 060121'!$A:$AJ,(F$3+2),FALSE)), IF($C505 = "pos-neg", (3+VLOOKUP($B505,'Results-formatted 060121'!$A:$AJ,(F$3+2),FALSE)), VLOOKUP($B505,'Results-formatted 060121'!$A:$AJ,(F$3+2),FALSE)))</f>
        <v>4</v>
      </c>
      <c r="G505" s="95">
        <f>IF($C505 = "neg", (($D505+1) - VLOOKUP($B505,'Results-formatted 060121'!$A:$AJ,(G$3+2),FALSE)), IF($C505 = "pos-neg", (3+VLOOKUP($B505,'Results-formatted 060121'!$A:$AJ,(G$3+2),FALSE)), VLOOKUP($B505,'Results-formatted 060121'!$A:$AJ,(G$3+2),FALSE)))</f>
        <v>6</v>
      </c>
      <c r="H505" s="95">
        <f>IF($C505 = "neg", (($D505+1) - VLOOKUP($B505,'Results-formatted 060121'!$A:$AJ,(H$3+2),FALSE)), IF($C505 = "pos-neg", (3+VLOOKUP($B505,'Results-formatted 060121'!$A:$AJ,(H$3+2),FALSE)), VLOOKUP($B505,'Results-formatted 060121'!$A:$AJ,(H$3+2),FALSE)))</f>
        <v>5</v>
      </c>
      <c r="I505" s="95">
        <f>IF($C505 = "neg", (($D505+1) - VLOOKUP($B505,'Results-formatted 060121'!$A:$AJ,(I$3+2),FALSE)), IF($C505 = "pos-neg", (3+VLOOKUP($B505,'Results-formatted 060121'!$A:$AJ,(I$3+2),FALSE)), VLOOKUP($B505,'Results-formatted 060121'!$A:$AJ,(I$3+2),FALSE)))</f>
        <v>7</v>
      </c>
      <c r="J505" s="95">
        <f>IF($C505 = "neg", (($D505+1) - VLOOKUP($B505,'Results-formatted 060121'!$A:$AJ,(J$3+2),FALSE)), IF($C505 = "pos-neg", (3+VLOOKUP($B505,'Results-formatted 060121'!$A:$AJ,(J$3+2),FALSE)), VLOOKUP($B505,'Results-formatted 060121'!$A:$AJ,(J$3+2),FALSE)))</f>
        <v>4</v>
      </c>
      <c r="K505" s="95">
        <f>IF($C505 = "neg", (($D505+1) - VLOOKUP($B505,'Results-formatted 060121'!$A:$AJ,(K$3+2),FALSE)), IF($C505 = "pos-neg", (3+VLOOKUP($B505,'Results-formatted 060121'!$A:$AJ,(K$3+2),FALSE)), VLOOKUP($B505,'Results-formatted 060121'!$A:$AJ,(K$3+2),FALSE)))</f>
        <v>5</v>
      </c>
      <c r="L505" s="95">
        <f>IF($C505 = "neg", (($D505+1) - VLOOKUP($B505,'Results-formatted 060121'!$A:$AJ,(L$3+2),FALSE)), IF($C505 = "pos-neg", (3+VLOOKUP($B505,'Results-formatted 060121'!$A:$AJ,(L$3+2),FALSE)), VLOOKUP($B505,'Results-formatted 060121'!$A:$AJ,(L$3+2),FALSE)))</f>
        <v>6</v>
      </c>
      <c r="M505" s="95">
        <f>IF($C505 = "neg", (($D505+1) - VLOOKUP($B505,'Results-formatted 060121'!$A:$AJ,(M$3+2),FALSE)), IF($C505 = "pos-neg", (3+VLOOKUP($B505,'Results-formatted 060121'!$A:$AJ,(M$3+2),FALSE)), VLOOKUP($B505,'Results-formatted 060121'!$A:$AJ,(M$3+2),FALSE)))</f>
        <v>3</v>
      </c>
      <c r="N505" s="95">
        <f>IF($C505 = "neg", (($D505+1) - VLOOKUP($B505,'Results-formatted 060121'!$A:$AJ,(N$3+2),FALSE)), IF($C505 = "pos-neg", (3+VLOOKUP($B505,'Results-formatted 060121'!$A:$AJ,(N$3+2),FALSE)), VLOOKUP($B505,'Results-formatted 060121'!$A:$AJ,(N$3+2),FALSE)))</f>
        <v>3</v>
      </c>
      <c r="O505" s="95">
        <f>IF($C505 = "neg", (($D505+1) - VLOOKUP($B505,'Results-formatted 060121'!$A:$AJ,(O$3+2),FALSE)), IF($C505 = "pos-neg", (3+VLOOKUP($B505,'Results-formatted 060121'!$A:$AJ,(O$3+2),FALSE)), VLOOKUP($B505,'Results-formatted 060121'!$A:$AJ,(O$3+2),FALSE)))</f>
        <v>3</v>
      </c>
      <c r="P505" s="95">
        <f>IF($C505 = "neg", (($D505+1) - VLOOKUP($B505,'Results-formatted 060121'!$A:$AJ,(P$3+2),FALSE)), IF($C505 = "pos-neg", (3+VLOOKUP($B505,'Results-formatted 060121'!$A:$AJ,(P$3+2),FALSE)), VLOOKUP($B505,'Results-formatted 060121'!$A:$AJ,(P$3+2),FALSE)))</f>
        <v>5</v>
      </c>
      <c r="Q505" s="95">
        <f>IF($C505 = "neg", (($D505+1) - VLOOKUP($B505,'Results-formatted 060121'!$A:$AJ,(Q$3+2),FALSE)), IF($C505 = "pos-neg", (3+VLOOKUP($B505,'Results-formatted 060121'!$A:$AJ,(Q$3+2),FALSE)), VLOOKUP($B505,'Results-formatted 060121'!$A:$AJ,(Q$3+2),FALSE)))</f>
        <v>5</v>
      </c>
      <c r="R505" s="95">
        <f>IF($C505 = "neg", (($D505+1) - VLOOKUP($B505,'Results-formatted 060121'!$A:$AJ,(R$3+2),FALSE)), IF($C505 = "pos-neg", (3+VLOOKUP($B505,'Results-formatted 060121'!$A:$AJ,(R$3+2),FALSE)), VLOOKUP($B505,'Results-formatted 060121'!$A:$AJ,(R$3+2),FALSE)))</f>
        <v>4</v>
      </c>
      <c r="S505" s="95">
        <f>IF($C505 = "neg", (($D505+1) - VLOOKUP($B505,'Results-formatted 060121'!$A:$AJ,(S$3+2),FALSE)), IF($C505 = "pos-neg", (3+VLOOKUP($B505,'Results-formatted 060121'!$A:$AJ,(S$3+2),FALSE)), VLOOKUP($B505,'Results-formatted 060121'!$A:$AJ,(S$3+2),FALSE)))</f>
        <v>3</v>
      </c>
      <c r="T505" s="95">
        <f>IF($C505 = "neg", (($D505+1) - VLOOKUP($B505,'Results-formatted 060121'!$A:$AJ,(T$3+2),FALSE)), IF($C505 = "pos-neg", (3+VLOOKUP($B505,'Results-formatted 060121'!$A:$AJ,(T$3+2),FALSE)), VLOOKUP($B505,'Results-formatted 060121'!$A:$AJ,(T$3+2),FALSE)))</f>
        <v>5</v>
      </c>
      <c r="U505" s="95">
        <f>IF($C505 = "neg", (($D505+1) - VLOOKUP($B505,'Results-formatted 060121'!$A:$AJ,(U$3+2),FALSE)), IF($C505 = "pos-neg", (3+VLOOKUP($B505,'Results-formatted 060121'!$A:$AJ,(U$3+2),FALSE)), VLOOKUP($B505,'Results-formatted 060121'!$A:$AJ,(U$3+2),FALSE)))</f>
        <v>1</v>
      </c>
      <c r="V505" s="95">
        <f>IF($C505 = "neg", (($D505+1) - VLOOKUP($B505,'Results-formatted 060121'!$A:$AJ,(V$3+2),FALSE)), IF($C505 = "pos-neg", (3+VLOOKUP($B505,'Results-formatted 060121'!$A:$AJ,(V$3+2),FALSE)), VLOOKUP($B505,'Results-formatted 060121'!$A:$AJ,(V$3+2),FALSE)))</f>
        <v>7</v>
      </c>
      <c r="W505" s="95">
        <f>IF($C505 = "neg", (($D505+1) - VLOOKUP($B505,'Results-formatted 060121'!$A:$AJ,(W$3+2),FALSE)), IF($C505 = "pos-neg", (3+VLOOKUP($B505,'Results-formatted 060121'!$A:$AJ,(W$3+2),FALSE)), VLOOKUP($B505,'Results-formatted 060121'!$A:$AJ,(W$3+2),FALSE)))</f>
        <v>6</v>
      </c>
      <c r="X505" s="95">
        <f>IF($C505 = "neg", (($D505+1) - VLOOKUP($B505,'Results-formatted 060121'!$A:$AJ,(X$3+2),FALSE)), IF($C505 = "pos-neg", (3+VLOOKUP($B505,'Results-formatted 060121'!$A:$AJ,(X$3+2),FALSE)), VLOOKUP($B505,'Results-formatted 060121'!$A:$AJ,(X$3+2),FALSE)))</f>
        <v>5</v>
      </c>
      <c r="Y505" s="95">
        <f>IF($C505 = "neg", (($D505+1) - VLOOKUP($B505,'Results-formatted 060121'!$A:$AJ,(Y$3+2),FALSE)), IF($C505 = "pos-neg", (3+VLOOKUP($B505,'Results-formatted 060121'!$A:$AJ,(Y$3+2),FALSE)), VLOOKUP($B505,'Results-formatted 060121'!$A:$AJ,(Y$3+2),FALSE)))</f>
        <v>5</v>
      </c>
      <c r="Z505" s="95">
        <f>IF($C505 = "neg", (($D505+1) - VLOOKUP($B505,'Results-formatted 060121'!$A:$AJ,(Z$3+2),FALSE)), IF($C505 = "pos-neg", (3+VLOOKUP($B505,'Results-formatted 060121'!$A:$AJ,(Z$3+2),FALSE)), VLOOKUP($B505,'Results-formatted 060121'!$A:$AJ,(Z$3+2),FALSE)))</f>
        <v>2</v>
      </c>
      <c r="AA505" s="95">
        <f>IF($C505 = "neg", (($D505+1) - VLOOKUP($B505,'Results-formatted 060121'!$A:$AJ,(AA$3+2),FALSE)), IF($C505 = "pos-neg", (3+VLOOKUP($B505,'Results-formatted 060121'!$A:$AJ,(AA$3+2),FALSE)), VLOOKUP($B505,'Results-formatted 060121'!$A:$AJ,(AA$3+2),FALSE)))</f>
        <v>1</v>
      </c>
      <c r="AB505" s="95">
        <f>IF($C505 = "neg", (($D505+1) - VLOOKUP($B505,'Results-formatted 060121'!$A:$AJ,(AB$3+2),FALSE)), IF($C505 = "pos-neg", (3+VLOOKUP($B505,'Results-formatted 060121'!$A:$AJ,(AB$3+2),FALSE)), VLOOKUP($B505,'Results-formatted 060121'!$A:$AJ,(AB$3+2),FALSE)))</f>
        <v>5</v>
      </c>
      <c r="AC505" s="95">
        <f>IF($C505 = "neg", (($D505+1) - VLOOKUP($B505,'Results-formatted 060121'!$A:$AJ,(AC$3+2),FALSE)), IF($C505 = "pos-neg", (3+VLOOKUP($B505,'Results-formatted 060121'!$A:$AJ,(AC$3+2),FALSE)), VLOOKUP($B505,'Results-formatted 060121'!$A:$AJ,(AC$3+2),FALSE)))</f>
        <v>2</v>
      </c>
      <c r="AD505" s="95">
        <f>IF($C505 = "neg", (($D505+1) - VLOOKUP($B505,'Results-formatted 060121'!$A:$AJ,(AD$3+2),FALSE)), IF($C505 = "pos-neg", (3+VLOOKUP($B505,'Results-formatted 060121'!$A:$AJ,(AD$3+2),FALSE)), VLOOKUP($B505,'Results-formatted 060121'!$A:$AJ,(AD$3+2),FALSE)))</f>
        <v>5</v>
      </c>
      <c r="AE505" s="95">
        <f>IF($C505 = "neg", (($D505+1) - VLOOKUP($B505,'Results-formatted 060121'!$A:$AJ,(AE$3+2),FALSE)), IF($C505 = "pos-neg", (3+VLOOKUP($B505,'Results-formatted 060121'!$A:$AJ,(AE$3+2),FALSE)), VLOOKUP($B505,'Results-formatted 060121'!$A:$AJ,(AE$3+2),FALSE)))</f>
        <v>5</v>
      </c>
      <c r="AF505" s="95">
        <f>IF($C505 = "neg", (($D505+1) - VLOOKUP($B505,'Results-formatted 060121'!$A:$AJ,(AF$3+2),FALSE)), IF($C505 = "pos-neg", (3+VLOOKUP($B505,'Results-formatted 060121'!$A:$AJ,(AF$3+2),FALSE)), VLOOKUP($B505,'Results-formatted 060121'!$A:$AJ,(AF$3+2),FALSE)))</f>
        <v>5</v>
      </c>
      <c r="AG505" s="95">
        <f>IF($C505 = "neg", (($D505+1) - VLOOKUP($B505,'Results-formatted 060121'!$A:$AJ,(AG$3+2),FALSE)), IF($C505 = "pos-neg", (3+VLOOKUP($B505,'Results-formatted 060121'!$A:$AJ,(AG$3+2),FALSE)), VLOOKUP($B505,'Results-formatted 060121'!$A:$AJ,(AG$3+2),FALSE)))</f>
        <v>2</v>
      </c>
      <c r="AH505" s="95">
        <f>IF($C505 = "neg", (($D505+1) - VLOOKUP($B505,'Results-formatted 060121'!$A:$AJ,(AH$3+2),FALSE)), IF($C505 = "pos-neg", (3+VLOOKUP($B505,'Results-formatted 060121'!$A:$AJ,(AH$3+2),FALSE)), VLOOKUP($B505,'Results-formatted 060121'!$A:$AJ,(AH$3+2),FALSE)))</f>
        <v>7</v>
      </c>
      <c r="AI505" s="95">
        <f>IF($C505 = "neg", (($D505+1) - VLOOKUP($B505,'Results-formatted 060121'!$A:$AJ,(AI$3+2),FALSE)), IF($C505 = "pos-neg", (3+VLOOKUP($B505,'Results-formatted 060121'!$A:$AJ,(AI$3+2),FALSE)), VLOOKUP($B505,'Results-formatted 060121'!$A:$AJ,(AI$3+2),FALSE)))</f>
        <v>6</v>
      </c>
      <c r="AJ505" s="95">
        <f>IF($C505 = "neg", (($D505+1) - VLOOKUP($B505,'Results-formatted 060121'!$A:$AJ,(AJ$3+2),FALSE)), IF($C505 = "pos-neg", (3+VLOOKUP($B505,'Results-formatted 060121'!$A:$AJ,(AJ$3+2),FALSE)), VLOOKUP($B505,'Results-formatted 060121'!$A:$AJ,(AJ$3+2),FALSE)))</f>
        <v>7</v>
      </c>
      <c r="AK505" s="95">
        <f>IF($C505 = "neg", (($D505+1) - VLOOKUP($B505,'Results-formatted 060121'!$A:$AJ,(AK$3+2),FALSE)), IF($C505 = "pos-neg", (3+VLOOKUP($B505,'Results-formatted 060121'!$A:$AJ,(AK$3+2),FALSE)), VLOOKUP($B505,'Results-formatted 060121'!$A:$AJ,(AK$3+2),FALSE)))</f>
        <v>2</v>
      </c>
      <c r="AL505" s="95">
        <f>IF($C505 = "neg", (($D505+1) - VLOOKUP($B505,'Results-formatted 060121'!$A:$AJ,(AL$3+2),FALSE)), IF($C505 = "pos-neg", (3+VLOOKUP($B505,'Results-formatted 060121'!$A:$AJ,(AL$3+2),FALSE)), VLOOKUP($B505,'Results-formatted 060121'!$A:$AJ,(AL$3+2),FALSE)))</f>
        <v>2</v>
      </c>
      <c r="AM505" s="95">
        <f>IF($C505 = "neg", (($D505+1) - VLOOKUP($B505,'Results-formatted 060121'!$A:AJ,(AM$3+2),FALSE)), IF($C505 = "pos-neg", (3+VLOOKUP($B505,'Results-formatted 060121'!$A:AJ,(AM$3+2),FALSE)), VLOOKUP($B505,'Results-formatted 060121'!$A:AJ,(AM$3+2),FALSE)))</f>
        <v>7</v>
      </c>
      <c r="AN505" s="95">
        <f>IF($C505 = "neg", (($D505+1) - VLOOKUP($B505,'Results-formatted 060121'!$A:AK,(AN$3+2),FALSE)), IF($C505 = "pos-neg", (3+VLOOKUP($B505,'Results-formatted 060121'!$A:AK,(AN$3+2),FALSE)), VLOOKUP($B505,'Results-formatted 060121'!$A:AK,(AN$3+2),FALSE)))</f>
        <v>6</v>
      </c>
      <c r="AO505" s="95">
        <f>IF($C505 = "neg", (($D505+1) - VLOOKUP($B505,'Results-formatted 060121'!$A:AL,(AO$3+2),FALSE)), IF($C505 = "pos-neg", (3+VLOOKUP($B505,'Results-formatted 060121'!$A:AL,(AO$3+2),FALSE)), VLOOKUP($B505,'Results-formatted 060121'!$A:AL,(AO$3+2),FALSE)))</f>
        <v>5</v>
      </c>
      <c r="AP505" s="95">
        <f>IF($C505 = "neg", (($D505+1) - VLOOKUP($B505,'Results-formatted 060121'!$A:AM,(AP$3+2),FALSE)), IF($C505 = "pos-neg", (3+VLOOKUP($B505,'Results-formatted 060121'!$A:AM,(AP$3+2),FALSE)), VLOOKUP($B505,'Results-formatted 060121'!$A:AM,(AP$3+2),FALSE)))</f>
        <v>1</v>
      </c>
      <c r="AQ505" s="95">
        <f>IF($C505 = "neg", (($D505+1) - VLOOKUP($B505,'Results-formatted 060121'!$A:AN,(AQ$3+2),FALSE)), IF($C505 = "pos-neg", (3+VLOOKUP($B505,'Results-formatted 060121'!$A:AN,(AQ$3+2),FALSE)), VLOOKUP($B505,'Results-formatted 060121'!$A:AN,(AQ$3+2),FALSE)))</f>
        <v>1</v>
      </c>
      <c r="AR505" s="95">
        <f>IF($C505 = "neg", (($D505+1) - VLOOKUP($B505,'Results-formatted 060121'!$A:AO,(AR$3+2),FALSE)), IF($C505 = "pos-neg", (3+VLOOKUP($B505,'Results-formatted 060121'!$A:AO,(AR$3+2),FALSE)), VLOOKUP($B505,'Results-formatted 060121'!$A:AO,(AR$3+2),FALSE)))</f>
        <v>5</v>
      </c>
      <c r="AS505" s="95">
        <f>IF($C505 = "neg", (($D505+1) - VLOOKUP($B505,'Results-formatted 060121'!$A:AP,(AS$3+2),FALSE)), IF($C505 = "pos-neg", (3+VLOOKUP($B505,'Results-formatted 060121'!$A:AP,(AS$3+2),FALSE)), VLOOKUP($B505,'Results-formatted 060121'!$A:AP,(AS$3+2),FALSE)))</f>
        <v>1</v>
      </c>
      <c r="AT505" s="95">
        <f>IF($C505 = "neg", (($D505+1) - VLOOKUP($B505,'Results-formatted 060121'!$A:AQ,(AT$3+2),FALSE)), IF($C505 = "pos-neg", (3+VLOOKUP($B505,'Results-formatted 060121'!$A:AQ,(AT$3+2),FALSE)), VLOOKUP($B505,'Results-formatted 060121'!$A:AQ,(AT$3+2),FALSE)))</f>
        <v>4</v>
      </c>
      <c r="AU505" s="95">
        <f>IF($C505 = "neg", (($D505+1) - VLOOKUP($B505,'Results-formatted 060121'!$A:AR,(AU$3+2),FALSE)), IF($C505 = "pos-neg", (3+VLOOKUP($B505,'Results-formatted 060121'!$A:AR,(AU$3+2),FALSE)), VLOOKUP($B505,'Results-formatted 060121'!$A:AR,(AU$3+2),FALSE)))</f>
        <v>2</v>
      </c>
      <c r="AV505" s="95">
        <f>IF($C505 = "neg", (($D505+1) - VLOOKUP($B505,'Results-formatted 060121'!$A:AS,(AV$3+2),FALSE)), IF($C505 = "pos-neg", (3+VLOOKUP($B505,'Results-formatted 060121'!$A:AS,(AV$3+2),FALSE)), VLOOKUP($B505,'Results-formatted 060121'!$A:AS,(AV$3+2),FALSE)))</f>
        <v>1</v>
      </c>
      <c r="AW505" s="95">
        <f>IF($C505 = "neg", (($D505+1) - VLOOKUP($B505,'Results-formatted 060121'!$A:AT,(AW$3+2),FALSE)), IF($C505 = "pos-neg", (3+VLOOKUP($B505,'Results-formatted 060121'!$A:AT,(AW$3+2),FALSE)), VLOOKUP($B505,'Results-formatted 060121'!$A:AT,(AW$3+2),FALSE)))</f>
        <v>1</v>
      </c>
      <c r="AX505" s="95">
        <f>IF($C505 = "neg", (($D505+1) - VLOOKUP($B505,'Results-formatted 060121'!$A:AU,(AX$3+2),FALSE)), IF($C505 = "pos-neg", (3+VLOOKUP($B505,'Results-formatted 060121'!$A:AU,(AX$3+2),FALSE)), VLOOKUP($B505,'Results-formatted 060121'!$A:AU,(AX$3+2),FALSE)))</f>
        <v>7</v>
      </c>
      <c r="AY505" s="95">
        <f>IF($C505 = "neg", (($D505+1) - VLOOKUP($B505,'Results-formatted 060121'!$A:AV,(AY$3+2),FALSE)), IF($C505 = "pos-neg", (3+VLOOKUP($B505,'Results-formatted 060121'!$A:AV,(AY$3+2),FALSE)), VLOOKUP($B505,'Results-formatted 060121'!$A:AV,(AY$3+2),FALSE)))</f>
        <v>2</v>
      </c>
      <c r="AZ505" s="95">
        <f>IF($C505 = "neg", (($D505+1) - VLOOKUP($B505,'Results-formatted 060121'!$A:AW,(AZ$3+2),FALSE)), IF($C505 = "pos-neg", (3+VLOOKUP($B505,'Results-formatted 060121'!$A:AW,(AZ$3+2),FALSE)), VLOOKUP($B505,'Results-formatted 060121'!$A:AW,(AZ$3+2),FALSE)))</f>
        <v>5</v>
      </c>
      <c r="BA505" s="95">
        <f>IF($C505 = "neg", (($D505+1) - VLOOKUP($B505,'Results-formatted 060121'!$A:AX,(BA$3+2),FALSE)), IF($C505 = "pos-neg", (3+VLOOKUP($B505,'Results-formatted 060121'!$A:AX,(BA$3+2),FALSE)), VLOOKUP($B505,'Results-formatted 060121'!$A:AX,(BA$3+2),FALSE)))</f>
        <v>2</v>
      </c>
      <c r="BB505" s="95">
        <f>IF($C505 = "neg", (($D505+1) - VLOOKUP($B505,'Results-formatted 060121'!$A:AY,(BB$3+2),FALSE)), IF($C505 = "pos-neg", (3+VLOOKUP($B505,'Results-formatted 060121'!$A:AY,(BB$3+2),FALSE)), VLOOKUP($B505,'Results-formatted 060121'!$A:AY,(BB$3+2),FALSE)))</f>
        <v>2</v>
      </c>
      <c r="BC505" s="95">
        <f>IF($C505 = "neg", (($D505+1) - VLOOKUP($B505,'Results-formatted 060121'!$A:AZ,(BC$3+2),FALSE)), IF($C505 = "pos-neg", (3+VLOOKUP($B505,'Results-formatted 060121'!$A:AZ,(BC$3+2),FALSE)), VLOOKUP($B505,'Results-formatted 060121'!$A:AZ,(BC$3+2),FALSE)))</f>
        <v>4</v>
      </c>
      <c r="BD505" s="95">
        <f>IF($C505 = "neg", (($D505+1) - VLOOKUP($B505,'Results-formatted 060121'!$A:BA,(BD$3+2),FALSE)), IF($C505 = "pos-neg", (3+VLOOKUP($B505,'Results-formatted 060121'!$A:BA,(BD$3+2),FALSE)), VLOOKUP($B505,'Results-formatted 060121'!$A:BA,(BD$3+2),FALSE)))</f>
        <v>7</v>
      </c>
      <c r="BE505" s="95">
        <f>IF($C505 = "neg", (($D505+1) - VLOOKUP($B505,'Results-formatted 060121'!$A:BB,(BE$3+2),FALSE)), IF($C505 = "pos-neg", (3+VLOOKUP($B505,'Results-formatted 060121'!$A:BB,(BE$3+2),FALSE)), VLOOKUP($B505,'Results-formatted 060121'!$A:BB,(BE$3+2),FALSE)))</f>
        <v>5</v>
      </c>
      <c r="BF505" s="95">
        <f>IF($C505 = "neg", (($D505+1) - VLOOKUP($B505,'Results-formatted 060121'!$A:BC,(BF$3+2),FALSE)), IF($C505 = "pos-neg", (3+VLOOKUP($B505,'Results-formatted 060121'!$A:BC,(BF$3+2),FALSE)), VLOOKUP($B505,'Results-formatted 060121'!$A:BC,(BF$3+2),FALSE)))</f>
        <v>7</v>
      </c>
      <c r="BG505" s="95">
        <f>IF($C505 = "neg", (($D505+1) - VLOOKUP($B505,'Results-formatted 060121'!$A:BD,(BG$3+2),FALSE)), IF($C505 = "pos-neg", (3+VLOOKUP($B505,'Results-formatted 060121'!$A:BD,(BG$3+2),FALSE)), VLOOKUP($B505,'Results-formatted 060121'!$A:BD,(BG$3+2),FALSE)))</f>
        <v>1</v>
      </c>
      <c r="BH505" s="95">
        <f>IF($C505 = "neg", (($D505+1) - VLOOKUP($B505,'Results-formatted 060121'!$A:BE,(BH$3+2),FALSE)), IF($C505 = "pos-neg", (3+VLOOKUP($B505,'Results-formatted 060121'!$A:BE,(BH$3+2),FALSE)), VLOOKUP($B505,'Results-formatted 060121'!$A:BE,(BH$3+2),FALSE)))</f>
        <v>4</v>
      </c>
      <c r="BI505" s="95">
        <f>IF($C505 = "neg", (($D505+1) - VLOOKUP($B505,'Results-formatted 060121'!$A:BF,(BI$3+2),FALSE)), IF($C505 = "pos-neg", (3+VLOOKUP($B505,'Results-formatted 060121'!$A:BF,(BI$3+2),FALSE)), VLOOKUP($B505,'Results-formatted 060121'!$A:BF,(BI$3+2),FALSE)))</f>
        <v>2</v>
      </c>
      <c r="BJ505" s="95">
        <f>IF($C505 = "neg", (($D505+1) - VLOOKUP($B505,'Results-formatted 060121'!$A:BG,(BJ$3+2),FALSE)), IF($C505 = "pos-neg", (3+VLOOKUP($B505,'Results-formatted 060121'!$A:BG,(BJ$3+2),FALSE)), VLOOKUP($B505,'Results-formatted 060121'!$A:BG,(BJ$3+2),FALSE)))</f>
        <v>5</v>
      </c>
      <c r="BK505" s="95">
        <f>IF($C505 = "neg", (($D505+1) - VLOOKUP($B505,'Results-formatted 060121'!$A:BH,(BK$3+2),FALSE)), IF($C505 = "pos-neg", (3+VLOOKUP($B505,'Results-formatted 060121'!$A:BH,(BK$3+2),FALSE)), VLOOKUP($B505,'Results-formatted 060121'!$A:BH,(BK$3+2),FALSE)))</f>
        <v>4</v>
      </c>
      <c r="BL505" s="95">
        <f>IF($C505 = "neg", (($D505+1) - VLOOKUP($B505,'Results-formatted 060121'!$A:BI,(BL$3+2),FALSE)), IF($C505 = "pos-neg", (3+VLOOKUP($B505,'Results-formatted 060121'!$A:BI,(BL$3+2),FALSE)), VLOOKUP($B505,'Results-formatted 060121'!$A:BI,(BL$3+2),FALSE)))</f>
        <v>6</v>
      </c>
      <c r="BM505" s="95">
        <f>IF($C505 = "neg", (($D505+1) - VLOOKUP($B505,'Results-formatted 060121'!$A:BJ,(BM$3+2),FALSE)), IF($C505 = "pos-neg", (3+VLOOKUP($B505,'Results-formatted 060121'!$A:BJ,(BM$3+2),FALSE)), VLOOKUP($B505,'Results-formatted 060121'!$A:BJ,(BM$3+2),FALSE)))</f>
        <v>3</v>
      </c>
      <c r="BN505" s="95"/>
      <c r="BO505" s="95"/>
      <c r="BP505" s="95"/>
      <c r="BQ505" s="95"/>
      <c r="BR505" s="95"/>
      <c r="BS505" s="95"/>
      <c r="BT505" s="95"/>
      <c r="BU505" s="95"/>
      <c r="BV505" s="95"/>
      <c r="BW505" s="95"/>
      <c r="BX505" s="95"/>
      <c r="BY505" s="95"/>
      <c r="BZ505" s="95"/>
      <c r="CA505" s="95"/>
      <c r="CB505" s="95"/>
      <c r="CC505" s="95"/>
      <c r="CD505" s="99"/>
      <c r="CE505" s="25">
        <f t="shared" si="1787"/>
        <v>4.05</v>
      </c>
      <c r="CF505" s="25">
        <f t="shared" si="1816"/>
        <v>1.9694703753349614</v>
      </c>
    </row>
    <row r="506" spans="2:84" ht="18" customHeight="1" x14ac:dyDescent="0.15">
      <c r="B506" s="84"/>
      <c r="E506" s="18" t="s">
        <v>130</v>
      </c>
      <c r="F506" s="34"/>
      <c r="G506" s="34"/>
      <c r="H506" s="34">
        <f t="shared" ref="H506" si="1926">IF(ISNUMBER(H507), AVERAGE(H507:H511), "")</f>
        <v>2.8</v>
      </c>
      <c r="I506" s="34">
        <f t="shared" ref="I506" si="1927">IF(ISNUMBER(I507), AVERAGE(I507:I511), "")</f>
        <v>4</v>
      </c>
      <c r="J506" s="34"/>
      <c r="K506" s="34">
        <f t="shared" ref="K506" si="1928">IF(ISNUMBER(K507), AVERAGE(K507:K511), "")</f>
        <v>3</v>
      </c>
      <c r="L506" s="34">
        <f t="shared" ref="L506" si="1929">IF(ISNUMBER(L507), AVERAGE(L507:L511), "")</f>
        <v>4.4000000000000004</v>
      </c>
      <c r="M506" s="34">
        <f t="shared" ref="M506" si="1930">IF(ISNUMBER(M507), AVERAGE(M507:M511), "")</f>
        <v>1</v>
      </c>
      <c r="N506" s="34"/>
      <c r="O506" s="34">
        <f t="shared" ref="O506" si="1931">IF(ISNUMBER(O507), AVERAGE(O507:O511), "")</f>
        <v>5</v>
      </c>
      <c r="P506" s="34">
        <f t="shared" ref="P506" si="1932">IF(ISNUMBER(P507), AVERAGE(P507:P511), "")</f>
        <v>4.2</v>
      </c>
      <c r="Q506" s="34">
        <f t="shared" ref="Q506" si="1933">IF(ISNUMBER(Q507), AVERAGE(Q507:Q511), "")</f>
        <v>3.4</v>
      </c>
      <c r="R506" s="34">
        <f t="shared" ref="R506" si="1934">IF(ISNUMBER(R507), AVERAGE(R507:R511), "")</f>
        <v>1.8</v>
      </c>
      <c r="S506" s="34">
        <f t="shared" ref="S506" si="1935">IF(ISNUMBER(S507), AVERAGE(S507:S511), "")</f>
        <v>2.4</v>
      </c>
      <c r="T506" s="34">
        <f t="shared" ref="T506" si="1936">IF(ISNUMBER(T507), AVERAGE(T507:T511), "")</f>
        <v>2.2000000000000002</v>
      </c>
      <c r="U506" s="34">
        <f t="shared" ref="U506" si="1937">IF(ISNUMBER(U507), AVERAGE(U507:U511), "")</f>
        <v>1</v>
      </c>
      <c r="V506" s="34">
        <f t="shared" ref="V506" si="1938">IF(ISNUMBER(V507), AVERAGE(V507:V511), "")</f>
        <v>4.5999999999999996</v>
      </c>
      <c r="W506" s="34">
        <f t="shared" ref="W506" si="1939">IF(ISNUMBER(W507), AVERAGE(W507:W511), "")</f>
        <v>3</v>
      </c>
      <c r="X506" s="34">
        <f t="shared" ref="X506" si="1940">IF(ISNUMBER(X507), AVERAGE(X507:X511), "")</f>
        <v>3</v>
      </c>
      <c r="Y506" s="34">
        <f t="shared" ref="Y506" si="1941">IF(ISNUMBER(Y507), AVERAGE(Y507:Y511), "")</f>
        <v>2.8</v>
      </c>
      <c r="Z506" s="34">
        <f t="shared" ref="Z506" si="1942">IF(ISNUMBER(Z507), AVERAGE(Z507:Z511), "")</f>
        <v>2.4</v>
      </c>
      <c r="AA506" s="34">
        <f t="shared" ref="AA506" si="1943">IF(ISNUMBER(AA507), AVERAGE(AA507:AA511), "")</f>
        <v>1.8</v>
      </c>
      <c r="AB506" s="34">
        <f t="shared" ref="AB506" si="1944">IF(ISNUMBER(AB507), AVERAGE(AB507:AB511), "")</f>
        <v>4</v>
      </c>
      <c r="AC506" s="34">
        <f t="shared" ref="AC506" si="1945">IF(ISNUMBER(AC507), AVERAGE(AC507:AC511), "")</f>
        <v>1</v>
      </c>
      <c r="AD506" s="34">
        <f t="shared" ref="AD506" si="1946">IF(ISNUMBER(AD507), AVERAGE(AD507:AD511), "")</f>
        <v>1.4</v>
      </c>
      <c r="AE506" s="34">
        <f t="shared" ref="AE506" si="1947">IF(ISNUMBER(AE507), AVERAGE(AE507:AE511), "")</f>
        <v>3.8</v>
      </c>
      <c r="AF506" s="34">
        <f t="shared" ref="AF506" si="1948">IF(ISNUMBER(AF507), AVERAGE(AF507:AF511), "")</f>
        <v>2.2000000000000002</v>
      </c>
      <c r="AG506" s="34">
        <f t="shared" ref="AG506" si="1949">IF(ISNUMBER(AG507), AVERAGE(AG507:AG511), "")</f>
        <v>3</v>
      </c>
      <c r="AH506" s="34">
        <f t="shared" ref="AH506" si="1950">IF(ISNUMBER(AH507), AVERAGE(AH507:AH511), "")</f>
        <v>3.6</v>
      </c>
      <c r="AI506" s="34">
        <f t="shared" ref="AI506" si="1951">IF(ISNUMBER(AI507), AVERAGE(AI507:AI511), "")</f>
        <v>3</v>
      </c>
      <c r="AJ506" s="34">
        <f t="shared" ref="AJ506:BM506" si="1952">IF(ISNUMBER(AJ507), AVERAGE(AJ507:AJ511), "")</f>
        <v>5</v>
      </c>
      <c r="AK506" s="34"/>
      <c r="AL506" s="34">
        <f t="shared" si="1952"/>
        <v>2.4</v>
      </c>
      <c r="AM506" s="34">
        <f t="shared" si="1952"/>
        <v>4.4000000000000004</v>
      </c>
      <c r="AN506" s="34">
        <f t="shared" si="1952"/>
        <v>3.4</v>
      </c>
      <c r="AO506" s="34">
        <f t="shared" si="1952"/>
        <v>3.4</v>
      </c>
      <c r="AP506" s="34">
        <f t="shared" si="1952"/>
        <v>1</v>
      </c>
      <c r="AQ506" s="34">
        <f t="shared" si="1952"/>
        <v>2.2000000000000002</v>
      </c>
      <c r="AR506" s="34">
        <f t="shared" si="1952"/>
        <v>3.8</v>
      </c>
      <c r="AS506" s="34">
        <f t="shared" si="1952"/>
        <v>3.2</v>
      </c>
      <c r="AT506" s="34">
        <f t="shared" si="1952"/>
        <v>3.2</v>
      </c>
      <c r="AU506" s="34">
        <f t="shared" si="1952"/>
        <v>3.6</v>
      </c>
      <c r="AV506" s="34">
        <f t="shared" si="1952"/>
        <v>1</v>
      </c>
      <c r="AW506" s="34">
        <f t="shared" si="1952"/>
        <v>1.2</v>
      </c>
      <c r="AX506" s="34">
        <f t="shared" si="1952"/>
        <v>1.6</v>
      </c>
      <c r="AY506" s="34">
        <f t="shared" si="1952"/>
        <v>3.2</v>
      </c>
      <c r="AZ506" s="34">
        <f t="shared" si="1952"/>
        <v>4.8</v>
      </c>
      <c r="BA506" s="34">
        <f t="shared" si="1952"/>
        <v>1.6</v>
      </c>
      <c r="BB506" s="34"/>
      <c r="BC506" s="34">
        <f t="shared" si="1952"/>
        <v>3</v>
      </c>
      <c r="BD506" s="34">
        <f t="shared" si="1952"/>
        <v>4.5999999999999996</v>
      </c>
      <c r="BE506" s="34">
        <f t="shared" si="1952"/>
        <v>3.8</v>
      </c>
      <c r="BF506" s="34">
        <f t="shared" si="1952"/>
        <v>4.8</v>
      </c>
      <c r="BG506" s="34">
        <f t="shared" si="1952"/>
        <v>1.4</v>
      </c>
      <c r="BH506" s="34">
        <f t="shared" si="1952"/>
        <v>3</v>
      </c>
      <c r="BI506" s="34">
        <f t="shared" si="1952"/>
        <v>2.4</v>
      </c>
      <c r="BJ506" s="34">
        <f t="shared" si="1952"/>
        <v>4.4000000000000004</v>
      </c>
      <c r="BK506" s="34">
        <f t="shared" si="1952"/>
        <v>2.6</v>
      </c>
      <c r="BL506" s="34">
        <f t="shared" si="1952"/>
        <v>3.2</v>
      </c>
      <c r="BM506" s="34">
        <f t="shared" si="1952"/>
        <v>3.4</v>
      </c>
      <c r="BN506" s="34"/>
      <c r="BO506" s="34"/>
      <c r="BP506" s="34"/>
      <c r="BQ506" s="34"/>
      <c r="BR506" s="34"/>
      <c r="BS506" s="34"/>
      <c r="BT506" s="34"/>
      <c r="BU506" s="34"/>
      <c r="BV506" s="34"/>
      <c r="BW506" s="34"/>
      <c r="BX506" s="34"/>
      <c r="BY506" s="34"/>
      <c r="BZ506" s="34"/>
      <c r="CA506" s="34"/>
      <c r="CB506" s="34"/>
      <c r="CC506" s="34"/>
      <c r="CD506" s="34" t="str">
        <f t="shared" ref="CD506" si="1953">IF(ISNUMBER(CD507), AVERAGE(CD507:CD511), "")</f>
        <v/>
      </c>
      <c r="CE506" s="34">
        <f t="shared" ref="CE506:CE537" si="1954">AVERAGE(F506:CD506)</f>
        <v>2.9703703703703712</v>
      </c>
      <c r="CF506" s="34">
        <f t="shared" si="1816"/>
        <v>1.1580122249215599</v>
      </c>
    </row>
    <row r="507" spans="2:84" ht="42" x14ac:dyDescent="0.15">
      <c r="B507" s="84" t="s">
        <v>624</v>
      </c>
      <c r="C507" s="86" t="s">
        <v>224</v>
      </c>
      <c r="D507" s="2">
        <v>5</v>
      </c>
      <c r="E507" s="13" t="s">
        <v>15</v>
      </c>
      <c r="F507" s="95">
        <f>IF($C507 = "neg", (($D507+1) - VLOOKUP($B507,'Results-formatted 060121'!$A:$AJ,(F$3+2),FALSE)), IF($C507 = "pos-neg", (3+VLOOKUP($B507,'Results-formatted 060121'!$A:$AJ,(F$3+2),FALSE)), VLOOKUP($B507,'Results-formatted 060121'!$A:$AJ,(F$3+2),FALSE)))</f>
        <v>3</v>
      </c>
      <c r="G507" s="95">
        <f>IF($C507 = "neg", (($D507+1) - VLOOKUP($B507,'Results-formatted 060121'!$A:$AJ,(G$3+2),FALSE)), IF($C507 = "pos-neg", (3+VLOOKUP($B507,'Results-formatted 060121'!$A:$AJ,(G$3+2),FALSE)), VLOOKUP($B507,'Results-formatted 060121'!$A:$AJ,(G$3+2),FALSE)))</f>
        <v>4</v>
      </c>
      <c r="H507" s="95">
        <f>IF($C507 = "neg", (($D507+1) - VLOOKUP($B507,'Results-formatted 060121'!$A:$AJ,(H$3+2),FALSE)), IF($C507 = "pos-neg", (3+VLOOKUP($B507,'Results-formatted 060121'!$A:$AJ,(H$3+2),FALSE)), VLOOKUP($B507,'Results-formatted 060121'!$A:$AJ,(H$3+2),FALSE)))</f>
        <v>4</v>
      </c>
      <c r="I507" s="95">
        <f>IF($C507 = "neg", (($D507+1) - VLOOKUP($B507,'Results-formatted 060121'!$A:$AJ,(I$3+2),FALSE)), IF($C507 = "pos-neg", (3+VLOOKUP($B507,'Results-formatted 060121'!$A:$AJ,(I$3+2),FALSE)), VLOOKUP($B507,'Results-formatted 060121'!$A:$AJ,(I$3+2),FALSE)))</f>
        <v>5</v>
      </c>
      <c r="J507" s="95">
        <f>IF($C507 = "neg", (($D507+1) - VLOOKUP($B507,'Results-formatted 060121'!$A:$AJ,(J$3+2),FALSE)), IF($C507 = "pos-neg", (3+VLOOKUP($B507,'Results-formatted 060121'!$A:$AJ,(J$3+2),FALSE)), VLOOKUP($B507,'Results-formatted 060121'!$A:$AJ,(J$3+2),FALSE)))</f>
        <v>4</v>
      </c>
      <c r="K507" s="95">
        <f>IF($C507 = "neg", (($D507+1) - VLOOKUP($B507,'Results-formatted 060121'!$A:$AJ,(K$3+2),FALSE)), IF($C507 = "pos-neg", (3+VLOOKUP($B507,'Results-formatted 060121'!$A:$AJ,(K$3+2),FALSE)), VLOOKUP($B507,'Results-formatted 060121'!$A:$AJ,(K$3+2),FALSE)))</f>
        <v>2</v>
      </c>
      <c r="L507" s="95">
        <f>IF($C507 = "neg", (($D507+1) - VLOOKUP($B507,'Results-formatted 060121'!$A:$AJ,(L$3+2),FALSE)), IF($C507 = "pos-neg", (3+VLOOKUP($B507,'Results-formatted 060121'!$A:$AJ,(L$3+2),FALSE)), VLOOKUP($B507,'Results-formatted 060121'!$A:$AJ,(L$3+2),FALSE)))</f>
        <v>5</v>
      </c>
      <c r="M507" s="95">
        <f>IF($C507 = "neg", (($D507+1) - VLOOKUP($B507,'Results-formatted 060121'!$A:$AJ,(M$3+2),FALSE)), IF($C507 = "pos-neg", (3+VLOOKUP($B507,'Results-formatted 060121'!$A:$AJ,(M$3+2),FALSE)), VLOOKUP($B507,'Results-formatted 060121'!$A:$AJ,(M$3+2),FALSE)))</f>
        <v>1</v>
      </c>
      <c r="N507" s="95">
        <f>IF($C507 = "neg", (($D507+1) - VLOOKUP($B507,'Results-formatted 060121'!$A:$AJ,(N$3+2),FALSE)), IF($C507 = "pos-neg", (3+VLOOKUP($B507,'Results-formatted 060121'!$A:$AJ,(N$3+2),FALSE)), VLOOKUP($B507,'Results-formatted 060121'!$A:$AJ,(N$3+2),FALSE)))</f>
        <v>4</v>
      </c>
      <c r="O507" s="95">
        <f>IF($C507 = "neg", (($D507+1) - VLOOKUP($B507,'Results-formatted 060121'!$A:$AJ,(O$3+2),FALSE)), IF($C507 = "pos-neg", (3+VLOOKUP($B507,'Results-formatted 060121'!$A:$AJ,(O$3+2),FALSE)), VLOOKUP($B507,'Results-formatted 060121'!$A:$AJ,(O$3+2),FALSE)))</f>
        <v>5</v>
      </c>
      <c r="P507" s="95">
        <f>IF($C507 = "neg", (($D507+1) - VLOOKUP($B507,'Results-formatted 060121'!$A:$AJ,(P$3+2),FALSE)), IF($C507 = "pos-neg", (3+VLOOKUP($B507,'Results-formatted 060121'!$A:$AJ,(P$3+2),FALSE)), VLOOKUP($B507,'Results-formatted 060121'!$A:$AJ,(P$3+2),FALSE)))</f>
        <v>5</v>
      </c>
      <c r="Q507" s="95">
        <f>IF($C507 = "neg", (($D507+1) - VLOOKUP($B507,'Results-formatted 060121'!$A:$AJ,(Q$3+2),FALSE)), IF($C507 = "pos-neg", (3+VLOOKUP($B507,'Results-formatted 060121'!$A:$AJ,(Q$3+2),FALSE)), VLOOKUP($B507,'Results-formatted 060121'!$A:$AJ,(Q$3+2),FALSE)))</f>
        <v>4</v>
      </c>
      <c r="R507" s="95">
        <f>IF($C507 = "neg", (($D507+1) - VLOOKUP($B507,'Results-formatted 060121'!$A:$AJ,(R$3+2),FALSE)), IF($C507 = "pos-neg", (3+VLOOKUP($B507,'Results-formatted 060121'!$A:$AJ,(R$3+2),FALSE)), VLOOKUP($B507,'Results-formatted 060121'!$A:$AJ,(R$3+2),FALSE)))</f>
        <v>1</v>
      </c>
      <c r="S507" s="95">
        <f>IF($C507 = "neg", (($D507+1) - VLOOKUP($B507,'Results-formatted 060121'!$A:$AJ,(S$3+2),FALSE)), IF($C507 = "pos-neg", (3+VLOOKUP($B507,'Results-formatted 060121'!$A:$AJ,(S$3+2),FALSE)), VLOOKUP($B507,'Results-formatted 060121'!$A:$AJ,(S$3+2),FALSE)))</f>
        <v>3</v>
      </c>
      <c r="T507" s="95">
        <f>IF($C507 = "neg", (($D507+1) - VLOOKUP($B507,'Results-formatted 060121'!$A:$AJ,(T$3+2),FALSE)), IF($C507 = "pos-neg", (3+VLOOKUP($B507,'Results-formatted 060121'!$A:$AJ,(T$3+2),FALSE)), VLOOKUP($B507,'Results-formatted 060121'!$A:$AJ,(T$3+2),FALSE)))</f>
        <v>3</v>
      </c>
      <c r="U507" s="95">
        <f>IF($C507 = "neg", (($D507+1) - VLOOKUP($B507,'Results-formatted 060121'!$A:$AJ,(U$3+2),FALSE)), IF($C507 = "pos-neg", (3+VLOOKUP($B507,'Results-formatted 060121'!$A:$AJ,(U$3+2),FALSE)), VLOOKUP($B507,'Results-formatted 060121'!$A:$AJ,(U$3+2),FALSE)))</f>
        <v>1</v>
      </c>
      <c r="V507" s="95">
        <f>IF($C507 = "neg", (($D507+1) - VLOOKUP($B507,'Results-formatted 060121'!$A:$AJ,(V$3+2),FALSE)), IF($C507 = "pos-neg", (3+VLOOKUP($B507,'Results-formatted 060121'!$A:$AJ,(V$3+2),FALSE)), VLOOKUP($B507,'Results-formatted 060121'!$A:$AJ,(V$3+2),FALSE)))</f>
        <v>5</v>
      </c>
      <c r="W507" s="95">
        <f>IF($C507 = "neg", (($D507+1) - VLOOKUP($B507,'Results-formatted 060121'!$A:$AJ,(W$3+2),FALSE)), IF($C507 = "pos-neg", (3+VLOOKUP($B507,'Results-formatted 060121'!$A:$AJ,(W$3+2),FALSE)), VLOOKUP($B507,'Results-formatted 060121'!$A:$AJ,(W$3+2),FALSE)))</f>
        <v>4</v>
      </c>
      <c r="X507" s="95">
        <f>IF($C507 = "neg", (($D507+1) - VLOOKUP($B507,'Results-formatted 060121'!$A:$AJ,(X$3+2),FALSE)), IF($C507 = "pos-neg", (3+VLOOKUP($B507,'Results-formatted 060121'!$A:$AJ,(X$3+2),FALSE)), VLOOKUP($B507,'Results-formatted 060121'!$A:$AJ,(X$3+2),FALSE)))</f>
        <v>4</v>
      </c>
      <c r="Y507" s="95">
        <f>IF($C507 = "neg", (($D507+1) - VLOOKUP($B507,'Results-formatted 060121'!$A:$AJ,(Y$3+2),FALSE)), IF($C507 = "pos-neg", (3+VLOOKUP($B507,'Results-formatted 060121'!$A:$AJ,(Y$3+2),FALSE)), VLOOKUP($B507,'Results-formatted 060121'!$A:$AJ,(Y$3+2),FALSE)))</f>
        <v>3</v>
      </c>
      <c r="Z507" s="95">
        <f>IF($C507 = "neg", (($D507+1) - VLOOKUP($B507,'Results-formatted 060121'!$A:$AJ,(Z$3+2),FALSE)), IF($C507 = "pos-neg", (3+VLOOKUP($B507,'Results-formatted 060121'!$A:$AJ,(Z$3+2),FALSE)), VLOOKUP($B507,'Results-formatted 060121'!$A:$AJ,(Z$3+2),FALSE)))</f>
        <v>2</v>
      </c>
      <c r="AA507" s="95">
        <f>IF($C507 = "neg", (($D507+1) - VLOOKUP($B507,'Results-formatted 060121'!$A:$AJ,(AA$3+2),FALSE)), IF($C507 = "pos-neg", (3+VLOOKUP($B507,'Results-formatted 060121'!$A:$AJ,(AA$3+2),FALSE)), VLOOKUP($B507,'Results-formatted 060121'!$A:$AJ,(AA$3+2),FALSE)))</f>
        <v>4</v>
      </c>
      <c r="AB507" s="95">
        <f>IF($C507 = "neg", (($D507+1) - VLOOKUP($B507,'Results-formatted 060121'!$A:$AJ,(AB$3+2),FALSE)), IF($C507 = "pos-neg", (3+VLOOKUP($B507,'Results-formatted 060121'!$A:$AJ,(AB$3+2),FALSE)), VLOOKUP($B507,'Results-formatted 060121'!$A:$AJ,(AB$3+2),FALSE)))</f>
        <v>4</v>
      </c>
      <c r="AC507" s="95">
        <f>IF($C507 = "neg", (($D507+1) - VLOOKUP($B507,'Results-formatted 060121'!$A:$AJ,(AC$3+2),FALSE)), IF($C507 = "pos-neg", (3+VLOOKUP($B507,'Results-formatted 060121'!$A:$AJ,(AC$3+2),FALSE)), VLOOKUP($B507,'Results-formatted 060121'!$A:$AJ,(AC$3+2),FALSE)))</f>
        <v>1</v>
      </c>
      <c r="AD507" s="95">
        <f>IF($C507 = "neg", (($D507+1) - VLOOKUP($B507,'Results-formatted 060121'!$A:$AJ,(AD$3+2),FALSE)), IF($C507 = "pos-neg", (3+VLOOKUP($B507,'Results-formatted 060121'!$A:$AJ,(AD$3+2),FALSE)), VLOOKUP($B507,'Results-formatted 060121'!$A:$AJ,(AD$3+2),FALSE)))</f>
        <v>2</v>
      </c>
      <c r="AE507" s="95">
        <f>IF($C507 = "neg", (($D507+1) - VLOOKUP($B507,'Results-formatted 060121'!$A:$AJ,(AE$3+2),FALSE)), IF($C507 = "pos-neg", (3+VLOOKUP($B507,'Results-formatted 060121'!$A:$AJ,(AE$3+2),FALSE)), VLOOKUP($B507,'Results-formatted 060121'!$A:$AJ,(AE$3+2),FALSE)))</f>
        <v>4</v>
      </c>
      <c r="AF507" s="95">
        <f>IF($C507 = "neg", (($D507+1) - VLOOKUP($B507,'Results-formatted 060121'!$A:$AJ,(AF$3+2),FALSE)), IF($C507 = "pos-neg", (3+VLOOKUP($B507,'Results-formatted 060121'!$A:$AJ,(AF$3+2),FALSE)), VLOOKUP($B507,'Results-formatted 060121'!$A:$AJ,(AF$3+2),FALSE)))</f>
        <v>3</v>
      </c>
      <c r="AG507" s="95">
        <f>IF($C507 = "neg", (($D507+1) - VLOOKUP($B507,'Results-formatted 060121'!$A:$AJ,(AG$3+2),FALSE)), IF($C507 = "pos-neg", (3+VLOOKUP($B507,'Results-formatted 060121'!$A:$AJ,(AG$3+2),FALSE)), VLOOKUP($B507,'Results-formatted 060121'!$A:$AJ,(AG$3+2),FALSE)))</f>
        <v>3</v>
      </c>
      <c r="AH507" s="95">
        <f>IF($C507 = "neg", (($D507+1) - VLOOKUP($B507,'Results-formatted 060121'!$A:$AJ,(AH$3+2),FALSE)), IF($C507 = "pos-neg", (3+VLOOKUP($B507,'Results-formatted 060121'!$A:$AJ,(AH$3+2),FALSE)), VLOOKUP($B507,'Results-formatted 060121'!$A:$AJ,(AH$3+2),FALSE)))</f>
        <v>5</v>
      </c>
      <c r="AI507" s="95">
        <f>IF($C507 = "neg", (($D507+1) - VLOOKUP($B507,'Results-formatted 060121'!$A:$AJ,(AI$3+2),FALSE)), IF($C507 = "pos-neg", (3+VLOOKUP($B507,'Results-formatted 060121'!$A:$AJ,(AI$3+2),FALSE)), VLOOKUP($B507,'Results-formatted 060121'!$A:$AJ,(AI$3+2),FALSE)))</f>
        <v>4</v>
      </c>
      <c r="AJ507" s="95">
        <f>IF($C507 = "neg", (($D507+1) - VLOOKUP($B507,'Results-formatted 060121'!$A:$AJ,(AJ$3+2),FALSE)), IF($C507 = "pos-neg", (3+VLOOKUP($B507,'Results-formatted 060121'!$A:$AJ,(AJ$3+2),FALSE)), VLOOKUP($B507,'Results-formatted 060121'!$A:$AJ,(AJ$3+2),FALSE)))</f>
        <v>5</v>
      </c>
      <c r="AK507" s="95">
        <f>IF($C507 = "neg", (($D507+1) - VLOOKUP($B507,'Results-formatted 060121'!$A:$AJ,(AK$3+2),FALSE)), IF($C507 = "pos-neg", (3+VLOOKUP($B507,'Results-formatted 060121'!$A:$AJ,(AK$3+2),FALSE)), VLOOKUP($B507,'Results-formatted 060121'!$A:$AJ,(AK$3+2),FALSE)))</f>
        <v>4</v>
      </c>
      <c r="AL507" s="95">
        <f>IF($C507 = "neg", (($D507+1) - VLOOKUP($B507,'Results-formatted 060121'!$A:$AJ,(AL$3+2),FALSE)), IF($C507 = "pos-neg", (3+VLOOKUP($B507,'Results-formatted 060121'!$A:$AJ,(AL$3+2),FALSE)), VLOOKUP($B507,'Results-formatted 060121'!$A:$AJ,(AL$3+2),FALSE)))</f>
        <v>3</v>
      </c>
      <c r="AM507" s="95">
        <f>IF($C507 = "neg", (($D507+1) - VLOOKUP($B507,'Results-formatted 060121'!$A:AJ,(AM$3+2),FALSE)), IF($C507 = "pos-neg", (3+VLOOKUP($B507,'Results-formatted 060121'!$A:AJ,(AM$3+2),FALSE)), VLOOKUP($B507,'Results-formatted 060121'!$A:AJ,(AM$3+2),FALSE)))</f>
        <v>5</v>
      </c>
      <c r="AN507" s="95">
        <f>IF($C507 = "neg", (($D507+1) - VLOOKUP($B507,'Results-formatted 060121'!$A:AK,(AN$3+2),FALSE)), IF($C507 = "pos-neg", (3+VLOOKUP($B507,'Results-formatted 060121'!$A:AK,(AN$3+2),FALSE)), VLOOKUP($B507,'Results-formatted 060121'!$A:AK,(AN$3+2),FALSE)))</f>
        <v>4</v>
      </c>
      <c r="AO507" s="95">
        <f>IF($C507 = "neg", (($D507+1) - VLOOKUP($B507,'Results-formatted 060121'!$A:AL,(AO$3+2),FALSE)), IF($C507 = "pos-neg", (3+VLOOKUP($B507,'Results-formatted 060121'!$A:AL,(AO$3+2),FALSE)), VLOOKUP($B507,'Results-formatted 060121'!$A:AL,(AO$3+2),FALSE)))</f>
        <v>4</v>
      </c>
      <c r="AP507" s="95">
        <f>IF($C507 = "neg", (($D507+1) - VLOOKUP($B507,'Results-formatted 060121'!$A:AM,(AP$3+2),FALSE)), IF($C507 = "pos-neg", (3+VLOOKUP($B507,'Results-formatted 060121'!$A:AM,(AP$3+2),FALSE)), VLOOKUP($B507,'Results-formatted 060121'!$A:AM,(AP$3+2),FALSE)))</f>
        <v>1</v>
      </c>
      <c r="AQ507" s="95">
        <f>IF($C507 = "neg", (($D507+1) - VLOOKUP($B507,'Results-formatted 060121'!$A:AN,(AQ$3+2),FALSE)), IF($C507 = "pos-neg", (3+VLOOKUP($B507,'Results-formatted 060121'!$A:AN,(AQ$3+2),FALSE)), VLOOKUP($B507,'Results-formatted 060121'!$A:AN,(AQ$3+2),FALSE)))</f>
        <v>2</v>
      </c>
      <c r="AR507" s="95">
        <f>IF($C507 = "neg", (($D507+1) - VLOOKUP($B507,'Results-formatted 060121'!$A:AO,(AR$3+2),FALSE)), IF($C507 = "pos-neg", (3+VLOOKUP($B507,'Results-formatted 060121'!$A:AO,(AR$3+2),FALSE)), VLOOKUP($B507,'Results-formatted 060121'!$A:AO,(AR$3+2),FALSE)))</f>
        <v>4</v>
      </c>
      <c r="AS507" s="95">
        <f>IF($C507 = "neg", (($D507+1) - VLOOKUP($B507,'Results-formatted 060121'!$A:AP,(AS$3+2),FALSE)), IF($C507 = "pos-neg", (3+VLOOKUP($B507,'Results-formatted 060121'!$A:AP,(AS$3+2),FALSE)), VLOOKUP($B507,'Results-formatted 060121'!$A:AP,(AS$3+2),FALSE)))</f>
        <v>4</v>
      </c>
      <c r="AT507" s="95">
        <f>IF($C507 = "neg", (($D507+1) - VLOOKUP($B507,'Results-formatted 060121'!$A:AQ,(AT$3+2),FALSE)), IF($C507 = "pos-neg", (3+VLOOKUP($B507,'Results-formatted 060121'!$A:AQ,(AT$3+2),FALSE)), VLOOKUP($B507,'Results-formatted 060121'!$A:AQ,(AT$3+2),FALSE)))</f>
        <v>4</v>
      </c>
      <c r="AU507" s="95">
        <f>IF($C507 = "neg", (($D507+1) - VLOOKUP($B507,'Results-formatted 060121'!$A:AR,(AU$3+2),FALSE)), IF($C507 = "pos-neg", (3+VLOOKUP($B507,'Results-formatted 060121'!$A:AR,(AU$3+2),FALSE)), VLOOKUP($B507,'Results-formatted 060121'!$A:AR,(AU$3+2),FALSE)))</f>
        <v>4</v>
      </c>
      <c r="AV507" s="95">
        <f>IF($C507 = "neg", (($D507+1) - VLOOKUP($B507,'Results-formatted 060121'!$A:AS,(AV$3+2),FALSE)), IF($C507 = "pos-neg", (3+VLOOKUP($B507,'Results-formatted 060121'!$A:AS,(AV$3+2),FALSE)), VLOOKUP($B507,'Results-formatted 060121'!$A:AS,(AV$3+2),FALSE)))</f>
        <v>1</v>
      </c>
      <c r="AW507" s="95">
        <f>IF($C507 = "neg", (($D507+1) - VLOOKUP($B507,'Results-formatted 060121'!$A:AT,(AW$3+2),FALSE)), IF($C507 = "pos-neg", (3+VLOOKUP($B507,'Results-formatted 060121'!$A:AT,(AW$3+2),FALSE)), VLOOKUP($B507,'Results-formatted 060121'!$A:AT,(AW$3+2),FALSE)))</f>
        <v>2</v>
      </c>
      <c r="AX507" s="95">
        <f>IF($C507 = "neg", (($D507+1) - VLOOKUP($B507,'Results-formatted 060121'!$A:AU,(AX$3+2),FALSE)), IF($C507 = "pos-neg", (3+VLOOKUP($B507,'Results-formatted 060121'!$A:AU,(AX$3+2),FALSE)), VLOOKUP($B507,'Results-formatted 060121'!$A:AU,(AX$3+2),FALSE)))</f>
        <v>2</v>
      </c>
      <c r="AY507" s="95">
        <f>IF($C507 = "neg", (($D507+1) - VLOOKUP($B507,'Results-formatted 060121'!$A:AV,(AY$3+2),FALSE)), IF($C507 = "pos-neg", (3+VLOOKUP($B507,'Results-formatted 060121'!$A:AV,(AY$3+2),FALSE)), VLOOKUP($B507,'Results-formatted 060121'!$A:AV,(AY$3+2),FALSE)))</f>
        <v>4</v>
      </c>
      <c r="AZ507" s="95">
        <f>IF($C507 = "neg", (($D507+1) - VLOOKUP($B507,'Results-formatted 060121'!$A:AW,(AZ$3+2),FALSE)), IF($C507 = "pos-neg", (3+VLOOKUP($B507,'Results-formatted 060121'!$A:AW,(AZ$3+2),FALSE)), VLOOKUP($B507,'Results-formatted 060121'!$A:AW,(AZ$3+2),FALSE)))</f>
        <v>4</v>
      </c>
      <c r="BA507" s="95">
        <f>IF($C507 = "neg", (($D507+1) - VLOOKUP($B507,'Results-formatted 060121'!$A:AX,(BA$3+2),FALSE)), IF($C507 = "pos-neg", (3+VLOOKUP($B507,'Results-formatted 060121'!$A:AX,(BA$3+2),FALSE)), VLOOKUP($B507,'Results-formatted 060121'!$A:AX,(BA$3+2),FALSE)))</f>
        <v>2</v>
      </c>
      <c r="BB507" s="95">
        <f>IF($C507 = "neg", (($D507+1) - VLOOKUP($B507,'Results-formatted 060121'!$A:AY,(BB$3+2),FALSE)), IF($C507 = "pos-neg", (3+VLOOKUP($B507,'Results-formatted 060121'!$A:AY,(BB$3+2),FALSE)), VLOOKUP($B507,'Results-formatted 060121'!$A:AY,(BB$3+2),FALSE)))</f>
        <v>4</v>
      </c>
      <c r="BC507" s="95">
        <f>IF($C507 = "neg", (($D507+1) - VLOOKUP($B507,'Results-formatted 060121'!$A:AZ,(BC$3+2),FALSE)), IF($C507 = "pos-neg", (3+VLOOKUP($B507,'Results-formatted 060121'!$A:AZ,(BC$3+2),FALSE)), VLOOKUP($B507,'Results-formatted 060121'!$A:AZ,(BC$3+2),FALSE)))</f>
        <v>3</v>
      </c>
      <c r="BD507" s="95">
        <f>IF($C507 = "neg", (($D507+1) - VLOOKUP($B507,'Results-formatted 060121'!$A:BA,(BD$3+2),FALSE)), IF($C507 = "pos-neg", (3+VLOOKUP($B507,'Results-formatted 060121'!$A:BA,(BD$3+2),FALSE)), VLOOKUP($B507,'Results-formatted 060121'!$A:BA,(BD$3+2),FALSE)))</f>
        <v>5</v>
      </c>
      <c r="BE507" s="95">
        <f>IF($C507 = "neg", (($D507+1) - VLOOKUP($B507,'Results-formatted 060121'!$A:BB,(BE$3+2),FALSE)), IF($C507 = "pos-neg", (3+VLOOKUP($B507,'Results-formatted 060121'!$A:BB,(BE$3+2),FALSE)), VLOOKUP($B507,'Results-formatted 060121'!$A:BB,(BE$3+2),FALSE)))</f>
        <v>4</v>
      </c>
      <c r="BF507" s="95">
        <f>IF($C507 = "neg", (($D507+1) - VLOOKUP($B507,'Results-formatted 060121'!$A:BC,(BF$3+2),FALSE)), IF($C507 = "pos-neg", (3+VLOOKUP($B507,'Results-formatted 060121'!$A:BC,(BF$3+2),FALSE)), VLOOKUP($B507,'Results-formatted 060121'!$A:BC,(BF$3+2),FALSE)))</f>
        <v>5</v>
      </c>
      <c r="BG507" s="95">
        <f>IF($C507 = "neg", (($D507+1) - VLOOKUP($B507,'Results-formatted 060121'!$A:BD,(BG$3+2),FALSE)), IF($C507 = "pos-neg", (3+VLOOKUP($B507,'Results-formatted 060121'!$A:BD,(BG$3+2),FALSE)), VLOOKUP($B507,'Results-formatted 060121'!$A:BD,(BG$3+2),FALSE)))</f>
        <v>3</v>
      </c>
      <c r="BH507" s="95">
        <f>IF($C507 = "neg", (($D507+1) - VLOOKUP($B507,'Results-formatted 060121'!$A:BE,(BH$3+2),FALSE)), IF($C507 = "pos-neg", (3+VLOOKUP($B507,'Results-formatted 060121'!$A:BE,(BH$3+2),FALSE)), VLOOKUP($B507,'Results-formatted 060121'!$A:BE,(BH$3+2),FALSE)))</f>
        <v>4</v>
      </c>
      <c r="BI507" s="95">
        <f>IF($C507 = "neg", (($D507+1) - VLOOKUP($B507,'Results-formatted 060121'!$A:BF,(BI$3+2),FALSE)), IF($C507 = "pos-neg", (3+VLOOKUP($B507,'Results-formatted 060121'!$A:BF,(BI$3+2),FALSE)), VLOOKUP($B507,'Results-formatted 060121'!$A:BF,(BI$3+2),FALSE)))</f>
        <v>3</v>
      </c>
      <c r="BJ507" s="95">
        <f>IF($C507 = "neg", (($D507+1) - VLOOKUP($B507,'Results-formatted 060121'!$A:BG,(BJ$3+2),FALSE)), IF($C507 = "pos-neg", (3+VLOOKUP($B507,'Results-formatted 060121'!$A:BG,(BJ$3+2),FALSE)), VLOOKUP($B507,'Results-formatted 060121'!$A:BG,(BJ$3+2),FALSE)))</f>
        <v>4</v>
      </c>
      <c r="BK507" s="95">
        <f>IF($C507 = "neg", (($D507+1) - VLOOKUP($B507,'Results-formatted 060121'!$A:BH,(BK$3+2),FALSE)), IF($C507 = "pos-neg", (3+VLOOKUP($B507,'Results-formatted 060121'!$A:BH,(BK$3+2),FALSE)), VLOOKUP($B507,'Results-formatted 060121'!$A:BH,(BK$3+2),FALSE)))</f>
        <v>3</v>
      </c>
      <c r="BL507" s="95">
        <f>IF($C507 = "neg", (($D507+1) - VLOOKUP($B507,'Results-formatted 060121'!$A:BI,(BL$3+2),FALSE)), IF($C507 = "pos-neg", (3+VLOOKUP($B507,'Results-formatted 060121'!$A:BI,(BL$3+2),FALSE)), VLOOKUP($B507,'Results-formatted 060121'!$A:BI,(BL$3+2),FALSE)))</f>
        <v>4</v>
      </c>
      <c r="BM507" s="95">
        <f>IF($C507 = "neg", (($D507+1) - VLOOKUP($B507,'Results-formatted 060121'!$A:BJ,(BM$3+2),FALSE)), IF($C507 = "pos-neg", (3+VLOOKUP($B507,'Results-formatted 060121'!$A:BJ,(BM$3+2),FALSE)), VLOOKUP($B507,'Results-formatted 060121'!$A:BJ,(BM$3+2),FALSE)))</f>
        <v>3</v>
      </c>
      <c r="BN507" s="95"/>
      <c r="BO507" s="95"/>
      <c r="BP507" s="95"/>
      <c r="BQ507" s="95"/>
      <c r="BR507" s="95"/>
      <c r="BS507" s="95"/>
      <c r="BT507" s="95"/>
      <c r="BU507" s="95"/>
      <c r="BV507" s="95"/>
      <c r="BW507" s="95"/>
      <c r="BX507" s="95"/>
      <c r="BY507" s="95"/>
      <c r="BZ507" s="95"/>
      <c r="CA507" s="95"/>
      <c r="CB507" s="95"/>
      <c r="CC507" s="95"/>
      <c r="CD507" s="99"/>
      <c r="CE507" s="25">
        <f t="shared" si="1954"/>
        <v>3.4333333333333331</v>
      </c>
      <c r="CF507" s="25">
        <f t="shared" si="1816"/>
        <v>1.198398177606423</v>
      </c>
    </row>
    <row r="508" spans="2:84" ht="42" x14ac:dyDescent="0.15">
      <c r="B508" s="84" t="s">
        <v>625</v>
      </c>
      <c r="C508" s="86" t="s">
        <v>224</v>
      </c>
      <c r="D508" s="2">
        <v>5</v>
      </c>
      <c r="E508" s="13" t="s">
        <v>15</v>
      </c>
      <c r="F508" s="95">
        <f>IF($C508 = "neg", (($D508+1) - VLOOKUP($B508,'Results-formatted 060121'!$A:$AJ,(F$3+2),FALSE)), IF($C508 = "pos-neg", (3+VLOOKUP($B508,'Results-formatted 060121'!$A:$AJ,(F$3+2),FALSE)), VLOOKUP($B508,'Results-formatted 060121'!$A:$AJ,(F$3+2),FALSE)))</f>
        <v>3</v>
      </c>
      <c r="G508" s="95">
        <f>IF($C508 = "neg", (($D508+1) - VLOOKUP($B508,'Results-formatted 060121'!$A:$AJ,(G$3+2),FALSE)), IF($C508 = "pos-neg", (3+VLOOKUP($B508,'Results-formatted 060121'!$A:$AJ,(G$3+2),FALSE)), VLOOKUP($B508,'Results-formatted 060121'!$A:$AJ,(G$3+2),FALSE)))</f>
        <v>4</v>
      </c>
      <c r="H508" s="95">
        <f>IF($C508 = "neg", (($D508+1) - VLOOKUP($B508,'Results-formatted 060121'!$A:$AJ,(H$3+2),FALSE)), IF($C508 = "pos-neg", (3+VLOOKUP($B508,'Results-formatted 060121'!$A:$AJ,(H$3+2),FALSE)), VLOOKUP($B508,'Results-formatted 060121'!$A:$AJ,(H$3+2),FALSE)))</f>
        <v>2</v>
      </c>
      <c r="I508" s="95">
        <f>IF($C508 = "neg", (($D508+1) - VLOOKUP($B508,'Results-formatted 060121'!$A:$AJ,(I$3+2),FALSE)), IF($C508 = "pos-neg", (3+VLOOKUP($B508,'Results-formatted 060121'!$A:$AJ,(I$3+2),FALSE)), VLOOKUP($B508,'Results-formatted 060121'!$A:$AJ,(I$3+2),FALSE)))</f>
        <v>3</v>
      </c>
      <c r="J508" s="95">
        <f>IF($C508 = "neg", (($D508+1) - VLOOKUP($B508,'Results-formatted 060121'!$A:$AJ,(J$3+2),FALSE)), IF($C508 = "pos-neg", (3+VLOOKUP($B508,'Results-formatted 060121'!$A:$AJ,(J$3+2),FALSE)), VLOOKUP($B508,'Results-formatted 060121'!$A:$AJ,(J$3+2),FALSE)))</f>
        <v>3</v>
      </c>
      <c r="K508" s="95">
        <f>IF($C508 = "neg", (($D508+1) - VLOOKUP($B508,'Results-formatted 060121'!$A:$AJ,(K$3+2),FALSE)), IF($C508 = "pos-neg", (3+VLOOKUP($B508,'Results-formatted 060121'!$A:$AJ,(K$3+2),FALSE)), VLOOKUP($B508,'Results-formatted 060121'!$A:$AJ,(K$3+2),FALSE)))</f>
        <v>3</v>
      </c>
      <c r="L508" s="95">
        <f>IF($C508 = "neg", (($D508+1) - VLOOKUP($B508,'Results-formatted 060121'!$A:$AJ,(L$3+2),FALSE)), IF($C508 = "pos-neg", (3+VLOOKUP($B508,'Results-formatted 060121'!$A:$AJ,(L$3+2),FALSE)), VLOOKUP($B508,'Results-formatted 060121'!$A:$AJ,(L$3+2),FALSE)))</f>
        <v>4</v>
      </c>
      <c r="M508" s="95">
        <f>IF($C508 = "neg", (($D508+1) - VLOOKUP($B508,'Results-formatted 060121'!$A:$AJ,(M$3+2),FALSE)), IF($C508 = "pos-neg", (3+VLOOKUP($B508,'Results-formatted 060121'!$A:$AJ,(M$3+2),FALSE)), VLOOKUP($B508,'Results-formatted 060121'!$A:$AJ,(M$3+2),FALSE)))</f>
        <v>1</v>
      </c>
      <c r="N508" s="95">
        <f>IF($C508 = "neg", (($D508+1) - VLOOKUP($B508,'Results-formatted 060121'!$A:$AJ,(N$3+2),FALSE)), IF($C508 = "pos-neg", (3+VLOOKUP($B508,'Results-formatted 060121'!$A:$AJ,(N$3+2),FALSE)), VLOOKUP($B508,'Results-formatted 060121'!$A:$AJ,(N$3+2),FALSE)))</f>
        <v>4</v>
      </c>
      <c r="O508" s="95">
        <f>IF($C508 = "neg", (($D508+1) - VLOOKUP($B508,'Results-formatted 060121'!$A:$AJ,(O$3+2),FALSE)), IF($C508 = "pos-neg", (3+VLOOKUP($B508,'Results-formatted 060121'!$A:$AJ,(O$3+2),FALSE)), VLOOKUP($B508,'Results-formatted 060121'!$A:$AJ,(O$3+2),FALSE)))</f>
        <v>5</v>
      </c>
      <c r="P508" s="95">
        <f>IF($C508 = "neg", (($D508+1) - VLOOKUP($B508,'Results-formatted 060121'!$A:$AJ,(P$3+2),FALSE)), IF($C508 = "pos-neg", (3+VLOOKUP($B508,'Results-formatted 060121'!$A:$AJ,(P$3+2),FALSE)), VLOOKUP($B508,'Results-formatted 060121'!$A:$AJ,(P$3+2),FALSE)))</f>
        <v>4</v>
      </c>
      <c r="Q508" s="95">
        <f>IF($C508 = "neg", (($D508+1) - VLOOKUP($B508,'Results-formatted 060121'!$A:$AJ,(Q$3+2),FALSE)), IF($C508 = "pos-neg", (3+VLOOKUP($B508,'Results-formatted 060121'!$A:$AJ,(Q$3+2),FALSE)), VLOOKUP($B508,'Results-formatted 060121'!$A:$AJ,(Q$3+2),FALSE)))</f>
        <v>4</v>
      </c>
      <c r="R508" s="95">
        <f>IF($C508 = "neg", (($D508+1) - VLOOKUP($B508,'Results-formatted 060121'!$A:$AJ,(R$3+2),FALSE)), IF($C508 = "pos-neg", (3+VLOOKUP($B508,'Results-formatted 060121'!$A:$AJ,(R$3+2),FALSE)), VLOOKUP($B508,'Results-formatted 060121'!$A:$AJ,(R$3+2),FALSE)))</f>
        <v>2</v>
      </c>
      <c r="S508" s="95">
        <f>IF($C508 = "neg", (($D508+1) - VLOOKUP($B508,'Results-formatted 060121'!$A:$AJ,(S$3+2),FALSE)), IF($C508 = "pos-neg", (3+VLOOKUP($B508,'Results-formatted 060121'!$A:$AJ,(S$3+2),FALSE)), VLOOKUP($B508,'Results-formatted 060121'!$A:$AJ,(S$3+2),FALSE)))</f>
        <v>2</v>
      </c>
      <c r="T508" s="95">
        <f>IF($C508 = "neg", (($D508+1) - VLOOKUP($B508,'Results-formatted 060121'!$A:$AJ,(T$3+2),FALSE)), IF($C508 = "pos-neg", (3+VLOOKUP($B508,'Results-formatted 060121'!$A:$AJ,(T$3+2),FALSE)), VLOOKUP($B508,'Results-formatted 060121'!$A:$AJ,(T$3+2),FALSE)))</f>
        <v>3</v>
      </c>
      <c r="U508" s="95">
        <f>IF($C508 = "neg", (($D508+1) - VLOOKUP($B508,'Results-formatted 060121'!$A:$AJ,(U$3+2),FALSE)), IF($C508 = "pos-neg", (3+VLOOKUP($B508,'Results-formatted 060121'!$A:$AJ,(U$3+2),FALSE)), VLOOKUP($B508,'Results-formatted 060121'!$A:$AJ,(U$3+2),FALSE)))</f>
        <v>1</v>
      </c>
      <c r="V508" s="95">
        <f>IF($C508 = "neg", (($D508+1) - VLOOKUP($B508,'Results-formatted 060121'!$A:$AJ,(V$3+2),FALSE)), IF($C508 = "pos-neg", (3+VLOOKUP($B508,'Results-formatted 060121'!$A:$AJ,(V$3+2),FALSE)), VLOOKUP($B508,'Results-formatted 060121'!$A:$AJ,(V$3+2),FALSE)))</f>
        <v>5</v>
      </c>
      <c r="W508" s="95">
        <f>IF($C508 = "neg", (($D508+1) - VLOOKUP($B508,'Results-formatted 060121'!$A:$AJ,(W$3+2),FALSE)), IF($C508 = "pos-neg", (3+VLOOKUP($B508,'Results-formatted 060121'!$A:$AJ,(W$3+2),FALSE)), VLOOKUP($B508,'Results-formatted 060121'!$A:$AJ,(W$3+2),FALSE)))</f>
        <v>3</v>
      </c>
      <c r="X508" s="95">
        <f>IF($C508 = "neg", (($D508+1) - VLOOKUP($B508,'Results-formatted 060121'!$A:$AJ,(X$3+2),FALSE)), IF($C508 = "pos-neg", (3+VLOOKUP($B508,'Results-formatted 060121'!$A:$AJ,(X$3+2),FALSE)), VLOOKUP($B508,'Results-formatted 060121'!$A:$AJ,(X$3+2),FALSE)))</f>
        <v>4</v>
      </c>
      <c r="Y508" s="95">
        <f>IF($C508 = "neg", (($D508+1) - VLOOKUP($B508,'Results-formatted 060121'!$A:$AJ,(Y$3+2),FALSE)), IF($C508 = "pos-neg", (3+VLOOKUP($B508,'Results-formatted 060121'!$A:$AJ,(Y$3+2),FALSE)), VLOOKUP($B508,'Results-formatted 060121'!$A:$AJ,(Y$3+2),FALSE)))</f>
        <v>3</v>
      </c>
      <c r="Z508" s="95">
        <f>IF($C508 = "neg", (($D508+1) - VLOOKUP($B508,'Results-formatted 060121'!$A:$AJ,(Z$3+2),FALSE)), IF($C508 = "pos-neg", (3+VLOOKUP($B508,'Results-formatted 060121'!$A:$AJ,(Z$3+2),FALSE)), VLOOKUP($B508,'Results-formatted 060121'!$A:$AJ,(Z$3+2),FALSE)))</f>
        <v>3</v>
      </c>
      <c r="AA508" s="95">
        <f>IF($C508 = "neg", (($D508+1) - VLOOKUP($B508,'Results-formatted 060121'!$A:$AJ,(AA$3+2),FALSE)), IF($C508 = "pos-neg", (3+VLOOKUP($B508,'Results-formatted 060121'!$A:$AJ,(AA$3+2),FALSE)), VLOOKUP($B508,'Results-formatted 060121'!$A:$AJ,(AA$3+2),FALSE)))</f>
        <v>2</v>
      </c>
      <c r="AB508" s="95">
        <f>IF($C508 = "neg", (($D508+1) - VLOOKUP($B508,'Results-formatted 060121'!$A:$AJ,(AB$3+2),FALSE)), IF($C508 = "pos-neg", (3+VLOOKUP($B508,'Results-formatted 060121'!$A:$AJ,(AB$3+2),FALSE)), VLOOKUP($B508,'Results-formatted 060121'!$A:$AJ,(AB$3+2),FALSE)))</f>
        <v>4</v>
      </c>
      <c r="AC508" s="95">
        <f>IF($C508 = "neg", (($D508+1) - VLOOKUP($B508,'Results-formatted 060121'!$A:$AJ,(AC$3+2),FALSE)), IF($C508 = "pos-neg", (3+VLOOKUP($B508,'Results-formatted 060121'!$A:$AJ,(AC$3+2),FALSE)), VLOOKUP($B508,'Results-formatted 060121'!$A:$AJ,(AC$3+2),FALSE)))</f>
        <v>1</v>
      </c>
      <c r="AD508" s="95">
        <f>IF($C508 = "neg", (($D508+1) - VLOOKUP($B508,'Results-formatted 060121'!$A:$AJ,(AD$3+2),FALSE)), IF($C508 = "pos-neg", (3+VLOOKUP($B508,'Results-formatted 060121'!$A:$AJ,(AD$3+2),FALSE)), VLOOKUP($B508,'Results-formatted 060121'!$A:$AJ,(AD$3+2),FALSE)))</f>
        <v>2</v>
      </c>
      <c r="AE508" s="95">
        <f>IF($C508 = "neg", (($D508+1) - VLOOKUP($B508,'Results-formatted 060121'!$A:$AJ,(AE$3+2),FALSE)), IF($C508 = "pos-neg", (3+VLOOKUP($B508,'Results-formatted 060121'!$A:$AJ,(AE$3+2),FALSE)), VLOOKUP($B508,'Results-formatted 060121'!$A:$AJ,(AE$3+2),FALSE)))</f>
        <v>4</v>
      </c>
      <c r="AF508" s="95">
        <f>IF($C508 = "neg", (($D508+1) - VLOOKUP($B508,'Results-formatted 060121'!$A:$AJ,(AF$3+2),FALSE)), IF($C508 = "pos-neg", (3+VLOOKUP($B508,'Results-formatted 060121'!$A:$AJ,(AF$3+2),FALSE)), VLOOKUP($B508,'Results-formatted 060121'!$A:$AJ,(AF$3+2),FALSE)))</f>
        <v>2</v>
      </c>
      <c r="AG508" s="95">
        <f>IF($C508 = "neg", (($D508+1) - VLOOKUP($B508,'Results-formatted 060121'!$A:$AJ,(AG$3+2),FALSE)), IF($C508 = "pos-neg", (3+VLOOKUP($B508,'Results-formatted 060121'!$A:$AJ,(AG$3+2),FALSE)), VLOOKUP($B508,'Results-formatted 060121'!$A:$AJ,(AG$3+2),FALSE)))</f>
        <v>3</v>
      </c>
      <c r="AH508" s="95">
        <f>IF($C508 = "neg", (($D508+1) - VLOOKUP($B508,'Results-formatted 060121'!$A:$AJ,(AH$3+2),FALSE)), IF($C508 = "pos-neg", (3+VLOOKUP($B508,'Results-formatted 060121'!$A:$AJ,(AH$3+2),FALSE)), VLOOKUP($B508,'Results-formatted 060121'!$A:$AJ,(AH$3+2),FALSE)))</f>
        <v>4</v>
      </c>
      <c r="AI508" s="95">
        <f>IF($C508 = "neg", (($D508+1) - VLOOKUP($B508,'Results-formatted 060121'!$A:$AJ,(AI$3+2),FALSE)), IF($C508 = "pos-neg", (3+VLOOKUP($B508,'Results-formatted 060121'!$A:$AJ,(AI$3+2),FALSE)), VLOOKUP($B508,'Results-formatted 060121'!$A:$AJ,(AI$3+2),FALSE)))</f>
        <v>3</v>
      </c>
      <c r="AJ508" s="95">
        <f>IF($C508 = "neg", (($D508+1) - VLOOKUP($B508,'Results-formatted 060121'!$A:$AJ,(AJ$3+2),FALSE)), IF($C508 = "pos-neg", (3+VLOOKUP($B508,'Results-formatted 060121'!$A:$AJ,(AJ$3+2),FALSE)), VLOOKUP($B508,'Results-formatted 060121'!$A:$AJ,(AJ$3+2),FALSE)))</f>
        <v>5</v>
      </c>
      <c r="AK508" s="95">
        <f>IF($C508 = "neg", (($D508+1) - VLOOKUP($B508,'Results-formatted 060121'!$A:$AJ,(AK$3+2),FALSE)), IF($C508 = "pos-neg", (3+VLOOKUP($B508,'Results-formatted 060121'!$A:$AJ,(AK$3+2),FALSE)), VLOOKUP($B508,'Results-formatted 060121'!$A:$AJ,(AK$3+2),FALSE)))</f>
        <v>3</v>
      </c>
      <c r="AL508" s="95">
        <f>IF($C508 = "neg", (($D508+1) - VLOOKUP($B508,'Results-formatted 060121'!$A:$AJ,(AL$3+2),FALSE)), IF($C508 = "pos-neg", (3+VLOOKUP($B508,'Results-formatted 060121'!$A:$AJ,(AL$3+2),FALSE)), VLOOKUP($B508,'Results-formatted 060121'!$A:$AJ,(AL$3+2),FALSE)))</f>
        <v>3</v>
      </c>
      <c r="AM508" s="95">
        <f>IF($C508 = "neg", (($D508+1) - VLOOKUP($B508,'Results-formatted 060121'!$A:AJ,(AM$3+2),FALSE)), IF($C508 = "pos-neg", (3+VLOOKUP($B508,'Results-formatted 060121'!$A:AJ,(AM$3+2),FALSE)), VLOOKUP($B508,'Results-formatted 060121'!$A:AJ,(AM$3+2),FALSE)))</f>
        <v>5</v>
      </c>
      <c r="AN508" s="95">
        <f>IF($C508 = "neg", (($D508+1) - VLOOKUP($B508,'Results-formatted 060121'!$A:AK,(AN$3+2),FALSE)), IF($C508 = "pos-neg", (3+VLOOKUP($B508,'Results-formatted 060121'!$A:AK,(AN$3+2),FALSE)), VLOOKUP($B508,'Results-formatted 060121'!$A:AK,(AN$3+2),FALSE)))</f>
        <v>3</v>
      </c>
      <c r="AO508" s="95">
        <f>IF($C508 = "neg", (($D508+1) - VLOOKUP($B508,'Results-formatted 060121'!$A:AL,(AO$3+2),FALSE)), IF($C508 = "pos-neg", (3+VLOOKUP($B508,'Results-formatted 060121'!$A:AL,(AO$3+2),FALSE)), VLOOKUP($B508,'Results-formatted 060121'!$A:AL,(AO$3+2),FALSE)))</f>
        <v>4</v>
      </c>
      <c r="AP508" s="95">
        <f>IF($C508 = "neg", (($D508+1) - VLOOKUP($B508,'Results-formatted 060121'!$A:AM,(AP$3+2),FALSE)), IF($C508 = "pos-neg", (3+VLOOKUP($B508,'Results-formatted 060121'!$A:AM,(AP$3+2),FALSE)), VLOOKUP($B508,'Results-formatted 060121'!$A:AM,(AP$3+2),FALSE)))</f>
        <v>1</v>
      </c>
      <c r="AQ508" s="95">
        <f>IF($C508 = "neg", (($D508+1) - VLOOKUP($B508,'Results-formatted 060121'!$A:AN,(AQ$3+2),FALSE)), IF($C508 = "pos-neg", (3+VLOOKUP($B508,'Results-formatted 060121'!$A:AN,(AQ$3+2),FALSE)), VLOOKUP($B508,'Results-formatted 060121'!$A:AN,(AQ$3+2),FALSE)))</f>
        <v>3</v>
      </c>
      <c r="AR508" s="95">
        <f>IF($C508 = "neg", (($D508+1) - VLOOKUP($B508,'Results-formatted 060121'!$A:AO,(AR$3+2),FALSE)), IF($C508 = "pos-neg", (3+VLOOKUP($B508,'Results-formatted 060121'!$A:AO,(AR$3+2),FALSE)), VLOOKUP($B508,'Results-formatted 060121'!$A:AO,(AR$3+2),FALSE)))</f>
        <v>5</v>
      </c>
      <c r="AS508" s="95">
        <f>IF($C508 = "neg", (($D508+1) - VLOOKUP($B508,'Results-formatted 060121'!$A:AP,(AS$3+2),FALSE)), IF($C508 = "pos-neg", (3+VLOOKUP($B508,'Results-formatted 060121'!$A:AP,(AS$3+2),FALSE)), VLOOKUP($B508,'Results-formatted 060121'!$A:AP,(AS$3+2),FALSE)))</f>
        <v>3</v>
      </c>
      <c r="AT508" s="95">
        <f>IF($C508 = "neg", (($D508+1) - VLOOKUP($B508,'Results-formatted 060121'!$A:AQ,(AT$3+2),FALSE)), IF($C508 = "pos-neg", (3+VLOOKUP($B508,'Results-formatted 060121'!$A:AQ,(AT$3+2),FALSE)), VLOOKUP($B508,'Results-formatted 060121'!$A:AQ,(AT$3+2),FALSE)))</f>
        <v>3</v>
      </c>
      <c r="AU508" s="95">
        <f>IF($C508 = "neg", (($D508+1) - VLOOKUP($B508,'Results-formatted 060121'!$A:AR,(AU$3+2),FALSE)), IF($C508 = "pos-neg", (3+VLOOKUP($B508,'Results-formatted 060121'!$A:AR,(AU$3+2),FALSE)), VLOOKUP($B508,'Results-formatted 060121'!$A:AR,(AU$3+2),FALSE)))</f>
        <v>4</v>
      </c>
      <c r="AV508" s="95">
        <f>IF($C508 = "neg", (($D508+1) - VLOOKUP($B508,'Results-formatted 060121'!$A:AS,(AV$3+2),FALSE)), IF($C508 = "pos-neg", (3+VLOOKUP($B508,'Results-formatted 060121'!$A:AS,(AV$3+2),FALSE)), VLOOKUP($B508,'Results-formatted 060121'!$A:AS,(AV$3+2),FALSE)))</f>
        <v>1</v>
      </c>
      <c r="AW508" s="95">
        <f>IF($C508 = "neg", (($D508+1) - VLOOKUP($B508,'Results-formatted 060121'!$A:AT,(AW$3+2),FALSE)), IF($C508 = "pos-neg", (3+VLOOKUP($B508,'Results-formatted 060121'!$A:AT,(AW$3+2),FALSE)), VLOOKUP($B508,'Results-formatted 060121'!$A:AT,(AW$3+2),FALSE)))</f>
        <v>1</v>
      </c>
      <c r="AX508" s="95">
        <f>IF($C508 = "neg", (($D508+1) - VLOOKUP($B508,'Results-formatted 060121'!$A:AU,(AX$3+2),FALSE)), IF($C508 = "pos-neg", (3+VLOOKUP($B508,'Results-formatted 060121'!$A:AU,(AX$3+2),FALSE)), VLOOKUP($B508,'Results-formatted 060121'!$A:AU,(AX$3+2),FALSE)))</f>
        <v>2</v>
      </c>
      <c r="AY508" s="95">
        <f>IF($C508 = "neg", (($D508+1) - VLOOKUP($B508,'Results-formatted 060121'!$A:AV,(AY$3+2),FALSE)), IF($C508 = "pos-neg", (3+VLOOKUP($B508,'Results-formatted 060121'!$A:AV,(AY$3+2),FALSE)), VLOOKUP($B508,'Results-formatted 060121'!$A:AV,(AY$3+2),FALSE)))</f>
        <v>3</v>
      </c>
      <c r="AZ508" s="95">
        <f>IF($C508 = "neg", (($D508+1) - VLOOKUP($B508,'Results-formatted 060121'!$A:AW,(AZ$3+2),FALSE)), IF($C508 = "pos-neg", (3+VLOOKUP($B508,'Results-formatted 060121'!$A:AW,(AZ$3+2),FALSE)), VLOOKUP($B508,'Results-formatted 060121'!$A:AW,(AZ$3+2),FALSE)))</f>
        <v>5</v>
      </c>
      <c r="BA508" s="95">
        <f>IF($C508 = "neg", (($D508+1) - VLOOKUP($B508,'Results-formatted 060121'!$A:AX,(BA$3+2),FALSE)), IF($C508 = "pos-neg", (3+VLOOKUP($B508,'Results-formatted 060121'!$A:AX,(BA$3+2),FALSE)), VLOOKUP($B508,'Results-formatted 060121'!$A:AX,(BA$3+2),FALSE)))</f>
        <v>2</v>
      </c>
      <c r="BB508" s="95">
        <f>IF($C508 = "neg", (($D508+1) - VLOOKUP($B508,'Results-formatted 060121'!$A:AY,(BB$3+2),FALSE)), IF($C508 = "pos-neg", (3+VLOOKUP($B508,'Results-formatted 060121'!$A:AY,(BB$3+2),FALSE)), VLOOKUP($B508,'Results-formatted 060121'!$A:AY,(BB$3+2),FALSE)))</f>
        <v>4</v>
      </c>
      <c r="BC508" s="95">
        <f>IF($C508 = "neg", (($D508+1) - VLOOKUP($B508,'Results-formatted 060121'!$A:AZ,(BC$3+2),FALSE)), IF($C508 = "pos-neg", (3+VLOOKUP($B508,'Results-formatted 060121'!$A:AZ,(BC$3+2),FALSE)), VLOOKUP($B508,'Results-formatted 060121'!$A:AZ,(BC$3+2),FALSE)))</f>
        <v>3</v>
      </c>
      <c r="BD508" s="95">
        <f>IF($C508 = "neg", (($D508+1) - VLOOKUP($B508,'Results-formatted 060121'!$A:BA,(BD$3+2),FALSE)), IF($C508 = "pos-neg", (3+VLOOKUP($B508,'Results-formatted 060121'!$A:BA,(BD$3+2),FALSE)), VLOOKUP($B508,'Results-formatted 060121'!$A:BA,(BD$3+2),FALSE)))</f>
        <v>5</v>
      </c>
      <c r="BE508" s="95">
        <f>IF($C508 = "neg", (($D508+1) - VLOOKUP($B508,'Results-formatted 060121'!$A:BB,(BE$3+2),FALSE)), IF($C508 = "pos-neg", (3+VLOOKUP($B508,'Results-formatted 060121'!$A:BB,(BE$3+2),FALSE)), VLOOKUP($B508,'Results-formatted 060121'!$A:BB,(BE$3+2),FALSE)))</f>
        <v>4</v>
      </c>
      <c r="BF508" s="95">
        <f>IF($C508 = "neg", (($D508+1) - VLOOKUP($B508,'Results-formatted 060121'!$A:BC,(BF$3+2),FALSE)), IF($C508 = "pos-neg", (3+VLOOKUP($B508,'Results-formatted 060121'!$A:BC,(BF$3+2),FALSE)), VLOOKUP($B508,'Results-formatted 060121'!$A:BC,(BF$3+2),FALSE)))</f>
        <v>5</v>
      </c>
      <c r="BG508" s="95">
        <f>IF($C508 = "neg", (($D508+1) - VLOOKUP($B508,'Results-formatted 060121'!$A:BD,(BG$3+2),FALSE)), IF($C508 = "pos-neg", (3+VLOOKUP($B508,'Results-formatted 060121'!$A:BD,(BG$3+2),FALSE)), VLOOKUP($B508,'Results-formatted 060121'!$A:BD,(BG$3+2),FALSE)))</f>
        <v>1</v>
      </c>
      <c r="BH508" s="95">
        <f>IF($C508 = "neg", (($D508+1) - VLOOKUP($B508,'Results-formatted 060121'!$A:BE,(BH$3+2),FALSE)), IF($C508 = "pos-neg", (3+VLOOKUP($B508,'Results-formatted 060121'!$A:BE,(BH$3+2),FALSE)), VLOOKUP($B508,'Results-formatted 060121'!$A:BE,(BH$3+2),FALSE)))</f>
        <v>3</v>
      </c>
      <c r="BI508" s="95">
        <f>IF($C508 = "neg", (($D508+1) - VLOOKUP($B508,'Results-formatted 060121'!$A:BF,(BI$3+2),FALSE)), IF($C508 = "pos-neg", (3+VLOOKUP($B508,'Results-formatted 060121'!$A:BF,(BI$3+2),FALSE)), VLOOKUP($B508,'Results-formatted 060121'!$A:BF,(BI$3+2),FALSE)))</f>
        <v>3</v>
      </c>
      <c r="BJ508" s="95">
        <f>IF($C508 = "neg", (($D508+1) - VLOOKUP($B508,'Results-formatted 060121'!$A:BG,(BJ$3+2),FALSE)), IF($C508 = "pos-neg", (3+VLOOKUP($B508,'Results-formatted 060121'!$A:BG,(BJ$3+2),FALSE)), VLOOKUP($B508,'Results-formatted 060121'!$A:BG,(BJ$3+2),FALSE)))</f>
        <v>5</v>
      </c>
      <c r="BK508" s="95">
        <f>IF($C508 = "neg", (($D508+1) - VLOOKUP($B508,'Results-formatted 060121'!$A:BH,(BK$3+2),FALSE)), IF($C508 = "pos-neg", (3+VLOOKUP($B508,'Results-formatted 060121'!$A:BH,(BK$3+2),FALSE)), VLOOKUP($B508,'Results-formatted 060121'!$A:BH,(BK$3+2),FALSE)))</f>
        <v>2</v>
      </c>
      <c r="BL508" s="95">
        <f>IF($C508 = "neg", (($D508+1) - VLOOKUP($B508,'Results-formatted 060121'!$A:BI,(BL$3+2),FALSE)), IF($C508 = "pos-neg", (3+VLOOKUP($B508,'Results-formatted 060121'!$A:BI,(BL$3+2),FALSE)), VLOOKUP($B508,'Results-formatted 060121'!$A:BI,(BL$3+2),FALSE)))</f>
        <v>4</v>
      </c>
      <c r="BM508" s="95">
        <f>IF($C508 = "neg", (($D508+1) - VLOOKUP($B508,'Results-formatted 060121'!$A:BJ,(BM$3+2),FALSE)), IF($C508 = "pos-neg", (3+VLOOKUP($B508,'Results-formatted 060121'!$A:BJ,(BM$3+2),FALSE)), VLOOKUP($B508,'Results-formatted 060121'!$A:BJ,(BM$3+2),FALSE)))</f>
        <v>4</v>
      </c>
      <c r="BN508" s="95"/>
      <c r="BO508" s="95"/>
      <c r="BP508" s="95"/>
      <c r="BQ508" s="95"/>
      <c r="BR508" s="95"/>
      <c r="BS508" s="95"/>
      <c r="BT508" s="95"/>
      <c r="BU508" s="95"/>
      <c r="BV508" s="95"/>
      <c r="BW508" s="95"/>
      <c r="BX508" s="95"/>
      <c r="BY508" s="95"/>
      <c r="BZ508" s="95"/>
      <c r="CA508" s="95"/>
      <c r="CB508" s="95"/>
      <c r="CC508" s="95"/>
      <c r="CD508" s="99"/>
      <c r="CE508" s="25">
        <f t="shared" si="1954"/>
        <v>3.1666666666666665</v>
      </c>
      <c r="CF508" s="25">
        <f t="shared" si="1816"/>
        <v>1.2096598018278497</v>
      </c>
    </row>
    <row r="509" spans="2:84" ht="42" x14ac:dyDescent="0.15">
      <c r="B509" s="84" t="s">
        <v>626</v>
      </c>
      <c r="C509" s="86" t="s">
        <v>224</v>
      </c>
      <c r="D509" s="2">
        <v>5</v>
      </c>
      <c r="E509" s="13" t="s">
        <v>15</v>
      </c>
      <c r="F509" s="95">
        <f>IF($C509 = "neg", (($D509+1) - VLOOKUP($B509,'Results-formatted 060121'!$A:$AJ,(F$3+2),FALSE)), IF($C509 = "pos-neg", (3+VLOOKUP($B509,'Results-formatted 060121'!$A:$AJ,(F$3+2),FALSE)), VLOOKUP($B509,'Results-formatted 060121'!$A:$AJ,(F$3+2),FALSE)))</f>
        <v>3</v>
      </c>
      <c r="G509" s="95">
        <f>IF($C509 = "neg", (($D509+1) - VLOOKUP($B509,'Results-formatted 060121'!$A:$AJ,(G$3+2),FALSE)), IF($C509 = "pos-neg", (3+VLOOKUP($B509,'Results-formatted 060121'!$A:$AJ,(G$3+2),FALSE)), VLOOKUP($B509,'Results-formatted 060121'!$A:$AJ,(G$3+2),FALSE)))</f>
        <v>4</v>
      </c>
      <c r="H509" s="95">
        <f>IF($C509 = "neg", (($D509+1) - VLOOKUP($B509,'Results-formatted 060121'!$A:$AJ,(H$3+2),FALSE)), IF($C509 = "pos-neg", (3+VLOOKUP($B509,'Results-formatted 060121'!$A:$AJ,(H$3+2),FALSE)), VLOOKUP($B509,'Results-formatted 060121'!$A:$AJ,(H$3+2),FALSE)))</f>
        <v>3</v>
      </c>
      <c r="I509" s="95">
        <f>IF($C509 = "neg", (($D509+1) - VLOOKUP($B509,'Results-formatted 060121'!$A:$AJ,(I$3+2),FALSE)), IF($C509 = "pos-neg", (3+VLOOKUP($B509,'Results-formatted 060121'!$A:$AJ,(I$3+2),FALSE)), VLOOKUP($B509,'Results-formatted 060121'!$A:$AJ,(I$3+2),FALSE)))</f>
        <v>2</v>
      </c>
      <c r="J509" s="95">
        <f>IF($C509 = "neg", (($D509+1) - VLOOKUP($B509,'Results-formatted 060121'!$A:$AJ,(J$3+2),FALSE)), IF($C509 = "pos-neg", (3+VLOOKUP($B509,'Results-formatted 060121'!$A:$AJ,(J$3+2),FALSE)), VLOOKUP($B509,'Results-formatted 060121'!$A:$AJ,(J$3+2),FALSE)))</f>
        <v>2</v>
      </c>
      <c r="K509" s="95">
        <f>IF($C509 = "neg", (($D509+1) - VLOOKUP($B509,'Results-formatted 060121'!$A:$AJ,(K$3+2),FALSE)), IF($C509 = "pos-neg", (3+VLOOKUP($B509,'Results-formatted 060121'!$A:$AJ,(K$3+2),FALSE)), VLOOKUP($B509,'Results-formatted 060121'!$A:$AJ,(K$3+2),FALSE)))</f>
        <v>4</v>
      </c>
      <c r="L509" s="95">
        <f>IF($C509 = "neg", (($D509+1) - VLOOKUP($B509,'Results-formatted 060121'!$A:$AJ,(L$3+2),FALSE)), IF($C509 = "pos-neg", (3+VLOOKUP($B509,'Results-formatted 060121'!$A:$AJ,(L$3+2),FALSE)), VLOOKUP($B509,'Results-formatted 060121'!$A:$AJ,(L$3+2),FALSE)))</f>
        <v>5</v>
      </c>
      <c r="M509" s="95">
        <f>IF($C509 = "neg", (($D509+1) - VLOOKUP($B509,'Results-formatted 060121'!$A:$AJ,(M$3+2),FALSE)), IF($C509 = "pos-neg", (3+VLOOKUP($B509,'Results-formatted 060121'!$A:$AJ,(M$3+2),FALSE)), VLOOKUP($B509,'Results-formatted 060121'!$A:$AJ,(M$3+2),FALSE)))</f>
        <v>1</v>
      </c>
      <c r="N509" s="95">
        <f>IF($C509 = "neg", (($D509+1) - VLOOKUP($B509,'Results-formatted 060121'!$A:$AJ,(N$3+2),FALSE)), IF($C509 = "pos-neg", (3+VLOOKUP($B509,'Results-formatted 060121'!$A:$AJ,(N$3+2),FALSE)), VLOOKUP($B509,'Results-formatted 060121'!$A:$AJ,(N$3+2),FALSE)))</f>
        <v>3</v>
      </c>
      <c r="O509" s="95">
        <f>IF($C509 = "neg", (($D509+1) - VLOOKUP($B509,'Results-formatted 060121'!$A:$AJ,(O$3+2),FALSE)), IF($C509 = "pos-neg", (3+VLOOKUP($B509,'Results-formatted 060121'!$A:$AJ,(O$3+2),FALSE)), VLOOKUP($B509,'Results-formatted 060121'!$A:$AJ,(O$3+2),FALSE)))</f>
        <v>5</v>
      </c>
      <c r="P509" s="95">
        <f>IF($C509 = "neg", (($D509+1) - VLOOKUP($B509,'Results-formatted 060121'!$A:$AJ,(P$3+2),FALSE)), IF($C509 = "pos-neg", (3+VLOOKUP($B509,'Results-formatted 060121'!$A:$AJ,(P$3+2),FALSE)), VLOOKUP($B509,'Results-formatted 060121'!$A:$AJ,(P$3+2),FALSE)))</f>
        <v>4</v>
      </c>
      <c r="Q509" s="95">
        <f>IF($C509 = "neg", (($D509+1) - VLOOKUP($B509,'Results-formatted 060121'!$A:$AJ,(Q$3+2),FALSE)), IF($C509 = "pos-neg", (3+VLOOKUP($B509,'Results-formatted 060121'!$A:$AJ,(Q$3+2),FALSE)), VLOOKUP($B509,'Results-formatted 060121'!$A:$AJ,(Q$3+2),FALSE)))</f>
        <v>3</v>
      </c>
      <c r="R509" s="95">
        <f>IF($C509 = "neg", (($D509+1) - VLOOKUP($B509,'Results-formatted 060121'!$A:$AJ,(R$3+2),FALSE)), IF($C509 = "pos-neg", (3+VLOOKUP($B509,'Results-formatted 060121'!$A:$AJ,(R$3+2),FALSE)), VLOOKUP($B509,'Results-formatted 060121'!$A:$AJ,(R$3+2),FALSE)))</f>
        <v>3</v>
      </c>
      <c r="S509" s="95">
        <f>IF($C509 = "neg", (($D509+1) - VLOOKUP($B509,'Results-formatted 060121'!$A:$AJ,(S$3+2),FALSE)), IF($C509 = "pos-neg", (3+VLOOKUP($B509,'Results-formatted 060121'!$A:$AJ,(S$3+2),FALSE)), VLOOKUP($B509,'Results-formatted 060121'!$A:$AJ,(S$3+2),FALSE)))</f>
        <v>2</v>
      </c>
      <c r="T509" s="95">
        <f>IF($C509 = "neg", (($D509+1) - VLOOKUP($B509,'Results-formatted 060121'!$A:$AJ,(T$3+2),FALSE)), IF($C509 = "pos-neg", (3+VLOOKUP($B509,'Results-formatted 060121'!$A:$AJ,(T$3+2),FALSE)), VLOOKUP($B509,'Results-formatted 060121'!$A:$AJ,(T$3+2),FALSE)))</f>
        <v>2</v>
      </c>
      <c r="U509" s="95">
        <f>IF($C509 = "neg", (($D509+1) - VLOOKUP($B509,'Results-formatted 060121'!$A:$AJ,(U$3+2),FALSE)), IF($C509 = "pos-neg", (3+VLOOKUP($B509,'Results-formatted 060121'!$A:$AJ,(U$3+2),FALSE)), VLOOKUP($B509,'Results-formatted 060121'!$A:$AJ,(U$3+2),FALSE)))</f>
        <v>1</v>
      </c>
      <c r="V509" s="95">
        <f>IF($C509 = "neg", (($D509+1) - VLOOKUP($B509,'Results-formatted 060121'!$A:$AJ,(V$3+2),FALSE)), IF($C509 = "pos-neg", (3+VLOOKUP($B509,'Results-formatted 060121'!$A:$AJ,(V$3+2),FALSE)), VLOOKUP($B509,'Results-formatted 060121'!$A:$AJ,(V$3+2),FALSE)))</f>
        <v>4</v>
      </c>
      <c r="W509" s="95">
        <f>IF($C509 = "neg", (($D509+1) - VLOOKUP($B509,'Results-formatted 060121'!$A:$AJ,(W$3+2),FALSE)), IF($C509 = "pos-neg", (3+VLOOKUP($B509,'Results-formatted 060121'!$A:$AJ,(W$3+2),FALSE)), VLOOKUP($B509,'Results-formatted 060121'!$A:$AJ,(W$3+2),FALSE)))</f>
        <v>3</v>
      </c>
      <c r="X509" s="95">
        <f>IF($C509 = "neg", (($D509+1) - VLOOKUP($B509,'Results-formatted 060121'!$A:$AJ,(X$3+2),FALSE)), IF($C509 = "pos-neg", (3+VLOOKUP($B509,'Results-formatted 060121'!$A:$AJ,(X$3+2),FALSE)), VLOOKUP($B509,'Results-formatted 060121'!$A:$AJ,(X$3+2),FALSE)))</f>
        <v>2</v>
      </c>
      <c r="Y509" s="95">
        <f>IF($C509 = "neg", (($D509+1) - VLOOKUP($B509,'Results-formatted 060121'!$A:$AJ,(Y$3+2),FALSE)), IF($C509 = "pos-neg", (3+VLOOKUP($B509,'Results-formatted 060121'!$A:$AJ,(Y$3+2),FALSE)), VLOOKUP($B509,'Results-formatted 060121'!$A:$AJ,(Y$3+2),FALSE)))</f>
        <v>3</v>
      </c>
      <c r="Z509" s="95">
        <f>IF($C509 = "neg", (($D509+1) - VLOOKUP($B509,'Results-formatted 060121'!$A:$AJ,(Z$3+2),FALSE)), IF($C509 = "pos-neg", (3+VLOOKUP($B509,'Results-formatted 060121'!$A:$AJ,(Z$3+2),FALSE)), VLOOKUP($B509,'Results-formatted 060121'!$A:$AJ,(Z$3+2),FALSE)))</f>
        <v>2</v>
      </c>
      <c r="AA509" s="95">
        <f>IF($C509 = "neg", (($D509+1) - VLOOKUP($B509,'Results-formatted 060121'!$A:$AJ,(AA$3+2),FALSE)), IF($C509 = "pos-neg", (3+VLOOKUP($B509,'Results-formatted 060121'!$A:$AJ,(AA$3+2),FALSE)), VLOOKUP($B509,'Results-formatted 060121'!$A:$AJ,(AA$3+2),FALSE)))</f>
        <v>1</v>
      </c>
      <c r="AB509" s="95">
        <f>IF($C509 = "neg", (($D509+1) - VLOOKUP($B509,'Results-formatted 060121'!$A:$AJ,(AB$3+2),FALSE)), IF($C509 = "pos-neg", (3+VLOOKUP($B509,'Results-formatted 060121'!$A:$AJ,(AB$3+2),FALSE)), VLOOKUP($B509,'Results-formatted 060121'!$A:$AJ,(AB$3+2),FALSE)))</f>
        <v>4</v>
      </c>
      <c r="AC509" s="95">
        <f>IF($C509 = "neg", (($D509+1) - VLOOKUP($B509,'Results-formatted 060121'!$A:$AJ,(AC$3+2),FALSE)), IF($C509 = "pos-neg", (3+VLOOKUP($B509,'Results-formatted 060121'!$A:$AJ,(AC$3+2),FALSE)), VLOOKUP($B509,'Results-formatted 060121'!$A:$AJ,(AC$3+2),FALSE)))</f>
        <v>1</v>
      </c>
      <c r="AD509" s="95">
        <f>IF($C509 = "neg", (($D509+1) - VLOOKUP($B509,'Results-formatted 060121'!$A:$AJ,(AD$3+2),FALSE)), IF($C509 = "pos-neg", (3+VLOOKUP($B509,'Results-formatted 060121'!$A:$AJ,(AD$3+2),FALSE)), VLOOKUP($B509,'Results-formatted 060121'!$A:$AJ,(AD$3+2),FALSE)))</f>
        <v>1</v>
      </c>
      <c r="AE509" s="95">
        <f>IF($C509 = "neg", (($D509+1) - VLOOKUP($B509,'Results-formatted 060121'!$A:$AJ,(AE$3+2),FALSE)), IF($C509 = "pos-neg", (3+VLOOKUP($B509,'Results-formatted 060121'!$A:$AJ,(AE$3+2),FALSE)), VLOOKUP($B509,'Results-formatted 060121'!$A:$AJ,(AE$3+2),FALSE)))</f>
        <v>4</v>
      </c>
      <c r="AF509" s="95">
        <f>IF($C509 = "neg", (($D509+1) - VLOOKUP($B509,'Results-formatted 060121'!$A:$AJ,(AF$3+2),FALSE)), IF($C509 = "pos-neg", (3+VLOOKUP($B509,'Results-formatted 060121'!$A:$AJ,(AF$3+2),FALSE)), VLOOKUP($B509,'Results-formatted 060121'!$A:$AJ,(AF$3+2),FALSE)))</f>
        <v>2</v>
      </c>
      <c r="AG509" s="95">
        <f>IF($C509 = "neg", (($D509+1) - VLOOKUP($B509,'Results-formatted 060121'!$A:$AJ,(AG$3+2),FALSE)), IF($C509 = "pos-neg", (3+VLOOKUP($B509,'Results-formatted 060121'!$A:$AJ,(AG$3+2),FALSE)), VLOOKUP($B509,'Results-formatted 060121'!$A:$AJ,(AG$3+2),FALSE)))</f>
        <v>3</v>
      </c>
      <c r="AH509" s="95">
        <f>IF($C509 = "neg", (($D509+1) - VLOOKUP($B509,'Results-formatted 060121'!$A:$AJ,(AH$3+2),FALSE)), IF($C509 = "pos-neg", (3+VLOOKUP($B509,'Results-formatted 060121'!$A:$AJ,(AH$3+2),FALSE)), VLOOKUP($B509,'Results-formatted 060121'!$A:$AJ,(AH$3+2),FALSE)))</f>
        <v>3</v>
      </c>
      <c r="AI509" s="95">
        <f>IF($C509 = "neg", (($D509+1) - VLOOKUP($B509,'Results-formatted 060121'!$A:$AJ,(AI$3+2),FALSE)), IF($C509 = "pos-neg", (3+VLOOKUP($B509,'Results-formatted 060121'!$A:$AJ,(AI$3+2),FALSE)), VLOOKUP($B509,'Results-formatted 060121'!$A:$AJ,(AI$3+2),FALSE)))</f>
        <v>3</v>
      </c>
      <c r="AJ509" s="95">
        <f>IF($C509 = "neg", (($D509+1) - VLOOKUP($B509,'Results-formatted 060121'!$A:$AJ,(AJ$3+2),FALSE)), IF($C509 = "pos-neg", (3+VLOOKUP($B509,'Results-formatted 060121'!$A:$AJ,(AJ$3+2),FALSE)), VLOOKUP($B509,'Results-formatted 060121'!$A:$AJ,(AJ$3+2),FALSE)))</f>
        <v>5</v>
      </c>
      <c r="AK509" s="95">
        <f>IF($C509 = "neg", (($D509+1) - VLOOKUP($B509,'Results-formatted 060121'!$A:$AJ,(AK$3+2),FALSE)), IF($C509 = "pos-neg", (3+VLOOKUP($B509,'Results-formatted 060121'!$A:$AJ,(AK$3+2),FALSE)), VLOOKUP($B509,'Results-formatted 060121'!$A:$AJ,(AK$3+2),FALSE)))</f>
        <v>3</v>
      </c>
      <c r="AL509" s="95">
        <f>IF($C509 = "neg", (($D509+1) - VLOOKUP($B509,'Results-formatted 060121'!$A:$AJ,(AL$3+2),FALSE)), IF($C509 = "pos-neg", (3+VLOOKUP($B509,'Results-formatted 060121'!$A:$AJ,(AL$3+2),FALSE)), VLOOKUP($B509,'Results-formatted 060121'!$A:$AJ,(AL$3+2),FALSE)))</f>
        <v>2</v>
      </c>
      <c r="AM509" s="95">
        <f>IF($C509 = "neg", (($D509+1) - VLOOKUP($B509,'Results-formatted 060121'!$A:AJ,(AM$3+2),FALSE)), IF($C509 = "pos-neg", (3+VLOOKUP($B509,'Results-formatted 060121'!$A:AJ,(AM$3+2),FALSE)), VLOOKUP($B509,'Results-formatted 060121'!$A:AJ,(AM$3+2),FALSE)))</f>
        <v>4</v>
      </c>
      <c r="AN509" s="95">
        <f>IF($C509 = "neg", (($D509+1) - VLOOKUP($B509,'Results-formatted 060121'!$A:AK,(AN$3+2),FALSE)), IF($C509 = "pos-neg", (3+VLOOKUP($B509,'Results-formatted 060121'!$A:AK,(AN$3+2),FALSE)), VLOOKUP($B509,'Results-formatted 060121'!$A:AK,(AN$3+2),FALSE)))</f>
        <v>3</v>
      </c>
      <c r="AO509" s="95">
        <f>IF($C509 = "neg", (($D509+1) - VLOOKUP($B509,'Results-formatted 060121'!$A:AL,(AO$3+2),FALSE)), IF($C509 = "pos-neg", (3+VLOOKUP($B509,'Results-formatted 060121'!$A:AL,(AO$3+2),FALSE)), VLOOKUP($B509,'Results-formatted 060121'!$A:AL,(AO$3+2),FALSE)))</f>
        <v>3</v>
      </c>
      <c r="AP509" s="95">
        <f>IF($C509 = "neg", (($D509+1) - VLOOKUP($B509,'Results-formatted 060121'!$A:AM,(AP$3+2),FALSE)), IF($C509 = "pos-neg", (3+VLOOKUP($B509,'Results-formatted 060121'!$A:AM,(AP$3+2),FALSE)), VLOOKUP($B509,'Results-formatted 060121'!$A:AM,(AP$3+2),FALSE)))</f>
        <v>1</v>
      </c>
      <c r="AQ509" s="95">
        <f>IF($C509 = "neg", (($D509+1) - VLOOKUP($B509,'Results-formatted 060121'!$A:AN,(AQ$3+2),FALSE)), IF($C509 = "pos-neg", (3+VLOOKUP($B509,'Results-formatted 060121'!$A:AN,(AQ$3+2),FALSE)), VLOOKUP($B509,'Results-formatted 060121'!$A:AN,(AQ$3+2),FALSE)))</f>
        <v>3</v>
      </c>
      <c r="AR509" s="95">
        <f>IF($C509 = "neg", (($D509+1) - VLOOKUP($B509,'Results-formatted 060121'!$A:AO,(AR$3+2),FALSE)), IF($C509 = "pos-neg", (3+VLOOKUP($B509,'Results-formatted 060121'!$A:AO,(AR$3+2),FALSE)), VLOOKUP($B509,'Results-formatted 060121'!$A:AO,(AR$3+2),FALSE)))</f>
        <v>3</v>
      </c>
      <c r="AS509" s="95">
        <f>IF($C509 = "neg", (($D509+1) - VLOOKUP($B509,'Results-formatted 060121'!$A:AP,(AS$3+2),FALSE)), IF($C509 = "pos-neg", (3+VLOOKUP($B509,'Results-formatted 060121'!$A:AP,(AS$3+2),FALSE)), VLOOKUP($B509,'Results-formatted 060121'!$A:AP,(AS$3+2),FALSE)))</f>
        <v>3</v>
      </c>
      <c r="AT509" s="95">
        <f>IF($C509 = "neg", (($D509+1) - VLOOKUP($B509,'Results-formatted 060121'!$A:AQ,(AT$3+2),FALSE)), IF($C509 = "pos-neg", (3+VLOOKUP($B509,'Results-formatted 060121'!$A:AQ,(AT$3+2),FALSE)), VLOOKUP($B509,'Results-formatted 060121'!$A:AQ,(AT$3+2),FALSE)))</f>
        <v>3</v>
      </c>
      <c r="AU509" s="95">
        <f>IF($C509 = "neg", (($D509+1) - VLOOKUP($B509,'Results-formatted 060121'!$A:AR,(AU$3+2),FALSE)), IF($C509 = "pos-neg", (3+VLOOKUP($B509,'Results-formatted 060121'!$A:AR,(AU$3+2),FALSE)), VLOOKUP($B509,'Results-formatted 060121'!$A:AR,(AU$3+2),FALSE)))</f>
        <v>3</v>
      </c>
      <c r="AV509" s="95">
        <f>IF($C509 = "neg", (($D509+1) - VLOOKUP($B509,'Results-formatted 060121'!$A:AS,(AV$3+2),FALSE)), IF($C509 = "pos-neg", (3+VLOOKUP($B509,'Results-formatted 060121'!$A:AS,(AV$3+2),FALSE)), VLOOKUP($B509,'Results-formatted 060121'!$A:AS,(AV$3+2),FALSE)))</f>
        <v>1</v>
      </c>
      <c r="AW509" s="95">
        <f>IF($C509 = "neg", (($D509+1) - VLOOKUP($B509,'Results-formatted 060121'!$A:AT,(AW$3+2),FALSE)), IF($C509 = "pos-neg", (3+VLOOKUP($B509,'Results-formatted 060121'!$A:AT,(AW$3+2),FALSE)), VLOOKUP($B509,'Results-formatted 060121'!$A:AT,(AW$3+2),FALSE)))</f>
        <v>1</v>
      </c>
      <c r="AX509" s="95">
        <f>IF($C509 = "neg", (($D509+1) - VLOOKUP($B509,'Results-formatted 060121'!$A:AU,(AX$3+2),FALSE)), IF($C509 = "pos-neg", (3+VLOOKUP($B509,'Results-formatted 060121'!$A:AU,(AX$3+2),FALSE)), VLOOKUP($B509,'Results-formatted 060121'!$A:AU,(AX$3+2),FALSE)))</f>
        <v>1</v>
      </c>
      <c r="AY509" s="95">
        <f>IF($C509 = "neg", (($D509+1) - VLOOKUP($B509,'Results-formatted 060121'!$A:AV,(AY$3+2),FALSE)), IF($C509 = "pos-neg", (3+VLOOKUP($B509,'Results-formatted 060121'!$A:AV,(AY$3+2),FALSE)), VLOOKUP($B509,'Results-formatted 060121'!$A:AV,(AY$3+2),FALSE)))</f>
        <v>3</v>
      </c>
      <c r="AZ509" s="95">
        <f>IF($C509 = "neg", (($D509+1) - VLOOKUP($B509,'Results-formatted 060121'!$A:AW,(AZ$3+2),FALSE)), IF($C509 = "pos-neg", (3+VLOOKUP($B509,'Results-formatted 060121'!$A:AW,(AZ$3+2),FALSE)), VLOOKUP($B509,'Results-formatted 060121'!$A:AW,(AZ$3+2),FALSE)))</f>
        <v>5</v>
      </c>
      <c r="BA509" s="95">
        <f>IF($C509 = "neg", (($D509+1) - VLOOKUP($B509,'Results-formatted 060121'!$A:AX,(BA$3+2),FALSE)), IF($C509 = "pos-neg", (3+VLOOKUP($B509,'Results-formatted 060121'!$A:AX,(BA$3+2),FALSE)), VLOOKUP($B509,'Results-formatted 060121'!$A:AX,(BA$3+2),FALSE)))</f>
        <v>1</v>
      </c>
      <c r="BB509" s="95">
        <f>IF($C509 = "neg", (($D509+1) - VLOOKUP($B509,'Results-formatted 060121'!$A:AY,(BB$3+2),FALSE)), IF($C509 = "pos-neg", (3+VLOOKUP($B509,'Results-formatted 060121'!$A:AY,(BB$3+2),FALSE)), VLOOKUP($B509,'Results-formatted 060121'!$A:AY,(BB$3+2),FALSE)))</f>
        <v>4</v>
      </c>
      <c r="BC509" s="95">
        <f>IF($C509 = "neg", (($D509+1) - VLOOKUP($B509,'Results-formatted 060121'!$A:AZ,(BC$3+2),FALSE)), IF($C509 = "pos-neg", (3+VLOOKUP($B509,'Results-formatted 060121'!$A:AZ,(BC$3+2),FALSE)), VLOOKUP($B509,'Results-formatted 060121'!$A:AZ,(BC$3+2),FALSE)))</f>
        <v>3</v>
      </c>
      <c r="BD509" s="95">
        <f>IF($C509 = "neg", (($D509+1) - VLOOKUP($B509,'Results-formatted 060121'!$A:BA,(BD$3+2),FALSE)), IF($C509 = "pos-neg", (3+VLOOKUP($B509,'Results-formatted 060121'!$A:BA,(BD$3+2),FALSE)), VLOOKUP($B509,'Results-formatted 060121'!$A:BA,(BD$3+2),FALSE)))</f>
        <v>5</v>
      </c>
      <c r="BE509" s="95">
        <f>IF($C509 = "neg", (($D509+1) - VLOOKUP($B509,'Results-formatted 060121'!$A:BB,(BE$3+2),FALSE)), IF($C509 = "pos-neg", (3+VLOOKUP($B509,'Results-formatted 060121'!$A:BB,(BE$3+2),FALSE)), VLOOKUP($B509,'Results-formatted 060121'!$A:BB,(BE$3+2),FALSE)))</f>
        <v>5</v>
      </c>
      <c r="BF509" s="95">
        <f>IF($C509 = "neg", (($D509+1) - VLOOKUP($B509,'Results-formatted 060121'!$A:BC,(BF$3+2),FALSE)), IF($C509 = "pos-neg", (3+VLOOKUP($B509,'Results-formatted 060121'!$A:BC,(BF$3+2),FALSE)), VLOOKUP($B509,'Results-formatted 060121'!$A:BC,(BF$3+2),FALSE)))</f>
        <v>5</v>
      </c>
      <c r="BG509" s="95">
        <f>IF($C509 = "neg", (($D509+1) - VLOOKUP($B509,'Results-formatted 060121'!$A:BD,(BG$3+2),FALSE)), IF($C509 = "pos-neg", (3+VLOOKUP($B509,'Results-formatted 060121'!$A:BD,(BG$3+2),FALSE)), VLOOKUP($B509,'Results-formatted 060121'!$A:BD,(BG$3+2),FALSE)))</f>
        <v>1</v>
      </c>
      <c r="BH509" s="95">
        <f>IF($C509 = "neg", (($D509+1) - VLOOKUP($B509,'Results-formatted 060121'!$A:BE,(BH$3+2),FALSE)), IF($C509 = "pos-neg", (3+VLOOKUP($B509,'Results-formatted 060121'!$A:BE,(BH$3+2),FALSE)), VLOOKUP($B509,'Results-formatted 060121'!$A:BE,(BH$3+2),FALSE)))</f>
        <v>3</v>
      </c>
      <c r="BI509" s="95">
        <f>IF($C509 = "neg", (($D509+1) - VLOOKUP($B509,'Results-formatted 060121'!$A:BF,(BI$3+2),FALSE)), IF($C509 = "pos-neg", (3+VLOOKUP($B509,'Results-formatted 060121'!$A:BF,(BI$3+2),FALSE)), VLOOKUP($B509,'Results-formatted 060121'!$A:BF,(BI$3+2),FALSE)))</f>
        <v>2</v>
      </c>
      <c r="BJ509" s="95">
        <f>IF($C509 = "neg", (($D509+1) - VLOOKUP($B509,'Results-formatted 060121'!$A:BG,(BJ$3+2),FALSE)), IF($C509 = "pos-neg", (3+VLOOKUP($B509,'Results-formatted 060121'!$A:BG,(BJ$3+2),FALSE)), VLOOKUP($B509,'Results-formatted 060121'!$A:BG,(BJ$3+2),FALSE)))</f>
        <v>5</v>
      </c>
      <c r="BK509" s="95">
        <f>IF($C509 = "neg", (($D509+1) - VLOOKUP($B509,'Results-formatted 060121'!$A:BH,(BK$3+2),FALSE)), IF($C509 = "pos-neg", (3+VLOOKUP($B509,'Results-formatted 060121'!$A:BH,(BK$3+2),FALSE)), VLOOKUP($B509,'Results-formatted 060121'!$A:BH,(BK$3+2),FALSE)))</f>
        <v>3</v>
      </c>
      <c r="BL509" s="95">
        <f>IF($C509 = "neg", (($D509+1) - VLOOKUP($B509,'Results-formatted 060121'!$A:BI,(BL$3+2),FALSE)), IF($C509 = "pos-neg", (3+VLOOKUP($B509,'Results-formatted 060121'!$A:BI,(BL$3+2),FALSE)), VLOOKUP($B509,'Results-formatted 060121'!$A:BI,(BL$3+2),FALSE)))</f>
        <v>3</v>
      </c>
      <c r="BM509" s="95">
        <f>IF($C509 = "neg", (($D509+1) - VLOOKUP($B509,'Results-formatted 060121'!$A:BJ,(BM$3+2),FALSE)), IF($C509 = "pos-neg", (3+VLOOKUP($B509,'Results-formatted 060121'!$A:BJ,(BM$3+2),FALSE)), VLOOKUP($B509,'Results-formatted 060121'!$A:BJ,(BM$3+2),FALSE)))</f>
        <v>3</v>
      </c>
      <c r="BN509" s="95"/>
      <c r="BO509" s="95"/>
      <c r="BP509" s="95"/>
      <c r="BQ509" s="95"/>
      <c r="BR509" s="95"/>
      <c r="BS509" s="95"/>
      <c r="BT509" s="95"/>
      <c r="BU509" s="95"/>
      <c r="BV509" s="95"/>
      <c r="BW509" s="95"/>
      <c r="BX509" s="95"/>
      <c r="BY509" s="95"/>
      <c r="BZ509" s="95"/>
      <c r="CA509" s="95"/>
      <c r="CB509" s="95"/>
      <c r="CC509" s="95"/>
      <c r="CD509" s="99"/>
      <c r="CE509" s="25">
        <f t="shared" si="1954"/>
        <v>2.8833333333333333</v>
      </c>
      <c r="CF509" s="25">
        <f t="shared" si="1816"/>
        <v>1.2499717510932291</v>
      </c>
    </row>
    <row r="510" spans="2:84" ht="42" x14ac:dyDescent="0.15">
      <c r="B510" s="84" t="s">
        <v>627</v>
      </c>
      <c r="C510" s="86" t="s">
        <v>224</v>
      </c>
      <c r="D510" s="2">
        <v>5</v>
      </c>
      <c r="E510" s="13" t="s">
        <v>15</v>
      </c>
      <c r="F510" s="95">
        <f>IF($C510 = "neg", (($D510+1) - VLOOKUP($B510,'Results-formatted 060121'!$A:$AJ,(F$3+2),FALSE)), IF($C510 = "pos-neg", (3+VLOOKUP($B510,'Results-formatted 060121'!$A:$AJ,(F$3+2),FALSE)), VLOOKUP($B510,'Results-formatted 060121'!$A:$AJ,(F$3+2),FALSE)))</f>
        <v>3</v>
      </c>
      <c r="G510" s="95">
        <f>IF($C510 = "neg", (($D510+1) - VLOOKUP($B510,'Results-formatted 060121'!$A:$AJ,(G$3+2),FALSE)), IF($C510 = "pos-neg", (3+VLOOKUP($B510,'Results-formatted 060121'!$A:$AJ,(G$3+2),FALSE)), VLOOKUP($B510,'Results-formatted 060121'!$A:$AJ,(G$3+2),FALSE)))</f>
        <v>4</v>
      </c>
      <c r="H510" s="95">
        <f>IF($C510 = "neg", (($D510+1) - VLOOKUP($B510,'Results-formatted 060121'!$A:$AJ,(H$3+2),FALSE)), IF($C510 = "pos-neg", (3+VLOOKUP($B510,'Results-formatted 060121'!$A:$AJ,(H$3+2),FALSE)), VLOOKUP($B510,'Results-formatted 060121'!$A:$AJ,(H$3+2),FALSE)))</f>
        <v>2</v>
      </c>
      <c r="I510" s="95">
        <f>IF($C510 = "neg", (($D510+1) - VLOOKUP($B510,'Results-formatted 060121'!$A:$AJ,(I$3+2),FALSE)), IF($C510 = "pos-neg", (3+VLOOKUP($B510,'Results-formatted 060121'!$A:$AJ,(I$3+2),FALSE)), VLOOKUP($B510,'Results-formatted 060121'!$A:$AJ,(I$3+2),FALSE)))</f>
        <v>5</v>
      </c>
      <c r="J510" s="95">
        <f>IF($C510 = "neg", (($D510+1) - VLOOKUP($B510,'Results-formatted 060121'!$A:$AJ,(J$3+2),FALSE)), IF($C510 = "pos-neg", (3+VLOOKUP($B510,'Results-formatted 060121'!$A:$AJ,(J$3+2),FALSE)), VLOOKUP($B510,'Results-formatted 060121'!$A:$AJ,(J$3+2),FALSE)))</f>
        <v>4</v>
      </c>
      <c r="K510" s="95">
        <f>IF($C510 = "neg", (($D510+1) - VLOOKUP($B510,'Results-formatted 060121'!$A:$AJ,(K$3+2),FALSE)), IF($C510 = "pos-neg", (3+VLOOKUP($B510,'Results-formatted 060121'!$A:$AJ,(K$3+2),FALSE)), VLOOKUP($B510,'Results-formatted 060121'!$A:$AJ,(K$3+2),FALSE)))</f>
        <v>3</v>
      </c>
      <c r="L510" s="95">
        <f>IF($C510 = "neg", (($D510+1) - VLOOKUP($B510,'Results-formatted 060121'!$A:$AJ,(L$3+2),FALSE)), IF($C510 = "pos-neg", (3+VLOOKUP($B510,'Results-formatted 060121'!$A:$AJ,(L$3+2),FALSE)), VLOOKUP($B510,'Results-formatted 060121'!$A:$AJ,(L$3+2),FALSE)))</f>
        <v>4</v>
      </c>
      <c r="M510" s="95">
        <f>IF($C510 = "neg", (($D510+1) - VLOOKUP($B510,'Results-formatted 060121'!$A:$AJ,(M$3+2),FALSE)), IF($C510 = "pos-neg", (3+VLOOKUP($B510,'Results-formatted 060121'!$A:$AJ,(M$3+2),FALSE)), VLOOKUP($B510,'Results-formatted 060121'!$A:$AJ,(M$3+2),FALSE)))</f>
        <v>1</v>
      </c>
      <c r="N510" s="95">
        <f>IF($C510 = "neg", (($D510+1) - VLOOKUP($B510,'Results-formatted 060121'!$A:$AJ,(N$3+2),FALSE)), IF($C510 = "pos-neg", (3+VLOOKUP($B510,'Results-formatted 060121'!$A:$AJ,(N$3+2),FALSE)), VLOOKUP($B510,'Results-formatted 060121'!$A:$AJ,(N$3+2),FALSE)))</f>
        <v>4</v>
      </c>
      <c r="O510" s="95">
        <f>IF($C510 = "neg", (($D510+1) - VLOOKUP($B510,'Results-formatted 060121'!$A:$AJ,(O$3+2),FALSE)), IF($C510 = "pos-neg", (3+VLOOKUP($B510,'Results-formatted 060121'!$A:$AJ,(O$3+2),FALSE)), VLOOKUP($B510,'Results-formatted 060121'!$A:$AJ,(O$3+2),FALSE)))</f>
        <v>5</v>
      </c>
      <c r="P510" s="95">
        <f>IF($C510 = "neg", (($D510+1) - VLOOKUP($B510,'Results-formatted 060121'!$A:$AJ,(P$3+2),FALSE)), IF($C510 = "pos-neg", (3+VLOOKUP($B510,'Results-formatted 060121'!$A:$AJ,(P$3+2),FALSE)), VLOOKUP($B510,'Results-formatted 060121'!$A:$AJ,(P$3+2),FALSE)))</f>
        <v>4</v>
      </c>
      <c r="Q510" s="95">
        <f>IF($C510 = "neg", (($D510+1) - VLOOKUP($B510,'Results-formatted 060121'!$A:$AJ,(Q$3+2),FALSE)), IF($C510 = "pos-neg", (3+VLOOKUP($B510,'Results-formatted 060121'!$A:$AJ,(Q$3+2),FALSE)), VLOOKUP($B510,'Results-formatted 060121'!$A:$AJ,(Q$3+2),FALSE)))</f>
        <v>3</v>
      </c>
      <c r="R510" s="95">
        <f>IF($C510 = "neg", (($D510+1) - VLOOKUP($B510,'Results-formatted 060121'!$A:$AJ,(R$3+2),FALSE)), IF($C510 = "pos-neg", (3+VLOOKUP($B510,'Results-formatted 060121'!$A:$AJ,(R$3+2),FALSE)), VLOOKUP($B510,'Results-formatted 060121'!$A:$AJ,(R$3+2),FALSE)))</f>
        <v>2</v>
      </c>
      <c r="S510" s="95">
        <f>IF($C510 = "neg", (($D510+1) - VLOOKUP($B510,'Results-formatted 060121'!$A:$AJ,(S$3+2),FALSE)), IF($C510 = "pos-neg", (3+VLOOKUP($B510,'Results-formatted 060121'!$A:$AJ,(S$3+2),FALSE)), VLOOKUP($B510,'Results-formatted 060121'!$A:$AJ,(S$3+2),FALSE)))</f>
        <v>2</v>
      </c>
      <c r="T510" s="95">
        <f>IF($C510 = "neg", (($D510+1) - VLOOKUP($B510,'Results-formatted 060121'!$A:$AJ,(T$3+2),FALSE)), IF($C510 = "pos-neg", (3+VLOOKUP($B510,'Results-formatted 060121'!$A:$AJ,(T$3+2),FALSE)), VLOOKUP($B510,'Results-formatted 060121'!$A:$AJ,(T$3+2),FALSE)))</f>
        <v>1</v>
      </c>
      <c r="U510" s="95">
        <f>IF($C510 = "neg", (($D510+1) - VLOOKUP($B510,'Results-formatted 060121'!$A:$AJ,(U$3+2),FALSE)), IF($C510 = "pos-neg", (3+VLOOKUP($B510,'Results-formatted 060121'!$A:$AJ,(U$3+2),FALSE)), VLOOKUP($B510,'Results-formatted 060121'!$A:$AJ,(U$3+2),FALSE)))</f>
        <v>1</v>
      </c>
      <c r="V510" s="95">
        <f>IF($C510 = "neg", (($D510+1) - VLOOKUP($B510,'Results-formatted 060121'!$A:$AJ,(V$3+2),FALSE)), IF($C510 = "pos-neg", (3+VLOOKUP($B510,'Results-formatted 060121'!$A:$AJ,(V$3+2),FALSE)), VLOOKUP($B510,'Results-formatted 060121'!$A:$AJ,(V$3+2),FALSE)))</f>
        <v>5</v>
      </c>
      <c r="W510" s="95">
        <f>IF($C510 = "neg", (($D510+1) - VLOOKUP($B510,'Results-formatted 060121'!$A:$AJ,(W$3+2),FALSE)), IF($C510 = "pos-neg", (3+VLOOKUP($B510,'Results-formatted 060121'!$A:$AJ,(W$3+2),FALSE)), VLOOKUP($B510,'Results-formatted 060121'!$A:$AJ,(W$3+2),FALSE)))</f>
        <v>3</v>
      </c>
      <c r="X510" s="95">
        <f>IF($C510 = "neg", (($D510+1) - VLOOKUP($B510,'Results-formatted 060121'!$A:$AJ,(X$3+2),FALSE)), IF($C510 = "pos-neg", (3+VLOOKUP($B510,'Results-formatted 060121'!$A:$AJ,(X$3+2),FALSE)), VLOOKUP($B510,'Results-formatted 060121'!$A:$AJ,(X$3+2),FALSE)))</f>
        <v>2</v>
      </c>
      <c r="Y510" s="95">
        <f>IF($C510 = "neg", (($D510+1) - VLOOKUP($B510,'Results-formatted 060121'!$A:$AJ,(Y$3+2),FALSE)), IF($C510 = "pos-neg", (3+VLOOKUP($B510,'Results-formatted 060121'!$A:$AJ,(Y$3+2),FALSE)), VLOOKUP($B510,'Results-formatted 060121'!$A:$AJ,(Y$3+2),FALSE)))</f>
        <v>2</v>
      </c>
      <c r="Z510" s="95">
        <f>IF($C510 = "neg", (($D510+1) - VLOOKUP($B510,'Results-formatted 060121'!$A:$AJ,(Z$3+2),FALSE)), IF($C510 = "pos-neg", (3+VLOOKUP($B510,'Results-formatted 060121'!$A:$AJ,(Z$3+2),FALSE)), VLOOKUP($B510,'Results-formatted 060121'!$A:$AJ,(Z$3+2),FALSE)))</f>
        <v>3</v>
      </c>
      <c r="AA510" s="95">
        <f>IF($C510 = "neg", (($D510+1) - VLOOKUP($B510,'Results-formatted 060121'!$A:$AJ,(AA$3+2),FALSE)), IF($C510 = "pos-neg", (3+VLOOKUP($B510,'Results-formatted 060121'!$A:$AJ,(AA$3+2),FALSE)), VLOOKUP($B510,'Results-formatted 060121'!$A:$AJ,(AA$3+2),FALSE)))</f>
        <v>1</v>
      </c>
      <c r="AB510" s="95">
        <f>IF($C510 = "neg", (($D510+1) - VLOOKUP($B510,'Results-formatted 060121'!$A:$AJ,(AB$3+2),FALSE)), IF($C510 = "pos-neg", (3+VLOOKUP($B510,'Results-formatted 060121'!$A:$AJ,(AB$3+2),FALSE)), VLOOKUP($B510,'Results-formatted 060121'!$A:$AJ,(AB$3+2),FALSE)))</f>
        <v>4</v>
      </c>
      <c r="AC510" s="95">
        <f>IF($C510 = "neg", (($D510+1) - VLOOKUP($B510,'Results-formatted 060121'!$A:$AJ,(AC$3+2),FALSE)), IF($C510 = "pos-neg", (3+VLOOKUP($B510,'Results-formatted 060121'!$A:$AJ,(AC$3+2),FALSE)), VLOOKUP($B510,'Results-formatted 060121'!$A:$AJ,(AC$3+2),FALSE)))</f>
        <v>1</v>
      </c>
      <c r="AD510" s="95">
        <f>IF($C510 = "neg", (($D510+1) - VLOOKUP($B510,'Results-formatted 060121'!$A:$AJ,(AD$3+2),FALSE)), IF($C510 = "pos-neg", (3+VLOOKUP($B510,'Results-formatted 060121'!$A:$AJ,(AD$3+2),FALSE)), VLOOKUP($B510,'Results-formatted 060121'!$A:$AJ,(AD$3+2),FALSE)))</f>
        <v>1</v>
      </c>
      <c r="AE510" s="95">
        <f>IF($C510 = "neg", (($D510+1) - VLOOKUP($B510,'Results-formatted 060121'!$A:$AJ,(AE$3+2),FALSE)), IF($C510 = "pos-neg", (3+VLOOKUP($B510,'Results-formatted 060121'!$A:$AJ,(AE$3+2),FALSE)), VLOOKUP($B510,'Results-formatted 060121'!$A:$AJ,(AE$3+2),FALSE)))</f>
        <v>4</v>
      </c>
      <c r="AF510" s="95">
        <f>IF($C510 = "neg", (($D510+1) - VLOOKUP($B510,'Results-formatted 060121'!$A:$AJ,(AF$3+2),FALSE)), IF($C510 = "pos-neg", (3+VLOOKUP($B510,'Results-formatted 060121'!$A:$AJ,(AF$3+2),FALSE)), VLOOKUP($B510,'Results-formatted 060121'!$A:$AJ,(AF$3+2),FALSE)))</f>
        <v>2</v>
      </c>
      <c r="AG510" s="95">
        <f>IF($C510 = "neg", (($D510+1) - VLOOKUP($B510,'Results-formatted 060121'!$A:$AJ,(AG$3+2),FALSE)), IF($C510 = "pos-neg", (3+VLOOKUP($B510,'Results-formatted 060121'!$A:$AJ,(AG$3+2),FALSE)), VLOOKUP($B510,'Results-formatted 060121'!$A:$AJ,(AG$3+2),FALSE)))</f>
        <v>2</v>
      </c>
      <c r="AH510" s="95">
        <f>IF($C510 = "neg", (($D510+1) - VLOOKUP($B510,'Results-formatted 060121'!$A:$AJ,(AH$3+2),FALSE)), IF($C510 = "pos-neg", (3+VLOOKUP($B510,'Results-formatted 060121'!$A:$AJ,(AH$3+2),FALSE)), VLOOKUP($B510,'Results-formatted 060121'!$A:$AJ,(AH$3+2),FALSE)))</f>
        <v>3</v>
      </c>
      <c r="AI510" s="95">
        <f>IF($C510 = "neg", (($D510+1) - VLOOKUP($B510,'Results-formatted 060121'!$A:$AJ,(AI$3+2),FALSE)), IF($C510 = "pos-neg", (3+VLOOKUP($B510,'Results-formatted 060121'!$A:$AJ,(AI$3+2),FALSE)), VLOOKUP($B510,'Results-formatted 060121'!$A:$AJ,(AI$3+2),FALSE)))</f>
        <v>2</v>
      </c>
      <c r="AJ510" s="95">
        <f>IF($C510 = "neg", (($D510+1) - VLOOKUP($B510,'Results-formatted 060121'!$A:$AJ,(AJ$3+2),FALSE)), IF($C510 = "pos-neg", (3+VLOOKUP($B510,'Results-formatted 060121'!$A:$AJ,(AJ$3+2),FALSE)), VLOOKUP($B510,'Results-formatted 060121'!$A:$AJ,(AJ$3+2),FALSE)))</f>
        <v>5</v>
      </c>
      <c r="AK510" s="95">
        <f>IF($C510 = "neg", (($D510+1) - VLOOKUP($B510,'Results-formatted 060121'!$A:$AJ,(AK$3+2),FALSE)), IF($C510 = "pos-neg", (3+VLOOKUP($B510,'Results-formatted 060121'!$A:$AJ,(AK$3+2),FALSE)), VLOOKUP($B510,'Results-formatted 060121'!$A:$AJ,(AK$3+2),FALSE)))</f>
        <v>3</v>
      </c>
      <c r="AL510" s="95">
        <f>IF($C510 = "neg", (($D510+1) - VLOOKUP($B510,'Results-formatted 060121'!$A:$AJ,(AL$3+2),FALSE)), IF($C510 = "pos-neg", (3+VLOOKUP($B510,'Results-formatted 060121'!$A:$AJ,(AL$3+2),FALSE)), VLOOKUP($B510,'Results-formatted 060121'!$A:$AJ,(AL$3+2),FALSE)))</f>
        <v>2</v>
      </c>
      <c r="AM510" s="95">
        <f>IF($C510 = "neg", (($D510+1) - VLOOKUP($B510,'Results-formatted 060121'!$A:AJ,(AM$3+2),FALSE)), IF($C510 = "pos-neg", (3+VLOOKUP($B510,'Results-formatted 060121'!$A:AJ,(AM$3+2),FALSE)), VLOOKUP($B510,'Results-formatted 060121'!$A:AJ,(AM$3+2),FALSE)))</f>
        <v>4</v>
      </c>
      <c r="AN510" s="95">
        <f>IF($C510 = "neg", (($D510+1) - VLOOKUP($B510,'Results-formatted 060121'!$A:AK,(AN$3+2),FALSE)), IF($C510 = "pos-neg", (3+VLOOKUP($B510,'Results-formatted 060121'!$A:AK,(AN$3+2),FALSE)), VLOOKUP($B510,'Results-formatted 060121'!$A:AK,(AN$3+2),FALSE)))</f>
        <v>4</v>
      </c>
      <c r="AO510" s="95">
        <f>IF($C510 = "neg", (($D510+1) - VLOOKUP($B510,'Results-formatted 060121'!$A:AL,(AO$3+2),FALSE)), IF($C510 = "pos-neg", (3+VLOOKUP($B510,'Results-formatted 060121'!$A:AL,(AO$3+2),FALSE)), VLOOKUP($B510,'Results-formatted 060121'!$A:AL,(AO$3+2),FALSE)))</f>
        <v>3</v>
      </c>
      <c r="AP510" s="95">
        <f>IF($C510 = "neg", (($D510+1) - VLOOKUP($B510,'Results-formatted 060121'!$A:AM,(AP$3+2),FALSE)), IF($C510 = "pos-neg", (3+VLOOKUP($B510,'Results-formatted 060121'!$A:AM,(AP$3+2),FALSE)), VLOOKUP($B510,'Results-formatted 060121'!$A:AM,(AP$3+2),FALSE)))</f>
        <v>1</v>
      </c>
      <c r="AQ510" s="95">
        <f>IF($C510 = "neg", (($D510+1) - VLOOKUP($B510,'Results-formatted 060121'!$A:AN,(AQ$3+2),FALSE)), IF($C510 = "pos-neg", (3+VLOOKUP($B510,'Results-formatted 060121'!$A:AN,(AQ$3+2),FALSE)), VLOOKUP($B510,'Results-formatted 060121'!$A:AN,(AQ$3+2),FALSE)))</f>
        <v>2</v>
      </c>
      <c r="AR510" s="95">
        <f>IF($C510 = "neg", (($D510+1) - VLOOKUP($B510,'Results-formatted 060121'!$A:AO,(AR$3+2),FALSE)), IF($C510 = "pos-neg", (3+VLOOKUP($B510,'Results-formatted 060121'!$A:AO,(AR$3+2),FALSE)), VLOOKUP($B510,'Results-formatted 060121'!$A:AO,(AR$3+2),FALSE)))</f>
        <v>3</v>
      </c>
      <c r="AS510" s="95">
        <f>IF($C510 = "neg", (($D510+1) - VLOOKUP($B510,'Results-formatted 060121'!$A:AP,(AS$3+2),FALSE)), IF($C510 = "pos-neg", (3+VLOOKUP($B510,'Results-formatted 060121'!$A:AP,(AS$3+2),FALSE)), VLOOKUP($B510,'Results-formatted 060121'!$A:AP,(AS$3+2),FALSE)))</f>
        <v>4</v>
      </c>
      <c r="AT510" s="95">
        <f>IF($C510 = "neg", (($D510+1) - VLOOKUP($B510,'Results-formatted 060121'!$A:AQ,(AT$3+2),FALSE)), IF($C510 = "pos-neg", (3+VLOOKUP($B510,'Results-formatted 060121'!$A:AQ,(AT$3+2),FALSE)), VLOOKUP($B510,'Results-formatted 060121'!$A:AQ,(AT$3+2),FALSE)))</f>
        <v>3</v>
      </c>
      <c r="AU510" s="95">
        <f>IF($C510 = "neg", (($D510+1) - VLOOKUP($B510,'Results-formatted 060121'!$A:AR,(AU$3+2),FALSE)), IF($C510 = "pos-neg", (3+VLOOKUP($B510,'Results-formatted 060121'!$A:AR,(AU$3+2),FALSE)), VLOOKUP($B510,'Results-formatted 060121'!$A:AR,(AU$3+2),FALSE)))</f>
        <v>3</v>
      </c>
      <c r="AV510" s="95">
        <f>IF($C510 = "neg", (($D510+1) - VLOOKUP($B510,'Results-formatted 060121'!$A:AS,(AV$3+2),FALSE)), IF($C510 = "pos-neg", (3+VLOOKUP($B510,'Results-formatted 060121'!$A:AS,(AV$3+2),FALSE)), VLOOKUP($B510,'Results-formatted 060121'!$A:AS,(AV$3+2),FALSE)))</f>
        <v>1</v>
      </c>
      <c r="AW510" s="95">
        <f>IF($C510 = "neg", (($D510+1) - VLOOKUP($B510,'Results-formatted 060121'!$A:AT,(AW$3+2),FALSE)), IF($C510 = "pos-neg", (3+VLOOKUP($B510,'Results-formatted 060121'!$A:AT,(AW$3+2),FALSE)), VLOOKUP($B510,'Results-formatted 060121'!$A:AT,(AW$3+2),FALSE)))</f>
        <v>1</v>
      </c>
      <c r="AX510" s="95">
        <f>IF($C510 = "neg", (($D510+1) - VLOOKUP($B510,'Results-formatted 060121'!$A:AU,(AX$3+2),FALSE)), IF($C510 = "pos-neg", (3+VLOOKUP($B510,'Results-formatted 060121'!$A:AU,(AX$3+2),FALSE)), VLOOKUP($B510,'Results-formatted 060121'!$A:AU,(AX$3+2),FALSE)))</f>
        <v>1</v>
      </c>
      <c r="AY510" s="95">
        <f>IF($C510 = "neg", (($D510+1) - VLOOKUP($B510,'Results-formatted 060121'!$A:AV,(AY$3+2),FALSE)), IF($C510 = "pos-neg", (3+VLOOKUP($B510,'Results-formatted 060121'!$A:AV,(AY$3+2),FALSE)), VLOOKUP($B510,'Results-formatted 060121'!$A:AV,(AY$3+2),FALSE)))</f>
        <v>3</v>
      </c>
      <c r="AZ510" s="95">
        <f>IF($C510 = "neg", (($D510+1) - VLOOKUP($B510,'Results-formatted 060121'!$A:AW,(AZ$3+2),FALSE)), IF($C510 = "pos-neg", (3+VLOOKUP($B510,'Results-formatted 060121'!$A:AW,(AZ$3+2),FALSE)), VLOOKUP($B510,'Results-formatted 060121'!$A:AW,(AZ$3+2),FALSE)))</f>
        <v>5</v>
      </c>
      <c r="BA510" s="95">
        <f>IF($C510 = "neg", (($D510+1) - VLOOKUP($B510,'Results-formatted 060121'!$A:AX,(BA$3+2),FALSE)), IF($C510 = "pos-neg", (3+VLOOKUP($B510,'Results-formatted 060121'!$A:AX,(BA$3+2),FALSE)), VLOOKUP($B510,'Results-formatted 060121'!$A:AX,(BA$3+2),FALSE)))</f>
        <v>2</v>
      </c>
      <c r="BB510" s="95">
        <f>IF($C510 = "neg", (($D510+1) - VLOOKUP($B510,'Results-formatted 060121'!$A:AY,(BB$3+2),FALSE)), IF($C510 = "pos-neg", (3+VLOOKUP($B510,'Results-formatted 060121'!$A:AY,(BB$3+2),FALSE)), VLOOKUP($B510,'Results-formatted 060121'!$A:AY,(BB$3+2),FALSE)))</f>
        <v>4</v>
      </c>
      <c r="BC510" s="95">
        <f>IF($C510 = "neg", (($D510+1) - VLOOKUP($B510,'Results-formatted 060121'!$A:AZ,(BC$3+2),FALSE)), IF($C510 = "pos-neg", (3+VLOOKUP($B510,'Results-formatted 060121'!$A:AZ,(BC$3+2),FALSE)), VLOOKUP($B510,'Results-formatted 060121'!$A:AZ,(BC$3+2),FALSE)))</f>
        <v>3</v>
      </c>
      <c r="BD510" s="95">
        <f>IF($C510 = "neg", (($D510+1) - VLOOKUP($B510,'Results-formatted 060121'!$A:BA,(BD$3+2),FALSE)), IF($C510 = "pos-neg", (3+VLOOKUP($B510,'Results-formatted 060121'!$A:BA,(BD$3+2),FALSE)), VLOOKUP($B510,'Results-formatted 060121'!$A:BA,(BD$3+2),FALSE)))</f>
        <v>4</v>
      </c>
      <c r="BE510" s="95">
        <f>IF($C510 = "neg", (($D510+1) - VLOOKUP($B510,'Results-formatted 060121'!$A:BB,(BE$3+2),FALSE)), IF($C510 = "pos-neg", (3+VLOOKUP($B510,'Results-formatted 060121'!$A:BB,(BE$3+2),FALSE)), VLOOKUP($B510,'Results-formatted 060121'!$A:BB,(BE$3+2),FALSE)))</f>
        <v>3</v>
      </c>
      <c r="BF510" s="95">
        <f>IF($C510 = "neg", (($D510+1) - VLOOKUP($B510,'Results-formatted 060121'!$A:BC,(BF$3+2),FALSE)), IF($C510 = "pos-neg", (3+VLOOKUP($B510,'Results-formatted 060121'!$A:BC,(BF$3+2),FALSE)), VLOOKUP($B510,'Results-formatted 060121'!$A:BC,(BF$3+2),FALSE)))</f>
        <v>4</v>
      </c>
      <c r="BG510" s="95">
        <f>IF($C510 = "neg", (($D510+1) - VLOOKUP($B510,'Results-formatted 060121'!$A:BD,(BG$3+2),FALSE)), IF($C510 = "pos-neg", (3+VLOOKUP($B510,'Results-formatted 060121'!$A:BD,(BG$3+2),FALSE)), VLOOKUP($B510,'Results-formatted 060121'!$A:BD,(BG$3+2),FALSE)))</f>
        <v>1</v>
      </c>
      <c r="BH510" s="95">
        <f>IF($C510 = "neg", (($D510+1) - VLOOKUP($B510,'Results-formatted 060121'!$A:BE,(BH$3+2),FALSE)), IF($C510 = "pos-neg", (3+VLOOKUP($B510,'Results-formatted 060121'!$A:BE,(BH$3+2),FALSE)), VLOOKUP($B510,'Results-formatted 060121'!$A:BE,(BH$3+2),FALSE)))</f>
        <v>2</v>
      </c>
      <c r="BI510" s="95">
        <f>IF($C510 = "neg", (($D510+1) - VLOOKUP($B510,'Results-formatted 060121'!$A:BF,(BI$3+2),FALSE)), IF($C510 = "pos-neg", (3+VLOOKUP($B510,'Results-formatted 060121'!$A:BF,(BI$3+2),FALSE)), VLOOKUP($B510,'Results-formatted 060121'!$A:BF,(BI$3+2),FALSE)))</f>
        <v>2</v>
      </c>
      <c r="BJ510" s="95">
        <f>IF($C510 = "neg", (($D510+1) - VLOOKUP($B510,'Results-formatted 060121'!$A:BG,(BJ$3+2),FALSE)), IF($C510 = "pos-neg", (3+VLOOKUP($B510,'Results-formatted 060121'!$A:BG,(BJ$3+2),FALSE)), VLOOKUP($B510,'Results-formatted 060121'!$A:BG,(BJ$3+2),FALSE)))</f>
        <v>4</v>
      </c>
      <c r="BK510" s="95">
        <f>IF($C510 = "neg", (($D510+1) - VLOOKUP($B510,'Results-formatted 060121'!$A:BH,(BK$3+2),FALSE)), IF($C510 = "pos-neg", (3+VLOOKUP($B510,'Results-formatted 060121'!$A:BH,(BK$3+2),FALSE)), VLOOKUP($B510,'Results-formatted 060121'!$A:BH,(BK$3+2),FALSE)))</f>
        <v>2</v>
      </c>
      <c r="BL510" s="95">
        <f>IF($C510 = "neg", (($D510+1) - VLOOKUP($B510,'Results-formatted 060121'!$A:BI,(BL$3+2),FALSE)), IF($C510 = "pos-neg", (3+VLOOKUP($B510,'Results-formatted 060121'!$A:BI,(BL$3+2),FALSE)), VLOOKUP($B510,'Results-formatted 060121'!$A:BI,(BL$3+2),FALSE)))</f>
        <v>3</v>
      </c>
      <c r="BM510" s="95">
        <f>IF($C510 = "neg", (($D510+1) - VLOOKUP($B510,'Results-formatted 060121'!$A:BJ,(BM$3+2),FALSE)), IF($C510 = "pos-neg", (3+VLOOKUP($B510,'Results-formatted 060121'!$A:BJ,(BM$3+2),FALSE)), VLOOKUP($B510,'Results-formatted 060121'!$A:BJ,(BM$3+2),FALSE)))</f>
        <v>3</v>
      </c>
      <c r="BN510" s="95"/>
      <c r="BO510" s="95"/>
      <c r="BP510" s="95"/>
      <c r="BQ510" s="95"/>
      <c r="BR510" s="95"/>
      <c r="BS510" s="95"/>
      <c r="BT510" s="95"/>
      <c r="BU510" s="95"/>
      <c r="BV510" s="95"/>
      <c r="BW510" s="95"/>
      <c r="BX510" s="95"/>
      <c r="BY510" s="95"/>
      <c r="BZ510" s="95"/>
      <c r="CA510" s="95"/>
      <c r="CB510" s="95"/>
      <c r="CC510" s="95"/>
      <c r="CD510" s="99"/>
      <c r="CE510" s="25">
        <f t="shared" si="1954"/>
        <v>2.8</v>
      </c>
      <c r="CF510" s="25">
        <f t="shared" si="1816"/>
        <v>1.2323327747798525</v>
      </c>
    </row>
    <row r="511" spans="2:84" ht="42" x14ac:dyDescent="0.15">
      <c r="B511" s="84" t="s">
        <v>628</v>
      </c>
      <c r="C511" s="86" t="s">
        <v>224</v>
      </c>
      <c r="D511" s="2">
        <v>5</v>
      </c>
      <c r="E511" s="13" t="s">
        <v>15</v>
      </c>
      <c r="F511" s="95">
        <f>IF($C511 = "neg", (($D511+1) - VLOOKUP($B511,'Results-formatted 060121'!$A:$AJ,(F$3+2),FALSE)), IF($C511 = "pos-neg", (3+VLOOKUP($B511,'Results-formatted 060121'!$A:$AJ,(F$3+2),FALSE)), VLOOKUP($B511,'Results-formatted 060121'!$A:$AJ,(F$3+2),FALSE)))</f>
        <v>3</v>
      </c>
      <c r="G511" s="95">
        <f>IF($C511 = "neg", (($D511+1) - VLOOKUP($B511,'Results-formatted 060121'!$A:$AJ,(G$3+2),FALSE)), IF($C511 = "pos-neg", (3+VLOOKUP($B511,'Results-formatted 060121'!$A:$AJ,(G$3+2),FALSE)), VLOOKUP($B511,'Results-formatted 060121'!$A:$AJ,(G$3+2),FALSE)))</f>
        <v>4</v>
      </c>
      <c r="H511" s="95">
        <f>IF($C511 = "neg", (($D511+1) - VLOOKUP($B511,'Results-formatted 060121'!$A:$AJ,(H$3+2),FALSE)), IF($C511 = "pos-neg", (3+VLOOKUP($B511,'Results-formatted 060121'!$A:$AJ,(H$3+2),FALSE)), VLOOKUP($B511,'Results-formatted 060121'!$A:$AJ,(H$3+2),FALSE)))</f>
        <v>3</v>
      </c>
      <c r="I511" s="95">
        <f>IF($C511 = "neg", (($D511+1) - VLOOKUP($B511,'Results-formatted 060121'!$A:$AJ,(I$3+2),FALSE)), IF($C511 = "pos-neg", (3+VLOOKUP($B511,'Results-formatted 060121'!$A:$AJ,(I$3+2),FALSE)), VLOOKUP($B511,'Results-formatted 060121'!$A:$AJ,(I$3+2),FALSE)))</f>
        <v>5</v>
      </c>
      <c r="J511" s="95">
        <f>IF($C511 = "neg", (($D511+1) - VLOOKUP($B511,'Results-formatted 060121'!$A:$AJ,(J$3+2),FALSE)), IF($C511 = "pos-neg", (3+VLOOKUP($B511,'Results-formatted 060121'!$A:$AJ,(J$3+2),FALSE)), VLOOKUP($B511,'Results-formatted 060121'!$A:$AJ,(J$3+2),FALSE)))</f>
        <v>2</v>
      </c>
      <c r="K511" s="95">
        <f>IF($C511 = "neg", (($D511+1) - VLOOKUP($B511,'Results-formatted 060121'!$A:$AJ,(K$3+2),FALSE)), IF($C511 = "pos-neg", (3+VLOOKUP($B511,'Results-formatted 060121'!$A:$AJ,(K$3+2),FALSE)), VLOOKUP($B511,'Results-formatted 060121'!$A:$AJ,(K$3+2),FALSE)))</f>
        <v>3</v>
      </c>
      <c r="L511" s="95">
        <f>IF($C511 = "neg", (($D511+1) - VLOOKUP($B511,'Results-formatted 060121'!$A:$AJ,(L$3+2),FALSE)), IF($C511 = "pos-neg", (3+VLOOKUP($B511,'Results-formatted 060121'!$A:$AJ,(L$3+2),FALSE)), VLOOKUP($B511,'Results-formatted 060121'!$A:$AJ,(L$3+2),FALSE)))</f>
        <v>4</v>
      </c>
      <c r="M511" s="95">
        <f>IF($C511 = "neg", (($D511+1) - VLOOKUP($B511,'Results-formatted 060121'!$A:$AJ,(M$3+2),FALSE)), IF($C511 = "pos-neg", (3+VLOOKUP($B511,'Results-formatted 060121'!$A:$AJ,(M$3+2),FALSE)), VLOOKUP($B511,'Results-formatted 060121'!$A:$AJ,(M$3+2),FALSE)))</f>
        <v>1</v>
      </c>
      <c r="N511" s="95">
        <f>IF($C511 = "neg", (($D511+1) - VLOOKUP($B511,'Results-formatted 060121'!$A:$AJ,(N$3+2),FALSE)), IF($C511 = "pos-neg", (3+VLOOKUP($B511,'Results-formatted 060121'!$A:$AJ,(N$3+2),FALSE)), VLOOKUP($B511,'Results-formatted 060121'!$A:$AJ,(N$3+2),FALSE)))</f>
        <v>3</v>
      </c>
      <c r="O511" s="95">
        <f>IF($C511 = "neg", (($D511+1) - VLOOKUP($B511,'Results-formatted 060121'!$A:$AJ,(O$3+2),FALSE)), IF($C511 = "pos-neg", (3+VLOOKUP($B511,'Results-formatted 060121'!$A:$AJ,(O$3+2),FALSE)), VLOOKUP($B511,'Results-formatted 060121'!$A:$AJ,(O$3+2),FALSE)))</f>
        <v>5</v>
      </c>
      <c r="P511" s="95">
        <f>IF($C511 = "neg", (($D511+1) - VLOOKUP($B511,'Results-formatted 060121'!$A:$AJ,(P$3+2),FALSE)), IF($C511 = "pos-neg", (3+VLOOKUP($B511,'Results-formatted 060121'!$A:$AJ,(P$3+2),FALSE)), VLOOKUP($B511,'Results-formatted 060121'!$A:$AJ,(P$3+2),FALSE)))</f>
        <v>4</v>
      </c>
      <c r="Q511" s="95">
        <f>IF($C511 = "neg", (($D511+1) - VLOOKUP($B511,'Results-formatted 060121'!$A:$AJ,(Q$3+2),FALSE)), IF($C511 = "pos-neg", (3+VLOOKUP($B511,'Results-formatted 060121'!$A:$AJ,(Q$3+2),FALSE)), VLOOKUP($B511,'Results-formatted 060121'!$A:$AJ,(Q$3+2),FALSE)))</f>
        <v>3</v>
      </c>
      <c r="R511" s="95">
        <f>IF($C511 = "neg", (($D511+1) - VLOOKUP($B511,'Results-formatted 060121'!$A:$AJ,(R$3+2),FALSE)), IF($C511 = "pos-neg", (3+VLOOKUP($B511,'Results-formatted 060121'!$A:$AJ,(R$3+2),FALSE)), VLOOKUP($B511,'Results-formatted 060121'!$A:$AJ,(R$3+2),FALSE)))</f>
        <v>1</v>
      </c>
      <c r="S511" s="95">
        <f>IF($C511 = "neg", (($D511+1) - VLOOKUP($B511,'Results-formatted 060121'!$A:$AJ,(S$3+2),FALSE)), IF($C511 = "pos-neg", (3+VLOOKUP($B511,'Results-formatted 060121'!$A:$AJ,(S$3+2),FALSE)), VLOOKUP($B511,'Results-formatted 060121'!$A:$AJ,(S$3+2),FALSE)))</f>
        <v>3</v>
      </c>
      <c r="T511" s="95">
        <f>IF($C511 = "neg", (($D511+1) - VLOOKUP($B511,'Results-formatted 060121'!$A:$AJ,(T$3+2),FALSE)), IF($C511 = "pos-neg", (3+VLOOKUP($B511,'Results-formatted 060121'!$A:$AJ,(T$3+2),FALSE)), VLOOKUP($B511,'Results-formatted 060121'!$A:$AJ,(T$3+2),FALSE)))</f>
        <v>2</v>
      </c>
      <c r="U511" s="95">
        <f>IF($C511 = "neg", (($D511+1) - VLOOKUP($B511,'Results-formatted 060121'!$A:$AJ,(U$3+2),FALSE)), IF($C511 = "pos-neg", (3+VLOOKUP($B511,'Results-formatted 060121'!$A:$AJ,(U$3+2),FALSE)), VLOOKUP($B511,'Results-formatted 060121'!$A:$AJ,(U$3+2),FALSE)))</f>
        <v>1</v>
      </c>
      <c r="V511" s="95">
        <f>IF($C511 = "neg", (($D511+1) - VLOOKUP($B511,'Results-formatted 060121'!$A:$AJ,(V$3+2),FALSE)), IF($C511 = "pos-neg", (3+VLOOKUP($B511,'Results-formatted 060121'!$A:$AJ,(V$3+2),FALSE)), VLOOKUP($B511,'Results-formatted 060121'!$A:$AJ,(V$3+2),FALSE)))</f>
        <v>4</v>
      </c>
      <c r="W511" s="95">
        <f>IF($C511 = "neg", (($D511+1) - VLOOKUP($B511,'Results-formatted 060121'!$A:$AJ,(W$3+2),FALSE)), IF($C511 = "pos-neg", (3+VLOOKUP($B511,'Results-formatted 060121'!$A:$AJ,(W$3+2),FALSE)), VLOOKUP($B511,'Results-formatted 060121'!$A:$AJ,(W$3+2),FALSE)))</f>
        <v>2</v>
      </c>
      <c r="X511" s="95">
        <f>IF($C511 = "neg", (($D511+1) - VLOOKUP($B511,'Results-formatted 060121'!$A:$AJ,(X$3+2),FALSE)), IF($C511 = "pos-neg", (3+VLOOKUP($B511,'Results-formatted 060121'!$A:$AJ,(X$3+2),FALSE)), VLOOKUP($B511,'Results-formatted 060121'!$A:$AJ,(X$3+2),FALSE)))</f>
        <v>3</v>
      </c>
      <c r="Y511" s="95">
        <f>IF($C511 = "neg", (($D511+1) - VLOOKUP($B511,'Results-formatted 060121'!$A:$AJ,(Y$3+2),FALSE)), IF($C511 = "pos-neg", (3+VLOOKUP($B511,'Results-formatted 060121'!$A:$AJ,(Y$3+2),FALSE)), VLOOKUP($B511,'Results-formatted 060121'!$A:$AJ,(Y$3+2),FALSE)))</f>
        <v>3</v>
      </c>
      <c r="Z511" s="95">
        <f>IF($C511 = "neg", (($D511+1) - VLOOKUP($B511,'Results-formatted 060121'!$A:$AJ,(Z$3+2),FALSE)), IF($C511 = "pos-neg", (3+VLOOKUP($B511,'Results-formatted 060121'!$A:$AJ,(Z$3+2),FALSE)), VLOOKUP($B511,'Results-formatted 060121'!$A:$AJ,(Z$3+2),FALSE)))</f>
        <v>2</v>
      </c>
      <c r="AA511" s="95">
        <f>IF($C511 = "neg", (($D511+1) - VLOOKUP($B511,'Results-formatted 060121'!$A:$AJ,(AA$3+2),FALSE)), IF($C511 = "pos-neg", (3+VLOOKUP($B511,'Results-formatted 060121'!$A:$AJ,(AA$3+2),FALSE)), VLOOKUP($B511,'Results-formatted 060121'!$A:$AJ,(AA$3+2),FALSE)))</f>
        <v>1</v>
      </c>
      <c r="AB511" s="95">
        <f>IF($C511 = "neg", (($D511+1) - VLOOKUP($B511,'Results-formatted 060121'!$A:$AJ,(AB$3+2),FALSE)), IF($C511 = "pos-neg", (3+VLOOKUP($B511,'Results-formatted 060121'!$A:$AJ,(AB$3+2),FALSE)), VLOOKUP($B511,'Results-formatted 060121'!$A:$AJ,(AB$3+2),FALSE)))</f>
        <v>4</v>
      </c>
      <c r="AC511" s="95">
        <f>IF($C511 = "neg", (($D511+1) - VLOOKUP($B511,'Results-formatted 060121'!$A:$AJ,(AC$3+2),FALSE)), IF($C511 = "pos-neg", (3+VLOOKUP($B511,'Results-formatted 060121'!$A:$AJ,(AC$3+2),FALSE)), VLOOKUP($B511,'Results-formatted 060121'!$A:$AJ,(AC$3+2),FALSE)))</f>
        <v>1</v>
      </c>
      <c r="AD511" s="95">
        <f>IF($C511 = "neg", (($D511+1) - VLOOKUP($B511,'Results-formatted 060121'!$A:$AJ,(AD$3+2),FALSE)), IF($C511 = "pos-neg", (3+VLOOKUP($B511,'Results-formatted 060121'!$A:$AJ,(AD$3+2),FALSE)), VLOOKUP($B511,'Results-formatted 060121'!$A:$AJ,(AD$3+2),FALSE)))</f>
        <v>1</v>
      </c>
      <c r="AE511" s="95">
        <f>IF($C511 = "neg", (($D511+1) - VLOOKUP($B511,'Results-formatted 060121'!$A:$AJ,(AE$3+2),FALSE)), IF($C511 = "pos-neg", (3+VLOOKUP($B511,'Results-formatted 060121'!$A:$AJ,(AE$3+2),FALSE)), VLOOKUP($B511,'Results-formatted 060121'!$A:$AJ,(AE$3+2),FALSE)))</f>
        <v>3</v>
      </c>
      <c r="AF511" s="95">
        <f>IF($C511 = "neg", (($D511+1) - VLOOKUP($B511,'Results-formatted 060121'!$A:$AJ,(AF$3+2),FALSE)), IF($C511 = "pos-neg", (3+VLOOKUP($B511,'Results-formatted 060121'!$A:$AJ,(AF$3+2),FALSE)), VLOOKUP($B511,'Results-formatted 060121'!$A:$AJ,(AF$3+2),FALSE)))</f>
        <v>2</v>
      </c>
      <c r="AG511" s="95">
        <f>IF($C511 = "neg", (($D511+1) - VLOOKUP($B511,'Results-formatted 060121'!$A:$AJ,(AG$3+2),FALSE)), IF($C511 = "pos-neg", (3+VLOOKUP($B511,'Results-formatted 060121'!$A:$AJ,(AG$3+2),FALSE)), VLOOKUP($B511,'Results-formatted 060121'!$A:$AJ,(AG$3+2),FALSE)))</f>
        <v>4</v>
      </c>
      <c r="AH511" s="95">
        <f>IF($C511 = "neg", (($D511+1) - VLOOKUP($B511,'Results-formatted 060121'!$A:$AJ,(AH$3+2),FALSE)), IF($C511 = "pos-neg", (3+VLOOKUP($B511,'Results-formatted 060121'!$A:$AJ,(AH$3+2),FALSE)), VLOOKUP($B511,'Results-formatted 060121'!$A:$AJ,(AH$3+2),FALSE)))</f>
        <v>3</v>
      </c>
      <c r="AI511" s="95">
        <f>IF($C511 = "neg", (($D511+1) - VLOOKUP($B511,'Results-formatted 060121'!$A:$AJ,(AI$3+2),FALSE)), IF($C511 = "pos-neg", (3+VLOOKUP($B511,'Results-formatted 060121'!$A:$AJ,(AI$3+2),FALSE)), VLOOKUP($B511,'Results-formatted 060121'!$A:$AJ,(AI$3+2),FALSE)))</f>
        <v>3</v>
      </c>
      <c r="AJ511" s="95">
        <f>IF($C511 = "neg", (($D511+1) - VLOOKUP($B511,'Results-formatted 060121'!$A:$AJ,(AJ$3+2),FALSE)), IF($C511 = "pos-neg", (3+VLOOKUP($B511,'Results-formatted 060121'!$A:$AJ,(AJ$3+2),FALSE)), VLOOKUP($B511,'Results-formatted 060121'!$A:$AJ,(AJ$3+2),FALSE)))</f>
        <v>5</v>
      </c>
      <c r="AK511" s="95">
        <f>IF($C511 = "neg", (($D511+1) - VLOOKUP($B511,'Results-formatted 060121'!$A:$AJ,(AK$3+2),FALSE)), IF($C511 = "pos-neg", (3+VLOOKUP($B511,'Results-formatted 060121'!$A:$AJ,(AK$3+2),FALSE)), VLOOKUP($B511,'Results-formatted 060121'!$A:$AJ,(AK$3+2),FALSE)))</f>
        <v>3</v>
      </c>
      <c r="AL511" s="95">
        <f>IF($C511 = "neg", (($D511+1) - VLOOKUP($B511,'Results-formatted 060121'!$A:$AJ,(AL$3+2),FALSE)), IF($C511 = "pos-neg", (3+VLOOKUP($B511,'Results-formatted 060121'!$A:$AJ,(AL$3+2),FALSE)), VLOOKUP($B511,'Results-formatted 060121'!$A:$AJ,(AL$3+2),FALSE)))</f>
        <v>2</v>
      </c>
      <c r="AM511" s="95">
        <f>IF($C511 = "neg", (($D511+1) - VLOOKUP($B511,'Results-formatted 060121'!$A:AJ,(AM$3+2),FALSE)), IF($C511 = "pos-neg", (3+VLOOKUP($B511,'Results-formatted 060121'!$A:AJ,(AM$3+2),FALSE)), VLOOKUP($B511,'Results-formatted 060121'!$A:AJ,(AM$3+2),FALSE)))</f>
        <v>4</v>
      </c>
      <c r="AN511" s="95">
        <f>IF($C511 = "neg", (($D511+1) - VLOOKUP($B511,'Results-formatted 060121'!$A:AK,(AN$3+2),FALSE)), IF($C511 = "pos-neg", (3+VLOOKUP($B511,'Results-formatted 060121'!$A:AK,(AN$3+2),FALSE)), VLOOKUP($B511,'Results-formatted 060121'!$A:AK,(AN$3+2),FALSE)))</f>
        <v>3</v>
      </c>
      <c r="AO511" s="95">
        <f>IF($C511 = "neg", (($D511+1) - VLOOKUP($B511,'Results-formatted 060121'!$A:AL,(AO$3+2),FALSE)), IF($C511 = "pos-neg", (3+VLOOKUP($B511,'Results-formatted 060121'!$A:AL,(AO$3+2),FALSE)), VLOOKUP($B511,'Results-formatted 060121'!$A:AL,(AO$3+2),FALSE)))</f>
        <v>3</v>
      </c>
      <c r="AP511" s="95">
        <f>IF($C511 = "neg", (($D511+1) - VLOOKUP($B511,'Results-formatted 060121'!$A:AM,(AP$3+2),FALSE)), IF($C511 = "pos-neg", (3+VLOOKUP($B511,'Results-formatted 060121'!$A:AM,(AP$3+2),FALSE)), VLOOKUP($B511,'Results-formatted 060121'!$A:AM,(AP$3+2),FALSE)))</f>
        <v>1</v>
      </c>
      <c r="AQ511" s="95">
        <f>IF($C511 = "neg", (($D511+1) - VLOOKUP($B511,'Results-formatted 060121'!$A:AN,(AQ$3+2),FALSE)), IF($C511 = "pos-neg", (3+VLOOKUP($B511,'Results-formatted 060121'!$A:AN,(AQ$3+2),FALSE)), VLOOKUP($B511,'Results-formatted 060121'!$A:AN,(AQ$3+2),FALSE)))</f>
        <v>1</v>
      </c>
      <c r="AR511" s="95">
        <f>IF($C511 = "neg", (($D511+1) - VLOOKUP($B511,'Results-formatted 060121'!$A:AO,(AR$3+2),FALSE)), IF($C511 = "pos-neg", (3+VLOOKUP($B511,'Results-formatted 060121'!$A:AO,(AR$3+2),FALSE)), VLOOKUP($B511,'Results-formatted 060121'!$A:AO,(AR$3+2),FALSE)))</f>
        <v>4</v>
      </c>
      <c r="AS511" s="95">
        <f>IF($C511 = "neg", (($D511+1) - VLOOKUP($B511,'Results-formatted 060121'!$A:AP,(AS$3+2),FALSE)), IF($C511 = "pos-neg", (3+VLOOKUP($B511,'Results-formatted 060121'!$A:AP,(AS$3+2),FALSE)), VLOOKUP($B511,'Results-formatted 060121'!$A:AP,(AS$3+2),FALSE)))</f>
        <v>2</v>
      </c>
      <c r="AT511" s="95">
        <f>IF($C511 = "neg", (($D511+1) - VLOOKUP($B511,'Results-formatted 060121'!$A:AQ,(AT$3+2),FALSE)), IF($C511 = "pos-neg", (3+VLOOKUP($B511,'Results-formatted 060121'!$A:AQ,(AT$3+2),FALSE)), VLOOKUP($B511,'Results-formatted 060121'!$A:AQ,(AT$3+2),FALSE)))</f>
        <v>3</v>
      </c>
      <c r="AU511" s="95">
        <f>IF($C511 = "neg", (($D511+1) - VLOOKUP($B511,'Results-formatted 060121'!$A:AR,(AU$3+2),FALSE)), IF($C511 = "pos-neg", (3+VLOOKUP($B511,'Results-formatted 060121'!$A:AR,(AU$3+2),FALSE)), VLOOKUP($B511,'Results-formatted 060121'!$A:AR,(AU$3+2),FALSE)))</f>
        <v>4</v>
      </c>
      <c r="AV511" s="95">
        <f>IF($C511 = "neg", (($D511+1) - VLOOKUP($B511,'Results-formatted 060121'!$A:AS,(AV$3+2),FALSE)), IF($C511 = "pos-neg", (3+VLOOKUP($B511,'Results-formatted 060121'!$A:AS,(AV$3+2),FALSE)), VLOOKUP($B511,'Results-formatted 060121'!$A:AS,(AV$3+2),FALSE)))</f>
        <v>1</v>
      </c>
      <c r="AW511" s="95">
        <f>IF($C511 = "neg", (($D511+1) - VLOOKUP($B511,'Results-formatted 060121'!$A:AT,(AW$3+2),FALSE)), IF($C511 = "pos-neg", (3+VLOOKUP($B511,'Results-formatted 060121'!$A:AT,(AW$3+2),FALSE)), VLOOKUP($B511,'Results-formatted 060121'!$A:AT,(AW$3+2),FALSE)))</f>
        <v>1</v>
      </c>
      <c r="AX511" s="95">
        <f>IF($C511 = "neg", (($D511+1) - VLOOKUP($B511,'Results-formatted 060121'!$A:AU,(AX$3+2),FALSE)), IF($C511 = "pos-neg", (3+VLOOKUP($B511,'Results-formatted 060121'!$A:AU,(AX$3+2),FALSE)), VLOOKUP($B511,'Results-formatted 060121'!$A:AU,(AX$3+2),FALSE)))</f>
        <v>2</v>
      </c>
      <c r="AY511" s="95">
        <f>IF($C511 = "neg", (($D511+1) - VLOOKUP($B511,'Results-formatted 060121'!$A:AV,(AY$3+2),FALSE)), IF($C511 = "pos-neg", (3+VLOOKUP($B511,'Results-formatted 060121'!$A:AV,(AY$3+2),FALSE)), VLOOKUP($B511,'Results-formatted 060121'!$A:AV,(AY$3+2),FALSE)))</f>
        <v>3</v>
      </c>
      <c r="AZ511" s="95">
        <f>IF($C511 = "neg", (($D511+1) - VLOOKUP($B511,'Results-formatted 060121'!$A:AW,(AZ$3+2),FALSE)), IF($C511 = "pos-neg", (3+VLOOKUP($B511,'Results-formatted 060121'!$A:AW,(AZ$3+2),FALSE)), VLOOKUP($B511,'Results-formatted 060121'!$A:AW,(AZ$3+2),FALSE)))</f>
        <v>5</v>
      </c>
      <c r="BA511" s="95">
        <f>IF($C511 = "neg", (($D511+1) - VLOOKUP($B511,'Results-formatted 060121'!$A:AX,(BA$3+2),FALSE)), IF($C511 = "pos-neg", (3+VLOOKUP($B511,'Results-formatted 060121'!$A:AX,(BA$3+2),FALSE)), VLOOKUP($B511,'Results-formatted 060121'!$A:AX,(BA$3+2),FALSE)))</f>
        <v>1</v>
      </c>
      <c r="BB511" s="95">
        <f>IF($C511 = "neg", (($D511+1) - VLOOKUP($B511,'Results-formatted 060121'!$A:AY,(BB$3+2),FALSE)), IF($C511 = "pos-neg", (3+VLOOKUP($B511,'Results-formatted 060121'!$A:AY,(BB$3+2),FALSE)), VLOOKUP($B511,'Results-formatted 060121'!$A:AY,(BB$3+2),FALSE)))</f>
        <v>3</v>
      </c>
      <c r="BC511" s="95">
        <f>IF($C511 = "neg", (($D511+1) - VLOOKUP($B511,'Results-formatted 060121'!$A:AZ,(BC$3+2),FALSE)), IF($C511 = "pos-neg", (3+VLOOKUP($B511,'Results-formatted 060121'!$A:AZ,(BC$3+2),FALSE)), VLOOKUP($B511,'Results-formatted 060121'!$A:AZ,(BC$3+2),FALSE)))</f>
        <v>3</v>
      </c>
      <c r="BD511" s="95">
        <f>IF($C511 = "neg", (($D511+1) - VLOOKUP($B511,'Results-formatted 060121'!$A:BA,(BD$3+2),FALSE)), IF($C511 = "pos-neg", (3+VLOOKUP($B511,'Results-formatted 060121'!$A:BA,(BD$3+2),FALSE)), VLOOKUP($B511,'Results-formatted 060121'!$A:BA,(BD$3+2),FALSE)))</f>
        <v>4</v>
      </c>
      <c r="BE511" s="95">
        <f>IF($C511 = "neg", (($D511+1) - VLOOKUP($B511,'Results-formatted 060121'!$A:BB,(BE$3+2),FALSE)), IF($C511 = "pos-neg", (3+VLOOKUP($B511,'Results-formatted 060121'!$A:BB,(BE$3+2),FALSE)), VLOOKUP($B511,'Results-formatted 060121'!$A:BB,(BE$3+2),FALSE)))</f>
        <v>3</v>
      </c>
      <c r="BF511" s="95">
        <f>IF($C511 = "neg", (($D511+1) - VLOOKUP($B511,'Results-formatted 060121'!$A:BC,(BF$3+2),FALSE)), IF($C511 = "pos-neg", (3+VLOOKUP($B511,'Results-formatted 060121'!$A:BC,(BF$3+2),FALSE)), VLOOKUP($B511,'Results-formatted 060121'!$A:BC,(BF$3+2),FALSE)))</f>
        <v>5</v>
      </c>
      <c r="BG511" s="95">
        <f>IF($C511 = "neg", (($D511+1) - VLOOKUP($B511,'Results-formatted 060121'!$A:BD,(BG$3+2),FALSE)), IF($C511 = "pos-neg", (3+VLOOKUP($B511,'Results-formatted 060121'!$A:BD,(BG$3+2),FALSE)), VLOOKUP($B511,'Results-formatted 060121'!$A:BD,(BG$3+2),FALSE)))</f>
        <v>1</v>
      </c>
      <c r="BH511" s="95">
        <f>IF($C511 = "neg", (($D511+1) - VLOOKUP($B511,'Results-formatted 060121'!$A:BE,(BH$3+2),FALSE)), IF($C511 = "pos-neg", (3+VLOOKUP($B511,'Results-formatted 060121'!$A:BE,(BH$3+2),FALSE)), VLOOKUP($B511,'Results-formatted 060121'!$A:BE,(BH$3+2),FALSE)))</f>
        <v>3</v>
      </c>
      <c r="BI511" s="95">
        <f>IF($C511 = "neg", (($D511+1) - VLOOKUP($B511,'Results-formatted 060121'!$A:BF,(BI$3+2),FALSE)), IF($C511 = "pos-neg", (3+VLOOKUP($B511,'Results-formatted 060121'!$A:BF,(BI$3+2),FALSE)), VLOOKUP($B511,'Results-formatted 060121'!$A:BF,(BI$3+2),FALSE)))</f>
        <v>2</v>
      </c>
      <c r="BJ511" s="95">
        <f>IF($C511 = "neg", (($D511+1) - VLOOKUP($B511,'Results-formatted 060121'!$A:BG,(BJ$3+2),FALSE)), IF($C511 = "pos-neg", (3+VLOOKUP($B511,'Results-formatted 060121'!$A:BG,(BJ$3+2),FALSE)), VLOOKUP($B511,'Results-formatted 060121'!$A:BG,(BJ$3+2),FALSE)))</f>
        <v>4</v>
      </c>
      <c r="BK511" s="95">
        <f>IF($C511 = "neg", (($D511+1) - VLOOKUP($B511,'Results-formatted 060121'!$A:BH,(BK$3+2),FALSE)), IF($C511 = "pos-neg", (3+VLOOKUP($B511,'Results-formatted 060121'!$A:BH,(BK$3+2),FALSE)), VLOOKUP($B511,'Results-formatted 060121'!$A:BH,(BK$3+2),FALSE)))</f>
        <v>3</v>
      </c>
      <c r="BL511" s="95">
        <f>IF($C511 = "neg", (($D511+1) - VLOOKUP($B511,'Results-formatted 060121'!$A:BI,(BL$3+2),FALSE)), IF($C511 = "pos-neg", (3+VLOOKUP($B511,'Results-formatted 060121'!$A:BI,(BL$3+2),FALSE)), VLOOKUP($B511,'Results-formatted 060121'!$A:BI,(BL$3+2),FALSE)))</f>
        <v>2</v>
      </c>
      <c r="BM511" s="95">
        <f>IF($C511 = "neg", (($D511+1) - VLOOKUP($B511,'Results-formatted 060121'!$A:BJ,(BM$3+2),FALSE)), IF($C511 = "pos-neg", (3+VLOOKUP($B511,'Results-formatted 060121'!$A:BJ,(BM$3+2),FALSE)), VLOOKUP($B511,'Results-formatted 060121'!$A:BJ,(BM$3+2),FALSE)))</f>
        <v>4</v>
      </c>
      <c r="BN511" s="95"/>
      <c r="BO511" s="95"/>
      <c r="BP511" s="95"/>
      <c r="BQ511" s="95"/>
      <c r="BR511" s="95"/>
      <c r="BS511" s="95"/>
      <c r="BT511" s="95"/>
      <c r="BU511" s="95"/>
      <c r="BV511" s="95"/>
      <c r="BW511" s="95"/>
      <c r="BX511" s="95"/>
      <c r="BY511" s="95"/>
      <c r="BZ511" s="95"/>
      <c r="CA511" s="95"/>
      <c r="CB511" s="95"/>
      <c r="CC511" s="95"/>
      <c r="CD511" s="99"/>
      <c r="CE511" s="25">
        <f t="shared" si="1954"/>
        <v>2.8</v>
      </c>
      <c r="CF511" s="25">
        <f t="shared" si="1816"/>
        <v>1.2185014414073809</v>
      </c>
    </row>
    <row r="512" spans="2:84" ht="18" customHeight="1" x14ac:dyDescent="0.15">
      <c r="B512" s="84"/>
      <c r="E512" s="18" t="s">
        <v>131</v>
      </c>
      <c r="F512" s="34"/>
      <c r="G512" s="34"/>
      <c r="H512" s="34">
        <f t="shared" ref="H512" si="1955">IF(ISNUMBER(H513), AVERAGE(H513:H515), "")</f>
        <v>3</v>
      </c>
      <c r="I512" s="34">
        <f t="shared" ref="I512" si="1956">IF(ISNUMBER(I513), AVERAGE(I513:I515), "")</f>
        <v>4</v>
      </c>
      <c r="J512" s="34"/>
      <c r="K512" s="34">
        <f t="shared" ref="K512" si="1957">IF(ISNUMBER(K513), AVERAGE(K513:K515), "")</f>
        <v>1.6666666666666667</v>
      </c>
      <c r="L512" s="34">
        <f t="shared" ref="L512" si="1958">IF(ISNUMBER(L513), AVERAGE(L513:L515), "")</f>
        <v>4</v>
      </c>
      <c r="M512" s="34">
        <f t="shared" ref="M512" si="1959">IF(ISNUMBER(M513), AVERAGE(M513:M515), "")</f>
        <v>2</v>
      </c>
      <c r="N512" s="34"/>
      <c r="O512" s="34">
        <f t="shared" ref="O512" si="1960">IF(ISNUMBER(O513), AVERAGE(O513:O515), "")</f>
        <v>5</v>
      </c>
      <c r="P512" s="34">
        <f t="shared" ref="P512" si="1961">IF(ISNUMBER(P513), AVERAGE(P513:P515), "")</f>
        <v>4</v>
      </c>
      <c r="Q512" s="34">
        <f t="shared" ref="Q512" si="1962">IF(ISNUMBER(Q513), AVERAGE(Q513:Q515), "")</f>
        <v>4.333333333333333</v>
      </c>
      <c r="R512" s="34">
        <f t="shared" ref="R512" si="1963">IF(ISNUMBER(R513), AVERAGE(R513:R515), "")</f>
        <v>1.3333333333333333</v>
      </c>
      <c r="S512" s="34">
        <f t="shared" ref="S512" si="1964">IF(ISNUMBER(S513), AVERAGE(S513:S515), "")</f>
        <v>2</v>
      </c>
      <c r="T512" s="34">
        <f t="shared" ref="T512" si="1965">IF(ISNUMBER(T513), AVERAGE(T513:T515), "")</f>
        <v>2.3333333333333335</v>
      </c>
      <c r="U512" s="34">
        <f t="shared" ref="U512" si="1966">IF(ISNUMBER(U513), AVERAGE(U513:U515), "")</f>
        <v>3</v>
      </c>
      <c r="V512" s="34">
        <f t="shared" ref="V512" si="1967">IF(ISNUMBER(V513), AVERAGE(V513:V515), "")</f>
        <v>4.666666666666667</v>
      </c>
      <c r="W512" s="34">
        <f t="shared" ref="W512" si="1968">IF(ISNUMBER(W513), AVERAGE(W513:W515), "")</f>
        <v>3.6666666666666665</v>
      </c>
      <c r="X512" s="34">
        <f t="shared" ref="X512" si="1969">IF(ISNUMBER(X513), AVERAGE(X513:X515), "")</f>
        <v>4</v>
      </c>
      <c r="Y512" s="34">
        <f t="shared" ref="Y512" si="1970">IF(ISNUMBER(Y513), AVERAGE(Y513:Y515), "")</f>
        <v>3.3333333333333335</v>
      </c>
      <c r="Z512" s="34">
        <f t="shared" ref="Z512" si="1971">IF(ISNUMBER(Z513), AVERAGE(Z513:Z515), "")</f>
        <v>3</v>
      </c>
      <c r="AA512" s="34">
        <f t="shared" ref="AA512" si="1972">IF(ISNUMBER(AA513), AVERAGE(AA513:AA515), "")</f>
        <v>1.6666666666666667</v>
      </c>
      <c r="AB512" s="34">
        <f t="shared" ref="AB512" si="1973">IF(ISNUMBER(AB513), AVERAGE(AB513:AB515), "")</f>
        <v>4</v>
      </c>
      <c r="AC512" s="34">
        <f t="shared" ref="AC512" si="1974">IF(ISNUMBER(AC513), AVERAGE(AC513:AC515), "")</f>
        <v>1</v>
      </c>
      <c r="AD512" s="34">
        <f t="shared" ref="AD512" si="1975">IF(ISNUMBER(AD513), AVERAGE(AD513:AD515), "")</f>
        <v>2</v>
      </c>
      <c r="AE512" s="34">
        <f t="shared" ref="AE512" si="1976">IF(ISNUMBER(AE513), AVERAGE(AE513:AE515), "")</f>
        <v>4</v>
      </c>
      <c r="AF512" s="34">
        <f t="shared" ref="AF512" si="1977">IF(ISNUMBER(AF513), AVERAGE(AF513:AF515), "")</f>
        <v>4.333333333333333</v>
      </c>
      <c r="AG512" s="34">
        <f t="shared" ref="AG512" si="1978">IF(ISNUMBER(AG513), AVERAGE(AG513:AG515), "")</f>
        <v>5</v>
      </c>
      <c r="AH512" s="34">
        <f t="shared" ref="AH512" si="1979">IF(ISNUMBER(AH513), AVERAGE(AH513:AH515), "")</f>
        <v>3.3333333333333335</v>
      </c>
      <c r="AI512" s="34">
        <f t="shared" ref="AI512" si="1980">IF(ISNUMBER(AI513), AVERAGE(AI513:AI515), "")</f>
        <v>4.333333333333333</v>
      </c>
      <c r="AJ512" s="34">
        <f t="shared" ref="AJ512:BM512" si="1981">IF(ISNUMBER(AJ513), AVERAGE(AJ513:AJ515), "")</f>
        <v>4.333333333333333</v>
      </c>
      <c r="AK512" s="34"/>
      <c r="AL512" s="34">
        <f t="shared" si="1981"/>
        <v>1.6666666666666667</v>
      </c>
      <c r="AM512" s="34">
        <f t="shared" si="1981"/>
        <v>5</v>
      </c>
      <c r="AN512" s="34">
        <f t="shared" si="1981"/>
        <v>3.6666666666666665</v>
      </c>
      <c r="AO512" s="34">
        <f t="shared" si="1981"/>
        <v>3.6666666666666665</v>
      </c>
      <c r="AP512" s="34">
        <f t="shared" si="1981"/>
        <v>1</v>
      </c>
      <c r="AQ512" s="34">
        <f t="shared" si="1981"/>
        <v>4</v>
      </c>
      <c r="AR512" s="34">
        <f t="shared" si="1981"/>
        <v>5</v>
      </c>
      <c r="AS512" s="34">
        <f t="shared" si="1981"/>
        <v>3.6666666666666665</v>
      </c>
      <c r="AT512" s="34">
        <f t="shared" si="1981"/>
        <v>4</v>
      </c>
      <c r="AU512" s="34">
        <f t="shared" si="1981"/>
        <v>4</v>
      </c>
      <c r="AV512" s="34">
        <f t="shared" si="1981"/>
        <v>2.6666666666666665</v>
      </c>
      <c r="AW512" s="34">
        <f t="shared" si="1981"/>
        <v>1.3333333333333333</v>
      </c>
      <c r="AX512" s="34">
        <f t="shared" si="1981"/>
        <v>1</v>
      </c>
      <c r="AY512" s="34">
        <f t="shared" si="1981"/>
        <v>4</v>
      </c>
      <c r="AZ512" s="34">
        <f t="shared" si="1981"/>
        <v>4.333333333333333</v>
      </c>
      <c r="BA512" s="34">
        <f t="shared" si="1981"/>
        <v>3.3333333333333335</v>
      </c>
      <c r="BB512" s="34"/>
      <c r="BC512" s="34">
        <f t="shared" si="1981"/>
        <v>3.3333333333333335</v>
      </c>
      <c r="BD512" s="34">
        <f t="shared" si="1981"/>
        <v>4.333333333333333</v>
      </c>
      <c r="BE512" s="34">
        <f t="shared" si="1981"/>
        <v>3.6666666666666665</v>
      </c>
      <c r="BF512" s="34">
        <f t="shared" si="1981"/>
        <v>4</v>
      </c>
      <c r="BG512" s="34">
        <f t="shared" si="1981"/>
        <v>1</v>
      </c>
      <c r="BH512" s="34">
        <f t="shared" si="1981"/>
        <v>3.3333333333333335</v>
      </c>
      <c r="BI512" s="34">
        <f t="shared" si="1981"/>
        <v>3.3333333333333335</v>
      </c>
      <c r="BJ512" s="34">
        <f t="shared" si="1981"/>
        <v>4</v>
      </c>
      <c r="BK512" s="34">
        <f t="shared" si="1981"/>
        <v>3</v>
      </c>
      <c r="BL512" s="34">
        <f t="shared" si="1981"/>
        <v>5</v>
      </c>
      <c r="BM512" s="34">
        <f t="shared" si="1981"/>
        <v>3.3333333333333335</v>
      </c>
      <c r="BN512" s="34"/>
      <c r="BO512" s="34"/>
      <c r="BP512" s="34"/>
      <c r="BQ512" s="34"/>
      <c r="BR512" s="34"/>
      <c r="BS512" s="34"/>
      <c r="BT512" s="34"/>
      <c r="BU512" s="34"/>
      <c r="BV512" s="34"/>
      <c r="BW512" s="34"/>
      <c r="BX512" s="34"/>
      <c r="BY512" s="34"/>
      <c r="BZ512" s="34"/>
      <c r="CA512" s="34"/>
      <c r="CB512" s="34"/>
      <c r="CC512" s="34"/>
      <c r="CD512" s="34" t="str">
        <f t="shared" ref="CD512" si="1982">IF(ISNUMBER(CD513), AVERAGE(CD513:CD515), "")</f>
        <v/>
      </c>
      <c r="CE512" s="34">
        <f t="shared" si="1954"/>
        <v>3.3333333333333344</v>
      </c>
      <c r="CF512" s="34">
        <f t="shared" si="1816"/>
        <v>1.172715675049723</v>
      </c>
    </row>
    <row r="513" spans="2:84" ht="56" x14ac:dyDescent="0.15">
      <c r="B513" s="84" t="s">
        <v>629</v>
      </c>
      <c r="C513" s="86" t="s">
        <v>224</v>
      </c>
      <c r="D513" s="2">
        <v>5</v>
      </c>
      <c r="E513" s="14" t="s">
        <v>1078</v>
      </c>
      <c r="F513" s="95">
        <f>IF($C513 = "neg", (($D513+1) - VLOOKUP($B513,'Results-formatted 060121'!$A:$AJ,(F$3+2),FALSE)), IF($C513 = "pos-neg", (3+VLOOKUP($B513,'Results-formatted 060121'!$A:$AJ,(F$3+2),FALSE)), VLOOKUP($B513,'Results-formatted 060121'!$A:$AJ,(F$3+2),FALSE)))</f>
        <v>3</v>
      </c>
      <c r="G513" s="95">
        <f>IF($C513 = "neg", (($D513+1) - VLOOKUP($B513,'Results-formatted 060121'!$A:$AJ,(G$3+2),FALSE)), IF($C513 = "pos-neg", (3+VLOOKUP($B513,'Results-formatted 060121'!$A:$AJ,(G$3+2),FALSE)), VLOOKUP($B513,'Results-formatted 060121'!$A:$AJ,(G$3+2),FALSE)))</f>
        <v>4</v>
      </c>
      <c r="H513" s="95">
        <f>IF($C513 = "neg", (($D513+1) - VLOOKUP($B513,'Results-formatted 060121'!$A:$AJ,(H$3+2),FALSE)), IF($C513 = "pos-neg", (3+VLOOKUP($B513,'Results-formatted 060121'!$A:$AJ,(H$3+2),FALSE)), VLOOKUP($B513,'Results-formatted 060121'!$A:$AJ,(H$3+2),FALSE)))</f>
        <v>4</v>
      </c>
      <c r="I513" s="95">
        <f>IF($C513 = "neg", (($D513+1) - VLOOKUP($B513,'Results-formatted 060121'!$A:$AJ,(I$3+2),FALSE)), IF($C513 = "pos-neg", (3+VLOOKUP($B513,'Results-formatted 060121'!$A:$AJ,(I$3+2),FALSE)), VLOOKUP($B513,'Results-formatted 060121'!$A:$AJ,(I$3+2),FALSE)))</f>
        <v>4</v>
      </c>
      <c r="J513" s="95">
        <f>IF($C513 = "neg", (($D513+1) - VLOOKUP($B513,'Results-formatted 060121'!$A:$AJ,(J$3+2),FALSE)), IF($C513 = "pos-neg", (3+VLOOKUP($B513,'Results-formatted 060121'!$A:$AJ,(J$3+2),FALSE)), VLOOKUP($B513,'Results-formatted 060121'!$A:$AJ,(J$3+2),FALSE)))</f>
        <v>3</v>
      </c>
      <c r="K513" s="95">
        <f>IF($C513 = "neg", (($D513+1) - VLOOKUP($B513,'Results-formatted 060121'!$A:$AJ,(K$3+2),FALSE)), IF($C513 = "pos-neg", (3+VLOOKUP($B513,'Results-formatted 060121'!$A:$AJ,(K$3+2),FALSE)), VLOOKUP($B513,'Results-formatted 060121'!$A:$AJ,(K$3+2),FALSE)))</f>
        <v>2</v>
      </c>
      <c r="L513" s="95">
        <f>IF($C513 = "neg", (($D513+1) - VLOOKUP($B513,'Results-formatted 060121'!$A:$AJ,(L$3+2),FALSE)), IF($C513 = "pos-neg", (3+VLOOKUP($B513,'Results-formatted 060121'!$A:$AJ,(L$3+2),FALSE)), VLOOKUP($B513,'Results-formatted 060121'!$A:$AJ,(L$3+2),FALSE)))</f>
        <v>4</v>
      </c>
      <c r="M513" s="95">
        <f>IF($C513 = "neg", (($D513+1) - VLOOKUP($B513,'Results-formatted 060121'!$A:$AJ,(M$3+2),FALSE)), IF($C513 = "pos-neg", (3+VLOOKUP($B513,'Results-formatted 060121'!$A:$AJ,(M$3+2),FALSE)), VLOOKUP($B513,'Results-formatted 060121'!$A:$AJ,(M$3+2),FALSE)))</f>
        <v>2</v>
      </c>
      <c r="N513" s="95">
        <f>IF($C513 = "neg", (($D513+1) - VLOOKUP($B513,'Results-formatted 060121'!$A:$AJ,(N$3+2),FALSE)), IF($C513 = "pos-neg", (3+VLOOKUP($B513,'Results-formatted 060121'!$A:$AJ,(N$3+2),FALSE)), VLOOKUP($B513,'Results-formatted 060121'!$A:$AJ,(N$3+2),FALSE)))</f>
        <v>4</v>
      </c>
      <c r="O513" s="95">
        <f>IF($C513 = "neg", (($D513+1) - VLOOKUP($B513,'Results-formatted 060121'!$A:$AJ,(O$3+2),FALSE)), IF($C513 = "pos-neg", (3+VLOOKUP($B513,'Results-formatted 060121'!$A:$AJ,(O$3+2),FALSE)), VLOOKUP($B513,'Results-formatted 060121'!$A:$AJ,(O$3+2),FALSE)))</f>
        <v>5</v>
      </c>
      <c r="P513" s="95">
        <f>IF($C513 = "neg", (($D513+1) - VLOOKUP($B513,'Results-formatted 060121'!$A:$AJ,(P$3+2),FALSE)), IF($C513 = "pos-neg", (3+VLOOKUP($B513,'Results-formatted 060121'!$A:$AJ,(P$3+2),FALSE)), VLOOKUP($B513,'Results-formatted 060121'!$A:$AJ,(P$3+2),FALSE)))</f>
        <v>4</v>
      </c>
      <c r="Q513" s="95">
        <f>IF($C513 = "neg", (($D513+1) - VLOOKUP($B513,'Results-formatted 060121'!$A:$AJ,(Q$3+2),FALSE)), IF($C513 = "pos-neg", (3+VLOOKUP($B513,'Results-formatted 060121'!$A:$AJ,(Q$3+2),FALSE)), VLOOKUP($B513,'Results-formatted 060121'!$A:$AJ,(Q$3+2),FALSE)))</f>
        <v>4</v>
      </c>
      <c r="R513" s="95">
        <f>IF($C513 = "neg", (($D513+1) - VLOOKUP($B513,'Results-formatted 060121'!$A:$AJ,(R$3+2),FALSE)), IF($C513 = "pos-neg", (3+VLOOKUP($B513,'Results-formatted 060121'!$A:$AJ,(R$3+2),FALSE)), VLOOKUP($B513,'Results-formatted 060121'!$A:$AJ,(R$3+2),FALSE)))</f>
        <v>1</v>
      </c>
      <c r="S513" s="95">
        <f>IF($C513 = "neg", (($D513+1) - VLOOKUP($B513,'Results-formatted 060121'!$A:$AJ,(S$3+2),FALSE)), IF($C513 = "pos-neg", (3+VLOOKUP($B513,'Results-formatted 060121'!$A:$AJ,(S$3+2),FALSE)), VLOOKUP($B513,'Results-formatted 060121'!$A:$AJ,(S$3+2),FALSE)))</f>
        <v>2</v>
      </c>
      <c r="T513" s="95">
        <f>IF($C513 = "neg", (($D513+1) - VLOOKUP($B513,'Results-formatted 060121'!$A:$AJ,(T$3+2),FALSE)), IF($C513 = "pos-neg", (3+VLOOKUP($B513,'Results-formatted 060121'!$A:$AJ,(T$3+2),FALSE)), VLOOKUP($B513,'Results-formatted 060121'!$A:$AJ,(T$3+2),FALSE)))</f>
        <v>3</v>
      </c>
      <c r="U513" s="95">
        <f>IF($C513 = "neg", (($D513+1) - VLOOKUP($B513,'Results-formatted 060121'!$A:$AJ,(U$3+2),FALSE)), IF($C513 = "pos-neg", (3+VLOOKUP($B513,'Results-formatted 060121'!$A:$AJ,(U$3+2),FALSE)), VLOOKUP($B513,'Results-formatted 060121'!$A:$AJ,(U$3+2),FALSE)))</f>
        <v>2</v>
      </c>
      <c r="V513" s="95">
        <f>IF($C513 = "neg", (($D513+1) - VLOOKUP($B513,'Results-formatted 060121'!$A:$AJ,(V$3+2),FALSE)), IF($C513 = "pos-neg", (3+VLOOKUP($B513,'Results-formatted 060121'!$A:$AJ,(V$3+2),FALSE)), VLOOKUP($B513,'Results-formatted 060121'!$A:$AJ,(V$3+2),FALSE)))</f>
        <v>5</v>
      </c>
      <c r="W513" s="95">
        <f>IF($C513 = "neg", (($D513+1) - VLOOKUP($B513,'Results-formatted 060121'!$A:$AJ,(W$3+2),FALSE)), IF($C513 = "pos-neg", (3+VLOOKUP($B513,'Results-formatted 060121'!$A:$AJ,(W$3+2),FALSE)), VLOOKUP($B513,'Results-formatted 060121'!$A:$AJ,(W$3+2),FALSE)))</f>
        <v>4</v>
      </c>
      <c r="X513" s="95">
        <f>IF($C513 = "neg", (($D513+1) - VLOOKUP($B513,'Results-formatted 060121'!$A:$AJ,(X$3+2),FALSE)), IF($C513 = "pos-neg", (3+VLOOKUP($B513,'Results-formatted 060121'!$A:$AJ,(X$3+2),FALSE)), VLOOKUP($B513,'Results-formatted 060121'!$A:$AJ,(X$3+2),FALSE)))</f>
        <v>4</v>
      </c>
      <c r="Y513" s="95">
        <f>IF($C513 = "neg", (($D513+1) - VLOOKUP($B513,'Results-formatted 060121'!$A:$AJ,(Y$3+2),FALSE)), IF($C513 = "pos-neg", (3+VLOOKUP($B513,'Results-formatted 060121'!$A:$AJ,(Y$3+2),FALSE)), VLOOKUP($B513,'Results-formatted 060121'!$A:$AJ,(Y$3+2),FALSE)))</f>
        <v>3</v>
      </c>
      <c r="Z513" s="95">
        <f>IF($C513 = "neg", (($D513+1) - VLOOKUP($B513,'Results-formatted 060121'!$A:$AJ,(Z$3+2),FALSE)), IF($C513 = "pos-neg", (3+VLOOKUP($B513,'Results-formatted 060121'!$A:$AJ,(Z$3+2),FALSE)), VLOOKUP($B513,'Results-formatted 060121'!$A:$AJ,(Z$3+2),FALSE)))</f>
        <v>3</v>
      </c>
      <c r="AA513" s="95">
        <f>IF($C513 = "neg", (($D513+1) - VLOOKUP($B513,'Results-formatted 060121'!$A:$AJ,(AA$3+2),FALSE)), IF($C513 = "pos-neg", (3+VLOOKUP($B513,'Results-formatted 060121'!$A:$AJ,(AA$3+2),FALSE)), VLOOKUP($B513,'Results-formatted 060121'!$A:$AJ,(AA$3+2),FALSE)))</f>
        <v>1</v>
      </c>
      <c r="AB513" s="95">
        <f>IF($C513 = "neg", (($D513+1) - VLOOKUP($B513,'Results-formatted 060121'!$A:$AJ,(AB$3+2),FALSE)), IF($C513 = "pos-neg", (3+VLOOKUP($B513,'Results-formatted 060121'!$A:$AJ,(AB$3+2),FALSE)), VLOOKUP($B513,'Results-formatted 060121'!$A:$AJ,(AB$3+2),FALSE)))</f>
        <v>4</v>
      </c>
      <c r="AC513" s="95">
        <f>IF($C513 = "neg", (($D513+1) - VLOOKUP($B513,'Results-formatted 060121'!$A:$AJ,(AC$3+2),FALSE)), IF($C513 = "pos-neg", (3+VLOOKUP($B513,'Results-formatted 060121'!$A:$AJ,(AC$3+2),FALSE)), VLOOKUP($B513,'Results-formatted 060121'!$A:$AJ,(AC$3+2),FALSE)))</f>
        <v>1</v>
      </c>
      <c r="AD513" s="95">
        <f>IF($C513 = "neg", (($D513+1) - VLOOKUP($B513,'Results-formatted 060121'!$A:$AJ,(AD$3+2),FALSE)), IF($C513 = "pos-neg", (3+VLOOKUP($B513,'Results-formatted 060121'!$A:$AJ,(AD$3+2),FALSE)), VLOOKUP($B513,'Results-formatted 060121'!$A:$AJ,(AD$3+2),FALSE)))</f>
        <v>2</v>
      </c>
      <c r="AE513" s="95">
        <f>IF($C513 = "neg", (($D513+1) - VLOOKUP($B513,'Results-formatted 060121'!$A:$AJ,(AE$3+2),FALSE)), IF($C513 = "pos-neg", (3+VLOOKUP($B513,'Results-formatted 060121'!$A:$AJ,(AE$3+2),FALSE)), VLOOKUP($B513,'Results-formatted 060121'!$A:$AJ,(AE$3+2),FALSE)))</f>
        <v>4</v>
      </c>
      <c r="AF513" s="95">
        <f>IF($C513 = "neg", (($D513+1) - VLOOKUP($B513,'Results-formatted 060121'!$A:$AJ,(AF$3+2),FALSE)), IF($C513 = "pos-neg", (3+VLOOKUP($B513,'Results-formatted 060121'!$A:$AJ,(AF$3+2),FALSE)), VLOOKUP($B513,'Results-formatted 060121'!$A:$AJ,(AF$3+2),FALSE)))</f>
        <v>5</v>
      </c>
      <c r="AG513" s="95">
        <f>IF($C513 = "neg", (($D513+1) - VLOOKUP($B513,'Results-formatted 060121'!$A:$AJ,(AG$3+2),FALSE)), IF($C513 = "pos-neg", (3+VLOOKUP($B513,'Results-formatted 060121'!$A:$AJ,(AG$3+2),FALSE)), VLOOKUP($B513,'Results-formatted 060121'!$A:$AJ,(AG$3+2),FALSE)))</f>
        <v>5</v>
      </c>
      <c r="AH513" s="95">
        <f>IF($C513 = "neg", (($D513+1) - VLOOKUP($B513,'Results-formatted 060121'!$A:$AJ,(AH$3+2),FALSE)), IF($C513 = "pos-neg", (3+VLOOKUP($B513,'Results-formatted 060121'!$A:$AJ,(AH$3+2),FALSE)), VLOOKUP($B513,'Results-formatted 060121'!$A:$AJ,(AH$3+2),FALSE)))</f>
        <v>4</v>
      </c>
      <c r="AI513" s="95">
        <f>IF($C513 = "neg", (($D513+1) - VLOOKUP($B513,'Results-formatted 060121'!$A:$AJ,(AI$3+2),FALSE)), IF($C513 = "pos-neg", (3+VLOOKUP($B513,'Results-formatted 060121'!$A:$AJ,(AI$3+2),FALSE)), VLOOKUP($B513,'Results-formatted 060121'!$A:$AJ,(AI$3+2),FALSE)))</f>
        <v>4</v>
      </c>
      <c r="AJ513" s="95">
        <f>IF($C513 = "neg", (($D513+1) - VLOOKUP($B513,'Results-formatted 060121'!$A:$AJ,(AJ$3+2),FALSE)), IF($C513 = "pos-neg", (3+VLOOKUP($B513,'Results-formatted 060121'!$A:$AJ,(AJ$3+2),FALSE)), VLOOKUP($B513,'Results-formatted 060121'!$A:$AJ,(AJ$3+2),FALSE)))</f>
        <v>4</v>
      </c>
      <c r="AK513" s="95">
        <f>IF($C513 = "neg", (($D513+1) - VLOOKUP($B513,'Results-formatted 060121'!$A:$AJ,(AK$3+2),FALSE)), IF($C513 = "pos-neg", (3+VLOOKUP($B513,'Results-formatted 060121'!$A:$AJ,(AK$3+2),FALSE)), VLOOKUP($B513,'Results-formatted 060121'!$A:$AJ,(AK$3+2),FALSE)))</f>
        <v>4</v>
      </c>
      <c r="AL513" s="95">
        <f>IF($C513 = "neg", (($D513+1) - VLOOKUP($B513,'Results-formatted 060121'!$A:$AJ,(AL$3+2),FALSE)), IF($C513 = "pos-neg", (3+VLOOKUP($B513,'Results-formatted 060121'!$A:$AJ,(AL$3+2),FALSE)), VLOOKUP($B513,'Results-formatted 060121'!$A:$AJ,(AL$3+2),FALSE)))</f>
        <v>1</v>
      </c>
      <c r="AM513" s="95">
        <f>IF($C513 = "neg", (($D513+1) - VLOOKUP($B513,'Results-formatted 060121'!$A:AJ,(AM$3+2),FALSE)), IF($C513 = "pos-neg", (3+VLOOKUP($B513,'Results-formatted 060121'!$A:AJ,(AM$3+2),FALSE)), VLOOKUP($B513,'Results-formatted 060121'!$A:AJ,(AM$3+2),FALSE)))</f>
        <v>5</v>
      </c>
      <c r="AN513" s="95">
        <f>IF($C513 = "neg", (($D513+1) - VLOOKUP($B513,'Results-formatted 060121'!$A:AK,(AN$3+2),FALSE)), IF($C513 = "pos-neg", (3+VLOOKUP($B513,'Results-formatted 060121'!$A:AK,(AN$3+2),FALSE)), VLOOKUP($B513,'Results-formatted 060121'!$A:AK,(AN$3+2),FALSE)))</f>
        <v>4</v>
      </c>
      <c r="AO513" s="95">
        <f>IF($C513 = "neg", (($D513+1) - VLOOKUP($B513,'Results-formatted 060121'!$A:AL,(AO$3+2),FALSE)), IF($C513 = "pos-neg", (3+VLOOKUP($B513,'Results-formatted 060121'!$A:AL,(AO$3+2),FALSE)), VLOOKUP($B513,'Results-formatted 060121'!$A:AL,(AO$3+2),FALSE)))</f>
        <v>4</v>
      </c>
      <c r="AP513" s="95">
        <f>IF($C513 = "neg", (($D513+1) - VLOOKUP($B513,'Results-formatted 060121'!$A:AM,(AP$3+2),FALSE)), IF($C513 = "pos-neg", (3+VLOOKUP($B513,'Results-formatted 060121'!$A:AM,(AP$3+2),FALSE)), VLOOKUP($B513,'Results-formatted 060121'!$A:AM,(AP$3+2),FALSE)))</f>
        <v>1</v>
      </c>
      <c r="AQ513" s="95">
        <f>IF($C513 = "neg", (($D513+1) - VLOOKUP($B513,'Results-formatted 060121'!$A:AN,(AQ$3+2),FALSE)), IF($C513 = "pos-neg", (3+VLOOKUP($B513,'Results-formatted 060121'!$A:AN,(AQ$3+2),FALSE)), VLOOKUP($B513,'Results-formatted 060121'!$A:AN,(AQ$3+2),FALSE)))</f>
        <v>4</v>
      </c>
      <c r="AR513" s="95">
        <f>IF($C513 = "neg", (($D513+1) - VLOOKUP($B513,'Results-formatted 060121'!$A:AO,(AR$3+2),FALSE)), IF($C513 = "pos-neg", (3+VLOOKUP($B513,'Results-formatted 060121'!$A:AO,(AR$3+2),FALSE)), VLOOKUP($B513,'Results-formatted 060121'!$A:AO,(AR$3+2),FALSE)))</f>
        <v>5</v>
      </c>
      <c r="AS513" s="95">
        <f>IF($C513 = "neg", (($D513+1) - VLOOKUP($B513,'Results-formatted 060121'!$A:AP,(AS$3+2),FALSE)), IF($C513 = "pos-neg", (3+VLOOKUP($B513,'Results-formatted 060121'!$A:AP,(AS$3+2),FALSE)), VLOOKUP($B513,'Results-formatted 060121'!$A:AP,(AS$3+2),FALSE)))</f>
        <v>4</v>
      </c>
      <c r="AT513" s="95">
        <f>IF($C513 = "neg", (($D513+1) - VLOOKUP($B513,'Results-formatted 060121'!$A:AQ,(AT$3+2),FALSE)), IF($C513 = "pos-neg", (3+VLOOKUP($B513,'Results-formatted 060121'!$A:AQ,(AT$3+2),FALSE)), VLOOKUP($B513,'Results-formatted 060121'!$A:AQ,(AT$3+2),FALSE)))</f>
        <v>4</v>
      </c>
      <c r="AU513" s="95">
        <f>IF($C513 = "neg", (($D513+1) - VLOOKUP($B513,'Results-formatted 060121'!$A:AR,(AU$3+2),FALSE)), IF($C513 = "pos-neg", (3+VLOOKUP($B513,'Results-formatted 060121'!$A:AR,(AU$3+2),FALSE)), VLOOKUP($B513,'Results-formatted 060121'!$A:AR,(AU$3+2),FALSE)))</f>
        <v>4</v>
      </c>
      <c r="AV513" s="95">
        <f>IF($C513 = "neg", (($D513+1) - VLOOKUP($B513,'Results-formatted 060121'!$A:AS,(AV$3+2),FALSE)), IF($C513 = "pos-neg", (3+VLOOKUP($B513,'Results-formatted 060121'!$A:AS,(AV$3+2),FALSE)), VLOOKUP($B513,'Results-formatted 060121'!$A:AS,(AV$3+2),FALSE)))</f>
        <v>3</v>
      </c>
      <c r="AW513" s="95">
        <f>IF($C513 = "neg", (($D513+1) - VLOOKUP($B513,'Results-formatted 060121'!$A:AT,(AW$3+2),FALSE)), IF($C513 = "pos-neg", (3+VLOOKUP($B513,'Results-formatted 060121'!$A:AT,(AW$3+2),FALSE)), VLOOKUP($B513,'Results-formatted 060121'!$A:AT,(AW$3+2),FALSE)))</f>
        <v>1</v>
      </c>
      <c r="AX513" s="95">
        <f>IF($C513 = "neg", (($D513+1) - VLOOKUP($B513,'Results-formatted 060121'!$A:AU,(AX$3+2),FALSE)), IF($C513 = "pos-neg", (3+VLOOKUP($B513,'Results-formatted 060121'!$A:AU,(AX$3+2),FALSE)), VLOOKUP($B513,'Results-formatted 060121'!$A:AU,(AX$3+2),FALSE)))</f>
        <v>1</v>
      </c>
      <c r="AY513" s="95">
        <f>IF($C513 = "neg", (($D513+1) - VLOOKUP($B513,'Results-formatted 060121'!$A:AV,(AY$3+2),FALSE)), IF($C513 = "pos-neg", (3+VLOOKUP($B513,'Results-formatted 060121'!$A:AV,(AY$3+2),FALSE)), VLOOKUP($B513,'Results-formatted 060121'!$A:AV,(AY$3+2),FALSE)))</f>
        <v>4</v>
      </c>
      <c r="AZ513" s="95">
        <f>IF($C513 = "neg", (($D513+1) - VLOOKUP($B513,'Results-formatted 060121'!$A:AW,(AZ$3+2),FALSE)), IF($C513 = "pos-neg", (3+VLOOKUP($B513,'Results-formatted 060121'!$A:AW,(AZ$3+2),FALSE)), VLOOKUP($B513,'Results-formatted 060121'!$A:AW,(AZ$3+2),FALSE)))</f>
        <v>4</v>
      </c>
      <c r="BA513" s="95">
        <f>IF($C513 = "neg", (($D513+1) - VLOOKUP($B513,'Results-formatted 060121'!$A:AX,(BA$3+2),FALSE)), IF($C513 = "pos-neg", (3+VLOOKUP($B513,'Results-formatted 060121'!$A:AX,(BA$3+2),FALSE)), VLOOKUP($B513,'Results-formatted 060121'!$A:AX,(BA$3+2),FALSE)))</f>
        <v>3</v>
      </c>
      <c r="BB513" s="95">
        <f>IF($C513 = "neg", (($D513+1) - VLOOKUP($B513,'Results-formatted 060121'!$A:AY,(BB$3+2),FALSE)), IF($C513 = "pos-neg", (3+VLOOKUP($B513,'Results-formatted 060121'!$A:AY,(BB$3+2),FALSE)), VLOOKUP($B513,'Results-formatted 060121'!$A:AY,(BB$3+2),FALSE)))</f>
        <v>4</v>
      </c>
      <c r="BC513" s="95">
        <f>IF($C513 = "neg", (($D513+1) - VLOOKUP($B513,'Results-formatted 060121'!$A:AZ,(BC$3+2),FALSE)), IF($C513 = "pos-neg", (3+VLOOKUP($B513,'Results-formatted 060121'!$A:AZ,(BC$3+2),FALSE)), VLOOKUP($B513,'Results-formatted 060121'!$A:AZ,(BC$3+2),FALSE)))</f>
        <v>3</v>
      </c>
      <c r="BD513" s="95">
        <f>IF($C513 = "neg", (($D513+1) - VLOOKUP($B513,'Results-formatted 060121'!$A:BA,(BD$3+2),FALSE)), IF($C513 = "pos-neg", (3+VLOOKUP($B513,'Results-formatted 060121'!$A:BA,(BD$3+2),FALSE)), VLOOKUP($B513,'Results-formatted 060121'!$A:BA,(BD$3+2),FALSE)))</f>
        <v>4</v>
      </c>
      <c r="BE513" s="95">
        <f>IF($C513 = "neg", (($D513+1) - VLOOKUP($B513,'Results-formatted 060121'!$A:BB,(BE$3+2),FALSE)), IF($C513 = "pos-neg", (3+VLOOKUP($B513,'Results-formatted 060121'!$A:BB,(BE$3+2),FALSE)), VLOOKUP($B513,'Results-formatted 060121'!$A:BB,(BE$3+2),FALSE)))</f>
        <v>4</v>
      </c>
      <c r="BF513" s="95">
        <f>IF($C513 = "neg", (($D513+1) - VLOOKUP($B513,'Results-formatted 060121'!$A:BC,(BF$3+2),FALSE)), IF($C513 = "pos-neg", (3+VLOOKUP($B513,'Results-formatted 060121'!$A:BC,(BF$3+2),FALSE)), VLOOKUP($B513,'Results-formatted 060121'!$A:BC,(BF$3+2),FALSE)))</f>
        <v>4</v>
      </c>
      <c r="BG513" s="95">
        <f>IF($C513 = "neg", (($D513+1) - VLOOKUP($B513,'Results-formatted 060121'!$A:BD,(BG$3+2),FALSE)), IF($C513 = "pos-neg", (3+VLOOKUP($B513,'Results-formatted 060121'!$A:BD,(BG$3+2),FALSE)), VLOOKUP($B513,'Results-formatted 060121'!$A:BD,(BG$3+2),FALSE)))</f>
        <v>1</v>
      </c>
      <c r="BH513" s="95">
        <f>IF($C513 = "neg", (($D513+1) - VLOOKUP($B513,'Results-formatted 060121'!$A:BE,(BH$3+2),FALSE)), IF($C513 = "pos-neg", (3+VLOOKUP($B513,'Results-formatted 060121'!$A:BE,(BH$3+2),FALSE)), VLOOKUP($B513,'Results-formatted 060121'!$A:BE,(BH$3+2),FALSE)))</f>
        <v>3</v>
      </c>
      <c r="BI513" s="95">
        <f>IF($C513 = "neg", (($D513+1) - VLOOKUP($B513,'Results-formatted 060121'!$A:BF,(BI$3+2),FALSE)), IF($C513 = "pos-neg", (3+VLOOKUP($B513,'Results-formatted 060121'!$A:BF,(BI$3+2),FALSE)), VLOOKUP($B513,'Results-formatted 060121'!$A:BF,(BI$3+2),FALSE)))</f>
        <v>3</v>
      </c>
      <c r="BJ513" s="95">
        <f>IF($C513 = "neg", (($D513+1) - VLOOKUP($B513,'Results-formatted 060121'!$A:BG,(BJ$3+2),FALSE)), IF($C513 = "pos-neg", (3+VLOOKUP($B513,'Results-formatted 060121'!$A:BG,(BJ$3+2),FALSE)), VLOOKUP($B513,'Results-formatted 060121'!$A:BG,(BJ$3+2),FALSE)))</f>
        <v>4</v>
      </c>
      <c r="BK513" s="95">
        <f>IF($C513 = "neg", (($D513+1) - VLOOKUP($B513,'Results-formatted 060121'!$A:BH,(BK$3+2),FALSE)), IF($C513 = "pos-neg", (3+VLOOKUP($B513,'Results-formatted 060121'!$A:BH,(BK$3+2),FALSE)), VLOOKUP($B513,'Results-formatted 060121'!$A:BH,(BK$3+2),FALSE)))</f>
        <v>3</v>
      </c>
      <c r="BL513" s="95">
        <f>IF($C513 = "neg", (($D513+1) - VLOOKUP($B513,'Results-formatted 060121'!$A:BI,(BL$3+2),FALSE)), IF($C513 = "pos-neg", (3+VLOOKUP($B513,'Results-formatted 060121'!$A:BI,(BL$3+2),FALSE)), VLOOKUP($B513,'Results-formatted 060121'!$A:BI,(BL$3+2),FALSE)))</f>
        <v>5</v>
      </c>
      <c r="BM513" s="95">
        <f>IF($C513 = "neg", (($D513+1) - VLOOKUP($B513,'Results-formatted 060121'!$A:BJ,(BM$3+2),FALSE)), IF($C513 = "pos-neg", (3+VLOOKUP($B513,'Results-formatted 060121'!$A:BJ,(BM$3+2),FALSE)), VLOOKUP($B513,'Results-formatted 060121'!$A:BJ,(BM$3+2),FALSE)))</f>
        <v>3</v>
      </c>
      <c r="BN513" s="95"/>
      <c r="BO513" s="95"/>
      <c r="BP513" s="95"/>
      <c r="BQ513" s="95"/>
      <c r="BR513" s="95"/>
      <c r="BS513" s="95"/>
      <c r="BT513" s="95"/>
      <c r="BU513" s="95"/>
      <c r="BV513" s="95"/>
      <c r="BW513" s="95"/>
      <c r="BX513" s="95"/>
      <c r="BY513" s="95"/>
      <c r="BZ513" s="95"/>
      <c r="CA513" s="95"/>
      <c r="CB513" s="95"/>
      <c r="CC513" s="95"/>
      <c r="CD513" s="99"/>
      <c r="CE513" s="25">
        <f t="shared" si="1954"/>
        <v>3.35</v>
      </c>
      <c r="CF513" s="25">
        <f t="shared" si="1816"/>
        <v>1.2048630275903718</v>
      </c>
    </row>
    <row r="514" spans="2:84" ht="56" x14ac:dyDescent="0.15">
      <c r="B514" s="84" t="s">
        <v>630</v>
      </c>
      <c r="C514" s="86" t="s">
        <v>224</v>
      </c>
      <c r="D514" s="2">
        <v>5</v>
      </c>
      <c r="E514" s="14" t="s">
        <v>1079</v>
      </c>
      <c r="F514" s="95">
        <f>IF($C514 = "neg", (($D514+1) - VLOOKUP($B514,'Results-formatted 060121'!$A:$AJ,(F$3+2),FALSE)), IF($C514 = "pos-neg", (3+VLOOKUP($B514,'Results-formatted 060121'!$A:$AJ,(F$3+2),FALSE)), VLOOKUP($B514,'Results-formatted 060121'!$A:$AJ,(F$3+2),FALSE)))</f>
        <v>3</v>
      </c>
      <c r="G514" s="95">
        <f>IF($C514 = "neg", (($D514+1) - VLOOKUP($B514,'Results-formatted 060121'!$A:$AJ,(G$3+2),FALSE)), IF($C514 = "pos-neg", (3+VLOOKUP($B514,'Results-formatted 060121'!$A:$AJ,(G$3+2),FALSE)), VLOOKUP($B514,'Results-formatted 060121'!$A:$AJ,(G$3+2),FALSE)))</f>
        <v>4</v>
      </c>
      <c r="H514" s="95">
        <f>IF($C514 = "neg", (($D514+1) - VLOOKUP($B514,'Results-formatted 060121'!$A:$AJ,(H$3+2),FALSE)), IF($C514 = "pos-neg", (3+VLOOKUP($B514,'Results-formatted 060121'!$A:$AJ,(H$3+2),FALSE)), VLOOKUP($B514,'Results-formatted 060121'!$A:$AJ,(H$3+2),FALSE)))</f>
        <v>2</v>
      </c>
      <c r="I514" s="95">
        <f>IF($C514 = "neg", (($D514+1) - VLOOKUP($B514,'Results-formatted 060121'!$A:$AJ,(I$3+2),FALSE)), IF($C514 = "pos-neg", (3+VLOOKUP($B514,'Results-formatted 060121'!$A:$AJ,(I$3+2),FALSE)), VLOOKUP($B514,'Results-formatted 060121'!$A:$AJ,(I$3+2),FALSE)))</f>
        <v>3</v>
      </c>
      <c r="J514" s="95">
        <f>IF($C514 = "neg", (($D514+1) - VLOOKUP($B514,'Results-formatted 060121'!$A:$AJ,(J$3+2),FALSE)), IF($C514 = "pos-neg", (3+VLOOKUP($B514,'Results-formatted 060121'!$A:$AJ,(J$3+2),FALSE)), VLOOKUP($B514,'Results-formatted 060121'!$A:$AJ,(J$3+2),FALSE)))</f>
        <v>3</v>
      </c>
      <c r="K514" s="95">
        <f>IF($C514 = "neg", (($D514+1) - VLOOKUP($B514,'Results-formatted 060121'!$A:$AJ,(K$3+2),FALSE)), IF($C514 = "pos-neg", (3+VLOOKUP($B514,'Results-formatted 060121'!$A:$AJ,(K$3+2),FALSE)), VLOOKUP($B514,'Results-formatted 060121'!$A:$AJ,(K$3+2),FALSE)))</f>
        <v>2</v>
      </c>
      <c r="L514" s="95">
        <f>IF($C514 = "neg", (($D514+1) - VLOOKUP($B514,'Results-formatted 060121'!$A:$AJ,(L$3+2),FALSE)), IF($C514 = "pos-neg", (3+VLOOKUP($B514,'Results-formatted 060121'!$A:$AJ,(L$3+2),FALSE)), VLOOKUP($B514,'Results-formatted 060121'!$A:$AJ,(L$3+2),FALSE)))</f>
        <v>4</v>
      </c>
      <c r="M514" s="95">
        <f>IF($C514 = "neg", (($D514+1) - VLOOKUP($B514,'Results-formatted 060121'!$A:$AJ,(M$3+2),FALSE)), IF($C514 = "pos-neg", (3+VLOOKUP($B514,'Results-formatted 060121'!$A:$AJ,(M$3+2),FALSE)), VLOOKUP($B514,'Results-formatted 060121'!$A:$AJ,(M$3+2),FALSE)))</f>
        <v>2</v>
      </c>
      <c r="N514" s="95">
        <f>IF($C514 = "neg", (($D514+1) - VLOOKUP($B514,'Results-formatted 060121'!$A:$AJ,(N$3+2),FALSE)), IF($C514 = "pos-neg", (3+VLOOKUP($B514,'Results-formatted 060121'!$A:$AJ,(N$3+2),FALSE)), VLOOKUP($B514,'Results-formatted 060121'!$A:$AJ,(N$3+2),FALSE)))</f>
        <v>4</v>
      </c>
      <c r="O514" s="95">
        <f>IF($C514 = "neg", (($D514+1) - VLOOKUP($B514,'Results-formatted 060121'!$A:$AJ,(O$3+2),FALSE)), IF($C514 = "pos-neg", (3+VLOOKUP($B514,'Results-formatted 060121'!$A:$AJ,(O$3+2),FALSE)), VLOOKUP($B514,'Results-formatted 060121'!$A:$AJ,(O$3+2),FALSE)))</f>
        <v>5</v>
      </c>
      <c r="P514" s="95">
        <f>IF($C514 = "neg", (($D514+1) - VLOOKUP($B514,'Results-formatted 060121'!$A:$AJ,(P$3+2),FALSE)), IF($C514 = "pos-neg", (3+VLOOKUP($B514,'Results-formatted 060121'!$A:$AJ,(P$3+2),FALSE)), VLOOKUP($B514,'Results-formatted 060121'!$A:$AJ,(P$3+2),FALSE)))</f>
        <v>4</v>
      </c>
      <c r="Q514" s="95">
        <f>IF($C514 = "neg", (($D514+1) - VLOOKUP($B514,'Results-formatted 060121'!$A:$AJ,(Q$3+2),FALSE)), IF($C514 = "pos-neg", (3+VLOOKUP($B514,'Results-formatted 060121'!$A:$AJ,(Q$3+2),FALSE)), VLOOKUP($B514,'Results-formatted 060121'!$A:$AJ,(Q$3+2),FALSE)))</f>
        <v>4</v>
      </c>
      <c r="R514" s="95">
        <f>IF($C514 = "neg", (($D514+1) - VLOOKUP($B514,'Results-formatted 060121'!$A:$AJ,(R$3+2),FALSE)), IF($C514 = "pos-neg", (3+VLOOKUP($B514,'Results-formatted 060121'!$A:$AJ,(R$3+2),FALSE)), VLOOKUP($B514,'Results-formatted 060121'!$A:$AJ,(R$3+2),FALSE)))</f>
        <v>2</v>
      </c>
      <c r="S514" s="95">
        <f>IF($C514 = "neg", (($D514+1) - VLOOKUP($B514,'Results-formatted 060121'!$A:$AJ,(S$3+2),FALSE)), IF($C514 = "pos-neg", (3+VLOOKUP($B514,'Results-formatted 060121'!$A:$AJ,(S$3+2),FALSE)), VLOOKUP($B514,'Results-formatted 060121'!$A:$AJ,(S$3+2),FALSE)))</f>
        <v>2</v>
      </c>
      <c r="T514" s="95">
        <f>IF($C514 = "neg", (($D514+1) - VLOOKUP($B514,'Results-formatted 060121'!$A:$AJ,(T$3+2),FALSE)), IF($C514 = "pos-neg", (3+VLOOKUP($B514,'Results-formatted 060121'!$A:$AJ,(T$3+2),FALSE)), VLOOKUP($B514,'Results-formatted 060121'!$A:$AJ,(T$3+2),FALSE)))</f>
        <v>1</v>
      </c>
      <c r="U514" s="95">
        <f>IF($C514 = "neg", (($D514+1) - VLOOKUP($B514,'Results-formatted 060121'!$A:$AJ,(U$3+2),FALSE)), IF($C514 = "pos-neg", (3+VLOOKUP($B514,'Results-formatted 060121'!$A:$AJ,(U$3+2),FALSE)), VLOOKUP($B514,'Results-formatted 060121'!$A:$AJ,(U$3+2),FALSE)))</f>
        <v>4</v>
      </c>
      <c r="V514" s="95">
        <f>IF($C514 = "neg", (($D514+1) - VLOOKUP($B514,'Results-formatted 060121'!$A:$AJ,(V$3+2),FALSE)), IF($C514 = "pos-neg", (3+VLOOKUP($B514,'Results-formatted 060121'!$A:$AJ,(V$3+2),FALSE)), VLOOKUP($B514,'Results-formatted 060121'!$A:$AJ,(V$3+2),FALSE)))</f>
        <v>4</v>
      </c>
      <c r="W514" s="95">
        <f>IF($C514 = "neg", (($D514+1) - VLOOKUP($B514,'Results-formatted 060121'!$A:$AJ,(W$3+2),FALSE)), IF($C514 = "pos-neg", (3+VLOOKUP($B514,'Results-formatted 060121'!$A:$AJ,(W$3+2),FALSE)), VLOOKUP($B514,'Results-formatted 060121'!$A:$AJ,(W$3+2),FALSE)))</f>
        <v>3</v>
      </c>
      <c r="X514" s="95">
        <f>IF($C514 = "neg", (($D514+1) - VLOOKUP($B514,'Results-formatted 060121'!$A:$AJ,(X$3+2),FALSE)), IF($C514 = "pos-neg", (3+VLOOKUP($B514,'Results-formatted 060121'!$A:$AJ,(X$3+2),FALSE)), VLOOKUP($B514,'Results-formatted 060121'!$A:$AJ,(X$3+2),FALSE)))</f>
        <v>4</v>
      </c>
      <c r="Y514" s="95">
        <f>IF($C514 = "neg", (($D514+1) - VLOOKUP($B514,'Results-formatted 060121'!$A:$AJ,(Y$3+2),FALSE)), IF($C514 = "pos-neg", (3+VLOOKUP($B514,'Results-formatted 060121'!$A:$AJ,(Y$3+2),FALSE)), VLOOKUP($B514,'Results-formatted 060121'!$A:$AJ,(Y$3+2),FALSE)))</f>
        <v>3</v>
      </c>
      <c r="Z514" s="95">
        <f>IF($C514 = "neg", (($D514+1) - VLOOKUP($B514,'Results-formatted 060121'!$A:$AJ,(Z$3+2),FALSE)), IF($C514 = "pos-neg", (3+VLOOKUP($B514,'Results-formatted 060121'!$A:$AJ,(Z$3+2),FALSE)), VLOOKUP($B514,'Results-formatted 060121'!$A:$AJ,(Z$3+2),FALSE)))</f>
        <v>3</v>
      </c>
      <c r="AA514" s="95">
        <f>IF($C514 = "neg", (($D514+1) - VLOOKUP($B514,'Results-formatted 060121'!$A:$AJ,(AA$3+2),FALSE)), IF($C514 = "pos-neg", (3+VLOOKUP($B514,'Results-formatted 060121'!$A:$AJ,(AA$3+2),FALSE)), VLOOKUP($B514,'Results-formatted 060121'!$A:$AJ,(AA$3+2),FALSE)))</f>
        <v>2</v>
      </c>
      <c r="AB514" s="95">
        <f>IF($C514 = "neg", (($D514+1) - VLOOKUP($B514,'Results-formatted 060121'!$A:$AJ,(AB$3+2),FALSE)), IF($C514 = "pos-neg", (3+VLOOKUP($B514,'Results-formatted 060121'!$A:$AJ,(AB$3+2),FALSE)), VLOOKUP($B514,'Results-formatted 060121'!$A:$AJ,(AB$3+2),FALSE)))</f>
        <v>4</v>
      </c>
      <c r="AC514" s="95">
        <f>IF($C514 = "neg", (($D514+1) - VLOOKUP($B514,'Results-formatted 060121'!$A:$AJ,(AC$3+2),FALSE)), IF($C514 = "pos-neg", (3+VLOOKUP($B514,'Results-formatted 060121'!$A:$AJ,(AC$3+2),FALSE)), VLOOKUP($B514,'Results-formatted 060121'!$A:$AJ,(AC$3+2),FALSE)))</f>
        <v>1</v>
      </c>
      <c r="AD514" s="95">
        <f>IF($C514 = "neg", (($D514+1) - VLOOKUP($B514,'Results-formatted 060121'!$A:$AJ,(AD$3+2),FALSE)), IF($C514 = "pos-neg", (3+VLOOKUP($B514,'Results-formatted 060121'!$A:$AJ,(AD$3+2),FALSE)), VLOOKUP($B514,'Results-formatted 060121'!$A:$AJ,(AD$3+2),FALSE)))</f>
        <v>3</v>
      </c>
      <c r="AE514" s="95">
        <f>IF($C514 = "neg", (($D514+1) - VLOOKUP($B514,'Results-formatted 060121'!$A:$AJ,(AE$3+2),FALSE)), IF($C514 = "pos-neg", (3+VLOOKUP($B514,'Results-formatted 060121'!$A:$AJ,(AE$3+2),FALSE)), VLOOKUP($B514,'Results-formatted 060121'!$A:$AJ,(AE$3+2),FALSE)))</f>
        <v>4</v>
      </c>
      <c r="AF514" s="95">
        <f>IF($C514 = "neg", (($D514+1) - VLOOKUP($B514,'Results-formatted 060121'!$A:$AJ,(AF$3+2),FALSE)), IF($C514 = "pos-neg", (3+VLOOKUP($B514,'Results-formatted 060121'!$A:$AJ,(AF$3+2),FALSE)), VLOOKUP($B514,'Results-formatted 060121'!$A:$AJ,(AF$3+2),FALSE)))</f>
        <v>4</v>
      </c>
      <c r="AG514" s="95">
        <f>IF($C514 = "neg", (($D514+1) - VLOOKUP($B514,'Results-formatted 060121'!$A:$AJ,(AG$3+2),FALSE)), IF($C514 = "pos-neg", (3+VLOOKUP($B514,'Results-formatted 060121'!$A:$AJ,(AG$3+2),FALSE)), VLOOKUP($B514,'Results-formatted 060121'!$A:$AJ,(AG$3+2),FALSE)))</f>
        <v>5</v>
      </c>
      <c r="AH514" s="95">
        <f>IF($C514 = "neg", (($D514+1) - VLOOKUP($B514,'Results-formatted 060121'!$A:$AJ,(AH$3+2),FALSE)), IF($C514 = "pos-neg", (3+VLOOKUP($B514,'Results-formatted 060121'!$A:$AJ,(AH$3+2),FALSE)), VLOOKUP($B514,'Results-formatted 060121'!$A:$AJ,(AH$3+2),FALSE)))</f>
        <v>2</v>
      </c>
      <c r="AI514" s="95">
        <f>IF($C514 = "neg", (($D514+1) - VLOOKUP($B514,'Results-formatted 060121'!$A:$AJ,(AI$3+2),FALSE)), IF($C514 = "pos-neg", (3+VLOOKUP($B514,'Results-formatted 060121'!$A:$AJ,(AI$3+2),FALSE)), VLOOKUP($B514,'Results-formatted 060121'!$A:$AJ,(AI$3+2),FALSE)))</f>
        <v>4</v>
      </c>
      <c r="AJ514" s="95">
        <f>IF($C514 = "neg", (($D514+1) - VLOOKUP($B514,'Results-formatted 060121'!$A:$AJ,(AJ$3+2),FALSE)), IF($C514 = "pos-neg", (3+VLOOKUP($B514,'Results-formatted 060121'!$A:$AJ,(AJ$3+2),FALSE)), VLOOKUP($B514,'Results-formatted 060121'!$A:$AJ,(AJ$3+2),FALSE)))</f>
        <v>5</v>
      </c>
      <c r="AK514" s="95">
        <f>IF($C514 = "neg", (($D514+1) - VLOOKUP($B514,'Results-formatted 060121'!$A:$AJ,(AK$3+2),FALSE)), IF($C514 = "pos-neg", (3+VLOOKUP($B514,'Results-formatted 060121'!$A:$AJ,(AK$3+2),FALSE)), VLOOKUP($B514,'Results-formatted 060121'!$A:$AJ,(AK$3+2),FALSE)))</f>
        <v>4</v>
      </c>
      <c r="AL514" s="95">
        <f>IF($C514 = "neg", (($D514+1) - VLOOKUP($B514,'Results-formatted 060121'!$A:$AJ,(AL$3+2),FALSE)), IF($C514 = "pos-neg", (3+VLOOKUP($B514,'Results-formatted 060121'!$A:$AJ,(AL$3+2),FALSE)), VLOOKUP($B514,'Results-formatted 060121'!$A:$AJ,(AL$3+2),FALSE)))</f>
        <v>3</v>
      </c>
      <c r="AM514" s="95">
        <f>IF($C514 = "neg", (($D514+1) - VLOOKUP($B514,'Results-formatted 060121'!$A:AJ,(AM$3+2),FALSE)), IF($C514 = "pos-neg", (3+VLOOKUP($B514,'Results-formatted 060121'!$A:AJ,(AM$3+2),FALSE)), VLOOKUP($B514,'Results-formatted 060121'!$A:AJ,(AM$3+2),FALSE)))</f>
        <v>5</v>
      </c>
      <c r="AN514" s="95">
        <f>IF($C514 = "neg", (($D514+1) - VLOOKUP($B514,'Results-formatted 060121'!$A:AK,(AN$3+2),FALSE)), IF($C514 = "pos-neg", (3+VLOOKUP($B514,'Results-formatted 060121'!$A:AK,(AN$3+2),FALSE)), VLOOKUP($B514,'Results-formatted 060121'!$A:AK,(AN$3+2),FALSE)))</f>
        <v>4</v>
      </c>
      <c r="AO514" s="95">
        <f>IF($C514 = "neg", (($D514+1) - VLOOKUP($B514,'Results-formatted 060121'!$A:AL,(AO$3+2),FALSE)), IF($C514 = "pos-neg", (3+VLOOKUP($B514,'Results-formatted 060121'!$A:AL,(AO$3+2),FALSE)), VLOOKUP($B514,'Results-formatted 060121'!$A:AL,(AO$3+2),FALSE)))</f>
        <v>3</v>
      </c>
      <c r="AP514" s="95">
        <f>IF($C514 = "neg", (($D514+1) - VLOOKUP($B514,'Results-formatted 060121'!$A:AM,(AP$3+2),FALSE)), IF($C514 = "pos-neg", (3+VLOOKUP($B514,'Results-formatted 060121'!$A:AM,(AP$3+2),FALSE)), VLOOKUP($B514,'Results-formatted 060121'!$A:AM,(AP$3+2),FALSE)))</f>
        <v>1</v>
      </c>
      <c r="AQ514" s="95">
        <f>IF($C514 = "neg", (($D514+1) - VLOOKUP($B514,'Results-formatted 060121'!$A:AN,(AQ$3+2),FALSE)), IF($C514 = "pos-neg", (3+VLOOKUP($B514,'Results-formatted 060121'!$A:AN,(AQ$3+2),FALSE)), VLOOKUP($B514,'Results-formatted 060121'!$A:AN,(AQ$3+2),FALSE)))</f>
        <v>4</v>
      </c>
      <c r="AR514" s="95">
        <f>IF($C514 = "neg", (($D514+1) - VLOOKUP($B514,'Results-formatted 060121'!$A:AO,(AR$3+2),FALSE)), IF($C514 = "pos-neg", (3+VLOOKUP($B514,'Results-formatted 060121'!$A:AO,(AR$3+2),FALSE)), VLOOKUP($B514,'Results-formatted 060121'!$A:AO,(AR$3+2),FALSE)))</f>
        <v>5</v>
      </c>
      <c r="AS514" s="95">
        <f>IF($C514 = "neg", (($D514+1) - VLOOKUP($B514,'Results-formatted 060121'!$A:AP,(AS$3+2),FALSE)), IF($C514 = "pos-neg", (3+VLOOKUP($B514,'Results-formatted 060121'!$A:AP,(AS$3+2),FALSE)), VLOOKUP($B514,'Results-formatted 060121'!$A:AP,(AS$3+2),FALSE)))</f>
        <v>3</v>
      </c>
      <c r="AT514" s="95">
        <f>IF($C514 = "neg", (($D514+1) - VLOOKUP($B514,'Results-formatted 060121'!$A:AQ,(AT$3+2),FALSE)), IF($C514 = "pos-neg", (3+VLOOKUP($B514,'Results-formatted 060121'!$A:AQ,(AT$3+2),FALSE)), VLOOKUP($B514,'Results-formatted 060121'!$A:AQ,(AT$3+2),FALSE)))</f>
        <v>4</v>
      </c>
      <c r="AU514" s="95">
        <f>IF($C514 = "neg", (($D514+1) - VLOOKUP($B514,'Results-formatted 060121'!$A:AR,(AU$3+2),FALSE)), IF($C514 = "pos-neg", (3+VLOOKUP($B514,'Results-formatted 060121'!$A:AR,(AU$3+2),FALSE)), VLOOKUP($B514,'Results-formatted 060121'!$A:AR,(AU$3+2),FALSE)))</f>
        <v>4</v>
      </c>
      <c r="AV514" s="95">
        <f>IF($C514 = "neg", (($D514+1) - VLOOKUP($B514,'Results-formatted 060121'!$A:AS,(AV$3+2),FALSE)), IF($C514 = "pos-neg", (3+VLOOKUP($B514,'Results-formatted 060121'!$A:AS,(AV$3+2),FALSE)), VLOOKUP($B514,'Results-formatted 060121'!$A:AS,(AV$3+2),FALSE)))</f>
        <v>2</v>
      </c>
      <c r="AW514" s="95">
        <f>IF($C514 = "neg", (($D514+1) - VLOOKUP($B514,'Results-formatted 060121'!$A:AT,(AW$3+2),FALSE)), IF($C514 = "pos-neg", (3+VLOOKUP($B514,'Results-formatted 060121'!$A:AT,(AW$3+2),FALSE)), VLOOKUP($B514,'Results-formatted 060121'!$A:AT,(AW$3+2),FALSE)))</f>
        <v>1</v>
      </c>
      <c r="AX514" s="95">
        <f>IF($C514 = "neg", (($D514+1) - VLOOKUP($B514,'Results-formatted 060121'!$A:AU,(AX$3+2),FALSE)), IF($C514 = "pos-neg", (3+VLOOKUP($B514,'Results-formatted 060121'!$A:AU,(AX$3+2),FALSE)), VLOOKUP($B514,'Results-formatted 060121'!$A:AU,(AX$3+2),FALSE)))</f>
        <v>1</v>
      </c>
      <c r="AY514" s="95">
        <f>IF($C514 = "neg", (($D514+1) - VLOOKUP($B514,'Results-formatted 060121'!$A:AV,(AY$3+2),FALSE)), IF($C514 = "pos-neg", (3+VLOOKUP($B514,'Results-formatted 060121'!$A:AV,(AY$3+2),FALSE)), VLOOKUP($B514,'Results-formatted 060121'!$A:AV,(AY$3+2),FALSE)))</f>
        <v>4</v>
      </c>
      <c r="AZ514" s="95">
        <f>IF($C514 = "neg", (($D514+1) - VLOOKUP($B514,'Results-formatted 060121'!$A:AW,(AZ$3+2),FALSE)), IF($C514 = "pos-neg", (3+VLOOKUP($B514,'Results-formatted 060121'!$A:AW,(AZ$3+2),FALSE)), VLOOKUP($B514,'Results-formatted 060121'!$A:AW,(AZ$3+2),FALSE)))</f>
        <v>4</v>
      </c>
      <c r="BA514" s="95">
        <f>IF($C514 = "neg", (($D514+1) - VLOOKUP($B514,'Results-formatted 060121'!$A:AX,(BA$3+2),FALSE)), IF($C514 = "pos-neg", (3+VLOOKUP($B514,'Results-formatted 060121'!$A:AX,(BA$3+2),FALSE)), VLOOKUP($B514,'Results-formatted 060121'!$A:AX,(BA$3+2),FALSE)))</f>
        <v>3</v>
      </c>
      <c r="BB514" s="95">
        <f>IF($C514 = "neg", (($D514+1) - VLOOKUP($B514,'Results-formatted 060121'!$A:AY,(BB$3+2),FALSE)), IF($C514 = "pos-neg", (3+VLOOKUP($B514,'Results-formatted 060121'!$A:AY,(BB$3+2),FALSE)), VLOOKUP($B514,'Results-formatted 060121'!$A:AY,(BB$3+2),FALSE)))</f>
        <v>4</v>
      </c>
      <c r="BC514" s="95">
        <f>IF($C514 = "neg", (($D514+1) - VLOOKUP($B514,'Results-formatted 060121'!$A:AZ,(BC$3+2),FALSE)), IF($C514 = "pos-neg", (3+VLOOKUP($B514,'Results-formatted 060121'!$A:AZ,(BC$3+2),FALSE)), VLOOKUP($B514,'Results-formatted 060121'!$A:AZ,(BC$3+2),FALSE)))</f>
        <v>3</v>
      </c>
      <c r="BD514" s="95">
        <f>IF($C514 = "neg", (($D514+1) - VLOOKUP($B514,'Results-formatted 060121'!$A:BA,(BD$3+2),FALSE)), IF($C514 = "pos-neg", (3+VLOOKUP($B514,'Results-formatted 060121'!$A:BA,(BD$3+2),FALSE)), VLOOKUP($B514,'Results-formatted 060121'!$A:BA,(BD$3+2),FALSE)))</f>
        <v>4</v>
      </c>
      <c r="BE514" s="95">
        <f>IF($C514 = "neg", (($D514+1) - VLOOKUP($B514,'Results-formatted 060121'!$A:BB,(BE$3+2),FALSE)), IF($C514 = "pos-neg", (3+VLOOKUP($B514,'Results-formatted 060121'!$A:BB,(BE$3+2),FALSE)), VLOOKUP($B514,'Results-formatted 060121'!$A:BB,(BE$3+2),FALSE)))</f>
        <v>3</v>
      </c>
      <c r="BF514" s="95">
        <f>IF($C514 = "neg", (($D514+1) - VLOOKUP($B514,'Results-formatted 060121'!$A:BC,(BF$3+2),FALSE)), IF($C514 = "pos-neg", (3+VLOOKUP($B514,'Results-formatted 060121'!$A:BC,(BF$3+2),FALSE)), VLOOKUP($B514,'Results-formatted 060121'!$A:BC,(BF$3+2),FALSE)))</f>
        <v>4</v>
      </c>
      <c r="BG514" s="95">
        <f>IF($C514 = "neg", (($D514+1) - VLOOKUP($B514,'Results-formatted 060121'!$A:BD,(BG$3+2),FALSE)), IF($C514 = "pos-neg", (3+VLOOKUP($B514,'Results-formatted 060121'!$A:BD,(BG$3+2),FALSE)), VLOOKUP($B514,'Results-formatted 060121'!$A:BD,(BG$3+2),FALSE)))</f>
        <v>1</v>
      </c>
      <c r="BH514" s="95">
        <f>IF($C514 = "neg", (($D514+1) - VLOOKUP($B514,'Results-formatted 060121'!$A:BE,(BH$3+2),FALSE)), IF($C514 = "pos-neg", (3+VLOOKUP($B514,'Results-formatted 060121'!$A:BE,(BH$3+2),FALSE)), VLOOKUP($B514,'Results-formatted 060121'!$A:BE,(BH$3+2),FALSE)))</f>
        <v>3</v>
      </c>
      <c r="BI514" s="95">
        <f>IF($C514 = "neg", (($D514+1) - VLOOKUP($B514,'Results-formatted 060121'!$A:BF,(BI$3+2),FALSE)), IF($C514 = "pos-neg", (3+VLOOKUP($B514,'Results-formatted 060121'!$A:BF,(BI$3+2),FALSE)), VLOOKUP($B514,'Results-formatted 060121'!$A:BF,(BI$3+2),FALSE)))</f>
        <v>3</v>
      </c>
      <c r="BJ514" s="95">
        <f>IF($C514 = "neg", (($D514+1) - VLOOKUP($B514,'Results-formatted 060121'!$A:BG,(BJ$3+2),FALSE)), IF($C514 = "pos-neg", (3+VLOOKUP($B514,'Results-formatted 060121'!$A:BG,(BJ$3+2),FALSE)), VLOOKUP($B514,'Results-formatted 060121'!$A:BG,(BJ$3+2),FALSE)))</f>
        <v>4</v>
      </c>
      <c r="BK514" s="95">
        <f>IF($C514 = "neg", (($D514+1) - VLOOKUP($B514,'Results-formatted 060121'!$A:BH,(BK$3+2),FALSE)), IF($C514 = "pos-neg", (3+VLOOKUP($B514,'Results-formatted 060121'!$A:BH,(BK$3+2),FALSE)), VLOOKUP($B514,'Results-formatted 060121'!$A:BH,(BK$3+2),FALSE)))</f>
        <v>3</v>
      </c>
      <c r="BL514" s="95">
        <f>IF($C514 = "neg", (($D514+1) - VLOOKUP($B514,'Results-formatted 060121'!$A:BI,(BL$3+2),FALSE)), IF($C514 = "pos-neg", (3+VLOOKUP($B514,'Results-formatted 060121'!$A:BI,(BL$3+2),FALSE)), VLOOKUP($B514,'Results-formatted 060121'!$A:BI,(BL$3+2),FALSE)))</f>
        <v>5</v>
      </c>
      <c r="BM514" s="95">
        <f>IF($C514 = "neg", (($D514+1) - VLOOKUP($B514,'Results-formatted 060121'!$A:BJ,(BM$3+2),FALSE)), IF($C514 = "pos-neg", (3+VLOOKUP($B514,'Results-formatted 060121'!$A:BJ,(BM$3+2),FALSE)), VLOOKUP($B514,'Results-formatted 060121'!$A:BJ,(BM$3+2),FALSE)))</f>
        <v>3</v>
      </c>
      <c r="BN514" s="95"/>
      <c r="BO514" s="95"/>
      <c r="BP514" s="95"/>
      <c r="BQ514" s="95"/>
      <c r="BR514" s="95"/>
      <c r="BS514" s="95"/>
      <c r="BT514" s="95"/>
      <c r="BU514" s="95"/>
      <c r="BV514" s="95"/>
      <c r="BW514" s="95"/>
      <c r="BX514" s="95"/>
      <c r="BY514" s="95"/>
      <c r="BZ514" s="95"/>
      <c r="CA514" s="95"/>
      <c r="CB514" s="95"/>
      <c r="CC514" s="95"/>
      <c r="CD514" s="99"/>
      <c r="CE514" s="25">
        <f t="shared" si="1954"/>
        <v>3.25</v>
      </c>
      <c r="CF514" s="25">
        <f t="shared" si="1816"/>
        <v>1.1293465937494827</v>
      </c>
    </row>
    <row r="515" spans="2:84" ht="42" x14ac:dyDescent="0.15">
      <c r="B515" s="84" t="s">
        <v>631</v>
      </c>
      <c r="C515" s="86" t="s">
        <v>224</v>
      </c>
      <c r="D515" s="2">
        <v>5</v>
      </c>
      <c r="E515" s="14" t="s">
        <v>1080</v>
      </c>
      <c r="F515" s="95">
        <f>IF($C515 = "neg", (($D515+1) - VLOOKUP($B515,'Results-formatted 060121'!$A:$AJ,(F$3+2),FALSE)), IF($C515 = "pos-neg", (3+VLOOKUP($B515,'Results-formatted 060121'!$A:$AJ,(F$3+2),FALSE)), VLOOKUP($B515,'Results-formatted 060121'!$A:$AJ,(F$3+2),FALSE)))</f>
        <v>3</v>
      </c>
      <c r="G515" s="95">
        <f>IF($C515 = "neg", (($D515+1) - VLOOKUP($B515,'Results-formatted 060121'!$A:$AJ,(G$3+2),FALSE)), IF($C515 = "pos-neg", (3+VLOOKUP($B515,'Results-formatted 060121'!$A:$AJ,(G$3+2),FALSE)), VLOOKUP($B515,'Results-formatted 060121'!$A:$AJ,(G$3+2),FALSE)))</f>
        <v>4</v>
      </c>
      <c r="H515" s="95">
        <f>IF($C515 = "neg", (($D515+1) - VLOOKUP($B515,'Results-formatted 060121'!$A:$AJ,(H$3+2),FALSE)), IF($C515 = "pos-neg", (3+VLOOKUP($B515,'Results-formatted 060121'!$A:$AJ,(H$3+2),FALSE)), VLOOKUP($B515,'Results-formatted 060121'!$A:$AJ,(H$3+2),FALSE)))</f>
        <v>3</v>
      </c>
      <c r="I515" s="95">
        <f>IF($C515 = "neg", (($D515+1) - VLOOKUP($B515,'Results-formatted 060121'!$A:$AJ,(I$3+2),FALSE)), IF($C515 = "pos-neg", (3+VLOOKUP($B515,'Results-formatted 060121'!$A:$AJ,(I$3+2),FALSE)), VLOOKUP($B515,'Results-formatted 060121'!$A:$AJ,(I$3+2),FALSE)))</f>
        <v>5</v>
      </c>
      <c r="J515" s="95">
        <f>IF($C515 = "neg", (($D515+1) - VLOOKUP($B515,'Results-formatted 060121'!$A:$AJ,(J$3+2),FALSE)), IF($C515 = "pos-neg", (3+VLOOKUP($B515,'Results-formatted 060121'!$A:$AJ,(J$3+2),FALSE)), VLOOKUP($B515,'Results-formatted 060121'!$A:$AJ,(J$3+2),FALSE)))</f>
        <v>3</v>
      </c>
      <c r="K515" s="95">
        <f>IF($C515 = "neg", (($D515+1) - VLOOKUP($B515,'Results-formatted 060121'!$A:$AJ,(K$3+2),FALSE)), IF($C515 = "pos-neg", (3+VLOOKUP($B515,'Results-formatted 060121'!$A:$AJ,(K$3+2),FALSE)), VLOOKUP($B515,'Results-formatted 060121'!$A:$AJ,(K$3+2),FALSE)))</f>
        <v>1</v>
      </c>
      <c r="L515" s="95">
        <f>IF($C515 = "neg", (($D515+1) - VLOOKUP($B515,'Results-formatted 060121'!$A:$AJ,(L$3+2),FALSE)), IF($C515 = "pos-neg", (3+VLOOKUP($B515,'Results-formatted 060121'!$A:$AJ,(L$3+2),FALSE)), VLOOKUP($B515,'Results-formatted 060121'!$A:$AJ,(L$3+2),FALSE)))</f>
        <v>4</v>
      </c>
      <c r="M515" s="95">
        <f>IF($C515 = "neg", (($D515+1) - VLOOKUP($B515,'Results-formatted 060121'!$A:$AJ,(M$3+2),FALSE)), IF($C515 = "pos-neg", (3+VLOOKUP($B515,'Results-formatted 060121'!$A:$AJ,(M$3+2),FALSE)), VLOOKUP($B515,'Results-formatted 060121'!$A:$AJ,(M$3+2),FALSE)))</f>
        <v>2</v>
      </c>
      <c r="N515" s="95">
        <f>IF($C515 = "neg", (($D515+1) - VLOOKUP($B515,'Results-formatted 060121'!$A:$AJ,(N$3+2),FALSE)), IF($C515 = "pos-neg", (3+VLOOKUP($B515,'Results-formatted 060121'!$A:$AJ,(N$3+2),FALSE)), VLOOKUP($B515,'Results-formatted 060121'!$A:$AJ,(N$3+2),FALSE)))</f>
        <v>4</v>
      </c>
      <c r="O515" s="95">
        <f>IF($C515 = "neg", (($D515+1) - VLOOKUP($B515,'Results-formatted 060121'!$A:$AJ,(O$3+2),FALSE)), IF($C515 = "pos-neg", (3+VLOOKUP($B515,'Results-formatted 060121'!$A:$AJ,(O$3+2),FALSE)), VLOOKUP($B515,'Results-formatted 060121'!$A:$AJ,(O$3+2),FALSE)))</f>
        <v>5</v>
      </c>
      <c r="P515" s="95">
        <f>IF($C515 = "neg", (($D515+1) - VLOOKUP($B515,'Results-formatted 060121'!$A:$AJ,(P$3+2),FALSE)), IF($C515 = "pos-neg", (3+VLOOKUP($B515,'Results-formatted 060121'!$A:$AJ,(P$3+2),FALSE)), VLOOKUP($B515,'Results-formatted 060121'!$A:$AJ,(P$3+2),FALSE)))</f>
        <v>4</v>
      </c>
      <c r="Q515" s="95">
        <f>IF($C515 = "neg", (($D515+1) - VLOOKUP($B515,'Results-formatted 060121'!$A:$AJ,(Q$3+2),FALSE)), IF($C515 = "pos-neg", (3+VLOOKUP($B515,'Results-formatted 060121'!$A:$AJ,(Q$3+2),FALSE)), VLOOKUP($B515,'Results-formatted 060121'!$A:$AJ,(Q$3+2),FALSE)))</f>
        <v>5</v>
      </c>
      <c r="R515" s="95">
        <f>IF($C515 = "neg", (($D515+1) - VLOOKUP($B515,'Results-formatted 060121'!$A:$AJ,(R$3+2),FALSE)), IF($C515 = "pos-neg", (3+VLOOKUP($B515,'Results-formatted 060121'!$A:$AJ,(R$3+2),FALSE)), VLOOKUP($B515,'Results-formatted 060121'!$A:$AJ,(R$3+2),FALSE)))</f>
        <v>1</v>
      </c>
      <c r="S515" s="95">
        <f>IF($C515 = "neg", (($D515+1) - VLOOKUP($B515,'Results-formatted 060121'!$A:$AJ,(S$3+2),FALSE)), IF($C515 = "pos-neg", (3+VLOOKUP($B515,'Results-formatted 060121'!$A:$AJ,(S$3+2),FALSE)), VLOOKUP($B515,'Results-formatted 060121'!$A:$AJ,(S$3+2),FALSE)))</f>
        <v>2</v>
      </c>
      <c r="T515" s="95">
        <f>IF($C515 = "neg", (($D515+1) - VLOOKUP($B515,'Results-formatted 060121'!$A:$AJ,(T$3+2),FALSE)), IF($C515 = "pos-neg", (3+VLOOKUP($B515,'Results-formatted 060121'!$A:$AJ,(T$3+2),FALSE)), VLOOKUP($B515,'Results-formatted 060121'!$A:$AJ,(T$3+2),FALSE)))</f>
        <v>3</v>
      </c>
      <c r="U515" s="95">
        <f>IF($C515 = "neg", (($D515+1) - VLOOKUP($B515,'Results-formatted 060121'!$A:$AJ,(U$3+2),FALSE)), IF($C515 = "pos-neg", (3+VLOOKUP($B515,'Results-formatted 060121'!$A:$AJ,(U$3+2),FALSE)), VLOOKUP($B515,'Results-formatted 060121'!$A:$AJ,(U$3+2),FALSE)))</f>
        <v>3</v>
      </c>
      <c r="V515" s="95">
        <f>IF($C515 = "neg", (($D515+1) - VLOOKUP($B515,'Results-formatted 060121'!$A:$AJ,(V$3+2),FALSE)), IF($C515 = "pos-neg", (3+VLOOKUP($B515,'Results-formatted 060121'!$A:$AJ,(V$3+2),FALSE)), VLOOKUP($B515,'Results-formatted 060121'!$A:$AJ,(V$3+2),FALSE)))</f>
        <v>5</v>
      </c>
      <c r="W515" s="95">
        <f>IF($C515 = "neg", (($D515+1) - VLOOKUP($B515,'Results-formatted 060121'!$A:$AJ,(W$3+2),FALSE)), IF($C515 = "pos-neg", (3+VLOOKUP($B515,'Results-formatted 060121'!$A:$AJ,(W$3+2),FALSE)), VLOOKUP($B515,'Results-formatted 060121'!$A:$AJ,(W$3+2),FALSE)))</f>
        <v>4</v>
      </c>
      <c r="X515" s="95">
        <f>IF($C515 = "neg", (($D515+1) - VLOOKUP($B515,'Results-formatted 060121'!$A:$AJ,(X$3+2),FALSE)), IF($C515 = "pos-neg", (3+VLOOKUP($B515,'Results-formatted 060121'!$A:$AJ,(X$3+2),FALSE)), VLOOKUP($B515,'Results-formatted 060121'!$A:$AJ,(X$3+2),FALSE)))</f>
        <v>4</v>
      </c>
      <c r="Y515" s="95">
        <f>IF($C515 = "neg", (($D515+1) - VLOOKUP($B515,'Results-formatted 060121'!$A:$AJ,(Y$3+2),FALSE)), IF($C515 = "pos-neg", (3+VLOOKUP($B515,'Results-formatted 060121'!$A:$AJ,(Y$3+2),FALSE)), VLOOKUP($B515,'Results-formatted 060121'!$A:$AJ,(Y$3+2),FALSE)))</f>
        <v>4</v>
      </c>
      <c r="Z515" s="95">
        <f>IF($C515 = "neg", (($D515+1) - VLOOKUP($B515,'Results-formatted 060121'!$A:$AJ,(Z$3+2),FALSE)), IF($C515 = "pos-neg", (3+VLOOKUP($B515,'Results-formatted 060121'!$A:$AJ,(Z$3+2),FALSE)), VLOOKUP($B515,'Results-formatted 060121'!$A:$AJ,(Z$3+2),FALSE)))</f>
        <v>3</v>
      </c>
      <c r="AA515" s="95">
        <f>IF($C515 = "neg", (($D515+1) - VLOOKUP($B515,'Results-formatted 060121'!$A:$AJ,(AA$3+2),FALSE)), IF($C515 = "pos-neg", (3+VLOOKUP($B515,'Results-formatted 060121'!$A:$AJ,(AA$3+2),FALSE)), VLOOKUP($B515,'Results-formatted 060121'!$A:$AJ,(AA$3+2),FALSE)))</f>
        <v>2</v>
      </c>
      <c r="AB515" s="95">
        <f>IF($C515 = "neg", (($D515+1) - VLOOKUP($B515,'Results-formatted 060121'!$A:$AJ,(AB$3+2),FALSE)), IF($C515 = "pos-neg", (3+VLOOKUP($B515,'Results-formatted 060121'!$A:$AJ,(AB$3+2),FALSE)), VLOOKUP($B515,'Results-formatted 060121'!$A:$AJ,(AB$3+2),FALSE)))</f>
        <v>4</v>
      </c>
      <c r="AC515" s="95">
        <f>IF($C515 = "neg", (($D515+1) - VLOOKUP($B515,'Results-formatted 060121'!$A:$AJ,(AC$3+2),FALSE)), IF($C515 = "pos-neg", (3+VLOOKUP($B515,'Results-formatted 060121'!$A:$AJ,(AC$3+2),FALSE)), VLOOKUP($B515,'Results-formatted 060121'!$A:$AJ,(AC$3+2),FALSE)))</f>
        <v>1</v>
      </c>
      <c r="AD515" s="95">
        <f>IF($C515 = "neg", (($D515+1) - VLOOKUP($B515,'Results-formatted 060121'!$A:$AJ,(AD$3+2),FALSE)), IF($C515 = "pos-neg", (3+VLOOKUP($B515,'Results-formatted 060121'!$A:$AJ,(AD$3+2),FALSE)), VLOOKUP($B515,'Results-formatted 060121'!$A:$AJ,(AD$3+2),FALSE)))</f>
        <v>1</v>
      </c>
      <c r="AE515" s="95">
        <f>IF($C515 = "neg", (($D515+1) - VLOOKUP($B515,'Results-formatted 060121'!$A:$AJ,(AE$3+2),FALSE)), IF($C515 = "pos-neg", (3+VLOOKUP($B515,'Results-formatted 060121'!$A:$AJ,(AE$3+2),FALSE)), VLOOKUP($B515,'Results-formatted 060121'!$A:$AJ,(AE$3+2),FALSE)))</f>
        <v>4</v>
      </c>
      <c r="AF515" s="95">
        <f>IF($C515 = "neg", (($D515+1) - VLOOKUP($B515,'Results-formatted 060121'!$A:$AJ,(AF$3+2),FALSE)), IF($C515 = "pos-neg", (3+VLOOKUP($B515,'Results-formatted 060121'!$A:$AJ,(AF$3+2),FALSE)), VLOOKUP($B515,'Results-formatted 060121'!$A:$AJ,(AF$3+2),FALSE)))</f>
        <v>4</v>
      </c>
      <c r="AG515" s="95">
        <f>IF($C515 = "neg", (($D515+1) - VLOOKUP($B515,'Results-formatted 060121'!$A:$AJ,(AG$3+2),FALSE)), IF($C515 = "pos-neg", (3+VLOOKUP($B515,'Results-formatted 060121'!$A:$AJ,(AG$3+2),FALSE)), VLOOKUP($B515,'Results-formatted 060121'!$A:$AJ,(AG$3+2),FALSE)))</f>
        <v>5</v>
      </c>
      <c r="AH515" s="95">
        <f>IF($C515 = "neg", (($D515+1) - VLOOKUP($B515,'Results-formatted 060121'!$A:$AJ,(AH$3+2),FALSE)), IF($C515 = "pos-neg", (3+VLOOKUP($B515,'Results-formatted 060121'!$A:$AJ,(AH$3+2),FALSE)), VLOOKUP($B515,'Results-formatted 060121'!$A:$AJ,(AH$3+2),FALSE)))</f>
        <v>4</v>
      </c>
      <c r="AI515" s="95">
        <f>IF($C515 = "neg", (($D515+1) - VLOOKUP($B515,'Results-formatted 060121'!$A:$AJ,(AI$3+2),FALSE)), IF($C515 = "pos-neg", (3+VLOOKUP($B515,'Results-formatted 060121'!$A:$AJ,(AI$3+2),FALSE)), VLOOKUP($B515,'Results-formatted 060121'!$A:$AJ,(AI$3+2),FALSE)))</f>
        <v>5</v>
      </c>
      <c r="AJ515" s="95">
        <f>IF($C515 = "neg", (($D515+1) - VLOOKUP($B515,'Results-formatted 060121'!$A:$AJ,(AJ$3+2),FALSE)), IF($C515 = "pos-neg", (3+VLOOKUP($B515,'Results-formatted 060121'!$A:$AJ,(AJ$3+2),FALSE)), VLOOKUP($B515,'Results-formatted 060121'!$A:$AJ,(AJ$3+2),FALSE)))</f>
        <v>4</v>
      </c>
      <c r="AK515" s="95">
        <f>IF($C515 = "neg", (($D515+1) - VLOOKUP($B515,'Results-formatted 060121'!$A:$AJ,(AK$3+2),FALSE)), IF($C515 = "pos-neg", (3+VLOOKUP($B515,'Results-formatted 060121'!$A:$AJ,(AK$3+2),FALSE)), VLOOKUP($B515,'Results-formatted 060121'!$A:$AJ,(AK$3+2),FALSE)))</f>
        <v>4</v>
      </c>
      <c r="AL515" s="95">
        <f>IF($C515 = "neg", (($D515+1) - VLOOKUP($B515,'Results-formatted 060121'!$A:$AJ,(AL$3+2),FALSE)), IF($C515 = "pos-neg", (3+VLOOKUP($B515,'Results-formatted 060121'!$A:$AJ,(AL$3+2),FALSE)), VLOOKUP($B515,'Results-formatted 060121'!$A:$AJ,(AL$3+2),FALSE)))</f>
        <v>1</v>
      </c>
      <c r="AM515" s="95">
        <f>IF($C515 = "neg", (($D515+1) - VLOOKUP($B515,'Results-formatted 060121'!$A:AJ,(AM$3+2),FALSE)), IF($C515 = "pos-neg", (3+VLOOKUP($B515,'Results-formatted 060121'!$A:AJ,(AM$3+2),FALSE)), VLOOKUP($B515,'Results-formatted 060121'!$A:AJ,(AM$3+2),FALSE)))</f>
        <v>5</v>
      </c>
      <c r="AN515" s="95">
        <f>IF($C515 = "neg", (($D515+1) - VLOOKUP($B515,'Results-formatted 060121'!$A:AK,(AN$3+2),FALSE)), IF($C515 = "pos-neg", (3+VLOOKUP($B515,'Results-formatted 060121'!$A:AK,(AN$3+2),FALSE)), VLOOKUP($B515,'Results-formatted 060121'!$A:AK,(AN$3+2),FALSE)))</f>
        <v>3</v>
      </c>
      <c r="AO515" s="95">
        <f>IF($C515 = "neg", (($D515+1) - VLOOKUP($B515,'Results-formatted 060121'!$A:AL,(AO$3+2),FALSE)), IF($C515 = "pos-neg", (3+VLOOKUP($B515,'Results-formatted 060121'!$A:AL,(AO$3+2),FALSE)), VLOOKUP($B515,'Results-formatted 060121'!$A:AL,(AO$3+2),FALSE)))</f>
        <v>4</v>
      </c>
      <c r="AP515" s="95">
        <f>IF($C515 = "neg", (($D515+1) - VLOOKUP($B515,'Results-formatted 060121'!$A:AM,(AP$3+2),FALSE)), IF($C515 = "pos-neg", (3+VLOOKUP($B515,'Results-formatted 060121'!$A:AM,(AP$3+2),FALSE)), VLOOKUP($B515,'Results-formatted 060121'!$A:AM,(AP$3+2),FALSE)))</f>
        <v>1</v>
      </c>
      <c r="AQ515" s="95">
        <f>IF($C515 = "neg", (($D515+1) - VLOOKUP($B515,'Results-formatted 060121'!$A:AN,(AQ$3+2),FALSE)), IF($C515 = "pos-neg", (3+VLOOKUP($B515,'Results-formatted 060121'!$A:AN,(AQ$3+2),FALSE)), VLOOKUP($B515,'Results-formatted 060121'!$A:AN,(AQ$3+2),FALSE)))</f>
        <v>4</v>
      </c>
      <c r="AR515" s="95">
        <f>IF($C515 = "neg", (($D515+1) - VLOOKUP($B515,'Results-formatted 060121'!$A:AO,(AR$3+2),FALSE)), IF($C515 = "pos-neg", (3+VLOOKUP($B515,'Results-formatted 060121'!$A:AO,(AR$3+2),FALSE)), VLOOKUP($B515,'Results-formatted 060121'!$A:AO,(AR$3+2),FALSE)))</f>
        <v>5</v>
      </c>
      <c r="AS515" s="95">
        <f>IF($C515 = "neg", (($D515+1) - VLOOKUP($B515,'Results-formatted 060121'!$A:AP,(AS$3+2),FALSE)), IF($C515 = "pos-neg", (3+VLOOKUP($B515,'Results-formatted 060121'!$A:AP,(AS$3+2),FALSE)), VLOOKUP($B515,'Results-formatted 060121'!$A:AP,(AS$3+2),FALSE)))</f>
        <v>4</v>
      </c>
      <c r="AT515" s="95">
        <f>IF($C515 = "neg", (($D515+1) - VLOOKUP($B515,'Results-formatted 060121'!$A:AQ,(AT$3+2),FALSE)), IF($C515 = "pos-neg", (3+VLOOKUP($B515,'Results-formatted 060121'!$A:AQ,(AT$3+2),FALSE)), VLOOKUP($B515,'Results-formatted 060121'!$A:AQ,(AT$3+2),FALSE)))</f>
        <v>4</v>
      </c>
      <c r="AU515" s="95">
        <f>IF($C515 = "neg", (($D515+1) - VLOOKUP($B515,'Results-formatted 060121'!$A:AR,(AU$3+2),FALSE)), IF($C515 = "pos-neg", (3+VLOOKUP($B515,'Results-formatted 060121'!$A:AR,(AU$3+2),FALSE)), VLOOKUP($B515,'Results-formatted 060121'!$A:AR,(AU$3+2),FALSE)))</f>
        <v>4</v>
      </c>
      <c r="AV515" s="95">
        <f>IF($C515 = "neg", (($D515+1) - VLOOKUP($B515,'Results-formatted 060121'!$A:AS,(AV$3+2),FALSE)), IF($C515 = "pos-neg", (3+VLOOKUP($B515,'Results-formatted 060121'!$A:AS,(AV$3+2),FALSE)), VLOOKUP($B515,'Results-formatted 060121'!$A:AS,(AV$3+2),FALSE)))</f>
        <v>3</v>
      </c>
      <c r="AW515" s="95">
        <f>IF($C515 = "neg", (($D515+1) - VLOOKUP($B515,'Results-formatted 060121'!$A:AT,(AW$3+2),FALSE)), IF($C515 = "pos-neg", (3+VLOOKUP($B515,'Results-formatted 060121'!$A:AT,(AW$3+2),FALSE)), VLOOKUP($B515,'Results-formatted 060121'!$A:AT,(AW$3+2),FALSE)))</f>
        <v>2</v>
      </c>
      <c r="AX515" s="95">
        <f>IF($C515 = "neg", (($D515+1) - VLOOKUP($B515,'Results-formatted 060121'!$A:AU,(AX$3+2),FALSE)), IF($C515 = "pos-neg", (3+VLOOKUP($B515,'Results-formatted 060121'!$A:AU,(AX$3+2),FALSE)), VLOOKUP($B515,'Results-formatted 060121'!$A:AU,(AX$3+2),FALSE)))</f>
        <v>1</v>
      </c>
      <c r="AY515" s="95">
        <f>IF($C515 = "neg", (($D515+1) - VLOOKUP($B515,'Results-formatted 060121'!$A:AV,(AY$3+2),FALSE)), IF($C515 = "pos-neg", (3+VLOOKUP($B515,'Results-formatted 060121'!$A:AV,(AY$3+2),FALSE)), VLOOKUP($B515,'Results-formatted 060121'!$A:AV,(AY$3+2),FALSE)))</f>
        <v>4</v>
      </c>
      <c r="AZ515" s="95">
        <f>IF($C515 = "neg", (($D515+1) - VLOOKUP($B515,'Results-formatted 060121'!$A:AW,(AZ$3+2),FALSE)), IF($C515 = "pos-neg", (3+VLOOKUP($B515,'Results-formatted 060121'!$A:AW,(AZ$3+2),FALSE)), VLOOKUP($B515,'Results-formatted 060121'!$A:AW,(AZ$3+2),FALSE)))</f>
        <v>5</v>
      </c>
      <c r="BA515" s="95">
        <f>IF($C515 = "neg", (($D515+1) - VLOOKUP($B515,'Results-formatted 060121'!$A:AX,(BA$3+2),FALSE)), IF($C515 = "pos-neg", (3+VLOOKUP($B515,'Results-formatted 060121'!$A:AX,(BA$3+2),FALSE)), VLOOKUP($B515,'Results-formatted 060121'!$A:AX,(BA$3+2),FALSE)))</f>
        <v>4</v>
      </c>
      <c r="BB515" s="95">
        <f>IF($C515 = "neg", (($D515+1) - VLOOKUP($B515,'Results-formatted 060121'!$A:AY,(BB$3+2),FALSE)), IF($C515 = "pos-neg", (3+VLOOKUP($B515,'Results-formatted 060121'!$A:AY,(BB$3+2),FALSE)), VLOOKUP($B515,'Results-formatted 060121'!$A:AY,(BB$3+2),FALSE)))</f>
        <v>4</v>
      </c>
      <c r="BC515" s="95">
        <f>IF($C515 = "neg", (($D515+1) - VLOOKUP($B515,'Results-formatted 060121'!$A:AZ,(BC$3+2),FALSE)), IF($C515 = "pos-neg", (3+VLOOKUP($B515,'Results-formatted 060121'!$A:AZ,(BC$3+2),FALSE)), VLOOKUP($B515,'Results-formatted 060121'!$A:AZ,(BC$3+2),FALSE)))</f>
        <v>4</v>
      </c>
      <c r="BD515" s="95">
        <f>IF($C515 = "neg", (($D515+1) - VLOOKUP($B515,'Results-formatted 060121'!$A:BA,(BD$3+2),FALSE)), IF($C515 = "pos-neg", (3+VLOOKUP($B515,'Results-formatted 060121'!$A:BA,(BD$3+2),FALSE)), VLOOKUP($B515,'Results-formatted 060121'!$A:BA,(BD$3+2),FALSE)))</f>
        <v>5</v>
      </c>
      <c r="BE515" s="95">
        <f>IF($C515 = "neg", (($D515+1) - VLOOKUP($B515,'Results-formatted 060121'!$A:BB,(BE$3+2),FALSE)), IF($C515 = "pos-neg", (3+VLOOKUP($B515,'Results-formatted 060121'!$A:BB,(BE$3+2),FALSE)), VLOOKUP($B515,'Results-formatted 060121'!$A:BB,(BE$3+2),FALSE)))</f>
        <v>4</v>
      </c>
      <c r="BF515" s="95">
        <f>IF($C515 = "neg", (($D515+1) - VLOOKUP($B515,'Results-formatted 060121'!$A:BC,(BF$3+2),FALSE)), IF($C515 = "pos-neg", (3+VLOOKUP($B515,'Results-formatted 060121'!$A:BC,(BF$3+2),FALSE)), VLOOKUP($B515,'Results-formatted 060121'!$A:BC,(BF$3+2),FALSE)))</f>
        <v>4</v>
      </c>
      <c r="BG515" s="95">
        <f>IF($C515 = "neg", (($D515+1) - VLOOKUP($B515,'Results-formatted 060121'!$A:BD,(BG$3+2),FALSE)), IF($C515 = "pos-neg", (3+VLOOKUP($B515,'Results-formatted 060121'!$A:BD,(BG$3+2),FALSE)), VLOOKUP($B515,'Results-formatted 060121'!$A:BD,(BG$3+2),FALSE)))</f>
        <v>1</v>
      </c>
      <c r="BH515" s="95">
        <f>IF($C515 = "neg", (($D515+1) - VLOOKUP($B515,'Results-formatted 060121'!$A:BE,(BH$3+2),FALSE)), IF($C515 = "pos-neg", (3+VLOOKUP($B515,'Results-formatted 060121'!$A:BE,(BH$3+2),FALSE)), VLOOKUP($B515,'Results-formatted 060121'!$A:BE,(BH$3+2),FALSE)))</f>
        <v>4</v>
      </c>
      <c r="BI515" s="95">
        <f>IF($C515 = "neg", (($D515+1) - VLOOKUP($B515,'Results-formatted 060121'!$A:BF,(BI$3+2),FALSE)), IF($C515 = "pos-neg", (3+VLOOKUP($B515,'Results-formatted 060121'!$A:BF,(BI$3+2),FALSE)), VLOOKUP($B515,'Results-formatted 060121'!$A:BF,(BI$3+2),FALSE)))</f>
        <v>4</v>
      </c>
      <c r="BJ515" s="95">
        <f>IF($C515 = "neg", (($D515+1) - VLOOKUP($B515,'Results-formatted 060121'!$A:BG,(BJ$3+2),FALSE)), IF($C515 = "pos-neg", (3+VLOOKUP($B515,'Results-formatted 060121'!$A:BG,(BJ$3+2),FALSE)), VLOOKUP($B515,'Results-formatted 060121'!$A:BG,(BJ$3+2),FALSE)))</f>
        <v>4</v>
      </c>
      <c r="BK515" s="95">
        <f>IF($C515 = "neg", (($D515+1) - VLOOKUP($B515,'Results-formatted 060121'!$A:BH,(BK$3+2),FALSE)), IF($C515 = "pos-neg", (3+VLOOKUP($B515,'Results-formatted 060121'!$A:BH,(BK$3+2),FALSE)), VLOOKUP($B515,'Results-formatted 060121'!$A:BH,(BK$3+2),FALSE)))</f>
        <v>3</v>
      </c>
      <c r="BL515" s="95">
        <f>IF($C515 = "neg", (($D515+1) - VLOOKUP($B515,'Results-formatted 060121'!$A:BI,(BL$3+2),FALSE)), IF($C515 = "pos-neg", (3+VLOOKUP($B515,'Results-formatted 060121'!$A:BI,(BL$3+2),FALSE)), VLOOKUP($B515,'Results-formatted 060121'!$A:BI,(BL$3+2),FALSE)))</f>
        <v>5</v>
      </c>
      <c r="BM515" s="95">
        <f>IF($C515 = "neg", (($D515+1) - VLOOKUP($B515,'Results-formatted 060121'!$A:BJ,(BM$3+2),FALSE)), IF($C515 = "pos-neg", (3+VLOOKUP($B515,'Results-formatted 060121'!$A:BJ,(BM$3+2),FALSE)), VLOOKUP($B515,'Results-formatted 060121'!$A:BJ,(BM$3+2),FALSE)))</f>
        <v>4</v>
      </c>
      <c r="BN515" s="95"/>
      <c r="BO515" s="95"/>
      <c r="BP515" s="95"/>
      <c r="BQ515" s="95"/>
      <c r="BR515" s="95"/>
      <c r="BS515" s="95"/>
      <c r="BT515" s="95"/>
      <c r="BU515" s="95"/>
      <c r="BV515" s="95"/>
      <c r="BW515" s="95"/>
      <c r="BX515" s="95"/>
      <c r="BY515" s="95"/>
      <c r="BZ515" s="95"/>
      <c r="CA515" s="95"/>
      <c r="CB515" s="95"/>
      <c r="CC515" s="95"/>
      <c r="CD515" s="99"/>
      <c r="CE515" s="25">
        <f t="shared" si="1954"/>
        <v>3.5</v>
      </c>
      <c r="CF515" s="25">
        <f t="shared" si="1816"/>
        <v>1.2554963904530663</v>
      </c>
    </row>
    <row r="516" spans="2:84" ht="18" customHeight="1" x14ac:dyDescent="0.15">
      <c r="B516" s="84"/>
      <c r="E516" s="18" t="s">
        <v>132</v>
      </c>
      <c r="F516" s="34"/>
      <c r="G516" s="34"/>
      <c r="H516" s="34">
        <f t="shared" ref="H516" si="1983">IF(ISNUMBER(H517), AVERAGE(H518:H521), "")</f>
        <v>3.25</v>
      </c>
      <c r="I516" s="34">
        <f t="shared" ref="I516" si="1984">IF(ISNUMBER(I517), AVERAGE(I518:I521), "")</f>
        <v>3.5</v>
      </c>
      <c r="J516" s="34"/>
      <c r="K516" s="34">
        <f t="shared" ref="K516" si="1985">IF(ISNUMBER(K517), AVERAGE(K518:K521), "")</f>
        <v>3</v>
      </c>
      <c r="L516" s="34">
        <f t="shared" ref="L516" si="1986">IF(ISNUMBER(L517), AVERAGE(L518:L521), "")</f>
        <v>2.75</v>
      </c>
      <c r="M516" s="34">
        <f t="shared" ref="M516" si="1987">IF(ISNUMBER(M517), AVERAGE(M518:M521), "")</f>
        <v>3.25</v>
      </c>
      <c r="N516" s="34"/>
      <c r="O516" s="34">
        <f t="shared" ref="O516" si="1988">IF(ISNUMBER(O517), AVERAGE(O518:O521), "")</f>
        <v>4.5</v>
      </c>
      <c r="P516" s="34">
        <f t="shared" ref="P516" si="1989">IF(ISNUMBER(P517), AVERAGE(P518:P521), "")</f>
        <v>2.75</v>
      </c>
      <c r="Q516" s="34">
        <f t="shared" ref="Q516" si="1990">IF(ISNUMBER(Q517), AVERAGE(Q518:Q521), "")</f>
        <v>3.5</v>
      </c>
      <c r="R516" s="34">
        <f t="shared" ref="R516" si="1991">IF(ISNUMBER(R517), AVERAGE(R518:R521), "")</f>
        <v>1</v>
      </c>
      <c r="S516" s="34">
        <f t="shared" ref="S516" si="1992">IF(ISNUMBER(S517), AVERAGE(S518:S521), "")</f>
        <v>3.25</v>
      </c>
      <c r="T516" s="34">
        <f t="shared" ref="T516" si="1993">IF(ISNUMBER(T517), AVERAGE(T518:T521), "")</f>
        <v>2.75</v>
      </c>
      <c r="U516" s="34">
        <f t="shared" ref="U516" si="1994">IF(ISNUMBER(U517), AVERAGE(U518:U521), "")</f>
        <v>2.75</v>
      </c>
      <c r="V516" s="34">
        <f t="shared" ref="V516" si="1995">IF(ISNUMBER(V517), AVERAGE(V518:V521), "")</f>
        <v>4.75</v>
      </c>
      <c r="W516" s="34">
        <f t="shared" ref="W516" si="1996">IF(ISNUMBER(W517), AVERAGE(W518:W521), "")</f>
        <v>2.75</v>
      </c>
      <c r="X516" s="34">
        <f t="shared" ref="X516" si="1997">IF(ISNUMBER(X517), AVERAGE(X518:X521), "")</f>
        <v>3.25</v>
      </c>
      <c r="Y516" s="34">
        <f t="shared" ref="Y516" si="1998">IF(ISNUMBER(Y517), AVERAGE(Y518:Y521), "")</f>
        <v>3.75</v>
      </c>
      <c r="Z516" s="34">
        <f t="shared" ref="Z516" si="1999">IF(ISNUMBER(Z517), AVERAGE(Z518:Z521), "")</f>
        <v>3</v>
      </c>
      <c r="AA516" s="34">
        <f t="shared" ref="AA516" si="2000">IF(ISNUMBER(AA517), AVERAGE(AA518:AA521), "")</f>
        <v>2.5</v>
      </c>
      <c r="AB516" s="34">
        <f t="shared" ref="AB516" si="2001">IF(ISNUMBER(AB517), AVERAGE(AB518:AB521), "")</f>
        <v>4</v>
      </c>
      <c r="AC516" s="34">
        <f t="shared" ref="AC516" si="2002">IF(ISNUMBER(AC517), AVERAGE(AC518:AC521), "")</f>
        <v>1</v>
      </c>
      <c r="AD516" s="34">
        <f t="shared" ref="AD516" si="2003">IF(ISNUMBER(AD517), AVERAGE(AD518:AD521), "")</f>
        <v>3</v>
      </c>
      <c r="AE516" s="34">
        <f t="shared" ref="AE516" si="2004">IF(ISNUMBER(AE517), AVERAGE(AE518:AE521), "")</f>
        <v>3.5</v>
      </c>
      <c r="AF516" s="34">
        <f t="shared" ref="AF516" si="2005">IF(ISNUMBER(AF517), AVERAGE(AF518:AF521), "")</f>
        <v>2</v>
      </c>
      <c r="AG516" s="34">
        <f t="shared" ref="AG516" si="2006">IF(ISNUMBER(AG517), AVERAGE(AG518:AG521), "")</f>
        <v>4.5</v>
      </c>
      <c r="AH516" s="34">
        <f t="shared" ref="AH516" si="2007">IF(ISNUMBER(AH517), AVERAGE(AH518:AH521), "")</f>
        <v>3</v>
      </c>
      <c r="AI516" s="34">
        <f t="shared" ref="AI516" si="2008">IF(ISNUMBER(AI517), AVERAGE(AI518:AI521), "")</f>
        <v>4</v>
      </c>
      <c r="AJ516" s="34">
        <f t="shared" ref="AJ516:BM516" si="2009">IF(ISNUMBER(AJ517), AVERAGE(AJ518:AJ521), "")</f>
        <v>5</v>
      </c>
      <c r="AK516" s="34"/>
      <c r="AL516" s="34">
        <f t="shared" si="2009"/>
        <v>2.75</v>
      </c>
      <c r="AM516" s="34">
        <f t="shared" si="2009"/>
        <v>3.5</v>
      </c>
      <c r="AN516" s="34">
        <f t="shared" si="2009"/>
        <v>3.75</v>
      </c>
      <c r="AO516" s="34">
        <f t="shared" si="2009"/>
        <v>3.25</v>
      </c>
      <c r="AP516" s="34">
        <f t="shared" si="2009"/>
        <v>2</v>
      </c>
      <c r="AQ516" s="34">
        <f t="shared" si="2009"/>
        <v>3</v>
      </c>
      <c r="AR516" s="34">
        <f t="shared" si="2009"/>
        <v>3.75</v>
      </c>
      <c r="AS516" s="34">
        <f t="shared" si="2009"/>
        <v>3.75</v>
      </c>
      <c r="AT516" s="34">
        <f t="shared" si="2009"/>
        <v>3</v>
      </c>
      <c r="AU516" s="34">
        <f t="shared" si="2009"/>
        <v>3</v>
      </c>
      <c r="AV516" s="34">
        <f t="shared" si="2009"/>
        <v>2.5</v>
      </c>
      <c r="AW516" s="34">
        <f t="shared" si="2009"/>
        <v>2.5</v>
      </c>
      <c r="AX516" s="34">
        <f t="shared" si="2009"/>
        <v>1.75</v>
      </c>
      <c r="AY516" s="34">
        <f t="shared" si="2009"/>
        <v>2.75</v>
      </c>
      <c r="AZ516" s="34">
        <f t="shared" si="2009"/>
        <v>4</v>
      </c>
      <c r="BA516" s="34">
        <f t="shared" si="2009"/>
        <v>2.75</v>
      </c>
      <c r="BB516" s="34"/>
      <c r="BC516" s="34">
        <f t="shared" si="2009"/>
        <v>3</v>
      </c>
      <c r="BD516" s="34">
        <f t="shared" si="2009"/>
        <v>4.25</v>
      </c>
      <c r="BE516" s="34">
        <f t="shared" si="2009"/>
        <v>3.75</v>
      </c>
      <c r="BF516" s="34">
        <f t="shared" si="2009"/>
        <v>4</v>
      </c>
      <c r="BG516" s="34">
        <f t="shared" si="2009"/>
        <v>3</v>
      </c>
      <c r="BH516" s="34">
        <f t="shared" si="2009"/>
        <v>2.75</v>
      </c>
      <c r="BI516" s="34">
        <f t="shared" si="2009"/>
        <v>3</v>
      </c>
      <c r="BJ516" s="34">
        <f t="shared" si="2009"/>
        <v>3.75</v>
      </c>
      <c r="BK516" s="34">
        <f t="shared" si="2009"/>
        <v>3</v>
      </c>
      <c r="BL516" s="34">
        <f t="shared" si="2009"/>
        <v>4.5</v>
      </c>
      <c r="BM516" s="34">
        <f t="shared" si="2009"/>
        <v>3.25</v>
      </c>
      <c r="BN516" s="34"/>
      <c r="BO516" s="34"/>
      <c r="BP516" s="34"/>
      <c r="BQ516" s="34"/>
      <c r="BR516" s="34"/>
      <c r="BS516" s="34"/>
      <c r="BT516" s="34"/>
      <c r="BU516" s="34"/>
      <c r="BV516" s="34"/>
      <c r="BW516" s="34"/>
      <c r="BX516" s="34"/>
      <c r="BY516" s="34"/>
      <c r="BZ516" s="34"/>
      <c r="CA516" s="34"/>
      <c r="CB516" s="34"/>
      <c r="CC516" s="34"/>
      <c r="CD516" s="34" t="str">
        <f t="shared" ref="CD516" si="2010">IF(ISNUMBER(CD517), AVERAGE(CD518:CD521), "")</f>
        <v/>
      </c>
      <c r="CE516" s="34">
        <f t="shared" si="1954"/>
        <v>3.1944444444444446</v>
      </c>
      <c r="CF516" s="34">
        <f t="shared" si="1816"/>
        <v>0.81215219938663852</v>
      </c>
    </row>
    <row r="517" spans="2:84" ht="17" x14ac:dyDescent="0.15">
      <c r="B517" s="84"/>
      <c r="E517" s="39" t="s">
        <v>185</v>
      </c>
      <c r="F517" s="40"/>
      <c r="G517" s="40"/>
      <c r="H517" s="40">
        <f t="shared" ref="H517" si="2011">IF(ISNUMBER(H518), AVERAGE(H518:H521), "")</f>
        <v>3.25</v>
      </c>
      <c r="I517" s="40">
        <f t="shared" ref="I517" si="2012">IF(ISNUMBER(I518), AVERAGE(I518:I521), "")</f>
        <v>3.5</v>
      </c>
      <c r="J517" s="40"/>
      <c r="K517" s="40">
        <f t="shared" ref="K517" si="2013">IF(ISNUMBER(K518), AVERAGE(K518:K521), "")</f>
        <v>3</v>
      </c>
      <c r="L517" s="40">
        <f t="shared" ref="L517" si="2014">IF(ISNUMBER(L518), AVERAGE(L518:L521), "")</f>
        <v>2.75</v>
      </c>
      <c r="M517" s="40">
        <f t="shared" ref="M517" si="2015">IF(ISNUMBER(M518), AVERAGE(M518:M521), "")</f>
        <v>3.25</v>
      </c>
      <c r="N517" s="40"/>
      <c r="O517" s="40">
        <f t="shared" ref="O517" si="2016">IF(ISNUMBER(O518), AVERAGE(O518:O521), "")</f>
        <v>4.5</v>
      </c>
      <c r="P517" s="40">
        <f t="shared" ref="P517" si="2017">IF(ISNUMBER(P518), AVERAGE(P518:P521), "")</f>
        <v>2.75</v>
      </c>
      <c r="Q517" s="40">
        <f t="shared" ref="Q517" si="2018">IF(ISNUMBER(Q518), AVERAGE(Q518:Q521), "")</f>
        <v>3.5</v>
      </c>
      <c r="R517" s="40">
        <f t="shared" ref="R517" si="2019">IF(ISNUMBER(R518), AVERAGE(R518:R521), "")</f>
        <v>1</v>
      </c>
      <c r="S517" s="40">
        <f t="shared" ref="S517" si="2020">IF(ISNUMBER(S518), AVERAGE(S518:S521), "")</f>
        <v>3.25</v>
      </c>
      <c r="T517" s="40">
        <f t="shared" ref="T517" si="2021">IF(ISNUMBER(T518), AVERAGE(T518:T521), "")</f>
        <v>2.75</v>
      </c>
      <c r="U517" s="40">
        <f t="shared" ref="U517" si="2022">IF(ISNUMBER(U518), AVERAGE(U518:U521), "")</f>
        <v>2.75</v>
      </c>
      <c r="V517" s="40">
        <f t="shared" ref="V517" si="2023">IF(ISNUMBER(V518), AVERAGE(V518:V521), "")</f>
        <v>4.75</v>
      </c>
      <c r="W517" s="40">
        <f t="shared" ref="W517" si="2024">IF(ISNUMBER(W518), AVERAGE(W518:W521), "")</f>
        <v>2.75</v>
      </c>
      <c r="X517" s="40">
        <f t="shared" ref="X517" si="2025">IF(ISNUMBER(X518), AVERAGE(X518:X521), "")</f>
        <v>3.25</v>
      </c>
      <c r="Y517" s="40">
        <f t="shared" ref="Y517" si="2026">IF(ISNUMBER(Y518), AVERAGE(Y518:Y521), "")</f>
        <v>3.75</v>
      </c>
      <c r="Z517" s="40">
        <f t="shared" ref="Z517" si="2027">IF(ISNUMBER(Z518), AVERAGE(Z518:Z521), "")</f>
        <v>3</v>
      </c>
      <c r="AA517" s="40">
        <f t="shared" ref="AA517" si="2028">IF(ISNUMBER(AA518), AVERAGE(AA518:AA521), "")</f>
        <v>2.5</v>
      </c>
      <c r="AB517" s="40">
        <f t="shared" ref="AB517" si="2029">IF(ISNUMBER(AB518), AVERAGE(AB518:AB521), "")</f>
        <v>4</v>
      </c>
      <c r="AC517" s="40">
        <f t="shared" ref="AC517" si="2030">IF(ISNUMBER(AC518), AVERAGE(AC518:AC521), "")</f>
        <v>1</v>
      </c>
      <c r="AD517" s="40">
        <f t="shared" ref="AD517" si="2031">IF(ISNUMBER(AD518), AVERAGE(AD518:AD521), "")</f>
        <v>3</v>
      </c>
      <c r="AE517" s="40">
        <f t="shared" ref="AE517" si="2032">IF(ISNUMBER(AE518), AVERAGE(AE518:AE521), "")</f>
        <v>3.5</v>
      </c>
      <c r="AF517" s="40">
        <f t="shared" ref="AF517" si="2033">IF(ISNUMBER(AF518), AVERAGE(AF518:AF521), "")</f>
        <v>2</v>
      </c>
      <c r="AG517" s="40">
        <f t="shared" ref="AG517" si="2034">IF(ISNUMBER(AG518), AVERAGE(AG518:AG521), "")</f>
        <v>4.5</v>
      </c>
      <c r="AH517" s="40">
        <f t="shared" ref="AH517" si="2035">IF(ISNUMBER(AH518), AVERAGE(AH518:AH521), "")</f>
        <v>3</v>
      </c>
      <c r="AI517" s="40">
        <f t="shared" ref="AI517" si="2036">IF(ISNUMBER(AI518), AVERAGE(AI518:AI521), "")</f>
        <v>4</v>
      </c>
      <c r="AJ517" s="40">
        <f t="shared" ref="AJ517:AL517" si="2037">IF(ISNUMBER(AJ518), AVERAGE(AJ518:AJ521), "")</f>
        <v>5</v>
      </c>
      <c r="AK517" s="40"/>
      <c r="AL517" s="40">
        <f t="shared" si="2037"/>
        <v>2.75</v>
      </c>
      <c r="AM517" s="40">
        <f>IF(ISNUMBER(AM518), AVERAGE(AM518:AM521), "")</f>
        <v>3.5</v>
      </c>
      <c r="AN517" s="40">
        <f t="shared" ref="AN517" si="2038">IF(ISNUMBER(AN518), AVERAGE(AN518:AN521), "")</f>
        <v>3.75</v>
      </c>
      <c r="AO517" s="40">
        <f t="shared" ref="AO517" si="2039">IF(ISNUMBER(AO518), AVERAGE(AO518:AO521), "")</f>
        <v>3.25</v>
      </c>
      <c r="AP517" s="40">
        <f t="shared" ref="AP517" si="2040">IF(ISNUMBER(AP518), AVERAGE(AP518:AP521), "")</f>
        <v>2</v>
      </c>
      <c r="AQ517" s="40">
        <f t="shared" ref="AQ517" si="2041">IF(ISNUMBER(AQ518), AVERAGE(AQ518:AQ521), "")</f>
        <v>3</v>
      </c>
      <c r="AR517" s="40">
        <f t="shared" ref="AR517" si="2042">IF(ISNUMBER(AR518), AVERAGE(AR518:AR521), "")</f>
        <v>3.75</v>
      </c>
      <c r="AS517" s="40">
        <f t="shared" ref="AS517" si="2043">IF(ISNUMBER(AS518), AVERAGE(AS518:AS521), "")</f>
        <v>3.75</v>
      </c>
      <c r="AT517" s="40">
        <f t="shared" ref="AT517" si="2044">IF(ISNUMBER(AT518), AVERAGE(AT518:AT521), "")</f>
        <v>3</v>
      </c>
      <c r="AU517" s="40">
        <f t="shared" ref="AU517" si="2045">IF(ISNUMBER(AU518), AVERAGE(AU518:AU521), "")</f>
        <v>3</v>
      </c>
      <c r="AV517" s="40">
        <f t="shared" ref="AV517" si="2046">IF(ISNUMBER(AV518), AVERAGE(AV518:AV521), "")</f>
        <v>2.5</v>
      </c>
      <c r="AW517" s="40">
        <f t="shared" ref="AW517" si="2047">IF(ISNUMBER(AW518), AVERAGE(AW518:AW521), "")</f>
        <v>2.5</v>
      </c>
      <c r="AX517" s="40">
        <f t="shared" ref="AX517" si="2048">IF(ISNUMBER(AX518), AVERAGE(AX518:AX521), "")</f>
        <v>1.75</v>
      </c>
      <c r="AY517" s="40">
        <f t="shared" ref="AY517" si="2049">IF(ISNUMBER(AY518), AVERAGE(AY518:AY521), "")</f>
        <v>2.75</v>
      </c>
      <c r="AZ517" s="40">
        <f t="shared" ref="AZ517" si="2050">IF(ISNUMBER(AZ518), AVERAGE(AZ518:AZ521), "")</f>
        <v>4</v>
      </c>
      <c r="BA517" s="40">
        <f t="shared" ref="BA517" si="2051">IF(ISNUMBER(BA518), AVERAGE(BA518:BA521), "")</f>
        <v>2.75</v>
      </c>
      <c r="BB517" s="40"/>
      <c r="BC517" s="40">
        <f t="shared" ref="BC517" si="2052">IF(ISNUMBER(BC518), AVERAGE(BC518:BC521), "")</f>
        <v>3</v>
      </c>
      <c r="BD517" s="40">
        <f t="shared" ref="BD517" si="2053">IF(ISNUMBER(BD518), AVERAGE(BD518:BD521), "")</f>
        <v>4.25</v>
      </c>
      <c r="BE517" s="40">
        <f t="shared" ref="BE517" si="2054">IF(ISNUMBER(BE518), AVERAGE(BE518:BE521), "")</f>
        <v>3.75</v>
      </c>
      <c r="BF517" s="40">
        <f t="shared" ref="BF517" si="2055">IF(ISNUMBER(BF518), AVERAGE(BF518:BF521), "")</f>
        <v>4</v>
      </c>
      <c r="BG517" s="40">
        <f t="shared" ref="BG517" si="2056">IF(ISNUMBER(BG518), AVERAGE(BG518:BG521), "")</f>
        <v>3</v>
      </c>
      <c r="BH517" s="40">
        <f t="shared" ref="BH517" si="2057">IF(ISNUMBER(BH518), AVERAGE(BH518:BH521), "")</f>
        <v>2.75</v>
      </c>
      <c r="BI517" s="40">
        <f t="shared" ref="BI517" si="2058">IF(ISNUMBER(BI518), AVERAGE(BI518:BI521), "")</f>
        <v>3</v>
      </c>
      <c r="BJ517" s="40">
        <f t="shared" ref="BJ517" si="2059">IF(ISNUMBER(BJ518), AVERAGE(BJ518:BJ521), "")</f>
        <v>3.75</v>
      </c>
      <c r="BK517" s="40">
        <f t="shared" ref="BK517" si="2060">IF(ISNUMBER(BK518), AVERAGE(BK518:BK521), "")</f>
        <v>3</v>
      </c>
      <c r="BL517" s="40">
        <f t="shared" ref="BL517" si="2061">IF(ISNUMBER(BL518), AVERAGE(BL518:BL521), "")</f>
        <v>4.5</v>
      </c>
      <c r="BM517" s="40">
        <f t="shared" ref="BM517" si="2062">IF(ISNUMBER(BM518), AVERAGE(BM518:BM521), "")</f>
        <v>3.25</v>
      </c>
      <c r="BN517" s="40"/>
      <c r="BO517" s="40"/>
      <c r="BP517" s="40"/>
      <c r="BQ517" s="40"/>
      <c r="BR517" s="40"/>
      <c r="BS517" s="40"/>
      <c r="BT517" s="40"/>
      <c r="BU517" s="40"/>
      <c r="BV517" s="40"/>
      <c r="BW517" s="40"/>
      <c r="BX517" s="40"/>
      <c r="BY517" s="40"/>
      <c r="BZ517" s="40"/>
      <c r="CA517" s="40"/>
      <c r="CB517" s="40"/>
      <c r="CC517" s="40"/>
      <c r="CD517" s="40" t="str">
        <f t="shared" ref="CD517" si="2063">IF(ISNUMBER(CD518), AVERAGE(CD518:CD521), "")</f>
        <v/>
      </c>
      <c r="CE517" s="40">
        <f t="shared" si="1954"/>
        <v>3.1944444444444446</v>
      </c>
      <c r="CF517" s="40">
        <f t="shared" ref="CF517:CF548" si="2064">STDEV(F517:CD517)</f>
        <v>0.81215219938663852</v>
      </c>
    </row>
    <row r="518" spans="2:84" ht="42" x14ac:dyDescent="0.15">
      <c r="B518" s="84" t="s">
        <v>632</v>
      </c>
      <c r="C518" s="86" t="s">
        <v>224</v>
      </c>
      <c r="D518" s="2">
        <v>5</v>
      </c>
      <c r="E518" s="14" t="s">
        <v>1081</v>
      </c>
      <c r="F518" s="95">
        <f>IF($C518 = "neg", (($D518+1) - VLOOKUP($B518,'Results-formatted 060121'!$A:$AJ,(F$3+2),FALSE)), IF($C518 = "pos-neg", (3+VLOOKUP($B518,'Results-formatted 060121'!$A:$AJ,(F$3+2),FALSE)), VLOOKUP($B518,'Results-formatted 060121'!$A:$AJ,(F$3+2),FALSE)))</f>
        <v>3</v>
      </c>
      <c r="G518" s="95">
        <f>IF($C518 = "neg", (($D518+1) - VLOOKUP($B518,'Results-formatted 060121'!$A:$AJ,(G$3+2),FALSE)), IF($C518 = "pos-neg", (3+VLOOKUP($B518,'Results-formatted 060121'!$A:$AJ,(G$3+2),FALSE)), VLOOKUP($B518,'Results-formatted 060121'!$A:$AJ,(G$3+2),FALSE)))</f>
        <v>5</v>
      </c>
      <c r="H518" s="95">
        <f>IF($C518 = "neg", (($D518+1) - VLOOKUP($B518,'Results-formatted 060121'!$A:$AJ,(H$3+2),FALSE)), IF($C518 = "pos-neg", (3+VLOOKUP($B518,'Results-formatted 060121'!$A:$AJ,(H$3+2),FALSE)), VLOOKUP($B518,'Results-formatted 060121'!$A:$AJ,(H$3+2),FALSE)))</f>
        <v>3</v>
      </c>
      <c r="I518" s="95">
        <f>IF($C518 = "neg", (($D518+1) - VLOOKUP($B518,'Results-formatted 060121'!$A:$AJ,(I$3+2),FALSE)), IF($C518 = "pos-neg", (3+VLOOKUP($B518,'Results-formatted 060121'!$A:$AJ,(I$3+2),FALSE)), VLOOKUP($B518,'Results-formatted 060121'!$A:$AJ,(I$3+2),FALSE)))</f>
        <v>4</v>
      </c>
      <c r="J518" s="95">
        <f>IF($C518 = "neg", (($D518+1) - VLOOKUP($B518,'Results-formatted 060121'!$A:$AJ,(J$3+2),FALSE)), IF($C518 = "pos-neg", (3+VLOOKUP($B518,'Results-formatted 060121'!$A:$AJ,(J$3+2),FALSE)), VLOOKUP($B518,'Results-formatted 060121'!$A:$AJ,(J$3+2),FALSE)))</f>
        <v>4</v>
      </c>
      <c r="K518" s="95">
        <f>IF($C518 = "neg", (($D518+1) - VLOOKUP($B518,'Results-formatted 060121'!$A:$AJ,(K$3+2),FALSE)), IF($C518 = "pos-neg", (3+VLOOKUP($B518,'Results-formatted 060121'!$A:$AJ,(K$3+2),FALSE)), VLOOKUP($B518,'Results-formatted 060121'!$A:$AJ,(K$3+2),FALSE)))</f>
        <v>2</v>
      </c>
      <c r="L518" s="95">
        <f>IF($C518 = "neg", (($D518+1) - VLOOKUP($B518,'Results-formatted 060121'!$A:$AJ,(L$3+2),FALSE)), IF($C518 = "pos-neg", (3+VLOOKUP($B518,'Results-formatted 060121'!$A:$AJ,(L$3+2),FALSE)), VLOOKUP($B518,'Results-formatted 060121'!$A:$AJ,(L$3+2),FALSE)))</f>
        <v>2</v>
      </c>
      <c r="M518" s="95">
        <f>IF($C518 = "neg", (($D518+1) - VLOOKUP($B518,'Results-formatted 060121'!$A:$AJ,(M$3+2),FALSE)), IF($C518 = "pos-neg", (3+VLOOKUP($B518,'Results-formatted 060121'!$A:$AJ,(M$3+2),FALSE)), VLOOKUP($B518,'Results-formatted 060121'!$A:$AJ,(M$3+2),FALSE)))</f>
        <v>4</v>
      </c>
      <c r="N518" s="95">
        <f>IF($C518 = "neg", (($D518+1) - VLOOKUP($B518,'Results-formatted 060121'!$A:$AJ,(N$3+2),FALSE)), IF($C518 = "pos-neg", (3+VLOOKUP($B518,'Results-formatted 060121'!$A:$AJ,(N$3+2),FALSE)), VLOOKUP($B518,'Results-formatted 060121'!$A:$AJ,(N$3+2),FALSE)))</f>
        <v>4</v>
      </c>
      <c r="O518" s="95">
        <f>IF($C518 = "neg", (($D518+1) - VLOOKUP($B518,'Results-formatted 060121'!$A:$AJ,(O$3+2),FALSE)), IF($C518 = "pos-neg", (3+VLOOKUP($B518,'Results-formatted 060121'!$A:$AJ,(O$3+2),FALSE)), VLOOKUP($B518,'Results-formatted 060121'!$A:$AJ,(O$3+2),FALSE)))</f>
        <v>3</v>
      </c>
      <c r="P518" s="95">
        <f>IF($C518 = "neg", (($D518+1) - VLOOKUP($B518,'Results-formatted 060121'!$A:$AJ,(P$3+2),FALSE)), IF($C518 = "pos-neg", (3+VLOOKUP($B518,'Results-formatted 060121'!$A:$AJ,(P$3+2),FALSE)), VLOOKUP($B518,'Results-formatted 060121'!$A:$AJ,(P$3+2),FALSE)))</f>
        <v>3</v>
      </c>
      <c r="Q518" s="95">
        <f>IF($C518 = "neg", (($D518+1) - VLOOKUP($B518,'Results-formatted 060121'!$A:$AJ,(Q$3+2),FALSE)), IF($C518 = "pos-neg", (3+VLOOKUP($B518,'Results-formatted 060121'!$A:$AJ,(Q$3+2),FALSE)), VLOOKUP($B518,'Results-formatted 060121'!$A:$AJ,(Q$3+2),FALSE)))</f>
        <v>3</v>
      </c>
      <c r="R518" s="95">
        <f>IF($C518 = "neg", (($D518+1) - VLOOKUP($B518,'Results-formatted 060121'!$A:$AJ,(R$3+2),FALSE)), IF($C518 = "pos-neg", (3+VLOOKUP($B518,'Results-formatted 060121'!$A:$AJ,(R$3+2),FALSE)), VLOOKUP($B518,'Results-formatted 060121'!$A:$AJ,(R$3+2),FALSE)))</f>
        <v>1</v>
      </c>
      <c r="S518" s="95">
        <f>IF($C518 = "neg", (($D518+1) - VLOOKUP($B518,'Results-formatted 060121'!$A:$AJ,(S$3+2),FALSE)), IF($C518 = "pos-neg", (3+VLOOKUP($B518,'Results-formatted 060121'!$A:$AJ,(S$3+2),FALSE)), VLOOKUP($B518,'Results-formatted 060121'!$A:$AJ,(S$3+2),FALSE)))</f>
        <v>2</v>
      </c>
      <c r="T518" s="95">
        <f>IF($C518 = "neg", (($D518+1) - VLOOKUP($B518,'Results-formatted 060121'!$A:$AJ,(T$3+2),FALSE)), IF($C518 = "pos-neg", (3+VLOOKUP($B518,'Results-formatted 060121'!$A:$AJ,(T$3+2),FALSE)), VLOOKUP($B518,'Results-formatted 060121'!$A:$AJ,(T$3+2),FALSE)))</f>
        <v>1</v>
      </c>
      <c r="U518" s="95">
        <f>IF($C518 = "neg", (($D518+1) - VLOOKUP($B518,'Results-formatted 060121'!$A:$AJ,(U$3+2),FALSE)), IF($C518 = "pos-neg", (3+VLOOKUP($B518,'Results-formatted 060121'!$A:$AJ,(U$3+2),FALSE)), VLOOKUP($B518,'Results-formatted 060121'!$A:$AJ,(U$3+2),FALSE)))</f>
        <v>4</v>
      </c>
      <c r="V518" s="95">
        <f>IF($C518 = "neg", (($D518+1) - VLOOKUP($B518,'Results-formatted 060121'!$A:$AJ,(V$3+2),FALSE)), IF($C518 = "pos-neg", (3+VLOOKUP($B518,'Results-formatted 060121'!$A:$AJ,(V$3+2),FALSE)), VLOOKUP($B518,'Results-formatted 060121'!$A:$AJ,(V$3+2),FALSE)))</f>
        <v>4</v>
      </c>
      <c r="W518" s="95">
        <f>IF($C518 = "neg", (($D518+1) - VLOOKUP($B518,'Results-formatted 060121'!$A:$AJ,(W$3+2),FALSE)), IF($C518 = "pos-neg", (3+VLOOKUP($B518,'Results-formatted 060121'!$A:$AJ,(W$3+2),FALSE)), VLOOKUP($B518,'Results-formatted 060121'!$A:$AJ,(W$3+2),FALSE)))</f>
        <v>2</v>
      </c>
      <c r="X518" s="95">
        <f>IF($C518 = "neg", (($D518+1) - VLOOKUP($B518,'Results-formatted 060121'!$A:$AJ,(X$3+2),FALSE)), IF($C518 = "pos-neg", (3+VLOOKUP($B518,'Results-formatted 060121'!$A:$AJ,(X$3+2),FALSE)), VLOOKUP($B518,'Results-formatted 060121'!$A:$AJ,(X$3+2),FALSE)))</f>
        <v>3</v>
      </c>
      <c r="Y518" s="95">
        <f>IF($C518 = "neg", (($D518+1) - VLOOKUP($B518,'Results-formatted 060121'!$A:$AJ,(Y$3+2),FALSE)), IF($C518 = "pos-neg", (3+VLOOKUP($B518,'Results-formatted 060121'!$A:$AJ,(Y$3+2),FALSE)), VLOOKUP($B518,'Results-formatted 060121'!$A:$AJ,(Y$3+2),FALSE)))</f>
        <v>4</v>
      </c>
      <c r="Z518" s="95">
        <f>IF($C518 = "neg", (($D518+1) - VLOOKUP($B518,'Results-formatted 060121'!$A:$AJ,(Z$3+2),FALSE)), IF($C518 = "pos-neg", (3+VLOOKUP($B518,'Results-formatted 060121'!$A:$AJ,(Z$3+2),FALSE)), VLOOKUP($B518,'Results-formatted 060121'!$A:$AJ,(Z$3+2),FALSE)))</f>
        <v>2</v>
      </c>
      <c r="AA518" s="95">
        <f>IF($C518 = "neg", (($D518+1) - VLOOKUP($B518,'Results-formatted 060121'!$A:$AJ,(AA$3+2),FALSE)), IF($C518 = "pos-neg", (3+VLOOKUP($B518,'Results-formatted 060121'!$A:$AJ,(AA$3+2),FALSE)), VLOOKUP($B518,'Results-formatted 060121'!$A:$AJ,(AA$3+2),FALSE)))</f>
        <v>3</v>
      </c>
      <c r="AB518" s="95">
        <f>IF($C518 = "neg", (($D518+1) - VLOOKUP($B518,'Results-formatted 060121'!$A:$AJ,(AB$3+2),FALSE)), IF($C518 = "pos-neg", (3+VLOOKUP($B518,'Results-formatted 060121'!$A:$AJ,(AB$3+2),FALSE)), VLOOKUP($B518,'Results-formatted 060121'!$A:$AJ,(AB$3+2),FALSE)))</f>
        <v>4</v>
      </c>
      <c r="AC518" s="95">
        <f>IF($C518 = "neg", (($D518+1) - VLOOKUP($B518,'Results-formatted 060121'!$A:$AJ,(AC$3+2),FALSE)), IF($C518 = "pos-neg", (3+VLOOKUP($B518,'Results-formatted 060121'!$A:$AJ,(AC$3+2),FALSE)), VLOOKUP($B518,'Results-formatted 060121'!$A:$AJ,(AC$3+2),FALSE)))</f>
        <v>1</v>
      </c>
      <c r="AD518" s="95">
        <f>IF($C518 = "neg", (($D518+1) - VLOOKUP($B518,'Results-formatted 060121'!$A:$AJ,(AD$3+2),FALSE)), IF($C518 = "pos-neg", (3+VLOOKUP($B518,'Results-formatted 060121'!$A:$AJ,(AD$3+2),FALSE)), VLOOKUP($B518,'Results-formatted 060121'!$A:$AJ,(AD$3+2),FALSE)))</f>
        <v>1</v>
      </c>
      <c r="AE518" s="95">
        <f>IF($C518 = "neg", (($D518+1) - VLOOKUP($B518,'Results-formatted 060121'!$A:$AJ,(AE$3+2),FALSE)), IF($C518 = "pos-neg", (3+VLOOKUP($B518,'Results-formatted 060121'!$A:$AJ,(AE$3+2),FALSE)), VLOOKUP($B518,'Results-formatted 060121'!$A:$AJ,(AE$3+2),FALSE)))</f>
        <v>3</v>
      </c>
      <c r="AF518" s="95">
        <f>IF($C518 = "neg", (($D518+1) - VLOOKUP($B518,'Results-formatted 060121'!$A:$AJ,(AF$3+2),FALSE)), IF($C518 = "pos-neg", (3+VLOOKUP($B518,'Results-formatted 060121'!$A:$AJ,(AF$3+2),FALSE)), VLOOKUP($B518,'Results-formatted 060121'!$A:$AJ,(AF$3+2),FALSE)))</f>
        <v>2</v>
      </c>
      <c r="AG518" s="95">
        <f>IF($C518 = "neg", (($D518+1) - VLOOKUP($B518,'Results-formatted 060121'!$A:$AJ,(AG$3+2),FALSE)), IF($C518 = "pos-neg", (3+VLOOKUP($B518,'Results-formatted 060121'!$A:$AJ,(AG$3+2),FALSE)), VLOOKUP($B518,'Results-formatted 060121'!$A:$AJ,(AG$3+2),FALSE)))</f>
        <v>4</v>
      </c>
      <c r="AH518" s="95">
        <f>IF($C518 = "neg", (($D518+1) - VLOOKUP($B518,'Results-formatted 060121'!$A:$AJ,(AH$3+2),FALSE)), IF($C518 = "pos-neg", (3+VLOOKUP($B518,'Results-formatted 060121'!$A:$AJ,(AH$3+2),FALSE)), VLOOKUP($B518,'Results-formatted 060121'!$A:$AJ,(AH$3+2),FALSE)))</f>
        <v>3</v>
      </c>
      <c r="AI518" s="95">
        <f>IF($C518 = "neg", (($D518+1) - VLOOKUP($B518,'Results-formatted 060121'!$A:$AJ,(AI$3+2),FALSE)), IF($C518 = "pos-neg", (3+VLOOKUP($B518,'Results-formatted 060121'!$A:$AJ,(AI$3+2),FALSE)), VLOOKUP($B518,'Results-formatted 060121'!$A:$AJ,(AI$3+2),FALSE)))</f>
        <v>3</v>
      </c>
      <c r="AJ518" s="95">
        <f>IF($C518 = "neg", (($D518+1) - VLOOKUP($B518,'Results-formatted 060121'!$A:$AJ,(AJ$3+2),FALSE)), IF($C518 = "pos-neg", (3+VLOOKUP($B518,'Results-formatted 060121'!$A:$AJ,(AJ$3+2),FALSE)), VLOOKUP($B518,'Results-formatted 060121'!$A:$AJ,(AJ$3+2),FALSE)))</f>
        <v>5</v>
      </c>
      <c r="AK518" s="95">
        <f>IF($C518 = "neg", (($D518+1) - VLOOKUP($B518,'Results-formatted 060121'!$A:$AJ,(AK$3+2),FALSE)), IF($C518 = "pos-neg", (3+VLOOKUP($B518,'Results-formatted 060121'!$A:$AJ,(AK$3+2),FALSE)), VLOOKUP($B518,'Results-formatted 060121'!$A:$AJ,(AK$3+2),FALSE)))</f>
        <v>3</v>
      </c>
      <c r="AL518" s="95">
        <f>IF($C518 = "neg", (($D518+1) - VLOOKUP($B518,'Results-formatted 060121'!$A:$AJ,(AL$3+2),FALSE)), IF($C518 = "pos-neg", (3+VLOOKUP($B518,'Results-formatted 060121'!$A:$AJ,(AL$3+2),FALSE)), VLOOKUP($B518,'Results-formatted 060121'!$A:$AJ,(AL$3+2),FALSE)))</f>
        <v>2</v>
      </c>
      <c r="AM518" s="95">
        <f>IF($C518 = "neg", (($D518+1) - VLOOKUP($B518,'Results-formatted 060121'!$A:AJ,(AM$3+2),FALSE)), IF($C518 = "pos-neg", (3+VLOOKUP($B518,'Results-formatted 060121'!$A:AJ,(AM$3+2),FALSE)), VLOOKUP($B518,'Results-formatted 060121'!$A:AJ,(AM$3+2),FALSE)))</f>
        <v>3</v>
      </c>
      <c r="AN518" s="95">
        <f>IF($C518 = "neg", (($D518+1) - VLOOKUP($B518,'Results-formatted 060121'!$A:AK,(AN$3+2),FALSE)), IF($C518 = "pos-neg", (3+VLOOKUP($B518,'Results-formatted 060121'!$A:AK,(AN$3+2),FALSE)), VLOOKUP($B518,'Results-formatted 060121'!$A:AK,(AN$3+2),FALSE)))</f>
        <v>2</v>
      </c>
      <c r="AO518" s="95">
        <f>IF($C518 = "neg", (($D518+1) - VLOOKUP($B518,'Results-formatted 060121'!$A:AL,(AO$3+2),FALSE)), IF($C518 = "pos-neg", (3+VLOOKUP($B518,'Results-formatted 060121'!$A:AL,(AO$3+2),FALSE)), VLOOKUP($B518,'Results-formatted 060121'!$A:AL,(AO$3+2),FALSE)))</f>
        <v>2</v>
      </c>
      <c r="AP518" s="95">
        <f>IF($C518 = "neg", (($D518+1) - VLOOKUP($B518,'Results-formatted 060121'!$A:AM,(AP$3+2),FALSE)), IF($C518 = "pos-neg", (3+VLOOKUP($B518,'Results-formatted 060121'!$A:AM,(AP$3+2),FALSE)), VLOOKUP($B518,'Results-formatted 060121'!$A:AM,(AP$3+2),FALSE)))</f>
        <v>1</v>
      </c>
      <c r="AQ518" s="95">
        <f>IF($C518 = "neg", (($D518+1) - VLOOKUP($B518,'Results-formatted 060121'!$A:AN,(AQ$3+2),FALSE)), IF($C518 = "pos-neg", (3+VLOOKUP($B518,'Results-formatted 060121'!$A:AN,(AQ$3+2),FALSE)), VLOOKUP($B518,'Results-formatted 060121'!$A:AN,(AQ$3+2),FALSE)))</f>
        <v>2</v>
      </c>
      <c r="AR518" s="95">
        <f>IF($C518 = "neg", (($D518+1) - VLOOKUP($B518,'Results-formatted 060121'!$A:AO,(AR$3+2),FALSE)), IF($C518 = "pos-neg", (3+VLOOKUP($B518,'Results-formatted 060121'!$A:AO,(AR$3+2),FALSE)), VLOOKUP($B518,'Results-formatted 060121'!$A:AO,(AR$3+2),FALSE)))</f>
        <v>1</v>
      </c>
      <c r="AS518" s="95">
        <f>IF($C518 = "neg", (($D518+1) - VLOOKUP($B518,'Results-formatted 060121'!$A:AP,(AS$3+2),FALSE)), IF($C518 = "pos-neg", (3+VLOOKUP($B518,'Results-formatted 060121'!$A:AP,(AS$3+2),FALSE)), VLOOKUP($B518,'Results-formatted 060121'!$A:AP,(AS$3+2),FALSE)))</f>
        <v>3</v>
      </c>
      <c r="AT518" s="95">
        <f>IF($C518 = "neg", (($D518+1) - VLOOKUP($B518,'Results-formatted 060121'!$A:AQ,(AT$3+2),FALSE)), IF($C518 = "pos-neg", (3+VLOOKUP($B518,'Results-formatted 060121'!$A:AQ,(AT$3+2),FALSE)), VLOOKUP($B518,'Results-formatted 060121'!$A:AQ,(AT$3+2),FALSE)))</f>
        <v>3</v>
      </c>
      <c r="AU518" s="95">
        <f>IF($C518 = "neg", (($D518+1) - VLOOKUP($B518,'Results-formatted 060121'!$A:AR,(AU$3+2),FALSE)), IF($C518 = "pos-neg", (3+VLOOKUP($B518,'Results-formatted 060121'!$A:AR,(AU$3+2),FALSE)), VLOOKUP($B518,'Results-formatted 060121'!$A:AR,(AU$3+2),FALSE)))</f>
        <v>2</v>
      </c>
      <c r="AV518" s="95">
        <f>IF($C518 = "neg", (($D518+1) - VLOOKUP($B518,'Results-formatted 060121'!$A:AS,(AV$3+2),FALSE)), IF($C518 = "pos-neg", (3+VLOOKUP($B518,'Results-formatted 060121'!$A:AS,(AV$3+2),FALSE)), VLOOKUP($B518,'Results-formatted 060121'!$A:AS,(AV$3+2),FALSE)))</f>
        <v>1</v>
      </c>
      <c r="AW518" s="95">
        <f>IF($C518 = "neg", (($D518+1) - VLOOKUP($B518,'Results-formatted 060121'!$A:AT,(AW$3+2),FALSE)), IF($C518 = "pos-neg", (3+VLOOKUP($B518,'Results-formatted 060121'!$A:AT,(AW$3+2),FALSE)), VLOOKUP($B518,'Results-formatted 060121'!$A:AT,(AW$3+2),FALSE)))</f>
        <v>1</v>
      </c>
      <c r="AX518" s="95">
        <f>IF($C518 = "neg", (($D518+1) - VLOOKUP($B518,'Results-formatted 060121'!$A:AU,(AX$3+2),FALSE)), IF($C518 = "pos-neg", (3+VLOOKUP($B518,'Results-formatted 060121'!$A:AU,(AX$3+2),FALSE)), VLOOKUP($B518,'Results-formatted 060121'!$A:AU,(AX$3+2),FALSE)))</f>
        <v>1</v>
      </c>
      <c r="AY518" s="95">
        <f>IF($C518 = "neg", (($D518+1) - VLOOKUP($B518,'Results-formatted 060121'!$A:AV,(AY$3+2),FALSE)), IF($C518 = "pos-neg", (3+VLOOKUP($B518,'Results-formatted 060121'!$A:AV,(AY$3+2),FALSE)), VLOOKUP($B518,'Results-formatted 060121'!$A:AV,(AY$3+2),FALSE)))</f>
        <v>1</v>
      </c>
      <c r="AZ518" s="95">
        <f>IF($C518 = "neg", (($D518+1) - VLOOKUP($B518,'Results-formatted 060121'!$A:AW,(AZ$3+2),FALSE)), IF($C518 = "pos-neg", (3+VLOOKUP($B518,'Results-formatted 060121'!$A:AW,(AZ$3+2),FALSE)), VLOOKUP($B518,'Results-formatted 060121'!$A:AW,(AZ$3+2),FALSE)))</f>
        <v>3</v>
      </c>
      <c r="BA518" s="95">
        <f>IF($C518 = "neg", (($D518+1) - VLOOKUP($B518,'Results-formatted 060121'!$A:AX,(BA$3+2),FALSE)), IF($C518 = "pos-neg", (3+VLOOKUP($B518,'Results-formatted 060121'!$A:AX,(BA$3+2),FALSE)), VLOOKUP($B518,'Results-formatted 060121'!$A:AX,(BA$3+2),FALSE)))</f>
        <v>1</v>
      </c>
      <c r="BB518" s="95">
        <f>IF($C518 = "neg", (($D518+1) - VLOOKUP($B518,'Results-formatted 060121'!$A:AY,(BB$3+2),FALSE)), IF($C518 = "pos-neg", (3+VLOOKUP($B518,'Results-formatted 060121'!$A:AY,(BB$3+2),FALSE)), VLOOKUP($B518,'Results-formatted 060121'!$A:AY,(BB$3+2),FALSE)))</f>
        <v>4</v>
      </c>
      <c r="BC518" s="95">
        <f>IF($C518 = "neg", (($D518+1) - VLOOKUP($B518,'Results-formatted 060121'!$A:AZ,(BC$3+2),FALSE)), IF($C518 = "pos-neg", (3+VLOOKUP($B518,'Results-formatted 060121'!$A:AZ,(BC$3+2),FALSE)), VLOOKUP($B518,'Results-formatted 060121'!$A:AZ,(BC$3+2),FALSE)))</f>
        <v>3</v>
      </c>
      <c r="BD518" s="95">
        <f>IF($C518 = "neg", (($D518+1) - VLOOKUP($B518,'Results-formatted 060121'!$A:BA,(BD$3+2),FALSE)), IF($C518 = "pos-neg", (3+VLOOKUP($B518,'Results-formatted 060121'!$A:BA,(BD$3+2),FALSE)), VLOOKUP($B518,'Results-formatted 060121'!$A:BA,(BD$3+2),FALSE)))</f>
        <v>4</v>
      </c>
      <c r="BE518" s="95">
        <f>IF($C518 = "neg", (($D518+1) - VLOOKUP($B518,'Results-formatted 060121'!$A:BB,(BE$3+2),FALSE)), IF($C518 = "pos-neg", (3+VLOOKUP($B518,'Results-formatted 060121'!$A:BB,(BE$3+2),FALSE)), VLOOKUP($B518,'Results-formatted 060121'!$A:BB,(BE$3+2),FALSE)))</f>
        <v>4</v>
      </c>
      <c r="BF518" s="95">
        <f>IF($C518 = "neg", (($D518+1) - VLOOKUP($B518,'Results-formatted 060121'!$A:BC,(BF$3+2),FALSE)), IF($C518 = "pos-neg", (3+VLOOKUP($B518,'Results-formatted 060121'!$A:BC,(BF$3+2),FALSE)), VLOOKUP($B518,'Results-formatted 060121'!$A:BC,(BF$3+2),FALSE)))</f>
        <v>3</v>
      </c>
      <c r="BG518" s="95">
        <f>IF($C518 = "neg", (($D518+1) - VLOOKUP($B518,'Results-formatted 060121'!$A:BD,(BG$3+2),FALSE)), IF($C518 = "pos-neg", (3+VLOOKUP($B518,'Results-formatted 060121'!$A:BD,(BG$3+2),FALSE)), VLOOKUP($B518,'Results-formatted 060121'!$A:BD,(BG$3+2),FALSE)))</f>
        <v>1</v>
      </c>
      <c r="BH518" s="95">
        <f>IF($C518 = "neg", (($D518+1) - VLOOKUP($B518,'Results-formatted 060121'!$A:BE,(BH$3+2),FALSE)), IF($C518 = "pos-neg", (3+VLOOKUP($B518,'Results-formatted 060121'!$A:BE,(BH$3+2),FALSE)), VLOOKUP($B518,'Results-formatted 060121'!$A:BE,(BH$3+2),FALSE)))</f>
        <v>2</v>
      </c>
      <c r="BI518" s="95">
        <f>IF($C518 = "neg", (($D518+1) - VLOOKUP($B518,'Results-formatted 060121'!$A:BF,(BI$3+2),FALSE)), IF($C518 = "pos-neg", (3+VLOOKUP($B518,'Results-formatted 060121'!$A:BF,(BI$3+2),FALSE)), VLOOKUP($B518,'Results-formatted 060121'!$A:BF,(BI$3+2),FALSE)))</f>
        <v>2</v>
      </c>
      <c r="BJ518" s="95">
        <f>IF($C518 = "neg", (($D518+1) - VLOOKUP($B518,'Results-formatted 060121'!$A:BG,(BJ$3+2),FALSE)), IF($C518 = "pos-neg", (3+VLOOKUP($B518,'Results-formatted 060121'!$A:BG,(BJ$3+2),FALSE)), VLOOKUP($B518,'Results-formatted 060121'!$A:BG,(BJ$3+2),FALSE)))</f>
        <v>4</v>
      </c>
      <c r="BK518" s="95">
        <f>IF($C518 = "neg", (($D518+1) - VLOOKUP($B518,'Results-formatted 060121'!$A:BH,(BK$3+2),FALSE)), IF($C518 = "pos-neg", (3+VLOOKUP($B518,'Results-formatted 060121'!$A:BH,(BK$3+2),FALSE)), VLOOKUP($B518,'Results-formatted 060121'!$A:BH,(BK$3+2),FALSE)))</f>
        <v>2</v>
      </c>
      <c r="BL518" s="95">
        <f>IF($C518 = "neg", (($D518+1) - VLOOKUP($B518,'Results-formatted 060121'!$A:BI,(BL$3+2),FALSE)), IF($C518 = "pos-neg", (3+VLOOKUP($B518,'Results-formatted 060121'!$A:BI,(BL$3+2),FALSE)), VLOOKUP($B518,'Results-formatted 060121'!$A:BI,(BL$3+2),FALSE)))</f>
        <v>4</v>
      </c>
      <c r="BM518" s="95">
        <f>IF($C518 = "neg", (($D518+1) - VLOOKUP($B518,'Results-formatted 060121'!$A:BJ,(BM$3+2),FALSE)), IF($C518 = "pos-neg", (3+VLOOKUP($B518,'Results-formatted 060121'!$A:BJ,(BM$3+2),FALSE)), VLOOKUP($B518,'Results-formatted 060121'!$A:BJ,(BM$3+2),FALSE)))</f>
        <v>2</v>
      </c>
      <c r="BN518" s="95"/>
      <c r="BO518" s="95"/>
      <c r="BP518" s="95"/>
      <c r="BQ518" s="95"/>
      <c r="BR518" s="95"/>
      <c r="BS518" s="95"/>
      <c r="BT518" s="95"/>
      <c r="BU518" s="95"/>
      <c r="BV518" s="95"/>
      <c r="BW518" s="95"/>
      <c r="BX518" s="95"/>
      <c r="BY518" s="95"/>
      <c r="BZ518" s="95"/>
      <c r="CA518" s="95"/>
      <c r="CB518" s="95"/>
      <c r="CC518" s="95"/>
      <c r="CD518" s="99"/>
      <c r="CE518" s="25">
        <f t="shared" si="1954"/>
        <v>2.65</v>
      </c>
      <c r="CF518" s="25">
        <f t="shared" si="2064"/>
        <v>1.1472147553598036</v>
      </c>
    </row>
    <row r="519" spans="2:84" ht="42" x14ac:dyDescent="0.15">
      <c r="B519" s="84" t="s">
        <v>633</v>
      </c>
      <c r="C519" s="86" t="s">
        <v>224</v>
      </c>
      <c r="D519" s="2">
        <v>5</v>
      </c>
      <c r="E519" s="14" t="s">
        <v>1082</v>
      </c>
      <c r="F519" s="95">
        <f>IF($C519 = "neg", (($D519+1) - VLOOKUP($B519,'Results-formatted 060121'!$A:$AJ,(F$3+2),FALSE)), IF($C519 = "pos-neg", (3+VLOOKUP($B519,'Results-formatted 060121'!$A:$AJ,(F$3+2),FALSE)), VLOOKUP($B519,'Results-formatted 060121'!$A:$AJ,(F$3+2),FALSE)))</f>
        <v>3</v>
      </c>
      <c r="G519" s="95">
        <f>IF($C519 = "neg", (($D519+1) - VLOOKUP($B519,'Results-formatted 060121'!$A:$AJ,(G$3+2),FALSE)), IF($C519 = "pos-neg", (3+VLOOKUP($B519,'Results-formatted 060121'!$A:$AJ,(G$3+2),FALSE)), VLOOKUP($B519,'Results-formatted 060121'!$A:$AJ,(G$3+2),FALSE)))</f>
        <v>5</v>
      </c>
      <c r="H519" s="95">
        <f>IF($C519 = "neg", (($D519+1) - VLOOKUP($B519,'Results-formatted 060121'!$A:$AJ,(H$3+2),FALSE)), IF($C519 = "pos-neg", (3+VLOOKUP($B519,'Results-formatted 060121'!$A:$AJ,(H$3+2),FALSE)), VLOOKUP($B519,'Results-formatted 060121'!$A:$AJ,(H$3+2),FALSE)))</f>
        <v>3</v>
      </c>
      <c r="I519" s="95">
        <f>IF($C519 = "neg", (($D519+1) - VLOOKUP($B519,'Results-formatted 060121'!$A:$AJ,(I$3+2),FALSE)), IF($C519 = "pos-neg", (3+VLOOKUP($B519,'Results-formatted 060121'!$A:$AJ,(I$3+2),FALSE)), VLOOKUP($B519,'Results-formatted 060121'!$A:$AJ,(I$3+2),FALSE)))</f>
        <v>4</v>
      </c>
      <c r="J519" s="95">
        <f>IF($C519 = "neg", (($D519+1) - VLOOKUP($B519,'Results-formatted 060121'!$A:$AJ,(J$3+2),FALSE)), IF($C519 = "pos-neg", (3+VLOOKUP($B519,'Results-formatted 060121'!$A:$AJ,(J$3+2),FALSE)), VLOOKUP($B519,'Results-formatted 060121'!$A:$AJ,(J$3+2),FALSE)))</f>
        <v>4</v>
      </c>
      <c r="K519" s="95">
        <f>IF($C519 = "neg", (($D519+1) - VLOOKUP($B519,'Results-formatted 060121'!$A:$AJ,(K$3+2),FALSE)), IF($C519 = "pos-neg", (3+VLOOKUP($B519,'Results-formatted 060121'!$A:$AJ,(K$3+2),FALSE)), VLOOKUP($B519,'Results-formatted 060121'!$A:$AJ,(K$3+2),FALSE)))</f>
        <v>3</v>
      </c>
      <c r="L519" s="95">
        <f>IF($C519 = "neg", (($D519+1) - VLOOKUP($B519,'Results-formatted 060121'!$A:$AJ,(L$3+2),FALSE)), IF($C519 = "pos-neg", (3+VLOOKUP($B519,'Results-formatted 060121'!$A:$AJ,(L$3+2),FALSE)), VLOOKUP($B519,'Results-formatted 060121'!$A:$AJ,(L$3+2),FALSE)))</f>
        <v>3</v>
      </c>
      <c r="M519" s="95">
        <f>IF($C519 = "neg", (($D519+1) - VLOOKUP($B519,'Results-formatted 060121'!$A:$AJ,(M$3+2),FALSE)), IF($C519 = "pos-neg", (3+VLOOKUP($B519,'Results-formatted 060121'!$A:$AJ,(M$3+2),FALSE)), VLOOKUP($B519,'Results-formatted 060121'!$A:$AJ,(M$3+2),FALSE)))</f>
        <v>3</v>
      </c>
      <c r="N519" s="95">
        <f>IF($C519 = "neg", (($D519+1) - VLOOKUP($B519,'Results-formatted 060121'!$A:$AJ,(N$3+2),FALSE)), IF($C519 = "pos-neg", (3+VLOOKUP($B519,'Results-formatted 060121'!$A:$AJ,(N$3+2),FALSE)), VLOOKUP($B519,'Results-formatted 060121'!$A:$AJ,(N$3+2),FALSE)))</f>
        <v>3</v>
      </c>
      <c r="O519" s="95">
        <f>IF($C519 = "neg", (($D519+1) - VLOOKUP($B519,'Results-formatted 060121'!$A:$AJ,(O$3+2),FALSE)), IF($C519 = "pos-neg", (3+VLOOKUP($B519,'Results-formatted 060121'!$A:$AJ,(O$3+2),FALSE)), VLOOKUP($B519,'Results-formatted 060121'!$A:$AJ,(O$3+2),FALSE)))</f>
        <v>5</v>
      </c>
      <c r="P519" s="95">
        <f>IF($C519 = "neg", (($D519+1) - VLOOKUP($B519,'Results-formatted 060121'!$A:$AJ,(P$3+2),FALSE)), IF($C519 = "pos-neg", (3+VLOOKUP($B519,'Results-formatted 060121'!$A:$AJ,(P$3+2),FALSE)), VLOOKUP($B519,'Results-formatted 060121'!$A:$AJ,(P$3+2),FALSE)))</f>
        <v>3</v>
      </c>
      <c r="Q519" s="95">
        <f>IF($C519 = "neg", (($D519+1) - VLOOKUP($B519,'Results-formatted 060121'!$A:$AJ,(Q$3+2),FALSE)), IF($C519 = "pos-neg", (3+VLOOKUP($B519,'Results-formatted 060121'!$A:$AJ,(Q$3+2),FALSE)), VLOOKUP($B519,'Results-formatted 060121'!$A:$AJ,(Q$3+2),FALSE)))</f>
        <v>3</v>
      </c>
      <c r="R519" s="95">
        <f>IF($C519 = "neg", (($D519+1) - VLOOKUP($B519,'Results-formatted 060121'!$A:$AJ,(R$3+2),FALSE)), IF($C519 = "pos-neg", (3+VLOOKUP($B519,'Results-formatted 060121'!$A:$AJ,(R$3+2),FALSE)), VLOOKUP($B519,'Results-formatted 060121'!$A:$AJ,(R$3+2),FALSE)))</f>
        <v>1</v>
      </c>
      <c r="S519" s="95">
        <f>IF($C519 = "neg", (($D519+1) - VLOOKUP($B519,'Results-formatted 060121'!$A:$AJ,(S$3+2),FALSE)), IF($C519 = "pos-neg", (3+VLOOKUP($B519,'Results-formatted 060121'!$A:$AJ,(S$3+2),FALSE)), VLOOKUP($B519,'Results-formatted 060121'!$A:$AJ,(S$3+2),FALSE)))</f>
        <v>4</v>
      </c>
      <c r="T519" s="95">
        <f>IF($C519 = "neg", (($D519+1) - VLOOKUP($B519,'Results-formatted 060121'!$A:$AJ,(T$3+2),FALSE)), IF($C519 = "pos-neg", (3+VLOOKUP($B519,'Results-formatted 060121'!$A:$AJ,(T$3+2),FALSE)), VLOOKUP($B519,'Results-formatted 060121'!$A:$AJ,(T$3+2),FALSE)))</f>
        <v>4</v>
      </c>
      <c r="U519" s="95">
        <f>IF($C519 = "neg", (($D519+1) - VLOOKUP($B519,'Results-formatted 060121'!$A:$AJ,(U$3+2),FALSE)), IF($C519 = "pos-neg", (3+VLOOKUP($B519,'Results-formatted 060121'!$A:$AJ,(U$3+2),FALSE)), VLOOKUP($B519,'Results-formatted 060121'!$A:$AJ,(U$3+2),FALSE)))</f>
        <v>4</v>
      </c>
      <c r="V519" s="95">
        <f>IF($C519 = "neg", (($D519+1) - VLOOKUP($B519,'Results-formatted 060121'!$A:$AJ,(V$3+2),FALSE)), IF($C519 = "pos-neg", (3+VLOOKUP($B519,'Results-formatted 060121'!$A:$AJ,(V$3+2),FALSE)), VLOOKUP($B519,'Results-formatted 060121'!$A:$AJ,(V$3+2),FALSE)))</f>
        <v>5</v>
      </c>
      <c r="W519" s="95">
        <f>IF($C519 = "neg", (($D519+1) - VLOOKUP($B519,'Results-formatted 060121'!$A:$AJ,(W$3+2),FALSE)), IF($C519 = "pos-neg", (3+VLOOKUP($B519,'Results-formatted 060121'!$A:$AJ,(W$3+2),FALSE)), VLOOKUP($B519,'Results-formatted 060121'!$A:$AJ,(W$3+2),FALSE)))</f>
        <v>2</v>
      </c>
      <c r="X519" s="95">
        <f>IF($C519 = "neg", (($D519+1) - VLOOKUP($B519,'Results-formatted 060121'!$A:$AJ,(X$3+2),FALSE)), IF($C519 = "pos-neg", (3+VLOOKUP($B519,'Results-formatted 060121'!$A:$AJ,(X$3+2),FALSE)), VLOOKUP($B519,'Results-formatted 060121'!$A:$AJ,(X$3+2),FALSE)))</f>
        <v>3</v>
      </c>
      <c r="Y519" s="95">
        <f>IF($C519 = "neg", (($D519+1) - VLOOKUP($B519,'Results-formatted 060121'!$A:$AJ,(Y$3+2),FALSE)), IF($C519 = "pos-neg", (3+VLOOKUP($B519,'Results-formatted 060121'!$A:$AJ,(Y$3+2),FALSE)), VLOOKUP($B519,'Results-formatted 060121'!$A:$AJ,(Y$3+2),FALSE)))</f>
        <v>4</v>
      </c>
      <c r="Z519" s="95">
        <f>IF($C519 = "neg", (($D519+1) - VLOOKUP($B519,'Results-formatted 060121'!$A:$AJ,(Z$3+2),FALSE)), IF($C519 = "pos-neg", (3+VLOOKUP($B519,'Results-formatted 060121'!$A:$AJ,(Z$3+2),FALSE)), VLOOKUP($B519,'Results-formatted 060121'!$A:$AJ,(Z$3+2),FALSE)))</f>
        <v>2</v>
      </c>
      <c r="AA519" s="95">
        <f>IF($C519 = "neg", (($D519+1) - VLOOKUP($B519,'Results-formatted 060121'!$A:$AJ,(AA$3+2),FALSE)), IF($C519 = "pos-neg", (3+VLOOKUP($B519,'Results-formatted 060121'!$A:$AJ,(AA$3+2),FALSE)), VLOOKUP($B519,'Results-formatted 060121'!$A:$AJ,(AA$3+2),FALSE)))</f>
        <v>3</v>
      </c>
      <c r="AB519" s="95">
        <f>IF($C519 = "neg", (($D519+1) - VLOOKUP($B519,'Results-formatted 060121'!$A:$AJ,(AB$3+2),FALSE)), IF($C519 = "pos-neg", (3+VLOOKUP($B519,'Results-formatted 060121'!$A:$AJ,(AB$3+2),FALSE)), VLOOKUP($B519,'Results-formatted 060121'!$A:$AJ,(AB$3+2),FALSE)))</f>
        <v>4</v>
      </c>
      <c r="AC519" s="95">
        <f>IF($C519 = "neg", (($D519+1) - VLOOKUP($B519,'Results-formatted 060121'!$A:$AJ,(AC$3+2),FALSE)), IF($C519 = "pos-neg", (3+VLOOKUP($B519,'Results-formatted 060121'!$A:$AJ,(AC$3+2),FALSE)), VLOOKUP($B519,'Results-formatted 060121'!$A:$AJ,(AC$3+2),FALSE)))</f>
        <v>1</v>
      </c>
      <c r="AD519" s="95">
        <f>IF($C519 = "neg", (($D519+1) - VLOOKUP($B519,'Results-formatted 060121'!$A:$AJ,(AD$3+2),FALSE)), IF($C519 = "pos-neg", (3+VLOOKUP($B519,'Results-formatted 060121'!$A:$AJ,(AD$3+2),FALSE)), VLOOKUP($B519,'Results-formatted 060121'!$A:$AJ,(AD$3+2),FALSE)))</f>
        <v>4</v>
      </c>
      <c r="AE519" s="95">
        <f>IF($C519 = "neg", (($D519+1) - VLOOKUP($B519,'Results-formatted 060121'!$A:$AJ,(AE$3+2),FALSE)), IF($C519 = "pos-neg", (3+VLOOKUP($B519,'Results-formatted 060121'!$A:$AJ,(AE$3+2),FALSE)), VLOOKUP($B519,'Results-formatted 060121'!$A:$AJ,(AE$3+2),FALSE)))</f>
        <v>4</v>
      </c>
      <c r="AF519" s="95">
        <f>IF($C519 = "neg", (($D519+1) - VLOOKUP($B519,'Results-formatted 060121'!$A:$AJ,(AF$3+2),FALSE)), IF($C519 = "pos-neg", (3+VLOOKUP($B519,'Results-formatted 060121'!$A:$AJ,(AF$3+2),FALSE)), VLOOKUP($B519,'Results-formatted 060121'!$A:$AJ,(AF$3+2),FALSE)))</f>
        <v>2</v>
      </c>
      <c r="AG519" s="95">
        <f>IF($C519 = "neg", (($D519+1) - VLOOKUP($B519,'Results-formatted 060121'!$A:$AJ,(AG$3+2),FALSE)), IF($C519 = "pos-neg", (3+VLOOKUP($B519,'Results-formatted 060121'!$A:$AJ,(AG$3+2),FALSE)), VLOOKUP($B519,'Results-formatted 060121'!$A:$AJ,(AG$3+2),FALSE)))</f>
        <v>5</v>
      </c>
      <c r="AH519" s="95">
        <f>IF($C519 = "neg", (($D519+1) - VLOOKUP($B519,'Results-formatted 060121'!$A:$AJ,(AH$3+2),FALSE)), IF($C519 = "pos-neg", (3+VLOOKUP($B519,'Results-formatted 060121'!$A:$AJ,(AH$3+2),FALSE)), VLOOKUP($B519,'Results-formatted 060121'!$A:$AJ,(AH$3+2),FALSE)))</f>
        <v>3</v>
      </c>
      <c r="AI519" s="95">
        <f>IF($C519 = "neg", (($D519+1) - VLOOKUP($B519,'Results-formatted 060121'!$A:$AJ,(AI$3+2),FALSE)), IF($C519 = "pos-neg", (3+VLOOKUP($B519,'Results-formatted 060121'!$A:$AJ,(AI$3+2),FALSE)), VLOOKUP($B519,'Results-formatted 060121'!$A:$AJ,(AI$3+2),FALSE)))</f>
        <v>4</v>
      </c>
      <c r="AJ519" s="95">
        <f>IF($C519 = "neg", (($D519+1) - VLOOKUP($B519,'Results-formatted 060121'!$A:$AJ,(AJ$3+2),FALSE)), IF($C519 = "pos-neg", (3+VLOOKUP($B519,'Results-formatted 060121'!$A:$AJ,(AJ$3+2),FALSE)), VLOOKUP($B519,'Results-formatted 060121'!$A:$AJ,(AJ$3+2),FALSE)))</f>
        <v>5</v>
      </c>
      <c r="AK519" s="95">
        <f>IF($C519 = "neg", (($D519+1) - VLOOKUP($B519,'Results-formatted 060121'!$A:$AJ,(AK$3+2),FALSE)), IF($C519 = "pos-neg", (3+VLOOKUP($B519,'Results-formatted 060121'!$A:$AJ,(AK$3+2),FALSE)), VLOOKUP($B519,'Results-formatted 060121'!$A:$AJ,(AK$3+2),FALSE)))</f>
        <v>3</v>
      </c>
      <c r="AL519" s="95">
        <f>IF($C519 = "neg", (($D519+1) - VLOOKUP($B519,'Results-formatted 060121'!$A:$AJ,(AL$3+2),FALSE)), IF($C519 = "pos-neg", (3+VLOOKUP($B519,'Results-formatted 060121'!$A:$AJ,(AL$3+2),FALSE)), VLOOKUP($B519,'Results-formatted 060121'!$A:$AJ,(AL$3+2),FALSE)))</f>
        <v>3</v>
      </c>
      <c r="AM519" s="95">
        <f>IF($C519 = "neg", (($D519+1) - VLOOKUP($B519,'Results-formatted 060121'!$A:AJ,(AM$3+2),FALSE)), IF($C519 = "pos-neg", (3+VLOOKUP($B519,'Results-formatted 060121'!$A:AJ,(AM$3+2),FALSE)), VLOOKUP($B519,'Results-formatted 060121'!$A:AJ,(AM$3+2),FALSE)))</f>
        <v>4</v>
      </c>
      <c r="AN519" s="95">
        <f>IF($C519 = "neg", (($D519+1) - VLOOKUP($B519,'Results-formatted 060121'!$A:AK,(AN$3+2),FALSE)), IF($C519 = "pos-neg", (3+VLOOKUP($B519,'Results-formatted 060121'!$A:AK,(AN$3+2),FALSE)), VLOOKUP($B519,'Results-formatted 060121'!$A:AK,(AN$3+2),FALSE)))</f>
        <v>4</v>
      </c>
      <c r="AO519" s="95">
        <f>IF($C519 = "neg", (($D519+1) - VLOOKUP($B519,'Results-formatted 060121'!$A:AL,(AO$3+2),FALSE)), IF($C519 = "pos-neg", (3+VLOOKUP($B519,'Results-formatted 060121'!$A:AL,(AO$3+2),FALSE)), VLOOKUP($B519,'Results-formatted 060121'!$A:AL,(AO$3+2),FALSE)))</f>
        <v>4</v>
      </c>
      <c r="AP519" s="95">
        <f>IF($C519 = "neg", (($D519+1) - VLOOKUP($B519,'Results-formatted 060121'!$A:AM,(AP$3+2),FALSE)), IF($C519 = "pos-neg", (3+VLOOKUP($B519,'Results-formatted 060121'!$A:AM,(AP$3+2),FALSE)), VLOOKUP($B519,'Results-formatted 060121'!$A:AM,(AP$3+2),FALSE)))</f>
        <v>2</v>
      </c>
      <c r="AQ519" s="95">
        <f>IF($C519 = "neg", (($D519+1) - VLOOKUP($B519,'Results-formatted 060121'!$A:AN,(AQ$3+2),FALSE)), IF($C519 = "pos-neg", (3+VLOOKUP($B519,'Results-formatted 060121'!$A:AN,(AQ$3+2),FALSE)), VLOOKUP($B519,'Results-formatted 060121'!$A:AN,(AQ$3+2),FALSE)))</f>
        <v>3</v>
      </c>
      <c r="AR519" s="95">
        <f>IF($C519 = "neg", (($D519+1) - VLOOKUP($B519,'Results-formatted 060121'!$A:AO,(AR$3+2),FALSE)), IF($C519 = "pos-neg", (3+VLOOKUP($B519,'Results-formatted 060121'!$A:AO,(AR$3+2),FALSE)), VLOOKUP($B519,'Results-formatted 060121'!$A:AO,(AR$3+2),FALSE)))</f>
        <v>5</v>
      </c>
      <c r="AS519" s="95">
        <f>IF($C519 = "neg", (($D519+1) - VLOOKUP($B519,'Results-formatted 060121'!$A:AP,(AS$3+2),FALSE)), IF($C519 = "pos-neg", (3+VLOOKUP($B519,'Results-formatted 060121'!$A:AP,(AS$3+2),FALSE)), VLOOKUP($B519,'Results-formatted 060121'!$A:AP,(AS$3+2),FALSE)))</f>
        <v>4</v>
      </c>
      <c r="AT519" s="95">
        <f>IF($C519 = "neg", (($D519+1) - VLOOKUP($B519,'Results-formatted 060121'!$A:AQ,(AT$3+2),FALSE)), IF($C519 = "pos-neg", (3+VLOOKUP($B519,'Results-formatted 060121'!$A:AQ,(AT$3+2),FALSE)), VLOOKUP($B519,'Results-formatted 060121'!$A:AQ,(AT$3+2),FALSE)))</f>
        <v>3</v>
      </c>
      <c r="AU519" s="95">
        <f>IF($C519 = "neg", (($D519+1) - VLOOKUP($B519,'Results-formatted 060121'!$A:AR,(AU$3+2),FALSE)), IF($C519 = "pos-neg", (3+VLOOKUP($B519,'Results-formatted 060121'!$A:AR,(AU$3+2),FALSE)), VLOOKUP($B519,'Results-formatted 060121'!$A:AR,(AU$3+2),FALSE)))</f>
        <v>2</v>
      </c>
      <c r="AV519" s="95">
        <f>IF($C519 = "neg", (($D519+1) - VLOOKUP($B519,'Results-formatted 060121'!$A:AS,(AV$3+2),FALSE)), IF($C519 = "pos-neg", (3+VLOOKUP($B519,'Results-formatted 060121'!$A:AS,(AV$3+2),FALSE)), VLOOKUP($B519,'Results-formatted 060121'!$A:AS,(AV$3+2),FALSE)))</f>
        <v>3</v>
      </c>
      <c r="AW519" s="95">
        <f>IF($C519 = "neg", (($D519+1) - VLOOKUP($B519,'Results-formatted 060121'!$A:AT,(AW$3+2),FALSE)), IF($C519 = "pos-neg", (3+VLOOKUP($B519,'Results-formatted 060121'!$A:AT,(AW$3+2),FALSE)), VLOOKUP($B519,'Results-formatted 060121'!$A:AT,(AW$3+2),FALSE)))</f>
        <v>4</v>
      </c>
      <c r="AX519" s="95">
        <f>IF($C519 = "neg", (($D519+1) - VLOOKUP($B519,'Results-formatted 060121'!$A:AU,(AX$3+2),FALSE)), IF($C519 = "pos-neg", (3+VLOOKUP($B519,'Results-formatted 060121'!$A:AU,(AX$3+2),FALSE)), VLOOKUP($B519,'Results-formatted 060121'!$A:AU,(AX$3+2),FALSE)))</f>
        <v>2</v>
      </c>
      <c r="AY519" s="95">
        <f>IF($C519 = "neg", (($D519+1) - VLOOKUP($B519,'Results-formatted 060121'!$A:AV,(AY$3+2),FALSE)), IF($C519 = "pos-neg", (3+VLOOKUP($B519,'Results-formatted 060121'!$A:AV,(AY$3+2),FALSE)), VLOOKUP($B519,'Results-formatted 060121'!$A:AV,(AY$3+2),FALSE)))</f>
        <v>2</v>
      </c>
      <c r="AZ519" s="95">
        <f>IF($C519 = "neg", (($D519+1) - VLOOKUP($B519,'Results-formatted 060121'!$A:AW,(AZ$3+2),FALSE)), IF($C519 = "pos-neg", (3+VLOOKUP($B519,'Results-formatted 060121'!$A:AW,(AZ$3+2),FALSE)), VLOOKUP($B519,'Results-formatted 060121'!$A:AW,(AZ$3+2),FALSE)))</f>
        <v>4</v>
      </c>
      <c r="BA519" s="95">
        <f>IF($C519 = "neg", (($D519+1) - VLOOKUP($B519,'Results-formatted 060121'!$A:AX,(BA$3+2),FALSE)), IF($C519 = "pos-neg", (3+VLOOKUP($B519,'Results-formatted 060121'!$A:AX,(BA$3+2),FALSE)), VLOOKUP($B519,'Results-formatted 060121'!$A:AX,(BA$3+2),FALSE)))</f>
        <v>4</v>
      </c>
      <c r="BB519" s="95">
        <f>IF($C519 = "neg", (($D519+1) - VLOOKUP($B519,'Results-formatted 060121'!$A:AY,(BB$3+2),FALSE)), IF($C519 = "pos-neg", (3+VLOOKUP($B519,'Results-formatted 060121'!$A:AY,(BB$3+2),FALSE)), VLOOKUP($B519,'Results-formatted 060121'!$A:AY,(BB$3+2),FALSE)))</f>
        <v>4</v>
      </c>
      <c r="BC519" s="95">
        <f>IF($C519 = "neg", (($D519+1) - VLOOKUP($B519,'Results-formatted 060121'!$A:AZ,(BC$3+2),FALSE)), IF($C519 = "pos-neg", (3+VLOOKUP($B519,'Results-formatted 060121'!$A:AZ,(BC$3+2),FALSE)), VLOOKUP($B519,'Results-formatted 060121'!$A:AZ,(BC$3+2),FALSE)))</f>
        <v>3</v>
      </c>
      <c r="BD519" s="95">
        <f>IF($C519 = "neg", (($D519+1) - VLOOKUP($B519,'Results-formatted 060121'!$A:BA,(BD$3+2),FALSE)), IF($C519 = "pos-neg", (3+VLOOKUP($B519,'Results-formatted 060121'!$A:BA,(BD$3+2),FALSE)), VLOOKUP($B519,'Results-formatted 060121'!$A:BA,(BD$3+2),FALSE)))</f>
        <v>4</v>
      </c>
      <c r="BE519" s="95">
        <f>IF($C519 = "neg", (($D519+1) - VLOOKUP($B519,'Results-formatted 060121'!$A:BB,(BE$3+2),FALSE)), IF($C519 = "pos-neg", (3+VLOOKUP($B519,'Results-formatted 060121'!$A:BB,(BE$3+2),FALSE)), VLOOKUP($B519,'Results-formatted 060121'!$A:BB,(BE$3+2),FALSE)))</f>
        <v>4</v>
      </c>
      <c r="BF519" s="95">
        <f>IF($C519 = "neg", (($D519+1) - VLOOKUP($B519,'Results-formatted 060121'!$A:BC,(BF$3+2),FALSE)), IF($C519 = "pos-neg", (3+VLOOKUP($B519,'Results-formatted 060121'!$A:BC,(BF$3+2),FALSE)), VLOOKUP($B519,'Results-formatted 060121'!$A:BC,(BF$3+2),FALSE)))</f>
        <v>4</v>
      </c>
      <c r="BG519" s="95">
        <f>IF($C519 = "neg", (($D519+1) - VLOOKUP($B519,'Results-formatted 060121'!$A:BD,(BG$3+2),FALSE)), IF($C519 = "pos-neg", (3+VLOOKUP($B519,'Results-formatted 060121'!$A:BD,(BG$3+2),FALSE)), VLOOKUP($B519,'Results-formatted 060121'!$A:BD,(BG$3+2),FALSE)))</f>
        <v>3</v>
      </c>
      <c r="BH519" s="95">
        <f>IF($C519 = "neg", (($D519+1) - VLOOKUP($B519,'Results-formatted 060121'!$A:BE,(BH$3+2),FALSE)), IF($C519 = "pos-neg", (3+VLOOKUP($B519,'Results-formatted 060121'!$A:BE,(BH$3+2),FALSE)), VLOOKUP($B519,'Results-formatted 060121'!$A:BE,(BH$3+2),FALSE)))</f>
        <v>3</v>
      </c>
      <c r="BI519" s="95">
        <f>IF($C519 = "neg", (($D519+1) - VLOOKUP($B519,'Results-formatted 060121'!$A:BF,(BI$3+2),FALSE)), IF($C519 = "pos-neg", (3+VLOOKUP($B519,'Results-formatted 060121'!$A:BF,(BI$3+2),FALSE)), VLOOKUP($B519,'Results-formatted 060121'!$A:BF,(BI$3+2),FALSE)))</f>
        <v>4</v>
      </c>
      <c r="BJ519" s="95">
        <f>IF($C519 = "neg", (($D519+1) - VLOOKUP($B519,'Results-formatted 060121'!$A:BG,(BJ$3+2),FALSE)), IF($C519 = "pos-neg", (3+VLOOKUP($B519,'Results-formatted 060121'!$A:BG,(BJ$3+2),FALSE)), VLOOKUP($B519,'Results-formatted 060121'!$A:BG,(BJ$3+2),FALSE)))</f>
        <v>5</v>
      </c>
      <c r="BK519" s="95">
        <f>IF($C519 = "neg", (($D519+1) - VLOOKUP($B519,'Results-formatted 060121'!$A:BH,(BK$3+2),FALSE)), IF($C519 = "pos-neg", (3+VLOOKUP($B519,'Results-formatted 060121'!$A:BH,(BK$3+2),FALSE)), VLOOKUP($B519,'Results-formatted 060121'!$A:BH,(BK$3+2),FALSE)))</f>
        <v>3</v>
      </c>
      <c r="BL519" s="95">
        <f>IF($C519 = "neg", (($D519+1) - VLOOKUP($B519,'Results-formatted 060121'!$A:BI,(BL$3+2),FALSE)), IF($C519 = "pos-neg", (3+VLOOKUP($B519,'Results-formatted 060121'!$A:BI,(BL$3+2),FALSE)), VLOOKUP($B519,'Results-formatted 060121'!$A:BI,(BL$3+2),FALSE)))</f>
        <v>5</v>
      </c>
      <c r="BM519" s="95">
        <f>IF($C519 = "neg", (($D519+1) - VLOOKUP($B519,'Results-formatted 060121'!$A:BJ,(BM$3+2),FALSE)), IF($C519 = "pos-neg", (3+VLOOKUP($B519,'Results-formatted 060121'!$A:BJ,(BM$3+2),FALSE)), VLOOKUP($B519,'Results-formatted 060121'!$A:BJ,(BM$3+2),FALSE)))</f>
        <v>4</v>
      </c>
      <c r="BN519" s="95"/>
      <c r="BO519" s="95"/>
      <c r="BP519" s="95"/>
      <c r="BQ519" s="95"/>
      <c r="BR519" s="95"/>
      <c r="BS519" s="95"/>
      <c r="BT519" s="95"/>
      <c r="BU519" s="95"/>
      <c r="BV519" s="95"/>
      <c r="BW519" s="95"/>
      <c r="BX519" s="95"/>
      <c r="BY519" s="95"/>
      <c r="BZ519" s="95"/>
      <c r="CA519" s="95"/>
      <c r="CB519" s="95"/>
      <c r="CC519" s="95"/>
      <c r="CD519" s="99"/>
      <c r="CE519" s="25">
        <f t="shared" si="1954"/>
        <v>3.4666666666666668</v>
      </c>
      <c r="CF519" s="25">
        <f t="shared" si="2064"/>
        <v>0.98232975696169789</v>
      </c>
    </row>
    <row r="520" spans="2:84" ht="42" x14ac:dyDescent="0.15">
      <c r="B520" s="84" t="s">
        <v>634</v>
      </c>
      <c r="C520" s="86" t="s">
        <v>224</v>
      </c>
      <c r="D520" s="2">
        <v>5</v>
      </c>
      <c r="E520" s="14" t="s">
        <v>1083</v>
      </c>
      <c r="F520" s="95">
        <f>IF($C520 = "neg", (($D520+1) - VLOOKUP($B520,'Results-formatted 060121'!$A:$AJ,(F$3+2),FALSE)), IF($C520 = "pos-neg", (3+VLOOKUP($B520,'Results-formatted 060121'!$A:$AJ,(F$3+2),FALSE)), VLOOKUP($B520,'Results-formatted 060121'!$A:$AJ,(F$3+2),FALSE)))</f>
        <v>3</v>
      </c>
      <c r="G520" s="95">
        <f>IF($C520 = "neg", (($D520+1) - VLOOKUP($B520,'Results-formatted 060121'!$A:$AJ,(G$3+2),FALSE)), IF($C520 = "pos-neg", (3+VLOOKUP($B520,'Results-formatted 060121'!$A:$AJ,(G$3+2),FALSE)), VLOOKUP($B520,'Results-formatted 060121'!$A:$AJ,(G$3+2),FALSE)))</f>
        <v>5</v>
      </c>
      <c r="H520" s="95">
        <f>IF($C520 = "neg", (($D520+1) - VLOOKUP($B520,'Results-formatted 060121'!$A:$AJ,(H$3+2),FALSE)), IF($C520 = "pos-neg", (3+VLOOKUP($B520,'Results-formatted 060121'!$A:$AJ,(H$3+2),FALSE)), VLOOKUP($B520,'Results-formatted 060121'!$A:$AJ,(H$3+2),FALSE)))</f>
        <v>4</v>
      </c>
      <c r="I520" s="95">
        <f>IF($C520 = "neg", (($D520+1) - VLOOKUP($B520,'Results-formatted 060121'!$A:$AJ,(I$3+2),FALSE)), IF($C520 = "pos-neg", (3+VLOOKUP($B520,'Results-formatted 060121'!$A:$AJ,(I$3+2),FALSE)), VLOOKUP($B520,'Results-formatted 060121'!$A:$AJ,(I$3+2),FALSE)))</f>
        <v>5</v>
      </c>
      <c r="J520" s="95">
        <f>IF($C520 = "neg", (($D520+1) - VLOOKUP($B520,'Results-formatted 060121'!$A:$AJ,(J$3+2),FALSE)), IF($C520 = "pos-neg", (3+VLOOKUP($B520,'Results-formatted 060121'!$A:$AJ,(J$3+2),FALSE)), VLOOKUP($B520,'Results-formatted 060121'!$A:$AJ,(J$3+2),FALSE)))</f>
        <v>3</v>
      </c>
      <c r="K520" s="95">
        <f>IF($C520 = "neg", (($D520+1) - VLOOKUP($B520,'Results-formatted 060121'!$A:$AJ,(K$3+2),FALSE)), IF($C520 = "pos-neg", (3+VLOOKUP($B520,'Results-formatted 060121'!$A:$AJ,(K$3+2),FALSE)), VLOOKUP($B520,'Results-formatted 060121'!$A:$AJ,(K$3+2),FALSE)))</f>
        <v>4</v>
      </c>
      <c r="L520" s="95">
        <f>IF($C520 = "neg", (($D520+1) - VLOOKUP($B520,'Results-formatted 060121'!$A:$AJ,(L$3+2),FALSE)), IF($C520 = "pos-neg", (3+VLOOKUP($B520,'Results-formatted 060121'!$A:$AJ,(L$3+2),FALSE)), VLOOKUP($B520,'Results-formatted 060121'!$A:$AJ,(L$3+2),FALSE)))</f>
        <v>3</v>
      </c>
      <c r="M520" s="95">
        <f>IF($C520 = "neg", (($D520+1) - VLOOKUP($B520,'Results-formatted 060121'!$A:$AJ,(M$3+2),FALSE)), IF($C520 = "pos-neg", (3+VLOOKUP($B520,'Results-formatted 060121'!$A:$AJ,(M$3+2),FALSE)), VLOOKUP($B520,'Results-formatted 060121'!$A:$AJ,(M$3+2),FALSE)))</f>
        <v>2</v>
      </c>
      <c r="N520" s="95">
        <f>IF($C520 = "neg", (($D520+1) - VLOOKUP($B520,'Results-formatted 060121'!$A:$AJ,(N$3+2),FALSE)), IF($C520 = "pos-neg", (3+VLOOKUP($B520,'Results-formatted 060121'!$A:$AJ,(N$3+2),FALSE)), VLOOKUP($B520,'Results-formatted 060121'!$A:$AJ,(N$3+2),FALSE)))</f>
        <v>4</v>
      </c>
      <c r="O520" s="95">
        <f>IF($C520 = "neg", (($D520+1) - VLOOKUP($B520,'Results-formatted 060121'!$A:$AJ,(O$3+2),FALSE)), IF($C520 = "pos-neg", (3+VLOOKUP($B520,'Results-formatted 060121'!$A:$AJ,(O$3+2),FALSE)), VLOOKUP($B520,'Results-formatted 060121'!$A:$AJ,(O$3+2),FALSE)))</f>
        <v>5</v>
      </c>
      <c r="P520" s="95">
        <f>IF($C520 = "neg", (($D520+1) - VLOOKUP($B520,'Results-formatted 060121'!$A:$AJ,(P$3+2),FALSE)), IF($C520 = "pos-neg", (3+VLOOKUP($B520,'Results-formatted 060121'!$A:$AJ,(P$3+2),FALSE)), VLOOKUP($B520,'Results-formatted 060121'!$A:$AJ,(P$3+2),FALSE)))</f>
        <v>3</v>
      </c>
      <c r="Q520" s="95">
        <f>IF($C520 = "neg", (($D520+1) - VLOOKUP($B520,'Results-formatted 060121'!$A:$AJ,(Q$3+2),FALSE)), IF($C520 = "pos-neg", (3+VLOOKUP($B520,'Results-formatted 060121'!$A:$AJ,(Q$3+2),FALSE)), VLOOKUP($B520,'Results-formatted 060121'!$A:$AJ,(Q$3+2),FALSE)))</f>
        <v>5</v>
      </c>
      <c r="R520" s="95">
        <f>IF($C520 = "neg", (($D520+1) - VLOOKUP($B520,'Results-formatted 060121'!$A:$AJ,(R$3+2),FALSE)), IF($C520 = "pos-neg", (3+VLOOKUP($B520,'Results-formatted 060121'!$A:$AJ,(R$3+2),FALSE)), VLOOKUP($B520,'Results-formatted 060121'!$A:$AJ,(R$3+2),FALSE)))</f>
        <v>1</v>
      </c>
      <c r="S520" s="95">
        <f>IF($C520 = "neg", (($D520+1) - VLOOKUP($B520,'Results-formatted 060121'!$A:$AJ,(S$3+2),FALSE)), IF($C520 = "pos-neg", (3+VLOOKUP($B520,'Results-formatted 060121'!$A:$AJ,(S$3+2),FALSE)), VLOOKUP($B520,'Results-formatted 060121'!$A:$AJ,(S$3+2),FALSE)))</f>
        <v>4</v>
      </c>
      <c r="T520" s="95">
        <f>IF($C520 = "neg", (($D520+1) - VLOOKUP($B520,'Results-formatted 060121'!$A:$AJ,(T$3+2),FALSE)), IF($C520 = "pos-neg", (3+VLOOKUP($B520,'Results-formatted 060121'!$A:$AJ,(T$3+2),FALSE)), VLOOKUP($B520,'Results-formatted 060121'!$A:$AJ,(T$3+2),FALSE)))</f>
        <v>4</v>
      </c>
      <c r="U520" s="95">
        <f>IF($C520 = "neg", (($D520+1) - VLOOKUP($B520,'Results-formatted 060121'!$A:$AJ,(U$3+2),FALSE)), IF($C520 = "pos-neg", (3+VLOOKUP($B520,'Results-formatted 060121'!$A:$AJ,(U$3+2),FALSE)), VLOOKUP($B520,'Results-formatted 060121'!$A:$AJ,(U$3+2),FALSE)))</f>
        <v>2</v>
      </c>
      <c r="V520" s="95">
        <f>IF($C520 = "neg", (($D520+1) - VLOOKUP($B520,'Results-formatted 060121'!$A:$AJ,(V$3+2),FALSE)), IF($C520 = "pos-neg", (3+VLOOKUP($B520,'Results-formatted 060121'!$A:$AJ,(V$3+2),FALSE)), VLOOKUP($B520,'Results-formatted 060121'!$A:$AJ,(V$3+2),FALSE)))</f>
        <v>5</v>
      </c>
      <c r="W520" s="95">
        <f>IF($C520 = "neg", (($D520+1) - VLOOKUP($B520,'Results-formatted 060121'!$A:$AJ,(W$3+2),FALSE)), IF($C520 = "pos-neg", (3+VLOOKUP($B520,'Results-formatted 060121'!$A:$AJ,(W$3+2),FALSE)), VLOOKUP($B520,'Results-formatted 060121'!$A:$AJ,(W$3+2),FALSE)))</f>
        <v>4</v>
      </c>
      <c r="X520" s="95">
        <f>IF($C520 = "neg", (($D520+1) - VLOOKUP($B520,'Results-formatted 060121'!$A:$AJ,(X$3+2),FALSE)), IF($C520 = "pos-neg", (3+VLOOKUP($B520,'Results-formatted 060121'!$A:$AJ,(X$3+2),FALSE)), VLOOKUP($B520,'Results-formatted 060121'!$A:$AJ,(X$3+2),FALSE)))</f>
        <v>4</v>
      </c>
      <c r="Y520" s="95">
        <f>IF($C520 = "neg", (($D520+1) - VLOOKUP($B520,'Results-formatted 060121'!$A:$AJ,(Y$3+2),FALSE)), IF($C520 = "pos-neg", (3+VLOOKUP($B520,'Results-formatted 060121'!$A:$AJ,(Y$3+2),FALSE)), VLOOKUP($B520,'Results-formatted 060121'!$A:$AJ,(Y$3+2),FALSE)))</f>
        <v>4</v>
      </c>
      <c r="Z520" s="95">
        <f>IF($C520 = "neg", (($D520+1) - VLOOKUP($B520,'Results-formatted 060121'!$A:$AJ,(Z$3+2),FALSE)), IF($C520 = "pos-neg", (3+VLOOKUP($B520,'Results-formatted 060121'!$A:$AJ,(Z$3+2),FALSE)), VLOOKUP($B520,'Results-formatted 060121'!$A:$AJ,(Z$3+2),FALSE)))</f>
        <v>3</v>
      </c>
      <c r="AA520" s="95">
        <f>IF($C520 = "neg", (($D520+1) - VLOOKUP($B520,'Results-formatted 060121'!$A:$AJ,(AA$3+2),FALSE)), IF($C520 = "pos-neg", (3+VLOOKUP($B520,'Results-formatted 060121'!$A:$AJ,(AA$3+2),FALSE)), VLOOKUP($B520,'Results-formatted 060121'!$A:$AJ,(AA$3+2),FALSE)))</f>
        <v>2</v>
      </c>
      <c r="AB520" s="95">
        <f>IF($C520 = "neg", (($D520+1) - VLOOKUP($B520,'Results-formatted 060121'!$A:$AJ,(AB$3+2),FALSE)), IF($C520 = "pos-neg", (3+VLOOKUP($B520,'Results-formatted 060121'!$A:$AJ,(AB$3+2),FALSE)), VLOOKUP($B520,'Results-formatted 060121'!$A:$AJ,(AB$3+2),FALSE)))</f>
        <v>4</v>
      </c>
      <c r="AC520" s="95">
        <f>IF($C520 = "neg", (($D520+1) - VLOOKUP($B520,'Results-formatted 060121'!$A:$AJ,(AC$3+2),FALSE)), IF($C520 = "pos-neg", (3+VLOOKUP($B520,'Results-formatted 060121'!$A:$AJ,(AC$3+2),FALSE)), VLOOKUP($B520,'Results-formatted 060121'!$A:$AJ,(AC$3+2),FALSE)))</f>
        <v>1</v>
      </c>
      <c r="AD520" s="95">
        <f>IF($C520 = "neg", (($D520+1) - VLOOKUP($B520,'Results-formatted 060121'!$A:$AJ,(AD$3+2),FALSE)), IF($C520 = "pos-neg", (3+VLOOKUP($B520,'Results-formatted 060121'!$A:$AJ,(AD$3+2),FALSE)), VLOOKUP($B520,'Results-formatted 060121'!$A:$AJ,(AD$3+2),FALSE)))</f>
        <v>4</v>
      </c>
      <c r="AE520" s="95">
        <f>IF($C520 = "neg", (($D520+1) - VLOOKUP($B520,'Results-formatted 060121'!$A:$AJ,(AE$3+2),FALSE)), IF($C520 = "pos-neg", (3+VLOOKUP($B520,'Results-formatted 060121'!$A:$AJ,(AE$3+2),FALSE)), VLOOKUP($B520,'Results-formatted 060121'!$A:$AJ,(AE$3+2),FALSE)))</f>
        <v>4</v>
      </c>
      <c r="AF520" s="95">
        <f>IF($C520 = "neg", (($D520+1) - VLOOKUP($B520,'Results-formatted 060121'!$A:$AJ,(AF$3+2),FALSE)), IF($C520 = "pos-neg", (3+VLOOKUP($B520,'Results-formatted 060121'!$A:$AJ,(AF$3+2),FALSE)), VLOOKUP($B520,'Results-formatted 060121'!$A:$AJ,(AF$3+2),FALSE)))</f>
        <v>2</v>
      </c>
      <c r="AG520" s="95">
        <f>IF($C520 = "neg", (($D520+1) - VLOOKUP($B520,'Results-formatted 060121'!$A:$AJ,(AG$3+2),FALSE)), IF($C520 = "pos-neg", (3+VLOOKUP($B520,'Results-formatted 060121'!$A:$AJ,(AG$3+2),FALSE)), VLOOKUP($B520,'Results-formatted 060121'!$A:$AJ,(AG$3+2),FALSE)))</f>
        <v>5</v>
      </c>
      <c r="AH520" s="95">
        <f>IF($C520 = "neg", (($D520+1) - VLOOKUP($B520,'Results-formatted 060121'!$A:$AJ,(AH$3+2),FALSE)), IF($C520 = "pos-neg", (3+VLOOKUP($B520,'Results-formatted 060121'!$A:$AJ,(AH$3+2),FALSE)), VLOOKUP($B520,'Results-formatted 060121'!$A:$AJ,(AH$3+2),FALSE)))</f>
        <v>4</v>
      </c>
      <c r="AI520" s="95">
        <f>IF($C520 = "neg", (($D520+1) - VLOOKUP($B520,'Results-formatted 060121'!$A:$AJ,(AI$3+2),FALSE)), IF($C520 = "pos-neg", (3+VLOOKUP($B520,'Results-formatted 060121'!$A:$AJ,(AI$3+2),FALSE)), VLOOKUP($B520,'Results-formatted 060121'!$A:$AJ,(AI$3+2),FALSE)))</f>
        <v>5</v>
      </c>
      <c r="AJ520" s="95">
        <f>IF($C520 = "neg", (($D520+1) - VLOOKUP($B520,'Results-formatted 060121'!$A:$AJ,(AJ$3+2),FALSE)), IF($C520 = "pos-neg", (3+VLOOKUP($B520,'Results-formatted 060121'!$A:$AJ,(AJ$3+2),FALSE)), VLOOKUP($B520,'Results-formatted 060121'!$A:$AJ,(AJ$3+2),FALSE)))</f>
        <v>5</v>
      </c>
      <c r="AK520" s="95">
        <f>IF($C520 = "neg", (($D520+1) - VLOOKUP($B520,'Results-formatted 060121'!$A:$AJ,(AK$3+2),FALSE)), IF($C520 = "pos-neg", (3+VLOOKUP($B520,'Results-formatted 060121'!$A:$AJ,(AK$3+2),FALSE)), VLOOKUP($B520,'Results-formatted 060121'!$A:$AJ,(AK$3+2),FALSE)))</f>
        <v>4</v>
      </c>
      <c r="AL520" s="95">
        <f>IF($C520 = "neg", (($D520+1) - VLOOKUP($B520,'Results-formatted 060121'!$A:$AJ,(AL$3+2),FALSE)), IF($C520 = "pos-neg", (3+VLOOKUP($B520,'Results-formatted 060121'!$A:$AJ,(AL$3+2),FALSE)), VLOOKUP($B520,'Results-formatted 060121'!$A:$AJ,(AL$3+2),FALSE)))</f>
        <v>4</v>
      </c>
      <c r="AM520" s="95">
        <f>IF($C520 = "neg", (($D520+1) - VLOOKUP($B520,'Results-formatted 060121'!$A:AJ,(AM$3+2),FALSE)), IF($C520 = "pos-neg", (3+VLOOKUP($B520,'Results-formatted 060121'!$A:AJ,(AM$3+2),FALSE)), VLOOKUP($B520,'Results-formatted 060121'!$A:AJ,(AM$3+2),FALSE)))</f>
        <v>5</v>
      </c>
      <c r="AN520" s="95">
        <f>IF($C520 = "neg", (($D520+1) - VLOOKUP($B520,'Results-formatted 060121'!$A:AK,(AN$3+2),FALSE)), IF($C520 = "pos-neg", (3+VLOOKUP($B520,'Results-formatted 060121'!$A:AK,(AN$3+2),FALSE)), VLOOKUP($B520,'Results-formatted 060121'!$A:AK,(AN$3+2),FALSE)))</f>
        <v>5</v>
      </c>
      <c r="AO520" s="95">
        <f>IF($C520 = "neg", (($D520+1) - VLOOKUP($B520,'Results-formatted 060121'!$A:AL,(AO$3+2),FALSE)), IF($C520 = "pos-neg", (3+VLOOKUP($B520,'Results-formatted 060121'!$A:AL,(AO$3+2),FALSE)), VLOOKUP($B520,'Results-formatted 060121'!$A:AL,(AO$3+2),FALSE)))</f>
        <v>4</v>
      </c>
      <c r="AP520" s="95">
        <f>IF($C520 = "neg", (($D520+1) - VLOOKUP($B520,'Results-formatted 060121'!$A:AM,(AP$3+2),FALSE)), IF($C520 = "pos-neg", (3+VLOOKUP($B520,'Results-formatted 060121'!$A:AM,(AP$3+2),FALSE)), VLOOKUP($B520,'Results-formatted 060121'!$A:AM,(AP$3+2),FALSE)))</f>
        <v>2</v>
      </c>
      <c r="AQ520" s="95">
        <f>IF($C520 = "neg", (($D520+1) - VLOOKUP($B520,'Results-formatted 060121'!$A:AN,(AQ$3+2),FALSE)), IF($C520 = "pos-neg", (3+VLOOKUP($B520,'Results-formatted 060121'!$A:AN,(AQ$3+2),FALSE)), VLOOKUP($B520,'Results-formatted 060121'!$A:AN,(AQ$3+2),FALSE)))</f>
        <v>4</v>
      </c>
      <c r="AR520" s="95">
        <f>IF($C520 = "neg", (($D520+1) - VLOOKUP($B520,'Results-formatted 060121'!$A:AO,(AR$3+2),FALSE)), IF($C520 = "pos-neg", (3+VLOOKUP($B520,'Results-formatted 060121'!$A:AO,(AR$3+2),FALSE)), VLOOKUP($B520,'Results-formatted 060121'!$A:AO,(AR$3+2),FALSE)))</f>
        <v>5</v>
      </c>
      <c r="AS520" s="95">
        <f>IF($C520 = "neg", (($D520+1) - VLOOKUP($B520,'Results-formatted 060121'!$A:AP,(AS$3+2),FALSE)), IF($C520 = "pos-neg", (3+VLOOKUP($B520,'Results-formatted 060121'!$A:AP,(AS$3+2),FALSE)), VLOOKUP($B520,'Results-formatted 060121'!$A:AP,(AS$3+2),FALSE)))</f>
        <v>5</v>
      </c>
      <c r="AT520" s="95">
        <f>IF($C520 = "neg", (($D520+1) - VLOOKUP($B520,'Results-formatted 060121'!$A:AQ,(AT$3+2),FALSE)), IF($C520 = "pos-neg", (3+VLOOKUP($B520,'Results-formatted 060121'!$A:AQ,(AT$3+2),FALSE)), VLOOKUP($B520,'Results-formatted 060121'!$A:AQ,(AT$3+2),FALSE)))</f>
        <v>3</v>
      </c>
      <c r="AU520" s="95">
        <f>IF($C520 = "neg", (($D520+1) - VLOOKUP($B520,'Results-formatted 060121'!$A:AR,(AU$3+2),FALSE)), IF($C520 = "pos-neg", (3+VLOOKUP($B520,'Results-formatted 060121'!$A:AR,(AU$3+2),FALSE)), VLOOKUP($B520,'Results-formatted 060121'!$A:AR,(AU$3+2),FALSE)))</f>
        <v>4</v>
      </c>
      <c r="AV520" s="95">
        <f>IF($C520 = "neg", (($D520+1) - VLOOKUP($B520,'Results-formatted 060121'!$A:AS,(AV$3+2),FALSE)), IF($C520 = "pos-neg", (3+VLOOKUP($B520,'Results-formatted 060121'!$A:AS,(AV$3+2),FALSE)), VLOOKUP($B520,'Results-formatted 060121'!$A:AS,(AV$3+2),FALSE)))</f>
        <v>3</v>
      </c>
      <c r="AW520" s="95">
        <f>IF($C520 = "neg", (($D520+1) - VLOOKUP($B520,'Results-formatted 060121'!$A:AT,(AW$3+2),FALSE)), IF($C520 = "pos-neg", (3+VLOOKUP($B520,'Results-formatted 060121'!$A:AT,(AW$3+2),FALSE)), VLOOKUP($B520,'Results-formatted 060121'!$A:AT,(AW$3+2),FALSE)))</f>
        <v>3</v>
      </c>
      <c r="AX520" s="95">
        <f>IF($C520 = "neg", (($D520+1) - VLOOKUP($B520,'Results-formatted 060121'!$A:AU,(AX$3+2),FALSE)), IF($C520 = "pos-neg", (3+VLOOKUP($B520,'Results-formatted 060121'!$A:AU,(AX$3+2),FALSE)), VLOOKUP($B520,'Results-formatted 060121'!$A:AU,(AX$3+2),FALSE)))</f>
        <v>2</v>
      </c>
      <c r="AY520" s="95">
        <f>IF($C520 = "neg", (($D520+1) - VLOOKUP($B520,'Results-formatted 060121'!$A:AV,(AY$3+2),FALSE)), IF($C520 = "pos-neg", (3+VLOOKUP($B520,'Results-formatted 060121'!$A:AV,(AY$3+2),FALSE)), VLOOKUP($B520,'Results-formatted 060121'!$A:AV,(AY$3+2),FALSE)))</f>
        <v>4</v>
      </c>
      <c r="AZ520" s="95">
        <f>IF($C520 = "neg", (($D520+1) - VLOOKUP($B520,'Results-formatted 060121'!$A:AW,(AZ$3+2),FALSE)), IF($C520 = "pos-neg", (3+VLOOKUP($B520,'Results-formatted 060121'!$A:AW,(AZ$3+2),FALSE)), VLOOKUP($B520,'Results-formatted 060121'!$A:AW,(AZ$3+2),FALSE)))</f>
        <v>5</v>
      </c>
      <c r="BA520" s="95">
        <f>IF($C520 = "neg", (($D520+1) - VLOOKUP($B520,'Results-formatted 060121'!$A:AX,(BA$3+2),FALSE)), IF($C520 = "pos-neg", (3+VLOOKUP($B520,'Results-formatted 060121'!$A:AX,(BA$3+2),FALSE)), VLOOKUP($B520,'Results-formatted 060121'!$A:AX,(BA$3+2),FALSE)))</f>
        <v>4</v>
      </c>
      <c r="BB520" s="95">
        <f>IF($C520 = "neg", (($D520+1) - VLOOKUP($B520,'Results-formatted 060121'!$A:AY,(BB$3+2),FALSE)), IF($C520 = "pos-neg", (3+VLOOKUP($B520,'Results-formatted 060121'!$A:AY,(BB$3+2),FALSE)), VLOOKUP($B520,'Results-formatted 060121'!$A:AY,(BB$3+2),FALSE)))</f>
        <v>4</v>
      </c>
      <c r="BC520" s="95">
        <f>IF($C520 = "neg", (($D520+1) - VLOOKUP($B520,'Results-formatted 060121'!$A:AZ,(BC$3+2),FALSE)), IF($C520 = "pos-neg", (3+VLOOKUP($B520,'Results-formatted 060121'!$A:AZ,(BC$3+2),FALSE)), VLOOKUP($B520,'Results-formatted 060121'!$A:AZ,(BC$3+2),FALSE)))</f>
        <v>3</v>
      </c>
      <c r="BD520" s="95">
        <f>IF($C520 = "neg", (($D520+1) - VLOOKUP($B520,'Results-formatted 060121'!$A:BA,(BD$3+2),FALSE)), IF($C520 = "pos-neg", (3+VLOOKUP($B520,'Results-formatted 060121'!$A:BA,(BD$3+2),FALSE)), VLOOKUP($B520,'Results-formatted 060121'!$A:BA,(BD$3+2),FALSE)))</f>
        <v>5</v>
      </c>
      <c r="BE520" s="95">
        <f>IF($C520 = "neg", (($D520+1) - VLOOKUP($B520,'Results-formatted 060121'!$A:BB,(BE$3+2),FALSE)), IF($C520 = "pos-neg", (3+VLOOKUP($B520,'Results-formatted 060121'!$A:BB,(BE$3+2),FALSE)), VLOOKUP($B520,'Results-formatted 060121'!$A:BB,(BE$3+2),FALSE)))</f>
        <v>4</v>
      </c>
      <c r="BF520" s="95">
        <f>IF($C520 = "neg", (($D520+1) - VLOOKUP($B520,'Results-formatted 060121'!$A:BC,(BF$3+2),FALSE)), IF($C520 = "pos-neg", (3+VLOOKUP($B520,'Results-formatted 060121'!$A:BC,(BF$3+2),FALSE)), VLOOKUP($B520,'Results-formatted 060121'!$A:BC,(BF$3+2),FALSE)))</f>
        <v>5</v>
      </c>
      <c r="BG520" s="95">
        <f>IF($C520 = "neg", (($D520+1) - VLOOKUP($B520,'Results-formatted 060121'!$A:BD,(BG$3+2),FALSE)), IF($C520 = "pos-neg", (3+VLOOKUP($B520,'Results-formatted 060121'!$A:BD,(BG$3+2),FALSE)), VLOOKUP($B520,'Results-formatted 060121'!$A:BD,(BG$3+2),FALSE)))</f>
        <v>5</v>
      </c>
      <c r="BH520" s="95">
        <f>IF($C520 = "neg", (($D520+1) - VLOOKUP($B520,'Results-formatted 060121'!$A:BE,(BH$3+2),FALSE)), IF($C520 = "pos-neg", (3+VLOOKUP($B520,'Results-formatted 060121'!$A:BE,(BH$3+2),FALSE)), VLOOKUP($B520,'Results-formatted 060121'!$A:BE,(BH$3+2),FALSE)))</f>
        <v>3</v>
      </c>
      <c r="BI520" s="95">
        <f>IF($C520 = "neg", (($D520+1) - VLOOKUP($B520,'Results-formatted 060121'!$A:BF,(BI$3+2),FALSE)), IF($C520 = "pos-neg", (3+VLOOKUP($B520,'Results-formatted 060121'!$A:BF,(BI$3+2),FALSE)), VLOOKUP($B520,'Results-formatted 060121'!$A:BF,(BI$3+2),FALSE)))</f>
        <v>4</v>
      </c>
      <c r="BJ520" s="95">
        <f>IF($C520 = "neg", (($D520+1) - VLOOKUP($B520,'Results-formatted 060121'!$A:BG,(BJ$3+2),FALSE)), IF($C520 = "pos-neg", (3+VLOOKUP($B520,'Results-formatted 060121'!$A:BG,(BJ$3+2),FALSE)), VLOOKUP($B520,'Results-formatted 060121'!$A:BG,(BJ$3+2),FALSE)))</f>
        <v>5</v>
      </c>
      <c r="BK520" s="95">
        <f>IF($C520 = "neg", (($D520+1) - VLOOKUP($B520,'Results-formatted 060121'!$A:BH,(BK$3+2),FALSE)), IF($C520 = "pos-neg", (3+VLOOKUP($B520,'Results-formatted 060121'!$A:BH,(BK$3+2),FALSE)), VLOOKUP($B520,'Results-formatted 060121'!$A:BH,(BK$3+2),FALSE)))</f>
        <v>4</v>
      </c>
      <c r="BL520" s="95">
        <f>IF($C520 = "neg", (($D520+1) - VLOOKUP($B520,'Results-formatted 060121'!$A:BI,(BL$3+2),FALSE)), IF($C520 = "pos-neg", (3+VLOOKUP($B520,'Results-formatted 060121'!$A:BI,(BL$3+2),FALSE)), VLOOKUP($B520,'Results-formatted 060121'!$A:BI,(BL$3+2),FALSE)))</f>
        <v>5</v>
      </c>
      <c r="BM520" s="95">
        <f>IF($C520 = "neg", (($D520+1) - VLOOKUP($B520,'Results-formatted 060121'!$A:BJ,(BM$3+2),FALSE)), IF($C520 = "pos-neg", (3+VLOOKUP($B520,'Results-formatted 060121'!$A:BJ,(BM$3+2),FALSE)), VLOOKUP($B520,'Results-formatted 060121'!$A:BJ,(BM$3+2),FALSE)))</f>
        <v>4</v>
      </c>
      <c r="BN520" s="95"/>
      <c r="BO520" s="95"/>
      <c r="BP520" s="95"/>
      <c r="BQ520" s="95"/>
      <c r="BR520" s="95"/>
      <c r="BS520" s="95"/>
      <c r="BT520" s="95"/>
      <c r="BU520" s="95"/>
      <c r="BV520" s="95"/>
      <c r="BW520" s="95"/>
      <c r="BX520" s="95"/>
      <c r="BY520" s="95"/>
      <c r="BZ520" s="95"/>
      <c r="CA520" s="95"/>
      <c r="CB520" s="95"/>
      <c r="CC520" s="95"/>
      <c r="CD520" s="99"/>
      <c r="CE520" s="25">
        <f t="shared" si="1954"/>
        <v>3.8333333333333335</v>
      </c>
      <c r="CF520" s="25">
        <f t="shared" si="2064"/>
        <v>1.0761933331866913</v>
      </c>
    </row>
    <row r="521" spans="2:84" ht="42" x14ac:dyDescent="0.15">
      <c r="B521" s="84" t="s">
        <v>635</v>
      </c>
      <c r="C521" s="86" t="s">
        <v>224</v>
      </c>
      <c r="D521" s="2">
        <v>5</v>
      </c>
      <c r="E521" s="14" t="s">
        <v>1084</v>
      </c>
      <c r="F521" s="95">
        <f>IF($C521 = "neg", (($D521+1) - VLOOKUP($B521,'Results-formatted 060121'!$A:$AJ,(F$3+2),FALSE)), IF($C521 = "pos-neg", (3+VLOOKUP($B521,'Results-formatted 060121'!$A:$AJ,(F$3+2),FALSE)), VLOOKUP($B521,'Results-formatted 060121'!$A:$AJ,(F$3+2),FALSE)))</f>
        <v>3</v>
      </c>
      <c r="G521" s="95">
        <f>IF($C521 = "neg", (($D521+1) - VLOOKUP($B521,'Results-formatted 060121'!$A:$AJ,(G$3+2),FALSE)), IF($C521 = "pos-neg", (3+VLOOKUP($B521,'Results-formatted 060121'!$A:$AJ,(G$3+2),FALSE)), VLOOKUP($B521,'Results-formatted 060121'!$A:$AJ,(G$3+2),FALSE)))</f>
        <v>5</v>
      </c>
      <c r="H521" s="95">
        <f>IF($C521 = "neg", (($D521+1) - VLOOKUP($B521,'Results-formatted 060121'!$A:$AJ,(H$3+2),FALSE)), IF($C521 = "pos-neg", (3+VLOOKUP($B521,'Results-formatted 060121'!$A:$AJ,(H$3+2),FALSE)), VLOOKUP($B521,'Results-formatted 060121'!$A:$AJ,(H$3+2),FALSE)))</f>
        <v>3</v>
      </c>
      <c r="I521" s="95">
        <f>IF($C521 = "neg", (($D521+1) - VLOOKUP($B521,'Results-formatted 060121'!$A:$AJ,(I$3+2),FALSE)), IF($C521 = "pos-neg", (3+VLOOKUP($B521,'Results-formatted 060121'!$A:$AJ,(I$3+2),FALSE)), VLOOKUP($B521,'Results-formatted 060121'!$A:$AJ,(I$3+2),FALSE)))</f>
        <v>1</v>
      </c>
      <c r="J521" s="95">
        <f>IF($C521 = "neg", (($D521+1) - VLOOKUP($B521,'Results-formatted 060121'!$A:$AJ,(J$3+2),FALSE)), IF($C521 = "pos-neg", (3+VLOOKUP($B521,'Results-formatted 060121'!$A:$AJ,(J$3+2),FALSE)), VLOOKUP($B521,'Results-formatted 060121'!$A:$AJ,(J$3+2),FALSE)))</f>
        <v>3</v>
      </c>
      <c r="K521" s="95">
        <f>IF($C521 = "neg", (($D521+1) - VLOOKUP($B521,'Results-formatted 060121'!$A:$AJ,(K$3+2),FALSE)), IF($C521 = "pos-neg", (3+VLOOKUP($B521,'Results-formatted 060121'!$A:$AJ,(K$3+2),FALSE)), VLOOKUP($B521,'Results-formatted 060121'!$A:$AJ,(K$3+2),FALSE)))</f>
        <v>3</v>
      </c>
      <c r="L521" s="95">
        <f>IF($C521 = "neg", (($D521+1) - VLOOKUP($B521,'Results-formatted 060121'!$A:$AJ,(L$3+2),FALSE)), IF($C521 = "pos-neg", (3+VLOOKUP($B521,'Results-formatted 060121'!$A:$AJ,(L$3+2),FALSE)), VLOOKUP($B521,'Results-formatted 060121'!$A:$AJ,(L$3+2),FALSE)))</f>
        <v>3</v>
      </c>
      <c r="M521" s="95">
        <f>IF($C521 = "neg", (($D521+1) - VLOOKUP($B521,'Results-formatted 060121'!$A:$AJ,(M$3+2),FALSE)), IF($C521 = "pos-neg", (3+VLOOKUP($B521,'Results-formatted 060121'!$A:$AJ,(M$3+2),FALSE)), VLOOKUP($B521,'Results-formatted 060121'!$A:$AJ,(M$3+2),FALSE)))</f>
        <v>4</v>
      </c>
      <c r="N521" s="95">
        <f>IF($C521 = "neg", (($D521+1) - VLOOKUP($B521,'Results-formatted 060121'!$A:$AJ,(N$3+2),FALSE)), IF($C521 = "pos-neg", (3+VLOOKUP($B521,'Results-formatted 060121'!$A:$AJ,(N$3+2),FALSE)), VLOOKUP($B521,'Results-formatted 060121'!$A:$AJ,(N$3+2),FALSE)))</f>
        <v>3</v>
      </c>
      <c r="O521" s="95">
        <f>IF($C521 = "neg", (($D521+1) - VLOOKUP($B521,'Results-formatted 060121'!$A:$AJ,(O$3+2),FALSE)), IF($C521 = "pos-neg", (3+VLOOKUP($B521,'Results-formatted 060121'!$A:$AJ,(O$3+2),FALSE)), VLOOKUP($B521,'Results-formatted 060121'!$A:$AJ,(O$3+2),FALSE)))</f>
        <v>5</v>
      </c>
      <c r="P521" s="95">
        <f>IF($C521 = "neg", (($D521+1) - VLOOKUP($B521,'Results-formatted 060121'!$A:$AJ,(P$3+2),FALSE)), IF($C521 = "pos-neg", (3+VLOOKUP($B521,'Results-formatted 060121'!$A:$AJ,(P$3+2),FALSE)), VLOOKUP($B521,'Results-formatted 060121'!$A:$AJ,(P$3+2),FALSE)))</f>
        <v>2</v>
      </c>
      <c r="Q521" s="95">
        <f>IF($C521 = "neg", (($D521+1) - VLOOKUP($B521,'Results-formatted 060121'!$A:$AJ,(Q$3+2),FALSE)), IF($C521 = "pos-neg", (3+VLOOKUP($B521,'Results-formatted 060121'!$A:$AJ,(Q$3+2),FALSE)), VLOOKUP($B521,'Results-formatted 060121'!$A:$AJ,(Q$3+2),FALSE)))</f>
        <v>3</v>
      </c>
      <c r="R521" s="95">
        <f>IF($C521 = "neg", (($D521+1) - VLOOKUP($B521,'Results-formatted 060121'!$A:$AJ,(R$3+2),FALSE)), IF($C521 = "pos-neg", (3+VLOOKUP($B521,'Results-formatted 060121'!$A:$AJ,(R$3+2),FALSE)), VLOOKUP($B521,'Results-formatted 060121'!$A:$AJ,(R$3+2),FALSE)))</f>
        <v>1</v>
      </c>
      <c r="S521" s="95">
        <f>IF($C521 = "neg", (($D521+1) - VLOOKUP($B521,'Results-formatted 060121'!$A:$AJ,(S$3+2),FALSE)), IF($C521 = "pos-neg", (3+VLOOKUP($B521,'Results-formatted 060121'!$A:$AJ,(S$3+2),FALSE)), VLOOKUP($B521,'Results-formatted 060121'!$A:$AJ,(S$3+2),FALSE)))</f>
        <v>3</v>
      </c>
      <c r="T521" s="95">
        <f>IF($C521 = "neg", (($D521+1) - VLOOKUP($B521,'Results-formatted 060121'!$A:$AJ,(T$3+2),FALSE)), IF($C521 = "pos-neg", (3+VLOOKUP($B521,'Results-formatted 060121'!$A:$AJ,(T$3+2),FALSE)), VLOOKUP($B521,'Results-formatted 060121'!$A:$AJ,(T$3+2),FALSE)))</f>
        <v>2</v>
      </c>
      <c r="U521" s="95">
        <f>IF($C521 = "neg", (($D521+1) - VLOOKUP($B521,'Results-formatted 060121'!$A:$AJ,(U$3+2),FALSE)), IF($C521 = "pos-neg", (3+VLOOKUP($B521,'Results-formatted 060121'!$A:$AJ,(U$3+2),FALSE)), VLOOKUP($B521,'Results-formatted 060121'!$A:$AJ,(U$3+2),FALSE)))</f>
        <v>1</v>
      </c>
      <c r="V521" s="95">
        <f>IF($C521 = "neg", (($D521+1) - VLOOKUP($B521,'Results-formatted 060121'!$A:$AJ,(V$3+2),FALSE)), IF($C521 = "pos-neg", (3+VLOOKUP($B521,'Results-formatted 060121'!$A:$AJ,(V$3+2),FALSE)), VLOOKUP($B521,'Results-formatted 060121'!$A:$AJ,(V$3+2),FALSE)))</f>
        <v>5</v>
      </c>
      <c r="W521" s="95">
        <f>IF($C521 = "neg", (($D521+1) - VLOOKUP($B521,'Results-formatted 060121'!$A:$AJ,(W$3+2),FALSE)), IF($C521 = "pos-neg", (3+VLOOKUP($B521,'Results-formatted 060121'!$A:$AJ,(W$3+2),FALSE)), VLOOKUP($B521,'Results-formatted 060121'!$A:$AJ,(W$3+2),FALSE)))</f>
        <v>3</v>
      </c>
      <c r="X521" s="95">
        <f>IF($C521 = "neg", (($D521+1) - VLOOKUP($B521,'Results-formatted 060121'!$A:$AJ,(X$3+2),FALSE)), IF($C521 = "pos-neg", (3+VLOOKUP($B521,'Results-formatted 060121'!$A:$AJ,(X$3+2),FALSE)), VLOOKUP($B521,'Results-formatted 060121'!$A:$AJ,(X$3+2),FALSE)))</f>
        <v>3</v>
      </c>
      <c r="Y521" s="95">
        <f>IF($C521 = "neg", (($D521+1) - VLOOKUP($B521,'Results-formatted 060121'!$A:$AJ,(Y$3+2),FALSE)), IF($C521 = "pos-neg", (3+VLOOKUP($B521,'Results-formatted 060121'!$A:$AJ,(Y$3+2),FALSE)), VLOOKUP($B521,'Results-formatted 060121'!$A:$AJ,(Y$3+2),FALSE)))</f>
        <v>3</v>
      </c>
      <c r="Z521" s="95">
        <f>IF($C521 = "neg", (($D521+1) - VLOOKUP($B521,'Results-formatted 060121'!$A:$AJ,(Z$3+2),FALSE)), IF($C521 = "pos-neg", (3+VLOOKUP($B521,'Results-formatted 060121'!$A:$AJ,(Z$3+2),FALSE)), VLOOKUP($B521,'Results-formatted 060121'!$A:$AJ,(Z$3+2),FALSE)))</f>
        <v>5</v>
      </c>
      <c r="AA521" s="95">
        <f>IF($C521 = "neg", (($D521+1) - VLOOKUP($B521,'Results-formatted 060121'!$A:$AJ,(AA$3+2),FALSE)), IF($C521 = "pos-neg", (3+VLOOKUP($B521,'Results-formatted 060121'!$A:$AJ,(AA$3+2),FALSE)), VLOOKUP($B521,'Results-formatted 060121'!$A:$AJ,(AA$3+2),FALSE)))</f>
        <v>2</v>
      </c>
      <c r="AB521" s="95">
        <f>IF($C521 = "neg", (($D521+1) - VLOOKUP($B521,'Results-formatted 060121'!$A:$AJ,(AB$3+2),FALSE)), IF($C521 = "pos-neg", (3+VLOOKUP($B521,'Results-formatted 060121'!$A:$AJ,(AB$3+2),FALSE)), VLOOKUP($B521,'Results-formatted 060121'!$A:$AJ,(AB$3+2),FALSE)))</f>
        <v>4</v>
      </c>
      <c r="AC521" s="95">
        <f>IF($C521 = "neg", (($D521+1) - VLOOKUP($B521,'Results-formatted 060121'!$A:$AJ,(AC$3+2),FALSE)), IF($C521 = "pos-neg", (3+VLOOKUP($B521,'Results-formatted 060121'!$A:$AJ,(AC$3+2),FALSE)), VLOOKUP($B521,'Results-formatted 060121'!$A:$AJ,(AC$3+2),FALSE)))</f>
        <v>1</v>
      </c>
      <c r="AD521" s="95">
        <f>IF($C521 = "neg", (($D521+1) - VLOOKUP($B521,'Results-formatted 060121'!$A:$AJ,(AD$3+2),FALSE)), IF($C521 = "pos-neg", (3+VLOOKUP($B521,'Results-formatted 060121'!$A:$AJ,(AD$3+2),FALSE)), VLOOKUP($B521,'Results-formatted 060121'!$A:$AJ,(AD$3+2),FALSE)))</f>
        <v>3</v>
      </c>
      <c r="AE521" s="95">
        <f>IF($C521 = "neg", (($D521+1) - VLOOKUP($B521,'Results-formatted 060121'!$A:$AJ,(AE$3+2),FALSE)), IF($C521 = "pos-neg", (3+VLOOKUP($B521,'Results-formatted 060121'!$A:$AJ,(AE$3+2),FALSE)), VLOOKUP($B521,'Results-formatted 060121'!$A:$AJ,(AE$3+2),FALSE)))</f>
        <v>3</v>
      </c>
      <c r="AF521" s="95">
        <f>IF($C521 = "neg", (($D521+1) - VLOOKUP($B521,'Results-formatted 060121'!$A:$AJ,(AF$3+2),FALSE)), IF($C521 = "pos-neg", (3+VLOOKUP($B521,'Results-formatted 060121'!$A:$AJ,(AF$3+2),FALSE)), VLOOKUP($B521,'Results-formatted 060121'!$A:$AJ,(AF$3+2),FALSE)))</f>
        <v>2</v>
      </c>
      <c r="AG521" s="95">
        <f>IF($C521 = "neg", (($D521+1) - VLOOKUP($B521,'Results-formatted 060121'!$A:$AJ,(AG$3+2),FALSE)), IF($C521 = "pos-neg", (3+VLOOKUP($B521,'Results-formatted 060121'!$A:$AJ,(AG$3+2),FALSE)), VLOOKUP($B521,'Results-formatted 060121'!$A:$AJ,(AG$3+2),FALSE)))</f>
        <v>4</v>
      </c>
      <c r="AH521" s="95">
        <f>IF($C521 = "neg", (($D521+1) - VLOOKUP($B521,'Results-formatted 060121'!$A:$AJ,(AH$3+2),FALSE)), IF($C521 = "pos-neg", (3+VLOOKUP($B521,'Results-formatted 060121'!$A:$AJ,(AH$3+2),FALSE)), VLOOKUP($B521,'Results-formatted 060121'!$A:$AJ,(AH$3+2),FALSE)))</f>
        <v>2</v>
      </c>
      <c r="AI521" s="95">
        <f>IF($C521 = "neg", (($D521+1) - VLOOKUP($B521,'Results-formatted 060121'!$A:$AJ,(AI$3+2),FALSE)), IF($C521 = "pos-neg", (3+VLOOKUP($B521,'Results-formatted 060121'!$A:$AJ,(AI$3+2),FALSE)), VLOOKUP($B521,'Results-formatted 060121'!$A:$AJ,(AI$3+2),FALSE)))</f>
        <v>4</v>
      </c>
      <c r="AJ521" s="95">
        <f>IF($C521 = "neg", (($D521+1) - VLOOKUP($B521,'Results-formatted 060121'!$A:$AJ,(AJ$3+2),FALSE)), IF($C521 = "pos-neg", (3+VLOOKUP($B521,'Results-formatted 060121'!$A:$AJ,(AJ$3+2),FALSE)), VLOOKUP($B521,'Results-formatted 060121'!$A:$AJ,(AJ$3+2),FALSE)))</f>
        <v>5</v>
      </c>
      <c r="AK521" s="95">
        <f>IF($C521 = "neg", (($D521+1) - VLOOKUP($B521,'Results-formatted 060121'!$A:$AJ,(AK$3+2),FALSE)), IF($C521 = "pos-neg", (3+VLOOKUP($B521,'Results-formatted 060121'!$A:$AJ,(AK$3+2),FALSE)), VLOOKUP($B521,'Results-formatted 060121'!$A:$AJ,(AK$3+2),FALSE)))</f>
        <v>3</v>
      </c>
      <c r="AL521" s="95">
        <f>IF($C521 = "neg", (($D521+1) - VLOOKUP($B521,'Results-formatted 060121'!$A:$AJ,(AL$3+2),FALSE)), IF($C521 = "pos-neg", (3+VLOOKUP($B521,'Results-formatted 060121'!$A:$AJ,(AL$3+2),FALSE)), VLOOKUP($B521,'Results-formatted 060121'!$A:$AJ,(AL$3+2),FALSE)))</f>
        <v>2</v>
      </c>
      <c r="AM521" s="95">
        <f>IF($C521 = "neg", (($D521+1) - VLOOKUP($B521,'Results-formatted 060121'!$A:AJ,(AM$3+2),FALSE)), IF($C521 = "pos-neg", (3+VLOOKUP($B521,'Results-formatted 060121'!$A:AJ,(AM$3+2),FALSE)), VLOOKUP($B521,'Results-formatted 060121'!$A:AJ,(AM$3+2),FALSE)))</f>
        <v>2</v>
      </c>
      <c r="AN521" s="95">
        <f>IF($C521 = "neg", (($D521+1) - VLOOKUP($B521,'Results-formatted 060121'!$A:AK,(AN$3+2),FALSE)), IF($C521 = "pos-neg", (3+VLOOKUP($B521,'Results-formatted 060121'!$A:AK,(AN$3+2),FALSE)), VLOOKUP($B521,'Results-formatted 060121'!$A:AK,(AN$3+2),FALSE)))</f>
        <v>4</v>
      </c>
      <c r="AO521" s="95">
        <f>IF($C521 = "neg", (($D521+1) - VLOOKUP($B521,'Results-formatted 060121'!$A:AL,(AO$3+2),FALSE)), IF($C521 = "pos-neg", (3+VLOOKUP($B521,'Results-formatted 060121'!$A:AL,(AO$3+2),FALSE)), VLOOKUP($B521,'Results-formatted 060121'!$A:AL,(AO$3+2),FALSE)))</f>
        <v>3</v>
      </c>
      <c r="AP521" s="95">
        <f>IF($C521 = "neg", (($D521+1) - VLOOKUP($B521,'Results-formatted 060121'!$A:AM,(AP$3+2),FALSE)), IF($C521 = "pos-neg", (3+VLOOKUP($B521,'Results-formatted 060121'!$A:AM,(AP$3+2),FALSE)), VLOOKUP($B521,'Results-formatted 060121'!$A:AM,(AP$3+2),FALSE)))</f>
        <v>3</v>
      </c>
      <c r="AQ521" s="95">
        <f>IF($C521 = "neg", (($D521+1) - VLOOKUP($B521,'Results-formatted 060121'!$A:AN,(AQ$3+2),FALSE)), IF($C521 = "pos-neg", (3+VLOOKUP($B521,'Results-formatted 060121'!$A:AN,(AQ$3+2),FALSE)), VLOOKUP($B521,'Results-formatted 060121'!$A:AN,(AQ$3+2),FALSE)))</f>
        <v>3</v>
      </c>
      <c r="AR521" s="95">
        <f>IF($C521 = "neg", (($D521+1) - VLOOKUP($B521,'Results-formatted 060121'!$A:AO,(AR$3+2),FALSE)), IF($C521 = "pos-neg", (3+VLOOKUP($B521,'Results-formatted 060121'!$A:AO,(AR$3+2),FALSE)), VLOOKUP($B521,'Results-formatted 060121'!$A:AO,(AR$3+2),FALSE)))</f>
        <v>4</v>
      </c>
      <c r="AS521" s="95">
        <f>IF($C521 = "neg", (($D521+1) - VLOOKUP($B521,'Results-formatted 060121'!$A:AP,(AS$3+2),FALSE)), IF($C521 = "pos-neg", (3+VLOOKUP($B521,'Results-formatted 060121'!$A:AP,(AS$3+2),FALSE)), VLOOKUP($B521,'Results-formatted 060121'!$A:AP,(AS$3+2),FALSE)))</f>
        <v>3</v>
      </c>
      <c r="AT521" s="95">
        <f>IF($C521 = "neg", (($D521+1) - VLOOKUP($B521,'Results-formatted 060121'!$A:AQ,(AT$3+2),FALSE)), IF($C521 = "pos-neg", (3+VLOOKUP($B521,'Results-formatted 060121'!$A:AQ,(AT$3+2),FALSE)), VLOOKUP($B521,'Results-formatted 060121'!$A:AQ,(AT$3+2),FALSE)))</f>
        <v>3</v>
      </c>
      <c r="AU521" s="95">
        <f>IF($C521 = "neg", (($D521+1) - VLOOKUP($B521,'Results-formatted 060121'!$A:AR,(AU$3+2),FALSE)), IF($C521 = "pos-neg", (3+VLOOKUP($B521,'Results-formatted 060121'!$A:AR,(AU$3+2),FALSE)), VLOOKUP($B521,'Results-formatted 060121'!$A:AR,(AU$3+2),FALSE)))</f>
        <v>4</v>
      </c>
      <c r="AV521" s="95">
        <f>IF($C521 = "neg", (($D521+1) - VLOOKUP($B521,'Results-formatted 060121'!$A:AS,(AV$3+2),FALSE)), IF($C521 = "pos-neg", (3+VLOOKUP($B521,'Results-formatted 060121'!$A:AS,(AV$3+2),FALSE)), VLOOKUP($B521,'Results-formatted 060121'!$A:AS,(AV$3+2),FALSE)))</f>
        <v>3</v>
      </c>
      <c r="AW521" s="95">
        <f>IF($C521 = "neg", (($D521+1) - VLOOKUP($B521,'Results-formatted 060121'!$A:AT,(AW$3+2),FALSE)), IF($C521 = "pos-neg", (3+VLOOKUP($B521,'Results-formatted 060121'!$A:AT,(AW$3+2),FALSE)), VLOOKUP($B521,'Results-formatted 060121'!$A:AT,(AW$3+2),FALSE)))</f>
        <v>2</v>
      </c>
      <c r="AX521" s="95">
        <f>IF($C521 = "neg", (($D521+1) - VLOOKUP($B521,'Results-formatted 060121'!$A:AU,(AX$3+2),FALSE)), IF($C521 = "pos-neg", (3+VLOOKUP($B521,'Results-formatted 060121'!$A:AU,(AX$3+2),FALSE)), VLOOKUP($B521,'Results-formatted 060121'!$A:AU,(AX$3+2),FALSE)))</f>
        <v>2</v>
      </c>
      <c r="AY521" s="95">
        <f>IF($C521 = "neg", (($D521+1) - VLOOKUP($B521,'Results-formatted 060121'!$A:AV,(AY$3+2),FALSE)), IF($C521 = "pos-neg", (3+VLOOKUP($B521,'Results-formatted 060121'!$A:AV,(AY$3+2),FALSE)), VLOOKUP($B521,'Results-formatted 060121'!$A:AV,(AY$3+2),FALSE)))</f>
        <v>4</v>
      </c>
      <c r="AZ521" s="95">
        <f>IF($C521 = "neg", (($D521+1) - VLOOKUP($B521,'Results-formatted 060121'!$A:AW,(AZ$3+2),FALSE)), IF($C521 = "pos-neg", (3+VLOOKUP($B521,'Results-formatted 060121'!$A:AW,(AZ$3+2),FALSE)), VLOOKUP($B521,'Results-formatted 060121'!$A:AW,(AZ$3+2),FALSE)))</f>
        <v>4</v>
      </c>
      <c r="BA521" s="95">
        <f>IF($C521 = "neg", (($D521+1) - VLOOKUP($B521,'Results-formatted 060121'!$A:AX,(BA$3+2),FALSE)), IF($C521 = "pos-neg", (3+VLOOKUP($B521,'Results-formatted 060121'!$A:AX,(BA$3+2),FALSE)), VLOOKUP($B521,'Results-formatted 060121'!$A:AX,(BA$3+2),FALSE)))</f>
        <v>2</v>
      </c>
      <c r="BB521" s="95">
        <f>IF($C521 = "neg", (($D521+1) - VLOOKUP($B521,'Results-formatted 060121'!$A:AY,(BB$3+2),FALSE)), IF($C521 = "pos-neg", (3+VLOOKUP($B521,'Results-formatted 060121'!$A:AY,(BB$3+2),FALSE)), VLOOKUP($B521,'Results-formatted 060121'!$A:AY,(BB$3+2),FALSE)))</f>
        <v>4</v>
      </c>
      <c r="BC521" s="95">
        <f>IF($C521 = "neg", (($D521+1) - VLOOKUP($B521,'Results-formatted 060121'!$A:AZ,(BC$3+2),FALSE)), IF($C521 = "pos-neg", (3+VLOOKUP($B521,'Results-formatted 060121'!$A:AZ,(BC$3+2),FALSE)), VLOOKUP($B521,'Results-formatted 060121'!$A:AZ,(BC$3+2),FALSE)))</f>
        <v>3</v>
      </c>
      <c r="BD521" s="95">
        <f>IF($C521 = "neg", (($D521+1) - VLOOKUP($B521,'Results-formatted 060121'!$A:BA,(BD$3+2),FALSE)), IF($C521 = "pos-neg", (3+VLOOKUP($B521,'Results-formatted 060121'!$A:BA,(BD$3+2),FALSE)), VLOOKUP($B521,'Results-formatted 060121'!$A:BA,(BD$3+2),FALSE)))</f>
        <v>4</v>
      </c>
      <c r="BE521" s="95">
        <f>IF($C521 = "neg", (($D521+1) - VLOOKUP($B521,'Results-formatted 060121'!$A:BB,(BE$3+2),FALSE)), IF($C521 = "pos-neg", (3+VLOOKUP($B521,'Results-formatted 060121'!$A:BB,(BE$3+2),FALSE)), VLOOKUP($B521,'Results-formatted 060121'!$A:BB,(BE$3+2),FALSE)))</f>
        <v>3</v>
      </c>
      <c r="BF521" s="95">
        <f>IF($C521 = "neg", (($D521+1) - VLOOKUP($B521,'Results-formatted 060121'!$A:BC,(BF$3+2),FALSE)), IF($C521 = "pos-neg", (3+VLOOKUP($B521,'Results-formatted 060121'!$A:BC,(BF$3+2),FALSE)), VLOOKUP($B521,'Results-formatted 060121'!$A:BC,(BF$3+2),FALSE)))</f>
        <v>4</v>
      </c>
      <c r="BG521" s="95">
        <f>IF($C521 = "neg", (($D521+1) - VLOOKUP($B521,'Results-formatted 060121'!$A:BD,(BG$3+2),FALSE)), IF($C521 = "pos-neg", (3+VLOOKUP($B521,'Results-formatted 060121'!$A:BD,(BG$3+2),FALSE)), VLOOKUP($B521,'Results-formatted 060121'!$A:BD,(BG$3+2),FALSE)))</f>
        <v>3</v>
      </c>
      <c r="BH521" s="95">
        <f>IF($C521 = "neg", (($D521+1) - VLOOKUP($B521,'Results-formatted 060121'!$A:BE,(BH$3+2),FALSE)), IF($C521 = "pos-neg", (3+VLOOKUP($B521,'Results-formatted 060121'!$A:BE,(BH$3+2),FALSE)), VLOOKUP($B521,'Results-formatted 060121'!$A:BE,(BH$3+2),FALSE)))</f>
        <v>3</v>
      </c>
      <c r="BI521" s="95">
        <f>IF($C521 = "neg", (($D521+1) - VLOOKUP($B521,'Results-formatted 060121'!$A:BF,(BI$3+2),FALSE)), IF($C521 = "pos-neg", (3+VLOOKUP($B521,'Results-formatted 060121'!$A:BF,(BI$3+2),FALSE)), VLOOKUP($B521,'Results-formatted 060121'!$A:BF,(BI$3+2),FALSE)))</f>
        <v>2</v>
      </c>
      <c r="BJ521" s="95">
        <f>IF($C521 = "neg", (($D521+1) - VLOOKUP($B521,'Results-formatted 060121'!$A:BG,(BJ$3+2),FALSE)), IF($C521 = "pos-neg", (3+VLOOKUP($B521,'Results-formatted 060121'!$A:BG,(BJ$3+2),FALSE)), VLOOKUP($B521,'Results-formatted 060121'!$A:BG,(BJ$3+2),FALSE)))</f>
        <v>1</v>
      </c>
      <c r="BK521" s="95">
        <f>IF($C521 = "neg", (($D521+1) - VLOOKUP($B521,'Results-formatted 060121'!$A:BH,(BK$3+2),FALSE)), IF($C521 = "pos-neg", (3+VLOOKUP($B521,'Results-formatted 060121'!$A:BH,(BK$3+2),FALSE)), VLOOKUP($B521,'Results-formatted 060121'!$A:BH,(BK$3+2),FALSE)))</f>
        <v>3</v>
      </c>
      <c r="BL521" s="95">
        <f>IF($C521 = "neg", (($D521+1) - VLOOKUP($B521,'Results-formatted 060121'!$A:BI,(BL$3+2),FALSE)), IF($C521 = "pos-neg", (3+VLOOKUP($B521,'Results-formatted 060121'!$A:BI,(BL$3+2),FALSE)), VLOOKUP($B521,'Results-formatted 060121'!$A:BI,(BL$3+2),FALSE)))</f>
        <v>4</v>
      </c>
      <c r="BM521" s="95">
        <f>IF($C521 = "neg", (($D521+1) - VLOOKUP($B521,'Results-formatted 060121'!$A:BJ,(BM$3+2),FALSE)), IF($C521 = "pos-neg", (3+VLOOKUP($B521,'Results-formatted 060121'!$A:BJ,(BM$3+2),FALSE)), VLOOKUP($B521,'Results-formatted 060121'!$A:BJ,(BM$3+2),FALSE)))</f>
        <v>3</v>
      </c>
      <c r="BN521" s="95"/>
      <c r="BO521" s="95"/>
      <c r="BP521" s="95"/>
      <c r="BQ521" s="95"/>
      <c r="BR521" s="95"/>
      <c r="BS521" s="95"/>
      <c r="BT521" s="95"/>
      <c r="BU521" s="95"/>
      <c r="BV521" s="95"/>
      <c r="BW521" s="95"/>
      <c r="BX521" s="95"/>
      <c r="BY521" s="95"/>
      <c r="BZ521" s="95"/>
      <c r="CA521" s="95"/>
      <c r="CB521" s="95"/>
      <c r="CC521" s="95"/>
      <c r="CD521" s="99"/>
      <c r="CE521" s="25">
        <f t="shared" si="1954"/>
        <v>3.0333333333333332</v>
      </c>
      <c r="CF521" s="25">
        <f t="shared" si="2064"/>
        <v>1.0409686927132047</v>
      </c>
    </row>
    <row r="522" spans="2:84" ht="18" customHeight="1" x14ac:dyDescent="0.15">
      <c r="B522" s="84"/>
      <c r="E522" s="18" t="s">
        <v>133</v>
      </c>
      <c r="F522" s="34"/>
      <c r="G522" s="34"/>
      <c r="H522" s="34">
        <f t="shared" ref="H522" si="2065">IF(ISNUMBER(H523),AVERAGE(H523:H529),"")</f>
        <v>3.1428571428571428</v>
      </c>
      <c r="I522" s="34">
        <f t="shared" ref="I522" si="2066">IF(ISNUMBER(I523),AVERAGE(I523:I529),"")</f>
        <v>3.5714285714285716</v>
      </c>
      <c r="J522" s="34"/>
      <c r="K522" s="34">
        <f t="shared" ref="K522" si="2067">IF(ISNUMBER(K523),AVERAGE(K523:K529),"")</f>
        <v>4.7142857142857144</v>
      </c>
      <c r="L522" s="34">
        <f t="shared" ref="L522" si="2068">IF(ISNUMBER(L523),AVERAGE(L523:L529),"")</f>
        <v>4</v>
      </c>
      <c r="M522" s="34">
        <f t="shared" ref="M522" si="2069">IF(ISNUMBER(M523),AVERAGE(M523:M529),"")</f>
        <v>3.5714285714285716</v>
      </c>
      <c r="N522" s="34"/>
      <c r="O522" s="34">
        <f t="shared" ref="O522" si="2070">IF(ISNUMBER(O523),AVERAGE(O523:O529),"")</f>
        <v>4.7142857142857144</v>
      </c>
      <c r="P522" s="34">
        <f t="shared" ref="P522" si="2071">IF(ISNUMBER(P523),AVERAGE(P523:P529),"")</f>
        <v>3</v>
      </c>
      <c r="Q522" s="34">
        <f t="shared" ref="Q522" si="2072">IF(ISNUMBER(Q523),AVERAGE(Q523:Q529),"")</f>
        <v>5</v>
      </c>
      <c r="R522" s="34">
        <f t="shared" ref="R522" si="2073">IF(ISNUMBER(R523),AVERAGE(R523:R529),"")</f>
        <v>3</v>
      </c>
      <c r="S522" s="34">
        <f t="shared" ref="S522" si="2074">IF(ISNUMBER(S523),AVERAGE(S523:S529),"")</f>
        <v>3.5714285714285716</v>
      </c>
      <c r="T522" s="34">
        <f t="shared" ref="T522" si="2075">IF(ISNUMBER(T523),AVERAGE(T523:T529),"")</f>
        <v>3.7142857142857144</v>
      </c>
      <c r="U522" s="34">
        <f t="shared" ref="U522" si="2076">IF(ISNUMBER(U523),AVERAGE(U523:U529),"")</f>
        <v>2</v>
      </c>
      <c r="V522" s="34">
        <f t="shared" ref="V522" si="2077">IF(ISNUMBER(V523),AVERAGE(V523:V529),"")</f>
        <v>4.2857142857142856</v>
      </c>
      <c r="W522" s="34">
        <f t="shared" ref="W522" si="2078">IF(ISNUMBER(W523),AVERAGE(W523:W529),"")</f>
        <v>3.5714285714285716</v>
      </c>
      <c r="X522" s="34">
        <f t="shared" ref="X522" si="2079">IF(ISNUMBER(X523),AVERAGE(X523:X529),"")</f>
        <v>3.1428571428571428</v>
      </c>
      <c r="Y522" s="34">
        <f t="shared" ref="Y522" si="2080">IF(ISNUMBER(Y523),AVERAGE(Y523:Y529),"")</f>
        <v>3.8571428571428572</v>
      </c>
      <c r="Z522" s="34">
        <f t="shared" ref="Z522" si="2081">IF(ISNUMBER(Z523),AVERAGE(Z523:Z529),"")</f>
        <v>2.2857142857142856</v>
      </c>
      <c r="AA522" s="34">
        <f t="shared" ref="AA522" si="2082">IF(ISNUMBER(AA523),AVERAGE(AA523:AA529),"")</f>
        <v>3.2857142857142856</v>
      </c>
      <c r="AB522" s="34">
        <f t="shared" ref="AB522" si="2083">IF(ISNUMBER(AB523),AVERAGE(AB523:AB529),"")</f>
        <v>4</v>
      </c>
      <c r="AC522" s="34">
        <f t="shared" ref="AC522" si="2084">IF(ISNUMBER(AC523),AVERAGE(AC523:AC529),"")</f>
        <v>1.4285714285714286</v>
      </c>
      <c r="AD522" s="34">
        <f t="shared" ref="AD522" si="2085">IF(ISNUMBER(AD523),AVERAGE(AD523:AD529),"")</f>
        <v>3.5714285714285716</v>
      </c>
      <c r="AE522" s="34">
        <f t="shared" ref="AE522" si="2086">IF(ISNUMBER(AE523),AVERAGE(AE523:AE529),"")</f>
        <v>4.5714285714285712</v>
      </c>
      <c r="AF522" s="34">
        <f t="shared" ref="AF522" si="2087">IF(ISNUMBER(AF523),AVERAGE(AF523:AF529),"")</f>
        <v>3.5714285714285716</v>
      </c>
      <c r="AG522" s="34">
        <f t="shared" ref="AG522" si="2088">IF(ISNUMBER(AG523),AVERAGE(AG523:AG529),"")</f>
        <v>4.1428571428571432</v>
      </c>
      <c r="AH522" s="34">
        <f t="shared" ref="AH522" si="2089">IF(ISNUMBER(AH523),AVERAGE(AH523:AH529),"")</f>
        <v>4</v>
      </c>
      <c r="AI522" s="34">
        <f t="shared" ref="AI522" si="2090">IF(ISNUMBER(AI523),AVERAGE(AI523:AI529),"")</f>
        <v>4.2857142857142856</v>
      </c>
      <c r="AJ522" s="34">
        <f t="shared" ref="AJ522:BM522" si="2091">IF(ISNUMBER(AJ523),AVERAGE(AJ523:AJ529),"")</f>
        <v>5</v>
      </c>
      <c r="AK522" s="34"/>
      <c r="AL522" s="34">
        <f t="shared" si="2091"/>
        <v>3.4285714285714284</v>
      </c>
      <c r="AM522" s="34">
        <f t="shared" si="2091"/>
        <v>4.4285714285714288</v>
      </c>
      <c r="AN522" s="34">
        <f t="shared" si="2091"/>
        <v>3.5714285714285716</v>
      </c>
      <c r="AO522" s="34">
        <f t="shared" si="2091"/>
        <v>4.2857142857142856</v>
      </c>
      <c r="AP522" s="34">
        <f t="shared" si="2091"/>
        <v>1.4285714285714286</v>
      </c>
      <c r="AQ522" s="34">
        <f t="shared" si="2091"/>
        <v>3.4285714285714284</v>
      </c>
      <c r="AR522" s="34">
        <f t="shared" si="2091"/>
        <v>4.4285714285714288</v>
      </c>
      <c r="AS522" s="34">
        <f t="shared" si="2091"/>
        <v>4</v>
      </c>
      <c r="AT522" s="34">
        <f t="shared" si="2091"/>
        <v>4.8571428571428568</v>
      </c>
      <c r="AU522" s="34">
        <f t="shared" si="2091"/>
        <v>4.5714285714285712</v>
      </c>
      <c r="AV522" s="34">
        <f t="shared" si="2091"/>
        <v>3.4285714285714284</v>
      </c>
      <c r="AW522" s="34">
        <f t="shared" si="2091"/>
        <v>2.4285714285714284</v>
      </c>
      <c r="AX522" s="34">
        <f t="shared" si="2091"/>
        <v>1</v>
      </c>
      <c r="AY522" s="34">
        <f t="shared" si="2091"/>
        <v>4</v>
      </c>
      <c r="AZ522" s="34">
        <f t="shared" si="2091"/>
        <v>4.2857142857142856</v>
      </c>
      <c r="BA522" s="34">
        <f t="shared" si="2091"/>
        <v>3.7142857142857144</v>
      </c>
      <c r="BB522" s="34"/>
      <c r="BC522" s="34">
        <f t="shared" si="2091"/>
        <v>4</v>
      </c>
      <c r="BD522" s="34">
        <f t="shared" si="2091"/>
        <v>4.2857142857142856</v>
      </c>
      <c r="BE522" s="34">
        <f t="shared" si="2091"/>
        <v>3.8571428571428572</v>
      </c>
      <c r="BF522" s="34">
        <f t="shared" si="2091"/>
        <v>4</v>
      </c>
      <c r="BG522" s="34">
        <f t="shared" si="2091"/>
        <v>2.4285714285714284</v>
      </c>
      <c r="BH522" s="34">
        <f t="shared" si="2091"/>
        <v>3</v>
      </c>
      <c r="BI522" s="34">
        <f t="shared" si="2091"/>
        <v>4.2857142857142856</v>
      </c>
      <c r="BJ522" s="34">
        <f t="shared" si="2091"/>
        <v>4.7142857142857144</v>
      </c>
      <c r="BK522" s="34">
        <f t="shared" si="2091"/>
        <v>4</v>
      </c>
      <c r="BL522" s="34">
        <f t="shared" si="2091"/>
        <v>4.7142857142857144</v>
      </c>
      <c r="BM522" s="34">
        <f t="shared" si="2091"/>
        <v>3</v>
      </c>
      <c r="BN522" s="34"/>
      <c r="BO522" s="34"/>
      <c r="BP522" s="34"/>
      <c r="BQ522" s="34"/>
      <c r="BR522" s="34"/>
      <c r="BS522" s="34"/>
      <c r="BT522" s="34"/>
      <c r="BU522" s="34"/>
      <c r="BV522" s="34"/>
      <c r="BW522" s="34"/>
      <c r="BX522" s="34"/>
      <c r="BY522" s="34"/>
      <c r="BZ522" s="34"/>
      <c r="CA522" s="34"/>
      <c r="CB522" s="34"/>
      <c r="CC522" s="34"/>
      <c r="CD522" s="34" t="str">
        <f t="shared" ref="CD522" si="2092">IF(ISNUMBER(CD523),AVERAGE(CD523:CD529),"")</f>
        <v/>
      </c>
      <c r="CE522" s="34">
        <f t="shared" si="1954"/>
        <v>3.6772486772486768</v>
      </c>
      <c r="CF522" s="34">
        <f t="shared" si="2064"/>
        <v>0.90316057594517352</v>
      </c>
    </row>
    <row r="523" spans="2:84" ht="42" x14ac:dyDescent="0.15">
      <c r="B523" s="84" t="s">
        <v>636</v>
      </c>
      <c r="C523" s="86" t="s">
        <v>224</v>
      </c>
      <c r="D523" s="2">
        <v>5</v>
      </c>
      <c r="E523" s="15" t="s">
        <v>1085</v>
      </c>
      <c r="F523" s="95">
        <f>IF($C523 = "neg", (($D523+1) - VLOOKUP($B523,'Results-formatted 060121'!$A:$AJ,(F$3+2),FALSE)), IF($C523 = "pos-neg", (3+VLOOKUP($B523,'Results-formatted 060121'!$A:$AJ,(F$3+2),FALSE)), VLOOKUP($B523,'Results-formatted 060121'!$A:$AJ,(F$3+2),FALSE)))</f>
        <v>3</v>
      </c>
      <c r="G523" s="95">
        <f>IF($C523 = "neg", (($D523+1) - VLOOKUP($B523,'Results-formatted 060121'!$A:$AJ,(G$3+2),FALSE)), IF($C523 = "pos-neg", (3+VLOOKUP($B523,'Results-formatted 060121'!$A:$AJ,(G$3+2),FALSE)), VLOOKUP($B523,'Results-formatted 060121'!$A:$AJ,(G$3+2),FALSE)))</f>
        <v>5</v>
      </c>
      <c r="H523" s="95">
        <f>IF($C523 = "neg", (($D523+1) - VLOOKUP($B523,'Results-formatted 060121'!$A:$AJ,(H$3+2),FALSE)), IF($C523 = "pos-neg", (3+VLOOKUP($B523,'Results-formatted 060121'!$A:$AJ,(H$3+2),FALSE)), VLOOKUP($B523,'Results-formatted 060121'!$A:$AJ,(H$3+2),FALSE)))</f>
        <v>3</v>
      </c>
      <c r="I523" s="95">
        <f>IF($C523 = "neg", (($D523+1) - VLOOKUP($B523,'Results-formatted 060121'!$A:$AJ,(I$3+2),FALSE)), IF($C523 = "pos-neg", (3+VLOOKUP($B523,'Results-formatted 060121'!$A:$AJ,(I$3+2),FALSE)), VLOOKUP($B523,'Results-formatted 060121'!$A:$AJ,(I$3+2),FALSE)))</f>
        <v>4</v>
      </c>
      <c r="J523" s="95">
        <f>IF($C523 = "neg", (($D523+1) - VLOOKUP($B523,'Results-formatted 060121'!$A:$AJ,(J$3+2),FALSE)), IF($C523 = "pos-neg", (3+VLOOKUP($B523,'Results-formatted 060121'!$A:$AJ,(J$3+2),FALSE)), VLOOKUP($B523,'Results-formatted 060121'!$A:$AJ,(J$3+2),FALSE)))</f>
        <v>3</v>
      </c>
      <c r="K523" s="95">
        <f>IF($C523 = "neg", (($D523+1) - VLOOKUP($B523,'Results-formatted 060121'!$A:$AJ,(K$3+2),FALSE)), IF($C523 = "pos-neg", (3+VLOOKUP($B523,'Results-formatted 060121'!$A:$AJ,(K$3+2),FALSE)), VLOOKUP($B523,'Results-formatted 060121'!$A:$AJ,(K$3+2),FALSE)))</f>
        <v>5</v>
      </c>
      <c r="L523" s="95">
        <f>IF($C523 = "neg", (($D523+1) - VLOOKUP($B523,'Results-formatted 060121'!$A:$AJ,(L$3+2),FALSE)), IF($C523 = "pos-neg", (3+VLOOKUP($B523,'Results-formatted 060121'!$A:$AJ,(L$3+2),FALSE)), VLOOKUP($B523,'Results-formatted 060121'!$A:$AJ,(L$3+2),FALSE)))</f>
        <v>4</v>
      </c>
      <c r="M523" s="95">
        <f>IF($C523 = "neg", (($D523+1) - VLOOKUP($B523,'Results-formatted 060121'!$A:$AJ,(M$3+2),FALSE)), IF($C523 = "pos-neg", (3+VLOOKUP($B523,'Results-formatted 060121'!$A:$AJ,(M$3+2),FALSE)), VLOOKUP($B523,'Results-formatted 060121'!$A:$AJ,(M$3+2),FALSE)))</f>
        <v>3</v>
      </c>
      <c r="N523" s="95">
        <f>IF($C523 = "neg", (($D523+1) - VLOOKUP($B523,'Results-formatted 060121'!$A:$AJ,(N$3+2),FALSE)), IF($C523 = "pos-neg", (3+VLOOKUP($B523,'Results-formatted 060121'!$A:$AJ,(N$3+2),FALSE)), VLOOKUP($B523,'Results-formatted 060121'!$A:$AJ,(N$3+2),FALSE)))</f>
        <v>4</v>
      </c>
      <c r="O523" s="95">
        <f>IF($C523 = "neg", (($D523+1) - VLOOKUP($B523,'Results-formatted 060121'!$A:$AJ,(O$3+2),FALSE)), IF($C523 = "pos-neg", (3+VLOOKUP($B523,'Results-formatted 060121'!$A:$AJ,(O$3+2),FALSE)), VLOOKUP($B523,'Results-formatted 060121'!$A:$AJ,(O$3+2),FALSE)))</f>
        <v>5</v>
      </c>
      <c r="P523" s="95">
        <f>IF($C523 = "neg", (($D523+1) - VLOOKUP($B523,'Results-formatted 060121'!$A:$AJ,(P$3+2),FALSE)), IF($C523 = "pos-neg", (3+VLOOKUP($B523,'Results-formatted 060121'!$A:$AJ,(P$3+2),FALSE)), VLOOKUP($B523,'Results-formatted 060121'!$A:$AJ,(P$3+2),FALSE)))</f>
        <v>4</v>
      </c>
      <c r="Q523" s="95">
        <f>IF($C523 = "neg", (($D523+1) - VLOOKUP($B523,'Results-formatted 060121'!$A:$AJ,(Q$3+2),FALSE)), IF($C523 = "pos-neg", (3+VLOOKUP($B523,'Results-formatted 060121'!$A:$AJ,(Q$3+2),FALSE)), VLOOKUP($B523,'Results-formatted 060121'!$A:$AJ,(Q$3+2),FALSE)))</f>
        <v>5</v>
      </c>
      <c r="R523" s="95">
        <f>IF($C523 = "neg", (($D523+1) - VLOOKUP($B523,'Results-formatted 060121'!$A:$AJ,(R$3+2),FALSE)), IF($C523 = "pos-neg", (3+VLOOKUP($B523,'Results-formatted 060121'!$A:$AJ,(R$3+2),FALSE)), VLOOKUP($B523,'Results-formatted 060121'!$A:$AJ,(R$3+2),FALSE)))</f>
        <v>3</v>
      </c>
      <c r="S523" s="95">
        <f>IF($C523 = "neg", (($D523+1) - VLOOKUP($B523,'Results-formatted 060121'!$A:$AJ,(S$3+2),FALSE)), IF($C523 = "pos-neg", (3+VLOOKUP($B523,'Results-formatted 060121'!$A:$AJ,(S$3+2),FALSE)), VLOOKUP($B523,'Results-formatted 060121'!$A:$AJ,(S$3+2),FALSE)))</f>
        <v>4</v>
      </c>
      <c r="T523" s="95">
        <f>IF($C523 = "neg", (($D523+1) - VLOOKUP($B523,'Results-formatted 060121'!$A:$AJ,(T$3+2),FALSE)), IF($C523 = "pos-neg", (3+VLOOKUP($B523,'Results-formatted 060121'!$A:$AJ,(T$3+2),FALSE)), VLOOKUP($B523,'Results-formatted 060121'!$A:$AJ,(T$3+2),FALSE)))</f>
        <v>3</v>
      </c>
      <c r="U523" s="95">
        <f>IF($C523 = "neg", (($D523+1) - VLOOKUP($B523,'Results-formatted 060121'!$A:$AJ,(U$3+2),FALSE)), IF($C523 = "pos-neg", (3+VLOOKUP($B523,'Results-formatted 060121'!$A:$AJ,(U$3+2),FALSE)), VLOOKUP($B523,'Results-formatted 060121'!$A:$AJ,(U$3+2),FALSE)))</f>
        <v>1</v>
      </c>
      <c r="V523" s="95">
        <f>IF($C523 = "neg", (($D523+1) - VLOOKUP($B523,'Results-formatted 060121'!$A:$AJ,(V$3+2),FALSE)), IF($C523 = "pos-neg", (3+VLOOKUP($B523,'Results-formatted 060121'!$A:$AJ,(V$3+2),FALSE)), VLOOKUP($B523,'Results-formatted 060121'!$A:$AJ,(V$3+2),FALSE)))</f>
        <v>5</v>
      </c>
      <c r="W523" s="95">
        <f>IF($C523 = "neg", (($D523+1) - VLOOKUP($B523,'Results-formatted 060121'!$A:$AJ,(W$3+2),FALSE)), IF($C523 = "pos-neg", (3+VLOOKUP($B523,'Results-formatted 060121'!$A:$AJ,(W$3+2),FALSE)), VLOOKUP($B523,'Results-formatted 060121'!$A:$AJ,(W$3+2),FALSE)))</f>
        <v>4</v>
      </c>
      <c r="X523" s="95">
        <f>IF($C523 = "neg", (($D523+1) - VLOOKUP($B523,'Results-formatted 060121'!$A:$AJ,(X$3+2),FALSE)), IF($C523 = "pos-neg", (3+VLOOKUP($B523,'Results-formatted 060121'!$A:$AJ,(X$3+2),FALSE)), VLOOKUP($B523,'Results-formatted 060121'!$A:$AJ,(X$3+2),FALSE)))</f>
        <v>3</v>
      </c>
      <c r="Y523" s="95">
        <f>IF($C523 = "neg", (($D523+1) - VLOOKUP($B523,'Results-formatted 060121'!$A:$AJ,(Y$3+2),FALSE)), IF($C523 = "pos-neg", (3+VLOOKUP($B523,'Results-formatted 060121'!$A:$AJ,(Y$3+2),FALSE)), VLOOKUP($B523,'Results-formatted 060121'!$A:$AJ,(Y$3+2),FALSE)))</f>
        <v>4</v>
      </c>
      <c r="Z523" s="95">
        <f>IF($C523 = "neg", (($D523+1) - VLOOKUP($B523,'Results-formatted 060121'!$A:$AJ,(Z$3+2),FALSE)), IF($C523 = "pos-neg", (3+VLOOKUP($B523,'Results-formatted 060121'!$A:$AJ,(Z$3+2),FALSE)), VLOOKUP($B523,'Results-formatted 060121'!$A:$AJ,(Z$3+2),FALSE)))</f>
        <v>3</v>
      </c>
      <c r="AA523" s="95">
        <f>IF($C523 = "neg", (($D523+1) - VLOOKUP($B523,'Results-formatted 060121'!$A:$AJ,(AA$3+2),FALSE)), IF($C523 = "pos-neg", (3+VLOOKUP($B523,'Results-formatted 060121'!$A:$AJ,(AA$3+2),FALSE)), VLOOKUP($B523,'Results-formatted 060121'!$A:$AJ,(AA$3+2),FALSE)))</f>
        <v>4</v>
      </c>
      <c r="AB523" s="95">
        <f>IF($C523 = "neg", (($D523+1) - VLOOKUP($B523,'Results-formatted 060121'!$A:$AJ,(AB$3+2),FALSE)), IF($C523 = "pos-neg", (3+VLOOKUP($B523,'Results-formatted 060121'!$A:$AJ,(AB$3+2),FALSE)), VLOOKUP($B523,'Results-formatted 060121'!$A:$AJ,(AB$3+2),FALSE)))</f>
        <v>4</v>
      </c>
      <c r="AC523" s="95">
        <f>IF($C523 = "neg", (($D523+1) - VLOOKUP($B523,'Results-formatted 060121'!$A:$AJ,(AC$3+2),FALSE)), IF($C523 = "pos-neg", (3+VLOOKUP($B523,'Results-formatted 060121'!$A:$AJ,(AC$3+2),FALSE)), VLOOKUP($B523,'Results-formatted 060121'!$A:$AJ,(AC$3+2),FALSE)))</f>
        <v>2</v>
      </c>
      <c r="AD523" s="95">
        <f>IF($C523 = "neg", (($D523+1) - VLOOKUP($B523,'Results-formatted 060121'!$A:$AJ,(AD$3+2),FALSE)), IF($C523 = "pos-neg", (3+VLOOKUP($B523,'Results-formatted 060121'!$A:$AJ,(AD$3+2),FALSE)), VLOOKUP($B523,'Results-formatted 060121'!$A:$AJ,(AD$3+2),FALSE)))</f>
        <v>4</v>
      </c>
      <c r="AE523" s="95">
        <f>IF($C523 = "neg", (($D523+1) - VLOOKUP($B523,'Results-formatted 060121'!$A:$AJ,(AE$3+2),FALSE)), IF($C523 = "pos-neg", (3+VLOOKUP($B523,'Results-formatted 060121'!$A:$AJ,(AE$3+2),FALSE)), VLOOKUP($B523,'Results-formatted 060121'!$A:$AJ,(AE$3+2),FALSE)))</f>
        <v>5</v>
      </c>
      <c r="AF523" s="95">
        <f>IF($C523 = "neg", (($D523+1) - VLOOKUP($B523,'Results-formatted 060121'!$A:$AJ,(AF$3+2),FALSE)), IF($C523 = "pos-neg", (3+VLOOKUP($B523,'Results-formatted 060121'!$A:$AJ,(AF$3+2),FALSE)), VLOOKUP($B523,'Results-formatted 060121'!$A:$AJ,(AF$3+2),FALSE)))</f>
        <v>4</v>
      </c>
      <c r="AG523" s="95">
        <f>IF($C523 = "neg", (($D523+1) - VLOOKUP($B523,'Results-formatted 060121'!$A:$AJ,(AG$3+2),FALSE)), IF($C523 = "pos-neg", (3+VLOOKUP($B523,'Results-formatted 060121'!$A:$AJ,(AG$3+2),FALSE)), VLOOKUP($B523,'Results-formatted 060121'!$A:$AJ,(AG$3+2),FALSE)))</f>
        <v>4</v>
      </c>
      <c r="AH523" s="95">
        <f>IF($C523 = "neg", (($D523+1) - VLOOKUP($B523,'Results-formatted 060121'!$A:$AJ,(AH$3+2),FALSE)), IF($C523 = "pos-neg", (3+VLOOKUP($B523,'Results-formatted 060121'!$A:$AJ,(AH$3+2),FALSE)), VLOOKUP($B523,'Results-formatted 060121'!$A:$AJ,(AH$3+2),FALSE)))</f>
        <v>4</v>
      </c>
      <c r="AI523" s="95">
        <f>IF($C523 = "neg", (($D523+1) - VLOOKUP($B523,'Results-formatted 060121'!$A:$AJ,(AI$3+2),FALSE)), IF($C523 = "pos-neg", (3+VLOOKUP($B523,'Results-formatted 060121'!$A:$AJ,(AI$3+2),FALSE)), VLOOKUP($B523,'Results-formatted 060121'!$A:$AJ,(AI$3+2),FALSE)))</f>
        <v>4</v>
      </c>
      <c r="AJ523" s="95">
        <f>IF($C523 = "neg", (($D523+1) - VLOOKUP($B523,'Results-formatted 060121'!$A:$AJ,(AJ$3+2),FALSE)), IF($C523 = "pos-neg", (3+VLOOKUP($B523,'Results-formatted 060121'!$A:$AJ,(AJ$3+2),FALSE)), VLOOKUP($B523,'Results-formatted 060121'!$A:$AJ,(AJ$3+2),FALSE)))</f>
        <v>5</v>
      </c>
      <c r="AK523" s="95">
        <f>IF($C523 = "neg", (($D523+1) - VLOOKUP($B523,'Results-formatted 060121'!$A:$AJ,(AK$3+2),FALSE)), IF($C523 = "pos-neg", (3+VLOOKUP($B523,'Results-formatted 060121'!$A:$AJ,(AK$3+2),FALSE)), VLOOKUP($B523,'Results-formatted 060121'!$A:$AJ,(AK$3+2),FALSE)))</f>
        <v>4</v>
      </c>
      <c r="AL523" s="95">
        <f>IF($C523 = "neg", (($D523+1) - VLOOKUP($B523,'Results-formatted 060121'!$A:$AJ,(AL$3+2),FALSE)), IF($C523 = "pos-neg", (3+VLOOKUP($B523,'Results-formatted 060121'!$A:$AJ,(AL$3+2),FALSE)), VLOOKUP($B523,'Results-formatted 060121'!$A:$AJ,(AL$3+2),FALSE)))</f>
        <v>3</v>
      </c>
      <c r="AM523" s="95">
        <f>IF($C523 = "neg", (($D523+1) - VLOOKUP($B523,'Results-formatted 060121'!$A:AJ,(AM$3+2),FALSE)), IF($C523 = "pos-neg", (3+VLOOKUP($B523,'Results-formatted 060121'!$A:AJ,(AM$3+2),FALSE)), VLOOKUP($B523,'Results-formatted 060121'!$A:AJ,(AM$3+2),FALSE)))</f>
        <v>5</v>
      </c>
      <c r="AN523" s="95">
        <f>IF($C523 = "neg", (($D523+1) - VLOOKUP($B523,'Results-formatted 060121'!$A:AK,(AN$3+2),FALSE)), IF($C523 = "pos-neg", (3+VLOOKUP($B523,'Results-formatted 060121'!$A:AK,(AN$3+2),FALSE)), VLOOKUP($B523,'Results-formatted 060121'!$A:AK,(AN$3+2),FALSE)))</f>
        <v>3</v>
      </c>
      <c r="AO523" s="95">
        <f>IF($C523 = "neg", (($D523+1) - VLOOKUP($B523,'Results-formatted 060121'!$A:AL,(AO$3+2),FALSE)), IF($C523 = "pos-neg", (3+VLOOKUP($B523,'Results-formatted 060121'!$A:AL,(AO$3+2),FALSE)), VLOOKUP($B523,'Results-formatted 060121'!$A:AL,(AO$3+2),FALSE)))</f>
        <v>4</v>
      </c>
      <c r="AP523" s="95">
        <f>IF($C523 = "neg", (($D523+1) - VLOOKUP($B523,'Results-formatted 060121'!$A:AM,(AP$3+2),FALSE)), IF($C523 = "pos-neg", (3+VLOOKUP($B523,'Results-formatted 060121'!$A:AM,(AP$3+2),FALSE)), VLOOKUP($B523,'Results-formatted 060121'!$A:AM,(AP$3+2),FALSE)))</f>
        <v>1</v>
      </c>
      <c r="AQ523" s="95">
        <f>IF($C523 = "neg", (($D523+1) - VLOOKUP($B523,'Results-formatted 060121'!$A:AN,(AQ$3+2),FALSE)), IF($C523 = "pos-neg", (3+VLOOKUP($B523,'Results-formatted 060121'!$A:AN,(AQ$3+2),FALSE)), VLOOKUP($B523,'Results-formatted 060121'!$A:AN,(AQ$3+2),FALSE)))</f>
        <v>4</v>
      </c>
      <c r="AR523" s="95">
        <f>IF($C523 = "neg", (($D523+1) - VLOOKUP($B523,'Results-formatted 060121'!$A:AO,(AR$3+2),FALSE)), IF($C523 = "pos-neg", (3+VLOOKUP($B523,'Results-formatted 060121'!$A:AO,(AR$3+2),FALSE)), VLOOKUP($B523,'Results-formatted 060121'!$A:AO,(AR$3+2),FALSE)))</f>
        <v>5</v>
      </c>
      <c r="AS523" s="95">
        <f>IF($C523 = "neg", (($D523+1) - VLOOKUP($B523,'Results-formatted 060121'!$A:AP,(AS$3+2),FALSE)), IF($C523 = "pos-neg", (3+VLOOKUP($B523,'Results-formatted 060121'!$A:AP,(AS$3+2),FALSE)), VLOOKUP($B523,'Results-formatted 060121'!$A:AP,(AS$3+2),FALSE)))</f>
        <v>4</v>
      </c>
      <c r="AT523" s="95">
        <f>IF($C523 = "neg", (($D523+1) - VLOOKUP($B523,'Results-formatted 060121'!$A:AQ,(AT$3+2),FALSE)), IF($C523 = "pos-neg", (3+VLOOKUP($B523,'Results-formatted 060121'!$A:AQ,(AT$3+2),FALSE)), VLOOKUP($B523,'Results-formatted 060121'!$A:AQ,(AT$3+2),FALSE)))</f>
        <v>5</v>
      </c>
      <c r="AU523" s="95">
        <f>IF($C523 = "neg", (($D523+1) - VLOOKUP($B523,'Results-formatted 060121'!$A:AR,(AU$3+2),FALSE)), IF($C523 = "pos-neg", (3+VLOOKUP($B523,'Results-formatted 060121'!$A:AR,(AU$3+2),FALSE)), VLOOKUP($B523,'Results-formatted 060121'!$A:AR,(AU$3+2),FALSE)))</f>
        <v>5</v>
      </c>
      <c r="AV523" s="95">
        <f>IF($C523 = "neg", (($D523+1) - VLOOKUP($B523,'Results-formatted 060121'!$A:AS,(AV$3+2),FALSE)), IF($C523 = "pos-neg", (3+VLOOKUP($B523,'Results-formatted 060121'!$A:AS,(AV$3+2),FALSE)), VLOOKUP($B523,'Results-formatted 060121'!$A:AS,(AV$3+2),FALSE)))</f>
        <v>4</v>
      </c>
      <c r="AW523" s="95">
        <f>IF($C523 = "neg", (($D523+1) - VLOOKUP($B523,'Results-formatted 060121'!$A:AT,(AW$3+2),FALSE)), IF($C523 = "pos-neg", (3+VLOOKUP($B523,'Results-formatted 060121'!$A:AT,(AW$3+2),FALSE)), VLOOKUP($B523,'Results-formatted 060121'!$A:AT,(AW$3+2),FALSE)))</f>
        <v>3</v>
      </c>
      <c r="AX523" s="95">
        <f>IF($C523 = "neg", (($D523+1) - VLOOKUP($B523,'Results-formatted 060121'!$A:AU,(AX$3+2),FALSE)), IF($C523 = "pos-neg", (3+VLOOKUP($B523,'Results-formatted 060121'!$A:AU,(AX$3+2),FALSE)), VLOOKUP($B523,'Results-formatted 060121'!$A:AU,(AX$3+2),FALSE)))</f>
        <v>1</v>
      </c>
      <c r="AY523" s="95">
        <f>IF($C523 = "neg", (($D523+1) - VLOOKUP($B523,'Results-formatted 060121'!$A:AV,(AY$3+2),FALSE)), IF($C523 = "pos-neg", (3+VLOOKUP($B523,'Results-formatted 060121'!$A:AV,(AY$3+2),FALSE)), VLOOKUP($B523,'Results-formatted 060121'!$A:AV,(AY$3+2),FALSE)))</f>
        <v>4</v>
      </c>
      <c r="AZ523" s="95">
        <f>IF($C523 = "neg", (($D523+1) - VLOOKUP($B523,'Results-formatted 060121'!$A:AW,(AZ$3+2),FALSE)), IF($C523 = "pos-neg", (3+VLOOKUP($B523,'Results-formatted 060121'!$A:AW,(AZ$3+2),FALSE)), VLOOKUP($B523,'Results-formatted 060121'!$A:AW,(AZ$3+2),FALSE)))</f>
        <v>4</v>
      </c>
      <c r="BA523" s="95">
        <f>IF($C523 = "neg", (($D523+1) - VLOOKUP($B523,'Results-formatted 060121'!$A:AX,(BA$3+2),FALSE)), IF($C523 = "pos-neg", (3+VLOOKUP($B523,'Results-formatted 060121'!$A:AX,(BA$3+2),FALSE)), VLOOKUP($B523,'Results-formatted 060121'!$A:AX,(BA$3+2),FALSE)))</f>
        <v>4</v>
      </c>
      <c r="BB523" s="95">
        <f>IF($C523 = "neg", (($D523+1) - VLOOKUP($B523,'Results-formatted 060121'!$A:AY,(BB$3+2),FALSE)), IF($C523 = "pos-neg", (3+VLOOKUP($B523,'Results-formatted 060121'!$A:AY,(BB$3+2),FALSE)), VLOOKUP($B523,'Results-formatted 060121'!$A:AY,(BB$3+2),FALSE)))</f>
        <v>4</v>
      </c>
      <c r="BC523" s="95">
        <f>IF($C523 = "neg", (($D523+1) - VLOOKUP($B523,'Results-formatted 060121'!$A:AZ,(BC$3+2),FALSE)), IF($C523 = "pos-neg", (3+VLOOKUP($B523,'Results-formatted 060121'!$A:AZ,(BC$3+2),FALSE)), VLOOKUP($B523,'Results-formatted 060121'!$A:AZ,(BC$3+2),FALSE)))</f>
        <v>4</v>
      </c>
      <c r="BD523" s="95">
        <f>IF($C523 = "neg", (($D523+1) - VLOOKUP($B523,'Results-formatted 060121'!$A:BA,(BD$3+2),FALSE)), IF($C523 = "pos-neg", (3+VLOOKUP($B523,'Results-formatted 060121'!$A:BA,(BD$3+2),FALSE)), VLOOKUP($B523,'Results-formatted 060121'!$A:BA,(BD$3+2),FALSE)))</f>
        <v>4</v>
      </c>
      <c r="BE523" s="95">
        <f>IF($C523 = "neg", (($D523+1) - VLOOKUP($B523,'Results-formatted 060121'!$A:BB,(BE$3+2),FALSE)), IF($C523 = "pos-neg", (3+VLOOKUP($B523,'Results-formatted 060121'!$A:BB,(BE$3+2),FALSE)), VLOOKUP($B523,'Results-formatted 060121'!$A:BB,(BE$3+2),FALSE)))</f>
        <v>4</v>
      </c>
      <c r="BF523" s="95">
        <f>IF($C523 = "neg", (($D523+1) - VLOOKUP($B523,'Results-formatted 060121'!$A:BC,(BF$3+2),FALSE)), IF($C523 = "pos-neg", (3+VLOOKUP($B523,'Results-formatted 060121'!$A:BC,(BF$3+2),FALSE)), VLOOKUP($B523,'Results-formatted 060121'!$A:BC,(BF$3+2),FALSE)))</f>
        <v>4</v>
      </c>
      <c r="BG523" s="95">
        <f>IF($C523 = "neg", (($D523+1) - VLOOKUP($B523,'Results-formatted 060121'!$A:BD,(BG$3+2),FALSE)), IF($C523 = "pos-neg", (3+VLOOKUP($B523,'Results-formatted 060121'!$A:BD,(BG$3+2),FALSE)), VLOOKUP($B523,'Results-formatted 060121'!$A:BD,(BG$3+2),FALSE)))</f>
        <v>1</v>
      </c>
      <c r="BH523" s="95">
        <f>IF($C523 = "neg", (($D523+1) - VLOOKUP($B523,'Results-formatted 060121'!$A:BE,(BH$3+2),FALSE)), IF($C523 = "pos-neg", (3+VLOOKUP($B523,'Results-formatted 060121'!$A:BE,(BH$3+2),FALSE)), VLOOKUP($B523,'Results-formatted 060121'!$A:BE,(BH$3+2),FALSE)))</f>
        <v>3</v>
      </c>
      <c r="BI523" s="95">
        <f>IF($C523 = "neg", (($D523+1) - VLOOKUP($B523,'Results-formatted 060121'!$A:BF,(BI$3+2),FALSE)), IF($C523 = "pos-neg", (3+VLOOKUP($B523,'Results-formatted 060121'!$A:BF,(BI$3+2),FALSE)), VLOOKUP($B523,'Results-formatted 060121'!$A:BF,(BI$3+2),FALSE)))</f>
        <v>5</v>
      </c>
      <c r="BJ523" s="95">
        <f>IF($C523 = "neg", (($D523+1) - VLOOKUP($B523,'Results-formatted 060121'!$A:BG,(BJ$3+2),FALSE)), IF($C523 = "pos-neg", (3+VLOOKUP($B523,'Results-formatted 060121'!$A:BG,(BJ$3+2),FALSE)), VLOOKUP($B523,'Results-formatted 060121'!$A:BG,(BJ$3+2),FALSE)))</f>
        <v>5</v>
      </c>
      <c r="BK523" s="95">
        <f>IF($C523 = "neg", (($D523+1) - VLOOKUP($B523,'Results-formatted 060121'!$A:BH,(BK$3+2),FALSE)), IF($C523 = "pos-neg", (3+VLOOKUP($B523,'Results-formatted 060121'!$A:BH,(BK$3+2),FALSE)), VLOOKUP($B523,'Results-formatted 060121'!$A:BH,(BK$3+2),FALSE)))</f>
        <v>4</v>
      </c>
      <c r="BL523" s="95">
        <f>IF($C523 = "neg", (($D523+1) - VLOOKUP($B523,'Results-formatted 060121'!$A:BI,(BL$3+2),FALSE)), IF($C523 = "pos-neg", (3+VLOOKUP($B523,'Results-formatted 060121'!$A:BI,(BL$3+2),FALSE)), VLOOKUP($B523,'Results-formatted 060121'!$A:BI,(BL$3+2),FALSE)))</f>
        <v>5</v>
      </c>
      <c r="BM523" s="95">
        <f>IF($C523 = "neg", (($D523+1) - VLOOKUP($B523,'Results-formatted 060121'!$A:BJ,(BM$3+2),FALSE)), IF($C523 = "pos-neg", (3+VLOOKUP($B523,'Results-formatted 060121'!$A:BJ,(BM$3+2),FALSE)), VLOOKUP($B523,'Results-formatted 060121'!$A:BJ,(BM$3+2),FALSE)))</f>
        <v>3</v>
      </c>
      <c r="BN523" s="95"/>
      <c r="BO523" s="95"/>
      <c r="BP523" s="95"/>
      <c r="BQ523" s="95"/>
      <c r="BR523" s="95"/>
      <c r="BS523" s="95"/>
      <c r="BT523" s="95"/>
      <c r="BU523" s="95"/>
      <c r="BV523" s="95"/>
      <c r="BW523" s="95"/>
      <c r="BX523" s="95"/>
      <c r="BY523" s="95"/>
      <c r="BZ523" s="95"/>
      <c r="CA523" s="95"/>
      <c r="CB523" s="95"/>
      <c r="CC523" s="95"/>
      <c r="CD523" s="98"/>
      <c r="CE523" s="25">
        <f t="shared" si="1954"/>
        <v>3.7833333333333332</v>
      </c>
      <c r="CF523" s="25">
        <f t="shared" si="2064"/>
        <v>1.0430019690032382</v>
      </c>
    </row>
    <row r="524" spans="2:84" ht="42" x14ac:dyDescent="0.15">
      <c r="B524" s="84" t="s">
        <v>637</v>
      </c>
      <c r="C524" s="86" t="s">
        <v>224</v>
      </c>
      <c r="D524" s="2">
        <v>5</v>
      </c>
      <c r="E524" s="15" t="s">
        <v>1086</v>
      </c>
      <c r="F524" s="95">
        <f>IF($C524 = "neg", (($D524+1) - VLOOKUP($B524,'Results-formatted 060121'!$A:$AJ,(F$3+2),FALSE)), IF($C524 = "pos-neg", (3+VLOOKUP($B524,'Results-formatted 060121'!$A:$AJ,(F$3+2),FALSE)), VLOOKUP($B524,'Results-formatted 060121'!$A:$AJ,(F$3+2),FALSE)))</f>
        <v>3</v>
      </c>
      <c r="G524" s="95">
        <f>IF($C524 = "neg", (($D524+1) - VLOOKUP($B524,'Results-formatted 060121'!$A:$AJ,(G$3+2),FALSE)), IF($C524 = "pos-neg", (3+VLOOKUP($B524,'Results-formatted 060121'!$A:$AJ,(G$3+2),FALSE)), VLOOKUP($B524,'Results-formatted 060121'!$A:$AJ,(G$3+2),FALSE)))</f>
        <v>5</v>
      </c>
      <c r="H524" s="95">
        <f>IF($C524 = "neg", (($D524+1) - VLOOKUP($B524,'Results-formatted 060121'!$A:$AJ,(H$3+2),FALSE)), IF($C524 = "pos-neg", (3+VLOOKUP($B524,'Results-formatted 060121'!$A:$AJ,(H$3+2),FALSE)), VLOOKUP($B524,'Results-formatted 060121'!$A:$AJ,(H$3+2),FALSE)))</f>
        <v>4</v>
      </c>
      <c r="I524" s="95">
        <f>IF($C524 = "neg", (($D524+1) - VLOOKUP($B524,'Results-formatted 060121'!$A:$AJ,(I$3+2),FALSE)), IF($C524 = "pos-neg", (3+VLOOKUP($B524,'Results-formatted 060121'!$A:$AJ,(I$3+2),FALSE)), VLOOKUP($B524,'Results-formatted 060121'!$A:$AJ,(I$3+2),FALSE)))</f>
        <v>4</v>
      </c>
      <c r="J524" s="95">
        <f>IF($C524 = "neg", (($D524+1) - VLOOKUP($B524,'Results-formatted 060121'!$A:$AJ,(J$3+2),FALSE)), IF($C524 = "pos-neg", (3+VLOOKUP($B524,'Results-formatted 060121'!$A:$AJ,(J$3+2),FALSE)), VLOOKUP($B524,'Results-formatted 060121'!$A:$AJ,(J$3+2),FALSE)))</f>
        <v>3</v>
      </c>
      <c r="K524" s="95">
        <f>IF($C524 = "neg", (($D524+1) - VLOOKUP($B524,'Results-formatted 060121'!$A:$AJ,(K$3+2),FALSE)), IF($C524 = "pos-neg", (3+VLOOKUP($B524,'Results-formatted 060121'!$A:$AJ,(K$3+2),FALSE)), VLOOKUP($B524,'Results-formatted 060121'!$A:$AJ,(K$3+2),FALSE)))</f>
        <v>5</v>
      </c>
      <c r="L524" s="95">
        <f>IF($C524 = "neg", (($D524+1) - VLOOKUP($B524,'Results-formatted 060121'!$A:$AJ,(L$3+2),FALSE)), IF($C524 = "pos-neg", (3+VLOOKUP($B524,'Results-formatted 060121'!$A:$AJ,(L$3+2),FALSE)), VLOOKUP($B524,'Results-formatted 060121'!$A:$AJ,(L$3+2),FALSE)))</f>
        <v>4</v>
      </c>
      <c r="M524" s="95">
        <f>IF($C524 = "neg", (($D524+1) - VLOOKUP($B524,'Results-formatted 060121'!$A:$AJ,(M$3+2),FALSE)), IF($C524 = "pos-neg", (3+VLOOKUP($B524,'Results-formatted 060121'!$A:$AJ,(M$3+2),FALSE)), VLOOKUP($B524,'Results-formatted 060121'!$A:$AJ,(M$3+2),FALSE)))</f>
        <v>4</v>
      </c>
      <c r="N524" s="95">
        <f>IF($C524 = "neg", (($D524+1) - VLOOKUP($B524,'Results-formatted 060121'!$A:$AJ,(N$3+2),FALSE)), IF($C524 = "pos-neg", (3+VLOOKUP($B524,'Results-formatted 060121'!$A:$AJ,(N$3+2),FALSE)), VLOOKUP($B524,'Results-formatted 060121'!$A:$AJ,(N$3+2),FALSE)))</f>
        <v>4</v>
      </c>
      <c r="O524" s="95">
        <f>IF($C524 = "neg", (($D524+1) - VLOOKUP($B524,'Results-formatted 060121'!$A:$AJ,(O$3+2),FALSE)), IF($C524 = "pos-neg", (3+VLOOKUP($B524,'Results-formatted 060121'!$A:$AJ,(O$3+2),FALSE)), VLOOKUP($B524,'Results-formatted 060121'!$A:$AJ,(O$3+2),FALSE)))</f>
        <v>5</v>
      </c>
      <c r="P524" s="95">
        <f>IF($C524 = "neg", (($D524+1) - VLOOKUP($B524,'Results-formatted 060121'!$A:$AJ,(P$3+2),FALSE)), IF($C524 = "pos-neg", (3+VLOOKUP($B524,'Results-formatted 060121'!$A:$AJ,(P$3+2),FALSE)), VLOOKUP($B524,'Results-formatted 060121'!$A:$AJ,(P$3+2),FALSE)))</f>
        <v>3</v>
      </c>
      <c r="Q524" s="95">
        <f>IF($C524 = "neg", (($D524+1) - VLOOKUP($B524,'Results-formatted 060121'!$A:$AJ,(Q$3+2),FALSE)), IF($C524 = "pos-neg", (3+VLOOKUP($B524,'Results-formatted 060121'!$A:$AJ,(Q$3+2),FALSE)), VLOOKUP($B524,'Results-formatted 060121'!$A:$AJ,(Q$3+2),FALSE)))</f>
        <v>5</v>
      </c>
      <c r="R524" s="95">
        <f>IF($C524 = "neg", (($D524+1) - VLOOKUP($B524,'Results-formatted 060121'!$A:$AJ,(R$3+2),FALSE)), IF($C524 = "pos-neg", (3+VLOOKUP($B524,'Results-formatted 060121'!$A:$AJ,(R$3+2),FALSE)), VLOOKUP($B524,'Results-formatted 060121'!$A:$AJ,(R$3+2),FALSE)))</f>
        <v>2</v>
      </c>
      <c r="S524" s="95">
        <f>IF($C524 = "neg", (($D524+1) - VLOOKUP($B524,'Results-formatted 060121'!$A:$AJ,(S$3+2),FALSE)), IF($C524 = "pos-neg", (3+VLOOKUP($B524,'Results-formatted 060121'!$A:$AJ,(S$3+2),FALSE)), VLOOKUP($B524,'Results-formatted 060121'!$A:$AJ,(S$3+2),FALSE)))</f>
        <v>3</v>
      </c>
      <c r="T524" s="95">
        <f>IF($C524 = "neg", (($D524+1) - VLOOKUP($B524,'Results-formatted 060121'!$A:$AJ,(T$3+2),FALSE)), IF($C524 = "pos-neg", (3+VLOOKUP($B524,'Results-formatted 060121'!$A:$AJ,(T$3+2),FALSE)), VLOOKUP($B524,'Results-formatted 060121'!$A:$AJ,(T$3+2),FALSE)))</f>
        <v>4</v>
      </c>
      <c r="U524" s="95">
        <f>IF($C524 = "neg", (($D524+1) - VLOOKUP($B524,'Results-formatted 060121'!$A:$AJ,(U$3+2),FALSE)), IF($C524 = "pos-neg", (3+VLOOKUP($B524,'Results-formatted 060121'!$A:$AJ,(U$3+2),FALSE)), VLOOKUP($B524,'Results-formatted 060121'!$A:$AJ,(U$3+2),FALSE)))</f>
        <v>1</v>
      </c>
      <c r="V524" s="95">
        <f>IF($C524 = "neg", (($D524+1) - VLOOKUP($B524,'Results-formatted 060121'!$A:$AJ,(V$3+2),FALSE)), IF($C524 = "pos-neg", (3+VLOOKUP($B524,'Results-formatted 060121'!$A:$AJ,(V$3+2),FALSE)), VLOOKUP($B524,'Results-formatted 060121'!$A:$AJ,(V$3+2),FALSE)))</f>
        <v>4</v>
      </c>
      <c r="W524" s="95">
        <f>IF($C524 = "neg", (($D524+1) - VLOOKUP($B524,'Results-formatted 060121'!$A:$AJ,(W$3+2),FALSE)), IF($C524 = "pos-neg", (3+VLOOKUP($B524,'Results-formatted 060121'!$A:$AJ,(W$3+2),FALSE)), VLOOKUP($B524,'Results-formatted 060121'!$A:$AJ,(W$3+2),FALSE)))</f>
        <v>4</v>
      </c>
      <c r="X524" s="95">
        <f>IF($C524 = "neg", (($D524+1) - VLOOKUP($B524,'Results-formatted 060121'!$A:$AJ,(X$3+2),FALSE)), IF($C524 = "pos-neg", (3+VLOOKUP($B524,'Results-formatted 060121'!$A:$AJ,(X$3+2),FALSE)), VLOOKUP($B524,'Results-formatted 060121'!$A:$AJ,(X$3+2),FALSE)))</f>
        <v>3</v>
      </c>
      <c r="Y524" s="95">
        <f>IF($C524 = "neg", (($D524+1) - VLOOKUP($B524,'Results-formatted 060121'!$A:$AJ,(Y$3+2),FALSE)), IF($C524 = "pos-neg", (3+VLOOKUP($B524,'Results-formatted 060121'!$A:$AJ,(Y$3+2),FALSE)), VLOOKUP($B524,'Results-formatted 060121'!$A:$AJ,(Y$3+2),FALSE)))</f>
        <v>4</v>
      </c>
      <c r="Z524" s="95">
        <f>IF($C524 = "neg", (($D524+1) - VLOOKUP($B524,'Results-formatted 060121'!$A:$AJ,(Z$3+2),FALSE)), IF($C524 = "pos-neg", (3+VLOOKUP($B524,'Results-formatted 060121'!$A:$AJ,(Z$3+2),FALSE)), VLOOKUP($B524,'Results-formatted 060121'!$A:$AJ,(Z$3+2),FALSE)))</f>
        <v>3</v>
      </c>
      <c r="AA524" s="95">
        <f>IF($C524 = "neg", (($D524+1) - VLOOKUP($B524,'Results-formatted 060121'!$A:$AJ,(AA$3+2),FALSE)), IF($C524 = "pos-neg", (3+VLOOKUP($B524,'Results-formatted 060121'!$A:$AJ,(AA$3+2),FALSE)), VLOOKUP($B524,'Results-formatted 060121'!$A:$AJ,(AA$3+2),FALSE)))</f>
        <v>4</v>
      </c>
      <c r="AB524" s="95">
        <f>IF($C524 = "neg", (($D524+1) - VLOOKUP($B524,'Results-formatted 060121'!$A:$AJ,(AB$3+2),FALSE)), IF($C524 = "pos-neg", (3+VLOOKUP($B524,'Results-formatted 060121'!$A:$AJ,(AB$3+2),FALSE)), VLOOKUP($B524,'Results-formatted 060121'!$A:$AJ,(AB$3+2),FALSE)))</f>
        <v>4</v>
      </c>
      <c r="AC524" s="95">
        <f>IF($C524 = "neg", (($D524+1) - VLOOKUP($B524,'Results-formatted 060121'!$A:$AJ,(AC$3+2),FALSE)), IF($C524 = "pos-neg", (3+VLOOKUP($B524,'Results-formatted 060121'!$A:$AJ,(AC$3+2),FALSE)), VLOOKUP($B524,'Results-formatted 060121'!$A:$AJ,(AC$3+2),FALSE)))</f>
        <v>2</v>
      </c>
      <c r="AD524" s="95">
        <f>IF($C524 = "neg", (($D524+1) - VLOOKUP($B524,'Results-formatted 060121'!$A:$AJ,(AD$3+2),FALSE)), IF($C524 = "pos-neg", (3+VLOOKUP($B524,'Results-formatted 060121'!$A:$AJ,(AD$3+2),FALSE)), VLOOKUP($B524,'Results-formatted 060121'!$A:$AJ,(AD$3+2),FALSE)))</f>
        <v>4</v>
      </c>
      <c r="AE524" s="95">
        <f>IF($C524 = "neg", (($D524+1) - VLOOKUP($B524,'Results-formatted 060121'!$A:$AJ,(AE$3+2),FALSE)), IF($C524 = "pos-neg", (3+VLOOKUP($B524,'Results-formatted 060121'!$A:$AJ,(AE$3+2),FALSE)), VLOOKUP($B524,'Results-formatted 060121'!$A:$AJ,(AE$3+2),FALSE)))</f>
        <v>5</v>
      </c>
      <c r="AF524" s="95">
        <f>IF($C524 = "neg", (($D524+1) - VLOOKUP($B524,'Results-formatted 060121'!$A:$AJ,(AF$3+2),FALSE)), IF($C524 = "pos-neg", (3+VLOOKUP($B524,'Results-formatted 060121'!$A:$AJ,(AF$3+2),FALSE)), VLOOKUP($B524,'Results-formatted 060121'!$A:$AJ,(AF$3+2),FALSE)))</f>
        <v>4</v>
      </c>
      <c r="AG524" s="95">
        <f>IF($C524 = "neg", (($D524+1) - VLOOKUP($B524,'Results-formatted 060121'!$A:$AJ,(AG$3+2),FALSE)), IF($C524 = "pos-neg", (3+VLOOKUP($B524,'Results-formatted 060121'!$A:$AJ,(AG$3+2),FALSE)), VLOOKUP($B524,'Results-formatted 060121'!$A:$AJ,(AG$3+2),FALSE)))</f>
        <v>5</v>
      </c>
      <c r="AH524" s="95">
        <f>IF($C524 = "neg", (($D524+1) - VLOOKUP($B524,'Results-formatted 060121'!$A:$AJ,(AH$3+2),FALSE)), IF($C524 = "pos-neg", (3+VLOOKUP($B524,'Results-formatted 060121'!$A:$AJ,(AH$3+2),FALSE)), VLOOKUP($B524,'Results-formatted 060121'!$A:$AJ,(AH$3+2),FALSE)))</f>
        <v>4</v>
      </c>
      <c r="AI524" s="95">
        <f>IF($C524 = "neg", (($D524+1) - VLOOKUP($B524,'Results-formatted 060121'!$A:$AJ,(AI$3+2),FALSE)), IF($C524 = "pos-neg", (3+VLOOKUP($B524,'Results-formatted 060121'!$A:$AJ,(AI$3+2),FALSE)), VLOOKUP($B524,'Results-formatted 060121'!$A:$AJ,(AI$3+2),FALSE)))</f>
        <v>4</v>
      </c>
      <c r="AJ524" s="95">
        <f>IF($C524 = "neg", (($D524+1) - VLOOKUP($B524,'Results-formatted 060121'!$A:$AJ,(AJ$3+2),FALSE)), IF($C524 = "pos-neg", (3+VLOOKUP($B524,'Results-formatted 060121'!$A:$AJ,(AJ$3+2),FALSE)), VLOOKUP($B524,'Results-formatted 060121'!$A:$AJ,(AJ$3+2),FALSE)))</f>
        <v>5</v>
      </c>
      <c r="AK524" s="95">
        <f>IF($C524 = "neg", (($D524+1) - VLOOKUP($B524,'Results-formatted 060121'!$A:$AJ,(AK$3+2),FALSE)), IF($C524 = "pos-neg", (3+VLOOKUP($B524,'Results-formatted 060121'!$A:$AJ,(AK$3+2),FALSE)), VLOOKUP($B524,'Results-formatted 060121'!$A:$AJ,(AK$3+2),FALSE)))</f>
        <v>4</v>
      </c>
      <c r="AL524" s="95">
        <f>IF($C524 = "neg", (($D524+1) - VLOOKUP($B524,'Results-formatted 060121'!$A:$AJ,(AL$3+2),FALSE)), IF($C524 = "pos-neg", (3+VLOOKUP($B524,'Results-formatted 060121'!$A:$AJ,(AL$3+2),FALSE)), VLOOKUP($B524,'Results-formatted 060121'!$A:$AJ,(AL$3+2),FALSE)))</f>
        <v>4</v>
      </c>
      <c r="AM524" s="95">
        <f>IF($C524 = "neg", (($D524+1) - VLOOKUP($B524,'Results-formatted 060121'!$A:AJ,(AM$3+2),FALSE)), IF($C524 = "pos-neg", (3+VLOOKUP($B524,'Results-formatted 060121'!$A:AJ,(AM$3+2),FALSE)), VLOOKUP($B524,'Results-formatted 060121'!$A:AJ,(AM$3+2),FALSE)))</f>
        <v>5</v>
      </c>
      <c r="AN524" s="95">
        <f>IF($C524 = "neg", (($D524+1) - VLOOKUP($B524,'Results-formatted 060121'!$A:AK,(AN$3+2),FALSE)), IF($C524 = "pos-neg", (3+VLOOKUP($B524,'Results-formatted 060121'!$A:AK,(AN$3+2),FALSE)), VLOOKUP($B524,'Results-formatted 060121'!$A:AK,(AN$3+2),FALSE)))</f>
        <v>4</v>
      </c>
      <c r="AO524" s="95">
        <f>IF($C524 = "neg", (($D524+1) - VLOOKUP($B524,'Results-formatted 060121'!$A:AL,(AO$3+2),FALSE)), IF($C524 = "pos-neg", (3+VLOOKUP($B524,'Results-formatted 060121'!$A:AL,(AO$3+2),FALSE)), VLOOKUP($B524,'Results-formatted 060121'!$A:AL,(AO$3+2),FALSE)))</f>
        <v>4</v>
      </c>
      <c r="AP524" s="95">
        <f>IF($C524 = "neg", (($D524+1) - VLOOKUP($B524,'Results-formatted 060121'!$A:AM,(AP$3+2),FALSE)), IF($C524 = "pos-neg", (3+VLOOKUP($B524,'Results-formatted 060121'!$A:AM,(AP$3+2),FALSE)), VLOOKUP($B524,'Results-formatted 060121'!$A:AM,(AP$3+2),FALSE)))</f>
        <v>1</v>
      </c>
      <c r="AQ524" s="95">
        <f>IF($C524 = "neg", (($D524+1) - VLOOKUP($B524,'Results-formatted 060121'!$A:AN,(AQ$3+2),FALSE)), IF($C524 = "pos-neg", (3+VLOOKUP($B524,'Results-formatted 060121'!$A:AN,(AQ$3+2),FALSE)), VLOOKUP($B524,'Results-formatted 060121'!$A:AN,(AQ$3+2),FALSE)))</f>
        <v>4</v>
      </c>
      <c r="AR524" s="95">
        <f>IF($C524 = "neg", (($D524+1) - VLOOKUP($B524,'Results-formatted 060121'!$A:AO,(AR$3+2),FALSE)), IF($C524 = "pos-neg", (3+VLOOKUP($B524,'Results-formatted 060121'!$A:AO,(AR$3+2),FALSE)), VLOOKUP($B524,'Results-formatted 060121'!$A:AO,(AR$3+2),FALSE)))</f>
        <v>5</v>
      </c>
      <c r="AS524" s="95">
        <f>IF($C524 = "neg", (($D524+1) - VLOOKUP($B524,'Results-formatted 060121'!$A:AP,(AS$3+2),FALSE)), IF($C524 = "pos-neg", (3+VLOOKUP($B524,'Results-formatted 060121'!$A:AP,(AS$3+2),FALSE)), VLOOKUP($B524,'Results-formatted 060121'!$A:AP,(AS$3+2),FALSE)))</f>
        <v>5</v>
      </c>
      <c r="AT524" s="95">
        <f>IF($C524 = "neg", (($D524+1) - VLOOKUP($B524,'Results-formatted 060121'!$A:AQ,(AT$3+2),FALSE)), IF($C524 = "pos-neg", (3+VLOOKUP($B524,'Results-formatted 060121'!$A:AQ,(AT$3+2),FALSE)), VLOOKUP($B524,'Results-formatted 060121'!$A:AQ,(AT$3+2),FALSE)))</f>
        <v>5</v>
      </c>
      <c r="AU524" s="95">
        <f>IF($C524 = "neg", (($D524+1) - VLOOKUP($B524,'Results-formatted 060121'!$A:AR,(AU$3+2),FALSE)), IF($C524 = "pos-neg", (3+VLOOKUP($B524,'Results-formatted 060121'!$A:AR,(AU$3+2),FALSE)), VLOOKUP($B524,'Results-formatted 060121'!$A:AR,(AU$3+2),FALSE)))</f>
        <v>5</v>
      </c>
      <c r="AV524" s="95">
        <f>IF($C524 = "neg", (($D524+1) - VLOOKUP($B524,'Results-formatted 060121'!$A:AS,(AV$3+2),FALSE)), IF($C524 = "pos-neg", (3+VLOOKUP($B524,'Results-formatted 060121'!$A:AS,(AV$3+2),FALSE)), VLOOKUP($B524,'Results-formatted 060121'!$A:AS,(AV$3+2),FALSE)))</f>
        <v>4</v>
      </c>
      <c r="AW524" s="95">
        <f>IF($C524 = "neg", (($D524+1) - VLOOKUP($B524,'Results-formatted 060121'!$A:AT,(AW$3+2),FALSE)), IF($C524 = "pos-neg", (3+VLOOKUP($B524,'Results-formatted 060121'!$A:AT,(AW$3+2),FALSE)), VLOOKUP($B524,'Results-formatted 060121'!$A:AT,(AW$3+2),FALSE)))</f>
        <v>1</v>
      </c>
      <c r="AX524" s="95">
        <f>IF($C524 = "neg", (($D524+1) - VLOOKUP($B524,'Results-formatted 060121'!$A:AU,(AX$3+2),FALSE)), IF($C524 = "pos-neg", (3+VLOOKUP($B524,'Results-formatted 060121'!$A:AU,(AX$3+2),FALSE)), VLOOKUP($B524,'Results-formatted 060121'!$A:AU,(AX$3+2),FALSE)))</f>
        <v>1</v>
      </c>
      <c r="AY524" s="95">
        <f>IF($C524 = "neg", (($D524+1) - VLOOKUP($B524,'Results-formatted 060121'!$A:AV,(AY$3+2),FALSE)), IF($C524 = "pos-neg", (3+VLOOKUP($B524,'Results-formatted 060121'!$A:AV,(AY$3+2),FALSE)), VLOOKUP($B524,'Results-formatted 060121'!$A:AV,(AY$3+2),FALSE)))</f>
        <v>4</v>
      </c>
      <c r="AZ524" s="95">
        <f>IF($C524 = "neg", (($D524+1) - VLOOKUP($B524,'Results-formatted 060121'!$A:AW,(AZ$3+2),FALSE)), IF($C524 = "pos-neg", (3+VLOOKUP($B524,'Results-formatted 060121'!$A:AW,(AZ$3+2),FALSE)), VLOOKUP($B524,'Results-formatted 060121'!$A:AW,(AZ$3+2),FALSE)))</f>
        <v>5</v>
      </c>
      <c r="BA524" s="95">
        <f>IF($C524 = "neg", (($D524+1) - VLOOKUP($B524,'Results-formatted 060121'!$A:AX,(BA$3+2),FALSE)), IF($C524 = "pos-neg", (3+VLOOKUP($B524,'Results-formatted 060121'!$A:AX,(BA$3+2),FALSE)), VLOOKUP($B524,'Results-formatted 060121'!$A:AX,(BA$3+2),FALSE)))</f>
        <v>4</v>
      </c>
      <c r="BB524" s="95">
        <f>IF($C524 = "neg", (($D524+1) - VLOOKUP($B524,'Results-formatted 060121'!$A:AY,(BB$3+2),FALSE)), IF($C524 = "pos-neg", (3+VLOOKUP($B524,'Results-formatted 060121'!$A:AY,(BB$3+2),FALSE)), VLOOKUP($B524,'Results-formatted 060121'!$A:AY,(BB$3+2),FALSE)))</f>
        <v>4</v>
      </c>
      <c r="BC524" s="95">
        <f>IF($C524 = "neg", (($D524+1) - VLOOKUP($B524,'Results-formatted 060121'!$A:AZ,(BC$3+2),FALSE)), IF($C524 = "pos-neg", (3+VLOOKUP($B524,'Results-formatted 060121'!$A:AZ,(BC$3+2),FALSE)), VLOOKUP($B524,'Results-formatted 060121'!$A:AZ,(BC$3+2),FALSE)))</f>
        <v>4</v>
      </c>
      <c r="BD524" s="95">
        <f>IF($C524 = "neg", (($D524+1) - VLOOKUP($B524,'Results-formatted 060121'!$A:BA,(BD$3+2),FALSE)), IF($C524 = "pos-neg", (3+VLOOKUP($B524,'Results-formatted 060121'!$A:BA,(BD$3+2),FALSE)), VLOOKUP($B524,'Results-formatted 060121'!$A:BA,(BD$3+2),FALSE)))</f>
        <v>5</v>
      </c>
      <c r="BE524" s="95">
        <f>IF($C524 = "neg", (($D524+1) - VLOOKUP($B524,'Results-formatted 060121'!$A:BB,(BE$3+2),FALSE)), IF($C524 = "pos-neg", (3+VLOOKUP($B524,'Results-formatted 060121'!$A:BB,(BE$3+2),FALSE)), VLOOKUP($B524,'Results-formatted 060121'!$A:BB,(BE$3+2),FALSE)))</f>
        <v>4</v>
      </c>
      <c r="BF524" s="95">
        <f>IF($C524 = "neg", (($D524+1) - VLOOKUP($B524,'Results-formatted 060121'!$A:BC,(BF$3+2),FALSE)), IF($C524 = "pos-neg", (3+VLOOKUP($B524,'Results-formatted 060121'!$A:BC,(BF$3+2),FALSE)), VLOOKUP($B524,'Results-formatted 060121'!$A:BC,(BF$3+2),FALSE)))</f>
        <v>4</v>
      </c>
      <c r="BG524" s="95">
        <f>IF($C524 = "neg", (($D524+1) - VLOOKUP($B524,'Results-formatted 060121'!$A:BD,(BG$3+2),FALSE)), IF($C524 = "pos-neg", (3+VLOOKUP($B524,'Results-formatted 060121'!$A:BD,(BG$3+2),FALSE)), VLOOKUP($B524,'Results-formatted 060121'!$A:BD,(BG$3+2),FALSE)))</f>
        <v>3</v>
      </c>
      <c r="BH524" s="95">
        <f>IF($C524 = "neg", (($D524+1) - VLOOKUP($B524,'Results-formatted 060121'!$A:BE,(BH$3+2),FALSE)), IF($C524 = "pos-neg", (3+VLOOKUP($B524,'Results-formatted 060121'!$A:BE,(BH$3+2),FALSE)), VLOOKUP($B524,'Results-formatted 060121'!$A:BE,(BH$3+2),FALSE)))</f>
        <v>3</v>
      </c>
      <c r="BI524" s="95">
        <f>IF($C524 = "neg", (($D524+1) - VLOOKUP($B524,'Results-formatted 060121'!$A:BF,(BI$3+2),FALSE)), IF($C524 = "pos-neg", (3+VLOOKUP($B524,'Results-formatted 060121'!$A:BF,(BI$3+2),FALSE)), VLOOKUP($B524,'Results-formatted 060121'!$A:BF,(BI$3+2),FALSE)))</f>
        <v>4</v>
      </c>
      <c r="BJ524" s="95">
        <f>IF($C524 = "neg", (($D524+1) - VLOOKUP($B524,'Results-formatted 060121'!$A:BG,(BJ$3+2),FALSE)), IF($C524 = "pos-neg", (3+VLOOKUP($B524,'Results-formatted 060121'!$A:BG,(BJ$3+2),FALSE)), VLOOKUP($B524,'Results-formatted 060121'!$A:BG,(BJ$3+2),FALSE)))</f>
        <v>4</v>
      </c>
      <c r="BK524" s="95">
        <f>IF($C524 = "neg", (($D524+1) - VLOOKUP($B524,'Results-formatted 060121'!$A:BH,(BK$3+2),FALSE)), IF($C524 = "pos-neg", (3+VLOOKUP($B524,'Results-formatted 060121'!$A:BH,(BK$3+2),FALSE)), VLOOKUP($B524,'Results-formatted 060121'!$A:BH,(BK$3+2),FALSE)))</f>
        <v>4</v>
      </c>
      <c r="BL524" s="95">
        <f>IF($C524 = "neg", (($D524+1) - VLOOKUP($B524,'Results-formatted 060121'!$A:BI,(BL$3+2),FALSE)), IF($C524 = "pos-neg", (3+VLOOKUP($B524,'Results-formatted 060121'!$A:BI,(BL$3+2),FALSE)), VLOOKUP($B524,'Results-formatted 060121'!$A:BI,(BL$3+2),FALSE)))</f>
        <v>5</v>
      </c>
      <c r="BM524" s="95">
        <f>IF($C524 = "neg", (($D524+1) - VLOOKUP($B524,'Results-formatted 060121'!$A:BJ,(BM$3+2),FALSE)), IF($C524 = "pos-neg", (3+VLOOKUP($B524,'Results-formatted 060121'!$A:BJ,(BM$3+2),FALSE)), VLOOKUP($B524,'Results-formatted 060121'!$A:BJ,(BM$3+2),FALSE)))</f>
        <v>3</v>
      </c>
      <c r="BN524" s="95"/>
      <c r="BO524" s="95"/>
      <c r="BP524" s="95"/>
      <c r="BQ524" s="95"/>
      <c r="BR524" s="95"/>
      <c r="BS524" s="95"/>
      <c r="BT524" s="95"/>
      <c r="BU524" s="95"/>
      <c r="BV524" s="95"/>
      <c r="BW524" s="95"/>
      <c r="BX524" s="95"/>
      <c r="BY524" s="95"/>
      <c r="BZ524" s="95"/>
      <c r="CA524" s="95"/>
      <c r="CB524" s="95"/>
      <c r="CC524" s="95"/>
      <c r="CD524" s="98"/>
      <c r="CE524" s="25">
        <f t="shared" si="1954"/>
        <v>3.8333333333333335</v>
      </c>
      <c r="CF524" s="25">
        <f t="shared" si="2064"/>
        <v>1.060327206720046</v>
      </c>
    </row>
    <row r="525" spans="2:84" ht="42" x14ac:dyDescent="0.15">
      <c r="B525" s="84" t="s">
        <v>638</v>
      </c>
      <c r="C525" s="86" t="s">
        <v>224</v>
      </c>
      <c r="D525" s="2">
        <v>5</v>
      </c>
      <c r="E525" s="15" t="s">
        <v>1087</v>
      </c>
      <c r="F525" s="95">
        <f>IF($C525 = "neg", (($D525+1) - VLOOKUP($B525,'Results-formatted 060121'!$A:$AJ,(F$3+2),FALSE)), IF($C525 = "pos-neg", (3+VLOOKUP($B525,'Results-formatted 060121'!$A:$AJ,(F$3+2),FALSE)), VLOOKUP($B525,'Results-formatted 060121'!$A:$AJ,(F$3+2),FALSE)))</f>
        <v>3</v>
      </c>
      <c r="G525" s="95">
        <f>IF($C525 = "neg", (($D525+1) - VLOOKUP($B525,'Results-formatted 060121'!$A:$AJ,(G$3+2),FALSE)), IF($C525 = "pos-neg", (3+VLOOKUP($B525,'Results-formatted 060121'!$A:$AJ,(G$3+2),FALSE)), VLOOKUP($B525,'Results-formatted 060121'!$A:$AJ,(G$3+2),FALSE)))</f>
        <v>5</v>
      </c>
      <c r="H525" s="95">
        <f>IF($C525 = "neg", (($D525+1) - VLOOKUP($B525,'Results-formatted 060121'!$A:$AJ,(H$3+2),FALSE)), IF($C525 = "pos-neg", (3+VLOOKUP($B525,'Results-formatted 060121'!$A:$AJ,(H$3+2),FALSE)), VLOOKUP($B525,'Results-formatted 060121'!$A:$AJ,(H$3+2),FALSE)))</f>
        <v>4</v>
      </c>
      <c r="I525" s="95">
        <f>IF($C525 = "neg", (($D525+1) - VLOOKUP($B525,'Results-formatted 060121'!$A:$AJ,(I$3+2),FALSE)), IF($C525 = "pos-neg", (3+VLOOKUP($B525,'Results-formatted 060121'!$A:$AJ,(I$3+2),FALSE)), VLOOKUP($B525,'Results-formatted 060121'!$A:$AJ,(I$3+2),FALSE)))</f>
        <v>5</v>
      </c>
      <c r="J525" s="95">
        <f>IF($C525 = "neg", (($D525+1) - VLOOKUP($B525,'Results-formatted 060121'!$A:$AJ,(J$3+2),FALSE)), IF($C525 = "pos-neg", (3+VLOOKUP($B525,'Results-formatted 060121'!$A:$AJ,(J$3+2),FALSE)), VLOOKUP($B525,'Results-formatted 060121'!$A:$AJ,(J$3+2),FALSE)))</f>
        <v>3</v>
      </c>
      <c r="K525" s="95">
        <f>IF($C525 = "neg", (($D525+1) - VLOOKUP($B525,'Results-formatted 060121'!$A:$AJ,(K$3+2),FALSE)), IF($C525 = "pos-neg", (3+VLOOKUP($B525,'Results-formatted 060121'!$A:$AJ,(K$3+2),FALSE)), VLOOKUP($B525,'Results-formatted 060121'!$A:$AJ,(K$3+2),FALSE)))</f>
        <v>5</v>
      </c>
      <c r="L525" s="95">
        <f>IF($C525 = "neg", (($D525+1) - VLOOKUP($B525,'Results-formatted 060121'!$A:$AJ,(L$3+2),FALSE)), IF($C525 = "pos-neg", (3+VLOOKUP($B525,'Results-formatted 060121'!$A:$AJ,(L$3+2),FALSE)), VLOOKUP($B525,'Results-formatted 060121'!$A:$AJ,(L$3+2),FALSE)))</f>
        <v>4</v>
      </c>
      <c r="M525" s="95">
        <f>IF($C525 = "neg", (($D525+1) - VLOOKUP($B525,'Results-formatted 060121'!$A:$AJ,(M$3+2),FALSE)), IF($C525 = "pos-neg", (3+VLOOKUP($B525,'Results-formatted 060121'!$A:$AJ,(M$3+2),FALSE)), VLOOKUP($B525,'Results-formatted 060121'!$A:$AJ,(M$3+2),FALSE)))</f>
        <v>4</v>
      </c>
      <c r="N525" s="95">
        <f>IF($C525 = "neg", (($D525+1) - VLOOKUP($B525,'Results-formatted 060121'!$A:$AJ,(N$3+2),FALSE)), IF($C525 = "pos-neg", (3+VLOOKUP($B525,'Results-formatted 060121'!$A:$AJ,(N$3+2),FALSE)), VLOOKUP($B525,'Results-formatted 060121'!$A:$AJ,(N$3+2),FALSE)))</f>
        <v>3</v>
      </c>
      <c r="O525" s="95">
        <f>IF($C525 = "neg", (($D525+1) - VLOOKUP($B525,'Results-formatted 060121'!$A:$AJ,(O$3+2),FALSE)), IF($C525 = "pos-neg", (3+VLOOKUP($B525,'Results-formatted 060121'!$A:$AJ,(O$3+2),FALSE)), VLOOKUP($B525,'Results-formatted 060121'!$A:$AJ,(O$3+2),FALSE)))</f>
        <v>5</v>
      </c>
      <c r="P525" s="95">
        <f>IF($C525 = "neg", (($D525+1) - VLOOKUP($B525,'Results-formatted 060121'!$A:$AJ,(P$3+2),FALSE)), IF($C525 = "pos-neg", (3+VLOOKUP($B525,'Results-formatted 060121'!$A:$AJ,(P$3+2),FALSE)), VLOOKUP($B525,'Results-formatted 060121'!$A:$AJ,(P$3+2),FALSE)))</f>
        <v>4</v>
      </c>
      <c r="Q525" s="95">
        <f>IF($C525 = "neg", (($D525+1) - VLOOKUP($B525,'Results-formatted 060121'!$A:$AJ,(Q$3+2),FALSE)), IF($C525 = "pos-neg", (3+VLOOKUP($B525,'Results-formatted 060121'!$A:$AJ,(Q$3+2),FALSE)), VLOOKUP($B525,'Results-formatted 060121'!$A:$AJ,(Q$3+2),FALSE)))</f>
        <v>5</v>
      </c>
      <c r="R525" s="95">
        <f>IF($C525 = "neg", (($D525+1) - VLOOKUP($B525,'Results-formatted 060121'!$A:$AJ,(R$3+2),FALSE)), IF($C525 = "pos-neg", (3+VLOOKUP($B525,'Results-formatted 060121'!$A:$AJ,(R$3+2),FALSE)), VLOOKUP($B525,'Results-formatted 060121'!$A:$AJ,(R$3+2),FALSE)))</f>
        <v>2</v>
      </c>
      <c r="S525" s="95">
        <f>IF($C525 = "neg", (($D525+1) - VLOOKUP($B525,'Results-formatted 060121'!$A:$AJ,(S$3+2),FALSE)), IF($C525 = "pos-neg", (3+VLOOKUP($B525,'Results-formatted 060121'!$A:$AJ,(S$3+2),FALSE)), VLOOKUP($B525,'Results-formatted 060121'!$A:$AJ,(S$3+2),FALSE)))</f>
        <v>4</v>
      </c>
      <c r="T525" s="95">
        <f>IF($C525 = "neg", (($D525+1) - VLOOKUP($B525,'Results-formatted 060121'!$A:$AJ,(T$3+2),FALSE)), IF($C525 = "pos-neg", (3+VLOOKUP($B525,'Results-formatted 060121'!$A:$AJ,(T$3+2),FALSE)), VLOOKUP($B525,'Results-formatted 060121'!$A:$AJ,(T$3+2),FALSE)))</f>
        <v>3</v>
      </c>
      <c r="U525" s="95">
        <f>IF($C525 = "neg", (($D525+1) - VLOOKUP($B525,'Results-formatted 060121'!$A:$AJ,(U$3+2),FALSE)), IF($C525 = "pos-neg", (3+VLOOKUP($B525,'Results-formatted 060121'!$A:$AJ,(U$3+2),FALSE)), VLOOKUP($B525,'Results-formatted 060121'!$A:$AJ,(U$3+2),FALSE)))</f>
        <v>1</v>
      </c>
      <c r="V525" s="95">
        <f>IF($C525 = "neg", (($D525+1) - VLOOKUP($B525,'Results-formatted 060121'!$A:$AJ,(V$3+2),FALSE)), IF($C525 = "pos-neg", (3+VLOOKUP($B525,'Results-formatted 060121'!$A:$AJ,(V$3+2),FALSE)), VLOOKUP($B525,'Results-formatted 060121'!$A:$AJ,(V$3+2),FALSE)))</f>
        <v>4</v>
      </c>
      <c r="W525" s="95">
        <f>IF($C525 = "neg", (($D525+1) - VLOOKUP($B525,'Results-formatted 060121'!$A:$AJ,(W$3+2),FALSE)), IF($C525 = "pos-neg", (3+VLOOKUP($B525,'Results-formatted 060121'!$A:$AJ,(W$3+2),FALSE)), VLOOKUP($B525,'Results-formatted 060121'!$A:$AJ,(W$3+2),FALSE)))</f>
        <v>4</v>
      </c>
      <c r="X525" s="95">
        <f>IF($C525 = "neg", (($D525+1) - VLOOKUP($B525,'Results-formatted 060121'!$A:$AJ,(X$3+2),FALSE)), IF($C525 = "pos-neg", (3+VLOOKUP($B525,'Results-formatted 060121'!$A:$AJ,(X$3+2),FALSE)), VLOOKUP($B525,'Results-formatted 060121'!$A:$AJ,(X$3+2),FALSE)))</f>
        <v>4</v>
      </c>
      <c r="Y525" s="95">
        <f>IF($C525 = "neg", (($D525+1) - VLOOKUP($B525,'Results-formatted 060121'!$A:$AJ,(Y$3+2),FALSE)), IF($C525 = "pos-neg", (3+VLOOKUP($B525,'Results-formatted 060121'!$A:$AJ,(Y$3+2),FALSE)), VLOOKUP($B525,'Results-formatted 060121'!$A:$AJ,(Y$3+2),FALSE)))</f>
        <v>3</v>
      </c>
      <c r="Z525" s="95">
        <f>IF($C525 = "neg", (($D525+1) - VLOOKUP($B525,'Results-formatted 060121'!$A:$AJ,(Z$3+2),FALSE)), IF($C525 = "pos-neg", (3+VLOOKUP($B525,'Results-formatted 060121'!$A:$AJ,(Z$3+2),FALSE)), VLOOKUP($B525,'Results-formatted 060121'!$A:$AJ,(Z$3+2),FALSE)))</f>
        <v>3</v>
      </c>
      <c r="AA525" s="95">
        <f>IF($C525 = "neg", (($D525+1) - VLOOKUP($B525,'Results-formatted 060121'!$A:$AJ,(AA$3+2),FALSE)), IF($C525 = "pos-neg", (3+VLOOKUP($B525,'Results-formatted 060121'!$A:$AJ,(AA$3+2),FALSE)), VLOOKUP($B525,'Results-formatted 060121'!$A:$AJ,(AA$3+2),FALSE)))</f>
        <v>3</v>
      </c>
      <c r="AB525" s="95">
        <f>IF($C525 = "neg", (($D525+1) - VLOOKUP($B525,'Results-formatted 060121'!$A:$AJ,(AB$3+2),FALSE)), IF($C525 = "pos-neg", (3+VLOOKUP($B525,'Results-formatted 060121'!$A:$AJ,(AB$3+2),FALSE)), VLOOKUP($B525,'Results-formatted 060121'!$A:$AJ,(AB$3+2),FALSE)))</f>
        <v>4</v>
      </c>
      <c r="AC525" s="95">
        <f>IF($C525 = "neg", (($D525+1) - VLOOKUP($B525,'Results-formatted 060121'!$A:$AJ,(AC$3+2),FALSE)), IF($C525 = "pos-neg", (3+VLOOKUP($B525,'Results-formatted 060121'!$A:$AJ,(AC$3+2),FALSE)), VLOOKUP($B525,'Results-formatted 060121'!$A:$AJ,(AC$3+2),FALSE)))</f>
        <v>2</v>
      </c>
      <c r="AD525" s="95">
        <f>IF($C525 = "neg", (($D525+1) - VLOOKUP($B525,'Results-formatted 060121'!$A:$AJ,(AD$3+2),FALSE)), IF($C525 = "pos-neg", (3+VLOOKUP($B525,'Results-formatted 060121'!$A:$AJ,(AD$3+2),FALSE)), VLOOKUP($B525,'Results-formatted 060121'!$A:$AJ,(AD$3+2),FALSE)))</f>
        <v>4</v>
      </c>
      <c r="AE525" s="95">
        <f>IF($C525 = "neg", (($D525+1) - VLOOKUP($B525,'Results-formatted 060121'!$A:$AJ,(AE$3+2),FALSE)), IF($C525 = "pos-neg", (3+VLOOKUP($B525,'Results-formatted 060121'!$A:$AJ,(AE$3+2),FALSE)), VLOOKUP($B525,'Results-formatted 060121'!$A:$AJ,(AE$3+2),FALSE)))</f>
        <v>5</v>
      </c>
      <c r="AF525" s="95">
        <f>IF($C525 = "neg", (($D525+1) - VLOOKUP($B525,'Results-formatted 060121'!$A:$AJ,(AF$3+2),FALSE)), IF($C525 = "pos-neg", (3+VLOOKUP($B525,'Results-formatted 060121'!$A:$AJ,(AF$3+2),FALSE)), VLOOKUP($B525,'Results-formatted 060121'!$A:$AJ,(AF$3+2),FALSE)))</f>
        <v>4</v>
      </c>
      <c r="AG525" s="95">
        <f>IF($C525 = "neg", (($D525+1) - VLOOKUP($B525,'Results-formatted 060121'!$A:$AJ,(AG$3+2),FALSE)), IF($C525 = "pos-neg", (3+VLOOKUP($B525,'Results-formatted 060121'!$A:$AJ,(AG$3+2),FALSE)), VLOOKUP($B525,'Results-formatted 060121'!$A:$AJ,(AG$3+2),FALSE)))</f>
        <v>3</v>
      </c>
      <c r="AH525" s="95">
        <f>IF($C525 = "neg", (($D525+1) - VLOOKUP($B525,'Results-formatted 060121'!$A:$AJ,(AH$3+2),FALSE)), IF($C525 = "pos-neg", (3+VLOOKUP($B525,'Results-formatted 060121'!$A:$AJ,(AH$3+2),FALSE)), VLOOKUP($B525,'Results-formatted 060121'!$A:$AJ,(AH$3+2),FALSE)))</f>
        <v>4</v>
      </c>
      <c r="AI525" s="95">
        <f>IF($C525 = "neg", (($D525+1) - VLOOKUP($B525,'Results-formatted 060121'!$A:$AJ,(AI$3+2),FALSE)), IF($C525 = "pos-neg", (3+VLOOKUP($B525,'Results-formatted 060121'!$A:$AJ,(AI$3+2),FALSE)), VLOOKUP($B525,'Results-formatted 060121'!$A:$AJ,(AI$3+2),FALSE)))</f>
        <v>5</v>
      </c>
      <c r="AJ525" s="95">
        <f>IF($C525 = "neg", (($D525+1) - VLOOKUP($B525,'Results-formatted 060121'!$A:$AJ,(AJ$3+2),FALSE)), IF($C525 = "pos-neg", (3+VLOOKUP($B525,'Results-formatted 060121'!$A:$AJ,(AJ$3+2),FALSE)), VLOOKUP($B525,'Results-formatted 060121'!$A:$AJ,(AJ$3+2),FALSE)))</f>
        <v>5</v>
      </c>
      <c r="AK525" s="95">
        <f>IF($C525 = "neg", (($D525+1) - VLOOKUP($B525,'Results-formatted 060121'!$A:$AJ,(AK$3+2),FALSE)), IF($C525 = "pos-neg", (3+VLOOKUP($B525,'Results-formatted 060121'!$A:$AJ,(AK$3+2),FALSE)), VLOOKUP($B525,'Results-formatted 060121'!$A:$AJ,(AK$3+2),FALSE)))</f>
        <v>3</v>
      </c>
      <c r="AL525" s="95">
        <f>IF($C525 = "neg", (($D525+1) - VLOOKUP($B525,'Results-formatted 060121'!$A:$AJ,(AL$3+2),FALSE)), IF($C525 = "pos-neg", (3+VLOOKUP($B525,'Results-formatted 060121'!$A:$AJ,(AL$3+2),FALSE)), VLOOKUP($B525,'Results-formatted 060121'!$A:$AJ,(AL$3+2),FALSE)))</f>
        <v>4</v>
      </c>
      <c r="AM525" s="95">
        <f>IF($C525 = "neg", (($D525+1) - VLOOKUP($B525,'Results-formatted 060121'!$A:AJ,(AM$3+2),FALSE)), IF($C525 = "pos-neg", (3+VLOOKUP($B525,'Results-formatted 060121'!$A:AJ,(AM$3+2),FALSE)), VLOOKUP($B525,'Results-formatted 060121'!$A:AJ,(AM$3+2),FALSE)))</f>
        <v>5</v>
      </c>
      <c r="AN525" s="95">
        <f>IF($C525 = "neg", (($D525+1) - VLOOKUP($B525,'Results-formatted 060121'!$A:AK,(AN$3+2),FALSE)), IF($C525 = "pos-neg", (3+VLOOKUP($B525,'Results-formatted 060121'!$A:AK,(AN$3+2),FALSE)), VLOOKUP($B525,'Results-formatted 060121'!$A:AK,(AN$3+2),FALSE)))</f>
        <v>3</v>
      </c>
      <c r="AO525" s="95">
        <f>IF($C525 = "neg", (($D525+1) - VLOOKUP($B525,'Results-formatted 060121'!$A:AL,(AO$3+2),FALSE)), IF($C525 = "pos-neg", (3+VLOOKUP($B525,'Results-formatted 060121'!$A:AL,(AO$3+2),FALSE)), VLOOKUP($B525,'Results-formatted 060121'!$A:AL,(AO$3+2),FALSE)))</f>
        <v>4</v>
      </c>
      <c r="AP525" s="95">
        <f>IF($C525 = "neg", (($D525+1) - VLOOKUP($B525,'Results-formatted 060121'!$A:AM,(AP$3+2),FALSE)), IF($C525 = "pos-neg", (3+VLOOKUP($B525,'Results-formatted 060121'!$A:AM,(AP$3+2),FALSE)), VLOOKUP($B525,'Results-formatted 060121'!$A:AM,(AP$3+2),FALSE)))</f>
        <v>1</v>
      </c>
      <c r="AQ525" s="95">
        <f>IF($C525 = "neg", (($D525+1) - VLOOKUP($B525,'Results-formatted 060121'!$A:AN,(AQ$3+2),FALSE)), IF($C525 = "pos-neg", (3+VLOOKUP($B525,'Results-formatted 060121'!$A:AN,(AQ$3+2),FALSE)), VLOOKUP($B525,'Results-formatted 060121'!$A:AN,(AQ$3+2),FALSE)))</f>
        <v>4</v>
      </c>
      <c r="AR525" s="95">
        <f>IF($C525 = "neg", (($D525+1) - VLOOKUP($B525,'Results-formatted 060121'!$A:AO,(AR$3+2),FALSE)), IF($C525 = "pos-neg", (3+VLOOKUP($B525,'Results-formatted 060121'!$A:AO,(AR$3+2),FALSE)), VLOOKUP($B525,'Results-formatted 060121'!$A:AO,(AR$3+2),FALSE)))</f>
        <v>5</v>
      </c>
      <c r="AS525" s="95">
        <f>IF($C525 = "neg", (($D525+1) - VLOOKUP($B525,'Results-formatted 060121'!$A:AP,(AS$3+2),FALSE)), IF($C525 = "pos-neg", (3+VLOOKUP($B525,'Results-formatted 060121'!$A:AP,(AS$3+2),FALSE)), VLOOKUP($B525,'Results-formatted 060121'!$A:AP,(AS$3+2),FALSE)))</f>
        <v>4</v>
      </c>
      <c r="AT525" s="95">
        <f>IF($C525 = "neg", (($D525+1) - VLOOKUP($B525,'Results-formatted 060121'!$A:AQ,(AT$3+2),FALSE)), IF($C525 = "pos-neg", (3+VLOOKUP($B525,'Results-formatted 060121'!$A:AQ,(AT$3+2),FALSE)), VLOOKUP($B525,'Results-formatted 060121'!$A:AQ,(AT$3+2),FALSE)))</f>
        <v>5</v>
      </c>
      <c r="AU525" s="95">
        <f>IF($C525 = "neg", (($D525+1) - VLOOKUP($B525,'Results-formatted 060121'!$A:AR,(AU$3+2),FALSE)), IF($C525 = "pos-neg", (3+VLOOKUP($B525,'Results-formatted 060121'!$A:AR,(AU$3+2),FALSE)), VLOOKUP($B525,'Results-formatted 060121'!$A:AR,(AU$3+2),FALSE)))</f>
        <v>5</v>
      </c>
      <c r="AV525" s="95">
        <f>IF($C525 = "neg", (($D525+1) - VLOOKUP($B525,'Results-formatted 060121'!$A:AS,(AV$3+2),FALSE)), IF($C525 = "pos-neg", (3+VLOOKUP($B525,'Results-formatted 060121'!$A:AS,(AV$3+2),FALSE)), VLOOKUP($B525,'Results-formatted 060121'!$A:AS,(AV$3+2),FALSE)))</f>
        <v>4</v>
      </c>
      <c r="AW525" s="95">
        <f>IF($C525 = "neg", (($D525+1) - VLOOKUP($B525,'Results-formatted 060121'!$A:AT,(AW$3+2),FALSE)), IF($C525 = "pos-neg", (3+VLOOKUP($B525,'Results-formatted 060121'!$A:AT,(AW$3+2),FALSE)), VLOOKUP($B525,'Results-formatted 060121'!$A:AT,(AW$3+2),FALSE)))</f>
        <v>3</v>
      </c>
      <c r="AX525" s="95">
        <f>IF($C525 = "neg", (($D525+1) - VLOOKUP($B525,'Results-formatted 060121'!$A:AU,(AX$3+2),FALSE)), IF($C525 = "pos-neg", (3+VLOOKUP($B525,'Results-formatted 060121'!$A:AU,(AX$3+2),FALSE)), VLOOKUP($B525,'Results-formatted 060121'!$A:AU,(AX$3+2),FALSE)))</f>
        <v>1</v>
      </c>
      <c r="AY525" s="95">
        <f>IF($C525 = "neg", (($D525+1) - VLOOKUP($B525,'Results-formatted 060121'!$A:AV,(AY$3+2),FALSE)), IF($C525 = "pos-neg", (3+VLOOKUP($B525,'Results-formatted 060121'!$A:AV,(AY$3+2),FALSE)), VLOOKUP($B525,'Results-formatted 060121'!$A:AV,(AY$3+2),FALSE)))</f>
        <v>4</v>
      </c>
      <c r="AZ525" s="95">
        <f>IF($C525 = "neg", (($D525+1) - VLOOKUP($B525,'Results-formatted 060121'!$A:AW,(AZ$3+2),FALSE)), IF($C525 = "pos-neg", (3+VLOOKUP($B525,'Results-formatted 060121'!$A:AW,(AZ$3+2),FALSE)), VLOOKUP($B525,'Results-formatted 060121'!$A:AW,(AZ$3+2),FALSE)))</f>
        <v>5</v>
      </c>
      <c r="BA525" s="95">
        <f>IF($C525 = "neg", (($D525+1) - VLOOKUP($B525,'Results-formatted 060121'!$A:AX,(BA$3+2),FALSE)), IF($C525 = "pos-neg", (3+VLOOKUP($B525,'Results-formatted 060121'!$A:AX,(BA$3+2),FALSE)), VLOOKUP($B525,'Results-formatted 060121'!$A:AX,(BA$3+2),FALSE)))</f>
        <v>4</v>
      </c>
      <c r="BB525" s="95">
        <f>IF($C525 = "neg", (($D525+1) - VLOOKUP($B525,'Results-formatted 060121'!$A:AY,(BB$3+2),FALSE)), IF($C525 = "pos-neg", (3+VLOOKUP($B525,'Results-formatted 060121'!$A:AY,(BB$3+2),FALSE)), VLOOKUP($B525,'Results-formatted 060121'!$A:AY,(BB$3+2),FALSE)))</f>
        <v>4</v>
      </c>
      <c r="BC525" s="95">
        <f>IF($C525 = "neg", (($D525+1) - VLOOKUP($B525,'Results-formatted 060121'!$A:AZ,(BC$3+2),FALSE)), IF($C525 = "pos-neg", (3+VLOOKUP($B525,'Results-formatted 060121'!$A:AZ,(BC$3+2),FALSE)), VLOOKUP($B525,'Results-formatted 060121'!$A:AZ,(BC$3+2),FALSE)))</f>
        <v>4</v>
      </c>
      <c r="BD525" s="95">
        <f>IF($C525 = "neg", (($D525+1) - VLOOKUP($B525,'Results-formatted 060121'!$A:BA,(BD$3+2),FALSE)), IF($C525 = "pos-neg", (3+VLOOKUP($B525,'Results-formatted 060121'!$A:BA,(BD$3+2),FALSE)), VLOOKUP($B525,'Results-formatted 060121'!$A:BA,(BD$3+2),FALSE)))</f>
        <v>5</v>
      </c>
      <c r="BE525" s="95">
        <f>IF($C525 = "neg", (($D525+1) - VLOOKUP($B525,'Results-formatted 060121'!$A:BB,(BE$3+2),FALSE)), IF($C525 = "pos-neg", (3+VLOOKUP($B525,'Results-formatted 060121'!$A:BB,(BE$3+2),FALSE)), VLOOKUP($B525,'Results-formatted 060121'!$A:BB,(BE$3+2),FALSE)))</f>
        <v>4</v>
      </c>
      <c r="BF525" s="95">
        <f>IF($C525 = "neg", (($D525+1) - VLOOKUP($B525,'Results-formatted 060121'!$A:BC,(BF$3+2),FALSE)), IF($C525 = "pos-neg", (3+VLOOKUP($B525,'Results-formatted 060121'!$A:BC,(BF$3+2),FALSE)), VLOOKUP($B525,'Results-formatted 060121'!$A:BC,(BF$3+2),FALSE)))</f>
        <v>4</v>
      </c>
      <c r="BG525" s="95">
        <f>IF($C525 = "neg", (($D525+1) - VLOOKUP($B525,'Results-formatted 060121'!$A:BD,(BG$3+2),FALSE)), IF($C525 = "pos-neg", (3+VLOOKUP($B525,'Results-formatted 060121'!$A:BD,(BG$3+2),FALSE)), VLOOKUP($B525,'Results-formatted 060121'!$A:BD,(BG$3+2),FALSE)))</f>
        <v>3</v>
      </c>
      <c r="BH525" s="95">
        <f>IF($C525 = "neg", (($D525+1) - VLOOKUP($B525,'Results-formatted 060121'!$A:BE,(BH$3+2),FALSE)), IF($C525 = "pos-neg", (3+VLOOKUP($B525,'Results-formatted 060121'!$A:BE,(BH$3+2),FALSE)), VLOOKUP($B525,'Results-formatted 060121'!$A:BE,(BH$3+2),FALSE)))</f>
        <v>3</v>
      </c>
      <c r="BI525" s="95">
        <f>IF($C525 = "neg", (($D525+1) - VLOOKUP($B525,'Results-formatted 060121'!$A:BF,(BI$3+2),FALSE)), IF($C525 = "pos-neg", (3+VLOOKUP($B525,'Results-formatted 060121'!$A:BF,(BI$3+2),FALSE)), VLOOKUP($B525,'Results-formatted 060121'!$A:BF,(BI$3+2),FALSE)))</f>
        <v>5</v>
      </c>
      <c r="BJ525" s="95">
        <f>IF($C525 = "neg", (($D525+1) - VLOOKUP($B525,'Results-formatted 060121'!$A:BG,(BJ$3+2),FALSE)), IF($C525 = "pos-neg", (3+VLOOKUP($B525,'Results-formatted 060121'!$A:BG,(BJ$3+2),FALSE)), VLOOKUP($B525,'Results-formatted 060121'!$A:BG,(BJ$3+2),FALSE)))</f>
        <v>5</v>
      </c>
      <c r="BK525" s="95">
        <f>IF($C525 = "neg", (($D525+1) - VLOOKUP($B525,'Results-formatted 060121'!$A:BH,(BK$3+2),FALSE)), IF($C525 = "pos-neg", (3+VLOOKUP($B525,'Results-formatted 060121'!$A:BH,(BK$3+2),FALSE)), VLOOKUP($B525,'Results-formatted 060121'!$A:BH,(BK$3+2),FALSE)))</f>
        <v>4</v>
      </c>
      <c r="BL525" s="95">
        <f>IF($C525 = "neg", (($D525+1) - VLOOKUP($B525,'Results-formatted 060121'!$A:BI,(BL$3+2),FALSE)), IF($C525 = "pos-neg", (3+VLOOKUP($B525,'Results-formatted 060121'!$A:BI,(BL$3+2),FALSE)), VLOOKUP($B525,'Results-formatted 060121'!$A:BI,(BL$3+2),FALSE)))</f>
        <v>4</v>
      </c>
      <c r="BM525" s="95">
        <f>IF($C525 = "neg", (($D525+1) - VLOOKUP($B525,'Results-formatted 060121'!$A:BJ,(BM$3+2),FALSE)), IF($C525 = "pos-neg", (3+VLOOKUP($B525,'Results-formatted 060121'!$A:BJ,(BM$3+2),FALSE)), VLOOKUP($B525,'Results-formatted 060121'!$A:BJ,(BM$3+2),FALSE)))</f>
        <v>2</v>
      </c>
      <c r="BN525" s="95"/>
      <c r="BO525" s="95"/>
      <c r="BP525" s="95"/>
      <c r="BQ525" s="95"/>
      <c r="BR525" s="95"/>
      <c r="BS525" s="95"/>
      <c r="BT525" s="95"/>
      <c r="BU525" s="95"/>
      <c r="BV525" s="95"/>
      <c r="BW525" s="95"/>
      <c r="BX525" s="95"/>
      <c r="BY525" s="95"/>
      <c r="BZ525" s="95"/>
      <c r="CA525" s="95"/>
      <c r="CB525" s="95"/>
      <c r="CC525" s="95"/>
      <c r="CD525" s="98"/>
      <c r="CE525" s="25">
        <f t="shared" si="1954"/>
        <v>3.8</v>
      </c>
      <c r="CF525" s="25">
        <f t="shared" si="2064"/>
        <v>1.0544498123569759</v>
      </c>
    </row>
    <row r="526" spans="2:84" ht="42" x14ac:dyDescent="0.15">
      <c r="B526" s="84" t="s">
        <v>639</v>
      </c>
      <c r="C526" s="86" t="s">
        <v>224</v>
      </c>
      <c r="D526" s="2">
        <v>5</v>
      </c>
      <c r="E526" s="15" t="s">
        <v>1088</v>
      </c>
      <c r="F526" s="95">
        <f>IF($C526 = "neg", (($D526+1) - VLOOKUP($B526,'Results-formatted 060121'!$A:$AJ,(F$3+2),FALSE)), IF($C526 = "pos-neg", (3+VLOOKUP($B526,'Results-formatted 060121'!$A:$AJ,(F$3+2),FALSE)), VLOOKUP($B526,'Results-formatted 060121'!$A:$AJ,(F$3+2),FALSE)))</f>
        <v>3</v>
      </c>
      <c r="G526" s="95">
        <f>IF($C526 = "neg", (($D526+1) - VLOOKUP($B526,'Results-formatted 060121'!$A:$AJ,(G$3+2),FALSE)), IF($C526 = "pos-neg", (3+VLOOKUP($B526,'Results-formatted 060121'!$A:$AJ,(G$3+2),FALSE)), VLOOKUP($B526,'Results-formatted 060121'!$A:$AJ,(G$3+2),FALSE)))</f>
        <v>5</v>
      </c>
      <c r="H526" s="95">
        <f>IF($C526 = "neg", (($D526+1) - VLOOKUP($B526,'Results-formatted 060121'!$A:$AJ,(H$3+2),FALSE)), IF($C526 = "pos-neg", (3+VLOOKUP($B526,'Results-formatted 060121'!$A:$AJ,(H$3+2),FALSE)), VLOOKUP($B526,'Results-formatted 060121'!$A:$AJ,(H$3+2),FALSE)))</f>
        <v>3</v>
      </c>
      <c r="I526" s="95">
        <f>IF($C526 = "neg", (($D526+1) - VLOOKUP($B526,'Results-formatted 060121'!$A:$AJ,(I$3+2),FALSE)), IF($C526 = "pos-neg", (3+VLOOKUP($B526,'Results-formatted 060121'!$A:$AJ,(I$3+2),FALSE)), VLOOKUP($B526,'Results-formatted 060121'!$A:$AJ,(I$3+2),FALSE)))</f>
        <v>4</v>
      </c>
      <c r="J526" s="95">
        <f>IF($C526 = "neg", (($D526+1) - VLOOKUP($B526,'Results-formatted 060121'!$A:$AJ,(J$3+2),FALSE)), IF($C526 = "pos-neg", (3+VLOOKUP($B526,'Results-formatted 060121'!$A:$AJ,(J$3+2),FALSE)), VLOOKUP($B526,'Results-formatted 060121'!$A:$AJ,(J$3+2),FALSE)))</f>
        <v>3</v>
      </c>
      <c r="K526" s="95">
        <f>IF($C526 = "neg", (($D526+1) - VLOOKUP($B526,'Results-formatted 060121'!$A:$AJ,(K$3+2),FALSE)), IF($C526 = "pos-neg", (3+VLOOKUP($B526,'Results-formatted 060121'!$A:$AJ,(K$3+2),FALSE)), VLOOKUP($B526,'Results-formatted 060121'!$A:$AJ,(K$3+2),FALSE)))</f>
        <v>5</v>
      </c>
      <c r="L526" s="95">
        <f>IF($C526 = "neg", (($D526+1) - VLOOKUP($B526,'Results-formatted 060121'!$A:$AJ,(L$3+2),FALSE)), IF($C526 = "pos-neg", (3+VLOOKUP($B526,'Results-formatted 060121'!$A:$AJ,(L$3+2),FALSE)), VLOOKUP($B526,'Results-formatted 060121'!$A:$AJ,(L$3+2),FALSE)))</f>
        <v>4</v>
      </c>
      <c r="M526" s="95">
        <f>IF($C526 = "neg", (($D526+1) - VLOOKUP($B526,'Results-formatted 060121'!$A:$AJ,(M$3+2),FALSE)), IF($C526 = "pos-neg", (3+VLOOKUP($B526,'Results-formatted 060121'!$A:$AJ,(M$3+2),FALSE)), VLOOKUP($B526,'Results-formatted 060121'!$A:$AJ,(M$3+2),FALSE)))</f>
        <v>3</v>
      </c>
      <c r="N526" s="95">
        <f>IF($C526 = "neg", (($D526+1) - VLOOKUP($B526,'Results-formatted 060121'!$A:$AJ,(N$3+2),FALSE)), IF($C526 = "pos-neg", (3+VLOOKUP($B526,'Results-formatted 060121'!$A:$AJ,(N$3+2),FALSE)), VLOOKUP($B526,'Results-formatted 060121'!$A:$AJ,(N$3+2),FALSE)))</f>
        <v>4</v>
      </c>
      <c r="O526" s="95">
        <f>IF($C526 = "neg", (($D526+1) - VLOOKUP($B526,'Results-formatted 060121'!$A:$AJ,(O$3+2),FALSE)), IF($C526 = "pos-neg", (3+VLOOKUP($B526,'Results-formatted 060121'!$A:$AJ,(O$3+2),FALSE)), VLOOKUP($B526,'Results-formatted 060121'!$A:$AJ,(O$3+2),FALSE)))</f>
        <v>5</v>
      </c>
      <c r="P526" s="95">
        <f>IF($C526 = "neg", (($D526+1) - VLOOKUP($B526,'Results-formatted 060121'!$A:$AJ,(P$3+2),FALSE)), IF($C526 = "pos-neg", (3+VLOOKUP($B526,'Results-formatted 060121'!$A:$AJ,(P$3+2),FALSE)), VLOOKUP($B526,'Results-formatted 060121'!$A:$AJ,(P$3+2),FALSE)))</f>
        <v>2</v>
      </c>
      <c r="Q526" s="95">
        <f>IF($C526 = "neg", (($D526+1) - VLOOKUP($B526,'Results-formatted 060121'!$A:$AJ,(Q$3+2),FALSE)), IF($C526 = "pos-neg", (3+VLOOKUP($B526,'Results-formatted 060121'!$A:$AJ,(Q$3+2),FALSE)), VLOOKUP($B526,'Results-formatted 060121'!$A:$AJ,(Q$3+2),FALSE)))</f>
        <v>5</v>
      </c>
      <c r="R526" s="95">
        <f>IF($C526 = "neg", (($D526+1) - VLOOKUP($B526,'Results-formatted 060121'!$A:$AJ,(R$3+2),FALSE)), IF($C526 = "pos-neg", (3+VLOOKUP($B526,'Results-formatted 060121'!$A:$AJ,(R$3+2),FALSE)), VLOOKUP($B526,'Results-formatted 060121'!$A:$AJ,(R$3+2),FALSE)))</f>
        <v>4</v>
      </c>
      <c r="S526" s="95">
        <f>IF($C526 = "neg", (($D526+1) - VLOOKUP($B526,'Results-formatted 060121'!$A:$AJ,(S$3+2),FALSE)), IF($C526 = "pos-neg", (3+VLOOKUP($B526,'Results-formatted 060121'!$A:$AJ,(S$3+2),FALSE)), VLOOKUP($B526,'Results-formatted 060121'!$A:$AJ,(S$3+2),FALSE)))</f>
        <v>3</v>
      </c>
      <c r="T526" s="95">
        <f>IF($C526 = "neg", (($D526+1) - VLOOKUP($B526,'Results-formatted 060121'!$A:$AJ,(T$3+2),FALSE)), IF($C526 = "pos-neg", (3+VLOOKUP($B526,'Results-formatted 060121'!$A:$AJ,(T$3+2),FALSE)), VLOOKUP($B526,'Results-formatted 060121'!$A:$AJ,(T$3+2),FALSE)))</f>
        <v>4</v>
      </c>
      <c r="U526" s="95">
        <f>IF($C526 = "neg", (($D526+1) - VLOOKUP($B526,'Results-formatted 060121'!$A:$AJ,(U$3+2),FALSE)), IF($C526 = "pos-neg", (3+VLOOKUP($B526,'Results-formatted 060121'!$A:$AJ,(U$3+2),FALSE)), VLOOKUP($B526,'Results-formatted 060121'!$A:$AJ,(U$3+2),FALSE)))</f>
        <v>4</v>
      </c>
      <c r="V526" s="95">
        <f>IF($C526 = "neg", (($D526+1) - VLOOKUP($B526,'Results-formatted 060121'!$A:$AJ,(V$3+2),FALSE)), IF($C526 = "pos-neg", (3+VLOOKUP($B526,'Results-formatted 060121'!$A:$AJ,(V$3+2),FALSE)), VLOOKUP($B526,'Results-formatted 060121'!$A:$AJ,(V$3+2),FALSE)))</f>
        <v>5</v>
      </c>
      <c r="W526" s="95">
        <f>IF($C526 = "neg", (($D526+1) - VLOOKUP($B526,'Results-formatted 060121'!$A:$AJ,(W$3+2),FALSE)), IF($C526 = "pos-neg", (3+VLOOKUP($B526,'Results-formatted 060121'!$A:$AJ,(W$3+2),FALSE)), VLOOKUP($B526,'Results-formatted 060121'!$A:$AJ,(W$3+2),FALSE)))</f>
        <v>4</v>
      </c>
      <c r="X526" s="95">
        <f>IF($C526 = "neg", (($D526+1) - VLOOKUP($B526,'Results-formatted 060121'!$A:$AJ,(X$3+2),FALSE)), IF($C526 = "pos-neg", (3+VLOOKUP($B526,'Results-formatted 060121'!$A:$AJ,(X$3+2),FALSE)), VLOOKUP($B526,'Results-formatted 060121'!$A:$AJ,(X$3+2),FALSE)))</f>
        <v>3</v>
      </c>
      <c r="Y526" s="95">
        <f>IF($C526 = "neg", (($D526+1) - VLOOKUP($B526,'Results-formatted 060121'!$A:$AJ,(Y$3+2),FALSE)), IF($C526 = "pos-neg", (3+VLOOKUP($B526,'Results-formatted 060121'!$A:$AJ,(Y$3+2),FALSE)), VLOOKUP($B526,'Results-formatted 060121'!$A:$AJ,(Y$3+2),FALSE)))</f>
        <v>4</v>
      </c>
      <c r="Z526" s="95">
        <f>IF($C526 = "neg", (($D526+1) - VLOOKUP($B526,'Results-formatted 060121'!$A:$AJ,(Z$3+2),FALSE)), IF($C526 = "pos-neg", (3+VLOOKUP($B526,'Results-formatted 060121'!$A:$AJ,(Z$3+2),FALSE)), VLOOKUP($B526,'Results-formatted 060121'!$A:$AJ,(Z$3+2),FALSE)))</f>
        <v>2</v>
      </c>
      <c r="AA526" s="95">
        <f>IF($C526 = "neg", (($D526+1) - VLOOKUP($B526,'Results-formatted 060121'!$A:$AJ,(AA$3+2),FALSE)), IF($C526 = "pos-neg", (3+VLOOKUP($B526,'Results-formatted 060121'!$A:$AJ,(AA$3+2),FALSE)), VLOOKUP($B526,'Results-formatted 060121'!$A:$AJ,(AA$3+2),FALSE)))</f>
        <v>4</v>
      </c>
      <c r="AB526" s="95">
        <f>IF($C526 = "neg", (($D526+1) - VLOOKUP($B526,'Results-formatted 060121'!$A:$AJ,(AB$3+2),FALSE)), IF($C526 = "pos-neg", (3+VLOOKUP($B526,'Results-formatted 060121'!$A:$AJ,(AB$3+2),FALSE)), VLOOKUP($B526,'Results-formatted 060121'!$A:$AJ,(AB$3+2),FALSE)))</f>
        <v>4</v>
      </c>
      <c r="AC526" s="95">
        <f>IF($C526 = "neg", (($D526+1) - VLOOKUP($B526,'Results-formatted 060121'!$A:$AJ,(AC$3+2),FALSE)), IF($C526 = "pos-neg", (3+VLOOKUP($B526,'Results-formatted 060121'!$A:$AJ,(AC$3+2),FALSE)), VLOOKUP($B526,'Results-formatted 060121'!$A:$AJ,(AC$3+2),FALSE)))</f>
        <v>1</v>
      </c>
      <c r="AD526" s="95">
        <f>IF($C526 = "neg", (($D526+1) - VLOOKUP($B526,'Results-formatted 060121'!$A:$AJ,(AD$3+2),FALSE)), IF($C526 = "pos-neg", (3+VLOOKUP($B526,'Results-formatted 060121'!$A:$AJ,(AD$3+2),FALSE)), VLOOKUP($B526,'Results-formatted 060121'!$A:$AJ,(AD$3+2),FALSE)))</f>
        <v>3</v>
      </c>
      <c r="AE526" s="95">
        <f>IF($C526 = "neg", (($D526+1) - VLOOKUP($B526,'Results-formatted 060121'!$A:$AJ,(AE$3+2),FALSE)), IF($C526 = "pos-neg", (3+VLOOKUP($B526,'Results-formatted 060121'!$A:$AJ,(AE$3+2),FALSE)), VLOOKUP($B526,'Results-formatted 060121'!$A:$AJ,(AE$3+2),FALSE)))</f>
        <v>5</v>
      </c>
      <c r="AF526" s="95">
        <f>IF($C526 = "neg", (($D526+1) - VLOOKUP($B526,'Results-formatted 060121'!$A:$AJ,(AF$3+2),FALSE)), IF($C526 = "pos-neg", (3+VLOOKUP($B526,'Results-formatted 060121'!$A:$AJ,(AF$3+2),FALSE)), VLOOKUP($B526,'Results-formatted 060121'!$A:$AJ,(AF$3+2),FALSE)))</f>
        <v>4</v>
      </c>
      <c r="AG526" s="95">
        <f>IF($C526 = "neg", (($D526+1) - VLOOKUP($B526,'Results-formatted 060121'!$A:$AJ,(AG$3+2),FALSE)), IF($C526 = "pos-neg", (3+VLOOKUP($B526,'Results-formatted 060121'!$A:$AJ,(AG$3+2),FALSE)), VLOOKUP($B526,'Results-formatted 060121'!$A:$AJ,(AG$3+2),FALSE)))</f>
        <v>5</v>
      </c>
      <c r="AH526" s="95">
        <f>IF($C526 = "neg", (($D526+1) - VLOOKUP($B526,'Results-formatted 060121'!$A:$AJ,(AH$3+2),FALSE)), IF($C526 = "pos-neg", (3+VLOOKUP($B526,'Results-formatted 060121'!$A:$AJ,(AH$3+2),FALSE)), VLOOKUP($B526,'Results-formatted 060121'!$A:$AJ,(AH$3+2),FALSE)))</f>
        <v>4</v>
      </c>
      <c r="AI526" s="95">
        <f>IF($C526 = "neg", (($D526+1) - VLOOKUP($B526,'Results-formatted 060121'!$A:$AJ,(AI$3+2),FALSE)), IF($C526 = "pos-neg", (3+VLOOKUP($B526,'Results-formatted 060121'!$A:$AJ,(AI$3+2),FALSE)), VLOOKUP($B526,'Results-formatted 060121'!$A:$AJ,(AI$3+2),FALSE)))</f>
        <v>4</v>
      </c>
      <c r="AJ526" s="95">
        <f>IF($C526 = "neg", (($D526+1) - VLOOKUP($B526,'Results-formatted 060121'!$A:$AJ,(AJ$3+2),FALSE)), IF($C526 = "pos-neg", (3+VLOOKUP($B526,'Results-formatted 060121'!$A:$AJ,(AJ$3+2),FALSE)), VLOOKUP($B526,'Results-formatted 060121'!$A:$AJ,(AJ$3+2),FALSE)))</f>
        <v>5</v>
      </c>
      <c r="AK526" s="95">
        <f>IF($C526 = "neg", (($D526+1) - VLOOKUP($B526,'Results-formatted 060121'!$A:$AJ,(AK$3+2),FALSE)), IF($C526 = "pos-neg", (3+VLOOKUP($B526,'Results-formatted 060121'!$A:$AJ,(AK$3+2),FALSE)), VLOOKUP($B526,'Results-formatted 060121'!$A:$AJ,(AK$3+2),FALSE)))</f>
        <v>3</v>
      </c>
      <c r="AL526" s="95">
        <f>IF($C526 = "neg", (($D526+1) - VLOOKUP($B526,'Results-formatted 060121'!$A:$AJ,(AL$3+2),FALSE)), IF($C526 = "pos-neg", (3+VLOOKUP($B526,'Results-formatted 060121'!$A:$AJ,(AL$3+2),FALSE)), VLOOKUP($B526,'Results-formatted 060121'!$A:$AJ,(AL$3+2),FALSE)))</f>
        <v>3</v>
      </c>
      <c r="AM526" s="95">
        <f>IF($C526 = "neg", (($D526+1) - VLOOKUP($B526,'Results-formatted 060121'!$A:AJ,(AM$3+2),FALSE)), IF($C526 = "pos-neg", (3+VLOOKUP($B526,'Results-formatted 060121'!$A:AJ,(AM$3+2),FALSE)), VLOOKUP($B526,'Results-formatted 060121'!$A:AJ,(AM$3+2),FALSE)))</f>
        <v>4</v>
      </c>
      <c r="AN526" s="95">
        <f>IF($C526 = "neg", (($D526+1) - VLOOKUP($B526,'Results-formatted 060121'!$A:AK,(AN$3+2),FALSE)), IF($C526 = "pos-neg", (3+VLOOKUP($B526,'Results-formatted 060121'!$A:AK,(AN$3+2),FALSE)), VLOOKUP($B526,'Results-formatted 060121'!$A:AK,(AN$3+2),FALSE)))</f>
        <v>3</v>
      </c>
      <c r="AO526" s="95">
        <f>IF($C526 = "neg", (($D526+1) - VLOOKUP($B526,'Results-formatted 060121'!$A:AL,(AO$3+2),FALSE)), IF($C526 = "pos-neg", (3+VLOOKUP($B526,'Results-formatted 060121'!$A:AL,(AO$3+2),FALSE)), VLOOKUP($B526,'Results-formatted 060121'!$A:AL,(AO$3+2),FALSE)))</f>
        <v>4</v>
      </c>
      <c r="AP526" s="95">
        <f>IF($C526 = "neg", (($D526+1) - VLOOKUP($B526,'Results-formatted 060121'!$A:AM,(AP$3+2),FALSE)), IF($C526 = "pos-neg", (3+VLOOKUP($B526,'Results-formatted 060121'!$A:AM,(AP$3+2),FALSE)), VLOOKUP($B526,'Results-formatted 060121'!$A:AM,(AP$3+2),FALSE)))</f>
        <v>2</v>
      </c>
      <c r="AQ526" s="95">
        <f>IF($C526 = "neg", (($D526+1) - VLOOKUP($B526,'Results-formatted 060121'!$A:AN,(AQ$3+2),FALSE)), IF($C526 = "pos-neg", (3+VLOOKUP($B526,'Results-formatted 060121'!$A:AN,(AQ$3+2),FALSE)), VLOOKUP($B526,'Results-formatted 060121'!$A:AN,(AQ$3+2),FALSE)))</f>
        <v>3</v>
      </c>
      <c r="AR526" s="95">
        <f>IF($C526 = "neg", (($D526+1) - VLOOKUP($B526,'Results-formatted 060121'!$A:AO,(AR$3+2),FALSE)), IF($C526 = "pos-neg", (3+VLOOKUP($B526,'Results-formatted 060121'!$A:AO,(AR$3+2),FALSE)), VLOOKUP($B526,'Results-formatted 060121'!$A:AO,(AR$3+2),FALSE)))</f>
        <v>4</v>
      </c>
      <c r="AS526" s="95">
        <f>IF($C526 = "neg", (($D526+1) - VLOOKUP($B526,'Results-formatted 060121'!$A:AP,(AS$3+2),FALSE)), IF($C526 = "pos-neg", (3+VLOOKUP($B526,'Results-formatted 060121'!$A:AP,(AS$3+2),FALSE)), VLOOKUP($B526,'Results-formatted 060121'!$A:AP,(AS$3+2),FALSE)))</f>
        <v>4</v>
      </c>
      <c r="AT526" s="95">
        <f>IF($C526 = "neg", (($D526+1) - VLOOKUP($B526,'Results-formatted 060121'!$A:AQ,(AT$3+2),FALSE)), IF($C526 = "pos-neg", (3+VLOOKUP($B526,'Results-formatted 060121'!$A:AQ,(AT$3+2),FALSE)), VLOOKUP($B526,'Results-formatted 060121'!$A:AQ,(AT$3+2),FALSE)))</f>
        <v>4</v>
      </c>
      <c r="AU526" s="95">
        <f>IF($C526 = "neg", (($D526+1) - VLOOKUP($B526,'Results-formatted 060121'!$A:AR,(AU$3+2),FALSE)), IF($C526 = "pos-neg", (3+VLOOKUP($B526,'Results-formatted 060121'!$A:AR,(AU$3+2),FALSE)), VLOOKUP($B526,'Results-formatted 060121'!$A:AR,(AU$3+2),FALSE)))</f>
        <v>5</v>
      </c>
      <c r="AV526" s="95">
        <f>IF($C526 = "neg", (($D526+1) - VLOOKUP($B526,'Results-formatted 060121'!$A:AS,(AV$3+2),FALSE)), IF($C526 = "pos-neg", (3+VLOOKUP($B526,'Results-formatted 060121'!$A:AS,(AV$3+2),FALSE)), VLOOKUP($B526,'Results-formatted 060121'!$A:AS,(AV$3+2),FALSE)))</f>
        <v>3</v>
      </c>
      <c r="AW526" s="95">
        <f>IF($C526 = "neg", (($D526+1) - VLOOKUP($B526,'Results-formatted 060121'!$A:AT,(AW$3+2),FALSE)), IF($C526 = "pos-neg", (3+VLOOKUP($B526,'Results-formatted 060121'!$A:AT,(AW$3+2),FALSE)), VLOOKUP($B526,'Results-formatted 060121'!$A:AT,(AW$3+2),FALSE)))</f>
        <v>3</v>
      </c>
      <c r="AX526" s="95">
        <f>IF($C526 = "neg", (($D526+1) - VLOOKUP($B526,'Results-formatted 060121'!$A:AU,(AX$3+2),FALSE)), IF($C526 = "pos-neg", (3+VLOOKUP($B526,'Results-formatted 060121'!$A:AU,(AX$3+2),FALSE)), VLOOKUP($B526,'Results-formatted 060121'!$A:AU,(AX$3+2),FALSE)))</f>
        <v>1</v>
      </c>
      <c r="AY526" s="95">
        <f>IF($C526 = "neg", (($D526+1) - VLOOKUP($B526,'Results-formatted 060121'!$A:AV,(AY$3+2),FALSE)), IF($C526 = "pos-neg", (3+VLOOKUP($B526,'Results-formatted 060121'!$A:AV,(AY$3+2),FALSE)), VLOOKUP($B526,'Results-formatted 060121'!$A:AV,(AY$3+2),FALSE)))</f>
        <v>4</v>
      </c>
      <c r="AZ526" s="95">
        <f>IF($C526 = "neg", (($D526+1) - VLOOKUP($B526,'Results-formatted 060121'!$A:AW,(AZ$3+2),FALSE)), IF($C526 = "pos-neg", (3+VLOOKUP($B526,'Results-formatted 060121'!$A:AW,(AZ$3+2),FALSE)), VLOOKUP($B526,'Results-formatted 060121'!$A:AW,(AZ$3+2),FALSE)))</f>
        <v>4</v>
      </c>
      <c r="BA526" s="95">
        <f>IF($C526 = "neg", (($D526+1) - VLOOKUP($B526,'Results-formatted 060121'!$A:AX,(BA$3+2),FALSE)), IF($C526 = "pos-neg", (3+VLOOKUP($B526,'Results-formatted 060121'!$A:AX,(BA$3+2),FALSE)), VLOOKUP($B526,'Results-formatted 060121'!$A:AX,(BA$3+2),FALSE)))</f>
        <v>3</v>
      </c>
      <c r="BB526" s="95">
        <f>IF($C526 = "neg", (($D526+1) - VLOOKUP($B526,'Results-formatted 060121'!$A:AY,(BB$3+2),FALSE)), IF($C526 = "pos-neg", (3+VLOOKUP($B526,'Results-formatted 060121'!$A:AY,(BB$3+2),FALSE)), VLOOKUP($B526,'Results-formatted 060121'!$A:AY,(BB$3+2),FALSE)))</f>
        <v>4</v>
      </c>
      <c r="BC526" s="95">
        <f>IF($C526 = "neg", (($D526+1) - VLOOKUP($B526,'Results-formatted 060121'!$A:AZ,(BC$3+2),FALSE)), IF($C526 = "pos-neg", (3+VLOOKUP($B526,'Results-formatted 060121'!$A:AZ,(BC$3+2),FALSE)), VLOOKUP($B526,'Results-formatted 060121'!$A:AZ,(BC$3+2),FALSE)))</f>
        <v>4</v>
      </c>
      <c r="BD526" s="95">
        <f>IF($C526 = "neg", (($D526+1) - VLOOKUP($B526,'Results-formatted 060121'!$A:BA,(BD$3+2),FALSE)), IF($C526 = "pos-neg", (3+VLOOKUP($B526,'Results-formatted 060121'!$A:BA,(BD$3+2),FALSE)), VLOOKUP($B526,'Results-formatted 060121'!$A:BA,(BD$3+2),FALSE)))</f>
        <v>4</v>
      </c>
      <c r="BE526" s="95">
        <f>IF($C526 = "neg", (($D526+1) - VLOOKUP($B526,'Results-formatted 060121'!$A:BB,(BE$3+2),FALSE)), IF($C526 = "pos-neg", (3+VLOOKUP($B526,'Results-formatted 060121'!$A:BB,(BE$3+2),FALSE)), VLOOKUP($B526,'Results-formatted 060121'!$A:BB,(BE$3+2),FALSE)))</f>
        <v>3</v>
      </c>
      <c r="BF526" s="95">
        <f>IF($C526 = "neg", (($D526+1) - VLOOKUP($B526,'Results-formatted 060121'!$A:BC,(BF$3+2),FALSE)), IF($C526 = "pos-neg", (3+VLOOKUP($B526,'Results-formatted 060121'!$A:BC,(BF$3+2),FALSE)), VLOOKUP($B526,'Results-formatted 060121'!$A:BC,(BF$3+2),FALSE)))</f>
        <v>4</v>
      </c>
      <c r="BG526" s="95">
        <f>IF($C526 = "neg", (($D526+1) - VLOOKUP($B526,'Results-formatted 060121'!$A:BD,(BG$3+2),FALSE)), IF($C526 = "pos-neg", (3+VLOOKUP($B526,'Results-formatted 060121'!$A:BD,(BG$3+2),FALSE)), VLOOKUP($B526,'Results-formatted 060121'!$A:BD,(BG$3+2),FALSE)))</f>
        <v>3</v>
      </c>
      <c r="BH526" s="95">
        <f>IF($C526 = "neg", (($D526+1) - VLOOKUP($B526,'Results-formatted 060121'!$A:BE,(BH$3+2),FALSE)), IF($C526 = "pos-neg", (3+VLOOKUP($B526,'Results-formatted 060121'!$A:BE,(BH$3+2),FALSE)), VLOOKUP($B526,'Results-formatted 060121'!$A:BE,(BH$3+2),FALSE)))</f>
        <v>3</v>
      </c>
      <c r="BI526" s="95">
        <f>IF($C526 = "neg", (($D526+1) - VLOOKUP($B526,'Results-formatted 060121'!$A:BF,(BI$3+2),FALSE)), IF($C526 = "pos-neg", (3+VLOOKUP($B526,'Results-formatted 060121'!$A:BF,(BI$3+2),FALSE)), VLOOKUP($B526,'Results-formatted 060121'!$A:BF,(BI$3+2),FALSE)))</f>
        <v>4</v>
      </c>
      <c r="BJ526" s="95">
        <f>IF($C526 = "neg", (($D526+1) - VLOOKUP($B526,'Results-formatted 060121'!$A:BG,(BJ$3+2),FALSE)), IF($C526 = "pos-neg", (3+VLOOKUP($B526,'Results-formatted 060121'!$A:BG,(BJ$3+2),FALSE)), VLOOKUP($B526,'Results-formatted 060121'!$A:BG,(BJ$3+2),FALSE)))</f>
        <v>5</v>
      </c>
      <c r="BK526" s="95">
        <f>IF($C526 = "neg", (($D526+1) - VLOOKUP($B526,'Results-formatted 060121'!$A:BH,(BK$3+2),FALSE)), IF($C526 = "pos-neg", (3+VLOOKUP($B526,'Results-formatted 060121'!$A:BH,(BK$3+2),FALSE)), VLOOKUP($B526,'Results-formatted 060121'!$A:BH,(BK$3+2),FALSE)))</f>
        <v>4</v>
      </c>
      <c r="BL526" s="95">
        <f>IF($C526 = "neg", (($D526+1) - VLOOKUP($B526,'Results-formatted 060121'!$A:BI,(BL$3+2),FALSE)), IF($C526 = "pos-neg", (3+VLOOKUP($B526,'Results-formatted 060121'!$A:BI,(BL$3+2),FALSE)), VLOOKUP($B526,'Results-formatted 060121'!$A:BI,(BL$3+2),FALSE)))</f>
        <v>5</v>
      </c>
      <c r="BM526" s="95">
        <f>IF($C526 = "neg", (($D526+1) - VLOOKUP($B526,'Results-formatted 060121'!$A:BJ,(BM$3+2),FALSE)), IF($C526 = "pos-neg", (3+VLOOKUP($B526,'Results-formatted 060121'!$A:BJ,(BM$3+2),FALSE)), VLOOKUP($B526,'Results-formatted 060121'!$A:BJ,(BM$3+2),FALSE)))</f>
        <v>3</v>
      </c>
      <c r="BN526" s="95"/>
      <c r="BO526" s="95"/>
      <c r="BP526" s="95"/>
      <c r="BQ526" s="95"/>
      <c r="BR526" s="95"/>
      <c r="BS526" s="95"/>
      <c r="BT526" s="95"/>
      <c r="BU526" s="95"/>
      <c r="BV526" s="95"/>
      <c r="BW526" s="95"/>
      <c r="BX526" s="95"/>
      <c r="BY526" s="95"/>
      <c r="BZ526" s="95"/>
      <c r="CA526" s="95"/>
      <c r="CB526" s="95"/>
      <c r="CC526" s="95"/>
      <c r="CD526" s="98"/>
      <c r="CE526" s="25">
        <f t="shared" si="1954"/>
        <v>3.6833333333333331</v>
      </c>
      <c r="CF526" s="25">
        <f t="shared" si="2064"/>
        <v>0.94764054307002754</v>
      </c>
    </row>
    <row r="527" spans="2:84" ht="42" x14ac:dyDescent="0.15">
      <c r="B527" s="84" t="s">
        <v>640</v>
      </c>
      <c r="C527" s="86" t="s">
        <v>224</v>
      </c>
      <c r="D527" s="2">
        <v>5</v>
      </c>
      <c r="E527" s="15" t="s">
        <v>1089</v>
      </c>
      <c r="F527" s="95">
        <f>IF($C527 = "neg", (($D527+1) - VLOOKUP($B527,'Results-formatted 060121'!$A:$AJ,(F$3+2),FALSE)), IF($C527 = "pos-neg", (3+VLOOKUP($B527,'Results-formatted 060121'!$A:$AJ,(F$3+2),FALSE)), VLOOKUP($B527,'Results-formatted 060121'!$A:$AJ,(F$3+2),FALSE)))</f>
        <v>3</v>
      </c>
      <c r="G527" s="95">
        <f>IF($C527 = "neg", (($D527+1) - VLOOKUP($B527,'Results-formatted 060121'!$A:$AJ,(G$3+2),FALSE)), IF($C527 = "pos-neg", (3+VLOOKUP($B527,'Results-formatted 060121'!$A:$AJ,(G$3+2),FALSE)), VLOOKUP($B527,'Results-formatted 060121'!$A:$AJ,(G$3+2),FALSE)))</f>
        <v>5</v>
      </c>
      <c r="H527" s="95">
        <f>IF($C527 = "neg", (($D527+1) - VLOOKUP($B527,'Results-formatted 060121'!$A:$AJ,(H$3+2),FALSE)), IF($C527 = "pos-neg", (3+VLOOKUP($B527,'Results-formatted 060121'!$A:$AJ,(H$3+2),FALSE)), VLOOKUP($B527,'Results-formatted 060121'!$A:$AJ,(H$3+2),FALSE)))</f>
        <v>2</v>
      </c>
      <c r="I527" s="95">
        <f>IF($C527 = "neg", (($D527+1) - VLOOKUP($B527,'Results-formatted 060121'!$A:$AJ,(I$3+2),FALSE)), IF($C527 = "pos-neg", (3+VLOOKUP($B527,'Results-formatted 060121'!$A:$AJ,(I$3+2),FALSE)), VLOOKUP($B527,'Results-formatted 060121'!$A:$AJ,(I$3+2),FALSE)))</f>
        <v>3</v>
      </c>
      <c r="J527" s="95">
        <f>IF($C527 = "neg", (($D527+1) - VLOOKUP($B527,'Results-formatted 060121'!$A:$AJ,(J$3+2),FALSE)), IF($C527 = "pos-neg", (3+VLOOKUP($B527,'Results-formatted 060121'!$A:$AJ,(J$3+2),FALSE)), VLOOKUP($B527,'Results-formatted 060121'!$A:$AJ,(J$3+2),FALSE)))</f>
        <v>3</v>
      </c>
      <c r="K527" s="95">
        <f>IF($C527 = "neg", (($D527+1) - VLOOKUP($B527,'Results-formatted 060121'!$A:$AJ,(K$3+2),FALSE)), IF($C527 = "pos-neg", (3+VLOOKUP($B527,'Results-formatted 060121'!$A:$AJ,(K$3+2),FALSE)), VLOOKUP($B527,'Results-formatted 060121'!$A:$AJ,(K$3+2),FALSE)))</f>
        <v>5</v>
      </c>
      <c r="L527" s="95">
        <f>IF($C527 = "neg", (($D527+1) - VLOOKUP($B527,'Results-formatted 060121'!$A:$AJ,(L$3+2),FALSE)), IF($C527 = "pos-neg", (3+VLOOKUP($B527,'Results-formatted 060121'!$A:$AJ,(L$3+2),FALSE)), VLOOKUP($B527,'Results-formatted 060121'!$A:$AJ,(L$3+2),FALSE)))</f>
        <v>4</v>
      </c>
      <c r="M527" s="95">
        <f>IF($C527 = "neg", (($D527+1) - VLOOKUP($B527,'Results-formatted 060121'!$A:$AJ,(M$3+2),FALSE)), IF($C527 = "pos-neg", (3+VLOOKUP($B527,'Results-formatted 060121'!$A:$AJ,(M$3+2),FALSE)), VLOOKUP($B527,'Results-formatted 060121'!$A:$AJ,(M$3+2),FALSE)))</f>
        <v>4</v>
      </c>
      <c r="N527" s="95">
        <f>IF($C527 = "neg", (($D527+1) - VLOOKUP($B527,'Results-formatted 060121'!$A:$AJ,(N$3+2),FALSE)), IF($C527 = "pos-neg", (3+VLOOKUP($B527,'Results-formatted 060121'!$A:$AJ,(N$3+2),FALSE)), VLOOKUP($B527,'Results-formatted 060121'!$A:$AJ,(N$3+2),FALSE)))</f>
        <v>4</v>
      </c>
      <c r="O527" s="95">
        <f>IF($C527 = "neg", (($D527+1) - VLOOKUP($B527,'Results-formatted 060121'!$A:$AJ,(O$3+2),FALSE)), IF($C527 = "pos-neg", (3+VLOOKUP($B527,'Results-formatted 060121'!$A:$AJ,(O$3+2),FALSE)), VLOOKUP($B527,'Results-formatted 060121'!$A:$AJ,(O$3+2),FALSE)))</f>
        <v>5</v>
      </c>
      <c r="P527" s="95">
        <f>IF($C527 = "neg", (($D527+1) - VLOOKUP($B527,'Results-formatted 060121'!$A:$AJ,(P$3+2),FALSE)), IF($C527 = "pos-neg", (3+VLOOKUP($B527,'Results-formatted 060121'!$A:$AJ,(P$3+2),FALSE)), VLOOKUP($B527,'Results-formatted 060121'!$A:$AJ,(P$3+2),FALSE)))</f>
        <v>3</v>
      </c>
      <c r="Q527" s="95">
        <f>IF($C527 = "neg", (($D527+1) - VLOOKUP($B527,'Results-formatted 060121'!$A:$AJ,(Q$3+2),FALSE)), IF($C527 = "pos-neg", (3+VLOOKUP($B527,'Results-formatted 060121'!$A:$AJ,(Q$3+2),FALSE)), VLOOKUP($B527,'Results-formatted 060121'!$A:$AJ,(Q$3+2),FALSE)))</f>
        <v>5</v>
      </c>
      <c r="R527" s="95">
        <f>IF($C527 = "neg", (($D527+1) - VLOOKUP($B527,'Results-formatted 060121'!$A:$AJ,(R$3+2),FALSE)), IF($C527 = "pos-neg", (3+VLOOKUP($B527,'Results-formatted 060121'!$A:$AJ,(R$3+2),FALSE)), VLOOKUP($B527,'Results-formatted 060121'!$A:$AJ,(R$3+2),FALSE)))</f>
        <v>4</v>
      </c>
      <c r="S527" s="95">
        <f>IF($C527 = "neg", (($D527+1) - VLOOKUP($B527,'Results-formatted 060121'!$A:$AJ,(S$3+2),FALSE)), IF($C527 = "pos-neg", (3+VLOOKUP($B527,'Results-formatted 060121'!$A:$AJ,(S$3+2),FALSE)), VLOOKUP($B527,'Results-formatted 060121'!$A:$AJ,(S$3+2),FALSE)))</f>
        <v>3</v>
      </c>
      <c r="T527" s="95">
        <f>IF($C527 = "neg", (($D527+1) - VLOOKUP($B527,'Results-formatted 060121'!$A:$AJ,(T$3+2),FALSE)), IF($C527 = "pos-neg", (3+VLOOKUP($B527,'Results-formatted 060121'!$A:$AJ,(T$3+2),FALSE)), VLOOKUP($B527,'Results-formatted 060121'!$A:$AJ,(T$3+2),FALSE)))</f>
        <v>4</v>
      </c>
      <c r="U527" s="95">
        <f>IF($C527 = "neg", (($D527+1) - VLOOKUP($B527,'Results-formatted 060121'!$A:$AJ,(U$3+2),FALSE)), IF($C527 = "pos-neg", (3+VLOOKUP($B527,'Results-formatted 060121'!$A:$AJ,(U$3+2),FALSE)), VLOOKUP($B527,'Results-formatted 060121'!$A:$AJ,(U$3+2),FALSE)))</f>
        <v>5</v>
      </c>
      <c r="V527" s="95">
        <f>IF($C527 = "neg", (($D527+1) - VLOOKUP($B527,'Results-formatted 060121'!$A:$AJ,(V$3+2),FALSE)), IF($C527 = "pos-neg", (3+VLOOKUP($B527,'Results-formatted 060121'!$A:$AJ,(V$3+2),FALSE)), VLOOKUP($B527,'Results-formatted 060121'!$A:$AJ,(V$3+2),FALSE)))</f>
        <v>4</v>
      </c>
      <c r="W527" s="95">
        <f>IF($C527 = "neg", (($D527+1) - VLOOKUP($B527,'Results-formatted 060121'!$A:$AJ,(W$3+2),FALSE)), IF($C527 = "pos-neg", (3+VLOOKUP($B527,'Results-formatted 060121'!$A:$AJ,(W$3+2),FALSE)), VLOOKUP($B527,'Results-formatted 060121'!$A:$AJ,(W$3+2),FALSE)))</f>
        <v>3</v>
      </c>
      <c r="X527" s="95">
        <f>IF($C527 = "neg", (($D527+1) - VLOOKUP($B527,'Results-formatted 060121'!$A:$AJ,(X$3+2),FALSE)), IF($C527 = "pos-neg", (3+VLOOKUP($B527,'Results-formatted 060121'!$A:$AJ,(X$3+2),FALSE)), VLOOKUP($B527,'Results-formatted 060121'!$A:$AJ,(X$3+2),FALSE)))</f>
        <v>3</v>
      </c>
      <c r="Y527" s="95">
        <f>IF($C527 = "neg", (($D527+1) - VLOOKUP($B527,'Results-formatted 060121'!$A:$AJ,(Y$3+2),FALSE)), IF($C527 = "pos-neg", (3+VLOOKUP($B527,'Results-formatted 060121'!$A:$AJ,(Y$3+2),FALSE)), VLOOKUP($B527,'Results-formatted 060121'!$A:$AJ,(Y$3+2),FALSE)))</f>
        <v>4</v>
      </c>
      <c r="Z527" s="95">
        <f>IF($C527 = "neg", (($D527+1) - VLOOKUP($B527,'Results-formatted 060121'!$A:$AJ,(Z$3+2),FALSE)), IF($C527 = "pos-neg", (3+VLOOKUP($B527,'Results-formatted 060121'!$A:$AJ,(Z$3+2),FALSE)), VLOOKUP($B527,'Results-formatted 060121'!$A:$AJ,(Z$3+2),FALSE)))</f>
        <v>2</v>
      </c>
      <c r="AA527" s="95">
        <f>IF($C527 = "neg", (($D527+1) - VLOOKUP($B527,'Results-formatted 060121'!$A:$AJ,(AA$3+2),FALSE)), IF($C527 = "pos-neg", (3+VLOOKUP($B527,'Results-formatted 060121'!$A:$AJ,(AA$3+2),FALSE)), VLOOKUP($B527,'Results-formatted 060121'!$A:$AJ,(AA$3+2),FALSE)))</f>
        <v>2</v>
      </c>
      <c r="AB527" s="95">
        <f>IF($C527 = "neg", (($D527+1) - VLOOKUP($B527,'Results-formatted 060121'!$A:$AJ,(AB$3+2),FALSE)), IF($C527 = "pos-neg", (3+VLOOKUP($B527,'Results-formatted 060121'!$A:$AJ,(AB$3+2),FALSE)), VLOOKUP($B527,'Results-formatted 060121'!$A:$AJ,(AB$3+2),FALSE)))</f>
        <v>4</v>
      </c>
      <c r="AC527" s="95">
        <f>IF($C527 = "neg", (($D527+1) - VLOOKUP($B527,'Results-formatted 060121'!$A:$AJ,(AC$3+2),FALSE)), IF($C527 = "pos-neg", (3+VLOOKUP($B527,'Results-formatted 060121'!$A:$AJ,(AC$3+2),FALSE)), VLOOKUP($B527,'Results-formatted 060121'!$A:$AJ,(AC$3+2),FALSE)))</f>
        <v>1</v>
      </c>
      <c r="AD527" s="95">
        <f>IF($C527 = "neg", (($D527+1) - VLOOKUP($B527,'Results-formatted 060121'!$A:$AJ,(AD$3+2),FALSE)), IF($C527 = "pos-neg", (3+VLOOKUP($B527,'Results-formatted 060121'!$A:$AJ,(AD$3+2),FALSE)), VLOOKUP($B527,'Results-formatted 060121'!$A:$AJ,(AD$3+2),FALSE)))</f>
        <v>3</v>
      </c>
      <c r="AE527" s="95">
        <f>IF($C527 = "neg", (($D527+1) - VLOOKUP($B527,'Results-formatted 060121'!$A:$AJ,(AE$3+2),FALSE)), IF($C527 = "pos-neg", (3+VLOOKUP($B527,'Results-formatted 060121'!$A:$AJ,(AE$3+2),FALSE)), VLOOKUP($B527,'Results-formatted 060121'!$A:$AJ,(AE$3+2),FALSE)))</f>
        <v>4</v>
      </c>
      <c r="AF527" s="95">
        <f>IF($C527 = "neg", (($D527+1) - VLOOKUP($B527,'Results-formatted 060121'!$A:$AJ,(AF$3+2),FALSE)), IF($C527 = "pos-neg", (3+VLOOKUP($B527,'Results-formatted 060121'!$A:$AJ,(AF$3+2),FALSE)), VLOOKUP($B527,'Results-formatted 060121'!$A:$AJ,(AF$3+2),FALSE)))</f>
        <v>3</v>
      </c>
      <c r="AG527" s="95">
        <f>IF($C527 = "neg", (($D527+1) - VLOOKUP($B527,'Results-formatted 060121'!$A:$AJ,(AG$3+2),FALSE)), IF($C527 = "pos-neg", (3+VLOOKUP($B527,'Results-formatted 060121'!$A:$AJ,(AG$3+2),FALSE)), VLOOKUP($B527,'Results-formatted 060121'!$A:$AJ,(AG$3+2),FALSE)))</f>
        <v>4</v>
      </c>
      <c r="AH527" s="95">
        <f>IF($C527 = "neg", (($D527+1) - VLOOKUP($B527,'Results-formatted 060121'!$A:$AJ,(AH$3+2),FALSE)), IF($C527 = "pos-neg", (3+VLOOKUP($B527,'Results-formatted 060121'!$A:$AJ,(AH$3+2),FALSE)), VLOOKUP($B527,'Results-formatted 060121'!$A:$AJ,(AH$3+2),FALSE)))</f>
        <v>4</v>
      </c>
      <c r="AI527" s="95">
        <f>IF($C527 = "neg", (($D527+1) - VLOOKUP($B527,'Results-formatted 060121'!$A:$AJ,(AI$3+2),FALSE)), IF($C527 = "pos-neg", (3+VLOOKUP($B527,'Results-formatted 060121'!$A:$AJ,(AI$3+2),FALSE)), VLOOKUP($B527,'Results-formatted 060121'!$A:$AJ,(AI$3+2),FALSE)))</f>
        <v>5</v>
      </c>
      <c r="AJ527" s="95">
        <f>IF($C527 = "neg", (($D527+1) - VLOOKUP($B527,'Results-formatted 060121'!$A:$AJ,(AJ$3+2),FALSE)), IF($C527 = "pos-neg", (3+VLOOKUP($B527,'Results-formatted 060121'!$A:$AJ,(AJ$3+2),FALSE)), VLOOKUP($B527,'Results-formatted 060121'!$A:$AJ,(AJ$3+2),FALSE)))</f>
        <v>5</v>
      </c>
      <c r="AK527" s="95">
        <f>IF($C527 = "neg", (($D527+1) - VLOOKUP($B527,'Results-formatted 060121'!$A:$AJ,(AK$3+2),FALSE)), IF($C527 = "pos-neg", (3+VLOOKUP($B527,'Results-formatted 060121'!$A:$AJ,(AK$3+2),FALSE)), VLOOKUP($B527,'Results-formatted 060121'!$A:$AJ,(AK$3+2),FALSE)))</f>
        <v>4</v>
      </c>
      <c r="AL527" s="95">
        <f>IF($C527 = "neg", (($D527+1) - VLOOKUP($B527,'Results-formatted 060121'!$A:$AJ,(AL$3+2),FALSE)), IF($C527 = "pos-neg", (3+VLOOKUP($B527,'Results-formatted 060121'!$A:$AJ,(AL$3+2),FALSE)), VLOOKUP($B527,'Results-formatted 060121'!$A:$AJ,(AL$3+2),FALSE)))</f>
        <v>4</v>
      </c>
      <c r="AM527" s="95">
        <f>IF($C527 = "neg", (($D527+1) - VLOOKUP($B527,'Results-formatted 060121'!$A:AJ,(AM$3+2),FALSE)), IF($C527 = "pos-neg", (3+VLOOKUP($B527,'Results-formatted 060121'!$A:AJ,(AM$3+2),FALSE)), VLOOKUP($B527,'Results-formatted 060121'!$A:AJ,(AM$3+2),FALSE)))</f>
        <v>4</v>
      </c>
      <c r="AN527" s="95">
        <f>IF($C527 = "neg", (($D527+1) - VLOOKUP($B527,'Results-formatted 060121'!$A:AK,(AN$3+2),FALSE)), IF($C527 = "pos-neg", (3+VLOOKUP($B527,'Results-formatted 060121'!$A:AK,(AN$3+2),FALSE)), VLOOKUP($B527,'Results-formatted 060121'!$A:AK,(AN$3+2),FALSE)))</f>
        <v>4</v>
      </c>
      <c r="AO527" s="95">
        <f>IF($C527 = "neg", (($D527+1) - VLOOKUP($B527,'Results-formatted 060121'!$A:AL,(AO$3+2),FALSE)), IF($C527 = "pos-neg", (3+VLOOKUP($B527,'Results-formatted 060121'!$A:AL,(AO$3+2),FALSE)), VLOOKUP($B527,'Results-formatted 060121'!$A:AL,(AO$3+2),FALSE)))</f>
        <v>5</v>
      </c>
      <c r="AP527" s="95">
        <f>IF($C527 = "neg", (($D527+1) - VLOOKUP($B527,'Results-formatted 060121'!$A:AM,(AP$3+2),FALSE)), IF($C527 = "pos-neg", (3+VLOOKUP($B527,'Results-formatted 060121'!$A:AM,(AP$3+2),FALSE)), VLOOKUP($B527,'Results-formatted 060121'!$A:AM,(AP$3+2),FALSE)))</f>
        <v>2</v>
      </c>
      <c r="AQ527" s="95">
        <f>IF($C527 = "neg", (($D527+1) - VLOOKUP($B527,'Results-formatted 060121'!$A:AN,(AQ$3+2),FALSE)), IF($C527 = "pos-neg", (3+VLOOKUP($B527,'Results-formatted 060121'!$A:AN,(AQ$3+2),FALSE)), VLOOKUP($B527,'Results-formatted 060121'!$A:AN,(AQ$3+2),FALSE)))</f>
        <v>2</v>
      </c>
      <c r="AR527" s="95">
        <f>IF($C527 = "neg", (($D527+1) - VLOOKUP($B527,'Results-formatted 060121'!$A:AO,(AR$3+2),FALSE)), IF($C527 = "pos-neg", (3+VLOOKUP($B527,'Results-formatted 060121'!$A:AO,(AR$3+2),FALSE)), VLOOKUP($B527,'Results-formatted 060121'!$A:AO,(AR$3+2),FALSE)))</f>
        <v>5</v>
      </c>
      <c r="AS527" s="95">
        <f>IF($C527 = "neg", (($D527+1) - VLOOKUP($B527,'Results-formatted 060121'!$A:AP,(AS$3+2),FALSE)), IF($C527 = "pos-neg", (3+VLOOKUP($B527,'Results-formatted 060121'!$A:AP,(AS$3+2),FALSE)), VLOOKUP($B527,'Results-formatted 060121'!$A:AP,(AS$3+2),FALSE)))</f>
        <v>3</v>
      </c>
      <c r="AT527" s="95">
        <f>IF($C527 = "neg", (($D527+1) - VLOOKUP($B527,'Results-formatted 060121'!$A:AQ,(AT$3+2),FALSE)), IF($C527 = "pos-neg", (3+VLOOKUP($B527,'Results-formatted 060121'!$A:AQ,(AT$3+2),FALSE)), VLOOKUP($B527,'Results-formatted 060121'!$A:AQ,(AT$3+2),FALSE)))</f>
        <v>5</v>
      </c>
      <c r="AU527" s="95">
        <f>IF($C527 = "neg", (($D527+1) - VLOOKUP($B527,'Results-formatted 060121'!$A:AR,(AU$3+2),FALSE)), IF($C527 = "pos-neg", (3+VLOOKUP($B527,'Results-formatted 060121'!$A:AR,(AU$3+2),FALSE)), VLOOKUP($B527,'Results-formatted 060121'!$A:AR,(AU$3+2),FALSE)))</f>
        <v>3</v>
      </c>
      <c r="AV527" s="95">
        <f>IF($C527 = "neg", (($D527+1) - VLOOKUP($B527,'Results-formatted 060121'!$A:AS,(AV$3+2),FALSE)), IF($C527 = "pos-neg", (3+VLOOKUP($B527,'Results-formatted 060121'!$A:AS,(AV$3+2),FALSE)), VLOOKUP($B527,'Results-formatted 060121'!$A:AS,(AV$3+2),FALSE)))</f>
        <v>3</v>
      </c>
      <c r="AW527" s="95">
        <f>IF($C527 = "neg", (($D527+1) - VLOOKUP($B527,'Results-formatted 060121'!$A:AT,(AW$3+2),FALSE)), IF($C527 = "pos-neg", (3+VLOOKUP($B527,'Results-formatted 060121'!$A:AT,(AW$3+2),FALSE)), VLOOKUP($B527,'Results-formatted 060121'!$A:AT,(AW$3+2),FALSE)))</f>
        <v>2</v>
      </c>
      <c r="AX527" s="95">
        <f>IF($C527 = "neg", (($D527+1) - VLOOKUP($B527,'Results-formatted 060121'!$A:AU,(AX$3+2),FALSE)), IF($C527 = "pos-neg", (3+VLOOKUP($B527,'Results-formatted 060121'!$A:AU,(AX$3+2),FALSE)), VLOOKUP($B527,'Results-formatted 060121'!$A:AU,(AX$3+2),FALSE)))</f>
        <v>1</v>
      </c>
      <c r="AY527" s="95">
        <f>IF($C527 = "neg", (($D527+1) - VLOOKUP($B527,'Results-formatted 060121'!$A:AV,(AY$3+2),FALSE)), IF($C527 = "pos-neg", (3+VLOOKUP($B527,'Results-formatted 060121'!$A:AV,(AY$3+2),FALSE)), VLOOKUP($B527,'Results-formatted 060121'!$A:AV,(AY$3+2),FALSE)))</f>
        <v>4</v>
      </c>
      <c r="AZ527" s="95">
        <f>IF($C527 = "neg", (($D527+1) - VLOOKUP($B527,'Results-formatted 060121'!$A:AW,(AZ$3+2),FALSE)), IF($C527 = "pos-neg", (3+VLOOKUP($B527,'Results-formatted 060121'!$A:AW,(AZ$3+2),FALSE)), VLOOKUP($B527,'Results-formatted 060121'!$A:AW,(AZ$3+2),FALSE)))</f>
        <v>4</v>
      </c>
      <c r="BA527" s="95">
        <f>IF($C527 = "neg", (($D527+1) - VLOOKUP($B527,'Results-formatted 060121'!$A:AX,(BA$3+2),FALSE)), IF($C527 = "pos-neg", (3+VLOOKUP($B527,'Results-formatted 060121'!$A:AX,(BA$3+2),FALSE)), VLOOKUP($B527,'Results-formatted 060121'!$A:AX,(BA$3+2),FALSE)))</f>
        <v>4</v>
      </c>
      <c r="BB527" s="95">
        <f>IF($C527 = "neg", (($D527+1) - VLOOKUP($B527,'Results-formatted 060121'!$A:AY,(BB$3+2),FALSE)), IF($C527 = "pos-neg", (3+VLOOKUP($B527,'Results-formatted 060121'!$A:AY,(BB$3+2),FALSE)), VLOOKUP($B527,'Results-formatted 060121'!$A:AY,(BB$3+2),FALSE)))</f>
        <v>4</v>
      </c>
      <c r="BC527" s="95">
        <f>IF($C527 = "neg", (($D527+1) - VLOOKUP($B527,'Results-formatted 060121'!$A:AZ,(BC$3+2),FALSE)), IF($C527 = "pos-neg", (3+VLOOKUP($B527,'Results-formatted 060121'!$A:AZ,(BC$3+2),FALSE)), VLOOKUP($B527,'Results-formatted 060121'!$A:AZ,(BC$3+2),FALSE)))</f>
        <v>4</v>
      </c>
      <c r="BD527" s="95">
        <f>IF($C527 = "neg", (($D527+1) - VLOOKUP($B527,'Results-formatted 060121'!$A:BA,(BD$3+2),FALSE)), IF($C527 = "pos-neg", (3+VLOOKUP($B527,'Results-formatted 060121'!$A:BA,(BD$3+2),FALSE)), VLOOKUP($B527,'Results-formatted 060121'!$A:BA,(BD$3+2),FALSE)))</f>
        <v>4</v>
      </c>
      <c r="BE527" s="95">
        <f>IF($C527 = "neg", (($D527+1) - VLOOKUP($B527,'Results-formatted 060121'!$A:BB,(BE$3+2),FALSE)), IF($C527 = "pos-neg", (3+VLOOKUP($B527,'Results-formatted 060121'!$A:BB,(BE$3+2),FALSE)), VLOOKUP($B527,'Results-formatted 060121'!$A:BB,(BE$3+2),FALSE)))</f>
        <v>4</v>
      </c>
      <c r="BF527" s="95">
        <f>IF($C527 = "neg", (($D527+1) - VLOOKUP($B527,'Results-formatted 060121'!$A:BC,(BF$3+2),FALSE)), IF($C527 = "pos-neg", (3+VLOOKUP($B527,'Results-formatted 060121'!$A:BC,(BF$3+2),FALSE)), VLOOKUP($B527,'Results-formatted 060121'!$A:BC,(BF$3+2),FALSE)))</f>
        <v>4</v>
      </c>
      <c r="BG527" s="95">
        <f>IF($C527 = "neg", (($D527+1) - VLOOKUP($B527,'Results-formatted 060121'!$A:BD,(BG$3+2),FALSE)), IF($C527 = "pos-neg", (3+VLOOKUP($B527,'Results-formatted 060121'!$A:BD,(BG$3+2),FALSE)), VLOOKUP($B527,'Results-formatted 060121'!$A:BD,(BG$3+2),FALSE)))</f>
        <v>3</v>
      </c>
      <c r="BH527" s="95">
        <f>IF($C527 = "neg", (($D527+1) - VLOOKUP($B527,'Results-formatted 060121'!$A:BE,(BH$3+2),FALSE)), IF($C527 = "pos-neg", (3+VLOOKUP($B527,'Results-formatted 060121'!$A:BE,(BH$3+2),FALSE)), VLOOKUP($B527,'Results-formatted 060121'!$A:BE,(BH$3+2),FALSE)))</f>
        <v>3</v>
      </c>
      <c r="BI527" s="95">
        <f>IF($C527 = "neg", (($D527+1) - VLOOKUP($B527,'Results-formatted 060121'!$A:BF,(BI$3+2),FALSE)), IF($C527 = "pos-neg", (3+VLOOKUP($B527,'Results-formatted 060121'!$A:BF,(BI$3+2),FALSE)), VLOOKUP($B527,'Results-formatted 060121'!$A:BF,(BI$3+2),FALSE)))</f>
        <v>4</v>
      </c>
      <c r="BJ527" s="95">
        <f>IF($C527 = "neg", (($D527+1) - VLOOKUP($B527,'Results-formatted 060121'!$A:BG,(BJ$3+2),FALSE)), IF($C527 = "pos-neg", (3+VLOOKUP($B527,'Results-formatted 060121'!$A:BG,(BJ$3+2),FALSE)), VLOOKUP($B527,'Results-formatted 060121'!$A:BG,(BJ$3+2),FALSE)))</f>
        <v>4</v>
      </c>
      <c r="BK527" s="95">
        <f>IF($C527 = "neg", (($D527+1) - VLOOKUP($B527,'Results-formatted 060121'!$A:BH,(BK$3+2),FALSE)), IF($C527 = "pos-neg", (3+VLOOKUP($B527,'Results-formatted 060121'!$A:BH,(BK$3+2),FALSE)), VLOOKUP($B527,'Results-formatted 060121'!$A:BH,(BK$3+2),FALSE)))</f>
        <v>4</v>
      </c>
      <c r="BL527" s="95">
        <f>IF($C527 = "neg", (($D527+1) - VLOOKUP($B527,'Results-formatted 060121'!$A:BI,(BL$3+2),FALSE)), IF($C527 = "pos-neg", (3+VLOOKUP($B527,'Results-formatted 060121'!$A:BI,(BL$3+2),FALSE)), VLOOKUP($B527,'Results-formatted 060121'!$A:BI,(BL$3+2),FALSE)))</f>
        <v>4</v>
      </c>
      <c r="BM527" s="95">
        <f>IF($C527 = "neg", (($D527+1) - VLOOKUP($B527,'Results-formatted 060121'!$A:BJ,(BM$3+2),FALSE)), IF($C527 = "pos-neg", (3+VLOOKUP($B527,'Results-formatted 060121'!$A:BJ,(BM$3+2),FALSE)), VLOOKUP($B527,'Results-formatted 060121'!$A:BJ,(BM$3+2),FALSE)))</f>
        <v>4</v>
      </c>
      <c r="BN527" s="95"/>
      <c r="BO527" s="95"/>
      <c r="BP527" s="95"/>
      <c r="BQ527" s="95"/>
      <c r="BR527" s="95"/>
      <c r="BS527" s="95"/>
      <c r="BT527" s="95"/>
      <c r="BU527" s="95"/>
      <c r="BV527" s="95"/>
      <c r="BW527" s="95"/>
      <c r="BX527" s="95"/>
      <c r="BY527" s="95"/>
      <c r="BZ527" s="95"/>
      <c r="CA527" s="95"/>
      <c r="CB527" s="95"/>
      <c r="CC527" s="95"/>
      <c r="CD527" s="98"/>
      <c r="CE527" s="25">
        <f t="shared" si="1954"/>
        <v>3.6333333333333333</v>
      </c>
      <c r="CF527" s="25">
        <f t="shared" si="2064"/>
        <v>0.99091922171022662</v>
      </c>
    </row>
    <row r="528" spans="2:84" ht="42" x14ac:dyDescent="0.15">
      <c r="B528" s="84" t="s">
        <v>641</v>
      </c>
      <c r="C528" s="86" t="s">
        <v>224</v>
      </c>
      <c r="D528" s="2">
        <v>5</v>
      </c>
      <c r="E528" s="15" t="s">
        <v>1090</v>
      </c>
      <c r="F528" s="95">
        <f>IF($C528 = "neg", (($D528+1) - VLOOKUP($B528,'Results-formatted 060121'!$A:$AJ,(F$3+2),FALSE)), IF($C528 = "pos-neg", (3+VLOOKUP($B528,'Results-formatted 060121'!$A:$AJ,(F$3+2),FALSE)), VLOOKUP($B528,'Results-formatted 060121'!$A:$AJ,(F$3+2),FALSE)))</f>
        <v>3</v>
      </c>
      <c r="G528" s="95">
        <f>IF($C528 = "neg", (($D528+1) - VLOOKUP($B528,'Results-formatted 060121'!$A:$AJ,(G$3+2),FALSE)), IF($C528 = "pos-neg", (3+VLOOKUP($B528,'Results-formatted 060121'!$A:$AJ,(G$3+2),FALSE)), VLOOKUP($B528,'Results-formatted 060121'!$A:$AJ,(G$3+2),FALSE)))</f>
        <v>5</v>
      </c>
      <c r="H528" s="95">
        <f>IF($C528 = "neg", (($D528+1) - VLOOKUP($B528,'Results-formatted 060121'!$A:$AJ,(H$3+2),FALSE)), IF($C528 = "pos-neg", (3+VLOOKUP($B528,'Results-formatted 060121'!$A:$AJ,(H$3+2),FALSE)), VLOOKUP($B528,'Results-formatted 060121'!$A:$AJ,(H$3+2),FALSE)))</f>
        <v>3</v>
      </c>
      <c r="I528" s="95">
        <f>IF($C528 = "neg", (($D528+1) - VLOOKUP($B528,'Results-formatted 060121'!$A:$AJ,(I$3+2),FALSE)), IF($C528 = "pos-neg", (3+VLOOKUP($B528,'Results-formatted 060121'!$A:$AJ,(I$3+2),FALSE)), VLOOKUP($B528,'Results-formatted 060121'!$A:$AJ,(I$3+2),FALSE)))</f>
        <v>3</v>
      </c>
      <c r="J528" s="95">
        <f>IF($C528 = "neg", (($D528+1) - VLOOKUP($B528,'Results-formatted 060121'!$A:$AJ,(J$3+2),FALSE)), IF($C528 = "pos-neg", (3+VLOOKUP($B528,'Results-formatted 060121'!$A:$AJ,(J$3+2),FALSE)), VLOOKUP($B528,'Results-formatted 060121'!$A:$AJ,(J$3+2),FALSE)))</f>
        <v>2</v>
      </c>
      <c r="K528" s="95">
        <f>IF($C528 = "neg", (($D528+1) - VLOOKUP($B528,'Results-formatted 060121'!$A:$AJ,(K$3+2),FALSE)), IF($C528 = "pos-neg", (3+VLOOKUP($B528,'Results-formatted 060121'!$A:$AJ,(K$3+2),FALSE)), VLOOKUP($B528,'Results-formatted 060121'!$A:$AJ,(K$3+2),FALSE)))</f>
        <v>5</v>
      </c>
      <c r="L528" s="95">
        <f>IF($C528 = "neg", (($D528+1) - VLOOKUP($B528,'Results-formatted 060121'!$A:$AJ,(L$3+2),FALSE)), IF($C528 = "pos-neg", (3+VLOOKUP($B528,'Results-formatted 060121'!$A:$AJ,(L$3+2),FALSE)), VLOOKUP($B528,'Results-formatted 060121'!$A:$AJ,(L$3+2),FALSE)))</f>
        <v>4</v>
      </c>
      <c r="M528" s="95">
        <f>IF($C528 = "neg", (($D528+1) - VLOOKUP($B528,'Results-formatted 060121'!$A:$AJ,(M$3+2),FALSE)), IF($C528 = "pos-neg", (3+VLOOKUP($B528,'Results-formatted 060121'!$A:$AJ,(M$3+2),FALSE)), VLOOKUP($B528,'Results-formatted 060121'!$A:$AJ,(M$3+2),FALSE)))</f>
        <v>3</v>
      </c>
      <c r="N528" s="95">
        <f>IF($C528 = "neg", (($D528+1) - VLOOKUP($B528,'Results-formatted 060121'!$A:$AJ,(N$3+2),FALSE)), IF($C528 = "pos-neg", (3+VLOOKUP($B528,'Results-formatted 060121'!$A:$AJ,(N$3+2),FALSE)), VLOOKUP($B528,'Results-formatted 060121'!$A:$AJ,(N$3+2),FALSE)))</f>
        <v>3</v>
      </c>
      <c r="O528" s="95">
        <f>IF($C528 = "neg", (($D528+1) - VLOOKUP($B528,'Results-formatted 060121'!$A:$AJ,(O$3+2),FALSE)), IF($C528 = "pos-neg", (3+VLOOKUP($B528,'Results-formatted 060121'!$A:$AJ,(O$3+2),FALSE)), VLOOKUP($B528,'Results-formatted 060121'!$A:$AJ,(O$3+2),FALSE)))</f>
        <v>5</v>
      </c>
      <c r="P528" s="95">
        <f>IF($C528 = "neg", (($D528+1) - VLOOKUP($B528,'Results-formatted 060121'!$A:$AJ,(P$3+2),FALSE)), IF($C528 = "pos-neg", (3+VLOOKUP($B528,'Results-formatted 060121'!$A:$AJ,(P$3+2),FALSE)), VLOOKUP($B528,'Results-formatted 060121'!$A:$AJ,(P$3+2),FALSE)))</f>
        <v>2</v>
      </c>
      <c r="Q528" s="95">
        <f>IF($C528 = "neg", (($D528+1) - VLOOKUP($B528,'Results-formatted 060121'!$A:$AJ,(Q$3+2),FALSE)), IF($C528 = "pos-neg", (3+VLOOKUP($B528,'Results-formatted 060121'!$A:$AJ,(Q$3+2),FALSE)), VLOOKUP($B528,'Results-formatted 060121'!$A:$AJ,(Q$3+2),FALSE)))</f>
        <v>5</v>
      </c>
      <c r="R528" s="95">
        <f>IF($C528 = "neg", (($D528+1) - VLOOKUP($B528,'Results-formatted 060121'!$A:$AJ,(R$3+2),FALSE)), IF($C528 = "pos-neg", (3+VLOOKUP($B528,'Results-formatted 060121'!$A:$AJ,(R$3+2),FALSE)), VLOOKUP($B528,'Results-formatted 060121'!$A:$AJ,(R$3+2),FALSE)))</f>
        <v>4</v>
      </c>
      <c r="S528" s="95">
        <f>IF($C528 = "neg", (($D528+1) - VLOOKUP($B528,'Results-formatted 060121'!$A:$AJ,(S$3+2),FALSE)), IF($C528 = "pos-neg", (3+VLOOKUP($B528,'Results-formatted 060121'!$A:$AJ,(S$3+2),FALSE)), VLOOKUP($B528,'Results-formatted 060121'!$A:$AJ,(S$3+2),FALSE)))</f>
        <v>4</v>
      </c>
      <c r="T528" s="95">
        <f>IF($C528 = "neg", (($D528+1) - VLOOKUP($B528,'Results-formatted 060121'!$A:$AJ,(T$3+2),FALSE)), IF($C528 = "pos-neg", (3+VLOOKUP($B528,'Results-formatted 060121'!$A:$AJ,(T$3+2),FALSE)), VLOOKUP($B528,'Results-formatted 060121'!$A:$AJ,(T$3+2),FALSE)))</f>
        <v>4</v>
      </c>
      <c r="U528" s="95">
        <f>IF($C528 = "neg", (($D528+1) - VLOOKUP($B528,'Results-formatted 060121'!$A:$AJ,(U$3+2),FALSE)), IF($C528 = "pos-neg", (3+VLOOKUP($B528,'Results-formatted 060121'!$A:$AJ,(U$3+2),FALSE)), VLOOKUP($B528,'Results-formatted 060121'!$A:$AJ,(U$3+2),FALSE)))</f>
        <v>1</v>
      </c>
      <c r="V528" s="95">
        <f>IF($C528 = "neg", (($D528+1) - VLOOKUP($B528,'Results-formatted 060121'!$A:$AJ,(V$3+2),FALSE)), IF($C528 = "pos-neg", (3+VLOOKUP($B528,'Results-formatted 060121'!$A:$AJ,(V$3+2),FALSE)), VLOOKUP($B528,'Results-formatted 060121'!$A:$AJ,(V$3+2),FALSE)))</f>
        <v>4</v>
      </c>
      <c r="W528" s="95">
        <f>IF($C528 = "neg", (($D528+1) - VLOOKUP($B528,'Results-formatted 060121'!$A:$AJ,(W$3+2),FALSE)), IF($C528 = "pos-neg", (3+VLOOKUP($B528,'Results-formatted 060121'!$A:$AJ,(W$3+2),FALSE)), VLOOKUP($B528,'Results-formatted 060121'!$A:$AJ,(W$3+2),FALSE)))</f>
        <v>3</v>
      </c>
      <c r="X528" s="95">
        <f>IF($C528 = "neg", (($D528+1) - VLOOKUP($B528,'Results-formatted 060121'!$A:$AJ,(X$3+2),FALSE)), IF($C528 = "pos-neg", (3+VLOOKUP($B528,'Results-formatted 060121'!$A:$AJ,(X$3+2),FALSE)), VLOOKUP($B528,'Results-formatted 060121'!$A:$AJ,(X$3+2),FALSE)))</f>
        <v>3</v>
      </c>
      <c r="Y528" s="95">
        <f>IF($C528 = "neg", (($D528+1) - VLOOKUP($B528,'Results-formatted 060121'!$A:$AJ,(Y$3+2),FALSE)), IF($C528 = "pos-neg", (3+VLOOKUP($B528,'Results-formatted 060121'!$A:$AJ,(Y$3+2),FALSE)), VLOOKUP($B528,'Results-formatted 060121'!$A:$AJ,(Y$3+2),FALSE)))</f>
        <v>4</v>
      </c>
      <c r="Z528" s="95">
        <f>IF($C528 = "neg", (($D528+1) - VLOOKUP($B528,'Results-formatted 060121'!$A:$AJ,(Z$3+2),FALSE)), IF($C528 = "pos-neg", (3+VLOOKUP($B528,'Results-formatted 060121'!$A:$AJ,(Z$3+2),FALSE)), VLOOKUP($B528,'Results-formatted 060121'!$A:$AJ,(Z$3+2),FALSE)))</f>
        <v>2</v>
      </c>
      <c r="AA528" s="95">
        <f>IF($C528 = "neg", (($D528+1) - VLOOKUP($B528,'Results-formatted 060121'!$A:$AJ,(AA$3+2),FALSE)), IF($C528 = "pos-neg", (3+VLOOKUP($B528,'Results-formatted 060121'!$A:$AJ,(AA$3+2),FALSE)), VLOOKUP($B528,'Results-formatted 060121'!$A:$AJ,(AA$3+2),FALSE)))</f>
        <v>3</v>
      </c>
      <c r="AB528" s="95">
        <f>IF($C528 = "neg", (($D528+1) - VLOOKUP($B528,'Results-formatted 060121'!$A:$AJ,(AB$3+2),FALSE)), IF($C528 = "pos-neg", (3+VLOOKUP($B528,'Results-formatted 060121'!$A:$AJ,(AB$3+2),FALSE)), VLOOKUP($B528,'Results-formatted 060121'!$A:$AJ,(AB$3+2),FALSE)))</f>
        <v>4</v>
      </c>
      <c r="AC528" s="95">
        <f>IF($C528 = "neg", (($D528+1) - VLOOKUP($B528,'Results-formatted 060121'!$A:$AJ,(AC$3+2),FALSE)), IF($C528 = "pos-neg", (3+VLOOKUP($B528,'Results-formatted 060121'!$A:$AJ,(AC$3+2),FALSE)), VLOOKUP($B528,'Results-formatted 060121'!$A:$AJ,(AC$3+2),FALSE)))</f>
        <v>1</v>
      </c>
      <c r="AD528" s="95">
        <f>IF($C528 = "neg", (($D528+1) - VLOOKUP($B528,'Results-formatted 060121'!$A:$AJ,(AD$3+2),FALSE)), IF($C528 = "pos-neg", (3+VLOOKUP($B528,'Results-formatted 060121'!$A:$AJ,(AD$3+2),FALSE)), VLOOKUP($B528,'Results-formatted 060121'!$A:$AJ,(AD$3+2),FALSE)))</f>
        <v>3</v>
      </c>
      <c r="AE528" s="95">
        <f>IF($C528 = "neg", (($D528+1) - VLOOKUP($B528,'Results-formatted 060121'!$A:$AJ,(AE$3+2),FALSE)), IF($C528 = "pos-neg", (3+VLOOKUP($B528,'Results-formatted 060121'!$A:$AJ,(AE$3+2),FALSE)), VLOOKUP($B528,'Results-formatted 060121'!$A:$AJ,(AE$3+2),FALSE)))</f>
        <v>4</v>
      </c>
      <c r="AF528" s="95">
        <f>IF($C528 = "neg", (($D528+1) - VLOOKUP($B528,'Results-formatted 060121'!$A:$AJ,(AF$3+2),FALSE)), IF($C528 = "pos-neg", (3+VLOOKUP($B528,'Results-formatted 060121'!$A:$AJ,(AF$3+2),FALSE)), VLOOKUP($B528,'Results-formatted 060121'!$A:$AJ,(AF$3+2),FALSE)))</f>
        <v>3</v>
      </c>
      <c r="AG528" s="95">
        <f>IF($C528 = "neg", (($D528+1) - VLOOKUP($B528,'Results-formatted 060121'!$A:$AJ,(AG$3+2),FALSE)), IF($C528 = "pos-neg", (3+VLOOKUP($B528,'Results-formatted 060121'!$A:$AJ,(AG$3+2),FALSE)), VLOOKUP($B528,'Results-formatted 060121'!$A:$AJ,(AG$3+2),FALSE)))</f>
        <v>4</v>
      </c>
      <c r="AH528" s="95">
        <f>IF($C528 = "neg", (($D528+1) - VLOOKUP($B528,'Results-formatted 060121'!$A:$AJ,(AH$3+2),FALSE)), IF($C528 = "pos-neg", (3+VLOOKUP($B528,'Results-formatted 060121'!$A:$AJ,(AH$3+2),FALSE)), VLOOKUP($B528,'Results-formatted 060121'!$A:$AJ,(AH$3+2),FALSE)))</f>
        <v>4</v>
      </c>
      <c r="AI528" s="95">
        <f>IF($C528 = "neg", (($D528+1) - VLOOKUP($B528,'Results-formatted 060121'!$A:$AJ,(AI$3+2),FALSE)), IF($C528 = "pos-neg", (3+VLOOKUP($B528,'Results-formatted 060121'!$A:$AJ,(AI$3+2),FALSE)), VLOOKUP($B528,'Results-formatted 060121'!$A:$AJ,(AI$3+2),FALSE)))</f>
        <v>4</v>
      </c>
      <c r="AJ528" s="95">
        <f>IF($C528 = "neg", (($D528+1) - VLOOKUP($B528,'Results-formatted 060121'!$A:$AJ,(AJ$3+2),FALSE)), IF($C528 = "pos-neg", (3+VLOOKUP($B528,'Results-formatted 060121'!$A:$AJ,(AJ$3+2),FALSE)), VLOOKUP($B528,'Results-formatted 060121'!$A:$AJ,(AJ$3+2),FALSE)))</f>
        <v>5</v>
      </c>
      <c r="AK528" s="95">
        <f>IF($C528 = "neg", (($D528+1) - VLOOKUP($B528,'Results-formatted 060121'!$A:$AJ,(AK$3+2),FALSE)), IF($C528 = "pos-neg", (3+VLOOKUP($B528,'Results-formatted 060121'!$A:$AJ,(AK$3+2),FALSE)), VLOOKUP($B528,'Results-formatted 060121'!$A:$AJ,(AK$3+2),FALSE)))</f>
        <v>4</v>
      </c>
      <c r="AL528" s="95">
        <f>IF($C528 = "neg", (($D528+1) - VLOOKUP($B528,'Results-formatted 060121'!$A:$AJ,(AL$3+2),FALSE)), IF($C528 = "pos-neg", (3+VLOOKUP($B528,'Results-formatted 060121'!$A:$AJ,(AL$3+2),FALSE)), VLOOKUP($B528,'Results-formatted 060121'!$A:$AJ,(AL$3+2),FALSE)))</f>
        <v>3</v>
      </c>
      <c r="AM528" s="95">
        <f>IF($C528 = "neg", (($D528+1) - VLOOKUP($B528,'Results-formatted 060121'!$A:AJ,(AM$3+2),FALSE)), IF($C528 = "pos-neg", (3+VLOOKUP($B528,'Results-formatted 060121'!$A:AJ,(AM$3+2),FALSE)), VLOOKUP($B528,'Results-formatted 060121'!$A:AJ,(AM$3+2),FALSE)))</f>
        <v>4</v>
      </c>
      <c r="AN528" s="95">
        <f>IF($C528 = "neg", (($D528+1) - VLOOKUP($B528,'Results-formatted 060121'!$A:AK,(AN$3+2),FALSE)), IF($C528 = "pos-neg", (3+VLOOKUP($B528,'Results-formatted 060121'!$A:AK,(AN$3+2),FALSE)), VLOOKUP($B528,'Results-formatted 060121'!$A:AK,(AN$3+2),FALSE)))</f>
        <v>4</v>
      </c>
      <c r="AO528" s="95">
        <f>IF($C528 = "neg", (($D528+1) - VLOOKUP($B528,'Results-formatted 060121'!$A:AL,(AO$3+2),FALSE)), IF($C528 = "pos-neg", (3+VLOOKUP($B528,'Results-formatted 060121'!$A:AL,(AO$3+2),FALSE)), VLOOKUP($B528,'Results-formatted 060121'!$A:AL,(AO$3+2),FALSE)))</f>
        <v>5</v>
      </c>
      <c r="AP528" s="95">
        <f>IF($C528 = "neg", (($D528+1) - VLOOKUP($B528,'Results-formatted 060121'!$A:AM,(AP$3+2),FALSE)), IF($C528 = "pos-neg", (3+VLOOKUP($B528,'Results-formatted 060121'!$A:AM,(AP$3+2),FALSE)), VLOOKUP($B528,'Results-formatted 060121'!$A:AM,(AP$3+2),FALSE)))</f>
        <v>2</v>
      </c>
      <c r="AQ528" s="95">
        <f>IF($C528 = "neg", (($D528+1) - VLOOKUP($B528,'Results-formatted 060121'!$A:AN,(AQ$3+2),FALSE)), IF($C528 = "pos-neg", (3+VLOOKUP($B528,'Results-formatted 060121'!$A:AN,(AQ$3+2),FALSE)), VLOOKUP($B528,'Results-formatted 060121'!$A:AN,(AQ$3+2),FALSE)))</f>
        <v>3</v>
      </c>
      <c r="AR528" s="95">
        <f>IF($C528 = "neg", (($D528+1) - VLOOKUP($B528,'Results-formatted 060121'!$A:AO,(AR$3+2),FALSE)), IF($C528 = "pos-neg", (3+VLOOKUP($B528,'Results-formatted 060121'!$A:AO,(AR$3+2),FALSE)), VLOOKUP($B528,'Results-formatted 060121'!$A:AO,(AR$3+2),FALSE)))</f>
        <v>4</v>
      </c>
      <c r="AS528" s="95">
        <f>IF($C528 = "neg", (($D528+1) - VLOOKUP($B528,'Results-formatted 060121'!$A:AP,(AS$3+2),FALSE)), IF($C528 = "pos-neg", (3+VLOOKUP($B528,'Results-formatted 060121'!$A:AP,(AS$3+2),FALSE)), VLOOKUP($B528,'Results-formatted 060121'!$A:AP,(AS$3+2),FALSE)))</f>
        <v>4</v>
      </c>
      <c r="AT528" s="95">
        <f>IF($C528 = "neg", (($D528+1) - VLOOKUP($B528,'Results-formatted 060121'!$A:AQ,(AT$3+2),FALSE)), IF($C528 = "pos-neg", (3+VLOOKUP($B528,'Results-formatted 060121'!$A:AQ,(AT$3+2),FALSE)), VLOOKUP($B528,'Results-formatted 060121'!$A:AQ,(AT$3+2),FALSE)))</f>
        <v>5</v>
      </c>
      <c r="AU528" s="95">
        <f>IF($C528 = "neg", (($D528+1) - VLOOKUP($B528,'Results-formatted 060121'!$A:AR,(AU$3+2),FALSE)), IF($C528 = "pos-neg", (3+VLOOKUP($B528,'Results-formatted 060121'!$A:AR,(AU$3+2),FALSE)), VLOOKUP($B528,'Results-formatted 060121'!$A:AR,(AU$3+2),FALSE)))</f>
        <v>4</v>
      </c>
      <c r="AV528" s="95">
        <f>IF($C528 = "neg", (($D528+1) - VLOOKUP($B528,'Results-formatted 060121'!$A:AS,(AV$3+2),FALSE)), IF($C528 = "pos-neg", (3+VLOOKUP($B528,'Results-formatted 060121'!$A:AS,(AV$3+2),FALSE)), VLOOKUP($B528,'Results-formatted 060121'!$A:AS,(AV$3+2),FALSE)))</f>
        <v>3</v>
      </c>
      <c r="AW528" s="95">
        <f>IF($C528 = "neg", (($D528+1) - VLOOKUP($B528,'Results-formatted 060121'!$A:AT,(AW$3+2),FALSE)), IF($C528 = "pos-neg", (3+VLOOKUP($B528,'Results-formatted 060121'!$A:AT,(AW$3+2),FALSE)), VLOOKUP($B528,'Results-formatted 060121'!$A:AT,(AW$3+2),FALSE)))</f>
        <v>4</v>
      </c>
      <c r="AX528" s="95">
        <f>IF($C528 = "neg", (($D528+1) - VLOOKUP($B528,'Results-formatted 060121'!$A:AU,(AX$3+2),FALSE)), IF($C528 = "pos-neg", (3+VLOOKUP($B528,'Results-formatted 060121'!$A:AU,(AX$3+2),FALSE)), VLOOKUP($B528,'Results-formatted 060121'!$A:AU,(AX$3+2),FALSE)))</f>
        <v>1</v>
      </c>
      <c r="AY528" s="95">
        <f>IF($C528 = "neg", (($D528+1) - VLOOKUP($B528,'Results-formatted 060121'!$A:AV,(AY$3+2),FALSE)), IF($C528 = "pos-neg", (3+VLOOKUP($B528,'Results-formatted 060121'!$A:AV,(AY$3+2),FALSE)), VLOOKUP($B528,'Results-formatted 060121'!$A:AV,(AY$3+2),FALSE)))</f>
        <v>4</v>
      </c>
      <c r="AZ528" s="95">
        <f>IF($C528 = "neg", (($D528+1) - VLOOKUP($B528,'Results-formatted 060121'!$A:AW,(AZ$3+2),FALSE)), IF($C528 = "pos-neg", (3+VLOOKUP($B528,'Results-formatted 060121'!$A:AW,(AZ$3+2),FALSE)), VLOOKUP($B528,'Results-formatted 060121'!$A:AW,(AZ$3+2),FALSE)))</f>
        <v>4</v>
      </c>
      <c r="BA528" s="95">
        <f>IF($C528 = "neg", (($D528+1) - VLOOKUP($B528,'Results-formatted 060121'!$A:AX,(BA$3+2),FALSE)), IF($C528 = "pos-neg", (3+VLOOKUP($B528,'Results-formatted 060121'!$A:AX,(BA$3+2),FALSE)), VLOOKUP($B528,'Results-formatted 060121'!$A:AX,(BA$3+2),FALSE)))</f>
        <v>3</v>
      </c>
      <c r="BB528" s="95">
        <f>IF($C528 = "neg", (($D528+1) - VLOOKUP($B528,'Results-formatted 060121'!$A:AY,(BB$3+2),FALSE)), IF($C528 = "pos-neg", (3+VLOOKUP($B528,'Results-formatted 060121'!$A:AY,(BB$3+2),FALSE)), VLOOKUP($B528,'Results-formatted 060121'!$A:AY,(BB$3+2),FALSE)))</f>
        <v>4</v>
      </c>
      <c r="BC528" s="95">
        <f>IF($C528 = "neg", (($D528+1) - VLOOKUP($B528,'Results-formatted 060121'!$A:AZ,(BC$3+2),FALSE)), IF($C528 = "pos-neg", (3+VLOOKUP($B528,'Results-formatted 060121'!$A:AZ,(BC$3+2),FALSE)), VLOOKUP($B528,'Results-formatted 060121'!$A:AZ,(BC$3+2),FALSE)))</f>
        <v>4</v>
      </c>
      <c r="BD528" s="95">
        <f>IF($C528 = "neg", (($D528+1) - VLOOKUP($B528,'Results-formatted 060121'!$A:BA,(BD$3+2),FALSE)), IF($C528 = "pos-neg", (3+VLOOKUP($B528,'Results-formatted 060121'!$A:BA,(BD$3+2),FALSE)), VLOOKUP($B528,'Results-formatted 060121'!$A:BA,(BD$3+2),FALSE)))</f>
        <v>4</v>
      </c>
      <c r="BE528" s="95">
        <f>IF($C528 = "neg", (($D528+1) - VLOOKUP($B528,'Results-formatted 060121'!$A:BB,(BE$3+2),FALSE)), IF($C528 = "pos-neg", (3+VLOOKUP($B528,'Results-formatted 060121'!$A:BB,(BE$3+2),FALSE)), VLOOKUP($B528,'Results-formatted 060121'!$A:BB,(BE$3+2),FALSE)))</f>
        <v>4</v>
      </c>
      <c r="BF528" s="95">
        <f>IF($C528 = "neg", (($D528+1) - VLOOKUP($B528,'Results-formatted 060121'!$A:BC,(BF$3+2),FALSE)), IF($C528 = "pos-neg", (3+VLOOKUP($B528,'Results-formatted 060121'!$A:BC,(BF$3+2),FALSE)), VLOOKUP($B528,'Results-formatted 060121'!$A:BC,(BF$3+2),FALSE)))</f>
        <v>4</v>
      </c>
      <c r="BG528" s="95">
        <f>IF($C528 = "neg", (($D528+1) - VLOOKUP($B528,'Results-formatted 060121'!$A:BD,(BG$3+2),FALSE)), IF($C528 = "pos-neg", (3+VLOOKUP($B528,'Results-formatted 060121'!$A:BD,(BG$3+2),FALSE)), VLOOKUP($B528,'Results-formatted 060121'!$A:BD,(BG$3+2),FALSE)))</f>
        <v>3</v>
      </c>
      <c r="BH528" s="95">
        <f>IF($C528 = "neg", (($D528+1) - VLOOKUP($B528,'Results-formatted 060121'!$A:BE,(BH$3+2),FALSE)), IF($C528 = "pos-neg", (3+VLOOKUP($B528,'Results-formatted 060121'!$A:BE,(BH$3+2),FALSE)), VLOOKUP($B528,'Results-formatted 060121'!$A:BE,(BH$3+2),FALSE)))</f>
        <v>3</v>
      </c>
      <c r="BI528" s="95">
        <f>IF($C528 = "neg", (($D528+1) - VLOOKUP($B528,'Results-formatted 060121'!$A:BF,(BI$3+2),FALSE)), IF($C528 = "pos-neg", (3+VLOOKUP($B528,'Results-formatted 060121'!$A:BF,(BI$3+2),FALSE)), VLOOKUP($B528,'Results-formatted 060121'!$A:BF,(BI$3+2),FALSE)))</f>
        <v>4</v>
      </c>
      <c r="BJ528" s="95">
        <f>IF($C528 = "neg", (($D528+1) - VLOOKUP($B528,'Results-formatted 060121'!$A:BG,(BJ$3+2),FALSE)), IF($C528 = "pos-neg", (3+VLOOKUP($B528,'Results-formatted 060121'!$A:BG,(BJ$3+2),FALSE)), VLOOKUP($B528,'Results-formatted 060121'!$A:BG,(BJ$3+2),FALSE)))</f>
        <v>5</v>
      </c>
      <c r="BK528" s="95">
        <f>IF($C528 = "neg", (($D528+1) - VLOOKUP($B528,'Results-formatted 060121'!$A:BH,(BK$3+2),FALSE)), IF($C528 = "pos-neg", (3+VLOOKUP($B528,'Results-formatted 060121'!$A:BH,(BK$3+2),FALSE)), VLOOKUP($B528,'Results-formatted 060121'!$A:BH,(BK$3+2),FALSE)))</f>
        <v>4</v>
      </c>
      <c r="BL528" s="95">
        <f>IF($C528 = "neg", (($D528+1) - VLOOKUP($B528,'Results-formatted 060121'!$A:BI,(BL$3+2),FALSE)), IF($C528 = "pos-neg", (3+VLOOKUP($B528,'Results-formatted 060121'!$A:BI,(BL$3+2),FALSE)), VLOOKUP($B528,'Results-formatted 060121'!$A:BI,(BL$3+2),FALSE)))</f>
        <v>5</v>
      </c>
      <c r="BM528" s="95">
        <f>IF($C528 = "neg", (($D528+1) - VLOOKUP($B528,'Results-formatted 060121'!$A:BJ,(BM$3+2),FALSE)), IF($C528 = "pos-neg", (3+VLOOKUP($B528,'Results-formatted 060121'!$A:BJ,(BM$3+2),FALSE)), VLOOKUP($B528,'Results-formatted 060121'!$A:BJ,(BM$3+2),FALSE)))</f>
        <v>3</v>
      </c>
      <c r="BN528" s="95"/>
      <c r="BO528" s="95"/>
      <c r="BP528" s="95"/>
      <c r="BQ528" s="95"/>
      <c r="BR528" s="95"/>
      <c r="BS528" s="95"/>
      <c r="BT528" s="95"/>
      <c r="BU528" s="95"/>
      <c r="BV528" s="95"/>
      <c r="BW528" s="95"/>
      <c r="BX528" s="95"/>
      <c r="BY528" s="95"/>
      <c r="BZ528" s="95"/>
      <c r="CA528" s="95"/>
      <c r="CB528" s="95"/>
      <c r="CC528" s="95"/>
      <c r="CD528" s="98"/>
      <c r="CE528" s="25">
        <f t="shared" si="1954"/>
        <v>3.5833333333333335</v>
      </c>
      <c r="CF528" s="25">
        <f t="shared" si="2064"/>
        <v>0.99646267020262491</v>
      </c>
    </row>
    <row r="529" spans="2:84" ht="42" x14ac:dyDescent="0.15">
      <c r="B529" s="84" t="s">
        <v>642</v>
      </c>
      <c r="C529" s="86" t="s">
        <v>224</v>
      </c>
      <c r="D529" s="2">
        <v>5</v>
      </c>
      <c r="E529" s="15" t="s">
        <v>1091</v>
      </c>
      <c r="F529" s="95">
        <f>IF($C529 = "neg", (($D529+1) - VLOOKUP($B529,'Results-formatted 060121'!$A:$AJ,(F$3+2),FALSE)), IF($C529 = "pos-neg", (3+VLOOKUP($B529,'Results-formatted 060121'!$A:$AJ,(F$3+2),FALSE)), VLOOKUP($B529,'Results-formatted 060121'!$A:$AJ,(F$3+2),FALSE)))</f>
        <v>3</v>
      </c>
      <c r="G529" s="95">
        <f>IF($C529 = "neg", (($D529+1) - VLOOKUP($B529,'Results-formatted 060121'!$A:$AJ,(G$3+2),FALSE)), IF($C529 = "pos-neg", (3+VLOOKUP($B529,'Results-formatted 060121'!$A:$AJ,(G$3+2),FALSE)), VLOOKUP($B529,'Results-formatted 060121'!$A:$AJ,(G$3+2),FALSE)))</f>
        <v>5</v>
      </c>
      <c r="H529" s="95">
        <f>IF($C529 = "neg", (($D529+1) - VLOOKUP($B529,'Results-formatted 060121'!$A:$AJ,(H$3+2),FALSE)), IF($C529 = "pos-neg", (3+VLOOKUP($B529,'Results-formatted 060121'!$A:$AJ,(H$3+2),FALSE)), VLOOKUP($B529,'Results-formatted 060121'!$A:$AJ,(H$3+2),FALSE)))</f>
        <v>3</v>
      </c>
      <c r="I529" s="95">
        <f>IF($C529 = "neg", (($D529+1) - VLOOKUP($B529,'Results-formatted 060121'!$A:$AJ,(I$3+2),FALSE)), IF($C529 = "pos-neg", (3+VLOOKUP($B529,'Results-formatted 060121'!$A:$AJ,(I$3+2),FALSE)), VLOOKUP($B529,'Results-formatted 060121'!$A:$AJ,(I$3+2),FALSE)))</f>
        <v>2</v>
      </c>
      <c r="J529" s="95">
        <f>IF($C529 = "neg", (($D529+1) - VLOOKUP($B529,'Results-formatted 060121'!$A:$AJ,(J$3+2),FALSE)), IF($C529 = "pos-neg", (3+VLOOKUP($B529,'Results-formatted 060121'!$A:$AJ,(J$3+2),FALSE)), VLOOKUP($B529,'Results-formatted 060121'!$A:$AJ,(J$3+2),FALSE)))</f>
        <v>3</v>
      </c>
      <c r="K529" s="95">
        <f>IF($C529 = "neg", (($D529+1) - VLOOKUP($B529,'Results-formatted 060121'!$A:$AJ,(K$3+2),FALSE)), IF($C529 = "pos-neg", (3+VLOOKUP($B529,'Results-formatted 060121'!$A:$AJ,(K$3+2),FALSE)), VLOOKUP($B529,'Results-formatted 060121'!$A:$AJ,(K$3+2),FALSE)))</f>
        <v>3</v>
      </c>
      <c r="L529" s="95">
        <f>IF($C529 = "neg", (($D529+1) - VLOOKUP($B529,'Results-formatted 060121'!$A:$AJ,(L$3+2),FALSE)), IF($C529 = "pos-neg", (3+VLOOKUP($B529,'Results-formatted 060121'!$A:$AJ,(L$3+2),FALSE)), VLOOKUP($B529,'Results-formatted 060121'!$A:$AJ,(L$3+2),FALSE)))</f>
        <v>4</v>
      </c>
      <c r="M529" s="95">
        <f>IF($C529 = "neg", (($D529+1) - VLOOKUP($B529,'Results-formatted 060121'!$A:$AJ,(M$3+2),FALSE)), IF($C529 = "pos-neg", (3+VLOOKUP($B529,'Results-formatted 060121'!$A:$AJ,(M$3+2),FALSE)), VLOOKUP($B529,'Results-formatted 060121'!$A:$AJ,(M$3+2),FALSE)))</f>
        <v>4</v>
      </c>
      <c r="N529" s="95">
        <f>IF($C529 = "neg", (($D529+1) - VLOOKUP($B529,'Results-formatted 060121'!$A:$AJ,(N$3+2),FALSE)), IF($C529 = "pos-neg", (3+VLOOKUP($B529,'Results-formatted 060121'!$A:$AJ,(N$3+2),FALSE)), VLOOKUP($B529,'Results-formatted 060121'!$A:$AJ,(N$3+2),FALSE)))</f>
        <v>4</v>
      </c>
      <c r="O529" s="95">
        <f>IF($C529 = "neg", (($D529+1) - VLOOKUP($B529,'Results-formatted 060121'!$A:$AJ,(O$3+2),FALSE)), IF($C529 = "pos-neg", (3+VLOOKUP($B529,'Results-formatted 060121'!$A:$AJ,(O$3+2),FALSE)), VLOOKUP($B529,'Results-formatted 060121'!$A:$AJ,(O$3+2),FALSE)))</f>
        <v>3</v>
      </c>
      <c r="P529" s="95">
        <f>IF($C529 = "neg", (($D529+1) - VLOOKUP($B529,'Results-formatted 060121'!$A:$AJ,(P$3+2),FALSE)), IF($C529 = "pos-neg", (3+VLOOKUP($B529,'Results-formatted 060121'!$A:$AJ,(P$3+2),FALSE)), VLOOKUP($B529,'Results-formatted 060121'!$A:$AJ,(P$3+2),FALSE)))</f>
        <v>3</v>
      </c>
      <c r="Q529" s="95">
        <f>IF($C529 = "neg", (($D529+1) - VLOOKUP($B529,'Results-formatted 060121'!$A:$AJ,(Q$3+2),FALSE)), IF($C529 = "pos-neg", (3+VLOOKUP($B529,'Results-formatted 060121'!$A:$AJ,(Q$3+2),FALSE)), VLOOKUP($B529,'Results-formatted 060121'!$A:$AJ,(Q$3+2),FALSE)))</f>
        <v>5</v>
      </c>
      <c r="R529" s="95">
        <f>IF($C529 = "neg", (($D529+1) - VLOOKUP($B529,'Results-formatted 060121'!$A:$AJ,(R$3+2),FALSE)), IF($C529 = "pos-neg", (3+VLOOKUP($B529,'Results-formatted 060121'!$A:$AJ,(R$3+2),FALSE)), VLOOKUP($B529,'Results-formatted 060121'!$A:$AJ,(R$3+2),FALSE)))</f>
        <v>2</v>
      </c>
      <c r="S529" s="95">
        <f>IF($C529 = "neg", (($D529+1) - VLOOKUP($B529,'Results-formatted 060121'!$A:$AJ,(S$3+2),FALSE)), IF($C529 = "pos-neg", (3+VLOOKUP($B529,'Results-formatted 060121'!$A:$AJ,(S$3+2),FALSE)), VLOOKUP($B529,'Results-formatted 060121'!$A:$AJ,(S$3+2),FALSE)))</f>
        <v>4</v>
      </c>
      <c r="T529" s="95">
        <f>IF($C529 = "neg", (($D529+1) - VLOOKUP($B529,'Results-formatted 060121'!$A:$AJ,(T$3+2),FALSE)), IF($C529 = "pos-neg", (3+VLOOKUP($B529,'Results-formatted 060121'!$A:$AJ,(T$3+2),FALSE)), VLOOKUP($B529,'Results-formatted 060121'!$A:$AJ,(T$3+2),FALSE)))</f>
        <v>4</v>
      </c>
      <c r="U529" s="95">
        <f>IF($C529 = "neg", (($D529+1) - VLOOKUP($B529,'Results-formatted 060121'!$A:$AJ,(U$3+2),FALSE)), IF($C529 = "pos-neg", (3+VLOOKUP($B529,'Results-formatted 060121'!$A:$AJ,(U$3+2),FALSE)), VLOOKUP($B529,'Results-formatted 060121'!$A:$AJ,(U$3+2),FALSE)))</f>
        <v>1</v>
      </c>
      <c r="V529" s="95">
        <f>IF($C529 = "neg", (($D529+1) - VLOOKUP($B529,'Results-formatted 060121'!$A:$AJ,(V$3+2),FALSE)), IF($C529 = "pos-neg", (3+VLOOKUP($B529,'Results-formatted 060121'!$A:$AJ,(V$3+2),FALSE)), VLOOKUP($B529,'Results-formatted 060121'!$A:$AJ,(V$3+2),FALSE)))</f>
        <v>4</v>
      </c>
      <c r="W529" s="95">
        <f>IF($C529 = "neg", (($D529+1) - VLOOKUP($B529,'Results-formatted 060121'!$A:$AJ,(W$3+2),FALSE)), IF($C529 = "pos-neg", (3+VLOOKUP($B529,'Results-formatted 060121'!$A:$AJ,(W$3+2),FALSE)), VLOOKUP($B529,'Results-formatted 060121'!$A:$AJ,(W$3+2),FALSE)))</f>
        <v>3</v>
      </c>
      <c r="X529" s="95">
        <f>IF($C529 = "neg", (($D529+1) - VLOOKUP($B529,'Results-formatted 060121'!$A:$AJ,(X$3+2),FALSE)), IF($C529 = "pos-neg", (3+VLOOKUP($B529,'Results-formatted 060121'!$A:$AJ,(X$3+2),FALSE)), VLOOKUP($B529,'Results-formatted 060121'!$A:$AJ,(X$3+2),FALSE)))</f>
        <v>3</v>
      </c>
      <c r="Y529" s="95">
        <f>IF($C529 = "neg", (($D529+1) - VLOOKUP($B529,'Results-formatted 060121'!$A:$AJ,(Y$3+2),FALSE)), IF($C529 = "pos-neg", (3+VLOOKUP($B529,'Results-formatted 060121'!$A:$AJ,(Y$3+2),FALSE)), VLOOKUP($B529,'Results-formatted 060121'!$A:$AJ,(Y$3+2),FALSE)))</f>
        <v>4</v>
      </c>
      <c r="Z529" s="95">
        <f>IF($C529 = "neg", (($D529+1) - VLOOKUP($B529,'Results-formatted 060121'!$A:$AJ,(Z$3+2),FALSE)), IF($C529 = "pos-neg", (3+VLOOKUP($B529,'Results-formatted 060121'!$A:$AJ,(Z$3+2),FALSE)), VLOOKUP($B529,'Results-formatted 060121'!$A:$AJ,(Z$3+2),FALSE)))</f>
        <v>1</v>
      </c>
      <c r="AA529" s="95">
        <f>IF($C529 = "neg", (($D529+1) - VLOOKUP($B529,'Results-formatted 060121'!$A:$AJ,(AA$3+2),FALSE)), IF($C529 = "pos-neg", (3+VLOOKUP($B529,'Results-formatted 060121'!$A:$AJ,(AA$3+2),FALSE)), VLOOKUP($B529,'Results-formatted 060121'!$A:$AJ,(AA$3+2),FALSE)))</f>
        <v>3</v>
      </c>
      <c r="AB529" s="95">
        <f>IF($C529 = "neg", (($D529+1) - VLOOKUP($B529,'Results-formatted 060121'!$A:$AJ,(AB$3+2),FALSE)), IF($C529 = "pos-neg", (3+VLOOKUP($B529,'Results-formatted 060121'!$A:$AJ,(AB$3+2),FALSE)), VLOOKUP($B529,'Results-formatted 060121'!$A:$AJ,(AB$3+2),FALSE)))</f>
        <v>4</v>
      </c>
      <c r="AC529" s="95">
        <f>IF($C529 = "neg", (($D529+1) - VLOOKUP($B529,'Results-formatted 060121'!$A:$AJ,(AC$3+2),FALSE)), IF($C529 = "pos-neg", (3+VLOOKUP($B529,'Results-formatted 060121'!$A:$AJ,(AC$3+2),FALSE)), VLOOKUP($B529,'Results-formatted 060121'!$A:$AJ,(AC$3+2),FALSE)))</f>
        <v>1</v>
      </c>
      <c r="AD529" s="95">
        <f>IF($C529 = "neg", (($D529+1) - VLOOKUP($B529,'Results-formatted 060121'!$A:$AJ,(AD$3+2),FALSE)), IF($C529 = "pos-neg", (3+VLOOKUP($B529,'Results-formatted 060121'!$A:$AJ,(AD$3+2),FALSE)), VLOOKUP($B529,'Results-formatted 060121'!$A:$AJ,(AD$3+2),FALSE)))</f>
        <v>4</v>
      </c>
      <c r="AE529" s="95">
        <f>IF($C529 = "neg", (($D529+1) - VLOOKUP($B529,'Results-formatted 060121'!$A:$AJ,(AE$3+2),FALSE)), IF($C529 = "pos-neg", (3+VLOOKUP($B529,'Results-formatted 060121'!$A:$AJ,(AE$3+2),FALSE)), VLOOKUP($B529,'Results-formatted 060121'!$A:$AJ,(AE$3+2),FALSE)))</f>
        <v>4</v>
      </c>
      <c r="AF529" s="95">
        <f>IF($C529 = "neg", (($D529+1) - VLOOKUP($B529,'Results-formatted 060121'!$A:$AJ,(AF$3+2),FALSE)), IF($C529 = "pos-neg", (3+VLOOKUP($B529,'Results-formatted 060121'!$A:$AJ,(AF$3+2),FALSE)), VLOOKUP($B529,'Results-formatted 060121'!$A:$AJ,(AF$3+2),FALSE)))</f>
        <v>3</v>
      </c>
      <c r="AG529" s="95">
        <f>IF($C529 = "neg", (($D529+1) - VLOOKUP($B529,'Results-formatted 060121'!$A:$AJ,(AG$3+2),FALSE)), IF($C529 = "pos-neg", (3+VLOOKUP($B529,'Results-formatted 060121'!$A:$AJ,(AG$3+2),FALSE)), VLOOKUP($B529,'Results-formatted 060121'!$A:$AJ,(AG$3+2),FALSE)))</f>
        <v>4</v>
      </c>
      <c r="AH529" s="95">
        <f>IF($C529 = "neg", (($D529+1) - VLOOKUP($B529,'Results-formatted 060121'!$A:$AJ,(AH$3+2),FALSE)), IF($C529 = "pos-neg", (3+VLOOKUP($B529,'Results-formatted 060121'!$A:$AJ,(AH$3+2),FALSE)), VLOOKUP($B529,'Results-formatted 060121'!$A:$AJ,(AH$3+2),FALSE)))</f>
        <v>4</v>
      </c>
      <c r="AI529" s="95">
        <f>IF($C529 = "neg", (($D529+1) - VLOOKUP($B529,'Results-formatted 060121'!$A:$AJ,(AI$3+2),FALSE)), IF($C529 = "pos-neg", (3+VLOOKUP($B529,'Results-formatted 060121'!$A:$AJ,(AI$3+2),FALSE)), VLOOKUP($B529,'Results-formatted 060121'!$A:$AJ,(AI$3+2),FALSE)))</f>
        <v>4</v>
      </c>
      <c r="AJ529" s="95">
        <f>IF($C529 = "neg", (($D529+1) - VLOOKUP($B529,'Results-formatted 060121'!$A:$AJ,(AJ$3+2),FALSE)), IF($C529 = "pos-neg", (3+VLOOKUP($B529,'Results-formatted 060121'!$A:$AJ,(AJ$3+2),FALSE)), VLOOKUP($B529,'Results-formatted 060121'!$A:$AJ,(AJ$3+2),FALSE)))</f>
        <v>5</v>
      </c>
      <c r="AK529" s="95">
        <f>IF($C529 = "neg", (($D529+1) - VLOOKUP($B529,'Results-formatted 060121'!$A:$AJ,(AK$3+2),FALSE)), IF($C529 = "pos-neg", (3+VLOOKUP($B529,'Results-formatted 060121'!$A:$AJ,(AK$3+2),FALSE)), VLOOKUP($B529,'Results-formatted 060121'!$A:$AJ,(AK$3+2),FALSE)))</f>
        <v>4</v>
      </c>
      <c r="AL529" s="95">
        <f>IF($C529 = "neg", (($D529+1) - VLOOKUP($B529,'Results-formatted 060121'!$A:$AJ,(AL$3+2),FALSE)), IF($C529 = "pos-neg", (3+VLOOKUP($B529,'Results-formatted 060121'!$A:$AJ,(AL$3+2),FALSE)), VLOOKUP($B529,'Results-formatted 060121'!$A:$AJ,(AL$3+2),FALSE)))</f>
        <v>3</v>
      </c>
      <c r="AM529" s="95">
        <f>IF($C529 = "neg", (($D529+1) - VLOOKUP($B529,'Results-formatted 060121'!$A:AJ,(AM$3+2),FALSE)), IF($C529 = "pos-neg", (3+VLOOKUP($B529,'Results-formatted 060121'!$A:AJ,(AM$3+2),FALSE)), VLOOKUP($B529,'Results-formatted 060121'!$A:AJ,(AM$3+2),FALSE)))</f>
        <v>4</v>
      </c>
      <c r="AN529" s="95">
        <f>IF($C529 = "neg", (($D529+1) - VLOOKUP($B529,'Results-formatted 060121'!$A:AK,(AN$3+2),FALSE)), IF($C529 = "pos-neg", (3+VLOOKUP($B529,'Results-formatted 060121'!$A:AK,(AN$3+2),FALSE)), VLOOKUP($B529,'Results-formatted 060121'!$A:AK,(AN$3+2),FALSE)))</f>
        <v>4</v>
      </c>
      <c r="AO529" s="95">
        <f>IF($C529 = "neg", (($D529+1) - VLOOKUP($B529,'Results-formatted 060121'!$A:AL,(AO$3+2),FALSE)), IF($C529 = "pos-neg", (3+VLOOKUP($B529,'Results-formatted 060121'!$A:AL,(AO$3+2),FALSE)), VLOOKUP($B529,'Results-formatted 060121'!$A:AL,(AO$3+2),FALSE)))</f>
        <v>4</v>
      </c>
      <c r="AP529" s="95">
        <f>IF($C529 = "neg", (($D529+1) - VLOOKUP($B529,'Results-formatted 060121'!$A:AM,(AP$3+2),FALSE)), IF($C529 = "pos-neg", (3+VLOOKUP($B529,'Results-formatted 060121'!$A:AM,(AP$3+2),FALSE)), VLOOKUP($B529,'Results-formatted 060121'!$A:AM,(AP$3+2),FALSE)))</f>
        <v>1</v>
      </c>
      <c r="AQ529" s="95">
        <f>IF($C529 = "neg", (($D529+1) - VLOOKUP($B529,'Results-formatted 060121'!$A:AN,(AQ$3+2),FALSE)), IF($C529 = "pos-neg", (3+VLOOKUP($B529,'Results-formatted 060121'!$A:AN,(AQ$3+2),FALSE)), VLOOKUP($B529,'Results-formatted 060121'!$A:AN,(AQ$3+2),FALSE)))</f>
        <v>4</v>
      </c>
      <c r="AR529" s="95">
        <f>IF($C529 = "neg", (($D529+1) - VLOOKUP($B529,'Results-formatted 060121'!$A:AO,(AR$3+2),FALSE)), IF($C529 = "pos-neg", (3+VLOOKUP($B529,'Results-formatted 060121'!$A:AO,(AR$3+2),FALSE)), VLOOKUP($B529,'Results-formatted 060121'!$A:AO,(AR$3+2),FALSE)))</f>
        <v>3</v>
      </c>
      <c r="AS529" s="95">
        <f>IF($C529 = "neg", (($D529+1) - VLOOKUP($B529,'Results-formatted 060121'!$A:AP,(AS$3+2),FALSE)), IF($C529 = "pos-neg", (3+VLOOKUP($B529,'Results-formatted 060121'!$A:AP,(AS$3+2),FALSE)), VLOOKUP($B529,'Results-formatted 060121'!$A:AP,(AS$3+2),FALSE)))</f>
        <v>4</v>
      </c>
      <c r="AT529" s="95">
        <f>IF($C529 = "neg", (($D529+1) - VLOOKUP($B529,'Results-formatted 060121'!$A:AQ,(AT$3+2),FALSE)), IF($C529 = "pos-neg", (3+VLOOKUP($B529,'Results-formatted 060121'!$A:AQ,(AT$3+2),FALSE)), VLOOKUP($B529,'Results-formatted 060121'!$A:AQ,(AT$3+2),FALSE)))</f>
        <v>5</v>
      </c>
      <c r="AU529" s="95">
        <f>IF($C529 = "neg", (($D529+1) - VLOOKUP($B529,'Results-formatted 060121'!$A:AR,(AU$3+2),FALSE)), IF($C529 = "pos-neg", (3+VLOOKUP($B529,'Results-formatted 060121'!$A:AR,(AU$3+2),FALSE)), VLOOKUP($B529,'Results-formatted 060121'!$A:AR,(AU$3+2),FALSE)))</f>
        <v>5</v>
      </c>
      <c r="AV529" s="95">
        <f>IF($C529 = "neg", (($D529+1) - VLOOKUP($B529,'Results-formatted 060121'!$A:AS,(AV$3+2),FALSE)), IF($C529 = "pos-neg", (3+VLOOKUP($B529,'Results-formatted 060121'!$A:AS,(AV$3+2),FALSE)), VLOOKUP($B529,'Results-formatted 060121'!$A:AS,(AV$3+2),FALSE)))</f>
        <v>3</v>
      </c>
      <c r="AW529" s="95">
        <f>IF($C529 = "neg", (($D529+1) - VLOOKUP($B529,'Results-formatted 060121'!$A:AT,(AW$3+2),FALSE)), IF($C529 = "pos-neg", (3+VLOOKUP($B529,'Results-formatted 060121'!$A:AT,(AW$3+2),FALSE)), VLOOKUP($B529,'Results-formatted 060121'!$A:AT,(AW$3+2),FALSE)))</f>
        <v>1</v>
      </c>
      <c r="AX529" s="95">
        <f>IF($C529 = "neg", (($D529+1) - VLOOKUP($B529,'Results-formatted 060121'!$A:AU,(AX$3+2),FALSE)), IF($C529 = "pos-neg", (3+VLOOKUP($B529,'Results-formatted 060121'!$A:AU,(AX$3+2),FALSE)), VLOOKUP($B529,'Results-formatted 060121'!$A:AU,(AX$3+2),FALSE)))</f>
        <v>1</v>
      </c>
      <c r="AY529" s="95">
        <f>IF($C529 = "neg", (($D529+1) - VLOOKUP($B529,'Results-formatted 060121'!$A:AV,(AY$3+2),FALSE)), IF($C529 = "pos-neg", (3+VLOOKUP($B529,'Results-formatted 060121'!$A:AV,(AY$3+2),FALSE)), VLOOKUP($B529,'Results-formatted 060121'!$A:AV,(AY$3+2),FALSE)))</f>
        <v>4</v>
      </c>
      <c r="AZ529" s="95">
        <f>IF($C529 = "neg", (($D529+1) - VLOOKUP($B529,'Results-formatted 060121'!$A:AW,(AZ$3+2),FALSE)), IF($C529 = "pos-neg", (3+VLOOKUP($B529,'Results-formatted 060121'!$A:AW,(AZ$3+2),FALSE)), VLOOKUP($B529,'Results-formatted 060121'!$A:AW,(AZ$3+2),FALSE)))</f>
        <v>4</v>
      </c>
      <c r="BA529" s="95">
        <f>IF($C529 = "neg", (($D529+1) - VLOOKUP($B529,'Results-formatted 060121'!$A:AX,(BA$3+2),FALSE)), IF($C529 = "pos-neg", (3+VLOOKUP($B529,'Results-formatted 060121'!$A:AX,(BA$3+2),FALSE)), VLOOKUP($B529,'Results-formatted 060121'!$A:AX,(BA$3+2),FALSE)))</f>
        <v>4</v>
      </c>
      <c r="BB529" s="95">
        <f>IF($C529 = "neg", (($D529+1) - VLOOKUP($B529,'Results-formatted 060121'!$A:AY,(BB$3+2),FALSE)), IF($C529 = "pos-neg", (3+VLOOKUP($B529,'Results-formatted 060121'!$A:AY,(BB$3+2),FALSE)), VLOOKUP($B529,'Results-formatted 060121'!$A:AY,(BB$3+2),FALSE)))</f>
        <v>4</v>
      </c>
      <c r="BC529" s="95">
        <f>IF($C529 = "neg", (($D529+1) - VLOOKUP($B529,'Results-formatted 060121'!$A:AZ,(BC$3+2),FALSE)), IF($C529 = "pos-neg", (3+VLOOKUP($B529,'Results-formatted 060121'!$A:AZ,(BC$3+2),FALSE)), VLOOKUP($B529,'Results-formatted 060121'!$A:AZ,(BC$3+2),FALSE)))</f>
        <v>4</v>
      </c>
      <c r="BD529" s="95">
        <f>IF($C529 = "neg", (($D529+1) - VLOOKUP($B529,'Results-formatted 060121'!$A:BA,(BD$3+2),FALSE)), IF($C529 = "pos-neg", (3+VLOOKUP($B529,'Results-formatted 060121'!$A:BA,(BD$3+2),FALSE)), VLOOKUP($B529,'Results-formatted 060121'!$A:BA,(BD$3+2),FALSE)))</f>
        <v>4</v>
      </c>
      <c r="BE529" s="95">
        <f>IF($C529 = "neg", (($D529+1) - VLOOKUP($B529,'Results-formatted 060121'!$A:BB,(BE$3+2),FALSE)), IF($C529 = "pos-neg", (3+VLOOKUP($B529,'Results-formatted 060121'!$A:BB,(BE$3+2),FALSE)), VLOOKUP($B529,'Results-formatted 060121'!$A:BB,(BE$3+2),FALSE)))</f>
        <v>4</v>
      </c>
      <c r="BF529" s="95">
        <f>IF($C529 = "neg", (($D529+1) - VLOOKUP($B529,'Results-formatted 060121'!$A:BC,(BF$3+2),FALSE)), IF($C529 = "pos-neg", (3+VLOOKUP($B529,'Results-formatted 060121'!$A:BC,(BF$3+2),FALSE)), VLOOKUP($B529,'Results-formatted 060121'!$A:BC,(BF$3+2),FALSE)))</f>
        <v>4</v>
      </c>
      <c r="BG529" s="95">
        <f>IF($C529 = "neg", (($D529+1) - VLOOKUP($B529,'Results-formatted 060121'!$A:BD,(BG$3+2),FALSE)), IF($C529 = "pos-neg", (3+VLOOKUP($B529,'Results-formatted 060121'!$A:BD,(BG$3+2),FALSE)), VLOOKUP($B529,'Results-formatted 060121'!$A:BD,(BG$3+2),FALSE)))</f>
        <v>1</v>
      </c>
      <c r="BH529" s="95">
        <f>IF($C529 = "neg", (($D529+1) - VLOOKUP($B529,'Results-formatted 060121'!$A:BE,(BH$3+2),FALSE)), IF($C529 = "pos-neg", (3+VLOOKUP($B529,'Results-formatted 060121'!$A:BE,(BH$3+2),FALSE)), VLOOKUP($B529,'Results-formatted 060121'!$A:BE,(BH$3+2),FALSE)))</f>
        <v>3</v>
      </c>
      <c r="BI529" s="95">
        <f>IF($C529 = "neg", (($D529+1) - VLOOKUP($B529,'Results-formatted 060121'!$A:BF,(BI$3+2),FALSE)), IF($C529 = "pos-neg", (3+VLOOKUP($B529,'Results-formatted 060121'!$A:BF,(BI$3+2),FALSE)), VLOOKUP($B529,'Results-formatted 060121'!$A:BF,(BI$3+2),FALSE)))</f>
        <v>4</v>
      </c>
      <c r="BJ529" s="95">
        <f>IF($C529 = "neg", (($D529+1) - VLOOKUP($B529,'Results-formatted 060121'!$A:BG,(BJ$3+2),FALSE)), IF($C529 = "pos-neg", (3+VLOOKUP($B529,'Results-formatted 060121'!$A:BG,(BJ$3+2),FALSE)), VLOOKUP($B529,'Results-formatted 060121'!$A:BG,(BJ$3+2),FALSE)))</f>
        <v>5</v>
      </c>
      <c r="BK529" s="95">
        <f>IF($C529 = "neg", (($D529+1) - VLOOKUP($B529,'Results-formatted 060121'!$A:BH,(BK$3+2),FALSE)), IF($C529 = "pos-neg", (3+VLOOKUP($B529,'Results-formatted 060121'!$A:BH,(BK$3+2),FALSE)), VLOOKUP($B529,'Results-formatted 060121'!$A:BH,(BK$3+2),FALSE)))</f>
        <v>4</v>
      </c>
      <c r="BL529" s="95">
        <f>IF($C529 = "neg", (($D529+1) - VLOOKUP($B529,'Results-formatted 060121'!$A:BI,(BL$3+2),FALSE)), IF($C529 = "pos-neg", (3+VLOOKUP($B529,'Results-formatted 060121'!$A:BI,(BL$3+2),FALSE)), VLOOKUP($B529,'Results-formatted 060121'!$A:BI,(BL$3+2),FALSE)))</f>
        <v>5</v>
      </c>
      <c r="BM529" s="95">
        <f>IF($C529 = "neg", (($D529+1) - VLOOKUP($B529,'Results-formatted 060121'!$A:BJ,(BM$3+2),FALSE)), IF($C529 = "pos-neg", (3+VLOOKUP($B529,'Results-formatted 060121'!$A:BJ,(BM$3+2),FALSE)), VLOOKUP($B529,'Results-formatted 060121'!$A:BJ,(BM$3+2),FALSE)))</f>
        <v>3</v>
      </c>
      <c r="BN529" s="95"/>
      <c r="BO529" s="95"/>
      <c r="BP529" s="95"/>
      <c r="BQ529" s="95"/>
      <c r="BR529" s="95"/>
      <c r="BS529" s="95"/>
      <c r="BT529" s="95"/>
      <c r="BU529" s="95"/>
      <c r="BV529" s="95"/>
      <c r="BW529" s="95"/>
      <c r="BX529" s="95"/>
      <c r="BY529" s="95"/>
      <c r="BZ529" s="95"/>
      <c r="CA529" s="95"/>
      <c r="CB529" s="95"/>
      <c r="CC529" s="95"/>
      <c r="CD529" s="98"/>
      <c r="CE529" s="25">
        <f t="shared" si="1954"/>
        <v>3.45</v>
      </c>
      <c r="CF529" s="25">
        <f t="shared" si="2064"/>
        <v>1.1263410086632781</v>
      </c>
    </row>
    <row r="530" spans="2:84" ht="18" customHeight="1" x14ac:dyDescent="0.15">
      <c r="B530" s="84"/>
      <c r="E530" s="18" t="s">
        <v>134</v>
      </c>
      <c r="F530" s="34"/>
      <c r="G530" s="34"/>
      <c r="H530" s="34">
        <f t="shared" ref="H530" si="2093">IF(ISNUMBER(H531),AVERAGE(H531:H535),"")</f>
        <v>3.2</v>
      </c>
      <c r="I530" s="34">
        <f t="shared" ref="I530" si="2094">IF(ISNUMBER(I531),AVERAGE(I531:I535),"")</f>
        <v>5</v>
      </c>
      <c r="J530" s="34"/>
      <c r="K530" s="34">
        <f t="shared" ref="K530" si="2095">IF(ISNUMBER(K531),AVERAGE(K531:K535),"")</f>
        <v>4.8</v>
      </c>
      <c r="L530" s="34">
        <f t="shared" ref="L530" si="2096">IF(ISNUMBER(L531),AVERAGE(L531:L535),"")</f>
        <v>4</v>
      </c>
      <c r="M530" s="34">
        <f t="shared" ref="M530" si="2097">IF(ISNUMBER(M531),AVERAGE(M531:M535),"")</f>
        <v>5</v>
      </c>
      <c r="N530" s="34"/>
      <c r="O530" s="34">
        <f t="shared" ref="O530" si="2098">IF(ISNUMBER(O531),AVERAGE(O531:O535),"")</f>
        <v>4.2</v>
      </c>
      <c r="P530" s="34">
        <f t="shared" ref="P530" si="2099">IF(ISNUMBER(P531),AVERAGE(P531:P535),"")</f>
        <v>5</v>
      </c>
      <c r="Q530" s="34">
        <f t="shared" ref="Q530" si="2100">IF(ISNUMBER(Q531),AVERAGE(Q531:Q535),"")</f>
        <v>5</v>
      </c>
      <c r="R530" s="34">
        <f t="shared" ref="R530" si="2101">IF(ISNUMBER(R531),AVERAGE(R531:R535),"")</f>
        <v>4.2</v>
      </c>
      <c r="S530" s="34">
        <f t="shared" ref="S530" si="2102">IF(ISNUMBER(S531),AVERAGE(S531:S535),"")</f>
        <v>3.4</v>
      </c>
      <c r="T530" s="34">
        <f t="shared" ref="T530" si="2103">IF(ISNUMBER(T531),AVERAGE(T531:T535),"")</f>
        <v>4</v>
      </c>
      <c r="U530" s="34">
        <f t="shared" ref="U530" si="2104">IF(ISNUMBER(U531),AVERAGE(U531:U535),"")</f>
        <v>5</v>
      </c>
      <c r="V530" s="34">
        <f t="shared" ref="V530" si="2105">IF(ISNUMBER(V531),AVERAGE(V531:V535),"")</f>
        <v>4.5999999999999996</v>
      </c>
      <c r="W530" s="34">
        <f t="shared" ref="W530" si="2106">IF(ISNUMBER(W531),AVERAGE(W531:W535),"")</f>
        <v>4.5999999999999996</v>
      </c>
      <c r="X530" s="34">
        <f t="shared" ref="X530" si="2107">IF(ISNUMBER(X531),AVERAGE(X531:X535),"")</f>
        <v>4.8</v>
      </c>
      <c r="Y530" s="34">
        <f t="shared" ref="Y530" si="2108">IF(ISNUMBER(Y531),AVERAGE(Y531:Y535),"")</f>
        <v>4.2</v>
      </c>
      <c r="Z530" s="34">
        <f t="shared" ref="Z530" si="2109">IF(ISNUMBER(Z531),AVERAGE(Z531:Z535),"")</f>
        <v>4.2</v>
      </c>
      <c r="AA530" s="34">
        <f t="shared" ref="AA530" si="2110">IF(ISNUMBER(AA531),AVERAGE(AA531:AA535),"")</f>
        <v>3.4</v>
      </c>
      <c r="AB530" s="34">
        <f t="shared" ref="AB530" si="2111">IF(ISNUMBER(AB531),AVERAGE(AB531:AB535),"")</f>
        <v>4</v>
      </c>
      <c r="AC530" s="34">
        <f t="shared" ref="AC530" si="2112">IF(ISNUMBER(AC531),AVERAGE(AC531:AC535),"")</f>
        <v>2.8</v>
      </c>
      <c r="AD530" s="34">
        <f t="shared" ref="AD530" si="2113">IF(ISNUMBER(AD531),AVERAGE(AD531:AD535),"")</f>
        <v>4</v>
      </c>
      <c r="AE530" s="34">
        <f t="shared" ref="AE530" si="2114">IF(ISNUMBER(AE531),AVERAGE(AE531:AE535),"")</f>
        <v>5</v>
      </c>
      <c r="AF530" s="34">
        <f t="shared" ref="AF530" si="2115">IF(ISNUMBER(AF531),AVERAGE(AF531:AF535),"")</f>
        <v>4</v>
      </c>
      <c r="AG530" s="34">
        <f t="shared" ref="AG530" si="2116">IF(ISNUMBER(AG531),AVERAGE(AG531:AG535),"")</f>
        <v>4.5999999999999996</v>
      </c>
      <c r="AH530" s="34">
        <f t="shared" ref="AH530" si="2117">IF(ISNUMBER(AH531),AVERAGE(AH531:AH535),"")</f>
        <v>3.4</v>
      </c>
      <c r="AI530" s="34">
        <f t="shared" ref="AI530" si="2118">IF(ISNUMBER(AI531),AVERAGE(AI531:AI535),"")</f>
        <v>4.8</v>
      </c>
      <c r="AJ530" s="34">
        <f t="shared" ref="AJ530:BM530" si="2119">IF(ISNUMBER(AJ531),AVERAGE(AJ531:AJ535),"")</f>
        <v>4</v>
      </c>
      <c r="AK530" s="34"/>
      <c r="AL530" s="34">
        <f t="shared" si="2119"/>
        <v>4</v>
      </c>
      <c r="AM530" s="34">
        <f t="shared" si="2119"/>
        <v>5</v>
      </c>
      <c r="AN530" s="34">
        <f t="shared" si="2119"/>
        <v>3.6</v>
      </c>
      <c r="AO530" s="34">
        <f t="shared" si="2119"/>
        <v>4.8</v>
      </c>
      <c r="AP530" s="34">
        <f t="shared" si="2119"/>
        <v>2.2000000000000002</v>
      </c>
      <c r="AQ530" s="34">
        <f t="shared" si="2119"/>
        <v>5</v>
      </c>
      <c r="AR530" s="34">
        <f t="shared" si="2119"/>
        <v>5</v>
      </c>
      <c r="AS530" s="34">
        <f t="shared" si="2119"/>
        <v>5</v>
      </c>
      <c r="AT530" s="34">
        <f t="shared" si="2119"/>
        <v>5</v>
      </c>
      <c r="AU530" s="34">
        <f t="shared" si="2119"/>
        <v>4.5999999999999996</v>
      </c>
      <c r="AV530" s="34">
        <f t="shared" si="2119"/>
        <v>4.5999999999999996</v>
      </c>
      <c r="AW530" s="34">
        <f t="shared" si="2119"/>
        <v>3.4</v>
      </c>
      <c r="AX530" s="34">
        <f t="shared" si="2119"/>
        <v>3.8</v>
      </c>
      <c r="AY530" s="34">
        <f t="shared" si="2119"/>
        <v>4</v>
      </c>
      <c r="AZ530" s="34">
        <f t="shared" si="2119"/>
        <v>5</v>
      </c>
      <c r="BA530" s="34">
        <f t="shared" si="2119"/>
        <v>5</v>
      </c>
      <c r="BB530" s="34"/>
      <c r="BC530" s="34">
        <f t="shared" si="2119"/>
        <v>4</v>
      </c>
      <c r="BD530" s="34">
        <f t="shared" si="2119"/>
        <v>4.4000000000000004</v>
      </c>
      <c r="BE530" s="34">
        <f t="shared" si="2119"/>
        <v>4.8</v>
      </c>
      <c r="BF530" s="34">
        <f t="shared" si="2119"/>
        <v>3.4</v>
      </c>
      <c r="BG530" s="34">
        <f t="shared" si="2119"/>
        <v>4.4000000000000004</v>
      </c>
      <c r="BH530" s="34">
        <f t="shared" si="2119"/>
        <v>3</v>
      </c>
      <c r="BI530" s="34">
        <f t="shared" si="2119"/>
        <v>4.8</v>
      </c>
      <c r="BJ530" s="34">
        <f t="shared" si="2119"/>
        <v>4.4000000000000004</v>
      </c>
      <c r="BK530" s="34">
        <f t="shared" si="2119"/>
        <v>4.2</v>
      </c>
      <c r="BL530" s="34">
        <f t="shared" si="2119"/>
        <v>5</v>
      </c>
      <c r="BM530" s="34">
        <f t="shared" si="2119"/>
        <v>4</v>
      </c>
      <c r="BN530" s="34"/>
      <c r="BO530" s="34"/>
      <c r="BP530" s="34"/>
      <c r="BQ530" s="34"/>
      <c r="BR530" s="34"/>
      <c r="BS530" s="34"/>
      <c r="BT530" s="34"/>
      <c r="BU530" s="34"/>
      <c r="BV530" s="34"/>
      <c r="BW530" s="34"/>
      <c r="BX530" s="34"/>
      <c r="BY530" s="34"/>
      <c r="BZ530" s="34"/>
      <c r="CA530" s="34"/>
      <c r="CB530" s="34"/>
      <c r="CC530" s="34"/>
      <c r="CD530" s="34" t="str">
        <f t="shared" ref="CD530" si="2120">IF(ISNUMBER(CD531),AVERAGE(CD531:CD535),"")</f>
        <v/>
      </c>
      <c r="CE530" s="34">
        <f t="shared" si="1954"/>
        <v>4.2888888888888896</v>
      </c>
      <c r="CF530" s="34">
        <f t="shared" si="2064"/>
        <v>0.67479323644333644</v>
      </c>
    </row>
    <row r="531" spans="2:84" ht="42" x14ac:dyDescent="0.15">
      <c r="B531" s="84" t="s">
        <v>643</v>
      </c>
      <c r="C531" s="86" t="s">
        <v>224</v>
      </c>
      <c r="D531" s="2">
        <v>5</v>
      </c>
      <c r="E531" s="15" t="s">
        <v>1092</v>
      </c>
      <c r="F531" s="95">
        <f>IF($C531 = "neg", (($D531+1) - VLOOKUP($B531,'Results-formatted 060121'!$A:$AJ,(F$3+2),FALSE)), IF($C531 = "pos-neg", (3+VLOOKUP($B531,'Results-formatted 060121'!$A:$AJ,(F$3+2),FALSE)), VLOOKUP($B531,'Results-formatted 060121'!$A:$AJ,(F$3+2),FALSE)))</f>
        <v>3</v>
      </c>
      <c r="G531" s="95">
        <f>IF($C531 = "neg", (($D531+1) - VLOOKUP($B531,'Results-formatted 060121'!$A:$AJ,(G$3+2),FALSE)), IF($C531 = "pos-neg", (3+VLOOKUP($B531,'Results-formatted 060121'!$A:$AJ,(G$3+2),FALSE)), VLOOKUP($B531,'Results-formatted 060121'!$A:$AJ,(G$3+2),FALSE)))</f>
        <v>4</v>
      </c>
      <c r="H531" s="95">
        <f>IF($C531 = "neg", (($D531+1) - VLOOKUP($B531,'Results-formatted 060121'!$A:$AJ,(H$3+2),FALSE)), IF($C531 = "pos-neg", (3+VLOOKUP($B531,'Results-formatted 060121'!$A:$AJ,(H$3+2),FALSE)), VLOOKUP($B531,'Results-formatted 060121'!$A:$AJ,(H$3+2),FALSE)))</f>
        <v>3</v>
      </c>
      <c r="I531" s="95">
        <f>IF($C531 = "neg", (($D531+1) - VLOOKUP($B531,'Results-formatted 060121'!$A:$AJ,(I$3+2),FALSE)), IF($C531 = "pos-neg", (3+VLOOKUP($B531,'Results-formatted 060121'!$A:$AJ,(I$3+2),FALSE)), VLOOKUP($B531,'Results-formatted 060121'!$A:$AJ,(I$3+2),FALSE)))</f>
        <v>5</v>
      </c>
      <c r="J531" s="95">
        <f>IF($C531 = "neg", (($D531+1) - VLOOKUP($B531,'Results-formatted 060121'!$A:$AJ,(J$3+2),FALSE)), IF($C531 = "pos-neg", (3+VLOOKUP($B531,'Results-formatted 060121'!$A:$AJ,(J$3+2),FALSE)), VLOOKUP($B531,'Results-formatted 060121'!$A:$AJ,(J$3+2),FALSE)))</f>
        <v>3</v>
      </c>
      <c r="K531" s="95">
        <f>IF($C531 = "neg", (($D531+1) - VLOOKUP($B531,'Results-formatted 060121'!$A:$AJ,(K$3+2),FALSE)), IF($C531 = "pos-neg", (3+VLOOKUP($B531,'Results-formatted 060121'!$A:$AJ,(K$3+2),FALSE)), VLOOKUP($B531,'Results-formatted 060121'!$A:$AJ,(K$3+2),FALSE)))</f>
        <v>5</v>
      </c>
      <c r="L531" s="95">
        <f>IF($C531 = "neg", (($D531+1) - VLOOKUP($B531,'Results-formatted 060121'!$A:$AJ,(L$3+2),FALSE)), IF($C531 = "pos-neg", (3+VLOOKUP($B531,'Results-formatted 060121'!$A:$AJ,(L$3+2),FALSE)), VLOOKUP($B531,'Results-formatted 060121'!$A:$AJ,(L$3+2),FALSE)))</f>
        <v>4</v>
      </c>
      <c r="M531" s="95">
        <f>IF($C531 = "neg", (($D531+1) - VLOOKUP($B531,'Results-formatted 060121'!$A:$AJ,(M$3+2),FALSE)), IF($C531 = "pos-neg", (3+VLOOKUP($B531,'Results-formatted 060121'!$A:$AJ,(M$3+2),FALSE)), VLOOKUP($B531,'Results-formatted 060121'!$A:$AJ,(M$3+2),FALSE)))</f>
        <v>5</v>
      </c>
      <c r="N531" s="95">
        <f>IF($C531 = "neg", (($D531+1) - VLOOKUP($B531,'Results-formatted 060121'!$A:$AJ,(N$3+2),FALSE)), IF($C531 = "pos-neg", (3+VLOOKUP($B531,'Results-formatted 060121'!$A:$AJ,(N$3+2),FALSE)), VLOOKUP($B531,'Results-formatted 060121'!$A:$AJ,(N$3+2),FALSE)))</f>
        <v>4</v>
      </c>
      <c r="O531" s="95">
        <f>IF($C531 = "neg", (($D531+1) - VLOOKUP($B531,'Results-formatted 060121'!$A:$AJ,(O$3+2),FALSE)), IF($C531 = "pos-neg", (3+VLOOKUP($B531,'Results-formatted 060121'!$A:$AJ,(O$3+2),FALSE)), VLOOKUP($B531,'Results-formatted 060121'!$A:$AJ,(O$3+2),FALSE)))</f>
        <v>5</v>
      </c>
      <c r="P531" s="95">
        <f>IF($C531 = "neg", (($D531+1) - VLOOKUP($B531,'Results-formatted 060121'!$A:$AJ,(P$3+2),FALSE)), IF($C531 = "pos-neg", (3+VLOOKUP($B531,'Results-formatted 060121'!$A:$AJ,(P$3+2),FALSE)), VLOOKUP($B531,'Results-formatted 060121'!$A:$AJ,(P$3+2),FALSE)))</f>
        <v>5</v>
      </c>
      <c r="Q531" s="95">
        <f>IF($C531 = "neg", (($D531+1) - VLOOKUP($B531,'Results-formatted 060121'!$A:$AJ,(Q$3+2),FALSE)), IF($C531 = "pos-neg", (3+VLOOKUP($B531,'Results-formatted 060121'!$A:$AJ,(Q$3+2),FALSE)), VLOOKUP($B531,'Results-formatted 060121'!$A:$AJ,(Q$3+2),FALSE)))</f>
        <v>5</v>
      </c>
      <c r="R531" s="95">
        <f>IF($C531 = "neg", (($D531+1) - VLOOKUP($B531,'Results-formatted 060121'!$A:$AJ,(R$3+2),FALSE)), IF($C531 = "pos-neg", (3+VLOOKUP($B531,'Results-formatted 060121'!$A:$AJ,(R$3+2),FALSE)), VLOOKUP($B531,'Results-formatted 060121'!$A:$AJ,(R$3+2),FALSE)))</f>
        <v>5</v>
      </c>
      <c r="S531" s="95">
        <f>IF($C531 = "neg", (($D531+1) - VLOOKUP($B531,'Results-formatted 060121'!$A:$AJ,(S$3+2),FALSE)), IF($C531 = "pos-neg", (3+VLOOKUP($B531,'Results-formatted 060121'!$A:$AJ,(S$3+2),FALSE)), VLOOKUP($B531,'Results-formatted 060121'!$A:$AJ,(S$3+2),FALSE)))</f>
        <v>4</v>
      </c>
      <c r="T531" s="95">
        <f>IF($C531 = "neg", (($D531+1) - VLOOKUP($B531,'Results-formatted 060121'!$A:$AJ,(T$3+2),FALSE)), IF($C531 = "pos-neg", (3+VLOOKUP($B531,'Results-formatted 060121'!$A:$AJ,(T$3+2),FALSE)), VLOOKUP($B531,'Results-formatted 060121'!$A:$AJ,(T$3+2),FALSE)))</f>
        <v>4</v>
      </c>
      <c r="U531" s="95">
        <f>IF($C531 = "neg", (($D531+1) - VLOOKUP($B531,'Results-formatted 060121'!$A:$AJ,(U$3+2),FALSE)), IF($C531 = "pos-neg", (3+VLOOKUP($B531,'Results-formatted 060121'!$A:$AJ,(U$3+2),FALSE)), VLOOKUP($B531,'Results-formatted 060121'!$A:$AJ,(U$3+2),FALSE)))</f>
        <v>5</v>
      </c>
      <c r="V531" s="95">
        <f>IF($C531 = "neg", (($D531+1) - VLOOKUP($B531,'Results-formatted 060121'!$A:$AJ,(V$3+2),FALSE)), IF($C531 = "pos-neg", (3+VLOOKUP($B531,'Results-formatted 060121'!$A:$AJ,(V$3+2),FALSE)), VLOOKUP($B531,'Results-formatted 060121'!$A:$AJ,(V$3+2),FALSE)))</f>
        <v>4</v>
      </c>
      <c r="W531" s="95">
        <f>IF($C531 = "neg", (($D531+1) - VLOOKUP($B531,'Results-formatted 060121'!$A:$AJ,(W$3+2),FALSE)), IF($C531 = "pos-neg", (3+VLOOKUP($B531,'Results-formatted 060121'!$A:$AJ,(W$3+2),FALSE)), VLOOKUP($B531,'Results-formatted 060121'!$A:$AJ,(W$3+2),FALSE)))</f>
        <v>4</v>
      </c>
      <c r="X531" s="95">
        <f>IF($C531 = "neg", (($D531+1) - VLOOKUP($B531,'Results-formatted 060121'!$A:$AJ,(X$3+2),FALSE)), IF($C531 = "pos-neg", (3+VLOOKUP($B531,'Results-formatted 060121'!$A:$AJ,(X$3+2),FALSE)), VLOOKUP($B531,'Results-formatted 060121'!$A:$AJ,(X$3+2),FALSE)))</f>
        <v>5</v>
      </c>
      <c r="Y531" s="95">
        <f>IF($C531 = "neg", (($D531+1) - VLOOKUP($B531,'Results-formatted 060121'!$A:$AJ,(Y$3+2),FALSE)), IF($C531 = "pos-neg", (3+VLOOKUP($B531,'Results-formatted 060121'!$A:$AJ,(Y$3+2),FALSE)), VLOOKUP($B531,'Results-formatted 060121'!$A:$AJ,(Y$3+2),FALSE)))</f>
        <v>4</v>
      </c>
      <c r="Z531" s="95">
        <f>IF($C531 = "neg", (($D531+1) - VLOOKUP($B531,'Results-formatted 060121'!$A:$AJ,(Z$3+2),FALSE)), IF($C531 = "pos-neg", (3+VLOOKUP($B531,'Results-formatted 060121'!$A:$AJ,(Z$3+2),FALSE)), VLOOKUP($B531,'Results-formatted 060121'!$A:$AJ,(Z$3+2),FALSE)))</f>
        <v>4</v>
      </c>
      <c r="AA531" s="95">
        <f>IF($C531 = "neg", (($D531+1) - VLOOKUP($B531,'Results-formatted 060121'!$A:$AJ,(AA$3+2),FALSE)), IF($C531 = "pos-neg", (3+VLOOKUP($B531,'Results-formatted 060121'!$A:$AJ,(AA$3+2),FALSE)), VLOOKUP($B531,'Results-formatted 060121'!$A:$AJ,(AA$3+2),FALSE)))</f>
        <v>4</v>
      </c>
      <c r="AB531" s="95">
        <f>IF($C531 = "neg", (($D531+1) - VLOOKUP($B531,'Results-formatted 060121'!$A:$AJ,(AB$3+2),FALSE)), IF($C531 = "pos-neg", (3+VLOOKUP($B531,'Results-formatted 060121'!$A:$AJ,(AB$3+2),FALSE)), VLOOKUP($B531,'Results-formatted 060121'!$A:$AJ,(AB$3+2),FALSE)))</f>
        <v>4</v>
      </c>
      <c r="AC531" s="95">
        <f>IF($C531 = "neg", (($D531+1) - VLOOKUP($B531,'Results-formatted 060121'!$A:$AJ,(AC$3+2),FALSE)), IF($C531 = "pos-neg", (3+VLOOKUP($B531,'Results-formatted 060121'!$A:$AJ,(AC$3+2),FALSE)), VLOOKUP($B531,'Results-formatted 060121'!$A:$AJ,(AC$3+2),FALSE)))</f>
        <v>4</v>
      </c>
      <c r="AD531" s="95">
        <f>IF($C531 = "neg", (($D531+1) - VLOOKUP($B531,'Results-formatted 060121'!$A:$AJ,(AD$3+2),FALSE)), IF($C531 = "pos-neg", (3+VLOOKUP($B531,'Results-formatted 060121'!$A:$AJ,(AD$3+2),FALSE)), VLOOKUP($B531,'Results-formatted 060121'!$A:$AJ,(AD$3+2),FALSE)))</f>
        <v>4</v>
      </c>
      <c r="AE531" s="95">
        <f>IF($C531 = "neg", (($D531+1) - VLOOKUP($B531,'Results-formatted 060121'!$A:$AJ,(AE$3+2),FALSE)), IF($C531 = "pos-neg", (3+VLOOKUP($B531,'Results-formatted 060121'!$A:$AJ,(AE$3+2),FALSE)), VLOOKUP($B531,'Results-formatted 060121'!$A:$AJ,(AE$3+2),FALSE)))</f>
        <v>5</v>
      </c>
      <c r="AF531" s="95">
        <f>IF($C531 = "neg", (($D531+1) - VLOOKUP($B531,'Results-formatted 060121'!$A:$AJ,(AF$3+2),FALSE)), IF($C531 = "pos-neg", (3+VLOOKUP($B531,'Results-formatted 060121'!$A:$AJ,(AF$3+2),FALSE)), VLOOKUP($B531,'Results-formatted 060121'!$A:$AJ,(AF$3+2),FALSE)))</f>
        <v>5</v>
      </c>
      <c r="AG531" s="95">
        <f>IF($C531 = "neg", (($D531+1) - VLOOKUP($B531,'Results-formatted 060121'!$A:$AJ,(AG$3+2),FALSE)), IF($C531 = "pos-neg", (3+VLOOKUP($B531,'Results-formatted 060121'!$A:$AJ,(AG$3+2),FALSE)), VLOOKUP($B531,'Results-formatted 060121'!$A:$AJ,(AG$3+2),FALSE)))</f>
        <v>4</v>
      </c>
      <c r="AH531" s="95">
        <f>IF($C531 = "neg", (($D531+1) - VLOOKUP($B531,'Results-formatted 060121'!$A:$AJ,(AH$3+2),FALSE)), IF($C531 = "pos-neg", (3+VLOOKUP($B531,'Results-formatted 060121'!$A:$AJ,(AH$3+2),FALSE)), VLOOKUP($B531,'Results-formatted 060121'!$A:$AJ,(AH$3+2),FALSE)))</f>
        <v>3</v>
      </c>
      <c r="AI531" s="95">
        <f>IF($C531 = "neg", (($D531+1) - VLOOKUP($B531,'Results-formatted 060121'!$A:$AJ,(AI$3+2),FALSE)), IF($C531 = "pos-neg", (3+VLOOKUP($B531,'Results-formatted 060121'!$A:$AJ,(AI$3+2),FALSE)), VLOOKUP($B531,'Results-formatted 060121'!$A:$AJ,(AI$3+2),FALSE)))</f>
        <v>5</v>
      </c>
      <c r="AJ531" s="95">
        <f>IF($C531 = "neg", (($D531+1) - VLOOKUP($B531,'Results-formatted 060121'!$A:$AJ,(AJ$3+2),FALSE)), IF($C531 = "pos-neg", (3+VLOOKUP($B531,'Results-formatted 060121'!$A:$AJ,(AJ$3+2),FALSE)), VLOOKUP($B531,'Results-formatted 060121'!$A:$AJ,(AJ$3+2),FALSE)))</f>
        <v>4</v>
      </c>
      <c r="AK531" s="95">
        <f>IF($C531 = "neg", (($D531+1) - VLOOKUP($B531,'Results-formatted 060121'!$A:$AJ,(AK$3+2),FALSE)), IF($C531 = "pos-neg", (3+VLOOKUP($B531,'Results-formatted 060121'!$A:$AJ,(AK$3+2),FALSE)), VLOOKUP($B531,'Results-formatted 060121'!$A:$AJ,(AK$3+2),FALSE)))</f>
        <v>4</v>
      </c>
      <c r="AL531" s="95">
        <f>IF($C531 = "neg", (($D531+1) - VLOOKUP($B531,'Results-formatted 060121'!$A:$AJ,(AL$3+2),FALSE)), IF($C531 = "pos-neg", (3+VLOOKUP($B531,'Results-formatted 060121'!$A:$AJ,(AL$3+2),FALSE)), VLOOKUP($B531,'Results-formatted 060121'!$A:$AJ,(AL$3+2),FALSE)))</f>
        <v>4</v>
      </c>
      <c r="AM531" s="95">
        <f>IF($C531 = "neg", (($D531+1) - VLOOKUP($B531,'Results-formatted 060121'!$A:AJ,(AM$3+2),FALSE)), IF($C531 = "pos-neg", (3+VLOOKUP($B531,'Results-formatted 060121'!$A:AJ,(AM$3+2),FALSE)), VLOOKUP($B531,'Results-formatted 060121'!$A:AJ,(AM$3+2),FALSE)))</f>
        <v>5</v>
      </c>
      <c r="AN531" s="95">
        <f>IF($C531 = "neg", (($D531+1) - VLOOKUP($B531,'Results-formatted 060121'!$A:AK,(AN$3+2),FALSE)), IF($C531 = "pos-neg", (3+VLOOKUP($B531,'Results-formatted 060121'!$A:AK,(AN$3+2),FALSE)), VLOOKUP($B531,'Results-formatted 060121'!$A:AK,(AN$3+2),FALSE)))</f>
        <v>4</v>
      </c>
      <c r="AO531" s="95">
        <f>IF($C531 = "neg", (($D531+1) - VLOOKUP($B531,'Results-formatted 060121'!$A:AL,(AO$3+2),FALSE)), IF($C531 = "pos-neg", (3+VLOOKUP($B531,'Results-formatted 060121'!$A:AL,(AO$3+2),FALSE)), VLOOKUP($B531,'Results-formatted 060121'!$A:AL,(AO$3+2),FALSE)))</f>
        <v>5</v>
      </c>
      <c r="AP531" s="95">
        <f>IF($C531 = "neg", (($D531+1) - VLOOKUP($B531,'Results-formatted 060121'!$A:AM,(AP$3+2),FALSE)), IF($C531 = "pos-neg", (3+VLOOKUP($B531,'Results-formatted 060121'!$A:AM,(AP$3+2),FALSE)), VLOOKUP($B531,'Results-formatted 060121'!$A:AM,(AP$3+2),FALSE)))</f>
        <v>2</v>
      </c>
      <c r="AQ531" s="95">
        <f>IF($C531 = "neg", (($D531+1) - VLOOKUP($B531,'Results-formatted 060121'!$A:AN,(AQ$3+2),FALSE)), IF($C531 = "pos-neg", (3+VLOOKUP($B531,'Results-formatted 060121'!$A:AN,(AQ$3+2),FALSE)), VLOOKUP($B531,'Results-formatted 060121'!$A:AN,(AQ$3+2),FALSE)))</f>
        <v>5</v>
      </c>
      <c r="AR531" s="95">
        <f>IF($C531 = "neg", (($D531+1) - VLOOKUP($B531,'Results-formatted 060121'!$A:AO,(AR$3+2),FALSE)), IF($C531 = "pos-neg", (3+VLOOKUP($B531,'Results-formatted 060121'!$A:AO,(AR$3+2),FALSE)), VLOOKUP($B531,'Results-formatted 060121'!$A:AO,(AR$3+2),FALSE)))</f>
        <v>5</v>
      </c>
      <c r="AS531" s="95">
        <f>IF($C531 = "neg", (($D531+1) - VLOOKUP($B531,'Results-formatted 060121'!$A:AP,(AS$3+2),FALSE)), IF($C531 = "pos-neg", (3+VLOOKUP($B531,'Results-formatted 060121'!$A:AP,(AS$3+2),FALSE)), VLOOKUP($B531,'Results-formatted 060121'!$A:AP,(AS$3+2),FALSE)))</f>
        <v>5</v>
      </c>
      <c r="AT531" s="95">
        <f>IF($C531 = "neg", (($D531+1) - VLOOKUP($B531,'Results-formatted 060121'!$A:AQ,(AT$3+2),FALSE)), IF($C531 = "pos-neg", (3+VLOOKUP($B531,'Results-formatted 060121'!$A:AQ,(AT$3+2),FALSE)), VLOOKUP($B531,'Results-formatted 060121'!$A:AQ,(AT$3+2),FALSE)))</f>
        <v>5</v>
      </c>
      <c r="AU531" s="95">
        <f>IF($C531 = "neg", (($D531+1) - VLOOKUP($B531,'Results-formatted 060121'!$A:AR,(AU$3+2),FALSE)), IF($C531 = "pos-neg", (3+VLOOKUP($B531,'Results-formatted 060121'!$A:AR,(AU$3+2),FALSE)), VLOOKUP($B531,'Results-formatted 060121'!$A:AR,(AU$3+2),FALSE)))</f>
        <v>5</v>
      </c>
      <c r="AV531" s="95">
        <f>IF($C531 = "neg", (($D531+1) - VLOOKUP($B531,'Results-formatted 060121'!$A:AS,(AV$3+2),FALSE)), IF($C531 = "pos-neg", (3+VLOOKUP($B531,'Results-formatted 060121'!$A:AS,(AV$3+2),FALSE)), VLOOKUP($B531,'Results-formatted 060121'!$A:AS,(AV$3+2),FALSE)))</f>
        <v>3</v>
      </c>
      <c r="AW531" s="95">
        <f>IF($C531 = "neg", (($D531+1) - VLOOKUP($B531,'Results-formatted 060121'!$A:AT,(AW$3+2),FALSE)), IF($C531 = "pos-neg", (3+VLOOKUP($B531,'Results-formatted 060121'!$A:AT,(AW$3+2),FALSE)), VLOOKUP($B531,'Results-formatted 060121'!$A:AT,(AW$3+2),FALSE)))</f>
        <v>5</v>
      </c>
      <c r="AX531" s="95">
        <f>IF($C531 = "neg", (($D531+1) - VLOOKUP($B531,'Results-formatted 060121'!$A:AU,(AX$3+2),FALSE)), IF($C531 = "pos-neg", (3+VLOOKUP($B531,'Results-formatted 060121'!$A:AU,(AX$3+2),FALSE)), VLOOKUP($B531,'Results-formatted 060121'!$A:AU,(AX$3+2),FALSE)))</f>
        <v>4</v>
      </c>
      <c r="AY531" s="95">
        <f>IF($C531 = "neg", (($D531+1) - VLOOKUP($B531,'Results-formatted 060121'!$A:AV,(AY$3+2),FALSE)), IF($C531 = "pos-neg", (3+VLOOKUP($B531,'Results-formatted 060121'!$A:AV,(AY$3+2),FALSE)), VLOOKUP($B531,'Results-formatted 060121'!$A:AV,(AY$3+2),FALSE)))</f>
        <v>4</v>
      </c>
      <c r="AZ531" s="95">
        <f>IF($C531 = "neg", (($D531+1) - VLOOKUP($B531,'Results-formatted 060121'!$A:AW,(AZ$3+2),FALSE)), IF($C531 = "pos-neg", (3+VLOOKUP($B531,'Results-formatted 060121'!$A:AW,(AZ$3+2),FALSE)), VLOOKUP($B531,'Results-formatted 060121'!$A:AW,(AZ$3+2),FALSE)))</f>
        <v>5</v>
      </c>
      <c r="BA531" s="95">
        <f>IF($C531 = "neg", (($D531+1) - VLOOKUP($B531,'Results-formatted 060121'!$A:AX,(BA$3+2),FALSE)), IF($C531 = "pos-neg", (3+VLOOKUP($B531,'Results-formatted 060121'!$A:AX,(BA$3+2),FALSE)), VLOOKUP($B531,'Results-formatted 060121'!$A:AX,(BA$3+2),FALSE)))</f>
        <v>5</v>
      </c>
      <c r="BB531" s="95">
        <f>IF($C531 = "neg", (($D531+1) - VLOOKUP($B531,'Results-formatted 060121'!$A:AY,(BB$3+2),FALSE)), IF($C531 = "pos-neg", (3+VLOOKUP($B531,'Results-formatted 060121'!$A:AY,(BB$3+2),FALSE)), VLOOKUP($B531,'Results-formatted 060121'!$A:AY,(BB$3+2),FALSE)))</f>
        <v>5</v>
      </c>
      <c r="BC531" s="95">
        <f>IF($C531 = "neg", (($D531+1) - VLOOKUP($B531,'Results-formatted 060121'!$A:AZ,(BC$3+2),FALSE)), IF($C531 = "pos-neg", (3+VLOOKUP($B531,'Results-formatted 060121'!$A:AZ,(BC$3+2),FALSE)), VLOOKUP($B531,'Results-formatted 060121'!$A:AZ,(BC$3+2),FALSE)))</f>
        <v>4</v>
      </c>
      <c r="BD531" s="95">
        <f>IF($C531 = "neg", (($D531+1) - VLOOKUP($B531,'Results-formatted 060121'!$A:BA,(BD$3+2),FALSE)), IF($C531 = "pos-neg", (3+VLOOKUP($B531,'Results-formatted 060121'!$A:BA,(BD$3+2),FALSE)), VLOOKUP($B531,'Results-formatted 060121'!$A:BA,(BD$3+2),FALSE)))</f>
        <v>4</v>
      </c>
      <c r="BE531" s="95">
        <f>IF($C531 = "neg", (($D531+1) - VLOOKUP($B531,'Results-formatted 060121'!$A:BB,(BE$3+2),FALSE)), IF($C531 = "pos-neg", (3+VLOOKUP($B531,'Results-formatted 060121'!$A:BB,(BE$3+2),FALSE)), VLOOKUP($B531,'Results-formatted 060121'!$A:BB,(BE$3+2),FALSE)))</f>
        <v>5</v>
      </c>
      <c r="BF531" s="95">
        <f>IF($C531 = "neg", (($D531+1) - VLOOKUP($B531,'Results-formatted 060121'!$A:BC,(BF$3+2),FALSE)), IF($C531 = "pos-neg", (3+VLOOKUP($B531,'Results-formatted 060121'!$A:BC,(BF$3+2),FALSE)), VLOOKUP($B531,'Results-formatted 060121'!$A:BC,(BF$3+2),FALSE)))</f>
        <v>4</v>
      </c>
      <c r="BG531" s="95">
        <f>IF($C531 = "neg", (($D531+1) - VLOOKUP($B531,'Results-formatted 060121'!$A:BD,(BG$3+2),FALSE)), IF($C531 = "pos-neg", (3+VLOOKUP($B531,'Results-formatted 060121'!$A:BD,(BG$3+2),FALSE)), VLOOKUP($B531,'Results-formatted 060121'!$A:BD,(BG$3+2),FALSE)))</f>
        <v>4</v>
      </c>
      <c r="BH531" s="95">
        <f>IF($C531 = "neg", (($D531+1) - VLOOKUP($B531,'Results-formatted 060121'!$A:BE,(BH$3+2),FALSE)), IF($C531 = "pos-neg", (3+VLOOKUP($B531,'Results-formatted 060121'!$A:BE,(BH$3+2),FALSE)), VLOOKUP($B531,'Results-formatted 060121'!$A:BE,(BH$3+2),FALSE)))</f>
        <v>4</v>
      </c>
      <c r="BI531" s="95">
        <f>IF($C531 = "neg", (($D531+1) - VLOOKUP($B531,'Results-formatted 060121'!$A:BF,(BI$3+2),FALSE)), IF($C531 = "pos-neg", (3+VLOOKUP($B531,'Results-formatted 060121'!$A:BF,(BI$3+2),FALSE)), VLOOKUP($B531,'Results-formatted 060121'!$A:BF,(BI$3+2),FALSE)))</f>
        <v>5</v>
      </c>
      <c r="BJ531" s="95">
        <f>IF($C531 = "neg", (($D531+1) - VLOOKUP($B531,'Results-formatted 060121'!$A:BG,(BJ$3+2),FALSE)), IF($C531 = "pos-neg", (3+VLOOKUP($B531,'Results-formatted 060121'!$A:BG,(BJ$3+2),FALSE)), VLOOKUP($B531,'Results-formatted 060121'!$A:BG,(BJ$3+2),FALSE)))</f>
        <v>5</v>
      </c>
      <c r="BK531" s="95">
        <f>IF($C531 = "neg", (($D531+1) - VLOOKUP($B531,'Results-formatted 060121'!$A:BH,(BK$3+2),FALSE)), IF($C531 = "pos-neg", (3+VLOOKUP($B531,'Results-formatted 060121'!$A:BH,(BK$3+2),FALSE)), VLOOKUP($B531,'Results-formatted 060121'!$A:BH,(BK$3+2),FALSE)))</f>
        <v>5</v>
      </c>
      <c r="BL531" s="95">
        <f>IF($C531 = "neg", (($D531+1) - VLOOKUP($B531,'Results-formatted 060121'!$A:BI,(BL$3+2),FALSE)), IF($C531 = "pos-neg", (3+VLOOKUP($B531,'Results-formatted 060121'!$A:BI,(BL$3+2),FALSE)), VLOOKUP($B531,'Results-formatted 060121'!$A:BI,(BL$3+2),FALSE)))</f>
        <v>5</v>
      </c>
      <c r="BM531" s="95">
        <f>IF($C531 = "neg", (($D531+1) - VLOOKUP($B531,'Results-formatted 060121'!$A:BJ,(BM$3+2),FALSE)), IF($C531 = "pos-neg", (3+VLOOKUP($B531,'Results-formatted 060121'!$A:BJ,(BM$3+2),FALSE)), VLOOKUP($B531,'Results-formatted 060121'!$A:BJ,(BM$3+2),FALSE)))</f>
        <v>4</v>
      </c>
      <c r="BN531" s="95"/>
      <c r="BO531" s="95"/>
      <c r="BP531" s="95"/>
      <c r="BQ531" s="95"/>
      <c r="BR531" s="95"/>
      <c r="BS531" s="95"/>
      <c r="BT531" s="95"/>
      <c r="BU531" s="95"/>
      <c r="BV531" s="95"/>
      <c r="BW531" s="95"/>
      <c r="BX531" s="95"/>
      <c r="BY531" s="95"/>
      <c r="BZ531" s="95"/>
      <c r="CA531" s="95"/>
      <c r="CB531" s="95"/>
      <c r="CC531" s="95"/>
      <c r="CD531" s="98"/>
      <c r="CE531" s="25">
        <f t="shared" si="1954"/>
        <v>4.3499999999999996</v>
      </c>
      <c r="CF531" s="25">
        <f t="shared" si="2064"/>
        <v>0.70890223083395465</v>
      </c>
    </row>
    <row r="532" spans="2:84" ht="42" x14ac:dyDescent="0.15">
      <c r="B532" s="84" t="s">
        <v>644</v>
      </c>
      <c r="C532" s="86" t="s">
        <v>224</v>
      </c>
      <c r="D532" s="2">
        <v>5</v>
      </c>
      <c r="E532" s="15" t="s">
        <v>1093</v>
      </c>
      <c r="F532" s="95">
        <f>IF($C532 = "neg", (($D532+1) - VLOOKUP($B532,'Results-formatted 060121'!$A:$AJ,(F$3+2),FALSE)), IF($C532 = "pos-neg", (3+VLOOKUP($B532,'Results-formatted 060121'!$A:$AJ,(F$3+2),FALSE)), VLOOKUP($B532,'Results-formatted 060121'!$A:$AJ,(F$3+2),FALSE)))</f>
        <v>3</v>
      </c>
      <c r="G532" s="95">
        <f>IF($C532 = "neg", (($D532+1) - VLOOKUP($B532,'Results-formatted 060121'!$A:$AJ,(G$3+2),FALSE)), IF($C532 = "pos-neg", (3+VLOOKUP($B532,'Results-formatted 060121'!$A:$AJ,(G$3+2),FALSE)), VLOOKUP($B532,'Results-formatted 060121'!$A:$AJ,(G$3+2),FALSE)))</f>
        <v>4</v>
      </c>
      <c r="H532" s="95">
        <f>IF($C532 = "neg", (($D532+1) - VLOOKUP($B532,'Results-formatted 060121'!$A:$AJ,(H$3+2),FALSE)), IF($C532 = "pos-neg", (3+VLOOKUP($B532,'Results-formatted 060121'!$A:$AJ,(H$3+2),FALSE)), VLOOKUP($B532,'Results-formatted 060121'!$A:$AJ,(H$3+2),FALSE)))</f>
        <v>3</v>
      </c>
      <c r="I532" s="95">
        <f>IF($C532 = "neg", (($D532+1) - VLOOKUP($B532,'Results-formatted 060121'!$A:$AJ,(I$3+2),FALSE)), IF($C532 = "pos-neg", (3+VLOOKUP($B532,'Results-formatted 060121'!$A:$AJ,(I$3+2),FALSE)), VLOOKUP($B532,'Results-formatted 060121'!$A:$AJ,(I$3+2),FALSE)))</f>
        <v>5</v>
      </c>
      <c r="J532" s="95">
        <f>IF($C532 = "neg", (($D532+1) - VLOOKUP($B532,'Results-formatted 060121'!$A:$AJ,(J$3+2),FALSE)), IF($C532 = "pos-neg", (3+VLOOKUP($B532,'Results-formatted 060121'!$A:$AJ,(J$3+2),FALSE)), VLOOKUP($B532,'Results-formatted 060121'!$A:$AJ,(J$3+2),FALSE)))</f>
        <v>3</v>
      </c>
      <c r="K532" s="95">
        <f>IF($C532 = "neg", (($D532+1) - VLOOKUP($B532,'Results-formatted 060121'!$A:$AJ,(K$3+2),FALSE)), IF($C532 = "pos-neg", (3+VLOOKUP($B532,'Results-formatted 060121'!$A:$AJ,(K$3+2),FALSE)), VLOOKUP($B532,'Results-formatted 060121'!$A:$AJ,(K$3+2),FALSE)))</f>
        <v>5</v>
      </c>
      <c r="L532" s="95">
        <f>IF($C532 = "neg", (($D532+1) - VLOOKUP($B532,'Results-formatted 060121'!$A:$AJ,(L$3+2),FALSE)), IF($C532 = "pos-neg", (3+VLOOKUP($B532,'Results-formatted 060121'!$A:$AJ,(L$3+2),FALSE)), VLOOKUP($B532,'Results-formatted 060121'!$A:$AJ,(L$3+2),FALSE)))</f>
        <v>4</v>
      </c>
      <c r="M532" s="95">
        <f>IF($C532 = "neg", (($D532+1) - VLOOKUP($B532,'Results-formatted 060121'!$A:$AJ,(M$3+2),FALSE)), IF($C532 = "pos-neg", (3+VLOOKUP($B532,'Results-formatted 060121'!$A:$AJ,(M$3+2),FALSE)), VLOOKUP($B532,'Results-formatted 060121'!$A:$AJ,(M$3+2),FALSE)))</f>
        <v>5</v>
      </c>
      <c r="N532" s="95">
        <f>IF($C532 = "neg", (($D532+1) - VLOOKUP($B532,'Results-formatted 060121'!$A:$AJ,(N$3+2),FALSE)), IF($C532 = "pos-neg", (3+VLOOKUP($B532,'Results-formatted 060121'!$A:$AJ,(N$3+2),FALSE)), VLOOKUP($B532,'Results-formatted 060121'!$A:$AJ,(N$3+2),FALSE)))</f>
        <v>3</v>
      </c>
      <c r="O532" s="95">
        <f>IF($C532 = "neg", (($D532+1) - VLOOKUP($B532,'Results-formatted 060121'!$A:$AJ,(O$3+2),FALSE)), IF($C532 = "pos-neg", (3+VLOOKUP($B532,'Results-formatted 060121'!$A:$AJ,(O$3+2),FALSE)), VLOOKUP($B532,'Results-formatted 060121'!$A:$AJ,(O$3+2),FALSE)))</f>
        <v>5</v>
      </c>
      <c r="P532" s="95">
        <f>IF($C532 = "neg", (($D532+1) - VLOOKUP($B532,'Results-formatted 060121'!$A:$AJ,(P$3+2),FALSE)), IF($C532 = "pos-neg", (3+VLOOKUP($B532,'Results-formatted 060121'!$A:$AJ,(P$3+2),FALSE)), VLOOKUP($B532,'Results-formatted 060121'!$A:$AJ,(P$3+2),FALSE)))</f>
        <v>5</v>
      </c>
      <c r="Q532" s="95">
        <f>IF($C532 = "neg", (($D532+1) - VLOOKUP($B532,'Results-formatted 060121'!$A:$AJ,(Q$3+2),FALSE)), IF($C532 = "pos-neg", (3+VLOOKUP($B532,'Results-formatted 060121'!$A:$AJ,(Q$3+2),FALSE)), VLOOKUP($B532,'Results-formatted 060121'!$A:$AJ,(Q$3+2),FALSE)))</f>
        <v>5</v>
      </c>
      <c r="R532" s="95">
        <f>IF($C532 = "neg", (($D532+1) - VLOOKUP($B532,'Results-formatted 060121'!$A:$AJ,(R$3+2),FALSE)), IF($C532 = "pos-neg", (3+VLOOKUP($B532,'Results-formatted 060121'!$A:$AJ,(R$3+2),FALSE)), VLOOKUP($B532,'Results-formatted 060121'!$A:$AJ,(R$3+2),FALSE)))</f>
        <v>4</v>
      </c>
      <c r="S532" s="95">
        <f>IF($C532 = "neg", (($D532+1) - VLOOKUP($B532,'Results-formatted 060121'!$A:$AJ,(S$3+2),FALSE)), IF($C532 = "pos-neg", (3+VLOOKUP($B532,'Results-formatted 060121'!$A:$AJ,(S$3+2),FALSE)), VLOOKUP($B532,'Results-formatted 060121'!$A:$AJ,(S$3+2),FALSE)))</f>
        <v>4</v>
      </c>
      <c r="T532" s="95">
        <f>IF($C532 = "neg", (($D532+1) - VLOOKUP($B532,'Results-formatted 060121'!$A:$AJ,(T$3+2),FALSE)), IF($C532 = "pos-neg", (3+VLOOKUP($B532,'Results-formatted 060121'!$A:$AJ,(T$3+2),FALSE)), VLOOKUP($B532,'Results-formatted 060121'!$A:$AJ,(T$3+2),FALSE)))</f>
        <v>4</v>
      </c>
      <c r="U532" s="95">
        <f>IF($C532 = "neg", (($D532+1) - VLOOKUP($B532,'Results-formatted 060121'!$A:$AJ,(U$3+2),FALSE)), IF($C532 = "pos-neg", (3+VLOOKUP($B532,'Results-formatted 060121'!$A:$AJ,(U$3+2),FALSE)), VLOOKUP($B532,'Results-formatted 060121'!$A:$AJ,(U$3+2),FALSE)))</f>
        <v>5</v>
      </c>
      <c r="V532" s="95">
        <f>IF($C532 = "neg", (($D532+1) - VLOOKUP($B532,'Results-formatted 060121'!$A:$AJ,(V$3+2),FALSE)), IF($C532 = "pos-neg", (3+VLOOKUP($B532,'Results-formatted 060121'!$A:$AJ,(V$3+2),FALSE)), VLOOKUP($B532,'Results-formatted 060121'!$A:$AJ,(V$3+2),FALSE)))</f>
        <v>4</v>
      </c>
      <c r="W532" s="95">
        <f>IF($C532 = "neg", (($D532+1) - VLOOKUP($B532,'Results-formatted 060121'!$A:$AJ,(W$3+2),FALSE)), IF($C532 = "pos-neg", (3+VLOOKUP($B532,'Results-formatted 060121'!$A:$AJ,(W$3+2),FALSE)), VLOOKUP($B532,'Results-formatted 060121'!$A:$AJ,(W$3+2),FALSE)))</f>
        <v>5</v>
      </c>
      <c r="X532" s="95">
        <f>IF($C532 = "neg", (($D532+1) - VLOOKUP($B532,'Results-formatted 060121'!$A:$AJ,(X$3+2),FALSE)), IF($C532 = "pos-neg", (3+VLOOKUP($B532,'Results-formatted 060121'!$A:$AJ,(X$3+2),FALSE)), VLOOKUP($B532,'Results-formatted 060121'!$A:$AJ,(X$3+2),FALSE)))</f>
        <v>5</v>
      </c>
      <c r="Y532" s="95">
        <f>IF($C532 = "neg", (($D532+1) - VLOOKUP($B532,'Results-formatted 060121'!$A:$AJ,(Y$3+2),FALSE)), IF($C532 = "pos-neg", (3+VLOOKUP($B532,'Results-formatted 060121'!$A:$AJ,(Y$3+2),FALSE)), VLOOKUP($B532,'Results-formatted 060121'!$A:$AJ,(Y$3+2),FALSE)))</f>
        <v>4</v>
      </c>
      <c r="Z532" s="95">
        <f>IF($C532 = "neg", (($D532+1) - VLOOKUP($B532,'Results-formatted 060121'!$A:$AJ,(Z$3+2),FALSE)), IF($C532 = "pos-neg", (3+VLOOKUP($B532,'Results-formatted 060121'!$A:$AJ,(Z$3+2),FALSE)), VLOOKUP($B532,'Results-formatted 060121'!$A:$AJ,(Z$3+2),FALSE)))</f>
        <v>4</v>
      </c>
      <c r="AA532" s="95">
        <f>IF($C532 = "neg", (($D532+1) - VLOOKUP($B532,'Results-formatted 060121'!$A:$AJ,(AA$3+2),FALSE)), IF($C532 = "pos-neg", (3+VLOOKUP($B532,'Results-formatted 060121'!$A:$AJ,(AA$3+2),FALSE)), VLOOKUP($B532,'Results-formatted 060121'!$A:$AJ,(AA$3+2),FALSE)))</f>
        <v>3</v>
      </c>
      <c r="AB532" s="95">
        <f>IF($C532 = "neg", (($D532+1) - VLOOKUP($B532,'Results-formatted 060121'!$A:$AJ,(AB$3+2),FALSE)), IF($C532 = "pos-neg", (3+VLOOKUP($B532,'Results-formatted 060121'!$A:$AJ,(AB$3+2),FALSE)), VLOOKUP($B532,'Results-formatted 060121'!$A:$AJ,(AB$3+2),FALSE)))</f>
        <v>4</v>
      </c>
      <c r="AC532" s="95">
        <f>IF($C532 = "neg", (($D532+1) - VLOOKUP($B532,'Results-formatted 060121'!$A:$AJ,(AC$3+2),FALSE)), IF($C532 = "pos-neg", (3+VLOOKUP($B532,'Results-formatted 060121'!$A:$AJ,(AC$3+2),FALSE)), VLOOKUP($B532,'Results-formatted 060121'!$A:$AJ,(AC$3+2),FALSE)))</f>
        <v>3</v>
      </c>
      <c r="AD532" s="95">
        <f>IF($C532 = "neg", (($D532+1) - VLOOKUP($B532,'Results-formatted 060121'!$A:$AJ,(AD$3+2),FALSE)), IF($C532 = "pos-neg", (3+VLOOKUP($B532,'Results-formatted 060121'!$A:$AJ,(AD$3+2),FALSE)), VLOOKUP($B532,'Results-formatted 060121'!$A:$AJ,(AD$3+2),FALSE)))</f>
        <v>4</v>
      </c>
      <c r="AE532" s="95">
        <f>IF($C532 = "neg", (($D532+1) - VLOOKUP($B532,'Results-formatted 060121'!$A:$AJ,(AE$3+2),FALSE)), IF($C532 = "pos-neg", (3+VLOOKUP($B532,'Results-formatted 060121'!$A:$AJ,(AE$3+2),FALSE)), VLOOKUP($B532,'Results-formatted 060121'!$A:$AJ,(AE$3+2),FALSE)))</f>
        <v>5</v>
      </c>
      <c r="AF532" s="95">
        <f>IF($C532 = "neg", (($D532+1) - VLOOKUP($B532,'Results-formatted 060121'!$A:$AJ,(AF$3+2),FALSE)), IF($C532 = "pos-neg", (3+VLOOKUP($B532,'Results-formatted 060121'!$A:$AJ,(AF$3+2),FALSE)), VLOOKUP($B532,'Results-formatted 060121'!$A:$AJ,(AF$3+2),FALSE)))</f>
        <v>1</v>
      </c>
      <c r="AG532" s="95">
        <f>IF($C532 = "neg", (($D532+1) - VLOOKUP($B532,'Results-formatted 060121'!$A:$AJ,(AG$3+2),FALSE)), IF($C532 = "pos-neg", (3+VLOOKUP($B532,'Results-formatted 060121'!$A:$AJ,(AG$3+2),FALSE)), VLOOKUP($B532,'Results-formatted 060121'!$A:$AJ,(AG$3+2),FALSE)))</f>
        <v>4</v>
      </c>
      <c r="AH532" s="95">
        <f>IF($C532 = "neg", (($D532+1) - VLOOKUP($B532,'Results-formatted 060121'!$A:$AJ,(AH$3+2),FALSE)), IF($C532 = "pos-neg", (3+VLOOKUP($B532,'Results-formatted 060121'!$A:$AJ,(AH$3+2),FALSE)), VLOOKUP($B532,'Results-formatted 060121'!$A:$AJ,(AH$3+2),FALSE)))</f>
        <v>4</v>
      </c>
      <c r="AI532" s="95">
        <f>IF($C532 = "neg", (($D532+1) - VLOOKUP($B532,'Results-formatted 060121'!$A:$AJ,(AI$3+2),FALSE)), IF($C532 = "pos-neg", (3+VLOOKUP($B532,'Results-formatted 060121'!$A:$AJ,(AI$3+2),FALSE)), VLOOKUP($B532,'Results-formatted 060121'!$A:$AJ,(AI$3+2),FALSE)))</f>
        <v>5</v>
      </c>
      <c r="AJ532" s="95">
        <f>IF($C532 = "neg", (($D532+1) - VLOOKUP($B532,'Results-formatted 060121'!$A:$AJ,(AJ$3+2),FALSE)), IF($C532 = "pos-neg", (3+VLOOKUP($B532,'Results-formatted 060121'!$A:$AJ,(AJ$3+2),FALSE)), VLOOKUP($B532,'Results-formatted 060121'!$A:$AJ,(AJ$3+2),FALSE)))</f>
        <v>2</v>
      </c>
      <c r="AK532" s="95">
        <f>IF($C532 = "neg", (($D532+1) - VLOOKUP($B532,'Results-formatted 060121'!$A:$AJ,(AK$3+2),FALSE)), IF($C532 = "pos-neg", (3+VLOOKUP($B532,'Results-formatted 060121'!$A:$AJ,(AK$3+2),FALSE)), VLOOKUP($B532,'Results-formatted 060121'!$A:$AJ,(AK$3+2),FALSE)))</f>
        <v>4</v>
      </c>
      <c r="AL532" s="95">
        <f>IF($C532 = "neg", (($D532+1) - VLOOKUP($B532,'Results-formatted 060121'!$A:$AJ,(AL$3+2),FALSE)), IF($C532 = "pos-neg", (3+VLOOKUP($B532,'Results-formatted 060121'!$A:$AJ,(AL$3+2),FALSE)), VLOOKUP($B532,'Results-formatted 060121'!$A:$AJ,(AL$3+2),FALSE)))</f>
        <v>4</v>
      </c>
      <c r="AM532" s="95">
        <f>IF($C532 = "neg", (($D532+1) - VLOOKUP($B532,'Results-formatted 060121'!$A:AJ,(AM$3+2),FALSE)), IF($C532 = "pos-neg", (3+VLOOKUP($B532,'Results-formatted 060121'!$A:AJ,(AM$3+2),FALSE)), VLOOKUP($B532,'Results-formatted 060121'!$A:AJ,(AM$3+2),FALSE)))</f>
        <v>5</v>
      </c>
      <c r="AN532" s="95">
        <f>IF($C532 = "neg", (($D532+1) - VLOOKUP($B532,'Results-formatted 060121'!$A:AK,(AN$3+2),FALSE)), IF($C532 = "pos-neg", (3+VLOOKUP($B532,'Results-formatted 060121'!$A:AK,(AN$3+2),FALSE)), VLOOKUP($B532,'Results-formatted 060121'!$A:AK,(AN$3+2),FALSE)))</f>
        <v>3</v>
      </c>
      <c r="AO532" s="95">
        <f>IF($C532 = "neg", (($D532+1) - VLOOKUP($B532,'Results-formatted 060121'!$A:AL,(AO$3+2),FALSE)), IF($C532 = "pos-neg", (3+VLOOKUP($B532,'Results-formatted 060121'!$A:AL,(AO$3+2),FALSE)), VLOOKUP($B532,'Results-formatted 060121'!$A:AL,(AO$3+2),FALSE)))</f>
        <v>5</v>
      </c>
      <c r="AP532" s="95">
        <f>IF($C532 = "neg", (($D532+1) - VLOOKUP($B532,'Results-formatted 060121'!$A:AM,(AP$3+2),FALSE)), IF($C532 = "pos-neg", (3+VLOOKUP($B532,'Results-formatted 060121'!$A:AM,(AP$3+2),FALSE)), VLOOKUP($B532,'Results-formatted 060121'!$A:AM,(AP$3+2),FALSE)))</f>
        <v>2</v>
      </c>
      <c r="AQ532" s="95">
        <f>IF($C532 = "neg", (($D532+1) - VLOOKUP($B532,'Results-formatted 060121'!$A:AN,(AQ$3+2),FALSE)), IF($C532 = "pos-neg", (3+VLOOKUP($B532,'Results-formatted 060121'!$A:AN,(AQ$3+2),FALSE)), VLOOKUP($B532,'Results-formatted 060121'!$A:AN,(AQ$3+2),FALSE)))</f>
        <v>5</v>
      </c>
      <c r="AR532" s="95">
        <f>IF($C532 = "neg", (($D532+1) - VLOOKUP($B532,'Results-formatted 060121'!$A:AO,(AR$3+2),FALSE)), IF($C532 = "pos-neg", (3+VLOOKUP($B532,'Results-formatted 060121'!$A:AO,(AR$3+2),FALSE)), VLOOKUP($B532,'Results-formatted 060121'!$A:AO,(AR$3+2),FALSE)))</f>
        <v>5</v>
      </c>
      <c r="AS532" s="95">
        <f>IF($C532 = "neg", (($D532+1) - VLOOKUP($B532,'Results-formatted 060121'!$A:AP,(AS$3+2),FALSE)), IF($C532 = "pos-neg", (3+VLOOKUP($B532,'Results-formatted 060121'!$A:AP,(AS$3+2),FALSE)), VLOOKUP($B532,'Results-formatted 060121'!$A:AP,(AS$3+2),FALSE)))</f>
        <v>5</v>
      </c>
      <c r="AT532" s="95">
        <f>IF($C532 = "neg", (($D532+1) - VLOOKUP($B532,'Results-formatted 060121'!$A:AQ,(AT$3+2),FALSE)), IF($C532 = "pos-neg", (3+VLOOKUP($B532,'Results-formatted 060121'!$A:AQ,(AT$3+2),FALSE)), VLOOKUP($B532,'Results-formatted 060121'!$A:AQ,(AT$3+2),FALSE)))</f>
        <v>5</v>
      </c>
      <c r="AU532" s="95">
        <f>IF($C532 = "neg", (($D532+1) - VLOOKUP($B532,'Results-formatted 060121'!$A:AR,(AU$3+2),FALSE)), IF($C532 = "pos-neg", (3+VLOOKUP($B532,'Results-formatted 060121'!$A:AR,(AU$3+2),FALSE)), VLOOKUP($B532,'Results-formatted 060121'!$A:AR,(AU$3+2),FALSE)))</f>
        <v>5</v>
      </c>
      <c r="AV532" s="95">
        <f>IF($C532 = "neg", (($D532+1) - VLOOKUP($B532,'Results-formatted 060121'!$A:AS,(AV$3+2),FALSE)), IF($C532 = "pos-neg", (3+VLOOKUP($B532,'Results-formatted 060121'!$A:AS,(AV$3+2),FALSE)), VLOOKUP($B532,'Results-formatted 060121'!$A:AS,(AV$3+2),FALSE)))</f>
        <v>5</v>
      </c>
      <c r="AW532" s="95">
        <f>IF($C532 = "neg", (($D532+1) - VLOOKUP($B532,'Results-formatted 060121'!$A:AT,(AW$3+2),FALSE)), IF($C532 = "pos-neg", (3+VLOOKUP($B532,'Results-formatted 060121'!$A:AT,(AW$3+2),FALSE)), VLOOKUP($B532,'Results-formatted 060121'!$A:AT,(AW$3+2),FALSE)))</f>
        <v>1</v>
      </c>
      <c r="AX532" s="95">
        <f>IF($C532 = "neg", (($D532+1) - VLOOKUP($B532,'Results-formatted 060121'!$A:AU,(AX$3+2),FALSE)), IF($C532 = "pos-neg", (3+VLOOKUP($B532,'Results-formatted 060121'!$A:AU,(AX$3+2),FALSE)), VLOOKUP($B532,'Results-formatted 060121'!$A:AU,(AX$3+2),FALSE)))</f>
        <v>2</v>
      </c>
      <c r="AY532" s="95">
        <f>IF($C532 = "neg", (($D532+1) - VLOOKUP($B532,'Results-formatted 060121'!$A:AV,(AY$3+2),FALSE)), IF($C532 = "pos-neg", (3+VLOOKUP($B532,'Results-formatted 060121'!$A:AV,(AY$3+2),FALSE)), VLOOKUP($B532,'Results-formatted 060121'!$A:AV,(AY$3+2),FALSE)))</f>
        <v>4</v>
      </c>
      <c r="AZ532" s="95">
        <f>IF($C532 = "neg", (($D532+1) - VLOOKUP($B532,'Results-formatted 060121'!$A:AW,(AZ$3+2),FALSE)), IF($C532 = "pos-neg", (3+VLOOKUP($B532,'Results-formatted 060121'!$A:AW,(AZ$3+2),FALSE)), VLOOKUP($B532,'Results-formatted 060121'!$A:AW,(AZ$3+2),FALSE)))</f>
        <v>5</v>
      </c>
      <c r="BA532" s="95">
        <f>IF($C532 = "neg", (($D532+1) - VLOOKUP($B532,'Results-formatted 060121'!$A:AX,(BA$3+2),FALSE)), IF($C532 = "pos-neg", (3+VLOOKUP($B532,'Results-formatted 060121'!$A:AX,(BA$3+2),FALSE)), VLOOKUP($B532,'Results-formatted 060121'!$A:AX,(BA$3+2),FALSE)))</f>
        <v>5</v>
      </c>
      <c r="BB532" s="95">
        <f>IF($C532 = "neg", (($D532+1) - VLOOKUP($B532,'Results-formatted 060121'!$A:AY,(BB$3+2),FALSE)), IF($C532 = "pos-neg", (3+VLOOKUP($B532,'Results-formatted 060121'!$A:AY,(BB$3+2),FALSE)), VLOOKUP($B532,'Results-formatted 060121'!$A:AY,(BB$3+2),FALSE)))</f>
        <v>5</v>
      </c>
      <c r="BC532" s="95">
        <f>IF($C532 = "neg", (($D532+1) - VLOOKUP($B532,'Results-formatted 060121'!$A:AZ,(BC$3+2),FALSE)), IF($C532 = "pos-neg", (3+VLOOKUP($B532,'Results-formatted 060121'!$A:AZ,(BC$3+2),FALSE)), VLOOKUP($B532,'Results-formatted 060121'!$A:AZ,(BC$3+2),FALSE)))</f>
        <v>4</v>
      </c>
      <c r="BD532" s="95">
        <f>IF($C532 = "neg", (($D532+1) - VLOOKUP($B532,'Results-formatted 060121'!$A:BA,(BD$3+2),FALSE)), IF($C532 = "pos-neg", (3+VLOOKUP($B532,'Results-formatted 060121'!$A:BA,(BD$3+2),FALSE)), VLOOKUP($B532,'Results-formatted 060121'!$A:BA,(BD$3+2),FALSE)))</f>
        <v>5</v>
      </c>
      <c r="BE532" s="95">
        <f>IF($C532 = "neg", (($D532+1) - VLOOKUP($B532,'Results-formatted 060121'!$A:BB,(BE$3+2),FALSE)), IF($C532 = "pos-neg", (3+VLOOKUP($B532,'Results-formatted 060121'!$A:BB,(BE$3+2),FALSE)), VLOOKUP($B532,'Results-formatted 060121'!$A:BB,(BE$3+2),FALSE)))</f>
        <v>5</v>
      </c>
      <c r="BF532" s="95">
        <f>IF($C532 = "neg", (($D532+1) - VLOOKUP($B532,'Results-formatted 060121'!$A:BC,(BF$3+2),FALSE)), IF($C532 = "pos-neg", (3+VLOOKUP($B532,'Results-formatted 060121'!$A:BC,(BF$3+2),FALSE)), VLOOKUP($B532,'Results-formatted 060121'!$A:BC,(BF$3+2),FALSE)))</f>
        <v>2</v>
      </c>
      <c r="BG532" s="95">
        <f>IF($C532 = "neg", (($D532+1) - VLOOKUP($B532,'Results-formatted 060121'!$A:BD,(BG$3+2),FALSE)), IF($C532 = "pos-neg", (3+VLOOKUP($B532,'Results-formatted 060121'!$A:BD,(BG$3+2),FALSE)), VLOOKUP($B532,'Results-formatted 060121'!$A:BD,(BG$3+2),FALSE)))</f>
        <v>4</v>
      </c>
      <c r="BH532" s="95">
        <f>IF($C532 = "neg", (($D532+1) - VLOOKUP($B532,'Results-formatted 060121'!$A:BE,(BH$3+2),FALSE)), IF($C532 = "pos-neg", (3+VLOOKUP($B532,'Results-formatted 060121'!$A:BE,(BH$3+2),FALSE)), VLOOKUP($B532,'Results-formatted 060121'!$A:BE,(BH$3+2),FALSE)))</f>
        <v>2</v>
      </c>
      <c r="BI532" s="95">
        <f>IF($C532 = "neg", (($D532+1) - VLOOKUP($B532,'Results-formatted 060121'!$A:BF,(BI$3+2),FALSE)), IF($C532 = "pos-neg", (3+VLOOKUP($B532,'Results-formatted 060121'!$A:BF,(BI$3+2),FALSE)), VLOOKUP($B532,'Results-formatted 060121'!$A:BF,(BI$3+2),FALSE)))</f>
        <v>5</v>
      </c>
      <c r="BJ532" s="95">
        <f>IF($C532 = "neg", (($D532+1) - VLOOKUP($B532,'Results-formatted 060121'!$A:BG,(BJ$3+2),FALSE)), IF($C532 = "pos-neg", (3+VLOOKUP($B532,'Results-formatted 060121'!$A:BG,(BJ$3+2),FALSE)), VLOOKUP($B532,'Results-formatted 060121'!$A:BG,(BJ$3+2),FALSE)))</f>
        <v>4</v>
      </c>
      <c r="BK532" s="95">
        <f>IF($C532 = "neg", (($D532+1) - VLOOKUP($B532,'Results-formatted 060121'!$A:BH,(BK$3+2),FALSE)), IF($C532 = "pos-neg", (3+VLOOKUP($B532,'Results-formatted 060121'!$A:BH,(BK$3+2),FALSE)), VLOOKUP($B532,'Results-formatted 060121'!$A:BH,(BK$3+2),FALSE)))</f>
        <v>2</v>
      </c>
      <c r="BL532" s="95">
        <f>IF($C532 = "neg", (($D532+1) - VLOOKUP($B532,'Results-formatted 060121'!$A:BI,(BL$3+2),FALSE)), IF($C532 = "pos-neg", (3+VLOOKUP($B532,'Results-formatted 060121'!$A:BI,(BL$3+2),FALSE)), VLOOKUP($B532,'Results-formatted 060121'!$A:BI,(BL$3+2),FALSE)))</f>
        <v>5</v>
      </c>
      <c r="BM532" s="95">
        <f>IF($C532 = "neg", (($D532+1) - VLOOKUP($B532,'Results-formatted 060121'!$A:BJ,(BM$3+2),FALSE)), IF($C532 = "pos-neg", (3+VLOOKUP($B532,'Results-formatted 060121'!$A:BJ,(BM$3+2),FALSE)), VLOOKUP($B532,'Results-formatted 060121'!$A:BJ,(BM$3+2),FALSE)))</f>
        <v>4</v>
      </c>
      <c r="BN532" s="95"/>
      <c r="BO532" s="95"/>
      <c r="BP532" s="95"/>
      <c r="BQ532" s="95"/>
      <c r="BR532" s="95"/>
      <c r="BS532" s="95"/>
      <c r="BT532" s="95"/>
      <c r="BU532" s="95"/>
      <c r="BV532" s="95"/>
      <c r="BW532" s="95"/>
      <c r="BX532" s="95"/>
      <c r="BY532" s="95"/>
      <c r="BZ532" s="95"/>
      <c r="CA532" s="95"/>
      <c r="CB532" s="95"/>
      <c r="CC532" s="95"/>
      <c r="CD532" s="98"/>
      <c r="CE532" s="25">
        <f t="shared" si="1954"/>
        <v>4.0166666666666666</v>
      </c>
      <c r="CF532" s="25">
        <f t="shared" si="2064"/>
        <v>1.1273437607057841</v>
      </c>
    </row>
    <row r="533" spans="2:84" ht="42" x14ac:dyDescent="0.15">
      <c r="B533" s="84" t="s">
        <v>645</v>
      </c>
      <c r="C533" s="86" t="s">
        <v>224</v>
      </c>
      <c r="D533" s="2">
        <v>5</v>
      </c>
      <c r="E533" s="15" t="s">
        <v>1094</v>
      </c>
      <c r="F533" s="95">
        <f>IF($C533 = "neg", (($D533+1) - VLOOKUP($B533,'Results-formatted 060121'!$A:$AJ,(F$3+2),FALSE)), IF($C533 = "pos-neg", (3+VLOOKUP($B533,'Results-formatted 060121'!$A:$AJ,(F$3+2),FALSE)), VLOOKUP($B533,'Results-formatted 060121'!$A:$AJ,(F$3+2),FALSE)))</f>
        <v>3</v>
      </c>
      <c r="G533" s="95">
        <f>IF($C533 = "neg", (($D533+1) - VLOOKUP($B533,'Results-formatted 060121'!$A:$AJ,(G$3+2),FALSE)), IF($C533 = "pos-neg", (3+VLOOKUP($B533,'Results-formatted 060121'!$A:$AJ,(G$3+2),FALSE)), VLOOKUP($B533,'Results-formatted 060121'!$A:$AJ,(G$3+2),FALSE)))</f>
        <v>4</v>
      </c>
      <c r="H533" s="95">
        <f>IF($C533 = "neg", (($D533+1) - VLOOKUP($B533,'Results-formatted 060121'!$A:$AJ,(H$3+2),FALSE)), IF($C533 = "pos-neg", (3+VLOOKUP($B533,'Results-formatted 060121'!$A:$AJ,(H$3+2),FALSE)), VLOOKUP($B533,'Results-formatted 060121'!$A:$AJ,(H$3+2),FALSE)))</f>
        <v>4</v>
      </c>
      <c r="I533" s="95">
        <f>IF($C533 = "neg", (($D533+1) - VLOOKUP($B533,'Results-formatted 060121'!$A:$AJ,(I$3+2),FALSE)), IF($C533 = "pos-neg", (3+VLOOKUP($B533,'Results-formatted 060121'!$A:$AJ,(I$3+2),FALSE)), VLOOKUP($B533,'Results-formatted 060121'!$A:$AJ,(I$3+2),FALSE)))</f>
        <v>5</v>
      </c>
      <c r="J533" s="95">
        <f>IF($C533 = "neg", (($D533+1) - VLOOKUP($B533,'Results-formatted 060121'!$A:$AJ,(J$3+2),FALSE)), IF($C533 = "pos-neg", (3+VLOOKUP($B533,'Results-formatted 060121'!$A:$AJ,(J$3+2),FALSE)), VLOOKUP($B533,'Results-formatted 060121'!$A:$AJ,(J$3+2),FALSE)))</f>
        <v>3</v>
      </c>
      <c r="K533" s="95">
        <f>IF($C533 = "neg", (($D533+1) - VLOOKUP($B533,'Results-formatted 060121'!$A:$AJ,(K$3+2),FALSE)), IF($C533 = "pos-neg", (3+VLOOKUP($B533,'Results-formatted 060121'!$A:$AJ,(K$3+2),FALSE)), VLOOKUP($B533,'Results-formatted 060121'!$A:$AJ,(K$3+2),FALSE)))</f>
        <v>4</v>
      </c>
      <c r="L533" s="95">
        <f>IF($C533 = "neg", (($D533+1) - VLOOKUP($B533,'Results-formatted 060121'!$A:$AJ,(L$3+2),FALSE)), IF($C533 = "pos-neg", (3+VLOOKUP($B533,'Results-formatted 060121'!$A:$AJ,(L$3+2),FALSE)), VLOOKUP($B533,'Results-formatted 060121'!$A:$AJ,(L$3+2),FALSE)))</f>
        <v>5</v>
      </c>
      <c r="M533" s="95">
        <f>IF($C533 = "neg", (($D533+1) - VLOOKUP($B533,'Results-formatted 060121'!$A:$AJ,(M$3+2),FALSE)), IF($C533 = "pos-neg", (3+VLOOKUP($B533,'Results-formatted 060121'!$A:$AJ,(M$3+2),FALSE)), VLOOKUP($B533,'Results-formatted 060121'!$A:$AJ,(M$3+2),FALSE)))</f>
        <v>5</v>
      </c>
      <c r="N533" s="95">
        <f>IF($C533 = "neg", (($D533+1) - VLOOKUP($B533,'Results-formatted 060121'!$A:$AJ,(N$3+2),FALSE)), IF($C533 = "pos-neg", (3+VLOOKUP($B533,'Results-formatted 060121'!$A:$AJ,(N$3+2),FALSE)), VLOOKUP($B533,'Results-formatted 060121'!$A:$AJ,(N$3+2),FALSE)))</f>
        <v>4</v>
      </c>
      <c r="O533" s="95">
        <f>IF($C533 = "neg", (($D533+1) - VLOOKUP($B533,'Results-formatted 060121'!$A:$AJ,(O$3+2),FALSE)), IF($C533 = "pos-neg", (3+VLOOKUP($B533,'Results-formatted 060121'!$A:$AJ,(O$3+2),FALSE)), VLOOKUP($B533,'Results-formatted 060121'!$A:$AJ,(O$3+2),FALSE)))</f>
        <v>5</v>
      </c>
      <c r="P533" s="95">
        <f>IF($C533 = "neg", (($D533+1) - VLOOKUP($B533,'Results-formatted 060121'!$A:$AJ,(P$3+2),FALSE)), IF($C533 = "pos-neg", (3+VLOOKUP($B533,'Results-formatted 060121'!$A:$AJ,(P$3+2),FALSE)), VLOOKUP($B533,'Results-formatted 060121'!$A:$AJ,(P$3+2),FALSE)))</f>
        <v>5</v>
      </c>
      <c r="Q533" s="95">
        <f>IF($C533 = "neg", (($D533+1) - VLOOKUP($B533,'Results-formatted 060121'!$A:$AJ,(Q$3+2),FALSE)), IF($C533 = "pos-neg", (3+VLOOKUP($B533,'Results-formatted 060121'!$A:$AJ,(Q$3+2),FALSE)), VLOOKUP($B533,'Results-formatted 060121'!$A:$AJ,(Q$3+2),FALSE)))</f>
        <v>5</v>
      </c>
      <c r="R533" s="95">
        <f>IF($C533 = "neg", (($D533+1) - VLOOKUP($B533,'Results-formatted 060121'!$A:$AJ,(R$3+2),FALSE)), IF($C533 = "pos-neg", (3+VLOOKUP($B533,'Results-formatted 060121'!$A:$AJ,(R$3+2),FALSE)), VLOOKUP($B533,'Results-formatted 060121'!$A:$AJ,(R$3+2),FALSE)))</f>
        <v>5</v>
      </c>
      <c r="S533" s="95">
        <f>IF($C533 = "neg", (($D533+1) - VLOOKUP($B533,'Results-formatted 060121'!$A:$AJ,(S$3+2),FALSE)), IF($C533 = "pos-neg", (3+VLOOKUP($B533,'Results-formatted 060121'!$A:$AJ,(S$3+2),FALSE)), VLOOKUP($B533,'Results-formatted 060121'!$A:$AJ,(S$3+2),FALSE)))</f>
        <v>4</v>
      </c>
      <c r="T533" s="95">
        <f>IF($C533 = "neg", (($D533+1) - VLOOKUP($B533,'Results-formatted 060121'!$A:$AJ,(T$3+2),FALSE)), IF($C533 = "pos-neg", (3+VLOOKUP($B533,'Results-formatted 060121'!$A:$AJ,(T$3+2),FALSE)), VLOOKUP($B533,'Results-formatted 060121'!$A:$AJ,(T$3+2),FALSE)))</f>
        <v>4</v>
      </c>
      <c r="U533" s="95">
        <f>IF($C533 = "neg", (($D533+1) - VLOOKUP($B533,'Results-formatted 060121'!$A:$AJ,(U$3+2),FALSE)), IF($C533 = "pos-neg", (3+VLOOKUP($B533,'Results-formatted 060121'!$A:$AJ,(U$3+2),FALSE)), VLOOKUP($B533,'Results-formatted 060121'!$A:$AJ,(U$3+2),FALSE)))</f>
        <v>5</v>
      </c>
      <c r="V533" s="95">
        <f>IF($C533 = "neg", (($D533+1) - VLOOKUP($B533,'Results-formatted 060121'!$A:$AJ,(V$3+2),FALSE)), IF($C533 = "pos-neg", (3+VLOOKUP($B533,'Results-formatted 060121'!$A:$AJ,(V$3+2),FALSE)), VLOOKUP($B533,'Results-formatted 060121'!$A:$AJ,(V$3+2),FALSE)))</f>
        <v>5</v>
      </c>
      <c r="W533" s="95">
        <f>IF($C533 = "neg", (($D533+1) - VLOOKUP($B533,'Results-formatted 060121'!$A:$AJ,(W$3+2),FALSE)), IF($C533 = "pos-neg", (3+VLOOKUP($B533,'Results-formatted 060121'!$A:$AJ,(W$3+2),FALSE)), VLOOKUP($B533,'Results-formatted 060121'!$A:$AJ,(W$3+2),FALSE)))</f>
        <v>5</v>
      </c>
      <c r="X533" s="95">
        <f>IF($C533 = "neg", (($D533+1) - VLOOKUP($B533,'Results-formatted 060121'!$A:$AJ,(X$3+2),FALSE)), IF($C533 = "pos-neg", (3+VLOOKUP($B533,'Results-formatted 060121'!$A:$AJ,(X$3+2),FALSE)), VLOOKUP($B533,'Results-formatted 060121'!$A:$AJ,(X$3+2),FALSE)))</f>
        <v>5</v>
      </c>
      <c r="Y533" s="95">
        <f>IF($C533 = "neg", (($D533+1) - VLOOKUP($B533,'Results-formatted 060121'!$A:$AJ,(Y$3+2),FALSE)), IF($C533 = "pos-neg", (3+VLOOKUP($B533,'Results-formatted 060121'!$A:$AJ,(Y$3+2),FALSE)), VLOOKUP($B533,'Results-formatted 060121'!$A:$AJ,(Y$3+2),FALSE)))</f>
        <v>4</v>
      </c>
      <c r="Z533" s="95">
        <f>IF($C533 = "neg", (($D533+1) - VLOOKUP($B533,'Results-formatted 060121'!$A:$AJ,(Z$3+2),FALSE)), IF($C533 = "pos-neg", (3+VLOOKUP($B533,'Results-formatted 060121'!$A:$AJ,(Z$3+2),FALSE)), VLOOKUP($B533,'Results-formatted 060121'!$A:$AJ,(Z$3+2),FALSE)))</f>
        <v>5</v>
      </c>
      <c r="AA533" s="95">
        <f>IF($C533 = "neg", (($D533+1) - VLOOKUP($B533,'Results-formatted 060121'!$A:$AJ,(AA$3+2),FALSE)), IF($C533 = "pos-neg", (3+VLOOKUP($B533,'Results-formatted 060121'!$A:$AJ,(AA$3+2),FALSE)), VLOOKUP($B533,'Results-formatted 060121'!$A:$AJ,(AA$3+2),FALSE)))</f>
        <v>3</v>
      </c>
      <c r="AB533" s="95">
        <f>IF($C533 = "neg", (($D533+1) - VLOOKUP($B533,'Results-formatted 060121'!$A:$AJ,(AB$3+2),FALSE)), IF($C533 = "pos-neg", (3+VLOOKUP($B533,'Results-formatted 060121'!$A:$AJ,(AB$3+2),FALSE)), VLOOKUP($B533,'Results-formatted 060121'!$A:$AJ,(AB$3+2),FALSE)))</f>
        <v>4</v>
      </c>
      <c r="AC533" s="95">
        <f>IF($C533 = "neg", (($D533+1) - VLOOKUP($B533,'Results-formatted 060121'!$A:$AJ,(AC$3+2),FALSE)), IF($C533 = "pos-neg", (3+VLOOKUP($B533,'Results-formatted 060121'!$A:$AJ,(AC$3+2),FALSE)), VLOOKUP($B533,'Results-formatted 060121'!$A:$AJ,(AC$3+2),FALSE)))</f>
        <v>2</v>
      </c>
      <c r="AD533" s="95">
        <f>IF($C533 = "neg", (($D533+1) - VLOOKUP($B533,'Results-formatted 060121'!$A:$AJ,(AD$3+2),FALSE)), IF($C533 = "pos-neg", (3+VLOOKUP($B533,'Results-formatted 060121'!$A:$AJ,(AD$3+2),FALSE)), VLOOKUP($B533,'Results-formatted 060121'!$A:$AJ,(AD$3+2),FALSE)))</f>
        <v>4</v>
      </c>
      <c r="AE533" s="95">
        <f>IF($C533 = "neg", (($D533+1) - VLOOKUP($B533,'Results-formatted 060121'!$A:$AJ,(AE$3+2),FALSE)), IF($C533 = "pos-neg", (3+VLOOKUP($B533,'Results-formatted 060121'!$A:$AJ,(AE$3+2),FALSE)), VLOOKUP($B533,'Results-formatted 060121'!$A:$AJ,(AE$3+2),FALSE)))</f>
        <v>5</v>
      </c>
      <c r="AF533" s="95">
        <f>IF($C533 = "neg", (($D533+1) - VLOOKUP($B533,'Results-formatted 060121'!$A:$AJ,(AF$3+2),FALSE)), IF($C533 = "pos-neg", (3+VLOOKUP($B533,'Results-formatted 060121'!$A:$AJ,(AF$3+2),FALSE)), VLOOKUP($B533,'Results-formatted 060121'!$A:$AJ,(AF$3+2),FALSE)))</f>
        <v>5</v>
      </c>
      <c r="AG533" s="95">
        <f>IF($C533 = "neg", (($D533+1) - VLOOKUP($B533,'Results-formatted 060121'!$A:$AJ,(AG$3+2),FALSE)), IF($C533 = "pos-neg", (3+VLOOKUP($B533,'Results-formatted 060121'!$A:$AJ,(AG$3+2),FALSE)), VLOOKUP($B533,'Results-formatted 060121'!$A:$AJ,(AG$3+2),FALSE)))</f>
        <v>5</v>
      </c>
      <c r="AH533" s="95">
        <f>IF($C533 = "neg", (($D533+1) - VLOOKUP($B533,'Results-formatted 060121'!$A:$AJ,(AH$3+2),FALSE)), IF($C533 = "pos-neg", (3+VLOOKUP($B533,'Results-formatted 060121'!$A:$AJ,(AH$3+2),FALSE)), VLOOKUP($B533,'Results-formatted 060121'!$A:$AJ,(AH$3+2),FALSE)))</f>
        <v>4</v>
      </c>
      <c r="AI533" s="95">
        <f>IF($C533 = "neg", (($D533+1) - VLOOKUP($B533,'Results-formatted 060121'!$A:$AJ,(AI$3+2),FALSE)), IF($C533 = "pos-neg", (3+VLOOKUP($B533,'Results-formatted 060121'!$A:$AJ,(AI$3+2),FALSE)), VLOOKUP($B533,'Results-formatted 060121'!$A:$AJ,(AI$3+2),FALSE)))</f>
        <v>5</v>
      </c>
      <c r="AJ533" s="95">
        <f>IF($C533 = "neg", (($D533+1) - VLOOKUP($B533,'Results-formatted 060121'!$A:$AJ,(AJ$3+2),FALSE)), IF($C533 = "pos-neg", (3+VLOOKUP($B533,'Results-formatted 060121'!$A:$AJ,(AJ$3+2),FALSE)), VLOOKUP($B533,'Results-formatted 060121'!$A:$AJ,(AJ$3+2),FALSE)))</f>
        <v>5</v>
      </c>
      <c r="AK533" s="95">
        <f>IF($C533 = "neg", (($D533+1) - VLOOKUP($B533,'Results-formatted 060121'!$A:$AJ,(AK$3+2),FALSE)), IF($C533 = "pos-neg", (3+VLOOKUP($B533,'Results-formatted 060121'!$A:$AJ,(AK$3+2),FALSE)), VLOOKUP($B533,'Results-formatted 060121'!$A:$AJ,(AK$3+2),FALSE)))</f>
        <v>4</v>
      </c>
      <c r="AL533" s="95">
        <f>IF($C533 = "neg", (($D533+1) - VLOOKUP($B533,'Results-formatted 060121'!$A:$AJ,(AL$3+2),FALSE)), IF($C533 = "pos-neg", (3+VLOOKUP($B533,'Results-formatted 060121'!$A:$AJ,(AL$3+2),FALSE)), VLOOKUP($B533,'Results-formatted 060121'!$A:$AJ,(AL$3+2),FALSE)))</f>
        <v>4</v>
      </c>
      <c r="AM533" s="95">
        <f>IF($C533 = "neg", (($D533+1) - VLOOKUP($B533,'Results-formatted 060121'!$A:AJ,(AM$3+2),FALSE)), IF($C533 = "pos-neg", (3+VLOOKUP($B533,'Results-formatted 060121'!$A:AJ,(AM$3+2),FALSE)), VLOOKUP($B533,'Results-formatted 060121'!$A:AJ,(AM$3+2),FALSE)))</f>
        <v>5</v>
      </c>
      <c r="AN533" s="95">
        <f>IF($C533 = "neg", (($D533+1) - VLOOKUP($B533,'Results-formatted 060121'!$A:AK,(AN$3+2),FALSE)), IF($C533 = "pos-neg", (3+VLOOKUP($B533,'Results-formatted 060121'!$A:AK,(AN$3+2),FALSE)), VLOOKUP($B533,'Results-formatted 060121'!$A:AK,(AN$3+2),FALSE)))</f>
        <v>4</v>
      </c>
      <c r="AO533" s="95">
        <f>IF($C533 = "neg", (($D533+1) - VLOOKUP($B533,'Results-formatted 060121'!$A:AL,(AO$3+2),FALSE)), IF($C533 = "pos-neg", (3+VLOOKUP($B533,'Results-formatted 060121'!$A:AL,(AO$3+2),FALSE)), VLOOKUP($B533,'Results-formatted 060121'!$A:AL,(AO$3+2),FALSE)))</f>
        <v>5</v>
      </c>
      <c r="AP533" s="95">
        <f>IF($C533 = "neg", (($D533+1) - VLOOKUP($B533,'Results-formatted 060121'!$A:AM,(AP$3+2),FALSE)), IF($C533 = "pos-neg", (3+VLOOKUP($B533,'Results-formatted 060121'!$A:AM,(AP$3+2),FALSE)), VLOOKUP($B533,'Results-formatted 060121'!$A:AM,(AP$3+2),FALSE)))</f>
        <v>3</v>
      </c>
      <c r="AQ533" s="95">
        <f>IF($C533 = "neg", (($D533+1) - VLOOKUP($B533,'Results-formatted 060121'!$A:AN,(AQ$3+2),FALSE)), IF($C533 = "pos-neg", (3+VLOOKUP($B533,'Results-formatted 060121'!$A:AN,(AQ$3+2),FALSE)), VLOOKUP($B533,'Results-formatted 060121'!$A:AN,(AQ$3+2),FALSE)))</f>
        <v>5</v>
      </c>
      <c r="AR533" s="95">
        <f>IF($C533 = "neg", (($D533+1) - VLOOKUP($B533,'Results-formatted 060121'!$A:AO,(AR$3+2),FALSE)), IF($C533 = "pos-neg", (3+VLOOKUP($B533,'Results-formatted 060121'!$A:AO,(AR$3+2),FALSE)), VLOOKUP($B533,'Results-formatted 060121'!$A:AO,(AR$3+2),FALSE)))</f>
        <v>5</v>
      </c>
      <c r="AS533" s="95">
        <f>IF($C533 = "neg", (($D533+1) - VLOOKUP($B533,'Results-formatted 060121'!$A:AP,(AS$3+2),FALSE)), IF($C533 = "pos-neg", (3+VLOOKUP($B533,'Results-formatted 060121'!$A:AP,(AS$3+2),FALSE)), VLOOKUP($B533,'Results-formatted 060121'!$A:AP,(AS$3+2),FALSE)))</f>
        <v>5</v>
      </c>
      <c r="AT533" s="95">
        <f>IF($C533 = "neg", (($D533+1) - VLOOKUP($B533,'Results-formatted 060121'!$A:AQ,(AT$3+2),FALSE)), IF($C533 = "pos-neg", (3+VLOOKUP($B533,'Results-formatted 060121'!$A:AQ,(AT$3+2),FALSE)), VLOOKUP($B533,'Results-formatted 060121'!$A:AQ,(AT$3+2),FALSE)))</f>
        <v>5</v>
      </c>
      <c r="AU533" s="95">
        <f>IF($C533 = "neg", (($D533+1) - VLOOKUP($B533,'Results-formatted 060121'!$A:AR,(AU$3+2),FALSE)), IF($C533 = "pos-neg", (3+VLOOKUP($B533,'Results-formatted 060121'!$A:AR,(AU$3+2),FALSE)), VLOOKUP($B533,'Results-formatted 060121'!$A:AR,(AU$3+2),FALSE)))</f>
        <v>4</v>
      </c>
      <c r="AV533" s="95">
        <f>IF($C533 = "neg", (($D533+1) - VLOOKUP($B533,'Results-formatted 060121'!$A:AS,(AV$3+2),FALSE)), IF($C533 = "pos-neg", (3+VLOOKUP($B533,'Results-formatted 060121'!$A:AS,(AV$3+2),FALSE)), VLOOKUP($B533,'Results-formatted 060121'!$A:AS,(AV$3+2),FALSE)))</f>
        <v>5</v>
      </c>
      <c r="AW533" s="95">
        <f>IF($C533 = "neg", (($D533+1) - VLOOKUP($B533,'Results-formatted 060121'!$A:AT,(AW$3+2),FALSE)), IF($C533 = "pos-neg", (3+VLOOKUP($B533,'Results-formatted 060121'!$A:AT,(AW$3+2),FALSE)), VLOOKUP($B533,'Results-formatted 060121'!$A:AT,(AW$3+2),FALSE)))</f>
        <v>5</v>
      </c>
      <c r="AX533" s="95">
        <f>IF($C533 = "neg", (($D533+1) - VLOOKUP($B533,'Results-formatted 060121'!$A:AU,(AX$3+2),FALSE)), IF($C533 = "pos-neg", (3+VLOOKUP($B533,'Results-formatted 060121'!$A:AU,(AX$3+2),FALSE)), VLOOKUP($B533,'Results-formatted 060121'!$A:AU,(AX$3+2),FALSE)))</f>
        <v>5</v>
      </c>
      <c r="AY533" s="95">
        <f>IF($C533 = "neg", (($D533+1) - VLOOKUP($B533,'Results-formatted 060121'!$A:AV,(AY$3+2),FALSE)), IF($C533 = "pos-neg", (3+VLOOKUP($B533,'Results-formatted 060121'!$A:AV,(AY$3+2),FALSE)), VLOOKUP($B533,'Results-formatted 060121'!$A:AV,(AY$3+2),FALSE)))</f>
        <v>4</v>
      </c>
      <c r="AZ533" s="95">
        <f>IF($C533 = "neg", (($D533+1) - VLOOKUP($B533,'Results-formatted 060121'!$A:AW,(AZ$3+2),FALSE)), IF($C533 = "pos-neg", (3+VLOOKUP($B533,'Results-formatted 060121'!$A:AW,(AZ$3+2),FALSE)), VLOOKUP($B533,'Results-formatted 060121'!$A:AW,(AZ$3+2),FALSE)))</f>
        <v>5</v>
      </c>
      <c r="BA533" s="95">
        <f>IF($C533 = "neg", (($D533+1) - VLOOKUP($B533,'Results-formatted 060121'!$A:AX,(BA$3+2),FALSE)), IF($C533 = "pos-neg", (3+VLOOKUP($B533,'Results-formatted 060121'!$A:AX,(BA$3+2),FALSE)), VLOOKUP($B533,'Results-formatted 060121'!$A:AX,(BA$3+2),FALSE)))</f>
        <v>5</v>
      </c>
      <c r="BB533" s="95">
        <f>IF($C533 = "neg", (($D533+1) - VLOOKUP($B533,'Results-formatted 060121'!$A:AY,(BB$3+2),FALSE)), IF($C533 = "pos-neg", (3+VLOOKUP($B533,'Results-formatted 060121'!$A:AY,(BB$3+2),FALSE)), VLOOKUP($B533,'Results-formatted 060121'!$A:AY,(BB$3+2),FALSE)))</f>
        <v>5</v>
      </c>
      <c r="BC533" s="95">
        <f>IF($C533 = "neg", (($D533+1) - VLOOKUP($B533,'Results-formatted 060121'!$A:AZ,(BC$3+2),FALSE)), IF($C533 = "pos-neg", (3+VLOOKUP($B533,'Results-formatted 060121'!$A:AZ,(BC$3+2),FALSE)), VLOOKUP($B533,'Results-formatted 060121'!$A:AZ,(BC$3+2),FALSE)))</f>
        <v>4</v>
      </c>
      <c r="BD533" s="95">
        <f>IF($C533 = "neg", (($D533+1) - VLOOKUP($B533,'Results-formatted 060121'!$A:BA,(BD$3+2),FALSE)), IF($C533 = "pos-neg", (3+VLOOKUP($B533,'Results-formatted 060121'!$A:BA,(BD$3+2),FALSE)), VLOOKUP($B533,'Results-formatted 060121'!$A:BA,(BD$3+2),FALSE)))</f>
        <v>4</v>
      </c>
      <c r="BE533" s="95">
        <f>IF($C533 = "neg", (($D533+1) - VLOOKUP($B533,'Results-formatted 060121'!$A:BB,(BE$3+2),FALSE)), IF($C533 = "pos-neg", (3+VLOOKUP($B533,'Results-formatted 060121'!$A:BB,(BE$3+2),FALSE)), VLOOKUP($B533,'Results-formatted 060121'!$A:BB,(BE$3+2),FALSE)))</f>
        <v>5</v>
      </c>
      <c r="BF533" s="95">
        <f>IF($C533 = "neg", (($D533+1) - VLOOKUP($B533,'Results-formatted 060121'!$A:BC,(BF$3+2),FALSE)), IF($C533 = "pos-neg", (3+VLOOKUP($B533,'Results-formatted 060121'!$A:BC,(BF$3+2),FALSE)), VLOOKUP($B533,'Results-formatted 060121'!$A:BC,(BF$3+2),FALSE)))</f>
        <v>3</v>
      </c>
      <c r="BG533" s="95">
        <f>IF($C533 = "neg", (($D533+1) - VLOOKUP($B533,'Results-formatted 060121'!$A:BD,(BG$3+2),FALSE)), IF($C533 = "pos-neg", (3+VLOOKUP($B533,'Results-formatted 060121'!$A:BD,(BG$3+2),FALSE)), VLOOKUP($B533,'Results-formatted 060121'!$A:BD,(BG$3+2),FALSE)))</f>
        <v>4</v>
      </c>
      <c r="BH533" s="95">
        <f>IF($C533 = "neg", (($D533+1) - VLOOKUP($B533,'Results-formatted 060121'!$A:BE,(BH$3+2),FALSE)), IF($C533 = "pos-neg", (3+VLOOKUP($B533,'Results-formatted 060121'!$A:BE,(BH$3+2),FALSE)), VLOOKUP($B533,'Results-formatted 060121'!$A:BE,(BH$3+2),FALSE)))</f>
        <v>3</v>
      </c>
      <c r="BI533" s="95">
        <f>IF($C533 = "neg", (($D533+1) - VLOOKUP($B533,'Results-formatted 060121'!$A:BF,(BI$3+2),FALSE)), IF($C533 = "pos-neg", (3+VLOOKUP($B533,'Results-formatted 060121'!$A:BF,(BI$3+2),FALSE)), VLOOKUP($B533,'Results-formatted 060121'!$A:BF,(BI$3+2),FALSE)))</f>
        <v>5</v>
      </c>
      <c r="BJ533" s="95">
        <f>IF($C533 = "neg", (($D533+1) - VLOOKUP($B533,'Results-formatted 060121'!$A:BG,(BJ$3+2),FALSE)), IF($C533 = "pos-neg", (3+VLOOKUP($B533,'Results-formatted 060121'!$A:BG,(BJ$3+2),FALSE)), VLOOKUP($B533,'Results-formatted 060121'!$A:BG,(BJ$3+2),FALSE)))</f>
        <v>4</v>
      </c>
      <c r="BK533" s="95">
        <f>IF($C533 = "neg", (($D533+1) - VLOOKUP($B533,'Results-formatted 060121'!$A:BH,(BK$3+2),FALSE)), IF($C533 = "pos-neg", (3+VLOOKUP($B533,'Results-formatted 060121'!$A:BH,(BK$3+2),FALSE)), VLOOKUP($B533,'Results-formatted 060121'!$A:BH,(BK$3+2),FALSE)))</f>
        <v>5</v>
      </c>
      <c r="BL533" s="95">
        <f>IF($C533 = "neg", (($D533+1) - VLOOKUP($B533,'Results-formatted 060121'!$A:BI,(BL$3+2),FALSE)), IF($C533 = "pos-neg", (3+VLOOKUP($B533,'Results-formatted 060121'!$A:BI,(BL$3+2),FALSE)), VLOOKUP($B533,'Results-formatted 060121'!$A:BI,(BL$3+2),FALSE)))</f>
        <v>5</v>
      </c>
      <c r="BM533" s="95">
        <f>IF($C533 = "neg", (($D533+1) - VLOOKUP($B533,'Results-formatted 060121'!$A:BJ,(BM$3+2),FALSE)), IF($C533 = "pos-neg", (3+VLOOKUP($B533,'Results-formatted 060121'!$A:BJ,(BM$3+2),FALSE)), VLOOKUP($B533,'Results-formatted 060121'!$A:BJ,(BM$3+2),FALSE)))</f>
        <v>4</v>
      </c>
      <c r="BN533" s="95"/>
      <c r="BO533" s="95"/>
      <c r="BP533" s="95"/>
      <c r="BQ533" s="95"/>
      <c r="BR533" s="95"/>
      <c r="BS533" s="95"/>
      <c r="BT533" s="95"/>
      <c r="BU533" s="95"/>
      <c r="BV533" s="95"/>
      <c r="BW533" s="95"/>
      <c r="BX533" s="95"/>
      <c r="BY533" s="95"/>
      <c r="BZ533" s="95"/>
      <c r="CA533" s="95"/>
      <c r="CB533" s="95"/>
      <c r="CC533" s="95"/>
      <c r="CD533" s="98"/>
      <c r="CE533" s="25">
        <f t="shared" si="1954"/>
        <v>4.416666666666667</v>
      </c>
      <c r="CF533" s="25">
        <f t="shared" si="2064"/>
        <v>0.74314190233470778</v>
      </c>
    </row>
    <row r="534" spans="2:84" ht="42" x14ac:dyDescent="0.15">
      <c r="B534" s="84" t="s">
        <v>646</v>
      </c>
      <c r="C534" s="86" t="s">
        <v>224</v>
      </c>
      <c r="D534" s="2">
        <v>5</v>
      </c>
      <c r="E534" s="15" t="s">
        <v>1095</v>
      </c>
      <c r="F534" s="95">
        <f>IF($C534 = "neg", (($D534+1) - VLOOKUP($B534,'Results-formatted 060121'!$A:$AJ,(F$3+2),FALSE)), IF($C534 = "pos-neg", (3+VLOOKUP($B534,'Results-formatted 060121'!$A:$AJ,(F$3+2),FALSE)), VLOOKUP($B534,'Results-formatted 060121'!$A:$AJ,(F$3+2),FALSE)))</f>
        <v>3</v>
      </c>
      <c r="G534" s="95">
        <f>IF($C534 = "neg", (($D534+1) - VLOOKUP($B534,'Results-formatted 060121'!$A:$AJ,(G$3+2),FALSE)), IF($C534 = "pos-neg", (3+VLOOKUP($B534,'Results-formatted 060121'!$A:$AJ,(G$3+2),FALSE)), VLOOKUP($B534,'Results-formatted 060121'!$A:$AJ,(G$3+2),FALSE)))</f>
        <v>4</v>
      </c>
      <c r="H534" s="95">
        <f>IF($C534 = "neg", (($D534+1) - VLOOKUP($B534,'Results-formatted 060121'!$A:$AJ,(H$3+2),FALSE)), IF($C534 = "pos-neg", (3+VLOOKUP($B534,'Results-formatted 060121'!$A:$AJ,(H$3+2),FALSE)), VLOOKUP($B534,'Results-formatted 060121'!$A:$AJ,(H$3+2),FALSE)))</f>
        <v>3</v>
      </c>
      <c r="I534" s="95">
        <f>IF($C534 = "neg", (($D534+1) - VLOOKUP($B534,'Results-formatted 060121'!$A:$AJ,(I$3+2),FALSE)), IF($C534 = "pos-neg", (3+VLOOKUP($B534,'Results-formatted 060121'!$A:$AJ,(I$3+2),FALSE)), VLOOKUP($B534,'Results-formatted 060121'!$A:$AJ,(I$3+2),FALSE)))</f>
        <v>5</v>
      </c>
      <c r="J534" s="95">
        <f>IF($C534 = "neg", (($D534+1) - VLOOKUP($B534,'Results-formatted 060121'!$A:$AJ,(J$3+2),FALSE)), IF($C534 = "pos-neg", (3+VLOOKUP($B534,'Results-formatted 060121'!$A:$AJ,(J$3+2),FALSE)), VLOOKUP($B534,'Results-formatted 060121'!$A:$AJ,(J$3+2),FALSE)))</f>
        <v>3</v>
      </c>
      <c r="K534" s="95">
        <f>IF($C534 = "neg", (($D534+1) - VLOOKUP($B534,'Results-formatted 060121'!$A:$AJ,(K$3+2),FALSE)), IF($C534 = "pos-neg", (3+VLOOKUP($B534,'Results-formatted 060121'!$A:$AJ,(K$3+2),FALSE)), VLOOKUP($B534,'Results-formatted 060121'!$A:$AJ,(K$3+2),FALSE)))</f>
        <v>5</v>
      </c>
      <c r="L534" s="95">
        <f>IF($C534 = "neg", (($D534+1) - VLOOKUP($B534,'Results-formatted 060121'!$A:$AJ,(L$3+2),FALSE)), IF($C534 = "pos-neg", (3+VLOOKUP($B534,'Results-formatted 060121'!$A:$AJ,(L$3+2),FALSE)), VLOOKUP($B534,'Results-formatted 060121'!$A:$AJ,(L$3+2),FALSE)))</f>
        <v>5</v>
      </c>
      <c r="M534" s="95">
        <f>IF($C534 = "neg", (($D534+1) - VLOOKUP($B534,'Results-formatted 060121'!$A:$AJ,(M$3+2),FALSE)), IF($C534 = "pos-neg", (3+VLOOKUP($B534,'Results-formatted 060121'!$A:$AJ,(M$3+2),FALSE)), VLOOKUP($B534,'Results-formatted 060121'!$A:$AJ,(M$3+2),FALSE)))</f>
        <v>5</v>
      </c>
      <c r="N534" s="95">
        <f>IF($C534 = "neg", (($D534+1) - VLOOKUP($B534,'Results-formatted 060121'!$A:$AJ,(N$3+2),FALSE)), IF($C534 = "pos-neg", (3+VLOOKUP($B534,'Results-formatted 060121'!$A:$AJ,(N$3+2),FALSE)), VLOOKUP($B534,'Results-formatted 060121'!$A:$AJ,(N$3+2),FALSE)))</f>
        <v>4</v>
      </c>
      <c r="O534" s="95">
        <f>IF($C534 = "neg", (($D534+1) - VLOOKUP($B534,'Results-formatted 060121'!$A:$AJ,(O$3+2),FALSE)), IF($C534 = "pos-neg", (3+VLOOKUP($B534,'Results-formatted 060121'!$A:$AJ,(O$3+2),FALSE)), VLOOKUP($B534,'Results-formatted 060121'!$A:$AJ,(O$3+2),FALSE)))</f>
        <v>5</v>
      </c>
      <c r="P534" s="95">
        <f>IF($C534 = "neg", (($D534+1) - VLOOKUP($B534,'Results-formatted 060121'!$A:$AJ,(P$3+2),FALSE)), IF($C534 = "pos-neg", (3+VLOOKUP($B534,'Results-formatted 060121'!$A:$AJ,(P$3+2),FALSE)), VLOOKUP($B534,'Results-formatted 060121'!$A:$AJ,(P$3+2),FALSE)))</f>
        <v>5</v>
      </c>
      <c r="Q534" s="95">
        <f>IF($C534 = "neg", (($D534+1) - VLOOKUP($B534,'Results-formatted 060121'!$A:$AJ,(Q$3+2),FALSE)), IF($C534 = "pos-neg", (3+VLOOKUP($B534,'Results-formatted 060121'!$A:$AJ,(Q$3+2),FALSE)), VLOOKUP($B534,'Results-formatted 060121'!$A:$AJ,(Q$3+2),FALSE)))</f>
        <v>5</v>
      </c>
      <c r="R534" s="95">
        <f>IF($C534 = "neg", (($D534+1) - VLOOKUP($B534,'Results-formatted 060121'!$A:$AJ,(R$3+2),FALSE)), IF($C534 = "pos-neg", (3+VLOOKUP($B534,'Results-formatted 060121'!$A:$AJ,(R$3+2),FALSE)), VLOOKUP($B534,'Results-formatted 060121'!$A:$AJ,(R$3+2),FALSE)))</f>
        <v>4</v>
      </c>
      <c r="S534" s="95">
        <f>IF($C534 = "neg", (($D534+1) - VLOOKUP($B534,'Results-formatted 060121'!$A:$AJ,(S$3+2),FALSE)), IF($C534 = "pos-neg", (3+VLOOKUP($B534,'Results-formatted 060121'!$A:$AJ,(S$3+2),FALSE)), VLOOKUP($B534,'Results-formatted 060121'!$A:$AJ,(S$3+2),FALSE)))</f>
        <v>3</v>
      </c>
      <c r="T534" s="95">
        <f>IF($C534 = "neg", (($D534+1) - VLOOKUP($B534,'Results-formatted 060121'!$A:$AJ,(T$3+2),FALSE)), IF($C534 = "pos-neg", (3+VLOOKUP($B534,'Results-formatted 060121'!$A:$AJ,(T$3+2),FALSE)), VLOOKUP($B534,'Results-formatted 060121'!$A:$AJ,(T$3+2),FALSE)))</f>
        <v>4</v>
      </c>
      <c r="U534" s="95">
        <f>IF($C534 = "neg", (($D534+1) - VLOOKUP($B534,'Results-formatted 060121'!$A:$AJ,(U$3+2),FALSE)), IF($C534 = "pos-neg", (3+VLOOKUP($B534,'Results-formatted 060121'!$A:$AJ,(U$3+2),FALSE)), VLOOKUP($B534,'Results-formatted 060121'!$A:$AJ,(U$3+2),FALSE)))</f>
        <v>5</v>
      </c>
      <c r="V534" s="95">
        <f>IF($C534 = "neg", (($D534+1) - VLOOKUP($B534,'Results-formatted 060121'!$A:$AJ,(V$3+2),FALSE)), IF($C534 = "pos-neg", (3+VLOOKUP($B534,'Results-formatted 060121'!$A:$AJ,(V$3+2),FALSE)), VLOOKUP($B534,'Results-formatted 060121'!$A:$AJ,(V$3+2),FALSE)))</f>
        <v>5</v>
      </c>
      <c r="W534" s="95">
        <f>IF($C534 = "neg", (($D534+1) - VLOOKUP($B534,'Results-formatted 060121'!$A:$AJ,(W$3+2),FALSE)), IF($C534 = "pos-neg", (3+VLOOKUP($B534,'Results-formatted 060121'!$A:$AJ,(W$3+2),FALSE)), VLOOKUP($B534,'Results-formatted 060121'!$A:$AJ,(W$3+2),FALSE)))</f>
        <v>5</v>
      </c>
      <c r="X534" s="95">
        <f>IF($C534 = "neg", (($D534+1) - VLOOKUP($B534,'Results-formatted 060121'!$A:$AJ,(X$3+2),FALSE)), IF($C534 = "pos-neg", (3+VLOOKUP($B534,'Results-formatted 060121'!$A:$AJ,(X$3+2),FALSE)), VLOOKUP($B534,'Results-formatted 060121'!$A:$AJ,(X$3+2),FALSE)))</f>
        <v>5</v>
      </c>
      <c r="Y534" s="95">
        <f>IF($C534 = "neg", (($D534+1) - VLOOKUP($B534,'Results-formatted 060121'!$A:$AJ,(Y$3+2),FALSE)), IF($C534 = "pos-neg", (3+VLOOKUP($B534,'Results-formatted 060121'!$A:$AJ,(Y$3+2),FALSE)), VLOOKUP($B534,'Results-formatted 060121'!$A:$AJ,(Y$3+2),FALSE)))</f>
        <v>5</v>
      </c>
      <c r="Z534" s="95">
        <f>IF($C534 = "neg", (($D534+1) - VLOOKUP($B534,'Results-formatted 060121'!$A:$AJ,(Z$3+2),FALSE)), IF($C534 = "pos-neg", (3+VLOOKUP($B534,'Results-formatted 060121'!$A:$AJ,(Z$3+2),FALSE)), VLOOKUP($B534,'Results-formatted 060121'!$A:$AJ,(Z$3+2),FALSE)))</f>
        <v>5</v>
      </c>
      <c r="AA534" s="95">
        <f>IF($C534 = "neg", (($D534+1) - VLOOKUP($B534,'Results-formatted 060121'!$A:$AJ,(AA$3+2),FALSE)), IF($C534 = "pos-neg", (3+VLOOKUP($B534,'Results-formatted 060121'!$A:$AJ,(AA$3+2),FALSE)), VLOOKUP($B534,'Results-formatted 060121'!$A:$AJ,(AA$3+2),FALSE)))</f>
        <v>4</v>
      </c>
      <c r="AB534" s="95">
        <f>IF($C534 = "neg", (($D534+1) - VLOOKUP($B534,'Results-formatted 060121'!$A:$AJ,(AB$3+2),FALSE)), IF($C534 = "pos-neg", (3+VLOOKUP($B534,'Results-formatted 060121'!$A:$AJ,(AB$3+2),FALSE)), VLOOKUP($B534,'Results-formatted 060121'!$A:$AJ,(AB$3+2),FALSE)))</f>
        <v>4</v>
      </c>
      <c r="AC534" s="95">
        <f>IF($C534 = "neg", (($D534+1) - VLOOKUP($B534,'Results-formatted 060121'!$A:$AJ,(AC$3+2),FALSE)), IF($C534 = "pos-neg", (3+VLOOKUP($B534,'Results-formatted 060121'!$A:$AJ,(AC$3+2),FALSE)), VLOOKUP($B534,'Results-formatted 060121'!$A:$AJ,(AC$3+2),FALSE)))</f>
        <v>3</v>
      </c>
      <c r="AD534" s="95">
        <f>IF($C534 = "neg", (($D534+1) - VLOOKUP($B534,'Results-formatted 060121'!$A:$AJ,(AD$3+2),FALSE)), IF($C534 = "pos-neg", (3+VLOOKUP($B534,'Results-formatted 060121'!$A:$AJ,(AD$3+2),FALSE)), VLOOKUP($B534,'Results-formatted 060121'!$A:$AJ,(AD$3+2),FALSE)))</f>
        <v>4</v>
      </c>
      <c r="AE534" s="95">
        <f>IF($C534 = "neg", (($D534+1) - VLOOKUP($B534,'Results-formatted 060121'!$A:$AJ,(AE$3+2),FALSE)), IF($C534 = "pos-neg", (3+VLOOKUP($B534,'Results-formatted 060121'!$A:$AJ,(AE$3+2),FALSE)), VLOOKUP($B534,'Results-formatted 060121'!$A:$AJ,(AE$3+2),FALSE)))</f>
        <v>5</v>
      </c>
      <c r="AF534" s="95">
        <f>IF($C534 = "neg", (($D534+1) - VLOOKUP($B534,'Results-formatted 060121'!$A:$AJ,(AF$3+2),FALSE)), IF($C534 = "pos-neg", (3+VLOOKUP($B534,'Results-formatted 060121'!$A:$AJ,(AF$3+2),FALSE)), VLOOKUP($B534,'Results-formatted 060121'!$A:$AJ,(AF$3+2),FALSE)))</f>
        <v>4</v>
      </c>
      <c r="AG534" s="95">
        <f>IF($C534 = "neg", (($D534+1) - VLOOKUP($B534,'Results-formatted 060121'!$A:$AJ,(AG$3+2),FALSE)), IF($C534 = "pos-neg", (3+VLOOKUP($B534,'Results-formatted 060121'!$A:$AJ,(AG$3+2),FALSE)), VLOOKUP($B534,'Results-formatted 060121'!$A:$AJ,(AG$3+2),FALSE)))</f>
        <v>5</v>
      </c>
      <c r="AH534" s="95">
        <f>IF($C534 = "neg", (($D534+1) - VLOOKUP($B534,'Results-formatted 060121'!$A:$AJ,(AH$3+2),FALSE)), IF($C534 = "pos-neg", (3+VLOOKUP($B534,'Results-formatted 060121'!$A:$AJ,(AH$3+2),FALSE)), VLOOKUP($B534,'Results-formatted 060121'!$A:$AJ,(AH$3+2),FALSE)))</f>
        <v>3</v>
      </c>
      <c r="AI534" s="95">
        <f>IF($C534 = "neg", (($D534+1) - VLOOKUP($B534,'Results-formatted 060121'!$A:$AJ,(AI$3+2),FALSE)), IF($C534 = "pos-neg", (3+VLOOKUP($B534,'Results-formatted 060121'!$A:$AJ,(AI$3+2),FALSE)), VLOOKUP($B534,'Results-formatted 060121'!$A:$AJ,(AI$3+2),FALSE)))</f>
        <v>5</v>
      </c>
      <c r="AJ534" s="95">
        <f>IF($C534 = "neg", (($D534+1) - VLOOKUP($B534,'Results-formatted 060121'!$A:$AJ,(AJ$3+2),FALSE)), IF($C534 = "pos-neg", (3+VLOOKUP($B534,'Results-formatted 060121'!$A:$AJ,(AJ$3+2),FALSE)), VLOOKUP($B534,'Results-formatted 060121'!$A:$AJ,(AJ$3+2),FALSE)))</f>
        <v>5</v>
      </c>
      <c r="AK534" s="95">
        <f>IF($C534 = "neg", (($D534+1) - VLOOKUP($B534,'Results-formatted 060121'!$A:$AJ,(AK$3+2),FALSE)), IF($C534 = "pos-neg", (3+VLOOKUP($B534,'Results-formatted 060121'!$A:$AJ,(AK$3+2),FALSE)), VLOOKUP($B534,'Results-formatted 060121'!$A:$AJ,(AK$3+2),FALSE)))</f>
        <v>4</v>
      </c>
      <c r="AL534" s="95">
        <f>IF($C534 = "neg", (($D534+1) - VLOOKUP($B534,'Results-formatted 060121'!$A:$AJ,(AL$3+2),FALSE)), IF($C534 = "pos-neg", (3+VLOOKUP($B534,'Results-formatted 060121'!$A:$AJ,(AL$3+2),FALSE)), VLOOKUP($B534,'Results-formatted 060121'!$A:$AJ,(AL$3+2),FALSE)))</f>
        <v>4</v>
      </c>
      <c r="AM534" s="95">
        <f>IF($C534 = "neg", (($D534+1) - VLOOKUP($B534,'Results-formatted 060121'!$A:AJ,(AM$3+2),FALSE)), IF($C534 = "pos-neg", (3+VLOOKUP($B534,'Results-formatted 060121'!$A:AJ,(AM$3+2),FALSE)), VLOOKUP($B534,'Results-formatted 060121'!$A:AJ,(AM$3+2),FALSE)))</f>
        <v>5</v>
      </c>
      <c r="AN534" s="95">
        <f>IF($C534 = "neg", (($D534+1) - VLOOKUP($B534,'Results-formatted 060121'!$A:AK,(AN$3+2),FALSE)), IF($C534 = "pos-neg", (3+VLOOKUP($B534,'Results-formatted 060121'!$A:AK,(AN$3+2),FALSE)), VLOOKUP($B534,'Results-formatted 060121'!$A:AK,(AN$3+2),FALSE)))</f>
        <v>3</v>
      </c>
      <c r="AO534" s="95">
        <f>IF($C534 = "neg", (($D534+1) - VLOOKUP($B534,'Results-formatted 060121'!$A:AL,(AO$3+2),FALSE)), IF($C534 = "pos-neg", (3+VLOOKUP($B534,'Results-formatted 060121'!$A:AL,(AO$3+2),FALSE)), VLOOKUP($B534,'Results-formatted 060121'!$A:AL,(AO$3+2),FALSE)))</f>
        <v>5</v>
      </c>
      <c r="AP534" s="95">
        <f>IF($C534 = "neg", (($D534+1) - VLOOKUP($B534,'Results-formatted 060121'!$A:AM,(AP$3+2),FALSE)), IF($C534 = "pos-neg", (3+VLOOKUP($B534,'Results-formatted 060121'!$A:AM,(AP$3+2),FALSE)), VLOOKUP($B534,'Results-formatted 060121'!$A:AM,(AP$3+2),FALSE)))</f>
        <v>2</v>
      </c>
      <c r="AQ534" s="95">
        <f>IF($C534 = "neg", (($D534+1) - VLOOKUP($B534,'Results-formatted 060121'!$A:AN,(AQ$3+2),FALSE)), IF($C534 = "pos-neg", (3+VLOOKUP($B534,'Results-formatted 060121'!$A:AN,(AQ$3+2),FALSE)), VLOOKUP($B534,'Results-formatted 060121'!$A:AN,(AQ$3+2),FALSE)))</f>
        <v>5</v>
      </c>
      <c r="AR534" s="95">
        <f>IF($C534 = "neg", (($D534+1) - VLOOKUP($B534,'Results-formatted 060121'!$A:AO,(AR$3+2),FALSE)), IF($C534 = "pos-neg", (3+VLOOKUP($B534,'Results-formatted 060121'!$A:AO,(AR$3+2),FALSE)), VLOOKUP($B534,'Results-formatted 060121'!$A:AO,(AR$3+2),FALSE)))</f>
        <v>5</v>
      </c>
      <c r="AS534" s="95">
        <f>IF($C534 = "neg", (($D534+1) - VLOOKUP($B534,'Results-formatted 060121'!$A:AP,(AS$3+2),FALSE)), IF($C534 = "pos-neg", (3+VLOOKUP($B534,'Results-formatted 060121'!$A:AP,(AS$3+2),FALSE)), VLOOKUP($B534,'Results-formatted 060121'!$A:AP,(AS$3+2),FALSE)))</f>
        <v>5</v>
      </c>
      <c r="AT534" s="95">
        <f>IF($C534 = "neg", (($D534+1) - VLOOKUP($B534,'Results-formatted 060121'!$A:AQ,(AT$3+2),FALSE)), IF($C534 = "pos-neg", (3+VLOOKUP($B534,'Results-formatted 060121'!$A:AQ,(AT$3+2),FALSE)), VLOOKUP($B534,'Results-formatted 060121'!$A:AQ,(AT$3+2),FALSE)))</f>
        <v>5</v>
      </c>
      <c r="AU534" s="95">
        <f>IF($C534 = "neg", (($D534+1) - VLOOKUP($B534,'Results-formatted 060121'!$A:AR,(AU$3+2),FALSE)), IF($C534 = "pos-neg", (3+VLOOKUP($B534,'Results-formatted 060121'!$A:AR,(AU$3+2),FALSE)), VLOOKUP($B534,'Results-formatted 060121'!$A:AR,(AU$3+2),FALSE)))</f>
        <v>5</v>
      </c>
      <c r="AV534" s="95">
        <f>IF($C534 = "neg", (($D534+1) - VLOOKUP($B534,'Results-formatted 060121'!$A:AS,(AV$3+2),FALSE)), IF($C534 = "pos-neg", (3+VLOOKUP($B534,'Results-formatted 060121'!$A:AS,(AV$3+2),FALSE)), VLOOKUP($B534,'Results-formatted 060121'!$A:AS,(AV$3+2),FALSE)))</f>
        <v>5</v>
      </c>
      <c r="AW534" s="95">
        <f>IF($C534 = "neg", (($D534+1) - VLOOKUP($B534,'Results-formatted 060121'!$A:AT,(AW$3+2),FALSE)), IF($C534 = "pos-neg", (3+VLOOKUP($B534,'Results-formatted 060121'!$A:AT,(AW$3+2),FALSE)), VLOOKUP($B534,'Results-formatted 060121'!$A:AT,(AW$3+2),FALSE)))</f>
        <v>4</v>
      </c>
      <c r="AX534" s="95">
        <f>IF($C534 = "neg", (($D534+1) - VLOOKUP($B534,'Results-formatted 060121'!$A:AU,(AX$3+2),FALSE)), IF($C534 = "pos-neg", (3+VLOOKUP($B534,'Results-formatted 060121'!$A:AU,(AX$3+2),FALSE)), VLOOKUP($B534,'Results-formatted 060121'!$A:AU,(AX$3+2),FALSE)))</f>
        <v>4</v>
      </c>
      <c r="AY534" s="95">
        <f>IF($C534 = "neg", (($D534+1) - VLOOKUP($B534,'Results-formatted 060121'!$A:AV,(AY$3+2),FALSE)), IF($C534 = "pos-neg", (3+VLOOKUP($B534,'Results-formatted 060121'!$A:AV,(AY$3+2),FALSE)), VLOOKUP($B534,'Results-formatted 060121'!$A:AV,(AY$3+2),FALSE)))</f>
        <v>4</v>
      </c>
      <c r="AZ534" s="95">
        <f>IF($C534 = "neg", (($D534+1) - VLOOKUP($B534,'Results-formatted 060121'!$A:AW,(AZ$3+2),FALSE)), IF($C534 = "pos-neg", (3+VLOOKUP($B534,'Results-formatted 060121'!$A:AW,(AZ$3+2),FALSE)), VLOOKUP($B534,'Results-formatted 060121'!$A:AW,(AZ$3+2),FALSE)))</f>
        <v>5</v>
      </c>
      <c r="BA534" s="95">
        <f>IF($C534 = "neg", (($D534+1) - VLOOKUP($B534,'Results-formatted 060121'!$A:AX,(BA$3+2),FALSE)), IF($C534 = "pos-neg", (3+VLOOKUP($B534,'Results-formatted 060121'!$A:AX,(BA$3+2),FALSE)), VLOOKUP($B534,'Results-formatted 060121'!$A:AX,(BA$3+2),FALSE)))</f>
        <v>5</v>
      </c>
      <c r="BB534" s="95">
        <f>IF($C534 = "neg", (($D534+1) - VLOOKUP($B534,'Results-formatted 060121'!$A:AY,(BB$3+2),FALSE)), IF($C534 = "pos-neg", (3+VLOOKUP($B534,'Results-formatted 060121'!$A:AY,(BB$3+2),FALSE)), VLOOKUP($B534,'Results-formatted 060121'!$A:AY,(BB$3+2),FALSE)))</f>
        <v>5</v>
      </c>
      <c r="BC534" s="95">
        <f>IF($C534 = "neg", (($D534+1) - VLOOKUP($B534,'Results-formatted 060121'!$A:AZ,(BC$3+2),FALSE)), IF($C534 = "pos-neg", (3+VLOOKUP($B534,'Results-formatted 060121'!$A:AZ,(BC$3+2),FALSE)), VLOOKUP($B534,'Results-formatted 060121'!$A:AZ,(BC$3+2),FALSE)))</f>
        <v>4</v>
      </c>
      <c r="BD534" s="95">
        <f>IF($C534 = "neg", (($D534+1) - VLOOKUP($B534,'Results-formatted 060121'!$A:BA,(BD$3+2),FALSE)), IF($C534 = "pos-neg", (3+VLOOKUP($B534,'Results-formatted 060121'!$A:BA,(BD$3+2),FALSE)), VLOOKUP($B534,'Results-formatted 060121'!$A:BA,(BD$3+2),FALSE)))</f>
        <v>4</v>
      </c>
      <c r="BE534" s="95">
        <f>IF($C534 = "neg", (($D534+1) - VLOOKUP($B534,'Results-formatted 060121'!$A:BB,(BE$3+2),FALSE)), IF($C534 = "pos-neg", (3+VLOOKUP($B534,'Results-formatted 060121'!$A:BB,(BE$3+2),FALSE)), VLOOKUP($B534,'Results-formatted 060121'!$A:BB,(BE$3+2),FALSE)))</f>
        <v>5</v>
      </c>
      <c r="BF534" s="95">
        <f>IF($C534 = "neg", (($D534+1) - VLOOKUP($B534,'Results-formatted 060121'!$A:BC,(BF$3+2),FALSE)), IF($C534 = "pos-neg", (3+VLOOKUP($B534,'Results-formatted 060121'!$A:BC,(BF$3+2),FALSE)), VLOOKUP($B534,'Results-formatted 060121'!$A:BC,(BF$3+2),FALSE)))</f>
        <v>4</v>
      </c>
      <c r="BG534" s="95">
        <f>IF($C534 = "neg", (($D534+1) - VLOOKUP($B534,'Results-formatted 060121'!$A:BD,(BG$3+2),FALSE)), IF($C534 = "pos-neg", (3+VLOOKUP($B534,'Results-formatted 060121'!$A:BD,(BG$3+2),FALSE)), VLOOKUP($B534,'Results-formatted 060121'!$A:BD,(BG$3+2),FALSE)))</f>
        <v>5</v>
      </c>
      <c r="BH534" s="95">
        <f>IF($C534 = "neg", (($D534+1) - VLOOKUP($B534,'Results-formatted 060121'!$A:BE,(BH$3+2),FALSE)), IF($C534 = "pos-neg", (3+VLOOKUP($B534,'Results-formatted 060121'!$A:BE,(BH$3+2),FALSE)), VLOOKUP($B534,'Results-formatted 060121'!$A:BE,(BH$3+2),FALSE)))</f>
        <v>3</v>
      </c>
      <c r="BI534" s="95">
        <f>IF($C534 = "neg", (($D534+1) - VLOOKUP($B534,'Results-formatted 060121'!$A:BF,(BI$3+2),FALSE)), IF($C534 = "pos-neg", (3+VLOOKUP($B534,'Results-formatted 060121'!$A:BF,(BI$3+2),FALSE)), VLOOKUP($B534,'Results-formatted 060121'!$A:BF,(BI$3+2),FALSE)))</f>
        <v>5</v>
      </c>
      <c r="BJ534" s="95">
        <f>IF($C534 = "neg", (($D534+1) - VLOOKUP($B534,'Results-formatted 060121'!$A:BG,(BJ$3+2),FALSE)), IF($C534 = "pos-neg", (3+VLOOKUP($B534,'Results-formatted 060121'!$A:BG,(BJ$3+2),FALSE)), VLOOKUP($B534,'Results-formatted 060121'!$A:BG,(BJ$3+2),FALSE)))</f>
        <v>4</v>
      </c>
      <c r="BK534" s="95">
        <f>IF($C534 = "neg", (($D534+1) - VLOOKUP($B534,'Results-formatted 060121'!$A:BH,(BK$3+2),FALSE)), IF($C534 = "pos-neg", (3+VLOOKUP($B534,'Results-formatted 060121'!$A:BH,(BK$3+2),FALSE)), VLOOKUP($B534,'Results-formatted 060121'!$A:BH,(BK$3+2),FALSE)))</f>
        <v>5</v>
      </c>
      <c r="BL534" s="95">
        <f>IF($C534 = "neg", (($D534+1) - VLOOKUP($B534,'Results-formatted 060121'!$A:BI,(BL$3+2),FALSE)), IF($C534 = "pos-neg", (3+VLOOKUP($B534,'Results-formatted 060121'!$A:BI,(BL$3+2),FALSE)), VLOOKUP($B534,'Results-formatted 060121'!$A:BI,(BL$3+2),FALSE)))</f>
        <v>5</v>
      </c>
      <c r="BM534" s="95">
        <f>IF($C534 = "neg", (($D534+1) - VLOOKUP($B534,'Results-formatted 060121'!$A:BJ,(BM$3+2),FALSE)), IF($C534 = "pos-neg", (3+VLOOKUP($B534,'Results-formatted 060121'!$A:BJ,(BM$3+2),FALSE)), VLOOKUP($B534,'Results-formatted 060121'!$A:BJ,(BM$3+2),FALSE)))</f>
        <v>4</v>
      </c>
      <c r="BN534" s="95"/>
      <c r="BO534" s="95"/>
      <c r="BP534" s="95"/>
      <c r="BQ534" s="95"/>
      <c r="BR534" s="95"/>
      <c r="BS534" s="95"/>
      <c r="BT534" s="95"/>
      <c r="BU534" s="95"/>
      <c r="BV534" s="95"/>
      <c r="BW534" s="95"/>
      <c r="BX534" s="95"/>
      <c r="BY534" s="95"/>
      <c r="BZ534" s="95"/>
      <c r="CA534" s="95"/>
      <c r="CB534" s="95"/>
      <c r="CC534" s="95"/>
      <c r="CD534" s="98"/>
      <c r="CE534" s="25">
        <f t="shared" si="1954"/>
        <v>4.3833333333333337</v>
      </c>
      <c r="CF534" s="25">
        <f t="shared" si="2064"/>
        <v>0.78311993727537876</v>
      </c>
    </row>
    <row r="535" spans="2:84" ht="42" x14ac:dyDescent="0.15">
      <c r="B535" s="84" t="s">
        <v>647</v>
      </c>
      <c r="C535" s="86" t="s">
        <v>224</v>
      </c>
      <c r="D535" s="2">
        <v>5</v>
      </c>
      <c r="E535" s="15" t="s">
        <v>1096</v>
      </c>
      <c r="F535" s="95">
        <f>IF($C535 = "neg", (($D535+1) - VLOOKUP($B535,'Results-formatted 060121'!$A:$AJ,(F$3+2),FALSE)), IF($C535 = "pos-neg", (3+VLOOKUP($B535,'Results-formatted 060121'!$A:$AJ,(F$3+2),FALSE)), VLOOKUP($B535,'Results-formatted 060121'!$A:$AJ,(F$3+2),FALSE)))</f>
        <v>3</v>
      </c>
      <c r="G535" s="95">
        <f>IF($C535 = "neg", (($D535+1) - VLOOKUP($B535,'Results-formatted 060121'!$A:$AJ,(G$3+2),FALSE)), IF($C535 = "pos-neg", (3+VLOOKUP($B535,'Results-formatted 060121'!$A:$AJ,(G$3+2),FALSE)), VLOOKUP($B535,'Results-formatted 060121'!$A:$AJ,(G$3+2),FALSE)))</f>
        <v>4</v>
      </c>
      <c r="H535" s="95">
        <f>IF($C535 = "neg", (($D535+1) - VLOOKUP($B535,'Results-formatted 060121'!$A:$AJ,(H$3+2),FALSE)), IF($C535 = "pos-neg", (3+VLOOKUP($B535,'Results-formatted 060121'!$A:$AJ,(H$3+2),FALSE)), VLOOKUP($B535,'Results-formatted 060121'!$A:$AJ,(H$3+2),FALSE)))</f>
        <v>3</v>
      </c>
      <c r="I535" s="95">
        <f>IF($C535 = "neg", (($D535+1) - VLOOKUP($B535,'Results-formatted 060121'!$A:$AJ,(I$3+2),FALSE)), IF($C535 = "pos-neg", (3+VLOOKUP($B535,'Results-formatted 060121'!$A:$AJ,(I$3+2),FALSE)), VLOOKUP($B535,'Results-formatted 060121'!$A:$AJ,(I$3+2),FALSE)))</f>
        <v>5</v>
      </c>
      <c r="J535" s="95">
        <f>IF($C535 = "neg", (($D535+1) - VLOOKUP($B535,'Results-formatted 060121'!$A:$AJ,(J$3+2),FALSE)), IF($C535 = "pos-neg", (3+VLOOKUP($B535,'Results-formatted 060121'!$A:$AJ,(J$3+2),FALSE)), VLOOKUP($B535,'Results-formatted 060121'!$A:$AJ,(J$3+2),FALSE)))</f>
        <v>3</v>
      </c>
      <c r="K535" s="95">
        <f>IF($C535 = "neg", (($D535+1) - VLOOKUP($B535,'Results-formatted 060121'!$A:$AJ,(K$3+2),FALSE)), IF($C535 = "pos-neg", (3+VLOOKUP($B535,'Results-formatted 060121'!$A:$AJ,(K$3+2),FALSE)), VLOOKUP($B535,'Results-formatted 060121'!$A:$AJ,(K$3+2),FALSE)))</f>
        <v>5</v>
      </c>
      <c r="L535" s="95">
        <f>IF($C535 = "neg", (($D535+1) - VLOOKUP($B535,'Results-formatted 060121'!$A:$AJ,(L$3+2),FALSE)), IF($C535 = "pos-neg", (3+VLOOKUP($B535,'Results-formatted 060121'!$A:$AJ,(L$3+2),FALSE)), VLOOKUP($B535,'Results-formatted 060121'!$A:$AJ,(L$3+2),FALSE)))</f>
        <v>2</v>
      </c>
      <c r="M535" s="95">
        <f>IF($C535 = "neg", (($D535+1) - VLOOKUP($B535,'Results-formatted 060121'!$A:$AJ,(M$3+2),FALSE)), IF($C535 = "pos-neg", (3+VLOOKUP($B535,'Results-formatted 060121'!$A:$AJ,(M$3+2),FALSE)), VLOOKUP($B535,'Results-formatted 060121'!$A:$AJ,(M$3+2),FALSE)))</f>
        <v>5</v>
      </c>
      <c r="N535" s="95">
        <f>IF($C535 = "neg", (($D535+1) - VLOOKUP($B535,'Results-formatted 060121'!$A:$AJ,(N$3+2),FALSE)), IF($C535 = "pos-neg", (3+VLOOKUP($B535,'Results-formatted 060121'!$A:$AJ,(N$3+2),FALSE)), VLOOKUP($B535,'Results-formatted 060121'!$A:$AJ,(N$3+2),FALSE)))</f>
        <v>3</v>
      </c>
      <c r="O535" s="95">
        <f>IF($C535 = "neg", (($D535+1) - VLOOKUP($B535,'Results-formatted 060121'!$A:$AJ,(O$3+2),FALSE)), IF($C535 = "pos-neg", (3+VLOOKUP($B535,'Results-formatted 060121'!$A:$AJ,(O$3+2),FALSE)), VLOOKUP($B535,'Results-formatted 060121'!$A:$AJ,(O$3+2),FALSE)))</f>
        <v>1</v>
      </c>
      <c r="P535" s="95">
        <f>IF($C535 = "neg", (($D535+1) - VLOOKUP($B535,'Results-formatted 060121'!$A:$AJ,(P$3+2),FALSE)), IF($C535 = "pos-neg", (3+VLOOKUP($B535,'Results-formatted 060121'!$A:$AJ,(P$3+2),FALSE)), VLOOKUP($B535,'Results-formatted 060121'!$A:$AJ,(P$3+2),FALSE)))</f>
        <v>5</v>
      </c>
      <c r="Q535" s="95">
        <f>IF($C535 = "neg", (($D535+1) - VLOOKUP($B535,'Results-formatted 060121'!$A:$AJ,(Q$3+2),FALSE)), IF($C535 = "pos-neg", (3+VLOOKUP($B535,'Results-formatted 060121'!$A:$AJ,(Q$3+2),FALSE)), VLOOKUP($B535,'Results-formatted 060121'!$A:$AJ,(Q$3+2),FALSE)))</f>
        <v>5</v>
      </c>
      <c r="R535" s="95">
        <f>IF($C535 = "neg", (($D535+1) - VLOOKUP($B535,'Results-formatted 060121'!$A:$AJ,(R$3+2),FALSE)), IF($C535 = "pos-neg", (3+VLOOKUP($B535,'Results-formatted 060121'!$A:$AJ,(R$3+2),FALSE)), VLOOKUP($B535,'Results-formatted 060121'!$A:$AJ,(R$3+2),FALSE)))</f>
        <v>3</v>
      </c>
      <c r="S535" s="95">
        <f>IF($C535 = "neg", (($D535+1) - VLOOKUP($B535,'Results-formatted 060121'!$A:$AJ,(S$3+2),FALSE)), IF($C535 = "pos-neg", (3+VLOOKUP($B535,'Results-formatted 060121'!$A:$AJ,(S$3+2),FALSE)), VLOOKUP($B535,'Results-formatted 060121'!$A:$AJ,(S$3+2),FALSE)))</f>
        <v>2</v>
      </c>
      <c r="T535" s="95">
        <f>IF($C535 = "neg", (($D535+1) - VLOOKUP($B535,'Results-formatted 060121'!$A:$AJ,(T$3+2),FALSE)), IF($C535 = "pos-neg", (3+VLOOKUP($B535,'Results-formatted 060121'!$A:$AJ,(T$3+2),FALSE)), VLOOKUP($B535,'Results-formatted 060121'!$A:$AJ,(T$3+2),FALSE)))</f>
        <v>4</v>
      </c>
      <c r="U535" s="95">
        <f>IF($C535 = "neg", (($D535+1) - VLOOKUP($B535,'Results-formatted 060121'!$A:$AJ,(U$3+2),FALSE)), IF($C535 = "pos-neg", (3+VLOOKUP($B535,'Results-formatted 060121'!$A:$AJ,(U$3+2),FALSE)), VLOOKUP($B535,'Results-formatted 060121'!$A:$AJ,(U$3+2),FALSE)))</f>
        <v>5</v>
      </c>
      <c r="V535" s="95">
        <f>IF($C535 = "neg", (($D535+1) - VLOOKUP($B535,'Results-formatted 060121'!$A:$AJ,(V$3+2),FALSE)), IF($C535 = "pos-neg", (3+VLOOKUP($B535,'Results-formatted 060121'!$A:$AJ,(V$3+2),FALSE)), VLOOKUP($B535,'Results-formatted 060121'!$A:$AJ,(V$3+2),FALSE)))</f>
        <v>5</v>
      </c>
      <c r="W535" s="95">
        <f>IF($C535 = "neg", (($D535+1) - VLOOKUP($B535,'Results-formatted 060121'!$A:$AJ,(W$3+2),FALSE)), IF($C535 = "pos-neg", (3+VLOOKUP($B535,'Results-formatted 060121'!$A:$AJ,(W$3+2),FALSE)), VLOOKUP($B535,'Results-formatted 060121'!$A:$AJ,(W$3+2),FALSE)))</f>
        <v>4</v>
      </c>
      <c r="X535" s="95">
        <f>IF($C535 = "neg", (($D535+1) - VLOOKUP($B535,'Results-formatted 060121'!$A:$AJ,(X$3+2),FALSE)), IF($C535 = "pos-neg", (3+VLOOKUP($B535,'Results-formatted 060121'!$A:$AJ,(X$3+2),FALSE)), VLOOKUP($B535,'Results-formatted 060121'!$A:$AJ,(X$3+2),FALSE)))</f>
        <v>4</v>
      </c>
      <c r="Y535" s="95">
        <f>IF($C535 = "neg", (($D535+1) - VLOOKUP($B535,'Results-formatted 060121'!$A:$AJ,(Y$3+2),FALSE)), IF($C535 = "pos-neg", (3+VLOOKUP($B535,'Results-formatted 060121'!$A:$AJ,(Y$3+2),FALSE)), VLOOKUP($B535,'Results-formatted 060121'!$A:$AJ,(Y$3+2),FALSE)))</f>
        <v>4</v>
      </c>
      <c r="Z535" s="95">
        <f>IF($C535 = "neg", (($D535+1) - VLOOKUP($B535,'Results-formatted 060121'!$A:$AJ,(Z$3+2),FALSE)), IF($C535 = "pos-neg", (3+VLOOKUP($B535,'Results-formatted 060121'!$A:$AJ,(Z$3+2),FALSE)), VLOOKUP($B535,'Results-formatted 060121'!$A:$AJ,(Z$3+2),FALSE)))</f>
        <v>3</v>
      </c>
      <c r="AA535" s="95">
        <f>IF($C535 = "neg", (($D535+1) - VLOOKUP($B535,'Results-formatted 060121'!$A:$AJ,(AA$3+2),FALSE)), IF($C535 = "pos-neg", (3+VLOOKUP($B535,'Results-formatted 060121'!$A:$AJ,(AA$3+2),FALSE)), VLOOKUP($B535,'Results-formatted 060121'!$A:$AJ,(AA$3+2),FALSE)))</f>
        <v>3</v>
      </c>
      <c r="AB535" s="95">
        <f>IF($C535 = "neg", (($D535+1) - VLOOKUP($B535,'Results-formatted 060121'!$A:$AJ,(AB$3+2),FALSE)), IF($C535 = "pos-neg", (3+VLOOKUP($B535,'Results-formatted 060121'!$A:$AJ,(AB$3+2),FALSE)), VLOOKUP($B535,'Results-formatted 060121'!$A:$AJ,(AB$3+2),FALSE)))</f>
        <v>4</v>
      </c>
      <c r="AC535" s="95">
        <f>IF($C535 = "neg", (($D535+1) - VLOOKUP($B535,'Results-formatted 060121'!$A:$AJ,(AC$3+2),FALSE)), IF($C535 = "pos-neg", (3+VLOOKUP($B535,'Results-formatted 060121'!$A:$AJ,(AC$3+2),FALSE)), VLOOKUP($B535,'Results-formatted 060121'!$A:$AJ,(AC$3+2),FALSE)))</f>
        <v>2</v>
      </c>
      <c r="AD535" s="95">
        <f>IF($C535 = "neg", (($D535+1) - VLOOKUP($B535,'Results-formatted 060121'!$A:$AJ,(AD$3+2),FALSE)), IF($C535 = "pos-neg", (3+VLOOKUP($B535,'Results-formatted 060121'!$A:$AJ,(AD$3+2),FALSE)), VLOOKUP($B535,'Results-formatted 060121'!$A:$AJ,(AD$3+2),FALSE)))</f>
        <v>4</v>
      </c>
      <c r="AE535" s="95">
        <f>IF($C535 = "neg", (($D535+1) - VLOOKUP($B535,'Results-formatted 060121'!$A:$AJ,(AE$3+2),FALSE)), IF($C535 = "pos-neg", (3+VLOOKUP($B535,'Results-formatted 060121'!$A:$AJ,(AE$3+2),FALSE)), VLOOKUP($B535,'Results-formatted 060121'!$A:$AJ,(AE$3+2),FALSE)))</f>
        <v>5</v>
      </c>
      <c r="AF535" s="95">
        <f>IF($C535 = "neg", (($D535+1) - VLOOKUP($B535,'Results-formatted 060121'!$A:$AJ,(AF$3+2),FALSE)), IF($C535 = "pos-neg", (3+VLOOKUP($B535,'Results-formatted 060121'!$A:$AJ,(AF$3+2),FALSE)), VLOOKUP($B535,'Results-formatted 060121'!$A:$AJ,(AF$3+2),FALSE)))</f>
        <v>5</v>
      </c>
      <c r="AG535" s="95">
        <f>IF($C535 = "neg", (($D535+1) - VLOOKUP($B535,'Results-formatted 060121'!$A:$AJ,(AG$3+2),FALSE)), IF($C535 = "pos-neg", (3+VLOOKUP($B535,'Results-formatted 060121'!$A:$AJ,(AG$3+2),FALSE)), VLOOKUP($B535,'Results-formatted 060121'!$A:$AJ,(AG$3+2),FALSE)))</f>
        <v>5</v>
      </c>
      <c r="AH535" s="95">
        <f>IF($C535 = "neg", (($D535+1) - VLOOKUP($B535,'Results-formatted 060121'!$A:$AJ,(AH$3+2),FALSE)), IF($C535 = "pos-neg", (3+VLOOKUP($B535,'Results-formatted 060121'!$A:$AJ,(AH$3+2),FALSE)), VLOOKUP($B535,'Results-formatted 060121'!$A:$AJ,(AH$3+2),FALSE)))</f>
        <v>3</v>
      </c>
      <c r="AI535" s="95">
        <f>IF($C535 = "neg", (($D535+1) - VLOOKUP($B535,'Results-formatted 060121'!$A:$AJ,(AI$3+2),FALSE)), IF($C535 = "pos-neg", (3+VLOOKUP($B535,'Results-formatted 060121'!$A:$AJ,(AI$3+2),FALSE)), VLOOKUP($B535,'Results-formatted 060121'!$A:$AJ,(AI$3+2),FALSE)))</f>
        <v>4</v>
      </c>
      <c r="AJ535" s="95">
        <f>IF($C535 = "neg", (($D535+1) - VLOOKUP($B535,'Results-formatted 060121'!$A:$AJ,(AJ$3+2),FALSE)), IF($C535 = "pos-neg", (3+VLOOKUP($B535,'Results-formatted 060121'!$A:$AJ,(AJ$3+2),FALSE)), VLOOKUP($B535,'Results-formatted 060121'!$A:$AJ,(AJ$3+2),FALSE)))</f>
        <v>4</v>
      </c>
      <c r="AK535" s="95">
        <f>IF($C535 = "neg", (($D535+1) - VLOOKUP($B535,'Results-formatted 060121'!$A:$AJ,(AK$3+2),FALSE)), IF($C535 = "pos-neg", (3+VLOOKUP($B535,'Results-formatted 060121'!$A:$AJ,(AK$3+2),FALSE)), VLOOKUP($B535,'Results-formatted 060121'!$A:$AJ,(AK$3+2),FALSE)))</f>
        <v>5</v>
      </c>
      <c r="AL535" s="95">
        <f>IF($C535 = "neg", (($D535+1) - VLOOKUP($B535,'Results-formatted 060121'!$A:$AJ,(AL$3+2),FALSE)), IF($C535 = "pos-neg", (3+VLOOKUP($B535,'Results-formatted 060121'!$A:$AJ,(AL$3+2),FALSE)), VLOOKUP($B535,'Results-formatted 060121'!$A:$AJ,(AL$3+2),FALSE)))</f>
        <v>4</v>
      </c>
      <c r="AM535" s="95">
        <f>IF($C535 = "neg", (($D535+1) - VLOOKUP($B535,'Results-formatted 060121'!$A:AJ,(AM$3+2),FALSE)), IF($C535 = "pos-neg", (3+VLOOKUP($B535,'Results-formatted 060121'!$A:AJ,(AM$3+2),FALSE)), VLOOKUP($B535,'Results-formatted 060121'!$A:AJ,(AM$3+2),FALSE)))</f>
        <v>5</v>
      </c>
      <c r="AN535" s="95">
        <f>IF($C535 = "neg", (($D535+1) - VLOOKUP($B535,'Results-formatted 060121'!$A:AK,(AN$3+2),FALSE)), IF($C535 = "pos-neg", (3+VLOOKUP($B535,'Results-formatted 060121'!$A:AK,(AN$3+2),FALSE)), VLOOKUP($B535,'Results-formatted 060121'!$A:AK,(AN$3+2),FALSE)))</f>
        <v>4</v>
      </c>
      <c r="AO535" s="95">
        <f>IF($C535 = "neg", (($D535+1) - VLOOKUP($B535,'Results-formatted 060121'!$A:AL,(AO$3+2),FALSE)), IF($C535 = "pos-neg", (3+VLOOKUP($B535,'Results-formatted 060121'!$A:AL,(AO$3+2),FALSE)), VLOOKUP($B535,'Results-formatted 060121'!$A:AL,(AO$3+2),FALSE)))</f>
        <v>4</v>
      </c>
      <c r="AP535" s="95">
        <f>IF($C535 = "neg", (($D535+1) - VLOOKUP($B535,'Results-formatted 060121'!$A:AM,(AP$3+2),FALSE)), IF($C535 = "pos-neg", (3+VLOOKUP($B535,'Results-formatted 060121'!$A:AM,(AP$3+2),FALSE)), VLOOKUP($B535,'Results-formatted 060121'!$A:AM,(AP$3+2),FALSE)))</f>
        <v>2</v>
      </c>
      <c r="AQ535" s="95">
        <f>IF($C535 = "neg", (($D535+1) - VLOOKUP($B535,'Results-formatted 060121'!$A:AN,(AQ$3+2),FALSE)), IF($C535 = "pos-neg", (3+VLOOKUP($B535,'Results-formatted 060121'!$A:AN,(AQ$3+2),FALSE)), VLOOKUP($B535,'Results-formatted 060121'!$A:AN,(AQ$3+2),FALSE)))</f>
        <v>5</v>
      </c>
      <c r="AR535" s="95">
        <f>IF($C535 = "neg", (($D535+1) - VLOOKUP($B535,'Results-formatted 060121'!$A:AO,(AR$3+2),FALSE)), IF($C535 = "pos-neg", (3+VLOOKUP($B535,'Results-formatted 060121'!$A:AO,(AR$3+2),FALSE)), VLOOKUP($B535,'Results-formatted 060121'!$A:AO,(AR$3+2),FALSE)))</f>
        <v>5</v>
      </c>
      <c r="AS535" s="95">
        <f>IF($C535 = "neg", (($D535+1) - VLOOKUP($B535,'Results-formatted 060121'!$A:AP,(AS$3+2),FALSE)), IF($C535 = "pos-neg", (3+VLOOKUP($B535,'Results-formatted 060121'!$A:AP,(AS$3+2),FALSE)), VLOOKUP($B535,'Results-formatted 060121'!$A:AP,(AS$3+2),FALSE)))</f>
        <v>5</v>
      </c>
      <c r="AT535" s="95">
        <f>IF($C535 = "neg", (($D535+1) - VLOOKUP($B535,'Results-formatted 060121'!$A:AQ,(AT$3+2),FALSE)), IF($C535 = "pos-neg", (3+VLOOKUP($B535,'Results-formatted 060121'!$A:AQ,(AT$3+2),FALSE)), VLOOKUP($B535,'Results-formatted 060121'!$A:AQ,(AT$3+2),FALSE)))</f>
        <v>5</v>
      </c>
      <c r="AU535" s="95">
        <f>IF($C535 = "neg", (($D535+1) - VLOOKUP($B535,'Results-formatted 060121'!$A:AR,(AU$3+2),FALSE)), IF($C535 = "pos-neg", (3+VLOOKUP($B535,'Results-formatted 060121'!$A:AR,(AU$3+2),FALSE)), VLOOKUP($B535,'Results-formatted 060121'!$A:AR,(AU$3+2),FALSE)))</f>
        <v>4</v>
      </c>
      <c r="AV535" s="95">
        <f>IF($C535 = "neg", (($D535+1) - VLOOKUP($B535,'Results-formatted 060121'!$A:AS,(AV$3+2),FALSE)), IF($C535 = "pos-neg", (3+VLOOKUP($B535,'Results-formatted 060121'!$A:AS,(AV$3+2),FALSE)), VLOOKUP($B535,'Results-formatted 060121'!$A:AS,(AV$3+2),FALSE)))</f>
        <v>5</v>
      </c>
      <c r="AW535" s="95">
        <f>IF($C535 = "neg", (($D535+1) - VLOOKUP($B535,'Results-formatted 060121'!$A:AT,(AW$3+2),FALSE)), IF($C535 = "pos-neg", (3+VLOOKUP($B535,'Results-formatted 060121'!$A:AT,(AW$3+2),FALSE)), VLOOKUP($B535,'Results-formatted 060121'!$A:AT,(AW$3+2),FALSE)))</f>
        <v>2</v>
      </c>
      <c r="AX535" s="95">
        <f>IF($C535 = "neg", (($D535+1) - VLOOKUP($B535,'Results-formatted 060121'!$A:AU,(AX$3+2),FALSE)), IF($C535 = "pos-neg", (3+VLOOKUP($B535,'Results-formatted 060121'!$A:AU,(AX$3+2),FALSE)), VLOOKUP($B535,'Results-formatted 060121'!$A:AU,(AX$3+2),FALSE)))</f>
        <v>4</v>
      </c>
      <c r="AY535" s="95">
        <f>IF($C535 = "neg", (($D535+1) - VLOOKUP($B535,'Results-formatted 060121'!$A:AV,(AY$3+2),FALSE)), IF($C535 = "pos-neg", (3+VLOOKUP($B535,'Results-formatted 060121'!$A:AV,(AY$3+2),FALSE)), VLOOKUP($B535,'Results-formatted 060121'!$A:AV,(AY$3+2),FALSE)))</f>
        <v>4</v>
      </c>
      <c r="AZ535" s="95">
        <f>IF($C535 = "neg", (($D535+1) - VLOOKUP($B535,'Results-formatted 060121'!$A:AW,(AZ$3+2),FALSE)), IF($C535 = "pos-neg", (3+VLOOKUP($B535,'Results-formatted 060121'!$A:AW,(AZ$3+2),FALSE)), VLOOKUP($B535,'Results-formatted 060121'!$A:AW,(AZ$3+2),FALSE)))</f>
        <v>5</v>
      </c>
      <c r="BA535" s="95">
        <f>IF($C535 = "neg", (($D535+1) - VLOOKUP($B535,'Results-formatted 060121'!$A:AX,(BA$3+2),FALSE)), IF($C535 = "pos-neg", (3+VLOOKUP($B535,'Results-formatted 060121'!$A:AX,(BA$3+2),FALSE)), VLOOKUP($B535,'Results-formatted 060121'!$A:AX,(BA$3+2),FALSE)))</f>
        <v>5</v>
      </c>
      <c r="BB535" s="95">
        <f>IF($C535 = "neg", (($D535+1) - VLOOKUP($B535,'Results-formatted 060121'!$A:AY,(BB$3+2),FALSE)), IF($C535 = "pos-neg", (3+VLOOKUP($B535,'Results-formatted 060121'!$A:AY,(BB$3+2),FALSE)), VLOOKUP($B535,'Results-formatted 060121'!$A:AY,(BB$3+2),FALSE)))</f>
        <v>5</v>
      </c>
      <c r="BC535" s="95">
        <f>IF($C535 = "neg", (($D535+1) - VLOOKUP($B535,'Results-formatted 060121'!$A:AZ,(BC$3+2),FALSE)), IF($C535 = "pos-neg", (3+VLOOKUP($B535,'Results-formatted 060121'!$A:AZ,(BC$3+2),FALSE)), VLOOKUP($B535,'Results-formatted 060121'!$A:AZ,(BC$3+2),FALSE)))</f>
        <v>4</v>
      </c>
      <c r="BD535" s="95">
        <f>IF($C535 = "neg", (($D535+1) - VLOOKUP($B535,'Results-formatted 060121'!$A:BA,(BD$3+2),FALSE)), IF($C535 = "pos-neg", (3+VLOOKUP($B535,'Results-formatted 060121'!$A:BA,(BD$3+2),FALSE)), VLOOKUP($B535,'Results-formatted 060121'!$A:BA,(BD$3+2),FALSE)))</f>
        <v>5</v>
      </c>
      <c r="BE535" s="95">
        <f>IF($C535 = "neg", (($D535+1) - VLOOKUP($B535,'Results-formatted 060121'!$A:BB,(BE$3+2),FALSE)), IF($C535 = "pos-neg", (3+VLOOKUP($B535,'Results-formatted 060121'!$A:BB,(BE$3+2),FALSE)), VLOOKUP($B535,'Results-formatted 060121'!$A:BB,(BE$3+2),FALSE)))</f>
        <v>4</v>
      </c>
      <c r="BF535" s="95">
        <f>IF($C535 = "neg", (($D535+1) - VLOOKUP($B535,'Results-formatted 060121'!$A:BC,(BF$3+2),FALSE)), IF($C535 = "pos-neg", (3+VLOOKUP($B535,'Results-formatted 060121'!$A:BC,(BF$3+2),FALSE)), VLOOKUP($B535,'Results-formatted 060121'!$A:BC,(BF$3+2),FALSE)))</f>
        <v>4</v>
      </c>
      <c r="BG535" s="95">
        <f>IF($C535 = "neg", (($D535+1) - VLOOKUP($B535,'Results-formatted 060121'!$A:BD,(BG$3+2),FALSE)), IF($C535 = "pos-neg", (3+VLOOKUP($B535,'Results-formatted 060121'!$A:BD,(BG$3+2),FALSE)), VLOOKUP($B535,'Results-formatted 060121'!$A:BD,(BG$3+2),FALSE)))</f>
        <v>5</v>
      </c>
      <c r="BH535" s="95">
        <f>IF($C535 = "neg", (($D535+1) - VLOOKUP($B535,'Results-formatted 060121'!$A:BE,(BH$3+2),FALSE)), IF($C535 = "pos-neg", (3+VLOOKUP($B535,'Results-formatted 060121'!$A:BE,(BH$3+2),FALSE)), VLOOKUP($B535,'Results-formatted 060121'!$A:BE,(BH$3+2),FALSE)))</f>
        <v>3</v>
      </c>
      <c r="BI535" s="95">
        <f>IF($C535 = "neg", (($D535+1) - VLOOKUP($B535,'Results-formatted 060121'!$A:BF,(BI$3+2),FALSE)), IF($C535 = "pos-neg", (3+VLOOKUP($B535,'Results-formatted 060121'!$A:BF,(BI$3+2),FALSE)), VLOOKUP($B535,'Results-formatted 060121'!$A:BF,(BI$3+2),FALSE)))</f>
        <v>4</v>
      </c>
      <c r="BJ535" s="95">
        <f>IF($C535 = "neg", (($D535+1) - VLOOKUP($B535,'Results-formatted 060121'!$A:BG,(BJ$3+2),FALSE)), IF($C535 = "pos-neg", (3+VLOOKUP($B535,'Results-formatted 060121'!$A:BG,(BJ$3+2),FALSE)), VLOOKUP($B535,'Results-formatted 060121'!$A:BG,(BJ$3+2),FALSE)))</f>
        <v>5</v>
      </c>
      <c r="BK535" s="95">
        <f>IF($C535 = "neg", (($D535+1) - VLOOKUP($B535,'Results-formatted 060121'!$A:BH,(BK$3+2),FALSE)), IF($C535 = "pos-neg", (3+VLOOKUP($B535,'Results-formatted 060121'!$A:BH,(BK$3+2),FALSE)), VLOOKUP($B535,'Results-formatted 060121'!$A:BH,(BK$3+2),FALSE)))</f>
        <v>4</v>
      </c>
      <c r="BL535" s="95">
        <f>IF($C535 = "neg", (($D535+1) - VLOOKUP($B535,'Results-formatted 060121'!$A:BI,(BL$3+2),FALSE)), IF($C535 = "pos-neg", (3+VLOOKUP($B535,'Results-formatted 060121'!$A:BI,(BL$3+2),FALSE)), VLOOKUP($B535,'Results-formatted 060121'!$A:BI,(BL$3+2),FALSE)))</f>
        <v>5</v>
      </c>
      <c r="BM535" s="95">
        <f>IF($C535 = "neg", (($D535+1) - VLOOKUP($B535,'Results-formatted 060121'!$A:BJ,(BM$3+2),FALSE)), IF($C535 = "pos-neg", (3+VLOOKUP($B535,'Results-formatted 060121'!$A:BJ,(BM$3+2),FALSE)), VLOOKUP($B535,'Results-formatted 060121'!$A:BJ,(BM$3+2),FALSE)))</f>
        <v>4</v>
      </c>
      <c r="BN535" s="95"/>
      <c r="BO535" s="95"/>
      <c r="BP535" s="95"/>
      <c r="BQ535" s="95"/>
      <c r="BR535" s="95"/>
      <c r="BS535" s="95"/>
      <c r="BT535" s="95"/>
      <c r="BU535" s="95"/>
      <c r="BV535" s="95"/>
      <c r="BW535" s="95"/>
      <c r="BX535" s="95"/>
      <c r="BY535" s="95"/>
      <c r="BZ535" s="95"/>
      <c r="CA535" s="95"/>
      <c r="CB535" s="95"/>
      <c r="CC535" s="95"/>
      <c r="CD535" s="98"/>
      <c r="CE535" s="25">
        <f t="shared" si="1954"/>
        <v>4.0333333333333332</v>
      </c>
      <c r="CF535" s="25">
        <f t="shared" si="2064"/>
        <v>1.0245572283305082</v>
      </c>
    </row>
    <row r="536" spans="2:84" ht="18" customHeight="1" x14ac:dyDescent="0.15">
      <c r="B536" s="84"/>
      <c r="E536" s="18" t="s">
        <v>135</v>
      </c>
      <c r="F536" s="34"/>
      <c r="G536" s="34"/>
      <c r="H536" s="34">
        <f t="shared" ref="H536" si="2121">IF(ISNUMBER(H537),AVERAGE(H537:H551),"")</f>
        <v>3.6666666666666665</v>
      </c>
      <c r="I536" s="34">
        <f t="shared" ref="I536" si="2122">IF(ISNUMBER(I537),AVERAGE(I537:I551),"")</f>
        <v>4.1333333333333337</v>
      </c>
      <c r="J536" s="34"/>
      <c r="K536" s="34">
        <f t="shared" ref="K536" si="2123">IF(ISNUMBER(K537),AVERAGE(K537:K551),"")</f>
        <v>5</v>
      </c>
      <c r="L536" s="34">
        <f t="shared" ref="L536" si="2124">IF(ISNUMBER(L537),AVERAGE(L537:L551),"")</f>
        <v>4</v>
      </c>
      <c r="M536" s="34">
        <f t="shared" ref="M536" si="2125">IF(ISNUMBER(M537),AVERAGE(M537:M551),"")</f>
        <v>4.8666666666666663</v>
      </c>
      <c r="N536" s="34"/>
      <c r="O536" s="34">
        <f t="shared" ref="O536" si="2126">IF(ISNUMBER(O537),AVERAGE(O537:O551),"")</f>
        <v>5</v>
      </c>
      <c r="P536" s="34">
        <f t="shared" ref="P536" si="2127">IF(ISNUMBER(P537),AVERAGE(P537:P551),"")</f>
        <v>3.4</v>
      </c>
      <c r="Q536" s="34">
        <f t="shared" ref="Q536" si="2128">IF(ISNUMBER(Q537),AVERAGE(Q537:Q551),"")</f>
        <v>4.9333333333333336</v>
      </c>
      <c r="R536" s="34">
        <f t="shared" ref="R536" si="2129">IF(ISNUMBER(R537),AVERAGE(R537:R551),"")</f>
        <v>4.0666666666666664</v>
      </c>
      <c r="S536" s="34">
        <f t="shared" ref="S536" si="2130">IF(ISNUMBER(S537),AVERAGE(S537:S551),"")</f>
        <v>3.7333333333333334</v>
      </c>
      <c r="T536" s="34">
        <f t="shared" ref="T536" si="2131">IF(ISNUMBER(T537),AVERAGE(T537:T551),"")</f>
        <v>4.1333333333333337</v>
      </c>
      <c r="U536" s="34">
        <f t="shared" ref="U536" si="2132">IF(ISNUMBER(U537),AVERAGE(U537:U551),"")</f>
        <v>5</v>
      </c>
      <c r="V536" s="34">
        <f t="shared" ref="V536" si="2133">IF(ISNUMBER(V537),AVERAGE(V537:V551),"")</f>
        <v>4.4000000000000004</v>
      </c>
      <c r="W536" s="34">
        <f t="shared" ref="W536" si="2134">IF(ISNUMBER(W537),AVERAGE(W537:W551),"")</f>
        <v>3.8</v>
      </c>
      <c r="X536" s="34">
        <f t="shared" ref="X536" si="2135">IF(ISNUMBER(X537),AVERAGE(X537:X551),"")</f>
        <v>3.6</v>
      </c>
      <c r="Y536" s="34">
        <f t="shared" ref="Y536" si="2136">IF(ISNUMBER(Y537),AVERAGE(Y537:Y551),"")</f>
        <v>4.2666666666666666</v>
      </c>
      <c r="Z536" s="34">
        <f t="shared" ref="Z536" si="2137">IF(ISNUMBER(Z537),AVERAGE(Z537:Z551),"")</f>
        <v>2.8666666666666667</v>
      </c>
      <c r="AA536" s="34">
        <f t="shared" ref="AA536" si="2138">IF(ISNUMBER(AA537),AVERAGE(AA537:AA551),"")</f>
        <v>4.333333333333333</v>
      </c>
      <c r="AB536" s="34">
        <f t="shared" ref="AB536" si="2139">IF(ISNUMBER(AB537),AVERAGE(AB537:AB551),"")</f>
        <v>4</v>
      </c>
      <c r="AC536" s="34">
        <f t="shared" ref="AC536" si="2140">IF(ISNUMBER(AC537),AVERAGE(AC537:AC551),"")</f>
        <v>2.8666666666666667</v>
      </c>
      <c r="AD536" s="34">
        <f t="shared" ref="AD536" si="2141">IF(ISNUMBER(AD537),AVERAGE(AD537:AD551),"")</f>
        <v>3.8666666666666667</v>
      </c>
      <c r="AE536" s="34">
        <f t="shared" ref="AE536" si="2142">IF(ISNUMBER(AE537),AVERAGE(AE537:AE551),"")</f>
        <v>4.5333333333333332</v>
      </c>
      <c r="AF536" s="34">
        <f t="shared" ref="AF536" si="2143">IF(ISNUMBER(AF537),AVERAGE(AF537:AF551),"")</f>
        <v>3.7333333333333334</v>
      </c>
      <c r="AG536" s="34">
        <f t="shared" ref="AG536" si="2144">IF(ISNUMBER(AG537),AVERAGE(AG537:AG551),"")</f>
        <v>4.5333333333333332</v>
      </c>
      <c r="AH536" s="34">
        <f t="shared" ref="AH536" si="2145">IF(ISNUMBER(AH537),AVERAGE(AH537:AH551),"")</f>
        <v>3.8</v>
      </c>
      <c r="AI536" s="34">
        <f t="shared" ref="AI536" si="2146">IF(ISNUMBER(AI537),AVERAGE(AI537:AI551),"")</f>
        <v>4.0666666666666664</v>
      </c>
      <c r="AJ536" s="34">
        <f t="shared" ref="AJ536:BM536" si="2147">IF(ISNUMBER(AJ537),AVERAGE(AJ537:AJ551),"")</f>
        <v>5</v>
      </c>
      <c r="AK536" s="34"/>
      <c r="AL536" s="34">
        <f t="shared" si="2147"/>
        <v>4.0666666666666664</v>
      </c>
      <c r="AM536" s="34">
        <f t="shared" si="2147"/>
        <v>4.666666666666667</v>
      </c>
      <c r="AN536" s="34">
        <f t="shared" si="2147"/>
        <v>3.8666666666666667</v>
      </c>
      <c r="AO536" s="34">
        <f t="shared" si="2147"/>
        <v>4.5333333333333332</v>
      </c>
      <c r="AP536" s="34">
        <f t="shared" si="2147"/>
        <v>2.1333333333333333</v>
      </c>
      <c r="AQ536" s="34">
        <f t="shared" si="2147"/>
        <v>3.4</v>
      </c>
      <c r="AR536" s="34">
        <f t="shared" si="2147"/>
        <v>4.666666666666667</v>
      </c>
      <c r="AS536" s="34">
        <f t="shared" si="2147"/>
        <v>3.6</v>
      </c>
      <c r="AT536" s="34">
        <f t="shared" si="2147"/>
        <v>5</v>
      </c>
      <c r="AU536" s="34">
        <f t="shared" si="2147"/>
        <v>4</v>
      </c>
      <c r="AV536" s="34">
        <f t="shared" si="2147"/>
        <v>3.6</v>
      </c>
      <c r="AW536" s="34">
        <f t="shared" si="2147"/>
        <v>2.7333333333333334</v>
      </c>
      <c r="AX536" s="34">
        <f t="shared" si="2147"/>
        <v>1.4666666666666666</v>
      </c>
      <c r="AY536" s="34">
        <f t="shared" si="2147"/>
        <v>3.9333333333333331</v>
      </c>
      <c r="AZ536" s="34">
        <f t="shared" si="2147"/>
        <v>4.4000000000000004</v>
      </c>
      <c r="BA536" s="34">
        <f t="shared" si="2147"/>
        <v>3.9333333333333331</v>
      </c>
      <c r="BB536" s="34"/>
      <c r="BC536" s="34">
        <f t="shared" si="2147"/>
        <v>3.2</v>
      </c>
      <c r="BD536" s="34">
        <f t="shared" si="2147"/>
        <v>4.2666666666666666</v>
      </c>
      <c r="BE536" s="34">
        <f t="shared" si="2147"/>
        <v>4.2</v>
      </c>
      <c r="BF536" s="34">
        <f t="shared" si="2147"/>
        <v>4</v>
      </c>
      <c r="BG536" s="34">
        <f t="shared" si="2147"/>
        <v>3.2666666666666666</v>
      </c>
      <c r="BH536" s="34">
        <f t="shared" si="2147"/>
        <v>3.8</v>
      </c>
      <c r="BI536" s="34">
        <f t="shared" si="2147"/>
        <v>4.5333333333333332</v>
      </c>
      <c r="BJ536" s="34">
        <f t="shared" si="2147"/>
        <v>4.5999999999999996</v>
      </c>
      <c r="BK536" s="34">
        <f t="shared" si="2147"/>
        <v>3.9333333333333331</v>
      </c>
      <c r="BL536" s="34">
        <f t="shared" si="2147"/>
        <v>5</v>
      </c>
      <c r="BM536" s="34">
        <f t="shared" si="2147"/>
        <v>3.6</v>
      </c>
      <c r="BN536" s="34"/>
      <c r="BO536" s="34"/>
      <c r="BP536" s="34"/>
      <c r="BQ536" s="34"/>
      <c r="BR536" s="34"/>
      <c r="BS536" s="34"/>
      <c r="BT536" s="34"/>
      <c r="BU536" s="34"/>
      <c r="BV536" s="34"/>
      <c r="BW536" s="34"/>
      <c r="BX536" s="34"/>
      <c r="BY536" s="34"/>
      <c r="BZ536" s="34"/>
      <c r="CA536" s="34"/>
      <c r="CB536" s="34"/>
      <c r="CC536" s="34"/>
      <c r="CD536" s="34" t="str">
        <f t="shared" ref="CD536" si="2148">IF(ISNUMBER(CD537),AVERAGE(CD537:CD551),"")</f>
        <v/>
      </c>
      <c r="CE536" s="34">
        <f t="shared" si="1954"/>
        <v>3.9999999999999991</v>
      </c>
      <c r="CF536" s="34">
        <f t="shared" si="2064"/>
        <v>0.72302648333065633</v>
      </c>
    </row>
    <row r="537" spans="2:84" ht="42" x14ac:dyDescent="0.15">
      <c r="B537" s="84" t="s">
        <v>648</v>
      </c>
      <c r="C537" s="86" t="s">
        <v>224</v>
      </c>
      <c r="D537" s="2">
        <v>5</v>
      </c>
      <c r="E537" s="15" t="s">
        <v>1097</v>
      </c>
      <c r="F537" s="95">
        <f>IF($C537 = "neg", (($D537+1) - VLOOKUP($B537,'Results-formatted 060121'!$A:$AJ,(F$3+2),FALSE)), IF($C537 = "pos-neg", (3+VLOOKUP($B537,'Results-formatted 060121'!$A:$AJ,(F$3+2),FALSE)), VLOOKUP($B537,'Results-formatted 060121'!$A:$AJ,(F$3+2),FALSE)))</f>
        <v>3</v>
      </c>
      <c r="G537" s="95">
        <f>IF($C537 = "neg", (($D537+1) - VLOOKUP($B537,'Results-formatted 060121'!$A:$AJ,(G$3+2),FALSE)), IF($C537 = "pos-neg", (3+VLOOKUP($B537,'Results-formatted 060121'!$A:$AJ,(G$3+2),FALSE)), VLOOKUP($B537,'Results-formatted 060121'!$A:$AJ,(G$3+2),FALSE)))</f>
        <v>4</v>
      </c>
      <c r="H537" s="95">
        <f>IF($C537 = "neg", (($D537+1) - VLOOKUP($B537,'Results-formatted 060121'!$A:$AJ,(H$3+2),FALSE)), IF($C537 = "pos-neg", (3+VLOOKUP($B537,'Results-formatted 060121'!$A:$AJ,(H$3+2),FALSE)), VLOOKUP($B537,'Results-formatted 060121'!$A:$AJ,(H$3+2),FALSE)))</f>
        <v>4</v>
      </c>
      <c r="I537" s="95">
        <f>IF($C537 = "neg", (($D537+1) - VLOOKUP($B537,'Results-formatted 060121'!$A:$AJ,(I$3+2),FALSE)), IF($C537 = "pos-neg", (3+VLOOKUP($B537,'Results-formatted 060121'!$A:$AJ,(I$3+2),FALSE)), VLOOKUP($B537,'Results-formatted 060121'!$A:$AJ,(I$3+2),FALSE)))</f>
        <v>5</v>
      </c>
      <c r="J537" s="95">
        <f>IF($C537 = "neg", (($D537+1) - VLOOKUP($B537,'Results-formatted 060121'!$A:$AJ,(J$3+2),FALSE)), IF($C537 = "pos-neg", (3+VLOOKUP($B537,'Results-formatted 060121'!$A:$AJ,(J$3+2),FALSE)), VLOOKUP($B537,'Results-formatted 060121'!$A:$AJ,(J$3+2),FALSE)))</f>
        <v>3</v>
      </c>
      <c r="K537" s="95">
        <f>IF($C537 = "neg", (($D537+1) - VLOOKUP($B537,'Results-formatted 060121'!$A:$AJ,(K$3+2),FALSE)), IF($C537 = "pos-neg", (3+VLOOKUP($B537,'Results-formatted 060121'!$A:$AJ,(K$3+2),FALSE)), VLOOKUP($B537,'Results-formatted 060121'!$A:$AJ,(K$3+2),FALSE)))</f>
        <v>5</v>
      </c>
      <c r="L537" s="95">
        <f>IF($C537 = "neg", (($D537+1) - VLOOKUP($B537,'Results-formatted 060121'!$A:$AJ,(L$3+2),FALSE)), IF($C537 = "pos-neg", (3+VLOOKUP($B537,'Results-formatted 060121'!$A:$AJ,(L$3+2),FALSE)), VLOOKUP($B537,'Results-formatted 060121'!$A:$AJ,(L$3+2),FALSE)))</f>
        <v>4</v>
      </c>
      <c r="M537" s="95">
        <f>IF($C537 = "neg", (($D537+1) - VLOOKUP($B537,'Results-formatted 060121'!$A:$AJ,(M$3+2),FALSE)), IF($C537 = "pos-neg", (3+VLOOKUP($B537,'Results-formatted 060121'!$A:$AJ,(M$3+2),FALSE)), VLOOKUP($B537,'Results-formatted 060121'!$A:$AJ,(M$3+2),FALSE)))</f>
        <v>5</v>
      </c>
      <c r="N537" s="95">
        <f>IF($C537 = "neg", (($D537+1) - VLOOKUP($B537,'Results-formatted 060121'!$A:$AJ,(N$3+2),FALSE)), IF($C537 = "pos-neg", (3+VLOOKUP($B537,'Results-formatted 060121'!$A:$AJ,(N$3+2),FALSE)), VLOOKUP($B537,'Results-formatted 060121'!$A:$AJ,(N$3+2),FALSE)))</f>
        <v>4</v>
      </c>
      <c r="O537" s="95">
        <f>IF($C537 = "neg", (($D537+1) - VLOOKUP($B537,'Results-formatted 060121'!$A:$AJ,(O$3+2),FALSE)), IF($C537 = "pos-neg", (3+VLOOKUP($B537,'Results-formatted 060121'!$A:$AJ,(O$3+2),FALSE)), VLOOKUP($B537,'Results-formatted 060121'!$A:$AJ,(O$3+2),FALSE)))</f>
        <v>5</v>
      </c>
      <c r="P537" s="95">
        <f>IF($C537 = "neg", (($D537+1) - VLOOKUP($B537,'Results-formatted 060121'!$A:$AJ,(P$3+2),FALSE)), IF($C537 = "pos-neg", (3+VLOOKUP($B537,'Results-formatted 060121'!$A:$AJ,(P$3+2),FALSE)), VLOOKUP($B537,'Results-formatted 060121'!$A:$AJ,(P$3+2),FALSE)))</f>
        <v>3</v>
      </c>
      <c r="Q537" s="95">
        <f>IF($C537 = "neg", (($D537+1) - VLOOKUP($B537,'Results-formatted 060121'!$A:$AJ,(Q$3+2),FALSE)), IF($C537 = "pos-neg", (3+VLOOKUP($B537,'Results-formatted 060121'!$A:$AJ,(Q$3+2),FALSE)), VLOOKUP($B537,'Results-formatted 060121'!$A:$AJ,(Q$3+2),FALSE)))</f>
        <v>5</v>
      </c>
      <c r="R537" s="95">
        <f>IF($C537 = "neg", (($D537+1) - VLOOKUP($B537,'Results-formatted 060121'!$A:$AJ,(R$3+2),FALSE)), IF($C537 = "pos-neg", (3+VLOOKUP($B537,'Results-formatted 060121'!$A:$AJ,(R$3+2),FALSE)), VLOOKUP($B537,'Results-formatted 060121'!$A:$AJ,(R$3+2),FALSE)))</f>
        <v>4</v>
      </c>
      <c r="S537" s="95">
        <f>IF($C537 = "neg", (($D537+1) - VLOOKUP($B537,'Results-formatted 060121'!$A:$AJ,(S$3+2),FALSE)), IF($C537 = "pos-neg", (3+VLOOKUP($B537,'Results-formatted 060121'!$A:$AJ,(S$3+2),FALSE)), VLOOKUP($B537,'Results-formatted 060121'!$A:$AJ,(S$3+2),FALSE)))</f>
        <v>3</v>
      </c>
      <c r="T537" s="95">
        <f>IF($C537 = "neg", (($D537+1) - VLOOKUP($B537,'Results-formatted 060121'!$A:$AJ,(T$3+2),FALSE)), IF($C537 = "pos-neg", (3+VLOOKUP($B537,'Results-formatted 060121'!$A:$AJ,(T$3+2),FALSE)), VLOOKUP($B537,'Results-formatted 060121'!$A:$AJ,(T$3+2),FALSE)))</f>
        <v>4</v>
      </c>
      <c r="U537" s="95">
        <f>IF($C537 = "neg", (($D537+1) - VLOOKUP($B537,'Results-formatted 060121'!$A:$AJ,(U$3+2),FALSE)), IF($C537 = "pos-neg", (3+VLOOKUP($B537,'Results-formatted 060121'!$A:$AJ,(U$3+2),FALSE)), VLOOKUP($B537,'Results-formatted 060121'!$A:$AJ,(U$3+2),FALSE)))</f>
        <v>5</v>
      </c>
      <c r="V537" s="95">
        <f>IF($C537 = "neg", (($D537+1) - VLOOKUP($B537,'Results-formatted 060121'!$A:$AJ,(V$3+2),FALSE)), IF($C537 = "pos-neg", (3+VLOOKUP($B537,'Results-formatted 060121'!$A:$AJ,(V$3+2),FALSE)), VLOOKUP($B537,'Results-formatted 060121'!$A:$AJ,(V$3+2),FALSE)))</f>
        <v>4</v>
      </c>
      <c r="W537" s="95">
        <f>IF($C537 = "neg", (($D537+1) - VLOOKUP($B537,'Results-formatted 060121'!$A:$AJ,(W$3+2),FALSE)), IF($C537 = "pos-neg", (3+VLOOKUP($B537,'Results-formatted 060121'!$A:$AJ,(W$3+2),FALSE)), VLOOKUP($B537,'Results-formatted 060121'!$A:$AJ,(W$3+2),FALSE)))</f>
        <v>4</v>
      </c>
      <c r="X537" s="95">
        <f>IF($C537 = "neg", (($D537+1) - VLOOKUP($B537,'Results-formatted 060121'!$A:$AJ,(X$3+2),FALSE)), IF($C537 = "pos-neg", (3+VLOOKUP($B537,'Results-formatted 060121'!$A:$AJ,(X$3+2),FALSE)), VLOOKUP($B537,'Results-formatted 060121'!$A:$AJ,(X$3+2),FALSE)))</f>
        <v>4</v>
      </c>
      <c r="Y537" s="95">
        <f>IF($C537 = "neg", (($D537+1) - VLOOKUP($B537,'Results-formatted 060121'!$A:$AJ,(Y$3+2),FALSE)), IF($C537 = "pos-neg", (3+VLOOKUP($B537,'Results-formatted 060121'!$A:$AJ,(Y$3+2),FALSE)), VLOOKUP($B537,'Results-formatted 060121'!$A:$AJ,(Y$3+2),FALSE)))</f>
        <v>4</v>
      </c>
      <c r="Z537" s="95">
        <f>IF($C537 = "neg", (($D537+1) - VLOOKUP($B537,'Results-formatted 060121'!$A:$AJ,(Z$3+2),FALSE)), IF($C537 = "pos-neg", (3+VLOOKUP($B537,'Results-formatted 060121'!$A:$AJ,(Z$3+2),FALSE)), VLOOKUP($B537,'Results-formatted 060121'!$A:$AJ,(Z$3+2),FALSE)))</f>
        <v>2</v>
      </c>
      <c r="AA537" s="95">
        <f>IF($C537 = "neg", (($D537+1) - VLOOKUP($B537,'Results-formatted 060121'!$A:$AJ,(AA$3+2),FALSE)), IF($C537 = "pos-neg", (3+VLOOKUP($B537,'Results-formatted 060121'!$A:$AJ,(AA$3+2),FALSE)), VLOOKUP($B537,'Results-formatted 060121'!$A:$AJ,(AA$3+2),FALSE)))</f>
        <v>4</v>
      </c>
      <c r="AB537" s="95">
        <f>IF($C537 = "neg", (($D537+1) - VLOOKUP($B537,'Results-formatted 060121'!$A:$AJ,(AB$3+2),FALSE)), IF($C537 = "pos-neg", (3+VLOOKUP($B537,'Results-formatted 060121'!$A:$AJ,(AB$3+2),FALSE)), VLOOKUP($B537,'Results-formatted 060121'!$A:$AJ,(AB$3+2),FALSE)))</f>
        <v>4</v>
      </c>
      <c r="AC537" s="95">
        <f>IF($C537 = "neg", (($D537+1) - VLOOKUP($B537,'Results-formatted 060121'!$A:$AJ,(AC$3+2),FALSE)), IF($C537 = "pos-neg", (3+VLOOKUP($B537,'Results-formatted 060121'!$A:$AJ,(AC$3+2),FALSE)), VLOOKUP($B537,'Results-formatted 060121'!$A:$AJ,(AC$3+2),FALSE)))</f>
        <v>2</v>
      </c>
      <c r="AD537" s="95">
        <f>IF($C537 = "neg", (($D537+1) - VLOOKUP($B537,'Results-formatted 060121'!$A:$AJ,(AD$3+2),FALSE)), IF($C537 = "pos-neg", (3+VLOOKUP($B537,'Results-formatted 060121'!$A:$AJ,(AD$3+2),FALSE)), VLOOKUP($B537,'Results-formatted 060121'!$A:$AJ,(AD$3+2),FALSE)))</f>
        <v>5</v>
      </c>
      <c r="AE537" s="95">
        <f>IF($C537 = "neg", (($D537+1) - VLOOKUP($B537,'Results-formatted 060121'!$A:$AJ,(AE$3+2),FALSE)), IF($C537 = "pos-neg", (3+VLOOKUP($B537,'Results-formatted 060121'!$A:$AJ,(AE$3+2),FALSE)), VLOOKUP($B537,'Results-formatted 060121'!$A:$AJ,(AE$3+2),FALSE)))</f>
        <v>4</v>
      </c>
      <c r="AF537" s="95">
        <f>IF($C537 = "neg", (($D537+1) - VLOOKUP($B537,'Results-formatted 060121'!$A:$AJ,(AF$3+2),FALSE)), IF($C537 = "pos-neg", (3+VLOOKUP($B537,'Results-formatted 060121'!$A:$AJ,(AF$3+2),FALSE)), VLOOKUP($B537,'Results-formatted 060121'!$A:$AJ,(AF$3+2),FALSE)))</f>
        <v>4</v>
      </c>
      <c r="AG537" s="95">
        <f>IF($C537 = "neg", (($D537+1) - VLOOKUP($B537,'Results-formatted 060121'!$A:$AJ,(AG$3+2),FALSE)), IF($C537 = "pos-neg", (3+VLOOKUP($B537,'Results-formatted 060121'!$A:$AJ,(AG$3+2),FALSE)), VLOOKUP($B537,'Results-formatted 060121'!$A:$AJ,(AG$3+2),FALSE)))</f>
        <v>5</v>
      </c>
      <c r="AH537" s="95">
        <f>IF($C537 = "neg", (($D537+1) - VLOOKUP($B537,'Results-formatted 060121'!$A:$AJ,(AH$3+2),FALSE)), IF($C537 = "pos-neg", (3+VLOOKUP($B537,'Results-formatted 060121'!$A:$AJ,(AH$3+2),FALSE)), VLOOKUP($B537,'Results-formatted 060121'!$A:$AJ,(AH$3+2),FALSE)))</f>
        <v>4</v>
      </c>
      <c r="AI537" s="95">
        <f>IF($C537 = "neg", (($D537+1) - VLOOKUP($B537,'Results-formatted 060121'!$A:$AJ,(AI$3+2),FALSE)), IF($C537 = "pos-neg", (3+VLOOKUP($B537,'Results-formatted 060121'!$A:$AJ,(AI$3+2),FALSE)), VLOOKUP($B537,'Results-formatted 060121'!$A:$AJ,(AI$3+2),FALSE)))</f>
        <v>4</v>
      </c>
      <c r="AJ537" s="95">
        <f>IF($C537 = "neg", (($D537+1) - VLOOKUP($B537,'Results-formatted 060121'!$A:$AJ,(AJ$3+2),FALSE)), IF($C537 = "pos-neg", (3+VLOOKUP($B537,'Results-formatted 060121'!$A:$AJ,(AJ$3+2),FALSE)), VLOOKUP($B537,'Results-formatted 060121'!$A:$AJ,(AJ$3+2),FALSE)))</f>
        <v>5</v>
      </c>
      <c r="AK537" s="95">
        <f>IF($C537 = "neg", (($D537+1) - VLOOKUP($B537,'Results-formatted 060121'!$A:$AJ,(AK$3+2),FALSE)), IF($C537 = "pos-neg", (3+VLOOKUP($B537,'Results-formatted 060121'!$A:$AJ,(AK$3+2),FALSE)), VLOOKUP($B537,'Results-formatted 060121'!$A:$AJ,(AK$3+2),FALSE)))</f>
        <v>4</v>
      </c>
      <c r="AL537" s="95">
        <f>IF($C537 = "neg", (($D537+1) - VLOOKUP($B537,'Results-formatted 060121'!$A:$AJ,(AL$3+2),FALSE)), IF($C537 = "pos-neg", (3+VLOOKUP($B537,'Results-formatted 060121'!$A:$AJ,(AL$3+2),FALSE)), VLOOKUP($B537,'Results-formatted 060121'!$A:$AJ,(AL$3+2),FALSE)))</f>
        <v>4</v>
      </c>
      <c r="AM537" s="95">
        <f>IF($C537 = "neg", (($D537+1) - VLOOKUP($B537,'Results-formatted 060121'!$A:AJ,(AM$3+2),FALSE)), IF($C537 = "pos-neg", (3+VLOOKUP($B537,'Results-formatted 060121'!$A:AJ,(AM$3+2),FALSE)), VLOOKUP($B537,'Results-formatted 060121'!$A:AJ,(AM$3+2),FALSE)))</f>
        <v>5</v>
      </c>
      <c r="AN537" s="95">
        <f>IF($C537 = "neg", (($D537+1) - VLOOKUP($B537,'Results-formatted 060121'!$A:AK,(AN$3+2),FALSE)), IF($C537 = "pos-neg", (3+VLOOKUP($B537,'Results-formatted 060121'!$A:AK,(AN$3+2),FALSE)), VLOOKUP($B537,'Results-formatted 060121'!$A:AK,(AN$3+2),FALSE)))</f>
        <v>3</v>
      </c>
      <c r="AO537" s="95">
        <f>IF($C537 = "neg", (($D537+1) - VLOOKUP($B537,'Results-formatted 060121'!$A:AL,(AO$3+2),FALSE)), IF($C537 = "pos-neg", (3+VLOOKUP($B537,'Results-formatted 060121'!$A:AL,(AO$3+2),FALSE)), VLOOKUP($B537,'Results-formatted 060121'!$A:AL,(AO$3+2),FALSE)))</f>
        <v>4</v>
      </c>
      <c r="AP537" s="95">
        <f>IF($C537 = "neg", (($D537+1) - VLOOKUP($B537,'Results-formatted 060121'!$A:AM,(AP$3+2),FALSE)), IF($C537 = "pos-neg", (3+VLOOKUP($B537,'Results-formatted 060121'!$A:AM,(AP$3+2),FALSE)), VLOOKUP($B537,'Results-formatted 060121'!$A:AM,(AP$3+2),FALSE)))</f>
        <v>2</v>
      </c>
      <c r="AQ537" s="95">
        <f>IF($C537 = "neg", (($D537+1) - VLOOKUP($B537,'Results-formatted 060121'!$A:AN,(AQ$3+2),FALSE)), IF($C537 = "pos-neg", (3+VLOOKUP($B537,'Results-formatted 060121'!$A:AN,(AQ$3+2),FALSE)), VLOOKUP($B537,'Results-formatted 060121'!$A:AN,(AQ$3+2),FALSE)))</f>
        <v>3</v>
      </c>
      <c r="AR537" s="95">
        <f>IF($C537 = "neg", (($D537+1) - VLOOKUP($B537,'Results-formatted 060121'!$A:AO,(AR$3+2),FALSE)), IF($C537 = "pos-neg", (3+VLOOKUP($B537,'Results-formatted 060121'!$A:AO,(AR$3+2),FALSE)), VLOOKUP($B537,'Results-formatted 060121'!$A:AO,(AR$3+2),FALSE)))</f>
        <v>4</v>
      </c>
      <c r="AS537" s="95">
        <f>IF($C537 = "neg", (($D537+1) - VLOOKUP($B537,'Results-formatted 060121'!$A:AP,(AS$3+2),FALSE)), IF($C537 = "pos-neg", (3+VLOOKUP($B537,'Results-formatted 060121'!$A:AP,(AS$3+2),FALSE)), VLOOKUP($B537,'Results-formatted 060121'!$A:AP,(AS$3+2),FALSE)))</f>
        <v>3</v>
      </c>
      <c r="AT537" s="95">
        <f>IF($C537 = "neg", (($D537+1) - VLOOKUP($B537,'Results-formatted 060121'!$A:AQ,(AT$3+2),FALSE)), IF($C537 = "pos-neg", (3+VLOOKUP($B537,'Results-formatted 060121'!$A:AQ,(AT$3+2),FALSE)), VLOOKUP($B537,'Results-formatted 060121'!$A:AQ,(AT$3+2),FALSE)))</f>
        <v>5</v>
      </c>
      <c r="AU537" s="95">
        <f>IF($C537 = "neg", (($D537+1) - VLOOKUP($B537,'Results-formatted 060121'!$A:AR,(AU$3+2),FALSE)), IF($C537 = "pos-neg", (3+VLOOKUP($B537,'Results-formatted 060121'!$A:AR,(AU$3+2),FALSE)), VLOOKUP($B537,'Results-formatted 060121'!$A:AR,(AU$3+2),FALSE)))</f>
        <v>3</v>
      </c>
      <c r="AV537" s="95">
        <f>IF($C537 = "neg", (($D537+1) - VLOOKUP($B537,'Results-formatted 060121'!$A:AS,(AV$3+2),FALSE)), IF($C537 = "pos-neg", (3+VLOOKUP($B537,'Results-formatted 060121'!$A:AS,(AV$3+2),FALSE)), VLOOKUP($B537,'Results-formatted 060121'!$A:AS,(AV$3+2),FALSE)))</f>
        <v>4</v>
      </c>
      <c r="AW537" s="95">
        <f>IF($C537 = "neg", (($D537+1) - VLOOKUP($B537,'Results-formatted 060121'!$A:AT,(AW$3+2),FALSE)), IF($C537 = "pos-neg", (3+VLOOKUP($B537,'Results-formatted 060121'!$A:AT,(AW$3+2),FALSE)), VLOOKUP($B537,'Results-formatted 060121'!$A:AT,(AW$3+2),FALSE)))</f>
        <v>3</v>
      </c>
      <c r="AX537" s="95">
        <f>IF($C537 = "neg", (($D537+1) - VLOOKUP($B537,'Results-formatted 060121'!$A:AU,(AX$3+2),FALSE)), IF($C537 = "pos-neg", (3+VLOOKUP($B537,'Results-formatted 060121'!$A:AU,(AX$3+2),FALSE)), VLOOKUP($B537,'Results-formatted 060121'!$A:AU,(AX$3+2),FALSE)))</f>
        <v>1</v>
      </c>
      <c r="AY537" s="95">
        <f>IF($C537 = "neg", (($D537+1) - VLOOKUP($B537,'Results-formatted 060121'!$A:AV,(AY$3+2),FALSE)), IF($C537 = "pos-neg", (3+VLOOKUP($B537,'Results-formatted 060121'!$A:AV,(AY$3+2),FALSE)), VLOOKUP($B537,'Results-formatted 060121'!$A:AV,(AY$3+2),FALSE)))</f>
        <v>4</v>
      </c>
      <c r="AZ537" s="95">
        <f>IF($C537 = "neg", (($D537+1) - VLOOKUP($B537,'Results-formatted 060121'!$A:AW,(AZ$3+2),FALSE)), IF($C537 = "pos-neg", (3+VLOOKUP($B537,'Results-formatted 060121'!$A:AW,(AZ$3+2),FALSE)), VLOOKUP($B537,'Results-formatted 060121'!$A:AW,(AZ$3+2),FALSE)))</f>
        <v>5</v>
      </c>
      <c r="BA537" s="95">
        <f>IF($C537 = "neg", (($D537+1) - VLOOKUP($B537,'Results-formatted 060121'!$A:AX,(BA$3+2),FALSE)), IF($C537 = "pos-neg", (3+VLOOKUP($B537,'Results-formatted 060121'!$A:AX,(BA$3+2),FALSE)), VLOOKUP($B537,'Results-formatted 060121'!$A:AX,(BA$3+2),FALSE)))</f>
        <v>4</v>
      </c>
      <c r="BB537" s="95">
        <f>IF($C537 = "neg", (($D537+1) - VLOOKUP($B537,'Results-formatted 060121'!$A:AY,(BB$3+2),FALSE)), IF($C537 = "pos-neg", (3+VLOOKUP($B537,'Results-formatted 060121'!$A:AY,(BB$3+2),FALSE)), VLOOKUP($B537,'Results-formatted 060121'!$A:AY,(BB$3+2),FALSE)))</f>
        <v>4</v>
      </c>
      <c r="BC537" s="95">
        <f>IF($C537 = "neg", (($D537+1) - VLOOKUP($B537,'Results-formatted 060121'!$A:AZ,(BC$3+2),FALSE)), IF($C537 = "pos-neg", (3+VLOOKUP($B537,'Results-formatted 060121'!$A:AZ,(BC$3+2),FALSE)), VLOOKUP($B537,'Results-formatted 060121'!$A:AZ,(BC$3+2),FALSE)))</f>
        <v>3</v>
      </c>
      <c r="BD537" s="95">
        <f>IF($C537 = "neg", (($D537+1) - VLOOKUP($B537,'Results-formatted 060121'!$A:BA,(BD$3+2),FALSE)), IF($C537 = "pos-neg", (3+VLOOKUP($B537,'Results-formatted 060121'!$A:BA,(BD$3+2),FALSE)), VLOOKUP($B537,'Results-formatted 060121'!$A:BA,(BD$3+2),FALSE)))</f>
        <v>4</v>
      </c>
      <c r="BE537" s="95">
        <f>IF($C537 = "neg", (($D537+1) - VLOOKUP($B537,'Results-formatted 060121'!$A:BB,(BE$3+2),FALSE)), IF($C537 = "pos-neg", (3+VLOOKUP($B537,'Results-formatted 060121'!$A:BB,(BE$3+2),FALSE)), VLOOKUP($B537,'Results-formatted 060121'!$A:BB,(BE$3+2),FALSE)))</f>
        <v>4</v>
      </c>
      <c r="BF537" s="95">
        <f>IF($C537 = "neg", (($D537+1) - VLOOKUP($B537,'Results-formatted 060121'!$A:BC,(BF$3+2),FALSE)), IF($C537 = "pos-neg", (3+VLOOKUP($B537,'Results-formatted 060121'!$A:BC,(BF$3+2),FALSE)), VLOOKUP($B537,'Results-formatted 060121'!$A:BC,(BF$3+2),FALSE)))</f>
        <v>3</v>
      </c>
      <c r="BG537" s="95">
        <f>IF($C537 = "neg", (($D537+1) - VLOOKUP($B537,'Results-formatted 060121'!$A:BD,(BG$3+2),FALSE)), IF($C537 = "pos-neg", (3+VLOOKUP($B537,'Results-formatted 060121'!$A:BD,(BG$3+2),FALSE)), VLOOKUP($B537,'Results-formatted 060121'!$A:BD,(BG$3+2),FALSE)))</f>
        <v>2</v>
      </c>
      <c r="BH537" s="95">
        <f>IF($C537 = "neg", (($D537+1) - VLOOKUP($B537,'Results-formatted 060121'!$A:BE,(BH$3+2),FALSE)), IF($C537 = "pos-neg", (3+VLOOKUP($B537,'Results-formatted 060121'!$A:BE,(BH$3+2),FALSE)), VLOOKUP($B537,'Results-formatted 060121'!$A:BE,(BH$3+2),FALSE)))</f>
        <v>4</v>
      </c>
      <c r="BI537" s="95">
        <f>IF($C537 = "neg", (($D537+1) - VLOOKUP($B537,'Results-formatted 060121'!$A:BF,(BI$3+2),FALSE)), IF($C537 = "pos-neg", (3+VLOOKUP($B537,'Results-formatted 060121'!$A:BF,(BI$3+2),FALSE)), VLOOKUP($B537,'Results-formatted 060121'!$A:BF,(BI$3+2),FALSE)))</f>
        <v>5</v>
      </c>
      <c r="BJ537" s="95">
        <f>IF($C537 = "neg", (($D537+1) - VLOOKUP($B537,'Results-formatted 060121'!$A:BG,(BJ$3+2),FALSE)), IF($C537 = "pos-neg", (3+VLOOKUP($B537,'Results-formatted 060121'!$A:BG,(BJ$3+2),FALSE)), VLOOKUP($B537,'Results-formatted 060121'!$A:BG,(BJ$3+2),FALSE)))</f>
        <v>3</v>
      </c>
      <c r="BK537" s="95">
        <f>IF($C537 = "neg", (($D537+1) - VLOOKUP($B537,'Results-formatted 060121'!$A:BH,(BK$3+2),FALSE)), IF($C537 = "pos-neg", (3+VLOOKUP($B537,'Results-formatted 060121'!$A:BH,(BK$3+2),FALSE)), VLOOKUP($B537,'Results-formatted 060121'!$A:BH,(BK$3+2),FALSE)))</f>
        <v>4</v>
      </c>
      <c r="BL537" s="95">
        <f>IF($C537 = "neg", (($D537+1) - VLOOKUP($B537,'Results-formatted 060121'!$A:BI,(BL$3+2),FALSE)), IF($C537 = "pos-neg", (3+VLOOKUP($B537,'Results-formatted 060121'!$A:BI,(BL$3+2),FALSE)), VLOOKUP($B537,'Results-formatted 060121'!$A:BI,(BL$3+2),FALSE)))</f>
        <v>5</v>
      </c>
      <c r="BM537" s="95">
        <f>IF($C537 = "neg", (($D537+1) - VLOOKUP($B537,'Results-formatted 060121'!$A:BJ,(BM$3+2),FALSE)), IF($C537 = "pos-neg", (3+VLOOKUP($B537,'Results-formatted 060121'!$A:BJ,(BM$3+2),FALSE)), VLOOKUP($B537,'Results-formatted 060121'!$A:BJ,(BM$3+2),FALSE)))</f>
        <v>3</v>
      </c>
      <c r="BN537" s="95"/>
      <c r="BO537" s="95"/>
      <c r="BP537" s="95"/>
      <c r="BQ537" s="95"/>
      <c r="BR537" s="95"/>
      <c r="BS537" s="95"/>
      <c r="BT537" s="95"/>
      <c r="BU537" s="95"/>
      <c r="BV537" s="95"/>
      <c r="BW537" s="95"/>
      <c r="BX537" s="95"/>
      <c r="BY537" s="95"/>
      <c r="BZ537" s="95"/>
      <c r="CA537" s="95"/>
      <c r="CB537" s="95"/>
      <c r="CC537" s="95"/>
      <c r="CD537" s="98"/>
      <c r="CE537" s="25">
        <f t="shared" si="1954"/>
        <v>3.8333333333333335</v>
      </c>
      <c r="CF537" s="25">
        <f t="shared" si="2064"/>
        <v>0.92363810263152801</v>
      </c>
    </row>
    <row r="538" spans="2:84" ht="42" x14ac:dyDescent="0.15">
      <c r="B538" s="84" t="s">
        <v>649</v>
      </c>
      <c r="C538" s="86" t="s">
        <v>224</v>
      </c>
      <c r="D538" s="2">
        <v>5</v>
      </c>
      <c r="E538" s="15" t="s">
        <v>1098</v>
      </c>
      <c r="F538" s="95">
        <f>IF($C538 = "neg", (($D538+1) - VLOOKUP($B538,'Results-formatted 060121'!$A:$AJ,(F$3+2),FALSE)), IF($C538 = "pos-neg", (3+VLOOKUP($B538,'Results-formatted 060121'!$A:$AJ,(F$3+2),FALSE)), VLOOKUP($B538,'Results-formatted 060121'!$A:$AJ,(F$3+2),FALSE)))</f>
        <v>3</v>
      </c>
      <c r="G538" s="95">
        <f>IF($C538 = "neg", (($D538+1) - VLOOKUP($B538,'Results-formatted 060121'!$A:$AJ,(G$3+2),FALSE)), IF($C538 = "pos-neg", (3+VLOOKUP($B538,'Results-formatted 060121'!$A:$AJ,(G$3+2),FALSE)), VLOOKUP($B538,'Results-formatted 060121'!$A:$AJ,(G$3+2),FALSE)))</f>
        <v>4</v>
      </c>
      <c r="H538" s="95">
        <f>IF($C538 = "neg", (($D538+1) - VLOOKUP($B538,'Results-formatted 060121'!$A:$AJ,(H$3+2),FALSE)), IF($C538 = "pos-neg", (3+VLOOKUP($B538,'Results-formatted 060121'!$A:$AJ,(H$3+2),FALSE)), VLOOKUP($B538,'Results-formatted 060121'!$A:$AJ,(H$3+2),FALSE)))</f>
        <v>4</v>
      </c>
      <c r="I538" s="95">
        <f>IF($C538 = "neg", (($D538+1) - VLOOKUP($B538,'Results-formatted 060121'!$A:$AJ,(I$3+2),FALSE)), IF($C538 = "pos-neg", (3+VLOOKUP($B538,'Results-formatted 060121'!$A:$AJ,(I$3+2),FALSE)), VLOOKUP($B538,'Results-formatted 060121'!$A:$AJ,(I$3+2),FALSE)))</f>
        <v>4</v>
      </c>
      <c r="J538" s="95">
        <f>IF($C538 = "neg", (($D538+1) - VLOOKUP($B538,'Results-formatted 060121'!$A:$AJ,(J$3+2),FALSE)), IF($C538 = "pos-neg", (3+VLOOKUP($B538,'Results-formatted 060121'!$A:$AJ,(J$3+2),FALSE)), VLOOKUP($B538,'Results-formatted 060121'!$A:$AJ,(J$3+2),FALSE)))</f>
        <v>3</v>
      </c>
      <c r="K538" s="95">
        <f>IF($C538 = "neg", (($D538+1) - VLOOKUP($B538,'Results-formatted 060121'!$A:$AJ,(K$3+2),FALSE)), IF($C538 = "pos-neg", (3+VLOOKUP($B538,'Results-formatted 060121'!$A:$AJ,(K$3+2),FALSE)), VLOOKUP($B538,'Results-formatted 060121'!$A:$AJ,(K$3+2),FALSE)))</f>
        <v>5</v>
      </c>
      <c r="L538" s="95">
        <f>IF($C538 = "neg", (($D538+1) - VLOOKUP($B538,'Results-formatted 060121'!$A:$AJ,(L$3+2),FALSE)), IF($C538 = "pos-neg", (3+VLOOKUP($B538,'Results-formatted 060121'!$A:$AJ,(L$3+2),FALSE)), VLOOKUP($B538,'Results-formatted 060121'!$A:$AJ,(L$3+2),FALSE)))</f>
        <v>4</v>
      </c>
      <c r="M538" s="95">
        <f>IF($C538 = "neg", (($D538+1) - VLOOKUP($B538,'Results-formatted 060121'!$A:$AJ,(M$3+2),FALSE)), IF($C538 = "pos-neg", (3+VLOOKUP($B538,'Results-formatted 060121'!$A:$AJ,(M$3+2),FALSE)), VLOOKUP($B538,'Results-formatted 060121'!$A:$AJ,(M$3+2),FALSE)))</f>
        <v>5</v>
      </c>
      <c r="N538" s="95">
        <f>IF($C538 = "neg", (($D538+1) - VLOOKUP($B538,'Results-formatted 060121'!$A:$AJ,(N$3+2),FALSE)), IF($C538 = "pos-neg", (3+VLOOKUP($B538,'Results-formatted 060121'!$A:$AJ,(N$3+2),FALSE)), VLOOKUP($B538,'Results-formatted 060121'!$A:$AJ,(N$3+2),FALSE)))</f>
        <v>4</v>
      </c>
      <c r="O538" s="95">
        <f>IF($C538 = "neg", (($D538+1) - VLOOKUP($B538,'Results-formatted 060121'!$A:$AJ,(O$3+2),FALSE)), IF($C538 = "pos-neg", (3+VLOOKUP($B538,'Results-formatted 060121'!$A:$AJ,(O$3+2),FALSE)), VLOOKUP($B538,'Results-formatted 060121'!$A:$AJ,(O$3+2),FALSE)))</f>
        <v>5</v>
      </c>
      <c r="P538" s="95">
        <f>IF($C538 = "neg", (($D538+1) - VLOOKUP($B538,'Results-formatted 060121'!$A:$AJ,(P$3+2),FALSE)), IF($C538 = "pos-neg", (3+VLOOKUP($B538,'Results-formatted 060121'!$A:$AJ,(P$3+2),FALSE)), VLOOKUP($B538,'Results-formatted 060121'!$A:$AJ,(P$3+2),FALSE)))</f>
        <v>4</v>
      </c>
      <c r="Q538" s="95">
        <f>IF($C538 = "neg", (($D538+1) - VLOOKUP($B538,'Results-formatted 060121'!$A:$AJ,(Q$3+2),FALSE)), IF($C538 = "pos-neg", (3+VLOOKUP($B538,'Results-formatted 060121'!$A:$AJ,(Q$3+2),FALSE)), VLOOKUP($B538,'Results-formatted 060121'!$A:$AJ,(Q$3+2),FALSE)))</f>
        <v>5</v>
      </c>
      <c r="R538" s="95">
        <f>IF($C538 = "neg", (($D538+1) - VLOOKUP($B538,'Results-formatted 060121'!$A:$AJ,(R$3+2),FALSE)), IF($C538 = "pos-neg", (3+VLOOKUP($B538,'Results-formatted 060121'!$A:$AJ,(R$3+2),FALSE)), VLOOKUP($B538,'Results-formatted 060121'!$A:$AJ,(R$3+2),FALSE)))</f>
        <v>4</v>
      </c>
      <c r="S538" s="95">
        <f>IF($C538 = "neg", (($D538+1) - VLOOKUP($B538,'Results-formatted 060121'!$A:$AJ,(S$3+2),FALSE)), IF($C538 = "pos-neg", (3+VLOOKUP($B538,'Results-formatted 060121'!$A:$AJ,(S$3+2),FALSE)), VLOOKUP($B538,'Results-formatted 060121'!$A:$AJ,(S$3+2),FALSE)))</f>
        <v>4</v>
      </c>
      <c r="T538" s="95">
        <f>IF($C538 = "neg", (($D538+1) - VLOOKUP($B538,'Results-formatted 060121'!$A:$AJ,(T$3+2),FALSE)), IF($C538 = "pos-neg", (3+VLOOKUP($B538,'Results-formatted 060121'!$A:$AJ,(T$3+2),FALSE)), VLOOKUP($B538,'Results-formatted 060121'!$A:$AJ,(T$3+2),FALSE)))</f>
        <v>5</v>
      </c>
      <c r="U538" s="95">
        <f>IF($C538 = "neg", (($D538+1) - VLOOKUP($B538,'Results-formatted 060121'!$A:$AJ,(U$3+2),FALSE)), IF($C538 = "pos-neg", (3+VLOOKUP($B538,'Results-formatted 060121'!$A:$AJ,(U$3+2),FALSE)), VLOOKUP($B538,'Results-formatted 060121'!$A:$AJ,(U$3+2),FALSE)))</f>
        <v>5</v>
      </c>
      <c r="V538" s="95">
        <f>IF($C538 = "neg", (($D538+1) - VLOOKUP($B538,'Results-formatted 060121'!$A:$AJ,(V$3+2),FALSE)), IF($C538 = "pos-neg", (3+VLOOKUP($B538,'Results-formatted 060121'!$A:$AJ,(V$3+2),FALSE)), VLOOKUP($B538,'Results-formatted 060121'!$A:$AJ,(V$3+2),FALSE)))</f>
        <v>5</v>
      </c>
      <c r="W538" s="95">
        <f>IF($C538 = "neg", (($D538+1) - VLOOKUP($B538,'Results-formatted 060121'!$A:$AJ,(W$3+2),FALSE)), IF($C538 = "pos-neg", (3+VLOOKUP($B538,'Results-formatted 060121'!$A:$AJ,(W$3+2),FALSE)), VLOOKUP($B538,'Results-formatted 060121'!$A:$AJ,(W$3+2),FALSE)))</f>
        <v>4</v>
      </c>
      <c r="X538" s="95">
        <f>IF($C538 = "neg", (($D538+1) - VLOOKUP($B538,'Results-formatted 060121'!$A:$AJ,(X$3+2),FALSE)), IF($C538 = "pos-neg", (3+VLOOKUP($B538,'Results-formatted 060121'!$A:$AJ,(X$3+2),FALSE)), VLOOKUP($B538,'Results-formatted 060121'!$A:$AJ,(X$3+2),FALSE)))</f>
        <v>4</v>
      </c>
      <c r="Y538" s="95">
        <f>IF($C538 = "neg", (($D538+1) - VLOOKUP($B538,'Results-formatted 060121'!$A:$AJ,(Y$3+2),FALSE)), IF($C538 = "pos-neg", (3+VLOOKUP($B538,'Results-formatted 060121'!$A:$AJ,(Y$3+2),FALSE)), VLOOKUP($B538,'Results-formatted 060121'!$A:$AJ,(Y$3+2),FALSE)))</f>
        <v>5</v>
      </c>
      <c r="Z538" s="95">
        <f>IF($C538 = "neg", (($D538+1) - VLOOKUP($B538,'Results-formatted 060121'!$A:$AJ,(Z$3+2),FALSE)), IF($C538 = "pos-neg", (3+VLOOKUP($B538,'Results-formatted 060121'!$A:$AJ,(Z$3+2),FALSE)), VLOOKUP($B538,'Results-formatted 060121'!$A:$AJ,(Z$3+2),FALSE)))</f>
        <v>4</v>
      </c>
      <c r="AA538" s="95">
        <f>IF($C538 = "neg", (($D538+1) - VLOOKUP($B538,'Results-formatted 060121'!$A:$AJ,(AA$3+2),FALSE)), IF($C538 = "pos-neg", (3+VLOOKUP($B538,'Results-formatted 060121'!$A:$AJ,(AA$3+2),FALSE)), VLOOKUP($B538,'Results-formatted 060121'!$A:$AJ,(AA$3+2),FALSE)))</f>
        <v>5</v>
      </c>
      <c r="AB538" s="95">
        <f>IF($C538 = "neg", (($D538+1) - VLOOKUP($B538,'Results-formatted 060121'!$A:$AJ,(AB$3+2),FALSE)), IF($C538 = "pos-neg", (3+VLOOKUP($B538,'Results-formatted 060121'!$A:$AJ,(AB$3+2),FALSE)), VLOOKUP($B538,'Results-formatted 060121'!$A:$AJ,(AB$3+2),FALSE)))</f>
        <v>4</v>
      </c>
      <c r="AC538" s="95">
        <f>IF($C538 = "neg", (($D538+1) - VLOOKUP($B538,'Results-formatted 060121'!$A:$AJ,(AC$3+2),FALSE)), IF($C538 = "pos-neg", (3+VLOOKUP($B538,'Results-formatted 060121'!$A:$AJ,(AC$3+2),FALSE)), VLOOKUP($B538,'Results-formatted 060121'!$A:$AJ,(AC$3+2),FALSE)))</f>
        <v>2</v>
      </c>
      <c r="AD538" s="95">
        <f>IF($C538 = "neg", (($D538+1) - VLOOKUP($B538,'Results-formatted 060121'!$A:$AJ,(AD$3+2),FALSE)), IF($C538 = "pos-neg", (3+VLOOKUP($B538,'Results-formatted 060121'!$A:$AJ,(AD$3+2),FALSE)), VLOOKUP($B538,'Results-formatted 060121'!$A:$AJ,(AD$3+2),FALSE)))</f>
        <v>4</v>
      </c>
      <c r="AE538" s="95">
        <f>IF($C538 = "neg", (($D538+1) - VLOOKUP($B538,'Results-formatted 060121'!$A:$AJ,(AE$3+2),FALSE)), IF($C538 = "pos-neg", (3+VLOOKUP($B538,'Results-formatted 060121'!$A:$AJ,(AE$3+2),FALSE)), VLOOKUP($B538,'Results-formatted 060121'!$A:$AJ,(AE$3+2),FALSE)))</f>
        <v>4</v>
      </c>
      <c r="AF538" s="95">
        <f>IF($C538 = "neg", (($D538+1) - VLOOKUP($B538,'Results-formatted 060121'!$A:$AJ,(AF$3+2),FALSE)), IF($C538 = "pos-neg", (3+VLOOKUP($B538,'Results-formatted 060121'!$A:$AJ,(AF$3+2),FALSE)), VLOOKUP($B538,'Results-formatted 060121'!$A:$AJ,(AF$3+2),FALSE)))</f>
        <v>4</v>
      </c>
      <c r="AG538" s="95">
        <f>IF($C538 = "neg", (($D538+1) - VLOOKUP($B538,'Results-formatted 060121'!$A:$AJ,(AG$3+2),FALSE)), IF($C538 = "pos-neg", (3+VLOOKUP($B538,'Results-formatted 060121'!$A:$AJ,(AG$3+2),FALSE)), VLOOKUP($B538,'Results-formatted 060121'!$A:$AJ,(AG$3+2),FALSE)))</f>
        <v>5</v>
      </c>
      <c r="AH538" s="95">
        <f>IF($C538 = "neg", (($D538+1) - VLOOKUP($B538,'Results-formatted 060121'!$A:$AJ,(AH$3+2),FALSE)), IF($C538 = "pos-neg", (3+VLOOKUP($B538,'Results-formatted 060121'!$A:$AJ,(AH$3+2),FALSE)), VLOOKUP($B538,'Results-formatted 060121'!$A:$AJ,(AH$3+2),FALSE)))</f>
        <v>4</v>
      </c>
      <c r="AI538" s="95">
        <f>IF($C538 = "neg", (($D538+1) - VLOOKUP($B538,'Results-formatted 060121'!$A:$AJ,(AI$3+2),FALSE)), IF($C538 = "pos-neg", (3+VLOOKUP($B538,'Results-formatted 060121'!$A:$AJ,(AI$3+2),FALSE)), VLOOKUP($B538,'Results-formatted 060121'!$A:$AJ,(AI$3+2),FALSE)))</f>
        <v>4</v>
      </c>
      <c r="AJ538" s="95">
        <f>IF($C538 = "neg", (($D538+1) - VLOOKUP($B538,'Results-formatted 060121'!$A:$AJ,(AJ$3+2),FALSE)), IF($C538 = "pos-neg", (3+VLOOKUP($B538,'Results-formatted 060121'!$A:$AJ,(AJ$3+2),FALSE)), VLOOKUP($B538,'Results-formatted 060121'!$A:$AJ,(AJ$3+2),FALSE)))</f>
        <v>5</v>
      </c>
      <c r="AK538" s="95">
        <f>IF($C538 = "neg", (($D538+1) - VLOOKUP($B538,'Results-formatted 060121'!$A:$AJ,(AK$3+2),FALSE)), IF($C538 = "pos-neg", (3+VLOOKUP($B538,'Results-formatted 060121'!$A:$AJ,(AK$3+2),FALSE)), VLOOKUP($B538,'Results-formatted 060121'!$A:$AJ,(AK$3+2),FALSE)))</f>
        <v>4</v>
      </c>
      <c r="AL538" s="95">
        <f>IF($C538 = "neg", (($D538+1) - VLOOKUP($B538,'Results-formatted 060121'!$A:$AJ,(AL$3+2),FALSE)), IF($C538 = "pos-neg", (3+VLOOKUP($B538,'Results-formatted 060121'!$A:$AJ,(AL$3+2),FALSE)), VLOOKUP($B538,'Results-formatted 060121'!$A:$AJ,(AL$3+2),FALSE)))</f>
        <v>4</v>
      </c>
      <c r="AM538" s="95">
        <f>IF($C538 = "neg", (($D538+1) - VLOOKUP($B538,'Results-formatted 060121'!$A:AJ,(AM$3+2),FALSE)), IF($C538 = "pos-neg", (3+VLOOKUP($B538,'Results-formatted 060121'!$A:AJ,(AM$3+2),FALSE)), VLOOKUP($B538,'Results-formatted 060121'!$A:AJ,(AM$3+2),FALSE)))</f>
        <v>5</v>
      </c>
      <c r="AN538" s="95">
        <f>IF($C538 = "neg", (($D538+1) - VLOOKUP($B538,'Results-formatted 060121'!$A:AK,(AN$3+2),FALSE)), IF($C538 = "pos-neg", (3+VLOOKUP($B538,'Results-formatted 060121'!$A:AK,(AN$3+2),FALSE)), VLOOKUP($B538,'Results-formatted 060121'!$A:AK,(AN$3+2),FALSE)))</f>
        <v>4</v>
      </c>
      <c r="AO538" s="95">
        <f>IF($C538 = "neg", (($D538+1) - VLOOKUP($B538,'Results-formatted 060121'!$A:AL,(AO$3+2),FALSE)), IF($C538 = "pos-neg", (3+VLOOKUP($B538,'Results-formatted 060121'!$A:AL,(AO$3+2),FALSE)), VLOOKUP($B538,'Results-formatted 060121'!$A:AL,(AO$3+2),FALSE)))</f>
        <v>4</v>
      </c>
      <c r="AP538" s="95">
        <f>IF($C538 = "neg", (($D538+1) - VLOOKUP($B538,'Results-formatted 060121'!$A:AM,(AP$3+2),FALSE)), IF($C538 = "pos-neg", (3+VLOOKUP($B538,'Results-formatted 060121'!$A:AM,(AP$3+2),FALSE)), VLOOKUP($B538,'Results-formatted 060121'!$A:AM,(AP$3+2),FALSE)))</f>
        <v>2</v>
      </c>
      <c r="AQ538" s="95">
        <f>IF($C538 = "neg", (($D538+1) - VLOOKUP($B538,'Results-formatted 060121'!$A:AN,(AQ$3+2),FALSE)), IF($C538 = "pos-neg", (3+VLOOKUP($B538,'Results-formatted 060121'!$A:AN,(AQ$3+2),FALSE)), VLOOKUP($B538,'Results-formatted 060121'!$A:AN,(AQ$3+2),FALSE)))</f>
        <v>4</v>
      </c>
      <c r="AR538" s="95">
        <f>IF($C538 = "neg", (($D538+1) - VLOOKUP($B538,'Results-formatted 060121'!$A:AO,(AR$3+2),FALSE)), IF($C538 = "pos-neg", (3+VLOOKUP($B538,'Results-formatted 060121'!$A:AO,(AR$3+2),FALSE)), VLOOKUP($B538,'Results-formatted 060121'!$A:AO,(AR$3+2),FALSE)))</f>
        <v>5</v>
      </c>
      <c r="AS538" s="95">
        <f>IF($C538 = "neg", (($D538+1) - VLOOKUP($B538,'Results-formatted 060121'!$A:AP,(AS$3+2),FALSE)), IF($C538 = "pos-neg", (3+VLOOKUP($B538,'Results-formatted 060121'!$A:AP,(AS$3+2),FALSE)), VLOOKUP($B538,'Results-formatted 060121'!$A:AP,(AS$3+2),FALSE)))</f>
        <v>4</v>
      </c>
      <c r="AT538" s="95">
        <f>IF($C538 = "neg", (($D538+1) - VLOOKUP($B538,'Results-formatted 060121'!$A:AQ,(AT$3+2),FALSE)), IF($C538 = "pos-neg", (3+VLOOKUP($B538,'Results-formatted 060121'!$A:AQ,(AT$3+2),FALSE)), VLOOKUP($B538,'Results-formatted 060121'!$A:AQ,(AT$3+2),FALSE)))</f>
        <v>5</v>
      </c>
      <c r="AU538" s="95">
        <f>IF($C538 = "neg", (($D538+1) - VLOOKUP($B538,'Results-formatted 060121'!$A:AR,(AU$3+2),FALSE)), IF($C538 = "pos-neg", (3+VLOOKUP($B538,'Results-formatted 060121'!$A:AR,(AU$3+2),FALSE)), VLOOKUP($B538,'Results-formatted 060121'!$A:AR,(AU$3+2),FALSE)))</f>
        <v>5</v>
      </c>
      <c r="AV538" s="95">
        <f>IF($C538 = "neg", (($D538+1) - VLOOKUP($B538,'Results-formatted 060121'!$A:AS,(AV$3+2),FALSE)), IF($C538 = "pos-neg", (3+VLOOKUP($B538,'Results-formatted 060121'!$A:AS,(AV$3+2),FALSE)), VLOOKUP($B538,'Results-formatted 060121'!$A:AS,(AV$3+2),FALSE)))</f>
        <v>4</v>
      </c>
      <c r="AW538" s="95">
        <f>IF($C538 = "neg", (($D538+1) - VLOOKUP($B538,'Results-formatted 060121'!$A:AT,(AW$3+2),FALSE)), IF($C538 = "pos-neg", (3+VLOOKUP($B538,'Results-formatted 060121'!$A:AT,(AW$3+2),FALSE)), VLOOKUP($B538,'Results-formatted 060121'!$A:AT,(AW$3+2),FALSE)))</f>
        <v>2</v>
      </c>
      <c r="AX538" s="95">
        <f>IF($C538 = "neg", (($D538+1) - VLOOKUP($B538,'Results-formatted 060121'!$A:AU,(AX$3+2),FALSE)), IF($C538 = "pos-neg", (3+VLOOKUP($B538,'Results-formatted 060121'!$A:AU,(AX$3+2),FALSE)), VLOOKUP($B538,'Results-formatted 060121'!$A:AU,(AX$3+2),FALSE)))</f>
        <v>2</v>
      </c>
      <c r="AY538" s="95">
        <f>IF($C538 = "neg", (($D538+1) - VLOOKUP($B538,'Results-formatted 060121'!$A:AV,(AY$3+2),FALSE)), IF($C538 = "pos-neg", (3+VLOOKUP($B538,'Results-formatted 060121'!$A:AV,(AY$3+2),FALSE)), VLOOKUP($B538,'Results-formatted 060121'!$A:AV,(AY$3+2),FALSE)))</f>
        <v>5</v>
      </c>
      <c r="AZ538" s="95">
        <f>IF($C538 = "neg", (($D538+1) - VLOOKUP($B538,'Results-formatted 060121'!$A:AW,(AZ$3+2),FALSE)), IF($C538 = "pos-neg", (3+VLOOKUP($B538,'Results-formatted 060121'!$A:AW,(AZ$3+2),FALSE)), VLOOKUP($B538,'Results-formatted 060121'!$A:AW,(AZ$3+2),FALSE)))</f>
        <v>5</v>
      </c>
      <c r="BA538" s="95">
        <f>IF($C538 = "neg", (($D538+1) - VLOOKUP($B538,'Results-formatted 060121'!$A:AX,(BA$3+2),FALSE)), IF($C538 = "pos-neg", (3+VLOOKUP($B538,'Results-formatted 060121'!$A:AX,(BA$3+2),FALSE)), VLOOKUP($B538,'Results-formatted 060121'!$A:AX,(BA$3+2),FALSE)))</f>
        <v>4</v>
      </c>
      <c r="BB538" s="95">
        <f>IF($C538 = "neg", (($D538+1) - VLOOKUP($B538,'Results-formatted 060121'!$A:AY,(BB$3+2),FALSE)), IF($C538 = "pos-neg", (3+VLOOKUP($B538,'Results-formatted 060121'!$A:AY,(BB$3+2),FALSE)), VLOOKUP($B538,'Results-formatted 060121'!$A:AY,(BB$3+2),FALSE)))</f>
        <v>5</v>
      </c>
      <c r="BC538" s="95">
        <f>IF($C538 = "neg", (($D538+1) - VLOOKUP($B538,'Results-formatted 060121'!$A:AZ,(BC$3+2),FALSE)), IF($C538 = "pos-neg", (3+VLOOKUP($B538,'Results-formatted 060121'!$A:AZ,(BC$3+2),FALSE)), VLOOKUP($B538,'Results-formatted 060121'!$A:AZ,(BC$3+2),FALSE)))</f>
        <v>4</v>
      </c>
      <c r="BD538" s="95">
        <f>IF($C538 = "neg", (($D538+1) - VLOOKUP($B538,'Results-formatted 060121'!$A:BA,(BD$3+2),FALSE)), IF($C538 = "pos-neg", (3+VLOOKUP($B538,'Results-formatted 060121'!$A:BA,(BD$3+2),FALSE)), VLOOKUP($B538,'Results-formatted 060121'!$A:BA,(BD$3+2),FALSE)))</f>
        <v>4</v>
      </c>
      <c r="BE538" s="95">
        <f>IF($C538 = "neg", (($D538+1) - VLOOKUP($B538,'Results-formatted 060121'!$A:BB,(BE$3+2),FALSE)), IF($C538 = "pos-neg", (3+VLOOKUP($B538,'Results-formatted 060121'!$A:BB,(BE$3+2),FALSE)), VLOOKUP($B538,'Results-formatted 060121'!$A:BB,(BE$3+2),FALSE)))</f>
        <v>5</v>
      </c>
      <c r="BF538" s="95">
        <f>IF($C538 = "neg", (($D538+1) - VLOOKUP($B538,'Results-formatted 060121'!$A:BC,(BF$3+2),FALSE)), IF($C538 = "pos-neg", (3+VLOOKUP($B538,'Results-formatted 060121'!$A:BC,(BF$3+2),FALSE)), VLOOKUP($B538,'Results-formatted 060121'!$A:BC,(BF$3+2),FALSE)))</f>
        <v>5</v>
      </c>
      <c r="BG538" s="95">
        <f>IF($C538 = "neg", (($D538+1) - VLOOKUP($B538,'Results-formatted 060121'!$A:BD,(BG$3+2),FALSE)), IF($C538 = "pos-neg", (3+VLOOKUP($B538,'Results-formatted 060121'!$A:BD,(BG$3+2),FALSE)), VLOOKUP($B538,'Results-formatted 060121'!$A:BD,(BG$3+2),FALSE)))</f>
        <v>4</v>
      </c>
      <c r="BH538" s="95">
        <f>IF($C538 = "neg", (($D538+1) - VLOOKUP($B538,'Results-formatted 060121'!$A:BE,(BH$3+2),FALSE)), IF($C538 = "pos-neg", (3+VLOOKUP($B538,'Results-formatted 060121'!$A:BE,(BH$3+2),FALSE)), VLOOKUP($B538,'Results-formatted 060121'!$A:BE,(BH$3+2),FALSE)))</f>
        <v>4</v>
      </c>
      <c r="BI538" s="95">
        <f>IF($C538 = "neg", (($D538+1) - VLOOKUP($B538,'Results-formatted 060121'!$A:BF,(BI$3+2),FALSE)), IF($C538 = "pos-neg", (3+VLOOKUP($B538,'Results-formatted 060121'!$A:BF,(BI$3+2),FALSE)), VLOOKUP($B538,'Results-formatted 060121'!$A:BF,(BI$3+2),FALSE)))</f>
        <v>5</v>
      </c>
      <c r="BJ538" s="95">
        <f>IF($C538 = "neg", (($D538+1) - VLOOKUP($B538,'Results-formatted 060121'!$A:BG,(BJ$3+2),FALSE)), IF($C538 = "pos-neg", (3+VLOOKUP($B538,'Results-formatted 060121'!$A:BG,(BJ$3+2),FALSE)), VLOOKUP($B538,'Results-formatted 060121'!$A:BG,(BJ$3+2),FALSE)))</f>
        <v>4</v>
      </c>
      <c r="BK538" s="95">
        <f>IF($C538 = "neg", (($D538+1) - VLOOKUP($B538,'Results-formatted 060121'!$A:BH,(BK$3+2),FALSE)), IF($C538 = "pos-neg", (3+VLOOKUP($B538,'Results-formatted 060121'!$A:BH,(BK$3+2),FALSE)), VLOOKUP($B538,'Results-formatted 060121'!$A:BH,(BK$3+2),FALSE)))</f>
        <v>3</v>
      </c>
      <c r="BL538" s="95">
        <f>IF($C538 = "neg", (($D538+1) - VLOOKUP($B538,'Results-formatted 060121'!$A:BI,(BL$3+2),FALSE)), IF($C538 = "pos-neg", (3+VLOOKUP($B538,'Results-formatted 060121'!$A:BI,(BL$3+2),FALSE)), VLOOKUP($B538,'Results-formatted 060121'!$A:BI,(BL$3+2),FALSE)))</f>
        <v>5</v>
      </c>
      <c r="BM538" s="95">
        <f>IF($C538 = "neg", (($D538+1) - VLOOKUP($B538,'Results-formatted 060121'!$A:BJ,(BM$3+2),FALSE)), IF($C538 = "pos-neg", (3+VLOOKUP($B538,'Results-formatted 060121'!$A:BJ,(BM$3+2),FALSE)), VLOOKUP($B538,'Results-formatted 060121'!$A:BJ,(BM$3+2),FALSE)))</f>
        <v>4</v>
      </c>
      <c r="BN538" s="95"/>
      <c r="BO538" s="95"/>
      <c r="BP538" s="95"/>
      <c r="BQ538" s="95"/>
      <c r="BR538" s="95"/>
      <c r="BS538" s="95"/>
      <c r="BT538" s="95"/>
      <c r="BU538" s="95"/>
      <c r="BV538" s="95"/>
      <c r="BW538" s="95"/>
      <c r="BX538" s="95"/>
      <c r="BY538" s="95"/>
      <c r="BZ538" s="95"/>
      <c r="CA538" s="95"/>
      <c r="CB538" s="95"/>
      <c r="CC538" s="95"/>
      <c r="CD538" s="98"/>
      <c r="CE538" s="25">
        <f t="shared" ref="CE538:CE569" si="2149">AVERAGE(F538:CD538)</f>
        <v>4.1833333333333336</v>
      </c>
      <c r="CF538" s="25">
        <f t="shared" si="2064"/>
        <v>0.81285574567498531</v>
      </c>
    </row>
    <row r="539" spans="2:84" ht="42" x14ac:dyDescent="0.15">
      <c r="B539" s="84" t="s">
        <v>650</v>
      </c>
      <c r="C539" s="86" t="s">
        <v>224</v>
      </c>
      <c r="D539" s="2">
        <v>5</v>
      </c>
      <c r="E539" s="15" t="s">
        <v>1099</v>
      </c>
      <c r="F539" s="95">
        <f>IF($C539 = "neg", (($D539+1) - VLOOKUP($B539,'Results-formatted 060121'!$A:$AJ,(F$3+2),FALSE)), IF($C539 = "pos-neg", (3+VLOOKUP($B539,'Results-formatted 060121'!$A:$AJ,(F$3+2),FALSE)), VLOOKUP($B539,'Results-formatted 060121'!$A:$AJ,(F$3+2),FALSE)))</f>
        <v>3</v>
      </c>
      <c r="G539" s="95">
        <f>IF($C539 = "neg", (($D539+1) - VLOOKUP($B539,'Results-formatted 060121'!$A:$AJ,(G$3+2),FALSE)), IF($C539 = "pos-neg", (3+VLOOKUP($B539,'Results-formatted 060121'!$A:$AJ,(G$3+2),FALSE)), VLOOKUP($B539,'Results-formatted 060121'!$A:$AJ,(G$3+2),FALSE)))</f>
        <v>4</v>
      </c>
      <c r="H539" s="95">
        <f>IF($C539 = "neg", (($D539+1) - VLOOKUP($B539,'Results-formatted 060121'!$A:$AJ,(H$3+2),FALSE)), IF($C539 = "pos-neg", (3+VLOOKUP($B539,'Results-formatted 060121'!$A:$AJ,(H$3+2),FALSE)), VLOOKUP($B539,'Results-formatted 060121'!$A:$AJ,(H$3+2),FALSE)))</f>
        <v>3</v>
      </c>
      <c r="I539" s="95">
        <f>IF($C539 = "neg", (($D539+1) - VLOOKUP($B539,'Results-formatted 060121'!$A:$AJ,(I$3+2),FALSE)), IF($C539 = "pos-neg", (3+VLOOKUP($B539,'Results-formatted 060121'!$A:$AJ,(I$3+2),FALSE)), VLOOKUP($B539,'Results-formatted 060121'!$A:$AJ,(I$3+2),FALSE)))</f>
        <v>4</v>
      </c>
      <c r="J539" s="95">
        <f>IF($C539 = "neg", (($D539+1) - VLOOKUP($B539,'Results-formatted 060121'!$A:$AJ,(J$3+2),FALSE)), IF($C539 = "pos-neg", (3+VLOOKUP($B539,'Results-formatted 060121'!$A:$AJ,(J$3+2),FALSE)), VLOOKUP($B539,'Results-formatted 060121'!$A:$AJ,(J$3+2),FALSE)))</f>
        <v>3</v>
      </c>
      <c r="K539" s="95">
        <f>IF($C539 = "neg", (($D539+1) - VLOOKUP($B539,'Results-formatted 060121'!$A:$AJ,(K$3+2),FALSE)), IF($C539 = "pos-neg", (3+VLOOKUP($B539,'Results-formatted 060121'!$A:$AJ,(K$3+2),FALSE)), VLOOKUP($B539,'Results-formatted 060121'!$A:$AJ,(K$3+2),FALSE)))</f>
        <v>5</v>
      </c>
      <c r="L539" s="95">
        <f>IF($C539 = "neg", (($D539+1) - VLOOKUP($B539,'Results-formatted 060121'!$A:$AJ,(L$3+2),FALSE)), IF($C539 = "pos-neg", (3+VLOOKUP($B539,'Results-formatted 060121'!$A:$AJ,(L$3+2),FALSE)), VLOOKUP($B539,'Results-formatted 060121'!$A:$AJ,(L$3+2),FALSE)))</f>
        <v>4</v>
      </c>
      <c r="M539" s="95">
        <f>IF($C539 = "neg", (($D539+1) - VLOOKUP($B539,'Results-formatted 060121'!$A:$AJ,(M$3+2),FALSE)), IF($C539 = "pos-neg", (3+VLOOKUP($B539,'Results-formatted 060121'!$A:$AJ,(M$3+2),FALSE)), VLOOKUP($B539,'Results-formatted 060121'!$A:$AJ,(M$3+2),FALSE)))</f>
        <v>5</v>
      </c>
      <c r="N539" s="95">
        <f>IF($C539 = "neg", (($D539+1) - VLOOKUP($B539,'Results-formatted 060121'!$A:$AJ,(N$3+2),FALSE)), IF($C539 = "pos-neg", (3+VLOOKUP($B539,'Results-formatted 060121'!$A:$AJ,(N$3+2),FALSE)), VLOOKUP($B539,'Results-formatted 060121'!$A:$AJ,(N$3+2),FALSE)))</f>
        <v>4</v>
      </c>
      <c r="O539" s="95">
        <f>IF($C539 = "neg", (($D539+1) - VLOOKUP($B539,'Results-formatted 060121'!$A:$AJ,(O$3+2),FALSE)), IF($C539 = "pos-neg", (3+VLOOKUP($B539,'Results-formatted 060121'!$A:$AJ,(O$3+2),FALSE)), VLOOKUP($B539,'Results-formatted 060121'!$A:$AJ,(O$3+2),FALSE)))</f>
        <v>5</v>
      </c>
      <c r="P539" s="95">
        <f>IF($C539 = "neg", (($D539+1) - VLOOKUP($B539,'Results-formatted 060121'!$A:$AJ,(P$3+2),FALSE)), IF($C539 = "pos-neg", (3+VLOOKUP($B539,'Results-formatted 060121'!$A:$AJ,(P$3+2),FALSE)), VLOOKUP($B539,'Results-formatted 060121'!$A:$AJ,(P$3+2),FALSE)))</f>
        <v>3</v>
      </c>
      <c r="Q539" s="95">
        <f>IF($C539 = "neg", (($D539+1) - VLOOKUP($B539,'Results-formatted 060121'!$A:$AJ,(Q$3+2),FALSE)), IF($C539 = "pos-neg", (3+VLOOKUP($B539,'Results-formatted 060121'!$A:$AJ,(Q$3+2),FALSE)), VLOOKUP($B539,'Results-formatted 060121'!$A:$AJ,(Q$3+2),FALSE)))</f>
        <v>4</v>
      </c>
      <c r="R539" s="95">
        <f>IF($C539 = "neg", (($D539+1) - VLOOKUP($B539,'Results-formatted 060121'!$A:$AJ,(R$3+2),FALSE)), IF($C539 = "pos-neg", (3+VLOOKUP($B539,'Results-formatted 060121'!$A:$AJ,(R$3+2),FALSE)), VLOOKUP($B539,'Results-formatted 060121'!$A:$AJ,(R$3+2),FALSE)))</f>
        <v>3</v>
      </c>
      <c r="S539" s="95">
        <f>IF($C539 = "neg", (($D539+1) - VLOOKUP($B539,'Results-formatted 060121'!$A:$AJ,(S$3+2),FALSE)), IF($C539 = "pos-neg", (3+VLOOKUP($B539,'Results-formatted 060121'!$A:$AJ,(S$3+2),FALSE)), VLOOKUP($B539,'Results-formatted 060121'!$A:$AJ,(S$3+2),FALSE)))</f>
        <v>3</v>
      </c>
      <c r="T539" s="95">
        <f>IF($C539 = "neg", (($D539+1) - VLOOKUP($B539,'Results-formatted 060121'!$A:$AJ,(T$3+2),FALSE)), IF($C539 = "pos-neg", (3+VLOOKUP($B539,'Results-formatted 060121'!$A:$AJ,(T$3+2),FALSE)), VLOOKUP($B539,'Results-formatted 060121'!$A:$AJ,(T$3+2),FALSE)))</f>
        <v>4</v>
      </c>
      <c r="U539" s="95">
        <f>IF($C539 = "neg", (($D539+1) - VLOOKUP($B539,'Results-formatted 060121'!$A:$AJ,(U$3+2),FALSE)), IF($C539 = "pos-neg", (3+VLOOKUP($B539,'Results-formatted 060121'!$A:$AJ,(U$3+2),FALSE)), VLOOKUP($B539,'Results-formatted 060121'!$A:$AJ,(U$3+2),FALSE)))</f>
        <v>5</v>
      </c>
      <c r="V539" s="95">
        <f>IF($C539 = "neg", (($D539+1) - VLOOKUP($B539,'Results-formatted 060121'!$A:$AJ,(V$3+2),FALSE)), IF($C539 = "pos-neg", (3+VLOOKUP($B539,'Results-formatted 060121'!$A:$AJ,(V$3+2),FALSE)), VLOOKUP($B539,'Results-formatted 060121'!$A:$AJ,(V$3+2),FALSE)))</f>
        <v>5</v>
      </c>
      <c r="W539" s="95">
        <f>IF($C539 = "neg", (($D539+1) - VLOOKUP($B539,'Results-formatted 060121'!$A:$AJ,(W$3+2),FALSE)), IF($C539 = "pos-neg", (3+VLOOKUP($B539,'Results-formatted 060121'!$A:$AJ,(W$3+2),FALSE)), VLOOKUP($B539,'Results-formatted 060121'!$A:$AJ,(W$3+2),FALSE)))</f>
        <v>3</v>
      </c>
      <c r="X539" s="95">
        <f>IF($C539 = "neg", (($D539+1) - VLOOKUP($B539,'Results-formatted 060121'!$A:$AJ,(X$3+2),FALSE)), IF($C539 = "pos-neg", (3+VLOOKUP($B539,'Results-formatted 060121'!$A:$AJ,(X$3+2),FALSE)), VLOOKUP($B539,'Results-formatted 060121'!$A:$AJ,(X$3+2),FALSE)))</f>
        <v>3</v>
      </c>
      <c r="Y539" s="95">
        <f>IF($C539 = "neg", (($D539+1) - VLOOKUP($B539,'Results-formatted 060121'!$A:$AJ,(Y$3+2),FALSE)), IF($C539 = "pos-neg", (3+VLOOKUP($B539,'Results-formatted 060121'!$A:$AJ,(Y$3+2),FALSE)), VLOOKUP($B539,'Results-formatted 060121'!$A:$AJ,(Y$3+2),FALSE)))</f>
        <v>4</v>
      </c>
      <c r="Z539" s="95">
        <f>IF($C539 = "neg", (($D539+1) - VLOOKUP($B539,'Results-formatted 060121'!$A:$AJ,(Z$3+2),FALSE)), IF($C539 = "pos-neg", (3+VLOOKUP($B539,'Results-formatted 060121'!$A:$AJ,(Z$3+2),FALSE)), VLOOKUP($B539,'Results-formatted 060121'!$A:$AJ,(Z$3+2),FALSE)))</f>
        <v>3</v>
      </c>
      <c r="AA539" s="95">
        <f>IF($C539 = "neg", (($D539+1) - VLOOKUP($B539,'Results-formatted 060121'!$A:$AJ,(AA$3+2),FALSE)), IF($C539 = "pos-neg", (3+VLOOKUP($B539,'Results-formatted 060121'!$A:$AJ,(AA$3+2),FALSE)), VLOOKUP($B539,'Results-formatted 060121'!$A:$AJ,(AA$3+2),FALSE)))</f>
        <v>4</v>
      </c>
      <c r="AB539" s="95">
        <f>IF($C539 = "neg", (($D539+1) - VLOOKUP($B539,'Results-formatted 060121'!$A:$AJ,(AB$3+2),FALSE)), IF($C539 = "pos-neg", (3+VLOOKUP($B539,'Results-formatted 060121'!$A:$AJ,(AB$3+2),FALSE)), VLOOKUP($B539,'Results-formatted 060121'!$A:$AJ,(AB$3+2),FALSE)))</f>
        <v>4</v>
      </c>
      <c r="AC539" s="95">
        <f>IF($C539 = "neg", (($D539+1) - VLOOKUP($B539,'Results-formatted 060121'!$A:$AJ,(AC$3+2),FALSE)), IF($C539 = "pos-neg", (3+VLOOKUP($B539,'Results-formatted 060121'!$A:$AJ,(AC$3+2),FALSE)), VLOOKUP($B539,'Results-formatted 060121'!$A:$AJ,(AC$3+2),FALSE)))</f>
        <v>2</v>
      </c>
      <c r="AD539" s="95">
        <f>IF($C539 = "neg", (($D539+1) - VLOOKUP($B539,'Results-formatted 060121'!$A:$AJ,(AD$3+2),FALSE)), IF($C539 = "pos-neg", (3+VLOOKUP($B539,'Results-formatted 060121'!$A:$AJ,(AD$3+2),FALSE)), VLOOKUP($B539,'Results-formatted 060121'!$A:$AJ,(AD$3+2),FALSE)))</f>
        <v>2</v>
      </c>
      <c r="AE539" s="95">
        <f>IF($C539 = "neg", (($D539+1) - VLOOKUP($B539,'Results-formatted 060121'!$A:$AJ,(AE$3+2),FALSE)), IF($C539 = "pos-neg", (3+VLOOKUP($B539,'Results-formatted 060121'!$A:$AJ,(AE$3+2),FALSE)), VLOOKUP($B539,'Results-formatted 060121'!$A:$AJ,(AE$3+2),FALSE)))</f>
        <v>4</v>
      </c>
      <c r="AF539" s="95">
        <f>IF($C539 = "neg", (($D539+1) - VLOOKUP($B539,'Results-formatted 060121'!$A:$AJ,(AF$3+2),FALSE)), IF($C539 = "pos-neg", (3+VLOOKUP($B539,'Results-formatted 060121'!$A:$AJ,(AF$3+2),FALSE)), VLOOKUP($B539,'Results-formatted 060121'!$A:$AJ,(AF$3+2),FALSE)))</f>
        <v>5</v>
      </c>
      <c r="AG539" s="95">
        <f>IF($C539 = "neg", (($D539+1) - VLOOKUP($B539,'Results-formatted 060121'!$A:$AJ,(AG$3+2),FALSE)), IF($C539 = "pos-neg", (3+VLOOKUP($B539,'Results-formatted 060121'!$A:$AJ,(AG$3+2),FALSE)), VLOOKUP($B539,'Results-formatted 060121'!$A:$AJ,(AG$3+2),FALSE)))</f>
        <v>3</v>
      </c>
      <c r="AH539" s="95">
        <f>IF($C539 = "neg", (($D539+1) - VLOOKUP($B539,'Results-formatted 060121'!$A:$AJ,(AH$3+2),FALSE)), IF($C539 = "pos-neg", (3+VLOOKUP($B539,'Results-formatted 060121'!$A:$AJ,(AH$3+2),FALSE)), VLOOKUP($B539,'Results-formatted 060121'!$A:$AJ,(AH$3+2),FALSE)))</f>
        <v>3</v>
      </c>
      <c r="AI539" s="95">
        <f>IF($C539 = "neg", (($D539+1) - VLOOKUP($B539,'Results-formatted 060121'!$A:$AJ,(AI$3+2),FALSE)), IF($C539 = "pos-neg", (3+VLOOKUP($B539,'Results-formatted 060121'!$A:$AJ,(AI$3+2),FALSE)), VLOOKUP($B539,'Results-formatted 060121'!$A:$AJ,(AI$3+2),FALSE)))</f>
        <v>4</v>
      </c>
      <c r="AJ539" s="95">
        <f>IF($C539 = "neg", (($D539+1) - VLOOKUP($B539,'Results-formatted 060121'!$A:$AJ,(AJ$3+2),FALSE)), IF($C539 = "pos-neg", (3+VLOOKUP($B539,'Results-formatted 060121'!$A:$AJ,(AJ$3+2),FALSE)), VLOOKUP($B539,'Results-formatted 060121'!$A:$AJ,(AJ$3+2),FALSE)))</f>
        <v>5</v>
      </c>
      <c r="AK539" s="95">
        <f>IF($C539 = "neg", (($D539+1) - VLOOKUP($B539,'Results-formatted 060121'!$A:$AJ,(AK$3+2),FALSE)), IF($C539 = "pos-neg", (3+VLOOKUP($B539,'Results-formatted 060121'!$A:$AJ,(AK$3+2),FALSE)), VLOOKUP($B539,'Results-formatted 060121'!$A:$AJ,(AK$3+2),FALSE)))</f>
        <v>4</v>
      </c>
      <c r="AL539" s="95">
        <f>IF($C539 = "neg", (($D539+1) - VLOOKUP($B539,'Results-formatted 060121'!$A:$AJ,(AL$3+2),FALSE)), IF($C539 = "pos-neg", (3+VLOOKUP($B539,'Results-formatted 060121'!$A:$AJ,(AL$3+2),FALSE)), VLOOKUP($B539,'Results-formatted 060121'!$A:$AJ,(AL$3+2),FALSE)))</f>
        <v>2</v>
      </c>
      <c r="AM539" s="95">
        <f>IF($C539 = "neg", (($D539+1) - VLOOKUP($B539,'Results-formatted 060121'!$A:AJ,(AM$3+2),FALSE)), IF($C539 = "pos-neg", (3+VLOOKUP($B539,'Results-formatted 060121'!$A:AJ,(AM$3+2),FALSE)), VLOOKUP($B539,'Results-formatted 060121'!$A:AJ,(AM$3+2),FALSE)))</f>
        <v>4</v>
      </c>
      <c r="AN539" s="95">
        <f>IF($C539 = "neg", (($D539+1) - VLOOKUP($B539,'Results-formatted 060121'!$A:AK,(AN$3+2),FALSE)), IF($C539 = "pos-neg", (3+VLOOKUP($B539,'Results-formatted 060121'!$A:AK,(AN$3+2),FALSE)), VLOOKUP($B539,'Results-formatted 060121'!$A:AK,(AN$3+2),FALSE)))</f>
        <v>3</v>
      </c>
      <c r="AO539" s="95">
        <f>IF($C539 = "neg", (($D539+1) - VLOOKUP($B539,'Results-formatted 060121'!$A:AL,(AO$3+2),FALSE)), IF($C539 = "pos-neg", (3+VLOOKUP($B539,'Results-formatted 060121'!$A:AL,(AO$3+2),FALSE)), VLOOKUP($B539,'Results-formatted 060121'!$A:AL,(AO$3+2),FALSE)))</f>
        <v>4</v>
      </c>
      <c r="AP539" s="95">
        <f>IF($C539 = "neg", (($D539+1) - VLOOKUP($B539,'Results-formatted 060121'!$A:AM,(AP$3+2),FALSE)), IF($C539 = "pos-neg", (3+VLOOKUP($B539,'Results-formatted 060121'!$A:AM,(AP$3+2),FALSE)), VLOOKUP($B539,'Results-formatted 060121'!$A:AM,(AP$3+2),FALSE)))</f>
        <v>2</v>
      </c>
      <c r="AQ539" s="95">
        <f>IF($C539 = "neg", (($D539+1) - VLOOKUP($B539,'Results-formatted 060121'!$A:AN,(AQ$3+2),FALSE)), IF($C539 = "pos-neg", (3+VLOOKUP($B539,'Results-formatted 060121'!$A:AN,(AQ$3+2),FALSE)), VLOOKUP($B539,'Results-formatted 060121'!$A:AN,(AQ$3+2),FALSE)))</f>
        <v>2</v>
      </c>
      <c r="AR539" s="95">
        <f>IF($C539 = "neg", (($D539+1) - VLOOKUP($B539,'Results-formatted 060121'!$A:AO,(AR$3+2),FALSE)), IF($C539 = "pos-neg", (3+VLOOKUP($B539,'Results-formatted 060121'!$A:AO,(AR$3+2),FALSE)), VLOOKUP($B539,'Results-formatted 060121'!$A:AO,(AR$3+2),FALSE)))</f>
        <v>3</v>
      </c>
      <c r="AS539" s="95">
        <f>IF($C539 = "neg", (($D539+1) - VLOOKUP($B539,'Results-formatted 060121'!$A:AP,(AS$3+2),FALSE)), IF($C539 = "pos-neg", (3+VLOOKUP($B539,'Results-formatted 060121'!$A:AP,(AS$3+2),FALSE)), VLOOKUP($B539,'Results-formatted 060121'!$A:AP,(AS$3+2),FALSE)))</f>
        <v>3</v>
      </c>
      <c r="AT539" s="95">
        <f>IF($C539 = "neg", (($D539+1) - VLOOKUP($B539,'Results-formatted 060121'!$A:AQ,(AT$3+2),FALSE)), IF($C539 = "pos-neg", (3+VLOOKUP($B539,'Results-formatted 060121'!$A:AQ,(AT$3+2),FALSE)), VLOOKUP($B539,'Results-formatted 060121'!$A:AQ,(AT$3+2),FALSE)))</f>
        <v>5</v>
      </c>
      <c r="AU539" s="95">
        <f>IF($C539 = "neg", (($D539+1) - VLOOKUP($B539,'Results-formatted 060121'!$A:AR,(AU$3+2),FALSE)), IF($C539 = "pos-neg", (3+VLOOKUP($B539,'Results-formatted 060121'!$A:AR,(AU$3+2),FALSE)), VLOOKUP($B539,'Results-formatted 060121'!$A:AR,(AU$3+2),FALSE)))</f>
        <v>4</v>
      </c>
      <c r="AV539" s="95">
        <f>IF($C539 = "neg", (($D539+1) - VLOOKUP($B539,'Results-formatted 060121'!$A:AS,(AV$3+2),FALSE)), IF($C539 = "pos-neg", (3+VLOOKUP($B539,'Results-formatted 060121'!$A:AS,(AV$3+2),FALSE)), VLOOKUP($B539,'Results-formatted 060121'!$A:AS,(AV$3+2),FALSE)))</f>
        <v>4</v>
      </c>
      <c r="AW539" s="95">
        <f>IF($C539 = "neg", (($D539+1) - VLOOKUP($B539,'Results-formatted 060121'!$A:AT,(AW$3+2),FALSE)), IF($C539 = "pos-neg", (3+VLOOKUP($B539,'Results-formatted 060121'!$A:AT,(AW$3+2),FALSE)), VLOOKUP($B539,'Results-formatted 060121'!$A:AT,(AW$3+2),FALSE)))</f>
        <v>1</v>
      </c>
      <c r="AX539" s="95">
        <f>IF($C539 = "neg", (($D539+1) - VLOOKUP($B539,'Results-formatted 060121'!$A:AU,(AX$3+2),FALSE)), IF($C539 = "pos-neg", (3+VLOOKUP($B539,'Results-formatted 060121'!$A:AU,(AX$3+2),FALSE)), VLOOKUP($B539,'Results-formatted 060121'!$A:AU,(AX$3+2),FALSE)))</f>
        <v>1</v>
      </c>
      <c r="AY539" s="95">
        <f>IF($C539 = "neg", (($D539+1) - VLOOKUP($B539,'Results-formatted 060121'!$A:AV,(AY$3+2),FALSE)), IF($C539 = "pos-neg", (3+VLOOKUP($B539,'Results-formatted 060121'!$A:AV,(AY$3+2),FALSE)), VLOOKUP($B539,'Results-formatted 060121'!$A:AV,(AY$3+2),FALSE)))</f>
        <v>4</v>
      </c>
      <c r="AZ539" s="95">
        <f>IF($C539 = "neg", (($D539+1) - VLOOKUP($B539,'Results-formatted 060121'!$A:AW,(AZ$3+2),FALSE)), IF($C539 = "pos-neg", (3+VLOOKUP($B539,'Results-formatted 060121'!$A:AW,(AZ$3+2),FALSE)), VLOOKUP($B539,'Results-formatted 060121'!$A:AW,(AZ$3+2),FALSE)))</f>
        <v>5</v>
      </c>
      <c r="BA539" s="95">
        <f>IF($C539 = "neg", (($D539+1) - VLOOKUP($B539,'Results-formatted 060121'!$A:AX,(BA$3+2),FALSE)), IF($C539 = "pos-neg", (3+VLOOKUP($B539,'Results-formatted 060121'!$A:AX,(BA$3+2),FALSE)), VLOOKUP($B539,'Results-formatted 060121'!$A:AX,(BA$3+2),FALSE)))</f>
        <v>4</v>
      </c>
      <c r="BB539" s="95">
        <f>IF($C539 = "neg", (($D539+1) - VLOOKUP($B539,'Results-formatted 060121'!$A:AY,(BB$3+2),FALSE)), IF($C539 = "pos-neg", (3+VLOOKUP($B539,'Results-formatted 060121'!$A:AY,(BB$3+2),FALSE)), VLOOKUP($B539,'Results-formatted 060121'!$A:AY,(BB$3+2),FALSE)))</f>
        <v>5</v>
      </c>
      <c r="BC539" s="95">
        <f>IF($C539 = "neg", (($D539+1) - VLOOKUP($B539,'Results-formatted 060121'!$A:AZ,(BC$3+2),FALSE)), IF($C539 = "pos-neg", (3+VLOOKUP($B539,'Results-formatted 060121'!$A:AZ,(BC$3+2),FALSE)), VLOOKUP($B539,'Results-formatted 060121'!$A:AZ,(BC$3+2),FALSE)))</f>
        <v>3</v>
      </c>
      <c r="BD539" s="95">
        <f>IF($C539 = "neg", (($D539+1) - VLOOKUP($B539,'Results-formatted 060121'!$A:BA,(BD$3+2),FALSE)), IF($C539 = "pos-neg", (3+VLOOKUP($B539,'Results-formatted 060121'!$A:BA,(BD$3+2),FALSE)), VLOOKUP($B539,'Results-formatted 060121'!$A:BA,(BD$3+2),FALSE)))</f>
        <v>4</v>
      </c>
      <c r="BE539" s="95">
        <f>IF($C539 = "neg", (($D539+1) - VLOOKUP($B539,'Results-formatted 060121'!$A:BB,(BE$3+2),FALSE)), IF($C539 = "pos-neg", (3+VLOOKUP($B539,'Results-formatted 060121'!$A:BB,(BE$3+2),FALSE)), VLOOKUP($B539,'Results-formatted 060121'!$A:BB,(BE$3+2),FALSE)))</f>
        <v>3</v>
      </c>
      <c r="BF539" s="95">
        <f>IF($C539 = "neg", (($D539+1) - VLOOKUP($B539,'Results-formatted 060121'!$A:BC,(BF$3+2),FALSE)), IF($C539 = "pos-neg", (3+VLOOKUP($B539,'Results-formatted 060121'!$A:BC,(BF$3+2),FALSE)), VLOOKUP($B539,'Results-formatted 060121'!$A:BC,(BF$3+2),FALSE)))</f>
        <v>4</v>
      </c>
      <c r="BG539" s="95">
        <f>IF($C539 = "neg", (($D539+1) - VLOOKUP($B539,'Results-formatted 060121'!$A:BD,(BG$3+2),FALSE)), IF($C539 = "pos-neg", (3+VLOOKUP($B539,'Results-formatted 060121'!$A:BD,(BG$3+2),FALSE)), VLOOKUP($B539,'Results-formatted 060121'!$A:BD,(BG$3+2),FALSE)))</f>
        <v>2</v>
      </c>
      <c r="BH539" s="95">
        <f>IF($C539 = "neg", (($D539+1) - VLOOKUP($B539,'Results-formatted 060121'!$A:BE,(BH$3+2),FALSE)), IF($C539 = "pos-neg", (3+VLOOKUP($B539,'Results-formatted 060121'!$A:BE,(BH$3+2),FALSE)), VLOOKUP($B539,'Results-formatted 060121'!$A:BE,(BH$3+2),FALSE)))</f>
        <v>4</v>
      </c>
      <c r="BI539" s="95">
        <f>IF($C539 = "neg", (($D539+1) - VLOOKUP($B539,'Results-formatted 060121'!$A:BF,(BI$3+2),FALSE)), IF($C539 = "pos-neg", (3+VLOOKUP($B539,'Results-formatted 060121'!$A:BF,(BI$3+2),FALSE)), VLOOKUP($B539,'Results-formatted 060121'!$A:BF,(BI$3+2),FALSE)))</f>
        <v>4</v>
      </c>
      <c r="BJ539" s="95">
        <f>IF($C539 = "neg", (($D539+1) - VLOOKUP($B539,'Results-formatted 060121'!$A:BG,(BJ$3+2),FALSE)), IF($C539 = "pos-neg", (3+VLOOKUP($B539,'Results-formatted 060121'!$A:BG,(BJ$3+2),FALSE)), VLOOKUP($B539,'Results-formatted 060121'!$A:BG,(BJ$3+2),FALSE)))</f>
        <v>4</v>
      </c>
      <c r="BK539" s="95">
        <f>IF($C539 = "neg", (($D539+1) - VLOOKUP($B539,'Results-formatted 060121'!$A:BH,(BK$3+2),FALSE)), IF($C539 = "pos-neg", (3+VLOOKUP($B539,'Results-formatted 060121'!$A:BH,(BK$3+2),FALSE)), VLOOKUP($B539,'Results-formatted 060121'!$A:BH,(BK$3+2),FALSE)))</f>
        <v>4</v>
      </c>
      <c r="BL539" s="95">
        <f>IF($C539 = "neg", (($D539+1) - VLOOKUP($B539,'Results-formatted 060121'!$A:BI,(BL$3+2),FALSE)), IF($C539 = "pos-neg", (3+VLOOKUP($B539,'Results-formatted 060121'!$A:BI,(BL$3+2),FALSE)), VLOOKUP($B539,'Results-formatted 060121'!$A:BI,(BL$3+2),FALSE)))</f>
        <v>5</v>
      </c>
      <c r="BM539" s="95">
        <f>IF($C539 = "neg", (($D539+1) - VLOOKUP($B539,'Results-formatted 060121'!$A:BJ,(BM$3+2),FALSE)), IF($C539 = "pos-neg", (3+VLOOKUP($B539,'Results-formatted 060121'!$A:BJ,(BM$3+2),FALSE)), VLOOKUP($B539,'Results-formatted 060121'!$A:BJ,(BM$3+2),FALSE)))</f>
        <v>3</v>
      </c>
      <c r="BN539" s="95"/>
      <c r="BO539" s="95"/>
      <c r="BP539" s="95"/>
      <c r="BQ539" s="95"/>
      <c r="BR539" s="95"/>
      <c r="BS539" s="95"/>
      <c r="BT539" s="95"/>
      <c r="BU539" s="95"/>
      <c r="BV539" s="95"/>
      <c r="BW539" s="95"/>
      <c r="BX539" s="95"/>
      <c r="BY539" s="95"/>
      <c r="BZ539" s="95"/>
      <c r="CA539" s="95"/>
      <c r="CB539" s="95"/>
      <c r="CC539" s="95"/>
      <c r="CD539" s="98"/>
      <c r="CE539" s="25">
        <f t="shared" si="2149"/>
        <v>3.6</v>
      </c>
      <c r="CF539" s="25">
        <f t="shared" si="2064"/>
        <v>1.0117948475651186</v>
      </c>
    </row>
    <row r="540" spans="2:84" ht="42" x14ac:dyDescent="0.15">
      <c r="B540" s="84" t="s">
        <v>651</v>
      </c>
      <c r="C540" s="86" t="s">
        <v>224</v>
      </c>
      <c r="D540" s="2">
        <v>5</v>
      </c>
      <c r="E540" s="15" t="s">
        <v>1100</v>
      </c>
      <c r="F540" s="95">
        <f>IF($C540 = "neg", (($D540+1) - VLOOKUP($B540,'Results-formatted 060121'!$A:$AJ,(F$3+2),FALSE)), IF($C540 = "pos-neg", (3+VLOOKUP($B540,'Results-formatted 060121'!$A:$AJ,(F$3+2),FALSE)), VLOOKUP($B540,'Results-formatted 060121'!$A:$AJ,(F$3+2),FALSE)))</f>
        <v>3</v>
      </c>
      <c r="G540" s="95">
        <f>IF($C540 = "neg", (($D540+1) - VLOOKUP($B540,'Results-formatted 060121'!$A:$AJ,(G$3+2),FALSE)), IF($C540 = "pos-neg", (3+VLOOKUP($B540,'Results-formatted 060121'!$A:$AJ,(G$3+2),FALSE)), VLOOKUP($B540,'Results-formatted 060121'!$A:$AJ,(G$3+2),FALSE)))</f>
        <v>4</v>
      </c>
      <c r="H540" s="95">
        <f>IF($C540 = "neg", (($D540+1) - VLOOKUP($B540,'Results-formatted 060121'!$A:$AJ,(H$3+2),FALSE)), IF($C540 = "pos-neg", (3+VLOOKUP($B540,'Results-formatted 060121'!$A:$AJ,(H$3+2),FALSE)), VLOOKUP($B540,'Results-formatted 060121'!$A:$AJ,(H$3+2),FALSE)))</f>
        <v>3</v>
      </c>
      <c r="I540" s="95">
        <f>IF($C540 = "neg", (($D540+1) - VLOOKUP($B540,'Results-formatted 060121'!$A:$AJ,(I$3+2),FALSE)), IF($C540 = "pos-neg", (3+VLOOKUP($B540,'Results-formatted 060121'!$A:$AJ,(I$3+2),FALSE)), VLOOKUP($B540,'Results-formatted 060121'!$A:$AJ,(I$3+2),FALSE)))</f>
        <v>4</v>
      </c>
      <c r="J540" s="95">
        <f>IF($C540 = "neg", (($D540+1) - VLOOKUP($B540,'Results-formatted 060121'!$A:$AJ,(J$3+2),FALSE)), IF($C540 = "pos-neg", (3+VLOOKUP($B540,'Results-formatted 060121'!$A:$AJ,(J$3+2),FALSE)), VLOOKUP($B540,'Results-formatted 060121'!$A:$AJ,(J$3+2),FALSE)))</f>
        <v>2</v>
      </c>
      <c r="K540" s="95">
        <f>IF($C540 = "neg", (($D540+1) - VLOOKUP($B540,'Results-formatted 060121'!$A:$AJ,(K$3+2),FALSE)), IF($C540 = "pos-neg", (3+VLOOKUP($B540,'Results-formatted 060121'!$A:$AJ,(K$3+2),FALSE)), VLOOKUP($B540,'Results-formatted 060121'!$A:$AJ,(K$3+2),FALSE)))</f>
        <v>5</v>
      </c>
      <c r="L540" s="95">
        <f>IF($C540 = "neg", (($D540+1) - VLOOKUP($B540,'Results-formatted 060121'!$A:$AJ,(L$3+2),FALSE)), IF($C540 = "pos-neg", (3+VLOOKUP($B540,'Results-formatted 060121'!$A:$AJ,(L$3+2),FALSE)), VLOOKUP($B540,'Results-formatted 060121'!$A:$AJ,(L$3+2),FALSE)))</f>
        <v>4</v>
      </c>
      <c r="M540" s="95">
        <f>IF($C540 = "neg", (($D540+1) - VLOOKUP($B540,'Results-formatted 060121'!$A:$AJ,(M$3+2),FALSE)), IF($C540 = "pos-neg", (3+VLOOKUP($B540,'Results-formatted 060121'!$A:$AJ,(M$3+2),FALSE)), VLOOKUP($B540,'Results-formatted 060121'!$A:$AJ,(M$3+2),FALSE)))</f>
        <v>5</v>
      </c>
      <c r="N540" s="95">
        <f>IF($C540 = "neg", (($D540+1) - VLOOKUP($B540,'Results-formatted 060121'!$A:$AJ,(N$3+2),FALSE)), IF($C540 = "pos-neg", (3+VLOOKUP($B540,'Results-formatted 060121'!$A:$AJ,(N$3+2),FALSE)), VLOOKUP($B540,'Results-formatted 060121'!$A:$AJ,(N$3+2),FALSE)))</f>
        <v>3</v>
      </c>
      <c r="O540" s="95">
        <f>IF($C540 = "neg", (($D540+1) - VLOOKUP($B540,'Results-formatted 060121'!$A:$AJ,(O$3+2),FALSE)), IF($C540 = "pos-neg", (3+VLOOKUP($B540,'Results-formatted 060121'!$A:$AJ,(O$3+2),FALSE)), VLOOKUP($B540,'Results-formatted 060121'!$A:$AJ,(O$3+2),FALSE)))</f>
        <v>5</v>
      </c>
      <c r="P540" s="95">
        <f>IF($C540 = "neg", (($D540+1) - VLOOKUP($B540,'Results-formatted 060121'!$A:$AJ,(P$3+2),FALSE)), IF($C540 = "pos-neg", (3+VLOOKUP($B540,'Results-formatted 060121'!$A:$AJ,(P$3+2),FALSE)), VLOOKUP($B540,'Results-formatted 060121'!$A:$AJ,(P$3+2),FALSE)))</f>
        <v>4</v>
      </c>
      <c r="Q540" s="95">
        <f>IF($C540 = "neg", (($D540+1) - VLOOKUP($B540,'Results-formatted 060121'!$A:$AJ,(Q$3+2),FALSE)), IF($C540 = "pos-neg", (3+VLOOKUP($B540,'Results-formatted 060121'!$A:$AJ,(Q$3+2),FALSE)), VLOOKUP($B540,'Results-formatted 060121'!$A:$AJ,(Q$3+2),FALSE)))</f>
        <v>5</v>
      </c>
      <c r="R540" s="95">
        <f>IF($C540 = "neg", (($D540+1) - VLOOKUP($B540,'Results-formatted 060121'!$A:$AJ,(R$3+2),FALSE)), IF($C540 = "pos-neg", (3+VLOOKUP($B540,'Results-formatted 060121'!$A:$AJ,(R$3+2),FALSE)), VLOOKUP($B540,'Results-formatted 060121'!$A:$AJ,(R$3+2),FALSE)))</f>
        <v>4</v>
      </c>
      <c r="S540" s="95">
        <f>IF($C540 = "neg", (($D540+1) - VLOOKUP($B540,'Results-formatted 060121'!$A:$AJ,(S$3+2),FALSE)), IF($C540 = "pos-neg", (3+VLOOKUP($B540,'Results-formatted 060121'!$A:$AJ,(S$3+2),FALSE)), VLOOKUP($B540,'Results-formatted 060121'!$A:$AJ,(S$3+2),FALSE)))</f>
        <v>4</v>
      </c>
      <c r="T540" s="95">
        <f>IF($C540 = "neg", (($D540+1) - VLOOKUP($B540,'Results-formatted 060121'!$A:$AJ,(T$3+2),FALSE)), IF($C540 = "pos-neg", (3+VLOOKUP($B540,'Results-formatted 060121'!$A:$AJ,(T$3+2),FALSE)), VLOOKUP($B540,'Results-formatted 060121'!$A:$AJ,(T$3+2),FALSE)))</f>
        <v>3</v>
      </c>
      <c r="U540" s="95">
        <f>IF($C540 = "neg", (($D540+1) - VLOOKUP($B540,'Results-formatted 060121'!$A:$AJ,(U$3+2),FALSE)), IF($C540 = "pos-neg", (3+VLOOKUP($B540,'Results-formatted 060121'!$A:$AJ,(U$3+2),FALSE)), VLOOKUP($B540,'Results-formatted 060121'!$A:$AJ,(U$3+2),FALSE)))</f>
        <v>5</v>
      </c>
      <c r="V540" s="95">
        <f>IF($C540 = "neg", (($D540+1) - VLOOKUP($B540,'Results-formatted 060121'!$A:$AJ,(V$3+2),FALSE)), IF($C540 = "pos-neg", (3+VLOOKUP($B540,'Results-formatted 060121'!$A:$AJ,(V$3+2),FALSE)), VLOOKUP($B540,'Results-formatted 060121'!$A:$AJ,(V$3+2),FALSE)))</f>
        <v>5</v>
      </c>
      <c r="W540" s="95">
        <f>IF($C540 = "neg", (($D540+1) - VLOOKUP($B540,'Results-formatted 060121'!$A:$AJ,(W$3+2),FALSE)), IF($C540 = "pos-neg", (3+VLOOKUP($B540,'Results-formatted 060121'!$A:$AJ,(W$3+2),FALSE)), VLOOKUP($B540,'Results-formatted 060121'!$A:$AJ,(W$3+2),FALSE)))</f>
        <v>4</v>
      </c>
      <c r="X540" s="95">
        <f>IF($C540 = "neg", (($D540+1) - VLOOKUP($B540,'Results-formatted 060121'!$A:$AJ,(X$3+2),FALSE)), IF($C540 = "pos-neg", (3+VLOOKUP($B540,'Results-formatted 060121'!$A:$AJ,(X$3+2),FALSE)), VLOOKUP($B540,'Results-formatted 060121'!$A:$AJ,(X$3+2),FALSE)))</f>
        <v>3</v>
      </c>
      <c r="Y540" s="95">
        <f>IF($C540 = "neg", (($D540+1) - VLOOKUP($B540,'Results-formatted 060121'!$A:$AJ,(Y$3+2),FALSE)), IF($C540 = "pos-neg", (3+VLOOKUP($B540,'Results-formatted 060121'!$A:$AJ,(Y$3+2),FALSE)), VLOOKUP($B540,'Results-formatted 060121'!$A:$AJ,(Y$3+2),FALSE)))</f>
        <v>4</v>
      </c>
      <c r="Z540" s="95">
        <f>IF($C540 = "neg", (($D540+1) - VLOOKUP($B540,'Results-formatted 060121'!$A:$AJ,(Z$3+2),FALSE)), IF($C540 = "pos-neg", (3+VLOOKUP($B540,'Results-formatted 060121'!$A:$AJ,(Z$3+2),FALSE)), VLOOKUP($B540,'Results-formatted 060121'!$A:$AJ,(Z$3+2),FALSE)))</f>
        <v>2</v>
      </c>
      <c r="AA540" s="95">
        <f>IF($C540 = "neg", (($D540+1) - VLOOKUP($B540,'Results-formatted 060121'!$A:$AJ,(AA$3+2),FALSE)), IF($C540 = "pos-neg", (3+VLOOKUP($B540,'Results-formatted 060121'!$A:$AJ,(AA$3+2),FALSE)), VLOOKUP($B540,'Results-formatted 060121'!$A:$AJ,(AA$3+2),FALSE)))</f>
        <v>4</v>
      </c>
      <c r="AB540" s="95">
        <f>IF($C540 = "neg", (($D540+1) - VLOOKUP($B540,'Results-formatted 060121'!$A:$AJ,(AB$3+2),FALSE)), IF($C540 = "pos-neg", (3+VLOOKUP($B540,'Results-formatted 060121'!$A:$AJ,(AB$3+2),FALSE)), VLOOKUP($B540,'Results-formatted 060121'!$A:$AJ,(AB$3+2),FALSE)))</f>
        <v>4</v>
      </c>
      <c r="AC540" s="95">
        <f>IF($C540 = "neg", (($D540+1) - VLOOKUP($B540,'Results-formatted 060121'!$A:$AJ,(AC$3+2),FALSE)), IF($C540 = "pos-neg", (3+VLOOKUP($B540,'Results-formatted 060121'!$A:$AJ,(AC$3+2),FALSE)), VLOOKUP($B540,'Results-formatted 060121'!$A:$AJ,(AC$3+2),FALSE)))</f>
        <v>2</v>
      </c>
      <c r="AD540" s="95">
        <f>IF($C540 = "neg", (($D540+1) - VLOOKUP($B540,'Results-formatted 060121'!$A:$AJ,(AD$3+2),FALSE)), IF($C540 = "pos-neg", (3+VLOOKUP($B540,'Results-formatted 060121'!$A:$AJ,(AD$3+2),FALSE)), VLOOKUP($B540,'Results-formatted 060121'!$A:$AJ,(AD$3+2),FALSE)))</f>
        <v>4</v>
      </c>
      <c r="AE540" s="95">
        <f>IF($C540 = "neg", (($D540+1) - VLOOKUP($B540,'Results-formatted 060121'!$A:$AJ,(AE$3+2),FALSE)), IF($C540 = "pos-neg", (3+VLOOKUP($B540,'Results-formatted 060121'!$A:$AJ,(AE$3+2),FALSE)), VLOOKUP($B540,'Results-formatted 060121'!$A:$AJ,(AE$3+2),FALSE)))</f>
        <v>5</v>
      </c>
      <c r="AF540" s="95">
        <f>IF($C540 = "neg", (($D540+1) - VLOOKUP($B540,'Results-formatted 060121'!$A:$AJ,(AF$3+2),FALSE)), IF($C540 = "pos-neg", (3+VLOOKUP($B540,'Results-formatted 060121'!$A:$AJ,(AF$3+2),FALSE)), VLOOKUP($B540,'Results-formatted 060121'!$A:$AJ,(AF$3+2),FALSE)))</f>
        <v>4</v>
      </c>
      <c r="AG540" s="95">
        <f>IF($C540 = "neg", (($D540+1) - VLOOKUP($B540,'Results-formatted 060121'!$A:$AJ,(AG$3+2),FALSE)), IF($C540 = "pos-neg", (3+VLOOKUP($B540,'Results-formatted 060121'!$A:$AJ,(AG$3+2),FALSE)), VLOOKUP($B540,'Results-formatted 060121'!$A:$AJ,(AG$3+2),FALSE)))</f>
        <v>5</v>
      </c>
      <c r="AH540" s="95">
        <f>IF($C540 = "neg", (($D540+1) - VLOOKUP($B540,'Results-formatted 060121'!$A:$AJ,(AH$3+2),FALSE)), IF($C540 = "pos-neg", (3+VLOOKUP($B540,'Results-formatted 060121'!$A:$AJ,(AH$3+2),FALSE)), VLOOKUP($B540,'Results-formatted 060121'!$A:$AJ,(AH$3+2),FALSE)))</f>
        <v>4</v>
      </c>
      <c r="AI540" s="95">
        <f>IF($C540 = "neg", (($D540+1) - VLOOKUP($B540,'Results-formatted 060121'!$A:$AJ,(AI$3+2),FALSE)), IF($C540 = "pos-neg", (3+VLOOKUP($B540,'Results-formatted 060121'!$A:$AJ,(AI$3+2),FALSE)), VLOOKUP($B540,'Results-formatted 060121'!$A:$AJ,(AI$3+2),FALSE)))</f>
        <v>4</v>
      </c>
      <c r="AJ540" s="95">
        <f>IF($C540 = "neg", (($D540+1) - VLOOKUP($B540,'Results-formatted 060121'!$A:$AJ,(AJ$3+2),FALSE)), IF($C540 = "pos-neg", (3+VLOOKUP($B540,'Results-formatted 060121'!$A:$AJ,(AJ$3+2),FALSE)), VLOOKUP($B540,'Results-formatted 060121'!$A:$AJ,(AJ$3+2),FALSE)))</f>
        <v>5</v>
      </c>
      <c r="AK540" s="95">
        <f>IF($C540 = "neg", (($D540+1) - VLOOKUP($B540,'Results-formatted 060121'!$A:$AJ,(AK$3+2),FALSE)), IF($C540 = "pos-neg", (3+VLOOKUP($B540,'Results-formatted 060121'!$A:$AJ,(AK$3+2),FALSE)), VLOOKUP($B540,'Results-formatted 060121'!$A:$AJ,(AK$3+2),FALSE)))</f>
        <v>4</v>
      </c>
      <c r="AL540" s="95">
        <f>IF($C540 = "neg", (($D540+1) - VLOOKUP($B540,'Results-formatted 060121'!$A:$AJ,(AL$3+2),FALSE)), IF($C540 = "pos-neg", (3+VLOOKUP($B540,'Results-formatted 060121'!$A:$AJ,(AL$3+2),FALSE)), VLOOKUP($B540,'Results-formatted 060121'!$A:$AJ,(AL$3+2),FALSE)))</f>
        <v>4</v>
      </c>
      <c r="AM540" s="95">
        <f>IF($C540 = "neg", (($D540+1) - VLOOKUP($B540,'Results-formatted 060121'!$A:AJ,(AM$3+2),FALSE)), IF($C540 = "pos-neg", (3+VLOOKUP($B540,'Results-formatted 060121'!$A:AJ,(AM$3+2),FALSE)), VLOOKUP($B540,'Results-formatted 060121'!$A:AJ,(AM$3+2),FALSE)))</f>
        <v>5</v>
      </c>
      <c r="AN540" s="95">
        <f>IF($C540 = "neg", (($D540+1) - VLOOKUP($B540,'Results-formatted 060121'!$A:AK,(AN$3+2),FALSE)), IF($C540 = "pos-neg", (3+VLOOKUP($B540,'Results-formatted 060121'!$A:AK,(AN$3+2),FALSE)), VLOOKUP($B540,'Results-formatted 060121'!$A:AK,(AN$3+2),FALSE)))</f>
        <v>4</v>
      </c>
      <c r="AO540" s="95">
        <f>IF($C540 = "neg", (($D540+1) - VLOOKUP($B540,'Results-formatted 060121'!$A:AL,(AO$3+2),FALSE)), IF($C540 = "pos-neg", (3+VLOOKUP($B540,'Results-formatted 060121'!$A:AL,(AO$3+2),FALSE)), VLOOKUP($B540,'Results-formatted 060121'!$A:AL,(AO$3+2),FALSE)))</f>
        <v>5</v>
      </c>
      <c r="AP540" s="95">
        <f>IF($C540 = "neg", (($D540+1) - VLOOKUP($B540,'Results-formatted 060121'!$A:AM,(AP$3+2),FALSE)), IF($C540 = "pos-neg", (3+VLOOKUP($B540,'Results-formatted 060121'!$A:AM,(AP$3+2),FALSE)), VLOOKUP($B540,'Results-formatted 060121'!$A:AM,(AP$3+2),FALSE)))</f>
        <v>2</v>
      </c>
      <c r="AQ540" s="95">
        <f>IF($C540 = "neg", (($D540+1) - VLOOKUP($B540,'Results-formatted 060121'!$A:AN,(AQ$3+2),FALSE)), IF($C540 = "pos-neg", (3+VLOOKUP($B540,'Results-formatted 060121'!$A:AN,(AQ$3+2),FALSE)), VLOOKUP($B540,'Results-formatted 060121'!$A:AN,(AQ$3+2),FALSE)))</f>
        <v>4</v>
      </c>
      <c r="AR540" s="95">
        <f>IF($C540 = "neg", (($D540+1) - VLOOKUP($B540,'Results-formatted 060121'!$A:AO,(AR$3+2),FALSE)), IF($C540 = "pos-neg", (3+VLOOKUP($B540,'Results-formatted 060121'!$A:AO,(AR$3+2),FALSE)), VLOOKUP($B540,'Results-formatted 060121'!$A:AO,(AR$3+2),FALSE)))</f>
        <v>4</v>
      </c>
      <c r="AS540" s="95">
        <f>IF($C540 = "neg", (($D540+1) - VLOOKUP($B540,'Results-formatted 060121'!$A:AP,(AS$3+2),FALSE)), IF($C540 = "pos-neg", (3+VLOOKUP($B540,'Results-formatted 060121'!$A:AP,(AS$3+2),FALSE)), VLOOKUP($B540,'Results-formatted 060121'!$A:AP,(AS$3+2),FALSE)))</f>
        <v>4</v>
      </c>
      <c r="AT540" s="95">
        <f>IF($C540 = "neg", (($D540+1) - VLOOKUP($B540,'Results-formatted 060121'!$A:AQ,(AT$3+2),FALSE)), IF($C540 = "pos-neg", (3+VLOOKUP($B540,'Results-formatted 060121'!$A:AQ,(AT$3+2),FALSE)), VLOOKUP($B540,'Results-formatted 060121'!$A:AQ,(AT$3+2),FALSE)))</f>
        <v>5</v>
      </c>
      <c r="AU540" s="95">
        <f>IF($C540 = "neg", (($D540+1) - VLOOKUP($B540,'Results-formatted 060121'!$A:AR,(AU$3+2),FALSE)), IF($C540 = "pos-neg", (3+VLOOKUP($B540,'Results-formatted 060121'!$A:AR,(AU$3+2),FALSE)), VLOOKUP($B540,'Results-formatted 060121'!$A:AR,(AU$3+2),FALSE)))</f>
        <v>3</v>
      </c>
      <c r="AV540" s="95">
        <f>IF($C540 = "neg", (($D540+1) - VLOOKUP($B540,'Results-formatted 060121'!$A:AS,(AV$3+2),FALSE)), IF($C540 = "pos-neg", (3+VLOOKUP($B540,'Results-formatted 060121'!$A:AS,(AV$3+2),FALSE)), VLOOKUP($B540,'Results-formatted 060121'!$A:AS,(AV$3+2),FALSE)))</f>
        <v>3</v>
      </c>
      <c r="AW540" s="95">
        <f>IF($C540 = "neg", (($D540+1) - VLOOKUP($B540,'Results-formatted 060121'!$A:AT,(AW$3+2),FALSE)), IF($C540 = "pos-neg", (3+VLOOKUP($B540,'Results-formatted 060121'!$A:AT,(AW$3+2),FALSE)), VLOOKUP($B540,'Results-formatted 060121'!$A:AT,(AW$3+2),FALSE)))</f>
        <v>2</v>
      </c>
      <c r="AX540" s="95">
        <f>IF($C540 = "neg", (($D540+1) - VLOOKUP($B540,'Results-formatted 060121'!$A:AU,(AX$3+2),FALSE)), IF($C540 = "pos-neg", (3+VLOOKUP($B540,'Results-formatted 060121'!$A:AU,(AX$3+2),FALSE)), VLOOKUP($B540,'Results-formatted 060121'!$A:AU,(AX$3+2),FALSE)))</f>
        <v>2</v>
      </c>
      <c r="AY540" s="95">
        <f>IF($C540 = "neg", (($D540+1) - VLOOKUP($B540,'Results-formatted 060121'!$A:AV,(AY$3+2),FALSE)), IF($C540 = "pos-neg", (3+VLOOKUP($B540,'Results-formatted 060121'!$A:AV,(AY$3+2),FALSE)), VLOOKUP($B540,'Results-formatted 060121'!$A:AV,(AY$3+2),FALSE)))</f>
        <v>4</v>
      </c>
      <c r="AZ540" s="95">
        <f>IF($C540 = "neg", (($D540+1) - VLOOKUP($B540,'Results-formatted 060121'!$A:AW,(AZ$3+2),FALSE)), IF($C540 = "pos-neg", (3+VLOOKUP($B540,'Results-formatted 060121'!$A:AW,(AZ$3+2),FALSE)), VLOOKUP($B540,'Results-formatted 060121'!$A:AW,(AZ$3+2),FALSE)))</f>
        <v>4</v>
      </c>
      <c r="BA540" s="95">
        <f>IF($C540 = "neg", (($D540+1) - VLOOKUP($B540,'Results-formatted 060121'!$A:AX,(BA$3+2),FALSE)), IF($C540 = "pos-neg", (3+VLOOKUP($B540,'Results-formatted 060121'!$A:AX,(BA$3+2),FALSE)), VLOOKUP($B540,'Results-formatted 060121'!$A:AX,(BA$3+2),FALSE)))</f>
        <v>3</v>
      </c>
      <c r="BB540" s="95">
        <f>IF($C540 = "neg", (($D540+1) - VLOOKUP($B540,'Results-formatted 060121'!$A:AY,(BB$3+2),FALSE)), IF($C540 = "pos-neg", (3+VLOOKUP($B540,'Results-formatted 060121'!$A:AY,(BB$3+2),FALSE)), VLOOKUP($B540,'Results-formatted 060121'!$A:AY,(BB$3+2),FALSE)))</f>
        <v>5</v>
      </c>
      <c r="BC540" s="95">
        <f>IF($C540 = "neg", (($D540+1) - VLOOKUP($B540,'Results-formatted 060121'!$A:AZ,(BC$3+2),FALSE)), IF($C540 = "pos-neg", (3+VLOOKUP($B540,'Results-formatted 060121'!$A:AZ,(BC$3+2),FALSE)), VLOOKUP($B540,'Results-formatted 060121'!$A:AZ,(BC$3+2),FALSE)))</f>
        <v>4</v>
      </c>
      <c r="BD540" s="95">
        <f>IF($C540 = "neg", (($D540+1) - VLOOKUP($B540,'Results-formatted 060121'!$A:BA,(BD$3+2),FALSE)), IF($C540 = "pos-neg", (3+VLOOKUP($B540,'Results-formatted 060121'!$A:BA,(BD$3+2),FALSE)), VLOOKUP($B540,'Results-formatted 060121'!$A:BA,(BD$3+2),FALSE)))</f>
        <v>4</v>
      </c>
      <c r="BE540" s="95">
        <f>IF($C540 = "neg", (($D540+1) - VLOOKUP($B540,'Results-formatted 060121'!$A:BB,(BE$3+2),FALSE)), IF($C540 = "pos-neg", (3+VLOOKUP($B540,'Results-formatted 060121'!$A:BB,(BE$3+2),FALSE)), VLOOKUP($B540,'Results-formatted 060121'!$A:BB,(BE$3+2),FALSE)))</f>
        <v>3</v>
      </c>
      <c r="BF540" s="95">
        <f>IF($C540 = "neg", (($D540+1) - VLOOKUP($B540,'Results-formatted 060121'!$A:BC,(BF$3+2),FALSE)), IF($C540 = "pos-neg", (3+VLOOKUP($B540,'Results-formatted 060121'!$A:BC,(BF$3+2),FALSE)), VLOOKUP($B540,'Results-formatted 060121'!$A:BC,(BF$3+2),FALSE)))</f>
        <v>4</v>
      </c>
      <c r="BG540" s="95">
        <f>IF($C540 = "neg", (($D540+1) - VLOOKUP($B540,'Results-formatted 060121'!$A:BD,(BG$3+2),FALSE)), IF($C540 = "pos-neg", (3+VLOOKUP($B540,'Results-formatted 060121'!$A:BD,(BG$3+2),FALSE)), VLOOKUP($B540,'Results-formatted 060121'!$A:BD,(BG$3+2),FALSE)))</f>
        <v>4</v>
      </c>
      <c r="BH540" s="95">
        <f>IF($C540 = "neg", (($D540+1) - VLOOKUP($B540,'Results-formatted 060121'!$A:BE,(BH$3+2),FALSE)), IF($C540 = "pos-neg", (3+VLOOKUP($B540,'Results-formatted 060121'!$A:BE,(BH$3+2),FALSE)), VLOOKUP($B540,'Results-formatted 060121'!$A:BE,(BH$3+2),FALSE)))</f>
        <v>4</v>
      </c>
      <c r="BI540" s="95">
        <f>IF($C540 = "neg", (($D540+1) - VLOOKUP($B540,'Results-formatted 060121'!$A:BF,(BI$3+2),FALSE)), IF($C540 = "pos-neg", (3+VLOOKUP($B540,'Results-formatted 060121'!$A:BF,(BI$3+2),FALSE)), VLOOKUP($B540,'Results-formatted 060121'!$A:BF,(BI$3+2),FALSE)))</f>
        <v>5</v>
      </c>
      <c r="BJ540" s="95">
        <f>IF($C540 = "neg", (($D540+1) - VLOOKUP($B540,'Results-formatted 060121'!$A:BG,(BJ$3+2),FALSE)), IF($C540 = "pos-neg", (3+VLOOKUP($B540,'Results-formatted 060121'!$A:BG,(BJ$3+2),FALSE)), VLOOKUP($B540,'Results-formatted 060121'!$A:BG,(BJ$3+2),FALSE)))</f>
        <v>4</v>
      </c>
      <c r="BK540" s="95">
        <f>IF($C540 = "neg", (($D540+1) - VLOOKUP($B540,'Results-formatted 060121'!$A:BH,(BK$3+2),FALSE)), IF($C540 = "pos-neg", (3+VLOOKUP($B540,'Results-formatted 060121'!$A:BH,(BK$3+2),FALSE)), VLOOKUP($B540,'Results-formatted 060121'!$A:BH,(BK$3+2),FALSE)))</f>
        <v>4</v>
      </c>
      <c r="BL540" s="95">
        <f>IF($C540 = "neg", (($D540+1) - VLOOKUP($B540,'Results-formatted 060121'!$A:BI,(BL$3+2),FALSE)), IF($C540 = "pos-neg", (3+VLOOKUP($B540,'Results-formatted 060121'!$A:BI,(BL$3+2),FALSE)), VLOOKUP($B540,'Results-formatted 060121'!$A:BI,(BL$3+2),FALSE)))</f>
        <v>5</v>
      </c>
      <c r="BM540" s="95">
        <f>IF($C540 = "neg", (($D540+1) - VLOOKUP($B540,'Results-formatted 060121'!$A:BJ,(BM$3+2),FALSE)), IF($C540 = "pos-neg", (3+VLOOKUP($B540,'Results-formatted 060121'!$A:BJ,(BM$3+2),FALSE)), VLOOKUP($B540,'Results-formatted 060121'!$A:BJ,(BM$3+2),FALSE)))</f>
        <v>3</v>
      </c>
      <c r="BN540" s="95"/>
      <c r="BO540" s="95"/>
      <c r="BP540" s="95"/>
      <c r="BQ540" s="95"/>
      <c r="BR540" s="95"/>
      <c r="BS540" s="95"/>
      <c r="BT540" s="95"/>
      <c r="BU540" s="95"/>
      <c r="BV540" s="95"/>
      <c r="BW540" s="95"/>
      <c r="BX540" s="95"/>
      <c r="BY540" s="95"/>
      <c r="BZ540" s="95"/>
      <c r="CA540" s="95"/>
      <c r="CB540" s="95"/>
      <c r="CC540" s="95"/>
      <c r="CD540" s="98"/>
      <c r="CE540" s="25">
        <f t="shared" si="2149"/>
        <v>3.8833333333333333</v>
      </c>
      <c r="CF540" s="25">
        <f t="shared" si="2064"/>
        <v>0.90369611411506345</v>
      </c>
    </row>
    <row r="541" spans="2:84" ht="42" x14ac:dyDescent="0.15">
      <c r="B541" s="84" t="s">
        <v>652</v>
      </c>
      <c r="C541" s="86" t="s">
        <v>224</v>
      </c>
      <c r="D541" s="2">
        <v>5</v>
      </c>
      <c r="E541" s="15" t="s">
        <v>1101</v>
      </c>
      <c r="F541" s="95">
        <f>IF($C541 = "neg", (($D541+1) - VLOOKUP($B541,'Results-formatted 060121'!$A:$AJ,(F$3+2),FALSE)), IF($C541 = "pos-neg", (3+VLOOKUP($B541,'Results-formatted 060121'!$A:$AJ,(F$3+2),FALSE)), VLOOKUP($B541,'Results-formatted 060121'!$A:$AJ,(F$3+2),FALSE)))</f>
        <v>3</v>
      </c>
      <c r="G541" s="95">
        <f>IF($C541 = "neg", (($D541+1) - VLOOKUP($B541,'Results-formatted 060121'!$A:$AJ,(G$3+2),FALSE)), IF($C541 = "pos-neg", (3+VLOOKUP($B541,'Results-formatted 060121'!$A:$AJ,(G$3+2),FALSE)), VLOOKUP($B541,'Results-formatted 060121'!$A:$AJ,(G$3+2),FALSE)))</f>
        <v>4</v>
      </c>
      <c r="H541" s="95">
        <f>IF($C541 = "neg", (($D541+1) - VLOOKUP($B541,'Results-formatted 060121'!$A:$AJ,(H$3+2),FALSE)), IF($C541 = "pos-neg", (3+VLOOKUP($B541,'Results-formatted 060121'!$A:$AJ,(H$3+2),FALSE)), VLOOKUP($B541,'Results-formatted 060121'!$A:$AJ,(H$3+2),FALSE)))</f>
        <v>3</v>
      </c>
      <c r="I541" s="95">
        <f>IF($C541 = "neg", (($D541+1) - VLOOKUP($B541,'Results-formatted 060121'!$A:$AJ,(I$3+2),FALSE)), IF($C541 = "pos-neg", (3+VLOOKUP($B541,'Results-formatted 060121'!$A:$AJ,(I$3+2),FALSE)), VLOOKUP($B541,'Results-formatted 060121'!$A:$AJ,(I$3+2),FALSE)))</f>
        <v>5</v>
      </c>
      <c r="J541" s="95">
        <f>IF($C541 = "neg", (($D541+1) - VLOOKUP($B541,'Results-formatted 060121'!$A:$AJ,(J$3+2),FALSE)), IF($C541 = "pos-neg", (3+VLOOKUP($B541,'Results-formatted 060121'!$A:$AJ,(J$3+2),FALSE)), VLOOKUP($B541,'Results-formatted 060121'!$A:$AJ,(J$3+2),FALSE)))</f>
        <v>3</v>
      </c>
      <c r="K541" s="95">
        <f>IF($C541 = "neg", (($D541+1) - VLOOKUP($B541,'Results-formatted 060121'!$A:$AJ,(K$3+2),FALSE)), IF($C541 = "pos-neg", (3+VLOOKUP($B541,'Results-formatted 060121'!$A:$AJ,(K$3+2),FALSE)), VLOOKUP($B541,'Results-formatted 060121'!$A:$AJ,(K$3+2),FALSE)))</f>
        <v>5</v>
      </c>
      <c r="L541" s="95">
        <f>IF($C541 = "neg", (($D541+1) - VLOOKUP($B541,'Results-formatted 060121'!$A:$AJ,(L$3+2),FALSE)), IF($C541 = "pos-neg", (3+VLOOKUP($B541,'Results-formatted 060121'!$A:$AJ,(L$3+2),FALSE)), VLOOKUP($B541,'Results-formatted 060121'!$A:$AJ,(L$3+2),FALSE)))</f>
        <v>4</v>
      </c>
      <c r="M541" s="95">
        <f>IF($C541 = "neg", (($D541+1) - VLOOKUP($B541,'Results-formatted 060121'!$A:$AJ,(M$3+2),FALSE)), IF($C541 = "pos-neg", (3+VLOOKUP($B541,'Results-formatted 060121'!$A:$AJ,(M$3+2),FALSE)), VLOOKUP($B541,'Results-formatted 060121'!$A:$AJ,(M$3+2),FALSE)))</f>
        <v>5</v>
      </c>
      <c r="N541" s="95">
        <f>IF($C541 = "neg", (($D541+1) - VLOOKUP($B541,'Results-formatted 060121'!$A:$AJ,(N$3+2),FALSE)), IF($C541 = "pos-neg", (3+VLOOKUP($B541,'Results-formatted 060121'!$A:$AJ,(N$3+2),FALSE)), VLOOKUP($B541,'Results-formatted 060121'!$A:$AJ,(N$3+2),FALSE)))</f>
        <v>4</v>
      </c>
      <c r="O541" s="95">
        <f>IF($C541 = "neg", (($D541+1) - VLOOKUP($B541,'Results-formatted 060121'!$A:$AJ,(O$3+2),FALSE)), IF($C541 = "pos-neg", (3+VLOOKUP($B541,'Results-formatted 060121'!$A:$AJ,(O$3+2),FALSE)), VLOOKUP($B541,'Results-formatted 060121'!$A:$AJ,(O$3+2),FALSE)))</f>
        <v>5</v>
      </c>
      <c r="P541" s="95">
        <f>IF($C541 = "neg", (($D541+1) - VLOOKUP($B541,'Results-formatted 060121'!$A:$AJ,(P$3+2),FALSE)), IF($C541 = "pos-neg", (3+VLOOKUP($B541,'Results-formatted 060121'!$A:$AJ,(P$3+2),FALSE)), VLOOKUP($B541,'Results-formatted 060121'!$A:$AJ,(P$3+2),FALSE)))</f>
        <v>4</v>
      </c>
      <c r="Q541" s="95">
        <f>IF($C541 = "neg", (($D541+1) - VLOOKUP($B541,'Results-formatted 060121'!$A:$AJ,(Q$3+2),FALSE)), IF($C541 = "pos-neg", (3+VLOOKUP($B541,'Results-formatted 060121'!$A:$AJ,(Q$3+2),FALSE)), VLOOKUP($B541,'Results-formatted 060121'!$A:$AJ,(Q$3+2),FALSE)))</f>
        <v>5</v>
      </c>
      <c r="R541" s="95">
        <f>IF($C541 = "neg", (($D541+1) - VLOOKUP($B541,'Results-formatted 060121'!$A:$AJ,(R$3+2),FALSE)), IF($C541 = "pos-neg", (3+VLOOKUP($B541,'Results-formatted 060121'!$A:$AJ,(R$3+2),FALSE)), VLOOKUP($B541,'Results-formatted 060121'!$A:$AJ,(R$3+2),FALSE)))</f>
        <v>5</v>
      </c>
      <c r="S541" s="95">
        <f>IF($C541 = "neg", (($D541+1) - VLOOKUP($B541,'Results-formatted 060121'!$A:$AJ,(S$3+2),FALSE)), IF($C541 = "pos-neg", (3+VLOOKUP($B541,'Results-formatted 060121'!$A:$AJ,(S$3+2),FALSE)), VLOOKUP($B541,'Results-formatted 060121'!$A:$AJ,(S$3+2),FALSE)))</f>
        <v>3</v>
      </c>
      <c r="T541" s="95">
        <f>IF($C541 = "neg", (($D541+1) - VLOOKUP($B541,'Results-formatted 060121'!$A:$AJ,(T$3+2),FALSE)), IF($C541 = "pos-neg", (3+VLOOKUP($B541,'Results-formatted 060121'!$A:$AJ,(T$3+2),FALSE)), VLOOKUP($B541,'Results-formatted 060121'!$A:$AJ,(T$3+2),FALSE)))</f>
        <v>3</v>
      </c>
      <c r="U541" s="95">
        <f>IF($C541 = "neg", (($D541+1) - VLOOKUP($B541,'Results-formatted 060121'!$A:$AJ,(U$3+2),FALSE)), IF($C541 = "pos-neg", (3+VLOOKUP($B541,'Results-formatted 060121'!$A:$AJ,(U$3+2),FALSE)), VLOOKUP($B541,'Results-formatted 060121'!$A:$AJ,(U$3+2),FALSE)))</f>
        <v>5</v>
      </c>
      <c r="V541" s="95">
        <f>IF($C541 = "neg", (($D541+1) - VLOOKUP($B541,'Results-formatted 060121'!$A:$AJ,(V$3+2),FALSE)), IF($C541 = "pos-neg", (3+VLOOKUP($B541,'Results-formatted 060121'!$A:$AJ,(V$3+2),FALSE)), VLOOKUP($B541,'Results-formatted 060121'!$A:$AJ,(V$3+2),FALSE)))</f>
        <v>5</v>
      </c>
      <c r="W541" s="95">
        <f>IF($C541 = "neg", (($D541+1) - VLOOKUP($B541,'Results-formatted 060121'!$A:$AJ,(W$3+2),FALSE)), IF($C541 = "pos-neg", (3+VLOOKUP($B541,'Results-formatted 060121'!$A:$AJ,(W$3+2),FALSE)), VLOOKUP($B541,'Results-formatted 060121'!$A:$AJ,(W$3+2),FALSE)))</f>
        <v>4</v>
      </c>
      <c r="X541" s="95">
        <f>IF($C541 = "neg", (($D541+1) - VLOOKUP($B541,'Results-formatted 060121'!$A:$AJ,(X$3+2),FALSE)), IF($C541 = "pos-neg", (3+VLOOKUP($B541,'Results-formatted 060121'!$A:$AJ,(X$3+2),FALSE)), VLOOKUP($B541,'Results-formatted 060121'!$A:$AJ,(X$3+2),FALSE)))</f>
        <v>3</v>
      </c>
      <c r="Y541" s="95">
        <f>IF($C541 = "neg", (($D541+1) - VLOOKUP($B541,'Results-formatted 060121'!$A:$AJ,(Y$3+2),FALSE)), IF($C541 = "pos-neg", (3+VLOOKUP($B541,'Results-formatted 060121'!$A:$AJ,(Y$3+2),FALSE)), VLOOKUP($B541,'Results-formatted 060121'!$A:$AJ,(Y$3+2),FALSE)))</f>
        <v>5</v>
      </c>
      <c r="Z541" s="95">
        <f>IF($C541 = "neg", (($D541+1) - VLOOKUP($B541,'Results-formatted 060121'!$A:$AJ,(Z$3+2),FALSE)), IF($C541 = "pos-neg", (3+VLOOKUP($B541,'Results-formatted 060121'!$A:$AJ,(Z$3+2),FALSE)), VLOOKUP($B541,'Results-formatted 060121'!$A:$AJ,(Z$3+2),FALSE)))</f>
        <v>1</v>
      </c>
      <c r="AA541" s="95">
        <f>IF($C541 = "neg", (($D541+1) - VLOOKUP($B541,'Results-formatted 060121'!$A:$AJ,(AA$3+2),FALSE)), IF($C541 = "pos-neg", (3+VLOOKUP($B541,'Results-formatted 060121'!$A:$AJ,(AA$3+2),FALSE)), VLOOKUP($B541,'Results-formatted 060121'!$A:$AJ,(AA$3+2),FALSE)))</f>
        <v>4</v>
      </c>
      <c r="AB541" s="95">
        <f>IF($C541 = "neg", (($D541+1) - VLOOKUP($B541,'Results-formatted 060121'!$A:$AJ,(AB$3+2),FALSE)), IF($C541 = "pos-neg", (3+VLOOKUP($B541,'Results-formatted 060121'!$A:$AJ,(AB$3+2),FALSE)), VLOOKUP($B541,'Results-formatted 060121'!$A:$AJ,(AB$3+2),FALSE)))</f>
        <v>4</v>
      </c>
      <c r="AC541" s="95">
        <f>IF($C541 = "neg", (($D541+1) - VLOOKUP($B541,'Results-formatted 060121'!$A:$AJ,(AC$3+2),FALSE)), IF($C541 = "pos-neg", (3+VLOOKUP($B541,'Results-formatted 060121'!$A:$AJ,(AC$3+2),FALSE)), VLOOKUP($B541,'Results-formatted 060121'!$A:$AJ,(AC$3+2),FALSE)))</f>
        <v>4</v>
      </c>
      <c r="AD541" s="95">
        <f>IF($C541 = "neg", (($D541+1) - VLOOKUP($B541,'Results-formatted 060121'!$A:$AJ,(AD$3+2),FALSE)), IF($C541 = "pos-neg", (3+VLOOKUP($B541,'Results-formatted 060121'!$A:$AJ,(AD$3+2),FALSE)), VLOOKUP($B541,'Results-formatted 060121'!$A:$AJ,(AD$3+2),FALSE)))</f>
        <v>4</v>
      </c>
      <c r="AE541" s="95">
        <f>IF($C541 = "neg", (($D541+1) - VLOOKUP($B541,'Results-formatted 060121'!$A:$AJ,(AE$3+2),FALSE)), IF($C541 = "pos-neg", (3+VLOOKUP($B541,'Results-formatted 060121'!$A:$AJ,(AE$3+2),FALSE)), VLOOKUP($B541,'Results-formatted 060121'!$A:$AJ,(AE$3+2),FALSE)))</f>
        <v>4</v>
      </c>
      <c r="AF541" s="95">
        <f>IF($C541 = "neg", (($D541+1) - VLOOKUP($B541,'Results-formatted 060121'!$A:$AJ,(AF$3+2),FALSE)), IF($C541 = "pos-neg", (3+VLOOKUP($B541,'Results-formatted 060121'!$A:$AJ,(AF$3+2),FALSE)), VLOOKUP($B541,'Results-formatted 060121'!$A:$AJ,(AF$3+2),FALSE)))</f>
        <v>4</v>
      </c>
      <c r="AG541" s="95">
        <f>IF($C541 = "neg", (($D541+1) - VLOOKUP($B541,'Results-formatted 060121'!$A:$AJ,(AG$3+2),FALSE)), IF($C541 = "pos-neg", (3+VLOOKUP($B541,'Results-formatted 060121'!$A:$AJ,(AG$3+2),FALSE)), VLOOKUP($B541,'Results-formatted 060121'!$A:$AJ,(AG$3+2),FALSE)))</f>
        <v>4</v>
      </c>
      <c r="AH541" s="95">
        <f>IF($C541 = "neg", (($D541+1) - VLOOKUP($B541,'Results-formatted 060121'!$A:$AJ,(AH$3+2),FALSE)), IF($C541 = "pos-neg", (3+VLOOKUP($B541,'Results-formatted 060121'!$A:$AJ,(AH$3+2),FALSE)), VLOOKUP($B541,'Results-formatted 060121'!$A:$AJ,(AH$3+2),FALSE)))</f>
        <v>4</v>
      </c>
      <c r="AI541" s="95">
        <f>IF($C541 = "neg", (($D541+1) - VLOOKUP($B541,'Results-formatted 060121'!$A:$AJ,(AI$3+2),FALSE)), IF($C541 = "pos-neg", (3+VLOOKUP($B541,'Results-formatted 060121'!$A:$AJ,(AI$3+2),FALSE)), VLOOKUP($B541,'Results-formatted 060121'!$A:$AJ,(AI$3+2),FALSE)))</f>
        <v>4</v>
      </c>
      <c r="AJ541" s="95">
        <f>IF($C541 = "neg", (($D541+1) - VLOOKUP($B541,'Results-formatted 060121'!$A:$AJ,(AJ$3+2),FALSE)), IF($C541 = "pos-neg", (3+VLOOKUP($B541,'Results-formatted 060121'!$A:$AJ,(AJ$3+2),FALSE)), VLOOKUP($B541,'Results-formatted 060121'!$A:$AJ,(AJ$3+2),FALSE)))</f>
        <v>5</v>
      </c>
      <c r="AK541" s="95">
        <f>IF($C541 = "neg", (($D541+1) - VLOOKUP($B541,'Results-formatted 060121'!$A:$AJ,(AK$3+2),FALSE)), IF($C541 = "pos-neg", (3+VLOOKUP($B541,'Results-formatted 060121'!$A:$AJ,(AK$3+2),FALSE)), VLOOKUP($B541,'Results-formatted 060121'!$A:$AJ,(AK$3+2),FALSE)))</f>
        <v>4</v>
      </c>
      <c r="AL541" s="95">
        <f>IF($C541 = "neg", (($D541+1) - VLOOKUP($B541,'Results-formatted 060121'!$A:$AJ,(AL$3+2),FALSE)), IF($C541 = "pos-neg", (3+VLOOKUP($B541,'Results-formatted 060121'!$A:$AJ,(AL$3+2),FALSE)), VLOOKUP($B541,'Results-formatted 060121'!$A:$AJ,(AL$3+2),FALSE)))</f>
        <v>3</v>
      </c>
      <c r="AM541" s="95">
        <f>IF($C541 = "neg", (($D541+1) - VLOOKUP($B541,'Results-formatted 060121'!$A:AJ,(AM$3+2),FALSE)), IF($C541 = "pos-neg", (3+VLOOKUP($B541,'Results-formatted 060121'!$A:AJ,(AM$3+2),FALSE)), VLOOKUP($B541,'Results-formatted 060121'!$A:AJ,(AM$3+2),FALSE)))</f>
        <v>5</v>
      </c>
      <c r="AN541" s="95">
        <f>IF($C541 = "neg", (($D541+1) - VLOOKUP($B541,'Results-formatted 060121'!$A:AK,(AN$3+2),FALSE)), IF($C541 = "pos-neg", (3+VLOOKUP($B541,'Results-formatted 060121'!$A:AK,(AN$3+2),FALSE)), VLOOKUP($B541,'Results-formatted 060121'!$A:AK,(AN$3+2),FALSE)))</f>
        <v>4</v>
      </c>
      <c r="AO541" s="95">
        <f>IF($C541 = "neg", (($D541+1) - VLOOKUP($B541,'Results-formatted 060121'!$A:AL,(AO$3+2),FALSE)), IF($C541 = "pos-neg", (3+VLOOKUP($B541,'Results-formatted 060121'!$A:AL,(AO$3+2),FALSE)), VLOOKUP($B541,'Results-formatted 060121'!$A:AL,(AO$3+2),FALSE)))</f>
        <v>4</v>
      </c>
      <c r="AP541" s="95">
        <f>IF($C541 = "neg", (($D541+1) - VLOOKUP($B541,'Results-formatted 060121'!$A:AM,(AP$3+2),FALSE)), IF($C541 = "pos-neg", (3+VLOOKUP($B541,'Results-formatted 060121'!$A:AM,(AP$3+2),FALSE)), VLOOKUP($B541,'Results-formatted 060121'!$A:AM,(AP$3+2),FALSE)))</f>
        <v>1</v>
      </c>
      <c r="AQ541" s="95">
        <f>IF($C541 = "neg", (($D541+1) - VLOOKUP($B541,'Results-formatted 060121'!$A:AN,(AQ$3+2),FALSE)), IF($C541 = "pos-neg", (3+VLOOKUP($B541,'Results-formatted 060121'!$A:AN,(AQ$3+2),FALSE)), VLOOKUP($B541,'Results-formatted 060121'!$A:AN,(AQ$3+2),FALSE)))</f>
        <v>4</v>
      </c>
      <c r="AR541" s="95">
        <f>IF($C541 = "neg", (($D541+1) - VLOOKUP($B541,'Results-formatted 060121'!$A:AO,(AR$3+2),FALSE)), IF($C541 = "pos-neg", (3+VLOOKUP($B541,'Results-formatted 060121'!$A:AO,(AR$3+2),FALSE)), VLOOKUP($B541,'Results-formatted 060121'!$A:AO,(AR$3+2),FALSE)))</f>
        <v>5</v>
      </c>
      <c r="AS541" s="95">
        <f>IF($C541 = "neg", (($D541+1) - VLOOKUP($B541,'Results-formatted 060121'!$A:AP,(AS$3+2),FALSE)), IF($C541 = "pos-neg", (3+VLOOKUP($B541,'Results-formatted 060121'!$A:AP,(AS$3+2),FALSE)), VLOOKUP($B541,'Results-formatted 060121'!$A:AP,(AS$3+2),FALSE)))</f>
        <v>4</v>
      </c>
      <c r="AT541" s="95">
        <f>IF($C541 = "neg", (($D541+1) - VLOOKUP($B541,'Results-formatted 060121'!$A:AQ,(AT$3+2),FALSE)), IF($C541 = "pos-neg", (3+VLOOKUP($B541,'Results-formatted 060121'!$A:AQ,(AT$3+2),FALSE)), VLOOKUP($B541,'Results-formatted 060121'!$A:AQ,(AT$3+2),FALSE)))</f>
        <v>5</v>
      </c>
      <c r="AU541" s="95">
        <f>IF($C541 = "neg", (($D541+1) - VLOOKUP($B541,'Results-formatted 060121'!$A:AR,(AU$3+2),FALSE)), IF($C541 = "pos-neg", (3+VLOOKUP($B541,'Results-formatted 060121'!$A:AR,(AU$3+2),FALSE)), VLOOKUP($B541,'Results-formatted 060121'!$A:AR,(AU$3+2),FALSE)))</f>
        <v>5</v>
      </c>
      <c r="AV541" s="95">
        <f>IF($C541 = "neg", (($D541+1) - VLOOKUP($B541,'Results-formatted 060121'!$A:AS,(AV$3+2),FALSE)), IF($C541 = "pos-neg", (3+VLOOKUP($B541,'Results-formatted 060121'!$A:AS,(AV$3+2),FALSE)), VLOOKUP($B541,'Results-formatted 060121'!$A:AS,(AV$3+2),FALSE)))</f>
        <v>3</v>
      </c>
      <c r="AW541" s="95">
        <f>IF($C541 = "neg", (($D541+1) - VLOOKUP($B541,'Results-formatted 060121'!$A:AT,(AW$3+2),FALSE)), IF($C541 = "pos-neg", (3+VLOOKUP($B541,'Results-formatted 060121'!$A:AT,(AW$3+2),FALSE)), VLOOKUP($B541,'Results-formatted 060121'!$A:AT,(AW$3+2),FALSE)))</f>
        <v>2</v>
      </c>
      <c r="AX541" s="95">
        <f>IF($C541 = "neg", (($D541+1) - VLOOKUP($B541,'Results-formatted 060121'!$A:AU,(AX$3+2),FALSE)), IF($C541 = "pos-neg", (3+VLOOKUP($B541,'Results-formatted 060121'!$A:AU,(AX$3+2),FALSE)), VLOOKUP($B541,'Results-formatted 060121'!$A:AU,(AX$3+2),FALSE)))</f>
        <v>2</v>
      </c>
      <c r="AY541" s="95">
        <f>IF($C541 = "neg", (($D541+1) - VLOOKUP($B541,'Results-formatted 060121'!$A:AV,(AY$3+2),FALSE)), IF($C541 = "pos-neg", (3+VLOOKUP($B541,'Results-formatted 060121'!$A:AV,(AY$3+2),FALSE)), VLOOKUP($B541,'Results-formatted 060121'!$A:AV,(AY$3+2),FALSE)))</f>
        <v>5</v>
      </c>
      <c r="AZ541" s="95">
        <f>IF($C541 = "neg", (($D541+1) - VLOOKUP($B541,'Results-formatted 060121'!$A:AW,(AZ$3+2),FALSE)), IF($C541 = "pos-neg", (3+VLOOKUP($B541,'Results-formatted 060121'!$A:AW,(AZ$3+2),FALSE)), VLOOKUP($B541,'Results-formatted 060121'!$A:AW,(AZ$3+2),FALSE)))</f>
        <v>4</v>
      </c>
      <c r="BA541" s="95">
        <f>IF($C541 = "neg", (($D541+1) - VLOOKUP($B541,'Results-formatted 060121'!$A:AX,(BA$3+2),FALSE)), IF($C541 = "pos-neg", (3+VLOOKUP($B541,'Results-formatted 060121'!$A:AX,(BA$3+2),FALSE)), VLOOKUP($B541,'Results-formatted 060121'!$A:AX,(BA$3+2),FALSE)))</f>
        <v>4</v>
      </c>
      <c r="BB541" s="95">
        <f>IF($C541 = "neg", (($D541+1) - VLOOKUP($B541,'Results-formatted 060121'!$A:AY,(BB$3+2),FALSE)), IF($C541 = "pos-neg", (3+VLOOKUP($B541,'Results-formatted 060121'!$A:AY,(BB$3+2),FALSE)), VLOOKUP($B541,'Results-formatted 060121'!$A:AY,(BB$3+2),FALSE)))</f>
        <v>5</v>
      </c>
      <c r="BC541" s="95">
        <f>IF($C541 = "neg", (($D541+1) - VLOOKUP($B541,'Results-formatted 060121'!$A:AZ,(BC$3+2),FALSE)), IF($C541 = "pos-neg", (3+VLOOKUP($B541,'Results-formatted 060121'!$A:AZ,(BC$3+2),FALSE)), VLOOKUP($B541,'Results-formatted 060121'!$A:AZ,(BC$3+2),FALSE)))</f>
        <v>4</v>
      </c>
      <c r="BD541" s="95">
        <f>IF($C541 = "neg", (($D541+1) - VLOOKUP($B541,'Results-formatted 060121'!$A:BA,(BD$3+2),FALSE)), IF($C541 = "pos-neg", (3+VLOOKUP($B541,'Results-formatted 060121'!$A:BA,(BD$3+2),FALSE)), VLOOKUP($B541,'Results-formatted 060121'!$A:BA,(BD$3+2),FALSE)))</f>
        <v>5</v>
      </c>
      <c r="BE541" s="95">
        <f>IF($C541 = "neg", (($D541+1) - VLOOKUP($B541,'Results-formatted 060121'!$A:BB,(BE$3+2),FALSE)), IF($C541 = "pos-neg", (3+VLOOKUP($B541,'Results-formatted 060121'!$A:BB,(BE$3+2),FALSE)), VLOOKUP($B541,'Results-formatted 060121'!$A:BB,(BE$3+2),FALSE)))</f>
        <v>5</v>
      </c>
      <c r="BF541" s="95">
        <f>IF($C541 = "neg", (($D541+1) - VLOOKUP($B541,'Results-formatted 060121'!$A:BC,(BF$3+2),FALSE)), IF($C541 = "pos-neg", (3+VLOOKUP($B541,'Results-formatted 060121'!$A:BC,(BF$3+2),FALSE)), VLOOKUP($B541,'Results-formatted 060121'!$A:BC,(BF$3+2),FALSE)))</f>
        <v>5</v>
      </c>
      <c r="BG541" s="95">
        <f>IF($C541 = "neg", (($D541+1) - VLOOKUP($B541,'Results-formatted 060121'!$A:BD,(BG$3+2),FALSE)), IF($C541 = "pos-neg", (3+VLOOKUP($B541,'Results-formatted 060121'!$A:BD,(BG$3+2),FALSE)), VLOOKUP($B541,'Results-formatted 060121'!$A:BD,(BG$3+2),FALSE)))</f>
        <v>3</v>
      </c>
      <c r="BH541" s="95">
        <f>IF($C541 = "neg", (($D541+1) - VLOOKUP($B541,'Results-formatted 060121'!$A:BE,(BH$3+2),FALSE)), IF($C541 = "pos-neg", (3+VLOOKUP($B541,'Results-formatted 060121'!$A:BE,(BH$3+2),FALSE)), VLOOKUP($B541,'Results-formatted 060121'!$A:BE,(BH$3+2),FALSE)))</f>
        <v>4</v>
      </c>
      <c r="BI541" s="95">
        <f>IF($C541 = "neg", (($D541+1) - VLOOKUP($B541,'Results-formatted 060121'!$A:BF,(BI$3+2),FALSE)), IF($C541 = "pos-neg", (3+VLOOKUP($B541,'Results-formatted 060121'!$A:BF,(BI$3+2),FALSE)), VLOOKUP($B541,'Results-formatted 060121'!$A:BF,(BI$3+2),FALSE)))</f>
        <v>5</v>
      </c>
      <c r="BJ541" s="95">
        <f>IF($C541 = "neg", (($D541+1) - VLOOKUP($B541,'Results-formatted 060121'!$A:BG,(BJ$3+2),FALSE)), IF($C541 = "pos-neg", (3+VLOOKUP($B541,'Results-formatted 060121'!$A:BG,(BJ$3+2),FALSE)), VLOOKUP($B541,'Results-formatted 060121'!$A:BG,(BJ$3+2),FALSE)))</f>
        <v>5</v>
      </c>
      <c r="BK541" s="95">
        <f>IF($C541 = "neg", (($D541+1) - VLOOKUP($B541,'Results-formatted 060121'!$A:BH,(BK$3+2),FALSE)), IF($C541 = "pos-neg", (3+VLOOKUP($B541,'Results-formatted 060121'!$A:BH,(BK$3+2),FALSE)), VLOOKUP($B541,'Results-formatted 060121'!$A:BH,(BK$3+2),FALSE)))</f>
        <v>3</v>
      </c>
      <c r="BL541" s="95">
        <f>IF($C541 = "neg", (($D541+1) - VLOOKUP($B541,'Results-formatted 060121'!$A:BI,(BL$3+2),FALSE)), IF($C541 = "pos-neg", (3+VLOOKUP($B541,'Results-formatted 060121'!$A:BI,(BL$3+2),FALSE)), VLOOKUP($B541,'Results-formatted 060121'!$A:BI,(BL$3+2),FALSE)))</f>
        <v>5</v>
      </c>
      <c r="BM541" s="95">
        <f>IF($C541 = "neg", (($D541+1) - VLOOKUP($B541,'Results-formatted 060121'!$A:BJ,(BM$3+2),FALSE)), IF($C541 = "pos-neg", (3+VLOOKUP($B541,'Results-formatted 060121'!$A:BJ,(BM$3+2),FALSE)), VLOOKUP($B541,'Results-formatted 060121'!$A:BJ,(BM$3+2),FALSE)))</f>
        <v>4</v>
      </c>
      <c r="BN541" s="95"/>
      <c r="BO541" s="95"/>
      <c r="BP541" s="95"/>
      <c r="BQ541" s="95"/>
      <c r="BR541" s="95"/>
      <c r="BS541" s="95"/>
      <c r="BT541" s="95"/>
      <c r="BU541" s="95"/>
      <c r="BV541" s="95"/>
      <c r="BW541" s="95"/>
      <c r="BX541" s="95"/>
      <c r="BY541" s="95"/>
      <c r="BZ541" s="95"/>
      <c r="CA541" s="95"/>
      <c r="CB541" s="95"/>
      <c r="CC541" s="95"/>
      <c r="CD541" s="98"/>
      <c r="CE541" s="25">
        <f t="shared" si="2149"/>
        <v>4.0333333333333332</v>
      </c>
      <c r="CF541" s="25">
        <f t="shared" si="2064"/>
        <v>0.99091922171022662</v>
      </c>
    </row>
    <row r="542" spans="2:84" ht="42" x14ac:dyDescent="0.15">
      <c r="B542" s="84" t="s">
        <v>653</v>
      </c>
      <c r="C542" s="86" t="s">
        <v>224</v>
      </c>
      <c r="D542" s="2">
        <v>5</v>
      </c>
      <c r="E542" s="15" t="s">
        <v>1102</v>
      </c>
      <c r="F542" s="95">
        <f>IF($C542 = "neg", (($D542+1) - VLOOKUP($B542,'Results-formatted 060121'!$A:$AJ,(F$3+2),FALSE)), IF($C542 = "pos-neg", (3+VLOOKUP($B542,'Results-formatted 060121'!$A:$AJ,(F$3+2),FALSE)), VLOOKUP($B542,'Results-formatted 060121'!$A:$AJ,(F$3+2),FALSE)))</f>
        <v>3</v>
      </c>
      <c r="G542" s="95">
        <f>IF($C542 = "neg", (($D542+1) - VLOOKUP($B542,'Results-formatted 060121'!$A:$AJ,(G$3+2),FALSE)), IF($C542 = "pos-neg", (3+VLOOKUP($B542,'Results-formatted 060121'!$A:$AJ,(G$3+2),FALSE)), VLOOKUP($B542,'Results-formatted 060121'!$A:$AJ,(G$3+2),FALSE)))</f>
        <v>4</v>
      </c>
      <c r="H542" s="95">
        <f>IF($C542 = "neg", (($D542+1) - VLOOKUP($B542,'Results-formatted 060121'!$A:$AJ,(H$3+2),FALSE)), IF($C542 = "pos-neg", (3+VLOOKUP($B542,'Results-formatted 060121'!$A:$AJ,(H$3+2),FALSE)), VLOOKUP($B542,'Results-formatted 060121'!$A:$AJ,(H$3+2),FALSE)))</f>
        <v>4</v>
      </c>
      <c r="I542" s="95">
        <f>IF($C542 = "neg", (($D542+1) - VLOOKUP($B542,'Results-formatted 060121'!$A:$AJ,(I$3+2),FALSE)), IF($C542 = "pos-neg", (3+VLOOKUP($B542,'Results-formatted 060121'!$A:$AJ,(I$3+2),FALSE)), VLOOKUP($B542,'Results-formatted 060121'!$A:$AJ,(I$3+2),FALSE)))</f>
        <v>4</v>
      </c>
      <c r="J542" s="95">
        <f>IF($C542 = "neg", (($D542+1) - VLOOKUP($B542,'Results-formatted 060121'!$A:$AJ,(J$3+2),FALSE)), IF($C542 = "pos-neg", (3+VLOOKUP($B542,'Results-formatted 060121'!$A:$AJ,(J$3+2),FALSE)), VLOOKUP($B542,'Results-formatted 060121'!$A:$AJ,(J$3+2),FALSE)))</f>
        <v>3</v>
      </c>
      <c r="K542" s="95">
        <f>IF($C542 = "neg", (($D542+1) - VLOOKUP($B542,'Results-formatted 060121'!$A:$AJ,(K$3+2),FALSE)), IF($C542 = "pos-neg", (3+VLOOKUP($B542,'Results-formatted 060121'!$A:$AJ,(K$3+2),FALSE)), VLOOKUP($B542,'Results-formatted 060121'!$A:$AJ,(K$3+2),FALSE)))</f>
        <v>5</v>
      </c>
      <c r="L542" s="95">
        <f>IF($C542 = "neg", (($D542+1) - VLOOKUP($B542,'Results-formatted 060121'!$A:$AJ,(L$3+2),FALSE)), IF($C542 = "pos-neg", (3+VLOOKUP($B542,'Results-formatted 060121'!$A:$AJ,(L$3+2),FALSE)), VLOOKUP($B542,'Results-formatted 060121'!$A:$AJ,(L$3+2),FALSE)))</f>
        <v>4</v>
      </c>
      <c r="M542" s="95">
        <f>IF($C542 = "neg", (($D542+1) - VLOOKUP($B542,'Results-formatted 060121'!$A:$AJ,(M$3+2),FALSE)), IF($C542 = "pos-neg", (3+VLOOKUP($B542,'Results-formatted 060121'!$A:$AJ,(M$3+2),FALSE)), VLOOKUP($B542,'Results-formatted 060121'!$A:$AJ,(M$3+2),FALSE)))</f>
        <v>5</v>
      </c>
      <c r="N542" s="95">
        <f>IF($C542 = "neg", (($D542+1) - VLOOKUP($B542,'Results-formatted 060121'!$A:$AJ,(N$3+2),FALSE)), IF($C542 = "pos-neg", (3+VLOOKUP($B542,'Results-formatted 060121'!$A:$AJ,(N$3+2),FALSE)), VLOOKUP($B542,'Results-formatted 060121'!$A:$AJ,(N$3+2),FALSE)))</f>
        <v>4</v>
      </c>
      <c r="O542" s="95">
        <f>IF($C542 = "neg", (($D542+1) - VLOOKUP($B542,'Results-formatted 060121'!$A:$AJ,(O$3+2),FALSE)), IF($C542 = "pos-neg", (3+VLOOKUP($B542,'Results-formatted 060121'!$A:$AJ,(O$3+2),FALSE)), VLOOKUP($B542,'Results-formatted 060121'!$A:$AJ,(O$3+2),FALSE)))</f>
        <v>5</v>
      </c>
      <c r="P542" s="95">
        <f>IF($C542 = "neg", (($D542+1) - VLOOKUP($B542,'Results-formatted 060121'!$A:$AJ,(P$3+2),FALSE)), IF($C542 = "pos-neg", (3+VLOOKUP($B542,'Results-formatted 060121'!$A:$AJ,(P$3+2),FALSE)), VLOOKUP($B542,'Results-formatted 060121'!$A:$AJ,(P$3+2),FALSE)))</f>
        <v>3</v>
      </c>
      <c r="Q542" s="95">
        <f>IF($C542 = "neg", (($D542+1) - VLOOKUP($B542,'Results-formatted 060121'!$A:$AJ,(Q$3+2),FALSE)), IF($C542 = "pos-neg", (3+VLOOKUP($B542,'Results-formatted 060121'!$A:$AJ,(Q$3+2),FALSE)), VLOOKUP($B542,'Results-formatted 060121'!$A:$AJ,(Q$3+2),FALSE)))</f>
        <v>5</v>
      </c>
      <c r="R542" s="95">
        <f>IF($C542 = "neg", (($D542+1) - VLOOKUP($B542,'Results-formatted 060121'!$A:$AJ,(R$3+2),FALSE)), IF($C542 = "pos-neg", (3+VLOOKUP($B542,'Results-formatted 060121'!$A:$AJ,(R$3+2),FALSE)), VLOOKUP($B542,'Results-formatted 060121'!$A:$AJ,(R$3+2),FALSE)))</f>
        <v>4</v>
      </c>
      <c r="S542" s="95">
        <f>IF($C542 = "neg", (($D542+1) - VLOOKUP($B542,'Results-formatted 060121'!$A:$AJ,(S$3+2),FALSE)), IF($C542 = "pos-neg", (3+VLOOKUP($B542,'Results-formatted 060121'!$A:$AJ,(S$3+2),FALSE)), VLOOKUP($B542,'Results-formatted 060121'!$A:$AJ,(S$3+2),FALSE)))</f>
        <v>3</v>
      </c>
      <c r="T542" s="95">
        <f>IF($C542 = "neg", (($D542+1) - VLOOKUP($B542,'Results-formatted 060121'!$A:$AJ,(T$3+2),FALSE)), IF($C542 = "pos-neg", (3+VLOOKUP($B542,'Results-formatted 060121'!$A:$AJ,(T$3+2),FALSE)), VLOOKUP($B542,'Results-formatted 060121'!$A:$AJ,(T$3+2),FALSE)))</f>
        <v>4</v>
      </c>
      <c r="U542" s="95">
        <f>IF($C542 = "neg", (($D542+1) - VLOOKUP($B542,'Results-formatted 060121'!$A:$AJ,(U$3+2),FALSE)), IF($C542 = "pos-neg", (3+VLOOKUP($B542,'Results-formatted 060121'!$A:$AJ,(U$3+2),FALSE)), VLOOKUP($B542,'Results-formatted 060121'!$A:$AJ,(U$3+2),FALSE)))</f>
        <v>5</v>
      </c>
      <c r="V542" s="95">
        <f>IF($C542 = "neg", (($D542+1) - VLOOKUP($B542,'Results-formatted 060121'!$A:$AJ,(V$3+2),FALSE)), IF($C542 = "pos-neg", (3+VLOOKUP($B542,'Results-formatted 060121'!$A:$AJ,(V$3+2),FALSE)), VLOOKUP($B542,'Results-formatted 060121'!$A:$AJ,(V$3+2),FALSE)))</f>
        <v>5</v>
      </c>
      <c r="W542" s="95">
        <f>IF($C542 = "neg", (($D542+1) - VLOOKUP($B542,'Results-formatted 060121'!$A:$AJ,(W$3+2),FALSE)), IF($C542 = "pos-neg", (3+VLOOKUP($B542,'Results-formatted 060121'!$A:$AJ,(W$3+2),FALSE)), VLOOKUP($B542,'Results-formatted 060121'!$A:$AJ,(W$3+2),FALSE)))</f>
        <v>4</v>
      </c>
      <c r="X542" s="95">
        <f>IF($C542 = "neg", (($D542+1) - VLOOKUP($B542,'Results-formatted 060121'!$A:$AJ,(X$3+2),FALSE)), IF($C542 = "pos-neg", (3+VLOOKUP($B542,'Results-formatted 060121'!$A:$AJ,(X$3+2),FALSE)), VLOOKUP($B542,'Results-formatted 060121'!$A:$AJ,(X$3+2),FALSE)))</f>
        <v>3</v>
      </c>
      <c r="Y542" s="95">
        <f>IF($C542 = "neg", (($D542+1) - VLOOKUP($B542,'Results-formatted 060121'!$A:$AJ,(Y$3+2),FALSE)), IF($C542 = "pos-neg", (3+VLOOKUP($B542,'Results-formatted 060121'!$A:$AJ,(Y$3+2),FALSE)), VLOOKUP($B542,'Results-formatted 060121'!$A:$AJ,(Y$3+2),FALSE)))</f>
        <v>4</v>
      </c>
      <c r="Z542" s="95">
        <f>IF($C542 = "neg", (($D542+1) - VLOOKUP($B542,'Results-formatted 060121'!$A:$AJ,(Z$3+2),FALSE)), IF($C542 = "pos-neg", (3+VLOOKUP($B542,'Results-formatted 060121'!$A:$AJ,(Z$3+2),FALSE)), VLOOKUP($B542,'Results-formatted 060121'!$A:$AJ,(Z$3+2),FALSE)))</f>
        <v>3</v>
      </c>
      <c r="AA542" s="95">
        <f>IF($C542 = "neg", (($D542+1) - VLOOKUP($B542,'Results-formatted 060121'!$A:$AJ,(AA$3+2),FALSE)), IF($C542 = "pos-neg", (3+VLOOKUP($B542,'Results-formatted 060121'!$A:$AJ,(AA$3+2),FALSE)), VLOOKUP($B542,'Results-formatted 060121'!$A:$AJ,(AA$3+2),FALSE)))</f>
        <v>5</v>
      </c>
      <c r="AB542" s="95">
        <f>IF($C542 = "neg", (($D542+1) - VLOOKUP($B542,'Results-formatted 060121'!$A:$AJ,(AB$3+2),FALSE)), IF($C542 = "pos-neg", (3+VLOOKUP($B542,'Results-formatted 060121'!$A:$AJ,(AB$3+2),FALSE)), VLOOKUP($B542,'Results-formatted 060121'!$A:$AJ,(AB$3+2),FALSE)))</f>
        <v>4</v>
      </c>
      <c r="AC542" s="95">
        <f>IF($C542 = "neg", (($D542+1) - VLOOKUP($B542,'Results-formatted 060121'!$A:$AJ,(AC$3+2),FALSE)), IF($C542 = "pos-neg", (3+VLOOKUP($B542,'Results-formatted 060121'!$A:$AJ,(AC$3+2),FALSE)), VLOOKUP($B542,'Results-formatted 060121'!$A:$AJ,(AC$3+2),FALSE)))</f>
        <v>2</v>
      </c>
      <c r="AD542" s="95">
        <f>IF($C542 = "neg", (($D542+1) - VLOOKUP($B542,'Results-formatted 060121'!$A:$AJ,(AD$3+2),FALSE)), IF($C542 = "pos-neg", (3+VLOOKUP($B542,'Results-formatted 060121'!$A:$AJ,(AD$3+2),FALSE)), VLOOKUP($B542,'Results-formatted 060121'!$A:$AJ,(AD$3+2),FALSE)))</f>
        <v>4</v>
      </c>
      <c r="AE542" s="95">
        <f>IF($C542 = "neg", (($D542+1) - VLOOKUP($B542,'Results-formatted 060121'!$A:$AJ,(AE$3+2),FALSE)), IF($C542 = "pos-neg", (3+VLOOKUP($B542,'Results-formatted 060121'!$A:$AJ,(AE$3+2),FALSE)), VLOOKUP($B542,'Results-formatted 060121'!$A:$AJ,(AE$3+2),FALSE)))</f>
        <v>5</v>
      </c>
      <c r="AF542" s="95">
        <f>IF($C542 = "neg", (($D542+1) - VLOOKUP($B542,'Results-formatted 060121'!$A:$AJ,(AF$3+2),FALSE)), IF($C542 = "pos-neg", (3+VLOOKUP($B542,'Results-formatted 060121'!$A:$AJ,(AF$3+2),FALSE)), VLOOKUP($B542,'Results-formatted 060121'!$A:$AJ,(AF$3+2),FALSE)))</f>
        <v>4</v>
      </c>
      <c r="AG542" s="95">
        <f>IF($C542 = "neg", (($D542+1) - VLOOKUP($B542,'Results-formatted 060121'!$A:$AJ,(AG$3+2),FALSE)), IF($C542 = "pos-neg", (3+VLOOKUP($B542,'Results-formatted 060121'!$A:$AJ,(AG$3+2),FALSE)), VLOOKUP($B542,'Results-formatted 060121'!$A:$AJ,(AG$3+2),FALSE)))</f>
        <v>5</v>
      </c>
      <c r="AH542" s="95">
        <f>IF($C542 = "neg", (($D542+1) - VLOOKUP($B542,'Results-formatted 060121'!$A:$AJ,(AH$3+2),FALSE)), IF($C542 = "pos-neg", (3+VLOOKUP($B542,'Results-formatted 060121'!$A:$AJ,(AH$3+2),FALSE)), VLOOKUP($B542,'Results-formatted 060121'!$A:$AJ,(AH$3+2),FALSE)))</f>
        <v>4</v>
      </c>
      <c r="AI542" s="95">
        <f>IF($C542 = "neg", (($D542+1) - VLOOKUP($B542,'Results-formatted 060121'!$A:$AJ,(AI$3+2),FALSE)), IF($C542 = "pos-neg", (3+VLOOKUP($B542,'Results-formatted 060121'!$A:$AJ,(AI$3+2),FALSE)), VLOOKUP($B542,'Results-formatted 060121'!$A:$AJ,(AI$3+2),FALSE)))</f>
        <v>4</v>
      </c>
      <c r="AJ542" s="95">
        <f>IF($C542 = "neg", (($D542+1) - VLOOKUP($B542,'Results-formatted 060121'!$A:$AJ,(AJ$3+2),FALSE)), IF($C542 = "pos-neg", (3+VLOOKUP($B542,'Results-formatted 060121'!$A:$AJ,(AJ$3+2),FALSE)), VLOOKUP($B542,'Results-formatted 060121'!$A:$AJ,(AJ$3+2),FALSE)))</f>
        <v>5</v>
      </c>
      <c r="AK542" s="95">
        <f>IF($C542 = "neg", (($D542+1) - VLOOKUP($B542,'Results-formatted 060121'!$A:$AJ,(AK$3+2),FALSE)), IF($C542 = "pos-neg", (3+VLOOKUP($B542,'Results-formatted 060121'!$A:$AJ,(AK$3+2),FALSE)), VLOOKUP($B542,'Results-formatted 060121'!$A:$AJ,(AK$3+2),FALSE)))</f>
        <v>3</v>
      </c>
      <c r="AL542" s="95">
        <f>IF($C542 = "neg", (($D542+1) - VLOOKUP($B542,'Results-formatted 060121'!$A:$AJ,(AL$3+2),FALSE)), IF($C542 = "pos-neg", (3+VLOOKUP($B542,'Results-formatted 060121'!$A:$AJ,(AL$3+2),FALSE)), VLOOKUP($B542,'Results-formatted 060121'!$A:$AJ,(AL$3+2),FALSE)))</f>
        <v>3</v>
      </c>
      <c r="AM542" s="95">
        <f>IF($C542 = "neg", (($D542+1) - VLOOKUP($B542,'Results-formatted 060121'!$A:AJ,(AM$3+2),FALSE)), IF($C542 = "pos-neg", (3+VLOOKUP($B542,'Results-formatted 060121'!$A:AJ,(AM$3+2),FALSE)), VLOOKUP($B542,'Results-formatted 060121'!$A:AJ,(AM$3+2),FALSE)))</f>
        <v>5</v>
      </c>
      <c r="AN542" s="95">
        <f>IF($C542 = "neg", (($D542+1) - VLOOKUP($B542,'Results-formatted 060121'!$A:AK,(AN$3+2),FALSE)), IF($C542 = "pos-neg", (3+VLOOKUP($B542,'Results-formatted 060121'!$A:AK,(AN$3+2),FALSE)), VLOOKUP($B542,'Results-formatted 060121'!$A:AK,(AN$3+2),FALSE)))</f>
        <v>4</v>
      </c>
      <c r="AO542" s="95">
        <f>IF($C542 = "neg", (($D542+1) - VLOOKUP($B542,'Results-formatted 060121'!$A:AL,(AO$3+2),FALSE)), IF($C542 = "pos-neg", (3+VLOOKUP($B542,'Results-formatted 060121'!$A:AL,(AO$3+2),FALSE)), VLOOKUP($B542,'Results-formatted 060121'!$A:AL,(AO$3+2),FALSE)))</f>
        <v>4</v>
      </c>
      <c r="AP542" s="95">
        <f>IF($C542 = "neg", (($D542+1) - VLOOKUP($B542,'Results-formatted 060121'!$A:AM,(AP$3+2),FALSE)), IF($C542 = "pos-neg", (3+VLOOKUP($B542,'Results-formatted 060121'!$A:AM,(AP$3+2),FALSE)), VLOOKUP($B542,'Results-formatted 060121'!$A:AM,(AP$3+2),FALSE)))</f>
        <v>1</v>
      </c>
      <c r="AQ542" s="95">
        <f>IF($C542 = "neg", (($D542+1) - VLOOKUP($B542,'Results-formatted 060121'!$A:AN,(AQ$3+2),FALSE)), IF($C542 = "pos-neg", (3+VLOOKUP($B542,'Results-formatted 060121'!$A:AN,(AQ$3+2),FALSE)), VLOOKUP($B542,'Results-formatted 060121'!$A:AN,(AQ$3+2),FALSE)))</f>
        <v>3</v>
      </c>
      <c r="AR542" s="95">
        <f>IF($C542 = "neg", (($D542+1) - VLOOKUP($B542,'Results-formatted 060121'!$A:AO,(AR$3+2),FALSE)), IF($C542 = "pos-neg", (3+VLOOKUP($B542,'Results-formatted 060121'!$A:AO,(AR$3+2),FALSE)), VLOOKUP($B542,'Results-formatted 060121'!$A:AO,(AR$3+2),FALSE)))</f>
        <v>4</v>
      </c>
      <c r="AS542" s="95">
        <f>IF($C542 = "neg", (($D542+1) - VLOOKUP($B542,'Results-formatted 060121'!$A:AP,(AS$3+2),FALSE)), IF($C542 = "pos-neg", (3+VLOOKUP($B542,'Results-formatted 060121'!$A:AP,(AS$3+2),FALSE)), VLOOKUP($B542,'Results-formatted 060121'!$A:AP,(AS$3+2),FALSE)))</f>
        <v>3</v>
      </c>
      <c r="AT542" s="95">
        <f>IF($C542 = "neg", (($D542+1) - VLOOKUP($B542,'Results-formatted 060121'!$A:AQ,(AT$3+2),FALSE)), IF($C542 = "pos-neg", (3+VLOOKUP($B542,'Results-formatted 060121'!$A:AQ,(AT$3+2),FALSE)), VLOOKUP($B542,'Results-formatted 060121'!$A:AQ,(AT$3+2),FALSE)))</f>
        <v>5</v>
      </c>
      <c r="AU542" s="95">
        <f>IF($C542 = "neg", (($D542+1) - VLOOKUP($B542,'Results-formatted 060121'!$A:AR,(AU$3+2),FALSE)), IF($C542 = "pos-neg", (3+VLOOKUP($B542,'Results-formatted 060121'!$A:AR,(AU$3+2),FALSE)), VLOOKUP($B542,'Results-formatted 060121'!$A:AR,(AU$3+2),FALSE)))</f>
        <v>4</v>
      </c>
      <c r="AV542" s="95">
        <f>IF($C542 = "neg", (($D542+1) - VLOOKUP($B542,'Results-formatted 060121'!$A:AS,(AV$3+2),FALSE)), IF($C542 = "pos-neg", (3+VLOOKUP($B542,'Results-formatted 060121'!$A:AS,(AV$3+2),FALSE)), VLOOKUP($B542,'Results-formatted 060121'!$A:AS,(AV$3+2),FALSE)))</f>
        <v>3</v>
      </c>
      <c r="AW542" s="95">
        <f>IF($C542 = "neg", (($D542+1) - VLOOKUP($B542,'Results-formatted 060121'!$A:AT,(AW$3+2),FALSE)), IF($C542 = "pos-neg", (3+VLOOKUP($B542,'Results-formatted 060121'!$A:AT,(AW$3+2),FALSE)), VLOOKUP($B542,'Results-formatted 060121'!$A:AT,(AW$3+2),FALSE)))</f>
        <v>1</v>
      </c>
      <c r="AX542" s="95">
        <f>IF($C542 = "neg", (($D542+1) - VLOOKUP($B542,'Results-formatted 060121'!$A:AU,(AX$3+2),FALSE)), IF($C542 = "pos-neg", (3+VLOOKUP($B542,'Results-formatted 060121'!$A:AU,(AX$3+2),FALSE)), VLOOKUP($B542,'Results-formatted 060121'!$A:AU,(AX$3+2),FALSE)))</f>
        <v>1</v>
      </c>
      <c r="AY542" s="95">
        <f>IF($C542 = "neg", (($D542+1) - VLOOKUP($B542,'Results-formatted 060121'!$A:AV,(AY$3+2),FALSE)), IF($C542 = "pos-neg", (3+VLOOKUP($B542,'Results-formatted 060121'!$A:AV,(AY$3+2),FALSE)), VLOOKUP($B542,'Results-formatted 060121'!$A:AV,(AY$3+2),FALSE)))</f>
        <v>4</v>
      </c>
      <c r="AZ542" s="95">
        <f>IF($C542 = "neg", (($D542+1) - VLOOKUP($B542,'Results-formatted 060121'!$A:AW,(AZ$3+2),FALSE)), IF($C542 = "pos-neg", (3+VLOOKUP($B542,'Results-formatted 060121'!$A:AW,(AZ$3+2),FALSE)), VLOOKUP($B542,'Results-formatted 060121'!$A:AW,(AZ$3+2),FALSE)))</f>
        <v>5</v>
      </c>
      <c r="BA542" s="95">
        <f>IF($C542 = "neg", (($D542+1) - VLOOKUP($B542,'Results-formatted 060121'!$A:AX,(BA$3+2),FALSE)), IF($C542 = "pos-neg", (3+VLOOKUP($B542,'Results-formatted 060121'!$A:AX,(BA$3+2),FALSE)), VLOOKUP($B542,'Results-formatted 060121'!$A:AX,(BA$3+2),FALSE)))</f>
        <v>3</v>
      </c>
      <c r="BB542" s="95">
        <f>IF($C542 = "neg", (($D542+1) - VLOOKUP($B542,'Results-formatted 060121'!$A:AY,(BB$3+2),FALSE)), IF($C542 = "pos-neg", (3+VLOOKUP($B542,'Results-formatted 060121'!$A:AY,(BB$3+2),FALSE)), VLOOKUP($B542,'Results-formatted 060121'!$A:AY,(BB$3+2),FALSE)))</f>
        <v>5</v>
      </c>
      <c r="BC542" s="95">
        <f>IF($C542 = "neg", (($D542+1) - VLOOKUP($B542,'Results-formatted 060121'!$A:AZ,(BC$3+2),FALSE)), IF($C542 = "pos-neg", (3+VLOOKUP($B542,'Results-formatted 060121'!$A:AZ,(BC$3+2),FALSE)), VLOOKUP($B542,'Results-formatted 060121'!$A:AZ,(BC$3+2),FALSE)))</f>
        <v>3</v>
      </c>
      <c r="BD542" s="95">
        <f>IF($C542 = "neg", (($D542+1) - VLOOKUP($B542,'Results-formatted 060121'!$A:BA,(BD$3+2),FALSE)), IF($C542 = "pos-neg", (3+VLOOKUP($B542,'Results-formatted 060121'!$A:BA,(BD$3+2),FALSE)), VLOOKUP($B542,'Results-formatted 060121'!$A:BA,(BD$3+2),FALSE)))</f>
        <v>5</v>
      </c>
      <c r="BE542" s="95">
        <f>IF($C542 = "neg", (($D542+1) - VLOOKUP($B542,'Results-formatted 060121'!$A:BB,(BE$3+2),FALSE)), IF($C542 = "pos-neg", (3+VLOOKUP($B542,'Results-formatted 060121'!$A:BB,(BE$3+2),FALSE)), VLOOKUP($B542,'Results-formatted 060121'!$A:BB,(BE$3+2),FALSE)))</f>
        <v>4</v>
      </c>
      <c r="BF542" s="95">
        <f>IF($C542 = "neg", (($D542+1) - VLOOKUP($B542,'Results-formatted 060121'!$A:BC,(BF$3+2),FALSE)), IF($C542 = "pos-neg", (3+VLOOKUP($B542,'Results-formatted 060121'!$A:BC,(BF$3+2),FALSE)), VLOOKUP($B542,'Results-formatted 060121'!$A:BC,(BF$3+2),FALSE)))</f>
        <v>4</v>
      </c>
      <c r="BG542" s="95">
        <f>IF($C542 = "neg", (($D542+1) - VLOOKUP($B542,'Results-formatted 060121'!$A:BD,(BG$3+2),FALSE)), IF($C542 = "pos-neg", (3+VLOOKUP($B542,'Results-formatted 060121'!$A:BD,(BG$3+2),FALSE)), VLOOKUP($B542,'Results-formatted 060121'!$A:BD,(BG$3+2),FALSE)))</f>
        <v>3</v>
      </c>
      <c r="BH542" s="95">
        <f>IF($C542 = "neg", (($D542+1) - VLOOKUP($B542,'Results-formatted 060121'!$A:BE,(BH$3+2),FALSE)), IF($C542 = "pos-neg", (3+VLOOKUP($B542,'Results-formatted 060121'!$A:BE,(BH$3+2),FALSE)), VLOOKUP($B542,'Results-formatted 060121'!$A:BE,(BH$3+2),FALSE)))</f>
        <v>3</v>
      </c>
      <c r="BI542" s="95">
        <f>IF($C542 = "neg", (($D542+1) - VLOOKUP($B542,'Results-formatted 060121'!$A:BF,(BI$3+2),FALSE)), IF($C542 = "pos-neg", (3+VLOOKUP($B542,'Results-formatted 060121'!$A:BF,(BI$3+2),FALSE)), VLOOKUP($B542,'Results-formatted 060121'!$A:BF,(BI$3+2),FALSE)))</f>
        <v>4</v>
      </c>
      <c r="BJ542" s="95">
        <f>IF($C542 = "neg", (($D542+1) - VLOOKUP($B542,'Results-formatted 060121'!$A:BG,(BJ$3+2),FALSE)), IF($C542 = "pos-neg", (3+VLOOKUP($B542,'Results-formatted 060121'!$A:BG,(BJ$3+2),FALSE)), VLOOKUP($B542,'Results-formatted 060121'!$A:BG,(BJ$3+2),FALSE)))</f>
        <v>5</v>
      </c>
      <c r="BK542" s="95">
        <f>IF($C542 = "neg", (($D542+1) - VLOOKUP($B542,'Results-formatted 060121'!$A:BH,(BK$3+2),FALSE)), IF($C542 = "pos-neg", (3+VLOOKUP($B542,'Results-formatted 060121'!$A:BH,(BK$3+2),FALSE)), VLOOKUP($B542,'Results-formatted 060121'!$A:BH,(BK$3+2),FALSE)))</f>
        <v>4</v>
      </c>
      <c r="BL542" s="95">
        <f>IF($C542 = "neg", (($D542+1) - VLOOKUP($B542,'Results-formatted 060121'!$A:BI,(BL$3+2),FALSE)), IF($C542 = "pos-neg", (3+VLOOKUP($B542,'Results-formatted 060121'!$A:BI,(BL$3+2),FALSE)), VLOOKUP($B542,'Results-formatted 060121'!$A:BI,(BL$3+2),FALSE)))</f>
        <v>5</v>
      </c>
      <c r="BM542" s="95">
        <f>IF($C542 = "neg", (($D542+1) - VLOOKUP($B542,'Results-formatted 060121'!$A:BJ,(BM$3+2),FALSE)), IF($C542 = "pos-neg", (3+VLOOKUP($B542,'Results-formatted 060121'!$A:BJ,(BM$3+2),FALSE)), VLOOKUP($B542,'Results-formatted 060121'!$A:BJ,(BM$3+2),FALSE)))</f>
        <v>4</v>
      </c>
      <c r="BN542" s="95"/>
      <c r="BO542" s="95"/>
      <c r="BP542" s="95"/>
      <c r="BQ542" s="95"/>
      <c r="BR542" s="95"/>
      <c r="BS542" s="95"/>
      <c r="BT542" s="95"/>
      <c r="BU542" s="95"/>
      <c r="BV542" s="95"/>
      <c r="BW542" s="95"/>
      <c r="BX542" s="95"/>
      <c r="BY542" s="95"/>
      <c r="BZ542" s="95"/>
      <c r="CA542" s="95"/>
      <c r="CB542" s="95"/>
      <c r="CC542" s="95"/>
      <c r="CD542" s="98"/>
      <c r="CE542" s="25">
        <f t="shared" si="2149"/>
        <v>3.85</v>
      </c>
      <c r="CF542" s="25">
        <f t="shared" si="2064"/>
        <v>1.0222109636651759</v>
      </c>
    </row>
    <row r="543" spans="2:84" ht="42" x14ac:dyDescent="0.15">
      <c r="B543" s="84" t="s">
        <v>654</v>
      </c>
      <c r="C543" s="86" t="s">
        <v>224</v>
      </c>
      <c r="D543" s="2">
        <v>5</v>
      </c>
      <c r="E543" s="15" t="s">
        <v>1103</v>
      </c>
      <c r="F543" s="95">
        <f>IF($C543 = "neg", (($D543+1) - VLOOKUP($B543,'Results-formatted 060121'!$A:$AJ,(F$3+2),FALSE)), IF($C543 = "pos-neg", (3+VLOOKUP($B543,'Results-formatted 060121'!$A:$AJ,(F$3+2),FALSE)), VLOOKUP($B543,'Results-formatted 060121'!$A:$AJ,(F$3+2),FALSE)))</f>
        <v>3</v>
      </c>
      <c r="G543" s="95">
        <f>IF($C543 = "neg", (($D543+1) - VLOOKUP($B543,'Results-formatted 060121'!$A:$AJ,(G$3+2),FALSE)), IF($C543 = "pos-neg", (3+VLOOKUP($B543,'Results-formatted 060121'!$A:$AJ,(G$3+2),FALSE)), VLOOKUP($B543,'Results-formatted 060121'!$A:$AJ,(G$3+2),FALSE)))</f>
        <v>4</v>
      </c>
      <c r="H543" s="95">
        <f>IF($C543 = "neg", (($D543+1) - VLOOKUP($B543,'Results-formatted 060121'!$A:$AJ,(H$3+2),FALSE)), IF($C543 = "pos-neg", (3+VLOOKUP($B543,'Results-formatted 060121'!$A:$AJ,(H$3+2),FALSE)), VLOOKUP($B543,'Results-formatted 060121'!$A:$AJ,(H$3+2),FALSE)))</f>
        <v>4</v>
      </c>
      <c r="I543" s="95">
        <f>IF($C543 = "neg", (($D543+1) - VLOOKUP($B543,'Results-formatted 060121'!$A:$AJ,(I$3+2),FALSE)), IF($C543 = "pos-neg", (3+VLOOKUP($B543,'Results-formatted 060121'!$A:$AJ,(I$3+2),FALSE)), VLOOKUP($B543,'Results-formatted 060121'!$A:$AJ,(I$3+2),FALSE)))</f>
        <v>4</v>
      </c>
      <c r="J543" s="95">
        <f>IF($C543 = "neg", (($D543+1) - VLOOKUP($B543,'Results-formatted 060121'!$A:$AJ,(J$3+2),FALSE)), IF($C543 = "pos-neg", (3+VLOOKUP($B543,'Results-formatted 060121'!$A:$AJ,(J$3+2),FALSE)), VLOOKUP($B543,'Results-formatted 060121'!$A:$AJ,(J$3+2),FALSE)))</f>
        <v>3</v>
      </c>
      <c r="K543" s="95">
        <f>IF($C543 = "neg", (($D543+1) - VLOOKUP($B543,'Results-formatted 060121'!$A:$AJ,(K$3+2),FALSE)), IF($C543 = "pos-neg", (3+VLOOKUP($B543,'Results-formatted 060121'!$A:$AJ,(K$3+2),FALSE)), VLOOKUP($B543,'Results-formatted 060121'!$A:$AJ,(K$3+2),FALSE)))</f>
        <v>5</v>
      </c>
      <c r="L543" s="95">
        <f>IF($C543 = "neg", (($D543+1) - VLOOKUP($B543,'Results-formatted 060121'!$A:$AJ,(L$3+2),FALSE)), IF($C543 = "pos-neg", (3+VLOOKUP($B543,'Results-formatted 060121'!$A:$AJ,(L$3+2),FALSE)), VLOOKUP($B543,'Results-formatted 060121'!$A:$AJ,(L$3+2),FALSE)))</f>
        <v>4</v>
      </c>
      <c r="M543" s="95">
        <f>IF($C543 = "neg", (($D543+1) - VLOOKUP($B543,'Results-formatted 060121'!$A:$AJ,(M$3+2),FALSE)), IF($C543 = "pos-neg", (3+VLOOKUP($B543,'Results-formatted 060121'!$A:$AJ,(M$3+2),FALSE)), VLOOKUP($B543,'Results-formatted 060121'!$A:$AJ,(M$3+2),FALSE)))</f>
        <v>5</v>
      </c>
      <c r="N543" s="95">
        <f>IF($C543 = "neg", (($D543+1) - VLOOKUP($B543,'Results-formatted 060121'!$A:$AJ,(N$3+2),FALSE)), IF($C543 = "pos-neg", (3+VLOOKUP($B543,'Results-formatted 060121'!$A:$AJ,(N$3+2),FALSE)), VLOOKUP($B543,'Results-formatted 060121'!$A:$AJ,(N$3+2),FALSE)))</f>
        <v>3</v>
      </c>
      <c r="O543" s="95">
        <f>IF($C543 = "neg", (($D543+1) - VLOOKUP($B543,'Results-formatted 060121'!$A:$AJ,(O$3+2),FALSE)), IF($C543 = "pos-neg", (3+VLOOKUP($B543,'Results-formatted 060121'!$A:$AJ,(O$3+2),FALSE)), VLOOKUP($B543,'Results-formatted 060121'!$A:$AJ,(O$3+2),FALSE)))</f>
        <v>5</v>
      </c>
      <c r="P543" s="95">
        <f>IF($C543 = "neg", (($D543+1) - VLOOKUP($B543,'Results-formatted 060121'!$A:$AJ,(P$3+2),FALSE)), IF($C543 = "pos-neg", (3+VLOOKUP($B543,'Results-formatted 060121'!$A:$AJ,(P$3+2),FALSE)), VLOOKUP($B543,'Results-formatted 060121'!$A:$AJ,(P$3+2),FALSE)))</f>
        <v>4</v>
      </c>
      <c r="Q543" s="95">
        <f>IF($C543 = "neg", (($D543+1) - VLOOKUP($B543,'Results-formatted 060121'!$A:$AJ,(Q$3+2),FALSE)), IF($C543 = "pos-neg", (3+VLOOKUP($B543,'Results-formatted 060121'!$A:$AJ,(Q$3+2),FALSE)), VLOOKUP($B543,'Results-formatted 060121'!$A:$AJ,(Q$3+2),FALSE)))</f>
        <v>5</v>
      </c>
      <c r="R543" s="95">
        <f>IF($C543 = "neg", (($D543+1) - VLOOKUP($B543,'Results-formatted 060121'!$A:$AJ,(R$3+2),FALSE)), IF($C543 = "pos-neg", (3+VLOOKUP($B543,'Results-formatted 060121'!$A:$AJ,(R$3+2),FALSE)), VLOOKUP($B543,'Results-formatted 060121'!$A:$AJ,(R$3+2),FALSE)))</f>
        <v>5</v>
      </c>
      <c r="S543" s="95">
        <f>IF($C543 = "neg", (($D543+1) - VLOOKUP($B543,'Results-formatted 060121'!$A:$AJ,(S$3+2),FALSE)), IF($C543 = "pos-neg", (3+VLOOKUP($B543,'Results-formatted 060121'!$A:$AJ,(S$3+2),FALSE)), VLOOKUP($B543,'Results-formatted 060121'!$A:$AJ,(S$3+2),FALSE)))</f>
        <v>3</v>
      </c>
      <c r="T543" s="95">
        <f>IF($C543 = "neg", (($D543+1) - VLOOKUP($B543,'Results-formatted 060121'!$A:$AJ,(T$3+2),FALSE)), IF($C543 = "pos-neg", (3+VLOOKUP($B543,'Results-formatted 060121'!$A:$AJ,(T$3+2),FALSE)), VLOOKUP($B543,'Results-formatted 060121'!$A:$AJ,(T$3+2),FALSE)))</f>
        <v>3</v>
      </c>
      <c r="U543" s="95">
        <f>IF($C543 = "neg", (($D543+1) - VLOOKUP($B543,'Results-formatted 060121'!$A:$AJ,(U$3+2),FALSE)), IF($C543 = "pos-neg", (3+VLOOKUP($B543,'Results-formatted 060121'!$A:$AJ,(U$3+2),FALSE)), VLOOKUP($B543,'Results-formatted 060121'!$A:$AJ,(U$3+2),FALSE)))</f>
        <v>5</v>
      </c>
      <c r="V543" s="95">
        <f>IF($C543 = "neg", (($D543+1) - VLOOKUP($B543,'Results-formatted 060121'!$A:$AJ,(V$3+2),FALSE)), IF($C543 = "pos-neg", (3+VLOOKUP($B543,'Results-formatted 060121'!$A:$AJ,(V$3+2),FALSE)), VLOOKUP($B543,'Results-formatted 060121'!$A:$AJ,(V$3+2),FALSE)))</f>
        <v>4</v>
      </c>
      <c r="W543" s="95">
        <f>IF($C543 = "neg", (($D543+1) - VLOOKUP($B543,'Results-formatted 060121'!$A:$AJ,(W$3+2),FALSE)), IF($C543 = "pos-neg", (3+VLOOKUP($B543,'Results-formatted 060121'!$A:$AJ,(W$3+2),FALSE)), VLOOKUP($B543,'Results-formatted 060121'!$A:$AJ,(W$3+2),FALSE)))</f>
        <v>5</v>
      </c>
      <c r="X543" s="95">
        <f>IF($C543 = "neg", (($D543+1) - VLOOKUP($B543,'Results-formatted 060121'!$A:$AJ,(X$3+2),FALSE)), IF($C543 = "pos-neg", (3+VLOOKUP($B543,'Results-formatted 060121'!$A:$AJ,(X$3+2),FALSE)), VLOOKUP($B543,'Results-formatted 060121'!$A:$AJ,(X$3+2),FALSE)))</f>
        <v>3</v>
      </c>
      <c r="Y543" s="95">
        <f>IF($C543 = "neg", (($D543+1) - VLOOKUP($B543,'Results-formatted 060121'!$A:$AJ,(Y$3+2),FALSE)), IF($C543 = "pos-neg", (3+VLOOKUP($B543,'Results-formatted 060121'!$A:$AJ,(Y$3+2),FALSE)), VLOOKUP($B543,'Results-formatted 060121'!$A:$AJ,(Y$3+2),FALSE)))</f>
        <v>4</v>
      </c>
      <c r="Z543" s="95">
        <f>IF($C543 = "neg", (($D543+1) - VLOOKUP($B543,'Results-formatted 060121'!$A:$AJ,(Z$3+2),FALSE)), IF($C543 = "pos-neg", (3+VLOOKUP($B543,'Results-formatted 060121'!$A:$AJ,(Z$3+2),FALSE)), VLOOKUP($B543,'Results-formatted 060121'!$A:$AJ,(Z$3+2),FALSE)))</f>
        <v>3</v>
      </c>
      <c r="AA543" s="95">
        <f>IF($C543 = "neg", (($D543+1) - VLOOKUP($B543,'Results-formatted 060121'!$A:$AJ,(AA$3+2),FALSE)), IF($C543 = "pos-neg", (3+VLOOKUP($B543,'Results-formatted 060121'!$A:$AJ,(AA$3+2),FALSE)), VLOOKUP($B543,'Results-formatted 060121'!$A:$AJ,(AA$3+2),FALSE)))</f>
        <v>4</v>
      </c>
      <c r="AB543" s="95">
        <f>IF($C543 = "neg", (($D543+1) - VLOOKUP($B543,'Results-formatted 060121'!$A:$AJ,(AB$3+2),FALSE)), IF($C543 = "pos-neg", (3+VLOOKUP($B543,'Results-formatted 060121'!$A:$AJ,(AB$3+2),FALSE)), VLOOKUP($B543,'Results-formatted 060121'!$A:$AJ,(AB$3+2),FALSE)))</f>
        <v>4</v>
      </c>
      <c r="AC543" s="95">
        <f>IF($C543 = "neg", (($D543+1) - VLOOKUP($B543,'Results-formatted 060121'!$A:$AJ,(AC$3+2),FALSE)), IF($C543 = "pos-neg", (3+VLOOKUP($B543,'Results-formatted 060121'!$A:$AJ,(AC$3+2),FALSE)), VLOOKUP($B543,'Results-formatted 060121'!$A:$AJ,(AC$3+2),FALSE)))</f>
        <v>3</v>
      </c>
      <c r="AD543" s="95">
        <f>IF($C543 = "neg", (($D543+1) - VLOOKUP($B543,'Results-formatted 060121'!$A:$AJ,(AD$3+2),FALSE)), IF($C543 = "pos-neg", (3+VLOOKUP($B543,'Results-formatted 060121'!$A:$AJ,(AD$3+2),FALSE)), VLOOKUP($B543,'Results-formatted 060121'!$A:$AJ,(AD$3+2),FALSE)))</f>
        <v>4</v>
      </c>
      <c r="AE543" s="95">
        <f>IF($C543 = "neg", (($D543+1) - VLOOKUP($B543,'Results-formatted 060121'!$A:$AJ,(AE$3+2),FALSE)), IF($C543 = "pos-neg", (3+VLOOKUP($B543,'Results-formatted 060121'!$A:$AJ,(AE$3+2),FALSE)), VLOOKUP($B543,'Results-formatted 060121'!$A:$AJ,(AE$3+2),FALSE)))</f>
        <v>4</v>
      </c>
      <c r="AF543" s="95">
        <f>IF($C543 = "neg", (($D543+1) - VLOOKUP($B543,'Results-formatted 060121'!$A:$AJ,(AF$3+2),FALSE)), IF($C543 = "pos-neg", (3+VLOOKUP($B543,'Results-formatted 060121'!$A:$AJ,(AF$3+2),FALSE)), VLOOKUP($B543,'Results-formatted 060121'!$A:$AJ,(AF$3+2),FALSE)))</f>
        <v>4</v>
      </c>
      <c r="AG543" s="95">
        <f>IF($C543 = "neg", (($D543+1) - VLOOKUP($B543,'Results-formatted 060121'!$A:$AJ,(AG$3+2),FALSE)), IF($C543 = "pos-neg", (3+VLOOKUP($B543,'Results-formatted 060121'!$A:$AJ,(AG$3+2),FALSE)), VLOOKUP($B543,'Results-formatted 060121'!$A:$AJ,(AG$3+2),FALSE)))</f>
        <v>4</v>
      </c>
      <c r="AH543" s="95">
        <f>IF($C543 = "neg", (($D543+1) - VLOOKUP($B543,'Results-formatted 060121'!$A:$AJ,(AH$3+2),FALSE)), IF($C543 = "pos-neg", (3+VLOOKUP($B543,'Results-formatted 060121'!$A:$AJ,(AH$3+2),FALSE)), VLOOKUP($B543,'Results-formatted 060121'!$A:$AJ,(AH$3+2),FALSE)))</f>
        <v>4</v>
      </c>
      <c r="AI543" s="95">
        <f>IF($C543 = "neg", (($D543+1) - VLOOKUP($B543,'Results-formatted 060121'!$A:$AJ,(AI$3+2),FALSE)), IF($C543 = "pos-neg", (3+VLOOKUP($B543,'Results-formatted 060121'!$A:$AJ,(AI$3+2),FALSE)), VLOOKUP($B543,'Results-formatted 060121'!$A:$AJ,(AI$3+2),FALSE)))</f>
        <v>4</v>
      </c>
      <c r="AJ543" s="95">
        <f>IF($C543 = "neg", (($D543+1) - VLOOKUP($B543,'Results-formatted 060121'!$A:$AJ,(AJ$3+2),FALSE)), IF($C543 = "pos-neg", (3+VLOOKUP($B543,'Results-formatted 060121'!$A:$AJ,(AJ$3+2),FALSE)), VLOOKUP($B543,'Results-formatted 060121'!$A:$AJ,(AJ$3+2),FALSE)))</f>
        <v>5</v>
      </c>
      <c r="AK543" s="95">
        <f>IF($C543 = "neg", (($D543+1) - VLOOKUP($B543,'Results-formatted 060121'!$A:$AJ,(AK$3+2),FALSE)), IF($C543 = "pos-neg", (3+VLOOKUP($B543,'Results-formatted 060121'!$A:$AJ,(AK$3+2),FALSE)), VLOOKUP($B543,'Results-formatted 060121'!$A:$AJ,(AK$3+2),FALSE)))</f>
        <v>4</v>
      </c>
      <c r="AL543" s="95">
        <f>IF($C543 = "neg", (($D543+1) - VLOOKUP($B543,'Results-formatted 060121'!$A:$AJ,(AL$3+2),FALSE)), IF($C543 = "pos-neg", (3+VLOOKUP($B543,'Results-formatted 060121'!$A:$AJ,(AL$3+2),FALSE)), VLOOKUP($B543,'Results-formatted 060121'!$A:$AJ,(AL$3+2),FALSE)))</f>
        <v>3</v>
      </c>
      <c r="AM543" s="95">
        <f>IF($C543 = "neg", (($D543+1) - VLOOKUP($B543,'Results-formatted 060121'!$A:AJ,(AM$3+2),FALSE)), IF($C543 = "pos-neg", (3+VLOOKUP($B543,'Results-formatted 060121'!$A:AJ,(AM$3+2),FALSE)), VLOOKUP($B543,'Results-formatted 060121'!$A:AJ,(AM$3+2),FALSE)))</f>
        <v>5</v>
      </c>
      <c r="AN543" s="95">
        <f>IF($C543 = "neg", (($D543+1) - VLOOKUP($B543,'Results-formatted 060121'!$A:AK,(AN$3+2),FALSE)), IF($C543 = "pos-neg", (3+VLOOKUP($B543,'Results-formatted 060121'!$A:AK,(AN$3+2),FALSE)), VLOOKUP($B543,'Results-formatted 060121'!$A:AK,(AN$3+2),FALSE)))</f>
        <v>4</v>
      </c>
      <c r="AO543" s="95">
        <f>IF($C543 = "neg", (($D543+1) - VLOOKUP($B543,'Results-formatted 060121'!$A:AL,(AO$3+2),FALSE)), IF($C543 = "pos-neg", (3+VLOOKUP($B543,'Results-formatted 060121'!$A:AL,(AO$3+2),FALSE)), VLOOKUP($B543,'Results-formatted 060121'!$A:AL,(AO$3+2),FALSE)))</f>
        <v>5</v>
      </c>
      <c r="AP543" s="95">
        <f>IF($C543 = "neg", (($D543+1) - VLOOKUP($B543,'Results-formatted 060121'!$A:AM,(AP$3+2),FALSE)), IF($C543 = "pos-neg", (3+VLOOKUP($B543,'Results-formatted 060121'!$A:AM,(AP$3+2),FALSE)), VLOOKUP($B543,'Results-formatted 060121'!$A:AM,(AP$3+2),FALSE)))</f>
        <v>2</v>
      </c>
      <c r="AQ543" s="95">
        <f>IF($C543 = "neg", (($D543+1) - VLOOKUP($B543,'Results-formatted 060121'!$A:AN,(AQ$3+2),FALSE)), IF($C543 = "pos-neg", (3+VLOOKUP($B543,'Results-formatted 060121'!$A:AN,(AQ$3+2),FALSE)), VLOOKUP($B543,'Results-formatted 060121'!$A:AN,(AQ$3+2),FALSE)))</f>
        <v>4</v>
      </c>
      <c r="AR543" s="95">
        <f>IF($C543 = "neg", (($D543+1) - VLOOKUP($B543,'Results-formatted 060121'!$A:AO,(AR$3+2),FALSE)), IF($C543 = "pos-neg", (3+VLOOKUP($B543,'Results-formatted 060121'!$A:AO,(AR$3+2),FALSE)), VLOOKUP($B543,'Results-formatted 060121'!$A:AO,(AR$3+2),FALSE)))</f>
        <v>5</v>
      </c>
      <c r="AS543" s="95">
        <f>IF($C543 = "neg", (($D543+1) - VLOOKUP($B543,'Results-formatted 060121'!$A:AP,(AS$3+2),FALSE)), IF($C543 = "pos-neg", (3+VLOOKUP($B543,'Results-formatted 060121'!$A:AP,(AS$3+2),FALSE)), VLOOKUP($B543,'Results-formatted 060121'!$A:AP,(AS$3+2),FALSE)))</f>
        <v>4</v>
      </c>
      <c r="AT543" s="95">
        <f>IF($C543 = "neg", (($D543+1) - VLOOKUP($B543,'Results-formatted 060121'!$A:AQ,(AT$3+2),FALSE)), IF($C543 = "pos-neg", (3+VLOOKUP($B543,'Results-formatted 060121'!$A:AQ,(AT$3+2),FALSE)), VLOOKUP($B543,'Results-formatted 060121'!$A:AQ,(AT$3+2),FALSE)))</f>
        <v>5</v>
      </c>
      <c r="AU543" s="95">
        <f>IF($C543 = "neg", (($D543+1) - VLOOKUP($B543,'Results-formatted 060121'!$A:AR,(AU$3+2),FALSE)), IF($C543 = "pos-neg", (3+VLOOKUP($B543,'Results-formatted 060121'!$A:AR,(AU$3+2),FALSE)), VLOOKUP($B543,'Results-formatted 060121'!$A:AR,(AU$3+2),FALSE)))</f>
        <v>4</v>
      </c>
      <c r="AV543" s="95">
        <f>IF($C543 = "neg", (($D543+1) - VLOOKUP($B543,'Results-formatted 060121'!$A:AS,(AV$3+2),FALSE)), IF($C543 = "pos-neg", (3+VLOOKUP($B543,'Results-formatted 060121'!$A:AS,(AV$3+2),FALSE)), VLOOKUP($B543,'Results-formatted 060121'!$A:AS,(AV$3+2),FALSE)))</f>
        <v>3</v>
      </c>
      <c r="AW543" s="95">
        <f>IF($C543 = "neg", (($D543+1) - VLOOKUP($B543,'Results-formatted 060121'!$A:AT,(AW$3+2),FALSE)), IF($C543 = "pos-neg", (3+VLOOKUP($B543,'Results-formatted 060121'!$A:AT,(AW$3+2),FALSE)), VLOOKUP($B543,'Results-formatted 060121'!$A:AT,(AW$3+2),FALSE)))</f>
        <v>2</v>
      </c>
      <c r="AX543" s="95">
        <f>IF($C543 = "neg", (($D543+1) - VLOOKUP($B543,'Results-formatted 060121'!$A:AU,(AX$3+2),FALSE)), IF($C543 = "pos-neg", (3+VLOOKUP($B543,'Results-formatted 060121'!$A:AU,(AX$3+2),FALSE)), VLOOKUP($B543,'Results-formatted 060121'!$A:AU,(AX$3+2),FALSE)))</f>
        <v>2</v>
      </c>
      <c r="AY543" s="95">
        <f>IF($C543 = "neg", (($D543+1) - VLOOKUP($B543,'Results-formatted 060121'!$A:AV,(AY$3+2),FALSE)), IF($C543 = "pos-neg", (3+VLOOKUP($B543,'Results-formatted 060121'!$A:AV,(AY$3+2),FALSE)), VLOOKUP($B543,'Results-formatted 060121'!$A:AV,(AY$3+2),FALSE)))</f>
        <v>4</v>
      </c>
      <c r="AZ543" s="95">
        <f>IF($C543 = "neg", (($D543+1) - VLOOKUP($B543,'Results-formatted 060121'!$A:AW,(AZ$3+2),FALSE)), IF($C543 = "pos-neg", (3+VLOOKUP($B543,'Results-formatted 060121'!$A:AW,(AZ$3+2),FALSE)), VLOOKUP($B543,'Results-formatted 060121'!$A:AW,(AZ$3+2),FALSE)))</f>
        <v>4</v>
      </c>
      <c r="BA543" s="95">
        <f>IF($C543 = "neg", (($D543+1) - VLOOKUP($B543,'Results-formatted 060121'!$A:AX,(BA$3+2),FALSE)), IF($C543 = "pos-neg", (3+VLOOKUP($B543,'Results-formatted 060121'!$A:AX,(BA$3+2),FALSE)), VLOOKUP($B543,'Results-formatted 060121'!$A:AX,(BA$3+2),FALSE)))</f>
        <v>4</v>
      </c>
      <c r="BB543" s="95">
        <f>IF($C543 = "neg", (($D543+1) - VLOOKUP($B543,'Results-formatted 060121'!$A:AY,(BB$3+2),FALSE)), IF($C543 = "pos-neg", (3+VLOOKUP($B543,'Results-formatted 060121'!$A:AY,(BB$3+2),FALSE)), VLOOKUP($B543,'Results-formatted 060121'!$A:AY,(BB$3+2),FALSE)))</f>
        <v>5</v>
      </c>
      <c r="BC543" s="95">
        <f>IF($C543 = "neg", (($D543+1) - VLOOKUP($B543,'Results-formatted 060121'!$A:AZ,(BC$3+2),FALSE)), IF($C543 = "pos-neg", (3+VLOOKUP($B543,'Results-formatted 060121'!$A:AZ,(BC$3+2),FALSE)), VLOOKUP($B543,'Results-formatted 060121'!$A:AZ,(BC$3+2),FALSE)))</f>
        <v>3</v>
      </c>
      <c r="BD543" s="95">
        <f>IF($C543 = "neg", (($D543+1) - VLOOKUP($B543,'Results-formatted 060121'!$A:BA,(BD$3+2),FALSE)), IF($C543 = "pos-neg", (3+VLOOKUP($B543,'Results-formatted 060121'!$A:BA,(BD$3+2),FALSE)), VLOOKUP($B543,'Results-formatted 060121'!$A:BA,(BD$3+2),FALSE)))</f>
        <v>4</v>
      </c>
      <c r="BE543" s="95">
        <f>IF($C543 = "neg", (($D543+1) - VLOOKUP($B543,'Results-formatted 060121'!$A:BB,(BE$3+2),FALSE)), IF($C543 = "pos-neg", (3+VLOOKUP($B543,'Results-formatted 060121'!$A:BB,(BE$3+2),FALSE)), VLOOKUP($B543,'Results-formatted 060121'!$A:BB,(BE$3+2),FALSE)))</f>
        <v>5</v>
      </c>
      <c r="BF543" s="95">
        <f>IF($C543 = "neg", (($D543+1) - VLOOKUP($B543,'Results-formatted 060121'!$A:BC,(BF$3+2),FALSE)), IF($C543 = "pos-neg", (3+VLOOKUP($B543,'Results-formatted 060121'!$A:BC,(BF$3+2),FALSE)), VLOOKUP($B543,'Results-formatted 060121'!$A:BC,(BF$3+2),FALSE)))</f>
        <v>4</v>
      </c>
      <c r="BG543" s="95">
        <f>IF($C543 = "neg", (($D543+1) - VLOOKUP($B543,'Results-formatted 060121'!$A:BD,(BG$3+2),FALSE)), IF($C543 = "pos-neg", (3+VLOOKUP($B543,'Results-formatted 060121'!$A:BD,(BG$3+2),FALSE)), VLOOKUP($B543,'Results-formatted 060121'!$A:BD,(BG$3+2),FALSE)))</f>
        <v>4</v>
      </c>
      <c r="BH543" s="95">
        <f>IF($C543 = "neg", (($D543+1) - VLOOKUP($B543,'Results-formatted 060121'!$A:BE,(BH$3+2),FALSE)), IF($C543 = "pos-neg", (3+VLOOKUP($B543,'Results-formatted 060121'!$A:BE,(BH$3+2),FALSE)), VLOOKUP($B543,'Results-formatted 060121'!$A:BE,(BH$3+2),FALSE)))</f>
        <v>4</v>
      </c>
      <c r="BI543" s="95">
        <f>IF($C543 = "neg", (($D543+1) - VLOOKUP($B543,'Results-formatted 060121'!$A:BF,(BI$3+2),FALSE)), IF($C543 = "pos-neg", (3+VLOOKUP($B543,'Results-formatted 060121'!$A:BF,(BI$3+2),FALSE)), VLOOKUP($B543,'Results-formatted 060121'!$A:BF,(BI$3+2),FALSE)))</f>
        <v>5</v>
      </c>
      <c r="BJ543" s="95">
        <f>IF($C543 = "neg", (($D543+1) - VLOOKUP($B543,'Results-formatted 060121'!$A:BG,(BJ$3+2),FALSE)), IF($C543 = "pos-neg", (3+VLOOKUP($B543,'Results-formatted 060121'!$A:BG,(BJ$3+2),FALSE)), VLOOKUP($B543,'Results-formatted 060121'!$A:BG,(BJ$3+2),FALSE)))</f>
        <v>5</v>
      </c>
      <c r="BK543" s="95">
        <f>IF($C543 = "neg", (($D543+1) - VLOOKUP($B543,'Results-formatted 060121'!$A:BH,(BK$3+2),FALSE)), IF($C543 = "pos-neg", (3+VLOOKUP($B543,'Results-formatted 060121'!$A:BH,(BK$3+2),FALSE)), VLOOKUP($B543,'Results-formatted 060121'!$A:BH,(BK$3+2),FALSE)))</f>
        <v>4</v>
      </c>
      <c r="BL543" s="95">
        <f>IF($C543 = "neg", (($D543+1) - VLOOKUP($B543,'Results-formatted 060121'!$A:BI,(BL$3+2),FALSE)), IF($C543 = "pos-neg", (3+VLOOKUP($B543,'Results-formatted 060121'!$A:BI,(BL$3+2),FALSE)), VLOOKUP($B543,'Results-formatted 060121'!$A:BI,(BL$3+2),FALSE)))</f>
        <v>5</v>
      </c>
      <c r="BM543" s="95">
        <f>IF($C543 = "neg", (($D543+1) - VLOOKUP($B543,'Results-formatted 060121'!$A:BJ,(BM$3+2),FALSE)), IF($C543 = "pos-neg", (3+VLOOKUP($B543,'Results-formatted 060121'!$A:BJ,(BM$3+2),FALSE)), VLOOKUP($B543,'Results-formatted 060121'!$A:BJ,(BM$3+2),FALSE)))</f>
        <v>4</v>
      </c>
      <c r="BN543" s="95"/>
      <c r="BO543" s="95"/>
      <c r="BP543" s="95"/>
      <c r="BQ543" s="95"/>
      <c r="BR543" s="95"/>
      <c r="BS543" s="95"/>
      <c r="BT543" s="95"/>
      <c r="BU543" s="95"/>
      <c r="BV543" s="95"/>
      <c r="BW543" s="95"/>
      <c r="BX543" s="95"/>
      <c r="BY543" s="95"/>
      <c r="BZ543" s="95"/>
      <c r="CA543" s="95"/>
      <c r="CB543" s="95"/>
      <c r="CC543" s="95"/>
      <c r="CD543" s="98"/>
      <c r="CE543" s="25">
        <f t="shared" si="2149"/>
        <v>4</v>
      </c>
      <c r="CF543" s="25">
        <f t="shared" si="2064"/>
        <v>0.82338696959261826</v>
      </c>
    </row>
    <row r="544" spans="2:84" ht="42" x14ac:dyDescent="0.15">
      <c r="B544" s="84" t="s">
        <v>655</v>
      </c>
      <c r="C544" s="86" t="s">
        <v>224</v>
      </c>
      <c r="D544" s="2">
        <v>5</v>
      </c>
      <c r="E544" s="15" t="s">
        <v>1104</v>
      </c>
      <c r="F544" s="95">
        <f>IF($C544 = "neg", (($D544+1) - VLOOKUP($B544,'Results-formatted 060121'!$A:$AJ,(F$3+2),FALSE)), IF($C544 = "pos-neg", (3+VLOOKUP($B544,'Results-formatted 060121'!$A:$AJ,(F$3+2),FALSE)), VLOOKUP($B544,'Results-formatted 060121'!$A:$AJ,(F$3+2),FALSE)))</f>
        <v>3</v>
      </c>
      <c r="G544" s="95">
        <f>IF($C544 = "neg", (($D544+1) - VLOOKUP($B544,'Results-formatted 060121'!$A:$AJ,(G$3+2),FALSE)), IF($C544 = "pos-neg", (3+VLOOKUP($B544,'Results-formatted 060121'!$A:$AJ,(G$3+2),FALSE)), VLOOKUP($B544,'Results-formatted 060121'!$A:$AJ,(G$3+2),FALSE)))</f>
        <v>4</v>
      </c>
      <c r="H544" s="95">
        <f>IF($C544 = "neg", (($D544+1) - VLOOKUP($B544,'Results-formatted 060121'!$A:$AJ,(H$3+2),FALSE)), IF($C544 = "pos-neg", (3+VLOOKUP($B544,'Results-formatted 060121'!$A:$AJ,(H$3+2),FALSE)), VLOOKUP($B544,'Results-formatted 060121'!$A:$AJ,(H$3+2),FALSE)))</f>
        <v>4</v>
      </c>
      <c r="I544" s="95">
        <f>IF($C544 = "neg", (($D544+1) - VLOOKUP($B544,'Results-formatted 060121'!$A:$AJ,(I$3+2),FALSE)), IF($C544 = "pos-neg", (3+VLOOKUP($B544,'Results-formatted 060121'!$A:$AJ,(I$3+2),FALSE)), VLOOKUP($B544,'Results-formatted 060121'!$A:$AJ,(I$3+2),FALSE)))</f>
        <v>5</v>
      </c>
      <c r="J544" s="95">
        <f>IF($C544 = "neg", (($D544+1) - VLOOKUP($B544,'Results-formatted 060121'!$A:$AJ,(J$3+2),FALSE)), IF($C544 = "pos-neg", (3+VLOOKUP($B544,'Results-formatted 060121'!$A:$AJ,(J$3+2),FALSE)), VLOOKUP($B544,'Results-formatted 060121'!$A:$AJ,(J$3+2),FALSE)))</f>
        <v>3</v>
      </c>
      <c r="K544" s="95">
        <f>IF($C544 = "neg", (($D544+1) - VLOOKUP($B544,'Results-formatted 060121'!$A:$AJ,(K$3+2),FALSE)), IF($C544 = "pos-neg", (3+VLOOKUP($B544,'Results-formatted 060121'!$A:$AJ,(K$3+2),FALSE)), VLOOKUP($B544,'Results-formatted 060121'!$A:$AJ,(K$3+2),FALSE)))</f>
        <v>5</v>
      </c>
      <c r="L544" s="95">
        <f>IF($C544 = "neg", (($D544+1) - VLOOKUP($B544,'Results-formatted 060121'!$A:$AJ,(L$3+2),FALSE)), IF($C544 = "pos-neg", (3+VLOOKUP($B544,'Results-formatted 060121'!$A:$AJ,(L$3+2),FALSE)), VLOOKUP($B544,'Results-formatted 060121'!$A:$AJ,(L$3+2),FALSE)))</f>
        <v>4</v>
      </c>
      <c r="M544" s="95">
        <f>IF($C544 = "neg", (($D544+1) - VLOOKUP($B544,'Results-formatted 060121'!$A:$AJ,(M$3+2),FALSE)), IF($C544 = "pos-neg", (3+VLOOKUP($B544,'Results-formatted 060121'!$A:$AJ,(M$3+2),FALSE)), VLOOKUP($B544,'Results-formatted 060121'!$A:$AJ,(M$3+2),FALSE)))</f>
        <v>5</v>
      </c>
      <c r="N544" s="95">
        <f>IF($C544 = "neg", (($D544+1) - VLOOKUP($B544,'Results-formatted 060121'!$A:$AJ,(N$3+2),FALSE)), IF($C544 = "pos-neg", (3+VLOOKUP($B544,'Results-formatted 060121'!$A:$AJ,(N$3+2),FALSE)), VLOOKUP($B544,'Results-formatted 060121'!$A:$AJ,(N$3+2),FALSE)))</f>
        <v>4</v>
      </c>
      <c r="O544" s="95">
        <f>IF($C544 = "neg", (($D544+1) - VLOOKUP($B544,'Results-formatted 060121'!$A:$AJ,(O$3+2),FALSE)), IF($C544 = "pos-neg", (3+VLOOKUP($B544,'Results-formatted 060121'!$A:$AJ,(O$3+2),FALSE)), VLOOKUP($B544,'Results-formatted 060121'!$A:$AJ,(O$3+2),FALSE)))</f>
        <v>5</v>
      </c>
      <c r="P544" s="95">
        <f>IF($C544 = "neg", (($D544+1) - VLOOKUP($B544,'Results-formatted 060121'!$A:$AJ,(P$3+2),FALSE)), IF($C544 = "pos-neg", (3+VLOOKUP($B544,'Results-formatted 060121'!$A:$AJ,(P$3+2),FALSE)), VLOOKUP($B544,'Results-formatted 060121'!$A:$AJ,(P$3+2),FALSE)))</f>
        <v>4</v>
      </c>
      <c r="Q544" s="95">
        <f>IF($C544 = "neg", (($D544+1) - VLOOKUP($B544,'Results-formatted 060121'!$A:$AJ,(Q$3+2),FALSE)), IF($C544 = "pos-neg", (3+VLOOKUP($B544,'Results-formatted 060121'!$A:$AJ,(Q$3+2),FALSE)), VLOOKUP($B544,'Results-formatted 060121'!$A:$AJ,(Q$3+2),FALSE)))</f>
        <v>5</v>
      </c>
      <c r="R544" s="95">
        <f>IF($C544 = "neg", (($D544+1) - VLOOKUP($B544,'Results-formatted 060121'!$A:$AJ,(R$3+2),FALSE)), IF($C544 = "pos-neg", (3+VLOOKUP($B544,'Results-formatted 060121'!$A:$AJ,(R$3+2),FALSE)), VLOOKUP($B544,'Results-formatted 060121'!$A:$AJ,(R$3+2),FALSE)))</f>
        <v>4</v>
      </c>
      <c r="S544" s="95">
        <f>IF($C544 = "neg", (($D544+1) - VLOOKUP($B544,'Results-formatted 060121'!$A:$AJ,(S$3+2),FALSE)), IF($C544 = "pos-neg", (3+VLOOKUP($B544,'Results-formatted 060121'!$A:$AJ,(S$3+2),FALSE)), VLOOKUP($B544,'Results-formatted 060121'!$A:$AJ,(S$3+2),FALSE)))</f>
        <v>5</v>
      </c>
      <c r="T544" s="95">
        <f>IF($C544 = "neg", (($D544+1) - VLOOKUP($B544,'Results-formatted 060121'!$A:$AJ,(T$3+2),FALSE)), IF($C544 = "pos-neg", (3+VLOOKUP($B544,'Results-formatted 060121'!$A:$AJ,(T$3+2),FALSE)), VLOOKUP($B544,'Results-formatted 060121'!$A:$AJ,(T$3+2),FALSE)))</f>
        <v>4</v>
      </c>
      <c r="U544" s="95">
        <f>IF($C544 = "neg", (($D544+1) - VLOOKUP($B544,'Results-formatted 060121'!$A:$AJ,(U$3+2),FALSE)), IF($C544 = "pos-neg", (3+VLOOKUP($B544,'Results-formatted 060121'!$A:$AJ,(U$3+2),FALSE)), VLOOKUP($B544,'Results-formatted 060121'!$A:$AJ,(U$3+2),FALSE)))</f>
        <v>5</v>
      </c>
      <c r="V544" s="95">
        <f>IF($C544 = "neg", (($D544+1) - VLOOKUP($B544,'Results-formatted 060121'!$A:$AJ,(V$3+2),FALSE)), IF($C544 = "pos-neg", (3+VLOOKUP($B544,'Results-formatted 060121'!$A:$AJ,(V$3+2),FALSE)), VLOOKUP($B544,'Results-formatted 060121'!$A:$AJ,(V$3+2),FALSE)))</f>
        <v>4</v>
      </c>
      <c r="W544" s="95">
        <f>IF($C544 = "neg", (($D544+1) - VLOOKUP($B544,'Results-formatted 060121'!$A:$AJ,(W$3+2),FALSE)), IF($C544 = "pos-neg", (3+VLOOKUP($B544,'Results-formatted 060121'!$A:$AJ,(W$3+2),FALSE)), VLOOKUP($B544,'Results-formatted 060121'!$A:$AJ,(W$3+2),FALSE)))</f>
        <v>5</v>
      </c>
      <c r="X544" s="95">
        <f>IF($C544 = "neg", (($D544+1) - VLOOKUP($B544,'Results-formatted 060121'!$A:$AJ,(X$3+2),FALSE)), IF($C544 = "pos-neg", (3+VLOOKUP($B544,'Results-formatted 060121'!$A:$AJ,(X$3+2),FALSE)), VLOOKUP($B544,'Results-formatted 060121'!$A:$AJ,(X$3+2),FALSE)))</f>
        <v>4</v>
      </c>
      <c r="Y544" s="95">
        <f>IF($C544 = "neg", (($D544+1) - VLOOKUP($B544,'Results-formatted 060121'!$A:$AJ,(Y$3+2),FALSE)), IF($C544 = "pos-neg", (3+VLOOKUP($B544,'Results-formatted 060121'!$A:$AJ,(Y$3+2),FALSE)), VLOOKUP($B544,'Results-formatted 060121'!$A:$AJ,(Y$3+2),FALSE)))</f>
        <v>4</v>
      </c>
      <c r="Z544" s="95">
        <f>IF($C544 = "neg", (($D544+1) - VLOOKUP($B544,'Results-formatted 060121'!$A:$AJ,(Z$3+2),FALSE)), IF($C544 = "pos-neg", (3+VLOOKUP($B544,'Results-formatted 060121'!$A:$AJ,(Z$3+2),FALSE)), VLOOKUP($B544,'Results-formatted 060121'!$A:$AJ,(Z$3+2),FALSE)))</f>
        <v>3</v>
      </c>
      <c r="AA544" s="95">
        <f>IF($C544 = "neg", (($D544+1) - VLOOKUP($B544,'Results-formatted 060121'!$A:$AJ,(AA$3+2),FALSE)), IF($C544 = "pos-neg", (3+VLOOKUP($B544,'Results-formatted 060121'!$A:$AJ,(AA$3+2),FALSE)), VLOOKUP($B544,'Results-formatted 060121'!$A:$AJ,(AA$3+2),FALSE)))</f>
        <v>4</v>
      </c>
      <c r="AB544" s="95">
        <f>IF($C544 = "neg", (($D544+1) - VLOOKUP($B544,'Results-formatted 060121'!$A:$AJ,(AB$3+2),FALSE)), IF($C544 = "pos-neg", (3+VLOOKUP($B544,'Results-formatted 060121'!$A:$AJ,(AB$3+2),FALSE)), VLOOKUP($B544,'Results-formatted 060121'!$A:$AJ,(AB$3+2),FALSE)))</f>
        <v>4</v>
      </c>
      <c r="AC544" s="95">
        <f>IF($C544 = "neg", (($D544+1) - VLOOKUP($B544,'Results-formatted 060121'!$A:$AJ,(AC$3+2),FALSE)), IF($C544 = "pos-neg", (3+VLOOKUP($B544,'Results-formatted 060121'!$A:$AJ,(AC$3+2),FALSE)), VLOOKUP($B544,'Results-formatted 060121'!$A:$AJ,(AC$3+2),FALSE)))</f>
        <v>3</v>
      </c>
      <c r="AD544" s="95">
        <f>IF($C544 = "neg", (($D544+1) - VLOOKUP($B544,'Results-formatted 060121'!$A:$AJ,(AD$3+2),FALSE)), IF($C544 = "pos-neg", (3+VLOOKUP($B544,'Results-formatted 060121'!$A:$AJ,(AD$3+2),FALSE)), VLOOKUP($B544,'Results-formatted 060121'!$A:$AJ,(AD$3+2),FALSE)))</f>
        <v>4</v>
      </c>
      <c r="AE544" s="95">
        <f>IF($C544 = "neg", (($D544+1) - VLOOKUP($B544,'Results-formatted 060121'!$A:$AJ,(AE$3+2),FALSE)), IF($C544 = "pos-neg", (3+VLOOKUP($B544,'Results-formatted 060121'!$A:$AJ,(AE$3+2),FALSE)), VLOOKUP($B544,'Results-formatted 060121'!$A:$AJ,(AE$3+2),FALSE)))</f>
        <v>4</v>
      </c>
      <c r="AF544" s="95">
        <f>IF($C544 = "neg", (($D544+1) - VLOOKUP($B544,'Results-formatted 060121'!$A:$AJ,(AF$3+2),FALSE)), IF($C544 = "pos-neg", (3+VLOOKUP($B544,'Results-formatted 060121'!$A:$AJ,(AF$3+2),FALSE)), VLOOKUP($B544,'Results-formatted 060121'!$A:$AJ,(AF$3+2),FALSE)))</f>
        <v>4</v>
      </c>
      <c r="AG544" s="95">
        <f>IF($C544 = "neg", (($D544+1) - VLOOKUP($B544,'Results-formatted 060121'!$A:$AJ,(AG$3+2),FALSE)), IF($C544 = "pos-neg", (3+VLOOKUP($B544,'Results-formatted 060121'!$A:$AJ,(AG$3+2),FALSE)), VLOOKUP($B544,'Results-formatted 060121'!$A:$AJ,(AG$3+2),FALSE)))</f>
        <v>4</v>
      </c>
      <c r="AH544" s="95">
        <f>IF($C544 = "neg", (($D544+1) - VLOOKUP($B544,'Results-formatted 060121'!$A:$AJ,(AH$3+2),FALSE)), IF($C544 = "pos-neg", (3+VLOOKUP($B544,'Results-formatted 060121'!$A:$AJ,(AH$3+2),FALSE)), VLOOKUP($B544,'Results-formatted 060121'!$A:$AJ,(AH$3+2),FALSE)))</f>
        <v>5</v>
      </c>
      <c r="AI544" s="95">
        <f>IF($C544 = "neg", (($D544+1) - VLOOKUP($B544,'Results-formatted 060121'!$A:$AJ,(AI$3+2),FALSE)), IF($C544 = "pos-neg", (3+VLOOKUP($B544,'Results-formatted 060121'!$A:$AJ,(AI$3+2),FALSE)), VLOOKUP($B544,'Results-formatted 060121'!$A:$AJ,(AI$3+2),FALSE)))</f>
        <v>4</v>
      </c>
      <c r="AJ544" s="95">
        <f>IF($C544 = "neg", (($D544+1) - VLOOKUP($B544,'Results-formatted 060121'!$A:$AJ,(AJ$3+2),FALSE)), IF($C544 = "pos-neg", (3+VLOOKUP($B544,'Results-formatted 060121'!$A:$AJ,(AJ$3+2),FALSE)), VLOOKUP($B544,'Results-formatted 060121'!$A:$AJ,(AJ$3+2),FALSE)))</f>
        <v>5</v>
      </c>
      <c r="AK544" s="95">
        <f>IF($C544 = "neg", (($D544+1) - VLOOKUP($B544,'Results-formatted 060121'!$A:$AJ,(AK$3+2),FALSE)), IF($C544 = "pos-neg", (3+VLOOKUP($B544,'Results-formatted 060121'!$A:$AJ,(AK$3+2),FALSE)), VLOOKUP($B544,'Results-formatted 060121'!$A:$AJ,(AK$3+2),FALSE)))</f>
        <v>4</v>
      </c>
      <c r="AL544" s="95">
        <f>IF($C544 = "neg", (($D544+1) - VLOOKUP($B544,'Results-formatted 060121'!$A:$AJ,(AL$3+2),FALSE)), IF($C544 = "pos-neg", (3+VLOOKUP($B544,'Results-formatted 060121'!$A:$AJ,(AL$3+2),FALSE)), VLOOKUP($B544,'Results-formatted 060121'!$A:$AJ,(AL$3+2),FALSE)))</f>
        <v>4</v>
      </c>
      <c r="AM544" s="95">
        <f>IF($C544 = "neg", (($D544+1) - VLOOKUP($B544,'Results-formatted 060121'!$A:AJ,(AM$3+2),FALSE)), IF($C544 = "pos-neg", (3+VLOOKUP($B544,'Results-formatted 060121'!$A:AJ,(AM$3+2),FALSE)), VLOOKUP($B544,'Results-formatted 060121'!$A:AJ,(AM$3+2),FALSE)))</f>
        <v>5</v>
      </c>
      <c r="AN544" s="95">
        <f>IF($C544 = "neg", (($D544+1) - VLOOKUP($B544,'Results-formatted 060121'!$A:AK,(AN$3+2),FALSE)), IF($C544 = "pos-neg", (3+VLOOKUP($B544,'Results-formatted 060121'!$A:AK,(AN$3+2),FALSE)), VLOOKUP($B544,'Results-formatted 060121'!$A:AK,(AN$3+2),FALSE)))</f>
        <v>4</v>
      </c>
      <c r="AO544" s="95">
        <f>IF($C544 = "neg", (($D544+1) - VLOOKUP($B544,'Results-formatted 060121'!$A:AL,(AO$3+2),FALSE)), IF($C544 = "pos-neg", (3+VLOOKUP($B544,'Results-formatted 060121'!$A:AL,(AO$3+2),FALSE)), VLOOKUP($B544,'Results-formatted 060121'!$A:AL,(AO$3+2),FALSE)))</f>
        <v>5</v>
      </c>
      <c r="AP544" s="95">
        <f>IF($C544 = "neg", (($D544+1) - VLOOKUP($B544,'Results-formatted 060121'!$A:AM,(AP$3+2),FALSE)), IF($C544 = "pos-neg", (3+VLOOKUP($B544,'Results-formatted 060121'!$A:AM,(AP$3+2),FALSE)), VLOOKUP($B544,'Results-formatted 060121'!$A:AM,(AP$3+2),FALSE)))</f>
        <v>3</v>
      </c>
      <c r="AQ544" s="95">
        <f>IF($C544 = "neg", (($D544+1) - VLOOKUP($B544,'Results-formatted 060121'!$A:AN,(AQ$3+2),FALSE)), IF($C544 = "pos-neg", (3+VLOOKUP($B544,'Results-formatted 060121'!$A:AN,(AQ$3+2),FALSE)), VLOOKUP($B544,'Results-formatted 060121'!$A:AN,(AQ$3+2),FALSE)))</f>
        <v>4</v>
      </c>
      <c r="AR544" s="95">
        <f>IF($C544 = "neg", (($D544+1) - VLOOKUP($B544,'Results-formatted 060121'!$A:AO,(AR$3+2),FALSE)), IF($C544 = "pos-neg", (3+VLOOKUP($B544,'Results-formatted 060121'!$A:AO,(AR$3+2),FALSE)), VLOOKUP($B544,'Results-formatted 060121'!$A:AO,(AR$3+2),FALSE)))</f>
        <v>5</v>
      </c>
      <c r="AS544" s="95">
        <f>IF($C544 = "neg", (($D544+1) - VLOOKUP($B544,'Results-formatted 060121'!$A:AP,(AS$3+2),FALSE)), IF($C544 = "pos-neg", (3+VLOOKUP($B544,'Results-formatted 060121'!$A:AP,(AS$3+2),FALSE)), VLOOKUP($B544,'Results-formatted 060121'!$A:AP,(AS$3+2),FALSE)))</f>
        <v>4</v>
      </c>
      <c r="AT544" s="95">
        <f>IF($C544 = "neg", (($D544+1) - VLOOKUP($B544,'Results-formatted 060121'!$A:AQ,(AT$3+2),FALSE)), IF($C544 = "pos-neg", (3+VLOOKUP($B544,'Results-formatted 060121'!$A:AQ,(AT$3+2),FALSE)), VLOOKUP($B544,'Results-formatted 060121'!$A:AQ,(AT$3+2),FALSE)))</f>
        <v>5</v>
      </c>
      <c r="AU544" s="95">
        <f>IF($C544 = "neg", (($D544+1) - VLOOKUP($B544,'Results-formatted 060121'!$A:AR,(AU$3+2),FALSE)), IF($C544 = "pos-neg", (3+VLOOKUP($B544,'Results-formatted 060121'!$A:AR,(AU$3+2),FALSE)), VLOOKUP($B544,'Results-formatted 060121'!$A:AR,(AU$3+2),FALSE)))</f>
        <v>4</v>
      </c>
      <c r="AV544" s="95">
        <f>IF($C544 = "neg", (($D544+1) - VLOOKUP($B544,'Results-formatted 060121'!$A:AS,(AV$3+2),FALSE)), IF($C544 = "pos-neg", (3+VLOOKUP($B544,'Results-formatted 060121'!$A:AS,(AV$3+2),FALSE)), VLOOKUP($B544,'Results-formatted 060121'!$A:AS,(AV$3+2),FALSE)))</f>
        <v>3</v>
      </c>
      <c r="AW544" s="95">
        <f>IF($C544 = "neg", (($D544+1) - VLOOKUP($B544,'Results-formatted 060121'!$A:AT,(AW$3+2),FALSE)), IF($C544 = "pos-neg", (3+VLOOKUP($B544,'Results-formatted 060121'!$A:AT,(AW$3+2),FALSE)), VLOOKUP($B544,'Results-formatted 060121'!$A:AT,(AW$3+2),FALSE)))</f>
        <v>4</v>
      </c>
      <c r="AX544" s="95">
        <f>IF($C544 = "neg", (($D544+1) - VLOOKUP($B544,'Results-formatted 060121'!$A:AU,(AX$3+2),FALSE)), IF($C544 = "pos-neg", (3+VLOOKUP($B544,'Results-formatted 060121'!$A:AU,(AX$3+2),FALSE)), VLOOKUP($B544,'Results-formatted 060121'!$A:AU,(AX$3+2),FALSE)))</f>
        <v>2</v>
      </c>
      <c r="AY544" s="95">
        <f>IF($C544 = "neg", (($D544+1) - VLOOKUP($B544,'Results-formatted 060121'!$A:AV,(AY$3+2),FALSE)), IF($C544 = "pos-neg", (3+VLOOKUP($B544,'Results-formatted 060121'!$A:AV,(AY$3+2),FALSE)), VLOOKUP($B544,'Results-formatted 060121'!$A:AV,(AY$3+2),FALSE)))</f>
        <v>4</v>
      </c>
      <c r="AZ544" s="95">
        <f>IF($C544 = "neg", (($D544+1) - VLOOKUP($B544,'Results-formatted 060121'!$A:AW,(AZ$3+2),FALSE)), IF($C544 = "pos-neg", (3+VLOOKUP($B544,'Results-formatted 060121'!$A:AW,(AZ$3+2),FALSE)), VLOOKUP($B544,'Results-formatted 060121'!$A:AW,(AZ$3+2),FALSE)))</f>
        <v>4</v>
      </c>
      <c r="BA544" s="95">
        <f>IF($C544 = "neg", (($D544+1) - VLOOKUP($B544,'Results-formatted 060121'!$A:AX,(BA$3+2),FALSE)), IF($C544 = "pos-neg", (3+VLOOKUP($B544,'Results-formatted 060121'!$A:AX,(BA$3+2),FALSE)), VLOOKUP($B544,'Results-formatted 060121'!$A:AX,(BA$3+2),FALSE)))</f>
        <v>4</v>
      </c>
      <c r="BB544" s="95">
        <f>IF($C544 = "neg", (($D544+1) - VLOOKUP($B544,'Results-formatted 060121'!$A:AY,(BB$3+2),FALSE)), IF($C544 = "pos-neg", (3+VLOOKUP($B544,'Results-formatted 060121'!$A:AY,(BB$3+2),FALSE)), VLOOKUP($B544,'Results-formatted 060121'!$A:AY,(BB$3+2),FALSE)))</f>
        <v>5</v>
      </c>
      <c r="BC544" s="95">
        <f>IF($C544 = "neg", (($D544+1) - VLOOKUP($B544,'Results-formatted 060121'!$A:AZ,(BC$3+2),FALSE)), IF($C544 = "pos-neg", (3+VLOOKUP($B544,'Results-formatted 060121'!$A:AZ,(BC$3+2),FALSE)), VLOOKUP($B544,'Results-formatted 060121'!$A:AZ,(BC$3+2),FALSE)))</f>
        <v>3</v>
      </c>
      <c r="BD544" s="95">
        <f>IF($C544 = "neg", (($D544+1) - VLOOKUP($B544,'Results-formatted 060121'!$A:BA,(BD$3+2),FALSE)), IF($C544 = "pos-neg", (3+VLOOKUP($B544,'Results-formatted 060121'!$A:BA,(BD$3+2),FALSE)), VLOOKUP($B544,'Results-formatted 060121'!$A:BA,(BD$3+2),FALSE)))</f>
        <v>5</v>
      </c>
      <c r="BE544" s="95">
        <f>IF($C544 = "neg", (($D544+1) - VLOOKUP($B544,'Results-formatted 060121'!$A:BB,(BE$3+2),FALSE)), IF($C544 = "pos-neg", (3+VLOOKUP($B544,'Results-formatted 060121'!$A:BB,(BE$3+2),FALSE)), VLOOKUP($B544,'Results-formatted 060121'!$A:BB,(BE$3+2),FALSE)))</f>
        <v>4</v>
      </c>
      <c r="BF544" s="95">
        <f>IF($C544 = "neg", (($D544+1) - VLOOKUP($B544,'Results-formatted 060121'!$A:BC,(BF$3+2),FALSE)), IF($C544 = "pos-neg", (3+VLOOKUP($B544,'Results-formatted 060121'!$A:BC,(BF$3+2),FALSE)), VLOOKUP($B544,'Results-formatted 060121'!$A:BC,(BF$3+2),FALSE)))</f>
        <v>4</v>
      </c>
      <c r="BG544" s="95">
        <f>IF($C544 = "neg", (($D544+1) - VLOOKUP($B544,'Results-formatted 060121'!$A:BD,(BG$3+2),FALSE)), IF($C544 = "pos-neg", (3+VLOOKUP($B544,'Results-formatted 060121'!$A:BD,(BG$3+2),FALSE)), VLOOKUP($B544,'Results-formatted 060121'!$A:BD,(BG$3+2),FALSE)))</f>
        <v>4</v>
      </c>
      <c r="BH544" s="95">
        <f>IF($C544 = "neg", (($D544+1) - VLOOKUP($B544,'Results-formatted 060121'!$A:BE,(BH$3+2),FALSE)), IF($C544 = "pos-neg", (3+VLOOKUP($B544,'Results-formatted 060121'!$A:BE,(BH$3+2),FALSE)), VLOOKUP($B544,'Results-formatted 060121'!$A:BE,(BH$3+2),FALSE)))</f>
        <v>4</v>
      </c>
      <c r="BI544" s="95">
        <f>IF($C544 = "neg", (($D544+1) - VLOOKUP($B544,'Results-formatted 060121'!$A:BF,(BI$3+2),FALSE)), IF($C544 = "pos-neg", (3+VLOOKUP($B544,'Results-formatted 060121'!$A:BF,(BI$3+2),FALSE)), VLOOKUP($B544,'Results-formatted 060121'!$A:BF,(BI$3+2),FALSE)))</f>
        <v>5</v>
      </c>
      <c r="BJ544" s="95">
        <f>IF($C544 = "neg", (($D544+1) - VLOOKUP($B544,'Results-formatted 060121'!$A:BG,(BJ$3+2),FALSE)), IF($C544 = "pos-neg", (3+VLOOKUP($B544,'Results-formatted 060121'!$A:BG,(BJ$3+2),FALSE)), VLOOKUP($B544,'Results-formatted 060121'!$A:BG,(BJ$3+2),FALSE)))</f>
        <v>5</v>
      </c>
      <c r="BK544" s="95">
        <f>IF($C544 = "neg", (($D544+1) - VLOOKUP($B544,'Results-formatted 060121'!$A:BH,(BK$3+2),FALSE)), IF($C544 = "pos-neg", (3+VLOOKUP($B544,'Results-formatted 060121'!$A:BH,(BK$3+2),FALSE)), VLOOKUP($B544,'Results-formatted 060121'!$A:BH,(BK$3+2),FALSE)))</f>
        <v>4</v>
      </c>
      <c r="BL544" s="95">
        <f>IF($C544 = "neg", (($D544+1) - VLOOKUP($B544,'Results-formatted 060121'!$A:BI,(BL$3+2),FALSE)), IF($C544 = "pos-neg", (3+VLOOKUP($B544,'Results-formatted 060121'!$A:BI,(BL$3+2),FALSE)), VLOOKUP($B544,'Results-formatted 060121'!$A:BI,(BL$3+2),FALSE)))</f>
        <v>5</v>
      </c>
      <c r="BM544" s="95">
        <f>IF($C544 = "neg", (($D544+1) - VLOOKUP($B544,'Results-formatted 060121'!$A:BJ,(BM$3+2),FALSE)), IF($C544 = "pos-neg", (3+VLOOKUP($B544,'Results-formatted 060121'!$A:BJ,(BM$3+2),FALSE)), VLOOKUP($B544,'Results-formatted 060121'!$A:BJ,(BM$3+2),FALSE)))</f>
        <v>4</v>
      </c>
      <c r="BN544" s="95"/>
      <c r="BO544" s="95"/>
      <c r="BP544" s="95"/>
      <c r="BQ544" s="95"/>
      <c r="BR544" s="95"/>
      <c r="BS544" s="95"/>
      <c r="BT544" s="95"/>
      <c r="BU544" s="95"/>
      <c r="BV544" s="95"/>
      <c r="BW544" s="95"/>
      <c r="BX544" s="95"/>
      <c r="BY544" s="95"/>
      <c r="BZ544" s="95"/>
      <c r="CA544" s="95"/>
      <c r="CB544" s="95"/>
      <c r="CC544" s="95"/>
      <c r="CD544" s="98"/>
      <c r="CE544" s="25">
        <f t="shared" si="2149"/>
        <v>4.166666666666667</v>
      </c>
      <c r="CF544" s="25">
        <f t="shared" si="2064"/>
        <v>0.69298339713196855</v>
      </c>
    </row>
    <row r="545" spans="2:84" ht="42" x14ac:dyDescent="0.15">
      <c r="B545" s="84" t="s">
        <v>656</v>
      </c>
      <c r="C545" s="86" t="s">
        <v>224</v>
      </c>
      <c r="D545" s="2">
        <v>5</v>
      </c>
      <c r="E545" s="15" t="s">
        <v>1105</v>
      </c>
      <c r="F545" s="95">
        <f>IF($C545 = "neg", (($D545+1) - VLOOKUP($B545,'Results-formatted 060121'!$A:$AJ,(F$3+2),FALSE)), IF($C545 = "pos-neg", (3+VLOOKUP($B545,'Results-formatted 060121'!$A:$AJ,(F$3+2),FALSE)), VLOOKUP($B545,'Results-formatted 060121'!$A:$AJ,(F$3+2),FALSE)))</f>
        <v>3</v>
      </c>
      <c r="G545" s="95">
        <f>IF($C545 = "neg", (($D545+1) - VLOOKUP($B545,'Results-formatted 060121'!$A:$AJ,(G$3+2),FALSE)), IF($C545 = "pos-neg", (3+VLOOKUP($B545,'Results-formatted 060121'!$A:$AJ,(G$3+2),FALSE)), VLOOKUP($B545,'Results-formatted 060121'!$A:$AJ,(G$3+2),FALSE)))</f>
        <v>4</v>
      </c>
      <c r="H545" s="95">
        <f>IF($C545 = "neg", (($D545+1) - VLOOKUP($B545,'Results-formatted 060121'!$A:$AJ,(H$3+2),FALSE)), IF($C545 = "pos-neg", (3+VLOOKUP($B545,'Results-formatted 060121'!$A:$AJ,(H$3+2),FALSE)), VLOOKUP($B545,'Results-formatted 060121'!$A:$AJ,(H$3+2),FALSE)))</f>
        <v>3</v>
      </c>
      <c r="I545" s="95">
        <f>IF($C545 = "neg", (($D545+1) - VLOOKUP($B545,'Results-formatted 060121'!$A:$AJ,(I$3+2),FALSE)), IF($C545 = "pos-neg", (3+VLOOKUP($B545,'Results-formatted 060121'!$A:$AJ,(I$3+2),FALSE)), VLOOKUP($B545,'Results-formatted 060121'!$A:$AJ,(I$3+2),FALSE)))</f>
        <v>4</v>
      </c>
      <c r="J545" s="95">
        <f>IF($C545 = "neg", (($D545+1) - VLOOKUP($B545,'Results-formatted 060121'!$A:$AJ,(J$3+2),FALSE)), IF($C545 = "pos-neg", (3+VLOOKUP($B545,'Results-formatted 060121'!$A:$AJ,(J$3+2),FALSE)), VLOOKUP($B545,'Results-formatted 060121'!$A:$AJ,(J$3+2),FALSE)))</f>
        <v>3</v>
      </c>
      <c r="K545" s="95">
        <f>IF($C545 = "neg", (($D545+1) - VLOOKUP($B545,'Results-formatted 060121'!$A:$AJ,(K$3+2),FALSE)), IF($C545 = "pos-neg", (3+VLOOKUP($B545,'Results-formatted 060121'!$A:$AJ,(K$3+2),FALSE)), VLOOKUP($B545,'Results-formatted 060121'!$A:$AJ,(K$3+2),FALSE)))</f>
        <v>5</v>
      </c>
      <c r="L545" s="95">
        <f>IF($C545 = "neg", (($D545+1) - VLOOKUP($B545,'Results-formatted 060121'!$A:$AJ,(L$3+2),FALSE)), IF($C545 = "pos-neg", (3+VLOOKUP($B545,'Results-formatted 060121'!$A:$AJ,(L$3+2),FALSE)), VLOOKUP($B545,'Results-formatted 060121'!$A:$AJ,(L$3+2),FALSE)))</f>
        <v>4</v>
      </c>
      <c r="M545" s="95">
        <f>IF($C545 = "neg", (($D545+1) - VLOOKUP($B545,'Results-formatted 060121'!$A:$AJ,(M$3+2),FALSE)), IF($C545 = "pos-neg", (3+VLOOKUP($B545,'Results-formatted 060121'!$A:$AJ,(M$3+2),FALSE)), VLOOKUP($B545,'Results-formatted 060121'!$A:$AJ,(M$3+2),FALSE)))</f>
        <v>5</v>
      </c>
      <c r="N545" s="95">
        <f>IF($C545 = "neg", (($D545+1) - VLOOKUP($B545,'Results-formatted 060121'!$A:$AJ,(N$3+2),FALSE)), IF($C545 = "pos-neg", (3+VLOOKUP($B545,'Results-formatted 060121'!$A:$AJ,(N$3+2),FALSE)), VLOOKUP($B545,'Results-formatted 060121'!$A:$AJ,(N$3+2),FALSE)))</f>
        <v>4</v>
      </c>
      <c r="O545" s="95">
        <f>IF($C545 = "neg", (($D545+1) - VLOOKUP($B545,'Results-formatted 060121'!$A:$AJ,(O$3+2),FALSE)), IF($C545 = "pos-neg", (3+VLOOKUP($B545,'Results-formatted 060121'!$A:$AJ,(O$3+2),FALSE)), VLOOKUP($B545,'Results-formatted 060121'!$A:$AJ,(O$3+2),FALSE)))</f>
        <v>5</v>
      </c>
      <c r="P545" s="95">
        <f>IF($C545 = "neg", (($D545+1) - VLOOKUP($B545,'Results-formatted 060121'!$A:$AJ,(P$3+2),FALSE)), IF($C545 = "pos-neg", (3+VLOOKUP($B545,'Results-formatted 060121'!$A:$AJ,(P$3+2),FALSE)), VLOOKUP($B545,'Results-formatted 060121'!$A:$AJ,(P$3+2),FALSE)))</f>
        <v>3</v>
      </c>
      <c r="Q545" s="95">
        <f>IF($C545 = "neg", (($D545+1) - VLOOKUP($B545,'Results-formatted 060121'!$A:$AJ,(Q$3+2),FALSE)), IF($C545 = "pos-neg", (3+VLOOKUP($B545,'Results-formatted 060121'!$A:$AJ,(Q$3+2),FALSE)), VLOOKUP($B545,'Results-formatted 060121'!$A:$AJ,(Q$3+2),FALSE)))</f>
        <v>5</v>
      </c>
      <c r="R545" s="95">
        <f>IF($C545 = "neg", (($D545+1) - VLOOKUP($B545,'Results-formatted 060121'!$A:$AJ,(R$3+2),FALSE)), IF($C545 = "pos-neg", (3+VLOOKUP($B545,'Results-formatted 060121'!$A:$AJ,(R$3+2),FALSE)), VLOOKUP($B545,'Results-formatted 060121'!$A:$AJ,(R$3+2),FALSE)))</f>
        <v>4</v>
      </c>
      <c r="S545" s="95">
        <f>IF($C545 = "neg", (($D545+1) - VLOOKUP($B545,'Results-formatted 060121'!$A:$AJ,(S$3+2),FALSE)), IF($C545 = "pos-neg", (3+VLOOKUP($B545,'Results-formatted 060121'!$A:$AJ,(S$3+2),FALSE)), VLOOKUP($B545,'Results-formatted 060121'!$A:$AJ,(S$3+2),FALSE)))</f>
        <v>4</v>
      </c>
      <c r="T545" s="95">
        <f>IF($C545 = "neg", (($D545+1) - VLOOKUP($B545,'Results-formatted 060121'!$A:$AJ,(T$3+2),FALSE)), IF($C545 = "pos-neg", (3+VLOOKUP($B545,'Results-formatted 060121'!$A:$AJ,(T$3+2),FALSE)), VLOOKUP($B545,'Results-formatted 060121'!$A:$AJ,(T$3+2),FALSE)))</f>
        <v>5</v>
      </c>
      <c r="U545" s="95">
        <f>IF($C545 = "neg", (($D545+1) - VLOOKUP($B545,'Results-formatted 060121'!$A:$AJ,(U$3+2),FALSE)), IF($C545 = "pos-neg", (3+VLOOKUP($B545,'Results-formatted 060121'!$A:$AJ,(U$3+2),FALSE)), VLOOKUP($B545,'Results-formatted 060121'!$A:$AJ,(U$3+2),FALSE)))</f>
        <v>5</v>
      </c>
      <c r="V545" s="95">
        <f>IF($C545 = "neg", (($D545+1) - VLOOKUP($B545,'Results-formatted 060121'!$A:$AJ,(V$3+2),FALSE)), IF($C545 = "pos-neg", (3+VLOOKUP($B545,'Results-formatted 060121'!$A:$AJ,(V$3+2),FALSE)), VLOOKUP($B545,'Results-formatted 060121'!$A:$AJ,(V$3+2),FALSE)))</f>
        <v>5</v>
      </c>
      <c r="W545" s="95">
        <f>IF($C545 = "neg", (($D545+1) - VLOOKUP($B545,'Results-formatted 060121'!$A:$AJ,(W$3+2),FALSE)), IF($C545 = "pos-neg", (3+VLOOKUP($B545,'Results-formatted 060121'!$A:$AJ,(W$3+2),FALSE)), VLOOKUP($B545,'Results-formatted 060121'!$A:$AJ,(W$3+2),FALSE)))</f>
        <v>4</v>
      </c>
      <c r="X545" s="95">
        <f>IF($C545 = "neg", (($D545+1) - VLOOKUP($B545,'Results-formatted 060121'!$A:$AJ,(X$3+2),FALSE)), IF($C545 = "pos-neg", (3+VLOOKUP($B545,'Results-formatted 060121'!$A:$AJ,(X$3+2),FALSE)), VLOOKUP($B545,'Results-formatted 060121'!$A:$AJ,(X$3+2),FALSE)))</f>
        <v>4</v>
      </c>
      <c r="Y545" s="95">
        <f>IF($C545 = "neg", (($D545+1) - VLOOKUP($B545,'Results-formatted 060121'!$A:$AJ,(Y$3+2),FALSE)), IF($C545 = "pos-neg", (3+VLOOKUP($B545,'Results-formatted 060121'!$A:$AJ,(Y$3+2),FALSE)), VLOOKUP($B545,'Results-formatted 060121'!$A:$AJ,(Y$3+2),FALSE)))</f>
        <v>4</v>
      </c>
      <c r="Z545" s="95">
        <f>IF($C545 = "neg", (($D545+1) - VLOOKUP($B545,'Results-formatted 060121'!$A:$AJ,(Z$3+2),FALSE)), IF($C545 = "pos-neg", (3+VLOOKUP($B545,'Results-formatted 060121'!$A:$AJ,(Z$3+2),FALSE)), VLOOKUP($B545,'Results-formatted 060121'!$A:$AJ,(Z$3+2),FALSE)))</f>
        <v>3</v>
      </c>
      <c r="AA545" s="95">
        <f>IF($C545 = "neg", (($D545+1) - VLOOKUP($B545,'Results-formatted 060121'!$A:$AJ,(AA$3+2),FALSE)), IF($C545 = "pos-neg", (3+VLOOKUP($B545,'Results-formatted 060121'!$A:$AJ,(AA$3+2),FALSE)), VLOOKUP($B545,'Results-formatted 060121'!$A:$AJ,(AA$3+2),FALSE)))</f>
        <v>5</v>
      </c>
      <c r="AB545" s="95">
        <f>IF($C545 = "neg", (($D545+1) - VLOOKUP($B545,'Results-formatted 060121'!$A:$AJ,(AB$3+2),FALSE)), IF($C545 = "pos-neg", (3+VLOOKUP($B545,'Results-formatted 060121'!$A:$AJ,(AB$3+2),FALSE)), VLOOKUP($B545,'Results-formatted 060121'!$A:$AJ,(AB$3+2),FALSE)))</f>
        <v>4</v>
      </c>
      <c r="AC545" s="95">
        <f>IF($C545 = "neg", (($D545+1) - VLOOKUP($B545,'Results-formatted 060121'!$A:$AJ,(AC$3+2),FALSE)), IF($C545 = "pos-neg", (3+VLOOKUP($B545,'Results-formatted 060121'!$A:$AJ,(AC$3+2),FALSE)), VLOOKUP($B545,'Results-formatted 060121'!$A:$AJ,(AC$3+2),FALSE)))</f>
        <v>4</v>
      </c>
      <c r="AD545" s="95">
        <f>IF($C545 = "neg", (($D545+1) - VLOOKUP($B545,'Results-formatted 060121'!$A:$AJ,(AD$3+2),FALSE)), IF($C545 = "pos-neg", (3+VLOOKUP($B545,'Results-formatted 060121'!$A:$AJ,(AD$3+2),FALSE)), VLOOKUP($B545,'Results-formatted 060121'!$A:$AJ,(AD$3+2),FALSE)))</f>
        <v>4</v>
      </c>
      <c r="AE545" s="95">
        <f>IF($C545 = "neg", (($D545+1) - VLOOKUP($B545,'Results-formatted 060121'!$A:$AJ,(AE$3+2),FALSE)), IF($C545 = "pos-neg", (3+VLOOKUP($B545,'Results-formatted 060121'!$A:$AJ,(AE$3+2),FALSE)), VLOOKUP($B545,'Results-formatted 060121'!$A:$AJ,(AE$3+2),FALSE)))</f>
        <v>5</v>
      </c>
      <c r="AF545" s="95">
        <f>IF($C545 = "neg", (($D545+1) - VLOOKUP($B545,'Results-formatted 060121'!$A:$AJ,(AF$3+2),FALSE)), IF($C545 = "pos-neg", (3+VLOOKUP($B545,'Results-formatted 060121'!$A:$AJ,(AF$3+2),FALSE)), VLOOKUP($B545,'Results-formatted 060121'!$A:$AJ,(AF$3+2),FALSE)))</f>
        <v>3</v>
      </c>
      <c r="AG545" s="95">
        <f>IF($C545 = "neg", (($D545+1) - VLOOKUP($B545,'Results-formatted 060121'!$A:$AJ,(AG$3+2),FALSE)), IF($C545 = "pos-neg", (3+VLOOKUP($B545,'Results-formatted 060121'!$A:$AJ,(AG$3+2),FALSE)), VLOOKUP($B545,'Results-formatted 060121'!$A:$AJ,(AG$3+2),FALSE)))</f>
        <v>4</v>
      </c>
      <c r="AH545" s="95">
        <f>IF($C545 = "neg", (($D545+1) - VLOOKUP($B545,'Results-formatted 060121'!$A:$AJ,(AH$3+2),FALSE)), IF($C545 = "pos-neg", (3+VLOOKUP($B545,'Results-formatted 060121'!$A:$AJ,(AH$3+2),FALSE)), VLOOKUP($B545,'Results-formatted 060121'!$A:$AJ,(AH$3+2),FALSE)))</f>
        <v>4</v>
      </c>
      <c r="AI545" s="95">
        <f>IF($C545 = "neg", (($D545+1) - VLOOKUP($B545,'Results-formatted 060121'!$A:$AJ,(AI$3+2),FALSE)), IF($C545 = "pos-neg", (3+VLOOKUP($B545,'Results-formatted 060121'!$A:$AJ,(AI$3+2),FALSE)), VLOOKUP($B545,'Results-formatted 060121'!$A:$AJ,(AI$3+2),FALSE)))</f>
        <v>4</v>
      </c>
      <c r="AJ545" s="95">
        <f>IF($C545 = "neg", (($D545+1) - VLOOKUP($B545,'Results-formatted 060121'!$A:$AJ,(AJ$3+2),FALSE)), IF($C545 = "pos-neg", (3+VLOOKUP($B545,'Results-formatted 060121'!$A:$AJ,(AJ$3+2),FALSE)), VLOOKUP($B545,'Results-formatted 060121'!$A:$AJ,(AJ$3+2),FALSE)))</f>
        <v>5</v>
      </c>
      <c r="AK545" s="95">
        <f>IF($C545 = "neg", (($D545+1) - VLOOKUP($B545,'Results-formatted 060121'!$A:$AJ,(AK$3+2),FALSE)), IF($C545 = "pos-neg", (3+VLOOKUP($B545,'Results-formatted 060121'!$A:$AJ,(AK$3+2),FALSE)), VLOOKUP($B545,'Results-formatted 060121'!$A:$AJ,(AK$3+2),FALSE)))</f>
        <v>4</v>
      </c>
      <c r="AL545" s="95">
        <f>IF($C545 = "neg", (($D545+1) - VLOOKUP($B545,'Results-formatted 060121'!$A:$AJ,(AL$3+2),FALSE)), IF($C545 = "pos-neg", (3+VLOOKUP($B545,'Results-formatted 060121'!$A:$AJ,(AL$3+2),FALSE)), VLOOKUP($B545,'Results-formatted 060121'!$A:$AJ,(AL$3+2),FALSE)))</f>
        <v>4</v>
      </c>
      <c r="AM545" s="95">
        <f>IF($C545 = "neg", (($D545+1) - VLOOKUP($B545,'Results-formatted 060121'!$A:AJ,(AM$3+2),FALSE)), IF($C545 = "pos-neg", (3+VLOOKUP($B545,'Results-formatted 060121'!$A:AJ,(AM$3+2),FALSE)), VLOOKUP($B545,'Results-formatted 060121'!$A:AJ,(AM$3+2),FALSE)))</f>
        <v>5</v>
      </c>
      <c r="AN545" s="95">
        <f>IF($C545 = "neg", (($D545+1) - VLOOKUP($B545,'Results-formatted 060121'!$A:AK,(AN$3+2),FALSE)), IF($C545 = "pos-neg", (3+VLOOKUP($B545,'Results-formatted 060121'!$A:AK,(AN$3+2),FALSE)), VLOOKUP($B545,'Results-formatted 060121'!$A:AK,(AN$3+2),FALSE)))</f>
        <v>5</v>
      </c>
      <c r="AO545" s="95">
        <f>IF($C545 = "neg", (($D545+1) - VLOOKUP($B545,'Results-formatted 060121'!$A:AL,(AO$3+2),FALSE)), IF($C545 = "pos-neg", (3+VLOOKUP($B545,'Results-formatted 060121'!$A:AL,(AO$3+2),FALSE)), VLOOKUP($B545,'Results-formatted 060121'!$A:AL,(AO$3+2),FALSE)))</f>
        <v>5</v>
      </c>
      <c r="AP545" s="95">
        <f>IF($C545 = "neg", (($D545+1) - VLOOKUP($B545,'Results-formatted 060121'!$A:AM,(AP$3+2),FALSE)), IF($C545 = "pos-neg", (3+VLOOKUP($B545,'Results-formatted 060121'!$A:AM,(AP$3+2),FALSE)), VLOOKUP($B545,'Results-formatted 060121'!$A:AM,(AP$3+2),FALSE)))</f>
        <v>3</v>
      </c>
      <c r="AQ545" s="95">
        <f>IF($C545 = "neg", (($D545+1) - VLOOKUP($B545,'Results-formatted 060121'!$A:AN,(AQ$3+2),FALSE)), IF($C545 = "pos-neg", (3+VLOOKUP($B545,'Results-formatted 060121'!$A:AN,(AQ$3+2),FALSE)), VLOOKUP($B545,'Results-formatted 060121'!$A:AN,(AQ$3+2),FALSE)))</f>
        <v>3</v>
      </c>
      <c r="AR545" s="95">
        <f>IF($C545 = "neg", (($D545+1) - VLOOKUP($B545,'Results-formatted 060121'!$A:AO,(AR$3+2),FALSE)), IF($C545 = "pos-neg", (3+VLOOKUP($B545,'Results-formatted 060121'!$A:AO,(AR$3+2),FALSE)), VLOOKUP($B545,'Results-formatted 060121'!$A:AO,(AR$3+2),FALSE)))</f>
        <v>5</v>
      </c>
      <c r="AS545" s="95">
        <f>IF($C545 = "neg", (($D545+1) - VLOOKUP($B545,'Results-formatted 060121'!$A:AP,(AS$3+2),FALSE)), IF($C545 = "pos-neg", (3+VLOOKUP($B545,'Results-formatted 060121'!$A:AP,(AS$3+2),FALSE)), VLOOKUP($B545,'Results-formatted 060121'!$A:AP,(AS$3+2),FALSE)))</f>
        <v>5</v>
      </c>
      <c r="AT545" s="95">
        <f>IF($C545 = "neg", (($D545+1) - VLOOKUP($B545,'Results-formatted 060121'!$A:AQ,(AT$3+2),FALSE)), IF($C545 = "pos-neg", (3+VLOOKUP($B545,'Results-formatted 060121'!$A:AQ,(AT$3+2),FALSE)), VLOOKUP($B545,'Results-formatted 060121'!$A:AQ,(AT$3+2),FALSE)))</f>
        <v>5</v>
      </c>
      <c r="AU545" s="95">
        <f>IF($C545 = "neg", (($D545+1) - VLOOKUP($B545,'Results-formatted 060121'!$A:AR,(AU$3+2),FALSE)), IF($C545 = "pos-neg", (3+VLOOKUP($B545,'Results-formatted 060121'!$A:AR,(AU$3+2),FALSE)), VLOOKUP($B545,'Results-formatted 060121'!$A:AR,(AU$3+2),FALSE)))</f>
        <v>4</v>
      </c>
      <c r="AV545" s="95">
        <f>IF($C545 = "neg", (($D545+1) - VLOOKUP($B545,'Results-formatted 060121'!$A:AS,(AV$3+2),FALSE)), IF($C545 = "pos-neg", (3+VLOOKUP($B545,'Results-formatted 060121'!$A:AS,(AV$3+2),FALSE)), VLOOKUP($B545,'Results-formatted 060121'!$A:AS,(AV$3+2),FALSE)))</f>
        <v>3</v>
      </c>
      <c r="AW545" s="95">
        <f>IF($C545 = "neg", (($D545+1) - VLOOKUP($B545,'Results-formatted 060121'!$A:AT,(AW$3+2),FALSE)), IF($C545 = "pos-neg", (3+VLOOKUP($B545,'Results-formatted 060121'!$A:AT,(AW$3+2),FALSE)), VLOOKUP($B545,'Results-formatted 060121'!$A:AT,(AW$3+2),FALSE)))</f>
        <v>3</v>
      </c>
      <c r="AX545" s="95">
        <f>IF($C545 = "neg", (($D545+1) - VLOOKUP($B545,'Results-formatted 060121'!$A:AU,(AX$3+2),FALSE)), IF($C545 = "pos-neg", (3+VLOOKUP($B545,'Results-formatted 060121'!$A:AU,(AX$3+2),FALSE)), VLOOKUP($B545,'Results-formatted 060121'!$A:AU,(AX$3+2),FALSE)))</f>
        <v>1</v>
      </c>
      <c r="AY545" s="95">
        <f>IF($C545 = "neg", (($D545+1) - VLOOKUP($B545,'Results-formatted 060121'!$A:AV,(AY$3+2),FALSE)), IF($C545 = "pos-neg", (3+VLOOKUP($B545,'Results-formatted 060121'!$A:AV,(AY$3+2),FALSE)), VLOOKUP($B545,'Results-formatted 060121'!$A:AV,(AY$3+2),FALSE)))</f>
        <v>5</v>
      </c>
      <c r="AZ545" s="95">
        <f>IF($C545 = "neg", (($D545+1) - VLOOKUP($B545,'Results-formatted 060121'!$A:AW,(AZ$3+2),FALSE)), IF($C545 = "pos-neg", (3+VLOOKUP($B545,'Results-formatted 060121'!$A:AW,(AZ$3+2),FALSE)), VLOOKUP($B545,'Results-formatted 060121'!$A:AW,(AZ$3+2),FALSE)))</f>
        <v>5</v>
      </c>
      <c r="BA545" s="95">
        <f>IF($C545 = "neg", (($D545+1) - VLOOKUP($B545,'Results-formatted 060121'!$A:AX,(BA$3+2),FALSE)), IF($C545 = "pos-neg", (3+VLOOKUP($B545,'Results-formatted 060121'!$A:AX,(BA$3+2),FALSE)), VLOOKUP($B545,'Results-formatted 060121'!$A:AX,(BA$3+2),FALSE)))</f>
        <v>4</v>
      </c>
      <c r="BB545" s="95">
        <f>IF($C545 = "neg", (($D545+1) - VLOOKUP($B545,'Results-formatted 060121'!$A:AY,(BB$3+2),FALSE)), IF($C545 = "pos-neg", (3+VLOOKUP($B545,'Results-formatted 060121'!$A:AY,(BB$3+2),FALSE)), VLOOKUP($B545,'Results-formatted 060121'!$A:AY,(BB$3+2),FALSE)))</f>
        <v>5</v>
      </c>
      <c r="BC545" s="95">
        <f>IF($C545 = "neg", (($D545+1) - VLOOKUP($B545,'Results-formatted 060121'!$A:AZ,(BC$3+2),FALSE)), IF($C545 = "pos-neg", (3+VLOOKUP($B545,'Results-formatted 060121'!$A:AZ,(BC$3+2),FALSE)), VLOOKUP($B545,'Results-formatted 060121'!$A:AZ,(BC$3+2),FALSE)))</f>
        <v>3</v>
      </c>
      <c r="BD545" s="95">
        <f>IF($C545 = "neg", (($D545+1) - VLOOKUP($B545,'Results-formatted 060121'!$A:BA,(BD$3+2),FALSE)), IF($C545 = "pos-neg", (3+VLOOKUP($B545,'Results-formatted 060121'!$A:BA,(BD$3+2),FALSE)), VLOOKUP($B545,'Results-formatted 060121'!$A:BA,(BD$3+2),FALSE)))</f>
        <v>4</v>
      </c>
      <c r="BE545" s="95">
        <f>IF($C545 = "neg", (($D545+1) - VLOOKUP($B545,'Results-formatted 060121'!$A:BB,(BE$3+2),FALSE)), IF($C545 = "pos-neg", (3+VLOOKUP($B545,'Results-formatted 060121'!$A:BB,(BE$3+2),FALSE)), VLOOKUP($B545,'Results-formatted 060121'!$A:BB,(BE$3+2),FALSE)))</f>
        <v>4</v>
      </c>
      <c r="BF545" s="95">
        <f>IF($C545 = "neg", (($D545+1) - VLOOKUP($B545,'Results-formatted 060121'!$A:BC,(BF$3+2),FALSE)), IF($C545 = "pos-neg", (3+VLOOKUP($B545,'Results-formatted 060121'!$A:BC,(BF$3+2),FALSE)), VLOOKUP($B545,'Results-formatted 060121'!$A:BC,(BF$3+2),FALSE)))</f>
        <v>4</v>
      </c>
      <c r="BG545" s="95">
        <f>IF($C545 = "neg", (($D545+1) - VLOOKUP($B545,'Results-formatted 060121'!$A:BD,(BG$3+2),FALSE)), IF($C545 = "pos-neg", (3+VLOOKUP($B545,'Results-formatted 060121'!$A:BD,(BG$3+2),FALSE)), VLOOKUP($B545,'Results-formatted 060121'!$A:BD,(BG$3+2),FALSE)))</f>
        <v>3</v>
      </c>
      <c r="BH545" s="95">
        <f>IF($C545 = "neg", (($D545+1) - VLOOKUP($B545,'Results-formatted 060121'!$A:BE,(BH$3+2),FALSE)), IF($C545 = "pos-neg", (3+VLOOKUP($B545,'Results-formatted 060121'!$A:BE,(BH$3+2),FALSE)), VLOOKUP($B545,'Results-formatted 060121'!$A:BE,(BH$3+2),FALSE)))</f>
        <v>4</v>
      </c>
      <c r="BI545" s="95">
        <f>IF($C545 = "neg", (($D545+1) - VLOOKUP($B545,'Results-formatted 060121'!$A:BF,(BI$3+2),FALSE)), IF($C545 = "pos-neg", (3+VLOOKUP($B545,'Results-formatted 060121'!$A:BF,(BI$3+2),FALSE)), VLOOKUP($B545,'Results-formatted 060121'!$A:BF,(BI$3+2),FALSE)))</f>
        <v>4</v>
      </c>
      <c r="BJ545" s="95">
        <f>IF($C545 = "neg", (($D545+1) - VLOOKUP($B545,'Results-formatted 060121'!$A:BG,(BJ$3+2),FALSE)), IF($C545 = "pos-neg", (3+VLOOKUP($B545,'Results-formatted 060121'!$A:BG,(BJ$3+2),FALSE)), VLOOKUP($B545,'Results-formatted 060121'!$A:BG,(BJ$3+2),FALSE)))</f>
        <v>4</v>
      </c>
      <c r="BK545" s="95">
        <f>IF($C545 = "neg", (($D545+1) - VLOOKUP($B545,'Results-formatted 060121'!$A:BH,(BK$3+2),FALSE)), IF($C545 = "pos-neg", (3+VLOOKUP($B545,'Results-formatted 060121'!$A:BH,(BK$3+2),FALSE)), VLOOKUP($B545,'Results-formatted 060121'!$A:BH,(BK$3+2),FALSE)))</f>
        <v>4</v>
      </c>
      <c r="BL545" s="95">
        <f>IF($C545 = "neg", (($D545+1) - VLOOKUP($B545,'Results-formatted 060121'!$A:BI,(BL$3+2),FALSE)), IF($C545 = "pos-neg", (3+VLOOKUP($B545,'Results-formatted 060121'!$A:BI,(BL$3+2),FALSE)), VLOOKUP($B545,'Results-formatted 060121'!$A:BI,(BL$3+2),FALSE)))</f>
        <v>5</v>
      </c>
      <c r="BM545" s="95">
        <f>IF($C545 = "neg", (($D545+1) - VLOOKUP($B545,'Results-formatted 060121'!$A:BJ,(BM$3+2),FALSE)), IF($C545 = "pos-neg", (3+VLOOKUP($B545,'Results-formatted 060121'!$A:BJ,(BM$3+2),FALSE)), VLOOKUP($B545,'Results-formatted 060121'!$A:BJ,(BM$3+2),FALSE)))</f>
        <v>4</v>
      </c>
      <c r="BN545" s="95"/>
      <c r="BO545" s="95"/>
      <c r="BP545" s="95"/>
      <c r="BQ545" s="95"/>
      <c r="BR545" s="95"/>
      <c r="BS545" s="95"/>
      <c r="BT545" s="95"/>
      <c r="BU545" s="95"/>
      <c r="BV545" s="95"/>
      <c r="BW545" s="95"/>
      <c r="BX545" s="95"/>
      <c r="BY545" s="95"/>
      <c r="BZ545" s="95"/>
      <c r="CA545" s="95"/>
      <c r="CB545" s="95"/>
      <c r="CC545" s="95"/>
      <c r="CD545" s="98"/>
      <c r="CE545" s="25">
        <f t="shared" si="2149"/>
        <v>4.083333333333333</v>
      </c>
      <c r="CF545" s="25">
        <f t="shared" si="2064"/>
        <v>0.82936910199538627</v>
      </c>
    </row>
    <row r="546" spans="2:84" ht="42" x14ac:dyDescent="0.15">
      <c r="B546" s="84" t="s">
        <v>657</v>
      </c>
      <c r="C546" s="86" t="s">
        <v>224</v>
      </c>
      <c r="D546" s="2">
        <v>5</v>
      </c>
      <c r="E546" s="15" t="s">
        <v>1106</v>
      </c>
      <c r="F546" s="95">
        <f>IF($C546 = "neg", (($D546+1) - VLOOKUP($B546,'Results-formatted 060121'!$A:$AJ,(F$3+2),FALSE)), IF($C546 = "pos-neg", (3+VLOOKUP($B546,'Results-formatted 060121'!$A:$AJ,(F$3+2),FALSE)), VLOOKUP($B546,'Results-formatted 060121'!$A:$AJ,(F$3+2),FALSE)))</f>
        <v>3</v>
      </c>
      <c r="G546" s="95">
        <f>IF($C546 = "neg", (($D546+1) - VLOOKUP($B546,'Results-formatted 060121'!$A:$AJ,(G$3+2),FALSE)), IF($C546 = "pos-neg", (3+VLOOKUP($B546,'Results-formatted 060121'!$A:$AJ,(G$3+2),FALSE)), VLOOKUP($B546,'Results-formatted 060121'!$A:$AJ,(G$3+2),FALSE)))</f>
        <v>4</v>
      </c>
      <c r="H546" s="95">
        <f>IF($C546 = "neg", (($D546+1) - VLOOKUP($B546,'Results-formatted 060121'!$A:$AJ,(H$3+2),FALSE)), IF($C546 = "pos-neg", (3+VLOOKUP($B546,'Results-formatted 060121'!$A:$AJ,(H$3+2),FALSE)), VLOOKUP($B546,'Results-formatted 060121'!$A:$AJ,(H$3+2),FALSE)))</f>
        <v>4</v>
      </c>
      <c r="I546" s="95">
        <f>IF($C546 = "neg", (($D546+1) - VLOOKUP($B546,'Results-formatted 060121'!$A:$AJ,(I$3+2),FALSE)), IF($C546 = "pos-neg", (3+VLOOKUP($B546,'Results-formatted 060121'!$A:$AJ,(I$3+2),FALSE)), VLOOKUP($B546,'Results-formatted 060121'!$A:$AJ,(I$3+2),FALSE)))</f>
        <v>4</v>
      </c>
      <c r="J546" s="95">
        <f>IF($C546 = "neg", (($D546+1) - VLOOKUP($B546,'Results-formatted 060121'!$A:$AJ,(J$3+2),FALSE)), IF($C546 = "pos-neg", (3+VLOOKUP($B546,'Results-formatted 060121'!$A:$AJ,(J$3+2),FALSE)), VLOOKUP($B546,'Results-formatted 060121'!$A:$AJ,(J$3+2),FALSE)))</f>
        <v>3</v>
      </c>
      <c r="K546" s="95">
        <f>IF($C546 = "neg", (($D546+1) - VLOOKUP($B546,'Results-formatted 060121'!$A:$AJ,(K$3+2),FALSE)), IF($C546 = "pos-neg", (3+VLOOKUP($B546,'Results-formatted 060121'!$A:$AJ,(K$3+2),FALSE)), VLOOKUP($B546,'Results-formatted 060121'!$A:$AJ,(K$3+2),FALSE)))</f>
        <v>5</v>
      </c>
      <c r="L546" s="95">
        <f>IF($C546 = "neg", (($D546+1) - VLOOKUP($B546,'Results-formatted 060121'!$A:$AJ,(L$3+2),FALSE)), IF($C546 = "pos-neg", (3+VLOOKUP($B546,'Results-formatted 060121'!$A:$AJ,(L$3+2),FALSE)), VLOOKUP($B546,'Results-formatted 060121'!$A:$AJ,(L$3+2),FALSE)))</f>
        <v>4</v>
      </c>
      <c r="M546" s="95">
        <f>IF($C546 = "neg", (($D546+1) - VLOOKUP($B546,'Results-formatted 060121'!$A:$AJ,(M$3+2),FALSE)), IF($C546 = "pos-neg", (3+VLOOKUP($B546,'Results-formatted 060121'!$A:$AJ,(M$3+2),FALSE)), VLOOKUP($B546,'Results-formatted 060121'!$A:$AJ,(M$3+2),FALSE)))</f>
        <v>5</v>
      </c>
      <c r="N546" s="95">
        <f>IF($C546 = "neg", (($D546+1) - VLOOKUP($B546,'Results-formatted 060121'!$A:$AJ,(N$3+2),FALSE)), IF($C546 = "pos-neg", (3+VLOOKUP($B546,'Results-formatted 060121'!$A:$AJ,(N$3+2),FALSE)), VLOOKUP($B546,'Results-formatted 060121'!$A:$AJ,(N$3+2),FALSE)))</f>
        <v>3</v>
      </c>
      <c r="O546" s="95">
        <f>IF($C546 = "neg", (($D546+1) - VLOOKUP($B546,'Results-formatted 060121'!$A:$AJ,(O$3+2),FALSE)), IF($C546 = "pos-neg", (3+VLOOKUP($B546,'Results-formatted 060121'!$A:$AJ,(O$3+2),FALSE)), VLOOKUP($B546,'Results-formatted 060121'!$A:$AJ,(O$3+2),FALSE)))</f>
        <v>5</v>
      </c>
      <c r="P546" s="95">
        <f>IF($C546 = "neg", (($D546+1) - VLOOKUP($B546,'Results-formatted 060121'!$A:$AJ,(P$3+2),FALSE)), IF($C546 = "pos-neg", (3+VLOOKUP($B546,'Results-formatted 060121'!$A:$AJ,(P$3+2),FALSE)), VLOOKUP($B546,'Results-formatted 060121'!$A:$AJ,(P$3+2),FALSE)))</f>
        <v>4</v>
      </c>
      <c r="Q546" s="95">
        <f>IF($C546 = "neg", (($D546+1) - VLOOKUP($B546,'Results-formatted 060121'!$A:$AJ,(Q$3+2),FALSE)), IF($C546 = "pos-neg", (3+VLOOKUP($B546,'Results-formatted 060121'!$A:$AJ,(Q$3+2),FALSE)), VLOOKUP($B546,'Results-formatted 060121'!$A:$AJ,(Q$3+2),FALSE)))</f>
        <v>5</v>
      </c>
      <c r="R546" s="95">
        <f>IF($C546 = "neg", (($D546+1) - VLOOKUP($B546,'Results-formatted 060121'!$A:$AJ,(R$3+2),FALSE)), IF($C546 = "pos-neg", (3+VLOOKUP($B546,'Results-formatted 060121'!$A:$AJ,(R$3+2),FALSE)), VLOOKUP($B546,'Results-formatted 060121'!$A:$AJ,(R$3+2),FALSE)))</f>
        <v>4</v>
      </c>
      <c r="S546" s="95">
        <f>IF($C546 = "neg", (($D546+1) - VLOOKUP($B546,'Results-formatted 060121'!$A:$AJ,(S$3+2),FALSE)), IF($C546 = "pos-neg", (3+VLOOKUP($B546,'Results-formatted 060121'!$A:$AJ,(S$3+2),FALSE)), VLOOKUP($B546,'Results-formatted 060121'!$A:$AJ,(S$3+2),FALSE)))</f>
        <v>4</v>
      </c>
      <c r="T546" s="95">
        <f>IF($C546 = "neg", (($D546+1) - VLOOKUP($B546,'Results-formatted 060121'!$A:$AJ,(T$3+2),FALSE)), IF($C546 = "pos-neg", (3+VLOOKUP($B546,'Results-formatted 060121'!$A:$AJ,(T$3+2),FALSE)), VLOOKUP($B546,'Results-formatted 060121'!$A:$AJ,(T$3+2),FALSE)))</f>
        <v>5</v>
      </c>
      <c r="U546" s="95">
        <f>IF($C546 = "neg", (($D546+1) - VLOOKUP($B546,'Results-formatted 060121'!$A:$AJ,(U$3+2),FALSE)), IF($C546 = "pos-neg", (3+VLOOKUP($B546,'Results-formatted 060121'!$A:$AJ,(U$3+2),FALSE)), VLOOKUP($B546,'Results-formatted 060121'!$A:$AJ,(U$3+2),FALSE)))</f>
        <v>5</v>
      </c>
      <c r="V546" s="95">
        <f>IF($C546 = "neg", (($D546+1) - VLOOKUP($B546,'Results-formatted 060121'!$A:$AJ,(V$3+2),FALSE)), IF($C546 = "pos-neg", (3+VLOOKUP($B546,'Results-formatted 060121'!$A:$AJ,(V$3+2),FALSE)), VLOOKUP($B546,'Results-formatted 060121'!$A:$AJ,(V$3+2),FALSE)))</f>
        <v>4</v>
      </c>
      <c r="W546" s="95">
        <f>IF($C546 = "neg", (($D546+1) - VLOOKUP($B546,'Results-formatted 060121'!$A:$AJ,(W$3+2),FALSE)), IF($C546 = "pos-neg", (3+VLOOKUP($B546,'Results-formatted 060121'!$A:$AJ,(W$3+2),FALSE)), VLOOKUP($B546,'Results-formatted 060121'!$A:$AJ,(W$3+2),FALSE)))</f>
        <v>3</v>
      </c>
      <c r="X546" s="95">
        <f>IF($C546 = "neg", (($D546+1) - VLOOKUP($B546,'Results-formatted 060121'!$A:$AJ,(X$3+2),FALSE)), IF($C546 = "pos-neg", (3+VLOOKUP($B546,'Results-formatted 060121'!$A:$AJ,(X$3+2),FALSE)), VLOOKUP($B546,'Results-formatted 060121'!$A:$AJ,(X$3+2),FALSE)))</f>
        <v>4</v>
      </c>
      <c r="Y546" s="95">
        <f>IF($C546 = "neg", (($D546+1) - VLOOKUP($B546,'Results-formatted 060121'!$A:$AJ,(Y$3+2),FALSE)), IF($C546 = "pos-neg", (3+VLOOKUP($B546,'Results-formatted 060121'!$A:$AJ,(Y$3+2),FALSE)), VLOOKUP($B546,'Results-formatted 060121'!$A:$AJ,(Y$3+2),FALSE)))</f>
        <v>5</v>
      </c>
      <c r="Z546" s="95">
        <f>IF($C546 = "neg", (($D546+1) - VLOOKUP($B546,'Results-formatted 060121'!$A:$AJ,(Z$3+2),FALSE)), IF($C546 = "pos-neg", (3+VLOOKUP($B546,'Results-formatted 060121'!$A:$AJ,(Z$3+2),FALSE)), VLOOKUP($B546,'Results-formatted 060121'!$A:$AJ,(Z$3+2),FALSE)))</f>
        <v>4</v>
      </c>
      <c r="AA546" s="95">
        <f>IF($C546 = "neg", (($D546+1) - VLOOKUP($B546,'Results-formatted 060121'!$A:$AJ,(AA$3+2),FALSE)), IF($C546 = "pos-neg", (3+VLOOKUP($B546,'Results-formatted 060121'!$A:$AJ,(AA$3+2),FALSE)), VLOOKUP($B546,'Results-formatted 060121'!$A:$AJ,(AA$3+2),FALSE)))</f>
        <v>5</v>
      </c>
      <c r="AB546" s="95">
        <f>IF($C546 = "neg", (($D546+1) - VLOOKUP($B546,'Results-formatted 060121'!$A:$AJ,(AB$3+2),FALSE)), IF($C546 = "pos-neg", (3+VLOOKUP($B546,'Results-formatted 060121'!$A:$AJ,(AB$3+2),FALSE)), VLOOKUP($B546,'Results-formatted 060121'!$A:$AJ,(AB$3+2),FALSE)))</f>
        <v>4</v>
      </c>
      <c r="AC546" s="95">
        <f>IF($C546 = "neg", (($D546+1) - VLOOKUP($B546,'Results-formatted 060121'!$A:$AJ,(AC$3+2),FALSE)), IF($C546 = "pos-neg", (3+VLOOKUP($B546,'Results-formatted 060121'!$A:$AJ,(AC$3+2),FALSE)), VLOOKUP($B546,'Results-formatted 060121'!$A:$AJ,(AC$3+2),FALSE)))</f>
        <v>2</v>
      </c>
      <c r="AD546" s="95">
        <f>IF($C546 = "neg", (($D546+1) - VLOOKUP($B546,'Results-formatted 060121'!$A:$AJ,(AD$3+2),FALSE)), IF($C546 = "pos-neg", (3+VLOOKUP($B546,'Results-formatted 060121'!$A:$AJ,(AD$3+2),FALSE)), VLOOKUP($B546,'Results-formatted 060121'!$A:$AJ,(AD$3+2),FALSE)))</f>
        <v>4</v>
      </c>
      <c r="AE546" s="95">
        <f>IF($C546 = "neg", (($D546+1) - VLOOKUP($B546,'Results-formatted 060121'!$A:$AJ,(AE$3+2),FALSE)), IF($C546 = "pos-neg", (3+VLOOKUP($B546,'Results-formatted 060121'!$A:$AJ,(AE$3+2),FALSE)), VLOOKUP($B546,'Results-formatted 060121'!$A:$AJ,(AE$3+2),FALSE)))</f>
        <v>5</v>
      </c>
      <c r="AF546" s="95">
        <f>IF($C546 = "neg", (($D546+1) - VLOOKUP($B546,'Results-formatted 060121'!$A:$AJ,(AF$3+2),FALSE)), IF($C546 = "pos-neg", (3+VLOOKUP($B546,'Results-formatted 060121'!$A:$AJ,(AF$3+2),FALSE)), VLOOKUP($B546,'Results-formatted 060121'!$A:$AJ,(AF$3+2),FALSE)))</f>
        <v>3</v>
      </c>
      <c r="AG546" s="95">
        <f>IF($C546 = "neg", (($D546+1) - VLOOKUP($B546,'Results-formatted 060121'!$A:$AJ,(AG$3+2),FALSE)), IF($C546 = "pos-neg", (3+VLOOKUP($B546,'Results-formatted 060121'!$A:$AJ,(AG$3+2),FALSE)), VLOOKUP($B546,'Results-formatted 060121'!$A:$AJ,(AG$3+2),FALSE)))</f>
        <v>5</v>
      </c>
      <c r="AH546" s="95">
        <f>IF($C546 = "neg", (($D546+1) - VLOOKUP($B546,'Results-formatted 060121'!$A:$AJ,(AH$3+2),FALSE)), IF($C546 = "pos-neg", (3+VLOOKUP($B546,'Results-formatted 060121'!$A:$AJ,(AH$3+2),FALSE)), VLOOKUP($B546,'Results-formatted 060121'!$A:$AJ,(AH$3+2),FALSE)))</f>
        <v>4</v>
      </c>
      <c r="AI546" s="95">
        <f>IF($C546 = "neg", (($D546+1) - VLOOKUP($B546,'Results-formatted 060121'!$A:$AJ,(AI$3+2),FALSE)), IF($C546 = "pos-neg", (3+VLOOKUP($B546,'Results-formatted 060121'!$A:$AJ,(AI$3+2),FALSE)), VLOOKUP($B546,'Results-formatted 060121'!$A:$AJ,(AI$3+2),FALSE)))</f>
        <v>5</v>
      </c>
      <c r="AJ546" s="95">
        <f>IF($C546 = "neg", (($D546+1) - VLOOKUP($B546,'Results-formatted 060121'!$A:$AJ,(AJ$3+2),FALSE)), IF($C546 = "pos-neg", (3+VLOOKUP($B546,'Results-formatted 060121'!$A:$AJ,(AJ$3+2),FALSE)), VLOOKUP($B546,'Results-formatted 060121'!$A:$AJ,(AJ$3+2),FALSE)))</f>
        <v>5</v>
      </c>
      <c r="AK546" s="95">
        <f>IF($C546 = "neg", (($D546+1) - VLOOKUP($B546,'Results-formatted 060121'!$A:$AJ,(AK$3+2),FALSE)), IF($C546 = "pos-neg", (3+VLOOKUP($B546,'Results-formatted 060121'!$A:$AJ,(AK$3+2),FALSE)), VLOOKUP($B546,'Results-formatted 060121'!$A:$AJ,(AK$3+2),FALSE)))</f>
        <v>3</v>
      </c>
      <c r="AL546" s="95">
        <f>IF($C546 = "neg", (($D546+1) - VLOOKUP($B546,'Results-formatted 060121'!$A:$AJ,(AL$3+2),FALSE)), IF($C546 = "pos-neg", (3+VLOOKUP($B546,'Results-formatted 060121'!$A:$AJ,(AL$3+2),FALSE)), VLOOKUP($B546,'Results-formatted 060121'!$A:$AJ,(AL$3+2),FALSE)))</f>
        <v>5</v>
      </c>
      <c r="AM546" s="95">
        <f>IF($C546 = "neg", (($D546+1) - VLOOKUP($B546,'Results-formatted 060121'!$A:AJ,(AM$3+2),FALSE)), IF($C546 = "pos-neg", (3+VLOOKUP($B546,'Results-formatted 060121'!$A:AJ,(AM$3+2),FALSE)), VLOOKUP($B546,'Results-formatted 060121'!$A:AJ,(AM$3+2),FALSE)))</f>
        <v>5</v>
      </c>
      <c r="AN546" s="95">
        <f>IF($C546 = "neg", (($D546+1) - VLOOKUP($B546,'Results-formatted 060121'!$A:AK,(AN$3+2),FALSE)), IF($C546 = "pos-neg", (3+VLOOKUP($B546,'Results-formatted 060121'!$A:AK,(AN$3+2),FALSE)), VLOOKUP($B546,'Results-formatted 060121'!$A:AK,(AN$3+2),FALSE)))</f>
        <v>4</v>
      </c>
      <c r="AO546" s="95">
        <f>IF($C546 = "neg", (($D546+1) - VLOOKUP($B546,'Results-formatted 060121'!$A:AL,(AO$3+2),FALSE)), IF($C546 = "pos-neg", (3+VLOOKUP($B546,'Results-formatted 060121'!$A:AL,(AO$3+2),FALSE)), VLOOKUP($B546,'Results-formatted 060121'!$A:AL,(AO$3+2),FALSE)))</f>
        <v>5</v>
      </c>
      <c r="AP546" s="95">
        <f>IF($C546 = "neg", (($D546+1) - VLOOKUP($B546,'Results-formatted 060121'!$A:AM,(AP$3+2),FALSE)), IF($C546 = "pos-neg", (3+VLOOKUP($B546,'Results-formatted 060121'!$A:AM,(AP$3+2),FALSE)), VLOOKUP($B546,'Results-formatted 060121'!$A:AM,(AP$3+2),FALSE)))</f>
        <v>2</v>
      </c>
      <c r="AQ546" s="95">
        <f>IF($C546 = "neg", (($D546+1) - VLOOKUP($B546,'Results-formatted 060121'!$A:AN,(AQ$3+2),FALSE)), IF($C546 = "pos-neg", (3+VLOOKUP($B546,'Results-formatted 060121'!$A:AN,(AQ$3+2),FALSE)), VLOOKUP($B546,'Results-formatted 060121'!$A:AN,(AQ$3+2),FALSE)))</f>
        <v>4</v>
      </c>
      <c r="AR546" s="95">
        <f>IF($C546 = "neg", (($D546+1) - VLOOKUP($B546,'Results-formatted 060121'!$A:AO,(AR$3+2),FALSE)), IF($C546 = "pos-neg", (3+VLOOKUP($B546,'Results-formatted 060121'!$A:AO,(AR$3+2),FALSE)), VLOOKUP($B546,'Results-formatted 060121'!$A:AO,(AR$3+2),FALSE)))</f>
        <v>5</v>
      </c>
      <c r="AS546" s="95">
        <f>IF($C546 = "neg", (($D546+1) - VLOOKUP($B546,'Results-formatted 060121'!$A:AP,(AS$3+2),FALSE)), IF($C546 = "pos-neg", (3+VLOOKUP($B546,'Results-formatted 060121'!$A:AP,(AS$3+2),FALSE)), VLOOKUP($B546,'Results-formatted 060121'!$A:AP,(AS$3+2),FALSE)))</f>
        <v>5</v>
      </c>
      <c r="AT546" s="95">
        <f>IF($C546 = "neg", (($D546+1) - VLOOKUP($B546,'Results-formatted 060121'!$A:AQ,(AT$3+2),FALSE)), IF($C546 = "pos-neg", (3+VLOOKUP($B546,'Results-formatted 060121'!$A:AQ,(AT$3+2),FALSE)), VLOOKUP($B546,'Results-formatted 060121'!$A:AQ,(AT$3+2),FALSE)))</f>
        <v>5</v>
      </c>
      <c r="AU546" s="95">
        <f>IF($C546 = "neg", (($D546+1) - VLOOKUP($B546,'Results-formatted 060121'!$A:AR,(AU$3+2),FALSE)), IF($C546 = "pos-neg", (3+VLOOKUP($B546,'Results-formatted 060121'!$A:AR,(AU$3+2),FALSE)), VLOOKUP($B546,'Results-formatted 060121'!$A:AR,(AU$3+2),FALSE)))</f>
        <v>4</v>
      </c>
      <c r="AV546" s="95">
        <f>IF($C546 = "neg", (($D546+1) - VLOOKUP($B546,'Results-formatted 060121'!$A:AS,(AV$3+2),FALSE)), IF($C546 = "pos-neg", (3+VLOOKUP($B546,'Results-formatted 060121'!$A:AS,(AV$3+2),FALSE)), VLOOKUP($B546,'Results-formatted 060121'!$A:AS,(AV$3+2),FALSE)))</f>
        <v>4</v>
      </c>
      <c r="AW546" s="95">
        <f>IF($C546 = "neg", (($D546+1) - VLOOKUP($B546,'Results-formatted 060121'!$A:AT,(AW$3+2),FALSE)), IF($C546 = "pos-neg", (3+VLOOKUP($B546,'Results-formatted 060121'!$A:AT,(AW$3+2),FALSE)), VLOOKUP($B546,'Results-formatted 060121'!$A:AT,(AW$3+2),FALSE)))</f>
        <v>4</v>
      </c>
      <c r="AX546" s="95">
        <f>IF($C546 = "neg", (($D546+1) - VLOOKUP($B546,'Results-formatted 060121'!$A:AU,(AX$3+2),FALSE)), IF($C546 = "pos-neg", (3+VLOOKUP($B546,'Results-formatted 060121'!$A:AU,(AX$3+2),FALSE)), VLOOKUP($B546,'Results-formatted 060121'!$A:AU,(AX$3+2),FALSE)))</f>
        <v>1</v>
      </c>
      <c r="AY546" s="95">
        <f>IF($C546 = "neg", (($D546+1) - VLOOKUP($B546,'Results-formatted 060121'!$A:AV,(AY$3+2),FALSE)), IF($C546 = "pos-neg", (3+VLOOKUP($B546,'Results-formatted 060121'!$A:AV,(AY$3+2),FALSE)), VLOOKUP($B546,'Results-formatted 060121'!$A:AV,(AY$3+2),FALSE)))</f>
        <v>4</v>
      </c>
      <c r="AZ546" s="95">
        <f>IF($C546 = "neg", (($D546+1) - VLOOKUP($B546,'Results-formatted 060121'!$A:AW,(AZ$3+2),FALSE)), IF($C546 = "pos-neg", (3+VLOOKUP($B546,'Results-formatted 060121'!$A:AW,(AZ$3+2),FALSE)), VLOOKUP($B546,'Results-formatted 060121'!$A:AW,(AZ$3+2),FALSE)))</f>
        <v>5</v>
      </c>
      <c r="BA546" s="95">
        <f>IF($C546 = "neg", (($D546+1) - VLOOKUP($B546,'Results-formatted 060121'!$A:AX,(BA$3+2),FALSE)), IF($C546 = "pos-neg", (3+VLOOKUP($B546,'Results-formatted 060121'!$A:AX,(BA$3+2),FALSE)), VLOOKUP($B546,'Results-formatted 060121'!$A:AX,(BA$3+2),FALSE)))</f>
        <v>5</v>
      </c>
      <c r="BB546" s="95">
        <f>IF($C546 = "neg", (($D546+1) - VLOOKUP($B546,'Results-formatted 060121'!$A:AY,(BB$3+2),FALSE)), IF($C546 = "pos-neg", (3+VLOOKUP($B546,'Results-formatted 060121'!$A:AY,(BB$3+2),FALSE)), VLOOKUP($B546,'Results-formatted 060121'!$A:AY,(BB$3+2),FALSE)))</f>
        <v>5</v>
      </c>
      <c r="BC546" s="95">
        <f>IF($C546 = "neg", (($D546+1) - VLOOKUP($B546,'Results-formatted 060121'!$A:AZ,(BC$3+2),FALSE)), IF($C546 = "pos-neg", (3+VLOOKUP($B546,'Results-formatted 060121'!$A:AZ,(BC$3+2),FALSE)), VLOOKUP($B546,'Results-formatted 060121'!$A:AZ,(BC$3+2),FALSE)))</f>
        <v>3</v>
      </c>
      <c r="BD546" s="95">
        <f>IF($C546 = "neg", (($D546+1) - VLOOKUP($B546,'Results-formatted 060121'!$A:BA,(BD$3+2),FALSE)), IF($C546 = "pos-neg", (3+VLOOKUP($B546,'Results-formatted 060121'!$A:BA,(BD$3+2),FALSE)), VLOOKUP($B546,'Results-formatted 060121'!$A:BA,(BD$3+2),FALSE)))</f>
        <v>5</v>
      </c>
      <c r="BE546" s="95">
        <f>IF($C546 = "neg", (($D546+1) - VLOOKUP($B546,'Results-formatted 060121'!$A:BB,(BE$3+2),FALSE)), IF($C546 = "pos-neg", (3+VLOOKUP($B546,'Results-formatted 060121'!$A:BB,(BE$3+2),FALSE)), VLOOKUP($B546,'Results-formatted 060121'!$A:BB,(BE$3+2),FALSE)))</f>
        <v>5</v>
      </c>
      <c r="BF546" s="95">
        <f>IF($C546 = "neg", (($D546+1) - VLOOKUP($B546,'Results-formatted 060121'!$A:BC,(BF$3+2),FALSE)), IF($C546 = "pos-neg", (3+VLOOKUP($B546,'Results-formatted 060121'!$A:BC,(BF$3+2),FALSE)), VLOOKUP($B546,'Results-formatted 060121'!$A:BC,(BF$3+2),FALSE)))</f>
        <v>5</v>
      </c>
      <c r="BG546" s="95">
        <f>IF($C546 = "neg", (($D546+1) - VLOOKUP($B546,'Results-formatted 060121'!$A:BD,(BG$3+2),FALSE)), IF($C546 = "pos-neg", (3+VLOOKUP($B546,'Results-formatted 060121'!$A:BD,(BG$3+2),FALSE)), VLOOKUP($B546,'Results-formatted 060121'!$A:BD,(BG$3+2),FALSE)))</f>
        <v>5</v>
      </c>
      <c r="BH546" s="95">
        <f>IF($C546 = "neg", (($D546+1) - VLOOKUP($B546,'Results-formatted 060121'!$A:BE,(BH$3+2),FALSE)), IF($C546 = "pos-neg", (3+VLOOKUP($B546,'Results-formatted 060121'!$A:BE,(BH$3+2),FALSE)), VLOOKUP($B546,'Results-formatted 060121'!$A:BE,(BH$3+2),FALSE)))</f>
        <v>4</v>
      </c>
      <c r="BI546" s="95">
        <f>IF($C546 = "neg", (($D546+1) - VLOOKUP($B546,'Results-formatted 060121'!$A:BF,(BI$3+2),FALSE)), IF($C546 = "pos-neg", (3+VLOOKUP($B546,'Results-formatted 060121'!$A:BF,(BI$3+2),FALSE)), VLOOKUP($B546,'Results-formatted 060121'!$A:BF,(BI$3+2),FALSE)))</f>
        <v>4</v>
      </c>
      <c r="BJ546" s="95">
        <f>IF($C546 = "neg", (($D546+1) - VLOOKUP($B546,'Results-formatted 060121'!$A:BG,(BJ$3+2),FALSE)), IF($C546 = "pos-neg", (3+VLOOKUP($B546,'Results-formatted 060121'!$A:BG,(BJ$3+2),FALSE)), VLOOKUP($B546,'Results-formatted 060121'!$A:BG,(BJ$3+2),FALSE)))</f>
        <v>5</v>
      </c>
      <c r="BK546" s="95">
        <f>IF($C546 = "neg", (($D546+1) - VLOOKUP($B546,'Results-formatted 060121'!$A:BH,(BK$3+2),FALSE)), IF($C546 = "pos-neg", (3+VLOOKUP($B546,'Results-formatted 060121'!$A:BH,(BK$3+2),FALSE)), VLOOKUP($B546,'Results-formatted 060121'!$A:BH,(BK$3+2),FALSE)))</f>
        <v>5</v>
      </c>
      <c r="BL546" s="95">
        <f>IF($C546 = "neg", (($D546+1) - VLOOKUP($B546,'Results-formatted 060121'!$A:BI,(BL$3+2),FALSE)), IF($C546 = "pos-neg", (3+VLOOKUP($B546,'Results-formatted 060121'!$A:BI,(BL$3+2),FALSE)), VLOOKUP($B546,'Results-formatted 060121'!$A:BI,(BL$3+2),FALSE)))</f>
        <v>5</v>
      </c>
      <c r="BM546" s="95">
        <f>IF($C546 = "neg", (($D546+1) - VLOOKUP($B546,'Results-formatted 060121'!$A:BJ,(BM$3+2),FALSE)), IF($C546 = "pos-neg", (3+VLOOKUP($B546,'Results-formatted 060121'!$A:BJ,(BM$3+2),FALSE)), VLOOKUP($B546,'Results-formatted 060121'!$A:BJ,(BM$3+2),FALSE)))</f>
        <v>4</v>
      </c>
      <c r="BN546" s="95"/>
      <c r="BO546" s="95"/>
      <c r="BP546" s="95"/>
      <c r="BQ546" s="95"/>
      <c r="BR546" s="95"/>
      <c r="BS546" s="95"/>
      <c r="BT546" s="95"/>
      <c r="BU546" s="95"/>
      <c r="BV546" s="95"/>
      <c r="BW546" s="95"/>
      <c r="BX546" s="95"/>
      <c r="BY546" s="95"/>
      <c r="BZ546" s="95"/>
      <c r="CA546" s="95"/>
      <c r="CB546" s="95"/>
      <c r="CC546" s="95"/>
      <c r="CD546" s="98"/>
      <c r="CE546" s="25">
        <f t="shared" si="2149"/>
        <v>4.2333333333333334</v>
      </c>
      <c r="CF546" s="25">
        <f t="shared" si="2064"/>
        <v>0.90883920501097004</v>
      </c>
    </row>
    <row r="547" spans="2:84" ht="42" x14ac:dyDescent="0.15">
      <c r="B547" s="84" t="s">
        <v>658</v>
      </c>
      <c r="C547" s="86" t="s">
        <v>224</v>
      </c>
      <c r="D547" s="2">
        <v>5</v>
      </c>
      <c r="E547" s="15" t="s">
        <v>1107</v>
      </c>
      <c r="F547" s="95">
        <f>IF($C547 = "neg", (($D547+1) - VLOOKUP($B547,'Results-formatted 060121'!$A:$AJ,(F$3+2),FALSE)), IF($C547 = "pos-neg", (3+VLOOKUP($B547,'Results-formatted 060121'!$A:$AJ,(F$3+2),FALSE)), VLOOKUP($B547,'Results-formatted 060121'!$A:$AJ,(F$3+2),FALSE)))</f>
        <v>3</v>
      </c>
      <c r="G547" s="95">
        <f>IF($C547 = "neg", (($D547+1) - VLOOKUP($B547,'Results-formatted 060121'!$A:$AJ,(G$3+2),FALSE)), IF($C547 = "pos-neg", (3+VLOOKUP($B547,'Results-formatted 060121'!$A:$AJ,(G$3+2),FALSE)), VLOOKUP($B547,'Results-formatted 060121'!$A:$AJ,(G$3+2),FALSE)))</f>
        <v>4</v>
      </c>
      <c r="H547" s="95">
        <f>IF($C547 = "neg", (($D547+1) - VLOOKUP($B547,'Results-formatted 060121'!$A:$AJ,(H$3+2),FALSE)), IF($C547 = "pos-neg", (3+VLOOKUP($B547,'Results-formatted 060121'!$A:$AJ,(H$3+2),FALSE)), VLOOKUP($B547,'Results-formatted 060121'!$A:$AJ,(H$3+2),FALSE)))</f>
        <v>3</v>
      </c>
      <c r="I547" s="95">
        <f>IF($C547 = "neg", (($D547+1) - VLOOKUP($B547,'Results-formatted 060121'!$A:$AJ,(I$3+2),FALSE)), IF($C547 = "pos-neg", (3+VLOOKUP($B547,'Results-formatted 060121'!$A:$AJ,(I$3+2),FALSE)), VLOOKUP($B547,'Results-formatted 060121'!$A:$AJ,(I$3+2),FALSE)))</f>
        <v>4</v>
      </c>
      <c r="J547" s="95">
        <f>IF($C547 = "neg", (($D547+1) - VLOOKUP($B547,'Results-formatted 060121'!$A:$AJ,(J$3+2),FALSE)), IF($C547 = "pos-neg", (3+VLOOKUP($B547,'Results-formatted 060121'!$A:$AJ,(J$3+2),FALSE)), VLOOKUP($B547,'Results-formatted 060121'!$A:$AJ,(J$3+2),FALSE)))</f>
        <v>3</v>
      </c>
      <c r="K547" s="95">
        <f>IF($C547 = "neg", (($D547+1) - VLOOKUP($B547,'Results-formatted 060121'!$A:$AJ,(K$3+2),FALSE)), IF($C547 = "pos-neg", (3+VLOOKUP($B547,'Results-formatted 060121'!$A:$AJ,(K$3+2),FALSE)), VLOOKUP($B547,'Results-formatted 060121'!$A:$AJ,(K$3+2),FALSE)))</f>
        <v>5</v>
      </c>
      <c r="L547" s="95">
        <f>IF($C547 = "neg", (($D547+1) - VLOOKUP($B547,'Results-formatted 060121'!$A:$AJ,(L$3+2),FALSE)), IF($C547 = "pos-neg", (3+VLOOKUP($B547,'Results-formatted 060121'!$A:$AJ,(L$3+2),FALSE)), VLOOKUP($B547,'Results-formatted 060121'!$A:$AJ,(L$3+2),FALSE)))</f>
        <v>4</v>
      </c>
      <c r="M547" s="95">
        <f>IF($C547 = "neg", (($D547+1) - VLOOKUP($B547,'Results-formatted 060121'!$A:$AJ,(M$3+2),FALSE)), IF($C547 = "pos-neg", (3+VLOOKUP($B547,'Results-formatted 060121'!$A:$AJ,(M$3+2),FALSE)), VLOOKUP($B547,'Results-formatted 060121'!$A:$AJ,(M$3+2),FALSE)))</f>
        <v>5</v>
      </c>
      <c r="N547" s="95">
        <f>IF($C547 = "neg", (($D547+1) - VLOOKUP($B547,'Results-formatted 060121'!$A:$AJ,(N$3+2),FALSE)), IF($C547 = "pos-neg", (3+VLOOKUP($B547,'Results-formatted 060121'!$A:$AJ,(N$3+2),FALSE)), VLOOKUP($B547,'Results-formatted 060121'!$A:$AJ,(N$3+2),FALSE)))</f>
        <v>4</v>
      </c>
      <c r="O547" s="95">
        <f>IF($C547 = "neg", (($D547+1) - VLOOKUP($B547,'Results-formatted 060121'!$A:$AJ,(O$3+2),FALSE)), IF($C547 = "pos-neg", (3+VLOOKUP($B547,'Results-formatted 060121'!$A:$AJ,(O$3+2),FALSE)), VLOOKUP($B547,'Results-formatted 060121'!$A:$AJ,(O$3+2),FALSE)))</f>
        <v>5</v>
      </c>
      <c r="P547" s="95">
        <f>IF($C547 = "neg", (($D547+1) - VLOOKUP($B547,'Results-formatted 060121'!$A:$AJ,(P$3+2),FALSE)), IF($C547 = "pos-neg", (3+VLOOKUP($B547,'Results-formatted 060121'!$A:$AJ,(P$3+2),FALSE)), VLOOKUP($B547,'Results-formatted 060121'!$A:$AJ,(P$3+2),FALSE)))</f>
        <v>4</v>
      </c>
      <c r="Q547" s="95">
        <f>IF($C547 = "neg", (($D547+1) - VLOOKUP($B547,'Results-formatted 060121'!$A:$AJ,(Q$3+2),FALSE)), IF($C547 = "pos-neg", (3+VLOOKUP($B547,'Results-formatted 060121'!$A:$AJ,(Q$3+2),FALSE)), VLOOKUP($B547,'Results-formatted 060121'!$A:$AJ,(Q$3+2),FALSE)))</f>
        <v>5</v>
      </c>
      <c r="R547" s="95">
        <f>IF($C547 = "neg", (($D547+1) - VLOOKUP($B547,'Results-formatted 060121'!$A:$AJ,(R$3+2),FALSE)), IF($C547 = "pos-neg", (3+VLOOKUP($B547,'Results-formatted 060121'!$A:$AJ,(R$3+2),FALSE)), VLOOKUP($B547,'Results-formatted 060121'!$A:$AJ,(R$3+2),FALSE)))</f>
        <v>4</v>
      </c>
      <c r="S547" s="95">
        <f>IF($C547 = "neg", (($D547+1) - VLOOKUP($B547,'Results-formatted 060121'!$A:$AJ,(S$3+2),FALSE)), IF($C547 = "pos-neg", (3+VLOOKUP($B547,'Results-formatted 060121'!$A:$AJ,(S$3+2),FALSE)), VLOOKUP($B547,'Results-formatted 060121'!$A:$AJ,(S$3+2),FALSE)))</f>
        <v>4</v>
      </c>
      <c r="T547" s="95">
        <f>IF($C547 = "neg", (($D547+1) - VLOOKUP($B547,'Results-formatted 060121'!$A:$AJ,(T$3+2),FALSE)), IF($C547 = "pos-neg", (3+VLOOKUP($B547,'Results-formatted 060121'!$A:$AJ,(T$3+2),FALSE)), VLOOKUP($B547,'Results-formatted 060121'!$A:$AJ,(T$3+2),FALSE)))</f>
        <v>4</v>
      </c>
      <c r="U547" s="95">
        <f>IF($C547 = "neg", (($D547+1) - VLOOKUP($B547,'Results-formatted 060121'!$A:$AJ,(U$3+2),FALSE)), IF($C547 = "pos-neg", (3+VLOOKUP($B547,'Results-formatted 060121'!$A:$AJ,(U$3+2),FALSE)), VLOOKUP($B547,'Results-formatted 060121'!$A:$AJ,(U$3+2),FALSE)))</f>
        <v>5</v>
      </c>
      <c r="V547" s="95">
        <f>IF($C547 = "neg", (($D547+1) - VLOOKUP($B547,'Results-formatted 060121'!$A:$AJ,(V$3+2),FALSE)), IF($C547 = "pos-neg", (3+VLOOKUP($B547,'Results-formatted 060121'!$A:$AJ,(V$3+2),FALSE)), VLOOKUP($B547,'Results-formatted 060121'!$A:$AJ,(V$3+2),FALSE)))</f>
        <v>4</v>
      </c>
      <c r="W547" s="95">
        <f>IF($C547 = "neg", (($D547+1) - VLOOKUP($B547,'Results-formatted 060121'!$A:$AJ,(W$3+2),FALSE)), IF($C547 = "pos-neg", (3+VLOOKUP($B547,'Results-formatted 060121'!$A:$AJ,(W$3+2),FALSE)), VLOOKUP($B547,'Results-formatted 060121'!$A:$AJ,(W$3+2),FALSE)))</f>
        <v>4</v>
      </c>
      <c r="X547" s="95">
        <f>IF($C547 = "neg", (($D547+1) - VLOOKUP($B547,'Results-formatted 060121'!$A:$AJ,(X$3+2),FALSE)), IF($C547 = "pos-neg", (3+VLOOKUP($B547,'Results-formatted 060121'!$A:$AJ,(X$3+2),FALSE)), VLOOKUP($B547,'Results-formatted 060121'!$A:$AJ,(X$3+2),FALSE)))</f>
        <v>4</v>
      </c>
      <c r="Y547" s="95">
        <f>IF($C547 = "neg", (($D547+1) - VLOOKUP($B547,'Results-formatted 060121'!$A:$AJ,(Y$3+2),FALSE)), IF($C547 = "pos-neg", (3+VLOOKUP($B547,'Results-formatted 060121'!$A:$AJ,(Y$3+2),FALSE)), VLOOKUP($B547,'Results-formatted 060121'!$A:$AJ,(Y$3+2),FALSE)))</f>
        <v>5</v>
      </c>
      <c r="Z547" s="95">
        <f>IF($C547 = "neg", (($D547+1) - VLOOKUP($B547,'Results-formatted 060121'!$A:$AJ,(Z$3+2),FALSE)), IF($C547 = "pos-neg", (3+VLOOKUP($B547,'Results-formatted 060121'!$A:$AJ,(Z$3+2),FALSE)), VLOOKUP($B547,'Results-formatted 060121'!$A:$AJ,(Z$3+2),FALSE)))</f>
        <v>3</v>
      </c>
      <c r="AA547" s="95">
        <f>IF($C547 = "neg", (($D547+1) - VLOOKUP($B547,'Results-formatted 060121'!$A:$AJ,(AA$3+2),FALSE)), IF($C547 = "pos-neg", (3+VLOOKUP($B547,'Results-formatted 060121'!$A:$AJ,(AA$3+2),FALSE)), VLOOKUP($B547,'Results-formatted 060121'!$A:$AJ,(AA$3+2),FALSE)))</f>
        <v>4</v>
      </c>
      <c r="AB547" s="95">
        <f>IF($C547 = "neg", (($D547+1) - VLOOKUP($B547,'Results-formatted 060121'!$A:$AJ,(AB$3+2),FALSE)), IF($C547 = "pos-neg", (3+VLOOKUP($B547,'Results-formatted 060121'!$A:$AJ,(AB$3+2),FALSE)), VLOOKUP($B547,'Results-formatted 060121'!$A:$AJ,(AB$3+2),FALSE)))</f>
        <v>4</v>
      </c>
      <c r="AC547" s="95">
        <f>IF($C547 = "neg", (($D547+1) - VLOOKUP($B547,'Results-formatted 060121'!$A:$AJ,(AC$3+2),FALSE)), IF($C547 = "pos-neg", (3+VLOOKUP($B547,'Results-formatted 060121'!$A:$AJ,(AC$3+2),FALSE)), VLOOKUP($B547,'Results-formatted 060121'!$A:$AJ,(AC$3+2),FALSE)))</f>
        <v>4</v>
      </c>
      <c r="AD547" s="95">
        <f>IF($C547 = "neg", (($D547+1) - VLOOKUP($B547,'Results-formatted 060121'!$A:$AJ,(AD$3+2),FALSE)), IF($C547 = "pos-neg", (3+VLOOKUP($B547,'Results-formatted 060121'!$A:$AJ,(AD$3+2),FALSE)), VLOOKUP($B547,'Results-formatted 060121'!$A:$AJ,(AD$3+2),FALSE)))</f>
        <v>4</v>
      </c>
      <c r="AE547" s="95">
        <f>IF($C547 = "neg", (($D547+1) - VLOOKUP($B547,'Results-formatted 060121'!$A:$AJ,(AE$3+2),FALSE)), IF($C547 = "pos-neg", (3+VLOOKUP($B547,'Results-formatted 060121'!$A:$AJ,(AE$3+2),FALSE)), VLOOKUP($B547,'Results-formatted 060121'!$A:$AJ,(AE$3+2),FALSE)))</f>
        <v>4</v>
      </c>
      <c r="AF547" s="95">
        <f>IF($C547 = "neg", (($D547+1) - VLOOKUP($B547,'Results-formatted 060121'!$A:$AJ,(AF$3+2),FALSE)), IF($C547 = "pos-neg", (3+VLOOKUP($B547,'Results-formatted 060121'!$A:$AJ,(AF$3+2),FALSE)), VLOOKUP($B547,'Results-formatted 060121'!$A:$AJ,(AF$3+2),FALSE)))</f>
        <v>4</v>
      </c>
      <c r="AG547" s="95">
        <f>IF($C547 = "neg", (($D547+1) - VLOOKUP($B547,'Results-formatted 060121'!$A:$AJ,(AG$3+2),FALSE)), IF($C547 = "pos-neg", (3+VLOOKUP($B547,'Results-formatted 060121'!$A:$AJ,(AG$3+2),FALSE)), VLOOKUP($B547,'Results-formatted 060121'!$A:$AJ,(AG$3+2),FALSE)))</f>
        <v>5</v>
      </c>
      <c r="AH547" s="95">
        <f>IF($C547 = "neg", (($D547+1) - VLOOKUP($B547,'Results-formatted 060121'!$A:$AJ,(AH$3+2),FALSE)), IF($C547 = "pos-neg", (3+VLOOKUP($B547,'Results-formatted 060121'!$A:$AJ,(AH$3+2),FALSE)), VLOOKUP($B547,'Results-formatted 060121'!$A:$AJ,(AH$3+2),FALSE)))</f>
        <v>4</v>
      </c>
      <c r="AI547" s="95">
        <f>IF($C547 = "neg", (($D547+1) - VLOOKUP($B547,'Results-formatted 060121'!$A:$AJ,(AI$3+2),FALSE)), IF($C547 = "pos-neg", (3+VLOOKUP($B547,'Results-formatted 060121'!$A:$AJ,(AI$3+2),FALSE)), VLOOKUP($B547,'Results-formatted 060121'!$A:$AJ,(AI$3+2),FALSE)))</f>
        <v>4</v>
      </c>
      <c r="AJ547" s="95">
        <f>IF($C547 = "neg", (($D547+1) - VLOOKUP($B547,'Results-formatted 060121'!$A:$AJ,(AJ$3+2),FALSE)), IF($C547 = "pos-neg", (3+VLOOKUP($B547,'Results-formatted 060121'!$A:$AJ,(AJ$3+2),FALSE)), VLOOKUP($B547,'Results-formatted 060121'!$A:$AJ,(AJ$3+2),FALSE)))</f>
        <v>5</v>
      </c>
      <c r="AK547" s="95">
        <f>IF($C547 = "neg", (($D547+1) - VLOOKUP($B547,'Results-formatted 060121'!$A:$AJ,(AK$3+2),FALSE)), IF($C547 = "pos-neg", (3+VLOOKUP($B547,'Results-formatted 060121'!$A:$AJ,(AK$3+2),FALSE)), VLOOKUP($B547,'Results-formatted 060121'!$A:$AJ,(AK$3+2),FALSE)))</f>
        <v>3</v>
      </c>
      <c r="AL547" s="95">
        <f>IF($C547 = "neg", (($D547+1) - VLOOKUP($B547,'Results-formatted 060121'!$A:$AJ,(AL$3+2),FALSE)), IF($C547 = "pos-neg", (3+VLOOKUP($B547,'Results-formatted 060121'!$A:$AJ,(AL$3+2),FALSE)), VLOOKUP($B547,'Results-formatted 060121'!$A:$AJ,(AL$3+2),FALSE)))</f>
        <v>5</v>
      </c>
      <c r="AM547" s="95">
        <f>IF($C547 = "neg", (($D547+1) - VLOOKUP($B547,'Results-formatted 060121'!$A:AJ,(AM$3+2),FALSE)), IF($C547 = "pos-neg", (3+VLOOKUP($B547,'Results-formatted 060121'!$A:AJ,(AM$3+2),FALSE)), VLOOKUP($B547,'Results-formatted 060121'!$A:AJ,(AM$3+2),FALSE)))</f>
        <v>4</v>
      </c>
      <c r="AN547" s="95">
        <f>IF($C547 = "neg", (($D547+1) - VLOOKUP($B547,'Results-formatted 060121'!$A:AK,(AN$3+2),FALSE)), IF($C547 = "pos-neg", (3+VLOOKUP($B547,'Results-formatted 060121'!$A:AK,(AN$3+2),FALSE)), VLOOKUP($B547,'Results-formatted 060121'!$A:AK,(AN$3+2),FALSE)))</f>
        <v>4</v>
      </c>
      <c r="AO547" s="95">
        <f>IF($C547 = "neg", (($D547+1) - VLOOKUP($B547,'Results-formatted 060121'!$A:AL,(AO$3+2),FALSE)), IF($C547 = "pos-neg", (3+VLOOKUP($B547,'Results-formatted 060121'!$A:AL,(AO$3+2),FALSE)), VLOOKUP($B547,'Results-formatted 060121'!$A:AL,(AO$3+2),FALSE)))</f>
        <v>5</v>
      </c>
      <c r="AP547" s="95">
        <f>IF($C547 = "neg", (($D547+1) - VLOOKUP($B547,'Results-formatted 060121'!$A:AM,(AP$3+2),FALSE)), IF($C547 = "pos-neg", (3+VLOOKUP($B547,'Results-formatted 060121'!$A:AM,(AP$3+2),FALSE)), VLOOKUP($B547,'Results-formatted 060121'!$A:AM,(AP$3+2),FALSE)))</f>
        <v>3</v>
      </c>
      <c r="AQ547" s="95">
        <f>IF($C547 = "neg", (($D547+1) - VLOOKUP($B547,'Results-formatted 060121'!$A:AN,(AQ$3+2),FALSE)), IF($C547 = "pos-neg", (3+VLOOKUP($B547,'Results-formatted 060121'!$A:AN,(AQ$3+2),FALSE)), VLOOKUP($B547,'Results-formatted 060121'!$A:AN,(AQ$3+2),FALSE)))</f>
        <v>4</v>
      </c>
      <c r="AR547" s="95">
        <f>IF($C547 = "neg", (($D547+1) - VLOOKUP($B547,'Results-formatted 060121'!$A:AO,(AR$3+2),FALSE)), IF($C547 = "pos-neg", (3+VLOOKUP($B547,'Results-formatted 060121'!$A:AO,(AR$3+2),FALSE)), VLOOKUP($B547,'Results-formatted 060121'!$A:AO,(AR$3+2),FALSE)))</f>
        <v>5</v>
      </c>
      <c r="AS547" s="95">
        <f>IF($C547 = "neg", (($D547+1) - VLOOKUP($B547,'Results-formatted 060121'!$A:AP,(AS$3+2),FALSE)), IF($C547 = "pos-neg", (3+VLOOKUP($B547,'Results-formatted 060121'!$A:AP,(AS$3+2),FALSE)), VLOOKUP($B547,'Results-formatted 060121'!$A:AP,(AS$3+2),FALSE)))</f>
        <v>3</v>
      </c>
      <c r="AT547" s="95">
        <f>IF($C547 = "neg", (($D547+1) - VLOOKUP($B547,'Results-formatted 060121'!$A:AQ,(AT$3+2),FALSE)), IF($C547 = "pos-neg", (3+VLOOKUP($B547,'Results-formatted 060121'!$A:AQ,(AT$3+2),FALSE)), VLOOKUP($B547,'Results-formatted 060121'!$A:AQ,(AT$3+2),FALSE)))</f>
        <v>5</v>
      </c>
      <c r="AU547" s="95">
        <f>IF($C547 = "neg", (($D547+1) - VLOOKUP($B547,'Results-formatted 060121'!$A:AR,(AU$3+2),FALSE)), IF($C547 = "pos-neg", (3+VLOOKUP($B547,'Results-formatted 060121'!$A:AR,(AU$3+2),FALSE)), VLOOKUP($B547,'Results-formatted 060121'!$A:AR,(AU$3+2),FALSE)))</f>
        <v>5</v>
      </c>
      <c r="AV547" s="95">
        <f>IF($C547 = "neg", (($D547+1) - VLOOKUP($B547,'Results-formatted 060121'!$A:AS,(AV$3+2),FALSE)), IF($C547 = "pos-neg", (3+VLOOKUP($B547,'Results-formatted 060121'!$A:AS,(AV$3+2),FALSE)), VLOOKUP($B547,'Results-formatted 060121'!$A:AS,(AV$3+2),FALSE)))</f>
        <v>4</v>
      </c>
      <c r="AW547" s="95">
        <f>IF($C547 = "neg", (($D547+1) - VLOOKUP($B547,'Results-formatted 060121'!$A:AT,(AW$3+2),FALSE)), IF($C547 = "pos-neg", (3+VLOOKUP($B547,'Results-formatted 060121'!$A:AT,(AW$3+2),FALSE)), VLOOKUP($B547,'Results-formatted 060121'!$A:AT,(AW$3+2),FALSE)))</f>
        <v>4</v>
      </c>
      <c r="AX547" s="95">
        <f>IF($C547 = "neg", (($D547+1) - VLOOKUP($B547,'Results-formatted 060121'!$A:AU,(AX$3+2),FALSE)), IF($C547 = "pos-neg", (3+VLOOKUP($B547,'Results-formatted 060121'!$A:AU,(AX$3+2),FALSE)), VLOOKUP($B547,'Results-formatted 060121'!$A:AU,(AX$3+2),FALSE)))</f>
        <v>1</v>
      </c>
      <c r="AY547" s="95">
        <f>IF($C547 = "neg", (($D547+1) - VLOOKUP($B547,'Results-formatted 060121'!$A:AV,(AY$3+2),FALSE)), IF($C547 = "pos-neg", (3+VLOOKUP($B547,'Results-formatted 060121'!$A:AV,(AY$3+2),FALSE)), VLOOKUP($B547,'Results-formatted 060121'!$A:AV,(AY$3+2),FALSE)))</f>
        <v>2</v>
      </c>
      <c r="AZ547" s="95">
        <f>IF($C547 = "neg", (($D547+1) - VLOOKUP($B547,'Results-formatted 060121'!$A:AW,(AZ$3+2),FALSE)), IF($C547 = "pos-neg", (3+VLOOKUP($B547,'Results-formatted 060121'!$A:AW,(AZ$3+2),FALSE)), VLOOKUP($B547,'Results-formatted 060121'!$A:AW,(AZ$3+2),FALSE)))</f>
        <v>4</v>
      </c>
      <c r="BA547" s="95">
        <f>IF($C547 = "neg", (($D547+1) - VLOOKUP($B547,'Results-formatted 060121'!$A:AX,(BA$3+2),FALSE)), IF($C547 = "pos-neg", (3+VLOOKUP($B547,'Results-formatted 060121'!$A:AX,(BA$3+2),FALSE)), VLOOKUP($B547,'Results-formatted 060121'!$A:AX,(BA$3+2),FALSE)))</f>
        <v>4</v>
      </c>
      <c r="BB547" s="95">
        <f>IF($C547 = "neg", (($D547+1) - VLOOKUP($B547,'Results-formatted 060121'!$A:AY,(BB$3+2),FALSE)), IF($C547 = "pos-neg", (3+VLOOKUP($B547,'Results-formatted 060121'!$A:AY,(BB$3+2),FALSE)), VLOOKUP($B547,'Results-formatted 060121'!$A:AY,(BB$3+2),FALSE)))</f>
        <v>5</v>
      </c>
      <c r="BC547" s="95">
        <f>IF($C547 = "neg", (($D547+1) - VLOOKUP($B547,'Results-formatted 060121'!$A:AZ,(BC$3+2),FALSE)), IF($C547 = "pos-neg", (3+VLOOKUP($B547,'Results-formatted 060121'!$A:AZ,(BC$3+2),FALSE)), VLOOKUP($B547,'Results-formatted 060121'!$A:AZ,(BC$3+2),FALSE)))</f>
        <v>3</v>
      </c>
      <c r="BD547" s="95">
        <f>IF($C547 = "neg", (($D547+1) - VLOOKUP($B547,'Results-formatted 060121'!$A:BA,(BD$3+2),FALSE)), IF($C547 = "pos-neg", (3+VLOOKUP($B547,'Results-formatted 060121'!$A:BA,(BD$3+2),FALSE)), VLOOKUP($B547,'Results-formatted 060121'!$A:BA,(BD$3+2),FALSE)))</f>
        <v>4</v>
      </c>
      <c r="BE547" s="95">
        <f>IF($C547 = "neg", (($D547+1) - VLOOKUP($B547,'Results-formatted 060121'!$A:BB,(BE$3+2),FALSE)), IF($C547 = "pos-neg", (3+VLOOKUP($B547,'Results-formatted 060121'!$A:BB,(BE$3+2),FALSE)), VLOOKUP($B547,'Results-formatted 060121'!$A:BB,(BE$3+2),FALSE)))</f>
        <v>4</v>
      </c>
      <c r="BF547" s="95">
        <f>IF($C547 = "neg", (($D547+1) - VLOOKUP($B547,'Results-formatted 060121'!$A:BC,(BF$3+2),FALSE)), IF($C547 = "pos-neg", (3+VLOOKUP($B547,'Results-formatted 060121'!$A:BC,(BF$3+2),FALSE)), VLOOKUP($B547,'Results-formatted 060121'!$A:BC,(BF$3+2),FALSE)))</f>
        <v>4</v>
      </c>
      <c r="BG547" s="95">
        <f>IF($C547 = "neg", (($D547+1) - VLOOKUP($B547,'Results-formatted 060121'!$A:BD,(BG$3+2),FALSE)), IF($C547 = "pos-neg", (3+VLOOKUP($B547,'Results-formatted 060121'!$A:BD,(BG$3+2),FALSE)), VLOOKUP($B547,'Results-formatted 060121'!$A:BD,(BG$3+2),FALSE)))</f>
        <v>4</v>
      </c>
      <c r="BH547" s="95">
        <f>IF($C547 = "neg", (($D547+1) - VLOOKUP($B547,'Results-formatted 060121'!$A:BE,(BH$3+2),FALSE)), IF($C547 = "pos-neg", (3+VLOOKUP($B547,'Results-formatted 060121'!$A:BE,(BH$3+2),FALSE)), VLOOKUP($B547,'Results-formatted 060121'!$A:BE,(BH$3+2),FALSE)))</f>
        <v>4</v>
      </c>
      <c r="BI547" s="95">
        <f>IF($C547 = "neg", (($D547+1) - VLOOKUP($B547,'Results-formatted 060121'!$A:BF,(BI$3+2),FALSE)), IF($C547 = "pos-neg", (3+VLOOKUP($B547,'Results-formatted 060121'!$A:BF,(BI$3+2),FALSE)), VLOOKUP($B547,'Results-formatted 060121'!$A:BF,(BI$3+2),FALSE)))</f>
        <v>4</v>
      </c>
      <c r="BJ547" s="95">
        <f>IF($C547 = "neg", (($D547+1) - VLOOKUP($B547,'Results-formatted 060121'!$A:BG,(BJ$3+2),FALSE)), IF($C547 = "pos-neg", (3+VLOOKUP($B547,'Results-formatted 060121'!$A:BG,(BJ$3+2),FALSE)), VLOOKUP($B547,'Results-formatted 060121'!$A:BG,(BJ$3+2),FALSE)))</f>
        <v>5</v>
      </c>
      <c r="BK547" s="95">
        <f>IF($C547 = "neg", (($D547+1) - VLOOKUP($B547,'Results-formatted 060121'!$A:BH,(BK$3+2),FALSE)), IF($C547 = "pos-neg", (3+VLOOKUP($B547,'Results-formatted 060121'!$A:BH,(BK$3+2),FALSE)), VLOOKUP($B547,'Results-formatted 060121'!$A:BH,(BK$3+2),FALSE)))</f>
        <v>4</v>
      </c>
      <c r="BL547" s="95">
        <f>IF($C547 = "neg", (($D547+1) - VLOOKUP($B547,'Results-formatted 060121'!$A:BI,(BL$3+2),FALSE)), IF($C547 = "pos-neg", (3+VLOOKUP($B547,'Results-formatted 060121'!$A:BI,(BL$3+2),FALSE)), VLOOKUP($B547,'Results-formatted 060121'!$A:BI,(BL$3+2),FALSE)))</f>
        <v>5</v>
      </c>
      <c r="BM547" s="95">
        <f>IF($C547 = "neg", (($D547+1) - VLOOKUP($B547,'Results-formatted 060121'!$A:BJ,(BM$3+2),FALSE)), IF($C547 = "pos-neg", (3+VLOOKUP($B547,'Results-formatted 060121'!$A:BJ,(BM$3+2),FALSE)), VLOOKUP($B547,'Results-formatted 060121'!$A:BJ,(BM$3+2),FALSE)))</f>
        <v>4</v>
      </c>
      <c r="BN547" s="95"/>
      <c r="BO547" s="95"/>
      <c r="BP547" s="95"/>
      <c r="BQ547" s="95"/>
      <c r="BR547" s="95"/>
      <c r="BS547" s="95"/>
      <c r="BT547" s="95"/>
      <c r="BU547" s="95"/>
      <c r="BV547" s="95"/>
      <c r="BW547" s="95"/>
      <c r="BX547" s="95"/>
      <c r="BY547" s="95"/>
      <c r="BZ547" s="95"/>
      <c r="CA547" s="95"/>
      <c r="CB547" s="95"/>
      <c r="CC547" s="95"/>
      <c r="CD547" s="98"/>
      <c r="CE547" s="25">
        <f t="shared" si="2149"/>
        <v>4.05</v>
      </c>
      <c r="CF547" s="25">
        <f t="shared" si="2064"/>
        <v>0.79030137997250205</v>
      </c>
    </row>
    <row r="548" spans="2:84" ht="42" x14ac:dyDescent="0.15">
      <c r="B548" s="84" t="s">
        <v>659</v>
      </c>
      <c r="C548" s="86" t="s">
        <v>224</v>
      </c>
      <c r="D548" s="2">
        <v>5</v>
      </c>
      <c r="E548" s="15" t="s">
        <v>1108</v>
      </c>
      <c r="F548" s="95">
        <f>IF($C548 = "neg", (($D548+1) - VLOOKUP($B548,'Results-formatted 060121'!$A:$AJ,(F$3+2),FALSE)), IF($C548 = "pos-neg", (3+VLOOKUP($B548,'Results-formatted 060121'!$A:$AJ,(F$3+2),FALSE)), VLOOKUP($B548,'Results-formatted 060121'!$A:$AJ,(F$3+2),FALSE)))</f>
        <v>3</v>
      </c>
      <c r="G548" s="95">
        <f>IF($C548 = "neg", (($D548+1) - VLOOKUP($B548,'Results-formatted 060121'!$A:$AJ,(G$3+2),FALSE)), IF($C548 = "pos-neg", (3+VLOOKUP($B548,'Results-formatted 060121'!$A:$AJ,(G$3+2),FALSE)), VLOOKUP($B548,'Results-formatted 060121'!$A:$AJ,(G$3+2),FALSE)))</f>
        <v>4</v>
      </c>
      <c r="H548" s="95">
        <f>IF($C548 = "neg", (($D548+1) - VLOOKUP($B548,'Results-formatted 060121'!$A:$AJ,(H$3+2),FALSE)), IF($C548 = "pos-neg", (3+VLOOKUP($B548,'Results-formatted 060121'!$A:$AJ,(H$3+2),FALSE)), VLOOKUP($B548,'Results-formatted 060121'!$A:$AJ,(H$3+2),FALSE)))</f>
        <v>4</v>
      </c>
      <c r="I548" s="95">
        <f>IF($C548 = "neg", (($D548+1) - VLOOKUP($B548,'Results-formatted 060121'!$A:$AJ,(I$3+2),FALSE)), IF($C548 = "pos-neg", (3+VLOOKUP($B548,'Results-formatted 060121'!$A:$AJ,(I$3+2),FALSE)), VLOOKUP($B548,'Results-formatted 060121'!$A:$AJ,(I$3+2),FALSE)))</f>
        <v>4</v>
      </c>
      <c r="J548" s="95">
        <f>IF($C548 = "neg", (($D548+1) - VLOOKUP($B548,'Results-formatted 060121'!$A:$AJ,(J$3+2),FALSE)), IF($C548 = "pos-neg", (3+VLOOKUP($B548,'Results-formatted 060121'!$A:$AJ,(J$3+2),FALSE)), VLOOKUP($B548,'Results-formatted 060121'!$A:$AJ,(J$3+2),FALSE)))</f>
        <v>3</v>
      </c>
      <c r="K548" s="95">
        <f>IF($C548 = "neg", (($D548+1) - VLOOKUP($B548,'Results-formatted 060121'!$A:$AJ,(K$3+2),FALSE)), IF($C548 = "pos-neg", (3+VLOOKUP($B548,'Results-formatted 060121'!$A:$AJ,(K$3+2),FALSE)), VLOOKUP($B548,'Results-formatted 060121'!$A:$AJ,(K$3+2),FALSE)))</f>
        <v>5</v>
      </c>
      <c r="L548" s="95">
        <f>IF($C548 = "neg", (($D548+1) - VLOOKUP($B548,'Results-formatted 060121'!$A:$AJ,(L$3+2),FALSE)), IF($C548 = "pos-neg", (3+VLOOKUP($B548,'Results-formatted 060121'!$A:$AJ,(L$3+2),FALSE)), VLOOKUP($B548,'Results-formatted 060121'!$A:$AJ,(L$3+2),FALSE)))</f>
        <v>4</v>
      </c>
      <c r="M548" s="95">
        <f>IF($C548 = "neg", (($D548+1) - VLOOKUP($B548,'Results-formatted 060121'!$A:$AJ,(M$3+2),FALSE)), IF($C548 = "pos-neg", (3+VLOOKUP($B548,'Results-formatted 060121'!$A:$AJ,(M$3+2),FALSE)), VLOOKUP($B548,'Results-formatted 060121'!$A:$AJ,(M$3+2),FALSE)))</f>
        <v>4</v>
      </c>
      <c r="N548" s="95">
        <f>IF($C548 = "neg", (($D548+1) - VLOOKUP($B548,'Results-formatted 060121'!$A:$AJ,(N$3+2),FALSE)), IF($C548 = "pos-neg", (3+VLOOKUP($B548,'Results-formatted 060121'!$A:$AJ,(N$3+2),FALSE)), VLOOKUP($B548,'Results-formatted 060121'!$A:$AJ,(N$3+2),FALSE)))</f>
        <v>4</v>
      </c>
      <c r="O548" s="95">
        <f>IF($C548 = "neg", (($D548+1) - VLOOKUP($B548,'Results-formatted 060121'!$A:$AJ,(O$3+2),FALSE)), IF($C548 = "pos-neg", (3+VLOOKUP($B548,'Results-formatted 060121'!$A:$AJ,(O$3+2),FALSE)), VLOOKUP($B548,'Results-formatted 060121'!$A:$AJ,(O$3+2),FALSE)))</f>
        <v>5</v>
      </c>
      <c r="P548" s="95">
        <f>IF($C548 = "neg", (($D548+1) - VLOOKUP($B548,'Results-formatted 060121'!$A:$AJ,(P$3+2),FALSE)), IF($C548 = "pos-neg", (3+VLOOKUP($B548,'Results-formatted 060121'!$A:$AJ,(P$3+2),FALSE)), VLOOKUP($B548,'Results-formatted 060121'!$A:$AJ,(P$3+2),FALSE)))</f>
        <v>2</v>
      </c>
      <c r="Q548" s="95">
        <f>IF($C548 = "neg", (($D548+1) - VLOOKUP($B548,'Results-formatted 060121'!$A:$AJ,(Q$3+2),FALSE)), IF($C548 = "pos-neg", (3+VLOOKUP($B548,'Results-formatted 060121'!$A:$AJ,(Q$3+2),FALSE)), VLOOKUP($B548,'Results-formatted 060121'!$A:$AJ,(Q$3+2),FALSE)))</f>
        <v>5</v>
      </c>
      <c r="R548" s="95">
        <f>IF($C548 = "neg", (($D548+1) - VLOOKUP($B548,'Results-formatted 060121'!$A:$AJ,(R$3+2),FALSE)), IF($C548 = "pos-neg", (3+VLOOKUP($B548,'Results-formatted 060121'!$A:$AJ,(R$3+2),FALSE)), VLOOKUP($B548,'Results-formatted 060121'!$A:$AJ,(R$3+2),FALSE)))</f>
        <v>4</v>
      </c>
      <c r="S548" s="95">
        <f>IF($C548 = "neg", (($D548+1) - VLOOKUP($B548,'Results-formatted 060121'!$A:$AJ,(S$3+2),FALSE)), IF($C548 = "pos-neg", (3+VLOOKUP($B548,'Results-formatted 060121'!$A:$AJ,(S$3+2),FALSE)), VLOOKUP($B548,'Results-formatted 060121'!$A:$AJ,(S$3+2),FALSE)))</f>
        <v>4</v>
      </c>
      <c r="T548" s="95">
        <f>IF($C548 = "neg", (($D548+1) - VLOOKUP($B548,'Results-formatted 060121'!$A:$AJ,(T$3+2),FALSE)), IF($C548 = "pos-neg", (3+VLOOKUP($B548,'Results-formatted 060121'!$A:$AJ,(T$3+2),FALSE)), VLOOKUP($B548,'Results-formatted 060121'!$A:$AJ,(T$3+2),FALSE)))</f>
        <v>4</v>
      </c>
      <c r="U548" s="95">
        <f>IF($C548 = "neg", (($D548+1) - VLOOKUP($B548,'Results-formatted 060121'!$A:$AJ,(U$3+2),FALSE)), IF($C548 = "pos-neg", (3+VLOOKUP($B548,'Results-formatted 060121'!$A:$AJ,(U$3+2),FALSE)), VLOOKUP($B548,'Results-formatted 060121'!$A:$AJ,(U$3+2),FALSE)))</f>
        <v>5</v>
      </c>
      <c r="V548" s="95">
        <f>IF($C548 = "neg", (($D548+1) - VLOOKUP($B548,'Results-formatted 060121'!$A:$AJ,(V$3+2),FALSE)), IF($C548 = "pos-neg", (3+VLOOKUP($B548,'Results-formatted 060121'!$A:$AJ,(V$3+2),FALSE)), VLOOKUP($B548,'Results-formatted 060121'!$A:$AJ,(V$3+2),FALSE)))</f>
        <v>4</v>
      </c>
      <c r="W548" s="95">
        <f>IF($C548 = "neg", (($D548+1) - VLOOKUP($B548,'Results-formatted 060121'!$A:$AJ,(W$3+2),FALSE)), IF($C548 = "pos-neg", (3+VLOOKUP($B548,'Results-formatted 060121'!$A:$AJ,(W$3+2),FALSE)), VLOOKUP($B548,'Results-formatted 060121'!$A:$AJ,(W$3+2),FALSE)))</f>
        <v>3</v>
      </c>
      <c r="X548" s="95">
        <f>IF($C548 = "neg", (($D548+1) - VLOOKUP($B548,'Results-formatted 060121'!$A:$AJ,(X$3+2),FALSE)), IF($C548 = "pos-neg", (3+VLOOKUP($B548,'Results-formatted 060121'!$A:$AJ,(X$3+2),FALSE)), VLOOKUP($B548,'Results-formatted 060121'!$A:$AJ,(X$3+2),FALSE)))</f>
        <v>3</v>
      </c>
      <c r="Y548" s="95">
        <f>IF($C548 = "neg", (($D548+1) - VLOOKUP($B548,'Results-formatted 060121'!$A:$AJ,(Y$3+2),FALSE)), IF($C548 = "pos-neg", (3+VLOOKUP($B548,'Results-formatted 060121'!$A:$AJ,(Y$3+2),FALSE)), VLOOKUP($B548,'Results-formatted 060121'!$A:$AJ,(Y$3+2),FALSE)))</f>
        <v>4</v>
      </c>
      <c r="Z548" s="95">
        <f>IF($C548 = "neg", (($D548+1) - VLOOKUP($B548,'Results-formatted 060121'!$A:$AJ,(Z$3+2),FALSE)), IF($C548 = "pos-neg", (3+VLOOKUP($B548,'Results-formatted 060121'!$A:$AJ,(Z$3+2),FALSE)), VLOOKUP($B548,'Results-formatted 060121'!$A:$AJ,(Z$3+2),FALSE)))</f>
        <v>3</v>
      </c>
      <c r="AA548" s="95">
        <f>IF($C548 = "neg", (($D548+1) - VLOOKUP($B548,'Results-formatted 060121'!$A:$AJ,(AA$3+2),FALSE)), IF($C548 = "pos-neg", (3+VLOOKUP($B548,'Results-formatted 060121'!$A:$AJ,(AA$3+2),FALSE)), VLOOKUP($B548,'Results-formatted 060121'!$A:$AJ,(AA$3+2),FALSE)))</f>
        <v>5</v>
      </c>
      <c r="AB548" s="95">
        <f>IF($C548 = "neg", (($D548+1) - VLOOKUP($B548,'Results-formatted 060121'!$A:$AJ,(AB$3+2),FALSE)), IF($C548 = "pos-neg", (3+VLOOKUP($B548,'Results-formatted 060121'!$A:$AJ,(AB$3+2),FALSE)), VLOOKUP($B548,'Results-formatted 060121'!$A:$AJ,(AB$3+2),FALSE)))</f>
        <v>4</v>
      </c>
      <c r="AC548" s="95">
        <f>IF($C548 = "neg", (($D548+1) - VLOOKUP($B548,'Results-formatted 060121'!$A:$AJ,(AC$3+2),FALSE)), IF($C548 = "pos-neg", (3+VLOOKUP($B548,'Results-formatted 060121'!$A:$AJ,(AC$3+2),FALSE)), VLOOKUP($B548,'Results-formatted 060121'!$A:$AJ,(AC$3+2),FALSE)))</f>
        <v>3</v>
      </c>
      <c r="AD548" s="95">
        <f>IF($C548 = "neg", (($D548+1) - VLOOKUP($B548,'Results-formatted 060121'!$A:$AJ,(AD$3+2),FALSE)), IF($C548 = "pos-neg", (3+VLOOKUP($B548,'Results-formatted 060121'!$A:$AJ,(AD$3+2),FALSE)), VLOOKUP($B548,'Results-formatted 060121'!$A:$AJ,(AD$3+2),FALSE)))</f>
        <v>3</v>
      </c>
      <c r="AE548" s="95">
        <f>IF($C548 = "neg", (($D548+1) - VLOOKUP($B548,'Results-formatted 060121'!$A:$AJ,(AE$3+2),FALSE)), IF($C548 = "pos-neg", (3+VLOOKUP($B548,'Results-formatted 060121'!$A:$AJ,(AE$3+2),FALSE)), VLOOKUP($B548,'Results-formatted 060121'!$A:$AJ,(AE$3+2),FALSE)))</f>
        <v>5</v>
      </c>
      <c r="AF548" s="95">
        <f>IF($C548 = "neg", (($D548+1) - VLOOKUP($B548,'Results-formatted 060121'!$A:$AJ,(AF$3+2),FALSE)), IF($C548 = "pos-neg", (3+VLOOKUP($B548,'Results-formatted 060121'!$A:$AJ,(AF$3+2),FALSE)), VLOOKUP($B548,'Results-formatted 060121'!$A:$AJ,(AF$3+2),FALSE)))</f>
        <v>2</v>
      </c>
      <c r="AG548" s="95">
        <f>IF($C548 = "neg", (($D548+1) - VLOOKUP($B548,'Results-formatted 060121'!$A:$AJ,(AG$3+2),FALSE)), IF($C548 = "pos-neg", (3+VLOOKUP($B548,'Results-formatted 060121'!$A:$AJ,(AG$3+2),FALSE)), VLOOKUP($B548,'Results-formatted 060121'!$A:$AJ,(AG$3+2),FALSE)))</f>
        <v>5</v>
      </c>
      <c r="AH548" s="95">
        <f>IF($C548 = "neg", (($D548+1) - VLOOKUP($B548,'Results-formatted 060121'!$A:$AJ,(AH$3+2),FALSE)), IF($C548 = "pos-neg", (3+VLOOKUP($B548,'Results-formatted 060121'!$A:$AJ,(AH$3+2),FALSE)), VLOOKUP($B548,'Results-formatted 060121'!$A:$AJ,(AH$3+2),FALSE)))</f>
        <v>4</v>
      </c>
      <c r="AI548" s="95">
        <f>IF($C548 = "neg", (($D548+1) - VLOOKUP($B548,'Results-formatted 060121'!$A:$AJ,(AI$3+2),FALSE)), IF($C548 = "pos-neg", (3+VLOOKUP($B548,'Results-formatted 060121'!$A:$AJ,(AI$3+2),FALSE)), VLOOKUP($B548,'Results-formatted 060121'!$A:$AJ,(AI$3+2),FALSE)))</f>
        <v>4</v>
      </c>
      <c r="AJ548" s="95">
        <f>IF($C548 = "neg", (($D548+1) - VLOOKUP($B548,'Results-formatted 060121'!$A:$AJ,(AJ$3+2),FALSE)), IF($C548 = "pos-neg", (3+VLOOKUP($B548,'Results-formatted 060121'!$A:$AJ,(AJ$3+2),FALSE)), VLOOKUP($B548,'Results-formatted 060121'!$A:$AJ,(AJ$3+2),FALSE)))</f>
        <v>5</v>
      </c>
      <c r="AK548" s="95">
        <f>IF($C548 = "neg", (($D548+1) - VLOOKUP($B548,'Results-formatted 060121'!$A:$AJ,(AK$3+2),FALSE)), IF($C548 = "pos-neg", (3+VLOOKUP($B548,'Results-formatted 060121'!$A:$AJ,(AK$3+2),FALSE)), VLOOKUP($B548,'Results-formatted 060121'!$A:$AJ,(AK$3+2),FALSE)))</f>
        <v>4</v>
      </c>
      <c r="AL548" s="95">
        <f>IF($C548 = "neg", (($D548+1) - VLOOKUP($B548,'Results-formatted 060121'!$A:$AJ,(AL$3+2),FALSE)), IF($C548 = "pos-neg", (3+VLOOKUP($B548,'Results-formatted 060121'!$A:$AJ,(AL$3+2),FALSE)), VLOOKUP($B548,'Results-formatted 060121'!$A:$AJ,(AL$3+2),FALSE)))</f>
        <v>5</v>
      </c>
      <c r="AM548" s="95">
        <f>IF($C548 = "neg", (($D548+1) - VLOOKUP($B548,'Results-formatted 060121'!$A:AJ,(AM$3+2),FALSE)), IF($C548 = "pos-neg", (3+VLOOKUP($B548,'Results-formatted 060121'!$A:AJ,(AM$3+2),FALSE)), VLOOKUP($B548,'Results-formatted 060121'!$A:AJ,(AM$3+2),FALSE)))</f>
        <v>4</v>
      </c>
      <c r="AN548" s="95">
        <f>IF($C548 = "neg", (($D548+1) - VLOOKUP($B548,'Results-formatted 060121'!$A:AK,(AN$3+2),FALSE)), IF($C548 = "pos-neg", (3+VLOOKUP($B548,'Results-formatted 060121'!$A:AK,(AN$3+2),FALSE)), VLOOKUP($B548,'Results-formatted 060121'!$A:AK,(AN$3+2),FALSE)))</f>
        <v>4</v>
      </c>
      <c r="AO548" s="95">
        <f>IF($C548 = "neg", (($D548+1) - VLOOKUP($B548,'Results-formatted 060121'!$A:AL,(AO$3+2),FALSE)), IF($C548 = "pos-neg", (3+VLOOKUP($B548,'Results-formatted 060121'!$A:AL,(AO$3+2),FALSE)), VLOOKUP($B548,'Results-formatted 060121'!$A:AL,(AO$3+2),FALSE)))</f>
        <v>4</v>
      </c>
      <c r="AP548" s="95">
        <f>IF($C548 = "neg", (($D548+1) - VLOOKUP($B548,'Results-formatted 060121'!$A:AM,(AP$3+2),FALSE)), IF($C548 = "pos-neg", (3+VLOOKUP($B548,'Results-formatted 060121'!$A:AM,(AP$3+2),FALSE)), VLOOKUP($B548,'Results-formatted 060121'!$A:AM,(AP$3+2),FALSE)))</f>
        <v>3</v>
      </c>
      <c r="AQ548" s="95">
        <f>IF($C548 = "neg", (($D548+1) - VLOOKUP($B548,'Results-formatted 060121'!$A:AN,(AQ$3+2),FALSE)), IF($C548 = "pos-neg", (3+VLOOKUP($B548,'Results-formatted 060121'!$A:AN,(AQ$3+2),FALSE)), VLOOKUP($B548,'Results-formatted 060121'!$A:AN,(AQ$3+2),FALSE)))</f>
        <v>4</v>
      </c>
      <c r="AR548" s="95">
        <f>IF($C548 = "neg", (($D548+1) - VLOOKUP($B548,'Results-formatted 060121'!$A:AO,(AR$3+2),FALSE)), IF($C548 = "pos-neg", (3+VLOOKUP($B548,'Results-formatted 060121'!$A:AO,(AR$3+2),FALSE)), VLOOKUP($B548,'Results-formatted 060121'!$A:AO,(AR$3+2),FALSE)))</f>
        <v>5</v>
      </c>
      <c r="AS548" s="95">
        <f>IF($C548 = "neg", (($D548+1) - VLOOKUP($B548,'Results-formatted 060121'!$A:AP,(AS$3+2),FALSE)), IF($C548 = "pos-neg", (3+VLOOKUP($B548,'Results-formatted 060121'!$A:AP,(AS$3+2),FALSE)), VLOOKUP($B548,'Results-formatted 060121'!$A:AP,(AS$3+2),FALSE)))</f>
        <v>2</v>
      </c>
      <c r="AT548" s="95">
        <f>IF($C548 = "neg", (($D548+1) - VLOOKUP($B548,'Results-formatted 060121'!$A:AQ,(AT$3+2),FALSE)), IF($C548 = "pos-neg", (3+VLOOKUP($B548,'Results-formatted 060121'!$A:AQ,(AT$3+2),FALSE)), VLOOKUP($B548,'Results-formatted 060121'!$A:AQ,(AT$3+2),FALSE)))</f>
        <v>5</v>
      </c>
      <c r="AU548" s="95">
        <f>IF($C548 = "neg", (($D548+1) - VLOOKUP($B548,'Results-formatted 060121'!$A:AR,(AU$3+2),FALSE)), IF($C548 = "pos-neg", (3+VLOOKUP($B548,'Results-formatted 060121'!$A:AR,(AU$3+2),FALSE)), VLOOKUP($B548,'Results-formatted 060121'!$A:AR,(AU$3+2),FALSE)))</f>
        <v>4</v>
      </c>
      <c r="AV548" s="95">
        <f>IF($C548 = "neg", (($D548+1) - VLOOKUP($B548,'Results-formatted 060121'!$A:AS,(AV$3+2),FALSE)), IF($C548 = "pos-neg", (3+VLOOKUP($B548,'Results-formatted 060121'!$A:AS,(AV$3+2),FALSE)), VLOOKUP($B548,'Results-formatted 060121'!$A:AS,(AV$3+2),FALSE)))</f>
        <v>4</v>
      </c>
      <c r="AW548" s="95">
        <f>IF($C548 = "neg", (($D548+1) - VLOOKUP($B548,'Results-formatted 060121'!$A:AT,(AW$3+2),FALSE)), IF($C548 = "pos-neg", (3+VLOOKUP($B548,'Results-formatted 060121'!$A:AT,(AW$3+2),FALSE)), VLOOKUP($B548,'Results-formatted 060121'!$A:AT,(AW$3+2),FALSE)))</f>
        <v>4</v>
      </c>
      <c r="AX548" s="95">
        <f>IF($C548 = "neg", (($D548+1) - VLOOKUP($B548,'Results-formatted 060121'!$A:AU,(AX$3+2),FALSE)), IF($C548 = "pos-neg", (3+VLOOKUP($B548,'Results-formatted 060121'!$A:AU,(AX$3+2),FALSE)), VLOOKUP($B548,'Results-formatted 060121'!$A:AU,(AX$3+2),FALSE)))</f>
        <v>1</v>
      </c>
      <c r="AY548" s="95">
        <f>IF($C548 = "neg", (($D548+1) - VLOOKUP($B548,'Results-formatted 060121'!$A:AV,(AY$3+2),FALSE)), IF($C548 = "pos-neg", (3+VLOOKUP($B548,'Results-formatted 060121'!$A:AV,(AY$3+2),FALSE)), VLOOKUP($B548,'Results-formatted 060121'!$A:AV,(AY$3+2),FALSE)))</f>
        <v>2</v>
      </c>
      <c r="AZ548" s="95">
        <f>IF($C548 = "neg", (($D548+1) - VLOOKUP($B548,'Results-formatted 060121'!$A:AW,(AZ$3+2),FALSE)), IF($C548 = "pos-neg", (3+VLOOKUP($B548,'Results-formatted 060121'!$A:AW,(AZ$3+2),FALSE)), VLOOKUP($B548,'Results-formatted 060121'!$A:AW,(AZ$3+2),FALSE)))</f>
        <v>4</v>
      </c>
      <c r="BA548" s="95">
        <f>IF($C548 = "neg", (($D548+1) - VLOOKUP($B548,'Results-formatted 060121'!$A:AX,(BA$3+2),FALSE)), IF($C548 = "pos-neg", (3+VLOOKUP($B548,'Results-formatted 060121'!$A:AX,(BA$3+2),FALSE)), VLOOKUP($B548,'Results-formatted 060121'!$A:AX,(BA$3+2),FALSE)))</f>
        <v>4</v>
      </c>
      <c r="BB548" s="95">
        <f>IF($C548 = "neg", (($D548+1) - VLOOKUP($B548,'Results-formatted 060121'!$A:AY,(BB$3+2),FALSE)), IF($C548 = "pos-neg", (3+VLOOKUP($B548,'Results-formatted 060121'!$A:AY,(BB$3+2),FALSE)), VLOOKUP($B548,'Results-formatted 060121'!$A:AY,(BB$3+2),FALSE)))</f>
        <v>5</v>
      </c>
      <c r="BC548" s="95">
        <f>IF($C548 = "neg", (($D548+1) - VLOOKUP($B548,'Results-formatted 060121'!$A:AZ,(BC$3+2),FALSE)), IF($C548 = "pos-neg", (3+VLOOKUP($B548,'Results-formatted 060121'!$A:AZ,(BC$3+2),FALSE)), VLOOKUP($B548,'Results-formatted 060121'!$A:AZ,(BC$3+2),FALSE)))</f>
        <v>3</v>
      </c>
      <c r="BD548" s="95">
        <f>IF($C548 = "neg", (($D548+1) - VLOOKUP($B548,'Results-formatted 060121'!$A:BA,(BD$3+2),FALSE)), IF($C548 = "pos-neg", (3+VLOOKUP($B548,'Results-formatted 060121'!$A:BA,(BD$3+2),FALSE)), VLOOKUP($B548,'Results-formatted 060121'!$A:BA,(BD$3+2),FALSE)))</f>
        <v>4</v>
      </c>
      <c r="BE548" s="95">
        <f>IF($C548 = "neg", (($D548+1) - VLOOKUP($B548,'Results-formatted 060121'!$A:BB,(BE$3+2),FALSE)), IF($C548 = "pos-neg", (3+VLOOKUP($B548,'Results-formatted 060121'!$A:BB,(BE$3+2),FALSE)), VLOOKUP($B548,'Results-formatted 060121'!$A:BB,(BE$3+2),FALSE)))</f>
        <v>4</v>
      </c>
      <c r="BF548" s="95">
        <f>IF($C548 = "neg", (($D548+1) - VLOOKUP($B548,'Results-formatted 060121'!$A:BC,(BF$3+2),FALSE)), IF($C548 = "pos-neg", (3+VLOOKUP($B548,'Results-formatted 060121'!$A:BC,(BF$3+2),FALSE)), VLOOKUP($B548,'Results-formatted 060121'!$A:BC,(BF$3+2),FALSE)))</f>
        <v>4</v>
      </c>
      <c r="BG548" s="95">
        <f>IF($C548 = "neg", (($D548+1) - VLOOKUP($B548,'Results-formatted 060121'!$A:BD,(BG$3+2),FALSE)), IF($C548 = "pos-neg", (3+VLOOKUP($B548,'Results-formatted 060121'!$A:BD,(BG$3+2),FALSE)), VLOOKUP($B548,'Results-formatted 060121'!$A:BD,(BG$3+2),FALSE)))</f>
        <v>4</v>
      </c>
      <c r="BH548" s="95">
        <f>IF($C548 = "neg", (($D548+1) - VLOOKUP($B548,'Results-formatted 060121'!$A:BE,(BH$3+2),FALSE)), IF($C548 = "pos-neg", (3+VLOOKUP($B548,'Results-formatted 060121'!$A:BE,(BH$3+2),FALSE)), VLOOKUP($B548,'Results-formatted 060121'!$A:BE,(BH$3+2),FALSE)))</f>
        <v>3</v>
      </c>
      <c r="BI548" s="95">
        <f>IF($C548 = "neg", (($D548+1) - VLOOKUP($B548,'Results-formatted 060121'!$A:BF,(BI$3+2),FALSE)), IF($C548 = "pos-neg", (3+VLOOKUP($B548,'Results-formatted 060121'!$A:BF,(BI$3+2),FALSE)), VLOOKUP($B548,'Results-formatted 060121'!$A:BF,(BI$3+2),FALSE)))</f>
        <v>5</v>
      </c>
      <c r="BJ548" s="95">
        <f>IF($C548 = "neg", (($D548+1) - VLOOKUP($B548,'Results-formatted 060121'!$A:BG,(BJ$3+2),FALSE)), IF($C548 = "pos-neg", (3+VLOOKUP($B548,'Results-formatted 060121'!$A:BG,(BJ$3+2),FALSE)), VLOOKUP($B548,'Results-formatted 060121'!$A:BG,(BJ$3+2),FALSE)))</f>
        <v>5</v>
      </c>
      <c r="BK548" s="95">
        <f>IF($C548 = "neg", (($D548+1) - VLOOKUP($B548,'Results-formatted 060121'!$A:BH,(BK$3+2),FALSE)), IF($C548 = "pos-neg", (3+VLOOKUP($B548,'Results-formatted 060121'!$A:BH,(BK$3+2),FALSE)), VLOOKUP($B548,'Results-formatted 060121'!$A:BH,(BK$3+2),FALSE)))</f>
        <v>4</v>
      </c>
      <c r="BL548" s="95">
        <f>IF($C548 = "neg", (($D548+1) - VLOOKUP($B548,'Results-formatted 060121'!$A:BI,(BL$3+2),FALSE)), IF($C548 = "pos-neg", (3+VLOOKUP($B548,'Results-formatted 060121'!$A:BI,(BL$3+2),FALSE)), VLOOKUP($B548,'Results-formatted 060121'!$A:BI,(BL$3+2),FALSE)))</f>
        <v>5</v>
      </c>
      <c r="BM548" s="95">
        <f>IF($C548 = "neg", (($D548+1) - VLOOKUP($B548,'Results-formatted 060121'!$A:BJ,(BM$3+2),FALSE)), IF($C548 = "pos-neg", (3+VLOOKUP($B548,'Results-formatted 060121'!$A:BJ,(BM$3+2),FALSE)), VLOOKUP($B548,'Results-formatted 060121'!$A:BJ,(BM$3+2),FALSE)))</f>
        <v>3</v>
      </c>
      <c r="BN548" s="95"/>
      <c r="BO548" s="95"/>
      <c r="BP548" s="95"/>
      <c r="BQ548" s="95"/>
      <c r="BR548" s="95"/>
      <c r="BS548" s="95"/>
      <c r="BT548" s="95"/>
      <c r="BU548" s="95"/>
      <c r="BV548" s="95"/>
      <c r="BW548" s="95"/>
      <c r="BX548" s="95"/>
      <c r="BY548" s="95"/>
      <c r="BZ548" s="95"/>
      <c r="CA548" s="95"/>
      <c r="CB548" s="95"/>
      <c r="CC548" s="95"/>
      <c r="CD548" s="98"/>
      <c r="CE548" s="25">
        <f t="shared" si="2149"/>
        <v>3.8833333333333333</v>
      </c>
      <c r="CF548" s="25">
        <f t="shared" si="2064"/>
        <v>0.92226079378417225</v>
      </c>
    </row>
    <row r="549" spans="2:84" ht="42" x14ac:dyDescent="0.15">
      <c r="B549" s="84" t="s">
        <v>660</v>
      </c>
      <c r="C549" s="86" t="s">
        <v>224</v>
      </c>
      <c r="D549" s="2">
        <v>5</v>
      </c>
      <c r="E549" s="15" t="s">
        <v>1109</v>
      </c>
      <c r="F549" s="95">
        <f>IF($C549 = "neg", (($D549+1) - VLOOKUP($B549,'Results-formatted 060121'!$A:$AJ,(F$3+2),FALSE)), IF($C549 = "pos-neg", (3+VLOOKUP($B549,'Results-formatted 060121'!$A:$AJ,(F$3+2),FALSE)), VLOOKUP($B549,'Results-formatted 060121'!$A:$AJ,(F$3+2),FALSE)))</f>
        <v>3</v>
      </c>
      <c r="G549" s="95">
        <f>IF($C549 = "neg", (($D549+1) - VLOOKUP($B549,'Results-formatted 060121'!$A:$AJ,(G$3+2),FALSE)), IF($C549 = "pos-neg", (3+VLOOKUP($B549,'Results-formatted 060121'!$A:$AJ,(G$3+2),FALSE)), VLOOKUP($B549,'Results-formatted 060121'!$A:$AJ,(G$3+2),FALSE)))</f>
        <v>4</v>
      </c>
      <c r="H549" s="95">
        <f>IF($C549 = "neg", (($D549+1) - VLOOKUP($B549,'Results-formatted 060121'!$A:$AJ,(H$3+2),FALSE)), IF($C549 = "pos-neg", (3+VLOOKUP($B549,'Results-formatted 060121'!$A:$AJ,(H$3+2),FALSE)), VLOOKUP($B549,'Results-formatted 060121'!$A:$AJ,(H$3+2),FALSE)))</f>
        <v>4</v>
      </c>
      <c r="I549" s="95">
        <f>IF($C549 = "neg", (($D549+1) - VLOOKUP($B549,'Results-formatted 060121'!$A:$AJ,(I$3+2),FALSE)), IF($C549 = "pos-neg", (3+VLOOKUP($B549,'Results-formatted 060121'!$A:$AJ,(I$3+2),FALSE)), VLOOKUP($B549,'Results-formatted 060121'!$A:$AJ,(I$3+2),FALSE)))</f>
        <v>4</v>
      </c>
      <c r="J549" s="95">
        <f>IF($C549 = "neg", (($D549+1) - VLOOKUP($B549,'Results-formatted 060121'!$A:$AJ,(J$3+2),FALSE)), IF($C549 = "pos-neg", (3+VLOOKUP($B549,'Results-formatted 060121'!$A:$AJ,(J$3+2),FALSE)), VLOOKUP($B549,'Results-formatted 060121'!$A:$AJ,(J$3+2),FALSE)))</f>
        <v>3</v>
      </c>
      <c r="K549" s="95">
        <f>IF($C549 = "neg", (($D549+1) - VLOOKUP($B549,'Results-formatted 060121'!$A:$AJ,(K$3+2),FALSE)), IF($C549 = "pos-neg", (3+VLOOKUP($B549,'Results-formatted 060121'!$A:$AJ,(K$3+2),FALSE)), VLOOKUP($B549,'Results-formatted 060121'!$A:$AJ,(K$3+2),FALSE)))</f>
        <v>5</v>
      </c>
      <c r="L549" s="95">
        <f>IF($C549 = "neg", (($D549+1) - VLOOKUP($B549,'Results-formatted 060121'!$A:$AJ,(L$3+2),FALSE)), IF($C549 = "pos-neg", (3+VLOOKUP($B549,'Results-formatted 060121'!$A:$AJ,(L$3+2),FALSE)), VLOOKUP($B549,'Results-formatted 060121'!$A:$AJ,(L$3+2),FALSE)))</f>
        <v>4</v>
      </c>
      <c r="M549" s="95">
        <f>IF($C549 = "neg", (($D549+1) - VLOOKUP($B549,'Results-formatted 060121'!$A:$AJ,(M$3+2),FALSE)), IF($C549 = "pos-neg", (3+VLOOKUP($B549,'Results-formatted 060121'!$A:$AJ,(M$3+2),FALSE)), VLOOKUP($B549,'Results-formatted 060121'!$A:$AJ,(M$3+2),FALSE)))</f>
        <v>5</v>
      </c>
      <c r="N549" s="95">
        <f>IF($C549 = "neg", (($D549+1) - VLOOKUP($B549,'Results-formatted 060121'!$A:$AJ,(N$3+2),FALSE)), IF($C549 = "pos-neg", (3+VLOOKUP($B549,'Results-formatted 060121'!$A:$AJ,(N$3+2),FALSE)), VLOOKUP($B549,'Results-formatted 060121'!$A:$AJ,(N$3+2),FALSE)))</f>
        <v>4</v>
      </c>
      <c r="O549" s="95">
        <f>IF($C549 = "neg", (($D549+1) - VLOOKUP($B549,'Results-formatted 060121'!$A:$AJ,(O$3+2),FALSE)), IF($C549 = "pos-neg", (3+VLOOKUP($B549,'Results-formatted 060121'!$A:$AJ,(O$3+2),FALSE)), VLOOKUP($B549,'Results-formatted 060121'!$A:$AJ,(O$3+2),FALSE)))</f>
        <v>5</v>
      </c>
      <c r="P549" s="95">
        <f>IF($C549 = "neg", (($D549+1) - VLOOKUP($B549,'Results-formatted 060121'!$A:$AJ,(P$3+2),FALSE)), IF($C549 = "pos-neg", (3+VLOOKUP($B549,'Results-formatted 060121'!$A:$AJ,(P$3+2),FALSE)), VLOOKUP($B549,'Results-formatted 060121'!$A:$AJ,(P$3+2),FALSE)))</f>
        <v>3</v>
      </c>
      <c r="Q549" s="95">
        <f>IF($C549 = "neg", (($D549+1) - VLOOKUP($B549,'Results-formatted 060121'!$A:$AJ,(Q$3+2),FALSE)), IF($C549 = "pos-neg", (3+VLOOKUP($B549,'Results-formatted 060121'!$A:$AJ,(Q$3+2),FALSE)), VLOOKUP($B549,'Results-formatted 060121'!$A:$AJ,(Q$3+2),FALSE)))</f>
        <v>5</v>
      </c>
      <c r="R549" s="95">
        <f>IF($C549 = "neg", (($D549+1) - VLOOKUP($B549,'Results-formatted 060121'!$A:$AJ,(R$3+2),FALSE)), IF($C549 = "pos-neg", (3+VLOOKUP($B549,'Results-formatted 060121'!$A:$AJ,(R$3+2),FALSE)), VLOOKUP($B549,'Results-formatted 060121'!$A:$AJ,(R$3+2),FALSE)))</f>
        <v>4</v>
      </c>
      <c r="S549" s="95">
        <f>IF($C549 = "neg", (($D549+1) - VLOOKUP($B549,'Results-formatted 060121'!$A:$AJ,(S$3+2),FALSE)), IF($C549 = "pos-neg", (3+VLOOKUP($B549,'Results-formatted 060121'!$A:$AJ,(S$3+2),FALSE)), VLOOKUP($B549,'Results-formatted 060121'!$A:$AJ,(S$3+2),FALSE)))</f>
        <v>4</v>
      </c>
      <c r="T549" s="95">
        <f>IF($C549 = "neg", (($D549+1) - VLOOKUP($B549,'Results-formatted 060121'!$A:$AJ,(T$3+2),FALSE)), IF($C549 = "pos-neg", (3+VLOOKUP($B549,'Results-formatted 060121'!$A:$AJ,(T$3+2),FALSE)), VLOOKUP($B549,'Results-formatted 060121'!$A:$AJ,(T$3+2),FALSE)))</f>
        <v>4</v>
      </c>
      <c r="U549" s="95">
        <f>IF($C549 = "neg", (($D549+1) - VLOOKUP($B549,'Results-formatted 060121'!$A:$AJ,(U$3+2),FALSE)), IF($C549 = "pos-neg", (3+VLOOKUP($B549,'Results-formatted 060121'!$A:$AJ,(U$3+2),FALSE)), VLOOKUP($B549,'Results-formatted 060121'!$A:$AJ,(U$3+2),FALSE)))</f>
        <v>5</v>
      </c>
      <c r="V549" s="95">
        <f>IF($C549 = "neg", (($D549+1) - VLOOKUP($B549,'Results-formatted 060121'!$A:$AJ,(V$3+2),FALSE)), IF($C549 = "pos-neg", (3+VLOOKUP($B549,'Results-formatted 060121'!$A:$AJ,(V$3+2),FALSE)), VLOOKUP($B549,'Results-formatted 060121'!$A:$AJ,(V$3+2),FALSE)))</f>
        <v>4</v>
      </c>
      <c r="W549" s="95">
        <f>IF($C549 = "neg", (($D549+1) - VLOOKUP($B549,'Results-formatted 060121'!$A:$AJ,(W$3+2),FALSE)), IF($C549 = "pos-neg", (3+VLOOKUP($B549,'Results-formatted 060121'!$A:$AJ,(W$3+2),FALSE)), VLOOKUP($B549,'Results-formatted 060121'!$A:$AJ,(W$3+2),FALSE)))</f>
        <v>4</v>
      </c>
      <c r="X549" s="95">
        <f>IF($C549 = "neg", (($D549+1) - VLOOKUP($B549,'Results-formatted 060121'!$A:$AJ,(X$3+2),FALSE)), IF($C549 = "pos-neg", (3+VLOOKUP($B549,'Results-formatted 060121'!$A:$AJ,(X$3+2),FALSE)), VLOOKUP($B549,'Results-formatted 060121'!$A:$AJ,(X$3+2),FALSE)))</f>
        <v>4</v>
      </c>
      <c r="Y549" s="95">
        <f>IF($C549 = "neg", (($D549+1) - VLOOKUP($B549,'Results-formatted 060121'!$A:$AJ,(Y$3+2),FALSE)), IF($C549 = "pos-neg", (3+VLOOKUP($B549,'Results-formatted 060121'!$A:$AJ,(Y$3+2),FALSE)), VLOOKUP($B549,'Results-formatted 060121'!$A:$AJ,(Y$3+2),FALSE)))</f>
        <v>4</v>
      </c>
      <c r="Z549" s="95">
        <f>IF($C549 = "neg", (($D549+1) - VLOOKUP($B549,'Results-formatted 060121'!$A:$AJ,(Z$3+2),FALSE)), IF($C549 = "pos-neg", (3+VLOOKUP($B549,'Results-formatted 060121'!$A:$AJ,(Z$3+2),FALSE)), VLOOKUP($B549,'Results-formatted 060121'!$A:$AJ,(Z$3+2),FALSE)))</f>
        <v>3</v>
      </c>
      <c r="AA549" s="95">
        <f>IF($C549 = "neg", (($D549+1) - VLOOKUP($B549,'Results-formatted 060121'!$A:$AJ,(AA$3+2),FALSE)), IF($C549 = "pos-neg", (3+VLOOKUP($B549,'Results-formatted 060121'!$A:$AJ,(AA$3+2),FALSE)), VLOOKUP($B549,'Results-formatted 060121'!$A:$AJ,(AA$3+2),FALSE)))</f>
        <v>4</v>
      </c>
      <c r="AB549" s="95">
        <f>IF($C549 = "neg", (($D549+1) - VLOOKUP($B549,'Results-formatted 060121'!$A:$AJ,(AB$3+2),FALSE)), IF($C549 = "pos-neg", (3+VLOOKUP($B549,'Results-formatted 060121'!$A:$AJ,(AB$3+2),FALSE)), VLOOKUP($B549,'Results-formatted 060121'!$A:$AJ,(AB$3+2),FALSE)))</f>
        <v>4</v>
      </c>
      <c r="AC549" s="95">
        <f>IF($C549 = "neg", (($D549+1) - VLOOKUP($B549,'Results-formatted 060121'!$A:$AJ,(AC$3+2),FALSE)), IF($C549 = "pos-neg", (3+VLOOKUP($B549,'Results-formatted 060121'!$A:$AJ,(AC$3+2),FALSE)), VLOOKUP($B549,'Results-formatted 060121'!$A:$AJ,(AC$3+2),FALSE)))</f>
        <v>5</v>
      </c>
      <c r="AD549" s="95">
        <f>IF($C549 = "neg", (($D549+1) - VLOOKUP($B549,'Results-formatted 060121'!$A:$AJ,(AD$3+2),FALSE)), IF($C549 = "pos-neg", (3+VLOOKUP($B549,'Results-formatted 060121'!$A:$AJ,(AD$3+2),FALSE)), VLOOKUP($B549,'Results-formatted 060121'!$A:$AJ,(AD$3+2),FALSE)))</f>
        <v>4</v>
      </c>
      <c r="AE549" s="95">
        <f>IF($C549 = "neg", (($D549+1) - VLOOKUP($B549,'Results-formatted 060121'!$A:$AJ,(AE$3+2),FALSE)), IF($C549 = "pos-neg", (3+VLOOKUP($B549,'Results-formatted 060121'!$A:$AJ,(AE$3+2),FALSE)), VLOOKUP($B549,'Results-formatted 060121'!$A:$AJ,(AE$3+2),FALSE)))</f>
        <v>5</v>
      </c>
      <c r="AF549" s="95">
        <f>IF($C549 = "neg", (($D549+1) - VLOOKUP($B549,'Results-formatted 060121'!$A:$AJ,(AF$3+2),FALSE)), IF($C549 = "pos-neg", (3+VLOOKUP($B549,'Results-formatted 060121'!$A:$AJ,(AF$3+2),FALSE)), VLOOKUP($B549,'Results-formatted 060121'!$A:$AJ,(AF$3+2),FALSE)))</f>
        <v>3</v>
      </c>
      <c r="AG549" s="95">
        <f>IF($C549 = "neg", (($D549+1) - VLOOKUP($B549,'Results-formatted 060121'!$A:$AJ,(AG$3+2),FALSE)), IF($C549 = "pos-neg", (3+VLOOKUP($B549,'Results-formatted 060121'!$A:$AJ,(AG$3+2),FALSE)), VLOOKUP($B549,'Results-formatted 060121'!$A:$AJ,(AG$3+2),FALSE)))</f>
        <v>5</v>
      </c>
      <c r="AH549" s="95">
        <f>IF($C549 = "neg", (($D549+1) - VLOOKUP($B549,'Results-formatted 060121'!$A:$AJ,(AH$3+2),FALSE)), IF($C549 = "pos-neg", (3+VLOOKUP($B549,'Results-formatted 060121'!$A:$AJ,(AH$3+2),FALSE)), VLOOKUP($B549,'Results-formatted 060121'!$A:$AJ,(AH$3+2),FALSE)))</f>
        <v>3</v>
      </c>
      <c r="AI549" s="95">
        <f>IF($C549 = "neg", (($D549+1) - VLOOKUP($B549,'Results-formatted 060121'!$A:$AJ,(AI$3+2),FALSE)), IF($C549 = "pos-neg", (3+VLOOKUP($B549,'Results-formatted 060121'!$A:$AJ,(AI$3+2),FALSE)), VLOOKUP($B549,'Results-formatted 060121'!$A:$AJ,(AI$3+2),FALSE)))</f>
        <v>4</v>
      </c>
      <c r="AJ549" s="95">
        <f>IF($C549 = "neg", (($D549+1) - VLOOKUP($B549,'Results-formatted 060121'!$A:$AJ,(AJ$3+2),FALSE)), IF($C549 = "pos-neg", (3+VLOOKUP($B549,'Results-formatted 060121'!$A:$AJ,(AJ$3+2),FALSE)), VLOOKUP($B549,'Results-formatted 060121'!$A:$AJ,(AJ$3+2),FALSE)))</f>
        <v>5</v>
      </c>
      <c r="AK549" s="95">
        <f>IF($C549 = "neg", (($D549+1) - VLOOKUP($B549,'Results-formatted 060121'!$A:$AJ,(AK$3+2),FALSE)), IF($C549 = "pos-neg", (3+VLOOKUP($B549,'Results-formatted 060121'!$A:$AJ,(AK$3+2),FALSE)), VLOOKUP($B549,'Results-formatted 060121'!$A:$AJ,(AK$3+2),FALSE)))</f>
        <v>4</v>
      </c>
      <c r="AL549" s="95">
        <f>IF($C549 = "neg", (($D549+1) - VLOOKUP($B549,'Results-formatted 060121'!$A:$AJ,(AL$3+2),FALSE)), IF($C549 = "pos-neg", (3+VLOOKUP($B549,'Results-formatted 060121'!$A:$AJ,(AL$3+2),FALSE)), VLOOKUP($B549,'Results-formatted 060121'!$A:$AJ,(AL$3+2),FALSE)))</f>
        <v>5</v>
      </c>
      <c r="AM549" s="95">
        <f>IF($C549 = "neg", (($D549+1) - VLOOKUP($B549,'Results-formatted 060121'!$A:AJ,(AM$3+2),FALSE)), IF($C549 = "pos-neg", (3+VLOOKUP($B549,'Results-formatted 060121'!$A:AJ,(AM$3+2),FALSE)), VLOOKUP($B549,'Results-formatted 060121'!$A:AJ,(AM$3+2),FALSE)))</f>
        <v>4</v>
      </c>
      <c r="AN549" s="95">
        <f>IF($C549 = "neg", (($D549+1) - VLOOKUP($B549,'Results-formatted 060121'!$A:AK,(AN$3+2),FALSE)), IF($C549 = "pos-neg", (3+VLOOKUP($B549,'Results-formatted 060121'!$A:AK,(AN$3+2),FALSE)), VLOOKUP($B549,'Results-formatted 060121'!$A:AK,(AN$3+2),FALSE)))</f>
        <v>4</v>
      </c>
      <c r="AO549" s="95">
        <f>IF($C549 = "neg", (($D549+1) - VLOOKUP($B549,'Results-formatted 060121'!$A:AL,(AO$3+2),FALSE)), IF($C549 = "pos-neg", (3+VLOOKUP($B549,'Results-formatted 060121'!$A:AL,(AO$3+2),FALSE)), VLOOKUP($B549,'Results-formatted 060121'!$A:AL,(AO$3+2),FALSE)))</f>
        <v>4</v>
      </c>
      <c r="AP549" s="95">
        <f>IF($C549 = "neg", (($D549+1) - VLOOKUP($B549,'Results-formatted 060121'!$A:AM,(AP$3+2),FALSE)), IF($C549 = "pos-neg", (3+VLOOKUP($B549,'Results-formatted 060121'!$A:AM,(AP$3+2),FALSE)), VLOOKUP($B549,'Results-formatted 060121'!$A:AM,(AP$3+2),FALSE)))</f>
        <v>2</v>
      </c>
      <c r="AQ549" s="95">
        <f>IF($C549 = "neg", (($D549+1) - VLOOKUP($B549,'Results-formatted 060121'!$A:AN,(AQ$3+2),FALSE)), IF($C549 = "pos-neg", (3+VLOOKUP($B549,'Results-formatted 060121'!$A:AN,(AQ$3+2),FALSE)), VLOOKUP($B549,'Results-formatted 060121'!$A:AN,(AQ$3+2),FALSE)))</f>
        <v>2</v>
      </c>
      <c r="AR549" s="95">
        <f>IF($C549 = "neg", (($D549+1) - VLOOKUP($B549,'Results-formatted 060121'!$A:AO,(AR$3+2),FALSE)), IF($C549 = "pos-neg", (3+VLOOKUP($B549,'Results-formatted 060121'!$A:AO,(AR$3+2),FALSE)), VLOOKUP($B549,'Results-formatted 060121'!$A:AO,(AR$3+2),FALSE)))</f>
        <v>5</v>
      </c>
      <c r="AS549" s="95">
        <f>IF($C549 = "neg", (($D549+1) - VLOOKUP($B549,'Results-formatted 060121'!$A:AP,(AS$3+2),FALSE)), IF($C549 = "pos-neg", (3+VLOOKUP($B549,'Results-formatted 060121'!$A:AP,(AS$3+2),FALSE)), VLOOKUP($B549,'Results-formatted 060121'!$A:AP,(AS$3+2),FALSE)))</f>
        <v>4</v>
      </c>
      <c r="AT549" s="95">
        <f>IF($C549 = "neg", (($D549+1) - VLOOKUP($B549,'Results-formatted 060121'!$A:AQ,(AT$3+2),FALSE)), IF($C549 = "pos-neg", (3+VLOOKUP($B549,'Results-formatted 060121'!$A:AQ,(AT$3+2),FALSE)), VLOOKUP($B549,'Results-formatted 060121'!$A:AQ,(AT$3+2),FALSE)))</f>
        <v>5</v>
      </c>
      <c r="AU549" s="95">
        <f>IF($C549 = "neg", (($D549+1) - VLOOKUP($B549,'Results-formatted 060121'!$A:AR,(AU$3+2),FALSE)), IF($C549 = "pos-neg", (3+VLOOKUP($B549,'Results-formatted 060121'!$A:AR,(AU$3+2),FALSE)), VLOOKUP($B549,'Results-formatted 060121'!$A:AR,(AU$3+2),FALSE)))</f>
        <v>4</v>
      </c>
      <c r="AV549" s="95">
        <f>IF($C549 = "neg", (($D549+1) - VLOOKUP($B549,'Results-formatted 060121'!$A:AS,(AV$3+2),FALSE)), IF($C549 = "pos-neg", (3+VLOOKUP($B549,'Results-formatted 060121'!$A:AS,(AV$3+2),FALSE)), VLOOKUP($B549,'Results-formatted 060121'!$A:AS,(AV$3+2),FALSE)))</f>
        <v>4</v>
      </c>
      <c r="AW549" s="95">
        <f>IF($C549 = "neg", (($D549+1) - VLOOKUP($B549,'Results-formatted 060121'!$A:AT,(AW$3+2),FALSE)), IF($C549 = "pos-neg", (3+VLOOKUP($B549,'Results-formatted 060121'!$A:AT,(AW$3+2),FALSE)), VLOOKUP($B549,'Results-formatted 060121'!$A:AT,(AW$3+2),FALSE)))</f>
        <v>3</v>
      </c>
      <c r="AX549" s="95">
        <f>IF($C549 = "neg", (($D549+1) - VLOOKUP($B549,'Results-formatted 060121'!$A:AU,(AX$3+2),FALSE)), IF($C549 = "pos-neg", (3+VLOOKUP($B549,'Results-formatted 060121'!$A:AU,(AX$3+2),FALSE)), VLOOKUP($B549,'Results-formatted 060121'!$A:AU,(AX$3+2),FALSE)))</f>
        <v>1</v>
      </c>
      <c r="AY549" s="95">
        <f>IF($C549 = "neg", (($D549+1) - VLOOKUP($B549,'Results-formatted 060121'!$A:AV,(AY$3+2),FALSE)), IF($C549 = "pos-neg", (3+VLOOKUP($B549,'Results-formatted 060121'!$A:AV,(AY$3+2),FALSE)), VLOOKUP($B549,'Results-formatted 060121'!$A:AV,(AY$3+2),FALSE)))</f>
        <v>4</v>
      </c>
      <c r="AZ549" s="95">
        <f>IF($C549 = "neg", (($D549+1) - VLOOKUP($B549,'Results-formatted 060121'!$A:AW,(AZ$3+2),FALSE)), IF($C549 = "pos-neg", (3+VLOOKUP($B549,'Results-formatted 060121'!$A:AW,(AZ$3+2),FALSE)), VLOOKUP($B549,'Results-formatted 060121'!$A:AW,(AZ$3+2),FALSE)))</f>
        <v>4</v>
      </c>
      <c r="BA549" s="95">
        <f>IF($C549 = "neg", (($D549+1) - VLOOKUP($B549,'Results-formatted 060121'!$A:AX,(BA$3+2),FALSE)), IF($C549 = "pos-neg", (3+VLOOKUP($B549,'Results-formatted 060121'!$A:AX,(BA$3+2),FALSE)), VLOOKUP($B549,'Results-formatted 060121'!$A:AX,(BA$3+2),FALSE)))</f>
        <v>4</v>
      </c>
      <c r="BB549" s="95">
        <f>IF($C549 = "neg", (($D549+1) - VLOOKUP($B549,'Results-formatted 060121'!$A:AY,(BB$3+2),FALSE)), IF($C549 = "pos-neg", (3+VLOOKUP($B549,'Results-formatted 060121'!$A:AY,(BB$3+2),FALSE)), VLOOKUP($B549,'Results-formatted 060121'!$A:AY,(BB$3+2),FALSE)))</f>
        <v>5</v>
      </c>
      <c r="BC549" s="95">
        <f>IF($C549 = "neg", (($D549+1) - VLOOKUP($B549,'Results-formatted 060121'!$A:AZ,(BC$3+2),FALSE)), IF($C549 = "pos-neg", (3+VLOOKUP($B549,'Results-formatted 060121'!$A:AZ,(BC$3+2),FALSE)), VLOOKUP($B549,'Results-formatted 060121'!$A:AZ,(BC$3+2),FALSE)))</f>
        <v>3</v>
      </c>
      <c r="BD549" s="95">
        <f>IF($C549 = "neg", (($D549+1) - VLOOKUP($B549,'Results-formatted 060121'!$A:BA,(BD$3+2),FALSE)), IF($C549 = "pos-neg", (3+VLOOKUP($B549,'Results-formatted 060121'!$A:BA,(BD$3+2),FALSE)), VLOOKUP($B549,'Results-formatted 060121'!$A:BA,(BD$3+2),FALSE)))</f>
        <v>4</v>
      </c>
      <c r="BE549" s="95">
        <f>IF($C549 = "neg", (($D549+1) - VLOOKUP($B549,'Results-formatted 060121'!$A:BB,(BE$3+2),FALSE)), IF($C549 = "pos-neg", (3+VLOOKUP($B549,'Results-formatted 060121'!$A:BB,(BE$3+2),FALSE)), VLOOKUP($B549,'Results-formatted 060121'!$A:BB,(BE$3+2),FALSE)))</f>
        <v>4</v>
      </c>
      <c r="BF549" s="95">
        <f>IF($C549 = "neg", (($D549+1) - VLOOKUP($B549,'Results-formatted 060121'!$A:BC,(BF$3+2),FALSE)), IF($C549 = "pos-neg", (3+VLOOKUP($B549,'Results-formatted 060121'!$A:BC,(BF$3+2),FALSE)), VLOOKUP($B549,'Results-formatted 060121'!$A:BC,(BF$3+2),FALSE)))</f>
        <v>3</v>
      </c>
      <c r="BG549" s="95">
        <f>IF($C549 = "neg", (($D549+1) - VLOOKUP($B549,'Results-formatted 060121'!$A:BD,(BG$3+2),FALSE)), IF($C549 = "pos-neg", (3+VLOOKUP($B549,'Results-formatted 060121'!$A:BD,(BG$3+2),FALSE)), VLOOKUP($B549,'Results-formatted 060121'!$A:BD,(BG$3+2),FALSE)))</f>
        <v>2</v>
      </c>
      <c r="BH549" s="95">
        <f>IF($C549 = "neg", (($D549+1) - VLOOKUP($B549,'Results-formatted 060121'!$A:BE,(BH$3+2),FALSE)), IF($C549 = "pos-neg", (3+VLOOKUP($B549,'Results-formatted 060121'!$A:BE,(BH$3+2),FALSE)), VLOOKUP($B549,'Results-formatted 060121'!$A:BE,(BH$3+2),FALSE)))</f>
        <v>3</v>
      </c>
      <c r="BI549" s="95">
        <f>IF($C549 = "neg", (($D549+1) - VLOOKUP($B549,'Results-formatted 060121'!$A:BF,(BI$3+2),FALSE)), IF($C549 = "pos-neg", (3+VLOOKUP($B549,'Results-formatted 060121'!$A:BF,(BI$3+2),FALSE)), VLOOKUP($B549,'Results-formatted 060121'!$A:BF,(BI$3+2),FALSE)))</f>
        <v>5</v>
      </c>
      <c r="BJ549" s="95">
        <f>IF($C549 = "neg", (($D549+1) - VLOOKUP($B549,'Results-formatted 060121'!$A:BG,(BJ$3+2),FALSE)), IF($C549 = "pos-neg", (3+VLOOKUP($B549,'Results-formatted 060121'!$A:BG,(BJ$3+2),FALSE)), VLOOKUP($B549,'Results-formatted 060121'!$A:BG,(BJ$3+2),FALSE)))</f>
        <v>5</v>
      </c>
      <c r="BK549" s="95">
        <f>IF($C549 = "neg", (($D549+1) - VLOOKUP($B549,'Results-formatted 060121'!$A:BH,(BK$3+2),FALSE)), IF($C549 = "pos-neg", (3+VLOOKUP($B549,'Results-formatted 060121'!$A:BH,(BK$3+2),FALSE)), VLOOKUP($B549,'Results-formatted 060121'!$A:BH,(BK$3+2),FALSE)))</f>
        <v>4</v>
      </c>
      <c r="BL549" s="95">
        <f>IF($C549 = "neg", (($D549+1) - VLOOKUP($B549,'Results-formatted 060121'!$A:BI,(BL$3+2),FALSE)), IF($C549 = "pos-neg", (3+VLOOKUP($B549,'Results-formatted 060121'!$A:BI,(BL$3+2),FALSE)), VLOOKUP($B549,'Results-formatted 060121'!$A:BI,(BL$3+2),FALSE)))</f>
        <v>5</v>
      </c>
      <c r="BM549" s="95">
        <f>IF($C549 = "neg", (($D549+1) - VLOOKUP($B549,'Results-formatted 060121'!$A:BJ,(BM$3+2),FALSE)), IF($C549 = "pos-neg", (3+VLOOKUP($B549,'Results-formatted 060121'!$A:BJ,(BM$3+2),FALSE)), VLOOKUP($B549,'Results-formatted 060121'!$A:BJ,(BM$3+2),FALSE)))</f>
        <v>3</v>
      </c>
      <c r="BN549" s="95"/>
      <c r="BO549" s="95"/>
      <c r="BP549" s="95"/>
      <c r="BQ549" s="95"/>
      <c r="BR549" s="95"/>
      <c r="BS549" s="95"/>
      <c r="BT549" s="95"/>
      <c r="BU549" s="95"/>
      <c r="BV549" s="95"/>
      <c r="BW549" s="95"/>
      <c r="BX549" s="95"/>
      <c r="BY549" s="95"/>
      <c r="BZ549" s="95"/>
      <c r="CA549" s="95"/>
      <c r="CB549" s="95"/>
      <c r="CC549" s="95"/>
      <c r="CD549" s="98"/>
      <c r="CE549" s="25">
        <f t="shared" si="2149"/>
        <v>3.9333333333333331</v>
      </c>
      <c r="CF549" s="25">
        <f t="shared" ref="CF549:CF580" si="2150">STDEV(F549:CD549)</f>
        <v>0.89946625730073893</v>
      </c>
    </row>
    <row r="550" spans="2:84" ht="42" x14ac:dyDescent="0.15">
      <c r="B550" s="84" t="s">
        <v>661</v>
      </c>
      <c r="C550" s="86" t="s">
        <v>224</v>
      </c>
      <c r="D550" s="2">
        <v>5</v>
      </c>
      <c r="E550" s="15" t="s">
        <v>1110</v>
      </c>
      <c r="F550" s="95">
        <f>IF($C550 = "neg", (($D550+1) - VLOOKUP($B550,'Results-formatted 060121'!$A:$AJ,(F$3+2),FALSE)), IF($C550 = "pos-neg", (3+VLOOKUP($B550,'Results-formatted 060121'!$A:$AJ,(F$3+2),FALSE)), VLOOKUP($B550,'Results-formatted 060121'!$A:$AJ,(F$3+2),FALSE)))</f>
        <v>3</v>
      </c>
      <c r="G550" s="95">
        <f>IF($C550 = "neg", (($D550+1) - VLOOKUP($B550,'Results-formatted 060121'!$A:$AJ,(G$3+2),FALSE)), IF($C550 = "pos-neg", (3+VLOOKUP($B550,'Results-formatted 060121'!$A:$AJ,(G$3+2),FALSE)), VLOOKUP($B550,'Results-formatted 060121'!$A:$AJ,(G$3+2),FALSE)))</f>
        <v>4</v>
      </c>
      <c r="H550" s="95">
        <f>IF($C550 = "neg", (($D550+1) - VLOOKUP($B550,'Results-formatted 060121'!$A:$AJ,(H$3+2),FALSE)), IF($C550 = "pos-neg", (3+VLOOKUP($B550,'Results-formatted 060121'!$A:$AJ,(H$3+2),FALSE)), VLOOKUP($B550,'Results-formatted 060121'!$A:$AJ,(H$3+2),FALSE)))</f>
        <v>4</v>
      </c>
      <c r="I550" s="95">
        <f>IF($C550 = "neg", (($D550+1) - VLOOKUP($B550,'Results-formatted 060121'!$A:$AJ,(I$3+2),FALSE)), IF($C550 = "pos-neg", (3+VLOOKUP($B550,'Results-formatted 060121'!$A:$AJ,(I$3+2),FALSE)), VLOOKUP($B550,'Results-formatted 060121'!$A:$AJ,(I$3+2),FALSE)))</f>
        <v>4</v>
      </c>
      <c r="J550" s="95">
        <f>IF($C550 = "neg", (($D550+1) - VLOOKUP($B550,'Results-formatted 060121'!$A:$AJ,(J$3+2),FALSE)), IF($C550 = "pos-neg", (3+VLOOKUP($B550,'Results-formatted 060121'!$A:$AJ,(J$3+2),FALSE)), VLOOKUP($B550,'Results-formatted 060121'!$A:$AJ,(J$3+2),FALSE)))</f>
        <v>3</v>
      </c>
      <c r="K550" s="95">
        <f>IF($C550 = "neg", (($D550+1) - VLOOKUP($B550,'Results-formatted 060121'!$A:$AJ,(K$3+2),FALSE)), IF($C550 = "pos-neg", (3+VLOOKUP($B550,'Results-formatted 060121'!$A:$AJ,(K$3+2),FALSE)), VLOOKUP($B550,'Results-formatted 060121'!$A:$AJ,(K$3+2),FALSE)))</f>
        <v>5</v>
      </c>
      <c r="L550" s="95">
        <f>IF($C550 = "neg", (($D550+1) - VLOOKUP($B550,'Results-formatted 060121'!$A:$AJ,(L$3+2),FALSE)), IF($C550 = "pos-neg", (3+VLOOKUP($B550,'Results-formatted 060121'!$A:$AJ,(L$3+2),FALSE)), VLOOKUP($B550,'Results-formatted 060121'!$A:$AJ,(L$3+2),FALSE)))</f>
        <v>4</v>
      </c>
      <c r="M550" s="95">
        <f>IF($C550 = "neg", (($D550+1) - VLOOKUP($B550,'Results-formatted 060121'!$A:$AJ,(M$3+2),FALSE)), IF($C550 = "pos-neg", (3+VLOOKUP($B550,'Results-formatted 060121'!$A:$AJ,(M$3+2),FALSE)), VLOOKUP($B550,'Results-formatted 060121'!$A:$AJ,(M$3+2),FALSE)))</f>
        <v>5</v>
      </c>
      <c r="N550" s="95">
        <f>IF($C550 = "neg", (($D550+1) - VLOOKUP($B550,'Results-formatted 060121'!$A:$AJ,(N$3+2),FALSE)), IF($C550 = "pos-neg", (3+VLOOKUP($B550,'Results-formatted 060121'!$A:$AJ,(N$3+2),FALSE)), VLOOKUP($B550,'Results-formatted 060121'!$A:$AJ,(N$3+2),FALSE)))</f>
        <v>4</v>
      </c>
      <c r="O550" s="95">
        <f>IF($C550 = "neg", (($D550+1) - VLOOKUP($B550,'Results-formatted 060121'!$A:$AJ,(O$3+2),FALSE)), IF($C550 = "pos-neg", (3+VLOOKUP($B550,'Results-formatted 060121'!$A:$AJ,(O$3+2),FALSE)), VLOOKUP($B550,'Results-formatted 060121'!$A:$AJ,(O$3+2),FALSE)))</f>
        <v>5</v>
      </c>
      <c r="P550" s="95">
        <f>IF($C550 = "neg", (($D550+1) - VLOOKUP($B550,'Results-formatted 060121'!$A:$AJ,(P$3+2),FALSE)), IF($C550 = "pos-neg", (3+VLOOKUP($B550,'Results-formatted 060121'!$A:$AJ,(P$3+2),FALSE)), VLOOKUP($B550,'Results-formatted 060121'!$A:$AJ,(P$3+2),FALSE)))</f>
        <v>3</v>
      </c>
      <c r="Q550" s="95">
        <f>IF($C550 = "neg", (($D550+1) - VLOOKUP($B550,'Results-formatted 060121'!$A:$AJ,(Q$3+2),FALSE)), IF($C550 = "pos-neg", (3+VLOOKUP($B550,'Results-formatted 060121'!$A:$AJ,(Q$3+2),FALSE)), VLOOKUP($B550,'Results-formatted 060121'!$A:$AJ,(Q$3+2),FALSE)))</f>
        <v>5</v>
      </c>
      <c r="R550" s="95">
        <f>IF($C550 = "neg", (($D550+1) - VLOOKUP($B550,'Results-formatted 060121'!$A:$AJ,(R$3+2),FALSE)), IF($C550 = "pos-neg", (3+VLOOKUP($B550,'Results-formatted 060121'!$A:$AJ,(R$3+2),FALSE)), VLOOKUP($B550,'Results-formatted 060121'!$A:$AJ,(R$3+2),FALSE)))</f>
        <v>4</v>
      </c>
      <c r="S550" s="95">
        <f>IF($C550 = "neg", (($D550+1) - VLOOKUP($B550,'Results-formatted 060121'!$A:$AJ,(S$3+2),FALSE)), IF($C550 = "pos-neg", (3+VLOOKUP($B550,'Results-formatted 060121'!$A:$AJ,(S$3+2),FALSE)), VLOOKUP($B550,'Results-formatted 060121'!$A:$AJ,(S$3+2),FALSE)))</f>
        <v>4</v>
      </c>
      <c r="T550" s="95">
        <f>IF($C550 = "neg", (($D550+1) - VLOOKUP($B550,'Results-formatted 060121'!$A:$AJ,(T$3+2),FALSE)), IF($C550 = "pos-neg", (3+VLOOKUP($B550,'Results-formatted 060121'!$A:$AJ,(T$3+2),FALSE)), VLOOKUP($B550,'Results-formatted 060121'!$A:$AJ,(T$3+2),FALSE)))</f>
        <v>5</v>
      </c>
      <c r="U550" s="95">
        <f>IF($C550 = "neg", (($D550+1) - VLOOKUP($B550,'Results-formatted 060121'!$A:$AJ,(U$3+2),FALSE)), IF($C550 = "pos-neg", (3+VLOOKUP($B550,'Results-formatted 060121'!$A:$AJ,(U$3+2),FALSE)), VLOOKUP($B550,'Results-formatted 060121'!$A:$AJ,(U$3+2),FALSE)))</f>
        <v>5</v>
      </c>
      <c r="V550" s="95">
        <f>IF($C550 = "neg", (($D550+1) - VLOOKUP($B550,'Results-formatted 060121'!$A:$AJ,(V$3+2),FALSE)), IF($C550 = "pos-neg", (3+VLOOKUP($B550,'Results-formatted 060121'!$A:$AJ,(V$3+2),FALSE)), VLOOKUP($B550,'Results-formatted 060121'!$A:$AJ,(V$3+2),FALSE)))</f>
        <v>4</v>
      </c>
      <c r="W550" s="95">
        <f>IF($C550 = "neg", (($D550+1) - VLOOKUP($B550,'Results-formatted 060121'!$A:$AJ,(W$3+2),FALSE)), IF($C550 = "pos-neg", (3+VLOOKUP($B550,'Results-formatted 060121'!$A:$AJ,(W$3+2),FALSE)), VLOOKUP($B550,'Results-formatted 060121'!$A:$AJ,(W$3+2),FALSE)))</f>
        <v>3</v>
      </c>
      <c r="X550" s="95">
        <f>IF($C550 = "neg", (($D550+1) - VLOOKUP($B550,'Results-formatted 060121'!$A:$AJ,(X$3+2),FALSE)), IF($C550 = "pos-neg", (3+VLOOKUP($B550,'Results-formatted 060121'!$A:$AJ,(X$3+2),FALSE)), VLOOKUP($B550,'Results-formatted 060121'!$A:$AJ,(X$3+2),FALSE)))</f>
        <v>4</v>
      </c>
      <c r="Y550" s="95">
        <f>IF($C550 = "neg", (($D550+1) - VLOOKUP($B550,'Results-formatted 060121'!$A:$AJ,(Y$3+2),FALSE)), IF($C550 = "pos-neg", (3+VLOOKUP($B550,'Results-formatted 060121'!$A:$AJ,(Y$3+2),FALSE)), VLOOKUP($B550,'Results-formatted 060121'!$A:$AJ,(Y$3+2),FALSE)))</f>
        <v>4</v>
      </c>
      <c r="Z550" s="95">
        <f>IF($C550 = "neg", (($D550+1) - VLOOKUP($B550,'Results-formatted 060121'!$A:$AJ,(Z$3+2),FALSE)), IF($C550 = "pos-neg", (3+VLOOKUP($B550,'Results-formatted 060121'!$A:$AJ,(Z$3+2),FALSE)), VLOOKUP($B550,'Results-formatted 060121'!$A:$AJ,(Z$3+2),FALSE)))</f>
        <v>3</v>
      </c>
      <c r="AA550" s="95">
        <f>IF($C550 = "neg", (($D550+1) - VLOOKUP($B550,'Results-formatted 060121'!$A:$AJ,(AA$3+2),FALSE)), IF($C550 = "pos-neg", (3+VLOOKUP($B550,'Results-formatted 060121'!$A:$AJ,(AA$3+2),FALSE)), VLOOKUP($B550,'Results-formatted 060121'!$A:$AJ,(AA$3+2),FALSE)))</f>
        <v>4</v>
      </c>
      <c r="AB550" s="95">
        <f>IF($C550 = "neg", (($D550+1) - VLOOKUP($B550,'Results-formatted 060121'!$A:$AJ,(AB$3+2),FALSE)), IF($C550 = "pos-neg", (3+VLOOKUP($B550,'Results-formatted 060121'!$A:$AJ,(AB$3+2),FALSE)), VLOOKUP($B550,'Results-formatted 060121'!$A:$AJ,(AB$3+2),FALSE)))</f>
        <v>4</v>
      </c>
      <c r="AC550" s="95">
        <f>IF($C550 = "neg", (($D550+1) - VLOOKUP($B550,'Results-formatted 060121'!$A:$AJ,(AC$3+2),FALSE)), IF($C550 = "pos-neg", (3+VLOOKUP($B550,'Results-formatted 060121'!$A:$AJ,(AC$3+2),FALSE)), VLOOKUP($B550,'Results-formatted 060121'!$A:$AJ,(AC$3+2),FALSE)))</f>
        <v>3</v>
      </c>
      <c r="AD550" s="95">
        <f>IF($C550 = "neg", (($D550+1) - VLOOKUP($B550,'Results-formatted 060121'!$A:$AJ,(AD$3+2),FALSE)), IF($C550 = "pos-neg", (3+VLOOKUP($B550,'Results-formatted 060121'!$A:$AJ,(AD$3+2),FALSE)), VLOOKUP($B550,'Results-formatted 060121'!$A:$AJ,(AD$3+2),FALSE)))</f>
        <v>4</v>
      </c>
      <c r="AE550" s="95">
        <f>IF($C550 = "neg", (($D550+1) - VLOOKUP($B550,'Results-formatted 060121'!$A:$AJ,(AE$3+2),FALSE)), IF($C550 = "pos-neg", (3+VLOOKUP($B550,'Results-formatted 060121'!$A:$AJ,(AE$3+2),FALSE)), VLOOKUP($B550,'Results-formatted 060121'!$A:$AJ,(AE$3+2),FALSE)))</f>
        <v>5</v>
      </c>
      <c r="AF550" s="95">
        <f>IF($C550 = "neg", (($D550+1) - VLOOKUP($B550,'Results-formatted 060121'!$A:$AJ,(AF$3+2),FALSE)), IF($C550 = "pos-neg", (3+VLOOKUP($B550,'Results-formatted 060121'!$A:$AJ,(AF$3+2),FALSE)), VLOOKUP($B550,'Results-formatted 060121'!$A:$AJ,(AF$3+2),FALSE)))</f>
        <v>4</v>
      </c>
      <c r="AG550" s="95">
        <f>IF($C550 = "neg", (($D550+1) - VLOOKUP($B550,'Results-formatted 060121'!$A:$AJ,(AG$3+2),FALSE)), IF($C550 = "pos-neg", (3+VLOOKUP($B550,'Results-formatted 060121'!$A:$AJ,(AG$3+2),FALSE)), VLOOKUP($B550,'Results-formatted 060121'!$A:$AJ,(AG$3+2),FALSE)))</f>
        <v>5</v>
      </c>
      <c r="AH550" s="95">
        <f>IF($C550 = "neg", (($D550+1) - VLOOKUP($B550,'Results-formatted 060121'!$A:$AJ,(AH$3+2),FALSE)), IF($C550 = "pos-neg", (3+VLOOKUP($B550,'Results-formatted 060121'!$A:$AJ,(AH$3+2),FALSE)), VLOOKUP($B550,'Results-formatted 060121'!$A:$AJ,(AH$3+2),FALSE)))</f>
        <v>3</v>
      </c>
      <c r="AI550" s="95">
        <f>IF($C550 = "neg", (($D550+1) - VLOOKUP($B550,'Results-formatted 060121'!$A:$AJ,(AI$3+2),FALSE)), IF($C550 = "pos-neg", (3+VLOOKUP($B550,'Results-formatted 060121'!$A:$AJ,(AI$3+2),FALSE)), VLOOKUP($B550,'Results-formatted 060121'!$A:$AJ,(AI$3+2),FALSE)))</f>
        <v>4</v>
      </c>
      <c r="AJ550" s="95">
        <f>IF($C550 = "neg", (($D550+1) - VLOOKUP($B550,'Results-formatted 060121'!$A:$AJ,(AJ$3+2),FALSE)), IF($C550 = "pos-neg", (3+VLOOKUP($B550,'Results-formatted 060121'!$A:$AJ,(AJ$3+2),FALSE)), VLOOKUP($B550,'Results-formatted 060121'!$A:$AJ,(AJ$3+2),FALSE)))</f>
        <v>5</v>
      </c>
      <c r="AK550" s="95">
        <f>IF($C550 = "neg", (($D550+1) - VLOOKUP($B550,'Results-formatted 060121'!$A:$AJ,(AK$3+2),FALSE)), IF($C550 = "pos-neg", (3+VLOOKUP($B550,'Results-formatted 060121'!$A:$AJ,(AK$3+2),FALSE)), VLOOKUP($B550,'Results-formatted 060121'!$A:$AJ,(AK$3+2),FALSE)))</f>
        <v>3</v>
      </c>
      <c r="AL550" s="95">
        <f>IF($C550 = "neg", (($D550+1) - VLOOKUP($B550,'Results-formatted 060121'!$A:$AJ,(AL$3+2),FALSE)), IF($C550 = "pos-neg", (3+VLOOKUP($B550,'Results-formatted 060121'!$A:$AJ,(AL$3+2),FALSE)), VLOOKUP($B550,'Results-formatted 060121'!$A:$AJ,(AL$3+2),FALSE)))</f>
        <v>5</v>
      </c>
      <c r="AM550" s="95">
        <f>IF($C550 = "neg", (($D550+1) - VLOOKUP($B550,'Results-formatted 060121'!$A:AJ,(AM$3+2),FALSE)), IF($C550 = "pos-neg", (3+VLOOKUP($B550,'Results-formatted 060121'!$A:AJ,(AM$3+2),FALSE)), VLOOKUP($B550,'Results-formatted 060121'!$A:AJ,(AM$3+2),FALSE)))</f>
        <v>5</v>
      </c>
      <c r="AN550" s="95">
        <f>IF($C550 = "neg", (($D550+1) - VLOOKUP($B550,'Results-formatted 060121'!$A:AK,(AN$3+2),FALSE)), IF($C550 = "pos-neg", (3+VLOOKUP($B550,'Results-formatted 060121'!$A:AK,(AN$3+2),FALSE)), VLOOKUP($B550,'Results-formatted 060121'!$A:AK,(AN$3+2),FALSE)))</f>
        <v>4</v>
      </c>
      <c r="AO550" s="95">
        <f>IF($C550 = "neg", (($D550+1) - VLOOKUP($B550,'Results-formatted 060121'!$A:AL,(AO$3+2),FALSE)), IF($C550 = "pos-neg", (3+VLOOKUP($B550,'Results-formatted 060121'!$A:AL,(AO$3+2),FALSE)), VLOOKUP($B550,'Results-formatted 060121'!$A:AL,(AO$3+2),FALSE)))</f>
        <v>5</v>
      </c>
      <c r="AP550" s="95">
        <f>IF($C550 = "neg", (($D550+1) - VLOOKUP($B550,'Results-formatted 060121'!$A:AM,(AP$3+2),FALSE)), IF($C550 = "pos-neg", (3+VLOOKUP($B550,'Results-formatted 060121'!$A:AM,(AP$3+2),FALSE)), VLOOKUP($B550,'Results-formatted 060121'!$A:AM,(AP$3+2),FALSE)))</f>
        <v>2</v>
      </c>
      <c r="AQ550" s="95">
        <f>IF($C550 = "neg", (($D550+1) - VLOOKUP($B550,'Results-formatted 060121'!$A:AN,(AQ$3+2),FALSE)), IF($C550 = "pos-neg", (3+VLOOKUP($B550,'Results-formatted 060121'!$A:AN,(AQ$3+2),FALSE)), VLOOKUP($B550,'Results-formatted 060121'!$A:AN,(AQ$3+2),FALSE)))</f>
        <v>4</v>
      </c>
      <c r="AR550" s="95">
        <f>IF($C550 = "neg", (($D550+1) - VLOOKUP($B550,'Results-formatted 060121'!$A:AO,(AR$3+2),FALSE)), IF($C550 = "pos-neg", (3+VLOOKUP($B550,'Results-formatted 060121'!$A:AO,(AR$3+2),FALSE)), VLOOKUP($B550,'Results-formatted 060121'!$A:AO,(AR$3+2),FALSE)))</f>
        <v>5</v>
      </c>
      <c r="AS550" s="95">
        <f>IF($C550 = "neg", (($D550+1) - VLOOKUP($B550,'Results-formatted 060121'!$A:AP,(AS$3+2),FALSE)), IF($C550 = "pos-neg", (3+VLOOKUP($B550,'Results-formatted 060121'!$A:AP,(AS$3+2),FALSE)), VLOOKUP($B550,'Results-formatted 060121'!$A:AP,(AS$3+2),FALSE)))</f>
        <v>4</v>
      </c>
      <c r="AT550" s="95">
        <f>IF($C550 = "neg", (($D550+1) - VLOOKUP($B550,'Results-formatted 060121'!$A:AQ,(AT$3+2),FALSE)), IF($C550 = "pos-neg", (3+VLOOKUP($B550,'Results-formatted 060121'!$A:AQ,(AT$3+2),FALSE)), VLOOKUP($B550,'Results-formatted 060121'!$A:AQ,(AT$3+2),FALSE)))</f>
        <v>5</v>
      </c>
      <c r="AU550" s="95">
        <f>IF($C550 = "neg", (($D550+1) - VLOOKUP($B550,'Results-formatted 060121'!$A:AR,(AU$3+2),FALSE)), IF($C550 = "pos-neg", (3+VLOOKUP($B550,'Results-formatted 060121'!$A:AR,(AU$3+2),FALSE)), VLOOKUP($B550,'Results-formatted 060121'!$A:AR,(AU$3+2),FALSE)))</f>
        <v>4</v>
      </c>
      <c r="AV550" s="95">
        <f>IF($C550 = "neg", (($D550+1) - VLOOKUP($B550,'Results-formatted 060121'!$A:AS,(AV$3+2),FALSE)), IF($C550 = "pos-neg", (3+VLOOKUP($B550,'Results-formatted 060121'!$A:AS,(AV$3+2),FALSE)), VLOOKUP($B550,'Results-formatted 060121'!$A:AS,(AV$3+2),FALSE)))</f>
        <v>4</v>
      </c>
      <c r="AW550" s="95">
        <f>IF($C550 = "neg", (($D550+1) - VLOOKUP($B550,'Results-formatted 060121'!$A:AT,(AW$3+2),FALSE)), IF($C550 = "pos-neg", (3+VLOOKUP($B550,'Results-formatted 060121'!$A:AT,(AW$3+2),FALSE)), VLOOKUP($B550,'Results-formatted 060121'!$A:AT,(AW$3+2),FALSE)))</f>
        <v>3</v>
      </c>
      <c r="AX550" s="95">
        <f>IF($C550 = "neg", (($D550+1) - VLOOKUP($B550,'Results-formatted 060121'!$A:AU,(AX$3+2),FALSE)), IF($C550 = "pos-neg", (3+VLOOKUP($B550,'Results-formatted 060121'!$A:AU,(AX$3+2),FALSE)), VLOOKUP($B550,'Results-formatted 060121'!$A:AU,(AX$3+2),FALSE)))</f>
        <v>2</v>
      </c>
      <c r="AY550" s="95">
        <f>IF($C550 = "neg", (($D550+1) - VLOOKUP($B550,'Results-formatted 060121'!$A:AV,(AY$3+2),FALSE)), IF($C550 = "pos-neg", (3+VLOOKUP($B550,'Results-formatted 060121'!$A:AV,(AY$3+2),FALSE)), VLOOKUP($B550,'Results-formatted 060121'!$A:AV,(AY$3+2),FALSE)))</f>
        <v>4</v>
      </c>
      <c r="AZ550" s="95">
        <f>IF($C550 = "neg", (($D550+1) - VLOOKUP($B550,'Results-formatted 060121'!$A:AW,(AZ$3+2),FALSE)), IF($C550 = "pos-neg", (3+VLOOKUP($B550,'Results-formatted 060121'!$A:AW,(AZ$3+2),FALSE)), VLOOKUP($B550,'Results-formatted 060121'!$A:AW,(AZ$3+2),FALSE)))</f>
        <v>4</v>
      </c>
      <c r="BA550" s="95">
        <f>IF($C550 = "neg", (($D550+1) - VLOOKUP($B550,'Results-formatted 060121'!$A:AX,(BA$3+2),FALSE)), IF($C550 = "pos-neg", (3+VLOOKUP($B550,'Results-formatted 060121'!$A:AX,(BA$3+2),FALSE)), VLOOKUP($B550,'Results-formatted 060121'!$A:AX,(BA$3+2),FALSE)))</f>
        <v>4</v>
      </c>
      <c r="BB550" s="95">
        <f>IF($C550 = "neg", (($D550+1) - VLOOKUP($B550,'Results-formatted 060121'!$A:AY,(BB$3+2),FALSE)), IF($C550 = "pos-neg", (3+VLOOKUP($B550,'Results-formatted 060121'!$A:AY,(BB$3+2),FALSE)), VLOOKUP($B550,'Results-formatted 060121'!$A:AY,(BB$3+2),FALSE)))</f>
        <v>5</v>
      </c>
      <c r="BC550" s="95">
        <f>IF($C550 = "neg", (($D550+1) - VLOOKUP($B550,'Results-formatted 060121'!$A:AZ,(BC$3+2),FALSE)), IF($C550 = "pos-neg", (3+VLOOKUP($B550,'Results-formatted 060121'!$A:AZ,(BC$3+2),FALSE)), VLOOKUP($B550,'Results-formatted 060121'!$A:AZ,(BC$3+2),FALSE)))</f>
        <v>3</v>
      </c>
      <c r="BD550" s="95">
        <f>IF($C550 = "neg", (($D550+1) - VLOOKUP($B550,'Results-formatted 060121'!$A:BA,(BD$3+2),FALSE)), IF($C550 = "pos-neg", (3+VLOOKUP($B550,'Results-formatted 060121'!$A:BA,(BD$3+2),FALSE)), VLOOKUP($B550,'Results-formatted 060121'!$A:BA,(BD$3+2),FALSE)))</f>
        <v>4</v>
      </c>
      <c r="BE550" s="95">
        <f>IF($C550 = "neg", (($D550+1) - VLOOKUP($B550,'Results-formatted 060121'!$A:BB,(BE$3+2),FALSE)), IF($C550 = "pos-neg", (3+VLOOKUP($B550,'Results-formatted 060121'!$A:BB,(BE$3+2),FALSE)), VLOOKUP($B550,'Results-formatted 060121'!$A:BB,(BE$3+2),FALSE)))</f>
        <v>4</v>
      </c>
      <c r="BF550" s="95">
        <f>IF($C550 = "neg", (($D550+1) - VLOOKUP($B550,'Results-formatted 060121'!$A:BC,(BF$3+2),FALSE)), IF($C550 = "pos-neg", (3+VLOOKUP($B550,'Results-formatted 060121'!$A:BC,(BF$3+2),FALSE)), VLOOKUP($B550,'Results-formatted 060121'!$A:BC,(BF$3+2),FALSE)))</f>
        <v>4</v>
      </c>
      <c r="BG550" s="95">
        <f>IF($C550 = "neg", (($D550+1) - VLOOKUP($B550,'Results-formatted 060121'!$A:BD,(BG$3+2),FALSE)), IF($C550 = "pos-neg", (3+VLOOKUP($B550,'Results-formatted 060121'!$A:BD,(BG$3+2),FALSE)), VLOOKUP($B550,'Results-formatted 060121'!$A:BD,(BG$3+2),FALSE)))</f>
        <v>3</v>
      </c>
      <c r="BH550" s="95">
        <f>IF($C550 = "neg", (($D550+1) - VLOOKUP($B550,'Results-formatted 060121'!$A:BE,(BH$3+2),FALSE)), IF($C550 = "pos-neg", (3+VLOOKUP($B550,'Results-formatted 060121'!$A:BE,(BH$3+2),FALSE)), VLOOKUP($B550,'Results-formatted 060121'!$A:BE,(BH$3+2),FALSE)))</f>
        <v>4</v>
      </c>
      <c r="BI550" s="95">
        <f>IF($C550 = "neg", (($D550+1) - VLOOKUP($B550,'Results-formatted 060121'!$A:BF,(BI$3+2),FALSE)), IF($C550 = "pos-neg", (3+VLOOKUP($B550,'Results-formatted 060121'!$A:BF,(BI$3+2),FALSE)), VLOOKUP($B550,'Results-formatted 060121'!$A:BF,(BI$3+2),FALSE)))</f>
        <v>4</v>
      </c>
      <c r="BJ550" s="95">
        <f>IF($C550 = "neg", (($D550+1) - VLOOKUP($B550,'Results-formatted 060121'!$A:BG,(BJ$3+2),FALSE)), IF($C550 = "pos-neg", (3+VLOOKUP($B550,'Results-formatted 060121'!$A:BG,(BJ$3+2),FALSE)), VLOOKUP($B550,'Results-formatted 060121'!$A:BG,(BJ$3+2),FALSE)))</f>
        <v>5</v>
      </c>
      <c r="BK550" s="95">
        <f>IF($C550 = "neg", (($D550+1) - VLOOKUP($B550,'Results-formatted 060121'!$A:BH,(BK$3+2),FALSE)), IF($C550 = "pos-neg", (3+VLOOKUP($B550,'Results-formatted 060121'!$A:BH,(BK$3+2),FALSE)), VLOOKUP($B550,'Results-formatted 060121'!$A:BH,(BK$3+2),FALSE)))</f>
        <v>4</v>
      </c>
      <c r="BL550" s="95">
        <f>IF($C550 = "neg", (($D550+1) - VLOOKUP($B550,'Results-formatted 060121'!$A:BI,(BL$3+2),FALSE)), IF($C550 = "pos-neg", (3+VLOOKUP($B550,'Results-formatted 060121'!$A:BI,(BL$3+2),FALSE)), VLOOKUP($B550,'Results-formatted 060121'!$A:BI,(BL$3+2),FALSE)))</f>
        <v>5</v>
      </c>
      <c r="BM550" s="95">
        <f>IF($C550 = "neg", (($D550+1) - VLOOKUP($B550,'Results-formatted 060121'!$A:BJ,(BM$3+2),FALSE)), IF($C550 = "pos-neg", (3+VLOOKUP($B550,'Results-formatted 060121'!$A:BJ,(BM$3+2),FALSE)), VLOOKUP($B550,'Results-formatted 060121'!$A:BJ,(BM$3+2),FALSE)))</f>
        <v>3</v>
      </c>
      <c r="BN550" s="95"/>
      <c r="BO550" s="95"/>
      <c r="BP550" s="95"/>
      <c r="BQ550" s="95"/>
      <c r="BR550" s="95"/>
      <c r="BS550" s="95"/>
      <c r="BT550" s="95"/>
      <c r="BU550" s="95"/>
      <c r="BV550" s="95"/>
      <c r="BW550" s="95"/>
      <c r="BX550" s="95"/>
      <c r="BY550" s="95"/>
      <c r="BZ550" s="95"/>
      <c r="CA550" s="95"/>
      <c r="CB550" s="95"/>
      <c r="CC550" s="95"/>
      <c r="CD550" s="98"/>
      <c r="CE550" s="25">
        <f t="shared" si="2149"/>
        <v>4.0166666666666666</v>
      </c>
      <c r="CF550" s="25">
        <f t="shared" si="2150"/>
        <v>0.79172985177526978</v>
      </c>
    </row>
    <row r="551" spans="2:84" ht="42" x14ac:dyDescent="0.15">
      <c r="B551" s="84" t="s">
        <v>662</v>
      </c>
      <c r="C551" s="86" t="s">
        <v>224</v>
      </c>
      <c r="D551" s="2">
        <v>5</v>
      </c>
      <c r="E551" s="15" t="s">
        <v>1111</v>
      </c>
      <c r="F551" s="95">
        <f>IF($C551 = "neg", (($D551+1) - VLOOKUP($B551,'Results-formatted 060121'!$A:$AJ,(F$3+2),FALSE)), IF($C551 = "pos-neg", (3+VLOOKUP($B551,'Results-formatted 060121'!$A:$AJ,(F$3+2),FALSE)), VLOOKUP($B551,'Results-formatted 060121'!$A:$AJ,(F$3+2),FALSE)))</f>
        <v>3</v>
      </c>
      <c r="G551" s="95">
        <f>IF($C551 = "neg", (($D551+1) - VLOOKUP($B551,'Results-formatted 060121'!$A:$AJ,(G$3+2),FALSE)), IF($C551 = "pos-neg", (3+VLOOKUP($B551,'Results-formatted 060121'!$A:$AJ,(G$3+2),FALSE)), VLOOKUP($B551,'Results-formatted 060121'!$A:$AJ,(G$3+2),FALSE)))</f>
        <v>4</v>
      </c>
      <c r="H551" s="95">
        <f>IF($C551 = "neg", (($D551+1) - VLOOKUP($B551,'Results-formatted 060121'!$A:$AJ,(H$3+2),FALSE)), IF($C551 = "pos-neg", (3+VLOOKUP($B551,'Results-formatted 060121'!$A:$AJ,(H$3+2),FALSE)), VLOOKUP($B551,'Results-formatted 060121'!$A:$AJ,(H$3+2),FALSE)))</f>
        <v>4</v>
      </c>
      <c r="I551" s="95">
        <f>IF($C551 = "neg", (($D551+1) - VLOOKUP($B551,'Results-formatted 060121'!$A:$AJ,(I$3+2),FALSE)), IF($C551 = "pos-neg", (3+VLOOKUP($B551,'Results-formatted 060121'!$A:$AJ,(I$3+2),FALSE)), VLOOKUP($B551,'Results-formatted 060121'!$A:$AJ,(I$3+2),FALSE)))</f>
        <v>3</v>
      </c>
      <c r="J551" s="95">
        <f>IF($C551 = "neg", (($D551+1) - VLOOKUP($B551,'Results-formatted 060121'!$A:$AJ,(J$3+2),FALSE)), IF($C551 = "pos-neg", (3+VLOOKUP($B551,'Results-formatted 060121'!$A:$AJ,(J$3+2),FALSE)), VLOOKUP($B551,'Results-formatted 060121'!$A:$AJ,(J$3+2),FALSE)))</f>
        <v>3</v>
      </c>
      <c r="K551" s="95">
        <f>IF($C551 = "neg", (($D551+1) - VLOOKUP($B551,'Results-formatted 060121'!$A:$AJ,(K$3+2),FALSE)), IF($C551 = "pos-neg", (3+VLOOKUP($B551,'Results-formatted 060121'!$A:$AJ,(K$3+2),FALSE)), VLOOKUP($B551,'Results-formatted 060121'!$A:$AJ,(K$3+2),FALSE)))</f>
        <v>5</v>
      </c>
      <c r="L551" s="95">
        <f>IF($C551 = "neg", (($D551+1) - VLOOKUP($B551,'Results-formatted 060121'!$A:$AJ,(L$3+2),FALSE)), IF($C551 = "pos-neg", (3+VLOOKUP($B551,'Results-formatted 060121'!$A:$AJ,(L$3+2),FALSE)), VLOOKUP($B551,'Results-formatted 060121'!$A:$AJ,(L$3+2),FALSE)))</f>
        <v>4</v>
      </c>
      <c r="M551" s="95">
        <f>IF($C551 = "neg", (($D551+1) - VLOOKUP($B551,'Results-formatted 060121'!$A:$AJ,(M$3+2),FALSE)), IF($C551 = "pos-neg", (3+VLOOKUP($B551,'Results-formatted 060121'!$A:$AJ,(M$3+2),FALSE)), VLOOKUP($B551,'Results-formatted 060121'!$A:$AJ,(M$3+2),FALSE)))</f>
        <v>4</v>
      </c>
      <c r="N551" s="95">
        <f>IF($C551 = "neg", (($D551+1) - VLOOKUP($B551,'Results-formatted 060121'!$A:$AJ,(N$3+2),FALSE)), IF($C551 = "pos-neg", (3+VLOOKUP($B551,'Results-formatted 060121'!$A:$AJ,(N$3+2),FALSE)), VLOOKUP($B551,'Results-formatted 060121'!$A:$AJ,(N$3+2),FALSE)))</f>
        <v>4</v>
      </c>
      <c r="O551" s="95">
        <f>IF($C551 = "neg", (($D551+1) - VLOOKUP($B551,'Results-formatted 060121'!$A:$AJ,(O$3+2),FALSE)), IF($C551 = "pos-neg", (3+VLOOKUP($B551,'Results-formatted 060121'!$A:$AJ,(O$3+2),FALSE)), VLOOKUP($B551,'Results-formatted 060121'!$A:$AJ,(O$3+2),FALSE)))</f>
        <v>5</v>
      </c>
      <c r="P551" s="95">
        <f>IF($C551 = "neg", (($D551+1) - VLOOKUP($B551,'Results-formatted 060121'!$A:$AJ,(P$3+2),FALSE)), IF($C551 = "pos-neg", (3+VLOOKUP($B551,'Results-formatted 060121'!$A:$AJ,(P$3+2),FALSE)), VLOOKUP($B551,'Results-formatted 060121'!$A:$AJ,(P$3+2),FALSE)))</f>
        <v>3</v>
      </c>
      <c r="Q551" s="95">
        <f>IF($C551 = "neg", (($D551+1) - VLOOKUP($B551,'Results-formatted 060121'!$A:$AJ,(Q$3+2),FALSE)), IF($C551 = "pos-neg", (3+VLOOKUP($B551,'Results-formatted 060121'!$A:$AJ,(Q$3+2),FALSE)), VLOOKUP($B551,'Results-formatted 060121'!$A:$AJ,(Q$3+2),FALSE)))</f>
        <v>5</v>
      </c>
      <c r="R551" s="95">
        <f>IF($C551 = "neg", (($D551+1) - VLOOKUP($B551,'Results-formatted 060121'!$A:$AJ,(R$3+2),FALSE)), IF($C551 = "pos-neg", (3+VLOOKUP($B551,'Results-formatted 060121'!$A:$AJ,(R$3+2),FALSE)), VLOOKUP($B551,'Results-formatted 060121'!$A:$AJ,(R$3+2),FALSE)))</f>
        <v>4</v>
      </c>
      <c r="S551" s="95">
        <f>IF($C551 = "neg", (($D551+1) - VLOOKUP($B551,'Results-formatted 060121'!$A:$AJ,(S$3+2),FALSE)), IF($C551 = "pos-neg", (3+VLOOKUP($B551,'Results-formatted 060121'!$A:$AJ,(S$3+2),FALSE)), VLOOKUP($B551,'Results-formatted 060121'!$A:$AJ,(S$3+2),FALSE)))</f>
        <v>4</v>
      </c>
      <c r="T551" s="95">
        <f>IF($C551 = "neg", (($D551+1) - VLOOKUP($B551,'Results-formatted 060121'!$A:$AJ,(T$3+2),FALSE)), IF($C551 = "pos-neg", (3+VLOOKUP($B551,'Results-formatted 060121'!$A:$AJ,(T$3+2),FALSE)), VLOOKUP($B551,'Results-formatted 060121'!$A:$AJ,(T$3+2),FALSE)))</f>
        <v>5</v>
      </c>
      <c r="U551" s="95">
        <f>IF($C551 = "neg", (($D551+1) - VLOOKUP($B551,'Results-formatted 060121'!$A:$AJ,(U$3+2),FALSE)), IF($C551 = "pos-neg", (3+VLOOKUP($B551,'Results-formatted 060121'!$A:$AJ,(U$3+2),FALSE)), VLOOKUP($B551,'Results-formatted 060121'!$A:$AJ,(U$3+2),FALSE)))</f>
        <v>5</v>
      </c>
      <c r="V551" s="95">
        <f>IF($C551 = "neg", (($D551+1) - VLOOKUP($B551,'Results-formatted 060121'!$A:$AJ,(V$3+2),FALSE)), IF($C551 = "pos-neg", (3+VLOOKUP($B551,'Results-formatted 060121'!$A:$AJ,(V$3+2),FALSE)), VLOOKUP($B551,'Results-formatted 060121'!$A:$AJ,(V$3+2),FALSE)))</f>
        <v>4</v>
      </c>
      <c r="W551" s="95">
        <f>IF($C551 = "neg", (($D551+1) - VLOOKUP($B551,'Results-formatted 060121'!$A:$AJ,(W$3+2),FALSE)), IF($C551 = "pos-neg", (3+VLOOKUP($B551,'Results-formatted 060121'!$A:$AJ,(W$3+2),FALSE)), VLOOKUP($B551,'Results-formatted 060121'!$A:$AJ,(W$3+2),FALSE)))</f>
        <v>3</v>
      </c>
      <c r="X551" s="95">
        <f>IF($C551 = "neg", (($D551+1) - VLOOKUP($B551,'Results-formatted 060121'!$A:$AJ,(X$3+2),FALSE)), IF($C551 = "pos-neg", (3+VLOOKUP($B551,'Results-formatted 060121'!$A:$AJ,(X$3+2),FALSE)), VLOOKUP($B551,'Results-formatted 060121'!$A:$AJ,(X$3+2),FALSE)))</f>
        <v>4</v>
      </c>
      <c r="Y551" s="95">
        <f>IF($C551 = "neg", (($D551+1) - VLOOKUP($B551,'Results-formatted 060121'!$A:$AJ,(Y$3+2),FALSE)), IF($C551 = "pos-neg", (3+VLOOKUP($B551,'Results-formatted 060121'!$A:$AJ,(Y$3+2),FALSE)), VLOOKUP($B551,'Results-formatted 060121'!$A:$AJ,(Y$3+2),FALSE)))</f>
        <v>4</v>
      </c>
      <c r="Z551" s="95">
        <f>IF($C551 = "neg", (($D551+1) - VLOOKUP($B551,'Results-formatted 060121'!$A:$AJ,(Z$3+2),FALSE)), IF($C551 = "pos-neg", (3+VLOOKUP($B551,'Results-formatted 060121'!$A:$AJ,(Z$3+2),FALSE)), VLOOKUP($B551,'Results-formatted 060121'!$A:$AJ,(Z$3+2),FALSE)))</f>
        <v>3</v>
      </c>
      <c r="AA551" s="95">
        <f>IF($C551 = "neg", (($D551+1) - VLOOKUP($B551,'Results-formatted 060121'!$A:$AJ,(AA$3+2),FALSE)), IF($C551 = "pos-neg", (3+VLOOKUP($B551,'Results-formatted 060121'!$A:$AJ,(AA$3+2),FALSE)), VLOOKUP($B551,'Results-formatted 060121'!$A:$AJ,(AA$3+2),FALSE)))</f>
        <v>4</v>
      </c>
      <c r="AB551" s="95">
        <f>IF($C551 = "neg", (($D551+1) - VLOOKUP($B551,'Results-formatted 060121'!$A:$AJ,(AB$3+2),FALSE)), IF($C551 = "pos-neg", (3+VLOOKUP($B551,'Results-formatted 060121'!$A:$AJ,(AB$3+2),FALSE)), VLOOKUP($B551,'Results-formatted 060121'!$A:$AJ,(AB$3+2),FALSE)))</f>
        <v>4</v>
      </c>
      <c r="AC551" s="95">
        <f>IF($C551 = "neg", (($D551+1) - VLOOKUP($B551,'Results-formatted 060121'!$A:$AJ,(AC$3+2),FALSE)), IF($C551 = "pos-neg", (3+VLOOKUP($B551,'Results-formatted 060121'!$A:$AJ,(AC$3+2),FALSE)), VLOOKUP($B551,'Results-formatted 060121'!$A:$AJ,(AC$3+2),FALSE)))</f>
        <v>2</v>
      </c>
      <c r="AD551" s="95">
        <f>IF($C551 = "neg", (($D551+1) - VLOOKUP($B551,'Results-formatted 060121'!$A:$AJ,(AD$3+2),FALSE)), IF($C551 = "pos-neg", (3+VLOOKUP($B551,'Results-formatted 060121'!$A:$AJ,(AD$3+2),FALSE)), VLOOKUP($B551,'Results-formatted 060121'!$A:$AJ,(AD$3+2),FALSE)))</f>
        <v>4</v>
      </c>
      <c r="AE551" s="95">
        <f>IF($C551 = "neg", (($D551+1) - VLOOKUP($B551,'Results-formatted 060121'!$A:$AJ,(AE$3+2),FALSE)), IF($C551 = "pos-neg", (3+VLOOKUP($B551,'Results-formatted 060121'!$A:$AJ,(AE$3+2),FALSE)), VLOOKUP($B551,'Results-formatted 060121'!$A:$AJ,(AE$3+2),FALSE)))</f>
        <v>5</v>
      </c>
      <c r="AF551" s="95">
        <f>IF($C551 = "neg", (($D551+1) - VLOOKUP($B551,'Results-formatted 060121'!$A:$AJ,(AF$3+2),FALSE)), IF($C551 = "pos-neg", (3+VLOOKUP($B551,'Results-formatted 060121'!$A:$AJ,(AF$3+2),FALSE)), VLOOKUP($B551,'Results-formatted 060121'!$A:$AJ,(AF$3+2),FALSE)))</f>
        <v>4</v>
      </c>
      <c r="AG551" s="95">
        <f>IF($C551 = "neg", (($D551+1) - VLOOKUP($B551,'Results-formatted 060121'!$A:$AJ,(AG$3+2),FALSE)), IF($C551 = "pos-neg", (3+VLOOKUP($B551,'Results-formatted 060121'!$A:$AJ,(AG$3+2),FALSE)), VLOOKUP($B551,'Results-formatted 060121'!$A:$AJ,(AG$3+2),FALSE)))</f>
        <v>4</v>
      </c>
      <c r="AH551" s="95">
        <f>IF($C551 = "neg", (($D551+1) - VLOOKUP($B551,'Results-formatted 060121'!$A:$AJ,(AH$3+2),FALSE)), IF($C551 = "pos-neg", (3+VLOOKUP($B551,'Results-formatted 060121'!$A:$AJ,(AH$3+2),FALSE)), VLOOKUP($B551,'Results-formatted 060121'!$A:$AJ,(AH$3+2),FALSE)))</f>
        <v>3</v>
      </c>
      <c r="AI551" s="95">
        <f>IF($C551 = "neg", (($D551+1) - VLOOKUP($B551,'Results-formatted 060121'!$A:$AJ,(AI$3+2),FALSE)), IF($C551 = "pos-neg", (3+VLOOKUP($B551,'Results-formatted 060121'!$A:$AJ,(AI$3+2),FALSE)), VLOOKUP($B551,'Results-formatted 060121'!$A:$AJ,(AI$3+2),FALSE)))</f>
        <v>4</v>
      </c>
      <c r="AJ551" s="95">
        <f>IF($C551 = "neg", (($D551+1) - VLOOKUP($B551,'Results-formatted 060121'!$A:$AJ,(AJ$3+2),FALSE)), IF($C551 = "pos-neg", (3+VLOOKUP($B551,'Results-formatted 060121'!$A:$AJ,(AJ$3+2),FALSE)), VLOOKUP($B551,'Results-formatted 060121'!$A:$AJ,(AJ$3+2),FALSE)))</f>
        <v>5</v>
      </c>
      <c r="AK551" s="95">
        <f>IF($C551 = "neg", (($D551+1) - VLOOKUP($B551,'Results-formatted 060121'!$A:$AJ,(AK$3+2),FALSE)), IF($C551 = "pos-neg", (3+VLOOKUP($B551,'Results-formatted 060121'!$A:$AJ,(AK$3+2),FALSE)), VLOOKUP($B551,'Results-formatted 060121'!$A:$AJ,(AK$3+2),FALSE)))</f>
        <v>4</v>
      </c>
      <c r="AL551" s="95">
        <f>IF($C551 = "neg", (($D551+1) - VLOOKUP($B551,'Results-formatted 060121'!$A:$AJ,(AL$3+2),FALSE)), IF($C551 = "pos-neg", (3+VLOOKUP($B551,'Results-formatted 060121'!$A:$AJ,(AL$3+2),FALSE)), VLOOKUP($B551,'Results-formatted 060121'!$A:$AJ,(AL$3+2),FALSE)))</f>
        <v>5</v>
      </c>
      <c r="AM551" s="95">
        <f>IF($C551 = "neg", (($D551+1) - VLOOKUP($B551,'Results-formatted 060121'!$A:AJ,(AM$3+2),FALSE)), IF($C551 = "pos-neg", (3+VLOOKUP($B551,'Results-formatted 060121'!$A:AJ,(AM$3+2),FALSE)), VLOOKUP($B551,'Results-formatted 060121'!$A:AJ,(AM$3+2),FALSE)))</f>
        <v>4</v>
      </c>
      <c r="AN551" s="95">
        <f>IF($C551 = "neg", (($D551+1) - VLOOKUP($B551,'Results-formatted 060121'!$A:AK,(AN$3+2),FALSE)), IF($C551 = "pos-neg", (3+VLOOKUP($B551,'Results-formatted 060121'!$A:AK,(AN$3+2),FALSE)), VLOOKUP($B551,'Results-formatted 060121'!$A:AK,(AN$3+2),FALSE)))</f>
        <v>3</v>
      </c>
      <c r="AO551" s="95">
        <f>IF($C551 = "neg", (($D551+1) - VLOOKUP($B551,'Results-formatted 060121'!$A:AL,(AO$3+2),FALSE)), IF($C551 = "pos-neg", (3+VLOOKUP($B551,'Results-formatted 060121'!$A:AL,(AO$3+2),FALSE)), VLOOKUP($B551,'Results-formatted 060121'!$A:AL,(AO$3+2),FALSE)))</f>
        <v>5</v>
      </c>
      <c r="AP551" s="95">
        <f>IF($C551 = "neg", (($D551+1) - VLOOKUP($B551,'Results-formatted 060121'!$A:AM,(AP$3+2),FALSE)), IF($C551 = "pos-neg", (3+VLOOKUP($B551,'Results-formatted 060121'!$A:AM,(AP$3+2),FALSE)), VLOOKUP($B551,'Results-formatted 060121'!$A:AM,(AP$3+2),FALSE)))</f>
        <v>2</v>
      </c>
      <c r="AQ551" s="95">
        <f>IF($C551 = "neg", (($D551+1) - VLOOKUP($B551,'Results-formatted 060121'!$A:AN,(AQ$3+2),FALSE)), IF($C551 = "pos-neg", (3+VLOOKUP($B551,'Results-formatted 060121'!$A:AN,(AQ$3+2),FALSE)), VLOOKUP($B551,'Results-formatted 060121'!$A:AN,(AQ$3+2),FALSE)))</f>
        <v>2</v>
      </c>
      <c r="AR551" s="95">
        <f>IF($C551 = "neg", (($D551+1) - VLOOKUP($B551,'Results-formatted 060121'!$A:AO,(AR$3+2),FALSE)), IF($C551 = "pos-neg", (3+VLOOKUP($B551,'Results-formatted 060121'!$A:AO,(AR$3+2),FALSE)), VLOOKUP($B551,'Results-formatted 060121'!$A:AO,(AR$3+2),FALSE)))</f>
        <v>5</v>
      </c>
      <c r="AS551" s="95">
        <f>IF($C551 = "neg", (($D551+1) - VLOOKUP($B551,'Results-formatted 060121'!$A:AP,(AS$3+2),FALSE)), IF($C551 = "pos-neg", (3+VLOOKUP($B551,'Results-formatted 060121'!$A:AP,(AS$3+2),FALSE)), VLOOKUP($B551,'Results-formatted 060121'!$A:AP,(AS$3+2),FALSE)))</f>
        <v>2</v>
      </c>
      <c r="AT551" s="95">
        <f>IF($C551 = "neg", (($D551+1) - VLOOKUP($B551,'Results-formatted 060121'!$A:AQ,(AT$3+2),FALSE)), IF($C551 = "pos-neg", (3+VLOOKUP($B551,'Results-formatted 060121'!$A:AQ,(AT$3+2),FALSE)), VLOOKUP($B551,'Results-formatted 060121'!$A:AQ,(AT$3+2),FALSE)))</f>
        <v>5</v>
      </c>
      <c r="AU551" s="95">
        <f>IF($C551 = "neg", (($D551+1) - VLOOKUP($B551,'Results-formatted 060121'!$A:AR,(AU$3+2),FALSE)), IF($C551 = "pos-neg", (3+VLOOKUP($B551,'Results-formatted 060121'!$A:AR,(AU$3+2),FALSE)), VLOOKUP($B551,'Results-formatted 060121'!$A:AR,(AU$3+2),FALSE)))</f>
        <v>3</v>
      </c>
      <c r="AV551" s="95">
        <f>IF($C551 = "neg", (($D551+1) - VLOOKUP($B551,'Results-formatted 060121'!$A:AS,(AV$3+2),FALSE)), IF($C551 = "pos-neg", (3+VLOOKUP($B551,'Results-formatted 060121'!$A:AS,(AV$3+2),FALSE)), VLOOKUP($B551,'Results-formatted 060121'!$A:AS,(AV$3+2),FALSE)))</f>
        <v>4</v>
      </c>
      <c r="AW551" s="95">
        <f>IF($C551 = "neg", (($D551+1) - VLOOKUP($B551,'Results-formatted 060121'!$A:AT,(AW$3+2),FALSE)), IF($C551 = "pos-neg", (3+VLOOKUP($B551,'Results-formatted 060121'!$A:AT,(AW$3+2),FALSE)), VLOOKUP($B551,'Results-formatted 060121'!$A:AT,(AW$3+2),FALSE)))</f>
        <v>3</v>
      </c>
      <c r="AX551" s="95">
        <f>IF($C551 = "neg", (($D551+1) - VLOOKUP($B551,'Results-formatted 060121'!$A:AU,(AX$3+2),FALSE)), IF($C551 = "pos-neg", (3+VLOOKUP($B551,'Results-formatted 060121'!$A:AU,(AX$3+2),FALSE)), VLOOKUP($B551,'Results-formatted 060121'!$A:AU,(AX$3+2),FALSE)))</f>
        <v>2</v>
      </c>
      <c r="AY551" s="95">
        <f>IF($C551 = "neg", (($D551+1) - VLOOKUP($B551,'Results-formatted 060121'!$A:AV,(AY$3+2),FALSE)), IF($C551 = "pos-neg", (3+VLOOKUP($B551,'Results-formatted 060121'!$A:AV,(AY$3+2),FALSE)), VLOOKUP($B551,'Results-formatted 060121'!$A:AV,(AY$3+2),FALSE)))</f>
        <v>4</v>
      </c>
      <c r="AZ551" s="95">
        <f>IF($C551 = "neg", (($D551+1) - VLOOKUP($B551,'Results-formatted 060121'!$A:AW,(AZ$3+2),FALSE)), IF($C551 = "pos-neg", (3+VLOOKUP($B551,'Results-formatted 060121'!$A:AW,(AZ$3+2),FALSE)), VLOOKUP($B551,'Results-formatted 060121'!$A:AW,(AZ$3+2),FALSE)))</f>
        <v>4</v>
      </c>
      <c r="BA551" s="95">
        <f>IF($C551 = "neg", (($D551+1) - VLOOKUP($B551,'Results-formatted 060121'!$A:AX,(BA$3+2),FALSE)), IF($C551 = "pos-neg", (3+VLOOKUP($B551,'Results-formatted 060121'!$A:AX,(BA$3+2),FALSE)), VLOOKUP($B551,'Results-formatted 060121'!$A:AX,(BA$3+2),FALSE)))</f>
        <v>4</v>
      </c>
      <c r="BB551" s="95">
        <f>IF($C551 = "neg", (($D551+1) - VLOOKUP($B551,'Results-formatted 060121'!$A:AY,(BB$3+2),FALSE)), IF($C551 = "pos-neg", (3+VLOOKUP($B551,'Results-formatted 060121'!$A:AY,(BB$3+2),FALSE)), VLOOKUP($B551,'Results-formatted 060121'!$A:AY,(BB$3+2),FALSE)))</f>
        <v>5</v>
      </c>
      <c r="BC551" s="95">
        <f>IF($C551 = "neg", (($D551+1) - VLOOKUP($B551,'Results-formatted 060121'!$A:AZ,(BC$3+2),FALSE)), IF($C551 = "pos-neg", (3+VLOOKUP($B551,'Results-formatted 060121'!$A:AZ,(BC$3+2),FALSE)), VLOOKUP($B551,'Results-formatted 060121'!$A:AZ,(BC$3+2),FALSE)))</f>
        <v>3</v>
      </c>
      <c r="BD551" s="95">
        <f>IF($C551 = "neg", (($D551+1) - VLOOKUP($B551,'Results-formatted 060121'!$A:BA,(BD$3+2),FALSE)), IF($C551 = "pos-neg", (3+VLOOKUP($B551,'Results-formatted 060121'!$A:BA,(BD$3+2),FALSE)), VLOOKUP($B551,'Results-formatted 060121'!$A:BA,(BD$3+2),FALSE)))</f>
        <v>4</v>
      </c>
      <c r="BE551" s="95">
        <f>IF($C551 = "neg", (($D551+1) - VLOOKUP($B551,'Results-formatted 060121'!$A:BB,(BE$3+2),FALSE)), IF($C551 = "pos-neg", (3+VLOOKUP($B551,'Results-formatted 060121'!$A:BB,(BE$3+2),FALSE)), VLOOKUP($B551,'Results-formatted 060121'!$A:BB,(BE$3+2),FALSE)))</f>
        <v>5</v>
      </c>
      <c r="BF551" s="95">
        <f>IF($C551 = "neg", (($D551+1) - VLOOKUP($B551,'Results-formatted 060121'!$A:BC,(BF$3+2),FALSE)), IF($C551 = "pos-neg", (3+VLOOKUP($B551,'Results-formatted 060121'!$A:BC,(BF$3+2),FALSE)), VLOOKUP($B551,'Results-formatted 060121'!$A:BC,(BF$3+2),FALSE)))</f>
        <v>3</v>
      </c>
      <c r="BG551" s="95">
        <f>IF($C551 = "neg", (($D551+1) - VLOOKUP($B551,'Results-formatted 060121'!$A:BD,(BG$3+2),FALSE)), IF($C551 = "pos-neg", (3+VLOOKUP($B551,'Results-formatted 060121'!$A:BD,(BG$3+2),FALSE)), VLOOKUP($B551,'Results-formatted 060121'!$A:BD,(BG$3+2),FALSE)))</f>
        <v>2</v>
      </c>
      <c r="BH551" s="95">
        <f>IF($C551 = "neg", (($D551+1) - VLOOKUP($B551,'Results-formatted 060121'!$A:BE,(BH$3+2),FALSE)), IF($C551 = "pos-neg", (3+VLOOKUP($B551,'Results-formatted 060121'!$A:BE,(BH$3+2),FALSE)), VLOOKUP($B551,'Results-formatted 060121'!$A:BE,(BH$3+2),FALSE)))</f>
        <v>4</v>
      </c>
      <c r="BI551" s="95">
        <f>IF($C551 = "neg", (($D551+1) - VLOOKUP($B551,'Results-formatted 060121'!$A:BF,(BI$3+2),FALSE)), IF($C551 = "pos-neg", (3+VLOOKUP($B551,'Results-formatted 060121'!$A:BF,(BI$3+2),FALSE)), VLOOKUP($B551,'Results-formatted 060121'!$A:BF,(BI$3+2),FALSE)))</f>
        <v>4</v>
      </c>
      <c r="BJ551" s="95">
        <f>IF($C551 = "neg", (($D551+1) - VLOOKUP($B551,'Results-formatted 060121'!$A:BG,(BJ$3+2),FALSE)), IF($C551 = "pos-neg", (3+VLOOKUP($B551,'Results-formatted 060121'!$A:BG,(BJ$3+2),FALSE)), VLOOKUP($B551,'Results-formatted 060121'!$A:BG,(BJ$3+2),FALSE)))</f>
        <v>5</v>
      </c>
      <c r="BK551" s="95">
        <f>IF($C551 = "neg", (($D551+1) - VLOOKUP($B551,'Results-formatted 060121'!$A:BH,(BK$3+2),FALSE)), IF($C551 = "pos-neg", (3+VLOOKUP($B551,'Results-formatted 060121'!$A:BH,(BK$3+2),FALSE)), VLOOKUP($B551,'Results-formatted 060121'!$A:BH,(BK$3+2),FALSE)))</f>
        <v>4</v>
      </c>
      <c r="BL551" s="95">
        <f>IF($C551 = "neg", (($D551+1) - VLOOKUP($B551,'Results-formatted 060121'!$A:BI,(BL$3+2),FALSE)), IF($C551 = "pos-neg", (3+VLOOKUP($B551,'Results-formatted 060121'!$A:BI,(BL$3+2),FALSE)), VLOOKUP($B551,'Results-formatted 060121'!$A:BI,(BL$3+2),FALSE)))</f>
        <v>5</v>
      </c>
      <c r="BM551" s="95">
        <f>IF($C551 = "neg", (($D551+1) - VLOOKUP($B551,'Results-formatted 060121'!$A:BJ,(BM$3+2),FALSE)), IF($C551 = "pos-neg", (3+VLOOKUP($B551,'Results-formatted 060121'!$A:BJ,(BM$3+2),FALSE)), VLOOKUP($B551,'Results-formatted 060121'!$A:BJ,(BM$3+2),FALSE)))</f>
        <v>4</v>
      </c>
      <c r="BN551" s="95"/>
      <c r="BO551" s="95"/>
      <c r="BP551" s="95"/>
      <c r="BQ551" s="95"/>
      <c r="BR551" s="95"/>
      <c r="BS551" s="95"/>
      <c r="BT551" s="95"/>
      <c r="BU551" s="95"/>
      <c r="BV551" s="95"/>
      <c r="BW551" s="95"/>
      <c r="BX551" s="95"/>
      <c r="BY551" s="95"/>
      <c r="BZ551" s="95"/>
      <c r="CA551" s="95"/>
      <c r="CB551" s="95"/>
      <c r="CC551" s="95"/>
      <c r="CD551" s="98"/>
      <c r="CE551" s="25">
        <f t="shared" si="2149"/>
        <v>3.85</v>
      </c>
      <c r="CF551" s="25">
        <f t="shared" si="2150"/>
        <v>0.91734694839456088</v>
      </c>
    </row>
    <row r="552" spans="2:84" ht="18" customHeight="1" x14ac:dyDescent="0.15">
      <c r="B552" s="84"/>
      <c r="E552" s="18" t="s">
        <v>136</v>
      </c>
      <c r="F552" s="34"/>
      <c r="G552" s="34"/>
      <c r="H552" s="34">
        <f t="shared" ref="H552" si="2151">IF(ISNUMBER(H553),AVERAGE(H553:H557),"")</f>
        <v>3.4</v>
      </c>
      <c r="I552" s="34">
        <f t="shared" ref="I552" si="2152">IF(ISNUMBER(I553),AVERAGE(I553:I557),"")</f>
        <v>3.6</v>
      </c>
      <c r="J552" s="34"/>
      <c r="K552" s="34">
        <f t="shared" ref="K552" si="2153">IF(ISNUMBER(K553),AVERAGE(K553:K557),"")</f>
        <v>2.2000000000000002</v>
      </c>
      <c r="L552" s="34">
        <f t="shared" ref="L552" si="2154">IF(ISNUMBER(L553),AVERAGE(L553:L557),"")</f>
        <v>4</v>
      </c>
      <c r="M552" s="34">
        <f t="shared" ref="M552" si="2155">IF(ISNUMBER(M553),AVERAGE(M553:M557),"")</f>
        <v>3</v>
      </c>
      <c r="N552" s="34"/>
      <c r="O552" s="34">
        <f t="shared" ref="O552" si="2156">IF(ISNUMBER(O553),AVERAGE(O553:O557),"")</f>
        <v>5</v>
      </c>
      <c r="P552" s="34">
        <f t="shared" ref="P552" si="2157">IF(ISNUMBER(P553),AVERAGE(P553:P557),"")</f>
        <v>3.6</v>
      </c>
      <c r="Q552" s="34">
        <f t="shared" ref="Q552" si="2158">IF(ISNUMBER(Q553),AVERAGE(Q553:Q557),"")</f>
        <v>5</v>
      </c>
      <c r="R552" s="34">
        <f t="shared" ref="R552" si="2159">IF(ISNUMBER(R553),AVERAGE(R553:R557),"")</f>
        <v>1.4</v>
      </c>
      <c r="S552" s="34">
        <f t="shared" ref="S552" si="2160">IF(ISNUMBER(S553),AVERAGE(S553:S557),"")</f>
        <v>3.6</v>
      </c>
      <c r="T552" s="34">
        <f t="shared" ref="T552" si="2161">IF(ISNUMBER(T553),AVERAGE(T553:T557),"")</f>
        <v>3.4</v>
      </c>
      <c r="U552" s="34">
        <f t="shared" ref="U552" si="2162">IF(ISNUMBER(U553),AVERAGE(U553:U557),"")</f>
        <v>1.2</v>
      </c>
      <c r="V552" s="34">
        <f t="shared" ref="V552" si="2163">IF(ISNUMBER(V553),AVERAGE(V553:V557),"")</f>
        <v>4.8</v>
      </c>
      <c r="W552" s="34">
        <f t="shared" ref="W552" si="2164">IF(ISNUMBER(W553),AVERAGE(W553:W557),"")</f>
        <v>3.6</v>
      </c>
      <c r="X552" s="34">
        <f t="shared" ref="X552" si="2165">IF(ISNUMBER(X553),AVERAGE(X553:X557),"")</f>
        <v>3.6</v>
      </c>
      <c r="Y552" s="34">
        <f t="shared" ref="Y552" si="2166">IF(ISNUMBER(Y553),AVERAGE(Y553:Y557),"")</f>
        <v>4.4000000000000004</v>
      </c>
      <c r="Z552" s="34">
        <f t="shared" ref="Z552" si="2167">IF(ISNUMBER(Z553),AVERAGE(Z553:Z557),"")</f>
        <v>1.8</v>
      </c>
      <c r="AA552" s="34">
        <f t="shared" ref="AA552" si="2168">IF(ISNUMBER(AA553),AVERAGE(AA553:AA557),"")</f>
        <v>4.4000000000000004</v>
      </c>
      <c r="AB552" s="34">
        <f t="shared" ref="AB552" si="2169">IF(ISNUMBER(AB553),AVERAGE(AB553:AB557),"")</f>
        <v>4</v>
      </c>
      <c r="AC552" s="34">
        <f t="shared" ref="AC552" si="2170">IF(ISNUMBER(AC553),AVERAGE(AC553:AC557),"")</f>
        <v>2</v>
      </c>
      <c r="AD552" s="34">
        <f t="shared" ref="AD552" si="2171">IF(ISNUMBER(AD553),AVERAGE(AD553:AD557),"")</f>
        <v>3.8</v>
      </c>
      <c r="AE552" s="34">
        <f t="shared" ref="AE552" si="2172">IF(ISNUMBER(AE553),AVERAGE(AE553:AE557),"")</f>
        <v>4.2</v>
      </c>
      <c r="AF552" s="34">
        <f t="shared" ref="AF552" si="2173">IF(ISNUMBER(AF553),AVERAGE(AF553:AF557),"")</f>
        <v>3.4</v>
      </c>
      <c r="AG552" s="34">
        <f t="shared" ref="AG552" si="2174">IF(ISNUMBER(AG553),AVERAGE(AG553:AG557),"")</f>
        <v>3.8</v>
      </c>
      <c r="AH552" s="34">
        <f t="shared" ref="AH552" si="2175">IF(ISNUMBER(AH553),AVERAGE(AH553:AH557),"")</f>
        <v>3.4</v>
      </c>
      <c r="AI552" s="34">
        <f t="shared" ref="AI552" si="2176">IF(ISNUMBER(AI553),AVERAGE(AI553:AI557),"")</f>
        <v>3.8</v>
      </c>
      <c r="AJ552" s="34">
        <f t="shared" ref="AJ552:BM552" si="2177">IF(ISNUMBER(AJ553),AVERAGE(AJ553:AJ557),"")</f>
        <v>4.5999999999999996</v>
      </c>
      <c r="AK552" s="34"/>
      <c r="AL552" s="34">
        <f t="shared" si="2177"/>
        <v>3.4</v>
      </c>
      <c r="AM552" s="34">
        <f t="shared" si="2177"/>
        <v>4</v>
      </c>
      <c r="AN552" s="34">
        <f t="shared" si="2177"/>
        <v>3.8</v>
      </c>
      <c r="AO552" s="34">
        <f t="shared" si="2177"/>
        <v>4</v>
      </c>
      <c r="AP552" s="34">
        <f t="shared" si="2177"/>
        <v>1</v>
      </c>
      <c r="AQ552" s="34">
        <f t="shared" si="2177"/>
        <v>3.8</v>
      </c>
      <c r="AR552" s="34">
        <f t="shared" si="2177"/>
        <v>4.8</v>
      </c>
      <c r="AS552" s="34">
        <f t="shared" si="2177"/>
        <v>4.4000000000000004</v>
      </c>
      <c r="AT552" s="34">
        <f t="shared" si="2177"/>
        <v>5</v>
      </c>
      <c r="AU552" s="34">
        <f t="shared" si="2177"/>
        <v>3.6</v>
      </c>
      <c r="AV552" s="34">
        <f t="shared" si="2177"/>
        <v>3.8</v>
      </c>
      <c r="AW552" s="34">
        <f t="shared" si="2177"/>
        <v>1.4</v>
      </c>
      <c r="AX552" s="34">
        <f t="shared" si="2177"/>
        <v>1</v>
      </c>
      <c r="AY552" s="34">
        <f t="shared" si="2177"/>
        <v>3.6</v>
      </c>
      <c r="AZ552" s="34">
        <f t="shared" si="2177"/>
        <v>5</v>
      </c>
      <c r="BA552" s="34">
        <f t="shared" si="2177"/>
        <v>4</v>
      </c>
      <c r="BB552" s="34"/>
      <c r="BC552" s="34">
        <f t="shared" si="2177"/>
        <v>3.2</v>
      </c>
      <c r="BD552" s="34">
        <f t="shared" si="2177"/>
        <v>4.5999999999999996</v>
      </c>
      <c r="BE552" s="34">
        <f t="shared" si="2177"/>
        <v>3.8</v>
      </c>
      <c r="BF552" s="34">
        <f t="shared" si="2177"/>
        <v>4</v>
      </c>
      <c r="BG552" s="34">
        <f t="shared" si="2177"/>
        <v>1.6</v>
      </c>
      <c r="BH552" s="34">
        <f t="shared" si="2177"/>
        <v>3</v>
      </c>
      <c r="BI552" s="34">
        <f t="shared" si="2177"/>
        <v>4.2</v>
      </c>
      <c r="BJ552" s="34">
        <f t="shared" si="2177"/>
        <v>4.8</v>
      </c>
      <c r="BK552" s="34">
        <f t="shared" si="2177"/>
        <v>3.4</v>
      </c>
      <c r="BL552" s="34">
        <f t="shared" si="2177"/>
        <v>5</v>
      </c>
      <c r="BM552" s="34">
        <f t="shared" si="2177"/>
        <v>3.4</v>
      </c>
      <c r="BN552" s="34"/>
      <c r="BO552" s="34"/>
      <c r="BP552" s="34"/>
      <c r="BQ552" s="34"/>
      <c r="BR552" s="34"/>
      <c r="BS552" s="34"/>
      <c r="BT552" s="34"/>
      <c r="BU552" s="34"/>
      <c r="BV552" s="34"/>
      <c r="BW552" s="34"/>
      <c r="BX552" s="34"/>
      <c r="BY552" s="34"/>
      <c r="BZ552" s="34"/>
      <c r="CA552" s="34"/>
      <c r="CB552" s="34"/>
      <c r="CC552" s="34"/>
      <c r="CD552" s="34" t="str">
        <f t="shared" ref="CD552" si="2178">IF(ISNUMBER(CD553),AVERAGE(CD553:CD557),"")</f>
        <v/>
      </c>
      <c r="CE552" s="34">
        <f t="shared" si="2149"/>
        <v>3.5666666666666664</v>
      </c>
      <c r="CF552" s="34">
        <f t="shared" si="2150"/>
        <v>1.080006988097588</v>
      </c>
    </row>
    <row r="553" spans="2:84" ht="42" x14ac:dyDescent="0.15">
      <c r="B553" s="84" t="s">
        <v>663</v>
      </c>
      <c r="C553" s="86" t="s">
        <v>224</v>
      </c>
      <c r="D553" s="2">
        <v>5</v>
      </c>
      <c r="E553" s="15" t="s">
        <v>1112</v>
      </c>
      <c r="F553" s="95">
        <f>IF($C553 = "neg", (($D553+1) - VLOOKUP($B553,'Results-formatted 060121'!$A:$AJ,(F$3+2),FALSE)), IF($C553 = "pos-neg", (3+VLOOKUP($B553,'Results-formatted 060121'!$A:$AJ,(F$3+2),FALSE)), VLOOKUP($B553,'Results-formatted 060121'!$A:$AJ,(F$3+2),FALSE)))</f>
        <v>3</v>
      </c>
      <c r="G553" s="95">
        <f>IF($C553 = "neg", (($D553+1) - VLOOKUP($B553,'Results-formatted 060121'!$A:$AJ,(G$3+2),FALSE)), IF($C553 = "pos-neg", (3+VLOOKUP($B553,'Results-formatted 060121'!$A:$AJ,(G$3+2),FALSE)), VLOOKUP($B553,'Results-formatted 060121'!$A:$AJ,(G$3+2),FALSE)))</f>
        <v>5</v>
      </c>
      <c r="H553" s="95">
        <f>IF($C553 = "neg", (($D553+1) - VLOOKUP($B553,'Results-formatted 060121'!$A:$AJ,(H$3+2),FALSE)), IF($C553 = "pos-neg", (3+VLOOKUP($B553,'Results-formatted 060121'!$A:$AJ,(H$3+2),FALSE)), VLOOKUP($B553,'Results-formatted 060121'!$A:$AJ,(H$3+2),FALSE)))</f>
        <v>3</v>
      </c>
      <c r="I553" s="95">
        <f>IF($C553 = "neg", (($D553+1) - VLOOKUP($B553,'Results-formatted 060121'!$A:$AJ,(I$3+2),FALSE)), IF($C553 = "pos-neg", (3+VLOOKUP($B553,'Results-formatted 060121'!$A:$AJ,(I$3+2),FALSE)), VLOOKUP($B553,'Results-formatted 060121'!$A:$AJ,(I$3+2),FALSE)))</f>
        <v>4</v>
      </c>
      <c r="J553" s="95">
        <f>IF($C553 = "neg", (($D553+1) - VLOOKUP($B553,'Results-formatted 060121'!$A:$AJ,(J$3+2),FALSE)), IF($C553 = "pos-neg", (3+VLOOKUP($B553,'Results-formatted 060121'!$A:$AJ,(J$3+2),FALSE)), VLOOKUP($B553,'Results-formatted 060121'!$A:$AJ,(J$3+2),FALSE)))</f>
        <v>3</v>
      </c>
      <c r="K553" s="95">
        <f>IF($C553 = "neg", (($D553+1) - VLOOKUP($B553,'Results-formatted 060121'!$A:$AJ,(K$3+2),FALSE)), IF($C553 = "pos-neg", (3+VLOOKUP($B553,'Results-formatted 060121'!$A:$AJ,(K$3+2),FALSE)), VLOOKUP($B553,'Results-formatted 060121'!$A:$AJ,(K$3+2),FALSE)))</f>
        <v>4</v>
      </c>
      <c r="L553" s="95">
        <f>IF($C553 = "neg", (($D553+1) - VLOOKUP($B553,'Results-formatted 060121'!$A:$AJ,(L$3+2),FALSE)), IF($C553 = "pos-neg", (3+VLOOKUP($B553,'Results-formatted 060121'!$A:$AJ,(L$3+2),FALSE)), VLOOKUP($B553,'Results-formatted 060121'!$A:$AJ,(L$3+2),FALSE)))</f>
        <v>4</v>
      </c>
      <c r="M553" s="95">
        <f>IF($C553 = "neg", (($D553+1) - VLOOKUP($B553,'Results-formatted 060121'!$A:$AJ,(M$3+2),FALSE)), IF($C553 = "pos-neg", (3+VLOOKUP($B553,'Results-formatted 060121'!$A:$AJ,(M$3+2),FALSE)), VLOOKUP($B553,'Results-formatted 060121'!$A:$AJ,(M$3+2),FALSE)))</f>
        <v>4</v>
      </c>
      <c r="N553" s="95">
        <f>IF($C553 = "neg", (($D553+1) - VLOOKUP($B553,'Results-formatted 060121'!$A:$AJ,(N$3+2),FALSE)), IF($C553 = "pos-neg", (3+VLOOKUP($B553,'Results-formatted 060121'!$A:$AJ,(N$3+2),FALSE)), VLOOKUP($B553,'Results-formatted 060121'!$A:$AJ,(N$3+2),FALSE)))</f>
        <v>4</v>
      </c>
      <c r="O553" s="95">
        <f>IF($C553 = "neg", (($D553+1) - VLOOKUP($B553,'Results-formatted 060121'!$A:$AJ,(O$3+2),FALSE)), IF($C553 = "pos-neg", (3+VLOOKUP($B553,'Results-formatted 060121'!$A:$AJ,(O$3+2),FALSE)), VLOOKUP($B553,'Results-formatted 060121'!$A:$AJ,(O$3+2),FALSE)))</f>
        <v>5</v>
      </c>
      <c r="P553" s="95">
        <f>IF($C553 = "neg", (($D553+1) - VLOOKUP($B553,'Results-formatted 060121'!$A:$AJ,(P$3+2),FALSE)), IF($C553 = "pos-neg", (3+VLOOKUP($B553,'Results-formatted 060121'!$A:$AJ,(P$3+2),FALSE)), VLOOKUP($B553,'Results-formatted 060121'!$A:$AJ,(P$3+2),FALSE)))</f>
        <v>3</v>
      </c>
      <c r="Q553" s="95">
        <f>IF($C553 = "neg", (($D553+1) - VLOOKUP($B553,'Results-formatted 060121'!$A:$AJ,(Q$3+2),FALSE)), IF($C553 = "pos-neg", (3+VLOOKUP($B553,'Results-formatted 060121'!$A:$AJ,(Q$3+2),FALSE)), VLOOKUP($B553,'Results-formatted 060121'!$A:$AJ,(Q$3+2),FALSE)))</f>
        <v>5</v>
      </c>
      <c r="R553" s="95">
        <f>IF($C553 = "neg", (($D553+1) - VLOOKUP($B553,'Results-formatted 060121'!$A:$AJ,(R$3+2),FALSE)), IF($C553 = "pos-neg", (3+VLOOKUP($B553,'Results-formatted 060121'!$A:$AJ,(R$3+2),FALSE)), VLOOKUP($B553,'Results-formatted 060121'!$A:$AJ,(R$3+2),FALSE)))</f>
        <v>2</v>
      </c>
      <c r="S553" s="95">
        <f>IF($C553 = "neg", (($D553+1) - VLOOKUP($B553,'Results-formatted 060121'!$A:$AJ,(S$3+2),FALSE)), IF($C553 = "pos-neg", (3+VLOOKUP($B553,'Results-formatted 060121'!$A:$AJ,(S$3+2),FALSE)), VLOOKUP($B553,'Results-formatted 060121'!$A:$AJ,(S$3+2),FALSE)))</f>
        <v>4</v>
      </c>
      <c r="T553" s="95">
        <f>IF($C553 = "neg", (($D553+1) - VLOOKUP($B553,'Results-formatted 060121'!$A:$AJ,(T$3+2),FALSE)), IF($C553 = "pos-neg", (3+VLOOKUP($B553,'Results-formatted 060121'!$A:$AJ,(T$3+2),FALSE)), VLOOKUP($B553,'Results-formatted 060121'!$A:$AJ,(T$3+2),FALSE)))</f>
        <v>4</v>
      </c>
      <c r="U553" s="95">
        <f>IF($C553 = "neg", (($D553+1) - VLOOKUP($B553,'Results-formatted 060121'!$A:$AJ,(U$3+2),FALSE)), IF($C553 = "pos-neg", (3+VLOOKUP($B553,'Results-formatted 060121'!$A:$AJ,(U$3+2),FALSE)), VLOOKUP($B553,'Results-formatted 060121'!$A:$AJ,(U$3+2),FALSE)))</f>
        <v>2</v>
      </c>
      <c r="V553" s="95">
        <f>IF($C553 = "neg", (($D553+1) - VLOOKUP($B553,'Results-formatted 060121'!$A:$AJ,(V$3+2),FALSE)), IF($C553 = "pos-neg", (3+VLOOKUP($B553,'Results-formatted 060121'!$A:$AJ,(V$3+2),FALSE)), VLOOKUP($B553,'Results-formatted 060121'!$A:$AJ,(V$3+2),FALSE)))</f>
        <v>4</v>
      </c>
      <c r="W553" s="95">
        <f>IF($C553 = "neg", (($D553+1) - VLOOKUP($B553,'Results-formatted 060121'!$A:$AJ,(W$3+2),FALSE)), IF($C553 = "pos-neg", (3+VLOOKUP($B553,'Results-formatted 060121'!$A:$AJ,(W$3+2),FALSE)), VLOOKUP($B553,'Results-formatted 060121'!$A:$AJ,(W$3+2),FALSE)))</f>
        <v>4</v>
      </c>
      <c r="X553" s="95">
        <f>IF($C553 = "neg", (($D553+1) - VLOOKUP($B553,'Results-formatted 060121'!$A:$AJ,(X$3+2),FALSE)), IF($C553 = "pos-neg", (3+VLOOKUP($B553,'Results-formatted 060121'!$A:$AJ,(X$3+2),FALSE)), VLOOKUP($B553,'Results-formatted 060121'!$A:$AJ,(X$3+2),FALSE)))</f>
        <v>3</v>
      </c>
      <c r="Y553" s="95">
        <f>IF($C553 = "neg", (($D553+1) - VLOOKUP($B553,'Results-formatted 060121'!$A:$AJ,(Y$3+2),FALSE)), IF($C553 = "pos-neg", (3+VLOOKUP($B553,'Results-formatted 060121'!$A:$AJ,(Y$3+2),FALSE)), VLOOKUP($B553,'Results-formatted 060121'!$A:$AJ,(Y$3+2),FALSE)))</f>
        <v>4</v>
      </c>
      <c r="Z553" s="95">
        <f>IF($C553 = "neg", (($D553+1) - VLOOKUP($B553,'Results-formatted 060121'!$A:$AJ,(Z$3+2),FALSE)), IF($C553 = "pos-neg", (3+VLOOKUP($B553,'Results-formatted 060121'!$A:$AJ,(Z$3+2),FALSE)), VLOOKUP($B553,'Results-formatted 060121'!$A:$AJ,(Z$3+2),FALSE)))</f>
        <v>2</v>
      </c>
      <c r="AA553" s="95">
        <f>IF($C553 = "neg", (($D553+1) - VLOOKUP($B553,'Results-formatted 060121'!$A:$AJ,(AA$3+2),FALSE)), IF($C553 = "pos-neg", (3+VLOOKUP($B553,'Results-formatted 060121'!$A:$AJ,(AA$3+2),FALSE)), VLOOKUP($B553,'Results-formatted 060121'!$A:$AJ,(AA$3+2),FALSE)))</f>
        <v>5</v>
      </c>
      <c r="AB553" s="95">
        <f>IF($C553 = "neg", (($D553+1) - VLOOKUP($B553,'Results-formatted 060121'!$A:$AJ,(AB$3+2),FALSE)), IF($C553 = "pos-neg", (3+VLOOKUP($B553,'Results-formatted 060121'!$A:$AJ,(AB$3+2),FALSE)), VLOOKUP($B553,'Results-formatted 060121'!$A:$AJ,(AB$3+2),FALSE)))</f>
        <v>4</v>
      </c>
      <c r="AC553" s="95">
        <f>IF($C553 = "neg", (($D553+1) - VLOOKUP($B553,'Results-formatted 060121'!$A:$AJ,(AC$3+2),FALSE)), IF($C553 = "pos-neg", (3+VLOOKUP($B553,'Results-formatted 060121'!$A:$AJ,(AC$3+2),FALSE)), VLOOKUP($B553,'Results-formatted 060121'!$A:$AJ,(AC$3+2),FALSE)))</f>
        <v>1</v>
      </c>
      <c r="AD553" s="95">
        <f>IF($C553 = "neg", (($D553+1) - VLOOKUP($B553,'Results-formatted 060121'!$A:$AJ,(AD$3+2),FALSE)), IF($C553 = "pos-neg", (3+VLOOKUP($B553,'Results-formatted 060121'!$A:$AJ,(AD$3+2),FALSE)), VLOOKUP($B553,'Results-formatted 060121'!$A:$AJ,(AD$3+2),FALSE)))</f>
        <v>4</v>
      </c>
      <c r="AE553" s="95">
        <f>IF($C553 = "neg", (($D553+1) - VLOOKUP($B553,'Results-formatted 060121'!$A:$AJ,(AE$3+2),FALSE)), IF($C553 = "pos-neg", (3+VLOOKUP($B553,'Results-formatted 060121'!$A:$AJ,(AE$3+2),FALSE)), VLOOKUP($B553,'Results-formatted 060121'!$A:$AJ,(AE$3+2),FALSE)))</f>
        <v>5</v>
      </c>
      <c r="AF553" s="95">
        <f>IF($C553 = "neg", (($D553+1) - VLOOKUP($B553,'Results-formatted 060121'!$A:$AJ,(AF$3+2),FALSE)), IF($C553 = "pos-neg", (3+VLOOKUP($B553,'Results-formatted 060121'!$A:$AJ,(AF$3+2),FALSE)), VLOOKUP($B553,'Results-formatted 060121'!$A:$AJ,(AF$3+2),FALSE)))</f>
        <v>3</v>
      </c>
      <c r="AG553" s="95">
        <f>IF($C553 = "neg", (($D553+1) - VLOOKUP($B553,'Results-formatted 060121'!$A:$AJ,(AG$3+2),FALSE)), IF($C553 = "pos-neg", (3+VLOOKUP($B553,'Results-formatted 060121'!$A:$AJ,(AG$3+2),FALSE)), VLOOKUP($B553,'Results-formatted 060121'!$A:$AJ,(AG$3+2),FALSE)))</f>
        <v>4</v>
      </c>
      <c r="AH553" s="95">
        <f>IF($C553 = "neg", (($D553+1) - VLOOKUP($B553,'Results-formatted 060121'!$A:$AJ,(AH$3+2),FALSE)), IF($C553 = "pos-neg", (3+VLOOKUP($B553,'Results-formatted 060121'!$A:$AJ,(AH$3+2),FALSE)), VLOOKUP($B553,'Results-formatted 060121'!$A:$AJ,(AH$3+2),FALSE)))</f>
        <v>3</v>
      </c>
      <c r="AI553" s="95">
        <f>IF($C553 = "neg", (($D553+1) - VLOOKUP($B553,'Results-formatted 060121'!$A:$AJ,(AI$3+2),FALSE)), IF($C553 = "pos-neg", (3+VLOOKUP($B553,'Results-formatted 060121'!$A:$AJ,(AI$3+2),FALSE)), VLOOKUP($B553,'Results-formatted 060121'!$A:$AJ,(AI$3+2),FALSE)))</f>
        <v>4</v>
      </c>
      <c r="AJ553" s="95">
        <f>IF($C553 = "neg", (($D553+1) - VLOOKUP($B553,'Results-formatted 060121'!$A:$AJ,(AJ$3+2),FALSE)), IF($C553 = "pos-neg", (3+VLOOKUP($B553,'Results-formatted 060121'!$A:$AJ,(AJ$3+2),FALSE)), VLOOKUP($B553,'Results-formatted 060121'!$A:$AJ,(AJ$3+2),FALSE)))</f>
        <v>5</v>
      </c>
      <c r="AK553" s="95">
        <f>IF($C553 = "neg", (($D553+1) - VLOOKUP($B553,'Results-formatted 060121'!$A:$AJ,(AK$3+2),FALSE)), IF($C553 = "pos-neg", (3+VLOOKUP($B553,'Results-formatted 060121'!$A:$AJ,(AK$3+2),FALSE)), VLOOKUP($B553,'Results-formatted 060121'!$A:$AJ,(AK$3+2),FALSE)))</f>
        <v>4</v>
      </c>
      <c r="AL553" s="95">
        <f>IF($C553 = "neg", (($D553+1) - VLOOKUP($B553,'Results-formatted 060121'!$A:$AJ,(AL$3+2),FALSE)), IF($C553 = "pos-neg", (3+VLOOKUP($B553,'Results-formatted 060121'!$A:$AJ,(AL$3+2),FALSE)), VLOOKUP($B553,'Results-formatted 060121'!$A:$AJ,(AL$3+2),FALSE)))</f>
        <v>3</v>
      </c>
      <c r="AM553" s="95">
        <f>IF($C553 = "neg", (($D553+1) - VLOOKUP($B553,'Results-formatted 060121'!$A:AJ,(AM$3+2),FALSE)), IF($C553 = "pos-neg", (3+VLOOKUP($B553,'Results-formatted 060121'!$A:AJ,(AM$3+2),FALSE)), VLOOKUP($B553,'Results-formatted 060121'!$A:AJ,(AM$3+2),FALSE)))</f>
        <v>4</v>
      </c>
      <c r="AN553" s="95">
        <f>IF($C553 = "neg", (($D553+1) - VLOOKUP($B553,'Results-formatted 060121'!$A:AK,(AN$3+2),FALSE)), IF($C553 = "pos-neg", (3+VLOOKUP($B553,'Results-formatted 060121'!$A:AK,(AN$3+2),FALSE)), VLOOKUP($B553,'Results-formatted 060121'!$A:AK,(AN$3+2),FALSE)))</f>
        <v>4</v>
      </c>
      <c r="AO553" s="95">
        <f>IF($C553 = "neg", (($D553+1) - VLOOKUP($B553,'Results-formatted 060121'!$A:AL,(AO$3+2),FALSE)), IF($C553 = "pos-neg", (3+VLOOKUP($B553,'Results-formatted 060121'!$A:AL,(AO$3+2),FALSE)), VLOOKUP($B553,'Results-formatted 060121'!$A:AL,(AO$3+2),FALSE)))</f>
        <v>4</v>
      </c>
      <c r="AP553" s="95">
        <f>IF($C553 = "neg", (($D553+1) - VLOOKUP($B553,'Results-formatted 060121'!$A:AM,(AP$3+2),FALSE)), IF($C553 = "pos-neg", (3+VLOOKUP($B553,'Results-formatted 060121'!$A:AM,(AP$3+2),FALSE)), VLOOKUP($B553,'Results-formatted 060121'!$A:AM,(AP$3+2),FALSE)))</f>
        <v>1</v>
      </c>
      <c r="AQ553" s="95">
        <f>IF($C553 = "neg", (($D553+1) - VLOOKUP($B553,'Results-formatted 060121'!$A:AN,(AQ$3+2),FALSE)), IF($C553 = "pos-neg", (3+VLOOKUP($B553,'Results-formatted 060121'!$A:AN,(AQ$3+2),FALSE)), VLOOKUP($B553,'Results-formatted 060121'!$A:AN,(AQ$3+2),FALSE)))</f>
        <v>4</v>
      </c>
      <c r="AR553" s="95">
        <f>IF($C553 = "neg", (($D553+1) - VLOOKUP($B553,'Results-formatted 060121'!$A:AO,(AR$3+2),FALSE)), IF($C553 = "pos-neg", (3+VLOOKUP($B553,'Results-formatted 060121'!$A:AO,(AR$3+2),FALSE)), VLOOKUP($B553,'Results-formatted 060121'!$A:AO,(AR$3+2),FALSE)))</f>
        <v>5</v>
      </c>
      <c r="AS553" s="95">
        <f>IF($C553 = "neg", (($D553+1) - VLOOKUP($B553,'Results-formatted 060121'!$A:AP,(AS$3+2),FALSE)), IF($C553 = "pos-neg", (3+VLOOKUP($B553,'Results-formatted 060121'!$A:AP,(AS$3+2),FALSE)), VLOOKUP($B553,'Results-formatted 060121'!$A:AP,(AS$3+2),FALSE)))</f>
        <v>4</v>
      </c>
      <c r="AT553" s="95">
        <f>IF($C553 = "neg", (($D553+1) - VLOOKUP($B553,'Results-formatted 060121'!$A:AQ,(AT$3+2),FALSE)), IF($C553 = "pos-neg", (3+VLOOKUP($B553,'Results-formatted 060121'!$A:AQ,(AT$3+2),FALSE)), VLOOKUP($B553,'Results-formatted 060121'!$A:AQ,(AT$3+2),FALSE)))</f>
        <v>5</v>
      </c>
      <c r="AU553" s="95">
        <f>IF($C553 = "neg", (($D553+1) - VLOOKUP($B553,'Results-formatted 060121'!$A:AR,(AU$3+2),FALSE)), IF($C553 = "pos-neg", (3+VLOOKUP($B553,'Results-formatted 060121'!$A:AR,(AU$3+2),FALSE)), VLOOKUP($B553,'Results-formatted 060121'!$A:AR,(AU$3+2),FALSE)))</f>
        <v>4</v>
      </c>
      <c r="AV553" s="95">
        <f>IF($C553 = "neg", (($D553+1) - VLOOKUP($B553,'Results-formatted 060121'!$A:AS,(AV$3+2),FALSE)), IF($C553 = "pos-neg", (3+VLOOKUP($B553,'Results-formatted 060121'!$A:AS,(AV$3+2),FALSE)), VLOOKUP($B553,'Results-formatted 060121'!$A:AS,(AV$3+2),FALSE)))</f>
        <v>4</v>
      </c>
      <c r="AW553" s="95">
        <f>IF($C553 = "neg", (($D553+1) - VLOOKUP($B553,'Results-formatted 060121'!$A:AT,(AW$3+2),FALSE)), IF($C553 = "pos-neg", (3+VLOOKUP($B553,'Results-formatted 060121'!$A:AT,(AW$3+2),FALSE)), VLOOKUP($B553,'Results-formatted 060121'!$A:AT,(AW$3+2),FALSE)))</f>
        <v>1</v>
      </c>
      <c r="AX553" s="95">
        <f>IF($C553 = "neg", (($D553+1) - VLOOKUP($B553,'Results-formatted 060121'!$A:AU,(AX$3+2),FALSE)), IF($C553 = "pos-neg", (3+VLOOKUP($B553,'Results-formatted 060121'!$A:AU,(AX$3+2),FALSE)), VLOOKUP($B553,'Results-formatted 060121'!$A:AU,(AX$3+2),FALSE)))</f>
        <v>1</v>
      </c>
      <c r="AY553" s="95">
        <f>IF($C553 = "neg", (($D553+1) - VLOOKUP($B553,'Results-formatted 060121'!$A:AV,(AY$3+2),FALSE)), IF($C553 = "pos-neg", (3+VLOOKUP($B553,'Results-formatted 060121'!$A:AV,(AY$3+2),FALSE)), VLOOKUP($B553,'Results-formatted 060121'!$A:AV,(AY$3+2),FALSE)))</f>
        <v>4</v>
      </c>
      <c r="AZ553" s="95">
        <f>IF($C553 = "neg", (($D553+1) - VLOOKUP($B553,'Results-formatted 060121'!$A:AW,(AZ$3+2),FALSE)), IF($C553 = "pos-neg", (3+VLOOKUP($B553,'Results-formatted 060121'!$A:AW,(AZ$3+2),FALSE)), VLOOKUP($B553,'Results-formatted 060121'!$A:AW,(AZ$3+2),FALSE)))</f>
        <v>5</v>
      </c>
      <c r="BA553" s="95">
        <f>IF($C553 = "neg", (($D553+1) - VLOOKUP($B553,'Results-formatted 060121'!$A:AX,(BA$3+2),FALSE)), IF($C553 = "pos-neg", (3+VLOOKUP($B553,'Results-formatted 060121'!$A:AX,(BA$3+2),FALSE)), VLOOKUP($B553,'Results-formatted 060121'!$A:AX,(BA$3+2),FALSE)))</f>
        <v>4</v>
      </c>
      <c r="BB553" s="95">
        <f>IF($C553 = "neg", (($D553+1) - VLOOKUP($B553,'Results-formatted 060121'!$A:AY,(BB$3+2),FALSE)), IF($C553 = "pos-neg", (3+VLOOKUP($B553,'Results-formatted 060121'!$A:AY,(BB$3+2),FALSE)), VLOOKUP($B553,'Results-formatted 060121'!$A:AY,(BB$3+2),FALSE)))</f>
        <v>4</v>
      </c>
      <c r="BC553" s="95">
        <f>IF($C553 = "neg", (($D553+1) - VLOOKUP($B553,'Results-formatted 060121'!$A:AZ,(BC$3+2),FALSE)), IF($C553 = "pos-neg", (3+VLOOKUP($B553,'Results-formatted 060121'!$A:AZ,(BC$3+2),FALSE)), VLOOKUP($B553,'Results-formatted 060121'!$A:AZ,(BC$3+2),FALSE)))</f>
        <v>4</v>
      </c>
      <c r="BD553" s="95">
        <f>IF($C553 = "neg", (($D553+1) - VLOOKUP($B553,'Results-formatted 060121'!$A:BA,(BD$3+2),FALSE)), IF($C553 = "pos-neg", (3+VLOOKUP($B553,'Results-formatted 060121'!$A:BA,(BD$3+2),FALSE)), VLOOKUP($B553,'Results-formatted 060121'!$A:BA,(BD$3+2),FALSE)))</f>
        <v>5</v>
      </c>
      <c r="BE553" s="95">
        <f>IF($C553 = "neg", (($D553+1) - VLOOKUP($B553,'Results-formatted 060121'!$A:BB,(BE$3+2),FALSE)), IF($C553 = "pos-neg", (3+VLOOKUP($B553,'Results-formatted 060121'!$A:BB,(BE$3+2),FALSE)), VLOOKUP($B553,'Results-formatted 060121'!$A:BB,(BE$3+2),FALSE)))</f>
        <v>4</v>
      </c>
      <c r="BF553" s="95">
        <f>IF($C553 = "neg", (($D553+1) - VLOOKUP($B553,'Results-formatted 060121'!$A:BC,(BF$3+2),FALSE)), IF($C553 = "pos-neg", (3+VLOOKUP($B553,'Results-formatted 060121'!$A:BC,(BF$3+2),FALSE)), VLOOKUP($B553,'Results-formatted 060121'!$A:BC,(BF$3+2),FALSE)))</f>
        <v>4</v>
      </c>
      <c r="BG553" s="95">
        <f>IF($C553 = "neg", (($D553+1) - VLOOKUP($B553,'Results-formatted 060121'!$A:BD,(BG$3+2),FALSE)), IF($C553 = "pos-neg", (3+VLOOKUP($B553,'Results-formatted 060121'!$A:BD,(BG$3+2),FALSE)), VLOOKUP($B553,'Results-formatted 060121'!$A:BD,(BG$3+2),FALSE)))</f>
        <v>2</v>
      </c>
      <c r="BH553" s="95">
        <f>IF($C553 = "neg", (($D553+1) - VLOOKUP($B553,'Results-formatted 060121'!$A:BE,(BH$3+2),FALSE)), IF($C553 = "pos-neg", (3+VLOOKUP($B553,'Results-formatted 060121'!$A:BE,(BH$3+2),FALSE)), VLOOKUP($B553,'Results-formatted 060121'!$A:BE,(BH$3+2),FALSE)))</f>
        <v>3</v>
      </c>
      <c r="BI553" s="95">
        <f>IF($C553 = "neg", (($D553+1) - VLOOKUP($B553,'Results-formatted 060121'!$A:BF,(BI$3+2),FALSE)), IF($C553 = "pos-neg", (3+VLOOKUP($B553,'Results-formatted 060121'!$A:BF,(BI$3+2),FALSE)), VLOOKUP($B553,'Results-formatted 060121'!$A:BF,(BI$3+2),FALSE)))</f>
        <v>4</v>
      </c>
      <c r="BJ553" s="95">
        <f>IF($C553 = "neg", (($D553+1) - VLOOKUP($B553,'Results-formatted 060121'!$A:BG,(BJ$3+2),FALSE)), IF($C553 = "pos-neg", (3+VLOOKUP($B553,'Results-formatted 060121'!$A:BG,(BJ$3+2),FALSE)), VLOOKUP($B553,'Results-formatted 060121'!$A:BG,(BJ$3+2),FALSE)))</f>
        <v>5</v>
      </c>
      <c r="BK553" s="95">
        <f>IF($C553 = "neg", (($D553+1) - VLOOKUP($B553,'Results-formatted 060121'!$A:BH,(BK$3+2),FALSE)), IF($C553 = "pos-neg", (3+VLOOKUP($B553,'Results-formatted 060121'!$A:BH,(BK$3+2),FALSE)), VLOOKUP($B553,'Results-formatted 060121'!$A:BH,(BK$3+2),FALSE)))</f>
        <v>4</v>
      </c>
      <c r="BL553" s="95">
        <f>IF($C553 = "neg", (($D553+1) - VLOOKUP($B553,'Results-formatted 060121'!$A:BI,(BL$3+2),FALSE)), IF($C553 = "pos-neg", (3+VLOOKUP($B553,'Results-formatted 060121'!$A:BI,(BL$3+2),FALSE)), VLOOKUP($B553,'Results-formatted 060121'!$A:BI,(BL$3+2),FALSE)))</f>
        <v>5</v>
      </c>
      <c r="BM553" s="95">
        <f>IF($C553 = "neg", (($D553+1) - VLOOKUP($B553,'Results-formatted 060121'!$A:BJ,(BM$3+2),FALSE)), IF($C553 = "pos-neg", (3+VLOOKUP($B553,'Results-formatted 060121'!$A:BJ,(BM$3+2),FALSE)), VLOOKUP($B553,'Results-formatted 060121'!$A:BJ,(BM$3+2),FALSE)))</f>
        <v>3</v>
      </c>
      <c r="BN553" s="95"/>
      <c r="BO553" s="95"/>
      <c r="BP553" s="95"/>
      <c r="BQ553" s="95"/>
      <c r="BR553" s="95"/>
      <c r="BS553" s="95"/>
      <c r="BT553" s="95"/>
      <c r="BU553" s="95"/>
      <c r="BV553" s="95"/>
      <c r="BW553" s="95"/>
      <c r="BX553" s="95"/>
      <c r="BY553" s="95"/>
      <c r="BZ553" s="95"/>
      <c r="CA553" s="95"/>
      <c r="CB553" s="95"/>
      <c r="CC553" s="95"/>
      <c r="CD553" s="96"/>
      <c r="CE553" s="25">
        <f t="shared" si="2149"/>
        <v>3.7</v>
      </c>
      <c r="CF553" s="25">
        <f t="shared" si="2150"/>
        <v>1.0782911779323709</v>
      </c>
    </row>
    <row r="554" spans="2:84" ht="42" x14ac:dyDescent="0.15">
      <c r="B554" s="84" t="s">
        <v>664</v>
      </c>
      <c r="C554" s="86" t="s">
        <v>224</v>
      </c>
      <c r="D554" s="2">
        <v>5</v>
      </c>
      <c r="E554" s="15" t="s">
        <v>1113</v>
      </c>
      <c r="F554" s="95">
        <f>IF($C554 = "neg", (($D554+1) - VLOOKUP($B554,'Results-formatted 060121'!$A:$AJ,(F$3+2),FALSE)), IF($C554 = "pos-neg", (3+VLOOKUP($B554,'Results-formatted 060121'!$A:$AJ,(F$3+2),FALSE)), VLOOKUP($B554,'Results-formatted 060121'!$A:$AJ,(F$3+2),FALSE)))</f>
        <v>3</v>
      </c>
      <c r="G554" s="95">
        <f>IF($C554 = "neg", (($D554+1) - VLOOKUP($B554,'Results-formatted 060121'!$A:$AJ,(G$3+2),FALSE)), IF($C554 = "pos-neg", (3+VLOOKUP($B554,'Results-formatted 060121'!$A:$AJ,(G$3+2),FALSE)), VLOOKUP($B554,'Results-formatted 060121'!$A:$AJ,(G$3+2),FALSE)))</f>
        <v>5</v>
      </c>
      <c r="H554" s="95">
        <f>IF($C554 = "neg", (($D554+1) - VLOOKUP($B554,'Results-formatted 060121'!$A:$AJ,(H$3+2),FALSE)), IF($C554 = "pos-neg", (3+VLOOKUP($B554,'Results-formatted 060121'!$A:$AJ,(H$3+2),FALSE)), VLOOKUP($B554,'Results-formatted 060121'!$A:$AJ,(H$3+2),FALSE)))</f>
        <v>4</v>
      </c>
      <c r="I554" s="95">
        <f>IF($C554 = "neg", (($D554+1) - VLOOKUP($B554,'Results-formatted 060121'!$A:$AJ,(I$3+2),FALSE)), IF($C554 = "pos-neg", (3+VLOOKUP($B554,'Results-formatted 060121'!$A:$AJ,(I$3+2),FALSE)), VLOOKUP($B554,'Results-formatted 060121'!$A:$AJ,(I$3+2),FALSE)))</f>
        <v>3</v>
      </c>
      <c r="J554" s="95">
        <f>IF($C554 = "neg", (($D554+1) - VLOOKUP($B554,'Results-formatted 060121'!$A:$AJ,(J$3+2),FALSE)), IF($C554 = "pos-neg", (3+VLOOKUP($B554,'Results-formatted 060121'!$A:$AJ,(J$3+2),FALSE)), VLOOKUP($B554,'Results-formatted 060121'!$A:$AJ,(J$3+2),FALSE)))</f>
        <v>3</v>
      </c>
      <c r="K554" s="95">
        <f>IF($C554 = "neg", (($D554+1) - VLOOKUP($B554,'Results-formatted 060121'!$A:$AJ,(K$3+2),FALSE)), IF($C554 = "pos-neg", (3+VLOOKUP($B554,'Results-formatted 060121'!$A:$AJ,(K$3+2),FALSE)), VLOOKUP($B554,'Results-formatted 060121'!$A:$AJ,(K$3+2),FALSE)))</f>
        <v>2</v>
      </c>
      <c r="L554" s="95">
        <f>IF($C554 = "neg", (($D554+1) - VLOOKUP($B554,'Results-formatted 060121'!$A:$AJ,(L$3+2),FALSE)), IF($C554 = "pos-neg", (3+VLOOKUP($B554,'Results-formatted 060121'!$A:$AJ,(L$3+2),FALSE)), VLOOKUP($B554,'Results-formatted 060121'!$A:$AJ,(L$3+2),FALSE)))</f>
        <v>4</v>
      </c>
      <c r="M554" s="95">
        <f>IF($C554 = "neg", (($D554+1) - VLOOKUP($B554,'Results-formatted 060121'!$A:$AJ,(M$3+2),FALSE)), IF($C554 = "pos-neg", (3+VLOOKUP($B554,'Results-formatted 060121'!$A:$AJ,(M$3+2),FALSE)), VLOOKUP($B554,'Results-formatted 060121'!$A:$AJ,(M$3+2),FALSE)))</f>
        <v>2</v>
      </c>
      <c r="N554" s="95">
        <f>IF($C554 = "neg", (($D554+1) - VLOOKUP($B554,'Results-formatted 060121'!$A:$AJ,(N$3+2),FALSE)), IF($C554 = "pos-neg", (3+VLOOKUP($B554,'Results-formatted 060121'!$A:$AJ,(N$3+2),FALSE)), VLOOKUP($B554,'Results-formatted 060121'!$A:$AJ,(N$3+2),FALSE)))</f>
        <v>3</v>
      </c>
      <c r="O554" s="95">
        <f>IF($C554 = "neg", (($D554+1) - VLOOKUP($B554,'Results-formatted 060121'!$A:$AJ,(O$3+2),FALSE)), IF($C554 = "pos-neg", (3+VLOOKUP($B554,'Results-formatted 060121'!$A:$AJ,(O$3+2),FALSE)), VLOOKUP($B554,'Results-formatted 060121'!$A:$AJ,(O$3+2),FALSE)))</f>
        <v>5</v>
      </c>
      <c r="P554" s="95">
        <f>IF($C554 = "neg", (($D554+1) - VLOOKUP($B554,'Results-formatted 060121'!$A:$AJ,(P$3+2),FALSE)), IF($C554 = "pos-neg", (3+VLOOKUP($B554,'Results-formatted 060121'!$A:$AJ,(P$3+2),FALSE)), VLOOKUP($B554,'Results-formatted 060121'!$A:$AJ,(P$3+2),FALSE)))</f>
        <v>4</v>
      </c>
      <c r="Q554" s="95">
        <f>IF($C554 = "neg", (($D554+1) - VLOOKUP($B554,'Results-formatted 060121'!$A:$AJ,(Q$3+2),FALSE)), IF($C554 = "pos-neg", (3+VLOOKUP($B554,'Results-formatted 060121'!$A:$AJ,(Q$3+2),FALSE)), VLOOKUP($B554,'Results-formatted 060121'!$A:$AJ,(Q$3+2),FALSE)))</f>
        <v>5</v>
      </c>
      <c r="R554" s="95">
        <f>IF($C554 = "neg", (($D554+1) - VLOOKUP($B554,'Results-formatted 060121'!$A:$AJ,(R$3+2),FALSE)), IF($C554 = "pos-neg", (3+VLOOKUP($B554,'Results-formatted 060121'!$A:$AJ,(R$3+2),FALSE)), VLOOKUP($B554,'Results-formatted 060121'!$A:$AJ,(R$3+2),FALSE)))</f>
        <v>2</v>
      </c>
      <c r="S554" s="95">
        <f>IF($C554 = "neg", (($D554+1) - VLOOKUP($B554,'Results-formatted 060121'!$A:$AJ,(S$3+2),FALSE)), IF($C554 = "pos-neg", (3+VLOOKUP($B554,'Results-formatted 060121'!$A:$AJ,(S$3+2),FALSE)), VLOOKUP($B554,'Results-formatted 060121'!$A:$AJ,(S$3+2),FALSE)))</f>
        <v>4</v>
      </c>
      <c r="T554" s="95">
        <f>IF($C554 = "neg", (($D554+1) - VLOOKUP($B554,'Results-formatted 060121'!$A:$AJ,(T$3+2),FALSE)), IF($C554 = "pos-neg", (3+VLOOKUP($B554,'Results-formatted 060121'!$A:$AJ,(T$3+2),FALSE)), VLOOKUP($B554,'Results-formatted 060121'!$A:$AJ,(T$3+2),FALSE)))</f>
        <v>3</v>
      </c>
      <c r="U554" s="95">
        <f>IF($C554 = "neg", (($D554+1) - VLOOKUP($B554,'Results-formatted 060121'!$A:$AJ,(U$3+2),FALSE)), IF($C554 = "pos-neg", (3+VLOOKUP($B554,'Results-formatted 060121'!$A:$AJ,(U$3+2),FALSE)), VLOOKUP($B554,'Results-formatted 060121'!$A:$AJ,(U$3+2),FALSE)))</f>
        <v>1</v>
      </c>
      <c r="V554" s="95">
        <f>IF($C554 = "neg", (($D554+1) - VLOOKUP($B554,'Results-formatted 060121'!$A:$AJ,(V$3+2),FALSE)), IF($C554 = "pos-neg", (3+VLOOKUP($B554,'Results-formatted 060121'!$A:$AJ,(V$3+2),FALSE)), VLOOKUP($B554,'Results-formatted 060121'!$A:$AJ,(V$3+2),FALSE)))</f>
        <v>5</v>
      </c>
      <c r="W554" s="95">
        <f>IF($C554 = "neg", (($D554+1) - VLOOKUP($B554,'Results-formatted 060121'!$A:$AJ,(W$3+2),FALSE)), IF($C554 = "pos-neg", (3+VLOOKUP($B554,'Results-formatted 060121'!$A:$AJ,(W$3+2),FALSE)), VLOOKUP($B554,'Results-formatted 060121'!$A:$AJ,(W$3+2),FALSE)))</f>
        <v>4</v>
      </c>
      <c r="X554" s="95">
        <f>IF($C554 = "neg", (($D554+1) - VLOOKUP($B554,'Results-formatted 060121'!$A:$AJ,(X$3+2),FALSE)), IF($C554 = "pos-neg", (3+VLOOKUP($B554,'Results-formatted 060121'!$A:$AJ,(X$3+2),FALSE)), VLOOKUP($B554,'Results-formatted 060121'!$A:$AJ,(X$3+2),FALSE)))</f>
        <v>4</v>
      </c>
      <c r="Y554" s="95">
        <f>IF($C554 = "neg", (($D554+1) - VLOOKUP($B554,'Results-formatted 060121'!$A:$AJ,(Y$3+2),FALSE)), IF($C554 = "pos-neg", (3+VLOOKUP($B554,'Results-formatted 060121'!$A:$AJ,(Y$3+2),FALSE)), VLOOKUP($B554,'Results-formatted 060121'!$A:$AJ,(Y$3+2),FALSE)))</f>
        <v>5</v>
      </c>
      <c r="Z554" s="95">
        <f>IF($C554 = "neg", (($D554+1) - VLOOKUP($B554,'Results-formatted 060121'!$A:$AJ,(Z$3+2),FALSE)), IF($C554 = "pos-neg", (3+VLOOKUP($B554,'Results-formatted 060121'!$A:$AJ,(Z$3+2),FALSE)), VLOOKUP($B554,'Results-formatted 060121'!$A:$AJ,(Z$3+2),FALSE)))</f>
        <v>2</v>
      </c>
      <c r="AA554" s="95">
        <f>IF($C554 = "neg", (($D554+1) - VLOOKUP($B554,'Results-formatted 060121'!$A:$AJ,(AA$3+2),FALSE)), IF($C554 = "pos-neg", (3+VLOOKUP($B554,'Results-formatted 060121'!$A:$AJ,(AA$3+2),FALSE)), VLOOKUP($B554,'Results-formatted 060121'!$A:$AJ,(AA$3+2),FALSE)))</f>
        <v>4</v>
      </c>
      <c r="AB554" s="95">
        <f>IF($C554 = "neg", (($D554+1) - VLOOKUP($B554,'Results-formatted 060121'!$A:$AJ,(AB$3+2),FALSE)), IF($C554 = "pos-neg", (3+VLOOKUP($B554,'Results-formatted 060121'!$A:$AJ,(AB$3+2),FALSE)), VLOOKUP($B554,'Results-formatted 060121'!$A:$AJ,(AB$3+2),FALSE)))</f>
        <v>4</v>
      </c>
      <c r="AC554" s="95">
        <f>IF($C554 = "neg", (($D554+1) - VLOOKUP($B554,'Results-formatted 060121'!$A:$AJ,(AC$3+2),FALSE)), IF($C554 = "pos-neg", (3+VLOOKUP($B554,'Results-formatted 060121'!$A:$AJ,(AC$3+2),FALSE)), VLOOKUP($B554,'Results-formatted 060121'!$A:$AJ,(AC$3+2),FALSE)))</f>
        <v>3</v>
      </c>
      <c r="AD554" s="95">
        <f>IF($C554 = "neg", (($D554+1) - VLOOKUP($B554,'Results-formatted 060121'!$A:$AJ,(AD$3+2),FALSE)), IF($C554 = "pos-neg", (3+VLOOKUP($B554,'Results-formatted 060121'!$A:$AJ,(AD$3+2),FALSE)), VLOOKUP($B554,'Results-formatted 060121'!$A:$AJ,(AD$3+2),FALSE)))</f>
        <v>5</v>
      </c>
      <c r="AE554" s="95">
        <f>IF($C554 = "neg", (($D554+1) - VLOOKUP($B554,'Results-formatted 060121'!$A:$AJ,(AE$3+2),FALSE)), IF($C554 = "pos-neg", (3+VLOOKUP($B554,'Results-formatted 060121'!$A:$AJ,(AE$3+2),FALSE)), VLOOKUP($B554,'Results-formatted 060121'!$A:$AJ,(AE$3+2),FALSE)))</f>
        <v>4</v>
      </c>
      <c r="AF554" s="95">
        <f>IF($C554 = "neg", (($D554+1) - VLOOKUP($B554,'Results-formatted 060121'!$A:$AJ,(AF$3+2),FALSE)), IF($C554 = "pos-neg", (3+VLOOKUP($B554,'Results-formatted 060121'!$A:$AJ,(AF$3+2),FALSE)), VLOOKUP($B554,'Results-formatted 060121'!$A:$AJ,(AF$3+2),FALSE)))</f>
        <v>3</v>
      </c>
      <c r="AG554" s="95">
        <f>IF($C554 = "neg", (($D554+1) - VLOOKUP($B554,'Results-formatted 060121'!$A:$AJ,(AG$3+2),FALSE)), IF($C554 = "pos-neg", (3+VLOOKUP($B554,'Results-formatted 060121'!$A:$AJ,(AG$3+2),FALSE)), VLOOKUP($B554,'Results-formatted 060121'!$A:$AJ,(AG$3+2),FALSE)))</f>
        <v>4</v>
      </c>
      <c r="AH554" s="95">
        <f>IF($C554 = "neg", (($D554+1) - VLOOKUP($B554,'Results-formatted 060121'!$A:$AJ,(AH$3+2),FALSE)), IF($C554 = "pos-neg", (3+VLOOKUP($B554,'Results-formatted 060121'!$A:$AJ,(AH$3+2),FALSE)), VLOOKUP($B554,'Results-formatted 060121'!$A:$AJ,(AH$3+2),FALSE)))</f>
        <v>4</v>
      </c>
      <c r="AI554" s="95">
        <f>IF($C554 = "neg", (($D554+1) - VLOOKUP($B554,'Results-formatted 060121'!$A:$AJ,(AI$3+2),FALSE)), IF($C554 = "pos-neg", (3+VLOOKUP($B554,'Results-formatted 060121'!$A:$AJ,(AI$3+2),FALSE)), VLOOKUP($B554,'Results-formatted 060121'!$A:$AJ,(AI$3+2),FALSE)))</f>
        <v>4</v>
      </c>
      <c r="AJ554" s="95">
        <f>IF($C554 = "neg", (($D554+1) - VLOOKUP($B554,'Results-formatted 060121'!$A:$AJ,(AJ$3+2),FALSE)), IF($C554 = "pos-neg", (3+VLOOKUP($B554,'Results-formatted 060121'!$A:$AJ,(AJ$3+2),FALSE)), VLOOKUP($B554,'Results-formatted 060121'!$A:$AJ,(AJ$3+2),FALSE)))</f>
        <v>5</v>
      </c>
      <c r="AK554" s="95">
        <f>IF($C554 = "neg", (($D554+1) - VLOOKUP($B554,'Results-formatted 060121'!$A:$AJ,(AK$3+2),FALSE)), IF($C554 = "pos-neg", (3+VLOOKUP($B554,'Results-formatted 060121'!$A:$AJ,(AK$3+2),FALSE)), VLOOKUP($B554,'Results-formatted 060121'!$A:$AJ,(AK$3+2),FALSE)))</f>
        <v>4</v>
      </c>
      <c r="AL554" s="95">
        <f>IF($C554 = "neg", (($D554+1) - VLOOKUP($B554,'Results-formatted 060121'!$A:$AJ,(AL$3+2),FALSE)), IF($C554 = "pos-neg", (3+VLOOKUP($B554,'Results-formatted 060121'!$A:$AJ,(AL$3+2),FALSE)), VLOOKUP($B554,'Results-formatted 060121'!$A:$AJ,(AL$3+2),FALSE)))</f>
        <v>3</v>
      </c>
      <c r="AM554" s="95">
        <f>IF($C554 = "neg", (($D554+1) - VLOOKUP($B554,'Results-formatted 060121'!$A:AJ,(AM$3+2),FALSE)), IF($C554 = "pos-neg", (3+VLOOKUP($B554,'Results-formatted 060121'!$A:AJ,(AM$3+2),FALSE)), VLOOKUP($B554,'Results-formatted 060121'!$A:AJ,(AM$3+2),FALSE)))</f>
        <v>4</v>
      </c>
      <c r="AN554" s="95">
        <f>IF($C554 = "neg", (($D554+1) - VLOOKUP($B554,'Results-formatted 060121'!$A:AK,(AN$3+2),FALSE)), IF($C554 = "pos-neg", (3+VLOOKUP($B554,'Results-formatted 060121'!$A:AK,(AN$3+2),FALSE)), VLOOKUP($B554,'Results-formatted 060121'!$A:AK,(AN$3+2),FALSE)))</f>
        <v>4</v>
      </c>
      <c r="AO554" s="95">
        <f>IF($C554 = "neg", (($D554+1) - VLOOKUP($B554,'Results-formatted 060121'!$A:AL,(AO$3+2),FALSE)), IF($C554 = "pos-neg", (3+VLOOKUP($B554,'Results-formatted 060121'!$A:AL,(AO$3+2),FALSE)), VLOOKUP($B554,'Results-formatted 060121'!$A:AL,(AO$3+2),FALSE)))</f>
        <v>4</v>
      </c>
      <c r="AP554" s="95">
        <f>IF($C554 = "neg", (($D554+1) - VLOOKUP($B554,'Results-formatted 060121'!$A:AM,(AP$3+2),FALSE)), IF($C554 = "pos-neg", (3+VLOOKUP($B554,'Results-formatted 060121'!$A:AM,(AP$3+2),FALSE)), VLOOKUP($B554,'Results-formatted 060121'!$A:AM,(AP$3+2),FALSE)))</f>
        <v>1</v>
      </c>
      <c r="AQ554" s="95">
        <f>IF($C554 = "neg", (($D554+1) - VLOOKUP($B554,'Results-formatted 060121'!$A:AN,(AQ$3+2),FALSE)), IF($C554 = "pos-neg", (3+VLOOKUP($B554,'Results-formatted 060121'!$A:AN,(AQ$3+2),FALSE)), VLOOKUP($B554,'Results-formatted 060121'!$A:AN,(AQ$3+2),FALSE)))</f>
        <v>3</v>
      </c>
      <c r="AR554" s="95">
        <f>IF($C554 = "neg", (($D554+1) - VLOOKUP($B554,'Results-formatted 060121'!$A:AO,(AR$3+2),FALSE)), IF($C554 = "pos-neg", (3+VLOOKUP($B554,'Results-formatted 060121'!$A:AO,(AR$3+2),FALSE)), VLOOKUP($B554,'Results-formatted 060121'!$A:AO,(AR$3+2),FALSE)))</f>
        <v>5</v>
      </c>
      <c r="AS554" s="95">
        <f>IF($C554 = "neg", (($D554+1) - VLOOKUP($B554,'Results-formatted 060121'!$A:AP,(AS$3+2),FALSE)), IF($C554 = "pos-neg", (3+VLOOKUP($B554,'Results-formatted 060121'!$A:AP,(AS$3+2),FALSE)), VLOOKUP($B554,'Results-formatted 060121'!$A:AP,(AS$3+2),FALSE)))</f>
        <v>5</v>
      </c>
      <c r="AT554" s="95">
        <f>IF($C554 = "neg", (($D554+1) - VLOOKUP($B554,'Results-formatted 060121'!$A:AQ,(AT$3+2),FALSE)), IF($C554 = "pos-neg", (3+VLOOKUP($B554,'Results-formatted 060121'!$A:AQ,(AT$3+2),FALSE)), VLOOKUP($B554,'Results-formatted 060121'!$A:AQ,(AT$3+2),FALSE)))</f>
        <v>5</v>
      </c>
      <c r="AU554" s="95">
        <f>IF($C554 = "neg", (($D554+1) - VLOOKUP($B554,'Results-formatted 060121'!$A:AR,(AU$3+2),FALSE)), IF($C554 = "pos-neg", (3+VLOOKUP($B554,'Results-formatted 060121'!$A:AR,(AU$3+2),FALSE)), VLOOKUP($B554,'Results-formatted 060121'!$A:AR,(AU$3+2),FALSE)))</f>
        <v>4</v>
      </c>
      <c r="AV554" s="95">
        <f>IF($C554 = "neg", (($D554+1) - VLOOKUP($B554,'Results-formatted 060121'!$A:AS,(AV$3+2),FALSE)), IF($C554 = "pos-neg", (3+VLOOKUP($B554,'Results-formatted 060121'!$A:AS,(AV$3+2),FALSE)), VLOOKUP($B554,'Results-formatted 060121'!$A:AS,(AV$3+2),FALSE)))</f>
        <v>4</v>
      </c>
      <c r="AW554" s="95">
        <f>IF($C554 = "neg", (($D554+1) - VLOOKUP($B554,'Results-formatted 060121'!$A:AT,(AW$3+2),FALSE)), IF($C554 = "pos-neg", (3+VLOOKUP($B554,'Results-formatted 060121'!$A:AT,(AW$3+2),FALSE)), VLOOKUP($B554,'Results-formatted 060121'!$A:AT,(AW$3+2),FALSE)))</f>
        <v>3</v>
      </c>
      <c r="AX554" s="95">
        <f>IF($C554 = "neg", (($D554+1) - VLOOKUP($B554,'Results-formatted 060121'!$A:AU,(AX$3+2),FALSE)), IF($C554 = "pos-neg", (3+VLOOKUP($B554,'Results-formatted 060121'!$A:AU,(AX$3+2),FALSE)), VLOOKUP($B554,'Results-formatted 060121'!$A:AU,(AX$3+2),FALSE)))</f>
        <v>1</v>
      </c>
      <c r="AY554" s="95">
        <f>IF($C554 = "neg", (($D554+1) - VLOOKUP($B554,'Results-formatted 060121'!$A:AV,(AY$3+2),FALSE)), IF($C554 = "pos-neg", (3+VLOOKUP($B554,'Results-formatted 060121'!$A:AV,(AY$3+2),FALSE)), VLOOKUP($B554,'Results-formatted 060121'!$A:AV,(AY$3+2),FALSE)))</f>
        <v>4</v>
      </c>
      <c r="AZ554" s="95">
        <f>IF($C554 = "neg", (($D554+1) - VLOOKUP($B554,'Results-formatted 060121'!$A:AW,(AZ$3+2),FALSE)), IF($C554 = "pos-neg", (3+VLOOKUP($B554,'Results-formatted 060121'!$A:AW,(AZ$3+2),FALSE)), VLOOKUP($B554,'Results-formatted 060121'!$A:AW,(AZ$3+2),FALSE)))</f>
        <v>5</v>
      </c>
      <c r="BA554" s="95">
        <f>IF($C554 = "neg", (($D554+1) - VLOOKUP($B554,'Results-formatted 060121'!$A:AX,(BA$3+2),FALSE)), IF($C554 = "pos-neg", (3+VLOOKUP($B554,'Results-formatted 060121'!$A:AX,(BA$3+2),FALSE)), VLOOKUP($B554,'Results-formatted 060121'!$A:AX,(BA$3+2),FALSE)))</f>
        <v>4</v>
      </c>
      <c r="BB554" s="95">
        <f>IF($C554 = "neg", (($D554+1) - VLOOKUP($B554,'Results-formatted 060121'!$A:AY,(BB$3+2),FALSE)), IF($C554 = "pos-neg", (3+VLOOKUP($B554,'Results-formatted 060121'!$A:AY,(BB$3+2),FALSE)), VLOOKUP($B554,'Results-formatted 060121'!$A:AY,(BB$3+2),FALSE)))</f>
        <v>4</v>
      </c>
      <c r="BC554" s="95">
        <f>IF($C554 = "neg", (($D554+1) - VLOOKUP($B554,'Results-formatted 060121'!$A:AZ,(BC$3+2),FALSE)), IF($C554 = "pos-neg", (3+VLOOKUP($B554,'Results-formatted 060121'!$A:AZ,(BC$3+2),FALSE)), VLOOKUP($B554,'Results-formatted 060121'!$A:AZ,(BC$3+2),FALSE)))</f>
        <v>3</v>
      </c>
      <c r="BD554" s="95">
        <f>IF($C554 = "neg", (($D554+1) - VLOOKUP($B554,'Results-formatted 060121'!$A:BA,(BD$3+2),FALSE)), IF($C554 = "pos-neg", (3+VLOOKUP($B554,'Results-formatted 060121'!$A:BA,(BD$3+2),FALSE)), VLOOKUP($B554,'Results-formatted 060121'!$A:BA,(BD$3+2),FALSE)))</f>
        <v>5</v>
      </c>
      <c r="BE554" s="95">
        <f>IF($C554 = "neg", (($D554+1) - VLOOKUP($B554,'Results-formatted 060121'!$A:BB,(BE$3+2),FALSE)), IF($C554 = "pos-neg", (3+VLOOKUP($B554,'Results-formatted 060121'!$A:BB,(BE$3+2),FALSE)), VLOOKUP($B554,'Results-formatted 060121'!$A:BB,(BE$3+2),FALSE)))</f>
        <v>4</v>
      </c>
      <c r="BF554" s="95">
        <f>IF($C554 = "neg", (($D554+1) - VLOOKUP($B554,'Results-formatted 060121'!$A:BC,(BF$3+2),FALSE)), IF($C554 = "pos-neg", (3+VLOOKUP($B554,'Results-formatted 060121'!$A:BC,(BF$3+2),FALSE)), VLOOKUP($B554,'Results-formatted 060121'!$A:BC,(BF$3+2),FALSE)))</f>
        <v>4</v>
      </c>
      <c r="BG554" s="95">
        <f>IF($C554 = "neg", (($D554+1) - VLOOKUP($B554,'Results-formatted 060121'!$A:BD,(BG$3+2),FALSE)), IF($C554 = "pos-neg", (3+VLOOKUP($B554,'Results-formatted 060121'!$A:BD,(BG$3+2),FALSE)), VLOOKUP($B554,'Results-formatted 060121'!$A:BD,(BG$3+2),FALSE)))</f>
        <v>1</v>
      </c>
      <c r="BH554" s="95">
        <f>IF($C554 = "neg", (($D554+1) - VLOOKUP($B554,'Results-formatted 060121'!$A:BE,(BH$3+2),FALSE)), IF($C554 = "pos-neg", (3+VLOOKUP($B554,'Results-formatted 060121'!$A:BE,(BH$3+2),FALSE)), VLOOKUP($B554,'Results-formatted 060121'!$A:BE,(BH$3+2),FALSE)))</f>
        <v>3</v>
      </c>
      <c r="BI554" s="95">
        <f>IF($C554 = "neg", (($D554+1) - VLOOKUP($B554,'Results-formatted 060121'!$A:BF,(BI$3+2),FALSE)), IF($C554 = "pos-neg", (3+VLOOKUP($B554,'Results-formatted 060121'!$A:BF,(BI$3+2),FALSE)), VLOOKUP($B554,'Results-formatted 060121'!$A:BF,(BI$3+2),FALSE)))</f>
        <v>5</v>
      </c>
      <c r="BJ554" s="95">
        <f>IF($C554 = "neg", (($D554+1) - VLOOKUP($B554,'Results-formatted 060121'!$A:BG,(BJ$3+2),FALSE)), IF($C554 = "pos-neg", (3+VLOOKUP($B554,'Results-formatted 060121'!$A:BG,(BJ$3+2),FALSE)), VLOOKUP($B554,'Results-formatted 060121'!$A:BG,(BJ$3+2),FALSE)))</f>
        <v>5</v>
      </c>
      <c r="BK554" s="95">
        <f>IF($C554 = "neg", (($D554+1) - VLOOKUP($B554,'Results-formatted 060121'!$A:BH,(BK$3+2),FALSE)), IF($C554 = "pos-neg", (3+VLOOKUP($B554,'Results-formatted 060121'!$A:BH,(BK$3+2),FALSE)), VLOOKUP($B554,'Results-formatted 060121'!$A:BH,(BK$3+2),FALSE)))</f>
        <v>4</v>
      </c>
      <c r="BL554" s="95">
        <f>IF($C554 = "neg", (($D554+1) - VLOOKUP($B554,'Results-formatted 060121'!$A:BI,(BL$3+2),FALSE)), IF($C554 = "pos-neg", (3+VLOOKUP($B554,'Results-formatted 060121'!$A:BI,(BL$3+2),FALSE)), VLOOKUP($B554,'Results-formatted 060121'!$A:BI,(BL$3+2),FALSE)))</f>
        <v>5</v>
      </c>
      <c r="BM554" s="95">
        <f>IF($C554 = "neg", (($D554+1) - VLOOKUP($B554,'Results-formatted 060121'!$A:BJ,(BM$3+2),FALSE)), IF($C554 = "pos-neg", (3+VLOOKUP($B554,'Results-formatted 060121'!$A:BJ,(BM$3+2),FALSE)), VLOOKUP($B554,'Results-formatted 060121'!$A:BJ,(BM$3+2),FALSE)))</f>
        <v>4</v>
      </c>
      <c r="BN554" s="95"/>
      <c r="BO554" s="95"/>
      <c r="BP554" s="95"/>
      <c r="BQ554" s="95"/>
      <c r="BR554" s="95"/>
      <c r="BS554" s="95"/>
      <c r="BT554" s="95"/>
      <c r="BU554" s="95"/>
      <c r="BV554" s="95"/>
      <c r="BW554" s="95"/>
      <c r="BX554" s="95"/>
      <c r="BY554" s="95"/>
      <c r="BZ554" s="95"/>
      <c r="CA554" s="95"/>
      <c r="CB554" s="95"/>
      <c r="CC554" s="95"/>
      <c r="CD554" s="96"/>
      <c r="CE554" s="25">
        <f t="shared" si="2149"/>
        <v>3.7166666666666668</v>
      </c>
      <c r="CF554" s="25">
        <f t="shared" si="2150"/>
        <v>1.1213137976357737</v>
      </c>
    </row>
    <row r="555" spans="2:84" ht="56" x14ac:dyDescent="0.15">
      <c r="B555" s="84" t="s">
        <v>665</v>
      </c>
      <c r="C555" s="86" t="s">
        <v>224</v>
      </c>
      <c r="D555" s="2">
        <v>5</v>
      </c>
      <c r="E555" s="15" t="s">
        <v>1114</v>
      </c>
      <c r="F555" s="95">
        <f>IF($C555 = "neg", (($D555+1) - VLOOKUP($B555,'Results-formatted 060121'!$A:$AJ,(F$3+2),FALSE)), IF($C555 = "pos-neg", (3+VLOOKUP($B555,'Results-formatted 060121'!$A:$AJ,(F$3+2),FALSE)), VLOOKUP($B555,'Results-formatted 060121'!$A:$AJ,(F$3+2),FALSE)))</f>
        <v>3</v>
      </c>
      <c r="G555" s="95">
        <f>IF($C555 = "neg", (($D555+1) - VLOOKUP($B555,'Results-formatted 060121'!$A:$AJ,(G$3+2),FALSE)), IF($C555 = "pos-neg", (3+VLOOKUP($B555,'Results-formatted 060121'!$A:$AJ,(G$3+2),FALSE)), VLOOKUP($B555,'Results-formatted 060121'!$A:$AJ,(G$3+2),FALSE)))</f>
        <v>5</v>
      </c>
      <c r="H555" s="95">
        <f>IF($C555 = "neg", (($D555+1) - VLOOKUP($B555,'Results-formatted 060121'!$A:$AJ,(H$3+2),FALSE)), IF($C555 = "pos-neg", (3+VLOOKUP($B555,'Results-formatted 060121'!$A:$AJ,(H$3+2),FALSE)), VLOOKUP($B555,'Results-formatted 060121'!$A:$AJ,(H$3+2),FALSE)))</f>
        <v>3</v>
      </c>
      <c r="I555" s="95">
        <f>IF($C555 = "neg", (($D555+1) - VLOOKUP($B555,'Results-formatted 060121'!$A:$AJ,(I$3+2),FALSE)), IF($C555 = "pos-neg", (3+VLOOKUP($B555,'Results-formatted 060121'!$A:$AJ,(I$3+2),FALSE)), VLOOKUP($B555,'Results-formatted 060121'!$A:$AJ,(I$3+2),FALSE)))</f>
        <v>3</v>
      </c>
      <c r="J555" s="95">
        <f>IF($C555 = "neg", (($D555+1) - VLOOKUP($B555,'Results-formatted 060121'!$A:$AJ,(J$3+2),FALSE)), IF($C555 = "pos-neg", (3+VLOOKUP($B555,'Results-formatted 060121'!$A:$AJ,(J$3+2),FALSE)), VLOOKUP($B555,'Results-formatted 060121'!$A:$AJ,(J$3+2),FALSE)))</f>
        <v>3</v>
      </c>
      <c r="K555" s="95">
        <f>IF($C555 = "neg", (($D555+1) - VLOOKUP($B555,'Results-formatted 060121'!$A:$AJ,(K$3+2),FALSE)), IF($C555 = "pos-neg", (3+VLOOKUP($B555,'Results-formatted 060121'!$A:$AJ,(K$3+2),FALSE)), VLOOKUP($B555,'Results-formatted 060121'!$A:$AJ,(K$3+2),FALSE)))</f>
        <v>2</v>
      </c>
      <c r="L555" s="95">
        <f>IF($C555 = "neg", (($D555+1) - VLOOKUP($B555,'Results-formatted 060121'!$A:$AJ,(L$3+2),FALSE)), IF($C555 = "pos-neg", (3+VLOOKUP($B555,'Results-formatted 060121'!$A:$AJ,(L$3+2),FALSE)), VLOOKUP($B555,'Results-formatted 060121'!$A:$AJ,(L$3+2),FALSE)))</f>
        <v>4</v>
      </c>
      <c r="M555" s="95">
        <f>IF($C555 = "neg", (($D555+1) - VLOOKUP($B555,'Results-formatted 060121'!$A:$AJ,(M$3+2),FALSE)), IF($C555 = "pos-neg", (3+VLOOKUP($B555,'Results-formatted 060121'!$A:$AJ,(M$3+2),FALSE)), VLOOKUP($B555,'Results-formatted 060121'!$A:$AJ,(M$3+2),FALSE)))</f>
        <v>4</v>
      </c>
      <c r="N555" s="95">
        <f>IF($C555 = "neg", (($D555+1) - VLOOKUP($B555,'Results-formatted 060121'!$A:$AJ,(N$3+2),FALSE)), IF($C555 = "pos-neg", (3+VLOOKUP($B555,'Results-formatted 060121'!$A:$AJ,(N$3+2),FALSE)), VLOOKUP($B555,'Results-formatted 060121'!$A:$AJ,(N$3+2),FALSE)))</f>
        <v>3</v>
      </c>
      <c r="O555" s="95">
        <f>IF($C555 = "neg", (($D555+1) - VLOOKUP($B555,'Results-formatted 060121'!$A:$AJ,(O$3+2),FALSE)), IF($C555 = "pos-neg", (3+VLOOKUP($B555,'Results-formatted 060121'!$A:$AJ,(O$3+2),FALSE)), VLOOKUP($B555,'Results-formatted 060121'!$A:$AJ,(O$3+2),FALSE)))</f>
        <v>5</v>
      </c>
      <c r="P555" s="95">
        <f>IF($C555 = "neg", (($D555+1) - VLOOKUP($B555,'Results-formatted 060121'!$A:$AJ,(P$3+2),FALSE)), IF($C555 = "pos-neg", (3+VLOOKUP($B555,'Results-formatted 060121'!$A:$AJ,(P$3+2),FALSE)), VLOOKUP($B555,'Results-formatted 060121'!$A:$AJ,(P$3+2),FALSE)))</f>
        <v>4</v>
      </c>
      <c r="Q555" s="95">
        <f>IF($C555 = "neg", (($D555+1) - VLOOKUP($B555,'Results-formatted 060121'!$A:$AJ,(Q$3+2),FALSE)), IF($C555 = "pos-neg", (3+VLOOKUP($B555,'Results-formatted 060121'!$A:$AJ,(Q$3+2),FALSE)), VLOOKUP($B555,'Results-formatted 060121'!$A:$AJ,(Q$3+2),FALSE)))</f>
        <v>5</v>
      </c>
      <c r="R555" s="95">
        <f>IF($C555 = "neg", (($D555+1) - VLOOKUP($B555,'Results-formatted 060121'!$A:$AJ,(R$3+2),FALSE)), IF($C555 = "pos-neg", (3+VLOOKUP($B555,'Results-formatted 060121'!$A:$AJ,(R$3+2),FALSE)), VLOOKUP($B555,'Results-formatted 060121'!$A:$AJ,(R$3+2),FALSE)))</f>
        <v>1</v>
      </c>
      <c r="S555" s="95">
        <f>IF($C555 = "neg", (($D555+1) - VLOOKUP($B555,'Results-formatted 060121'!$A:$AJ,(S$3+2),FALSE)), IF($C555 = "pos-neg", (3+VLOOKUP($B555,'Results-formatted 060121'!$A:$AJ,(S$3+2),FALSE)), VLOOKUP($B555,'Results-formatted 060121'!$A:$AJ,(S$3+2),FALSE)))</f>
        <v>4</v>
      </c>
      <c r="T555" s="95">
        <f>IF($C555 = "neg", (($D555+1) - VLOOKUP($B555,'Results-formatted 060121'!$A:$AJ,(T$3+2),FALSE)), IF($C555 = "pos-neg", (3+VLOOKUP($B555,'Results-formatted 060121'!$A:$AJ,(T$3+2),FALSE)), VLOOKUP($B555,'Results-formatted 060121'!$A:$AJ,(T$3+2),FALSE)))</f>
        <v>3</v>
      </c>
      <c r="U555" s="95">
        <f>IF($C555 = "neg", (($D555+1) - VLOOKUP($B555,'Results-formatted 060121'!$A:$AJ,(U$3+2),FALSE)), IF($C555 = "pos-neg", (3+VLOOKUP($B555,'Results-formatted 060121'!$A:$AJ,(U$3+2),FALSE)), VLOOKUP($B555,'Results-formatted 060121'!$A:$AJ,(U$3+2),FALSE)))</f>
        <v>1</v>
      </c>
      <c r="V555" s="95">
        <f>IF($C555 = "neg", (($D555+1) - VLOOKUP($B555,'Results-formatted 060121'!$A:$AJ,(V$3+2),FALSE)), IF($C555 = "pos-neg", (3+VLOOKUP($B555,'Results-formatted 060121'!$A:$AJ,(V$3+2),FALSE)), VLOOKUP($B555,'Results-formatted 060121'!$A:$AJ,(V$3+2),FALSE)))</f>
        <v>5</v>
      </c>
      <c r="W555" s="95">
        <f>IF($C555 = "neg", (($D555+1) - VLOOKUP($B555,'Results-formatted 060121'!$A:$AJ,(W$3+2),FALSE)), IF($C555 = "pos-neg", (3+VLOOKUP($B555,'Results-formatted 060121'!$A:$AJ,(W$3+2),FALSE)), VLOOKUP($B555,'Results-formatted 060121'!$A:$AJ,(W$3+2),FALSE)))</f>
        <v>3</v>
      </c>
      <c r="X555" s="95">
        <f>IF($C555 = "neg", (($D555+1) - VLOOKUP($B555,'Results-formatted 060121'!$A:$AJ,(X$3+2),FALSE)), IF($C555 = "pos-neg", (3+VLOOKUP($B555,'Results-formatted 060121'!$A:$AJ,(X$3+2),FALSE)), VLOOKUP($B555,'Results-formatted 060121'!$A:$AJ,(X$3+2),FALSE)))</f>
        <v>3</v>
      </c>
      <c r="Y555" s="95">
        <f>IF($C555 = "neg", (($D555+1) - VLOOKUP($B555,'Results-formatted 060121'!$A:$AJ,(Y$3+2),FALSE)), IF($C555 = "pos-neg", (3+VLOOKUP($B555,'Results-formatted 060121'!$A:$AJ,(Y$3+2),FALSE)), VLOOKUP($B555,'Results-formatted 060121'!$A:$AJ,(Y$3+2),FALSE)))</f>
        <v>4</v>
      </c>
      <c r="Z555" s="95">
        <f>IF($C555 = "neg", (($D555+1) - VLOOKUP($B555,'Results-formatted 060121'!$A:$AJ,(Z$3+2),FALSE)), IF($C555 = "pos-neg", (3+VLOOKUP($B555,'Results-formatted 060121'!$A:$AJ,(Z$3+2),FALSE)), VLOOKUP($B555,'Results-formatted 060121'!$A:$AJ,(Z$3+2),FALSE)))</f>
        <v>2</v>
      </c>
      <c r="AA555" s="95">
        <f>IF($C555 = "neg", (($D555+1) - VLOOKUP($B555,'Results-formatted 060121'!$A:$AJ,(AA$3+2),FALSE)), IF($C555 = "pos-neg", (3+VLOOKUP($B555,'Results-formatted 060121'!$A:$AJ,(AA$3+2),FALSE)), VLOOKUP($B555,'Results-formatted 060121'!$A:$AJ,(AA$3+2),FALSE)))</f>
        <v>4</v>
      </c>
      <c r="AB555" s="95">
        <f>IF($C555 = "neg", (($D555+1) - VLOOKUP($B555,'Results-formatted 060121'!$A:$AJ,(AB$3+2),FALSE)), IF($C555 = "pos-neg", (3+VLOOKUP($B555,'Results-formatted 060121'!$A:$AJ,(AB$3+2),FALSE)), VLOOKUP($B555,'Results-formatted 060121'!$A:$AJ,(AB$3+2),FALSE)))</f>
        <v>4</v>
      </c>
      <c r="AC555" s="95">
        <f>IF($C555 = "neg", (($D555+1) - VLOOKUP($B555,'Results-formatted 060121'!$A:$AJ,(AC$3+2),FALSE)), IF($C555 = "pos-neg", (3+VLOOKUP($B555,'Results-formatted 060121'!$A:$AJ,(AC$3+2),FALSE)), VLOOKUP($B555,'Results-formatted 060121'!$A:$AJ,(AC$3+2),FALSE)))</f>
        <v>2</v>
      </c>
      <c r="AD555" s="95">
        <f>IF($C555 = "neg", (($D555+1) - VLOOKUP($B555,'Results-formatted 060121'!$A:$AJ,(AD$3+2),FALSE)), IF($C555 = "pos-neg", (3+VLOOKUP($B555,'Results-formatted 060121'!$A:$AJ,(AD$3+2),FALSE)), VLOOKUP($B555,'Results-formatted 060121'!$A:$AJ,(AD$3+2),FALSE)))</f>
        <v>4</v>
      </c>
      <c r="AE555" s="95">
        <f>IF($C555 = "neg", (($D555+1) - VLOOKUP($B555,'Results-formatted 060121'!$A:$AJ,(AE$3+2),FALSE)), IF($C555 = "pos-neg", (3+VLOOKUP($B555,'Results-formatted 060121'!$A:$AJ,(AE$3+2),FALSE)), VLOOKUP($B555,'Results-formatted 060121'!$A:$AJ,(AE$3+2),FALSE)))</f>
        <v>4</v>
      </c>
      <c r="AF555" s="95">
        <f>IF($C555 = "neg", (($D555+1) - VLOOKUP($B555,'Results-formatted 060121'!$A:$AJ,(AF$3+2),FALSE)), IF($C555 = "pos-neg", (3+VLOOKUP($B555,'Results-formatted 060121'!$A:$AJ,(AF$3+2),FALSE)), VLOOKUP($B555,'Results-formatted 060121'!$A:$AJ,(AF$3+2),FALSE)))</f>
        <v>3</v>
      </c>
      <c r="AG555" s="95">
        <f>IF($C555 = "neg", (($D555+1) - VLOOKUP($B555,'Results-formatted 060121'!$A:$AJ,(AG$3+2),FALSE)), IF($C555 = "pos-neg", (3+VLOOKUP($B555,'Results-formatted 060121'!$A:$AJ,(AG$3+2),FALSE)), VLOOKUP($B555,'Results-formatted 060121'!$A:$AJ,(AG$3+2),FALSE)))</f>
        <v>4</v>
      </c>
      <c r="AH555" s="95">
        <f>IF($C555 = "neg", (($D555+1) - VLOOKUP($B555,'Results-formatted 060121'!$A:$AJ,(AH$3+2),FALSE)), IF($C555 = "pos-neg", (3+VLOOKUP($B555,'Results-formatted 060121'!$A:$AJ,(AH$3+2),FALSE)), VLOOKUP($B555,'Results-formatted 060121'!$A:$AJ,(AH$3+2),FALSE)))</f>
        <v>3</v>
      </c>
      <c r="AI555" s="95">
        <f>IF($C555 = "neg", (($D555+1) - VLOOKUP($B555,'Results-formatted 060121'!$A:$AJ,(AI$3+2),FALSE)), IF($C555 = "pos-neg", (3+VLOOKUP($B555,'Results-formatted 060121'!$A:$AJ,(AI$3+2),FALSE)), VLOOKUP($B555,'Results-formatted 060121'!$A:$AJ,(AI$3+2),FALSE)))</f>
        <v>4</v>
      </c>
      <c r="AJ555" s="95">
        <f>IF($C555 = "neg", (($D555+1) - VLOOKUP($B555,'Results-formatted 060121'!$A:$AJ,(AJ$3+2),FALSE)), IF($C555 = "pos-neg", (3+VLOOKUP($B555,'Results-formatted 060121'!$A:$AJ,(AJ$3+2),FALSE)), VLOOKUP($B555,'Results-formatted 060121'!$A:$AJ,(AJ$3+2),FALSE)))</f>
        <v>4</v>
      </c>
      <c r="AK555" s="95">
        <f>IF($C555 = "neg", (($D555+1) - VLOOKUP($B555,'Results-formatted 060121'!$A:$AJ,(AK$3+2),FALSE)), IF($C555 = "pos-neg", (3+VLOOKUP($B555,'Results-formatted 060121'!$A:$AJ,(AK$3+2),FALSE)), VLOOKUP($B555,'Results-formatted 060121'!$A:$AJ,(AK$3+2),FALSE)))</f>
        <v>4</v>
      </c>
      <c r="AL555" s="95">
        <f>IF($C555 = "neg", (($D555+1) - VLOOKUP($B555,'Results-formatted 060121'!$A:$AJ,(AL$3+2),FALSE)), IF($C555 = "pos-neg", (3+VLOOKUP($B555,'Results-formatted 060121'!$A:$AJ,(AL$3+2),FALSE)), VLOOKUP($B555,'Results-formatted 060121'!$A:$AJ,(AL$3+2),FALSE)))</f>
        <v>3</v>
      </c>
      <c r="AM555" s="95">
        <f>IF($C555 = "neg", (($D555+1) - VLOOKUP($B555,'Results-formatted 060121'!$A:AJ,(AM$3+2),FALSE)), IF($C555 = "pos-neg", (3+VLOOKUP($B555,'Results-formatted 060121'!$A:AJ,(AM$3+2),FALSE)), VLOOKUP($B555,'Results-formatted 060121'!$A:AJ,(AM$3+2),FALSE)))</f>
        <v>4</v>
      </c>
      <c r="AN555" s="95">
        <f>IF($C555 = "neg", (($D555+1) - VLOOKUP($B555,'Results-formatted 060121'!$A:AK,(AN$3+2),FALSE)), IF($C555 = "pos-neg", (3+VLOOKUP($B555,'Results-formatted 060121'!$A:AK,(AN$3+2),FALSE)), VLOOKUP($B555,'Results-formatted 060121'!$A:AK,(AN$3+2),FALSE)))</f>
        <v>4</v>
      </c>
      <c r="AO555" s="95">
        <f>IF($C555 = "neg", (($D555+1) - VLOOKUP($B555,'Results-formatted 060121'!$A:AL,(AO$3+2),FALSE)), IF($C555 = "pos-neg", (3+VLOOKUP($B555,'Results-formatted 060121'!$A:AL,(AO$3+2),FALSE)), VLOOKUP($B555,'Results-formatted 060121'!$A:AL,(AO$3+2),FALSE)))</f>
        <v>4</v>
      </c>
      <c r="AP555" s="95">
        <f>IF($C555 = "neg", (($D555+1) - VLOOKUP($B555,'Results-formatted 060121'!$A:AM,(AP$3+2),FALSE)), IF($C555 = "pos-neg", (3+VLOOKUP($B555,'Results-formatted 060121'!$A:AM,(AP$3+2),FALSE)), VLOOKUP($B555,'Results-formatted 060121'!$A:AM,(AP$3+2),FALSE)))</f>
        <v>1</v>
      </c>
      <c r="AQ555" s="95">
        <f>IF($C555 = "neg", (($D555+1) - VLOOKUP($B555,'Results-formatted 060121'!$A:AN,(AQ$3+2),FALSE)), IF($C555 = "pos-neg", (3+VLOOKUP($B555,'Results-formatted 060121'!$A:AN,(AQ$3+2),FALSE)), VLOOKUP($B555,'Results-formatted 060121'!$A:AN,(AQ$3+2),FALSE)))</f>
        <v>4</v>
      </c>
      <c r="AR555" s="95">
        <f>IF($C555 = "neg", (($D555+1) - VLOOKUP($B555,'Results-formatted 060121'!$A:AO,(AR$3+2),FALSE)), IF($C555 = "pos-neg", (3+VLOOKUP($B555,'Results-formatted 060121'!$A:AO,(AR$3+2),FALSE)), VLOOKUP($B555,'Results-formatted 060121'!$A:AO,(AR$3+2),FALSE)))</f>
        <v>5</v>
      </c>
      <c r="AS555" s="95">
        <f>IF($C555 = "neg", (($D555+1) - VLOOKUP($B555,'Results-formatted 060121'!$A:AP,(AS$3+2),FALSE)), IF($C555 = "pos-neg", (3+VLOOKUP($B555,'Results-formatted 060121'!$A:AP,(AS$3+2),FALSE)), VLOOKUP($B555,'Results-formatted 060121'!$A:AP,(AS$3+2),FALSE)))</f>
        <v>4</v>
      </c>
      <c r="AT555" s="95">
        <f>IF($C555 = "neg", (($D555+1) - VLOOKUP($B555,'Results-formatted 060121'!$A:AQ,(AT$3+2),FALSE)), IF($C555 = "pos-neg", (3+VLOOKUP($B555,'Results-formatted 060121'!$A:AQ,(AT$3+2),FALSE)), VLOOKUP($B555,'Results-formatted 060121'!$A:AQ,(AT$3+2),FALSE)))</f>
        <v>5</v>
      </c>
      <c r="AU555" s="95">
        <f>IF($C555 = "neg", (($D555+1) - VLOOKUP($B555,'Results-formatted 060121'!$A:AR,(AU$3+2),FALSE)), IF($C555 = "pos-neg", (3+VLOOKUP($B555,'Results-formatted 060121'!$A:AR,(AU$3+2),FALSE)), VLOOKUP($B555,'Results-formatted 060121'!$A:AR,(AU$3+2),FALSE)))</f>
        <v>4</v>
      </c>
      <c r="AV555" s="95">
        <f>IF($C555 = "neg", (($D555+1) - VLOOKUP($B555,'Results-formatted 060121'!$A:AS,(AV$3+2),FALSE)), IF($C555 = "pos-neg", (3+VLOOKUP($B555,'Results-formatted 060121'!$A:AS,(AV$3+2),FALSE)), VLOOKUP($B555,'Results-formatted 060121'!$A:AS,(AV$3+2),FALSE)))</f>
        <v>4</v>
      </c>
      <c r="AW555" s="95">
        <f>IF($C555 = "neg", (($D555+1) - VLOOKUP($B555,'Results-formatted 060121'!$A:AT,(AW$3+2),FALSE)), IF($C555 = "pos-neg", (3+VLOOKUP($B555,'Results-formatted 060121'!$A:AT,(AW$3+2),FALSE)), VLOOKUP($B555,'Results-formatted 060121'!$A:AT,(AW$3+2),FALSE)))</f>
        <v>1</v>
      </c>
      <c r="AX555" s="95">
        <f>IF($C555 = "neg", (($D555+1) - VLOOKUP($B555,'Results-formatted 060121'!$A:AU,(AX$3+2),FALSE)), IF($C555 = "pos-neg", (3+VLOOKUP($B555,'Results-formatted 060121'!$A:AU,(AX$3+2),FALSE)), VLOOKUP($B555,'Results-formatted 060121'!$A:AU,(AX$3+2),FALSE)))</f>
        <v>1</v>
      </c>
      <c r="AY555" s="95">
        <f>IF($C555 = "neg", (($D555+1) - VLOOKUP($B555,'Results-formatted 060121'!$A:AV,(AY$3+2),FALSE)), IF($C555 = "pos-neg", (3+VLOOKUP($B555,'Results-formatted 060121'!$A:AV,(AY$3+2),FALSE)), VLOOKUP($B555,'Results-formatted 060121'!$A:AV,(AY$3+2),FALSE)))</f>
        <v>4</v>
      </c>
      <c r="AZ555" s="95">
        <f>IF($C555 = "neg", (($D555+1) - VLOOKUP($B555,'Results-formatted 060121'!$A:AW,(AZ$3+2),FALSE)), IF($C555 = "pos-neg", (3+VLOOKUP($B555,'Results-formatted 060121'!$A:AW,(AZ$3+2),FALSE)), VLOOKUP($B555,'Results-formatted 060121'!$A:AW,(AZ$3+2),FALSE)))</f>
        <v>5</v>
      </c>
      <c r="BA555" s="95">
        <f>IF($C555 = "neg", (($D555+1) - VLOOKUP($B555,'Results-formatted 060121'!$A:AX,(BA$3+2),FALSE)), IF($C555 = "pos-neg", (3+VLOOKUP($B555,'Results-formatted 060121'!$A:AX,(BA$3+2),FALSE)), VLOOKUP($B555,'Results-formatted 060121'!$A:AX,(BA$3+2),FALSE)))</f>
        <v>4</v>
      </c>
      <c r="BB555" s="95">
        <f>IF($C555 = "neg", (($D555+1) - VLOOKUP($B555,'Results-formatted 060121'!$A:AY,(BB$3+2),FALSE)), IF($C555 = "pos-neg", (3+VLOOKUP($B555,'Results-formatted 060121'!$A:AY,(BB$3+2),FALSE)), VLOOKUP($B555,'Results-formatted 060121'!$A:AY,(BB$3+2),FALSE)))</f>
        <v>4</v>
      </c>
      <c r="BC555" s="95">
        <f>IF($C555 = "neg", (($D555+1) - VLOOKUP($B555,'Results-formatted 060121'!$A:AZ,(BC$3+2),FALSE)), IF($C555 = "pos-neg", (3+VLOOKUP($B555,'Results-formatted 060121'!$A:AZ,(BC$3+2),FALSE)), VLOOKUP($B555,'Results-formatted 060121'!$A:AZ,(BC$3+2),FALSE)))</f>
        <v>3</v>
      </c>
      <c r="BD555" s="95">
        <f>IF($C555 = "neg", (($D555+1) - VLOOKUP($B555,'Results-formatted 060121'!$A:BA,(BD$3+2),FALSE)), IF($C555 = "pos-neg", (3+VLOOKUP($B555,'Results-formatted 060121'!$A:BA,(BD$3+2),FALSE)), VLOOKUP($B555,'Results-formatted 060121'!$A:BA,(BD$3+2),FALSE)))</f>
        <v>4</v>
      </c>
      <c r="BE555" s="95">
        <f>IF($C555 = "neg", (($D555+1) - VLOOKUP($B555,'Results-formatted 060121'!$A:BB,(BE$3+2),FALSE)), IF($C555 = "pos-neg", (3+VLOOKUP($B555,'Results-formatted 060121'!$A:BB,(BE$3+2),FALSE)), VLOOKUP($B555,'Results-formatted 060121'!$A:BB,(BE$3+2),FALSE)))</f>
        <v>4</v>
      </c>
      <c r="BF555" s="95">
        <f>IF($C555 = "neg", (($D555+1) - VLOOKUP($B555,'Results-formatted 060121'!$A:BC,(BF$3+2),FALSE)), IF($C555 = "pos-neg", (3+VLOOKUP($B555,'Results-formatted 060121'!$A:BC,(BF$3+2),FALSE)), VLOOKUP($B555,'Results-formatted 060121'!$A:BC,(BF$3+2),FALSE)))</f>
        <v>4</v>
      </c>
      <c r="BG555" s="95">
        <f>IF($C555 = "neg", (($D555+1) - VLOOKUP($B555,'Results-formatted 060121'!$A:BD,(BG$3+2),FALSE)), IF($C555 = "pos-neg", (3+VLOOKUP($B555,'Results-formatted 060121'!$A:BD,(BG$3+2),FALSE)), VLOOKUP($B555,'Results-formatted 060121'!$A:BD,(BG$3+2),FALSE)))</f>
        <v>2</v>
      </c>
      <c r="BH555" s="95">
        <f>IF($C555 = "neg", (($D555+1) - VLOOKUP($B555,'Results-formatted 060121'!$A:BE,(BH$3+2),FALSE)), IF($C555 = "pos-neg", (3+VLOOKUP($B555,'Results-formatted 060121'!$A:BE,(BH$3+2),FALSE)), VLOOKUP($B555,'Results-formatted 060121'!$A:BE,(BH$3+2),FALSE)))</f>
        <v>3</v>
      </c>
      <c r="BI555" s="95">
        <f>IF($C555 = "neg", (($D555+1) - VLOOKUP($B555,'Results-formatted 060121'!$A:BF,(BI$3+2),FALSE)), IF($C555 = "pos-neg", (3+VLOOKUP($B555,'Results-formatted 060121'!$A:BF,(BI$3+2),FALSE)), VLOOKUP($B555,'Results-formatted 060121'!$A:BF,(BI$3+2),FALSE)))</f>
        <v>4</v>
      </c>
      <c r="BJ555" s="95">
        <f>IF($C555 = "neg", (($D555+1) - VLOOKUP($B555,'Results-formatted 060121'!$A:BG,(BJ$3+2),FALSE)), IF($C555 = "pos-neg", (3+VLOOKUP($B555,'Results-formatted 060121'!$A:BG,(BJ$3+2),FALSE)), VLOOKUP($B555,'Results-formatted 060121'!$A:BG,(BJ$3+2),FALSE)))</f>
        <v>5</v>
      </c>
      <c r="BK555" s="95">
        <f>IF($C555 = "neg", (($D555+1) - VLOOKUP($B555,'Results-formatted 060121'!$A:BH,(BK$3+2),FALSE)), IF($C555 = "pos-neg", (3+VLOOKUP($B555,'Results-formatted 060121'!$A:BH,(BK$3+2),FALSE)), VLOOKUP($B555,'Results-formatted 060121'!$A:BH,(BK$3+2),FALSE)))</f>
        <v>4</v>
      </c>
      <c r="BL555" s="95">
        <f>IF($C555 = "neg", (($D555+1) - VLOOKUP($B555,'Results-formatted 060121'!$A:BI,(BL$3+2),FALSE)), IF($C555 = "pos-neg", (3+VLOOKUP($B555,'Results-formatted 060121'!$A:BI,(BL$3+2),FALSE)), VLOOKUP($B555,'Results-formatted 060121'!$A:BI,(BL$3+2),FALSE)))</f>
        <v>5</v>
      </c>
      <c r="BM555" s="95">
        <f>IF($C555 = "neg", (($D555+1) - VLOOKUP($B555,'Results-formatted 060121'!$A:BJ,(BM$3+2),FALSE)), IF($C555 = "pos-neg", (3+VLOOKUP($B555,'Results-formatted 060121'!$A:BJ,(BM$3+2),FALSE)), VLOOKUP($B555,'Results-formatted 060121'!$A:BJ,(BM$3+2),FALSE)))</f>
        <v>4</v>
      </c>
      <c r="BN555" s="95"/>
      <c r="BO555" s="95"/>
      <c r="BP555" s="95"/>
      <c r="BQ555" s="95"/>
      <c r="BR555" s="95"/>
      <c r="BS555" s="95"/>
      <c r="BT555" s="95"/>
      <c r="BU555" s="95"/>
      <c r="BV555" s="95"/>
      <c r="BW555" s="95"/>
      <c r="BX555" s="95"/>
      <c r="BY555" s="95"/>
      <c r="BZ555" s="95"/>
      <c r="CA555" s="95"/>
      <c r="CB555" s="95"/>
      <c r="CC555" s="95"/>
      <c r="CD555" s="96"/>
      <c r="CE555" s="25">
        <f t="shared" si="2149"/>
        <v>3.55</v>
      </c>
      <c r="CF555" s="25">
        <f t="shared" si="2150"/>
        <v>1.0958318564575129</v>
      </c>
    </row>
    <row r="556" spans="2:84" ht="42" x14ac:dyDescent="0.15">
      <c r="B556" s="84" t="s">
        <v>666</v>
      </c>
      <c r="C556" s="86" t="s">
        <v>224</v>
      </c>
      <c r="D556" s="2">
        <v>5</v>
      </c>
      <c r="E556" s="15" t="s">
        <v>1115</v>
      </c>
      <c r="F556" s="95">
        <f>IF($C556 = "neg", (($D556+1) - VLOOKUP($B556,'Results-formatted 060121'!$A:$AJ,(F$3+2),FALSE)), IF($C556 = "pos-neg", (3+VLOOKUP($B556,'Results-formatted 060121'!$A:$AJ,(F$3+2),FALSE)), VLOOKUP($B556,'Results-formatted 060121'!$A:$AJ,(F$3+2),FALSE)))</f>
        <v>3</v>
      </c>
      <c r="G556" s="95">
        <f>IF($C556 = "neg", (($D556+1) - VLOOKUP($B556,'Results-formatted 060121'!$A:$AJ,(G$3+2),FALSE)), IF($C556 = "pos-neg", (3+VLOOKUP($B556,'Results-formatted 060121'!$A:$AJ,(G$3+2),FALSE)), VLOOKUP($B556,'Results-formatted 060121'!$A:$AJ,(G$3+2),FALSE)))</f>
        <v>5</v>
      </c>
      <c r="H556" s="95">
        <f>IF($C556 = "neg", (($D556+1) - VLOOKUP($B556,'Results-formatted 060121'!$A:$AJ,(H$3+2),FALSE)), IF($C556 = "pos-neg", (3+VLOOKUP($B556,'Results-formatted 060121'!$A:$AJ,(H$3+2),FALSE)), VLOOKUP($B556,'Results-formatted 060121'!$A:$AJ,(H$3+2),FALSE)))</f>
        <v>3</v>
      </c>
      <c r="I556" s="95">
        <f>IF($C556 = "neg", (($D556+1) - VLOOKUP($B556,'Results-formatted 060121'!$A:$AJ,(I$3+2),FALSE)), IF($C556 = "pos-neg", (3+VLOOKUP($B556,'Results-formatted 060121'!$A:$AJ,(I$3+2),FALSE)), VLOOKUP($B556,'Results-formatted 060121'!$A:$AJ,(I$3+2),FALSE)))</f>
        <v>4</v>
      </c>
      <c r="J556" s="95">
        <f>IF($C556 = "neg", (($D556+1) - VLOOKUP($B556,'Results-formatted 060121'!$A:$AJ,(J$3+2),FALSE)), IF($C556 = "pos-neg", (3+VLOOKUP($B556,'Results-formatted 060121'!$A:$AJ,(J$3+2),FALSE)), VLOOKUP($B556,'Results-formatted 060121'!$A:$AJ,(J$3+2),FALSE)))</f>
        <v>3</v>
      </c>
      <c r="K556" s="95">
        <f>IF($C556 = "neg", (($D556+1) - VLOOKUP($B556,'Results-formatted 060121'!$A:$AJ,(K$3+2),FALSE)), IF($C556 = "pos-neg", (3+VLOOKUP($B556,'Results-formatted 060121'!$A:$AJ,(K$3+2),FALSE)), VLOOKUP($B556,'Results-formatted 060121'!$A:$AJ,(K$3+2),FALSE)))</f>
        <v>2</v>
      </c>
      <c r="L556" s="95">
        <f>IF($C556 = "neg", (($D556+1) - VLOOKUP($B556,'Results-formatted 060121'!$A:$AJ,(L$3+2),FALSE)), IF($C556 = "pos-neg", (3+VLOOKUP($B556,'Results-formatted 060121'!$A:$AJ,(L$3+2),FALSE)), VLOOKUP($B556,'Results-formatted 060121'!$A:$AJ,(L$3+2),FALSE)))</f>
        <v>4</v>
      </c>
      <c r="M556" s="95">
        <f>IF($C556 = "neg", (($D556+1) - VLOOKUP($B556,'Results-formatted 060121'!$A:$AJ,(M$3+2),FALSE)), IF($C556 = "pos-neg", (3+VLOOKUP($B556,'Results-formatted 060121'!$A:$AJ,(M$3+2),FALSE)), VLOOKUP($B556,'Results-formatted 060121'!$A:$AJ,(M$3+2),FALSE)))</f>
        <v>2</v>
      </c>
      <c r="N556" s="95">
        <f>IF($C556 = "neg", (($D556+1) - VLOOKUP($B556,'Results-formatted 060121'!$A:$AJ,(N$3+2),FALSE)), IF($C556 = "pos-neg", (3+VLOOKUP($B556,'Results-formatted 060121'!$A:$AJ,(N$3+2),FALSE)), VLOOKUP($B556,'Results-formatted 060121'!$A:$AJ,(N$3+2),FALSE)))</f>
        <v>4</v>
      </c>
      <c r="O556" s="95">
        <f>IF($C556 = "neg", (($D556+1) - VLOOKUP($B556,'Results-formatted 060121'!$A:$AJ,(O$3+2),FALSE)), IF($C556 = "pos-neg", (3+VLOOKUP($B556,'Results-formatted 060121'!$A:$AJ,(O$3+2),FALSE)), VLOOKUP($B556,'Results-formatted 060121'!$A:$AJ,(O$3+2),FALSE)))</f>
        <v>5</v>
      </c>
      <c r="P556" s="95">
        <f>IF($C556 = "neg", (($D556+1) - VLOOKUP($B556,'Results-formatted 060121'!$A:$AJ,(P$3+2),FALSE)), IF($C556 = "pos-neg", (3+VLOOKUP($B556,'Results-formatted 060121'!$A:$AJ,(P$3+2),FALSE)), VLOOKUP($B556,'Results-formatted 060121'!$A:$AJ,(P$3+2),FALSE)))</f>
        <v>4</v>
      </c>
      <c r="Q556" s="95">
        <f>IF($C556 = "neg", (($D556+1) - VLOOKUP($B556,'Results-formatted 060121'!$A:$AJ,(Q$3+2),FALSE)), IF($C556 = "pos-neg", (3+VLOOKUP($B556,'Results-formatted 060121'!$A:$AJ,(Q$3+2),FALSE)), VLOOKUP($B556,'Results-formatted 060121'!$A:$AJ,(Q$3+2),FALSE)))</f>
        <v>5</v>
      </c>
      <c r="R556" s="95">
        <f>IF($C556 = "neg", (($D556+1) - VLOOKUP($B556,'Results-formatted 060121'!$A:$AJ,(R$3+2),FALSE)), IF($C556 = "pos-neg", (3+VLOOKUP($B556,'Results-formatted 060121'!$A:$AJ,(R$3+2),FALSE)), VLOOKUP($B556,'Results-formatted 060121'!$A:$AJ,(R$3+2),FALSE)))</f>
        <v>1</v>
      </c>
      <c r="S556" s="95">
        <f>IF($C556 = "neg", (($D556+1) - VLOOKUP($B556,'Results-formatted 060121'!$A:$AJ,(S$3+2),FALSE)), IF($C556 = "pos-neg", (3+VLOOKUP($B556,'Results-formatted 060121'!$A:$AJ,(S$3+2),FALSE)), VLOOKUP($B556,'Results-formatted 060121'!$A:$AJ,(S$3+2),FALSE)))</f>
        <v>3</v>
      </c>
      <c r="T556" s="95">
        <f>IF($C556 = "neg", (($D556+1) - VLOOKUP($B556,'Results-formatted 060121'!$A:$AJ,(T$3+2),FALSE)), IF($C556 = "pos-neg", (3+VLOOKUP($B556,'Results-formatted 060121'!$A:$AJ,(T$3+2),FALSE)), VLOOKUP($B556,'Results-formatted 060121'!$A:$AJ,(T$3+2),FALSE)))</f>
        <v>3</v>
      </c>
      <c r="U556" s="95">
        <f>IF($C556 = "neg", (($D556+1) - VLOOKUP($B556,'Results-formatted 060121'!$A:$AJ,(U$3+2),FALSE)), IF($C556 = "pos-neg", (3+VLOOKUP($B556,'Results-formatted 060121'!$A:$AJ,(U$3+2),FALSE)), VLOOKUP($B556,'Results-formatted 060121'!$A:$AJ,(U$3+2),FALSE)))</f>
        <v>1</v>
      </c>
      <c r="V556" s="95">
        <f>IF($C556 = "neg", (($D556+1) - VLOOKUP($B556,'Results-formatted 060121'!$A:$AJ,(V$3+2),FALSE)), IF($C556 = "pos-neg", (3+VLOOKUP($B556,'Results-formatted 060121'!$A:$AJ,(V$3+2),FALSE)), VLOOKUP($B556,'Results-formatted 060121'!$A:$AJ,(V$3+2),FALSE)))</f>
        <v>5</v>
      </c>
      <c r="W556" s="95">
        <f>IF($C556 = "neg", (($D556+1) - VLOOKUP($B556,'Results-formatted 060121'!$A:$AJ,(W$3+2),FALSE)), IF($C556 = "pos-neg", (3+VLOOKUP($B556,'Results-formatted 060121'!$A:$AJ,(W$3+2),FALSE)), VLOOKUP($B556,'Results-formatted 060121'!$A:$AJ,(W$3+2),FALSE)))</f>
        <v>3</v>
      </c>
      <c r="X556" s="95">
        <f>IF($C556 = "neg", (($D556+1) - VLOOKUP($B556,'Results-formatted 060121'!$A:$AJ,(X$3+2),FALSE)), IF($C556 = "pos-neg", (3+VLOOKUP($B556,'Results-formatted 060121'!$A:$AJ,(X$3+2),FALSE)), VLOOKUP($B556,'Results-formatted 060121'!$A:$AJ,(X$3+2),FALSE)))</f>
        <v>4</v>
      </c>
      <c r="Y556" s="95">
        <f>IF($C556 = "neg", (($D556+1) - VLOOKUP($B556,'Results-formatted 060121'!$A:$AJ,(Y$3+2),FALSE)), IF($C556 = "pos-neg", (3+VLOOKUP($B556,'Results-formatted 060121'!$A:$AJ,(Y$3+2),FALSE)), VLOOKUP($B556,'Results-formatted 060121'!$A:$AJ,(Y$3+2),FALSE)))</f>
        <v>5</v>
      </c>
      <c r="Z556" s="95">
        <f>IF($C556 = "neg", (($D556+1) - VLOOKUP($B556,'Results-formatted 060121'!$A:$AJ,(Z$3+2),FALSE)), IF($C556 = "pos-neg", (3+VLOOKUP($B556,'Results-formatted 060121'!$A:$AJ,(Z$3+2),FALSE)), VLOOKUP($B556,'Results-formatted 060121'!$A:$AJ,(Z$3+2),FALSE)))</f>
        <v>2</v>
      </c>
      <c r="AA556" s="95">
        <f>IF($C556 = "neg", (($D556+1) - VLOOKUP($B556,'Results-formatted 060121'!$A:$AJ,(AA$3+2),FALSE)), IF($C556 = "pos-neg", (3+VLOOKUP($B556,'Results-formatted 060121'!$A:$AJ,(AA$3+2),FALSE)), VLOOKUP($B556,'Results-formatted 060121'!$A:$AJ,(AA$3+2),FALSE)))</f>
        <v>4</v>
      </c>
      <c r="AB556" s="95">
        <f>IF($C556 = "neg", (($D556+1) - VLOOKUP($B556,'Results-formatted 060121'!$A:$AJ,(AB$3+2),FALSE)), IF($C556 = "pos-neg", (3+VLOOKUP($B556,'Results-formatted 060121'!$A:$AJ,(AB$3+2),FALSE)), VLOOKUP($B556,'Results-formatted 060121'!$A:$AJ,(AB$3+2),FALSE)))</f>
        <v>4</v>
      </c>
      <c r="AC556" s="95">
        <f>IF($C556 = "neg", (($D556+1) - VLOOKUP($B556,'Results-formatted 060121'!$A:$AJ,(AC$3+2),FALSE)), IF($C556 = "pos-neg", (3+VLOOKUP($B556,'Results-formatted 060121'!$A:$AJ,(AC$3+2),FALSE)), VLOOKUP($B556,'Results-formatted 060121'!$A:$AJ,(AC$3+2),FALSE)))</f>
        <v>1</v>
      </c>
      <c r="AD556" s="95">
        <f>IF($C556 = "neg", (($D556+1) - VLOOKUP($B556,'Results-formatted 060121'!$A:$AJ,(AD$3+2),FALSE)), IF($C556 = "pos-neg", (3+VLOOKUP($B556,'Results-formatted 060121'!$A:$AJ,(AD$3+2),FALSE)), VLOOKUP($B556,'Results-formatted 060121'!$A:$AJ,(AD$3+2),FALSE)))</f>
        <v>2</v>
      </c>
      <c r="AE556" s="95">
        <f>IF($C556 = "neg", (($D556+1) - VLOOKUP($B556,'Results-formatted 060121'!$A:$AJ,(AE$3+2),FALSE)), IF($C556 = "pos-neg", (3+VLOOKUP($B556,'Results-formatted 060121'!$A:$AJ,(AE$3+2),FALSE)), VLOOKUP($B556,'Results-formatted 060121'!$A:$AJ,(AE$3+2),FALSE)))</f>
        <v>4</v>
      </c>
      <c r="AF556" s="95">
        <f>IF($C556 = "neg", (($D556+1) - VLOOKUP($B556,'Results-formatted 060121'!$A:$AJ,(AF$3+2),FALSE)), IF($C556 = "pos-neg", (3+VLOOKUP($B556,'Results-formatted 060121'!$A:$AJ,(AF$3+2),FALSE)), VLOOKUP($B556,'Results-formatted 060121'!$A:$AJ,(AF$3+2),FALSE)))</f>
        <v>4</v>
      </c>
      <c r="AG556" s="95">
        <f>IF($C556 = "neg", (($D556+1) - VLOOKUP($B556,'Results-formatted 060121'!$A:$AJ,(AG$3+2),FALSE)), IF($C556 = "pos-neg", (3+VLOOKUP($B556,'Results-formatted 060121'!$A:$AJ,(AG$3+2),FALSE)), VLOOKUP($B556,'Results-formatted 060121'!$A:$AJ,(AG$3+2),FALSE)))</f>
        <v>3</v>
      </c>
      <c r="AH556" s="95">
        <f>IF($C556 = "neg", (($D556+1) - VLOOKUP($B556,'Results-formatted 060121'!$A:$AJ,(AH$3+2),FALSE)), IF($C556 = "pos-neg", (3+VLOOKUP($B556,'Results-formatted 060121'!$A:$AJ,(AH$3+2),FALSE)), VLOOKUP($B556,'Results-formatted 060121'!$A:$AJ,(AH$3+2),FALSE)))</f>
        <v>3</v>
      </c>
      <c r="AI556" s="95">
        <f>IF($C556 = "neg", (($D556+1) - VLOOKUP($B556,'Results-formatted 060121'!$A:$AJ,(AI$3+2),FALSE)), IF($C556 = "pos-neg", (3+VLOOKUP($B556,'Results-formatted 060121'!$A:$AJ,(AI$3+2),FALSE)), VLOOKUP($B556,'Results-formatted 060121'!$A:$AJ,(AI$3+2),FALSE)))</f>
        <v>3</v>
      </c>
      <c r="AJ556" s="95">
        <f>IF($C556 = "neg", (($D556+1) - VLOOKUP($B556,'Results-formatted 060121'!$A:$AJ,(AJ$3+2),FALSE)), IF($C556 = "pos-neg", (3+VLOOKUP($B556,'Results-formatted 060121'!$A:$AJ,(AJ$3+2),FALSE)), VLOOKUP($B556,'Results-formatted 060121'!$A:$AJ,(AJ$3+2),FALSE)))</f>
        <v>4</v>
      </c>
      <c r="AK556" s="95">
        <f>IF($C556 = "neg", (($D556+1) - VLOOKUP($B556,'Results-formatted 060121'!$A:$AJ,(AK$3+2),FALSE)), IF($C556 = "pos-neg", (3+VLOOKUP($B556,'Results-formatted 060121'!$A:$AJ,(AK$3+2),FALSE)), VLOOKUP($B556,'Results-formatted 060121'!$A:$AJ,(AK$3+2),FALSE)))</f>
        <v>3</v>
      </c>
      <c r="AL556" s="95">
        <f>IF($C556 = "neg", (($D556+1) - VLOOKUP($B556,'Results-formatted 060121'!$A:$AJ,(AL$3+2),FALSE)), IF($C556 = "pos-neg", (3+VLOOKUP($B556,'Results-formatted 060121'!$A:$AJ,(AL$3+2),FALSE)), VLOOKUP($B556,'Results-formatted 060121'!$A:$AJ,(AL$3+2),FALSE)))</f>
        <v>4</v>
      </c>
      <c r="AM556" s="95">
        <f>IF($C556 = "neg", (($D556+1) - VLOOKUP($B556,'Results-formatted 060121'!$A:AJ,(AM$3+2),FALSE)), IF($C556 = "pos-neg", (3+VLOOKUP($B556,'Results-formatted 060121'!$A:AJ,(AM$3+2),FALSE)), VLOOKUP($B556,'Results-formatted 060121'!$A:AJ,(AM$3+2),FALSE)))</f>
        <v>4</v>
      </c>
      <c r="AN556" s="95">
        <f>IF($C556 = "neg", (($D556+1) - VLOOKUP($B556,'Results-formatted 060121'!$A:AK,(AN$3+2),FALSE)), IF($C556 = "pos-neg", (3+VLOOKUP($B556,'Results-formatted 060121'!$A:AK,(AN$3+2),FALSE)), VLOOKUP($B556,'Results-formatted 060121'!$A:AK,(AN$3+2),FALSE)))</f>
        <v>3</v>
      </c>
      <c r="AO556" s="95">
        <f>IF($C556 = "neg", (($D556+1) - VLOOKUP($B556,'Results-formatted 060121'!$A:AL,(AO$3+2),FALSE)), IF($C556 = "pos-neg", (3+VLOOKUP($B556,'Results-formatted 060121'!$A:AL,(AO$3+2),FALSE)), VLOOKUP($B556,'Results-formatted 060121'!$A:AL,(AO$3+2),FALSE)))</f>
        <v>4</v>
      </c>
      <c r="AP556" s="95">
        <f>IF($C556 = "neg", (($D556+1) - VLOOKUP($B556,'Results-formatted 060121'!$A:AM,(AP$3+2),FALSE)), IF($C556 = "pos-neg", (3+VLOOKUP($B556,'Results-formatted 060121'!$A:AM,(AP$3+2),FALSE)), VLOOKUP($B556,'Results-formatted 060121'!$A:AM,(AP$3+2),FALSE)))</f>
        <v>1</v>
      </c>
      <c r="AQ556" s="95">
        <f>IF($C556 = "neg", (($D556+1) - VLOOKUP($B556,'Results-formatted 060121'!$A:AN,(AQ$3+2),FALSE)), IF($C556 = "pos-neg", (3+VLOOKUP($B556,'Results-formatted 060121'!$A:AN,(AQ$3+2),FALSE)), VLOOKUP($B556,'Results-formatted 060121'!$A:AN,(AQ$3+2),FALSE)))</f>
        <v>4</v>
      </c>
      <c r="AR556" s="95">
        <f>IF($C556 = "neg", (($D556+1) - VLOOKUP($B556,'Results-formatted 060121'!$A:AO,(AR$3+2),FALSE)), IF($C556 = "pos-neg", (3+VLOOKUP($B556,'Results-formatted 060121'!$A:AO,(AR$3+2),FALSE)), VLOOKUP($B556,'Results-formatted 060121'!$A:AO,(AR$3+2),FALSE)))</f>
        <v>5</v>
      </c>
      <c r="AS556" s="95">
        <f>IF($C556 = "neg", (($D556+1) - VLOOKUP($B556,'Results-formatted 060121'!$A:AP,(AS$3+2),FALSE)), IF($C556 = "pos-neg", (3+VLOOKUP($B556,'Results-formatted 060121'!$A:AP,(AS$3+2),FALSE)), VLOOKUP($B556,'Results-formatted 060121'!$A:AP,(AS$3+2),FALSE)))</f>
        <v>4</v>
      </c>
      <c r="AT556" s="95">
        <f>IF($C556 = "neg", (($D556+1) - VLOOKUP($B556,'Results-formatted 060121'!$A:AQ,(AT$3+2),FALSE)), IF($C556 = "pos-neg", (3+VLOOKUP($B556,'Results-formatted 060121'!$A:AQ,(AT$3+2),FALSE)), VLOOKUP($B556,'Results-formatted 060121'!$A:AQ,(AT$3+2),FALSE)))</f>
        <v>5</v>
      </c>
      <c r="AU556" s="95">
        <f>IF($C556 = "neg", (($D556+1) - VLOOKUP($B556,'Results-formatted 060121'!$A:AR,(AU$3+2),FALSE)), IF($C556 = "pos-neg", (3+VLOOKUP($B556,'Results-formatted 060121'!$A:AR,(AU$3+2),FALSE)), VLOOKUP($B556,'Results-formatted 060121'!$A:AR,(AU$3+2),FALSE)))</f>
        <v>3</v>
      </c>
      <c r="AV556" s="95">
        <f>IF($C556 = "neg", (($D556+1) - VLOOKUP($B556,'Results-formatted 060121'!$A:AS,(AV$3+2),FALSE)), IF($C556 = "pos-neg", (3+VLOOKUP($B556,'Results-formatted 060121'!$A:AS,(AV$3+2),FALSE)), VLOOKUP($B556,'Results-formatted 060121'!$A:AS,(AV$3+2),FALSE)))</f>
        <v>3</v>
      </c>
      <c r="AW556" s="95">
        <f>IF($C556 = "neg", (($D556+1) - VLOOKUP($B556,'Results-formatted 060121'!$A:AT,(AW$3+2),FALSE)), IF($C556 = "pos-neg", (3+VLOOKUP($B556,'Results-formatted 060121'!$A:AT,(AW$3+2),FALSE)), VLOOKUP($B556,'Results-formatted 060121'!$A:AT,(AW$3+2),FALSE)))</f>
        <v>1</v>
      </c>
      <c r="AX556" s="95">
        <f>IF($C556 = "neg", (($D556+1) - VLOOKUP($B556,'Results-formatted 060121'!$A:AU,(AX$3+2),FALSE)), IF($C556 = "pos-neg", (3+VLOOKUP($B556,'Results-formatted 060121'!$A:AU,(AX$3+2),FALSE)), VLOOKUP($B556,'Results-formatted 060121'!$A:AU,(AX$3+2),FALSE)))</f>
        <v>1</v>
      </c>
      <c r="AY556" s="95">
        <f>IF($C556 = "neg", (($D556+1) - VLOOKUP($B556,'Results-formatted 060121'!$A:AV,(AY$3+2),FALSE)), IF($C556 = "pos-neg", (3+VLOOKUP($B556,'Results-formatted 060121'!$A:AV,(AY$3+2),FALSE)), VLOOKUP($B556,'Results-formatted 060121'!$A:AV,(AY$3+2),FALSE)))</f>
        <v>2</v>
      </c>
      <c r="AZ556" s="95">
        <f>IF($C556 = "neg", (($D556+1) - VLOOKUP($B556,'Results-formatted 060121'!$A:AW,(AZ$3+2),FALSE)), IF($C556 = "pos-neg", (3+VLOOKUP($B556,'Results-formatted 060121'!$A:AW,(AZ$3+2),FALSE)), VLOOKUP($B556,'Results-formatted 060121'!$A:AW,(AZ$3+2),FALSE)))</f>
        <v>5</v>
      </c>
      <c r="BA556" s="95">
        <f>IF($C556 = "neg", (($D556+1) - VLOOKUP($B556,'Results-formatted 060121'!$A:AX,(BA$3+2),FALSE)), IF($C556 = "pos-neg", (3+VLOOKUP($B556,'Results-formatted 060121'!$A:AX,(BA$3+2),FALSE)), VLOOKUP($B556,'Results-formatted 060121'!$A:AX,(BA$3+2),FALSE)))</f>
        <v>4</v>
      </c>
      <c r="BB556" s="95">
        <f>IF($C556 = "neg", (($D556+1) - VLOOKUP($B556,'Results-formatted 060121'!$A:AY,(BB$3+2),FALSE)), IF($C556 = "pos-neg", (3+VLOOKUP($B556,'Results-formatted 060121'!$A:AY,(BB$3+2),FALSE)), VLOOKUP($B556,'Results-formatted 060121'!$A:AY,(BB$3+2),FALSE)))</f>
        <v>4</v>
      </c>
      <c r="BC556" s="95">
        <f>IF($C556 = "neg", (($D556+1) - VLOOKUP($B556,'Results-formatted 060121'!$A:AZ,(BC$3+2),FALSE)), IF($C556 = "pos-neg", (3+VLOOKUP($B556,'Results-formatted 060121'!$A:AZ,(BC$3+2),FALSE)), VLOOKUP($B556,'Results-formatted 060121'!$A:AZ,(BC$3+2),FALSE)))</f>
        <v>3</v>
      </c>
      <c r="BD556" s="95">
        <f>IF($C556 = "neg", (($D556+1) - VLOOKUP($B556,'Results-formatted 060121'!$A:BA,(BD$3+2),FALSE)), IF($C556 = "pos-neg", (3+VLOOKUP($B556,'Results-formatted 060121'!$A:BA,(BD$3+2),FALSE)), VLOOKUP($B556,'Results-formatted 060121'!$A:BA,(BD$3+2),FALSE)))</f>
        <v>5</v>
      </c>
      <c r="BE556" s="95">
        <f>IF($C556 = "neg", (($D556+1) - VLOOKUP($B556,'Results-formatted 060121'!$A:BB,(BE$3+2),FALSE)), IF($C556 = "pos-neg", (3+VLOOKUP($B556,'Results-formatted 060121'!$A:BB,(BE$3+2),FALSE)), VLOOKUP($B556,'Results-formatted 060121'!$A:BB,(BE$3+2),FALSE)))</f>
        <v>3</v>
      </c>
      <c r="BF556" s="95">
        <f>IF($C556 = "neg", (($D556+1) - VLOOKUP($B556,'Results-formatted 060121'!$A:BC,(BF$3+2),FALSE)), IF($C556 = "pos-neg", (3+VLOOKUP($B556,'Results-formatted 060121'!$A:BC,(BF$3+2),FALSE)), VLOOKUP($B556,'Results-formatted 060121'!$A:BC,(BF$3+2),FALSE)))</f>
        <v>4</v>
      </c>
      <c r="BG556" s="95">
        <f>IF($C556 = "neg", (($D556+1) - VLOOKUP($B556,'Results-formatted 060121'!$A:BD,(BG$3+2),FALSE)), IF($C556 = "pos-neg", (3+VLOOKUP($B556,'Results-formatted 060121'!$A:BD,(BG$3+2),FALSE)), VLOOKUP($B556,'Results-formatted 060121'!$A:BD,(BG$3+2),FALSE)))</f>
        <v>1</v>
      </c>
      <c r="BH556" s="95">
        <f>IF($C556 = "neg", (($D556+1) - VLOOKUP($B556,'Results-formatted 060121'!$A:BE,(BH$3+2),FALSE)), IF($C556 = "pos-neg", (3+VLOOKUP($B556,'Results-formatted 060121'!$A:BE,(BH$3+2),FALSE)), VLOOKUP($B556,'Results-formatted 060121'!$A:BE,(BH$3+2),FALSE)))</f>
        <v>3</v>
      </c>
      <c r="BI556" s="95">
        <f>IF($C556 = "neg", (($D556+1) - VLOOKUP($B556,'Results-formatted 060121'!$A:BF,(BI$3+2),FALSE)), IF($C556 = "pos-neg", (3+VLOOKUP($B556,'Results-formatted 060121'!$A:BF,(BI$3+2),FALSE)), VLOOKUP($B556,'Results-formatted 060121'!$A:BF,(BI$3+2),FALSE)))</f>
        <v>4</v>
      </c>
      <c r="BJ556" s="95">
        <f>IF($C556 = "neg", (($D556+1) - VLOOKUP($B556,'Results-formatted 060121'!$A:BG,(BJ$3+2),FALSE)), IF($C556 = "pos-neg", (3+VLOOKUP($B556,'Results-formatted 060121'!$A:BG,(BJ$3+2),FALSE)), VLOOKUP($B556,'Results-formatted 060121'!$A:BG,(BJ$3+2),FALSE)))</f>
        <v>5</v>
      </c>
      <c r="BK556" s="95">
        <f>IF($C556 = "neg", (($D556+1) - VLOOKUP($B556,'Results-formatted 060121'!$A:BH,(BK$3+2),FALSE)), IF($C556 = "pos-neg", (3+VLOOKUP($B556,'Results-formatted 060121'!$A:BH,(BK$3+2),FALSE)), VLOOKUP($B556,'Results-formatted 060121'!$A:BH,(BK$3+2),FALSE)))</f>
        <v>2</v>
      </c>
      <c r="BL556" s="95">
        <f>IF($C556 = "neg", (($D556+1) - VLOOKUP($B556,'Results-formatted 060121'!$A:BI,(BL$3+2),FALSE)), IF($C556 = "pos-neg", (3+VLOOKUP($B556,'Results-formatted 060121'!$A:BI,(BL$3+2),FALSE)), VLOOKUP($B556,'Results-formatted 060121'!$A:BI,(BL$3+2),FALSE)))</f>
        <v>5</v>
      </c>
      <c r="BM556" s="95">
        <f>IF($C556 = "neg", (($D556+1) - VLOOKUP($B556,'Results-formatted 060121'!$A:BJ,(BM$3+2),FALSE)), IF($C556 = "pos-neg", (3+VLOOKUP($B556,'Results-formatted 060121'!$A:BJ,(BM$3+2),FALSE)), VLOOKUP($B556,'Results-formatted 060121'!$A:BJ,(BM$3+2),FALSE)))</f>
        <v>3</v>
      </c>
      <c r="BN556" s="95"/>
      <c r="BO556" s="95"/>
      <c r="BP556" s="95"/>
      <c r="BQ556" s="95"/>
      <c r="BR556" s="95"/>
      <c r="BS556" s="95"/>
      <c r="BT556" s="95"/>
      <c r="BU556" s="95"/>
      <c r="BV556" s="95"/>
      <c r="BW556" s="95"/>
      <c r="BX556" s="95"/>
      <c r="BY556" s="95"/>
      <c r="BZ556" s="95"/>
      <c r="CA556" s="95"/>
      <c r="CB556" s="95"/>
      <c r="CC556" s="95"/>
      <c r="CD556" s="96"/>
      <c r="CE556" s="25">
        <f t="shared" si="2149"/>
        <v>3.35</v>
      </c>
      <c r="CF556" s="25">
        <f t="shared" si="2150"/>
        <v>1.2326765696741901</v>
      </c>
    </row>
    <row r="557" spans="2:84" ht="56" x14ac:dyDescent="0.15">
      <c r="B557" s="84" t="s">
        <v>667</v>
      </c>
      <c r="C557" s="86" t="s">
        <v>224</v>
      </c>
      <c r="D557" s="2">
        <v>5</v>
      </c>
      <c r="E557" s="15" t="s">
        <v>1116</v>
      </c>
      <c r="F557" s="95">
        <f>IF($C557 = "neg", (($D557+1) - VLOOKUP($B557,'Results-formatted 060121'!$A:$AJ,(F$3+2),FALSE)), IF($C557 = "pos-neg", (3+VLOOKUP($B557,'Results-formatted 060121'!$A:$AJ,(F$3+2),FALSE)), VLOOKUP($B557,'Results-formatted 060121'!$A:$AJ,(F$3+2),FALSE)))</f>
        <v>3</v>
      </c>
      <c r="G557" s="95">
        <f>IF($C557 = "neg", (($D557+1) - VLOOKUP($B557,'Results-formatted 060121'!$A:$AJ,(G$3+2),FALSE)), IF($C557 = "pos-neg", (3+VLOOKUP($B557,'Results-formatted 060121'!$A:$AJ,(G$3+2),FALSE)), VLOOKUP($B557,'Results-formatted 060121'!$A:$AJ,(G$3+2),FALSE)))</f>
        <v>5</v>
      </c>
      <c r="H557" s="95">
        <f>IF($C557 = "neg", (($D557+1) - VLOOKUP($B557,'Results-formatted 060121'!$A:$AJ,(H$3+2),FALSE)), IF($C557 = "pos-neg", (3+VLOOKUP($B557,'Results-formatted 060121'!$A:$AJ,(H$3+2),FALSE)), VLOOKUP($B557,'Results-formatted 060121'!$A:$AJ,(H$3+2),FALSE)))</f>
        <v>4</v>
      </c>
      <c r="I557" s="95">
        <f>IF($C557 = "neg", (($D557+1) - VLOOKUP($B557,'Results-formatted 060121'!$A:$AJ,(I$3+2),FALSE)), IF($C557 = "pos-neg", (3+VLOOKUP($B557,'Results-formatted 060121'!$A:$AJ,(I$3+2),FALSE)), VLOOKUP($B557,'Results-formatted 060121'!$A:$AJ,(I$3+2),FALSE)))</f>
        <v>4</v>
      </c>
      <c r="J557" s="95">
        <f>IF($C557 = "neg", (($D557+1) - VLOOKUP($B557,'Results-formatted 060121'!$A:$AJ,(J$3+2),FALSE)), IF($C557 = "pos-neg", (3+VLOOKUP($B557,'Results-formatted 060121'!$A:$AJ,(J$3+2),FALSE)), VLOOKUP($B557,'Results-formatted 060121'!$A:$AJ,(J$3+2),FALSE)))</f>
        <v>3</v>
      </c>
      <c r="K557" s="95">
        <f>IF($C557 = "neg", (($D557+1) - VLOOKUP($B557,'Results-formatted 060121'!$A:$AJ,(K$3+2),FALSE)), IF($C557 = "pos-neg", (3+VLOOKUP($B557,'Results-formatted 060121'!$A:$AJ,(K$3+2),FALSE)), VLOOKUP($B557,'Results-formatted 060121'!$A:$AJ,(K$3+2),FALSE)))</f>
        <v>1</v>
      </c>
      <c r="L557" s="95">
        <f>IF($C557 = "neg", (($D557+1) - VLOOKUP($B557,'Results-formatted 060121'!$A:$AJ,(L$3+2),FALSE)), IF($C557 = "pos-neg", (3+VLOOKUP($B557,'Results-formatted 060121'!$A:$AJ,(L$3+2),FALSE)), VLOOKUP($B557,'Results-formatted 060121'!$A:$AJ,(L$3+2),FALSE)))</f>
        <v>4</v>
      </c>
      <c r="M557" s="95">
        <f>IF($C557 = "neg", (($D557+1) - VLOOKUP($B557,'Results-formatted 060121'!$A:$AJ,(M$3+2),FALSE)), IF($C557 = "pos-neg", (3+VLOOKUP($B557,'Results-formatted 060121'!$A:$AJ,(M$3+2),FALSE)), VLOOKUP($B557,'Results-formatted 060121'!$A:$AJ,(M$3+2),FALSE)))</f>
        <v>3</v>
      </c>
      <c r="N557" s="95">
        <f>IF($C557 = "neg", (($D557+1) - VLOOKUP($B557,'Results-formatted 060121'!$A:$AJ,(N$3+2),FALSE)), IF($C557 = "pos-neg", (3+VLOOKUP($B557,'Results-formatted 060121'!$A:$AJ,(N$3+2),FALSE)), VLOOKUP($B557,'Results-formatted 060121'!$A:$AJ,(N$3+2),FALSE)))</f>
        <v>3</v>
      </c>
      <c r="O557" s="95">
        <f>IF($C557 = "neg", (($D557+1) - VLOOKUP($B557,'Results-formatted 060121'!$A:$AJ,(O$3+2),FALSE)), IF($C557 = "pos-neg", (3+VLOOKUP($B557,'Results-formatted 060121'!$A:$AJ,(O$3+2),FALSE)), VLOOKUP($B557,'Results-formatted 060121'!$A:$AJ,(O$3+2),FALSE)))</f>
        <v>5</v>
      </c>
      <c r="P557" s="95">
        <f>IF($C557 = "neg", (($D557+1) - VLOOKUP($B557,'Results-formatted 060121'!$A:$AJ,(P$3+2),FALSE)), IF($C557 = "pos-neg", (3+VLOOKUP($B557,'Results-formatted 060121'!$A:$AJ,(P$3+2),FALSE)), VLOOKUP($B557,'Results-formatted 060121'!$A:$AJ,(P$3+2),FALSE)))</f>
        <v>3</v>
      </c>
      <c r="Q557" s="95">
        <f>IF($C557 = "neg", (($D557+1) - VLOOKUP($B557,'Results-formatted 060121'!$A:$AJ,(Q$3+2),FALSE)), IF($C557 = "pos-neg", (3+VLOOKUP($B557,'Results-formatted 060121'!$A:$AJ,(Q$3+2),FALSE)), VLOOKUP($B557,'Results-formatted 060121'!$A:$AJ,(Q$3+2),FALSE)))</f>
        <v>5</v>
      </c>
      <c r="R557" s="95">
        <f>IF($C557 = "neg", (($D557+1) - VLOOKUP($B557,'Results-formatted 060121'!$A:$AJ,(R$3+2),FALSE)), IF($C557 = "pos-neg", (3+VLOOKUP($B557,'Results-formatted 060121'!$A:$AJ,(R$3+2),FALSE)), VLOOKUP($B557,'Results-formatted 060121'!$A:$AJ,(R$3+2),FALSE)))</f>
        <v>1</v>
      </c>
      <c r="S557" s="95">
        <f>IF($C557 = "neg", (($D557+1) - VLOOKUP($B557,'Results-formatted 060121'!$A:$AJ,(S$3+2),FALSE)), IF($C557 = "pos-neg", (3+VLOOKUP($B557,'Results-formatted 060121'!$A:$AJ,(S$3+2),FALSE)), VLOOKUP($B557,'Results-formatted 060121'!$A:$AJ,(S$3+2),FALSE)))</f>
        <v>3</v>
      </c>
      <c r="T557" s="95">
        <f>IF($C557 = "neg", (($D557+1) - VLOOKUP($B557,'Results-formatted 060121'!$A:$AJ,(T$3+2),FALSE)), IF($C557 = "pos-neg", (3+VLOOKUP($B557,'Results-formatted 060121'!$A:$AJ,(T$3+2),FALSE)), VLOOKUP($B557,'Results-formatted 060121'!$A:$AJ,(T$3+2),FALSE)))</f>
        <v>4</v>
      </c>
      <c r="U557" s="95">
        <f>IF($C557 = "neg", (($D557+1) - VLOOKUP($B557,'Results-formatted 060121'!$A:$AJ,(U$3+2),FALSE)), IF($C557 = "pos-neg", (3+VLOOKUP($B557,'Results-formatted 060121'!$A:$AJ,(U$3+2),FALSE)), VLOOKUP($B557,'Results-formatted 060121'!$A:$AJ,(U$3+2),FALSE)))</f>
        <v>1</v>
      </c>
      <c r="V557" s="95">
        <f>IF($C557 = "neg", (($D557+1) - VLOOKUP($B557,'Results-formatted 060121'!$A:$AJ,(V$3+2),FALSE)), IF($C557 = "pos-neg", (3+VLOOKUP($B557,'Results-formatted 060121'!$A:$AJ,(V$3+2),FALSE)), VLOOKUP($B557,'Results-formatted 060121'!$A:$AJ,(V$3+2),FALSE)))</f>
        <v>5</v>
      </c>
      <c r="W557" s="95">
        <f>IF($C557 = "neg", (($D557+1) - VLOOKUP($B557,'Results-formatted 060121'!$A:$AJ,(W$3+2),FALSE)), IF($C557 = "pos-neg", (3+VLOOKUP($B557,'Results-formatted 060121'!$A:$AJ,(W$3+2),FALSE)), VLOOKUP($B557,'Results-formatted 060121'!$A:$AJ,(W$3+2),FALSE)))</f>
        <v>4</v>
      </c>
      <c r="X557" s="95">
        <f>IF($C557 = "neg", (($D557+1) - VLOOKUP($B557,'Results-formatted 060121'!$A:$AJ,(X$3+2),FALSE)), IF($C557 = "pos-neg", (3+VLOOKUP($B557,'Results-formatted 060121'!$A:$AJ,(X$3+2),FALSE)), VLOOKUP($B557,'Results-formatted 060121'!$A:$AJ,(X$3+2),FALSE)))</f>
        <v>4</v>
      </c>
      <c r="Y557" s="95">
        <f>IF($C557 = "neg", (($D557+1) - VLOOKUP($B557,'Results-formatted 060121'!$A:$AJ,(Y$3+2),FALSE)), IF($C557 = "pos-neg", (3+VLOOKUP($B557,'Results-formatted 060121'!$A:$AJ,(Y$3+2),FALSE)), VLOOKUP($B557,'Results-formatted 060121'!$A:$AJ,(Y$3+2),FALSE)))</f>
        <v>4</v>
      </c>
      <c r="Z557" s="95">
        <f>IF($C557 = "neg", (($D557+1) - VLOOKUP($B557,'Results-formatted 060121'!$A:$AJ,(Z$3+2),FALSE)), IF($C557 = "pos-neg", (3+VLOOKUP($B557,'Results-formatted 060121'!$A:$AJ,(Z$3+2),FALSE)), VLOOKUP($B557,'Results-formatted 060121'!$A:$AJ,(Z$3+2),FALSE)))</f>
        <v>1</v>
      </c>
      <c r="AA557" s="95">
        <f>IF($C557 = "neg", (($D557+1) - VLOOKUP($B557,'Results-formatted 060121'!$A:$AJ,(AA$3+2),FALSE)), IF($C557 = "pos-neg", (3+VLOOKUP($B557,'Results-formatted 060121'!$A:$AJ,(AA$3+2),FALSE)), VLOOKUP($B557,'Results-formatted 060121'!$A:$AJ,(AA$3+2),FALSE)))</f>
        <v>5</v>
      </c>
      <c r="AB557" s="95">
        <f>IF($C557 = "neg", (($D557+1) - VLOOKUP($B557,'Results-formatted 060121'!$A:$AJ,(AB$3+2),FALSE)), IF($C557 = "pos-neg", (3+VLOOKUP($B557,'Results-formatted 060121'!$A:$AJ,(AB$3+2),FALSE)), VLOOKUP($B557,'Results-formatted 060121'!$A:$AJ,(AB$3+2),FALSE)))</f>
        <v>4</v>
      </c>
      <c r="AC557" s="95">
        <f>IF($C557 = "neg", (($D557+1) - VLOOKUP($B557,'Results-formatted 060121'!$A:$AJ,(AC$3+2),FALSE)), IF($C557 = "pos-neg", (3+VLOOKUP($B557,'Results-formatted 060121'!$A:$AJ,(AC$3+2),FALSE)), VLOOKUP($B557,'Results-formatted 060121'!$A:$AJ,(AC$3+2),FALSE)))</f>
        <v>3</v>
      </c>
      <c r="AD557" s="95">
        <f>IF($C557 = "neg", (($D557+1) - VLOOKUP($B557,'Results-formatted 060121'!$A:$AJ,(AD$3+2),FALSE)), IF($C557 = "pos-neg", (3+VLOOKUP($B557,'Results-formatted 060121'!$A:$AJ,(AD$3+2),FALSE)), VLOOKUP($B557,'Results-formatted 060121'!$A:$AJ,(AD$3+2),FALSE)))</f>
        <v>4</v>
      </c>
      <c r="AE557" s="95">
        <f>IF($C557 = "neg", (($D557+1) - VLOOKUP($B557,'Results-formatted 060121'!$A:$AJ,(AE$3+2),FALSE)), IF($C557 = "pos-neg", (3+VLOOKUP($B557,'Results-formatted 060121'!$A:$AJ,(AE$3+2),FALSE)), VLOOKUP($B557,'Results-formatted 060121'!$A:$AJ,(AE$3+2),FALSE)))</f>
        <v>4</v>
      </c>
      <c r="AF557" s="95">
        <f>IF($C557 = "neg", (($D557+1) - VLOOKUP($B557,'Results-formatted 060121'!$A:$AJ,(AF$3+2),FALSE)), IF($C557 = "pos-neg", (3+VLOOKUP($B557,'Results-formatted 060121'!$A:$AJ,(AF$3+2),FALSE)), VLOOKUP($B557,'Results-formatted 060121'!$A:$AJ,(AF$3+2),FALSE)))</f>
        <v>4</v>
      </c>
      <c r="AG557" s="95">
        <f>IF($C557 = "neg", (($D557+1) - VLOOKUP($B557,'Results-formatted 060121'!$A:$AJ,(AG$3+2),FALSE)), IF($C557 = "pos-neg", (3+VLOOKUP($B557,'Results-formatted 060121'!$A:$AJ,(AG$3+2),FALSE)), VLOOKUP($B557,'Results-formatted 060121'!$A:$AJ,(AG$3+2),FALSE)))</f>
        <v>4</v>
      </c>
      <c r="AH557" s="95">
        <f>IF($C557 = "neg", (($D557+1) - VLOOKUP($B557,'Results-formatted 060121'!$A:$AJ,(AH$3+2),FALSE)), IF($C557 = "pos-neg", (3+VLOOKUP($B557,'Results-formatted 060121'!$A:$AJ,(AH$3+2),FALSE)), VLOOKUP($B557,'Results-formatted 060121'!$A:$AJ,(AH$3+2),FALSE)))</f>
        <v>4</v>
      </c>
      <c r="AI557" s="95">
        <f>IF($C557 = "neg", (($D557+1) - VLOOKUP($B557,'Results-formatted 060121'!$A:$AJ,(AI$3+2),FALSE)), IF($C557 = "pos-neg", (3+VLOOKUP($B557,'Results-formatted 060121'!$A:$AJ,(AI$3+2),FALSE)), VLOOKUP($B557,'Results-formatted 060121'!$A:$AJ,(AI$3+2),FALSE)))</f>
        <v>4</v>
      </c>
      <c r="AJ557" s="95">
        <f>IF($C557 = "neg", (($D557+1) - VLOOKUP($B557,'Results-formatted 060121'!$A:$AJ,(AJ$3+2),FALSE)), IF($C557 = "pos-neg", (3+VLOOKUP($B557,'Results-formatted 060121'!$A:$AJ,(AJ$3+2),FALSE)), VLOOKUP($B557,'Results-formatted 060121'!$A:$AJ,(AJ$3+2),FALSE)))</f>
        <v>5</v>
      </c>
      <c r="AK557" s="95">
        <f>IF($C557 = "neg", (($D557+1) - VLOOKUP($B557,'Results-formatted 060121'!$A:$AJ,(AK$3+2),FALSE)), IF($C557 = "pos-neg", (3+VLOOKUP($B557,'Results-formatted 060121'!$A:$AJ,(AK$3+2),FALSE)), VLOOKUP($B557,'Results-formatted 060121'!$A:$AJ,(AK$3+2),FALSE)))</f>
        <v>4</v>
      </c>
      <c r="AL557" s="95">
        <f>IF($C557 = "neg", (($D557+1) - VLOOKUP($B557,'Results-formatted 060121'!$A:$AJ,(AL$3+2),FALSE)), IF($C557 = "pos-neg", (3+VLOOKUP($B557,'Results-formatted 060121'!$A:$AJ,(AL$3+2),FALSE)), VLOOKUP($B557,'Results-formatted 060121'!$A:$AJ,(AL$3+2),FALSE)))</f>
        <v>4</v>
      </c>
      <c r="AM557" s="95">
        <f>IF($C557 = "neg", (($D557+1) - VLOOKUP($B557,'Results-formatted 060121'!$A:AJ,(AM$3+2),FALSE)), IF($C557 = "pos-neg", (3+VLOOKUP($B557,'Results-formatted 060121'!$A:AJ,(AM$3+2),FALSE)), VLOOKUP($B557,'Results-formatted 060121'!$A:AJ,(AM$3+2),FALSE)))</f>
        <v>4</v>
      </c>
      <c r="AN557" s="95">
        <f>IF($C557 = "neg", (($D557+1) - VLOOKUP($B557,'Results-formatted 060121'!$A:AK,(AN$3+2),FALSE)), IF($C557 = "pos-neg", (3+VLOOKUP($B557,'Results-formatted 060121'!$A:AK,(AN$3+2),FALSE)), VLOOKUP($B557,'Results-formatted 060121'!$A:AK,(AN$3+2),FALSE)))</f>
        <v>4</v>
      </c>
      <c r="AO557" s="95">
        <f>IF($C557 = "neg", (($D557+1) - VLOOKUP($B557,'Results-formatted 060121'!$A:AL,(AO$3+2),FALSE)), IF($C557 = "pos-neg", (3+VLOOKUP($B557,'Results-formatted 060121'!$A:AL,(AO$3+2),FALSE)), VLOOKUP($B557,'Results-formatted 060121'!$A:AL,(AO$3+2),FALSE)))</f>
        <v>4</v>
      </c>
      <c r="AP557" s="95">
        <f>IF($C557 = "neg", (($D557+1) - VLOOKUP($B557,'Results-formatted 060121'!$A:AM,(AP$3+2),FALSE)), IF($C557 = "pos-neg", (3+VLOOKUP($B557,'Results-formatted 060121'!$A:AM,(AP$3+2),FALSE)), VLOOKUP($B557,'Results-formatted 060121'!$A:AM,(AP$3+2),FALSE)))</f>
        <v>1</v>
      </c>
      <c r="AQ557" s="95">
        <f>IF($C557 = "neg", (($D557+1) - VLOOKUP($B557,'Results-formatted 060121'!$A:AN,(AQ$3+2),FALSE)), IF($C557 = "pos-neg", (3+VLOOKUP($B557,'Results-formatted 060121'!$A:AN,(AQ$3+2),FALSE)), VLOOKUP($B557,'Results-formatted 060121'!$A:AN,(AQ$3+2),FALSE)))</f>
        <v>4</v>
      </c>
      <c r="AR557" s="95">
        <f>IF($C557 = "neg", (($D557+1) - VLOOKUP($B557,'Results-formatted 060121'!$A:AO,(AR$3+2),FALSE)), IF($C557 = "pos-neg", (3+VLOOKUP($B557,'Results-formatted 060121'!$A:AO,(AR$3+2),FALSE)), VLOOKUP($B557,'Results-formatted 060121'!$A:AO,(AR$3+2),FALSE)))</f>
        <v>4</v>
      </c>
      <c r="AS557" s="95">
        <f>IF($C557 = "neg", (($D557+1) - VLOOKUP($B557,'Results-formatted 060121'!$A:AP,(AS$3+2),FALSE)), IF($C557 = "pos-neg", (3+VLOOKUP($B557,'Results-formatted 060121'!$A:AP,(AS$3+2),FALSE)), VLOOKUP($B557,'Results-formatted 060121'!$A:AP,(AS$3+2),FALSE)))</f>
        <v>5</v>
      </c>
      <c r="AT557" s="95">
        <f>IF($C557 = "neg", (($D557+1) - VLOOKUP($B557,'Results-formatted 060121'!$A:AQ,(AT$3+2),FALSE)), IF($C557 = "pos-neg", (3+VLOOKUP($B557,'Results-formatted 060121'!$A:AQ,(AT$3+2),FALSE)), VLOOKUP($B557,'Results-formatted 060121'!$A:AQ,(AT$3+2),FALSE)))</f>
        <v>5</v>
      </c>
      <c r="AU557" s="95">
        <f>IF($C557 = "neg", (($D557+1) - VLOOKUP($B557,'Results-formatted 060121'!$A:AR,(AU$3+2),FALSE)), IF($C557 = "pos-neg", (3+VLOOKUP($B557,'Results-formatted 060121'!$A:AR,(AU$3+2),FALSE)), VLOOKUP($B557,'Results-formatted 060121'!$A:AR,(AU$3+2),FALSE)))</f>
        <v>3</v>
      </c>
      <c r="AV557" s="95">
        <f>IF($C557 = "neg", (($D557+1) - VLOOKUP($B557,'Results-formatted 060121'!$A:AS,(AV$3+2),FALSE)), IF($C557 = "pos-neg", (3+VLOOKUP($B557,'Results-formatted 060121'!$A:AS,(AV$3+2),FALSE)), VLOOKUP($B557,'Results-formatted 060121'!$A:AS,(AV$3+2),FALSE)))</f>
        <v>4</v>
      </c>
      <c r="AW557" s="95">
        <f>IF($C557 = "neg", (($D557+1) - VLOOKUP($B557,'Results-formatted 060121'!$A:AT,(AW$3+2),FALSE)), IF($C557 = "pos-neg", (3+VLOOKUP($B557,'Results-formatted 060121'!$A:AT,(AW$3+2),FALSE)), VLOOKUP($B557,'Results-formatted 060121'!$A:AT,(AW$3+2),FALSE)))</f>
        <v>1</v>
      </c>
      <c r="AX557" s="95">
        <f>IF($C557 = "neg", (($D557+1) - VLOOKUP($B557,'Results-formatted 060121'!$A:AU,(AX$3+2),FALSE)), IF($C557 = "pos-neg", (3+VLOOKUP($B557,'Results-formatted 060121'!$A:AU,(AX$3+2),FALSE)), VLOOKUP($B557,'Results-formatted 060121'!$A:AU,(AX$3+2),FALSE)))</f>
        <v>1</v>
      </c>
      <c r="AY557" s="95">
        <f>IF($C557 = "neg", (($D557+1) - VLOOKUP($B557,'Results-formatted 060121'!$A:AV,(AY$3+2),FALSE)), IF($C557 = "pos-neg", (3+VLOOKUP($B557,'Results-formatted 060121'!$A:AV,(AY$3+2),FALSE)), VLOOKUP($B557,'Results-formatted 060121'!$A:AV,(AY$3+2),FALSE)))</f>
        <v>4</v>
      </c>
      <c r="AZ557" s="95">
        <f>IF($C557 = "neg", (($D557+1) - VLOOKUP($B557,'Results-formatted 060121'!$A:AW,(AZ$3+2),FALSE)), IF($C557 = "pos-neg", (3+VLOOKUP($B557,'Results-formatted 060121'!$A:AW,(AZ$3+2),FALSE)), VLOOKUP($B557,'Results-formatted 060121'!$A:AW,(AZ$3+2),FALSE)))</f>
        <v>5</v>
      </c>
      <c r="BA557" s="95">
        <f>IF($C557 = "neg", (($D557+1) - VLOOKUP($B557,'Results-formatted 060121'!$A:AX,(BA$3+2),FALSE)), IF($C557 = "pos-neg", (3+VLOOKUP($B557,'Results-formatted 060121'!$A:AX,(BA$3+2),FALSE)), VLOOKUP($B557,'Results-formatted 060121'!$A:AX,(BA$3+2),FALSE)))</f>
        <v>4</v>
      </c>
      <c r="BB557" s="95">
        <f>IF($C557 = "neg", (($D557+1) - VLOOKUP($B557,'Results-formatted 060121'!$A:AY,(BB$3+2),FALSE)), IF($C557 = "pos-neg", (3+VLOOKUP($B557,'Results-formatted 060121'!$A:AY,(BB$3+2),FALSE)), VLOOKUP($B557,'Results-formatted 060121'!$A:AY,(BB$3+2),FALSE)))</f>
        <v>4</v>
      </c>
      <c r="BC557" s="95">
        <f>IF($C557 = "neg", (($D557+1) - VLOOKUP($B557,'Results-formatted 060121'!$A:AZ,(BC$3+2),FALSE)), IF($C557 = "pos-neg", (3+VLOOKUP($B557,'Results-formatted 060121'!$A:AZ,(BC$3+2),FALSE)), VLOOKUP($B557,'Results-formatted 060121'!$A:AZ,(BC$3+2),FALSE)))</f>
        <v>3</v>
      </c>
      <c r="BD557" s="95">
        <f>IF($C557 = "neg", (($D557+1) - VLOOKUP($B557,'Results-formatted 060121'!$A:BA,(BD$3+2),FALSE)), IF($C557 = "pos-neg", (3+VLOOKUP($B557,'Results-formatted 060121'!$A:BA,(BD$3+2),FALSE)), VLOOKUP($B557,'Results-formatted 060121'!$A:BA,(BD$3+2),FALSE)))</f>
        <v>4</v>
      </c>
      <c r="BE557" s="95">
        <f>IF($C557 = "neg", (($D557+1) - VLOOKUP($B557,'Results-formatted 060121'!$A:BB,(BE$3+2),FALSE)), IF($C557 = "pos-neg", (3+VLOOKUP($B557,'Results-formatted 060121'!$A:BB,(BE$3+2),FALSE)), VLOOKUP($B557,'Results-formatted 060121'!$A:BB,(BE$3+2),FALSE)))</f>
        <v>4</v>
      </c>
      <c r="BF557" s="95">
        <f>IF($C557 = "neg", (($D557+1) - VLOOKUP($B557,'Results-formatted 060121'!$A:BC,(BF$3+2),FALSE)), IF($C557 = "pos-neg", (3+VLOOKUP($B557,'Results-formatted 060121'!$A:BC,(BF$3+2),FALSE)), VLOOKUP($B557,'Results-formatted 060121'!$A:BC,(BF$3+2),FALSE)))</f>
        <v>4</v>
      </c>
      <c r="BG557" s="95">
        <f>IF($C557 = "neg", (($D557+1) - VLOOKUP($B557,'Results-formatted 060121'!$A:BD,(BG$3+2),FALSE)), IF($C557 = "pos-neg", (3+VLOOKUP($B557,'Results-formatted 060121'!$A:BD,(BG$3+2),FALSE)), VLOOKUP($B557,'Results-formatted 060121'!$A:BD,(BG$3+2),FALSE)))</f>
        <v>2</v>
      </c>
      <c r="BH557" s="95">
        <f>IF($C557 = "neg", (($D557+1) - VLOOKUP($B557,'Results-formatted 060121'!$A:BE,(BH$3+2),FALSE)), IF($C557 = "pos-neg", (3+VLOOKUP($B557,'Results-formatted 060121'!$A:BE,(BH$3+2),FALSE)), VLOOKUP($B557,'Results-formatted 060121'!$A:BE,(BH$3+2),FALSE)))</f>
        <v>3</v>
      </c>
      <c r="BI557" s="95">
        <f>IF($C557 = "neg", (($D557+1) - VLOOKUP($B557,'Results-formatted 060121'!$A:BF,(BI$3+2),FALSE)), IF($C557 = "pos-neg", (3+VLOOKUP($B557,'Results-formatted 060121'!$A:BF,(BI$3+2),FALSE)), VLOOKUP($B557,'Results-formatted 060121'!$A:BF,(BI$3+2),FALSE)))</f>
        <v>4</v>
      </c>
      <c r="BJ557" s="95">
        <f>IF($C557 = "neg", (($D557+1) - VLOOKUP($B557,'Results-formatted 060121'!$A:BG,(BJ$3+2),FALSE)), IF($C557 = "pos-neg", (3+VLOOKUP($B557,'Results-formatted 060121'!$A:BG,(BJ$3+2),FALSE)), VLOOKUP($B557,'Results-formatted 060121'!$A:BG,(BJ$3+2),FALSE)))</f>
        <v>4</v>
      </c>
      <c r="BK557" s="95">
        <f>IF($C557 = "neg", (($D557+1) - VLOOKUP($B557,'Results-formatted 060121'!$A:BH,(BK$3+2),FALSE)), IF($C557 = "pos-neg", (3+VLOOKUP($B557,'Results-formatted 060121'!$A:BH,(BK$3+2),FALSE)), VLOOKUP($B557,'Results-formatted 060121'!$A:BH,(BK$3+2),FALSE)))</f>
        <v>3</v>
      </c>
      <c r="BL557" s="95">
        <f>IF($C557 = "neg", (($D557+1) - VLOOKUP($B557,'Results-formatted 060121'!$A:BI,(BL$3+2),FALSE)), IF($C557 = "pos-neg", (3+VLOOKUP($B557,'Results-formatted 060121'!$A:BI,(BL$3+2),FALSE)), VLOOKUP($B557,'Results-formatted 060121'!$A:BI,(BL$3+2),FALSE)))</f>
        <v>5</v>
      </c>
      <c r="BM557" s="95">
        <f>IF($C557 = "neg", (($D557+1) - VLOOKUP($B557,'Results-formatted 060121'!$A:BJ,(BM$3+2),FALSE)), IF($C557 = "pos-neg", (3+VLOOKUP($B557,'Results-formatted 060121'!$A:BJ,(BM$3+2),FALSE)), VLOOKUP($B557,'Results-formatted 060121'!$A:BJ,(BM$3+2),FALSE)))</f>
        <v>3</v>
      </c>
      <c r="BN557" s="95"/>
      <c r="BO557" s="95"/>
      <c r="BP557" s="95"/>
      <c r="BQ557" s="95"/>
      <c r="BR557" s="95"/>
      <c r="BS557" s="95"/>
      <c r="BT557" s="95"/>
      <c r="BU557" s="95"/>
      <c r="BV557" s="95"/>
      <c r="BW557" s="95"/>
      <c r="BX557" s="95"/>
      <c r="BY557" s="95"/>
      <c r="BZ557" s="95"/>
      <c r="CA557" s="95"/>
      <c r="CB557" s="95"/>
      <c r="CC557" s="95"/>
      <c r="CD557" s="96"/>
      <c r="CE557" s="25">
        <f t="shared" si="2149"/>
        <v>3.5833333333333335</v>
      </c>
      <c r="CF557" s="25">
        <f t="shared" si="2150"/>
        <v>1.1540887764616736</v>
      </c>
    </row>
    <row r="558" spans="2:84" ht="18" customHeight="1" x14ac:dyDescent="0.15">
      <c r="B558" s="84"/>
      <c r="E558" s="18" t="s">
        <v>137</v>
      </c>
      <c r="F558" s="34"/>
      <c r="G558" s="34"/>
      <c r="H558" s="34">
        <f t="shared" ref="H558" si="2179">IF(ISNUMBER(H559),AVERAGE(H559:H563),"")</f>
        <v>3.6</v>
      </c>
      <c r="I558" s="34">
        <f t="shared" ref="I558" si="2180">IF(ISNUMBER(I559),AVERAGE(I559:I563),"")</f>
        <v>3.4</v>
      </c>
      <c r="J558" s="34"/>
      <c r="K558" s="34">
        <f t="shared" ref="K558" si="2181">IF(ISNUMBER(K559),AVERAGE(K559:K563),"")</f>
        <v>4.4000000000000004</v>
      </c>
      <c r="L558" s="34">
        <f t="shared" ref="L558" si="2182">IF(ISNUMBER(L559),AVERAGE(L559:L563),"")</f>
        <v>4</v>
      </c>
      <c r="M558" s="34">
        <f t="shared" ref="M558" si="2183">IF(ISNUMBER(M559),AVERAGE(M559:M563),"")</f>
        <v>4.4000000000000004</v>
      </c>
      <c r="N558" s="34"/>
      <c r="O558" s="34">
        <f t="shared" ref="O558" si="2184">IF(ISNUMBER(O559),AVERAGE(O559:O563),"")</f>
        <v>3.8</v>
      </c>
      <c r="P558" s="34">
        <f t="shared" ref="P558" si="2185">IF(ISNUMBER(P559),AVERAGE(P559:P563),"")</f>
        <v>3.6</v>
      </c>
      <c r="Q558" s="34">
        <f t="shared" ref="Q558" si="2186">IF(ISNUMBER(Q559),AVERAGE(Q559:Q563),"")</f>
        <v>4.8</v>
      </c>
      <c r="R558" s="34">
        <f t="shared" ref="R558" si="2187">IF(ISNUMBER(R559),AVERAGE(R559:R563),"")</f>
        <v>4</v>
      </c>
      <c r="S558" s="34">
        <f t="shared" ref="S558" si="2188">IF(ISNUMBER(S559),AVERAGE(S559:S563),"")</f>
        <v>3.6</v>
      </c>
      <c r="T558" s="34">
        <f t="shared" ref="T558" si="2189">IF(ISNUMBER(T559),AVERAGE(T559:T563),"")</f>
        <v>4.5999999999999996</v>
      </c>
      <c r="U558" s="34">
        <f t="shared" ref="U558" si="2190">IF(ISNUMBER(U559),AVERAGE(U559:U563),"")</f>
        <v>2.6</v>
      </c>
      <c r="V558" s="34">
        <f t="shared" ref="V558" si="2191">IF(ISNUMBER(V559),AVERAGE(V559:V563),"")</f>
        <v>4.2</v>
      </c>
      <c r="W558" s="34">
        <f t="shared" ref="W558" si="2192">IF(ISNUMBER(W559),AVERAGE(W559:W563),"")</f>
        <v>3.6</v>
      </c>
      <c r="X558" s="34">
        <f t="shared" ref="X558" si="2193">IF(ISNUMBER(X559),AVERAGE(X559:X563),"")</f>
        <v>4</v>
      </c>
      <c r="Y558" s="34">
        <f t="shared" ref="Y558" si="2194">IF(ISNUMBER(Y559),AVERAGE(Y559:Y563),"")</f>
        <v>4.2</v>
      </c>
      <c r="Z558" s="34">
        <f t="shared" ref="Z558" si="2195">IF(ISNUMBER(Z559),AVERAGE(Z559:Z563),"")</f>
        <v>3.4</v>
      </c>
      <c r="AA558" s="34">
        <f t="shared" ref="AA558" si="2196">IF(ISNUMBER(AA559),AVERAGE(AA559:AA563),"")</f>
        <v>4.8</v>
      </c>
      <c r="AB558" s="34">
        <f t="shared" ref="AB558" si="2197">IF(ISNUMBER(AB559),AVERAGE(AB559:AB563),"")</f>
        <v>4</v>
      </c>
      <c r="AC558" s="34">
        <f t="shared" ref="AC558" si="2198">IF(ISNUMBER(AC559),AVERAGE(AC559:AC563),"")</f>
        <v>1.4</v>
      </c>
      <c r="AD558" s="34">
        <f t="shared" ref="AD558" si="2199">IF(ISNUMBER(AD559),AVERAGE(AD559:AD563),"")</f>
        <v>3.6</v>
      </c>
      <c r="AE558" s="34">
        <f t="shared" ref="AE558" si="2200">IF(ISNUMBER(AE559),AVERAGE(AE559:AE563),"")</f>
        <v>4.4000000000000004</v>
      </c>
      <c r="AF558" s="34">
        <f t="shared" ref="AF558" si="2201">IF(ISNUMBER(AF559),AVERAGE(AF559:AF563),"")</f>
        <v>4.2</v>
      </c>
      <c r="AG558" s="34">
        <f t="shared" ref="AG558" si="2202">IF(ISNUMBER(AG559),AVERAGE(AG559:AG563),"")</f>
        <v>4.2</v>
      </c>
      <c r="AH558" s="34">
        <f t="shared" ref="AH558" si="2203">IF(ISNUMBER(AH559),AVERAGE(AH559:AH563),"")</f>
        <v>3.8</v>
      </c>
      <c r="AI558" s="34">
        <f t="shared" ref="AI558" si="2204">IF(ISNUMBER(AI559),AVERAGE(AI559:AI563),"")</f>
        <v>4.2</v>
      </c>
      <c r="AJ558" s="34">
        <f t="shared" ref="AJ558:BM558" si="2205">IF(ISNUMBER(AJ559),AVERAGE(AJ559:AJ563),"")</f>
        <v>5</v>
      </c>
      <c r="AK558" s="34"/>
      <c r="AL558" s="34">
        <f t="shared" si="2205"/>
        <v>3.6</v>
      </c>
      <c r="AM558" s="34">
        <f t="shared" si="2205"/>
        <v>4.4000000000000004</v>
      </c>
      <c r="AN558" s="34">
        <f t="shared" si="2205"/>
        <v>3.8</v>
      </c>
      <c r="AO558" s="34">
        <f t="shared" si="2205"/>
        <v>4.8</v>
      </c>
      <c r="AP558" s="34">
        <f t="shared" si="2205"/>
        <v>2</v>
      </c>
      <c r="AQ558" s="34">
        <f t="shared" si="2205"/>
        <v>3.4</v>
      </c>
      <c r="AR558" s="34">
        <f t="shared" si="2205"/>
        <v>4.2</v>
      </c>
      <c r="AS558" s="34">
        <f t="shared" si="2205"/>
        <v>4.2</v>
      </c>
      <c r="AT558" s="34">
        <f t="shared" si="2205"/>
        <v>4.8</v>
      </c>
      <c r="AU558" s="34">
        <f t="shared" si="2205"/>
        <v>5</v>
      </c>
      <c r="AV558" s="34">
        <f t="shared" si="2205"/>
        <v>3</v>
      </c>
      <c r="AW558" s="34">
        <f t="shared" si="2205"/>
        <v>3.6</v>
      </c>
      <c r="AX558" s="34">
        <f t="shared" si="2205"/>
        <v>1.6</v>
      </c>
      <c r="AY558" s="34">
        <f t="shared" si="2205"/>
        <v>3.6</v>
      </c>
      <c r="AZ558" s="34">
        <f t="shared" si="2205"/>
        <v>4.5999999999999996</v>
      </c>
      <c r="BA558" s="34">
        <f t="shared" si="2205"/>
        <v>3.6</v>
      </c>
      <c r="BB558" s="34"/>
      <c r="BC558" s="34">
        <f t="shared" si="2205"/>
        <v>3.2</v>
      </c>
      <c r="BD558" s="34">
        <f t="shared" si="2205"/>
        <v>4.2</v>
      </c>
      <c r="BE558" s="34">
        <f t="shared" si="2205"/>
        <v>4.5999999999999996</v>
      </c>
      <c r="BF558" s="34">
        <f t="shared" si="2205"/>
        <v>4.8</v>
      </c>
      <c r="BG558" s="34">
        <f t="shared" si="2205"/>
        <v>3.8</v>
      </c>
      <c r="BH558" s="34">
        <f t="shared" si="2205"/>
        <v>3.2</v>
      </c>
      <c r="BI558" s="34">
        <f t="shared" si="2205"/>
        <v>4.5999999999999996</v>
      </c>
      <c r="BJ558" s="34">
        <f t="shared" si="2205"/>
        <v>4.8</v>
      </c>
      <c r="BK558" s="34">
        <f t="shared" si="2205"/>
        <v>4.2</v>
      </c>
      <c r="BL558" s="34">
        <f t="shared" si="2205"/>
        <v>4.2</v>
      </c>
      <c r="BM558" s="34">
        <f t="shared" si="2205"/>
        <v>3.2</v>
      </c>
      <c r="BN558" s="34"/>
      <c r="BO558" s="34"/>
      <c r="BP558" s="34"/>
      <c r="BQ558" s="34"/>
      <c r="BR558" s="34"/>
      <c r="BS558" s="34"/>
      <c r="BT558" s="34"/>
      <c r="BU558" s="34"/>
      <c r="BV558" s="34"/>
      <c r="BW558" s="34"/>
      <c r="BX558" s="34"/>
      <c r="BY558" s="34"/>
      <c r="BZ558" s="34"/>
      <c r="CA558" s="34"/>
      <c r="CB558" s="34"/>
      <c r="CC558" s="34"/>
      <c r="CD558" s="34" t="str">
        <f t="shared" ref="CD558" si="2206">IF(ISNUMBER(CD559),AVERAGE(CD559:CD563),"")</f>
        <v/>
      </c>
      <c r="CE558" s="34">
        <f t="shared" si="2149"/>
        <v>3.903703703703703</v>
      </c>
      <c r="CF558" s="34">
        <f t="shared" si="2150"/>
        <v>0.77580462502645897</v>
      </c>
    </row>
    <row r="559" spans="2:84" ht="42" x14ac:dyDescent="0.15">
      <c r="B559" s="84" t="s">
        <v>668</v>
      </c>
      <c r="C559" s="86" t="s">
        <v>224</v>
      </c>
      <c r="D559" s="2">
        <v>5</v>
      </c>
      <c r="E559" s="15" t="s">
        <v>1117</v>
      </c>
      <c r="F559" s="95">
        <f>IF($C559 = "neg", (($D559+1) - VLOOKUP($B559,'Results-formatted 060121'!$A:$AJ,(F$3+2),FALSE)), IF($C559 = "pos-neg", (3+VLOOKUP($B559,'Results-formatted 060121'!$A:$AJ,(F$3+2),FALSE)), VLOOKUP($B559,'Results-formatted 060121'!$A:$AJ,(F$3+2),FALSE)))</f>
        <v>3</v>
      </c>
      <c r="G559" s="95">
        <f>IF($C559 = "neg", (($D559+1) - VLOOKUP($B559,'Results-formatted 060121'!$A:$AJ,(G$3+2),FALSE)), IF($C559 = "pos-neg", (3+VLOOKUP($B559,'Results-formatted 060121'!$A:$AJ,(G$3+2),FALSE)), VLOOKUP($B559,'Results-formatted 060121'!$A:$AJ,(G$3+2),FALSE)))</f>
        <v>4</v>
      </c>
      <c r="H559" s="95">
        <f>IF($C559 = "neg", (($D559+1) - VLOOKUP($B559,'Results-formatted 060121'!$A:$AJ,(H$3+2),FALSE)), IF($C559 = "pos-neg", (3+VLOOKUP($B559,'Results-formatted 060121'!$A:$AJ,(H$3+2),FALSE)), VLOOKUP($B559,'Results-formatted 060121'!$A:$AJ,(H$3+2),FALSE)))</f>
        <v>4</v>
      </c>
      <c r="I559" s="95">
        <f>IF($C559 = "neg", (($D559+1) - VLOOKUP($B559,'Results-formatted 060121'!$A:$AJ,(I$3+2),FALSE)), IF($C559 = "pos-neg", (3+VLOOKUP($B559,'Results-formatted 060121'!$A:$AJ,(I$3+2),FALSE)), VLOOKUP($B559,'Results-formatted 060121'!$A:$AJ,(I$3+2),FALSE)))</f>
        <v>3</v>
      </c>
      <c r="J559" s="95">
        <f>IF($C559 = "neg", (($D559+1) - VLOOKUP($B559,'Results-formatted 060121'!$A:$AJ,(J$3+2),FALSE)), IF($C559 = "pos-neg", (3+VLOOKUP($B559,'Results-formatted 060121'!$A:$AJ,(J$3+2),FALSE)), VLOOKUP($B559,'Results-formatted 060121'!$A:$AJ,(J$3+2),FALSE)))</f>
        <v>3</v>
      </c>
      <c r="K559" s="95">
        <f>IF($C559 = "neg", (($D559+1) - VLOOKUP($B559,'Results-formatted 060121'!$A:$AJ,(K$3+2),FALSE)), IF($C559 = "pos-neg", (3+VLOOKUP($B559,'Results-formatted 060121'!$A:$AJ,(K$3+2),FALSE)), VLOOKUP($B559,'Results-formatted 060121'!$A:$AJ,(K$3+2),FALSE)))</f>
        <v>5</v>
      </c>
      <c r="L559" s="95">
        <f>IF($C559 = "neg", (($D559+1) - VLOOKUP($B559,'Results-formatted 060121'!$A:$AJ,(L$3+2),FALSE)), IF($C559 = "pos-neg", (3+VLOOKUP($B559,'Results-formatted 060121'!$A:$AJ,(L$3+2),FALSE)), VLOOKUP($B559,'Results-formatted 060121'!$A:$AJ,(L$3+2),FALSE)))</f>
        <v>4</v>
      </c>
      <c r="M559" s="95">
        <f>IF($C559 = "neg", (($D559+1) - VLOOKUP($B559,'Results-formatted 060121'!$A:$AJ,(M$3+2),FALSE)), IF($C559 = "pos-neg", (3+VLOOKUP($B559,'Results-formatted 060121'!$A:$AJ,(M$3+2),FALSE)), VLOOKUP($B559,'Results-formatted 060121'!$A:$AJ,(M$3+2),FALSE)))</f>
        <v>5</v>
      </c>
      <c r="N559" s="95">
        <f>IF($C559 = "neg", (($D559+1) - VLOOKUP($B559,'Results-formatted 060121'!$A:$AJ,(N$3+2),FALSE)), IF($C559 = "pos-neg", (3+VLOOKUP($B559,'Results-formatted 060121'!$A:$AJ,(N$3+2),FALSE)), VLOOKUP($B559,'Results-formatted 060121'!$A:$AJ,(N$3+2),FALSE)))</f>
        <v>4</v>
      </c>
      <c r="O559" s="95">
        <f>IF($C559 = "neg", (($D559+1) - VLOOKUP($B559,'Results-formatted 060121'!$A:$AJ,(O$3+2),FALSE)), IF($C559 = "pos-neg", (3+VLOOKUP($B559,'Results-formatted 060121'!$A:$AJ,(O$3+2),FALSE)), VLOOKUP($B559,'Results-formatted 060121'!$A:$AJ,(O$3+2),FALSE)))</f>
        <v>5</v>
      </c>
      <c r="P559" s="95">
        <f>IF($C559 = "neg", (($D559+1) - VLOOKUP($B559,'Results-formatted 060121'!$A:$AJ,(P$3+2),FALSE)), IF($C559 = "pos-neg", (3+VLOOKUP($B559,'Results-formatted 060121'!$A:$AJ,(P$3+2),FALSE)), VLOOKUP($B559,'Results-formatted 060121'!$A:$AJ,(P$3+2),FALSE)))</f>
        <v>4</v>
      </c>
      <c r="Q559" s="95">
        <f>IF($C559 = "neg", (($D559+1) - VLOOKUP($B559,'Results-formatted 060121'!$A:$AJ,(Q$3+2),FALSE)), IF($C559 = "pos-neg", (3+VLOOKUP($B559,'Results-formatted 060121'!$A:$AJ,(Q$3+2),FALSE)), VLOOKUP($B559,'Results-formatted 060121'!$A:$AJ,(Q$3+2),FALSE)))</f>
        <v>5</v>
      </c>
      <c r="R559" s="95">
        <f>IF($C559 = "neg", (($D559+1) - VLOOKUP($B559,'Results-formatted 060121'!$A:$AJ,(R$3+2),FALSE)), IF($C559 = "pos-neg", (3+VLOOKUP($B559,'Results-formatted 060121'!$A:$AJ,(R$3+2),FALSE)), VLOOKUP($B559,'Results-formatted 060121'!$A:$AJ,(R$3+2),FALSE)))</f>
        <v>4</v>
      </c>
      <c r="S559" s="95">
        <f>IF($C559 = "neg", (($D559+1) - VLOOKUP($B559,'Results-formatted 060121'!$A:$AJ,(S$3+2),FALSE)), IF($C559 = "pos-neg", (3+VLOOKUP($B559,'Results-formatted 060121'!$A:$AJ,(S$3+2),FALSE)), VLOOKUP($B559,'Results-formatted 060121'!$A:$AJ,(S$3+2),FALSE)))</f>
        <v>4</v>
      </c>
      <c r="T559" s="95">
        <f>IF($C559 = "neg", (($D559+1) - VLOOKUP($B559,'Results-formatted 060121'!$A:$AJ,(T$3+2),FALSE)), IF($C559 = "pos-neg", (3+VLOOKUP($B559,'Results-formatted 060121'!$A:$AJ,(T$3+2),FALSE)), VLOOKUP($B559,'Results-formatted 060121'!$A:$AJ,(T$3+2),FALSE)))</f>
        <v>4</v>
      </c>
      <c r="U559" s="95">
        <f>IF($C559 = "neg", (($D559+1) - VLOOKUP($B559,'Results-formatted 060121'!$A:$AJ,(U$3+2),FALSE)), IF($C559 = "pos-neg", (3+VLOOKUP($B559,'Results-formatted 060121'!$A:$AJ,(U$3+2),FALSE)), VLOOKUP($B559,'Results-formatted 060121'!$A:$AJ,(U$3+2),FALSE)))</f>
        <v>1</v>
      </c>
      <c r="V559" s="95">
        <f>IF($C559 = "neg", (($D559+1) - VLOOKUP($B559,'Results-formatted 060121'!$A:$AJ,(V$3+2),FALSE)), IF($C559 = "pos-neg", (3+VLOOKUP($B559,'Results-formatted 060121'!$A:$AJ,(V$3+2),FALSE)), VLOOKUP($B559,'Results-formatted 060121'!$A:$AJ,(V$3+2),FALSE)))</f>
        <v>4</v>
      </c>
      <c r="W559" s="95">
        <f>IF($C559 = "neg", (($D559+1) - VLOOKUP($B559,'Results-formatted 060121'!$A:$AJ,(W$3+2),FALSE)), IF($C559 = "pos-neg", (3+VLOOKUP($B559,'Results-formatted 060121'!$A:$AJ,(W$3+2),FALSE)), VLOOKUP($B559,'Results-formatted 060121'!$A:$AJ,(W$3+2),FALSE)))</f>
        <v>4</v>
      </c>
      <c r="X559" s="95">
        <f>IF($C559 = "neg", (($D559+1) - VLOOKUP($B559,'Results-formatted 060121'!$A:$AJ,(X$3+2),FALSE)), IF($C559 = "pos-neg", (3+VLOOKUP($B559,'Results-formatted 060121'!$A:$AJ,(X$3+2),FALSE)), VLOOKUP($B559,'Results-formatted 060121'!$A:$AJ,(X$3+2),FALSE)))</f>
        <v>3</v>
      </c>
      <c r="Y559" s="95">
        <f>IF($C559 = "neg", (($D559+1) - VLOOKUP($B559,'Results-formatted 060121'!$A:$AJ,(Y$3+2),FALSE)), IF($C559 = "pos-neg", (3+VLOOKUP($B559,'Results-formatted 060121'!$A:$AJ,(Y$3+2),FALSE)), VLOOKUP($B559,'Results-formatted 060121'!$A:$AJ,(Y$3+2),FALSE)))</f>
        <v>4</v>
      </c>
      <c r="Z559" s="95">
        <f>IF($C559 = "neg", (($D559+1) - VLOOKUP($B559,'Results-formatted 060121'!$A:$AJ,(Z$3+2),FALSE)), IF($C559 = "pos-neg", (3+VLOOKUP($B559,'Results-formatted 060121'!$A:$AJ,(Z$3+2),FALSE)), VLOOKUP($B559,'Results-formatted 060121'!$A:$AJ,(Z$3+2),FALSE)))</f>
        <v>2</v>
      </c>
      <c r="AA559" s="95">
        <f>IF($C559 = "neg", (($D559+1) - VLOOKUP($B559,'Results-formatted 060121'!$A:$AJ,(AA$3+2),FALSE)), IF($C559 = "pos-neg", (3+VLOOKUP($B559,'Results-formatted 060121'!$A:$AJ,(AA$3+2),FALSE)), VLOOKUP($B559,'Results-formatted 060121'!$A:$AJ,(AA$3+2),FALSE)))</f>
        <v>5</v>
      </c>
      <c r="AB559" s="95">
        <f>IF($C559 = "neg", (($D559+1) - VLOOKUP($B559,'Results-formatted 060121'!$A:$AJ,(AB$3+2),FALSE)), IF($C559 = "pos-neg", (3+VLOOKUP($B559,'Results-formatted 060121'!$A:$AJ,(AB$3+2),FALSE)), VLOOKUP($B559,'Results-formatted 060121'!$A:$AJ,(AB$3+2),FALSE)))</f>
        <v>4</v>
      </c>
      <c r="AC559" s="95">
        <f>IF($C559 = "neg", (($D559+1) - VLOOKUP($B559,'Results-formatted 060121'!$A:$AJ,(AC$3+2),FALSE)), IF($C559 = "pos-neg", (3+VLOOKUP($B559,'Results-formatted 060121'!$A:$AJ,(AC$3+2),FALSE)), VLOOKUP($B559,'Results-formatted 060121'!$A:$AJ,(AC$3+2),FALSE)))</f>
        <v>1</v>
      </c>
      <c r="AD559" s="95">
        <f>IF($C559 = "neg", (($D559+1) - VLOOKUP($B559,'Results-formatted 060121'!$A:$AJ,(AD$3+2),FALSE)), IF($C559 = "pos-neg", (3+VLOOKUP($B559,'Results-formatted 060121'!$A:$AJ,(AD$3+2),FALSE)), VLOOKUP($B559,'Results-formatted 060121'!$A:$AJ,(AD$3+2),FALSE)))</f>
        <v>4</v>
      </c>
      <c r="AE559" s="95">
        <f>IF($C559 = "neg", (($D559+1) - VLOOKUP($B559,'Results-formatted 060121'!$A:$AJ,(AE$3+2),FALSE)), IF($C559 = "pos-neg", (3+VLOOKUP($B559,'Results-formatted 060121'!$A:$AJ,(AE$3+2),FALSE)), VLOOKUP($B559,'Results-formatted 060121'!$A:$AJ,(AE$3+2),FALSE)))</f>
        <v>4</v>
      </c>
      <c r="AF559" s="95">
        <f>IF($C559 = "neg", (($D559+1) - VLOOKUP($B559,'Results-formatted 060121'!$A:$AJ,(AF$3+2),FALSE)), IF($C559 = "pos-neg", (3+VLOOKUP($B559,'Results-formatted 060121'!$A:$AJ,(AF$3+2),FALSE)), VLOOKUP($B559,'Results-formatted 060121'!$A:$AJ,(AF$3+2),FALSE)))</f>
        <v>4</v>
      </c>
      <c r="AG559" s="95">
        <f>IF($C559 = "neg", (($D559+1) - VLOOKUP($B559,'Results-formatted 060121'!$A:$AJ,(AG$3+2),FALSE)), IF($C559 = "pos-neg", (3+VLOOKUP($B559,'Results-formatted 060121'!$A:$AJ,(AG$3+2),FALSE)), VLOOKUP($B559,'Results-formatted 060121'!$A:$AJ,(AG$3+2),FALSE)))</f>
        <v>5</v>
      </c>
      <c r="AH559" s="95">
        <f>IF($C559 = "neg", (($D559+1) - VLOOKUP($B559,'Results-formatted 060121'!$A:$AJ,(AH$3+2),FALSE)), IF($C559 = "pos-neg", (3+VLOOKUP($B559,'Results-formatted 060121'!$A:$AJ,(AH$3+2),FALSE)), VLOOKUP($B559,'Results-formatted 060121'!$A:$AJ,(AH$3+2),FALSE)))</f>
        <v>4</v>
      </c>
      <c r="AI559" s="95">
        <f>IF($C559 = "neg", (($D559+1) - VLOOKUP($B559,'Results-formatted 060121'!$A:$AJ,(AI$3+2),FALSE)), IF($C559 = "pos-neg", (3+VLOOKUP($B559,'Results-formatted 060121'!$A:$AJ,(AI$3+2),FALSE)), VLOOKUP($B559,'Results-formatted 060121'!$A:$AJ,(AI$3+2),FALSE)))</f>
        <v>4</v>
      </c>
      <c r="AJ559" s="95">
        <f>IF($C559 = "neg", (($D559+1) - VLOOKUP($B559,'Results-formatted 060121'!$A:$AJ,(AJ$3+2),FALSE)), IF($C559 = "pos-neg", (3+VLOOKUP($B559,'Results-formatted 060121'!$A:$AJ,(AJ$3+2),FALSE)), VLOOKUP($B559,'Results-formatted 060121'!$A:$AJ,(AJ$3+2),FALSE)))</f>
        <v>5</v>
      </c>
      <c r="AK559" s="95">
        <f>IF($C559 = "neg", (($D559+1) - VLOOKUP($B559,'Results-formatted 060121'!$A:$AJ,(AK$3+2),FALSE)), IF($C559 = "pos-neg", (3+VLOOKUP($B559,'Results-formatted 060121'!$A:$AJ,(AK$3+2),FALSE)), VLOOKUP($B559,'Results-formatted 060121'!$A:$AJ,(AK$3+2),FALSE)))</f>
        <v>5</v>
      </c>
      <c r="AL559" s="95">
        <f>IF($C559 = "neg", (($D559+1) - VLOOKUP($B559,'Results-formatted 060121'!$A:$AJ,(AL$3+2),FALSE)), IF($C559 = "pos-neg", (3+VLOOKUP($B559,'Results-formatted 060121'!$A:$AJ,(AL$3+2),FALSE)), VLOOKUP($B559,'Results-formatted 060121'!$A:$AJ,(AL$3+2),FALSE)))</f>
        <v>4</v>
      </c>
      <c r="AM559" s="95">
        <f>IF($C559 = "neg", (($D559+1) - VLOOKUP($B559,'Results-formatted 060121'!$A:AJ,(AM$3+2),FALSE)), IF($C559 = "pos-neg", (3+VLOOKUP($B559,'Results-formatted 060121'!$A:AJ,(AM$3+2),FALSE)), VLOOKUP($B559,'Results-formatted 060121'!$A:AJ,(AM$3+2),FALSE)))</f>
        <v>5</v>
      </c>
      <c r="AN559" s="95">
        <f>IF($C559 = "neg", (($D559+1) - VLOOKUP($B559,'Results-formatted 060121'!$A:AK,(AN$3+2),FALSE)), IF($C559 = "pos-neg", (3+VLOOKUP($B559,'Results-formatted 060121'!$A:AK,(AN$3+2),FALSE)), VLOOKUP($B559,'Results-formatted 060121'!$A:AK,(AN$3+2),FALSE)))</f>
        <v>3</v>
      </c>
      <c r="AO559" s="95">
        <f>IF($C559 = "neg", (($D559+1) - VLOOKUP($B559,'Results-formatted 060121'!$A:AL,(AO$3+2),FALSE)), IF($C559 = "pos-neg", (3+VLOOKUP($B559,'Results-formatted 060121'!$A:AL,(AO$3+2),FALSE)), VLOOKUP($B559,'Results-formatted 060121'!$A:AL,(AO$3+2),FALSE)))</f>
        <v>5</v>
      </c>
      <c r="AP559" s="95">
        <f>IF($C559 = "neg", (($D559+1) - VLOOKUP($B559,'Results-formatted 060121'!$A:AM,(AP$3+2),FALSE)), IF($C559 = "pos-neg", (3+VLOOKUP($B559,'Results-formatted 060121'!$A:AM,(AP$3+2),FALSE)), VLOOKUP($B559,'Results-formatted 060121'!$A:AM,(AP$3+2),FALSE)))</f>
        <v>2</v>
      </c>
      <c r="AQ559" s="95">
        <f>IF($C559 = "neg", (($D559+1) - VLOOKUP($B559,'Results-formatted 060121'!$A:AN,(AQ$3+2),FALSE)), IF($C559 = "pos-neg", (3+VLOOKUP($B559,'Results-formatted 060121'!$A:AN,(AQ$3+2),FALSE)), VLOOKUP($B559,'Results-formatted 060121'!$A:AN,(AQ$3+2),FALSE)))</f>
        <v>3</v>
      </c>
      <c r="AR559" s="95">
        <f>IF($C559 = "neg", (($D559+1) - VLOOKUP($B559,'Results-formatted 060121'!$A:AO,(AR$3+2),FALSE)), IF($C559 = "pos-neg", (3+VLOOKUP($B559,'Results-formatted 060121'!$A:AO,(AR$3+2),FALSE)), VLOOKUP($B559,'Results-formatted 060121'!$A:AO,(AR$3+2),FALSE)))</f>
        <v>2</v>
      </c>
      <c r="AS559" s="95">
        <f>IF($C559 = "neg", (($D559+1) - VLOOKUP($B559,'Results-formatted 060121'!$A:AP,(AS$3+2),FALSE)), IF($C559 = "pos-neg", (3+VLOOKUP($B559,'Results-formatted 060121'!$A:AP,(AS$3+2),FALSE)), VLOOKUP($B559,'Results-formatted 060121'!$A:AP,(AS$3+2),FALSE)))</f>
        <v>4</v>
      </c>
      <c r="AT559" s="95">
        <f>IF($C559 = "neg", (($D559+1) - VLOOKUP($B559,'Results-formatted 060121'!$A:AQ,(AT$3+2),FALSE)), IF($C559 = "pos-neg", (3+VLOOKUP($B559,'Results-formatted 060121'!$A:AQ,(AT$3+2),FALSE)), VLOOKUP($B559,'Results-formatted 060121'!$A:AQ,(AT$3+2),FALSE)))</f>
        <v>5</v>
      </c>
      <c r="AU559" s="95">
        <f>IF($C559 = "neg", (($D559+1) - VLOOKUP($B559,'Results-formatted 060121'!$A:AR,(AU$3+2),FALSE)), IF($C559 = "pos-neg", (3+VLOOKUP($B559,'Results-formatted 060121'!$A:AR,(AU$3+2),FALSE)), VLOOKUP($B559,'Results-formatted 060121'!$A:AR,(AU$3+2),FALSE)))</f>
        <v>5</v>
      </c>
      <c r="AV559" s="95">
        <f>IF($C559 = "neg", (($D559+1) - VLOOKUP($B559,'Results-formatted 060121'!$A:AS,(AV$3+2),FALSE)), IF($C559 = "pos-neg", (3+VLOOKUP($B559,'Results-formatted 060121'!$A:AS,(AV$3+2),FALSE)), VLOOKUP($B559,'Results-formatted 060121'!$A:AS,(AV$3+2),FALSE)))</f>
        <v>3</v>
      </c>
      <c r="AW559" s="95">
        <f>IF($C559 = "neg", (($D559+1) - VLOOKUP($B559,'Results-formatted 060121'!$A:AT,(AW$3+2),FALSE)), IF($C559 = "pos-neg", (3+VLOOKUP($B559,'Results-formatted 060121'!$A:AT,(AW$3+2),FALSE)), VLOOKUP($B559,'Results-formatted 060121'!$A:AT,(AW$3+2),FALSE)))</f>
        <v>3</v>
      </c>
      <c r="AX559" s="95">
        <f>IF($C559 = "neg", (($D559+1) - VLOOKUP($B559,'Results-formatted 060121'!$A:AU,(AX$3+2),FALSE)), IF($C559 = "pos-neg", (3+VLOOKUP($B559,'Results-formatted 060121'!$A:AU,(AX$3+2),FALSE)), VLOOKUP($B559,'Results-formatted 060121'!$A:AU,(AX$3+2),FALSE)))</f>
        <v>1</v>
      </c>
      <c r="AY559" s="95">
        <f>IF($C559 = "neg", (($D559+1) - VLOOKUP($B559,'Results-formatted 060121'!$A:AV,(AY$3+2),FALSE)), IF($C559 = "pos-neg", (3+VLOOKUP($B559,'Results-formatted 060121'!$A:AV,(AY$3+2),FALSE)), VLOOKUP($B559,'Results-formatted 060121'!$A:AV,(AY$3+2),FALSE)))</f>
        <v>4</v>
      </c>
      <c r="AZ559" s="95">
        <f>IF($C559 = "neg", (($D559+1) - VLOOKUP($B559,'Results-formatted 060121'!$A:AW,(AZ$3+2),FALSE)), IF($C559 = "pos-neg", (3+VLOOKUP($B559,'Results-formatted 060121'!$A:AW,(AZ$3+2),FALSE)), VLOOKUP($B559,'Results-formatted 060121'!$A:AW,(AZ$3+2),FALSE)))</f>
        <v>4</v>
      </c>
      <c r="BA559" s="95">
        <f>IF($C559 = "neg", (($D559+1) - VLOOKUP($B559,'Results-formatted 060121'!$A:AX,(BA$3+2),FALSE)), IF($C559 = "pos-neg", (3+VLOOKUP($B559,'Results-formatted 060121'!$A:AX,(BA$3+2),FALSE)), VLOOKUP($B559,'Results-formatted 060121'!$A:AX,(BA$3+2),FALSE)))</f>
        <v>4</v>
      </c>
      <c r="BB559" s="95">
        <f>IF($C559 = "neg", (($D559+1) - VLOOKUP($B559,'Results-formatted 060121'!$A:AY,(BB$3+2),FALSE)), IF($C559 = "pos-neg", (3+VLOOKUP($B559,'Results-formatted 060121'!$A:AY,(BB$3+2),FALSE)), VLOOKUP($B559,'Results-formatted 060121'!$A:AY,(BB$3+2),FALSE)))</f>
        <v>5</v>
      </c>
      <c r="BC559" s="95">
        <f>IF($C559 = "neg", (($D559+1) - VLOOKUP($B559,'Results-formatted 060121'!$A:AZ,(BC$3+2),FALSE)), IF($C559 = "pos-neg", (3+VLOOKUP($B559,'Results-formatted 060121'!$A:AZ,(BC$3+2),FALSE)), VLOOKUP($B559,'Results-formatted 060121'!$A:AZ,(BC$3+2),FALSE)))</f>
        <v>4</v>
      </c>
      <c r="BD559" s="95">
        <f>IF($C559 = "neg", (($D559+1) - VLOOKUP($B559,'Results-formatted 060121'!$A:BA,(BD$3+2),FALSE)), IF($C559 = "pos-neg", (3+VLOOKUP($B559,'Results-formatted 060121'!$A:BA,(BD$3+2),FALSE)), VLOOKUP($B559,'Results-formatted 060121'!$A:BA,(BD$3+2),FALSE)))</f>
        <v>4</v>
      </c>
      <c r="BE559" s="95">
        <f>IF($C559 = "neg", (($D559+1) - VLOOKUP($B559,'Results-formatted 060121'!$A:BB,(BE$3+2),FALSE)), IF($C559 = "pos-neg", (3+VLOOKUP($B559,'Results-formatted 060121'!$A:BB,(BE$3+2),FALSE)), VLOOKUP($B559,'Results-formatted 060121'!$A:BB,(BE$3+2),FALSE)))</f>
        <v>5</v>
      </c>
      <c r="BF559" s="95">
        <f>IF($C559 = "neg", (($D559+1) - VLOOKUP($B559,'Results-formatted 060121'!$A:BC,(BF$3+2),FALSE)), IF($C559 = "pos-neg", (3+VLOOKUP($B559,'Results-formatted 060121'!$A:BC,(BF$3+2),FALSE)), VLOOKUP($B559,'Results-formatted 060121'!$A:BC,(BF$3+2),FALSE)))</f>
        <v>5</v>
      </c>
      <c r="BG559" s="95">
        <f>IF($C559 = "neg", (($D559+1) - VLOOKUP($B559,'Results-formatted 060121'!$A:BD,(BG$3+2),FALSE)), IF($C559 = "pos-neg", (3+VLOOKUP($B559,'Results-formatted 060121'!$A:BD,(BG$3+2),FALSE)), VLOOKUP($B559,'Results-formatted 060121'!$A:BD,(BG$3+2),FALSE)))</f>
        <v>3</v>
      </c>
      <c r="BH559" s="95">
        <f>IF($C559 = "neg", (($D559+1) - VLOOKUP($B559,'Results-formatted 060121'!$A:BE,(BH$3+2),FALSE)), IF($C559 = "pos-neg", (3+VLOOKUP($B559,'Results-formatted 060121'!$A:BE,(BH$3+2),FALSE)), VLOOKUP($B559,'Results-formatted 060121'!$A:BE,(BH$3+2),FALSE)))</f>
        <v>3</v>
      </c>
      <c r="BI559" s="95">
        <f>IF($C559 = "neg", (($D559+1) - VLOOKUP($B559,'Results-formatted 060121'!$A:BF,(BI$3+2),FALSE)), IF($C559 = "pos-neg", (3+VLOOKUP($B559,'Results-formatted 060121'!$A:BF,(BI$3+2),FALSE)), VLOOKUP($B559,'Results-formatted 060121'!$A:BF,(BI$3+2),FALSE)))</f>
        <v>5</v>
      </c>
      <c r="BJ559" s="95">
        <f>IF($C559 = "neg", (($D559+1) - VLOOKUP($B559,'Results-formatted 060121'!$A:BG,(BJ$3+2),FALSE)), IF($C559 = "pos-neg", (3+VLOOKUP($B559,'Results-formatted 060121'!$A:BG,(BJ$3+2),FALSE)), VLOOKUP($B559,'Results-formatted 060121'!$A:BG,(BJ$3+2),FALSE)))</f>
        <v>5</v>
      </c>
      <c r="BK559" s="95">
        <f>IF($C559 = "neg", (($D559+1) - VLOOKUP($B559,'Results-formatted 060121'!$A:BH,(BK$3+2),FALSE)), IF($C559 = "pos-neg", (3+VLOOKUP($B559,'Results-formatted 060121'!$A:BH,(BK$3+2),FALSE)), VLOOKUP($B559,'Results-formatted 060121'!$A:BH,(BK$3+2),FALSE)))</f>
        <v>4</v>
      </c>
      <c r="BL559" s="95">
        <f>IF($C559 = "neg", (($D559+1) - VLOOKUP($B559,'Results-formatted 060121'!$A:BI,(BL$3+2),FALSE)), IF($C559 = "pos-neg", (3+VLOOKUP($B559,'Results-formatted 060121'!$A:BI,(BL$3+2),FALSE)), VLOOKUP($B559,'Results-formatted 060121'!$A:BI,(BL$3+2),FALSE)))</f>
        <v>3</v>
      </c>
      <c r="BM559" s="95">
        <f>IF($C559 = "neg", (($D559+1) - VLOOKUP($B559,'Results-formatted 060121'!$A:BJ,(BM$3+2),FALSE)), IF($C559 = "pos-neg", (3+VLOOKUP($B559,'Results-formatted 060121'!$A:BJ,(BM$3+2),FALSE)), VLOOKUP($B559,'Results-formatted 060121'!$A:BJ,(BM$3+2),FALSE)))</f>
        <v>3</v>
      </c>
      <c r="BN559" s="95"/>
      <c r="BO559" s="95"/>
      <c r="BP559" s="95"/>
      <c r="BQ559" s="95"/>
      <c r="BR559" s="95"/>
      <c r="BS559" s="95"/>
      <c r="BT559" s="95"/>
      <c r="BU559" s="95"/>
      <c r="BV559" s="95"/>
      <c r="BW559" s="95"/>
      <c r="BX559" s="95"/>
      <c r="BY559" s="95"/>
      <c r="BZ559" s="95"/>
      <c r="CA559" s="95"/>
      <c r="CB559" s="95"/>
      <c r="CC559" s="95"/>
      <c r="CD559" s="98"/>
      <c r="CE559" s="25">
        <f t="shared" si="2149"/>
        <v>3.8333333333333335</v>
      </c>
      <c r="CF559" s="25">
        <f t="shared" si="2150"/>
        <v>1.060327206720046</v>
      </c>
    </row>
    <row r="560" spans="2:84" ht="42" x14ac:dyDescent="0.15">
      <c r="B560" s="84" t="s">
        <v>669</v>
      </c>
      <c r="C560" s="86" t="s">
        <v>224</v>
      </c>
      <c r="D560" s="2">
        <v>5</v>
      </c>
      <c r="E560" s="15" t="s">
        <v>1118</v>
      </c>
      <c r="F560" s="95">
        <f>IF($C560 = "neg", (($D560+1) - VLOOKUP($B560,'Results-formatted 060121'!$A:$AJ,(F$3+2),FALSE)), IF($C560 = "pos-neg", (3+VLOOKUP($B560,'Results-formatted 060121'!$A:$AJ,(F$3+2),FALSE)), VLOOKUP($B560,'Results-formatted 060121'!$A:$AJ,(F$3+2),FALSE)))</f>
        <v>3</v>
      </c>
      <c r="G560" s="95">
        <f>IF($C560 = "neg", (($D560+1) - VLOOKUP($B560,'Results-formatted 060121'!$A:$AJ,(G$3+2),FALSE)), IF($C560 = "pos-neg", (3+VLOOKUP($B560,'Results-formatted 060121'!$A:$AJ,(G$3+2),FALSE)), VLOOKUP($B560,'Results-formatted 060121'!$A:$AJ,(G$3+2),FALSE)))</f>
        <v>4</v>
      </c>
      <c r="H560" s="95">
        <f>IF($C560 = "neg", (($D560+1) - VLOOKUP($B560,'Results-formatted 060121'!$A:$AJ,(H$3+2),FALSE)), IF($C560 = "pos-neg", (3+VLOOKUP($B560,'Results-formatted 060121'!$A:$AJ,(H$3+2),FALSE)), VLOOKUP($B560,'Results-formatted 060121'!$A:$AJ,(H$3+2),FALSE)))</f>
        <v>4</v>
      </c>
      <c r="I560" s="95">
        <f>IF($C560 = "neg", (($D560+1) - VLOOKUP($B560,'Results-formatted 060121'!$A:$AJ,(I$3+2),FALSE)), IF($C560 = "pos-neg", (3+VLOOKUP($B560,'Results-formatted 060121'!$A:$AJ,(I$3+2),FALSE)), VLOOKUP($B560,'Results-formatted 060121'!$A:$AJ,(I$3+2),FALSE)))</f>
        <v>4</v>
      </c>
      <c r="J560" s="95">
        <f>IF($C560 = "neg", (($D560+1) - VLOOKUP($B560,'Results-formatted 060121'!$A:$AJ,(J$3+2),FALSE)), IF($C560 = "pos-neg", (3+VLOOKUP($B560,'Results-formatted 060121'!$A:$AJ,(J$3+2),FALSE)), VLOOKUP($B560,'Results-formatted 060121'!$A:$AJ,(J$3+2),FALSE)))</f>
        <v>4</v>
      </c>
      <c r="K560" s="95">
        <f>IF($C560 = "neg", (($D560+1) - VLOOKUP($B560,'Results-formatted 060121'!$A:$AJ,(K$3+2),FALSE)), IF($C560 = "pos-neg", (3+VLOOKUP($B560,'Results-formatted 060121'!$A:$AJ,(K$3+2),FALSE)), VLOOKUP($B560,'Results-formatted 060121'!$A:$AJ,(K$3+2),FALSE)))</f>
        <v>5</v>
      </c>
      <c r="L560" s="95">
        <f>IF($C560 = "neg", (($D560+1) - VLOOKUP($B560,'Results-formatted 060121'!$A:$AJ,(L$3+2),FALSE)), IF($C560 = "pos-neg", (3+VLOOKUP($B560,'Results-formatted 060121'!$A:$AJ,(L$3+2),FALSE)), VLOOKUP($B560,'Results-formatted 060121'!$A:$AJ,(L$3+2),FALSE)))</f>
        <v>4</v>
      </c>
      <c r="M560" s="95">
        <f>IF($C560 = "neg", (($D560+1) - VLOOKUP($B560,'Results-formatted 060121'!$A:$AJ,(M$3+2),FALSE)), IF($C560 = "pos-neg", (3+VLOOKUP($B560,'Results-formatted 060121'!$A:$AJ,(M$3+2),FALSE)), VLOOKUP($B560,'Results-formatted 060121'!$A:$AJ,(M$3+2),FALSE)))</f>
        <v>5</v>
      </c>
      <c r="N560" s="95">
        <f>IF($C560 = "neg", (($D560+1) - VLOOKUP($B560,'Results-formatted 060121'!$A:$AJ,(N$3+2),FALSE)), IF($C560 = "pos-neg", (3+VLOOKUP($B560,'Results-formatted 060121'!$A:$AJ,(N$3+2),FALSE)), VLOOKUP($B560,'Results-formatted 060121'!$A:$AJ,(N$3+2),FALSE)))</f>
        <v>4</v>
      </c>
      <c r="O560" s="95">
        <f>IF($C560 = "neg", (($D560+1) - VLOOKUP($B560,'Results-formatted 060121'!$A:$AJ,(O$3+2),FALSE)), IF($C560 = "pos-neg", (3+VLOOKUP($B560,'Results-formatted 060121'!$A:$AJ,(O$3+2),FALSE)), VLOOKUP($B560,'Results-formatted 060121'!$A:$AJ,(O$3+2),FALSE)))</f>
        <v>5</v>
      </c>
      <c r="P560" s="95">
        <f>IF($C560 = "neg", (($D560+1) - VLOOKUP($B560,'Results-formatted 060121'!$A:$AJ,(P$3+2),FALSE)), IF($C560 = "pos-neg", (3+VLOOKUP($B560,'Results-formatted 060121'!$A:$AJ,(P$3+2),FALSE)), VLOOKUP($B560,'Results-formatted 060121'!$A:$AJ,(P$3+2),FALSE)))</f>
        <v>5</v>
      </c>
      <c r="Q560" s="95">
        <f>IF($C560 = "neg", (($D560+1) - VLOOKUP($B560,'Results-formatted 060121'!$A:$AJ,(Q$3+2),FALSE)), IF($C560 = "pos-neg", (3+VLOOKUP($B560,'Results-formatted 060121'!$A:$AJ,(Q$3+2),FALSE)), VLOOKUP($B560,'Results-formatted 060121'!$A:$AJ,(Q$3+2),FALSE)))</f>
        <v>5</v>
      </c>
      <c r="R560" s="95">
        <f>IF($C560 = "neg", (($D560+1) - VLOOKUP($B560,'Results-formatted 060121'!$A:$AJ,(R$3+2),FALSE)), IF($C560 = "pos-neg", (3+VLOOKUP($B560,'Results-formatted 060121'!$A:$AJ,(R$3+2),FALSE)), VLOOKUP($B560,'Results-formatted 060121'!$A:$AJ,(R$3+2),FALSE)))</f>
        <v>4</v>
      </c>
      <c r="S560" s="95">
        <f>IF($C560 = "neg", (($D560+1) - VLOOKUP($B560,'Results-formatted 060121'!$A:$AJ,(S$3+2),FALSE)), IF($C560 = "pos-neg", (3+VLOOKUP($B560,'Results-formatted 060121'!$A:$AJ,(S$3+2),FALSE)), VLOOKUP($B560,'Results-formatted 060121'!$A:$AJ,(S$3+2),FALSE)))</f>
        <v>3</v>
      </c>
      <c r="T560" s="95">
        <f>IF($C560 = "neg", (($D560+1) - VLOOKUP($B560,'Results-formatted 060121'!$A:$AJ,(T$3+2),FALSE)), IF($C560 = "pos-neg", (3+VLOOKUP($B560,'Results-formatted 060121'!$A:$AJ,(T$3+2),FALSE)), VLOOKUP($B560,'Results-formatted 060121'!$A:$AJ,(T$3+2),FALSE)))</f>
        <v>5</v>
      </c>
      <c r="U560" s="95">
        <f>IF($C560 = "neg", (($D560+1) - VLOOKUP($B560,'Results-formatted 060121'!$A:$AJ,(U$3+2),FALSE)), IF($C560 = "pos-neg", (3+VLOOKUP($B560,'Results-formatted 060121'!$A:$AJ,(U$3+2),FALSE)), VLOOKUP($B560,'Results-formatted 060121'!$A:$AJ,(U$3+2),FALSE)))</f>
        <v>4</v>
      </c>
      <c r="V560" s="95">
        <f>IF($C560 = "neg", (($D560+1) - VLOOKUP($B560,'Results-formatted 060121'!$A:$AJ,(V$3+2),FALSE)), IF($C560 = "pos-neg", (3+VLOOKUP($B560,'Results-formatted 060121'!$A:$AJ,(V$3+2),FALSE)), VLOOKUP($B560,'Results-formatted 060121'!$A:$AJ,(V$3+2),FALSE)))</f>
        <v>4</v>
      </c>
      <c r="W560" s="95">
        <f>IF($C560 = "neg", (($D560+1) - VLOOKUP($B560,'Results-formatted 060121'!$A:$AJ,(W$3+2),FALSE)), IF($C560 = "pos-neg", (3+VLOOKUP($B560,'Results-formatted 060121'!$A:$AJ,(W$3+2),FALSE)), VLOOKUP($B560,'Results-formatted 060121'!$A:$AJ,(W$3+2),FALSE)))</f>
        <v>4</v>
      </c>
      <c r="X560" s="95">
        <f>IF($C560 = "neg", (($D560+1) - VLOOKUP($B560,'Results-formatted 060121'!$A:$AJ,(X$3+2),FALSE)), IF($C560 = "pos-neg", (3+VLOOKUP($B560,'Results-formatted 060121'!$A:$AJ,(X$3+2),FALSE)), VLOOKUP($B560,'Results-formatted 060121'!$A:$AJ,(X$3+2),FALSE)))</f>
        <v>5</v>
      </c>
      <c r="Y560" s="95">
        <f>IF($C560 = "neg", (($D560+1) - VLOOKUP($B560,'Results-formatted 060121'!$A:$AJ,(Y$3+2),FALSE)), IF($C560 = "pos-neg", (3+VLOOKUP($B560,'Results-formatted 060121'!$A:$AJ,(Y$3+2),FALSE)), VLOOKUP($B560,'Results-formatted 060121'!$A:$AJ,(Y$3+2),FALSE)))</f>
        <v>5</v>
      </c>
      <c r="Z560" s="95">
        <f>IF($C560 = "neg", (($D560+1) - VLOOKUP($B560,'Results-formatted 060121'!$A:$AJ,(Z$3+2),FALSE)), IF($C560 = "pos-neg", (3+VLOOKUP($B560,'Results-formatted 060121'!$A:$AJ,(Z$3+2),FALSE)), VLOOKUP($B560,'Results-formatted 060121'!$A:$AJ,(Z$3+2),FALSE)))</f>
        <v>5</v>
      </c>
      <c r="AA560" s="95">
        <f>IF($C560 = "neg", (($D560+1) - VLOOKUP($B560,'Results-formatted 060121'!$A:$AJ,(AA$3+2),FALSE)), IF($C560 = "pos-neg", (3+VLOOKUP($B560,'Results-formatted 060121'!$A:$AJ,(AA$3+2),FALSE)), VLOOKUP($B560,'Results-formatted 060121'!$A:$AJ,(AA$3+2),FALSE)))</f>
        <v>5</v>
      </c>
      <c r="AB560" s="95">
        <f>IF($C560 = "neg", (($D560+1) - VLOOKUP($B560,'Results-formatted 060121'!$A:$AJ,(AB$3+2),FALSE)), IF($C560 = "pos-neg", (3+VLOOKUP($B560,'Results-formatted 060121'!$A:$AJ,(AB$3+2),FALSE)), VLOOKUP($B560,'Results-formatted 060121'!$A:$AJ,(AB$3+2),FALSE)))</f>
        <v>4</v>
      </c>
      <c r="AC560" s="95">
        <f>IF($C560 = "neg", (($D560+1) - VLOOKUP($B560,'Results-formatted 060121'!$A:$AJ,(AC$3+2),FALSE)), IF($C560 = "pos-neg", (3+VLOOKUP($B560,'Results-formatted 060121'!$A:$AJ,(AC$3+2),FALSE)), VLOOKUP($B560,'Results-formatted 060121'!$A:$AJ,(AC$3+2),FALSE)))</f>
        <v>2</v>
      </c>
      <c r="AD560" s="95">
        <f>IF($C560 = "neg", (($D560+1) - VLOOKUP($B560,'Results-formatted 060121'!$A:$AJ,(AD$3+2),FALSE)), IF($C560 = "pos-neg", (3+VLOOKUP($B560,'Results-formatted 060121'!$A:$AJ,(AD$3+2),FALSE)), VLOOKUP($B560,'Results-formatted 060121'!$A:$AJ,(AD$3+2),FALSE)))</f>
        <v>4</v>
      </c>
      <c r="AE560" s="95">
        <f>IF($C560 = "neg", (($D560+1) - VLOOKUP($B560,'Results-formatted 060121'!$A:$AJ,(AE$3+2),FALSE)), IF($C560 = "pos-neg", (3+VLOOKUP($B560,'Results-formatted 060121'!$A:$AJ,(AE$3+2),FALSE)), VLOOKUP($B560,'Results-formatted 060121'!$A:$AJ,(AE$3+2),FALSE)))</f>
        <v>5</v>
      </c>
      <c r="AF560" s="95">
        <f>IF($C560 = "neg", (($D560+1) - VLOOKUP($B560,'Results-formatted 060121'!$A:$AJ,(AF$3+2),FALSE)), IF($C560 = "pos-neg", (3+VLOOKUP($B560,'Results-formatted 060121'!$A:$AJ,(AF$3+2),FALSE)), VLOOKUP($B560,'Results-formatted 060121'!$A:$AJ,(AF$3+2),FALSE)))</f>
        <v>5</v>
      </c>
      <c r="AG560" s="95">
        <f>IF($C560 = "neg", (($D560+1) - VLOOKUP($B560,'Results-formatted 060121'!$A:$AJ,(AG$3+2),FALSE)), IF($C560 = "pos-neg", (3+VLOOKUP($B560,'Results-formatted 060121'!$A:$AJ,(AG$3+2),FALSE)), VLOOKUP($B560,'Results-formatted 060121'!$A:$AJ,(AG$3+2),FALSE)))</f>
        <v>5</v>
      </c>
      <c r="AH560" s="95">
        <f>IF($C560 = "neg", (($D560+1) - VLOOKUP($B560,'Results-formatted 060121'!$A:$AJ,(AH$3+2),FALSE)), IF($C560 = "pos-neg", (3+VLOOKUP($B560,'Results-formatted 060121'!$A:$AJ,(AH$3+2),FALSE)), VLOOKUP($B560,'Results-formatted 060121'!$A:$AJ,(AH$3+2),FALSE)))</f>
        <v>4</v>
      </c>
      <c r="AI560" s="95">
        <f>IF($C560 = "neg", (($D560+1) - VLOOKUP($B560,'Results-formatted 060121'!$A:$AJ,(AI$3+2),FALSE)), IF($C560 = "pos-neg", (3+VLOOKUP($B560,'Results-formatted 060121'!$A:$AJ,(AI$3+2),FALSE)), VLOOKUP($B560,'Results-formatted 060121'!$A:$AJ,(AI$3+2),FALSE)))</f>
        <v>5</v>
      </c>
      <c r="AJ560" s="95">
        <f>IF($C560 = "neg", (($D560+1) - VLOOKUP($B560,'Results-formatted 060121'!$A:$AJ,(AJ$3+2),FALSE)), IF($C560 = "pos-neg", (3+VLOOKUP($B560,'Results-formatted 060121'!$A:$AJ,(AJ$3+2),FALSE)), VLOOKUP($B560,'Results-formatted 060121'!$A:$AJ,(AJ$3+2),FALSE)))</f>
        <v>5</v>
      </c>
      <c r="AK560" s="95">
        <f>IF($C560 = "neg", (($D560+1) - VLOOKUP($B560,'Results-formatted 060121'!$A:$AJ,(AK$3+2),FALSE)), IF($C560 = "pos-neg", (3+VLOOKUP($B560,'Results-formatted 060121'!$A:$AJ,(AK$3+2),FALSE)), VLOOKUP($B560,'Results-formatted 060121'!$A:$AJ,(AK$3+2),FALSE)))</f>
        <v>5</v>
      </c>
      <c r="AL560" s="95">
        <f>IF($C560 = "neg", (($D560+1) - VLOOKUP($B560,'Results-formatted 060121'!$A:$AJ,(AL$3+2),FALSE)), IF($C560 = "pos-neg", (3+VLOOKUP($B560,'Results-formatted 060121'!$A:$AJ,(AL$3+2),FALSE)), VLOOKUP($B560,'Results-formatted 060121'!$A:$AJ,(AL$3+2),FALSE)))</f>
        <v>5</v>
      </c>
      <c r="AM560" s="95">
        <f>IF($C560 = "neg", (($D560+1) - VLOOKUP($B560,'Results-formatted 060121'!$A:AJ,(AM$3+2),FALSE)), IF($C560 = "pos-neg", (3+VLOOKUP($B560,'Results-formatted 060121'!$A:AJ,(AM$3+2),FALSE)), VLOOKUP($B560,'Results-formatted 060121'!$A:AJ,(AM$3+2),FALSE)))</f>
        <v>5</v>
      </c>
      <c r="AN560" s="95">
        <f>IF($C560 = "neg", (($D560+1) - VLOOKUP($B560,'Results-formatted 060121'!$A:AK,(AN$3+2),FALSE)), IF($C560 = "pos-neg", (3+VLOOKUP($B560,'Results-formatted 060121'!$A:AK,(AN$3+2),FALSE)), VLOOKUP($B560,'Results-formatted 060121'!$A:AK,(AN$3+2),FALSE)))</f>
        <v>5</v>
      </c>
      <c r="AO560" s="95">
        <f>IF($C560 = "neg", (($D560+1) - VLOOKUP($B560,'Results-formatted 060121'!$A:AL,(AO$3+2),FALSE)), IF($C560 = "pos-neg", (3+VLOOKUP($B560,'Results-formatted 060121'!$A:AL,(AO$3+2),FALSE)), VLOOKUP($B560,'Results-formatted 060121'!$A:AL,(AO$3+2),FALSE)))</f>
        <v>5</v>
      </c>
      <c r="AP560" s="95">
        <f>IF($C560 = "neg", (($D560+1) - VLOOKUP($B560,'Results-formatted 060121'!$A:AM,(AP$3+2),FALSE)), IF($C560 = "pos-neg", (3+VLOOKUP($B560,'Results-formatted 060121'!$A:AM,(AP$3+2),FALSE)), VLOOKUP($B560,'Results-formatted 060121'!$A:AM,(AP$3+2),FALSE)))</f>
        <v>2</v>
      </c>
      <c r="AQ560" s="95">
        <f>IF($C560 = "neg", (($D560+1) - VLOOKUP($B560,'Results-formatted 060121'!$A:AN,(AQ$3+2),FALSE)), IF($C560 = "pos-neg", (3+VLOOKUP($B560,'Results-formatted 060121'!$A:AN,(AQ$3+2),FALSE)), VLOOKUP($B560,'Results-formatted 060121'!$A:AN,(AQ$3+2),FALSE)))</f>
        <v>4</v>
      </c>
      <c r="AR560" s="95">
        <f>IF($C560 = "neg", (($D560+1) - VLOOKUP($B560,'Results-formatted 060121'!$A:AO,(AR$3+2),FALSE)), IF($C560 = "pos-neg", (3+VLOOKUP($B560,'Results-formatted 060121'!$A:AO,(AR$3+2),FALSE)), VLOOKUP($B560,'Results-formatted 060121'!$A:AO,(AR$3+2),FALSE)))</f>
        <v>5</v>
      </c>
      <c r="AS560" s="95">
        <f>IF($C560 = "neg", (($D560+1) - VLOOKUP($B560,'Results-formatted 060121'!$A:AP,(AS$3+2),FALSE)), IF($C560 = "pos-neg", (3+VLOOKUP($B560,'Results-formatted 060121'!$A:AP,(AS$3+2),FALSE)), VLOOKUP($B560,'Results-formatted 060121'!$A:AP,(AS$3+2),FALSE)))</f>
        <v>5</v>
      </c>
      <c r="AT560" s="95">
        <f>IF($C560 = "neg", (($D560+1) - VLOOKUP($B560,'Results-formatted 060121'!$A:AQ,(AT$3+2),FALSE)), IF($C560 = "pos-neg", (3+VLOOKUP($B560,'Results-formatted 060121'!$A:AQ,(AT$3+2),FALSE)), VLOOKUP($B560,'Results-formatted 060121'!$A:AQ,(AT$3+2),FALSE)))</f>
        <v>5</v>
      </c>
      <c r="AU560" s="95">
        <f>IF($C560 = "neg", (($D560+1) - VLOOKUP($B560,'Results-formatted 060121'!$A:AR,(AU$3+2),FALSE)), IF($C560 = "pos-neg", (3+VLOOKUP($B560,'Results-formatted 060121'!$A:AR,(AU$3+2),FALSE)), VLOOKUP($B560,'Results-formatted 060121'!$A:AR,(AU$3+2),FALSE)))</f>
        <v>5</v>
      </c>
      <c r="AV560" s="95">
        <f>IF($C560 = "neg", (($D560+1) - VLOOKUP($B560,'Results-formatted 060121'!$A:AS,(AV$3+2),FALSE)), IF($C560 = "pos-neg", (3+VLOOKUP($B560,'Results-formatted 060121'!$A:AS,(AV$3+2),FALSE)), VLOOKUP($B560,'Results-formatted 060121'!$A:AS,(AV$3+2),FALSE)))</f>
        <v>3</v>
      </c>
      <c r="AW560" s="95">
        <f>IF($C560 = "neg", (($D560+1) - VLOOKUP($B560,'Results-formatted 060121'!$A:AT,(AW$3+2),FALSE)), IF($C560 = "pos-neg", (3+VLOOKUP($B560,'Results-formatted 060121'!$A:AT,(AW$3+2),FALSE)), VLOOKUP($B560,'Results-formatted 060121'!$A:AT,(AW$3+2),FALSE)))</f>
        <v>5</v>
      </c>
      <c r="AX560" s="95">
        <f>IF($C560 = "neg", (($D560+1) - VLOOKUP($B560,'Results-formatted 060121'!$A:AU,(AX$3+2),FALSE)), IF($C560 = "pos-neg", (3+VLOOKUP($B560,'Results-formatted 060121'!$A:AU,(AX$3+2),FALSE)), VLOOKUP($B560,'Results-formatted 060121'!$A:AU,(AX$3+2),FALSE)))</f>
        <v>2</v>
      </c>
      <c r="AY560" s="95">
        <f>IF($C560 = "neg", (($D560+1) - VLOOKUP($B560,'Results-formatted 060121'!$A:AV,(AY$3+2),FALSE)), IF($C560 = "pos-neg", (3+VLOOKUP($B560,'Results-formatted 060121'!$A:AV,(AY$3+2),FALSE)), VLOOKUP($B560,'Results-formatted 060121'!$A:AV,(AY$3+2),FALSE)))</f>
        <v>4</v>
      </c>
      <c r="AZ560" s="95">
        <f>IF($C560 = "neg", (($D560+1) - VLOOKUP($B560,'Results-formatted 060121'!$A:AW,(AZ$3+2),FALSE)), IF($C560 = "pos-neg", (3+VLOOKUP($B560,'Results-formatted 060121'!$A:AW,(AZ$3+2),FALSE)), VLOOKUP($B560,'Results-formatted 060121'!$A:AW,(AZ$3+2),FALSE)))</f>
        <v>5</v>
      </c>
      <c r="BA560" s="95">
        <f>IF($C560 = "neg", (($D560+1) - VLOOKUP($B560,'Results-formatted 060121'!$A:AX,(BA$3+2),FALSE)), IF($C560 = "pos-neg", (3+VLOOKUP($B560,'Results-formatted 060121'!$A:AX,(BA$3+2),FALSE)), VLOOKUP($B560,'Results-formatted 060121'!$A:AX,(BA$3+2),FALSE)))</f>
        <v>4</v>
      </c>
      <c r="BB560" s="95">
        <f>IF($C560 = "neg", (($D560+1) - VLOOKUP($B560,'Results-formatted 060121'!$A:AY,(BB$3+2),FALSE)), IF($C560 = "pos-neg", (3+VLOOKUP($B560,'Results-formatted 060121'!$A:AY,(BB$3+2),FALSE)), VLOOKUP($B560,'Results-formatted 060121'!$A:AY,(BB$3+2),FALSE)))</f>
        <v>4</v>
      </c>
      <c r="BC560" s="95">
        <f>IF($C560 = "neg", (($D560+1) - VLOOKUP($B560,'Results-formatted 060121'!$A:AZ,(BC$3+2),FALSE)), IF($C560 = "pos-neg", (3+VLOOKUP($B560,'Results-formatted 060121'!$A:AZ,(BC$3+2),FALSE)), VLOOKUP($B560,'Results-formatted 060121'!$A:AZ,(BC$3+2),FALSE)))</f>
        <v>3</v>
      </c>
      <c r="BD560" s="95">
        <f>IF($C560 = "neg", (($D560+1) - VLOOKUP($B560,'Results-formatted 060121'!$A:BA,(BD$3+2),FALSE)), IF($C560 = "pos-neg", (3+VLOOKUP($B560,'Results-formatted 060121'!$A:BA,(BD$3+2),FALSE)), VLOOKUP($B560,'Results-formatted 060121'!$A:BA,(BD$3+2),FALSE)))</f>
        <v>4</v>
      </c>
      <c r="BE560" s="95">
        <f>IF($C560 = "neg", (($D560+1) - VLOOKUP($B560,'Results-formatted 060121'!$A:BB,(BE$3+2),FALSE)), IF($C560 = "pos-neg", (3+VLOOKUP($B560,'Results-formatted 060121'!$A:BB,(BE$3+2),FALSE)), VLOOKUP($B560,'Results-formatted 060121'!$A:BB,(BE$3+2),FALSE)))</f>
        <v>5</v>
      </c>
      <c r="BF560" s="95">
        <f>IF($C560 = "neg", (($D560+1) - VLOOKUP($B560,'Results-formatted 060121'!$A:BC,(BF$3+2),FALSE)), IF($C560 = "pos-neg", (3+VLOOKUP($B560,'Results-formatted 060121'!$A:BC,(BF$3+2),FALSE)), VLOOKUP($B560,'Results-formatted 060121'!$A:BC,(BF$3+2),FALSE)))</f>
        <v>5</v>
      </c>
      <c r="BG560" s="95">
        <f>IF($C560 = "neg", (($D560+1) - VLOOKUP($B560,'Results-formatted 060121'!$A:BD,(BG$3+2),FALSE)), IF($C560 = "pos-neg", (3+VLOOKUP($B560,'Results-formatted 060121'!$A:BD,(BG$3+2),FALSE)), VLOOKUP($B560,'Results-formatted 060121'!$A:BD,(BG$3+2),FALSE)))</f>
        <v>5</v>
      </c>
      <c r="BH560" s="95">
        <f>IF($C560 = "neg", (($D560+1) - VLOOKUP($B560,'Results-formatted 060121'!$A:BE,(BH$3+2),FALSE)), IF($C560 = "pos-neg", (3+VLOOKUP($B560,'Results-formatted 060121'!$A:BE,(BH$3+2),FALSE)), VLOOKUP($B560,'Results-formatted 060121'!$A:BE,(BH$3+2),FALSE)))</f>
        <v>4</v>
      </c>
      <c r="BI560" s="95">
        <f>IF($C560 = "neg", (($D560+1) - VLOOKUP($B560,'Results-formatted 060121'!$A:BF,(BI$3+2),FALSE)), IF($C560 = "pos-neg", (3+VLOOKUP($B560,'Results-formatted 060121'!$A:BF,(BI$3+2),FALSE)), VLOOKUP($B560,'Results-formatted 060121'!$A:BF,(BI$3+2),FALSE)))</f>
        <v>5</v>
      </c>
      <c r="BJ560" s="95">
        <f>IF($C560 = "neg", (($D560+1) - VLOOKUP($B560,'Results-formatted 060121'!$A:BG,(BJ$3+2),FALSE)), IF($C560 = "pos-neg", (3+VLOOKUP($B560,'Results-formatted 060121'!$A:BG,(BJ$3+2),FALSE)), VLOOKUP($B560,'Results-formatted 060121'!$A:BG,(BJ$3+2),FALSE)))</f>
        <v>5</v>
      </c>
      <c r="BK560" s="95">
        <f>IF($C560 = "neg", (($D560+1) - VLOOKUP($B560,'Results-formatted 060121'!$A:BH,(BK$3+2),FALSE)), IF($C560 = "pos-neg", (3+VLOOKUP($B560,'Results-formatted 060121'!$A:BH,(BK$3+2),FALSE)), VLOOKUP($B560,'Results-formatted 060121'!$A:BH,(BK$3+2),FALSE)))</f>
        <v>5</v>
      </c>
      <c r="BL560" s="95">
        <f>IF($C560 = "neg", (($D560+1) - VLOOKUP($B560,'Results-formatted 060121'!$A:BI,(BL$3+2),FALSE)), IF($C560 = "pos-neg", (3+VLOOKUP($B560,'Results-formatted 060121'!$A:BI,(BL$3+2),FALSE)), VLOOKUP($B560,'Results-formatted 060121'!$A:BI,(BL$3+2),FALSE)))</f>
        <v>5</v>
      </c>
      <c r="BM560" s="95">
        <f>IF($C560 = "neg", (($D560+1) - VLOOKUP($B560,'Results-formatted 060121'!$A:BJ,(BM$3+2),FALSE)), IF($C560 = "pos-neg", (3+VLOOKUP($B560,'Results-formatted 060121'!$A:BJ,(BM$3+2),FALSE)), VLOOKUP($B560,'Results-formatted 060121'!$A:BJ,(BM$3+2),FALSE)))</f>
        <v>4</v>
      </c>
      <c r="BN560" s="95"/>
      <c r="BO560" s="95"/>
      <c r="BP560" s="95"/>
      <c r="BQ560" s="95"/>
      <c r="BR560" s="95"/>
      <c r="BS560" s="95"/>
      <c r="BT560" s="95"/>
      <c r="BU560" s="95"/>
      <c r="BV560" s="95"/>
      <c r="BW560" s="95"/>
      <c r="BX560" s="95"/>
      <c r="BY560" s="95"/>
      <c r="BZ560" s="95"/>
      <c r="CA560" s="95"/>
      <c r="CB560" s="95"/>
      <c r="CC560" s="95"/>
      <c r="CD560" s="98"/>
      <c r="CE560" s="25">
        <f t="shared" si="2149"/>
        <v>4.3833333333333337</v>
      </c>
      <c r="CF560" s="25">
        <f t="shared" si="2150"/>
        <v>0.8252717408997382</v>
      </c>
    </row>
    <row r="561" spans="2:84" ht="42" x14ac:dyDescent="0.15">
      <c r="B561" s="84" t="s">
        <v>670</v>
      </c>
      <c r="C561" s="86" t="s">
        <v>224</v>
      </c>
      <c r="D561" s="2">
        <v>5</v>
      </c>
      <c r="E561" s="15" t="s">
        <v>1119</v>
      </c>
      <c r="F561" s="95">
        <f>IF($C561 = "neg", (($D561+1) - VLOOKUP($B561,'Results-formatted 060121'!$A:$AJ,(F$3+2),FALSE)), IF($C561 = "pos-neg", (3+VLOOKUP($B561,'Results-formatted 060121'!$A:$AJ,(F$3+2),FALSE)), VLOOKUP($B561,'Results-formatted 060121'!$A:$AJ,(F$3+2),FALSE)))</f>
        <v>3</v>
      </c>
      <c r="G561" s="95">
        <f>IF($C561 = "neg", (($D561+1) - VLOOKUP($B561,'Results-formatted 060121'!$A:$AJ,(G$3+2),FALSE)), IF($C561 = "pos-neg", (3+VLOOKUP($B561,'Results-formatted 060121'!$A:$AJ,(G$3+2),FALSE)), VLOOKUP($B561,'Results-formatted 060121'!$A:$AJ,(G$3+2),FALSE)))</f>
        <v>4</v>
      </c>
      <c r="H561" s="95">
        <f>IF($C561 = "neg", (($D561+1) - VLOOKUP($B561,'Results-formatted 060121'!$A:$AJ,(H$3+2),FALSE)), IF($C561 = "pos-neg", (3+VLOOKUP($B561,'Results-formatted 060121'!$A:$AJ,(H$3+2),FALSE)), VLOOKUP($B561,'Results-formatted 060121'!$A:$AJ,(H$3+2),FALSE)))</f>
        <v>4</v>
      </c>
      <c r="I561" s="95">
        <f>IF($C561 = "neg", (($D561+1) - VLOOKUP($B561,'Results-formatted 060121'!$A:$AJ,(I$3+2),FALSE)), IF($C561 = "pos-neg", (3+VLOOKUP($B561,'Results-formatted 060121'!$A:$AJ,(I$3+2),FALSE)), VLOOKUP($B561,'Results-formatted 060121'!$A:$AJ,(I$3+2),FALSE)))</f>
        <v>3</v>
      </c>
      <c r="J561" s="95">
        <f>IF($C561 = "neg", (($D561+1) - VLOOKUP($B561,'Results-formatted 060121'!$A:$AJ,(J$3+2),FALSE)), IF($C561 = "pos-neg", (3+VLOOKUP($B561,'Results-formatted 060121'!$A:$AJ,(J$3+2),FALSE)), VLOOKUP($B561,'Results-formatted 060121'!$A:$AJ,(J$3+2),FALSE)))</f>
        <v>3</v>
      </c>
      <c r="K561" s="95">
        <f>IF($C561 = "neg", (($D561+1) - VLOOKUP($B561,'Results-formatted 060121'!$A:$AJ,(K$3+2),FALSE)), IF($C561 = "pos-neg", (3+VLOOKUP($B561,'Results-formatted 060121'!$A:$AJ,(K$3+2),FALSE)), VLOOKUP($B561,'Results-formatted 060121'!$A:$AJ,(K$3+2),FALSE)))</f>
        <v>5</v>
      </c>
      <c r="L561" s="95">
        <f>IF($C561 = "neg", (($D561+1) - VLOOKUP($B561,'Results-formatted 060121'!$A:$AJ,(L$3+2),FALSE)), IF($C561 = "pos-neg", (3+VLOOKUP($B561,'Results-formatted 060121'!$A:$AJ,(L$3+2),FALSE)), VLOOKUP($B561,'Results-formatted 060121'!$A:$AJ,(L$3+2),FALSE)))</f>
        <v>4</v>
      </c>
      <c r="M561" s="95">
        <f>IF($C561 = "neg", (($D561+1) - VLOOKUP($B561,'Results-formatted 060121'!$A:$AJ,(M$3+2),FALSE)), IF($C561 = "pos-neg", (3+VLOOKUP($B561,'Results-formatted 060121'!$A:$AJ,(M$3+2),FALSE)), VLOOKUP($B561,'Results-formatted 060121'!$A:$AJ,(M$3+2),FALSE)))</f>
        <v>5</v>
      </c>
      <c r="N561" s="95">
        <f>IF($C561 = "neg", (($D561+1) - VLOOKUP($B561,'Results-formatted 060121'!$A:$AJ,(N$3+2),FALSE)), IF($C561 = "pos-neg", (3+VLOOKUP($B561,'Results-formatted 060121'!$A:$AJ,(N$3+2),FALSE)), VLOOKUP($B561,'Results-formatted 060121'!$A:$AJ,(N$3+2),FALSE)))</f>
        <v>3</v>
      </c>
      <c r="O561" s="95">
        <f>IF($C561 = "neg", (($D561+1) - VLOOKUP($B561,'Results-formatted 060121'!$A:$AJ,(O$3+2),FALSE)), IF($C561 = "pos-neg", (3+VLOOKUP($B561,'Results-formatted 060121'!$A:$AJ,(O$3+2),FALSE)), VLOOKUP($B561,'Results-formatted 060121'!$A:$AJ,(O$3+2),FALSE)))</f>
        <v>3</v>
      </c>
      <c r="P561" s="95">
        <f>IF($C561 = "neg", (($D561+1) - VLOOKUP($B561,'Results-formatted 060121'!$A:$AJ,(P$3+2),FALSE)), IF($C561 = "pos-neg", (3+VLOOKUP($B561,'Results-formatted 060121'!$A:$AJ,(P$3+2),FALSE)), VLOOKUP($B561,'Results-formatted 060121'!$A:$AJ,(P$3+2),FALSE)))</f>
        <v>4</v>
      </c>
      <c r="Q561" s="95">
        <f>IF($C561 = "neg", (($D561+1) - VLOOKUP($B561,'Results-formatted 060121'!$A:$AJ,(Q$3+2),FALSE)), IF($C561 = "pos-neg", (3+VLOOKUP($B561,'Results-formatted 060121'!$A:$AJ,(Q$3+2),FALSE)), VLOOKUP($B561,'Results-formatted 060121'!$A:$AJ,(Q$3+2),FALSE)))</f>
        <v>5</v>
      </c>
      <c r="R561" s="95">
        <f>IF($C561 = "neg", (($D561+1) - VLOOKUP($B561,'Results-formatted 060121'!$A:$AJ,(R$3+2),FALSE)), IF($C561 = "pos-neg", (3+VLOOKUP($B561,'Results-formatted 060121'!$A:$AJ,(R$3+2),FALSE)), VLOOKUP($B561,'Results-formatted 060121'!$A:$AJ,(R$3+2),FALSE)))</f>
        <v>4</v>
      </c>
      <c r="S561" s="95">
        <f>IF($C561 = "neg", (($D561+1) - VLOOKUP($B561,'Results-formatted 060121'!$A:$AJ,(S$3+2),FALSE)), IF($C561 = "pos-neg", (3+VLOOKUP($B561,'Results-formatted 060121'!$A:$AJ,(S$3+2),FALSE)), VLOOKUP($B561,'Results-formatted 060121'!$A:$AJ,(S$3+2),FALSE)))</f>
        <v>4</v>
      </c>
      <c r="T561" s="95">
        <f>IF($C561 = "neg", (($D561+1) - VLOOKUP($B561,'Results-formatted 060121'!$A:$AJ,(T$3+2),FALSE)), IF($C561 = "pos-neg", (3+VLOOKUP($B561,'Results-formatted 060121'!$A:$AJ,(T$3+2),FALSE)), VLOOKUP($B561,'Results-formatted 060121'!$A:$AJ,(T$3+2),FALSE)))</f>
        <v>5</v>
      </c>
      <c r="U561" s="95">
        <f>IF($C561 = "neg", (($D561+1) - VLOOKUP($B561,'Results-formatted 060121'!$A:$AJ,(U$3+2),FALSE)), IF($C561 = "pos-neg", (3+VLOOKUP($B561,'Results-formatted 060121'!$A:$AJ,(U$3+2),FALSE)), VLOOKUP($B561,'Results-formatted 060121'!$A:$AJ,(U$3+2),FALSE)))</f>
        <v>2</v>
      </c>
      <c r="V561" s="95">
        <f>IF($C561 = "neg", (($D561+1) - VLOOKUP($B561,'Results-formatted 060121'!$A:$AJ,(V$3+2),FALSE)), IF($C561 = "pos-neg", (3+VLOOKUP($B561,'Results-formatted 060121'!$A:$AJ,(V$3+2),FALSE)), VLOOKUP($B561,'Results-formatted 060121'!$A:$AJ,(V$3+2),FALSE)))</f>
        <v>4</v>
      </c>
      <c r="W561" s="95">
        <f>IF($C561 = "neg", (($D561+1) - VLOOKUP($B561,'Results-formatted 060121'!$A:$AJ,(W$3+2),FALSE)), IF($C561 = "pos-neg", (3+VLOOKUP($B561,'Results-formatted 060121'!$A:$AJ,(W$3+2),FALSE)), VLOOKUP($B561,'Results-formatted 060121'!$A:$AJ,(W$3+2),FALSE)))</f>
        <v>4</v>
      </c>
      <c r="X561" s="95">
        <f>IF($C561 = "neg", (($D561+1) - VLOOKUP($B561,'Results-formatted 060121'!$A:$AJ,(X$3+2),FALSE)), IF($C561 = "pos-neg", (3+VLOOKUP($B561,'Results-formatted 060121'!$A:$AJ,(X$3+2),FALSE)), VLOOKUP($B561,'Results-formatted 060121'!$A:$AJ,(X$3+2),FALSE)))</f>
        <v>5</v>
      </c>
      <c r="Y561" s="95">
        <f>IF($C561 = "neg", (($D561+1) - VLOOKUP($B561,'Results-formatted 060121'!$A:$AJ,(Y$3+2),FALSE)), IF($C561 = "pos-neg", (3+VLOOKUP($B561,'Results-formatted 060121'!$A:$AJ,(Y$3+2),FALSE)), VLOOKUP($B561,'Results-formatted 060121'!$A:$AJ,(Y$3+2),FALSE)))</f>
        <v>4</v>
      </c>
      <c r="Z561" s="95">
        <f>IF($C561 = "neg", (($D561+1) - VLOOKUP($B561,'Results-formatted 060121'!$A:$AJ,(Z$3+2),FALSE)), IF($C561 = "pos-neg", (3+VLOOKUP($B561,'Results-formatted 060121'!$A:$AJ,(Z$3+2),FALSE)), VLOOKUP($B561,'Results-formatted 060121'!$A:$AJ,(Z$3+2),FALSE)))</f>
        <v>5</v>
      </c>
      <c r="AA561" s="95">
        <f>IF($C561 = "neg", (($D561+1) - VLOOKUP($B561,'Results-formatted 060121'!$A:$AJ,(AA$3+2),FALSE)), IF($C561 = "pos-neg", (3+VLOOKUP($B561,'Results-formatted 060121'!$A:$AJ,(AA$3+2),FALSE)), VLOOKUP($B561,'Results-formatted 060121'!$A:$AJ,(AA$3+2),FALSE)))</f>
        <v>5</v>
      </c>
      <c r="AB561" s="95">
        <f>IF($C561 = "neg", (($D561+1) - VLOOKUP($B561,'Results-formatted 060121'!$A:$AJ,(AB$3+2),FALSE)), IF($C561 = "pos-neg", (3+VLOOKUP($B561,'Results-formatted 060121'!$A:$AJ,(AB$3+2),FALSE)), VLOOKUP($B561,'Results-formatted 060121'!$A:$AJ,(AB$3+2),FALSE)))</f>
        <v>4</v>
      </c>
      <c r="AC561" s="95">
        <f>IF($C561 = "neg", (($D561+1) - VLOOKUP($B561,'Results-formatted 060121'!$A:$AJ,(AC$3+2),FALSE)), IF($C561 = "pos-neg", (3+VLOOKUP($B561,'Results-formatted 060121'!$A:$AJ,(AC$3+2),FALSE)), VLOOKUP($B561,'Results-formatted 060121'!$A:$AJ,(AC$3+2),FALSE)))</f>
        <v>2</v>
      </c>
      <c r="AD561" s="95">
        <f>IF($C561 = "neg", (($D561+1) - VLOOKUP($B561,'Results-formatted 060121'!$A:$AJ,(AD$3+2),FALSE)), IF($C561 = "pos-neg", (3+VLOOKUP($B561,'Results-formatted 060121'!$A:$AJ,(AD$3+2),FALSE)), VLOOKUP($B561,'Results-formatted 060121'!$A:$AJ,(AD$3+2),FALSE)))</f>
        <v>4</v>
      </c>
      <c r="AE561" s="95">
        <f>IF($C561 = "neg", (($D561+1) - VLOOKUP($B561,'Results-formatted 060121'!$A:$AJ,(AE$3+2),FALSE)), IF($C561 = "pos-neg", (3+VLOOKUP($B561,'Results-formatted 060121'!$A:$AJ,(AE$3+2),FALSE)), VLOOKUP($B561,'Results-formatted 060121'!$A:$AJ,(AE$3+2),FALSE)))</f>
        <v>4</v>
      </c>
      <c r="AF561" s="95">
        <f>IF($C561 = "neg", (($D561+1) - VLOOKUP($B561,'Results-formatted 060121'!$A:$AJ,(AF$3+2),FALSE)), IF($C561 = "pos-neg", (3+VLOOKUP($B561,'Results-formatted 060121'!$A:$AJ,(AF$3+2),FALSE)), VLOOKUP($B561,'Results-formatted 060121'!$A:$AJ,(AF$3+2),FALSE)))</f>
        <v>5</v>
      </c>
      <c r="AG561" s="95">
        <f>IF($C561 = "neg", (($D561+1) - VLOOKUP($B561,'Results-formatted 060121'!$A:$AJ,(AG$3+2),FALSE)), IF($C561 = "pos-neg", (3+VLOOKUP($B561,'Results-formatted 060121'!$A:$AJ,(AG$3+2),FALSE)), VLOOKUP($B561,'Results-formatted 060121'!$A:$AJ,(AG$3+2),FALSE)))</f>
        <v>4</v>
      </c>
      <c r="AH561" s="95">
        <f>IF($C561 = "neg", (($D561+1) - VLOOKUP($B561,'Results-formatted 060121'!$A:$AJ,(AH$3+2),FALSE)), IF($C561 = "pos-neg", (3+VLOOKUP($B561,'Results-formatted 060121'!$A:$AJ,(AH$3+2),FALSE)), VLOOKUP($B561,'Results-formatted 060121'!$A:$AJ,(AH$3+2),FALSE)))</f>
        <v>4</v>
      </c>
      <c r="AI561" s="95">
        <f>IF($C561 = "neg", (($D561+1) - VLOOKUP($B561,'Results-formatted 060121'!$A:$AJ,(AI$3+2),FALSE)), IF($C561 = "pos-neg", (3+VLOOKUP($B561,'Results-formatted 060121'!$A:$AJ,(AI$3+2),FALSE)), VLOOKUP($B561,'Results-formatted 060121'!$A:$AJ,(AI$3+2),FALSE)))</f>
        <v>4</v>
      </c>
      <c r="AJ561" s="95">
        <f>IF($C561 = "neg", (($D561+1) - VLOOKUP($B561,'Results-formatted 060121'!$A:$AJ,(AJ$3+2),FALSE)), IF($C561 = "pos-neg", (3+VLOOKUP($B561,'Results-formatted 060121'!$A:$AJ,(AJ$3+2),FALSE)), VLOOKUP($B561,'Results-formatted 060121'!$A:$AJ,(AJ$3+2),FALSE)))</f>
        <v>5</v>
      </c>
      <c r="AK561" s="95">
        <f>IF($C561 = "neg", (($D561+1) - VLOOKUP($B561,'Results-formatted 060121'!$A:$AJ,(AK$3+2),FALSE)), IF($C561 = "pos-neg", (3+VLOOKUP($B561,'Results-formatted 060121'!$A:$AJ,(AK$3+2),FALSE)), VLOOKUP($B561,'Results-formatted 060121'!$A:$AJ,(AK$3+2),FALSE)))</f>
        <v>4</v>
      </c>
      <c r="AL561" s="95">
        <f>IF($C561 = "neg", (($D561+1) - VLOOKUP($B561,'Results-formatted 060121'!$A:$AJ,(AL$3+2),FALSE)), IF($C561 = "pos-neg", (3+VLOOKUP($B561,'Results-formatted 060121'!$A:$AJ,(AL$3+2),FALSE)), VLOOKUP($B561,'Results-formatted 060121'!$A:$AJ,(AL$3+2),FALSE)))</f>
        <v>4</v>
      </c>
      <c r="AM561" s="95">
        <f>IF($C561 = "neg", (($D561+1) - VLOOKUP($B561,'Results-formatted 060121'!$A:AJ,(AM$3+2),FALSE)), IF($C561 = "pos-neg", (3+VLOOKUP($B561,'Results-formatted 060121'!$A:AJ,(AM$3+2),FALSE)), VLOOKUP($B561,'Results-formatted 060121'!$A:AJ,(AM$3+2),FALSE)))</f>
        <v>5</v>
      </c>
      <c r="AN561" s="95">
        <f>IF($C561 = "neg", (($D561+1) - VLOOKUP($B561,'Results-formatted 060121'!$A:AK,(AN$3+2),FALSE)), IF($C561 = "pos-neg", (3+VLOOKUP($B561,'Results-formatted 060121'!$A:AK,(AN$3+2),FALSE)), VLOOKUP($B561,'Results-formatted 060121'!$A:AK,(AN$3+2),FALSE)))</f>
        <v>4</v>
      </c>
      <c r="AO561" s="95">
        <f>IF($C561 = "neg", (($D561+1) - VLOOKUP($B561,'Results-formatted 060121'!$A:AL,(AO$3+2),FALSE)), IF($C561 = "pos-neg", (3+VLOOKUP($B561,'Results-formatted 060121'!$A:AL,(AO$3+2),FALSE)), VLOOKUP($B561,'Results-formatted 060121'!$A:AL,(AO$3+2),FALSE)))</f>
        <v>5</v>
      </c>
      <c r="AP561" s="95">
        <f>IF($C561 = "neg", (($D561+1) - VLOOKUP($B561,'Results-formatted 060121'!$A:AM,(AP$3+2),FALSE)), IF($C561 = "pos-neg", (3+VLOOKUP($B561,'Results-formatted 060121'!$A:AM,(AP$3+2),FALSE)), VLOOKUP($B561,'Results-formatted 060121'!$A:AM,(AP$3+2),FALSE)))</f>
        <v>2</v>
      </c>
      <c r="AQ561" s="95">
        <f>IF($C561 = "neg", (($D561+1) - VLOOKUP($B561,'Results-formatted 060121'!$A:AN,(AQ$3+2),FALSE)), IF($C561 = "pos-neg", (3+VLOOKUP($B561,'Results-formatted 060121'!$A:AN,(AQ$3+2),FALSE)), VLOOKUP($B561,'Results-formatted 060121'!$A:AN,(AQ$3+2),FALSE)))</f>
        <v>4</v>
      </c>
      <c r="AR561" s="95">
        <f>IF($C561 = "neg", (($D561+1) - VLOOKUP($B561,'Results-formatted 060121'!$A:AO,(AR$3+2),FALSE)), IF($C561 = "pos-neg", (3+VLOOKUP($B561,'Results-formatted 060121'!$A:AO,(AR$3+2),FALSE)), VLOOKUP($B561,'Results-formatted 060121'!$A:AO,(AR$3+2),FALSE)))</f>
        <v>5</v>
      </c>
      <c r="AS561" s="95">
        <f>IF($C561 = "neg", (($D561+1) - VLOOKUP($B561,'Results-formatted 060121'!$A:AP,(AS$3+2),FALSE)), IF($C561 = "pos-neg", (3+VLOOKUP($B561,'Results-formatted 060121'!$A:AP,(AS$3+2),FALSE)), VLOOKUP($B561,'Results-formatted 060121'!$A:AP,(AS$3+2),FALSE)))</f>
        <v>5</v>
      </c>
      <c r="AT561" s="95">
        <f>IF($C561 = "neg", (($D561+1) - VLOOKUP($B561,'Results-formatted 060121'!$A:AQ,(AT$3+2),FALSE)), IF($C561 = "pos-neg", (3+VLOOKUP($B561,'Results-formatted 060121'!$A:AQ,(AT$3+2),FALSE)), VLOOKUP($B561,'Results-formatted 060121'!$A:AQ,(AT$3+2),FALSE)))</f>
        <v>5</v>
      </c>
      <c r="AU561" s="95">
        <f>IF($C561 = "neg", (($D561+1) - VLOOKUP($B561,'Results-formatted 060121'!$A:AR,(AU$3+2),FALSE)), IF($C561 = "pos-neg", (3+VLOOKUP($B561,'Results-formatted 060121'!$A:AR,(AU$3+2),FALSE)), VLOOKUP($B561,'Results-formatted 060121'!$A:AR,(AU$3+2),FALSE)))</f>
        <v>5</v>
      </c>
      <c r="AV561" s="95">
        <f>IF($C561 = "neg", (($D561+1) - VLOOKUP($B561,'Results-formatted 060121'!$A:AS,(AV$3+2),FALSE)), IF($C561 = "pos-neg", (3+VLOOKUP($B561,'Results-formatted 060121'!$A:AS,(AV$3+2),FALSE)), VLOOKUP($B561,'Results-formatted 060121'!$A:AS,(AV$3+2),FALSE)))</f>
        <v>3</v>
      </c>
      <c r="AW561" s="95">
        <f>IF($C561 = "neg", (($D561+1) - VLOOKUP($B561,'Results-formatted 060121'!$A:AT,(AW$3+2),FALSE)), IF($C561 = "pos-neg", (3+VLOOKUP($B561,'Results-formatted 060121'!$A:AT,(AW$3+2),FALSE)), VLOOKUP($B561,'Results-formatted 060121'!$A:AT,(AW$3+2),FALSE)))</f>
        <v>3</v>
      </c>
      <c r="AX561" s="95">
        <f>IF($C561 = "neg", (($D561+1) - VLOOKUP($B561,'Results-formatted 060121'!$A:AU,(AX$3+2),FALSE)), IF($C561 = "pos-neg", (3+VLOOKUP($B561,'Results-formatted 060121'!$A:AU,(AX$3+2),FALSE)), VLOOKUP($B561,'Results-formatted 060121'!$A:AU,(AX$3+2),FALSE)))</f>
        <v>2</v>
      </c>
      <c r="AY561" s="95">
        <f>IF($C561 = "neg", (($D561+1) - VLOOKUP($B561,'Results-formatted 060121'!$A:AV,(AY$3+2),FALSE)), IF($C561 = "pos-neg", (3+VLOOKUP($B561,'Results-formatted 060121'!$A:AV,(AY$3+2),FALSE)), VLOOKUP($B561,'Results-formatted 060121'!$A:AV,(AY$3+2),FALSE)))</f>
        <v>4</v>
      </c>
      <c r="AZ561" s="95">
        <f>IF($C561 = "neg", (($D561+1) - VLOOKUP($B561,'Results-formatted 060121'!$A:AW,(AZ$3+2),FALSE)), IF($C561 = "pos-neg", (3+VLOOKUP($B561,'Results-formatted 060121'!$A:AW,(AZ$3+2),FALSE)), VLOOKUP($B561,'Results-formatted 060121'!$A:AW,(AZ$3+2),FALSE)))</f>
        <v>5</v>
      </c>
      <c r="BA561" s="95">
        <f>IF($C561 = "neg", (($D561+1) - VLOOKUP($B561,'Results-formatted 060121'!$A:AX,(BA$3+2),FALSE)), IF($C561 = "pos-neg", (3+VLOOKUP($B561,'Results-formatted 060121'!$A:AX,(BA$3+2),FALSE)), VLOOKUP($B561,'Results-formatted 060121'!$A:AX,(BA$3+2),FALSE)))</f>
        <v>4</v>
      </c>
      <c r="BB561" s="95">
        <f>IF($C561 = "neg", (($D561+1) - VLOOKUP($B561,'Results-formatted 060121'!$A:AY,(BB$3+2),FALSE)), IF($C561 = "pos-neg", (3+VLOOKUP($B561,'Results-formatted 060121'!$A:AY,(BB$3+2),FALSE)), VLOOKUP($B561,'Results-formatted 060121'!$A:AY,(BB$3+2),FALSE)))</f>
        <v>5</v>
      </c>
      <c r="BC561" s="95">
        <f>IF($C561 = "neg", (($D561+1) - VLOOKUP($B561,'Results-formatted 060121'!$A:AZ,(BC$3+2),FALSE)), IF($C561 = "pos-neg", (3+VLOOKUP($B561,'Results-formatted 060121'!$A:AZ,(BC$3+2),FALSE)), VLOOKUP($B561,'Results-formatted 060121'!$A:AZ,(BC$3+2),FALSE)))</f>
        <v>3</v>
      </c>
      <c r="BD561" s="95">
        <f>IF($C561 = "neg", (($D561+1) - VLOOKUP($B561,'Results-formatted 060121'!$A:BA,(BD$3+2),FALSE)), IF($C561 = "pos-neg", (3+VLOOKUP($B561,'Results-formatted 060121'!$A:BA,(BD$3+2),FALSE)), VLOOKUP($B561,'Results-formatted 060121'!$A:BA,(BD$3+2),FALSE)))</f>
        <v>5</v>
      </c>
      <c r="BE561" s="95">
        <f>IF($C561 = "neg", (($D561+1) - VLOOKUP($B561,'Results-formatted 060121'!$A:BB,(BE$3+2),FALSE)), IF($C561 = "pos-neg", (3+VLOOKUP($B561,'Results-formatted 060121'!$A:BB,(BE$3+2),FALSE)), VLOOKUP($B561,'Results-formatted 060121'!$A:BB,(BE$3+2),FALSE)))</f>
        <v>4</v>
      </c>
      <c r="BF561" s="95">
        <f>IF($C561 = "neg", (($D561+1) - VLOOKUP($B561,'Results-formatted 060121'!$A:BC,(BF$3+2),FALSE)), IF($C561 = "pos-neg", (3+VLOOKUP($B561,'Results-formatted 060121'!$A:BC,(BF$3+2),FALSE)), VLOOKUP($B561,'Results-formatted 060121'!$A:BC,(BF$3+2),FALSE)))</f>
        <v>5</v>
      </c>
      <c r="BG561" s="95">
        <f>IF($C561 = "neg", (($D561+1) - VLOOKUP($B561,'Results-formatted 060121'!$A:BD,(BG$3+2),FALSE)), IF($C561 = "pos-neg", (3+VLOOKUP($B561,'Results-formatted 060121'!$A:BD,(BG$3+2),FALSE)), VLOOKUP($B561,'Results-formatted 060121'!$A:BD,(BG$3+2),FALSE)))</f>
        <v>4</v>
      </c>
      <c r="BH561" s="95">
        <f>IF($C561 = "neg", (($D561+1) - VLOOKUP($B561,'Results-formatted 060121'!$A:BE,(BH$3+2),FALSE)), IF($C561 = "pos-neg", (3+VLOOKUP($B561,'Results-formatted 060121'!$A:BE,(BH$3+2),FALSE)), VLOOKUP($B561,'Results-formatted 060121'!$A:BE,(BH$3+2),FALSE)))</f>
        <v>3</v>
      </c>
      <c r="BI561" s="95">
        <f>IF($C561 = "neg", (($D561+1) - VLOOKUP($B561,'Results-formatted 060121'!$A:BF,(BI$3+2),FALSE)), IF($C561 = "pos-neg", (3+VLOOKUP($B561,'Results-formatted 060121'!$A:BF,(BI$3+2),FALSE)), VLOOKUP($B561,'Results-formatted 060121'!$A:BF,(BI$3+2),FALSE)))</f>
        <v>5</v>
      </c>
      <c r="BJ561" s="95">
        <f>IF($C561 = "neg", (($D561+1) - VLOOKUP($B561,'Results-formatted 060121'!$A:BG,(BJ$3+2),FALSE)), IF($C561 = "pos-neg", (3+VLOOKUP($B561,'Results-formatted 060121'!$A:BG,(BJ$3+2),FALSE)), VLOOKUP($B561,'Results-formatted 060121'!$A:BG,(BJ$3+2),FALSE)))</f>
        <v>5</v>
      </c>
      <c r="BK561" s="95">
        <f>IF($C561 = "neg", (($D561+1) - VLOOKUP($B561,'Results-formatted 060121'!$A:BH,(BK$3+2),FALSE)), IF($C561 = "pos-neg", (3+VLOOKUP($B561,'Results-formatted 060121'!$A:BH,(BK$3+2),FALSE)), VLOOKUP($B561,'Results-formatted 060121'!$A:BH,(BK$3+2),FALSE)))</f>
        <v>4</v>
      </c>
      <c r="BL561" s="95">
        <f>IF($C561 = "neg", (($D561+1) - VLOOKUP($B561,'Results-formatted 060121'!$A:BI,(BL$3+2),FALSE)), IF($C561 = "pos-neg", (3+VLOOKUP($B561,'Results-formatted 060121'!$A:BI,(BL$3+2),FALSE)), VLOOKUP($B561,'Results-formatted 060121'!$A:BI,(BL$3+2),FALSE)))</f>
        <v>4</v>
      </c>
      <c r="BM561" s="95">
        <f>IF($C561 = "neg", (($D561+1) - VLOOKUP($B561,'Results-formatted 060121'!$A:BJ,(BM$3+2),FALSE)), IF($C561 = "pos-neg", (3+VLOOKUP($B561,'Results-formatted 060121'!$A:BJ,(BM$3+2),FALSE)), VLOOKUP($B561,'Results-formatted 060121'!$A:BJ,(BM$3+2),FALSE)))</f>
        <v>3</v>
      </c>
      <c r="BN561" s="95"/>
      <c r="BO561" s="95"/>
      <c r="BP561" s="95"/>
      <c r="BQ561" s="95"/>
      <c r="BR561" s="95"/>
      <c r="BS561" s="95"/>
      <c r="BT561" s="95"/>
      <c r="BU561" s="95"/>
      <c r="BV561" s="95"/>
      <c r="BW561" s="95"/>
      <c r="BX561" s="95"/>
      <c r="BY561" s="95"/>
      <c r="BZ561" s="95"/>
      <c r="CA561" s="95"/>
      <c r="CB561" s="95"/>
      <c r="CC561" s="95"/>
      <c r="CD561" s="98"/>
      <c r="CE561" s="25">
        <f t="shared" si="2149"/>
        <v>4.05</v>
      </c>
      <c r="CF561" s="25">
        <f t="shared" si="2150"/>
        <v>0.89110481797046182</v>
      </c>
    </row>
    <row r="562" spans="2:84" ht="42" x14ac:dyDescent="0.15">
      <c r="B562" s="84" t="s">
        <v>671</v>
      </c>
      <c r="C562" s="86" t="s">
        <v>224</v>
      </c>
      <c r="D562" s="2">
        <v>5</v>
      </c>
      <c r="E562" s="15" t="s">
        <v>1120</v>
      </c>
      <c r="F562" s="95">
        <f>IF($C562 = "neg", (($D562+1) - VLOOKUP($B562,'Results-formatted 060121'!$A:$AJ,(F$3+2),FALSE)), IF($C562 = "pos-neg", (3+VLOOKUP($B562,'Results-formatted 060121'!$A:$AJ,(F$3+2),FALSE)), VLOOKUP($B562,'Results-formatted 060121'!$A:$AJ,(F$3+2),FALSE)))</f>
        <v>3</v>
      </c>
      <c r="G562" s="95">
        <f>IF($C562 = "neg", (($D562+1) - VLOOKUP($B562,'Results-formatted 060121'!$A:$AJ,(G$3+2),FALSE)), IF($C562 = "pos-neg", (3+VLOOKUP($B562,'Results-formatted 060121'!$A:$AJ,(G$3+2),FALSE)), VLOOKUP($B562,'Results-formatted 060121'!$A:$AJ,(G$3+2),FALSE)))</f>
        <v>4</v>
      </c>
      <c r="H562" s="95">
        <f>IF($C562 = "neg", (($D562+1) - VLOOKUP($B562,'Results-formatted 060121'!$A:$AJ,(H$3+2),FALSE)), IF($C562 = "pos-neg", (3+VLOOKUP($B562,'Results-formatted 060121'!$A:$AJ,(H$3+2),FALSE)), VLOOKUP($B562,'Results-formatted 060121'!$A:$AJ,(H$3+2),FALSE)))</f>
        <v>3</v>
      </c>
      <c r="I562" s="95">
        <f>IF($C562 = "neg", (($D562+1) - VLOOKUP($B562,'Results-formatted 060121'!$A:$AJ,(I$3+2),FALSE)), IF($C562 = "pos-neg", (3+VLOOKUP($B562,'Results-formatted 060121'!$A:$AJ,(I$3+2),FALSE)), VLOOKUP($B562,'Results-formatted 060121'!$A:$AJ,(I$3+2),FALSE)))</f>
        <v>4</v>
      </c>
      <c r="J562" s="95">
        <f>IF($C562 = "neg", (($D562+1) - VLOOKUP($B562,'Results-formatted 060121'!$A:$AJ,(J$3+2),FALSE)), IF($C562 = "pos-neg", (3+VLOOKUP($B562,'Results-formatted 060121'!$A:$AJ,(J$3+2),FALSE)), VLOOKUP($B562,'Results-formatted 060121'!$A:$AJ,(J$3+2),FALSE)))</f>
        <v>2</v>
      </c>
      <c r="K562" s="95">
        <f>IF($C562 = "neg", (($D562+1) - VLOOKUP($B562,'Results-formatted 060121'!$A:$AJ,(K$3+2),FALSE)), IF($C562 = "pos-neg", (3+VLOOKUP($B562,'Results-formatted 060121'!$A:$AJ,(K$3+2),FALSE)), VLOOKUP($B562,'Results-formatted 060121'!$A:$AJ,(K$3+2),FALSE)))</f>
        <v>4</v>
      </c>
      <c r="L562" s="95">
        <f>IF($C562 = "neg", (($D562+1) - VLOOKUP($B562,'Results-formatted 060121'!$A:$AJ,(L$3+2),FALSE)), IF($C562 = "pos-neg", (3+VLOOKUP($B562,'Results-formatted 060121'!$A:$AJ,(L$3+2),FALSE)), VLOOKUP($B562,'Results-formatted 060121'!$A:$AJ,(L$3+2),FALSE)))</f>
        <v>4</v>
      </c>
      <c r="M562" s="95">
        <f>IF($C562 = "neg", (($D562+1) - VLOOKUP($B562,'Results-formatted 060121'!$A:$AJ,(M$3+2),FALSE)), IF($C562 = "pos-neg", (3+VLOOKUP($B562,'Results-formatted 060121'!$A:$AJ,(M$3+2),FALSE)), VLOOKUP($B562,'Results-formatted 060121'!$A:$AJ,(M$3+2),FALSE)))</f>
        <v>2</v>
      </c>
      <c r="N562" s="95">
        <f>IF($C562 = "neg", (($D562+1) - VLOOKUP($B562,'Results-formatted 060121'!$A:$AJ,(N$3+2),FALSE)), IF($C562 = "pos-neg", (3+VLOOKUP($B562,'Results-formatted 060121'!$A:$AJ,(N$3+2),FALSE)), VLOOKUP($B562,'Results-formatted 060121'!$A:$AJ,(N$3+2),FALSE)))</f>
        <v>4</v>
      </c>
      <c r="O562" s="95">
        <f>IF($C562 = "neg", (($D562+1) - VLOOKUP($B562,'Results-formatted 060121'!$A:$AJ,(O$3+2),FALSE)), IF($C562 = "pos-neg", (3+VLOOKUP($B562,'Results-formatted 060121'!$A:$AJ,(O$3+2),FALSE)), VLOOKUP($B562,'Results-formatted 060121'!$A:$AJ,(O$3+2),FALSE)))</f>
        <v>3</v>
      </c>
      <c r="P562" s="95">
        <f>IF($C562 = "neg", (($D562+1) - VLOOKUP($B562,'Results-formatted 060121'!$A:$AJ,(P$3+2),FALSE)), IF($C562 = "pos-neg", (3+VLOOKUP($B562,'Results-formatted 060121'!$A:$AJ,(P$3+2),FALSE)), VLOOKUP($B562,'Results-formatted 060121'!$A:$AJ,(P$3+2),FALSE)))</f>
        <v>2</v>
      </c>
      <c r="Q562" s="95">
        <f>IF($C562 = "neg", (($D562+1) - VLOOKUP($B562,'Results-formatted 060121'!$A:$AJ,(Q$3+2),FALSE)), IF($C562 = "pos-neg", (3+VLOOKUP($B562,'Results-formatted 060121'!$A:$AJ,(Q$3+2),FALSE)), VLOOKUP($B562,'Results-formatted 060121'!$A:$AJ,(Q$3+2),FALSE)))</f>
        <v>4</v>
      </c>
      <c r="R562" s="95">
        <f>IF($C562 = "neg", (($D562+1) - VLOOKUP($B562,'Results-formatted 060121'!$A:$AJ,(R$3+2),FALSE)), IF($C562 = "pos-neg", (3+VLOOKUP($B562,'Results-formatted 060121'!$A:$AJ,(R$3+2),FALSE)), VLOOKUP($B562,'Results-formatted 060121'!$A:$AJ,(R$3+2),FALSE)))</f>
        <v>4</v>
      </c>
      <c r="S562" s="95">
        <f>IF($C562 = "neg", (($D562+1) - VLOOKUP($B562,'Results-formatted 060121'!$A:$AJ,(S$3+2),FALSE)), IF($C562 = "pos-neg", (3+VLOOKUP($B562,'Results-formatted 060121'!$A:$AJ,(S$3+2),FALSE)), VLOOKUP($B562,'Results-formatted 060121'!$A:$AJ,(S$3+2),FALSE)))</f>
        <v>3</v>
      </c>
      <c r="T562" s="95">
        <f>IF($C562 = "neg", (($D562+1) - VLOOKUP($B562,'Results-formatted 060121'!$A:$AJ,(T$3+2),FALSE)), IF($C562 = "pos-neg", (3+VLOOKUP($B562,'Results-formatted 060121'!$A:$AJ,(T$3+2),FALSE)), VLOOKUP($B562,'Results-formatted 060121'!$A:$AJ,(T$3+2),FALSE)))</f>
        <v>4</v>
      </c>
      <c r="U562" s="95">
        <f>IF($C562 = "neg", (($D562+1) - VLOOKUP($B562,'Results-formatted 060121'!$A:$AJ,(U$3+2),FALSE)), IF($C562 = "pos-neg", (3+VLOOKUP($B562,'Results-formatted 060121'!$A:$AJ,(U$3+2),FALSE)), VLOOKUP($B562,'Results-formatted 060121'!$A:$AJ,(U$3+2),FALSE)))</f>
        <v>1</v>
      </c>
      <c r="V562" s="95">
        <f>IF($C562 = "neg", (($D562+1) - VLOOKUP($B562,'Results-formatted 060121'!$A:$AJ,(V$3+2),FALSE)), IF($C562 = "pos-neg", (3+VLOOKUP($B562,'Results-formatted 060121'!$A:$AJ,(V$3+2),FALSE)), VLOOKUP($B562,'Results-formatted 060121'!$A:$AJ,(V$3+2),FALSE)))</f>
        <v>4</v>
      </c>
      <c r="W562" s="95">
        <f>IF($C562 = "neg", (($D562+1) - VLOOKUP($B562,'Results-formatted 060121'!$A:$AJ,(W$3+2),FALSE)), IF($C562 = "pos-neg", (3+VLOOKUP($B562,'Results-formatted 060121'!$A:$AJ,(W$3+2),FALSE)), VLOOKUP($B562,'Results-formatted 060121'!$A:$AJ,(W$3+2),FALSE)))</f>
        <v>3</v>
      </c>
      <c r="X562" s="95">
        <f>IF($C562 = "neg", (($D562+1) - VLOOKUP($B562,'Results-formatted 060121'!$A:$AJ,(X$3+2),FALSE)), IF($C562 = "pos-neg", (3+VLOOKUP($B562,'Results-formatted 060121'!$A:$AJ,(X$3+2),FALSE)), VLOOKUP($B562,'Results-formatted 060121'!$A:$AJ,(X$3+2),FALSE)))</f>
        <v>3</v>
      </c>
      <c r="Y562" s="95">
        <f>IF($C562 = "neg", (($D562+1) - VLOOKUP($B562,'Results-formatted 060121'!$A:$AJ,(Y$3+2),FALSE)), IF($C562 = "pos-neg", (3+VLOOKUP($B562,'Results-formatted 060121'!$A:$AJ,(Y$3+2),FALSE)), VLOOKUP($B562,'Results-formatted 060121'!$A:$AJ,(Y$3+2),FALSE)))</f>
        <v>4</v>
      </c>
      <c r="Z562" s="95">
        <f>IF($C562 = "neg", (($D562+1) - VLOOKUP($B562,'Results-formatted 060121'!$A:$AJ,(Z$3+2),FALSE)), IF($C562 = "pos-neg", (3+VLOOKUP($B562,'Results-formatted 060121'!$A:$AJ,(Z$3+2),FALSE)), VLOOKUP($B562,'Results-formatted 060121'!$A:$AJ,(Z$3+2),FALSE)))</f>
        <v>2</v>
      </c>
      <c r="AA562" s="95">
        <f>IF($C562 = "neg", (($D562+1) - VLOOKUP($B562,'Results-formatted 060121'!$A:$AJ,(AA$3+2),FALSE)), IF($C562 = "pos-neg", (3+VLOOKUP($B562,'Results-formatted 060121'!$A:$AJ,(AA$3+2),FALSE)), VLOOKUP($B562,'Results-formatted 060121'!$A:$AJ,(AA$3+2),FALSE)))</f>
        <v>4</v>
      </c>
      <c r="AB562" s="95">
        <f>IF($C562 = "neg", (($D562+1) - VLOOKUP($B562,'Results-formatted 060121'!$A:$AJ,(AB$3+2),FALSE)), IF($C562 = "pos-neg", (3+VLOOKUP($B562,'Results-formatted 060121'!$A:$AJ,(AB$3+2),FALSE)), VLOOKUP($B562,'Results-formatted 060121'!$A:$AJ,(AB$3+2),FALSE)))</f>
        <v>4</v>
      </c>
      <c r="AC562" s="95">
        <f>IF($C562 = "neg", (($D562+1) - VLOOKUP($B562,'Results-formatted 060121'!$A:$AJ,(AC$3+2),FALSE)), IF($C562 = "pos-neg", (3+VLOOKUP($B562,'Results-formatted 060121'!$A:$AJ,(AC$3+2),FALSE)), VLOOKUP($B562,'Results-formatted 060121'!$A:$AJ,(AC$3+2),FALSE)))</f>
        <v>1</v>
      </c>
      <c r="AD562" s="95">
        <f>IF($C562 = "neg", (($D562+1) - VLOOKUP($B562,'Results-formatted 060121'!$A:$AJ,(AD$3+2),FALSE)), IF($C562 = "pos-neg", (3+VLOOKUP($B562,'Results-formatted 060121'!$A:$AJ,(AD$3+2),FALSE)), VLOOKUP($B562,'Results-formatted 060121'!$A:$AJ,(AD$3+2),FALSE)))</f>
        <v>3</v>
      </c>
      <c r="AE562" s="95">
        <f>IF($C562 = "neg", (($D562+1) - VLOOKUP($B562,'Results-formatted 060121'!$A:$AJ,(AE$3+2),FALSE)), IF($C562 = "pos-neg", (3+VLOOKUP($B562,'Results-formatted 060121'!$A:$AJ,(AE$3+2),FALSE)), VLOOKUP($B562,'Results-formatted 060121'!$A:$AJ,(AE$3+2),FALSE)))</f>
        <v>4</v>
      </c>
      <c r="AF562" s="95">
        <f>IF($C562 = "neg", (($D562+1) - VLOOKUP($B562,'Results-formatted 060121'!$A:$AJ,(AF$3+2),FALSE)), IF($C562 = "pos-neg", (3+VLOOKUP($B562,'Results-formatted 060121'!$A:$AJ,(AF$3+2),FALSE)), VLOOKUP($B562,'Results-formatted 060121'!$A:$AJ,(AF$3+2),FALSE)))</f>
        <v>3</v>
      </c>
      <c r="AG562" s="95">
        <f>IF($C562 = "neg", (($D562+1) - VLOOKUP($B562,'Results-formatted 060121'!$A:$AJ,(AG$3+2),FALSE)), IF($C562 = "pos-neg", (3+VLOOKUP($B562,'Results-formatted 060121'!$A:$AJ,(AG$3+2),FALSE)), VLOOKUP($B562,'Results-formatted 060121'!$A:$AJ,(AG$3+2),FALSE)))</f>
        <v>3</v>
      </c>
      <c r="AH562" s="95">
        <f>IF($C562 = "neg", (($D562+1) - VLOOKUP($B562,'Results-formatted 060121'!$A:$AJ,(AH$3+2),FALSE)), IF($C562 = "pos-neg", (3+VLOOKUP($B562,'Results-formatted 060121'!$A:$AJ,(AH$3+2),FALSE)), VLOOKUP($B562,'Results-formatted 060121'!$A:$AJ,(AH$3+2),FALSE)))</f>
        <v>3</v>
      </c>
      <c r="AI562" s="95">
        <f>IF($C562 = "neg", (($D562+1) - VLOOKUP($B562,'Results-formatted 060121'!$A:$AJ,(AI$3+2),FALSE)), IF($C562 = "pos-neg", (3+VLOOKUP($B562,'Results-formatted 060121'!$A:$AJ,(AI$3+2),FALSE)), VLOOKUP($B562,'Results-formatted 060121'!$A:$AJ,(AI$3+2),FALSE)))</f>
        <v>4</v>
      </c>
      <c r="AJ562" s="95">
        <f>IF($C562 = "neg", (($D562+1) - VLOOKUP($B562,'Results-formatted 060121'!$A:$AJ,(AJ$3+2),FALSE)), IF($C562 = "pos-neg", (3+VLOOKUP($B562,'Results-formatted 060121'!$A:$AJ,(AJ$3+2),FALSE)), VLOOKUP($B562,'Results-formatted 060121'!$A:$AJ,(AJ$3+2),FALSE)))</f>
        <v>5</v>
      </c>
      <c r="AK562" s="95">
        <f>IF($C562 = "neg", (($D562+1) - VLOOKUP($B562,'Results-formatted 060121'!$A:$AJ,(AK$3+2),FALSE)), IF($C562 = "pos-neg", (3+VLOOKUP($B562,'Results-formatted 060121'!$A:$AJ,(AK$3+2),FALSE)), VLOOKUP($B562,'Results-formatted 060121'!$A:$AJ,(AK$3+2),FALSE)))</f>
        <v>3</v>
      </c>
      <c r="AL562" s="95">
        <f>IF($C562 = "neg", (($D562+1) - VLOOKUP($B562,'Results-formatted 060121'!$A:$AJ,(AL$3+2),FALSE)), IF($C562 = "pos-neg", (3+VLOOKUP($B562,'Results-formatted 060121'!$A:$AJ,(AL$3+2),FALSE)), VLOOKUP($B562,'Results-formatted 060121'!$A:$AJ,(AL$3+2),FALSE)))</f>
        <v>3</v>
      </c>
      <c r="AM562" s="95">
        <f>IF($C562 = "neg", (($D562+1) - VLOOKUP($B562,'Results-formatted 060121'!$A:AJ,(AM$3+2),FALSE)), IF($C562 = "pos-neg", (3+VLOOKUP($B562,'Results-formatted 060121'!$A:AJ,(AM$3+2),FALSE)), VLOOKUP($B562,'Results-formatted 060121'!$A:AJ,(AM$3+2),FALSE)))</f>
        <v>4</v>
      </c>
      <c r="AN562" s="95">
        <f>IF($C562 = "neg", (($D562+1) - VLOOKUP($B562,'Results-formatted 060121'!$A:AK,(AN$3+2),FALSE)), IF($C562 = "pos-neg", (3+VLOOKUP($B562,'Results-formatted 060121'!$A:AK,(AN$3+2),FALSE)), VLOOKUP($B562,'Results-formatted 060121'!$A:AK,(AN$3+2),FALSE)))</f>
        <v>3</v>
      </c>
      <c r="AO562" s="95">
        <f>IF($C562 = "neg", (($D562+1) - VLOOKUP($B562,'Results-formatted 060121'!$A:AL,(AO$3+2),FALSE)), IF($C562 = "pos-neg", (3+VLOOKUP($B562,'Results-formatted 060121'!$A:AL,(AO$3+2),FALSE)), VLOOKUP($B562,'Results-formatted 060121'!$A:AL,(AO$3+2),FALSE)))</f>
        <v>4</v>
      </c>
      <c r="AP562" s="95">
        <f>IF($C562 = "neg", (($D562+1) - VLOOKUP($B562,'Results-formatted 060121'!$A:AM,(AP$3+2),FALSE)), IF($C562 = "pos-neg", (3+VLOOKUP($B562,'Results-formatted 060121'!$A:AM,(AP$3+2),FALSE)), VLOOKUP($B562,'Results-formatted 060121'!$A:AM,(AP$3+2),FALSE)))</f>
        <v>2</v>
      </c>
      <c r="AQ562" s="95">
        <f>IF($C562 = "neg", (($D562+1) - VLOOKUP($B562,'Results-formatted 060121'!$A:AN,(AQ$3+2),FALSE)), IF($C562 = "pos-neg", (3+VLOOKUP($B562,'Results-formatted 060121'!$A:AN,(AQ$3+2),FALSE)), VLOOKUP($B562,'Results-formatted 060121'!$A:AN,(AQ$3+2),FALSE)))</f>
        <v>2</v>
      </c>
      <c r="AR562" s="95">
        <f>IF($C562 = "neg", (($D562+1) - VLOOKUP($B562,'Results-formatted 060121'!$A:AO,(AR$3+2),FALSE)), IF($C562 = "pos-neg", (3+VLOOKUP($B562,'Results-formatted 060121'!$A:AO,(AR$3+2),FALSE)), VLOOKUP($B562,'Results-formatted 060121'!$A:AO,(AR$3+2),FALSE)))</f>
        <v>4</v>
      </c>
      <c r="AS562" s="95">
        <f>IF($C562 = "neg", (($D562+1) - VLOOKUP($B562,'Results-formatted 060121'!$A:AP,(AS$3+2),FALSE)), IF($C562 = "pos-neg", (3+VLOOKUP($B562,'Results-formatted 060121'!$A:AP,(AS$3+2),FALSE)), VLOOKUP($B562,'Results-formatted 060121'!$A:AP,(AS$3+2),FALSE)))</f>
        <v>3</v>
      </c>
      <c r="AT562" s="95">
        <f>IF($C562 = "neg", (($D562+1) - VLOOKUP($B562,'Results-formatted 060121'!$A:AQ,(AT$3+2),FALSE)), IF($C562 = "pos-neg", (3+VLOOKUP($B562,'Results-formatted 060121'!$A:AQ,(AT$3+2),FALSE)), VLOOKUP($B562,'Results-formatted 060121'!$A:AQ,(AT$3+2),FALSE)))</f>
        <v>4</v>
      </c>
      <c r="AU562" s="95">
        <f>IF($C562 = "neg", (($D562+1) - VLOOKUP($B562,'Results-formatted 060121'!$A:AR,(AU$3+2),FALSE)), IF($C562 = "pos-neg", (3+VLOOKUP($B562,'Results-formatted 060121'!$A:AR,(AU$3+2),FALSE)), VLOOKUP($B562,'Results-formatted 060121'!$A:AR,(AU$3+2),FALSE)))</f>
        <v>5</v>
      </c>
      <c r="AV562" s="95">
        <f>IF($C562 = "neg", (($D562+1) - VLOOKUP($B562,'Results-formatted 060121'!$A:AS,(AV$3+2),FALSE)), IF($C562 = "pos-neg", (3+VLOOKUP($B562,'Results-formatted 060121'!$A:AS,(AV$3+2),FALSE)), VLOOKUP($B562,'Results-formatted 060121'!$A:AS,(AV$3+2),FALSE)))</f>
        <v>3</v>
      </c>
      <c r="AW562" s="95">
        <f>IF($C562 = "neg", (($D562+1) - VLOOKUP($B562,'Results-formatted 060121'!$A:AT,(AW$3+2),FALSE)), IF($C562 = "pos-neg", (3+VLOOKUP($B562,'Results-formatted 060121'!$A:AT,(AW$3+2),FALSE)), VLOOKUP($B562,'Results-formatted 060121'!$A:AT,(AW$3+2),FALSE)))</f>
        <v>3</v>
      </c>
      <c r="AX562" s="95">
        <f>IF($C562 = "neg", (($D562+1) - VLOOKUP($B562,'Results-formatted 060121'!$A:AU,(AX$3+2),FALSE)), IF($C562 = "pos-neg", (3+VLOOKUP($B562,'Results-formatted 060121'!$A:AU,(AX$3+2),FALSE)), VLOOKUP($B562,'Results-formatted 060121'!$A:AU,(AX$3+2),FALSE)))</f>
        <v>2</v>
      </c>
      <c r="AY562" s="95">
        <f>IF($C562 = "neg", (($D562+1) - VLOOKUP($B562,'Results-formatted 060121'!$A:AV,(AY$3+2),FALSE)), IF($C562 = "pos-neg", (3+VLOOKUP($B562,'Results-formatted 060121'!$A:AV,(AY$3+2),FALSE)), VLOOKUP($B562,'Results-formatted 060121'!$A:AV,(AY$3+2),FALSE)))</f>
        <v>2</v>
      </c>
      <c r="AZ562" s="95">
        <f>IF($C562 = "neg", (($D562+1) - VLOOKUP($B562,'Results-formatted 060121'!$A:AW,(AZ$3+2),FALSE)), IF($C562 = "pos-neg", (3+VLOOKUP($B562,'Results-formatted 060121'!$A:AW,(AZ$3+2),FALSE)), VLOOKUP($B562,'Results-formatted 060121'!$A:AW,(AZ$3+2),FALSE)))</f>
        <v>4</v>
      </c>
      <c r="BA562" s="95">
        <f>IF($C562 = "neg", (($D562+1) - VLOOKUP($B562,'Results-formatted 060121'!$A:AX,(BA$3+2),FALSE)), IF($C562 = "pos-neg", (3+VLOOKUP($B562,'Results-formatted 060121'!$A:AX,(BA$3+2),FALSE)), VLOOKUP($B562,'Results-formatted 060121'!$A:AX,(BA$3+2),FALSE)))</f>
        <v>3</v>
      </c>
      <c r="BB562" s="95">
        <f>IF($C562 = "neg", (($D562+1) - VLOOKUP($B562,'Results-formatted 060121'!$A:AY,(BB$3+2),FALSE)), IF($C562 = "pos-neg", (3+VLOOKUP($B562,'Results-formatted 060121'!$A:AY,(BB$3+2),FALSE)), VLOOKUP($B562,'Results-formatted 060121'!$A:AY,(BB$3+2),FALSE)))</f>
        <v>4</v>
      </c>
      <c r="BC562" s="95">
        <f>IF($C562 = "neg", (($D562+1) - VLOOKUP($B562,'Results-formatted 060121'!$A:AZ,(BC$3+2),FALSE)), IF($C562 = "pos-neg", (3+VLOOKUP($B562,'Results-formatted 060121'!$A:AZ,(BC$3+2),FALSE)), VLOOKUP($B562,'Results-formatted 060121'!$A:AZ,(BC$3+2),FALSE)))</f>
        <v>3</v>
      </c>
      <c r="BD562" s="95">
        <f>IF($C562 = "neg", (($D562+1) - VLOOKUP($B562,'Results-formatted 060121'!$A:BA,(BD$3+2),FALSE)), IF($C562 = "pos-neg", (3+VLOOKUP($B562,'Results-formatted 060121'!$A:BA,(BD$3+2),FALSE)), VLOOKUP($B562,'Results-formatted 060121'!$A:BA,(BD$3+2),FALSE)))</f>
        <v>4</v>
      </c>
      <c r="BE562" s="95">
        <f>IF($C562 = "neg", (($D562+1) - VLOOKUP($B562,'Results-formatted 060121'!$A:BB,(BE$3+2),FALSE)), IF($C562 = "pos-neg", (3+VLOOKUP($B562,'Results-formatted 060121'!$A:BB,(BE$3+2),FALSE)), VLOOKUP($B562,'Results-formatted 060121'!$A:BB,(BE$3+2),FALSE)))</f>
        <v>4</v>
      </c>
      <c r="BF562" s="95">
        <f>IF($C562 = "neg", (($D562+1) - VLOOKUP($B562,'Results-formatted 060121'!$A:BC,(BF$3+2),FALSE)), IF($C562 = "pos-neg", (3+VLOOKUP($B562,'Results-formatted 060121'!$A:BC,(BF$3+2),FALSE)), VLOOKUP($B562,'Results-formatted 060121'!$A:BC,(BF$3+2),FALSE)))</f>
        <v>4</v>
      </c>
      <c r="BG562" s="95">
        <f>IF($C562 = "neg", (($D562+1) - VLOOKUP($B562,'Results-formatted 060121'!$A:BD,(BG$3+2),FALSE)), IF($C562 = "pos-neg", (3+VLOOKUP($B562,'Results-formatted 060121'!$A:BD,(BG$3+2),FALSE)), VLOOKUP($B562,'Results-formatted 060121'!$A:BD,(BG$3+2),FALSE)))</f>
        <v>3</v>
      </c>
      <c r="BH562" s="95">
        <f>IF($C562 = "neg", (($D562+1) - VLOOKUP($B562,'Results-formatted 060121'!$A:BE,(BH$3+2),FALSE)), IF($C562 = "pos-neg", (3+VLOOKUP($B562,'Results-formatted 060121'!$A:BE,(BH$3+2),FALSE)), VLOOKUP($B562,'Results-formatted 060121'!$A:BE,(BH$3+2),FALSE)))</f>
        <v>3</v>
      </c>
      <c r="BI562" s="95">
        <f>IF($C562 = "neg", (($D562+1) - VLOOKUP($B562,'Results-formatted 060121'!$A:BF,(BI$3+2),FALSE)), IF($C562 = "pos-neg", (3+VLOOKUP($B562,'Results-formatted 060121'!$A:BF,(BI$3+2),FALSE)), VLOOKUP($B562,'Results-formatted 060121'!$A:BF,(BI$3+2),FALSE)))</f>
        <v>4</v>
      </c>
      <c r="BJ562" s="95">
        <f>IF($C562 = "neg", (($D562+1) - VLOOKUP($B562,'Results-formatted 060121'!$A:BG,(BJ$3+2),FALSE)), IF($C562 = "pos-neg", (3+VLOOKUP($B562,'Results-formatted 060121'!$A:BG,(BJ$3+2),FALSE)), VLOOKUP($B562,'Results-formatted 060121'!$A:BG,(BJ$3+2),FALSE)))</f>
        <v>4</v>
      </c>
      <c r="BK562" s="95">
        <f>IF($C562 = "neg", (($D562+1) - VLOOKUP($B562,'Results-formatted 060121'!$A:BH,(BK$3+2),FALSE)), IF($C562 = "pos-neg", (3+VLOOKUP($B562,'Results-formatted 060121'!$A:BH,(BK$3+2),FALSE)), VLOOKUP($B562,'Results-formatted 060121'!$A:BH,(BK$3+2),FALSE)))</f>
        <v>4</v>
      </c>
      <c r="BL562" s="95">
        <f>IF($C562 = "neg", (($D562+1) - VLOOKUP($B562,'Results-formatted 060121'!$A:BI,(BL$3+2),FALSE)), IF($C562 = "pos-neg", (3+VLOOKUP($B562,'Results-formatted 060121'!$A:BI,(BL$3+2),FALSE)), VLOOKUP($B562,'Results-formatted 060121'!$A:BI,(BL$3+2),FALSE)))</f>
        <v>4</v>
      </c>
      <c r="BM562" s="95">
        <f>IF($C562 = "neg", (($D562+1) - VLOOKUP($B562,'Results-formatted 060121'!$A:BJ,(BM$3+2),FALSE)), IF($C562 = "pos-neg", (3+VLOOKUP($B562,'Results-formatted 060121'!$A:BJ,(BM$3+2),FALSE)), VLOOKUP($B562,'Results-formatted 060121'!$A:BJ,(BM$3+2),FALSE)))</f>
        <v>3</v>
      </c>
      <c r="BN562" s="95"/>
      <c r="BO562" s="95"/>
      <c r="BP562" s="95"/>
      <c r="BQ562" s="95"/>
      <c r="BR562" s="95"/>
      <c r="BS562" s="95"/>
      <c r="BT562" s="95"/>
      <c r="BU562" s="95"/>
      <c r="BV562" s="95"/>
      <c r="BW562" s="95"/>
      <c r="BX562" s="95"/>
      <c r="BY562" s="95"/>
      <c r="BZ562" s="95"/>
      <c r="CA562" s="95"/>
      <c r="CB562" s="95"/>
      <c r="CC562" s="95"/>
      <c r="CD562" s="98"/>
      <c r="CE562" s="25">
        <f t="shared" si="2149"/>
        <v>3.3166666666666669</v>
      </c>
      <c r="CF562" s="25">
        <f t="shared" si="2150"/>
        <v>0.87317202115681292</v>
      </c>
    </row>
    <row r="563" spans="2:84" ht="42" x14ac:dyDescent="0.15">
      <c r="B563" s="84" t="s">
        <v>672</v>
      </c>
      <c r="C563" s="86" t="s">
        <v>224</v>
      </c>
      <c r="D563" s="2">
        <v>5</v>
      </c>
      <c r="E563" s="15" t="s">
        <v>1121</v>
      </c>
      <c r="F563" s="95">
        <f>IF($C563 = "neg", (($D563+1) - VLOOKUP($B563,'Results-formatted 060121'!$A:$AJ,(F$3+2),FALSE)), IF($C563 = "pos-neg", (3+VLOOKUP($B563,'Results-formatted 060121'!$A:$AJ,(F$3+2),FALSE)), VLOOKUP($B563,'Results-formatted 060121'!$A:$AJ,(F$3+2),FALSE)))</f>
        <v>3</v>
      </c>
      <c r="G563" s="95">
        <f>IF($C563 = "neg", (($D563+1) - VLOOKUP($B563,'Results-formatted 060121'!$A:$AJ,(G$3+2),FALSE)), IF($C563 = "pos-neg", (3+VLOOKUP($B563,'Results-formatted 060121'!$A:$AJ,(G$3+2),FALSE)), VLOOKUP($B563,'Results-formatted 060121'!$A:$AJ,(G$3+2),FALSE)))</f>
        <v>4</v>
      </c>
      <c r="H563" s="95">
        <f>IF($C563 = "neg", (($D563+1) - VLOOKUP($B563,'Results-formatted 060121'!$A:$AJ,(H$3+2),FALSE)), IF($C563 = "pos-neg", (3+VLOOKUP($B563,'Results-formatted 060121'!$A:$AJ,(H$3+2),FALSE)), VLOOKUP($B563,'Results-formatted 060121'!$A:$AJ,(H$3+2),FALSE)))</f>
        <v>3</v>
      </c>
      <c r="I563" s="95">
        <f>IF($C563 = "neg", (($D563+1) - VLOOKUP($B563,'Results-formatted 060121'!$A:$AJ,(I$3+2),FALSE)), IF($C563 = "pos-neg", (3+VLOOKUP($B563,'Results-formatted 060121'!$A:$AJ,(I$3+2),FALSE)), VLOOKUP($B563,'Results-formatted 060121'!$A:$AJ,(I$3+2),FALSE)))</f>
        <v>3</v>
      </c>
      <c r="J563" s="95">
        <f>IF($C563 = "neg", (($D563+1) - VLOOKUP($B563,'Results-formatted 060121'!$A:$AJ,(J$3+2),FALSE)), IF($C563 = "pos-neg", (3+VLOOKUP($B563,'Results-formatted 060121'!$A:$AJ,(J$3+2),FALSE)), VLOOKUP($B563,'Results-formatted 060121'!$A:$AJ,(J$3+2),FALSE)))</f>
        <v>3</v>
      </c>
      <c r="K563" s="95">
        <f>IF($C563 = "neg", (($D563+1) - VLOOKUP($B563,'Results-formatted 060121'!$A:$AJ,(K$3+2),FALSE)), IF($C563 = "pos-neg", (3+VLOOKUP($B563,'Results-formatted 060121'!$A:$AJ,(K$3+2),FALSE)), VLOOKUP($B563,'Results-formatted 060121'!$A:$AJ,(K$3+2),FALSE)))</f>
        <v>3</v>
      </c>
      <c r="L563" s="95">
        <f>IF($C563 = "neg", (($D563+1) - VLOOKUP($B563,'Results-formatted 060121'!$A:$AJ,(L$3+2),FALSE)), IF($C563 = "pos-neg", (3+VLOOKUP($B563,'Results-formatted 060121'!$A:$AJ,(L$3+2),FALSE)), VLOOKUP($B563,'Results-formatted 060121'!$A:$AJ,(L$3+2),FALSE)))</f>
        <v>4</v>
      </c>
      <c r="M563" s="95">
        <f>IF($C563 = "neg", (($D563+1) - VLOOKUP($B563,'Results-formatted 060121'!$A:$AJ,(M$3+2),FALSE)), IF($C563 = "pos-neg", (3+VLOOKUP($B563,'Results-formatted 060121'!$A:$AJ,(M$3+2),FALSE)), VLOOKUP($B563,'Results-formatted 060121'!$A:$AJ,(M$3+2),FALSE)))</f>
        <v>5</v>
      </c>
      <c r="N563" s="95">
        <f>IF($C563 = "neg", (($D563+1) - VLOOKUP($B563,'Results-formatted 060121'!$A:$AJ,(N$3+2),FALSE)), IF($C563 = "pos-neg", (3+VLOOKUP($B563,'Results-formatted 060121'!$A:$AJ,(N$3+2),FALSE)), VLOOKUP($B563,'Results-formatted 060121'!$A:$AJ,(N$3+2),FALSE)))</f>
        <v>2</v>
      </c>
      <c r="O563" s="95">
        <f>IF($C563 = "neg", (($D563+1) - VLOOKUP($B563,'Results-formatted 060121'!$A:$AJ,(O$3+2),FALSE)), IF($C563 = "pos-neg", (3+VLOOKUP($B563,'Results-formatted 060121'!$A:$AJ,(O$3+2),FALSE)), VLOOKUP($B563,'Results-formatted 060121'!$A:$AJ,(O$3+2),FALSE)))</f>
        <v>3</v>
      </c>
      <c r="P563" s="95">
        <f>IF($C563 = "neg", (($D563+1) - VLOOKUP($B563,'Results-formatted 060121'!$A:$AJ,(P$3+2),FALSE)), IF($C563 = "pos-neg", (3+VLOOKUP($B563,'Results-formatted 060121'!$A:$AJ,(P$3+2),FALSE)), VLOOKUP($B563,'Results-formatted 060121'!$A:$AJ,(P$3+2),FALSE)))</f>
        <v>3</v>
      </c>
      <c r="Q563" s="95">
        <f>IF($C563 = "neg", (($D563+1) - VLOOKUP($B563,'Results-formatted 060121'!$A:$AJ,(Q$3+2),FALSE)), IF($C563 = "pos-neg", (3+VLOOKUP($B563,'Results-formatted 060121'!$A:$AJ,(Q$3+2),FALSE)), VLOOKUP($B563,'Results-formatted 060121'!$A:$AJ,(Q$3+2),FALSE)))</f>
        <v>5</v>
      </c>
      <c r="R563" s="95">
        <f>IF($C563 = "neg", (($D563+1) - VLOOKUP($B563,'Results-formatted 060121'!$A:$AJ,(R$3+2),FALSE)), IF($C563 = "pos-neg", (3+VLOOKUP($B563,'Results-formatted 060121'!$A:$AJ,(R$3+2),FALSE)), VLOOKUP($B563,'Results-formatted 060121'!$A:$AJ,(R$3+2),FALSE)))</f>
        <v>4</v>
      </c>
      <c r="S563" s="95">
        <f>IF($C563 = "neg", (($D563+1) - VLOOKUP($B563,'Results-formatted 060121'!$A:$AJ,(S$3+2),FALSE)), IF($C563 = "pos-neg", (3+VLOOKUP($B563,'Results-formatted 060121'!$A:$AJ,(S$3+2),FALSE)), VLOOKUP($B563,'Results-formatted 060121'!$A:$AJ,(S$3+2),FALSE)))</f>
        <v>4</v>
      </c>
      <c r="T563" s="95">
        <f>IF($C563 = "neg", (($D563+1) - VLOOKUP($B563,'Results-formatted 060121'!$A:$AJ,(T$3+2),FALSE)), IF($C563 = "pos-neg", (3+VLOOKUP($B563,'Results-formatted 060121'!$A:$AJ,(T$3+2),FALSE)), VLOOKUP($B563,'Results-formatted 060121'!$A:$AJ,(T$3+2),FALSE)))</f>
        <v>5</v>
      </c>
      <c r="U563" s="95">
        <f>IF($C563 = "neg", (($D563+1) - VLOOKUP($B563,'Results-formatted 060121'!$A:$AJ,(U$3+2),FALSE)), IF($C563 = "pos-neg", (3+VLOOKUP($B563,'Results-formatted 060121'!$A:$AJ,(U$3+2),FALSE)), VLOOKUP($B563,'Results-formatted 060121'!$A:$AJ,(U$3+2),FALSE)))</f>
        <v>5</v>
      </c>
      <c r="V563" s="95">
        <f>IF($C563 = "neg", (($D563+1) - VLOOKUP($B563,'Results-formatted 060121'!$A:$AJ,(V$3+2),FALSE)), IF($C563 = "pos-neg", (3+VLOOKUP($B563,'Results-formatted 060121'!$A:$AJ,(V$3+2),FALSE)), VLOOKUP($B563,'Results-formatted 060121'!$A:$AJ,(V$3+2),FALSE)))</f>
        <v>5</v>
      </c>
      <c r="W563" s="95">
        <f>IF($C563 = "neg", (($D563+1) - VLOOKUP($B563,'Results-formatted 060121'!$A:$AJ,(W$3+2),FALSE)), IF($C563 = "pos-neg", (3+VLOOKUP($B563,'Results-formatted 060121'!$A:$AJ,(W$3+2),FALSE)), VLOOKUP($B563,'Results-formatted 060121'!$A:$AJ,(W$3+2),FALSE)))</f>
        <v>3</v>
      </c>
      <c r="X563" s="95">
        <f>IF($C563 = "neg", (($D563+1) - VLOOKUP($B563,'Results-formatted 060121'!$A:$AJ,(X$3+2),FALSE)), IF($C563 = "pos-neg", (3+VLOOKUP($B563,'Results-formatted 060121'!$A:$AJ,(X$3+2),FALSE)), VLOOKUP($B563,'Results-formatted 060121'!$A:$AJ,(X$3+2),FALSE)))</f>
        <v>4</v>
      </c>
      <c r="Y563" s="95">
        <f>IF($C563 = "neg", (($D563+1) - VLOOKUP($B563,'Results-formatted 060121'!$A:$AJ,(Y$3+2),FALSE)), IF($C563 = "pos-neg", (3+VLOOKUP($B563,'Results-formatted 060121'!$A:$AJ,(Y$3+2),FALSE)), VLOOKUP($B563,'Results-formatted 060121'!$A:$AJ,(Y$3+2),FALSE)))</f>
        <v>4</v>
      </c>
      <c r="Z563" s="95">
        <f>IF($C563 = "neg", (($D563+1) - VLOOKUP($B563,'Results-formatted 060121'!$A:$AJ,(Z$3+2),FALSE)), IF($C563 = "pos-neg", (3+VLOOKUP($B563,'Results-formatted 060121'!$A:$AJ,(Z$3+2),FALSE)), VLOOKUP($B563,'Results-formatted 060121'!$A:$AJ,(Z$3+2),FALSE)))</f>
        <v>3</v>
      </c>
      <c r="AA563" s="95">
        <f>IF($C563 = "neg", (($D563+1) - VLOOKUP($B563,'Results-formatted 060121'!$A:$AJ,(AA$3+2),FALSE)), IF($C563 = "pos-neg", (3+VLOOKUP($B563,'Results-formatted 060121'!$A:$AJ,(AA$3+2),FALSE)), VLOOKUP($B563,'Results-formatted 060121'!$A:$AJ,(AA$3+2),FALSE)))</f>
        <v>5</v>
      </c>
      <c r="AB563" s="95">
        <f>IF($C563 = "neg", (($D563+1) - VLOOKUP($B563,'Results-formatted 060121'!$A:$AJ,(AB$3+2),FALSE)), IF($C563 = "pos-neg", (3+VLOOKUP($B563,'Results-formatted 060121'!$A:$AJ,(AB$3+2),FALSE)), VLOOKUP($B563,'Results-formatted 060121'!$A:$AJ,(AB$3+2),FALSE)))</f>
        <v>4</v>
      </c>
      <c r="AC563" s="95">
        <f>IF($C563 = "neg", (($D563+1) - VLOOKUP($B563,'Results-formatted 060121'!$A:$AJ,(AC$3+2),FALSE)), IF($C563 = "pos-neg", (3+VLOOKUP($B563,'Results-formatted 060121'!$A:$AJ,(AC$3+2),FALSE)), VLOOKUP($B563,'Results-formatted 060121'!$A:$AJ,(AC$3+2),FALSE)))</f>
        <v>1</v>
      </c>
      <c r="AD563" s="95">
        <f>IF($C563 = "neg", (($D563+1) - VLOOKUP($B563,'Results-formatted 060121'!$A:$AJ,(AD$3+2),FALSE)), IF($C563 = "pos-neg", (3+VLOOKUP($B563,'Results-formatted 060121'!$A:$AJ,(AD$3+2),FALSE)), VLOOKUP($B563,'Results-formatted 060121'!$A:$AJ,(AD$3+2),FALSE)))</f>
        <v>3</v>
      </c>
      <c r="AE563" s="95">
        <f>IF($C563 = "neg", (($D563+1) - VLOOKUP($B563,'Results-formatted 060121'!$A:$AJ,(AE$3+2),FALSE)), IF($C563 = "pos-neg", (3+VLOOKUP($B563,'Results-formatted 060121'!$A:$AJ,(AE$3+2),FALSE)), VLOOKUP($B563,'Results-formatted 060121'!$A:$AJ,(AE$3+2),FALSE)))</f>
        <v>5</v>
      </c>
      <c r="AF563" s="95">
        <f>IF($C563 = "neg", (($D563+1) - VLOOKUP($B563,'Results-formatted 060121'!$A:$AJ,(AF$3+2),FALSE)), IF($C563 = "pos-neg", (3+VLOOKUP($B563,'Results-formatted 060121'!$A:$AJ,(AF$3+2),FALSE)), VLOOKUP($B563,'Results-formatted 060121'!$A:$AJ,(AF$3+2),FALSE)))</f>
        <v>4</v>
      </c>
      <c r="AG563" s="95">
        <f>IF($C563 = "neg", (($D563+1) - VLOOKUP($B563,'Results-formatted 060121'!$A:$AJ,(AG$3+2),FALSE)), IF($C563 = "pos-neg", (3+VLOOKUP($B563,'Results-formatted 060121'!$A:$AJ,(AG$3+2),FALSE)), VLOOKUP($B563,'Results-formatted 060121'!$A:$AJ,(AG$3+2),FALSE)))</f>
        <v>4</v>
      </c>
      <c r="AH563" s="95">
        <f>IF($C563 = "neg", (($D563+1) - VLOOKUP($B563,'Results-formatted 060121'!$A:$AJ,(AH$3+2),FALSE)), IF($C563 = "pos-neg", (3+VLOOKUP($B563,'Results-formatted 060121'!$A:$AJ,(AH$3+2),FALSE)), VLOOKUP($B563,'Results-formatted 060121'!$A:$AJ,(AH$3+2),FALSE)))</f>
        <v>4</v>
      </c>
      <c r="AI563" s="95">
        <f>IF($C563 = "neg", (($D563+1) - VLOOKUP($B563,'Results-formatted 060121'!$A:$AJ,(AI$3+2),FALSE)), IF($C563 = "pos-neg", (3+VLOOKUP($B563,'Results-formatted 060121'!$A:$AJ,(AI$3+2),FALSE)), VLOOKUP($B563,'Results-formatted 060121'!$A:$AJ,(AI$3+2),FALSE)))</f>
        <v>4</v>
      </c>
      <c r="AJ563" s="95">
        <f>IF($C563 = "neg", (($D563+1) - VLOOKUP($B563,'Results-formatted 060121'!$A:$AJ,(AJ$3+2),FALSE)), IF($C563 = "pos-neg", (3+VLOOKUP($B563,'Results-formatted 060121'!$A:$AJ,(AJ$3+2),FALSE)), VLOOKUP($B563,'Results-formatted 060121'!$A:$AJ,(AJ$3+2),FALSE)))</f>
        <v>5</v>
      </c>
      <c r="AK563" s="95">
        <f>IF($C563 = "neg", (($D563+1) - VLOOKUP($B563,'Results-formatted 060121'!$A:$AJ,(AK$3+2),FALSE)), IF($C563 = "pos-neg", (3+VLOOKUP($B563,'Results-formatted 060121'!$A:$AJ,(AK$3+2),FALSE)), VLOOKUP($B563,'Results-formatted 060121'!$A:$AJ,(AK$3+2),FALSE)))</f>
        <v>4</v>
      </c>
      <c r="AL563" s="95">
        <f>IF($C563 = "neg", (($D563+1) - VLOOKUP($B563,'Results-formatted 060121'!$A:$AJ,(AL$3+2),FALSE)), IF($C563 = "pos-neg", (3+VLOOKUP($B563,'Results-formatted 060121'!$A:$AJ,(AL$3+2),FALSE)), VLOOKUP($B563,'Results-formatted 060121'!$A:$AJ,(AL$3+2),FALSE)))</f>
        <v>2</v>
      </c>
      <c r="AM563" s="95">
        <f>IF($C563 = "neg", (($D563+1) - VLOOKUP($B563,'Results-formatted 060121'!$A:AJ,(AM$3+2),FALSE)), IF($C563 = "pos-neg", (3+VLOOKUP($B563,'Results-formatted 060121'!$A:AJ,(AM$3+2),FALSE)), VLOOKUP($B563,'Results-formatted 060121'!$A:AJ,(AM$3+2),FALSE)))</f>
        <v>3</v>
      </c>
      <c r="AN563" s="95">
        <f>IF($C563 = "neg", (($D563+1) - VLOOKUP($B563,'Results-formatted 060121'!$A:AK,(AN$3+2),FALSE)), IF($C563 = "pos-neg", (3+VLOOKUP($B563,'Results-formatted 060121'!$A:AK,(AN$3+2),FALSE)), VLOOKUP($B563,'Results-formatted 060121'!$A:AK,(AN$3+2),FALSE)))</f>
        <v>4</v>
      </c>
      <c r="AO563" s="95">
        <f>IF($C563 = "neg", (($D563+1) - VLOOKUP($B563,'Results-formatted 060121'!$A:AL,(AO$3+2),FALSE)), IF($C563 = "pos-neg", (3+VLOOKUP($B563,'Results-formatted 060121'!$A:AL,(AO$3+2),FALSE)), VLOOKUP($B563,'Results-formatted 060121'!$A:AL,(AO$3+2),FALSE)))</f>
        <v>5</v>
      </c>
      <c r="AP563" s="95">
        <f>IF($C563 = "neg", (($D563+1) - VLOOKUP($B563,'Results-formatted 060121'!$A:AM,(AP$3+2),FALSE)), IF($C563 = "pos-neg", (3+VLOOKUP($B563,'Results-formatted 060121'!$A:AM,(AP$3+2),FALSE)), VLOOKUP($B563,'Results-formatted 060121'!$A:AM,(AP$3+2),FALSE)))</f>
        <v>2</v>
      </c>
      <c r="AQ563" s="95">
        <f>IF($C563 = "neg", (($D563+1) - VLOOKUP($B563,'Results-formatted 060121'!$A:AN,(AQ$3+2),FALSE)), IF($C563 = "pos-neg", (3+VLOOKUP($B563,'Results-formatted 060121'!$A:AN,(AQ$3+2),FALSE)), VLOOKUP($B563,'Results-formatted 060121'!$A:AN,(AQ$3+2),FALSE)))</f>
        <v>4</v>
      </c>
      <c r="AR563" s="95">
        <f>IF($C563 = "neg", (($D563+1) - VLOOKUP($B563,'Results-formatted 060121'!$A:AO,(AR$3+2),FALSE)), IF($C563 = "pos-neg", (3+VLOOKUP($B563,'Results-formatted 060121'!$A:AO,(AR$3+2),FALSE)), VLOOKUP($B563,'Results-formatted 060121'!$A:AO,(AR$3+2),FALSE)))</f>
        <v>5</v>
      </c>
      <c r="AS563" s="95">
        <f>IF($C563 = "neg", (($D563+1) - VLOOKUP($B563,'Results-formatted 060121'!$A:AP,(AS$3+2),FALSE)), IF($C563 = "pos-neg", (3+VLOOKUP($B563,'Results-formatted 060121'!$A:AP,(AS$3+2),FALSE)), VLOOKUP($B563,'Results-formatted 060121'!$A:AP,(AS$3+2),FALSE)))</f>
        <v>4</v>
      </c>
      <c r="AT563" s="95">
        <f>IF($C563 = "neg", (($D563+1) - VLOOKUP($B563,'Results-formatted 060121'!$A:AQ,(AT$3+2),FALSE)), IF($C563 = "pos-neg", (3+VLOOKUP($B563,'Results-formatted 060121'!$A:AQ,(AT$3+2),FALSE)), VLOOKUP($B563,'Results-formatted 060121'!$A:AQ,(AT$3+2),FALSE)))</f>
        <v>5</v>
      </c>
      <c r="AU563" s="95">
        <f>IF($C563 = "neg", (($D563+1) - VLOOKUP($B563,'Results-formatted 060121'!$A:AR,(AU$3+2),FALSE)), IF($C563 = "pos-neg", (3+VLOOKUP($B563,'Results-formatted 060121'!$A:AR,(AU$3+2),FALSE)), VLOOKUP($B563,'Results-formatted 060121'!$A:AR,(AU$3+2),FALSE)))</f>
        <v>5</v>
      </c>
      <c r="AV563" s="95">
        <f>IF($C563 = "neg", (($D563+1) - VLOOKUP($B563,'Results-formatted 060121'!$A:AS,(AV$3+2),FALSE)), IF($C563 = "pos-neg", (3+VLOOKUP($B563,'Results-formatted 060121'!$A:AS,(AV$3+2),FALSE)), VLOOKUP($B563,'Results-formatted 060121'!$A:AS,(AV$3+2),FALSE)))</f>
        <v>3</v>
      </c>
      <c r="AW563" s="95">
        <f>IF($C563 = "neg", (($D563+1) - VLOOKUP($B563,'Results-formatted 060121'!$A:AT,(AW$3+2),FALSE)), IF($C563 = "pos-neg", (3+VLOOKUP($B563,'Results-formatted 060121'!$A:AT,(AW$3+2),FALSE)), VLOOKUP($B563,'Results-formatted 060121'!$A:AT,(AW$3+2),FALSE)))</f>
        <v>4</v>
      </c>
      <c r="AX563" s="95">
        <f>IF($C563 = "neg", (($D563+1) - VLOOKUP($B563,'Results-formatted 060121'!$A:AU,(AX$3+2),FALSE)), IF($C563 = "pos-neg", (3+VLOOKUP($B563,'Results-formatted 060121'!$A:AU,(AX$3+2),FALSE)), VLOOKUP($B563,'Results-formatted 060121'!$A:AU,(AX$3+2),FALSE)))</f>
        <v>1</v>
      </c>
      <c r="AY563" s="95">
        <f>IF($C563 = "neg", (($D563+1) - VLOOKUP($B563,'Results-formatted 060121'!$A:AV,(AY$3+2),FALSE)), IF($C563 = "pos-neg", (3+VLOOKUP($B563,'Results-formatted 060121'!$A:AV,(AY$3+2),FALSE)), VLOOKUP($B563,'Results-formatted 060121'!$A:AV,(AY$3+2),FALSE)))</f>
        <v>4</v>
      </c>
      <c r="AZ563" s="95">
        <f>IF($C563 = "neg", (($D563+1) - VLOOKUP($B563,'Results-formatted 060121'!$A:AW,(AZ$3+2),FALSE)), IF($C563 = "pos-neg", (3+VLOOKUP($B563,'Results-formatted 060121'!$A:AW,(AZ$3+2),FALSE)), VLOOKUP($B563,'Results-formatted 060121'!$A:AW,(AZ$3+2),FALSE)))</f>
        <v>5</v>
      </c>
      <c r="BA563" s="95">
        <f>IF($C563 = "neg", (($D563+1) - VLOOKUP($B563,'Results-formatted 060121'!$A:AX,(BA$3+2),FALSE)), IF($C563 = "pos-neg", (3+VLOOKUP($B563,'Results-formatted 060121'!$A:AX,(BA$3+2),FALSE)), VLOOKUP($B563,'Results-formatted 060121'!$A:AX,(BA$3+2),FALSE)))</f>
        <v>3</v>
      </c>
      <c r="BB563" s="95">
        <f>IF($C563 = "neg", (($D563+1) - VLOOKUP($B563,'Results-formatted 060121'!$A:AY,(BB$3+2),FALSE)), IF($C563 = "pos-neg", (3+VLOOKUP($B563,'Results-formatted 060121'!$A:AY,(BB$3+2),FALSE)), VLOOKUP($B563,'Results-formatted 060121'!$A:AY,(BB$3+2),FALSE)))</f>
        <v>5</v>
      </c>
      <c r="BC563" s="95">
        <f>IF($C563 = "neg", (($D563+1) - VLOOKUP($B563,'Results-formatted 060121'!$A:AZ,(BC$3+2),FALSE)), IF($C563 = "pos-neg", (3+VLOOKUP($B563,'Results-formatted 060121'!$A:AZ,(BC$3+2),FALSE)), VLOOKUP($B563,'Results-formatted 060121'!$A:AZ,(BC$3+2),FALSE)))</f>
        <v>3</v>
      </c>
      <c r="BD563" s="95">
        <f>IF($C563 = "neg", (($D563+1) - VLOOKUP($B563,'Results-formatted 060121'!$A:BA,(BD$3+2),FALSE)), IF($C563 = "pos-neg", (3+VLOOKUP($B563,'Results-formatted 060121'!$A:BA,(BD$3+2),FALSE)), VLOOKUP($B563,'Results-formatted 060121'!$A:BA,(BD$3+2),FALSE)))</f>
        <v>4</v>
      </c>
      <c r="BE563" s="95">
        <f>IF($C563 = "neg", (($D563+1) - VLOOKUP($B563,'Results-formatted 060121'!$A:BB,(BE$3+2),FALSE)), IF($C563 = "pos-neg", (3+VLOOKUP($B563,'Results-formatted 060121'!$A:BB,(BE$3+2),FALSE)), VLOOKUP($B563,'Results-formatted 060121'!$A:BB,(BE$3+2),FALSE)))</f>
        <v>5</v>
      </c>
      <c r="BF563" s="95">
        <f>IF($C563 = "neg", (($D563+1) - VLOOKUP($B563,'Results-formatted 060121'!$A:BC,(BF$3+2),FALSE)), IF($C563 = "pos-neg", (3+VLOOKUP($B563,'Results-formatted 060121'!$A:BC,(BF$3+2),FALSE)), VLOOKUP($B563,'Results-formatted 060121'!$A:BC,(BF$3+2),FALSE)))</f>
        <v>5</v>
      </c>
      <c r="BG563" s="95">
        <f>IF($C563 = "neg", (($D563+1) - VLOOKUP($B563,'Results-formatted 060121'!$A:BD,(BG$3+2),FALSE)), IF($C563 = "pos-neg", (3+VLOOKUP($B563,'Results-formatted 060121'!$A:BD,(BG$3+2),FALSE)), VLOOKUP($B563,'Results-formatted 060121'!$A:BD,(BG$3+2),FALSE)))</f>
        <v>4</v>
      </c>
      <c r="BH563" s="95">
        <f>IF($C563 = "neg", (($D563+1) - VLOOKUP($B563,'Results-formatted 060121'!$A:BE,(BH$3+2),FALSE)), IF($C563 = "pos-neg", (3+VLOOKUP($B563,'Results-formatted 060121'!$A:BE,(BH$3+2),FALSE)), VLOOKUP($B563,'Results-formatted 060121'!$A:BE,(BH$3+2),FALSE)))</f>
        <v>3</v>
      </c>
      <c r="BI563" s="95">
        <f>IF($C563 = "neg", (($D563+1) - VLOOKUP($B563,'Results-formatted 060121'!$A:BF,(BI$3+2),FALSE)), IF($C563 = "pos-neg", (3+VLOOKUP($B563,'Results-formatted 060121'!$A:BF,(BI$3+2),FALSE)), VLOOKUP($B563,'Results-formatted 060121'!$A:BF,(BI$3+2),FALSE)))</f>
        <v>4</v>
      </c>
      <c r="BJ563" s="95">
        <f>IF($C563 = "neg", (($D563+1) - VLOOKUP($B563,'Results-formatted 060121'!$A:BG,(BJ$3+2),FALSE)), IF($C563 = "pos-neg", (3+VLOOKUP($B563,'Results-formatted 060121'!$A:BG,(BJ$3+2),FALSE)), VLOOKUP($B563,'Results-formatted 060121'!$A:BG,(BJ$3+2),FALSE)))</f>
        <v>5</v>
      </c>
      <c r="BK563" s="95">
        <f>IF($C563 = "neg", (($D563+1) - VLOOKUP($B563,'Results-formatted 060121'!$A:BH,(BK$3+2),FALSE)), IF($C563 = "pos-neg", (3+VLOOKUP($B563,'Results-formatted 060121'!$A:BH,(BK$3+2),FALSE)), VLOOKUP($B563,'Results-formatted 060121'!$A:BH,(BK$3+2),FALSE)))</f>
        <v>4</v>
      </c>
      <c r="BL563" s="95">
        <f>IF($C563 = "neg", (($D563+1) - VLOOKUP($B563,'Results-formatted 060121'!$A:BI,(BL$3+2),FALSE)), IF($C563 = "pos-neg", (3+VLOOKUP($B563,'Results-formatted 060121'!$A:BI,(BL$3+2),FALSE)), VLOOKUP($B563,'Results-formatted 060121'!$A:BI,(BL$3+2),FALSE)))</f>
        <v>5</v>
      </c>
      <c r="BM563" s="95">
        <f>IF($C563 = "neg", (($D563+1) - VLOOKUP($B563,'Results-formatted 060121'!$A:BJ,(BM$3+2),FALSE)), IF($C563 = "pos-neg", (3+VLOOKUP($B563,'Results-formatted 060121'!$A:BJ,(BM$3+2),FALSE)), VLOOKUP($B563,'Results-formatted 060121'!$A:BJ,(BM$3+2),FALSE)))</f>
        <v>3</v>
      </c>
      <c r="BN563" s="95"/>
      <c r="BO563" s="95"/>
      <c r="BP563" s="95"/>
      <c r="BQ563" s="95"/>
      <c r="BR563" s="95"/>
      <c r="BS563" s="95"/>
      <c r="BT563" s="95"/>
      <c r="BU563" s="95"/>
      <c r="BV563" s="95"/>
      <c r="BW563" s="95"/>
      <c r="BX563" s="95"/>
      <c r="BY563" s="95"/>
      <c r="BZ563" s="95"/>
      <c r="CA563" s="95"/>
      <c r="CB563" s="95"/>
      <c r="CC563" s="95"/>
      <c r="CD563" s="98"/>
      <c r="CE563" s="25">
        <f t="shared" si="2149"/>
        <v>3.8333333333333335</v>
      </c>
      <c r="CF563" s="25">
        <f t="shared" si="2150"/>
        <v>1.0278604842785053</v>
      </c>
    </row>
    <row r="564" spans="2:84" ht="18" customHeight="1" x14ac:dyDescent="0.15">
      <c r="B564" s="84"/>
      <c r="E564" s="18" t="s">
        <v>138</v>
      </c>
      <c r="F564" s="34"/>
      <c r="G564" s="34"/>
      <c r="H564" s="34">
        <f t="shared" ref="H564" si="2207">IF(ISNUMBER(H565),AVERAGE(H565:H570),"")</f>
        <v>3.1666666666666665</v>
      </c>
      <c r="I564" s="34">
        <f t="shared" ref="I564" si="2208">IF(ISNUMBER(I565),AVERAGE(I565:I570),"")</f>
        <v>4.333333333333333</v>
      </c>
      <c r="J564" s="34"/>
      <c r="K564" s="34">
        <f t="shared" ref="K564" si="2209">IF(ISNUMBER(K565),AVERAGE(K565:K570),"")</f>
        <v>5</v>
      </c>
      <c r="L564" s="34">
        <f t="shared" ref="L564" si="2210">IF(ISNUMBER(L565),AVERAGE(L565:L570),"")</f>
        <v>3.8333333333333335</v>
      </c>
      <c r="M564" s="34">
        <f t="shared" ref="M564" si="2211">IF(ISNUMBER(M565),AVERAGE(M565:M570),"")</f>
        <v>4.5</v>
      </c>
      <c r="N564" s="34"/>
      <c r="O564" s="34">
        <f t="shared" ref="O564" si="2212">IF(ISNUMBER(O565),AVERAGE(O565:O570),"")</f>
        <v>2.1666666666666665</v>
      </c>
      <c r="P564" s="34">
        <f t="shared" ref="P564" si="2213">IF(ISNUMBER(P565),AVERAGE(P565:P570),"")</f>
        <v>3.6666666666666665</v>
      </c>
      <c r="Q564" s="34">
        <f t="shared" ref="Q564" si="2214">IF(ISNUMBER(Q565),AVERAGE(Q565:Q570),"")</f>
        <v>4.666666666666667</v>
      </c>
      <c r="R564" s="34">
        <f t="shared" ref="R564" si="2215">IF(ISNUMBER(R565),AVERAGE(R565:R570),"")</f>
        <v>4</v>
      </c>
      <c r="S564" s="34">
        <f t="shared" ref="S564" si="2216">IF(ISNUMBER(S565),AVERAGE(S565:S570),"")</f>
        <v>4.333333333333333</v>
      </c>
      <c r="T564" s="34">
        <f t="shared" ref="T564" si="2217">IF(ISNUMBER(T565),AVERAGE(T565:T570),"")</f>
        <v>4.5</v>
      </c>
      <c r="U564" s="34">
        <f t="shared" ref="U564" si="2218">IF(ISNUMBER(U565),AVERAGE(U565:U570),"")</f>
        <v>4.833333333333333</v>
      </c>
      <c r="V564" s="34">
        <f t="shared" ref="V564" si="2219">IF(ISNUMBER(V565),AVERAGE(V565:V570),"")</f>
        <v>4</v>
      </c>
      <c r="W564" s="34">
        <f t="shared" ref="W564" si="2220">IF(ISNUMBER(W565),AVERAGE(W565:W570),"")</f>
        <v>4.333333333333333</v>
      </c>
      <c r="X564" s="34">
        <f t="shared" ref="X564" si="2221">IF(ISNUMBER(X565),AVERAGE(X565:X570),"")</f>
        <v>3</v>
      </c>
      <c r="Y564" s="34">
        <f t="shared" ref="Y564" si="2222">IF(ISNUMBER(Y565),AVERAGE(Y565:Y570),"")</f>
        <v>4.166666666666667</v>
      </c>
      <c r="Z564" s="34">
        <f t="shared" ref="Z564" si="2223">IF(ISNUMBER(Z565),AVERAGE(Z565:Z570),"")</f>
        <v>2.3333333333333335</v>
      </c>
      <c r="AA564" s="34">
        <f t="shared" ref="AA564" si="2224">IF(ISNUMBER(AA565),AVERAGE(AA565:AA570),"")</f>
        <v>4.5</v>
      </c>
      <c r="AB564" s="34">
        <f t="shared" ref="AB564" si="2225">IF(ISNUMBER(AB565),AVERAGE(AB565:AB570),"")</f>
        <v>4</v>
      </c>
      <c r="AC564" s="34">
        <f t="shared" ref="AC564" si="2226">IF(ISNUMBER(AC565),AVERAGE(AC565:AC570),"")</f>
        <v>2</v>
      </c>
      <c r="AD564" s="34">
        <f t="shared" ref="AD564" si="2227">IF(ISNUMBER(AD565),AVERAGE(AD565:AD570),"")</f>
        <v>3.8333333333333335</v>
      </c>
      <c r="AE564" s="34">
        <f t="shared" ref="AE564" si="2228">IF(ISNUMBER(AE565),AVERAGE(AE565:AE570),"")</f>
        <v>4.166666666666667</v>
      </c>
      <c r="AF564" s="34">
        <f t="shared" ref="AF564" si="2229">IF(ISNUMBER(AF565),AVERAGE(AF565:AF570),"")</f>
        <v>3.6666666666666665</v>
      </c>
      <c r="AG564" s="34">
        <f t="shared" ref="AG564" si="2230">IF(ISNUMBER(AG565),AVERAGE(AG565:AG570),"")</f>
        <v>4.166666666666667</v>
      </c>
      <c r="AH564" s="34">
        <f t="shared" ref="AH564" si="2231">IF(ISNUMBER(AH565),AVERAGE(AH565:AH570),"")</f>
        <v>3.3333333333333335</v>
      </c>
      <c r="AI564" s="34">
        <f t="shared" ref="AI564" si="2232">IF(ISNUMBER(AI565),AVERAGE(AI565:AI570),"")</f>
        <v>4.166666666666667</v>
      </c>
      <c r="AJ564" s="34">
        <f t="shared" ref="AJ564:BM564" si="2233">IF(ISNUMBER(AJ565),AVERAGE(AJ565:AJ570),"")</f>
        <v>5</v>
      </c>
      <c r="AK564" s="34"/>
      <c r="AL564" s="34">
        <f t="shared" si="2233"/>
        <v>3.8333333333333335</v>
      </c>
      <c r="AM564" s="34">
        <f t="shared" si="2233"/>
        <v>4.666666666666667</v>
      </c>
      <c r="AN564" s="34">
        <f t="shared" si="2233"/>
        <v>3.8333333333333335</v>
      </c>
      <c r="AO564" s="34">
        <f t="shared" si="2233"/>
        <v>4.666666666666667</v>
      </c>
      <c r="AP564" s="34">
        <f t="shared" si="2233"/>
        <v>2</v>
      </c>
      <c r="AQ564" s="34">
        <f t="shared" si="2233"/>
        <v>3.5</v>
      </c>
      <c r="AR564" s="34">
        <f t="shared" si="2233"/>
        <v>4.5</v>
      </c>
      <c r="AS564" s="34">
        <f t="shared" si="2233"/>
        <v>3.6666666666666665</v>
      </c>
      <c r="AT564" s="34">
        <f t="shared" si="2233"/>
        <v>5</v>
      </c>
      <c r="AU564" s="34">
        <f t="shared" si="2233"/>
        <v>5</v>
      </c>
      <c r="AV564" s="34">
        <f t="shared" si="2233"/>
        <v>3</v>
      </c>
      <c r="AW564" s="34">
        <f t="shared" si="2233"/>
        <v>2.1666666666666665</v>
      </c>
      <c r="AX564" s="34">
        <f t="shared" si="2233"/>
        <v>1.6666666666666667</v>
      </c>
      <c r="AY564" s="34">
        <f t="shared" si="2233"/>
        <v>4</v>
      </c>
      <c r="AZ564" s="34">
        <f t="shared" si="2233"/>
        <v>4.333333333333333</v>
      </c>
      <c r="BA564" s="34">
        <f t="shared" si="2233"/>
        <v>3.6666666666666665</v>
      </c>
      <c r="BB564" s="34"/>
      <c r="BC564" s="34">
        <f t="shared" si="2233"/>
        <v>3</v>
      </c>
      <c r="BD564" s="34">
        <f t="shared" si="2233"/>
        <v>3.6666666666666665</v>
      </c>
      <c r="BE564" s="34">
        <f t="shared" si="2233"/>
        <v>4</v>
      </c>
      <c r="BF564" s="34">
        <f t="shared" si="2233"/>
        <v>4</v>
      </c>
      <c r="BG564" s="34">
        <f t="shared" si="2233"/>
        <v>2.8333333333333335</v>
      </c>
      <c r="BH564" s="34">
        <f t="shared" si="2233"/>
        <v>3.1666666666666665</v>
      </c>
      <c r="BI564" s="34">
        <f t="shared" si="2233"/>
        <v>4.5</v>
      </c>
      <c r="BJ564" s="34">
        <f t="shared" si="2233"/>
        <v>4.833333333333333</v>
      </c>
      <c r="BK564" s="34">
        <f t="shared" si="2233"/>
        <v>4</v>
      </c>
      <c r="BL564" s="34">
        <f t="shared" si="2233"/>
        <v>4.166666666666667</v>
      </c>
      <c r="BM564" s="34">
        <f t="shared" si="2233"/>
        <v>3.1666666666666665</v>
      </c>
      <c r="BN564" s="34"/>
      <c r="BO564" s="34"/>
      <c r="BP564" s="34"/>
      <c r="BQ564" s="34"/>
      <c r="BR564" s="34"/>
      <c r="BS564" s="34"/>
      <c r="BT564" s="34"/>
      <c r="BU564" s="34"/>
      <c r="BV564" s="34"/>
      <c r="BW564" s="34"/>
      <c r="BX564" s="34"/>
      <c r="BY564" s="34"/>
      <c r="BZ564" s="34"/>
      <c r="CA564" s="34"/>
      <c r="CB564" s="34"/>
      <c r="CC564" s="34"/>
      <c r="CD564" s="34" t="str">
        <f t="shared" ref="CD564" si="2234">IF(ISNUMBER(CD565),AVERAGE(CD565:CD570),"")</f>
        <v/>
      </c>
      <c r="CE564" s="34">
        <f t="shared" si="2149"/>
        <v>3.8240740740740735</v>
      </c>
      <c r="CF564" s="34">
        <f t="shared" si="2150"/>
        <v>0.84266266286234515</v>
      </c>
    </row>
    <row r="565" spans="2:84" ht="42" x14ac:dyDescent="0.15">
      <c r="B565" s="84" t="s">
        <v>673</v>
      </c>
      <c r="C565" s="86" t="s">
        <v>224</v>
      </c>
      <c r="D565" s="2">
        <v>5</v>
      </c>
      <c r="E565" s="15" t="s">
        <v>1122</v>
      </c>
      <c r="F565" s="95">
        <f>IF($C565 = "neg", (($D565+1) - VLOOKUP($B565,'Results-formatted 060121'!$A:$AJ,(F$3+2),FALSE)), IF($C565 = "pos-neg", (3+VLOOKUP($B565,'Results-formatted 060121'!$A:$AJ,(F$3+2),FALSE)), VLOOKUP($B565,'Results-formatted 060121'!$A:$AJ,(F$3+2),FALSE)))</f>
        <v>3</v>
      </c>
      <c r="G565" s="95">
        <f>IF($C565 = "neg", (($D565+1) - VLOOKUP($B565,'Results-formatted 060121'!$A:$AJ,(G$3+2),FALSE)), IF($C565 = "pos-neg", (3+VLOOKUP($B565,'Results-formatted 060121'!$A:$AJ,(G$3+2),FALSE)), VLOOKUP($B565,'Results-formatted 060121'!$A:$AJ,(G$3+2),FALSE)))</f>
        <v>4</v>
      </c>
      <c r="H565" s="95">
        <f>IF($C565 = "neg", (($D565+1) - VLOOKUP($B565,'Results-formatted 060121'!$A:$AJ,(H$3+2),FALSE)), IF($C565 = "pos-neg", (3+VLOOKUP($B565,'Results-formatted 060121'!$A:$AJ,(H$3+2),FALSE)), VLOOKUP($B565,'Results-formatted 060121'!$A:$AJ,(H$3+2),FALSE)))</f>
        <v>5</v>
      </c>
      <c r="I565" s="95">
        <f>IF($C565 = "neg", (($D565+1) - VLOOKUP($B565,'Results-formatted 060121'!$A:$AJ,(I$3+2),FALSE)), IF($C565 = "pos-neg", (3+VLOOKUP($B565,'Results-formatted 060121'!$A:$AJ,(I$3+2),FALSE)), VLOOKUP($B565,'Results-formatted 060121'!$A:$AJ,(I$3+2),FALSE)))</f>
        <v>4</v>
      </c>
      <c r="J565" s="95">
        <f>IF($C565 = "neg", (($D565+1) - VLOOKUP($B565,'Results-formatted 060121'!$A:$AJ,(J$3+2),FALSE)), IF($C565 = "pos-neg", (3+VLOOKUP($B565,'Results-formatted 060121'!$A:$AJ,(J$3+2),FALSE)), VLOOKUP($B565,'Results-formatted 060121'!$A:$AJ,(J$3+2),FALSE)))</f>
        <v>2</v>
      </c>
      <c r="K565" s="95">
        <f>IF($C565 = "neg", (($D565+1) - VLOOKUP($B565,'Results-formatted 060121'!$A:$AJ,(K$3+2),FALSE)), IF($C565 = "pos-neg", (3+VLOOKUP($B565,'Results-formatted 060121'!$A:$AJ,(K$3+2),FALSE)), VLOOKUP($B565,'Results-formatted 060121'!$A:$AJ,(K$3+2),FALSE)))</f>
        <v>5</v>
      </c>
      <c r="L565" s="95">
        <f>IF($C565 = "neg", (($D565+1) - VLOOKUP($B565,'Results-formatted 060121'!$A:$AJ,(L$3+2),FALSE)), IF($C565 = "pos-neg", (3+VLOOKUP($B565,'Results-formatted 060121'!$A:$AJ,(L$3+2),FALSE)), VLOOKUP($B565,'Results-formatted 060121'!$A:$AJ,(L$3+2),FALSE)))</f>
        <v>4</v>
      </c>
      <c r="M565" s="95">
        <f>IF($C565 = "neg", (($D565+1) - VLOOKUP($B565,'Results-formatted 060121'!$A:$AJ,(M$3+2),FALSE)), IF($C565 = "pos-neg", (3+VLOOKUP($B565,'Results-formatted 060121'!$A:$AJ,(M$3+2),FALSE)), VLOOKUP($B565,'Results-formatted 060121'!$A:$AJ,(M$3+2),FALSE)))</f>
        <v>5</v>
      </c>
      <c r="N565" s="95">
        <f>IF($C565 = "neg", (($D565+1) - VLOOKUP($B565,'Results-formatted 060121'!$A:$AJ,(N$3+2),FALSE)), IF($C565 = "pos-neg", (3+VLOOKUP($B565,'Results-formatted 060121'!$A:$AJ,(N$3+2),FALSE)), VLOOKUP($B565,'Results-formatted 060121'!$A:$AJ,(N$3+2),FALSE)))</f>
        <v>3</v>
      </c>
      <c r="O565" s="95">
        <f>IF($C565 = "neg", (($D565+1) - VLOOKUP($B565,'Results-formatted 060121'!$A:$AJ,(O$3+2),FALSE)), IF($C565 = "pos-neg", (3+VLOOKUP($B565,'Results-formatted 060121'!$A:$AJ,(O$3+2),FALSE)), VLOOKUP($B565,'Results-formatted 060121'!$A:$AJ,(O$3+2),FALSE)))</f>
        <v>3</v>
      </c>
      <c r="P565" s="95">
        <f>IF($C565 = "neg", (($D565+1) - VLOOKUP($B565,'Results-formatted 060121'!$A:$AJ,(P$3+2),FALSE)), IF($C565 = "pos-neg", (3+VLOOKUP($B565,'Results-formatted 060121'!$A:$AJ,(P$3+2),FALSE)), VLOOKUP($B565,'Results-formatted 060121'!$A:$AJ,(P$3+2),FALSE)))</f>
        <v>4</v>
      </c>
      <c r="Q565" s="95">
        <f>IF($C565 = "neg", (($D565+1) - VLOOKUP($B565,'Results-formatted 060121'!$A:$AJ,(Q$3+2),FALSE)), IF($C565 = "pos-neg", (3+VLOOKUP($B565,'Results-formatted 060121'!$A:$AJ,(Q$3+2),FALSE)), VLOOKUP($B565,'Results-formatted 060121'!$A:$AJ,(Q$3+2),FALSE)))</f>
        <v>5</v>
      </c>
      <c r="R565" s="95">
        <f>IF($C565 = "neg", (($D565+1) - VLOOKUP($B565,'Results-formatted 060121'!$A:$AJ,(R$3+2),FALSE)), IF($C565 = "pos-neg", (3+VLOOKUP($B565,'Results-formatted 060121'!$A:$AJ,(R$3+2),FALSE)), VLOOKUP($B565,'Results-formatted 060121'!$A:$AJ,(R$3+2),FALSE)))</f>
        <v>5</v>
      </c>
      <c r="S565" s="95">
        <f>IF($C565 = "neg", (($D565+1) - VLOOKUP($B565,'Results-formatted 060121'!$A:$AJ,(S$3+2),FALSE)), IF($C565 = "pos-neg", (3+VLOOKUP($B565,'Results-formatted 060121'!$A:$AJ,(S$3+2),FALSE)), VLOOKUP($B565,'Results-formatted 060121'!$A:$AJ,(S$3+2),FALSE)))</f>
        <v>4</v>
      </c>
      <c r="T565" s="95">
        <f>IF($C565 = "neg", (($D565+1) - VLOOKUP($B565,'Results-formatted 060121'!$A:$AJ,(T$3+2),FALSE)), IF($C565 = "pos-neg", (3+VLOOKUP($B565,'Results-formatted 060121'!$A:$AJ,(T$3+2),FALSE)), VLOOKUP($B565,'Results-formatted 060121'!$A:$AJ,(T$3+2),FALSE)))</f>
        <v>5</v>
      </c>
      <c r="U565" s="95">
        <f>IF($C565 = "neg", (($D565+1) - VLOOKUP($B565,'Results-formatted 060121'!$A:$AJ,(U$3+2),FALSE)), IF($C565 = "pos-neg", (3+VLOOKUP($B565,'Results-formatted 060121'!$A:$AJ,(U$3+2),FALSE)), VLOOKUP($B565,'Results-formatted 060121'!$A:$AJ,(U$3+2),FALSE)))</f>
        <v>4</v>
      </c>
      <c r="V565" s="95">
        <f>IF($C565 = "neg", (($D565+1) - VLOOKUP($B565,'Results-formatted 060121'!$A:$AJ,(V$3+2),FALSE)), IF($C565 = "pos-neg", (3+VLOOKUP($B565,'Results-formatted 060121'!$A:$AJ,(V$3+2),FALSE)), VLOOKUP($B565,'Results-formatted 060121'!$A:$AJ,(V$3+2),FALSE)))</f>
        <v>4</v>
      </c>
      <c r="W565" s="95">
        <f>IF($C565 = "neg", (($D565+1) - VLOOKUP($B565,'Results-formatted 060121'!$A:$AJ,(W$3+2),FALSE)), IF($C565 = "pos-neg", (3+VLOOKUP($B565,'Results-formatted 060121'!$A:$AJ,(W$3+2),FALSE)), VLOOKUP($B565,'Results-formatted 060121'!$A:$AJ,(W$3+2),FALSE)))</f>
        <v>5</v>
      </c>
      <c r="X565" s="95">
        <f>IF($C565 = "neg", (($D565+1) - VLOOKUP($B565,'Results-formatted 060121'!$A:$AJ,(X$3+2),FALSE)), IF($C565 = "pos-neg", (3+VLOOKUP($B565,'Results-formatted 060121'!$A:$AJ,(X$3+2),FALSE)), VLOOKUP($B565,'Results-formatted 060121'!$A:$AJ,(X$3+2),FALSE)))</f>
        <v>4</v>
      </c>
      <c r="Y565" s="95">
        <f>IF($C565 = "neg", (($D565+1) - VLOOKUP($B565,'Results-formatted 060121'!$A:$AJ,(Y$3+2),FALSE)), IF($C565 = "pos-neg", (3+VLOOKUP($B565,'Results-formatted 060121'!$A:$AJ,(Y$3+2),FALSE)), VLOOKUP($B565,'Results-formatted 060121'!$A:$AJ,(Y$3+2),FALSE)))</f>
        <v>4</v>
      </c>
      <c r="Z565" s="95">
        <f>IF($C565 = "neg", (($D565+1) - VLOOKUP($B565,'Results-formatted 060121'!$A:$AJ,(Z$3+2),FALSE)), IF($C565 = "pos-neg", (3+VLOOKUP($B565,'Results-formatted 060121'!$A:$AJ,(Z$3+2),FALSE)), VLOOKUP($B565,'Results-formatted 060121'!$A:$AJ,(Z$3+2),FALSE)))</f>
        <v>3</v>
      </c>
      <c r="AA565" s="95">
        <f>IF($C565 = "neg", (($D565+1) - VLOOKUP($B565,'Results-formatted 060121'!$A:$AJ,(AA$3+2),FALSE)), IF($C565 = "pos-neg", (3+VLOOKUP($B565,'Results-formatted 060121'!$A:$AJ,(AA$3+2),FALSE)), VLOOKUP($B565,'Results-formatted 060121'!$A:$AJ,(AA$3+2),FALSE)))</f>
        <v>5</v>
      </c>
      <c r="AB565" s="95">
        <f>IF($C565 = "neg", (($D565+1) - VLOOKUP($B565,'Results-formatted 060121'!$A:$AJ,(AB$3+2),FALSE)), IF($C565 = "pos-neg", (3+VLOOKUP($B565,'Results-formatted 060121'!$A:$AJ,(AB$3+2),FALSE)), VLOOKUP($B565,'Results-formatted 060121'!$A:$AJ,(AB$3+2),FALSE)))</f>
        <v>4</v>
      </c>
      <c r="AC565" s="95">
        <f>IF($C565 = "neg", (($D565+1) - VLOOKUP($B565,'Results-formatted 060121'!$A:$AJ,(AC$3+2),FALSE)), IF($C565 = "pos-neg", (3+VLOOKUP($B565,'Results-formatted 060121'!$A:$AJ,(AC$3+2),FALSE)), VLOOKUP($B565,'Results-formatted 060121'!$A:$AJ,(AC$3+2),FALSE)))</f>
        <v>3</v>
      </c>
      <c r="AD565" s="95">
        <f>IF($C565 = "neg", (($D565+1) - VLOOKUP($B565,'Results-formatted 060121'!$A:$AJ,(AD$3+2),FALSE)), IF($C565 = "pos-neg", (3+VLOOKUP($B565,'Results-formatted 060121'!$A:$AJ,(AD$3+2),FALSE)), VLOOKUP($B565,'Results-formatted 060121'!$A:$AJ,(AD$3+2),FALSE)))</f>
        <v>4</v>
      </c>
      <c r="AE565" s="95">
        <f>IF($C565 = "neg", (($D565+1) - VLOOKUP($B565,'Results-formatted 060121'!$A:$AJ,(AE$3+2),FALSE)), IF($C565 = "pos-neg", (3+VLOOKUP($B565,'Results-formatted 060121'!$A:$AJ,(AE$3+2),FALSE)), VLOOKUP($B565,'Results-formatted 060121'!$A:$AJ,(AE$3+2),FALSE)))</f>
        <v>5</v>
      </c>
      <c r="AF565" s="95">
        <f>IF($C565 = "neg", (($D565+1) - VLOOKUP($B565,'Results-formatted 060121'!$A:$AJ,(AF$3+2),FALSE)), IF($C565 = "pos-neg", (3+VLOOKUP($B565,'Results-formatted 060121'!$A:$AJ,(AF$3+2),FALSE)), VLOOKUP($B565,'Results-formatted 060121'!$A:$AJ,(AF$3+2),FALSE)))</f>
        <v>4</v>
      </c>
      <c r="AG565" s="95">
        <f>IF($C565 = "neg", (($D565+1) - VLOOKUP($B565,'Results-formatted 060121'!$A:$AJ,(AG$3+2),FALSE)), IF($C565 = "pos-neg", (3+VLOOKUP($B565,'Results-formatted 060121'!$A:$AJ,(AG$3+2),FALSE)), VLOOKUP($B565,'Results-formatted 060121'!$A:$AJ,(AG$3+2),FALSE)))</f>
        <v>5</v>
      </c>
      <c r="AH565" s="95">
        <f>IF($C565 = "neg", (($D565+1) - VLOOKUP($B565,'Results-formatted 060121'!$A:$AJ,(AH$3+2),FALSE)), IF($C565 = "pos-neg", (3+VLOOKUP($B565,'Results-formatted 060121'!$A:$AJ,(AH$3+2),FALSE)), VLOOKUP($B565,'Results-formatted 060121'!$A:$AJ,(AH$3+2),FALSE)))</f>
        <v>4</v>
      </c>
      <c r="AI565" s="95">
        <f>IF($C565 = "neg", (($D565+1) - VLOOKUP($B565,'Results-formatted 060121'!$A:$AJ,(AI$3+2),FALSE)), IF($C565 = "pos-neg", (3+VLOOKUP($B565,'Results-formatted 060121'!$A:$AJ,(AI$3+2),FALSE)), VLOOKUP($B565,'Results-formatted 060121'!$A:$AJ,(AI$3+2),FALSE)))</f>
        <v>4</v>
      </c>
      <c r="AJ565" s="95">
        <f>IF($C565 = "neg", (($D565+1) - VLOOKUP($B565,'Results-formatted 060121'!$A:$AJ,(AJ$3+2),FALSE)), IF($C565 = "pos-neg", (3+VLOOKUP($B565,'Results-formatted 060121'!$A:$AJ,(AJ$3+2),FALSE)), VLOOKUP($B565,'Results-formatted 060121'!$A:$AJ,(AJ$3+2),FALSE)))</f>
        <v>5</v>
      </c>
      <c r="AK565" s="95">
        <f>IF($C565 = "neg", (($D565+1) - VLOOKUP($B565,'Results-formatted 060121'!$A:$AJ,(AK$3+2),FALSE)), IF($C565 = "pos-neg", (3+VLOOKUP($B565,'Results-formatted 060121'!$A:$AJ,(AK$3+2),FALSE)), VLOOKUP($B565,'Results-formatted 060121'!$A:$AJ,(AK$3+2),FALSE)))</f>
        <v>4</v>
      </c>
      <c r="AL565" s="95">
        <f>IF($C565 = "neg", (($D565+1) - VLOOKUP($B565,'Results-formatted 060121'!$A:$AJ,(AL$3+2),FALSE)), IF($C565 = "pos-neg", (3+VLOOKUP($B565,'Results-formatted 060121'!$A:$AJ,(AL$3+2),FALSE)), VLOOKUP($B565,'Results-formatted 060121'!$A:$AJ,(AL$3+2),FALSE)))</f>
        <v>4</v>
      </c>
      <c r="AM565" s="95">
        <f>IF($C565 = "neg", (($D565+1) - VLOOKUP($B565,'Results-formatted 060121'!$A:AJ,(AM$3+2),FALSE)), IF($C565 = "pos-neg", (3+VLOOKUP($B565,'Results-formatted 060121'!$A:AJ,(AM$3+2),FALSE)), VLOOKUP($B565,'Results-formatted 060121'!$A:AJ,(AM$3+2),FALSE)))</f>
        <v>5</v>
      </c>
      <c r="AN565" s="95">
        <f>IF($C565 = "neg", (($D565+1) - VLOOKUP($B565,'Results-formatted 060121'!$A:AK,(AN$3+2),FALSE)), IF($C565 = "pos-neg", (3+VLOOKUP($B565,'Results-formatted 060121'!$A:AK,(AN$3+2),FALSE)), VLOOKUP($B565,'Results-formatted 060121'!$A:AK,(AN$3+2),FALSE)))</f>
        <v>4</v>
      </c>
      <c r="AO565" s="95">
        <f>IF($C565 = "neg", (($D565+1) - VLOOKUP($B565,'Results-formatted 060121'!$A:AL,(AO$3+2),FALSE)), IF($C565 = "pos-neg", (3+VLOOKUP($B565,'Results-formatted 060121'!$A:AL,(AO$3+2),FALSE)), VLOOKUP($B565,'Results-formatted 060121'!$A:AL,(AO$3+2),FALSE)))</f>
        <v>5</v>
      </c>
      <c r="AP565" s="95">
        <f>IF($C565 = "neg", (($D565+1) - VLOOKUP($B565,'Results-formatted 060121'!$A:AM,(AP$3+2),FALSE)), IF($C565 = "pos-neg", (3+VLOOKUP($B565,'Results-formatted 060121'!$A:AM,(AP$3+2),FALSE)), VLOOKUP($B565,'Results-formatted 060121'!$A:AM,(AP$3+2),FALSE)))</f>
        <v>2</v>
      </c>
      <c r="AQ565" s="95">
        <f>IF($C565 = "neg", (($D565+1) - VLOOKUP($B565,'Results-formatted 060121'!$A:AN,(AQ$3+2),FALSE)), IF($C565 = "pos-neg", (3+VLOOKUP($B565,'Results-formatted 060121'!$A:AN,(AQ$3+2),FALSE)), VLOOKUP($B565,'Results-formatted 060121'!$A:AN,(AQ$3+2),FALSE)))</f>
        <v>4</v>
      </c>
      <c r="AR565" s="95">
        <f>IF($C565 = "neg", (($D565+1) - VLOOKUP($B565,'Results-formatted 060121'!$A:AO,(AR$3+2),FALSE)), IF($C565 = "pos-neg", (3+VLOOKUP($B565,'Results-formatted 060121'!$A:AO,(AR$3+2),FALSE)), VLOOKUP($B565,'Results-formatted 060121'!$A:AO,(AR$3+2),FALSE)))</f>
        <v>5</v>
      </c>
      <c r="AS565" s="95">
        <f>IF($C565 = "neg", (($D565+1) - VLOOKUP($B565,'Results-formatted 060121'!$A:AP,(AS$3+2),FALSE)), IF($C565 = "pos-neg", (3+VLOOKUP($B565,'Results-formatted 060121'!$A:AP,(AS$3+2),FALSE)), VLOOKUP($B565,'Results-formatted 060121'!$A:AP,(AS$3+2),FALSE)))</f>
        <v>5</v>
      </c>
      <c r="AT565" s="95">
        <f>IF($C565 = "neg", (($D565+1) - VLOOKUP($B565,'Results-formatted 060121'!$A:AQ,(AT$3+2),FALSE)), IF($C565 = "pos-neg", (3+VLOOKUP($B565,'Results-formatted 060121'!$A:AQ,(AT$3+2),FALSE)), VLOOKUP($B565,'Results-formatted 060121'!$A:AQ,(AT$3+2),FALSE)))</f>
        <v>5</v>
      </c>
      <c r="AU565" s="95">
        <f>IF($C565 = "neg", (($D565+1) - VLOOKUP($B565,'Results-formatted 060121'!$A:AR,(AU$3+2),FALSE)), IF($C565 = "pos-neg", (3+VLOOKUP($B565,'Results-formatted 060121'!$A:AR,(AU$3+2),FALSE)), VLOOKUP($B565,'Results-formatted 060121'!$A:AR,(AU$3+2),FALSE)))</f>
        <v>5</v>
      </c>
      <c r="AV565" s="95">
        <f>IF($C565 = "neg", (($D565+1) - VLOOKUP($B565,'Results-formatted 060121'!$A:AS,(AV$3+2),FALSE)), IF($C565 = "pos-neg", (3+VLOOKUP($B565,'Results-formatted 060121'!$A:AS,(AV$3+2),FALSE)), VLOOKUP($B565,'Results-formatted 060121'!$A:AS,(AV$3+2),FALSE)))</f>
        <v>4</v>
      </c>
      <c r="AW565" s="95">
        <f>IF($C565 = "neg", (($D565+1) - VLOOKUP($B565,'Results-formatted 060121'!$A:AT,(AW$3+2),FALSE)), IF($C565 = "pos-neg", (3+VLOOKUP($B565,'Results-formatted 060121'!$A:AT,(AW$3+2),FALSE)), VLOOKUP($B565,'Results-formatted 060121'!$A:AT,(AW$3+2),FALSE)))</f>
        <v>4</v>
      </c>
      <c r="AX565" s="95">
        <f>IF($C565 = "neg", (($D565+1) - VLOOKUP($B565,'Results-formatted 060121'!$A:AU,(AX$3+2),FALSE)), IF($C565 = "pos-neg", (3+VLOOKUP($B565,'Results-formatted 060121'!$A:AU,(AX$3+2),FALSE)), VLOOKUP($B565,'Results-formatted 060121'!$A:AU,(AX$3+2),FALSE)))</f>
        <v>2</v>
      </c>
      <c r="AY565" s="95">
        <f>IF($C565 = "neg", (($D565+1) - VLOOKUP($B565,'Results-formatted 060121'!$A:AV,(AY$3+2),FALSE)), IF($C565 = "pos-neg", (3+VLOOKUP($B565,'Results-formatted 060121'!$A:AV,(AY$3+2),FALSE)), VLOOKUP($B565,'Results-formatted 060121'!$A:AV,(AY$3+2),FALSE)))</f>
        <v>5</v>
      </c>
      <c r="AZ565" s="95">
        <f>IF($C565 = "neg", (($D565+1) - VLOOKUP($B565,'Results-formatted 060121'!$A:AW,(AZ$3+2),FALSE)), IF($C565 = "pos-neg", (3+VLOOKUP($B565,'Results-formatted 060121'!$A:AW,(AZ$3+2),FALSE)), VLOOKUP($B565,'Results-formatted 060121'!$A:AW,(AZ$3+2),FALSE)))</f>
        <v>5</v>
      </c>
      <c r="BA565" s="95">
        <f>IF($C565 = "neg", (($D565+1) - VLOOKUP($B565,'Results-formatted 060121'!$A:AX,(BA$3+2),FALSE)), IF($C565 = "pos-neg", (3+VLOOKUP($B565,'Results-formatted 060121'!$A:AX,(BA$3+2),FALSE)), VLOOKUP($B565,'Results-formatted 060121'!$A:AX,(BA$3+2),FALSE)))</f>
        <v>3</v>
      </c>
      <c r="BB565" s="95">
        <f>IF($C565 = "neg", (($D565+1) - VLOOKUP($B565,'Results-formatted 060121'!$A:AY,(BB$3+2),FALSE)), IF($C565 = "pos-neg", (3+VLOOKUP($B565,'Results-formatted 060121'!$A:AY,(BB$3+2),FALSE)), VLOOKUP($B565,'Results-formatted 060121'!$A:AY,(BB$3+2),FALSE)))</f>
        <v>5</v>
      </c>
      <c r="BC565" s="95">
        <f>IF($C565 = "neg", (($D565+1) - VLOOKUP($B565,'Results-formatted 060121'!$A:AZ,(BC$3+2),FALSE)), IF($C565 = "pos-neg", (3+VLOOKUP($B565,'Results-formatted 060121'!$A:AZ,(BC$3+2),FALSE)), VLOOKUP($B565,'Results-formatted 060121'!$A:AZ,(BC$3+2),FALSE)))</f>
        <v>3</v>
      </c>
      <c r="BD565" s="95">
        <f>IF($C565 = "neg", (($D565+1) - VLOOKUP($B565,'Results-formatted 060121'!$A:BA,(BD$3+2),FALSE)), IF($C565 = "pos-neg", (3+VLOOKUP($B565,'Results-formatted 060121'!$A:BA,(BD$3+2),FALSE)), VLOOKUP($B565,'Results-formatted 060121'!$A:BA,(BD$3+2),FALSE)))</f>
        <v>4</v>
      </c>
      <c r="BE565" s="95">
        <f>IF($C565 = "neg", (($D565+1) - VLOOKUP($B565,'Results-formatted 060121'!$A:BB,(BE$3+2),FALSE)), IF($C565 = "pos-neg", (3+VLOOKUP($B565,'Results-formatted 060121'!$A:BB,(BE$3+2),FALSE)), VLOOKUP($B565,'Results-formatted 060121'!$A:BB,(BE$3+2),FALSE)))</f>
        <v>4</v>
      </c>
      <c r="BF565" s="95">
        <f>IF($C565 = "neg", (($D565+1) - VLOOKUP($B565,'Results-formatted 060121'!$A:BC,(BF$3+2),FALSE)), IF($C565 = "pos-neg", (3+VLOOKUP($B565,'Results-formatted 060121'!$A:BC,(BF$3+2),FALSE)), VLOOKUP($B565,'Results-formatted 060121'!$A:BC,(BF$3+2),FALSE)))</f>
        <v>4</v>
      </c>
      <c r="BG565" s="95">
        <f>IF($C565 = "neg", (($D565+1) - VLOOKUP($B565,'Results-formatted 060121'!$A:BD,(BG$3+2),FALSE)), IF($C565 = "pos-neg", (3+VLOOKUP($B565,'Results-formatted 060121'!$A:BD,(BG$3+2),FALSE)), VLOOKUP($B565,'Results-formatted 060121'!$A:BD,(BG$3+2),FALSE)))</f>
        <v>4</v>
      </c>
      <c r="BH565" s="95">
        <f>IF($C565 = "neg", (($D565+1) - VLOOKUP($B565,'Results-formatted 060121'!$A:BE,(BH$3+2),FALSE)), IF($C565 = "pos-neg", (3+VLOOKUP($B565,'Results-formatted 060121'!$A:BE,(BH$3+2),FALSE)), VLOOKUP($B565,'Results-formatted 060121'!$A:BE,(BH$3+2),FALSE)))</f>
        <v>4</v>
      </c>
      <c r="BI565" s="95">
        <f>IF($C565 = "neg", (($D565+1) - VLOOKUP($B565,'Results-formatted 060121'!$A:BF,(BI$3+2),FALSE)), IF($C565 = "pos-neg", (3+VLOOKUP($B565,'Results-formatted 060121'!$A:BF,(BI$3+2),FALSE)), VLOOKUP($B565,'Results-formatted 060121'!$A:BF,(BI$3+2),FALSE)))</f>
        <v>5</v>
      </c>
      <c r="BJ565" s="95">
        <f>IF($C565 = "neg", (($D565+1) - VLOOKUP($B565,'Results-formatted 060121'!$A:BG,(BJ$3+2),FALSE)), IF($C565 = "pos-neg", (3+VLOOKUP($B565,'Results-formatted 060121'!$A:BG,(BJ$3+2),FALSE)), VLOOKUP($B565,'Results-formatted 060121'!$A:BG,(BJ$3+2),FALSE)))</f>
        <v>5</v>
      </c>
      <c r="BK565" s="95">
        <f>IF($C565 = "neg", (($D565+1) - VLOOKUP($B565,'Results-formatted 060121'!$A:BH,(BK$3+2),FALSE)), IF($C565 = "pos-neg", (3+VLOOKUP($B565,'Results-formatted 060121'!$A:BH,(BK$3+2),FALSE)), VLOOKUP($B565,'Results-formatted 060121'!$A:BH,(BK$3+2),FALSE)))</f>
        <v>4</v>
      </c>
      <c r="BL565" s="95">
        <f>IF($C565 = "neg", (($D565+1) - VLOOKUP($B565,'Results-formatted 060121'!$A:BI,(BL$3+2),FALSE)), IF($C565 = "pos-neg", (3+VLOOKUP($B565,'Results-formatted 060121'!$A:BI,(BL$3+2),FALSE)), VLOOKUP($B565,'Results-formatted 060121'!$A:BI,(BL$3+2),FALSE)))</f>
        <v>5</v>
      </c>
      <c r="BM565" s="95">
        <f>IF($C565 = "neg", (($D565+1) - VLOOKUP($B565,'Results-formatted 060121'!$A:BJ,(BM$3+2),FALSE)), IF($C565 = "pos-neg", (3+VLOOKUP($B565,'Results-formatted 060121'!$A:BJ,(BM$3+2),FALSE)), VLOOKUP($B565,'Results-formatted 060121'!$A:BJ,(BM$3+2),FALSE)))</f>
        <v>4</v>
      </c>
      <c r="BN565" s="95"/>
      <c r="BO565" s="95"/>
      <c r="BP565" s="95"/>
      <c r="BQ565" s="95"/>
      <c r="BR565" s="95"/>
      <c r="BS565" s="95"/>
      <c r="BT565" s="95"/>
      <c r="BU565" s="95"/>
      <c r="BV565" s="95"/>
      <c r="BW565" s="95"/>
      <c r="BX565" s="95"/>
      <c r="BY565" s="95"/>
      <c r="BZ565" s="95"/>
      <c r="CA565" s="95"/>
      <c r="CB565" s="95"/>
      <c r="CC565" s="95"/>
      <c r="CD565" s="98"/>
      <c r="CE565" s="25">
        <f t="shared" si="2149"/>
        <v>4.166666666666667</v>
      </c>
      <c r="CF565" s="25">
        <f t="shared" si="2150"/>
        <v>0.8268106308031109</v>
      </c>
    </row>
    <row r="566" spans="2:84" ht="42" x14ac:dyDescent="0.15">
      <c r="B566" s="84" t="s">
        <v>674</v>
      </c>
      <c r="C566" s="86" t="s">
        <v>224</v>
      </c>
      <c r="D566" s="2">
        <v>5</v>
      </c>
      <c r="E566" s="15" t="s">
        <v>1123</v>
      </c>
      <c r="F566" s="95">
        <f>IF($C566 = "neg", (($D566+1) - VLOOKUP($B566,'Results-formatted 060121'!$A:$AJ,(F$3+2),FALSE)), IF($C566 = "pos-neg", (3+VLOOKUP($B566,'Results-formatted 060121'!$A:$AJ,(F$3+2),FALSE)), VLOOKUP($B566,'Results-formatted 060121'!$A:$AJ,(F$3+2),FALSE)))</f>
        <v>3</v>
      </c>
      <c r="G566" s="95">
        <f>IF($C566 = "neg", (($D566+1) - VLOOKUP($B566,'Results-formatted 060121'!$A:$AJ,(G$3+2),FALSE)), IF($C566 = "pos-neg", (3+VLOOKUP($B566,'Results-formatted 060121'!$A:$AJ,(G$3+2),FALSE)), VLOOKUP($B566,'Results-formatted 060121'!$A:$AJ,(G$3+2),FALSE)))</f>
        <v>4</v>
      </c>
      <c r="H566" s="95">
        <f>IF($C566 = "neg", (($D566+1) - VLOOKUP($B566,'Results-formatted 060121'!$A:$AJ,(H$3+2),FALSE)), IF($C566 = "pos-neg", (3+VLOOKUP($B566,'Results-formatted 060121'!$A:$AJ,(H$3+2),FALSE)), VLOOKUP($B566,'Results-formatted 060121'!$A:$AJ,(H$3+2),FALSE)))</f>
        <v>3</v>
      </c>
      <c r="I566" s="95">
        <f>IF($C566 = "neg", (($D566+1) - VLOOKUP($B566,'Results-formatted 060121'!$A:$AJ,(I$3+2),FALSE)), IF($C566 = "pos-neg", (3+VLOOKUP($B566,'Results-formatted 060121'!$A:$AJ,(I$3+2),FALSE)), VLOOKUP($B566,'Results-formatted 060121'!$A:$AJ,(I$3+2),FALSE)))</f>
        <v>4</v>
      </c>
      <c r="J566" s="95">
        <f>IF($C566 = "neg", (($D566+1) - VLOOKUP($B566,'Results-formatted 060121'!$A:$AJ,(J$3+2),FALSE)), IF($C566 = "pos-neg", (3+VLOOKUP($B566,'Results-formatted 060121'!$A:$AJ,(J$3+2),FALSE)), VLOOKUP($B566,'Results-formatted 060121'!$A:$AJ,(J$3+2),FALSE)))</f>
        <v>3</v>
      </c>
      <c r="K566" s="95">
        <f>IF($C566 = "neg", (($D566+1) - VLOOKUP($B566,'Results-formatted 060121'!$A:$AJ,(K$3+2),FALSE)), IF($C566 = "pos-neg", (3+VLOOKUP($B566,'Results-formatted 060121'!$A:$AJ,(K$3+2),FALSE)), VLOOKUP($B566,'Results-formatted 060121'!$A:$AJ,(K$3+2),FALSE)))</f>
        <v>5</v>
      </c>
      <c r="L566" s="95">
        <f>IF($C566 = "neg", (($D566+1) - VLOOKUP($B566,'Results-formatted 060121'!$A:$AJ,(L$3+2),FALSE)), IF($C566 = "pos-neg", (3+VLOOKUP($B566,'Results-formatted 060121'!$A:$AJ,(L$3+2),FALSE)), VLOOKUP($B566,'Results-formatted 060121'!$A:$AJ,(L$3+2),FALSE)))</f>
        <v>3</v>
      </c>
      <c r="M566" s="95">
        <f>IF($C566 = "neg", (($D566+1) - VLOOKUP($B566,'Results-formatted 060121'!$A:$AJ,(M$3+2),FALSE)), IF($C566 = "pos-neg", (3+VLOOKUP($B566,'Results-formatted 060121'!$A:$AJ,(M$3+2),FALSE)), VLOOKUP($B566,'Results-formatted 060121'!$A:$AJ,(M$3+2),FALSE)))</f>
        <v>2</v>
      </c>
      <c r="N566" s="95">
        <f>IF($C566 = "neg", (($D566+1) - VLOOKUP($B566,'Results-formatted 060121'!$A:$AJ,(N$3+2),FALSE)), IF($C566 = "pos-neg", (3+VLOOKUP($B566,'Results-formatted 060121'!$A:$AJ,(N$3+2),FALSE)), VLOOKUP($B566,'Results-formatted 060121'!$A:$AJ,(N$3+2),FALSE)))</f>
        <v>4</v>
      </c>
      <c r="O566" s="95">
        <f>IF($C566 = "neg", (($D566+1) - VLOOKUP($B566,'Results-formatted 060121'!$A:$AJ,(O$3+2),FALSE)), IF($C566 = "pos-neg", (3+VLOOKUP($B566,'Results-formatted 060121'!$A:$AJ,(O$3+2),FALSE)), VLOOKUP($B566,'Results-formatted 060121'!$A:$AJ,(O$3+2),FALSE)))</f>
        <v>3</v>
      </c>
      <c r="P566" s="95">
        <f>IF($C566 = "neg", (($D566+1) - VLOOKUP($B566,'Results-formatted 060121'!$A:$AJ,(P$3+2),FALSE)), IF($C566 = "pos-neg", (3+VLOOKUP($B566,'Results-formatted 060121'!$A:$AJ,(P$3+2),FALSE)), VLOOKUP($B566,'Results-formatted 060121'!$A:$AJ,(P$3+2),FALSE)))</f>
        <v>2</v>
      </c>
      <c r="Q566" s="95">
        <f>IF($C566 = "neg", (($D566+1) - VLOOKUP($B566,'Results-formatted 060121'!$A:$AJ,(Q$3+2),FALSE)), IF($C566 = "pos-neg", (3+VLOOKUP($B566,'Results-formatted 060121'!$A:$AJ,(Q$3+2),FALSE)), VLOOKUP($B566,'Results-formatted 060121'!$A:$AJ,(Q$3+2),FALSE)))</f>
        <v>4</v>
      </c>
      <c r="R566" s="95">
        <f>IF($C566 = "neg", (($D566+1) - VLOOKUP($B566,'Results-formatted 060121'!$A:$AJ,(R$3+2),FALSE)), IF($C566 = "pos-neg", (3+VLOOKUP($B566,'Results-formatted 060121'!$A:$AJ,(R$3+2),FALSE)), VLOOKUP($B566,'Results-formatted 060121'!$A:$AJ,(R$3+2),FALSE)))</f>
        <v>3</v>
      </c>
      <c r="S566" s="95">
        <f>IF($C566 = "neg", (($D566+1) - VLOOKUP($B566,'Results-formatted 060121'!$A:$AJ,(S$3+2),FALSE)), IF($C566 = "pos-neg", (3+VLOOKUP($B566,'Results-formatted 060121'!$A:$AJ,(S$3+2),FALSE)), VLOOKUP($B566,'Results-formatted 060121'!$A:$AJ,(S$3+2),FALSE)))</f>
        <v>4</v>
      </c>
      <c r="T566" s="95">
        <f>IF($C566 = "neg", (($D566+1) - VLOOKUP($B566,'Results-formatted 060121'!$A:$AJ,(T$3+2),FALSE)), IF($C566 = "pos-neg", (3+VLOOKUP($B566,'Results-formatted 060121'!$A:$AJ,(T$3+2),FALSE)), VLOOKUP($B566,'Results-formatted 060121'!$A:$AJ,(T$3+2),FALSE)))</f>
        <v>4</v>
      </c>
      <c r="U566" s="95">
        <f>IF($C566 = "neg", (($D566+1) - VLOOKUP($B566,'Results-formatted 060121'!$A:$AJ,(U$3+2),FALSE)), IF($C566 = "pos-neg", (3+VLOOKUP($B566,'Results-formatted 060121'!$A:$AJ,(U$3+2),FALSE)), VLOOKUP($B566,'Results-formatted 060121'!$A:$AJ,(U$3+2),FALSE)))</f>
        <v>5</v>
      </c>
      <c r="V566" s="95">
        <f>IF($C566 = "neg", (($D566+1) - VLOOKUP($B566,'Results-formatted 060121'!$A:$AJ,(V$3+2),FALSE)), IF($C566 = "pos-neg", (3+VLOOKUP($B566,'Results-formatted 060121'!$A:$AJ,(V$3+2),FALSE)), VLOOKUP($B566,'Results-formatted 060121'!$A:$AJ,(V$3+2),FALSE)))</f>
        <v>4</v>
      </c>
      <c r="W566" s="95">
        <f>IF($C566 = "neg", (($D566+1) - VLOOKUP($B566,'Results-formatted 060121'!$A:$AJ,(W$3+2),FALSE)), IF($C566 = "pos-neg", (3+VLOOKUP($B566,'Results-formatted 060121'!$A:$AJ,(W$3+2),FALSE)), VLOOKUP($B566,'Results-formatted 060121'!$A:$AJ,(W$3+2),FALSE)))</f>
        <v>4</v>
      </c>
      <c r="X566" s="95">
        <f>IF($C566 = "neg", (($D566+1) - VLOOKUP($B566,'Results-formatted 060121'!$A:$AJ,(X$3+2),FALSE)), IF($C566 = "pos-neg", (3+VLOOKUP($B566,'Results-formatted 060121'!$A:$AJ,(X$3+2),FALSE)), VLOOKUP($B566,'Results-formatted 060121'!$A:$AJ,(X$3+2),FALSE)))</f>
        <v>3</v>
      </c>
      <c r="Y566" s="95">
        <f>IF($C566 = "neg", (($D566+1) - VLOOKUP($B566,'Results-formatted 060121'!$A:$AJ,(Y$3+2),FALSE)), IF($C566 = "pos-neg", (3+VLOOKUP($B566,'Results-formatted 060121'!$A:$AJ,(Y$3+2),FALSE)), VLOOKUP($B566,'Results-formatted 060121'!$A:$AJ,(Y$3+2),FALSE)))</f>
        <v>4</v>
      </c>
      <c r="Z566" s="95">
        <f>IF($C566 = "neg", (($D566+1) - VLOOKUP($B566,'Results-formatted 060121'!$A:$AJ,(Z$3+2),FALSE)), IF($C566 = "pos-neg", (3+VLOOKUP($B566,'Results-formatted 060121'!$A:$AJ,(Z$3+2),FALSE)), VLOOKUP($B566,'Results-formatted 060121'!$A:$AJ,(Z$3+2),FALSE)))</f>
        <v>2</v>
      </c>
      <c r="AA566" s="95">
        <f>IF($C566 = "neg", (($D566+1) - VLOOKUP($B566,'Results-formatted 060121'!$A:$AJ,(AA$3+2),FALSE)), IF($C566 = "pos-neg", (3+VLOOKUP($B566,'Results-formatted 060121'!$A:$AJ,(AA$3+2),FALSE)), VLOOKUP($B566,'Results-formatted 060121'!$A:$AJ,(AA$3+2),FALSE)))</f>
        <v>4</v>
      </c>
      <c r="AB566" s="95">
        <f>IF($C566 = "neg", (($D566+1) - VLOOKUP($B566,'Results-formatted 060121'!$A:$AJ,(AB$3+2),FALSE)), IF($C566 = "pos-neg", (3+VLOOKUP($B566,'Results-formatted 060121'!$A:$AJ,(AB$3+2),FALSE)), VLOOKUP($B566,'Results-formatted 060121'!$A:$AJ,(AB$3+2),FALSE)))</f>
        <v>4</v>
      </c>
      <c r="AC566" s="95">
        <f>IF($C566 = "neg", (($D566+1) - VLOOKUP($B566,'Results-formatted 060121'!$A:$AJ,(AC$3+2),FALSE)), IF($C566 = "pos-neg", (3+VLOOKUP($B566,'Results-formatted 060121'!$A:$AJ,(AC$3+2),FALSE)), VLOOKUP($B566,'Results-formatted 060121'!$A:$AJ,(AC$3+2),FALSE)))</f>
        <v>2</v>
      </c>
      <c r="AD566" s="95">
        <f>IF($C566 = "neg", (($D566+1) - VLOOKUP($B566,'Results-formatted 060121'!$A:$AJ,(AD$3+2),FALSE)), IF($C566 = "pos-neg", (3+VLOOKUP($B566,'Results-formatted 060121'!$A:$AJ,(AD$3+2),FALSE)), VLOOKUP($B566,'Results-formatted 060121'!$A:$AJ,(AD$3+2),FALSE)))</f>
        <v>3</v>
      </c>
      <c r="AE566" s="95">
        <f>IF($C566 = "neg", (($D566+1) - VLOOKUP($B566,'Results-formatted 060121'!$A:$AJ,(AE$3+2),FALSE)), IF($C566 = "pos-neg", (3+VLOOKUP($B566,'Results-formatted 060121'!$A:$AJ,(AE$3+2),FALSE)), VLOOKUP($B566,'Results-formatted 060121'!$A:$AJ,(AE$3+2),FALSE)))</f>
        <v>4</v>
      </c>
      <c r="AF566" s="95">
        <f>IF($C566 = "neg", (($D566+1) - VLOOKUP($B566,'Results-formatted 060121'!$A:$AJ,(AF$3+2),FALSE)), IF($C566 = "pos-neg", (3+VLOOKUP($B566,'Results-formatted 060121'!$A:$AJ,(AF$3+2),FALSE)), VLOOKUP($B566,'Results-formatted 060121'!$A:$AJ,(AF$3+2),FALSE)))</f>
        <v>4</v>
      </c>
      <c r="AG566" s="95">
        <f>IF($C566 = "neg", (($D566+1) - VLOOKUP($B566,'Results-formatted 060121'!$A:$AJ,(AG$3+2),FALSE)), IF($C566 = "pos-neg", (3+VLOOKUP($B566,'Results-formatted 060121'!$A:$AJ,(AG$3+2),FALSE)), VLOOKUP($B566,'Results-formatted 060121'!$A:$AJ,(AG$3+2),FALSE)))</f>
        <v>4</v>
      </c>
      <c r="AH566" s="95">
        <f>IF($C566 = "neg", (($D566+1) - VLOOKUP($B566,'Results-formatted 060121'!$A:$AJ,(AH$3+2),FALSE)), IF($C566 = "pos-neg", (3+VLOOKUP($B566,'Results-formatted 060121'!$A:$AJ,(AH$3+2),FALSE)), VLOOKUP($B566,'Results-formatted 060121'!$A:$AJ,(AH$3+2),FALSE)))</f>
        <v>3</v>
      </c>
      <c r="AI566" s="95">
        <f>IF($C566 = "neg", (($D566+1) - VLOOKUP($B566,'Results-formatted 060121'!$A:$AJ,(AI$3+2),FALSE)), IF($C566 = "pos-neg", (3+VLOOKUP($B566,'Results-formatted 060121'!$A:$AJ,(AI$3+2),FALSE)), VLOOKUP($B566,'Results-formatted 060121'!$A:$AJ,(AI$3+2),FALSE)))</f>
        <v>4</v>
      </c>
      <c r="AJ566" s="95">
        <f>IF($C566 = "neg", (($D566+1) - VLOOKUP($B566,'Results-formatted 060121'!$A:$AJ,(AJ$3+2),FALSE)), IF($C566 = "pos-neg", (3+VLOOKUP($B566,'Results-formatted 060121'!$A:$AJ,(AJ$3+2),FALSE)), VLOOKUP($B566,'Results-formatted 060121'!$A:$AJ,(AJ$3+2),FALSE)))</f>
        <v>5</v>
      </c>
      <c r="AK566" s="95">
        <f>IF($C566 = "neg", (($D566+1) - VLOOKUP($B566,'Results-formatted 060121'!$A:$AJ,(AK$3+2),FALSE)), IF($C566 = "pos-neg", (3+VLOOKUP($B566,'Results-formatted 060121'!$A:$AJ,(AK$3+2),FALSE)), VLOOKUP($B566,'Results-formatted 060121'!$A:$AJ,(AK$3+2),FALSE)))</f>
        <v>4</v>
      </c>
      <c r="AL566" s="95">
        <f>IF($C566 = "neg", (($D566+1) - VLOOKUP($B566,'Results-formatted 060121'!$A:$AJ,(AL$3+2),FALSE)), IF($C566 = "pos-neg", (3+VLOOKUP($B566,'Results-formatted 060121'!$A:$AJ,(AL$3+2),FALSE)), VLOOKUP($B566,'Results-formatted 060121'!$A:$AJ,(AL$3+2),FALSE)))</f>
        <v>3</v>
      </c>
      <c r="AM566" s="95">
        <f>IF($C566 = "neg", (($D566+1) - VLOOKUP($B566,'Results-formatted 060121'!$A:AJ,(AM$3+2),FALSE)), IF($C566 = "pos-neg", (3+VLOOKUP($B566,'Results-formatted 060121'!$A:AJ,(AM$3+2),FALSE)), VLOOKUP($B566,'Results-formatted 060121'!$A:AJ,(AM$3+2),FALSE)))</f>
        <v>4</v>
      </c>
      <c r="AN566" s="95">
        <f>IF($C566 = "neg", (($D566+1) - VLOOKUP($B566,'Results-formatted 060121'!$A:AK,(AN$3+2),FALSE)), IF($C566 = "pos-neg", (3+VLOOKUP($B566,'Results-formatted 060121'!$A:AK,(AN$3+2),FALSE)), VLOOKUP($B566,'Results-formatted 060121'!$A:AK,(AN$3+2),FALSE)))</f>
        <v>4</v>
      </c>
      <c r="AO566" s="95">
        <f>IF($C566 = "neg", (($D566+1) - VLOOKUP($B566,'Results-formatted 060121'!$A:AL,(AO$3+2),FALSE)), IF($C566 = "pos-neg", (3+VLOOKUP($B566,'Results-formatted 060121'!$A:AL,(AO$3+2),FALSE)), VLOOKUP($B566,'Results-formatted 060121'!$A:AL,(AO$3+2),FALSE)))</f>
        <v>4</v>
      </c>
      <c r="AP566" s="95">
        <f>IF($C566 = "neg", (($D566+1) - VLOOKUP($B566,'Results-formatted 060121'!$A:AM,(AP$3+2),FALSE)), IF($C566 = "pos-neg", (3+VLOOKUP($B566,'Results-formatted 060121'!$A:AM,(AP$3+2),FALSE)), VLOOKUP($B566,'Results-formatted 060121'!$A:AM,(AP$3+2),FALSE)))</f>
        <v>3</v>
      </c>
      <c r="AQ566" s="95">
        <f>IF($C566 = "neg", (($D566+1) - VLOOKUP($B566,'Results-formatted 060121'!$A:AN,(AQ$3+2),FALSE)), IF($C566 = "pos-neg", (3+VLOOKUP($B566,'Results-formatted 060121'!$A:AN,(AQ$3+2),FALSE)), VLOOKUP($B566,'Results-formatted 060121'!$A:AN,(AQ$3+2),FALSE)))</f>
        <v>2</v>
      </c>
      <c r="AR566" s="95">
        <f>IF($C566 = "neg", (($D566+1) - VLOOKUP($B566,'Results-formatted 060121'!$A:AO,(AR$3+2),FALSE)), IF($C566 = "pos-neg", (3+VLOOKUP($B566,'Results-formatted 060121'!$A:AO,(AR$3+2),FALSE)), VLOOKUP($B566,'Results-formatted 060121'!$A:AO,(AR$3+2),FALSE)))</f>
        <v>3</v>
      </c>
      <c r="AS566" s="95">
        <f>IF($C566 = "neg", (($D566+1) - VLOOKUP($B566,'Results-formatted 060121'!$A:AP,(AS$3+2),FALSE)), IF($C566 = "pos-neg", (3+VLOOKUP($B566,'Results-formatted 060121'!$A:AP,(AS$3+2),FALSE)), VLOOKUP($B566,'Results-formatted 060121'!$A:AP,(AS$3+2),FALSE)))</f>
        <v>3</v>
      </c>
      <c r="AT566" s="95">
        <f>IF($C566 = "neg", (($D566+1) - VLOOKUP($B566,'Results-formatted 060121'!$A:AQ,(AT$3+2),FALSE)), IF($C566 = "pos-neg", (3+VLOOKUP($B566,'Results-formatted 060121'!$A:AQ,(AT$3+2),FALSE)), VLOOKUP($B566,'Results-formatted 060121'!$A:AQ,(AT$3+2),FALSE)))</f>
        <v>5</v>
      </c>
      <c r="AU566" s="95">
        <f>IF($C566 = "neg", (($D566+1) - VLOOKUP($B566,'Results-formatted 060121'!$A:AR,(AU$3+2),FALSE)), IF($C566 = "pos-neg", (3+VLOOKUP($B566,'Results-formatted 060121'!$A:AR,(AU$3+2),FALSE)), VLOOKUP($B566,'Results-formatted 060121'!$A:AR,(AU$3+2),FALSE)))</f>
        <v>5</v>
      </c>
      <c r="AV566" s="95">
        <f>IF($C566 = "neg", (($D566+1) - VLOOKUP($B566,'Results-formatted 060121'!$A:AS,(AV$3+2),FALSE)), IF($C566 = "pos-neg", (3+VLOOKUP($B566,'Results-formatted 060121'!$A:AS,(AV$3+2),FALSE)), VLOOKUP($B566,'Results-formatted 060121'!$A:AS,(AV$3+2),FALSE)))</f>
        <v>2</v>
      </c>
      <c r="AW566" s="95">
        <f>IF($C566 = "neg", (($D566+1) - VLOOKUP($B566,'Results-formatted 060121'!$A:AT,(AW$3+2),FALSE)), IF($C566 = "pos-neg", (3+VLOOKUP($B566,'Results-formatted 060121'!$A:AT,(AW$3+2),FALSE)), VLOOKUP($B566,'Results-formatted 060121'!$A:AT,(AW$3+2),FALSE)))</f>
        <v>3</v>
      </c>
      <c r="AX566" s="95">
        <f>IF($C566 = "neg", (($D566+1) - VLOOKUP($B566,'Results-formatted 060121'!$A:AU,(AX$3+2),FALSE)), IF($C566 = "pos-neg", (3+VLOOKUP($B566,'Results-formatted 060121'!$A:AU,(AX$3+2),FALSE)), VLOOKUP($B566,'Results-formatted 060121'!$A:AU,(AX$3+2),FALSE)))</f>
        <v>2</v>
      </c>
      <c r="AY566" s="95">
        <f>IF($C566 = "neg", (($D566+1) - VLOOKUP($B566,'Results-formatted 060121'!$A:AV,(AY$3+2),FALSE)), IF($C566 = "pos-neg", (3+VLOOKUP($B566,'Results-formatted 060121'!$A:AV,(AY$3+2),FALSE)), VLOOKUP($B566,'Results-formatted 060121'!$A:AV,(AY$3+2),FALSE)))</f>
        <v>3</v>
      </c>
      <c r="AZ566" s="95">
        <f>IF($C566 = "neg", (($D566+1) - VLOOKUP($B566,'Results-formatted 060121'!$A:AW,(AZ$3+2),FALSE)), IF($C566 = "pos-neg", (3+VLOOKUP($B566,'Results-formatted 060121'!$A:AW,(AZ$3+2),FALSE)), VLOOKUP($B566,'Results-formatted 060121'!$A:AW,(AZ$3+2),FALSE)))</f>
        <v>4</v>
      </c>
      <c r="BA566" s="95">
        <f>IF($C566 = "neg", (($D566+1) - VLOOKUP($B566,'Results-formatted 060121'!$A:AX,(BA$3+2),FALSE)), IF($C566 = "pos-neg", (3+VLOOKUP($B566,'Results-formatted 060121'!$A:AX,(BA$3+2),FALSE)), VLOOKUP($B566,'Results-formatted 060121'!$A:AX,(BA$3+2),FALSE)))</f>
        <v>3</v>
      </c>
      <c r="BB566" s="95">
        <f>IF($C566 = "neg", (($D566+1) - VLOOKUP($B566,'Results-formatted 060121'!$A:AY,(BB$3+2),FALSE)), IF($C566 = "pos-neg", (3+VLOOKUP($B566,'Results-formatted 060121'!$A:AY,(BB$3+2),FALSE)), VLOOKUP($B566,'Results-formatted 060121'!$A:AY,(BB$3+2),FALSE)))</f>
        <v>4</v>
      </c>
      <c r="BC566" s="95">
        <f>IF($C566 = "neg", (($D566+1) - VLOOKUP($B566,'Results-formatted 060121'!$A:AZ,(BC$3+2),FALSE)), IF($C566 = "pos-neg", (3+VLOOKUP($B566,'Results-formatted 060121'!$A:AZ,(BC$3+2),FALSE)), VLOOKUP($B566,'Results-formatted 060121'!$A:AZ,(BC$3+2),FALSE)))</f>
        <v>3</v>
      </c>
      <c r="BD566" s="95">
        <f>IF($C566 = "neg", (($D566+1) - VLOOKUP($B566,'Results-formatted 060121'!$A:BA,(BD$3+2),FALSE)), IF($C566 = "pos-neg", (3+VLOOKUP($B566,'Results-formatted 060121'!$A:BA,(BD$3+2),FALSE)), VLOOKUP($B566,'Results-formatted 060121'!$A:BA,(BD$3+2),FALSE)))</f>
        <v>4</v>
      </c>
      <c r="BE566" s="95">
        <f>IF($C566 = "neg", (($D566+1) - VLOOKUP($B566,'Results-formatted 060121'!$A:BB,(BE$3+2),FALSE)), IF($C566 = "pos-neg", (3+VLOOKUP($B566,'Results-formatted 060121'!$A:BB,(BE$3+2),FALSE)), VLOOKUP($B566,'Results-formatted 060121'!$A:BB,(BE$3+2),FALSE)))</f>
        <v>4</v>
      </c>
      <c r="BF566" s="95">
        <f>IF($C566 = "neg", (($D566+1) - VLOOKUP($B566,'Results-formatted 060121'!$A:BC,(BF$3+2),FALSE)), IF($C566 = "pos-neg", (3+VLOOKUP($B566,'Results-formatted 060121'!$A:BC,(BF$3+2),FALSE)), VLOOKUP($B566,'Results-formatted 060121'!$A:BC,(BF$3+2),FALSE)))</f>
        <v>4</v>
      </c>
      <c r="BG566" s="95">
        <f>IF($C566 = "neg", (($D566+1) - VLOOKUP($B566,'Results-formatted 060121'!$A:BD,(BG$3+2),FALSE)), IF($C566 = "pos-neg", (3+VLOOKUP($B566,'Results-formatted 060121'!$A:BD,(BG$3+2),FALSE)), VLOOKUP($B566,'Results-formatted 060121'!$A:BD,(BG$3+2),FALSE)))</f>
        <v>3</v>
      </c>
      <c r="BH566" s="95">
        <f>IF($C566 = "neg", (($D566+1) - VLOOKUP($B566,'Results-formatted 060121'!$A:BE,(BH$3+2),FALSE)), IF($C566 = "pos-neg", (3+VLOOKUP($B566,'Results-formatted 060121'!$A:BE,(BH$3+2),FALSE)), VLOOKUP($B566,'Results-formatted 060121'!$A:BE,(BH$3+2),FALSE)))</f>
        <v>3</v>
      </c>
      <c r="BI566" s="95">
        <f>IF($C566 = "neg", (($D566+1) - VLOOKUP($B566,'Results-formatted 060121'!$A:BF,(BI$3+2),FALSE)), IF($C566 = "pos-neg", (3+VLOOKUP($B566,'Results-formatted 060121'!$A:BF,(BI$3+2),FALSE)), VLOOKUP($B566,'Results-formatted 060121'!$A:BF,(BI$3+2),FALSE)))</f>
        <v>4</v>
      </c>
      <c r="BJ566" s="95">
        <f>IF($C566 = "neg", (($D566+1) - VLOOKUP($B566,'Results-formatted 060121'!$A:BG,(BJ$3+2),FALSE)), IF($C566 = "pos-neg", (3+VLOOKUP($B566,'Results-formatted 060121'!$A:BG,(BJ$3+2),FALSE)), VLOOKUP($B566,'Results-formatted 060121'!$A:BG,(BJ$3+2),FALSE)))</f>
        <v>4</v>
      </c>
      <c r="BK566" s="95">
        <f>IF($C566 = "neg", (($D566+1) - VLOOKUP($B566,'Results-formatted 060121'!$A:BH,(BK$3+2),FALSE)), IF($C566 = "pos-neg", (3+VLOOKUP($B566,'Results-formatted 060121'!$A:BH,(BK$3+2),FALSE)), VLOOKUP($B566,'Results-formatted 060121'!$A:BH,(BK$3+2),FALSE)))</f>
        <v>4</v>
      </c>
      <c r="BL566" s="95">
        <f>IF($C566 = "neg", (($D566+1) - VLOOKUP($B566,'Results-formatted 060121'!$A:BI,(BL$3+2),FALSE)), IF($C566 = "pos-neg", (3+VLOOKUP($B566,'Results-formatted 060121'!$A:BI,(BL$3+2),FALSE)), VLOOKUP($B566,'Results-formatted 060121'!$A:BI,(BL$3+2),FALSE)))</f>
        <v>4</v>
      </c>
      <c r="BM566" s="95">
        <f>IF($C566 = "neg", (($D566+1) - VLOOKUP($B566,'Results-formatted 060121'!$A:BJ,(BM$3+2),FALSE)), IF($C566 = "pos-neg", (3+VLOOKUP($B566,'Results-formatted 060121'!$A:BJ,(BM$3+2),FALSE)), VLOOKUP($B566,'Results-formatted 060121'!$A:BJ,(BM$3+2),FALSE)))</f>
        <v>2</v>
      </c>
      <c r="BN566" s="95"/>
      <c r="BO566" s="95"/>
      <c r="BP566" s="95"/>
      <c r="BQ566" s="95"/>
      <c r="BR566" s="95"/>
      <c r="BS566" s="95"/>
      <c r="BT566" s="95"/>
      <c r="BU566" s="95"/>
      <c r="BV566" s="95"/>
      <c r="BW566" s="95"/>
      <c r="BX566" s="95"/>
      <c r="BY566" s="95"/>
      <c r="BZ566" s="95"/>
      <c r="CA566" s="95"/>
      <c r="CB566" s="95"/>
      <c r="CC566" s="95"/>
      <c r="CD566" s="98"/>
      <c r="CE566" s="25">
        <f t="shared" si="2149"/>
        <v>3.5</v>
      </c>
      <c r="CF566" s="25">
        <f t="shared" si="2150"/>
        <v>0.83361577134630083</v>
      </c>
    </row>
    <row r="567" spans="2:84" ht="56" x14ac:dyDescent="0.15">
      <c r="B567" s="84" t="s">
        <v>675</v>
      </c>
      <c r="C567" s="86" t="s">
        <v>224</v>
      </c>
      <c r="D567" s="2">
        <v>5</v>
      </c>
      <c r="E567" s="15" t="s">
        <v>1124</v>
      </c>
      <c r="F567" s="95">
        <f>IF($C567 = "neg", (($D567+1) - VLOOKUP($B567,'Results-formatted 060121'!$A:$AJ,(F$3+2),FALSE)), IF($C567 = "pos-neg", (3+VLOOKUP($B567,'Results-formatted 060121'!$A:$AJ,(F$3+2),FALSE)), VLOOKUP($B567,'Results-formatted 060121'!$A:$AJ,(F$3+2),FALSE)))</f>
        <v>3</v>
      </c>
      <c r="G567" s="95">
        <f>IF($C567 = "neg", (($D567+1) - VLOOKUP($B567,'Results-formatted 060121'!$A:$AJ,(G$3+2),FALSE)), IF($C567 = "pos-neg", (3+VLOOKUP($B567,'Results-formatted 060121'!$A:$AJ,(G$3+2),FALSE)), VLOOKUP($B567,'Results-formatted 060121'!$A:$AJ,(G$3+2),FALSE)))</f>
        <v>4</v>
      </c>
      <c r="H567" s="95">
        <f>IF($C567 = "neg", (($D567+1) - VLOOKUP($B567,'Results-formatted 060121'!$A:$AJ,(H$3+2),FALSE)), IF($C567 = "pos-neg", (3+VLOOKUP($B567,'Results-formatted 060121'!$A:$AJ,(H$3+2),FALSE)), VLOOKUP($B567,'Results-formatted 060121'!$A:$AJ,(H$3+2),FALSE)))</f>
        <v>3</v>
      </c>
      <c r="I567" s="95">
        <f>IF($C567 = "neg", (($D567+1) - VLOOKUP($B567,'Results-formatted 060121'!$A:$AJ,(I$3+2),FALSE)), IF($C567 = "pos-neg", (3+VLOOKUP($B567,'Results-formatted 060121'!$A:$AJ,(I$3+2),FALSE)), VLOOKUP($B567,'Results-formatted 060121'!$A:$AJ,(I$3+2),FALSE)))</f>
        <v>5</v>
      </c>
      <c r="J567" s="95">
        <f>IF($C567 = "neg", (($D567+1) - VLOOKUP($B567,'Results-formatted 060121'!$A:$AJ,(J$3+2),FALSE)), IF($C567 = "pos-neg", (3+VLOOKUP($B567,'Results-formatted 060121'!$A:$AJ,(J$3+2),FALSE)), VLOOKUP($B567,'Results-formatted 060121'!$A:$AJ,(J$3+2),FALSE)))</f>
        <v>3</v>
      </c>
      <c r="K567" s="95">
        <f>IF($C567 = "neg", (($D567+1) - VLOOKUP($B567,'Results-formatted 060121'!$A:$AJ,(K$3+2),FALSE)), IF($C567 = "pos-neg", (3+VLOOKUP($B567,'Results-formatted 060121'!$A:$AJ,(K$3+2),FALSE)), VLOOKUP($B567,'Results-formatted 060121'!$A:$AJ,(K$3+2),FALSE)))</f>
        <v>5</v>
      </c>
      <c r="L567" s="95">
        <f>IF($C567 = "neg", (($D567+1) - VLOOKUP($B567,'Results-formatted 060121'!$A:$AJ,(L$3+2),FALSE)), IF($C567 = "pos-neg", (3+VLOOKUP($B567,'Results-formatted 060121'!$A:$AJ,(L$3+2),FALSE)), VLOOKUP($B567,'Results-formatted 060121'!$A:$AJ,(L$3+2),FALSE)))</f>
        <v>4</v>
      </c>
      <c r="M567" s="95">
        <f>IF($C567 = "neg", (($D567+1) - VLOOKUP($B567,'Results-formatted 060121'!$A:$AJ,(M$3+2),FALSE)), IF($C567 = "pos-neg", (3+VLOOKUP($B567,'Results-formatted 060121'!$A:$AJ,(M$3+2),FALSE)), VLOOKUP($B567,'Results-formatted 060121'!$A:$AJ,(M$3+2),FALSE)))</f>
        <v>5</v>
      </c>
      <c r="N567" s="95">
        <f>IF($C567 = "neg", (($D567+1) - VLOOKUP($B567,'Results-formatted 060121'!$A:$AJ,(N$3+2),FALSE)), IF($C567 = "pos-neg", (3+VLOOKUP($B567,'Results-formatted 060121'!$A:$AJ,(N$3+2),FALSE)), VLOOKUP($B567,'Results-formatted 060121'!$A:$AJ,(N$3+2),FALSE)))</f>
        <v>4</v>
      </c>
      <c r="O567" s="95">
        <f>IF($C567 = "neg", (($D567+1) - VLOOKUP($B567,'Results-formatted 060121'!$A:$AJ,(O$3+2),FALSE)), IF($C567 = "pos-neg", (3+VLOOKUP($B567,'Results-formatted 060121'!$A:$AJ,(O$3+2),FALSE)), VLOOKUP($B567,'Results-formatted 060121'!$A:$AJ,(O$3+2),FALSE)))</f>
        <v>2</v>
      </c>
      <c r="P567" s="95">
        <f>IF($C567 = "neg", (($D567+1) - VLOOKUP($B567,'Results-formatted 060121'!$A:$AJ,(P$3+2),FALSE)), IF($C567 = "pos-neg", (3+VLOOKUP($B567,'Results-formatted 060121'!$A:$AJ,(P$3+2),FALSE)), VLOOKUP($B567,'Results-formatted 060121'!$A:$AJ,(P$3+2),FALSE)))</f>
        <v>4</v>
      </c>
      <c r="Q567" s="95">
        <f>IF($C567 = "neg", (($D567+1) - VLOOKUP($B567,'Results-formatted 060121'!$A:$AJ,(Q$3+2),FALSE)), IF($C567 = "pos-neg", (3+VLOOKUP($B567,'Results-formatted 060121'!$A:$AJ,(Q$3+2),FALSE)), VLOOKUP($B567,'Results-formatted 060121'!$A:$AJ,(Q$3+2),FALSE)))</f>
        <v>5</v>
      </c>
      <c r="R567" s="95">
        <f>IF($C567 = "neg", (($D567+1) - VLOOKUP($B567,'Results-formatted 060121'!$A:$AJ,(R$3+2),FALSE)), IF($C567 = "pos-neg", (3+VLOOKUP($B567,'Results-formatted 060121'!$A:$AJ,(R$3+2),FALSE)), VLOOKUP($B567,'Results-formatted 060121'!$A:$AJ,(R$3+2),FALSE)))</f>
        <v>4</v>
      </c>
      <c r="S567" s="95">
        <f>IF($C567 = "neg", (($D567+1) - VLOOKUP($B567,'Results-formatted 060121'!$A:$AJ,(S$3+2),FALSE)), IF($C567 = "pos-neg", (3+VLOOKUP($B567,'Results-formatted 060121'!$A:$AJ,(S$3+2),FALSE)), VLOOKUP($B567,'Results-formatted 060121'!$A:$AJ,(S$3+2),FALSE)))</f>
        <v>4</v>
      </c>
      <c r="T567" s="95">
        <f>IF($C567 = "neg", (($D567+1) - VLOOKUP($B567,'Results-formatted 060121'!$A:$AJ,(T$3+2),FALSE)), IF($C567 = "pos-neg", (3+VLOOKUP($B567,'Results-formatted 060121'!$A:$AJ,(T$3+2),FALSE)), VLOOKUP($B567,'Results-formatted 060121'!$A:$AJ,(T$3+2),FALSE)))</f>
        <v>4</v>
      </c>
      <c r="U567" s="95">
        <f>IF($C567 = "neg", (($D567+1) - VLOOKUP($B567,'Results-formatted 060121'!$A:$AJ,(U$3+2),FALSE)), IF($C567 = "pos-neg", (3+VLOOKUP($B567,'Results-formatted 060121'!$A:$AJ,(U$3+2),FALSE)), VLOOKUP($B567,'Results-formatted 060121'!$A:$AJ,(U$3+2),FALSE)))</f>
        <v>5</v>
      </c>
      <c r="V567" s="95">
        <f>IF($C567 = "neg", (($D567+1) - VLOOKUP($B567,'Results-formatted 060121'!$A:$AJ,(V$3+2),FALSE)), IF($C567 = "pos-neg", (3+VLOOKUP($B567,'Results-formatted 060121'!$A:$AJ,(V$3+2),FALSE)), VLOOKUP($B567,'Results-formatted 060121'!$A:$AJ,(V$3+2),FALSE)))</f>
        <v>4</v>
      </c>
      <c r="W567" s="95">
        <f>IF($C567 = "neg", (($D567+1) - VLOOKUP($B567,'Results-formatted 060121'!$A:$AJ,(W$3+2),FALSE)), IF($C567 = "pos-neg", (3+VLOOKUP($B567,'Results-formatted 060121'!$A:$AJ,(W$3+2),FALSE)), VLOOKUP($B567,'Results-formatted 060121'!$A:$AJ,(W$3+2),FALSE)))</f>
        <v>5</v>
      </c>
      <c r="X567" s="95">
        <f>IF($C567 = "neg", (($D567+1) - VLOOKUP($B567,'Results-formatted 060121'!$A:$AJ,(X$3+2),FALSE)), IF($C567 = "pos-neg", (3+VLOOKUP($B567,'Results-formatted 060121'!$A:$AJ,(X$3+2),FALSE)), VLOOKUP($B567,'Results-formatted 060121'!$A:$AJ,(X$3+2),FALSE)))</f>
        <v>3</v>
      </c>
      <c r="Y567" s="95">
        <f>IF($C567 = "neg", (($D567+1) - VLOOKUP($B567,'Results-formatted 060121'!$A:$AJ,(Y$3+2),FALSE)), IF($C567 = "pos-neg", (3+VLOOKUP($B567,'Results-formatted 060121'!$A:$AJ,(Y$3+2),FALSE)), VLOOKUP($B567,'Results-formatted 060121'!$A:$AJ,(Y$3+2),FALSE)))</f>
        <v>5</v>
      </c>
      <c r="Z567" s="95">
        <f>IF($C567 = "neg", (($D567+1) - VLOOKUP($B567,'Results-formatted 060121'!$A:$AJ,(Z$3+2),FALSE)), IF($C567 = "pos-neg", (3+VLOOKUP($B567,'Results-formatted 060121'!$A:$AJ,(Z$3+2),FALSE)), VLOOKUP($B567,'Results-formatted 060121'!$A:$AJ,(Z$3+2),FALSE)))</f>
        <v>3</v>
      </c>
      <c r="AA567" s="95">
        <f>IF($C567 = "neg", (($D567+1) - VLOOKUP($B567,'Results-formatted 060121'!$A:$AJ,(AA$3+2),FALSE)), IF($C567 = "pos-neg", (3+VLOOKUP($B567,'Results-formatted 060121'!$A:$AJ,(AA$3+2),FALSE)), VLOOKUP($B567,'Results-formatted 060121'!$A:$AJ,(AA$3+2),FALSE)))</f>
        <v>5</v>
      </c>
      <c r="AB567" s="95">
        <f>IF($C567 = "neg", (($D567+1) - VLOOKUP($B567,'Results-formatted 060121'!$A:$AJ,(AB$3+2),FALSE)), IF($C567 = "pos-neg", (3+VLOOKUP($B567,'Results-formatted 060121'!$A:$AJ,(AB$3+2),FALSE)), VLOOKUP($B567,'Results-formatted 060121'!$A:$AJ,(AB$3+2),FALSE)))</f>
        <v>4</v>
      </c>
      <c r="AC567" s="95">
        <f>IF($C567 = "neg", (($D567+1) - VLOOKUP($B567,'Results-formatted 060121'!$A:$AJ,(AC$3+2),FALSE)), IF($C567 = "pos-neg", (3+VLOOKUP($B567,'Results-formatted 060121'!$A:$AJ,(AC$3+2),FALSE)), VLOOKUP($B567,'Results-formatted 060121'!$A:$AJ,(AC$3+2),FALSE)))</f>
        <v>1</v>
      </c>
      <c r="AD567" s="95">
        <f>IF($C567 = "neg", (($D567+1) - VLOOKUP($B567,'Results-formatted 060121'!$A:$AJ,(AD$3+2),FALSE)), IF($C567 = "pos-neg", (3+VLOOKUP($B567,'Results-formatted 060121'!$A:$AJ,(AD$3+2),FALSE)), VLOOKUP($B567,'Results-formatted 060121'!$A:$AJ,(AD$3+2),FALSE)))</f>
        <v>4</v>
      </c>
      <c r="AE567" s="95">
        <f>IF($C567 = "neg", (($D567+1) - VLOOKUP($B567,'Results-formatted 060121'!$A:$AJ,(AE$3+2),FALSE)), IF($C567 = "pos-neg", (3+VLOOKUP($B567,'Results-formatted 060121'!$A:$AJ,(AE$3+2),FALSE)), VLOOKUP($B567,'Results-formatted 060121'!$A:$AJ,(AE$3+2),FALSE)))</f>
        <v>4</v>
      </c>
      <c r="AF567" s="95">
        <f>IF($C567 = "neg", (($D567+1) - VLOOKUP($B567,'Results-formatted 060121'!$A:$AJ,(AF$3+2),FALSE)), IF($C567 = "pos-neg", (3+VLOOKUP($B567,'Results-formatted 060121'!$A:$AJ,(AF$3+2),FALSE)), VLOOKUP($B567,'Results-formatted 060121'!$A:$AJ,(AF$3+2),FALSE)))</f>
        <v>3</v>
      </c>
      <c r="AG567" s="95">
        <f>IF($C567 = "neg", (($D567+1) - VLOOKUP($B567,'Results-formatted 060121'!$A:$AJ,(AG$3+2),FALSE)), IF($C567 = "pos-neg", (3+VLOOKUP($B567,'Results-formatted 060121'!$A:$AJ,(AG$3+2),FALSE)), VLOOKUP($B567,'Results-formatted 060121'!$A:$AJ,(AG$3+2),FALSE)))</f>
        <v>4</v>
      </c>
      <c r="AH567" s="95">
        <f>IF($C567 = "neg", (($D567+1) - VLOOKUP($B567,'Results-formatted 060121'!$A:$AJ,(AH$3+2),FALSE)), IF($C567 = "pos-neg", (3+VLOOKUP($B567,'Results-formatted 060121'!$A:$AJ,(AH$3+2),FALSE)), VLOOKUP($B567,'Results-formatted 060121'!$A:$AJ,(AH$3+2),FALSE)))</f>
        <v>3</v>
      </c>
      <c r="AI567" s="95">
        <f>IF($C567 = "neg", (($D567+1) - VLOOKUP($B567,'Results-formatted 060121'!$A:$AJ,(AI$3+2),FALSE)), IF($C567 = "pos-neg", (3+VLOOKUP($B567,'Results-formatted 060121'!$A:$AJ,(AI$3+2),FALSE)), VLOOKUP($B567,'Results-formatted 060121'!$A:$AJ,(AI$3+2),FALSE)))</f>
        <v>5</v>
      </c>
      <c r="AJ567" s="95">
        <f>IF($C567 = "neg", (($D567+1) - VLOOKUP($B567,'Results-formatted 060121'!$A:$AJ,(AJ$3+2),FALSE)), IF($C567 = "pos-neg", (3+VLOOKUP($B567,'Results-formatted 060121'!$A:$AJ,(AJ$3+2),FALSE)), VLOOKUP($B567,'Results-formatted 060121'!$A:$AJ,(AJ$3+2),FALSE)))</f>
        <v>5</v>
      </c>
      <c r="AK567" s="95">
        <f>IF($C567 = "neg", (($D567+1) - VLOOKUP($B567,'Results-formatted 060121'!$A:$AJ,(AK$3+2),FALSE)), IF($C567 = "pos-neg", (3+VLOOKUP($B567,'Results-formatted 060121'!$A:$AJ,(AK$3+2),FALSE)), VLOOKUP($B567,'Results-formatted 060121'!$A:$AJ,(AK$3+2),FALSE)))</f>
        <v>4</v>
      </c>
      <c r="AL567" s="95">
        <f>IF($C567 = "neg", (($D567+1) - VLOOKUP($B567,'Results-formatted 060121'!$A:$AJ,(AL$3+2),FALSE)), IF($C567 = "pos-neg", (3+VLOOKUP($B567,'Results-formatted 060121'!$A:$AJ,(AL$3+2),FALSE)), VLOOKUP($B567,'Results-formatted 060121'!$A:$AJ,(AL$3+2),FALSE)))</f>
        <v>4</v>
      </c>
      <c r="AM567" s="95">
        <f>IF($C567 = "neg", (($D567+1) - VLOOKUP($B567,'Results-formatted 060121'!$A:AJ,(AM$3+2),FALSE)), IF($C567 = "pos-neg", (3+VLOOKUP($B567,'Results-formatted 060121'!$A:AJ,(AM$3+2),FALSE)), VLOOKUP($B567,'Results-formatted 060121'!$A:AJ,(AM$3+2),FALSE)))</f>
        <v>5</v>
      </c>
      <c r="AN567" s="95">
        <f>IF($C567 = "neg", (($D567+1) - VLOOKUP($B567,'Results-formatted 060121'!$A:AK,(AN$3+2),FALSE)), IF($C567 = "pos-neg", (3+VLOOKUP($B567,'Results-formatted 060121'!$A:AK,(AN$3+2),FALSE)), VLOOKUP($B567,'Results-formatted 060121'!$A:AK,(AN$3+2),FALSE)))</f>
        <v>4</v>
      </c>
      <c r="AO567" s="95">
        <f>IF($C567 = "neg", (($D567+1) - VLOOKUP($B567,'Results-formatted 060121'!$A:AL,(AO$3+2),FALSE)), IF($C567 = "pos-neg", (3+VLOOKUP($B567,'Results-formatted 060121'!$A:AL,(AO$3+2),FALSE)), VLOOKUP($B567,'Results-formatted 060121'!$A:AL,(AO$3+2),FALSE)))</f>
        <v>5</v>
      </c>
      <c r="AP567" s="95">
        <f>IF($C567 = "neg", (($D567+1) - VLOOKUP($B567,'Results-formatted 060121'!$A:AM,(AP$3+2),FALSE)), IF($C567 = "pos-neg", (3+VLOOKUP($B567,'Results-formatted 060121'!$A:AM,(AP$3+2),FALSE)), VLOOKUP($B567,'Results-formatted 060121'!$A:AM,(AP$3+2),FALSE)))</f>
        <v>2</v>
      </c>
      <c r="AQ567" s="95">
        <f>IF($C567 = "neg", (($D567+1) - VLOOKUP($B567,'Results-formatted 060121'!$A:AN,(AQ$3+2),FALSE)), IF($C567 = "pos-neg", (3+VLOOKUP($B567,'Results-formatted 060121'!$A:AN,(AQ$3+2),FALSE)), VLOOKUP($B567,'Results-formatted 060121'!$A:AN,(AQ$3+2),FALSE)))</f>
        <v>4</v>
      </c>
      <c r="AR567" s="95">
        <f>IF($C567 = "neg", (($D567+1) - VLOOKUP($B567,'Results-formatted 060121'!$A:AO,(AR$3+2),FALSE)), IF($C567 = "pos-neg", (3+VLOOKUP($B567,'Results-formatted 060121'!$A:AO,(AR$3+2),FALSE)), VLOOKUP($B567,'Results-formatted 060121'!$A:AO,(AR$3+2),FALSE)))</f>
        <v>4</v>
      </c>
      <c r="AS567" s="95">
        <f>IF($C567 = "neg", (($D567+1) - VLOOKUP($B567,'Results-formatted 060121'!$A:AP,(AS$3+2),FALSE)), IF($C567 = "pos-neg", (3+VLOOKUP($B567,'Results-formatted 060121'!$A:AP,(AS$3+2),FALSE)), VLOOKUP($B567,'Results-formatted 060121'!$A:AP,(AS$3+2),FALSE)))</f>
        <v>4</v>
      </c>
      <c r="AT567" s="95">
        <f>IF($C567 = "neg", (($D567+1) - VLOOKUP($B567,'Results-formatted 060121'!$A:AQ,(AT$3+2),FALSE)), IF($C567 = "pos-neg", (3+VLOOKUP($B567,'Results-formatted 060121'!$A:AQ,(AT$3+2),FALSE)), VLOOKUP($B567,'Results-formatted 060121'!$A:AQ,(AT$3+2),FALSE)))</f>
        <v>5</v>
      </c>
      <c r="AU567" s="95">
        <f>IF($C567 = "neg", (($D567+1) - VLOOKUP($B567,'Results-formatted 060121'!$A:AR,(AU$3+2),FALSE)), IF($C567 = "pos-neg", (3+VLOOKUP($B567,'Results-formatted 060121'!$A:AR,(AU$3+2),FALSE)), VLOOKUP($B567,'Results-formatted 060121'!$A:AR,(AU$3+2),FALSE)))</f>
        <v>5</v>
      </c>
      <c r="AV567" s="95">
        <f>IF($C567 = "neg", (($D567+1) - VLOOKUP($B567,'Results-formatted 060121'!$A:AS,(AV$3+2),FALSE)), IF($C567 = "pos-neg", (3+VLOOKUP($B567,'Results-formatted 060121'!$A:AS,(AV$3+2),FALSE)), VLOOKUP($B567,'Results-formatted 060121'!$A:AS,(AV$3+2),FALSE)))</f>
        <v>3</v>
      </c>
      <c r="AW567" s="95">
        <f>IF($C567 = "neg", (($D567+1) - VLOOKUP($B567,'Results-formatted 060121'!$A:AT,(AW$3+2),FALSE)), IF($C567 = "pos-neg", (3+VLOOKUP($B567,'Results-formatted 060121'!$A:AT,(AW$3+2),FALSE)), VLOOKUP($B567,'Results-formatted 060121'!$A:AT,(AW$3+2),FALSE)))</f>
        <v>2</v>
      </c>
      <c r="AX567" s="95">
        <f>IF($C567 = "neg", (($D567+1) - VLOOKUP($B567,'Results-formatted 060121'!$A:AU,(AX$3+2),FALSE)), IF($C567 = "pos-neg", (3+VLOOKUP($B567,'Results-formatted 060121'!$A:AU,(AX$3+2),FALSE)), VLOOKUP($B567,'Results-formatted 060121'!$A:AU,(AX$3+2),FALSE)))</f>
        <v>1</v>
      </c>
      <c r="AY567" s="95">
        <f>IF($C567 = "neg", (($D567+1) - VLOOKUP($B567,'Results-formatted 060121'!$A:AV,(AY$3+2),FALSE)), IF($C567 = "pos-neg", (3+VLOOKUP($B567,'Results-formatted 060121'!$A:AV,(AY$3+2),FALSE)), VLOOKUP($B567,'Results-formatted 060121'!$A:AV,(AY$3+2),FALSE)))</f>
        <v>4</v>
      </c>
      <c r="AZ567" s="95">
        <f>IF($C567 = "neg", (($D567+1) - VLOOKUP($B567,'Results-formatted 060121'!$A:AW,(AZ$3+2),FALSE)), IF($C567 = "pos-neg", (3+VLOOKUP($B567,'Results-formatted 060121'!$A:AW,(AZ$3+2),FALSE)), VLOOKUP($B567,'Results-formatted 060121'!$A:AW,(AZ$3+2),FALSE)))</f>
        <v>4</v>
      </c>
      <c r="BA567" s="95">
        <f>IF($C567 = "neg", (($D567+1) - VLOOKUP($B567,'Results-formatted 060121'!$A:AX,(BA$3+2),FALSE)), IF($C567 = "pos-neg", (3+VLOOKUP($B567,'Results-formatted 060121'!$A:AX,(BA$3+2),FALSE)), VLOOKUP($B567,'Results-formatted 060121'!$A:AX,(BA$3+2),FALSE)))</f>
        <v>4</v>
      </c>
      <c r="BB567" s="95">
        <f>IF($C567 = "neg", (($D567+1) - VLOOKUP($B567,'Results-formatted 060121'!$A:AY,(BB$3+2),FALSE)), IF($C567 = "pos-neg", (3+VLOOKUP($B567,'Results-formatted 060121'!$A:AY,(BB$3+2),FALSE)), VLOOKUP($B567,'Results-formatted 060121'!$A:AY,(BB$3+2),FALSE)))</f>
        <v>5</v>
      </c>
      <c r="BC567" s="95">
        <f>IF($C567 = "neg", (($D567+1) - VLOOKUP($B567,'Results-formatted 060121'!$A:AZ,(BC$3+2),FALSE)), IF($C567 = "pos-neg", (3+VLOOKUP($B567,'Results-formatted 060121'!$A:AZ,(BC$3+2),FALSE)), VLOOKUP($B567,'Results-formatted 060121'!$A:AZ,(BC$3+2),FALSE)))</f>
        <v>3</v>
      </c>
      <c r="BD567" s="95">
        <f>IF($C567 = "neg", (($D567+1) - VLOOKUP($B567,'Results-formatted 060121'!$A:BA,(BD$3+2),FALSE)), IF($C567 = "pos-neg", (3+VLOOKUP($B567,'Results-formatted 060121'!$A:BA,(BD$3+2),FALSE)), VLOOKUP($B567,'Results-formatted 060121'!$A:BA,(BD$3+2),FALSE)))</f>
        <v>4</v>
      </c>
      <c r="BE567" s="95">
        <f>IF($C567 = "neg", (($D567+1) - VLOOKUP($B567,'Results-formatted 060121'!$A:BB,(BE$3+2),FALSE)), IF($C567 = "pos-neg", (3+VLOOKUP($B567,'Results-formatted 060121'!$A:BB,(BE$3+2),FALSE)), VLOOKUP($B567,'Results-formatted 060121'!$A:BB,(BE$3+2),FALSE)))</f>
        <v>4</v>
      </c>
      <c r="BF567" s="95">
        <f>IF($C567 = "neg", (($D567+1) - VLOOKUP($B567,'Results-formatted 060121'!$A:BC,(BF$3+2),FALSE)), IF($C567 = "pos-neg", (3+VLOOKUP($B567,'Results-formatted 060121'!$A:BC,(BF$3+2),FALSE)), VLOOKUP($B567,'Results-formatted 060121'!$A:BC,(BF$3+2),FALSE)))</f>
        <v>4</v>
      </c>
      <c r="BG567" s="95">
        <f>IF($C567 = "neg", (($D567+1) - VLOOKUP($B567,'Results-formatted 060121'!$A:BD,(BG$3+2),FALSE)), IF($C567 = "pos-neg", (3+VLOOKUP($B567,'Results-formatted 060121'!$A:BD,(BG$3+2),FALSE)), VLOOKUP($B567,'Results-formatted 060121'!$A:BD,(BG$3+2),FALSE)))</f>
        <v>3</v>
      </c>
      <c r="BH567" s="95">
        <f>IF($C567 = "neg", (($D567+1) - VLOOKUP($B567,'Results-formatted 060121'!$A:BE,(BH$3+2),FALSE)), IF($C567 = "pos-neg", (3+VLOOKUP($B567,'Results-formatted 060121'!$A:BE,(BH$3+2),FALSE)), VLOOKUP($B567,'Results-formatted 060121'!$A:BE,(BH$3+2),FALSE)))</f>
        <v>3</v>
      </c>
      <c r="BI567" s="95">
        <f>IF($C567 = "neg", (($D567+1) - VLOOKUP($B567,'Results-formatted 060121'!$A:BF,(BI$3+2),FALSE)), IF($C567 = "pos-neg", (3+VLOOKUP($B567,'Results-formatted 060121'!$A:BF,(BI$3+2),FALSE)), VLOOKUP($B567,'Results-formatted 060121'!$A:BF,(BI$3+2),FALSE)))</f>
        <v>5</v>
      </c>
      <c r="BJ567" s="95">
        <f>IF($C567 = "neg", (($D567+1) - VLOOKUP($B567,'Results-formatted 060121'!$A:BG,(BJ$3+2),FALSE)), IF($C567 = "pos-neg", (3+VLOOKUP($B567,'Results-formatted 060121'!$A:BG,(BJ$3+2),FALSE)), VLOOKUP($B567,'Results-formatted 060121'!$A:BG,(BJ$3+2),FALSE)))</f>
        <v>5</v>
      </c>
      <c r="BK567" s="95">
        <f>IF($C567 = "neg", (($D567+1) - VLOOKUP($B567,'Results-formatted 060121'!$A:BH,(BK$3+2),FALSE)), IF($C567 = "pos-neg", (3+VLOOKUP($B567,'Results-formatted 060121'!$A:BH,(BK$3+2),FALSE)), VLOOKUP($B567,'Results-formatted 060121'!$A:BH,(BK$3+2),FALSE)))</f>
        <v>4</v>
      </c>
      <c r="BL567" s="95">
        <f>IF($C567 = "neg", (($D567+1) - VLOOKUP($B567,'Results-formatted 060121'!$A:BI,(BL$3+2),FALSE)), IF($C567 = "pos-neg", (3+VLOOKUP($B567,'Results-formatted 060121'!$A:BI,(BL$3+2),FALSE)), VLOOKUP($B567,'Results-formatted 060121'!$A:BI,(BL$3+2),FALSE)))</f>
        <v>5</v>
      </c>
      <c r="BM567" s="95">
        <f>IF($C567 = "neg", (($D567+1) - VLOOKUP($B567,'Results-formatted 060121'!$A:BJ,(BM$3+2),FALSE)), IF($C567 = "pos-neg", (3+VLOOKUP($B567,'Results-formatted 060121'!$A:BJ,(BM$3+2),FALSE)), VLOOKUP($B567,'Results-formatted 060121'!$A:BJ,(BM$3+2),FALSE)))</f>
        <v>3</v>
      </c>
      <c r="BN567" s="95"/>
      <c r="BO567" s="95"/>
      <c r="BP567" s="95"/>
      <c r="BQ567" s="95"/>
      <c r="BR567" s="95"/>
      <c r="BS567" s="95"/>
      <c r="BT567" s="95"/>
      <c r="BU567" s="95"/>
      <c r="BV567" s="95"/>
      <c r="BW567" s="95"/>
      <c r="BX567" s="95"/>
      <c r="BY567" s="95"/>
      <c r="BZ567" s="95"/>
      <c r="CA567" s="95"/>
      <c r="CB567" s="95"/>
      <c r="CC567" s="95"/>
      <c r="CD567" s="98"/>
      <c r="CE567" s="25">
        <f t="shared" si="2149"/>
        <v>3.9</v>
      </c>
      <c r="CF567" s="25">
        <f t="shared" si="2150"/>
        <v>1.0033841044270877</v>
      </c>
    </row>
    <row r="568" spans="2:84" ht="42" x14ac:dyDescent="0.15">
      <c r="B568" s="84" t="s">
        <v>676</v>
      </c>
      <c r="C568" s="86" t="s">
        <v>224</v>
      </c>
      <c r="D568" s="2">
        <v>5</v>
      </c>
      <c r="E568" s="15" t="s">
        <v>1125</v>
      </c>
      <c r="F568" s="95">
        <f>IF($C568 = "neg", (($D568+1) - VLOOKUP($B568,'Results-formatted 060121'!$A:$AJ,(F$3+2),FALSE)), IF($C568 = "pos-neg", (3+VLOOKUP($B568,'Results-formatted 060121'!$A:$AJ,(F$3+2),FALSE)), VLOOKUP($B568,'Results-formatted 060121'!$A:$AJ,(F$3+2),FALSE)))</f>
        <v>3</v>
      </c>
      <c r="G568" s="95">
        <f>IF($C568 = "neg", (($D568+1) - VLOOKUP($B568,'Results-formatted 060121'!$A:$AJ,(G$3+2),FALSE)), IF($C568 = "pos-neg", (3+VLOOKUP($B568,'Results-formatted 060121'!$A:$AJ,(G$3+2),FALSE)), VLOOKUP($B568,'Results-formatted 060121'!$A:$AJ,(G$3+2),FALSE)))</f>
        <v>4</v>
      </c>
      <c r="H568" s="95">
        <f>IF($C568 = "neg", (($D568+1) - VLOOKUP($B568,'Results-formatted 060121'!$A:$AJ,(H$3+2),FALSE)), IF($C568 = "pos-neg", (3+VLOOKUP($B568,'Results-formatted 060121'!$A:$AJ,(H$3+2),FALSE)), VLOOKUP($B568,'Results-formatted 060121'!$A:$AJ,(H$3+2),FALSE)))</f>
        <v>2</v>
      </c>
      <c r="I568" s="95">
        <f>IF($C568 = "neg", (($D568+1) - VLOOKUP($B568,'Results-formatted 060121'!$A:$AJ,(I$3+2),FALSE)), IF($C568 = "pos-neg", (3+VLOOKUP($B568,'Results-formatted 060121'!$A:$AJ,(I$3+2),FALSE)), VLOOKUP($B568,'Results-formatted 060121'!$A:$AJ,(I$3+2),FALSE)))</f>
        <v>3</v>
      </c>
      <c r="J568" s="95">
        <f>IF($C568 = "neg", (($D568+1) - VLOOKUP($B568,'Results-formatted 060121'!$A:$AJ,(J$3+2),FALSE)), IF($C568 = "pos-neg", (3+VLOOKUP($B568,'Results-formatted 060121'!$A:$AJ,(J$3+2),FALSE)), VLOOKUP($B568,'Results-formatted 060121'!$A:$AJ,(J$3+2),FALSE)))</f>
        <v>3</v>
      </c>
      <c r="K568" s="95">
        <f>IF($C568 = "neg", (($D568+1) - VLOOKUP($B568,'Results-formatted 060121'!$A:$AJ,(K$3+2),FALSE)), IF($C568 = "pos-neg", (3+VLOOKUP($B568,'Results-formatted 060121'!$A:$AJ,(K$3+2),FALSE)), VLOOKUP($B568,'Results-formatted 060121'!$A:$AJ,(K$3+2),FALSE)))</f>
        <v>5</v>
      </c>
      <c r="L568" s="95">
        <f>IF($C568 = "neg", (($D568+1) - VLOOKUP($B568,'Results-formatted 060121'!$A:$AJ,(L$3+2),FALSE)), IF($C568 = "pos-neg", (3+VLOOKUP($B568,'Results-formatted 060121'!$A:$AJ,(L$3+2),FALSE)), VLOOKUP($B568,'Results-formatted 060121'!$A:$AJ,(L$3+2),FALSE)))</f>
        <v>4</v>
      </c>
      <c r="M568" s="95">
        <f>IF($C568 = "neg", (($D568+1) - VLOOKUP($B568,'Results-formatted 060121'!$A:$AJ,(M$3+2),FALSE)), IF($C568 = "pos-neg", (3+VLOOKUP($B568,'Results-formatted 060121'!$A:$AJ,(M$3+2),FALSE)), VLOOKUP($B568,'Results-formatted 060121'!$A:$AJ,(M$3+2),FALSE)))</f>
        <v>5</v>
      </c>
      <c r="N568" s="95">
        <f>IF($C568 = "neg", (($D568+1) - VLOOKUP($B568,'Results-formatted 060121'!$A:$AJ,(N$3+2),FALSE)), IF($C568 = "pos-neg", (3+VLOOKUP($B568,'Results-formatted 060121'!$A:$AJ,(N$3+2),FALSE)), VLOOKUP($B568,'Results-formatted 060121'!$A:$AJ,(N$3+2),FALSE)))</f>
        <v>3</v>
      </c>
      <c r="O568" s="95">
        <f>IF($C568 = "neg", (($D568+1) - VLOOKUP($B568,'Results-formatted 060121'!$A:$AJ,(O$3+2),FALSE)), IF($C568 = "pos-neg", (3+VLOOKUP($B568,'Results-formatted 060121'!$A:$AJ,(O$3+2),FALSE)), VLOOKUP($B568,'Results-formatted 060121'!$A:$AJ,(O$3+2),FALSE)))</f>
        <v>1</v>
      </c>
      <c r="P568" s="95">
        <f>IF($C568 = "neg", (($D568+1) - VLOOKUP($B568,'Results-formatted 060121'!$A:$AJ,(P$3+2),FALSE)), IF($C568 = "pos-neg", (3+VLOOKUP($B568,'Results-formatted 060121'!$A:$AJ,(P$3+2),FALSE)), VLOOKUP($B568,'Results-formatted 060121'!$A:$AJ,(P$3+2),FALSE)))</f>
        <v>4</v>
      </c>
      <c r="Q568" s="95">
        <f>IF($C568 = "neg", (($D568+1) - VLOOKUP($B568,'Results-formatted 060121'!$A:$AJ,(Q$3+2),FALSE)), IF($C568 = "pos-neg", (3+VLOOKUP($B568,'Results-formatted 060121'!$A:$AJ,(Q$3+2),FALSE)), VLOOKUP($B568,'Results-formatted 060121'!$A:$AJ,(Q$3+2),FALSE)))</f>
        <v>5</v>
      </c>
      <c r="R568" s="95">
        <f>IF($C568 = "neg", (($D568+1) - VLOOKUP($B568,'Results-formatted 060121'!$A:$AJ,(R$3+2),FALSE)), IF($C568 = "pos-neg", (3+VLOOKUP($B568,'Results-formatted 060121'!$A:$AJ,(R$3+2),FALSE)), VLOOKUP($B568,'Results-formatted 060121'!$A:$AJ,(R$3+2),FALSE)))</f>
        <v>4</v>
      </c>
      <c r="S568" s="95">
        <f>IF($C568 = "neg", (($D568+1) - VLOOKUP($B568,'Results-formatted 060121'!$A:$AJ,(S$3+2),FALSE)), IF($C568 = "pos-neg", (3+VLOOKUP($B568,'Results-formatted 060121'!$A:$AJ,(S$3+2),FALSE)), VLOOKUP($B568,'Results-formatted 060121'!$A:$AJ,(S$3+2),FALSE)))</f>
        <v>5</v>
      </c>
      <c r="T568" s="95">
        <f>IF($C568 = "neg", (($D568+1) - VLOOKUP($B568,'Results-formatted 060121'!$A:$AJ,(T$3+2),FALSE)), IF($C568 = "pos-neg", (3+VLOOKUP($B568,'Results-formatted 060121'!$A:$AJ,(T$3+2),FALSE)), VLOOKUP($B568,'Results-formatted 060121'!$A:$AJ,(T$3+2),FALSE)))</f>
        <v>4</v>
      </c>
      <c r="U568" s="95">
        <f>IF($C568 = "neg", (($D568+1) - VLOOKUP($B568,'Results-formatted 060121'!$A:$AJ,(U$3+2),FALSE)), IF($C568 = "pos-neg", (3+VLOOKUP($B568,'Results-formatted 060121'!$A:$AJ,(U$3+2),FALSE)), VLOOKUP($B568,'Results-formatted 060121'!$A:$AJ,(U$3+2),FALSE)))</f>
        <v>5</v>
      </c>
      <c r="V568" s="95">
        <f>IF($C568 = "neg", (($D568+1) - VLOOKUP($B568,'Results-formatted 060121'!$A:$AJ,(V$3+2),FALSE)), IF($C568 = "pos-neg", (3+VLOOKUP($B568,'Results-formatted 060121'!$A:$AJ,(V$3+2),FALSE)), VLOOKUP($B568,'Results-formatted 060121'!$A:$AJ,(V$3+2),FALSE)))</f>
        <v>5</v>
      </c>
      <c r="W568" s="95">
        <f>IF($C568 = "neg", (($D568+1) - VLOOKUP($B568,'Results-formatted 060121'!$A:$AJ,(W$3+2),FALSE)), IF($C568 = "pos-neg", (3+VLOOKUP($B568,'Results-formatted 060121'!$A:$AJ,(W$3+2),FALSE)), VLOOKUP($B568,'Results-formatted 060121'!$A:$AJ,(W$3+2),FALSE)))</f>
        <v>4</v>
      </c>
      <c r="X568" s="95">
        <f>IF($C568 = "neg", (($D568+1) - VLOOKUP($B568,'Results-formatted 060121'!$A:$AJ,(X$3+2),FALSE)), IF($C568 = "pos-neg", (3+VLOOKUP($B568,'Results-formatted 060121'!$A:$AJ,(X$3+2),FALSE)), VLOOKUP($B568,'Results-formatted 060121'!$A:$AJ,(X$3+2),FALSE)))</f>
        <v>2</v>
      </c>
      <c r="Y568" s="95">
        <f>IF($C568 = "neg", (($D568+1) - VLOOKUP($B568,'Results-formatted 060121'!$A:$AJ,(Y$3+2),FALSE)), IF($C568 = "pos-neg", (3+VLOOKUP($B568,'Results-formatted 060121'!$A:$AJ,(Y$3+2),FALSE)), VLOOKUP($B568,'Results-formatted 060121'!$A:$AJ,(Y$3+2),FALSE)))</f>
        <v>4</v>
      </c>
      <c r="Z568" s="95">
        <f>IF($C568 = "neg", (($D568+1) - VLOOKUP($B568,'Results-formatted 060121'!$A:$AJ,(Z$3+2),FALSE)), IF($C568 = "pos-neg", (3+VLOOKUP($B568,'Results-formatted 060121'!$A:$AJ,(Z$3+2),FALSE)), VLOOKUP($B568,'Results-formatted 060121'!$A:$AJ,(Z$3+2),FALSE)))</f>
        <v>2</v>
      </c>
      <c r="AA568" s="95">
        <f>IF($C568 = "neg", (($D568+1) - VLOOKUP($B568,'Results-formatted 060121'!$A:$AJ,(AA$3+2),FALSE)), IF($C568 = "pos-neg", (3+VLOOKUP($B568,'Results-formatted 060121'!$A:$AJ,(AA$3+2),FALSE)), VLOOKUP($B568,'Results-formatted 060121'!$A:$AJ,(AA$3+2),FALSE)))</f>
        <v>4</v>
      </c>
      <c r="AB568" s="95">
        <f>IF($C568 = "neg", (($D568+1) - VLOOKUP($B568,'Results-formatted 060121'!$A:$AJ,(AB$3+2),FALSE)), IF($C568 = "pos-neg", (3+VLOOKUP($B568,'Results-formatted 060121'!$A:$AJ,(AB$3+2),FALSE)), VLOOKUP($B568,'Results-formatted 060121'!$A:$AJ,(AB$3+2),FALSE)))</f>
        <v>4</v>
      </c>
      <c r="AC568" s="95">
        <f>IF($C568 = "neg", (($D568+1) - VLOOKUP($B568,'Results-formatted 060121'!$A:$AJ,(AC$3+2),FALSE)), IF($C568 = "pos-neg", (3+VLOOKUP($B568,'Results-formatted 060121'!$A:$AJ,(AC$3+2),FALSE)), VLOOKUP($B568,'Results-formatted 060121'!$A:$AJ,(AC$3+2),FALSE)))</f>
        <v>2</v>
      </c>
      <c r="AD568" s="95">
        <f>IF($C568 = "neg", (($D568+1) - VLOOKUP($B568,'Results-formatted 060121'!$A:$AJ,(AD$3+2),FALSE)), IF($C568 = "pos-neg", (3+VLOOKUP($B568,'Results-formatted 060121'!$A:$AJ,(AD$3+2),FALSE)), VLOOKUP($B568,'Results-formatted 060121'!$A:$AJ,(AD$3+2),FALSE)))</f>
        <v>4</v>
      </c>
      <c r="AE568" s="95">
        <f>IF($C568 = "neg", (($D568+1) - VLOOKUP($B568,'Results-formatted 060121'!$A:$AJ,(AE$3+2),FALSE)), IF($C568 = "pos-neg", (3+VLOOKUP($B568,'Results-formatted 060121'!$A:$AJ,(AE$3+2),FALSE)), VLOOKUP($B568,'Results-formatted 060121'!$A:$AJ,(AE$3+2),FALSE)))</f>
        <v>4</v>
      </c>
      <c r="AF568" s="95">
        <f>IF($C568 = "neg", (($D568+1) - VLOOKUP($B568,'Results-formatted 060121'!$A:$AJ,(AF$3+2),FALSE)), IF($C568 = "pos-neg", (3+VLOOKUP($B568,'Results-formatted 060121'!$A:$AJ,(AF$3+2),FALSE)), VLOOKUP($B568,'Results-formatted 060121'!$A:$AJ,(AF$3+2),FALSE)))</f>
        <v>4</v>
      </c>
      <c r="AG568" s="95">
        <f>IF($C568 = "neg", (($D568+1) - VLOOKUP($B568,'Results-formatted 060121'!$A:$AJ,(AG$3+2),FALSE)), IF($C568 = "pos-neg", (3+VLOOKUP($B568,'Results-formatted 060121'!$A:$AJ,(AG$3+2),FALSE)), VLOOKUP($B568,'Results-formatted 060121'!$A:$AJ,(AG$3+2),FALSE)))</f>
        <v>3</v>
      </c>
      <c r="AH568" s="95">
        <f>IF($C568 = "neg", (($D568+1) - VLOOKUP($B568,'Results-formatted 060121'!$A:$AJ,(AH$3+2),FALSE)), IF($C568 = "pos-neg", (3+VLOOKUP($B568,'Results-formatted 060121'!$A:$AJ,(AH$3+2),FALSE)), VLOOKUP($B568,'Results-formatted 060121'!$A:$AJ,(AH$3+2),FALSE)))</f>
        <v>3</v>
      </c>
      <c r="AI568" s="95">
        <f>IF($C568 = "neg", (($D568+1) - VLOOKUP($B568,'Results-formatted 060121'!$A:$AJ,(AI$3+2),FALSE)), IF($C568 = "pos-neg", (3+VLOOKUP($B568,'Results-formatted 060121'!$A:$AJ,(AI$3+2),FALSE)), VLOOKUP($B568,'Results-formatted 060121'!$A:$AJ,(AI$3+2),FALSE)))</f>
        <v>4</v>
      </c>
      <c r="AJ568" s="95">
        <f>IF($C568 = "neg", (($D568+1) - VLOOKUP($B568,'Results-formatted 060121'!$A:$AJ,(AJ$3+2),FALSE)), IF($C568 = "pos-neg", (3+VLOOKUP($B568,'Results-formatted 060121'!$A:$AJ,(AJ$3+2),FALSE)), VLOOKUP($B568,'Results-formatted 060121'!$A:$AJ,(AJ$3+2),FALSE)))</f>
        <v>5</v>
      </c>
      <c r="AK568" s="95">
        <f>IF($C568 = "neg", (($D568+1) - VLOOKUP($B568,'Results-formatted 060121'!$A:$AJ,(AK$3+2),FALSE)), IF($C568 = "pos-neg", (3+VLOOKUP($B568,'Results-formatted 060121'!$A:$AJ,(AK$3+2),FALSE)), VLOOKUP($B568,'Results-formatted 060121'!$A:$AJ,(AK$3+2),FALSE)))</f>
        <v>3</v>
      </c>
      <c r="AL568" s="95">
        <f>IF($C568 = "neg", (($D568+1) - VLOOKUP($B568,'Results-formatted 060121'!$A:$AJ,(AL$3+2),FALSE)), IF($C568 = "pos-neg", (3+VLOOKUP($B568,'Results-formatted 060121'!$A:$AJ,(AL$3+2),FALSE)), VLOOKUP($B568,'Results-formatted 060121'!$A:$AJ,(AL$3+2),FALSE)))</f>
        <v>4</v>
      </c>
      <c r="AM568" s="95">
        <f>IF($C568 = "neg", (($D568+1) - VLOOKUP($B568,'Results-formatted 060121'!$A:AJ,(AM$3+2),FALSE)), IF($C568 = "pos-neg", (3+VLOOKUP($B568,'Results-formatted 060121'!$A:AJ,(AM$3+2),FALSE)), VLOOKUP($B568,'Results-formatted 060121'!$A:AJ,(AM$3+2),FALSE)))</f>
        <v>4</v>
      </c>
      <c r="AN568" s="95">
        <f>IF($C568 = "neg", (($D568+1) - VLOOKUP($B568,'Results-formatted 060121'!$A:AK,(AN$3+2),FALSE)), IF($C568 = "pos-neg", (3+VLOOKUP($B568,'Results-formatted 060121'!$A:AK,(AN$3+2),FALSE)), VLOOKUP($B568,'Results-formatted 060121'!$A:AK,(AN$3+2),FALSE)))</f>
        <v>4</v>
      </c>
      <c r="AO568" s="95">
        <f>IF($C568 = "neg", (($D568+1) - VLOOKUP($B568,'Results-formatted 060121'!$A:AL,(AO$3+2),FALSE)), IF($C568 = "pos-neg", (3+VLOOKUP($B568,'Results-formatted 060121'!$A:AL,(AO$3+2),FALSE)), VLOOKUP($B568,'Results-formatted 060121'!$A:AL,(AO$3+2),FALSE)))</f>
        <v>4</v>
      </c>
      <c r="AP568" s="95">
        <f>IF($C568 = "neg", (($D568+1) - VLOOKUP($B568,'Results-formatted 060121'!$A:AM,(AP$3+2),FALSE)), IF($C568 = "pos-neg", (3+VLOOKUP($B568,'Results-formatted 060121'!$A:AM,(AP$3+2),FALSE)), VLOOKUP($B568,'Results-formatted 060121'!$A:AM,(AP$3+2),FALSE)))</f>
        <v>2</v>
      </c>
      <c r="AQ568" s="95">
        <f>IF($C568 = "neg", (($D568+1) - VLOOKUP($B568,'Results-formatted 060121'!$A:AN,(AQ$3+2),FALSE)), IF($C568 = "pos-neg", (3+VLOOKUP($B568,'Results-formatted 060121'!$A:AN,(AQ$3+2),FALSE)), VLOOKUP($B568,'Results-formatted 060121'!$A:AN,(AQ$3+2),FALSE)))</f>
        <v>3</v>
      </c>
      <c r="AR568" s="95">
        <f>IF($C568 = "neg", (($D568+1) - VLOOKUP($B568,'Results-formatted 060121'!$A:AO,(AR$3+2),FALSE)), IF($C568 = "pos-neg", (3+VLOOKUP($B568,'Results-formatted 060121'!$A:AO,(AR$3+2),FALSE)), VLOOKUP($B568,'Results-formatted 060121'!$A:AO,(AR$3+2),FALSE)))</f>
        <v>5</v>
      </c>
      <c r="AS568" s="95">
        <f>IF($C568 = "neg", (($D568+1) - VLOOKUP($B568,'Results-formatted 060121'!$A:AP,(AS$3+2),FALSE)), IF($C568 = "pos-neg", (3+VLOOKUP($B568,'Results-formatted 060121'!$A:AP,(AS$3+2),FALSE)), VLOOKUP($B568,'Results-formatted 060121'!$A:AP,(AS$3+2),FALSE)))</f>
        <v>3</v>
      </c>
      <c r="AT568" s="95">
        <f>IF($C568 = "neg", (($D568+1) - VLOOKUP($B568,'Results-formatted 060121'!$A:AQ,(AT$3+2),FALSE)), IF($C568 = "pos-neg", (3+VLOOKUP($B568,'Results-formatted 060121'!$A:AQ,(AT$3+2),FALSE)), VLOOKUP($B568,'Results-formatted 060121'!$A:AQ,(AT$3+2),FALSE)))</f>
        <v>5</v>
      </c>
      <c r="AU568" s="95">
        <f>IF($C568 = "neg", (($D568+1) - VLOOKUP($B568,'Results-formatted 060121'!$A:AR,(AU$3+2),FALSE)), IF($C568 = "pos-neg", (3+VLOOKUP($B568,'Results-formatted 060121'!$A:AR,(AU$3+2),FALSE)), VLOOKUP($B568,'Results-formatted 060121'!$A:AR,(AU$3+2),FALSE)))</f>
        <v>5</v>
      </c>
      <c r="AV568" s="95">
        <f>IF($C568 = "neg", (($D568+1) - VLOOKUP($B568,'Results-formatted 060121'!$A:AS,(AV$3+2),FALSE)), IF($C568 = "pos-neg", (3+VLOOKUP($B568,'Results-formatted 060121'!$A:AS,(AV$3+2),FALSE)), VLOOKUP($B568,'Results-formatted 060121'!$A:AS,(AV$3+2),FALSE)))</f>
        <v>3</v>
      </c>
      <c r="AW568" s="95">
        <f>IF($C568 = "neg", (($D568+1) - VLOOKUP($B568,'Results-formatted 060121'!$A:AT,(AW$3+2),FALSE)), IF($C568 = "pos-neg", (3+VLOOKUP($B568,'Results-formatted 060121'!$A:AT,(AW$3+2),FALSE)), VLOOKUP($B568,'Results-formatted 060121'!$A:AT,(AW$3+2),FALSE)))</f>
        <v>1</v>
      </c>
      <c r="AX568" s="95">
        <f>IF($C568 = "neg", (($D568+1) - VLOOKUP($B568,'Results-formatted 060121'!$A:AU,(AX$3+2),FALSE)), IF($C568 = "pos-neg", (3+VLOOKUP($B568,'Results-formatted 060121'!$A:AU,(AX$3+2),FALSE)), VLOOKUP($B568,'Results-formatted 060121'!$A:AU,(AX$3+2),FALSE)))</f>
        <v>1</v>
      </c>
      <c r="AY568" s="95">
        <f>IF($C568 = "neg", (($D568+1) - VLOOKUP($B568,'Results-formatted 060121'!$A:AV,(AY$3+2),FALSE)), IF($C568 = "pos-neg", (3+VLOOKUP($B568,'Results-formatted 060121'!$A:AV,(AY$3+2),FALSE)), VLOOKUP($B568,'Results-formatted 060121'!$A:AV,(AY$3+2),FALSE)))</f>
        <v>4</v>
      </c>
      <c r="AZ568" s="95">
        <f>IF($C568 = "neg", (($D568+1) - VLOOKUP($B568,'Results-formatted 060121'!$A:AW,(AZ$3+2),FALSE)), IF($C568 = "pos-neg", (3+VLOOKUP($B568,'Results-formatted 060121'!$A:AW,(AZ$3+2),FALSE)), VLOOKUP($B568,'Results-formatted 060121'!$A:AW,(AZ$3+2),FALSE)))</f>
        <v>4</v>
      </c>
      <c r="BA568" s="95">
        <f>IF($C568 = "neg", (($D568+1) - VLOOKUP($B568,'Results-formatted 060121'!$A:AX,(BA$3+2),FALSE)), IF($C568 = "pos-neg", (3+VLOOKUP($B568,'Results-formatted 060121'!$A:AX,(BA$3+2),FALSE)), VLOOKUP($B568,'Results-formatted 060121'!$A:AX,(BA$3+2),FALSE)))</f>
        <v>4</v>
      </c>
      <c r="BB568" s="95">
        <f>IF($C568 = "neg", (($D568+1) - VLOOKUP($B568,'Results-formatted 060121'!$A:AY,(BB$3+2),FALSE)), IF($C568 = "pos-neg", (3+VLOOKUP($B568,'Results-formatted 060121'!$A:AY,(BB$3+2),FALSE)), VLOOKUP($B568,'Results-formatted 060121'!$A:AY,(BB$3+2),FALSE)))</f>
        <v>5</v>
      </c>
      <c r="BC568" s="95">
        <f>IF($C568 = "neg", (($D568+1) - VLOOKUP($B568,'Results-formatted 060121'!$A:AZ,(BC$3+2),FALSE)), IF($C568 = "pos-neg", (3+VLOOKUP($B568,'Results-formatted 060121'!$A:AZ,(BC$3+2),FALSE)), VLOOKUP($B568,'Results-formatted 060121'!$A:AZ,(BC$3+2),FALSE)))</f>
        <v>2</v>
      </c>
      <c r="BD568" s="95">
        <f>IF($C568 = "neg", (($D568+1) - VLOOKUP($B568,'Results-formatted 060121'!$A:BA,(BD$3+2),FALSE)), IF($C568 = "pos-neg", (3+VLOOKUP($B568,'Results-formatted 060121'!$A:BA,(BD$3+2),FALSE)), VLOOKUP($B568,'Results-formatted 060121'!$A:BA,(BD$3+2),FALSE)))</f>
        <v>3</v>
      </c>
      <c r="BE568" s="95">
        <f>IF($C568 = "neg", (($D568+1) - VLOOKUP($B568,'Results-formatted 060121'!$A:BB,(BE$3+2),FALSE)), IF($C568 = "pos-neg", (3+VLOOKUP($B568,'Results-formatted 060121'!$A:BB,(BE$3+2),FALSE)), VLOOKUP($B568,'Results-formatted 060121'!$A:BB,(BE$3+2),FALSE)))</f>
        <v>4</v>
      </c>
      <c r="BF568" s="95">
        <f>IF($C568 = "neg", (($D568+1) - VLOOKUP($B568,'Results-formatted 060121'!$A:BC,(BF$3+2),FALSE)), IF($C568 = "pos-neg", (3+VLOOKUP($B568,'Results-formatted 060121'!$A:BC,(BF$3+2),FALSE)), VLOOKUP($B568,'Results-formatted 060121'!$A:BC,(BF$3+2),FALSE)))</f>
        <v>4</v>
      </c>
      <c r="BG568" s="95">
        <f>IF($C568 = "neg", (($D568+1) - VLOOKUP($B568,'Results-formatted 060121'!$A:BD,(BG$3+2),FALSE)), IF($C568 = "pos-neg", (3+VLOOKUP($B568,'Results-formatted 060121'!$A:BD,(BG$3+2),FALSE)), VLOOKUP($B568,'Results-formatted 060121'!$A:BD,(BG$3+2),FALSE)))</f>
        <v>2</v>
      </c>
      <c r="BH568" s="95">
        <f>IF($C568 = "neg", (($D568+1) - VLOOKUP($B568,'Results-formatted 060121'!$A:BE,(BH$3+2),FALSE)), IF($C568 = "pos-neg", (3+VLOOKUP($B568,'Results-formatted 060121'!$A:BE,(BH$3+2),FALSE)), VLOOKUP($B568,'Results-formatted 060121'!$A:BE,(BH$3+2),FALSE)))</f>
        <v>3</v>
      </c>
      <c r="BI568" s="95">
        <f>IF($C568 = "neg", (($D568+1) - VLOOKUP($B568,'Results-formatted 060121'!$A:BF,(BI$3+2),FALSE)), IF($C568 = "pos-neg", (3+VLOOKUP($B568,'Results-formatted 060121'!$A:BF,(BI$3+2),FALSE)), VLOOKUP($B568,'Results-formatted 060121'!$A:BF,(BI$3+2),FALSE)))</f>
        <v>5</v>
      </c>
      <c r="BJ568" s="95">
        <f>IF($C568 = "neg", (($D568+1) - VLOOKUP($B568,'Results-formatted 060121'!$A:BG,(BJ$3+2),FALSE)), IF($C568 = "pos-neg", (3+VLOOKUP($B568,'Results-formatted 060121'!$A:BG,(BJ$3+2),FALSE)), VLOOKUP($B568,'Results-formatted 060121'!$A:BG,(BJ$3+2),FALSE)))</f>
        <v>5</v>
      </c>
      <c r="BK568" s="95">
        <f>IF($C568 = "neg", (($D568+1) - VLOOKUP($B568,'Results-formatted 060121'!$A:BH,(BK$3+2),FALSE)), IF($C568 = "pos-neg", (3+VLOOKUP($B568,'Results-formatted 060121'!$A:BH,(BK$3+2),FALSE)), VLOOKUP($B568,'Results-formatted 060121'!$A:BH,(BK$3+2),FALSE)))</f>
        <v>4</v>
      </c>
      <c r="BL568" s="95">
        <f>IF($C568 = "neg", (($D568+1) - VLOOKUP($B568,'Results-formatted 060121'!$A:BI,(BL$3+2),FALSE)), IF($C568 = "pos-neg", (3+VLOOKUP($B568,'Results-formatted 060121'!$A:BI,(BL$3+2),FALSE)), VLOOKUP($B568,'Results-formatted 060121'!$A:BI,(BL$3+2),FALSE)))</f>
        <v>4</v>
      </c>
      <c r="BM568" s="95">
        <f>IF($C568 = "neg", (($D568+1) - VLOOKUP($B568,'Results-formatted 060121'!$A:BJ,(BM$3+2),FALSE)), IF($C568 = "pos-neg", (3+VLOOKUP($B568,'Results-formatted 060121'!$A:BJ,(BM$3+2),FALSE)), VLOOKUP($B568,'Results-formatted 060121'!$A:BJ,(BM$3+2),FALSE)))</f>
        <v>3</v>
      </c>
      <c r="BN568" s="95"/>
      <c r="BO568" s="95"/>
      <c r="BP568" s="95"/>
      <c r="BQ568" s="95"/>
      <c r="BR568" s="95"/>
      <c r="BS568" s="95"/>
      <c r="BT568" s="95"/>
      <c r="BU568" s="95"/>
      <c r="BV568" s="95"/>
      <c r="BW568" s="95"/>
      <c r="BX568" s="95"/>
      <c r="BY568" s="95"/>
      <c r="BZ568" s="95"/>
      <c r="CA568" s="95"/>
      <c r="CB568" s="95"/>
      <c r="CC568" s="95"/>
      <c r="CD568" s="98"/>
      <c r="CE568" s="25">
        <f t="shared" si="2149"/>
        <v>3.6166666666666667</v>
      </c>
      <c r="CF568" s="25">
        <f t="shared" si="2150"/>
        <v>1.1060950807609691</v>
      </c>
    </row>
    <row r="569" spans="2:84" ht="56" x14ac:dyDescent="0.15">
      <c r="B569" s="84" t="s">
        <v>677</v>
      </c>
      <c r="C569" s="86" t="s">
        <v>224</v>
      </c>
      <c r="D569" s="2">
        <v>5</v>
      </c>
      <c r="E569" s="15" t="s">
        <v>1126</v>
      </c>
      <c r="F569" s="95">
        <f>IF($C569 = "neg", (($D569+1) - VLOOKUP($B569,'Results-formatted 060121'!$A:$AJ,(F$3+2),FALSE)), IF($C569 = "pos-neg", (3+VLOOKUP($B569,'Results-formatted 060121'!$A:$AJ,(F$3+2),FALSE)), VLOOKUP($B569,'Results-formatted 060121'!$A:$AJ,(F$3+2),FALSE)))</f>
        <v>3</v>
      </c>
      <c r="G569" s="95">
        <f>IF($C569 = "neg", (($D569+1) - VLOOKUP($B569,'Results-formatted 060121'!$A:$AJ,(G$3+2),FALSE)), IF($C569 = "pos-neg", (3+VLOOKUP($B569,'Results-formatted 060121'!$A:$AJ,(G$3+2),FALSE)), VLOOKUP($B569,'Results-formatted 060121'!$A:$AJ,(G$3+2),FALSE)))</f>
        <v>4</v>
      </c>
      <c r="H569" s="95">
        <f>IF($C569 = "neg", (($D569+1) - VLOOKUP($B569,'Results-formatted 060121'!$A:$AJ,(H$3+2),FALSE)), IF($C569 = "pos-neg", (3+VLOOKUP($B569,'Results-formatted 060121'!$A:$AJ,(H$3+2),FALSE)), VLOOKUP($B569,'Results-formatted 060121'!$A:$AJ,(H$3+2),FALSE)))</f>
        <v>3</v>
      </c>
      <c r="I569" s="95">
        <f>IF($C569 = "neg", (($D569+1) - VLOOKUP($B569,'Results-formatted 060121'!$A:$AJ,(I$3+2),FALSE)), IF($C569 = "pos-neg", (3+VLOOKUP($B569,'Results-formatted 060121'!$A:$AJ,(I$3+2),FALSE)), VLOOKUP($B569,'Results-formatted 060121'!$A:$AJ,(I$3+2),FALSE)))</f>
        <v>5</v>
      </c>
      <c r="J569" s="95">
        <f>IF($C569 = "neg", (($D569+1) - VLOOKUP($B569,'Results-formatted 060121'!$A:$AJ,(J$3+2),FALSE)), IF($C569 = "pos-neg", (3+VLOOKUP($B569,'Results-formatted 060121'!$A:$AJ,(J$3+2),FALSE)), VLOOKUP($B569,'Results-formatted 060121'!$A:$AJ,(J$3+2),FALSE)))</f>
        <v>3</v>
      </c>
      <c r="K569" s="95">
        <f>IF($C569 = "neg", (($D569+1) - VLOOKUP($B569,'Results-formatted 060121'!$A:$AJ,(K$3+2),FALSE)), IF($C569 = "pos-neg", (3+VLOOKUP($B569,'Results-formatted 060121'!$A:$AJ,(K$3+2),FALSE)), VLOOKUP($B569,'Results-formatted 060121'!$A:$AJ,(K$3+2),FALSE)))</f>
        <v>5</v>
      </c>
      <c r="L569" s="95">
        <f>IF($C569 = "neg", (($D569+1) - VLOOKUP($B569,'Results-formatted 060121'!$A:$AJ,(L$3+2),FALSE)), IF($C569 = "pos-neg", (3+VLOOKUP($B569,'Results-formatted 060121'!$A:$AJ,(L$3+2),FALSE)), VLOOKUP($B569,'Results-formatted 060121'!$A:$AJ,(L$3+2),FALSE)))</f>
        <v>4</v>
      </c>
      <c r="M569" s="95">
        <f>IF($C569 = "neg", (($D569+1) - VLOOKUP($B569,'Results-formatted 060121'!$A:$AJ,(M$3+2),FALSE)), IF($C569 = "pos-neg", (3+VLOOKUP($B569,'Results-formatted 060121'!$A:$AJ,(M$3+2),FALSE)), VLOOKUP($B569,'Results-formatted 060121'!$A:$AJ,(M$3+2),FALSE)))</f>
        <v>5</v>
      </c>
      <c r="N569" s="95">
        <f>IF($C569 = "neg", (($D569+1) - VLOOKUP($B569,'Results-formatted 060121'!$A:$AJ,(N$3+2),FALSE)), IF($C569 = "pos-neg", (3+VLOOKUP($B569,'Results-formatted 060121'!$A:$AJ,(N$3+2),FALSE)), VLOOKUP($B569,'Results-formatted 060121'!$A:$AJ,(N$3+2),FALSE)))</f>
        <v>4</v>
      </c>
      <c r="O569" s="95">
        <f>IF($C569 = "neg", (($D569+1) - VLOOKUP($B569,'Results-formatted 060121'!$A:$AJ,(O$3+2),FALSE)), IF($C569 = "pos-neg", (3+VLOOKUP($B569,'Results-formatted 060121'!$A:$AJ,(O$3+2),FALSE)), VLOOKUP($B569,'Results-formatted 060121'!$A:$AJ,(O$3+2),FALSE)))</f>
        <v>1</v>
      </c>
      <c r="P569" s="95">
        <f>IF($C569 = "neg", (($D569+1) - VLOOKUP($B569,'Results-formatted 060121'!$A:$AJ,(P$3+2),FALSE)), IF($C569 = "pos-neg", (3+VLOOKUP($B569,'Results-formatted 060121'!$A:$AJ,(P$3+2),FALSE)), VLOOKUP($B569,'Results-formatted 060121'!$A:$AJ,(P$3+2),FALSE)))</f>
        <v>4</v>
      </c>
      <c r="Q569" s="95">
        <f>IF($C569 = "neg", (($D569+1) - VLOOKUP($B569,'Results-formatted 060121'!$A:$AJ,(Q$3+2),FALSE)), IF($C569 = "pos-neg", (3+VLOOKUP($B569,'Results-formatted 060121'!$A:$AJ,(Q$3+2),FALSE)), VLOOKUP($B569,'Results-formatted 060121'!$A:$AJ,(Q$3+2),FALSE)))</f>
        <v>5</v>
      </c>
      <c r="R569" s="95">
        <f>IF($C569 = "neg", (($D569+1) - VLOOKUP($B569,'Results-formatted 060121'!$A:$AJ,(R$3+2),FALSE)), IF($C569 = "pos-neg", (3+VLOOKUP($B569,'Results-formatted 060121'!$A:$AJ,(R$3+2),FALSE)), VLOOKUP($B569,'Results-formatted 060121'!$A:$AJ,(R$3+2),FALSE)))</f>
        <v>4</v>
      </c>
      <c r="S569" s="95">
        <f>IF($C569 = "neg", (($D569+1) - VLOOKUP($B569,'Results-formatted 060121'!$A:$AJ,(S$3+2),FALSE)), IF($C569 = "pos-neg", (3+VLOOKUP($B569,'Results-formatted 060121'!$A:$AJ,(S$3+2),FALSE)), VLOOKUP($B569,'Results-formatted 060121'!$A:$AJ,(S$3+2),FALSE)))</f>
        <v>4</v>
      </c>
      <c r="T569" s="95">
        <f>IF($C569 = "neg", (($D569+1) - VLOOKUP($B569,'Results-formatted 060121'!$A:$AJ,(T$3+2),FALSE)), IF($C569 = "pos-neg", (3+VLOOKUP($B569,'Results-formatted 060121'!$A:$AJ,(T$3+2),FALSE)), VLOOKUP($B569,'Results-formatted 060121'!$A:$AJ,(T$3+2),FALSE)))</f>
        <v>5</v>
      </c>
      <c r="U569" s="95">
        <f>IF($C569 = "neg", (($D569+1) - VLOOKUP($B569,'Results-formatted 060121'!$A:$AJ,(U$3+2),FALSE)), IF($C569 = "pos-neg", (3+VLOOKUP($B569,'Results-formatted 060121'!$A:$AJ,(U$3+2),FALSE)), VLOOKUP($B569,'Results-formatted 060121'!$A:$AJ,(U$3+2),FALSE)))</f>
        <v>5</v>
      </c>
      <c r="V569" s="95">
        <f>IF($C569 = "neg", (($D569+1) - VLOOKUP($B569,'Results-formatted 060121'!$A:$AJ,(V$3+2),FALSE)), IF($C569 = "pos-neg", (3+VLOOKUP($B569,'Results-formatted 060121'!$A:$AJ,(V$3+2),FALSE)), VLOOKUP($B569,'Results-formatted 060121'!$A:$AJ,(V$3+2),FALSE)))</f>
        <v>4</v>
      </c>
      <c r="W569" s="95">
        <f>IF($C569 = "neg", (($D569+1) - VLOOKUP($B569,'Results-formatted 060121'!$A:$AJ,(W$3+2),FALSE)), IF($C569 = "pos-neg", (3+VLOOKUP($B569,'Results-formatted 060121'!$A:$AJ,(W$3+2),FALSE)), VLOOKUP($B569,'Results-formatted 060121'!$A:$AJ,(W$3+2),FALSE)))</f>
        <v>4</v>
      </c>
      <c r="X569" s="95">
        <f>IF($C569 = "neg", (($D569+1) - VLOOKUP($B569,'Results-formatted 060121'!$A:$AJ,(X$3+2),FALSE)), IF($C569 = "pos-neg", (3+VLOOKUP($B569,'Results-formatted 060121'!$A:$AJ,(X$3+2),FALSE)), VLOOKUP($B569,'Results-formatted 060121'!$A:$AJ,(X$3+2),FALSE)))</f>
        <v>3</v>
      </c>
      <c r="Y569" s="95">
        <f>IF($C569 = "neg", (($D569+1) - VLOOKUP($B569,'Results-formatted 060121'!$A:$AJ,(Y$3+2),FALSE)), IF($C569 = "pos-neg", (3+VLOOKUP($B569,'Results-formatted 060121'!$A:$AJ,(Y$3+2),FALSE)), VLOOKUP($B569,'Results-formatted 060121'!$A:$AJ,(Y$3+2),FALSE)))</f>
        <v>4</v>
      </c>
      <c r="Z569" s="95">
        <f>IF($C569 = "neg", (($D569+1) - VLOOKUP($B569,'Results-formatted 060121'!$A:$AJ,(Z$3+2),FALSE)), IF($C569 = "pos-neg", (3+VLOOKUP($B569,'Results-formatted 060121'!$A:$AJ,(Z$3+2),FALSE)), VLOOKUP($B569,'Results-formatted 060121'!$A:$AJ,(Z$3+2),FALSE)))</f>
        <v>2</v>
      </c>
      <c r="AA569" s="95">
        <f>IF($C569 = "neg", (($D569+1) - VLOOKUP($B569,'Results-formatted 060121'!$A:$AJ,(AA$3+2),FALSE)), IF($C569 = "pos-neg", (3+VLOOKUP($B569,'Results-formatted 060121'!$A:$AJ,(AA$3+2),FALSE)), VLOOKUP($B569,'Results-formatted 060121'!$A:$AJ,(AA$3+2),FALSE)))</f>
        <v>5</v>
      </c>
      <c r="AB569" s="95">
        <f>IF($C569 = "neg", (($D569+1) - VLOOKUP($B569,'Results-formatted 060121'!$A:$AJ,(AB$3+2),FALSE)), IF($C569 = "pos-neg", (3+VLOOKUP($B569,'Results-formatted 060121'!$A:$AJ,(AB$3+2),FALSE)), VLOOKUP($B569,'Results-formatted 060121'!$A:$AJ,(AB$3+2),FALSE)))</f>
        <v>4</v>
      </c>
      <c r="AC569" s="95">
        <f>IF($C569 = "neg", (($D569+1) - VLOOKUP($B569,'Results-formatted 060121'!$A:$AJ,(AC$3+2),FALSE)), IF($C569 = "pos-neg", (3+VLOOKUP($B569,'Results-formatted 060121'!$A:$AJ,(AC$3+2),FALSE)), VLOOKUP($B569,'Results-formatted 060121'!$A:$AJ,(AC$3+2),FALSE)))</f>
        <v>2</v>
      </c>
      <c r="AD569" s="95">
        <f>IF($C569 = "neg", (($D569+1) - VLOOKUP($B569,'Results-formatted 060121'!$A:$AJ,(AD$3+2),FALSE)), IF($C569 = "pos-neg", (3+VLOOKUP($B569,'Results-formatted 060121'!$A:$AJ,(AD$3+2),FALSE)), VLOOKUP($B569,'Results-formatted 060121'!$A:$AJ,(AD$3+2),FALSE)))</f>
        <v>4</v>
      </c>
      <c r="AE569" s="95">
        <f>IF($C569 = "neg", (($D569+1) - VLOOKUP($B569,'Results-formatted 060121'!$A:$AJ,(AE$3+2),FALSE)), IF($C569 = "pos-neg", (3+VLOOKUP($B569,'Results-formatted 060121'!$A:$AJ,(AE$3+2),FALSE)), VLOOKUP($B569,'Results-formatted 060121'!$A:$AJ,(AE$3+2),FALSE)))</f>
        <v>4</v>
      </c>
      <c r="AF569" s="95">
        <f>IF($C569 = "neg", (($D569+1) - VLOOKUP($B569,'Results-formatted 060121'!$A:$AJ,(AF$3+2),FALSE)), IF($C569 = "pos-neg", (3+VLOOKUP($B569,'Results-formatted 060121'!$A:$AJ,(AF$3+2),FALSE)), VLOOKUP($B569,'Results-formatted 060121'!$A:$AJ,(AF$3+2),FALSE)))</f>
        <v>3</v>
      </c>
      <c r="AG569" s="95">
        <f>IF($C569 = "neg", (($D569+1) - VLOOKUP($B569,'Results-formatted 060121'!$A:$AJ,(AG$3+2),FALSE)), IF($C569 = "pos-neg", (3+VLOOKUP($B569,'Results-formatted 060121'!$A:$AJ,(AG$3+2),FALSE)), VLOOKUP($B569,'Results-formatted 060121'!$A:$AJ,(AG$3+2),FALSE)))</f>
        <v>5</v>
      </c>
      <c r="AH569" s="95">
        <f>IF($C569 = "neg", (($D569+1) - VLOOKUP($B569,'Results-formatted 060121'!$A:$AJ,(AH$3+2),FALSE)), IF($C569 = "pos-neg", (3+VLOOKUP($B569,'Results-formatted 060121'!$A:$AJ,(AH$3+2),FALSE)), VLOOKUP($B569,'Results-formatted 060121'!$A:$AJ,(AH$3+2),FALSE)))</f>
        <v>3</v>
      </c>
      <c r="AI569" s="95">
        <f>IF($C569 = "neg", (($D569+1) - VLOOKUP($B569,'Results-formatted 060121'!$A:$AJ,(AI$3+2),FALSE)), IF($C569 = "pos-neg", (3+VLOOKUP($B569,'Results-formatted 060121'!$A:$AJ,(AI$3+2),FALSE)), VLOOKUP($B569,'Results-formatted 060121'!$A:$AJ,(AI$3+2),FALSE)))</f>
        <v>4</v>
      </c>
      <c r="AJ569" s="95">
        <f>IF($C569 = "neg", (($D569+1) - VLOOKUP($B569,'Results-formatted 060121'!$A:$AJ,(AJ$3+2),FALSE)), IF($C569 = "pos-neg", (3+VLOOKUP($B569,'Results-formatted 060121'!$A:$AJ,(AJ$3+2),FALSE)), VLOOKUP($B569,'Results-formatted 060121'!$A:$AJ,(AJ$3+2),FALSE)))</f>
        <v>5</v>
      </c>
      <c r="AK569" s="95">
        <f>IF($C569 = "neg", (($D569+1) - VLOOKUP($B569,'Results-formatted 060121'!$A:$AJ,(AK$3+2),FALSE)), IF($C569 = "pos-neg", (3+VLOOKUP($B569,'Results-formatted 060121'!$A:$AJ,(AK$3+2),FALSE)), VLOOKUP($B569,'Results-formatted 060121'!$A:$AJ,(AK$3+2),FALSE)))</f>
        <v>4</v>
      </c>
      <c r="AL569" s="95">
        <f>IF($C569 = "neg", (($D569+1) - VLOOKUP($B569,'Results-formatted 060121'!$A:$AJ,(AL$3+2),FALSE)), IF($C569 = "pos-neg", (3+VLOOKUP($B569,'Results-formatted 060121'!$A:$AJ,(AL$3+2),FALSE)), VLOOKUP($B569,'Results-formatted 060121'!$A:$AJ,(AL$3+2),FALSE)))</f>
        <v>4</v>
      </c>
      <c r="AM569" s="95">
        <f>IF($C569 = "neg", (($D569+1) - VLOOKUP($B569,'Results-formatted 060121'!$A:AJ,(AM$3+2),FALSE)), IF($C569 = "pos-neg", (3+VLOOKUP($B569,'Results-formatted 060121'!$A:AJ,(AM$3+2),FALSE)), VLOOKUP($B569,'Results-formatted 060121'!$A:AJ,(AM$3+2),FALSE)))</f>
        <v>5</v>
      </c>
      <c r="AN569" s="95">
        <f>IF($C569 = "neg", (($D569+1) - VLOOKUP($B569,'Results-formatted 060121'!$A:AK,(AN$3+2),FALSE)), IF($C569 = "pos-neg", (3+VLOOKUP($B569,'Results-formatted 060121'!$A:AK,(AN$3+2),FALSE)), VLOOKUP($B569,'Results-formatted 060121'!$A:AK,(AN$3+2),FALSE)))</f>
        <v>4</v>
      </c>
      <c r="AO569" s="95">
        <f>IF($C569 = "neg", (($D569+1) - VLOOKUP($B569,'Results-formatted 060121'!$A:AL,(AO$3+2),FALSE)), IF($C569 = "pos-neg", (3+VLOOKUP($B569,'Results-formatted 060121'!$A:AL,(AO$3+2),FALSE)), VLOOKUP($B569,'Results-formatted 060121'!$A:AL,(AO$3+2),FALSE)))</f>
        <v>5</v>
      </c>
      <c r="AP569" s="95">
        <f>IF($C569 = "neg", (($D569+1) - VLOOKUP($B569,'Results-formatted 060121'!$A:AM,(AP$3+2),FALSE)), IF($C569 = "pos-neg", (3+VLOOKUP($B569,'Results-formatted 060121'!$A:AM,(AP$3+2),FALSE)), VLOOKUP($B569,'Results-formatted 060121'!$A:AM,(AP$3+2),FALSE)))</f>
        <v>2</v>
      </c>
      <c r="AQ569" s="95">
        <f>IF($C569 = "neg", (($D569+1) - VLOOKUP($B569,'Results-formatted 060121'!$A:AN,(AQ$3+2),FALSE)), IF($C569 = "pos-neg", (3+VLOOKUP($B569,'Results-formatted 060121'!$A:AN,(AQ$3+2),FALSE)), VLOOKUP($B569,'Results-formatted 060121'!$A:AN,(AQ$3+2),FALSE)))</f>
        <v>4</v>
      </c>
      <c r="AR569" s="95">
        <f>IF($C569 = "neg", (($D569+1) - VLOOKUP($B569,'Results-formatted 060121'!$A:AO,(AR$3+2),FALSE)), IF($C569 = "pos-neg", (3+VLOOKUP($B569,'Results-formatted 060121'!$A:AO,(AR$3+2),FALSE)), VLOOKUP($B569,'Results-formatted 060121'!$A:AO,(AR$3+2),FALSE)))</f>
        <v>5</v>
      </c>
      <c r="AS569" s="95">
        <f>IF($C569 = "neg", (($D569+1) - VLOOKUP($B569,'Results-formatted 060121'!$A:AP,(AS$3+2),FALSE)), IF($C569 = "pos-neg", (3+VLOOKUP($B569,'Results-formatted 060121'!$A:AP,(AS$3+2),FALSE)), VLOOKUP($B569,'Results-formatted 060121'!$A:AP,(AS$3+2),FALSE)))</f>
        <v>4</v>
      </c>
      <c r="AT569" s="95">
        <f>IF($C569 = "neg", (($D569+1) - VLOOKUP($B569,'Results-formatted 060121'!$A:AQ,(AT$3+2),FALSE)), IF($C569 = "pos-neg", (3+VLOOKUP($B569,'Results-formatted 060121'!$A:AQ,(AT$3+2),FALSE)), VLOOKUP($B569,'Results-formatted 060121'!$A:AQ,(AT$3+2),FALSE)))</f>
        <v>5</v>
      </c>
      <c r="AU569" s="95">
        <f>IF($C569 = "neg", (($D569+1) - VLOOKUP($B569,'Results-formatted 060121'!$A:AR,(AU$3+2),FALSE)), IF($C569 = "pos-neg", (3+VLOOKUP($B569,'Results-formatted 060121'!$A:AR,(AU$3+2),FALSE)), VLOOKUP($B569,'Results-formatted 060121'!$A:AR,(AU$3+2),FALSE)))</f>
        <v>5</v>
      </c>
      <c r="AV569" s="95">
        <f>IF($C569 = "neg", (($D569+1) - VLOOKUP($B569,'Results-formatted 060121'!$A:AS,(AV$3+2),FALSE)), IF($C569 = "pos-neg", (3+VLOOKUP($B569,'Results-formatted 060121'!$A:AS,(AV$3+2),FALSE)), VLOOKUP($B569,'Results-formatted 060121'!$A:AS,(AV$3+2),FALSE)))</f>
        <v>3</v>
      </c>
      <c r="AW569" s="95">
        <f>IF($C569 = "neg", (($D569+1) - VLOOKUP($B569,'Results-formatted 060121'!$A:AT,(AW$3+2),FALSE)), IF($C569 = "pos-neg", (3+VLOOKUP($B569,'Results-formatted 060121'!$A:AT,(AW$3+2),FALSE)), VLOOKUP($B569,'Results-formatted 060121'!$A:AT,(AW$3+2),FALSE)))</f>
        <v>2</v>
      </c>
      <c r="AX569" s="95">
        <f>IF($C569 = "neg", (($D569+1) - VLOOKUP($B569,'Results-formatted 060121'!$A:AU,(AX$3+2),FALSE)), IF($C569 = "pos-neg", (3+VLOOKUP($B569,'Results-formatted 060121'!$A:AU,(AX$3+2),FALSE)), VLOOKUP($B569,'Results-formatted 060121'!$A:AU,(AX$3+2),FALSE)))</f>
        <v>2</v>
      </c>
      <c r="AY569" s="95">
        <f>IF($C569 = "neg", (($D569+1) - VLOOKUP($B569,'Results-formatted 060121'!$A:AV,(AY$3+2),FALSE)), IF($C569 = "pos-neg", (3+VLOOKUP($B569,'Results-formatted 060121'!$A:AV,(AY$3+2),FALSE)), VLOOKUP($B569,'Results-formatted 060121'!$A:AV,(AY$3+2),FALSE)))</f>
        <v>4</v>
      </c>
      <c r="AZ569" s="95">
        <f>IF($C569 = "neg", (($D569+1) - VLOOKUP($B569,'Results-formatted 060121'!$A:AW,(AZ$3+2),FALSE)), IF($C569 = "pos-neg", (3+VLOOKUP($B569,'Results-formatted 060121'!$A:AW,(AZ$3+2),FALSE)), VLOOKUP($B569,'Results-formatted 060121'!$A:AW,(AZ$3+2),FALSE)))</f>
        <v>4</v>
      </c>
      <c r="BA569" s="95">
        <f>IF($C569 = "neg", (($D569+1) - VLOOKUP($B569,'Results-formatted 060121'!$A:AX,(BA$3+2),FALSE)), IF($C569 = "pos-neg", (3+VLOOKUP($B569,'Results-formatted 060121'!$A:AX,(BA$3+2),FALSE)), VLOOKUP($B569,'Results-formatted 060121'!$A:AX,(BA$3+2),FALSE)))</f>
        <v>4</v>
      </c>
      <c r="BB569" s="95">
        <f>IF($C569 = "neg", (($D569+1) - VLOOKUP($B569,'Results-formatted 060121'!$A:AY,(BB$3+2),FALSE)), IF($C569 = "pos-neg", (3+VLOOKUP($B569,'Results-formatted 060121'!$A:AY,(BB$3+2),FALSE)), VLOOKUP($B569,'Results-formatted 060121'!$A:AY,(BB$3+2),FALSE)))</f>
        <v>5</v>
      </c>
      <c r="BC569" s="95">
        <f>IF($C569 = "neg", (($D569+1) - VLOOKUP($B569,'Results-formatted 060121'!$A:AZ,(BC$3+2),FALSE)), IF($C569 = "pos-neg", (3+VLOOKUP($B569,'Results-formatted 060121'!$A:AZ,(BC$3+2),FALSE)), VLOOKUP($B569,'Results-formatted 060121'!$A:AZ,(BC$3+2),FALSE)))</f>
        <v>4</v>
      </c>
      <c r="BD569" s="95">
        <f>IF($C569 = "neg", (($D569+1) - VLOOKUP($B569,'Results-formatted 060121'!$A:BA,(BD$3+2),FALSE)), IF($C569 = "pos-neg", (3+VLOOKUP($B569,'Results-formatted 060121'!$A:BA,(BD$3+2),FALSE)), VLOOKUP($B569,'Results-formatted 060121'!$A:BA,(BD$3+2),FALSE)))</f>
        <v>3</v>
      </c>
      <c r="BE569" s="95">
        <f>IF($C569 = "neg", (($D569+1) - VLOOKUP($B569,'Results-formatted 060121'!$A:BB,(BE$3+2),FALSE)), IF($C569 = "pos-neg", (3+VLOOKUP($B569,'Results-formatted 060121'!$A:BB,(BE$3+2),FALSE)), VLOOKUP($B569,'Results-formatted 060121'!$A:BB,(BE$3+2),FALSE)))</f>
        <v>4</v>
      </c>
      <c r="BF569" s="95">
        <f>IF($C569 = "neg", (($D569+1) - VLOOKUP($B569,'Results-formatted 060121'!$A:BC,(BF$3+2),FALSE)), IF($C569 = "pos-neg", (3+VLOOKUP($B569,'Results-formatted 060121'!$A:BC,(BF$3+2),FALSE)), VLOOKUP($B569,'Results-formatted 060121'!$A:BC,(BF$3+2),FALSE)))</f>
        <v>4</v>
      </c>
      <c r="BG569" s="95">
        <f>IF($C569 = "neg", (($D569+1) - VLOOKUP($B569,'Results-formatted 060121'!$A:BD,(BG$3+2),FALSE)), IF($C569 = "pos-neg", (3+VLOOKUP($B569,'Results-formatted 060121'!$A:BD,(BG$3+2),FALSE)), VLOOKUP($B569,'Results-formatted 060121'!$A:BD,(BG$3+2),FALSE)))</f>
        <v>3</v>
      </c>
      <c r="BH569" s="95">
        <f>IF($C569 = "neg", (($D569+1) - VLOOKUP($B569,'Results-formatted 060121'!$A:BE,(BH$3+2),FALSE)), IF($C569 = "pos-neg", (3+VLOOKUP($B569,'Results-formatted 060121'!$A:BE,(BH$3+2),FALSE)), VLOOKUP($B569,'Results-formatted 060121'!$A:BE,(BH$3+2),FALSE)))</f>
        <v>3</v>
      </c>
      <c r="BI569" s="95">
        <f>IF($C569 = "neg", (($D569+1) - VLOOKUP($B569,'Results-formatted 060121'!$A:BF,(BI$3+2),FALSE)), IF($C569 = "pos-neg", (3+VLOOKUP($B569,'Results-formatted 060121'!$A:BF,(BI$3+2),FALSE)), VLOOKUP($B569,'Results-formatted 060121'!$A:BF,(BI$3+2),FALSE)))</f>
        <v>4</v>
      </c>
      <c r="BJ569" s="95">
        <f>IF($C569 = "neg", (($D569+1) - VLOOKUP($B569,'Results-formatted 060121'!$A:BG,(BJ$3+2),FALSE)), IF($C569 = "pos-neg", (3+VLOOKUP($B569,'Results-formatted 060121'!$A:BG,(BJ$3+2),FALSE)), VLOOKUP($B569,'Results-formatted 060121'!$A:BG,(BJ$3+2),FALSE)))</f>
        <v>5</v>
      </c>
      <c r="BK569" s="95">
        <f>IF($C569 = "neg", (($D569+1) - VLOOKUP($B569,'Results-formatted 060121'!$A:BH,(BK$3+2),FALSE)), IF($C569 = "pos-neg", (3+VLOOKUP($B569,'Results-formatted 060121'!$A:BH,(BK$3+2),FALSE)), VLOOKUP($B569,'Results-formatted 060121'!$A:BH,(BK$3+2),FALSE)))</f>
        <v>4</v>
      </c>
      <c r="BL569" s="95">
        <f>IF($C569 = "neg", (($D569+1) - VLOOKUP($B569,'Results-formatted 060121'!$A:BI,(BL$3+2),FALSE)), IF($C569 = "pos-neg", (3+VLOOKUP($B569,'Results-formatted 060121'!$A:BI,(BL$3+2),FALSE)), VLOOKUP($B569,'Results-formatted 060121'!$A:BI,(BL$3+2),FALSE)))</f>
        <v>4</v>
      </c>
      <c r="BM569" s="95">
        <f>IF($C569 = "neg", (($D569+1) - VLOOKUP($B569,'Results-formatted 060121'!$A:BJ,(BM$3+2),FALSE)), IF($C569 = "pos-neg", (3+VLOOKUP($B569,'Results-formatted 060121'!$A:BJ,(BM$3+2),FALSE)), VLOOKUP($B569,'Results-formatted 060121'!$A:BJ,(BM$3+2),FALSE)))</f>
        <v>4</v>
      </c>
      <c r="BN569" s="95"/>
      <c r="BO569" s="95"/>
      <c r="BP569" s="95"/>
      <c r="BQ569" s="95"/>
      <c r="BR569" s="95"/>
      <c r="BS569" s="95"/>
      <c r="BT569" s="95"/>
      <c r="BU569" s="95"/>
      <c r="BV569" s="95"/>
      <c r="BW569" s="95"/>
      <c r="BX569" s="95"/>
      <c r="BY569" s="95"/>
      <c r="BZ569" s="95"/>
      <c r="CA569" s="95"/>
      <c r="CB569" s="95"/>
      <c r="CC569" s="95"/>
      <c r="CD569" s="98"/>
      <c r="CE569" s="25">
        <f t="shared" si="2149"/>
        <v>3.8833333333333333</v>
      </c>
      <c r="CF569" s="25">
        <f t="shared" si="2150"/>
        <v>0.9583118396017567</v>
      </c>
    </row>
    <row r="570" spans="2:84" ht="56" x14ac:dyDescent="0.15">
      <c r="B570" s="84" t="s">
        <v>678</v>
      </c>
      <c r="C570" s="86" t="s">
        <v>224</v>
      </c>
      <c r="D570" s="2">
        <v>5</v>
      </c>
      <c r="E570" s="15" t="s">
        <v>1127</v>
      </c>
      <c r="F570" s="95">
        <f>IF($C570 = "neg", (($D570+1) - VLOOKUP($B570,'Results-formatted 060121'!$A:$AJ,(F$3+2),FALSE)), IF($C570 = "pos-neg", (3+VLOOKUP($B570,'Results-formatted 060121'!$A:$AJ,(F$3+2),FALSE)), VLOOKUP($B570,'Results-formatted 060121'!$A:$AJ,(F$3+2),FALSE)))</f>
        <v>3</v>
      </c>
      <c r="G570" s="95">
        <f>IF($C570 = "neg", (($D570+1) - VLOOKUP($B570,'Results-formatted 060121'!$A:$AJ,(G$3+2),FALSE)), IF($C570 = "pos-neg", (3+VLOOKUP($B570,'Results-formatted 060121'!$A:$AJ,(G$3+2),FALSE)), VLOOKUP($B570,'Results-formatted 060121'!$A:$AJ,(G$3+2),FALSE)))</f>
        <v>4</v>
      </c>
      <c r="H570" s="95">
        <f>IF($C570 = "neg", (($D570+1) - VLOOKUP($B570,'Results-formatted 060121'!$A:$AJ,(H$3+2),FALSE)), IF($C570 = "pos-neg", (3+VLOOKUP($B570,'Results-formatted 060121'!$A:$AJ,(H$3+2),FALSE)), VLOOKUP($B570,'Results-formatted 060121'!$A:$AJ,(H$3+2),FALSE)))</f>
        <v>3</v>
      </c>
      <c r="I570" s="95">
        <f>IF($C570 = "neg", (($D570+1) - VLOOKUP($B570,'Results-formatted 060121'!$A:$AJ,(I$3+2),FALSE)), IF($C570 = "pos-neg", (3+VLOOKUP($B570,'Results-formatted 060121'!$A:$AJ,(I$3+2),FALSE)), VLOOKUP($B570,'Results-formatted 060121'!$A:$AJ,(I$3+2),FALSE)))</f>
        <v>5</v>
      </c>
      <c r="J570" s="95">
        <f>IF($C570 = "neg", (($D570+1) - VLOOKUP($B570,'Results-formatted 060121'!$A:$AJ,(J$3+2),FALSE)), IF($C570 = "pos-neg", (3+VLOOKUP($B570,'Results-formatted 060121'!$A:$AJ,(J$3+2),FALSE)), VLOOKUP($B570,'Results-formatted 060121'!$A:$AJ,(J$3+2),FALSE)))</f>
        <v>3</v>
      </c>
      <c r="K570" s="95">
        <f>IF($C570 = "neg", (($D570+1) - VLOOKUP($B570,'Results-formatted 060121'!$A:$AJ,(K$3+2),FALSE)), IF($C570 = "pos-neg", (3+VLOOKUP($B570,'Results-formatted 060121'!$A:$AJ,(K$3+2),FALSE)), VLOOKUP($B570,'Results-formatted 060121'!$A:$AJ,(K$3+2),FALSE)))</f>
        <v>5</v>
      </c>
      <c r="L570" s="95">
        <f>IF($C570 = "neg", (($D570+1) - VLOOKUP($B570,'Results-formatted 060121'!$A:$AJ,(L$3+2),FALSE)), IF($C570 = "pos-neg", (3+VLOOKUP($B570,'Results-formatted 060121'!$A:$AJ,(L$3+2),FALSE)), VLOOKUP($B570,'Results-formatted 060121'!$A:$AJ,(L$3+2),FALSE)))</f>
        <v>4</v>
      </c>
      <c r="M570" s="95">
        <f>IF($C570 = "neg", (($D570+1) - VLOOKUP($B570,'Results-formatted 060121'!$A:$AJ,(M$3+2),FALSE)), IF($C570 = "pos-neg", (3+VLOOKUP($B570,'Results-formatted 060121'!$A:$AJ,(M$3+2),FALSE)), VLOOKUP($B570,'Results-formatted 060121'!$A:$AJ,(M$3+2),FALSE)))</f>
        <v>5</v>
      </c>
      <c r="N570" s="95">
        <f>IF($C570 = "neg", (($D570+1) - VLOOKUP($B570,'Results-formatted 060121'!$A:$AJ,(N$3+2),FALSE)), IF($C570 = "pos-neg", (3+VLOOKUP($B570,'Results-formatted 060121'!$A:$AJ,(N$3+2),FALSE)), VLOOKUP($B570,'Results-formatted 060121'!$A:$AJ,(N$3+2),FALSE)))</f>
        <v>3</v>
      </c>
      <c r="O570" s="95">
        <f>IF($C570 = "neg", (($D570+1) - VLOOKUP($B570,'Results-formatted 060121'!$A:$AJ,(O$3+2),FALSE)), IF($C570 = "pos-neg", (3+VLOOKUP($B570,'Results-formatted 060121'!$A:$AJ,(O$3+2),FALSE)), VLOOKUP($B570,'Results-formatted 060121'!$A:$AJ,(O$3+2),FALSE)))</f>
        <v>3</v>
      </c>
      <c r="P570" s="95">
        <f>IF($C570 = "neg", (($D570+1) - VLOOKUP($B570,'Results-formatted 060121'!$A:$AJ,(P$3+2),FALSE)), IF($C570 = "pos-neg", (3+VLOOKUP($B570,'Results-formatted 060121'!$A:$AJ,(P$3+2),FALSE)), VLOOKUP($B570,'Results-formatted 060121'!$A:$AJ,(P$3+2),FALSE)))</f>
        <v>4</v>
      </c>
      <c r="Q570" s="95">
        <f>IF($C570 = "neg", (($D570+1) - VLOOKUP($B570,'Results-formatted 060121'!$A:$AJ,(Q$3+2),FALSE)), IF($C570 = "pos-neg", (3+VLOOKUP($B570,'Results-formatted 060121'!$A:$AJ,(Q$3+2),FALSE)), VLOOKUP($B570,'Results-formatted 060121'!$A:$AJ,(Q$3+2),FALSE)))</f>
        <v>4</v>
      </c>
      <c r="R570" s="95">
        <f>IF($C570 = "neg", (($D570+1) - VLOOKUP($B570,'Results-formatted 060121'!$A:$AJ,(R$3+2),FALSE)), IF($C570 = "pos-neg", (3+VLOOKUP($B570,'Results-formatted 060121'!$A:$AJ,(R$3+2),FALSE)), VLOOKUP($B570,'Results-formatted 060121'!$A:$AJ,(R$3+2),FALSE)))</f>
        <v>4</v>
      </c>
      <c r="S570" s="95">
        <f>IF($C570 = "neg", (($D570+1) - VLOOKUP($B570,'Results-formatted 060121'!$A:$AJ,(S$3+2),FALSE)), IF($C570 = "pos-neg", (3+VLOOKUP($B570,'Results-formatted 060121'!$A:$AJ,(S$3+2),FALSE)), VLOOKUP($B570,'Results-formatted 060121'!$A:$AJ,(S$3+2),FALSE)))</f>
        <v>5</v>
      </c>
      <c r="T570" s="95">
        <f>IF($C570 = "neg", (($D570+1) - VLOOKUP($B570,'Results-formatted 060121'!$A:$AJ,(T$3+2),FALSE)), IF($C570 = "pos-neg", (3+VLOOKUP($B570,'Results-formatted 060121'!$A:$AJ,(T$3+2),FALSE)), VLOOKUP($B570,'Results-formatted 060121'!$A:$AJ,(T$3+2),FALSE)))</f>
        <v>5</v>
      </c>
      <c r="U570" s="95">
        <f>IF($C570 = "neg", (($D570+1) - VLOOKUP($B570,'Results-formatted 060121'!$A:$AJ,(U$3+2),FALSE)), IF($C570 = "pos-neg", (3+VLOOKUP($B570,'Results-formatted 060121'!$A:$AJ,(U$3+2),FALSE)), VLOOKUP($B570,'Results-formatted 060121'!$A:$AJ,(U$3+2),FALSE)))</f>
        <v>5</v>
      </c>
      <c r="V570" s="95">
        <f>IF($C570 = "neg", (($D570+1) - VLOOKUP($B570,'Results-formatted 060121'!$A:$AJ,(V$3+2),FALSE)), IF($C570 = "pos-neg", (3+VLOOKUP($B570,'Results-formatted 060121'!$A:$AJ,(V$3+2),FALSE)), VLOOKUP($B570,'Results-formatted 060121'!$A:$AJ,(V$3+2),FALSE)))</f>
        <v>3</v>
      </c>
      <c r="W570" s="95">
        <f>IF($C570 = "neg", (($D570+1) - VLOOKUP($B570,'Results-formatted 060121'!$A:$AJ,(W$3+2),FALSE)), IF($C570 = "pos-neg", (3+VLOOKUP($B570,'Results-formatted 060121'!$A:$AJ,(W$3+2),FALSE)), VLOOKUP($B570,'Results-formatted 060121'!$A:$AJ,(W$3+2),FALSE)))</f>
        <v>4</v>
      </c>
      <c r="X570" s="95">
        <f>IF($C570 = "neg", (($D570+1) - VLOOKUP($B570,'Results-formatted 060121'!$A:$AJ,(X$3+2),FALSE)), IF($C570 = "pos-neg", (3+VLOOKUP($B570,'Results-formatted 060121'!$A:$AJ,(X$3+2),FALSE)), VLOOKUP($B570,'Results-formatted 060121'!$A:$AJ,(X$3+2),FALSE)))</f>
        <v>3</v>
      </c>
      <c r="Y570" s="95">
        <f>IF($C570 = "neg", (($D570+1) - VLOOKUP($B570,'Results-formatted 060121'!$A:$AJ,(Y$3+2),FALSE)), IF($C570 = "pos-neg", (3+VLOOKUP($B570,'Results-formatted 060121'!$A:$AJ,(Y$3+2),FALSE)), VLOOKUP($B570,'Results-formatted 060121'!$A:$AJ,(Y$3+2),FALSE)))</f>
        <v>4</v>
      </c>
      <c r="Z570" s="95">
        <f>IF($C570 = "neg", (($D570+1) - VLOOKUP($B570,'Results-formatted 060121'!$A:$AJ,(Z$3+2),FALSE)), IF($C570 = "pos-neg", (3+VLOOKUP($B570,'Results-formatted 060121'!$A:$AJ,(Z$3+2),FALSE)), VLOOKUP($B570,'Results-formatted 060121'!$A:$AJ,(Z$3+2),FALSE)))</f>
        <v>2</v>
      </c>
      <c r="AA570" s="95">
        <f>IF($C570 = "neg", (($D570+1) - VLOOKUP($B570,'Results-formatted 060121'!$A:$AJ,(AA$3+2),FALSE)), IF($C570 = "pos-neg", (3+VLOOKUP($B570,'Results-formatted 060121'!$A:$AJ,(AA$3+2),FALSE)), VLOOKUP($B570,'Results-formatted 060121'!$A:$AJ,(AA$3+2),FALSE)))</f>
        <v>4</v>
      </c>
      <c r="AB570" s="95">
        <f>IF($C570 = "neg", (($D570+1) - VLOOKUP($B570,'Results-formatted 060121'!$A:$AJ,(AB$3+2),FALSE)), IF($C570 = "pos-neg", (3+VLOOKUP($B570,'Results-formatted 060121'!$A:$AJ,(AB$3+2),FALSE)), VLOOKUP($B570,'Results-formatted 060121'!$A:$AJ,(AB$3+2),FALSE)))</f>
        <v>4</v>
      </c>
      <c r="AC570" s="95">
        <f>IF($C570 = "neg", (($D570+1) - VLOOKUP($B570,'Results-formatted 060121'!$A:$AJ,(AC$3+2),FALSE)), IF($C570 = "pos-neg", (3+VLOOKUP($B570,'Results-formatted 060121'!$A:$AJ,(AC$3+2),FALSE)), VLOOKUP($B570,'Results-formatted 060121'!$A:$AJ,(AC$3+2),FALSE)))</f>
        <v>2</v>
      </c>
      <c r="AD570" s="95">
        <f>IF($C570 = "neg", (($D570+1) - VLOOKUP($B570,'Results-formatted 060121'!$A:$AJ,(AD$3+2),FALSE)), IF($C570 = "pos-neg", (3+VLOOKUP($B570,'Results-formatted 060121'!$A:$AJ,(AD$3+2),FALSE)), VLOOKUP($B570,'Results-formatted 060121'!$A:$AJ,(AD$3+2),FALSE)))</f>
        <v>4</v>
      </c>
      <c r="AE570" s="95">
        <f>IF($C570 = "neg", (($D570+1) - VLOOKUP($B570,'Results-formatted 060121'!$A:$AJ,(AE$3+2),FALSE)), IF($C570 = "pos-neg", (3+VLOOKUP($B570,'Results-formatted 060121'!$A:$AJ,(AE$3+2),FALSE)), VLOOKUP($B570,'Results-formatted 060121'!$A:$AJ,(AE$3+2),FALSE)))</f>
        <v>4</v>
      </c>
      <c r="AF570" s="95">
        <f>IF($C570 = "neg", (($D570+1) - VLOOKUP($B570,'Results-formatted 060121'!$A:$AJ,(AF$3+2),FALSE)), IF($C570 = "pos-neg", (3+VLOOKUP($B570,'Results-formatted 060121'!$A:$AJ,(AF$3+2),FALSE)), VLOOKUP($B570,'Results-formatted 060121'!$A:$AJ,(AF$3+2),FALSE)))</f>
        <v>4</v>
      </c>
      <c r="AG570" s="95">
        <f>IF($C570 = "neg", (($D570+1) - VLOOKUP($B570,'Results-formatted 060121'!$A:$AJ,(AG$3+2),FALSE)), IF($C570 = "pos-neg", (3+VLOOKUP($B570,'Results-formatted 060121'!$A:$AJ,(AG$3+2),FALSE)), VLOOKUP($B570,'Results-formatted 060121'!$A:$AJ,(AG$3+2),FALSE)))</f>
        <v>4</v>
      </c>
      <c r="AH570" s="95">
        <f>IF($C570 = "neg", (($D570+1) - VLOOKUP($B570,'Results-formatted 060121'!$A:$AJ,(AH$3+2),FALSE)), IF($C570 = "pos-neg", (3+VLOOKUP($B570,'Results-formatted 060121'!$A:$AJ,(AH$3+2),FALSE)), VLOOKUP($B570,'Results-formatted 060121'!$A:$AJ,(AH$3+2),FALSE)))</f>
        <v>4</v>
      </c>
      <c r="AI570" s="95">
        <f>IF($C570 = "neg", (($D570+1) - VLOOKUP($B570,'Results-formatted 060121'!$A:$AJ,(AI$3+2),FALSE)), IF($C570 = "pos-neg", (3+VLOOKUP($B570,'Results-formatted 060121'!$A:$AJ,(AI$3+2),FALSE)), VLOOKUP($B570,'Results-formatted 060121'!$A:$AJ,(AI$3+2),FALSE)))</f>
        <v>4</v>
      </c>
      <c r="AJ570" s="95">
        <f>IF($C570 = "neg", (($D570+1) - VLOOKUP($B570,'Results-formatted 060121'!$A:$AJ,(AJ$3+2),FALSE)), IF($C570 = "pos-neg", (3+VLOOKUP($B570,'Results-formatted 060121'!$A:$AJ,(AJ$3+2),FALSE)), VLOOKUP($B570,'Results-formatted 060121'!$A:$AJ,(AJ$3+2),FALSE)))</f>
        <v>5</v>
      </c>
      <c r="AK570" s="95">
        <f>IF($C570 = "neg", (($D570+1) - VLOOKUP($B570,'Results-formatted 060121'!$A:$AJ,(AK$3+2),FALSE)), IF($C570 = "pos-neg", (3+VLOOKUP($B570,'Results-formatted 060121'!$A:$AJ,(AK$3+2),FALSE)), VLOOKUP($B570,'Results-formatted 060121'!$A:$AJ,(AK$3+2),FALSE)))</f>
        <v>4</v>
      </c>
      <c r="AL570" s="95">
        <f>IF($C570 = "neg", (($D570+1) - VLOOKUP($B570,'Results-formatted 060121'!$A:$AJ,(AL$3+2),FALSE)), IF($C570 = "pos-neg", (3+VLOOKUP($B570,'Results-formatted 060121'!$A:$AJ,(AL$3+2),FALSE)), VLOOKUP($B570,'Results-formatted 060121'!$A:$AJ,(AL$3+2),FALSE)))</f>
        <v>4</v>
      </c>
      <c r="AM570" s="95">
        <f>IF($C570 = "neg", (($D570+1) - VLOOKUP($B570,'Results-formatted 060121'!$A:AJ,(AM$3+2),FALSE)), IF($C570 = "pos-neg", (3+VLOOKUP($B570,'Results-formatted 060121'!$A:AJ,(AM$3+2),FALSE)), VLOOKUP($B570,'Results-formatted 060121'!$A:AJ,(AM$3+2),FALSE)))</f>
        <v>5</v>
      </c>
      <c r="AN570" s="95">
        <f>IF($C570 = "neg", (($D570+1) - VLOOKUP($B570,'Results-formatted 060121'!$A:AK,(AN$3+2),FALSE)), IF($C570 = "pos-neg", (3+VLOOKUP($B570,'Results-formatted 060121'!$A:AK,(AN$3+2),FALSE)), VLOOKUP($B570,'Results-formatted 060121'!$A:AK,(AN$3+2),FALSE)))</f>
        <v>3</v>
      </c>
      <c r="AO570" s="95">
        <f>IF($C570 = "neg", (($D570+1) - VLOOKUP($B570,'Results-formatted 060121'!$A:AL,(AO$3+2),FALSE)), IF($C570 = "pos-neg", (3+VLOOKUP($B570,'Results-formatted 060121'!$A:AL,(AO$3+2),FALSE)), VLOOKUP($B570,'Results-formatted 060121'!$A:AL,(AO$3+2),FALSE)))</f>
        <v>5</v>
      </c>
      <c r="AP570" s="95">
        <f>IF($C570 = "neg", (($D570+1) - VLOOKUP($B570,'Results-formatted 060121'!$A:AM,(AP$3+2),FALSE)), IF($C570 = "pos-neg", (3+VLOOKUP($B570,'Results-formatted 060121'!$A:AM,(AP$3+2),FALSE)), VLOOKUP($B570,'Results-formatted 060121'!$A:AM,(AP$3+2),FALSE)))</f>
        <v>1</v>
      </c>
      <c r="AQ570" s="95">
        <f>IF($C570 = "neg", (($D570+1) - VLOOKUP($B570,'Results-formatted 060121'!$A:AN,(AQ$3+2),FALSE)), IF($C570 = "pos-neg", (3+VLOOKUP($B570,'Results-formatted 060121'!$A:AN,(AQ$3+2),FALSE)), VLOOKUP($B570,'Results-formatted 060121'!$A:AN,(AQ$3+2),FALSE)))</f>
        <v>4</v>
      </c>
      <c r="AR570" s="95">
        <f>IF($C570 = "neg", (($D570+1) - VLOOKUP($B570,'Results-formatted 060121'!$A:AO,(AR$3+2),FALSE)), IF($C570 = "pos-neg", (3+VLOOKUP($B570,'Results-formatted 060121'!$A:AO,(AR$3+2),FALSE)), VLOOKUP($B570,'Results-formatted 060121'!$A:AO,(AR$3+2),FALSE)))</f>
        <v>5</v>
      </c>
      <c r="AS570" s="95">
        <f>IF($C570 = "neg", (($D570+1) - VLOOKUP($B570,'Results-formatted 060121'!$A:AP,(AS$3+2),FALSE)), IF($C570 = "pos-neg", (3+VLOOKUP($B570,'Results-formatted 060121'!$A:AP,(AS$3+2),FALSE)), VLOOKUP($B570,'Results-formatted 060121'!$A:AP,(AS$3+2),FALSE)))</f>
        <v>3</v>
      </c>
      <c r="AT570" s="95">
        <f>IF($C570 = "neg", (($D570+1) - VLOOKUP($B570,'Results-formatted 060121'!$A:AQ,(AT$3+2),FALSE)), IF($C570 = "pos-neg", (3+VLOOKUP($B570,'Results-formatted 060121'!$A:AQ,(AT$3+2),FALSE)), VLOOKUP($B570,'Results-formatted 060121'!$A:AQ,(AT$3+2),FALSE)))</f>
        <v>5</v>
      </c>
      <c r="AU570" s="95">
        <f>IF($C570 = "neg", (($D570+1) - VLOOKUP($B570,'Results-formatted 060121'!$A:AR,(AU$3+2),FALSE)), IF($C570 = "pos-neg", (3+VLOOKUP($B570,'Results-formatted 060121'!$A:AR,(AU$3+2),FALSE)), VLOOKUP($B570,'Results-formatted 060121'!$A:AR,(AU$3+2),FALSE)))</f>
        <v>5</v>
      </c>
      <c r="AV570" s="95">
        <f>IF($C570 = "neg", (($D570+1) - VLOOKUP($B570,'Results-formatted 060121'!$A:AS,(AV$3+2),FALSE)), IF($C570 = "pos-neg", (3+VLOOKUP($B570,'Results-formatted 060121'!$A:AS,(AV$3+2),FALSE)), VLOOKUP($B570,'Results-formatted 060121'!$A:AS,(AV$3+2),FALSE)))</f>
        <v>3</v>
      </c>
      <c r="AW570" s="95">
        <f>IF($C570 = "neg", (($D570+1) - VLOOKUP($B570,'Results-formatted 060121'!$A:AT,(AW$3+2),FALSE)), IF($C570 = "pos-neg", (3+VLOOKUP($B570,'Results-formatted 060121'!$A:AT,(AW$3+2),FALSE)), VLOOKUP($B570,'Results-formatted 060121'!$A:AT,(AW$3+2),FALSE)))</f>
        <v>1</v>
      </c>
      <c r="AX570" s="95">
        <f>IF($C570 = "neg", (($D570+1) - VLOOKUP($B570,'Results-formatted 060121'!$A:AU,(AX$3+2),FALSE)), IF($C570 = "pos-neg", (3+VLOOKUP($B570,'Results-formatted 060121'!$A:AU,(AX$3+2),FALSE)), VLOOKUP($B570,'Results-formatted 060121'!$A:AU,(AX$3+2),FALSE)))</f>
        <v>2</v>
      </c>
      <c r="AY570" s="95">
        <f>IF($C570 = "neg", (($D570+1) - VLOOKUP($B570,'Results-formatted 060121'!$A:AV,(AY$3+2),FALSE)), IF($C570 = "pos-neg", (3+VLOOKUP($B570,'Results-formatted 060121'!$A:AV,(AY$3+2),FALSE)), VLOOKUP($B570,'Results-formatted 060121'!$A:AV,(AY$3+2),FALSE)))</f>
        <v>4</v>
      </c>
      <c r="AZ570" s="95">
        <f>IF($C570 = "neg", (($D570+1) - VLOOKUP($B570,'Results-formatted 060121'!$A:AW,(AZ$3+2),FALSE)), IF($C570 = "pos-neg", (3+VLOOKUP($B570,'Results-formatted 060121'!$A:AW,(AZ$3+2),FALSE)), VLOOKUP($B570,'Results-formatted 060121'!$A:AW,(AZ$3+2),FALSE)))</f>
        <v>5</v>
      </c>
      <c r="BA570" s="95">
        <f>IF($C570 = "neg", (($D570+1) - VLOOKUP($B570,'Results-formatted 060121'!$A:AX,(BA$3+2),FALSE)), IF($C570 = "pos-neg", (3+VLOOKUP($B570,'Results-formatted 060121'!$A:AX,(BA$3+2),FALSE)), VLOOKUP($B570,'Results-formatted 060121'!$A:AX,(BA$3+2),FALSE)))</f>
        <v>4</v>
      </c>
      <c r="BB570" s="95">
        <f>IF($C570 = "neg", (($D570+1) - VLOOKUP($B570,'Results-formatted 060121'!$A:AY,(BB$3+2),FALSE)), IF($C570 = "pos-neg", (3+VLOOKUP($B570,'Results-formatted 060121'!$A:AY,(BB$3+2),FALSE)), VLOOKUP($B570,'Results-formatted 060121'!$A:AY,(BB$3+2),FALSE)))</f>
        <v>5</v>
      </c>
      <c r="BC570" s="95">
        <f>IF($C570 = "neg", (($D570+1) - VLOOKUP($B570,'Results-formatted 060121'!$A:AZ,(BC$3+2),FALSE)), IF($C570 = "pos-neg", (3+VLOOKUP($B570,'Results-formatted 060121'!$A:AZ,(BC$3+2),FALSE)), VLOOKUP($B570,'Results-formatted 060121'!$A:AZ,(BC$3+2),FALSE)))</f>
        <v>3</v>
      </c>
      <c r="BD570" s="95">
        <f>IF($C570 = "neg", (($D570+1) - VLOOKUP($B570,'Results-formatted 060121'!$A:BA,(BD$3+2),FALSE)), IF($C570 = "pos-neg", (3+VLOOKUP($B570,'Results-formatted 060121'!$A:BA,(BD$3+2),FALSE)), VLOOKUP($B570,'Results-formatted 060121'!$A:BA,(BD$3+2),FALSE)))</f>
        <v>4</v>
      </c>
      <c r="BE570" s="95">
        <f>IF($C570 = "neg", (($D570+1) - VLOOKUP($B570,'Results-formatted 060121'!$A:BB,(BE$3+2),FALSE)), IF($C570 = "pos-neg", (3+VLOOKUP($B570,'Results-formatted 060121'!$A:BB,(BE$3+2),FALSE)), VLOOKUP($B570,'Results-formatted 060121'!$A:BB,(BE$3+2),FALSE)))</f>
        <v>4</v>
      </c>
      <c r="BF570" s="95">
        <f>IF($C570 = "neg", (($D570+1) - VLOOKUP($B570,'Results-formatted 060121'!$A:BC,(BF$3+2),FALSE)), IF($C570 = "pos-neg", (3+VLOOKUP($B570,'Results-formatted 060121'!$A:BC,(BF$3+2),FALSE)), VLOOKUP($B570,'Results-formatted 060121'!$A:BC,(BF$3+2),FALSE)))</f>
        <v>4</v>
      </c>
      <c r="BG570" s="95">
        <f>IF($C570 = "neg", (($D570+1) - VLOOKUP($B570,'Results-formatted 060121'!$A:BD,(BG$3+2),FALSE)), IF($C570 = "pos-neg", (3+VLOOKUP($B570,'Results-formatted 060121'!$A:BD,(BG$3+2),FALSE)), VLOOKUP($B570,'Results-formatted 060121'!$A:BD,(BG$3+2),FALSE)))</f>
        <v>2</v>
      </c>
      <c r="BH570" s="95">
        <f>IF($C570 = "neg", (($D570+1) - VLOOKUP($B570,'Results-formatted 060121'!$A:BE,(BH$3+2),FALSE)), IF($C570 = "pos-neg", (3+VLOOKUP($B570,'Results-formatted 060121'!$A:BE,(BH$3+2),FALSE)), VLOOKUP($B570,'Results-formatted 060121'!$A:BE,(BH$3+2),FALSE)))</f>
        <v>3</v>
      </c>
      <c r="BI570" s="95">
        <f>IF($C570 = "neg", (($D570+1) - VLOOKUP($B570,'Results-formatted 060121'!$A:BF,(BI$3+2),FALSE)), IF($C570 = "pos-neg", (3+VLOOKUP($B570,'Results-formatted 060121'!$A:BF,(BI$3+2),FALSE)), VLOOKUP($B570,'Results-formatted 060121'!$A:BF,(BI$3+2),FALSE)))</f>
        <v>4</v>
      </c>
      <c r="BJ570" s="95">
        <f>IF($C570 = "neg", (($D570+1) - VLOOKUP($B570,'Results-formatted 060121'!$A:BG,(BJ$3+2),FALSE)), IF($C570 = "pos-neg", (3+VLOOKUP($B570,'Results-formatted 060121'!$A:BG,(BJ$3+2),FALSE)), VLOOKUP($B570,'Results-formatted 060121'!$A:BG,(BJ$3+2),FALSE)))</f>
        <v>5</v>
      </c>
      <c r="BK570" s="95">
        <f>IF($C570 = "neg", (($D570+1) - VLOOKUP($B570,'Results-formatted 060121'!$A:BH,(BK$3+2),FALSE)), IF($C570 = "pos-neg", (3+VLOOKUP($B570,'Results-formatted 060121'!$A:BH,(BK$3+2),FALSE)), VLOOKUP($B570,'Results-formatted 060121'!$A:BH,(BK$3+2),FALSE)))</f>
        <v>4</v>
      </c>
      <c r="BL570" s="95">
        <f>IF($C570 = "neg", (($D570+1) - VLOOKUP($B570,'Results-formatted 060121'!$A:BI,(BL$3+2),FALSE)), IF($C570 = "pos-neg", (3+VLOOKUP($B570,'Results-formatted 060121'!$A:BI,(BL$3+2),FALSE)), VLOOKUP($B570,'Results-formatted 060121'!$A:BI,(BL$3+2),FALSE)))</f>
        <v>3</v>
      </c>
      <c r="BM570" s="95">
        <f>IF($C570 = "neg", (($D570+1) - VLOOKUP($B570,'Results-formatted 060121'!$A:BJ,(BM$3+2),FALSE)), IF($C570 = "pos-neg", (3+VLOOKUP($B570,'Results-formatted 060121'!$A:BJ,(BM$3+2),FALSE)), VLOOKUP($B570,'Results-formatted 060121'!$A:BJ,(BM$3+2),FALSE)))</f>
        <v>3</v>
      </c>
      <c r="BN570" s="95"/>
      <c r="BO570" s="95"/>
      <c r="BP570" s="95"/>
      <c r="BQ570" s="95"/>
      <c r="BR570" s="95"/>
      <c r="BS570" s="95"/>
      <c r="BT570" s="95"/>
      <c r="BU570" s="95"/>
      <c r="BV570" s="95"/>
      <c r="BW570" s="95"/>
      <c r="BX570" s="95"/>
      <c r="BY570" s="95"/>
      <c r="BZ570" s="95"/>
      <c r="CA570" s="95"/>
      <c r="CB570" s="95"/>
      <c r="CC570" s="95"/>
      <c r="CD570" s="98"/>
      <c r="CE570" s="25">
        <f t="shared" ref="CE570:CE601" si="2235">AVERAGE(F570:CD570)</f>
        <v>3.7833333333333332</v>
      </c>
      <c r="CF570" s="25">
        <f t="shared" si="2150"/>
        <v>1.0099784637184797</v>
      </c>
    </row>
    <row r="571" spans="2:84" ht="18" customHeight="1" x14ac:dyDescent="0.15">
      <c r="B571" s="84"/>
      <c r="E571" s="18" t="s">
        <v>139</v>
      </c>
      <c r="F571" s="34"/>
      <c r="G571" s="34"/>
      <c r="H571" s="34">
        <f t="shared" ref="H571" si="2236">IF(ISNUMBER(H572), AVERAGE(H573:H576,H578:H581,H583:H586), "")</f>
        <v>3.1666666666666665</v>
      </c>
      <c r="I571" s="34">
        <f t="shared" ref="I571" si="2237">IF(ISNUMBER(I572), AVERAGE(I573:I576,I578:I581,I583:I586), "")</f>
        <v>3.9166666666666665</v>
      </c>
      <c r="J571" s="34"/>
      <c r="K571" s="34">
        <f t="shared" ref="K571" si="2238">IF(ISNUMBER(K572), AVERAGE(K573:K576,K578:K581,K583:K586), "")</f>
        <v>3</v>
      </c>
      <c r="L571" s="34">
        <f t="shared" ref="L571" si="2239">IF(ISNUMBER(L572), AVERAGE(L573:L576,L578:L581,L583:L586), "")</f>
        <v>3.3333333333333335</v>
      </c>
      <c r="M571" s="34">
        <f t="shared" ref="M571" si="2240">IF(ISNUMBER(M572), AVERAGE(M573:M576,M578:M581,M583:M586), "")</f>
        <v>3.5</v>
      </c>
      <c r="N571" s="34"/>
      <c r="O571" s="34">
        <f t="shared" ref="O571" si="2241">IF(ISNUMBER(O572), AVERAGE(O573:O576,O578:O581,O583:O586), "")</f>
        <v>4.333333333333333</v>
      </c>
      <c r="P571" s="34">
        <f t="shared" ref="P571" si="2242">IF(ISNUMBER(P572), AVERAGE(P573:P576,P578:P581,P583:P586), "")</f>
        <v>3.0833333333333335</v>
      </c>
      <c r="Q571" s="34">
        <f t="shared" ref="Q571" si="2243">IF(ISNUMBER(Q572), AVERAGE(Q573:Q576,Q578:Q581,Q583:Q586), "")</f>
        <v>4.666666666666667</v>
      </c>
      <c r="R571" s="34">
        <f t="shared" ref="R571" si="2244">IF(ISNUMBER(R572), AVERAGE(R573:R576,R578:R581,R583:R586), "")</f>
        <v>2.75</v>
      </c>
      <c r="S571" s="34">
        <f t="shared" ref="S571" si="2245">IF(ISNUMBER(S572), AVERAGE(S573:S576,S578:S581,S583:S586), "")</f>
        <v>3.75</v>
      </c>
      <c r="T571" s="34">
        <f t="shared" ref="T571" si="2246">IF(ISNUMBER(T572), AVERAGE(T573:T576,T578:T581,T583:T586), "")</f>
        <v>3.5833333333333335</v>
      </c>
      <c r="U571" s="34">
        <f t="shared" ref="U571" si="2247">IF(ISNUMBER(U572), AVERAGE(U573:U576,U578:U581,U583:U586), "")</f>
        <v>2.4166666666666665</v>
      </c>
      <c r="V571" s="34">
        <f t="shared" ref="V571" si="2248">IF(ISNUMBER(V572), AVERAGE(V573:V576,V578:V581,V583:V586), "")</f>
        <v>4.416666666666667</v>
      </c>
      <c r="W571" s="34">
        <f t="shared" ref="W571" si="2249">IF(ISNUMBER(W572), AVERAGE(W573:W576,W578:W581,W583:W586), "")</f>
        <v>3.75</v>
      </c>
      <c r="X571" s="34">
        <f t="shared" ref="X571" si="2250">IF(ISNUMBER(X572), AVERAGE(X573:X576,X578:X581,X583:X586), "")</f>
        <v>4.333333333333333</v>
      </c>
      <c r="Y571" s="34">
        <f t="shared" ref="Y571" si="2251">IF(ISNUMBER(Y572), AVERAGE(Y573:Y576,Y578:Y581,Y583:Y586), "")</f>
        <v>3.8333333333333335</v>
      </c>
      <c r="Z571" s="34">
        <f t="shared" ref="Z571" si="2252">IF(ISNUMBER(Z572), AVERAGE(Z573:Z576,Z578:Z581,Z583:Z586), "")</f>
        <v>2.75</v>
      </c>
      <c r="AA571" s="34">
        <f t="shared" ref="AA571" si="2253">IF(ISNUMBER(AA572), AVERAGE(AA573:AA576,AA578:AA581,AA583:AA586), "")</f>
        <v>2.9166666666666665</v>
      </c>
      <c r="AB571" s="34">
        <f t="shared" ref="AB571" si="2254">IF(ISNUMBER(AB572), AVERAGE(AB573:AB576,AB578:AB581,AB583:AB586), "")</f>
        <v>3</v>
      </c>
      <c r="AC571" s="34">
        <f t="shared" ref="AC571" si="2255">IF(ISNUMBER(AC572), AVERAGE(AC573:AC576,AC578:AC581,AC583:AC586), "")</f>
        <v>2.75</v>
      </c>
      <c r="AD571" s="34">
        <f t="shared" ref="AD571" si="2256">IF(ISNUMBER(AD572), AVERAGE(AD573:AD576,AD578:AD581,AD583:AD586), "")</f>
        <v>3.1666666666666665</v>
      </c>
      <c r="AE571" s="34">
        <f t="shared" ref="AE571" si="2257">IF(ISNUMBER(AE572), AVERAGE(AE573:AE576,AE578:AE581,AE583:AE586), "")</f>
        <v>3.5833333333333335</v>
      </c>
      <c r="AF571" s="34">
        <f t="shared" ref="AF571" si="2258">IF(ISNUMBER(AF572), AVERAGE(AF573:AF576,AF578:AF581,AF583:AF586), "")</f>
        <v>3.4166666666666665</v>
      </c>
      <c r="AG571" s="34">
        <f t="shared" ref="AG571" si="2259">IF(ISNUMBER(AG572), AVERAGE(AG573:AG576,AG578:AG581,AG583:AG586), "")</f>
        <v>4</v>
      </c>
      <c r="AH571" s="34">
        <f t="shared" ref="AH571" si="2260">IF(ISNUMBER(AH572), AVERAGE(AH573:AH576,AH578:AH581,AH583:AH586), "")</f>
        <v>3.1666666666666665</v>
      </c>
      <c r="AI571" s="34">
        <f t="shared" ref="AI571" si="2261">IF(ISNUMBER(AI572), AVERAGE(AI573:AI576,AI578:AI581,AI583:AI586), "")</f>
        <v>4.166666666666667</v>
      </c>
      <c r="AJ571" s="34">
        <f t="shared" ref="AJ571:BM571" si="2262">IF(ISNUMBER(AJ572), AVERAGE(AJ573:AJ576,AJ578:AJ581,AJ583:AJ586), "")</f>
        <v>4.166666666666667</v>
      </c>
      <c r="AK571" s="34"/>
      <c r="AL571" s="34">
        <f t="shared" si="2262"/>
        <v>3.3333333333333335</v>
      </c>
      <c r="AM571" s="34">
        <f t="shared" si="2262"/>
        <v>4.25</v>
      </c>
      <c r="AN571" s="34">
        <f t="shared" si="2262"/>
        <v>3.75</v>
      </c>
      <c r="AO571" s="34">
        <f t="shared" si="2262"/>
        <v>3.5833333333333335</v>
      </c>
      <c r="AP571" s="34">
        <f t="shared" si="2262"/>
        <v>1.8333333333333333</v>
      </c>
      <c r="AQ571" s="34">
        <f t="shared" si="2262"/>
        <v>3.4166666666666665</v>
      </c>
      <c r="AR571" s="34">
        <f t="shared" si="2262"/>
        <v>4.25</v>
      </c>
      <c r="AS571" s="34">
        <f t="shared" si="2262"/>
        <v>4.25</v>
      </c>
      <c r="AT571" s="34">
        <f t="shared" si="2262"/>
        <v>3.3333333333333335</v>
      </c>
      <c r="AU571" s="34">
        <f t="shared" si="2262"/>
        <v>3.4166666666666665</v>
      </c>
      <c r="AV571" s="34">
        <f t="shared" si="2262"/>
        <v>3.25</v>
      </c>
      <c r="AW571" s="34">
        <f t="shared" si="2262"/>
        <v>3.4166666666666665</v>
      </c>
      <c r="AX571" s="34">
        <f t="shared" si="2262"/>
        <v>2</v>
      </c>
      <c r="AY571" s="34">
        <f t="shared" si="2262"/>
        <v>3.5</v>
      </c>
      <c r="AZ571" s="34">
        <f t="shared" si="2262"/>
        <v>3.5833333333333335</v>
      </c>
      <c r="BA571" s="34">
        <f t="shared" si="2262"/>
        <v>3.5833333333333335</v>
      </c>
      <c r="BB571" s="34"/>
      <c r="BC571" s="34">
        <f t="shared" si="2262"/>
        <v>3.4166666666666665</v>
      </c>
      <c r="BD571" s="34">
        <f t="shared" si="2262"/>
        <v>4.083333333333333</v>
      </c>
      <c r="BE571" s="34">
        <f t="shared" si="2262"/>
        <v>3.6666666666666665</v>
      </c>
      <c r="BF571" s="34">
        <f t="shared" si="2262"/>
        <v>4.166666666666667</v>
      </c>
      <c r="BG571" s="34">
        <f t="shared" si="2262"/>
        <v>2.75</v>
      </c>
      <c r="BH571" s="34">
        <f t="shared" si="2262"/>
        <v>3.0833333333333335</v>
      </c>
      <c r="BI571" s="34">
        <f t="shared" si="2262"/>
        <v>4.333333333333333</v>
      </c>
      <c r="BJ571" s="34">
        <f t="shared" si="2262"/>
        <v>3.8333333333333335</v>
      </c>
      <c r="BK571" s="34">
        <f t="shared" si="2262"/>
        <v>3.5833333333333335</v>
      </c>
      <c r="BL571" s="34">
        <f t="shared" si="2262"/>
        <v>4.5</v>
      </c>
      <c r="BM571" s="34">
        <f t="shared" si="2262"/>
        <v>3.3333333333333335</v>
      </c>
      <c r="BN571" s="34"/>
      <c r="BO571" s="34"/>
      <c r="BP571" s="34"/>
      <c r="BQ571" s="34"/>
      <c r="BR571" s="34"/>
      <c r="BS571" s="34"/>
      <c r="BT571" s="34"/>
      <c r="BU571" s="34"/>
      <c r="BV571" s="34"/>
      <c r="BW571" s="34"/>
      <c r="BX571" s="34"/>
      <c r="BY571" s="34"/>
      <c r="BZ571" s="34"/>
      <c r="CA571" s="34"/>
      <c r="CB571" s="34"/>
      <c r="CC571" s="34"/>
      <c r="CD571" s="34" t="str">
        <f t="shared" ref="CD571" si="2263">IF(ISNUMBER(CD572), AVERAGE(CD573:CD576,CD578:CD581,CD583:CD586), "")</f>
        <v/>
      </c>
      <c r="CE571" s="34">
        <f t="shared" si="2235"/>
        <v>3.5262345679012355</v>
      </c>
      <c r="CF571" s="34">
        <f t="shared" si="2150"/>
        <v>0.60954670799107635</v>
      </c>
    </row>
    <row r="572" spans="2:84" ht="17" x14ac:dyDescent="0.15">
      <c r="B572" s="84"/>
      <c r="E572" s="39" t="s">
        <v>192</v>
      </c>
      <c r="F572" s="40"/>
      <c r="G572" s="40"/>
      <c r="H572" s="40">
        <f t="shared" ref="H572" si="2264">IF(ISNUMBER(H573),AVERAGE(H573:H576), "")</f>
        <v>4</v>
      </c>
      <c r="I572" s="40">
        <f t="shared" ref="I572" si="2265">IF(ISNUMBER(I573),AVERAGE(I573:I576), "")</f>
        <v>4</v>
      </c>
      <c r="J572" s="40"/>
      <c r="K572" s="40">
        <f t="shared" ref="K572" si="2266">IF(ISNUMBER(K573),AVERAGE(K573:K576), "")</f>
        <v>3.75</v>
      </c>
      <c r="L572" s="40">
        <f t="shared" ref="L572" si="2267">IF(ISNUMBER(L573),AVERAGE(L573:L576), "")</f>
        <v>4</v>
      </c>
      <c r="M572" s="40">
        <f t="shared" ref="M572" si="2268">IF(ISNUMBER(M573),AVERAGE(M573:M576), "")</f>
        <v>5</v>
      </c>
      <c r="N572" s="40"/>
      <c r="O572" s="40">
        <f t="shared" ref="O572" si="2269">IF(ISNUMBER(O573),AVERAGE(O573:O576), "")</f>
        <v>5</v>
      </c>
      <c r="P572" s="40">
        <f t="shared" ref="P572" si="2270">IF(ISNUMBER(P573),AVERAGE(P573:P576), "")</f>
        <v>3</v>
      </c>
      <c r="Q572" s="40">
        <f t="shared" ref="Q572" si="2271">IF(ISNUMBER(Q573),AVERAGE(Q573:Q576), "")</f>
        <v>5</v>
      </c>
      <c r="R572" s="40">
        <f t="shared" ref="R572" si="2272">IF(ISNUMBER(R573),AVERAGE(R573:R576), "")</f>
        <v>3.75</v>
      </c>
      <c r="S572" s="40">
        <f t="shared" ref="S572" si="2273">IF(ISNUMBER(S573),AVERAGE(S573:S576), "")</f>
        <v>4</v>
      </c>
      <c r="T572" s="40">
        <f t="shared" ref="T572" si="2274">IF(ISNUMBER(T573),AVERAGE(T573:T576), "")</f>
        <v>4.25</v>
      </c>
      <c r="U572" s="40">
        <f t="shared" ref="U572" si="2275">IF(ISNUMBER(U573),AVERAGE(U573:U576), "")</f>
        <v>4.25</v>
      </c>
      <c r="V572" s="40">
        <f t="shared" ref="V572" si="2276">IF(ISNUMBER(V573),AVERAGE(V573:V576), "")</f>
        <v>4.75</v>
      </c>
      <c r="W572" s="40">
        <f t="shared" ref="W572" si="2277">IF(ISNUMBER(W573),AVERAGE(W573:W576), "")</f>
        <v>4.25</v>
      </c>
      <c r="X572" s="40">
        <f t="shared" ref="X572" si="2278">IF(ISNUMBER(X573),AVERAGE(X573:X576), "")</f>
        <v>4.5</v>
      </c>
      <c r="Y572" s="40">
        <f t="shared" ref="Y572" si="2279">IF(ISNUMBER(Y573),AVERAGE(Y573:Y576), "")</f>
        <v>4</v>
      </c>
      <c r="Z572" s="40">
        <f t="shared" ref="Z572" si="2280">IF(ISNUMBER(Z573),AVERAGE(Z573:Z576), "")</f>
        <v>2.75</v>
      </c>
      <c r="AA572" s="40">
        <f t="shared" ref="AA572" si="2281">IF(ISNUMBER(AA573),AVERAGE(AA573:AA576), "")</f>
        <v>2.75</v>
      </c>
      <c r="AB572" s="40">
        <f t="shared" ref="AB572" si="2282">IF(ISNUMBER(AB573),AVERAGE(AB573:AB576), "")</f>
        <v>3</v>
      </c>
      <c r="AC572" s="40">
        <f t="shared" ref="AC572" si="2283">IF(ISNUMBER(AC573),AVERAGE(AC573:AC576), "")</f>
        <v>3</v>
      </c>
      <c r="AD572" s="40">
        <f t="shared" ref="AD572" si="2284">IF(ISNUMBER(AD573),AVERAGE(AD573:AD576), "")</f>
        <v>3.25</v>
      </c>
      <c r="AE572" s="40">
        <f t="shared" ref="AE572" si="2285">IF(ISNUMBER(AE573),AVERAGE(AE573:AE576), "")</f>
        <v>4.25</v>
      </c>
      <c r="AF572" s="40">
        <f t="shared" ref="AF572" si="2286">IF(ISNUMBER(AF573),AVERAGE(AF573:AF576), "")</f>
        <v>4</v>
      </c>
      <c r="AG572" s="40">
        <f t="shared" ref="AG572" si="2287">IF(ISNUMBER(AG573),AVERAGE(AG573:AG576), "")</f>
        <v>4.75</v>
      </c>
      <c r="AH572" s="40">
        <f t="shared" ref="AH572" si="2288">IF(ISNUMBER(AH573),AVERAGE(AH573:AH576), "")</f>
        <v>3.25</v>
      </c>
      <c r="AI572" s="40">
        <f t="shared" ref="AI572" si="2289">IF(ISNUMBER(AI573),AVERAGE(AI573:AI576), "")</f>
        <v>5</v>
      </c>
      <c r="AJ572" s="40">
        <f t="shared" ref="AJ572:BM572" si="2290">IF(ISNUMBER(AJ573),AVERAGE(AJ573:AJ576), "")</f>
        <v>5</v>
      </c>
      <c r="AK572" s="40"/>
      <c r="AL572" s="40">
        <f t="shared" si="2290"/>
        <v>3.75</v>
      </c>
      <c r="AM572" s="40">
        <f t="shared" si="2290"/>
        <v>5</v>
      </c>
      <c r="AN572" s="40">
        <f t="shared" si="2290"/>
        <v>4</v>
      </c>
      <c r="AO572" s="40">
        <f t="shared" si="2290"/>
        <v>3.75</v>
      </c>
      <c r="AP572" s="40">
        <f t="shared" si="2290"/>
        <v>1.5</v>
      </c>
      <c r="AQ572" s="40">
        <f t="shared" si="2290"/>
        <v>3.75</v>
      </c>
      <c r="AR572" s="40">
        <f t="shared" si="2290"/>
        <v>4.75</v>
      </c>
      <c r="AS572" s="40">
        <f t="shared" si="2290"/>
        <v>4.5</v>
      </c>
      <c r="AT572" s="40">
        <f t="shared" si="2290"/>
        <v>4</v>
      </c>
      <c r="AU572" s="40">
        <f t="shared" si="2290"/>
        <v>4.25</v>
      </c>
      <c r="AV572" s="40">
        <f t="shared" si="2290"/>
        <v>4</v>
      </c>
      <c r="AW572" s="40">
        <f t="shared" si="2290"/>
        <v>4</v>
      </c>
      <c r="AX572" s="40">
        <f t="shared" si="2290"/>
        <v>1.5</v>
      </c>
      <c r="AY572" s="40">
        <f t="shared" si="2290"/>
        <v>4.5</v>
      </c>
      <c r="AZ572" s="40">
        <f t="shared" si="2290"/>
        <v>4.5</v>
      </c>
      <c r="BA572" s="40">
        <f t="shared" si="2290"/>
        <v>3.75</v>
      </c>
      <c r="BB572" s="40"/>
      <c r="BC572" s="40">
        <f t="shared" si="2290"/>
        <v>3.75</v>
      </c>
      <c r="BD572" s="40">
        <f t="shared" si="2290"/>
        <v>4.5</v>
      </c>
      <c r="BE572" s="40">
        <f t="shared" si="2290"/>
        <v>3.75</v>
      </c>
      <c r="BF572" s="40">
        <f t="shared" si="2290"/>
        <v>4.25</v>
      </c>
      <c r="BG572" s="40">
        <f t="shared" si="2290"/>
        <v>2.75</v>
      </c>
      <c r="BH572" s="40">
        <f t="shared" si="2290"/>
        <v>3.25</v>
      </c>
      <c r="BI572" s="40">
        <f t="shared" si="2290"/>
        <v>4.5</v>
      </c>
      <c r="BJ572" s="40">
        <f t="shared" si="2290"/>
        <v>4.25</v>
      </c>
      <c r="BK572" s="40">
        <f t="shared" si="2290"/>
        <v>4.75</v>
      </c>
      <c r="BL572" s="40">
        <f t="shared" si="2290"/>
        <v>4.5</v>
      </c>
      <c r="BM572" s="40">
        <f t="shared" si="2290"/>
        <v>3.5</v>
      </c>
      <c r="BN572" s="40"/>
      <c r="BO572" s="40"/>
      <c r="BP572" s="40"/>
      <c r="BQ572" s="40"/>
      <c r="BR572" s="40"/>
      <c r="BS572" s="40"/>
      <c r="BT572" s="40"/>
      <c r="BU572" s="40"/>
      <c r="BV572" s="40"/>
      <c r="BW572" s="40"/>
      <c r="BX572" s="40"/>
      <c r="BY572" s="40"/>
      <c r="BZ572" s="40"/>
      <c r="CA572" s="40"/>
      <c r="CB572" s="40"/>
      <c r="CC572" s="40"/>
      <c r="CD572" s="40" t="str">
        <f t="shared" ref="CD572" si="2291">IF(ISNUMBER(CD573),AVERAGE(CD573:CD576), "")</f>
        <v/>
      </c>
      <c r="CE572" s="40">
        <f t="shared" si="2235"/>
        <v>3.9583333333333335</v>
      </c>
      <c r="CF572" s="40">
        <f t="shared" si="2150"/>
        <v>0.78870266057143035</v>
      </c>
    </row>
    <row r="573" spans="2:84" ht="42" x14ac:dyDescent="0.15">
      <c r="B573" s="84" t="s">
        <v>679</v>
      </c>
      <c r="C573" s="86" t="s">
        <v>224</v>
      </c>
      <c r="D573" s="2">
        <v>5</v>
      </c>
      <c r="E573" s="15" t="s">
        <v>1128</v>
      </c>
      <c r="F573" s="95">
        <f>IF($C573 = "neg", (($D573+1) - VLOOKUP($B573,'Results-formatted 060121'!$A:$AJ,(F$3+2),FALSE)), IF($C573 = "pos-neg", (3+VLOOKUP($B573,'Results-formatted 060121'!$A:$AJ,(F$3+2),FALSE)), VLOOKUP($B573,'Results-formatted 060121'!$A:$AJ,(F$3+2),FALSE)))</f>
        <v>3</v>
      </c>
      <c r="G573" s="95">
        <f>IF($C573 = "neg", (($D573+1) - VLOOKUP($B573,'Results-formatted 060121'!$A:$AJ,(G$3+2),FALSE)), IF($C573 = "pos-neg", (3+VLOOKUP($B573,'Results-formatted 060121'!$A:$AJ,(G$3+2),FALSE)), VLOOKUP($B573,'Results-formatted 060121'!$A:$AJ,(G$3+2),FALSE)))</f>
        <v>4</v>
      </c>
      <c r="H573" s="95">
        <f>IF($C573 = "neg", (($D573+1) - VLOOKUP($B573,'Results-formatted 060121'!$A:$AJ,(H$3+2),FALSE)), IF($C573 = "pos-neg", (3+VLOOKUP($B573,'Results-formatted 060121'!$A:$AJ,(H$3+2),FALSE)), VLOOKUP($B573,'Results-formatted 060121'!$A:$AJ,(H$3+2),FALSE)))</f>
        <v>4</v>
      </c>
      <c r="I573" s="95">
        <f>IF($C573 = "neg", (($D573+1) - VLOOKUP($B573,'Results-formatted 060121'!$A:$AJ,(I$3+2),FALSE)), IF($C573 = "pos-neg", (3+VLOOKUP($B573,'Results-formatted 060121'!$A:$AJ,(I$3+2),FALSE)), VLOOKUP($B573,'Results-formatted 060121'!$A:$AJ,(I$3+2),FALSE)))</f>
        <v>4</v>
      </c>
      <c r="J573" s="95">
        <f>IF($C573 = "neg", (($D573+1) - VLOOKUP($B573,'Results-formatted 060121'!$A:$AJ,(J$3+2),FALSE)), IF($C573 = "pos-neg", (3+VLOOKUP($B573,'Results-formatted 060121'!$A:$AJ,(J$3+2),FALSE)), VLOOKUP($B573,'Results-formatted 060121'!$A:$AJ,(J$3+2),FALSE)))</f>
        <v>3</v>
      </c>
      <c r="K573" s="95">
        <f>IF($C573 = "neg", (($D573+1) - VLOOKUP($B573,'Results-formatted 060121'!$A:$AJ,(K$3+2),FALSE)), IF($C573 = "pos-neg", (3+VLOOKUP($B573,'Results-formatted 060121'!$A:$AJ,(K$3+2),FALSE)), VLOOKUP($B573,'Results-formatted 060121'!$A:$AJ,(K$3+2),FALSE)))</f>
        <v>4</v>
      </c>
      <c r="L573" s="95">
        <f>IF($C573 = "neg", (($D573+1) - VLOOKUP($B573,'Results-formatted 060121'!$A:$AJ,(L$3+2),FALSE)), IF($C573 = "pos-neg", (3+VLOOKUP($B573,'Results-formatted 060121'!$A:$AJ,(L$3+2),FALSE)), VLOOKUP($B573,'Results-formatted 060121'!$A:$AJ,(L$3+2),FALSE)))</f>
        <v>4</v>
      </c>
      <c r="M573" s="95">
        <f>IF($C573 = "neg", (($D573+1) - VLOOKUP($B573,'Results-formatted 060121'!$A:$AJ,(M$3+2),FALSE)), IF($C573 = "pos-neg", (3+VLOOKUP($B573,'Results-formatted 060121'!$A:$AJ,(M$3+2),FALSE)), VLOOKUP($B573,'Results-formatted 060121'!$A:$AJ,(M$3+2),FALSE)))</f>
        <v>5</v>
      </c>
      <c r="N573" s="95">
        <f>IF($C573 = "neg", (($D573+1) - VLOOKUP($B573,'Results-formatted 060121'!$A:$AJ,(N$3+2),FALSE)), IF($C573 = "pos-neg", (3+VLOOKUP($B573,'Results-formatted 060121'!$A:$AJ,(N$3+2),FALSE)), VLOOKUP($B573,'Results-formatted 060121'!$A:$AJ,(N$3+2),FALSE)))</f>
        <v>4</v>
      </c>
      <c r="O573" s="95">
        <f>IF($C573 = "neg", (($D573+1) - VLOOKUP($B573,'Results-formatted 060121'!$A:$AJ,(O$3+2),FALSE)), IF($C573 = "pos-neg", (3+VLOOKUP($B573,'Results-formatted 060121'!$A:$AJ,(O$3+2),FALSE)), VLOOKUP($B573,'Results-formatted 060121'!$A:$AJ,(O$3+2),FALSE)))</f>
        <v>5</v>
      </c>
      <c r="P573" s="95">
        <f>IF($C573 = "neg", (($D573+1) - VLOOKUP($B573,'Results-formatted 060121'!$A:$AJ,(P$3+2),FALSE)), IF($C573 = "pos-neg", (3+VLOOKUP($B573,'Results-formatted 060121'!$A:$AJ,(P$3+2),FALSE)), VLOOKUP($B573,'Results-formatted 060121'!$A:$AJ,(P$3+2),FALSE)))</f>
        <v>4</v>
      </c>
      <c r="Q573" s="95">
        <f>IF($C573 = "neg", (($D573+1) - VLOOKUP($B573,'Results-formatted 060121'!$A:$AJ,(Q$3+2),FALSE)), IF($C573 = "pos-neg", (3+VLOOKUP($B573,'Results-formatted 060121'!$A:$AJ,(Q$3+2),FALSE)), VLOOKUP($B573,'Results-formatted 060121'!$A:$AJ,(Q$3+2),FALSE)))</f>
        <v>5</v>
      </c>
      <c r="R573" s="95">
        <f>IF($C573 = "neg", (($D573+1) - VLOOKUP($B573,'Results-formatted 060121'!$A:$AJ,(R$3+2),FALSE)), IF($C573 = "pos-neg", (3+VLOOKUP($B573,'Results-formatted 060121'!$A:$AJ,(R$3+2),FALSE)), VLOOKUP($B573,'Results-formatted 060121'!$A:$AJ,(R$3+2),FALSE)))</f>
        <v>3</v>
      </c>
      <c r="S573" s="95">
        <f>IF($C573 = "neg", (($D573+1) - VLOOKUP($B573,'Results-formatted 060121'!$A:$AJ,(S$3+2),FALSE)), IF($C573 = "pos-neg", (3+VLOOKUP($B573,'Results-formatted 060121'!$A:$AJ,(S$3+2),FALSE)), VLOOKUP($B573,'Results-formatted 060121'!$A:$AJ,(S$3+2),FALSE)))</f>
        <v>4</v>
      </c>
      <c r="T573" s="95">
        <f>IF($C573 = "neg", (($D573+1) - VLOOKUP($B573,'Results-formatted 060121'!$A:$AJ,(T$3+2),FALSE)), IF($C573 = "pos-neg", (3+VLOOKUP($B573,'Results-formatted 060121'!$A:$AJ,(T$3+2),FALSE)), VLOOKUP($B573,'Results-formatted 060121'!$A:$AJ,(T$3+2),FALSE)))</f>
        <v>4</v>
      </c>
      <c r="U573" s="95">
        <f>IF($C573 = "neg", (($D573+1) - VLOOKUP($B573,'Results-formatted 060121'!$A:$AJ,(U$3+2),FALSE)), IF($C573 = "pos-neg", (3+VLOOKUP($B573,'Results-formatted 060121'!$A:$AJ,(U$3+2),FALSE)), VLOOKUP($B573,'Results-formatted 060121'!$A:$AJ,(U$3+2),FALSE)))</f>
        <v>5</v>
      </c>
      <c r="V573" s="95">
        <f>IF($C573 = "neg", (($D573+1) - VLOOKUP($B573,'Results-formatted 060121'!$A:$AJ,(V$3+2),FALSE)), IF($C573 = "pos-neg", (3+VLOOKUP($B573,'Results-formatted 060121'!$A:$AJ,(V$3+2),FALSE)), VLOOKUP($B573,'Results-formatted 060121'!$A:$AJ,(V$3+2),FALSE)))</f>
        <v>5</v>
      </c>
      <c r="W573" s="95">
        <f>IF($C573 = "neg", (($D573+1) - VLOOKUP($B573,'Results-formatted 060121'!$A:$AJ,(W$3+2),FALSE)), IF($C573 = "pos-neg", (3+VLOOKUP($B573,'Results-formatted 060121'!$A:$AJ,(W$3+2),FALSE)), VLOOKUP($B573,'Results-formatted 060121'!$A:$AJ,(W$3+2),FALSE)))</f>
        <v>5</v>
      </c>
      <c r="X573" s="95">
        <f>IF($C573 = "neg", (($D573+1) - VLOOKUP($B573,'Results-formatted 060121'!$A:$AJ,(X$3+2),FALSE)), IF($C573 = "pos-neg", (3+VLOOKUP($B573,'Results-formatted 060121'!$A:$AJ,(X$3+2),FALSE)), VLOOKUP($B573,'Results-formatted 060121'!$A:$AJ,(X$3+2),FALSE)))</f>
        <v>5</v>
      </c>
      <c r="Y573" s="95">
        <f>IF($C573 = "neg", (($D573+1) - VLOOKUP($B573,'Results-formatted 060121'!$A:$AJ,(Y$3+2),FALSE)), IF($C573 = "pos-neg", (3+VLOOKUP($B573,'Results-formatted 060121'!$A:$AJ,(Y$3+2),FALSE)), VLOOKUP($B573,'Results-formatted 060121'!$A:$AJ,(Y$3+2),FALSE)))</f>
        <v>4</v>
      </c>
      <c r="Z573" s="95">
        <f>IF($C573 = "neg", (($D573+1) - VLOOKUP($B573,'Results-formatted 060121'!$A:$AJ,(Z$3+2),FALSE)), IF($C573 = "pos-neg", (3+VLOOKUP($B573,'Results-formatted 060121'!$A:$AJ,(Z$3+2),FALSE)), VLOOKUP($B573,'Results-formatted 060121'!$A:$AJ,(Z$3+2),FALSE)))</f>
        <v>2</v>
      </c>
      <c r="AA573" s="95">
        <f>IF($C573 = "neg", (($D573+1) - VLOOKUP($B573,'Results-formatted 060121'!$A:$AJ,(AA$3+2),FALSE)), IF($C573 = "pos-neg", (3+VLOOKUP($B573,'Results-formatted 060121'!$A:$AJ,(AA$3+2),FALSE)), VLOOKUP($B573,'Results-formatted 060121'!$A:$AJ,(AA$3+2),FALSE)))</f>
        <v>4</v>
      </c>
      <c r="AB573" s="95">
        <f>IF($C573 = "neg", (($D573+1) - VLOOKUP($B573,'Results-formatted 060121'!$A:$AJ,(AB$3+2),FALSE)), IF($C573 = "pos-neg", (3+VLOOKUP($B573,'Results-formatted 060121'!$A:$AJ,(AB$3+2),FALSE)), VLOOKUP($B573,'Results-formatted 060121'!$A:$AJ,(AB$3+2),FALSE)))</f>
        <v>4</v>
      </c>
      <c r="AC573" s="95">
        <f>IF($C573 = "neg", (($D573+1) - VLOOKUP($B573,'Results-formatted 060121'!$A:$AJ,(AC$3+2),FALSE)), IF($C573 = "pos-neg", (3+VLOOKUP($B573,'Results-formatted 060121'!$A:$AJ,(AC$3+2),FALSE)), VLOOKUP($B573,'Results-formatted 060121'!$A:$AJ,(AC$3+2),FALSE)))</f>
        <v>1</v>
      </c>
      <c r="AD573" s="95">
        <f>IF($C573 = "neg", (($D573+1) - VLOOKUP($B573,'Results-formatted 060121'!$A:$AJ,(AD$3+2),FALSE)), IF($C573 = "pos-neg", (3+VLOOKUP($B573,'Results-formatted 060121'!$A:$AJ,(AD$3+2),FALSE)), VLOOKUP($B573,'Results-formatted 060121'!$A:$AJ,(AD$3+2),FALSE)))</f>
        <v>4</v>
      </c>
      <c r="AE573" s="95">
        <f>IF($C573 = "neg", (($D573+1) - VLOOKUP($B573,'Results-formatted 060121'!$A:$AJ,(AE$3+2),FALSE)), IF($C573 = "pos-neg", (3+VLOOKUP($B573,'Results-formatted 060121'!$A:$AJ,(AE$3+2),FALSE)), VLOOKUP($B573,'Results-formatted 060121'!$A:$AJ,(AE$3+2),FALSE)))</f>
        <v>5</v>
      </c>
      <c r="AF573" s="95">
        <f>IF($C573 = "neg", (($D573+1) - VLOOKUP($B573,'Results-formatted 060121'!$A:$AJ,(AF$3+2),FALSE)), IF($C573 = "pos-neg", (3+VLOOKUP($B573,'Results-formatted 060121'!$A:$AJ,(AF$3+2),FALSE)), VLOOKUP($B573,'Results-formatted 060121'!$A:$AJ,(AF$3+2),FALSE)))</f>
        <v>4</v>
      </c>
      <c r="AG573" s="95">
        <f>IF($C573 = "neg", (($D573+1) - VLOOKUP($B573,'Results-formatted 060121'!$A:$AJ,(AG$3+2),FALSE)), IF($C573 = "pos-neg", (3+VLOOKUP($B573,'Results-formatted 060121'!$A:$AJ,(AG$3+2),FALSE)), VLOOKUP($B573,'Results-formatted 060121'!$A:$AJ,(AG$3+2),FALSE)))</f>
        <v>5</v>
      </c>
      <c r="AH573" s="95">
        <f>IF($C573 = "neg", (($D573+1) - VLOOKUP($B573,'Results-formatted 060121'!$A:$AJ,(AH$3+2),FALSE)), IF($C573 = "pos-neg", (3+VLOOKUP($B573,'Results-formatted 060121'!$A:$AJ,(AH$3+2),FALSE)), VLOOKUP($B573,'Results-formatted 060121'!$A:$AJ,(AH$3+2),FALSE)))</f>
        <v>3</v>
      </c>
      <c r="AI573" s="95">
        <f>IF($C573 = "neg", (($D573+1) - VLOOKUP($B573,'Results-formatted 060121'!$A:$AJ,(AI$3+2),FALSE)), IF($C573 = "pos-neg", (3+VLOOKUP($B573,'Results-formatted 060121'!$A:$AJ,(AI$3+2),FALSE)), VLOOKUP($B573,'Results-formatted 060121'!$A:$AJ,(AI$3+2),FALSE)))</f>
        <v>5</v>
      </c>
      <c r="AJ573" s="95">
        <f>IF($C573 = "neg", (($D573+1) - VLOOKUP($B573,'Results-formatted 060121'!$A:$AJ,(AJ$3+2),FALSE)), IF($C573 = "pos-neg", (3+VLOOKUP($B573,'Results-formatted 060121'!$A:$AJ,(AJ$3+2),FALSE)), VLOOKUP($B573,'Results-formatted 060121'!$A:$AJ,(AJ$3+2),FALSE)))</f>
        <v>5</v>
      </c>
      <c r="AK573" s="95">
        <f>IF($C573 = "neg", (($D573+1) - VLOOKUP($B573,'Results-formatted 060121'!$A:$AJ,(AK$3+2),FALSE)), IF($C573 = "pos-neg", (3+VLOOKUP($B573,'Results-formatted 060121'!$A:$AJ,(AK$3+2),FALSE)), VLOOKUP($B573,'Results-formatted 060121'!$A:$AJ,(AK$3+2),FALSE)))</f>
        <v>3</v>
      </c>
      <c r="AL573" s="95">
        <f>IF($C573 = "neg", (($D573+1) - VLOOKUP($B573,'Results-formatted 060121'!$A:$AJ,(AL$3+2),FALSE)), IF($C573 = "pos-neg", (3+VLOOKUP($B573,'Results-formatted 060121'!$A:$AJ,(AL$3+2),FALSE)), VLOOKUP($B573,'Results-formatted 060121'!$A:$AJ,(AL$3+2),FALSE)))</f>
        <v>3</v>
      </c>
      <c r="AM573" s="95">
        <f>IF($C573 = "neg", (($D573+1) - VLOOKUP($B573,'Results-formatted 060121'!$A:AJ,(AM$3+2),FALSE)), IF($C573 = "pos-neg", (3+VLOOKUP($B573,'Results-formatted 060121'!$A:AJ,(AM$3+2),FALSE)), VLOOKUP($B573,'Results-formatted 060121'!$A:AJ,(AM$3+2),FALSE)))</f>
        <v>5</v>
      </c>
      <c r="AN573" s="95">
        <f>IF($C573 = "neg", (($D573+1) - VLOOKUP($B573,'Results-formatted 060121'!$A:AK,(AN$3+2),FALSE)), IF($C573 = "pos-neg", (3+VLOOKUP($B573,'Results-formatted 060121'!$A:AK,(AN$3+2),FALSE)), VLOOKUP($B573,'Results-formatted 060121'!$A:AK,(AN$3+2),FALSE)))</f>
        <v>4</v>
      </c>
      <c r="AO573" s="95">
        <f>IF($C573 = "neg", (($D573+1) - VLOOKUP($B573,'Results-formatted 060121'!$A:AL,(AO$3+2),FALSE)), IF($C573 = "pos-neg", (3+VLOOKUP($B573,'Results-formatted 060121'!$A:AL,(AO$3+2),FALSE)), VLOOKUP($B573,'Results-formatted 060121'!$A:AL,(AO$3+2),FALSE)))</f>
        <v>4</v>
      </c>
      <c r="AP573" s="95">
        <f>IF($C573 = "neg", (($D573+1) - VLOOKUP($B573,'Results-formatted 060121'!$A:AM,(AP$3+2),FALSE)), IF($C573 = "pos-neg", (3+VLOOKUP($B573,'Results-formatted 060121'!$A:AM,(AP$3+2),FALSE)), VLOOKUP($B573,'Results-formatted 060121'!$A:AM,(AP$3+2),FALSE)))</f>
        <v>1</v>
      </c>
      <c r="AQ573" s="95">
        <f>IF($C573 = "neg", (($D573+1) - VLOOKUP($B573,'Results-formatted 060121'!$A:AN,(AQ$3+2),FALSE)), IF($C573 = "pos-neg", (3+VLOOKUP($B573,'Results-formatted 060121'!$A:AN,(AQ$3+2),FALSE)), VLOOKUP($B573,'Results-formatted 060121'!$A:AN,(AQ$3+2),FALSE)))</f>
        <v>3</v>
      </c>
      <c r="AR573" s="95">
        <f>IF($C573 = "neg", (($D573+1) - VLOOKUP($B573,'Results-formatted 060121'!$A:AO,(AR$3+2),FALSE)), IF($C573 = "pos-neg", (3+VLOOKUP($B573,'Results-formatted 060121'!$A:AO,(AR$3+2),FALSE)), VLOOKUP($B573,'Results-formatted 060121'!$A:AO,(AR$3+2),FALSE)))</f>
        <v>5</v>
      </c>
      <c r="AS573" s="95">
        <f>IF($C573 = "neg", (($D573+1) - VLOOKUP($B573,'Results-formatted 060121'!$A:AP,(AS$3+2),FALSE)), IF($C573 = "pos-neg", (3+VLOOKUP($B573,'Results-formatted 060121'!$A:AP,(AS$3+2),FALSE)), VLOOKUP($B573,'Results-formatted 060121'!$A:AP,(AS$3+2),FALSE)))</f>
        <v>5</v>
      </c>
      <c r="AT573" s="95">
        <f>IF($C573 = "neg", (($D573+1) - VLOOKUP($B573,'Results-formatted 060121'!$A:AQ,(AT$3+2),FALSE)), IF($C573 = "pos-neg", (3+VLOOKUP($B573,'Results-formatted 060121'!$A:AQ,(AT$3+2),FALSE)), VLOOKUP($B573,'Results-formatted 060121'!$A:AQ,(AT$3+2),FALSE)))</f>
        <v>5</v>
      </c>
      <c r="AU573" s="95">
        <f>IF($C573 = "neg", (($D573+1) - VLOOKUP($B573,'Results-formatted 060121'!$A:AR,(AU$3+2),FALSE)), IF($C573 = "pos-neg", (3+VLOOKUP($B573,'Results-formatted 060121'!$A:AR,(AU$3+2),FALSE)), VLOOKUP($B573,'Results-formatted 060121'!$A:AR,(AU$3+2),FALSE)))</f>
        <v>4</v>
      </c>
      <c r="AV573" s="95">
        <f>IF($C573 = "neg", (($D573+1) - VLOOKUP($B573,'Results-formatted 060121'!$A:AS,(AV$3+2),FALSE)), IF($C573 = "pos-neg", (3+VLOOKUP($B573,'Results-formatted 060121'!$A:AS,(AV$3+2),FALSE)), VLOOKUP($B573,'Results-formatted 060121'!$A:AS,(AV$3+2),FALSE)))</f>
        <v>4</v>
      </c>
      <c r="AW573" s="95">
        <f>IF($C573 = "neg", (($D573+1) - VLOOKUP($B573,'Results-formatted 060121'!$A:AT,(AW$3+2),FALSE)), IF($C573 = "pos-neg", (3+VLOOKUP($B573,'Results-formatted 060121'!$A:AT,(AW$3+2),FALSE)), VLOOKUP($B573,'Results-formatted 060121'!$A:AT,(AW$3+2),FALSE)))</f>
        <v>3</v>
      </c>
      <c r="AX573" s="95">
        <f>IF($C573 = "neg", (($D573+1) - VLOOKUP($B573,'Results-formatted 060121'!$A:AU,(AX$3+2),FALSE)), IF($C573 = "pos-neg", (3+VLOOKUP($B573,'Results-formatted 060121'!$A:AU,(AX$3+2),FALSE)), VLOOKUP($B573,'Results-formatted 060121'!$A:AU,(AX$3+2),FALSE)))</f>
        <v>1</v>
      </c>
      <c r="AY573" s="95">
        <f>IF($C573 = "neg", (($D573+1) - VLOOKUP($B573,'Results-formatted 060121'!$A:AV,(AY$3+2),FALSE)), IF($C573 = "pos-neg", (3+VLOOKUP($B573,'Results-formatted 060121'!$A:AV,(AY$3+2),FALSE)), VLOOKUP($B573,'Results-formatted 060121'!$A:AV,(AY$3+2),FALSE)))</f>
        <v>5</v>
      </c>
      <c r="AZ573" s="95">
        <f>IF($C573 = "neg", (($D573+1) - VLOOKUP($B573,'Results-formatted 060121'!$A:AW,(AZ$3+2),FALSE)), IF($C573 = "pos-neg", (3+VLOOKUP($B573,'Results-formatted 060121'!$A:AW,(AZ$3+2),FALSE)), VLOOKUP($B573,'Results-formatted 060121'!$A:AW,(AZ$3+2),FALSE)))</f>
        <v>5</v>
      </c>
      <c r="BA573" s="95">
        <f>IF($C573 = "neg", (($D573+1) - VLOOKUP($B573,'Results-formatted 060121'!$A:AX,(BA$3+2),FALSE)), IF($C573 = "pos-neg", (3+VLOOKUP($B573,'Results-formatted 060121'!$A:AX,(BA$3+2),FALSE)), VLOOKUP($B573,'Results-formatted 060121'!$A:AX,(BA$3+2),FALSE)))</f>
        <v>4</v>
      </c>
      <c r="BB573" s="95">
        <f>IF($C573 = "neg", (($D573+1) - VLOOKUP($B573,'Results-formatted 060121'!$A:AY,(BB$3+2),FALSE)), IF($C573 = "pos-neg", (3+VLOOKUP($B573,'Results-formatted 060121'!$A:AY,(BB$3+2),FALSE)), VLOOKUP($B573,'Results-formatted 060121'!$A:AY,(BB$3+2),FALSE)))</f>
        <v>5</v>
      </c>
      <c r="BC573" s="95">
        <f>IF($C573 = "neg", (($D573+1) - VLOOKUP($B573,'Results-formatted 060121'!$A:AZ,(BC$3+2),FALSE)), IF($C573 = "pos-neg", (3+VLOOKUP($B573,'Results-formatted 060121'!$A:AZ,(BC$3+2),FALSE)), VLOOKUP($B573,'Results-formatted 060121'!$A:AZ,(BC$3+2),FALSE)))</f>
        <v>4</v>
      </c>
      <c r="BD573" s="95">
        <f>IF($C573 = "neg", (($D573+1) - VLOOKUP($B573,'Results-formatted 060121'!$A:BA,(BD$3+2),FALSE)), IF($C573 = "pos-neg", (3+VLOOKUP($B573,'Results-formatted 060121'!$A:BA,(BD$3+2),FALSE)), VLOOKUP($B573,'Results-formatted 060121'!$A:BA,(BD$3+2),FALSE)))</f>
        <v>4</v>
      </c>
      <c r="BE573" s="95">
        <f>IF($C573 = "neg", (($D573+1) - VLOOKUP($B573,'Results-formatted 060121'!$A:BB,(BE$3+2),FALSE)), IF($C573 = "pos-neg", (3+VLOOKUP($B573,'Results-formatted 060121'!$A:BB,(BE$3+2),FALSE)), VLOOKUP($B573,'Results-formatted 060121'!$A:BB,(BE$3+2),FALSE)))</f>
        <v>4</v>
      </c>
      <c r="BF573" s="95">
        <f>IF($C573 = "neg", (($D573+1) - VLOOKUP($B573,'Results-formatted 060121'!$A:BC,(BF$3+2),FALSE)), IF($C573 = "pos-neg", (3+VLOOKUP($B573,'Results-formatted 060121'!$A:BC,(BF$3+2),FALSE)), VLOOKUP($B573,'Results-formatted 060121'!$A:BC,(BF$3+2),FALSE)))</f>
        <v>4</v>
      </c>
      <c r="BG573" s="95">
        <f>IF($C573 = "neg", (($D573+1) - VLOOKUP($B573,'Results-formatted 060121'!$A:BD,(BG$3+2),FALSE)), IF($C573 = "pos-neg", (3+VLOOKUP($B573,'Results-formatted 060121'!$A:BD,(BG$3+2),FALSE)), VLOOKUP($B573,'Results-formatted 060121'!$A:BD,(BG$3+2),FALSE)))</f>
        <v>1</v>
      </c>
      <c r="BH573" s="95">
        <f>IF($C573 = "neg", (($D573+1) - VLOOKUP($B573,'Results-formatted 060121'!$A:BE,(BH$3+2),FALSE)), IF($C573 = "pos-neg", (3+VLOOKUP($B573,'Results-formatted 060121'!$A:BE,(BH$3+2),FALSE)), VLOOKUP($B573,'Results-formatted 060121'!$A:BE,(BH$3+2),FALSE)))</f>
        <v>3</v>
      </c>
      <c r="BI573" s="95">
        <f>IF($C573 = "neg", (($D573+1) - VLOOKUP($B573,'Results-formatted 060121'!$A:BF,(BI$3+2),FALSE)), IF($C573 = "pos-neg", (3+VLOOKUP($B573,'Results-formatted 060121'!$A:BF,(BI$3+2),FALSE)), VLOOKUP($B573,'Results-formatted 060121'!$A:BF,(BI$3+2),FALSE)))</f>
        <v>5</v>
      </c>
      <c r="BJ573" s="95">
        <f>IF($C573 = "neg", (($D573+1) - VLOOKUP($B573,'Results-formatted 060121'!$A:BG,(BJ$3+2),FALSE)), IF($C573 = "pos-neg", (3+VLOOKUP($B573,'Results-formatted 060121'!$A:BG,(BJ$3+2),FALSE)), VLOOKUP($B573,'Results-formatted 060121'!$A:BG,(BJ$3+2),FALSE)))</f>
        <v>5</v>
      </c>
      <c r="BK573" s="95">
        <f>IF($C573 = "neg", (($D573+1) - VLOOKUP($B573,'Results-formatted 060121'!$A:BH,(BK$3+2),FALSE)), IF($C573 = "pos-neg", (3+VLOOKUP($B573,'Results-formatted 060121'!$A:BH,(BK$3+2),FALSE)), VLOOKUP($B573,'Results-formatted 060121'!$A:BH,(BK$3+2),FALSE)))</f>
        <v>5</v>
      </c>
      <c r="BL573" s="95">
        <f>IF($C573 = "neg", (($D573+1) - VLOOKUP($B573,'Results-formatted 060121'!$A:BI,(BL$3+2),FALSE)), IF($C573 = "pos-neg", (3+VLOOKUP($B573,'Results-formatted 060121'!$A:BI,(BL$3+2),FALSE)), VLOOKUP($B573,'Results-formatted 060121'!$A:BI,(BL$3+2),FALSE)))</f>
        <v>5</v>
      </c>
      <c r="BM573" s="95">
        <f>IF($C573 = "neg", (($D573+1) - VLOOKUP($B573,'Results-formatted 060121'!$A:BJ,(BM$3+2),FALSE)), IF($C573 = "pos-neg", (3+VLOOKUP($B573,'Results-formatted 060121'!$A:BJ,(BM$3+2),FALSE)), VLOOKUP($B573,'Results-formatted 060121'!$A:BJ,(BM$3+2),FALSE)))</f>
        <v>4</v>
      </c>
      <c r="BN573" s="95"/>
      <c r="BO573" s="95"/>
      <c r="BP573" s="95"/>
      <c r="BQ573" s="95"/>
      <c r="BR573" s="95"/>
      <c r="BS573" s="95"/>
      <c r="BT573" s="95"/>
      <c r="BU573" s="95"/>
      <c r="BV573" s="95"/>
      <c r="BW573" s="95"/>
      <c r="BX573" s="95"/>
      <c r="BY573" s="95"/>
      <c r="BZ573" s="95"/>
      <c r="CA573" s="95"/>
      <c r="CB573" s="95"/>
      <c r="CC573" s="95"/>
      <c r="CD573" s="99"/>
      <c r="CE573" s="25">
        <f t="shared" si="2235"/>
        <v>3.9833333333333334</v>
      </c>
      <c r="CF573" s="25">
        <f t="shared" si="2150"/>
        <v>1.0968625003311805</v>
      </c>
    </row>
    <row r="574" spans="2:84" ht="42" x14ac:dyDescent="0.15">
      <c r="B574" s="84" t="s">
        <v>680</v>
      </c>
      <c r="C574" s="86" t="s">
        <v>224</v>
      </c>
      <c r="D574" s="2">
        <v>5</v>
      </c>
      <c r="E574" s="15" t="s">
        <v>1129</v>
      </c>
      <c r="F574" s="95">
        <f>IF($C574 = "neg", (($D574+1) - VLOOKUP($B574,'Results-formatted 060121'!$A:$AJ,(F$3+2),FALSE)), IF($C574 = "pos-neg", (3+VLOOKUP($B574,'Results-formatted 060121'!$A:$AJ,(F$3+2),FALSE)), VLOOKUP($B574,'Results-formatted 060121'!$A:$AJ,(F$3+2),FALSE)))</f>
        <v>3</v>
      </c>
      <c r="G574" s="95">
        <f>IF($C574 = "neg", (($D574+1) - VLOOKUP($B574,'Results-formatted 060121'!$A:$AJ,(G$3+2),FALSE)), IF($C574 = "pos-neg", (3+VLOOKUP($B574,'Results-formatted 060121'!$A:$AJ,(G$3+2),FALSE)), VLOOKUP($B574,'Results-formatted 060121'!$A:$AJ,(G$3+2),FALSE)))</f>
        <v>4</v>
      </c>
      <c r="H574" s="95">
        <f>IF($C574 = "neg", (($D574+1) - VLOOKUP($B574,'Results-formatted 060121'!$A:$AJ,(H$3+2),FALSE)), IF($C574 = "pos-neg", (3+VLOOKUP($B574,'Results-formatted 060121'!$A:$AJ,(H$3+2),FALSE)), VLOOKUP($B574,'Results-formatted 060121'!$A:$AJ,(H$3+2),FALSE)))</f>
        <v>4</v>
      </c>
      <c r="I574" s="95">
        <f>IF($C574 = "neg", (($D574+1) - VLOOKUP($B574,'Results-formatted 060121'!$A:$AJ,(I$3+2),FALSE)), IF($C574 = "pos-neg", (3+VLOOKUP($B574,'Results-formatted 060121'!$A:$AJ,(I$3+2),FALSE)), VLOOKUP($B574,'Results-formatted 060121'!$A:$AJ,(I$3+2),FALSE)))</f>
        <v>5</v>
      </c>
      <c r="J574" s="95">
        <f>IF($C574 = "neg", (($D574+1) - VLOOKUP($B574,'Results-formatted 060121'!$A:$AJ,(J$3+2),FALSE)), IF($C574 = "pos-neg", (3+VLOOKUP($B574,'Results-formatted 060121'!$A:$AJ,(J$3+2),FALSE)), VLOOKUP($B574,'Results-formatted 060121'!$A:$AJ,(J$3+2),FALSE)))</f>
        <v>3</v>
      </c>
      <c r="K574" s="95">
        <f>IF($C574 = "neg", (($D574+1) - VLOOKUP($B574,'Results-formatted 060121'!$A:$AJ,(K$3+2),FALSE)), IF($C574 = "pos-neg", (3+VLOOKUP($B574,'Results-formatted 060121'!$A:$AJ,(K$3+2),FALSE)), VLOOKUP($B574,'Results-formatted 060121'!$A:$AJ,(K$3+2),FALSE)))</f>
        <v>3</v>
      </c>
      <c r="L574" s="95">
        <f>IF($C574 = "neg", (($D574+1) - VLOOKUP($B574,'Results-formatted 060121'!$A:$AJ,(L$3+2),FALSE)), IF($C574 = "pos-neg", (3+VLOOKUP($B574,'Results-formatted 060121'!$A:$AJ,(L$3+2),FALSE)), VLOOKUP($B574,'Results-formatted 060121'!$A:$AJ,(L$3+2),FALSE)))</f>
        <v>4</v>
      </c>
      <c r="M574" s="95">
        <f>IF($C574 = "neg", (($D574+1) - VLOOKUP($B574,'Results-formatted 060121'!$A:$AJ,(M$3+2),FALSE)), IF($C574 = "pos-neg", (3+VLOOKUP($B574,'Results-formatted 060121'!$A:$AJ,(M$3+2),FALSE)), VLOOKUP($B574,'Results-formatted 060121'!$A:$AJ,(M$3+2),FALSE)))</f>
        <v>5</v>
      </c>
      <c r="N574" s="95">
        <f>IF($C574 = "neg", (($D574+1) - VLOOKUP($B574,'Results-formatted 060121'!$A:$AJ,(N$3+2),FALSE)), IF($C574 = "pos-neg", (3+VLOOKUP($B574,'Results-formatted 060121'!$A:$AJ,(N$3+2),FALSE)), VLOOKUP($B574,'Results-formatted 060121'!$A:$AJ,(N$3+2),FALSE)))</f>
        <v>4</v>
      </c>
      <c r="O574" s="95">
        <f>IF($C574 = "neg", (($D574+1) - VLOOKUP($B574,'Results-formatted 060121'!$A:$AJ,(O$3+2),FALSE)), IF($C574 = "pos-neg", (3+VLOOKUP($B574,'Results-formatted 060121'!$A:$AJ,(O$3+2),FALSE)), VLOOKUP($B574,'Results-formatted 060121'!$A:$AJ,(O$3+2),FALSE)))</f>
        <v>5</v>
      </c>
      <c r="P574" s="95">
        <f>IF($C574 = "neg", (($D574+1) - VLOOKUP($B574,'Results-formatted 060121'!$A:$AJ,(P$3+2),FALSE)), IF($C574 = "pos-neg", (3+VLOOKUP($B574,'Results-formatted 060121'!$A:$AJ,(P$3+2),FALSE)), VLOOKUP($B574,'Results-formatted 060121'!$A:$AJ,(P$3+2),FALSE)))</f>
        <v>2</v>
      </c>
      <c r="Q574" s="95">
        <f>IF($C574 = "neg", (($D574+1) - VLOOKUP($B574,'Results-formatted 060121'!$A:$AJ,(Q$3+2),FALSE)), IF($C574 = "pos-neg", (3+VLOOKUP($B574,'Results-formatted 060121'!$A:$AJ,(Q$3+2),FALSE)), VLOOKUP($B574,'Results-formatted 060121'!$A:$AJ,(Q$3+2),FALSE)))</f>
        <v>5</v>
      </c>
      <c r="R574" s="95">
        <f>IF($C574 = "neg", (($D574+1) - VLOOKUP($B574,'Results-formatted 060121'!$A:$AJ,(R$3+2),FALSE)), IF($C574 = "pos-neg", (3+VLOOKUP($B574,'Results-formatted 060121'!$A:$AJ,(R$3+2),FALSE)), VLOOKUP($B574,'Results-formatted 060121'!$A:$AJ,(R$3+2),FALSE)))</f>
        <v>4</v>
      </c>
      <c r="S574" s="95">
        <f>IF($C574 = "neg", (($D574+1) - VLOOKUP($B574,'Results-formatted 060121'!$A:$AJ,(S$3+2),FALSE)), IF($C574 = "pos-neg", (3+VLOOKUP($B574,'Results-formatted 060121'!$A:$AJ,(S$3+2),FALSE)), VLOOKUP($B574,'Results-formatted 060121'!$A:$AJ,(S$3+2),FALSE)))</f>
        <v>3</v>
      </c>
      <c r="T574" s="95">
        <f>IF($C574 = "neg", (($D574+1) - VLOOKUP($B574,'Results-formatted 060121'!$A:$AJ,(T$3+2),FALSE)), IF($C574 = "pos-neg", (3+VLOOKUP($B574,'Results-formatted 060121'!$A:$AJ,(T$3+2),FALSE)), VLOOKUP($B574,'Results-formatted 060121'!$A:$AJ,(T$3+2),FALSE)))</f>
        <v>4</v>
      </c>
      <c r="U574" s="95">
        <f>IF($C574 = "neg", (($D574+1) - VLOOKUP($B574,'Results-formatted 060121'!$A:$AJ,(U$3+2),FALSE)), IF($C574 = "pos-neg", (3+VLOOKUP($B574,'Results-formatted 060121'!$A:$AJ,(U$3+2),FALSE)), VLOOKUP($B574,'Results-formatted 060121'!$A:$AJ,(U$3+2),FALSE)))</f>
        <v>5</v>
      </c>
      <c r="V574" s="95">
        <f>IF($C574 = "neg", (($D574+1) - VLOOKUP($B574,'Results-formatted 060121'!$A:$AJ,(V$3+2),FALSE)), IF($C574 = "pos-neg", (3+VLOOKUP($B574,'Results-formatted 060121'!$A:$AJ,(V$3+2),FALSE)), VLOOKUP($B574,'Results-formatted 060121'!$A:$AJ,(V$3+2),FALSE)))</f>
        <v>5</v>
      </c>
      <c r="W574" s="95">
        <f>IF($C574 = "neg", (($D574+1) - VLOOKUP($B574,'Results-formatted 060121'!$A:$AJ,(W$3+2),FALSE)), IF($C574 = "pos-neg", (3+VLOOKUP($B574,'Results-formatted 060121'!$A:$AJ,(W$3+2),FALSE)), VLOOKUP($B574,'Results-formatted 060121'!$A:$AJ,(W$3+2),FALSE)))</f>
        <v>4</v>
      </c>
      <c r="X574" s="95">
        <f>IF($C574 = "neg", (($D574+1) - VLOOKUP($B574,'Results-formatted 060121'!$A:$AJ,(X$3+2),FALSE)), IF($C574 = "pos-neg", (3+VLOOKUP($B574,'Results-formatted 060121'!$A:$AJ,(X$3+2),FALSE)), VLOOKUP($B574,'Results-formatted 060121'!$A:$AJ,(X$3+2),FALSE)))</f>
        <v>5</v>
      </c>
      <c r="Y574" s="95">
        <f>IF($C574 = "neg", (($D574+1) - VLOOKUP($B574,'Results-formatted 060121'!$A:$AJ,(Y$3+2),FALSE)), IF($C574 = "pos-neg", (3+VLOOKUP($B574,'Results-formatted 060121'!$A:$AJ,(Y$3+2),FALSE)), VLOOKUP($B574,'Results-formatted 060121'!$A:$AJ,(Y$3+2),FALSE)))</f>
        <v>4</v>
      </c>
      <c r="Z574" s="95">
        <f>IF($C574 = "neg", (($D574+1) - VLOOKUP($B574,'Results-formatted 060121'!$A:$AJ,(Z$3+2),FALSE)), IF($C574 = "pos-neg", (3+VLOOKUP($B574,'Results-formatted 060121'!$A:$AJ,(Z$3+2),FALSE)), VLOOKUP($B574,'Results-formatted 060121'!$A:$AJ,(Z$3+2),FALSE)))</f>
        <v>3</v>
      </c>
      <c r="AA574" s="95">
        <f>IF($C574 = "neg", (($D574+1) - VLOOKUP($B574,'Results-formatted 060121'!$A:$AJ,(AA$3+2),FALSE)), IF($C574 = "pos-neg", (3+VLOOKUP($B574,'Results-formatted 060121'!$A:$AJ,(AA$3+2),FALSE)), VLOOKUP($B574,'Results-formatted 060121'!$A:$AJ,(AA$3+2),FALSE)))</f>
        <v>2</v>
      </c>
      <c r="AB574" s="95">
        <f>IF($C574 = "neg", (($D574+1) - VLOOKUP($B574,'Results-formatted 060121'!$A:$AJ,(AB$3+2),FALSE)), IF($C574 = "pos-neg", (3+VLOOKUP($B574,'Results-formatted 060121'!$A:$AJ,(AB$3+2),FALSE)), VLOOKUP($B574,'Results-formatted 060121'!$A:$AJ,(AB$3+2),FALSE)))</f>
        <v>4</v>
      </c>
      <c r="AC574" s="95">
        <f>IF($C574 = "neg", (($D574+1) - VLOOKUP($B574,'Results-formatted 060121'!$A:$AJ,(AC$3+2),FALSE)), IF($C574 = "pos-neg", (3+VLOOKUP($B574,'Results-formatted 060121'!$A:$AJ,(AC$3+2),FALSE)), VLOOKUP($B574,'Results-formatted 060121'!$A:$AJ,(AC$3+2),FALSE)))</f>
        <v>1</v>
      </c>
      <c r="AD574" s="95">
        <f>IF($C574 = "neg", (($D574+1) - VLOOKUP($B574,'Results-formatted 060121'!$A:$AJ,(AD$3+2),FALSE)), IF($C574 = "pos-neg", (3+VLOOKUP($B574,'Results-formatted 060121'!$A:$AJ,(AD$3+2),FALSE)), VLOOKUP($B574,'Results-formatted 060121'!$A:$AJ,(AD$3+2),FALSE)))</f>
        <v>5</v>
      </c>
      <c r="AE574" s="95">
        <f>IF($C574 = "neg", (($D574+1) - VLOOKUP($B574,'Results-formatted 060121'!$A:$AJ,(AE$3+2),FALSE)), IF($C574 = "pos-neg", (3+VLOOKUP($B574,'Results-formatted 060121'!$A:$AJ,(AE$3+2),FALSE)), VLOOKUP($B574,'Results-formatted 060121'!$A:$AJ,(AE$3+2),FALSE)))</f>
        <v>4</v>
      </c>
      <c r="AF574" s="95">
        <f>IF($C574 = "neg", (($D574+1) - VLOOKUP($B574,'Results-formatted 060121'!$A:$AJ,(AF$3+2),FALSE)), IF($C574 = "pos-neg", (3+VLOOKUP($B574,'Results-formatted 060121'!$A:$AJ,(AF$3+2),FALSE)), VLOOKUP($B574,'Results-formatted 060121'!$A:$AJ,(AF$3+2),FALSE)))</f>
        <v>4</v>
      </c>
      <c r="AG574" s="95">
        <f>IF($C574 = "neg", (($D574+1) - VLOOKUP($B574,'Results-formatted 060121'!$A:$AJ,(AG$3+2),FALSE)), IF($C574 = "pos-neg", (3+VLOOKUP($B574,'Results-formatted 060121'!$A:$AJ,(AG$3+2),FALSE)), VLOOKUP($B574,'Results-formatted 060121'!$A:$AJ,(AG$3+2),FALSE)))</f>
        <v>4</v>
      </c>
      <c r="AH574" s="95">
        <f>IF($C574 = "neg", (($D574+1) - VLOOKUP($B574,'Results-formatted 060121'!$A:$AJ,(AH$3+2),FALSE)), IF($C574 = "pos-neg", (3+VLOOKUP($B574,'Results-formatted 060121'!$A:$AJ,(AH$3+2),FALSE)), VLOOKUP($B574,'Results-formatted 060121'!$A:$AJ,(AH$3+2),FALSE)))</f>
        <v>3</v>
      </c>
      <c r="AI574" s="95">
        <f>IF($C574 = "neg", (($D574+1) - VLOOKUP($B574,'Results-formatted 060121'!$A:$AJ,(AI$3+2),FALSE)), IF($C574 = "pos-neg", (3+VLOOKUP($B574,'Results-formatted 060121'!$A:$AJ,(AI$3+2),FALSE)), VLOOKUP($B574,'Results-formatted 060121'!$A:$AJ,(AI$3+2),FALSE)))</f>
        <v>5</v>
      </c>
      <c r="AJ574" s="95">
        <f>IF($C574 = "neg", (($D574+1) - VLOOKUP($B574,'Results-formatted 060121'!$A:$AJ,(AJ$3+2),FALSE)), IF($C574 = "pos-neg", (3+VLOOKUP($B574,'Results-formatted 060121'!$A:$AJ,(AJ$3+2),FALSE)), VLOOKUP($B574,'Results-formatted 060121'!$A:$AJ,(AJ$3+2),FALSE)))</f>
        <v>5</v>
      </c>
      <c r="AK574" s="95">
        <f>IF($C574 = "neg", (($D574+1) - VLOOKUP($B574,'Results-formatted 060121'!$A:$AJ,(AK$3+2),FALSE)), IF($C574 = "pos-neg", (3+VLOOKUP($B574,'Results-formatted 060121'!$A:$AJ,(AK$3+2),FALSE)), VLOOKUP($B574,'Results-formatted 060121'!$A:$AJ,(AK$3+2),FALSE)))</f>
        <v>4</v>
      </c>
      <c r="AL574" s="95">
        <f>IF($C574 = "neg", (($D574+1) - VLOOKUP($B574,'Results-formatted 060121'!$A:$AJ,(AL$3+2),FALSE)), IF($C574 = "pos-neg", (3+VLOOKUP($B574,'Results-formatted 060121'!$A:$AJ,(AL$3+2),FALSE)), VLOOKUP($B574,'Results-formatted 060121'!$A:$AJ,(AL$3+2),FALSE)))</f>
        <v>4</v>
      </c>
      <c r="AM574" s="95">
        <f>IF($C574 = "neg", (($D574+1) - VLOOKUP($B574,'Results-formatted 060121'!$A:AJ,(AM$3+2),FALSE)), IF($C574 = "pos-neg", (3+VLOOKUP($B574,'Results-formatted 060121'!$A:AJ,(AM$3+2),FALSE)), VLOOKUP($B574,'Results-formatted 060121'!$A:AJ,(AM$3+2),FALSE)))</f>
        <v>5</v>
      </c>
      <c r="AN574" s="95">
        <f>IF($C574 = "neg", (($D574+1) - VLOOKUP($B574,'Results-formatted 060121'!$A:AK,(AN$3+2),FALSE)), IF($C574 = "pos-neg", (3+VLOOKUP($B574,'Results-formatted 060121'!$A:AK,(AN$3+2),FALSE)), VLOOKUP($B574,'Results-formatted 060121'!$A:AK,(AN$3+2),FALSE)))</f>
        <v>4</v>
      </c>
      <c r="AO574" s="95">
        <f>IF($C574 = "neg", (($D574+1) - VLOOKUP($B574,'Results-formatted 060121'!$A:AL,(AO$3+2),FALSE)), IF($C574 = "pos-neg", (3+VLOOKUP($B574,'Results-formatted 060121'!$A:AL,(AO$3+2),FALSE)), VLOOKUP($B574,'Results-formatted 060121'!$A:AL,(AO$3+2),FALSE)))</f>
        <v>4</v>
      </c>
      <c r="AP574" s="95">
        <f>IF($C574 = "neg", (($D574+1) - VLOOKUP($B574,'Results-formatted 060121'!$A:AM,(AP$3+2),FALSE)), IF($C574 = "pos-neg", (3+VLOOKUP($B574,'Results-formatted 060121'!$A:AM,(AP$3+2),FALSE)), VLOOKUP($B574,'Results-formatted 060121'!$A:AM,(AP$3+2),FALSE)))</f>
        <v>1</v>
      </c>
      <c r="AQ574" s="95">
        <f>IF($C574 = "neg", (($D574+1) - VLOOKUP($B574,'Results-formatted 060121'!$A:AN,(AQ$3+2),FALSE)), IF($C574 = "pos-neg", (3+VLOOKUP($B574,'Results-formatted 060121'!$A:AN,(AQ$3+2),FALSE)), VLOOKUP($B574,'Results-formatted 060121'!$A:AN,(AQ$3+2),FALSE)))</f>
        <v>4</v>
      </c>
      <c r="AR574" s="95">
        <f>IF($C574 = "neg", (($D574+1) - VLOOKUP($B574,'Results-formatted 060121'!$A:AO,(AR$3+2),FALSE)), IF($C574 = "pos-neg", (3+VLOOKUP($B574,'Results-formatted 060121'!$A:AO,(AR$3+2),FALSE)), VLOOKUP($B574,'Results-formatted 060121'!$A:AO,(AR$3+2),FALSE)))</f>
        <v>5</v>
      </c>
      <c r="AS574" s="95">
        <f>IF($C574 = "neg", (($D574+1) - VLOOKUP($B574,'Results-formatted 060121'!$A:AP,(AS$3+2),FALSE)), IF($C574 = "pos-neg", (3+VLOOKUP($B574,'Results-formatted 060121'!$A:AP,(AS$3+2),FALSE)), VLOOKUP($B574,'Results-formatted 060121'!$A:AP,(AS$3+2),FALSE)))</f>
        <v>5</v>
      </c>
      <c r="AT574" s="95">
        <f>IF($C574 = "neg", (($D574+1) - VLOOKUP($B574,'Results-formatted 060121'!$A:AQ,(AT$3+2),FALSE)), IF($C574 = "pos-neg", (3+VLOOKUP($B574,'Results-formatted 060121'!$A:AQ,(AT$3+2),FALSE)), VLOOKUP($B574,'Results-formatted 060121'!$A:AQ,(AT$3+2),FALSE)))</f>
        <v>5</v>
      </c>
      <c r="AU574" s="95">
        <f>IF($C574 = "neg", (($D574+1) - VLOOKUP($B574,'Results-formatted 060121'!$A:AR,(AU$3+2),FALSE)), IF($C574 = "pos-neg", (3+VLOOKUP($B574,'Results-formatted 060121'!$A:AR,(AU$3+2),FALSE)), VLOOKUP($B574,'Results-formatted 060121'!$A:AR,(AU$3+2),FALSE)))</f>
        <v>5</v>
      </c>
      <c r="AV574" s="95">
        <f>IF($C574 = "neg", (($D574+1) - VLOOKUP($B574,'Results-formatted 060121'!$A:AS,(AV$3+2),FALSE)), IF($C574 = "pos-neg", (3+VLOOKUP($B574,'Results-formatted 060121'!$A:AS,(AV$3+2),FALSE)), VLOOKUP($B574,'Results-formatted 060121'!$A:AS,(AV$3+2),FALSE)))</f>
        <v>3</v>
      </c>
      <c r="AW574" s="95">
        <f>IF($C574 = "neg", (($D574+1) - VLOOKUP($B574,'Results-formatted 060121'!$A:AT,(AW$3+2),FALSE)), IF($C574 = "pos-neg", (3+VLOOKUP($B574,'Results-formatted 060121'!$A:AT,(AW$3+2),FALSE)), VLOOKUP($B574,'Results-formatted 060121'!$A:AT,(AW$3+2),FALSE)))</f>
        <v>3</v>
      </c>
      <c r="AX574" s="95">
        <f>IF($C574 = "neg", (($D574+1) - VLOOKUP($B574,'Results-formatted 060121'!$A:AU,(AX$3+2),FALSE)), IF($C574 = "pos-neg", (3+VLOOKUP($B574,'Results-formatted 060121'!$A:AU,(AX$3+2),FALSE)), VLOOKUP($B574,'Results-formatted 060121'!$A:AU,(AX$3+2),FALSE)))</f>
        <v>1</v>
      </c>
      <c r="AY574" s="95">
        <f>IF($C574 = "neg", (($D574+1) - VLOOKUP($B574,'Results-formatted 060121'!$A:AV,(AY$3+2),FALSE)), IF($C574 = "pos-neg", (3+VLOOKUP($B574,'Results-formatted 060121'!$A:AV,(AY$3+2),FALSE)), VLOOKUP($B574,'Results-formatted 060121'!$A:AV,(AY$3+2),FALSE)))</f>
        <v>5</v>
      </c>
      <c r="AZ574" s="95">
        <f>IF($C574 = "neg", (($D574+1) - VLOOKUP($B574,'Results-formatted 060121'!$A:AW,(AZ$3+2),FALSE)), IF($C574 = "pos-neg", (3+VLOOKUP($B574,'Results-formatted 060121'!$A:AW,(AZ$3+2),FALSE)), VLOOKUP($B574,'Results-formatted 060121'!$A:AW,(AZ$3+2),FALSE)))</f>
        <v>5</v>
      </c>
      <c r="BA574" s="95">
        <f>IF($C574 = "neg", (($D574+1) - VLOOKUP($B574,'Results-formatted 060121'!$A:AX,(BA$3+2),FALSE)), IF($C574 = "pos-neg", (3+VLOOKUP($B574,'Results-formatted 060121'!$A:AX,(BA$3+2),FALSE)), VLOOKUP($B574,'Results-formatted 060121'!$A:AX,(BA$3+2),FALSE)))</f>
        <v>4</v>
      </c>
      <c r="BB574" s="95">
        <f>IF($C574 = "neg", (($D574+1) - VLOOKUP($B574,'Results-formatted 060121'!$A:AY,(BB$3+2),FALSE)), IF($C574 = "pos-neg", (3+VLOOKUP($B574,'Results-formatted 060121'!$A:AY,(BB$3+2),FALSE)), VLOOKUP($B574,'Results-formatted 060121'!$A:AY,(BB$3+2),FALSE)))</f>
        <v>5</v>
      </c>
      <c r="BC574" s="95">
        <f>IF($C574 = "neg", (($D574+1) - VLOOKUP($B574,'Results-formatted 060121'!$A:AZ,(BC$3+2),FALSE)), IF($C574 = "pos-neg", (3+VLOOKUP($B574,'Results-formatted 060121'!$A:AZ,(BC$3+2),FALSE)), VLOOKUP($B574,'Results-formatted 060121'!$A:AZ,(BC$3+2),FALSE)))</f>
        <v>4</v>
      </c>
      <c r="BD574" s="95">
        <f>IF($C574 = "neg", (($D574+1) - VLOOKUP($B574,'Results-formatted 060121'!$A:BA,(BD$3+2),FALSE)), IF($C574 = "pos-neg", (3+VLOOKUP($B574,'Results-formatted 060121'!$A:BA,(BD$3+2),FALSE)), VLOOKUP($B574,'Results-formatted 060121'!$A:BA,(BD$3+2),FALSE)))</f>
        <v>4</v>
      </c>
      <c r="BE574" s="95">
        <f>IF($C574 = "neg", (($D574+1) - VLOOKUP($B574,'Results-formatted 060121'!$A:BB,(BE$3+2),FALSE)), IF($C574 = "pos-neg", (3+VLOOKUP($B574,'Results-formatted 060121'!$A:BB,(BE$3+2),FALSE)), VLOOKUP($B574,'Results-formatted 060121'!$A:BB,(BE$3+2),FALSE)))</f>
        <v>4</v>
      </c>
      <c r="BF574" s="95">
        <f>IF($C574 = "neg", (($D574+1) - VLOOKUP($B574,'Results-formatted 060121'!$A:BC,(BF$3+2),FALSE)), IF($C574 = "pos-neg", (3+VLOOKUP($B574,'Results-formatted 060121'!$A:BC,(BF$3+2),FALSE)), VLOOKUP($B574,'Results-formatted 060121'!$A:BC,(BF$3+2),FALSE)))</f>
        <v>4</v>
      </c>
      <c r="BG574" s="95">
        <f>IF($C574 = "neg", (($D574+1) - VLOOKUP($B574,'Results-formatted 060121'!$A:BD,(BG$3+2),FALSE)), IF($C574 = "pos-neg", (3+VLOOKUP($B574,'Results-formatted 060121'!$A:BD,(BG$3+2),FALSE)), VLOOKUP($B574,'Results-formatted 060121'!$A:BD,(BG$3+2),FALSE)))</f>
        <v>4</v>
      </c>
      <c r="BH574" s="95">
        <f>IF($C574 = "neg", (($D574+1) - VLOOKUP($B574,'Results-formatted 060121'!$A:BE,(BH$3+2),FALSE)), IF($C574 = "pos-neg", (3+VLOOKUP($B574,'Results-formatted 060121'!$A:BE,(BH$3+2),FALSE)), VLOOKUP($B574,'Results-formatted 060121'!$A:BE,(BH$3+2),FALSE)))</f>
        <v>4</v>
      </c>
      <c r="BI574" s="95">
        <f>IF($C574 = "neg", (($D574+1) - VLOOKUP($B574,'Results-formatted 060121'!$A:BF,(BI$3+2),FALSE)), IF($C574 = "pos-neg", (3+VLOOKUP($B574,'Results-formatted 060121'!$A:BF,(BI$3+2),FALSE)), VLOOKUP($B574,'Results-formatted 060121'!$A:BF,(BI$3+2),FALSE)))</f>
        <v>4</v>
      </c>
      <c r="BJ574" s="95">
        <f>IF($C574 = "neg", (($D574+1) - VLOOKUP($B574,'Results-formatted 060121'!$A:BG,(BJ$3+2),FALSE)), IF($C574 = "pos-neg", (3+VLOOKUP($B574,'Results-formatted 060121'!$A:BG,(BJ$3+2),FALSE)), VLOOKUP($B574,'Results-formatted 060121'!$A:BG,(BJ$3+2),FALSE)))</f>
        <v>4</v>
      </c>
      <c r="BK574" s="95">
        <f>IF($C574 = "neg", (($D574+1) - VLOOKUP($B574,'Results-formatted 060121'!$A:BH,(BK$3+2),FALSE)), IF($C574 = "pos-neg", (3+VLOOKUP($B574,'Results-formatted 060121'!$A:BH,(BK$3+2),FALSE)), VLOOKUP($B574,'Results-formatted 060121'!$A:BH,(BK$3+2),FALSE)))</f>
        <v>4</v>
      </c>
      <c r="BL574" s="95">
        <f>IF($C574 = "neg", (($D574+1) - VLOOKUP($B574,'Results-formatted 060121'!$A:BI,(BL$3+2),FALSE)), IF($C574 = "pos-neg", (3+VLOOKUP($B574,'Results-formatted 060121'!$A:BI,(BL$3+2),FALSE)), VLOOKUP($B574,'Results-formatted 060121'!$A:BI,(BL$3+2),FALSE)))</f>
        <v>5</v>
      </c>
      <c r="BM574" s="95">
        <f>IF($C574 = "neg", (($D574+1) - VLOOKUP($B574,'Results-formatted 060121'!$A:BJ,(BM$3+2),FALSE)), IF($C574 = "pos-neg", (3+VLOOKUP($B574,'Results-formatted 060121'!$A:BJ,(BM$3+2),FALSE)), VLOOKUP($B574,'Results-formatted 060121'!$A:BJ,(BM$3+2),FALSE)))</f>
        <v>3</v>
      </c>
      <c r="BN574" s="95"/>
      <c r="BO574" s="95"/>
      <c r="BP574" s="95"/>
      <c r="BQ574" s="95"/>
      <c r="BR574" s="95"/>
      <c r="BS574" s="95"/>
      <c r="BT574" s="95"/>
      <c r="BU574" s="95"/>
      <c r="BV574" s="95"/>
      <c r="BW574" s="95"/>
      <c r="BX574" s="95"/>
      <c r="BY574" s="95"/>
      <c r="BZ574" s="95"/>
      <c r="CA574" s="95"/>
      <c r="CB574" s="95"/>
      <c r="CC574" s="95"/>
      <c r="CD574" s="99"/>
      <c r="CE574" s="25">
        <f t="shared" si="2235"/>
        <v>3.95</v>
      </c>
      <c r="CF574" s="25">
        <f t="shared" si="2150"/>
        <v>1.0321115430456806</v>
      </c>
    </row>
    <row r="575" spans="2:84" ht="42" x14ac:dyDescent="0.15">
      <c r="B575" s="84" t="s">
        <v>681</v>
      </c>
      <c r="C575" s="86" t="s">
        <v>225</v>
      </c>
      <c r="D575" s="2">
        <v>5</v>
      </c>
      <c r="E575" s="15" t="s">
        <v>1130</v>
      </c>
      <c r="F575" s="95">
        <f>IF($C575 = "neg", (($D575+1) - VLOOKUP($B575,'Results-formatted 060121'!$A:$AJ,(F$3+2),FALSE)), IF($C575 = "pos-neg", (3+VLOOKUP($B575,'Results-formatted 060121'!$A:$AJ,(F$3+2),FALSE)), VLOOKUP($B575,'Results-formatted 060121'!$A:$AJ,(F$3+2),FALSE)))</f>
        <v>3</v>
      </c>
      <c r="G575" s="95">
        <f>IF($C575 = "neg", (($D575+1) - VLOOKUP($B575,'Results-formatted 060121'!$A:$AJ,(G$3+2),FALSE)), IF($C575 = "pos-neg", (3+VLOOKUP($B575,'Results-formatted 060121'!$A:$AJ,(G$3+2),FALSE)), VLOOKUP($B575,'Results-formatted 060121'!$A:$AJ,(G$3+2),FALSE)))</f>
        <v>2</v>
      </c>
      <c r="H575" s="95">
        <f>IF($C575 = "neg", (($D575+1) - VLOOKUP($B575,'Results-formatted 060121'!$A:$AJ,(H$3+2),FALSE)), IF($C575 = "pos-neg", (3+VLOOKUP($B575,'Results-formatted 060121'!$A:$AJ,(H$3+2),FALSE)), VLOOKUP($B575,'Results-formatted 060121'!$A:$AJ,(H$3+2),FALSE)))</f>
        <v>4</v>
      </c>
      <c r="I575" s="95">
        <f>IF($C575 = "neg", (($D575+1) - VLOOKUP($B575,'Results-formatted 060121'!$A:$AJ,(I$3+2),FALSE)), IF($C575 = "pos-neg", (3+VLOOKUP($B575,'Results-formatted 060121'!$A:$AJ,(I$3+2),FALSE)), VLOOKUP($B575,'Results-formatted 060121'!$A:$AJ,(I$3+2),FALSE)))</f>
        <v>4</v>
      </c>
      <c r="J575" s="95">
        <f>IF($C575 = "neg", (($D575+1) - VLOOKUP($B575,'Results-formatted 060121'!$A:$AJ,(J$3+2),FALSE)), IF($C575 = "pos-neg", (3+VLOOKUP($B575,'Results-formatted 060121'!$A:$AJ,(J$3+2),FALSE)), VLOOKUP($B575,'Results-formatted 060121'!$A:$AJ,(J$3+2),FALSE)))</f>
        <v>3</v>
      </c>
      <c r="K575" s="95">
        <f>IF($C575 = "neg", (($D575+1) - VLOOKUP($B575,'Results-formatted 060121'!$A:$AJ,(K$3+2),FALSE)), IF($C575 = "pos-neg", (3+VLOOKUP($B575,'Results-formatted 060121'!$A:$AJ,(K$3+2),FALSE)), VLOOKUP($B575,'Results-formatted 060121'!$A:$AJ,(K$3+2),FALSE)))</f>
        <v>4</v>
      </c>
      <c r="L575" s="95">
        <f>IF($C575 = "neg", (($D575+1) - VLOOKUP($B575,'Results-formatted 060121'!$A:$AJ,(L$3+2),FALSE)), IF($C575 = "pos-neg", (3+VLOOKUP($B575,'Results-formatted 060121'!$A:$AJ,(L$3+2),FALSE)), VLOOKUP($B575,'Results-formatted 060121'!$A:$AJ,(L$3+2),FALSE)))</f>
        <v>4</v>
      </c>
      <c r="M575" s="95">
        <f>IF($C575 = "neg", (($D575+1) - VLOOKUP($B575,'Results-formatted 060121'!$A:$AJ,(M$3+2),FALSE)), IF($C575 = "pos-neg", (3+VLOOKUP($B575,'Results-formatted 060121'!$A:$AJ,(M$3+2),FALSE)), VLOOKUP($B575,'Results-formatted 060121'!$A:$AJ,(M$3+2),FALSE)))</f>
        <v>5</v>
      </c>
      <c r="N575" s="95">
        <f>IF($C575 = "neg", (($D575+1) - VLOOKUP($B575,'Results-formatted 060121'!$A:$AJ,(N$3+2),FALSE)), IF($C575 = "pos-neg", (3+VLOOKUP($B575,'Results-formatted 060121'!$A:$AJ,(N$3+2),FALSE)), VLOOKUP($B575,'Results-formatted 060121'!$A:$AJ,(N$3+2),FALSE)))</f>
        <v>2</v>
      </c>
      <c r="O575" s="95">
        <f>IF($C575 = "neg", (($D575+1) - VLOOKUP($B575,'Results-formatted 060121'!$A:$AJ,(O$3+2),FALSE)), IF($C575 = "pos-neg", (3+VLOOKUP($B575,'Results-formatted 060121'!$A:$AJ,(O$3+2),FALSE)), VLOOKUP($B575,'Results-formatted 060121'!$A:$AJ,(O$3+2),FALSE)))</f>
        <v>5</v>
      </c>
      <c r="P575" s="95">
        <f>IF($C575 = "neg", (($D575+1) - VLOOKUP($B575,'Results-formatted 060121'!$A:$AJ,(P$3+2),FALSE)), IF($C575 = "pos-neg", (3+VLOOKUP($B575,'Results-formatted 060121'!$A:$AJ,(P$3+2),FALSE)), VLOOKUP($B575,'Results-formatted 060121'!$A:$AJ,(P$3+2),FALSE)))</f>
        <v>3</v>
      </c>
      <c r="Q575" s="95">
        <f>IF($C575 = "neg", (($D575+1) - VLOOKUP($B575,'Results-formatted 060121'!$A:$AJ,(Q$3+2),FALSE)), IF($C575 = "pos-neg", (3+VLOOKUP($B575,'Results-formatted 060121'!$A:$AJ,(Q$3+2),FALSE)), VLOOKUP($B575,'Results-formatted 060121'!$A:$AJ,(Q$3+2),FALSE)))</f>
        <v>5</v>
      </c>
      <c r="R575" s="95">
        <f>IF($C575 = "neg", (($D575+1) - VLOOKUP($B575,'Results-formatted 060121'!$A:$AJ,(R$3+2),FALSE)), IF($C575 = "pos-neg", (3+VLOOKUP($B575,'Results-formatted 060121'!$A:$AJ,(R$3+2),FALSE)), VLOOKUP($B575,'Results-formatted 060121'!$A:$AJ,(R$3+2),FALSE)))</f>
        <v>4</v>
      </c>
      <c r="S575" s="95">
        <f>IF($C575 = "neg", (($D575+1) - VLOOKUP($B575,'Results-formatted 060121'!$A:$AJ,(S$3+2),FALSE)), IF($C575 = "pos-neg", (3+VLOOKUP($B575,'Results-formatted 060121'!$A:$AJ,(S$3+2),FALSE)), VLOOKUP($B575,'Results-formatted 060121'!$A:$AJ,(S$3+2),FALSE)))</f>
        <v>5</v>
      </c>
      <c r="T575" s="95">
        <f>IF($C575 = "neg", (($D575+1) - VLOOKUP($B575,'Results-formatted 060121'!$A:$AJ,(T$3+2),FALSE)), IF($C575 = "pos-neg", (3+VLOOKUP($B575,'Results-formatted 060121'!$A:$AJ,(T$3+2),FALSE)), VLOOKUP($B575,'Results-formatted 060121'!$A:$AJ,(T$3+2),FALSE)))</f>
        <v>4</v>
      </c>
      <c r="U575" s="95">
        <f>IF($C575 = "neg", (($D575+1) - VLOOKUP($B575,'Results-formatted 060121'!$A:$AJ,(U$3+2),FALSE)), IF($C575 = "pos-neg", (3+VLOOKUP($B575,'Results-formatted 060121'!$A:$AJ,(U$3+2),FALSE)), VLOOKUP($B575,'Results-formatted 060121'!$A:$AJ,(U$3+2),FALSE)))</f>
        <v>4</v>
      </c>
      <c r="V575" s="95">
        <f>IF($C575 = "neg", (($D575+1) - VLOOKUP($B575,'Results-formatted 060121'!$A:$AJ,(V$3+2),FALSE)), IF($C575 = "pos-neg", (3+VLOOKUP($B575,'Results-formatted 060121'!$A:$AJ,(V$3+2),FALSE)), VLOOKUP($B575,'Results-formatted 060121'!$A:$AJ,(V$3+2),FALSE)))</f>
        <v>4</v>
      </c>
      <c r="W575" s="95">
        <f>IF($C575 = "neg", (($D575+1) - VLOOKUP($B575,'Results-formatted 060121'!$A:$AJ,(W$3+2),FALSE)), IF($C575 = "pos-neg", (3+VLOOKUP($B575,'Results-formatted 060121'!$A:$AJ,(W$3+2),FALSE)), VLOOKUP($B575,'Results-formatted 060121'!$A:$AJ,(W$3+2),FALSE)))</f>
        <v>4</v>
      </c>
      <c r="X575" s="95">
        <f>IF($C575 = "neg", (($D575+1) - VLOOKUP($B575,'Results-formatted 060121'!$A:$AJ,(X$3+2),FALSE)), IF($C575 = "pos-neg", (3+VLOOKUP($B575,'Results-formatted 060121'!$A:$AJ,(X$3+2),FALSE)), VLOOKUP($B575,'Results-formatted 060121'!$A:$AJ,(X$3+2),FALSE)))</f>
        <v>4</v>
      </c>
      <c r="Y575" s="95">
        <f>IF($C575 = "neg", (($D575+1) - VLOOKUP($B575,'Results-formatted 060121'!$A:$AJ,(Y$3+2),FALSE)), IF($C575 = "pos-neg", (3+VLOOKUP($B575,'Results-formatted 060121'!$A:$AJ,(Y$3+2),FALSE)), VLOOKUP($B575,'Results-formatted 060121'!$A:$AJ,(Y$3+2),FALSE)))</f>
        <v>4</v>
      </c>
      <c r="Z575" s="95">
        <f>IF($C575 = "neg", (($D575+1) - VLOOKUP($B575,'Results-formatted 060121'!$A:$AJ,(Z$3+2),FALSE)), IF($C575 = "pos-neg", (3+VLOOKUP($B575,'Results-formatted 060121'!$A:$AJ,(Z$3+2),FALSE)), VLOOKUP($B575,'Results-formatted 060121'!$A:$AJ,(Z$3+2),FALSE)))</f>
        <v>3</v>
      </c>
      <c r="AA575" s="95">
        <f>IF($C575 = "neg", (($D575+1) - VLOOKUP($B575,'Results-formatted 060121'!$A:$AJ,(AA$3+2),FALSE)), IF($C575 = "pos-neg", (3+VLOOKUP($B575,'Results-formatted 060121'!$A:$AJ,(AA$3+2),FALSE)), VLOOKUP($B575,'Results-formatted 060121'!$A:$AJ,(AA$3+2),FALSE)))</f>
        <v>3</v>
      </c>
      <c r="AB575" s="95">
        <f>IF($C575 = "neg", (($D575+1) - VLOOKUP($B575,'Results-formatted 060121'!$A:$AJ,(AB$3+2),FALSE)), IF($C575 = "pos-neg", (3+VLOOKUP($B575,'Results-formatted 060121'!$A:$AJ,(AB$3+2),FALSE)), VLOOKUP($B575,'Results-formatted 060121'!$A:$AJ,(AB$3+2),FALSE)))</f>
        <v>2</v>
      </c>
      <c r="AC575" s="95">
        <f>IF($C575 = "neg", (($D575+1) - VLOOKUP($B575,'Results-formatted 060121'!$A:$AJ,(AC$3+2),FALSE)), IF($C575 = "pos-neg", (3+VLOOKUP($B575,'Results-formatted 060121'!$A:$AJ,(AC$3+2),FALSE)), VLOOKUP($B575,'Results-formatted 060121'!$A:$AJ,(AC$3+2),FALSE)))</f>
        <v>5</v>
      </c>
      <c r="AD575" s="95">
        <f>IF($C575 = "neg", (($D575+1) - VLOOKUP($B575,'Results-formatted 060121'!$A:$AJ,(AD$3+2),FALSE)), IF($C575 = "pos-neg", (3+VLOOKUP($B575,'Results-formatted 060121'!$A:$AJ,(AD$3+2),FALSE)), VLOOKUP($B575,'Results-formatted 060121'!$A:$AJ,(AD$3+2),FALSE)))</f>
        <v>2</v>
      </c>
      <c r="AE575" s="95">
        <f>IF($C575 = "neg", (($D575+1) - VLOOKUP($B575,'Results-formatted 060121'!$A:$AJ,(AE$3+2),FALSE)), IF($C575 = "pos-neg", (3+VLOOKUP($B575,'Results-formatted 060121'!$A:$AJ,(AE$3+2),FALSE)), VLOOKUP($B575,'Results-formatted 060121'!$A:$AJ,(AE$3+2),FALSE)))</f>
        <v>4</v>
      </c>
      <c r="AF575" s="95">
        <f>IF($C575 = "neg", (($D575+1) - VLOOKUP($B575,'Results-formatted 060121'!$A:$AJ,(AF$3+2),FALSE)), IF($C575 = "pos-neg", (3+VLOOKUP($B575,'Results-formatted 060121'!$A:$AJ,(AF$3+2),FALSE)), VLOOKUP($B575,'Results-formatted 060121'!$A:$AJ,(AF$3+2),FALSE)))</f>
        <v>4</v>
      </c>
      <c r="AG575" s="95">
        <f>IF($C575 = "neg", (($D575+1) - VLOOKUP($B575,'Results-formatted 060121'!$A:$AJ,(AG$3+2),FALSE)), IF($C575 = "pos-neg", (3+VLOOKUP($B575,'Results-formatted 060121'!$A:$AJ,(AG$3+2),FALSE)), VLOOKUP($B575,'Results-formatted 060121'!$A:$AJ,(AG$3+2),FALSE)))</f>
        <v>5</v>
      </c>
      <c r="AH575" s="95">
        <f>IF($C575 = "neg", (($D575+1) - VLOOKUP($B575,'Results-formatted 060121'!$A:$AJ,(AH$3+2),FALSE)), IF($C575 = "pos-neg", (3+VLOOKUP($B575,'Results-formatted 060121'!$A:$AJ,(AH$3+2),FALSE)), VLOOKUP($B575,'Results-formatted 060121'!$A:$AJ,(AH$3+2),FALSE)))</f>
        <v>3</v>
      </c>
      <c r="AI575" s="95">
        <f>IF($C575 = "neg", (($D575+1) - VLOOKUP($B575,'Results-formatted 060121'!$A:$AJ,(AI$3+2),FALSE)), IF($C575 = "pos-neg", (3+VLOOKUP($B575,'Results-formatted 060121'!$A:$AJ,(AI$3+2),FALSE)), VLOOKUP($B575,'Results-formatted 060121'!$A:$AJ,(AI$3+2),FALSE)))</f>
        <v>5</v>
      </c>
      <c r="AJ575" s="95">
        <f>IF($C575 = "neg", (($D575+1) - VLOOKUP($B575,'Results-formatted 060121'!$A:$AJ,(AJ$3+2),FALSE)), IF($C575 = "pos-neg", (3+VLOOKUP($B575,'Results-formatted 060121'!$A:$AJ,(AJ$3+2),FALSE)), VLOOKUP($B575,'Results-formatted 060121'!$A:$AJ,(AJ$3+2),FALSE)))</f>
        <v>5</v>
      </c>
      <c r="AK575" s="95">
        <f>IF($C575 = "neg", (($D575+1) - VLOOKUP($B575,'Results-formatted 060121'!$A:$AJ,(AK$3+2),FALSE)), IF($C575 = "pos-neg", (3+VLOOKUP($B575,'Results-formatted 060121'!$A:$AJ,(AK$3+2),FALSE)), VLOOKUP($B575,'Results-formatted 060121'!$A:$AJ,(AK$3+2),FALSE)))</f>
        <v>3</v>
      </c>
      <c r="AL575" s="95">
        <f>IF($C575 = "neg", (($D575+1) - VLOOKUP($B575,'Results-formatted 060121'!$A:$AJ,(AL$3+2),FALSE)), IF($C575 = "pos-neg", (3+VLOOKUP($B575,'Results-formatted 060121'!$A:$AJ,(AL$3+2),FALSE)), VLOOKUP($B575,'Results-formatted 060121'!$A:$AJ,(AL$3+2),FALSE)))</f>
        <v>4</v>
      </c>
      <c r="AM575" s="95">
        <f>IF($C575 = "neg", (($D575+1) - VLOOKUP($B575,'Results-formatted 060121'!$A:AJ,(AM$3+2),FALSE)), IF($C575 = "pos-neg", (3+VLOOKUP($B575,'Results-formatted 060121'!$A:AJ,(AM$3+2),FALSE)), VLOOKUP($B575,'Results-formatted 060121'!$A:AJ,(AM$3+2),FALSE)))</f>
        <v>5</v>
      </c>
      <c r="AN575" s="95">
        <f>IF($C575 = "neg", (($D575+1) - VLOOKUP($B575,'Results-formatted 060121'!$A:AK,(AN$3+2),FALSE)), IF($C575 = "pos-neg", (3+VLOOKUP($B575,'Results-formatted 060121'!$A:AK,(AN$3+2),FALSE)), VLOOKUP($B575,'Results-formatted 060121'!$A:AK,(AN$3+2),FALSE)))</f>
        <v>4</v>
      </c>
      <c r="AO575" s="95">
        <f>IF($C575 = "neg", (($D575+1) - VLOOKUP($B575,'Results-formatted 060121'!$A:AL,(AO$3+2),FALSE)), IF($C575 = "pos-neg", (3+VLOOKUP($B575,'Results-formatted 060121'!$A:AL,(AO$3+2),FALSE)), VLOOKUP($B575,'Results-formatted 060121'!$A:AL,(AO$3+2),FALSE)))</f>
        <v>4</v>
      </c>
      <c r="AP575" s="95">
        <f>IF($C575 = "neg", (($D575+1) - VLOOKUP($B575,'Results-formatted 060121'!$A:AM,(AP$3+2),FALSE)), IF($C575 = "pos-neg", (3+VLOOKUP($B575,'Results-formatted 060121'!$A:AM,(AP$3+2),FALSE)), VLOOKUP($B575,'Results-formatted 060121'!$A:AM,(AP$3+2),FALSE)))</f>
        <v>2</v>
      </c>
      <c r="AQ575" s="95">
        <f>IF($C575 = "neg", (($D575+1) - VLOOKUP($B575,'Results-formatted 060121'!$A:AN,(AQ$3+2),FALSE)), IF($C575 = "pos-neg", (3+VLOOKUP($B575,'Results-formatted 060121'!$A:AN,(AQ$3+2),FALSE)), VLOOKUP($B575,'Results-formatted 060121'!$A:AN,(AQ$3+2),FALSE)))</f>
        <v>4</v>
      </c>
      <c r="AR575" s="95">
        <f>IF($C575 = "neg", (($D575+1) - VLOOKUP($B575,'Results-formatted 060121'!$A:AO,(AR$3+2),FALSE)), IF($C575 = "pos-neg", (3+VLOOKUP($B575,'Results-formatted 060121'!$A:AO,(AR$3+2),FALSE)), VLOOKUP($B575,'Results-formatted 060121'!$A:AO,(AR$3+2),FALSE)))</f>
        <v>4</v>
      </c>
      <c r="AS575" s="95">
        <f>IF($C575 = "neg", (($D575+1) - VLOOKUP($B575,'Results-formatted 060121'!$A:AP,(AS$3+2),FALSE)), IF($C575 = "pos-neg", (3+VLOOKUP($B575,'Results-formatted 060121'!$A:AP,(AS$3+2),FALSE)), VLOOKUP($B575,'Results-formatted 060121'!$A:AP,(AS$3+2),FALSE)))</f>
        <v>4</v>
      </c>
      <c r="AT575" s="95">
        <f>IF($C575 = "neg", (($D575+1) - VLOOKUP($B575,'Results-formatted 060121'!$A:AQ,(AT$3+2),FALSE)), IF($C575 = "pos-neg", (3+VLOOKUP($B575,'Results-formatted 060121'!$A:AQ,(AT$3+2),FALSE)), VLOOKUP($B575,'Results-formatted 060121'!$A:AQ,(AT$3+2),FALSE)))</f>
        <v>1</v>
      </c>
      <c r="AU575" s="95">
        <f>IF($C575 = "neg", (($D575+1) - VLOOKUP($B575,'Results-formatted 060121'!$A:AR,(AU$3+2),FALSE)), IF($C575 = "pos-neg", (3+VLOOKUP($B575,'Results-formatted 060121'!$A:AR,(AU$3+2),FALSE)), VLOOKUP($B575,'Results-formatted 060121'!$A:AR,(AU$3+2),FALSE)))</f>
        <v>4</v>
      </c>
      <c r="AV575" s="95">
        <f>IF($C575 = "neg", (($D575+1) - VLOOKUP($B575,'Results-formatted 060121'!$A:AS,(AV$3+2),FALSE)), IF($C575 = "pos-neg", (3+VLOOKUP($B575,'Results-formatted 060121'!$A:AS,(AV$3+2),FALSE)), VLOOKUP($B575,'Results-formatted 060121'!$A:AS,(AV$3+2),FALSE)))</f>
        <v>4</v>
      </c>
      <c r="AW575" s="95">
        <f>IF($C575 = "neg", (($D575+1) - VLOOKUP($B575,'Results-formatted 060121'!$A:AT,(AW$3+2),FALSE)), IF($C575 = "pos-neg", (3+VLOOKUP($B575,'Results-formatted 060121'!$A:AT,(AW$3+2),FALSE)), VLOOKUP($B575,'Results-formatted 060121'!$A:AT,(AW$3+2),FALSE)))</f>
        <v>5</v>
      </c>
      <c r="AX575" s="95">
        <f>IF($C575 = "neg", (($D575+1) - VLOOKUP($B575,'Results-formatted 060121'!$A:AU,(AX$3+2),FALSE)), IF($C575 = "pos-neg", (3+VLOOKUP($B575,'Results-formatted 060121'!$A:AU,(AX$3+2),FALSE)), VLOOKUP($B575,'Results-formatted 060121'!$A:AU,(AX$3+2),FALSE)))</f>
        <v>2</v>
      </c>
      <c r="AY575" s="95">
        <f>IF($C575 = "neg", (($D575+1) - VLOOKUP($B575,'Results-formatted 060121'!$A:AV,(AY$3+2),FALSE)), IF($C575 = "pos-neg", (3+VLOOKUP($B575,'Results-formatted 060121'!$A:AV,(AY$3+2),FALSE)), VLOOKUP($B575,'Results-formatted 060121'!$A:AV,(AY$3+2),FALSE)))</f>
        <v>4</v>
      </c>
      <c r="AZ575" s="95">
        <f>IF($C575 = "neg", (($D575+1) - VLOOKUP($B575,'Results-formatted 060121'!$A:AW,(AZ$3+2),FALSE)), IF($C575 = "pos-neg", (3+VLOOKUP($B575,'Results-formatted 060121'!$A:AW,(AZ$3+2),FALSE)), VLOOKUP($B575,'Results-formatted 060121'!$A:AW,(AZ$3+2),FALSE)))</f>
        <v>4</v>
      </c>
      <c r="BA575" s="95">
        <f>IF($C575 = "neg", (($D575+1) - VLOOKUP($B575,'Results-formatted 060121'!$A:AX,(BA$3+2),FALSE)), IF($C575 = "pos-neg", (3+VLOOKUP($B575,'Results-formatted 060121'!$A:AX,(BA$3+2),FALSE)), VLOOKUP($B575,'Results-formatted 060121'!$A:AX,(BA$3+2),FALSE)))</f>
        <v>4</v>
      </c>
      <c r="BB575" s="95">
        <f>IF($C575 = "neg", (($D575+1) - VLOOKUP($B575,'Results-formatted 060121'!$A:AY,(BB$3+2),FALSE)), IF($C575 = "pos-neg", (3+VLOOKUP($B575,'Results-formatted 060121'!$A:AY,(BB$3+2),FALSE)), VLOOKUP($B575,'Results-formatted 060121'!$A:AY,(BB$3+2),FALSE)))</f>
        <v>5</v>
      </c>
      <c r="BC575" s="95">
        <f>IF($C575 = "neg", (($D575+1) - VLOOKUP($B575,'Results-formatted 060121'!$A:AZ,(BC$3+2),FALSE)), IF($C575 = "pos-neg", (3+VLOOKUP($B575,'Results-formatted 060121'!$A:AZ,(BC$3+2),FALSE)), VLOOKUP($B575,'Results-formatted 060121'!$A:AZ,(BC$3+2),FALSE)))</f>
        <v>3</v>
      </c>
      <c r="BD575" s="95">
        <f>IF($C575 = "neg", (($D575+1) - VLOOKUP($B575,'Results-formatted 060121'!$A:BA,(BD$3+2),FALSE)), IF($C575 = "pos-neg", (3+VLOOKUP($B575,'Results-formatted 060121'!$A:BA,(BD$3+2),FALSE)), VLOOKUP($B575,'Results-formatted 060121'!$A:BA,(BD$3+2),FALSE)))</f>
        <v>5</v>
      </c>
      <c r="BE575" s="95">
        <f>IF($C575 = "neg", (($D575+1) - VLOOKUP($B575,'Results-formatted 060121'!$A:BB,(BE$3+2),FALSE)), IF($C575 = "pos-neg", (3+VLOOKUP($B575,'Results-formatted 060121'!$A:BB,(BE$3+2),FALSE)), VLOOKUP($B575,'Results-formatted 060121'!$A:BB,(BE$3+2),FALSE)))</f>
        <v>3</v>
      </c>
      <c r="BF575" s="95">
        <f>IF($C575 = "neg", (($D575+1) - VLOOKUP($B575,'Results-formatted 060121'!$A:BC,(BF$3+2),FALSE)), IF($C575 = "pos-neg", (3+VLOOKUP($B575,'Results-formatted 060121'!$A:BC,(BF$3+2),FALSE)), VLOOKUP($B575,'Results-formatted 060121'!$A:BC,(BF$3+2),FALSE)))</f>
        <v>4</v>
      </c>
      <c r="BG575" s="95">
        <f>IF($C575 = "neg", (($D575+1) - VLOOKUP($B575,'Results-formatted 060121'!$A:BD,(BG$3+2),FALSE)), IF($C575 = "pos-neg", (3+VLOOKUP($B575,'Results-formatted 060121'!$A:BD,(BG$3+2),FALSE)), VLOOKUP($B575,'Results-formatted 060121'!$A:BD,(BG$3+2),FALSE)))</f>
        <v>3</v>
      </c>
      <c r="BH575" s="95">
        <f>IF($C575 = "neg", (($D575+1) - VLOOKUP($B575,'Results-formatted 060121'!$A:BE,(BH$3+2),FALSE)), IF($C575 = "pos-neg", (3+VLOOKUP($B575,'Results-formatted 060121'!$A:BE,(BH$3+2),FALSE)), VLOOKUP($B575,'Results-formatted 060121'!$A:BE,(BH$3+2),FALSE)))</f>
        <v>3</v>
      </c>
      <c r="BI575" s="95">
        <f>IF($C575 = "neg", (($D575+1) - VLOOKUP($B575,'Results-formatted 060121'!$A:BF,(BI$3+2),FALSE)), IF($C575 = "pos-neg", (3+VLOOKUP($B575,'Results-formatted 060121'!$A:BF,(BI$3+2),FALSE)), VLOOKUP($B575,'Results-formatted 060121'!$A:BF,(BI$3+2),FALSE)))</f>
        <v>4</v>
      </c>
      <c r="BJ575" s="95">
        <f>IF($C575 = "neg", (($D575+1) - VLOOKUP($B575,'Results-formatted 060121'!$A:BG,(BJ$3+2),FALSE)), IF($C575 = "pos-neg", (3+VLOOKUP($B575,'Results-formatted 060121'!$A:BG,(BJ$3+2),FALSE)), VLOOKUP($B575,'Results-formatted 060121'!$A:BG,(BJ$3+2),FALSE)))</f>
        <v>4</v>
      </c>
      <c r="BK575" s="95">
        <f>IF($C575 = "neg", (($D575+1) - VLOOKUP($B575,'Results-formatted 060121'!$A:BH,(BK$3+2),FALSE)), IF($C575 = "pos-neg", (3+VLOOKUP($B575,'Results-formatted 060121'!$A:BH,(BK$3+2),FALSE)), VLOOKUP($B575,'Results-formatted 060121'!$A:BH,(BK$3+2),FALSE)))</f>
        <v>5</v>
      </c>
      <c r="BL575" s="95">
        <f>IF($C575 = "neg", (($D575+1) - VLOOKUP($B575,'Results-formatted 060121'!$A:BI,(BL$3+2),FALSE)), IF($C575 = "pos-neg", (3+VLOOKUP($B575,'Results-formatted 060121'!$A:BI,(BL$3+2),FALSE)), VLOOKUP($B575,'Results-formatted 060121'!$A:BI,(BL$3+2),FALSE)))</f>
        <v>4</v>
      </c>
      <c r="BM575" s="95">
        <f>IF($C575 = "neg", (($D575+1) - VLOOKUP($B575,'Results-formatted 060121'!$A:BJ,(BM$3+2),FALSE)), IF($C575 = "pos-neg", (3+VLOOKUP($B575,'Results-formatted 060121'!$A:BJ,(BM$3+2),FALSE)), VLOOKUP($B575,'Results-formatted 060121'!$A:BJ,(BM$3+2),FALSE)))</f>
        <v>4</v>
      </c>
      <c r="BN575" s="95"/>
      <c r="BO575" s="95"/>
      <c r="BP575" s="95"/>
      <c r="BQ575" s="95"/>
      <c r="BR575" s="95"/>
      <c r="BS575" s="95"/>
      <c r="BT575" s="95"/>
      <c r="BU575" s="95"/>
      <c r="BV575" s="95"/>
      <c r="BW575" s="95"/>
      <c r="BX575" s="95"/>
      <c r="BY575" s="95"/>
      <c r="BZ575" s="95"/>
      <c r="CA575" s="95"/>
      <c r="CB575" s="95"/>
      <c r="CC575" s="95"/>
      <c r="CD575" s="99"/>
      <c r="CE575" s="25">
        <f t="shared" si="2235"/>
        <v>3.7833333333333332</v>
      </c>
      <c r="CF575" s="25">
        <f t="shared" si="2150"/>
        <v>0.9583118396017567</v>
      </c>
    </row>
    <row r="576" spans="2:84" ht="42" x14ac:dyDescent="0.15">
      <c r="B576" s="84" t="s">
        <v>682</v>
      </c>
      <c r="C576" s="86" t="s">
        <v>225</v>
      </c>
      <c r="D576" s="2">
        <v>5</v>
      </c>
      <c r="E576" s="15" t="s">
        <v>1131</v>
      </c>
      <c r="F576" s="95">
        <f>IF($C576 = "neg", (($D576+1) - VLOOKUP($B576,'Results-formatted 060121'!$A:$AJ,(F$3+2),FALSE)), IF($C576 = "pos-neg", (3+VLOOKUP($B576,'Results-formatted 060121'!$A:$AJ,(F$3+2),FALSE)), VLOOKUP($B576,'Results-formatted 060121'!$A:$AJ,(F$3+2),FALSE)))</f>
        <v>3</v>
      </c>
      <c r="G576" s="95">
        <f>IF($C576 = "neg", (($D576+1) - VLOOKUP($B576,'Results-formatted 060121'!$A:$AJ,(G$3+2),FALSE)), IF($C576 = "pos-neg", (3+VLOOKUP($B576,'Results-formatted 060121'!$A:$AJ,(G$3+2),FALSE)), VLOOKUP($B576,'Results-formatted 060121'!$A:$AJ,(G$3+2),FALSE)))</f>
        <v>2</v>
      </c>
      <c r="H576" s="95">
        <f>IF($C576 = "neg", (($D576+1) - VLOOKUP($B576,'Results-formatted 060121'!$A:$AJ,(H$3+2),FALSE)), IF($C576 = "pos-neg", (3+VLOOKUP($B576,'Results-formatted 060121'!$A:$AJ,(H$3+2),FALSE)), VLOOKUP($B576,'Results-formatted 060121'!$A:$AJ,(H$3+2),FALSE)))</f>
        <v>4</v>
      </c>
      <c r="I576" s="95">
        <f>IF($C576 = "neg", (($D576+1) - VLOOKUP($B576,'Results-formatted 060121'!$A:$AJ,(I$3+2),FALSE)), IF($C576 = "pos-neg", (3+VLOOKUP($B576,'Results-formatted 060121'!$A:$AJ,(I$3+2),FALSE)), VLOOKUP($B576,'Results-formatted 060121'!$A:$AJ,(I$3+2),FALSE)))</f>
        <v>3</v>
      </c>
      <c r="J576" s="95">
        <f>IF($C576 = "neg", (($D576+1) - VLOOKUP($B576,'Results-formatted 060121'!$A:$AJ,(J$3+2),FALSE)), IF($C576 = "pos-neg", (3+VLOOKUP($B576,'Results-formatted 060121'!$A:$AJ,(J$3+2),FALSE)), VLOOKUP($B576,'Results-formatted 060121'!$A:$AJ,(J$3+2),FALSE)))</f>
        <v>3</v>
      </c>
      <c r="K576" s="95">
        <f>IF($C576 = "neg", (($D576+1) - VLOOKUP($B576,'Results-formatted 060121'!$A:$AJ,(K$3+2),FALSE)), IF($C576 = "pos-neg", (3+VLOOKUP($B576,'Results-formatted 060121'!$A:$AJ,(K$3+2),FALSE)), VLOOKUP($B576,'Results-formatted 060121'!$A:$AJ,(K$3+2),FALSE)))</f>
        <v>4</v>
      </c>
      <c r="L576" s="95">
        <f>IF($C576 = "neg", (($D576+1) - VLOOKUP($B576,'Results-formatted 060121'!$A:$AJ,(L$3+2),FALSE)), IF($C576 = "pos-neg", (3+VLOOKUP($B576,'Results-formatted 060121'!$A:$AJ,(L$3+2),FALSE)), VLOOKUP($B576,'Results-formatted 060121'!$A:$AJ,(L$3+2),FALSE)))</f>
        <v>4</v>
      </c>
      <c r="M576" s="95">
        <f>IF($C576 = "neg", (($D576+1) - VLOOKUP($B576,'Results-formatted 060121'!$A:$AJ,(M$3+2),FALSE)), IF($C576 = "pos-neg", (3+VLOOKUP($B576,'Results-formatted 060121'!$A:$AJ,(M$3+2),FALSE)), VLOOKUP($B576,'Results-formatted 060121'!$A:$AJ,(M$3+2),FALSE)))</f>
        <v>5</v>
      </c>
      <c r="N576" s="95">
        <f>IF($C576 = "neg", (($D576+1) - VLOOKUP($B576,'Results-formatted 060121'!$A:$AJ,(N$3+2),FALSE)), IF($C576 = "pos-neg", (3+VLOOKUP($B576,'Results-formatted 060121'!$A:$AJ,(N$3+2),FALSE)), VLOOKUP($B576,'Results-formatted 060121'!$A:$AJ,(N$3+2),FALSE)))</f>
        <v>3</v>
      </c>
      <c r="O576" s="95">
        <f>IF($C576 = "neg", (($D576+1) - VLOOKUP($B576,'Results-formatted 060121'!$A:$AJ,(O$3+2),FALSE)), IF($C576 = "pos-neg", (3+VLOOKUP($B576,'Results-formatted 060121'!$A:$AJ,(O$3+2),FALSE)), VLOOKUP($B576,'Results-formatted 060121'!$A:$AJ,(O$3+2),FALSE)))</f>
        <v>5</v>
      </c>
      <c r="P576" s="95">
        <f>IF($C576 = "neg", (($D576+1) - VLOOKUP($B576,'Results-formatted 060121'!$A:$AJ,(P$3+2),FALSE)), IF($C576 = "pos-neg", (3+VLOOKUP($B576,'Results-formatted 060121'!$A:$AJ,(P$3+2),FALSE)), VLOOKUP($B576,'Results-formatted 060121'!$A:$AJ,(P$3+2),FALSE)))</f>
        <v>3</v>
      </c>
      <c r="Q576" s="95">
        <f>IF($C576 = "neg", (($D576+1) - VLOOKUP($B576,'Results-formatted 060121'!$A:$AJ,(Q$3+2),FALSE)), IF($C576 = "pos-neg", (3+VLOOKUP($B576,'Results-formatted 060121'!$A:$AJ,(Q$3+2),FALSE)), VLOOKUP($B576,'Results-formatted 060121'!$A:$AJ,(Q$3+2),FALSE)))</f>
        <v>5</v>
      </c>
      <c r="R576" s="95">
        <f>IF($C576 = "neg", (($D576+1) - VLOOKUP($B576,'Results-formatted 060121'!$A:$AJ,(R$3+2),FALSE)), IF($C576 = "pos-neg", (3+VLOOKUP($B576,'Results-formatted 060121'!$A:$AJ,(R$3+2),FALSE)), VLOOKUP($B576,'Results-formatted 060121'!$A:$AJ,(R$3+2),FALSE)))</f>
        <v>4</v>
      </c>
      <c r="S576" s="95">
        <f>IF($C576 = "neg", (($D576+1) - VLOOKUP($B576,'Results-formatted 060121'!$A:$AJ,(S$3+2),FALSE)), IF($C576 = "pos-neg", (3+VLOOKUP($B576,'Results-formatted 060121'!$A:$AJ,(S$3+2),FALSE)), VLOOKUP($B576,'Results-formatted 060121'!$A:$AJ,(S$3+2),FALSE)))</f>
        <v>4</v>
      </c>
      <c r="T576" s="95">
        <f>IF($C576 = "neg", (($D576+1) - VLOOKUP($B576,'Results-formatted 060121'!$A:$AJ,(T$3+2),FALSE)), IF($C576 = "pos-neg", (3+VLOOKUP($B576,'Results-formatted 060121'!$A:$AJ,(T$3+2),FALSE)), VLOOKUP($B576,'Results-formatted 060121'!$A:$AJ,(T$3+2),FALSE)))</f>
        <v>5</v>
      </c>
      <c r="U576" s="95">
        <f>IF($C576 = "neg", (($D576+1) - VLOOKUP($B576,'Results-formatted 060121'!$A:$AJ,(U$3+2),FALSE)), IF($C576 = "pos-neg", (3+VLOOKUP($B576,'Results-formatted 060121'!$A:$AJ,(U$3+2),FALSE)), VLOOKUP($B576,'Results-formatted 060121'!$A:$AJ,(U$3+2),FALSE)))</f>
        <v>3</v>
      </c>
      <c r="V576" s="95">
        <f>IF($C576 = "neg", (($D576+1) - VLOOKUP($B576,'Results-formatted 060121'!$A:$AJ,(V$3+2),FALSE)), IF($C576 = "pos-neg", (3+VLOOKUP($B576,'Results-formatted 060121'!$A:$AJ,(V$3+2),FALSE)), VLOOKUP($B576,'Results-formatted 060121'!$A:$AJ,(V$3+2),FALSE)))</f>
        <v>5</v>
      </c>
      <c r="W576" s="95">
        <f>IF($C576 = "neg", (($D576+1) - VLOOKUP($B576,'Results-formatted 060121'!$A:$AJ,(W$3+2),FALSE)), IF($C576 = "pos-neg", (3+VLOOKUP($B576,'Results-formatted 060121'!$A:$AJ,(W$3+2),FALSE)), VLOOKUP($B576,'Results-formatted 060121'!$A:$AJ,(W$3+2),FALSE)))</f>
        <v>4</v>
      </c>
      <c r="X576" s="95">
        <f>IF($C576 = "neg", (($D576+1) - VLOOKUP($B576,'Results-formatted 060121'!$A:$AJ,(X$3+2),FALSE)), IF($C576 = "pos-neg", (3+VLOOKUP($B576,'Results-formatted 060121'!$A:$AJ,(X$3+2),FALSE)), VLOOKUP($B576,'Results-formatted 060121'!$A:$AJ,(X$3+2),FALSE)))</f>
        <v>4</v>
      </c>
      <c r="Y576" s="95">
        <f>IF($C576 = "neg", (($D576+1) - VLOOKUP($B576,'Results-formatted 060121'!$A:$AJ,(Y$3+2),FALSE)), IF($C576 = "pos-neg", (3+VLOOKUP($B576,'Results-formatted 060121'!$A:$AJ,(Y$3+2),FALSE)), VLOOKUP($B576,'Results-formatted 060121'!$A:$AJ,(Y$3+2),FALSE)))</f>
        <v>4</v>
      </c>
      <c r="Z576" s="95">
        <f>IF($C576 = "neg", (($D576+1) - VLOOKUP($B576,'Results-formatted 060121'!$A:$AJ,(Z$3+2),FALSE)), IF($C576 = "pos-neg", (3+VLOOKUP($B576,'Results-formatted 060121'!$A:$AJ,(Z$3+2),FALSE)), VLOOKUP($B576,'Results-formatted 060121'!$A:$AJ,(Z$3+2),FALSE)))</f>
        <v>3</v>
      </c>
      <c r="AA576" s="95">
        <f>IF($C576 = "neg", (($D576+1) - VLOOKUP($B576,'Results-formatted 060121'!$A:$AJ,(AA$3+2),FALSE)), IF($C576 = "pos-neg", (3+VLOOKUP($B576,'Results-formatted 060121'!$A:$AJ,(AA$3+2),FALSE)), VLOOKUP($B576,'Results-formatted 060121'!$A:$AJ,(AA$3+2),FALSE)))</f>
        <v>2</v>
      </c>
      <c r="AB576" s="95">
        <f>IF($C576 = "neg", (($D576+1) - VLOOKUP($B576,'Results-formatted 060121'!$A:$AJ,(AB$3+2),FALSE)), IF($C576 = "pos-neg", (3+VLOOKUP($B576,'Results-formatted 060121'!$A:$AJ,(AB$3+2),FALSE)), VLOOKUP($B576,'Results-formatted 060121'!$A:$AJ,(AB$3+2),FALSE)))</f>
        <v>2</v>
      </c>
      <c r="AC576" s="95">
        <f>IF($C576 = "neg", (($D576+1) - VLOOKUP($B576,'Results-formatted 060121'!$A:$AJ,(AC$3+2),FALSE)), IF($C576 = "pos-neg", (3+VLOOKUP($B576,'Results-formatted 060121'!$A:$AJ,(AC$3+2),FALSE)), VLOOKUP($B576,'Results-formatted 060121'!$A:$AJ,(AC$3+2),FALSE)))</f>
        <v>5</v>
      </c>
      <c r="AD576" s="95">
        <f>IF($C576 = "neg", (($D576+1) - VLOOKUP($B576,'Results-formatted 060121'!$A:$AJ,(AD$3+2),FALSE)), IF($C576 = "pos-neg", (3+VLOOKUP($B576,'Results-formatted 060121'!$A:$AJ,(AD$3+2),FALSE)), VLOOKUP($B576,'Results-formatted 060121'!$A:$AJ,(AD$3+2),FALSE)))</f>
        <v>2</v>
      </c>
      <c r="AE576" s="95">
        <f>IF($C576 = "neg", (($D576+1) - VLOOKUP($B576,'Results-formatted 060121'!$A:$AJ,(AE$3+2),FALSE)), IF($C576 = "pos-neg", (3+VLOOKUP($B576,'Results-formatted 060121'!$A:$AJ,(AE$3+2),FALSE)), VLOOKUP($B576,'Results-formatted 060121'!$A:$AJ,(AE$3+2),FALSE)))</f>
        <v>4</v>
      </c>
      <c r="AF576" s="95">
        <f>IF($C576 = "neg", (($D576+1) - VLOOKUP($B576,'Results-formatted 060121'!$A:$AJ,(AF$3+2),FALSE)), IF($C576 = "pos-neg", (3+VLOOKUP($B576,'Results-formatted 060121'!$A:$AJ,(AF$3+2),FALSE)), VLOOKUP($B576,'Results-formatted 060121'!$A:$AJ,(AF$3+2),FALSE)))</f>
        <v>4</v>
      </c>
      <c r="AG576" s="95">
        <f>IF($C576 = "neg", (($D576+1) - VLOOKUP($B576,'Results-formatted 060121'!$A:$AJ,(AG$3+2),FALSE)), IF($C576 = "pos-neg", (3+VLOOKUP($B576,'Results-formatted 060121'!$A:$AJ,(AG$3+2),FALSE)), VLOOKUP($B576,'Results-formatted 060121'!$A:$AJ,(AG$3+2),FALSE)))</f>
        <v>5</v>
      </c>
      <c r="AH576" s="95">
        <f>IF($C576 = "neg", (($D576+1) - VLOOKUP($B576,'Results-formatted 060121'!$A:$AJ,(AH$3+2),FALSE)), IF($C576 = "pos-neg", (3+VLOOKUP($B576,'Results-formatted 060121'!$A:$AJ,(AH$3+2),FALSE)), VLOOKUP($B576,'Results-formatted 060121'!$A:$AJ,(AH$3+2),FALSE)))</f>
        <v>4</v>
      </c>
      <c r="AI576" s="95">
        <f>IF($C576 = "neg", (($D576+1) - VLOOKUP($B576,'Results-formatted 060121'!$A:$AJ,(AI$3+2),FALSE)), IF($C576 = "pos-neg", (3+VLOOKUP($B576,'Results-formatted 060121'!$A:$AJ,(AI$3+2),FALSE)), VLOOKUP($B576,'Results-formatted 060121'!$A:$AJ,(AI$3+2),FALSE)))</f>
        <v>5</v>
      </c>
      <c r="AJ576" s="95">
        <f>IF($C576 = "neg", (($D576+1) - VLOOKUP($B576,'Results-formatted 060121'!$A:$AJ,(AJ$3+2),FALSE)), IF($C576 = "pos-neg", (3+VLOOKUP($B576,'Results-formatted 060121'!$A:$AJ,(AJ$3+2),FALSE)), VLOOKUP($B576,'Results-formatted 060121'!$A:$AJ,(AJ$3+2),FALSE)))</f>
        <v>5</v>
      </c>
      <c r="AK576" s="95">
        <f>IF($C576 = "neg", (($D576+1) - VLOOKUP($B576,'Results-formatted 060121'!$A:$AJ,(AK$3+2),FALSE)), IF($C576 = "pos-neg", (3+VLOOKUP($B576,'Results-formatted 060121'!$A:$AJ,(AK$3+2),FALSE)), VLOOKUP($B576,'Results-formatted 060121'!$A:$AJ,(AK$3+2),FALSE)))</f>
        <v>2</v>
      </c>
      <c r="AL576" s="95">
        <f>IF($C576 = "neg", (($D576+1) - VLOOKUP($B576,'Results-formatted 060121'!$A:$AJ,(AL$3+2),FALSE)), IF($C576 = "pos-neg", (3+VLOOKUP($B576,'Results-formatted 060121'!$A:$AJ,(AL$3+2),FALSE)), VLOOKUP($B576,'Results-formatted 060121'!$A:$AJ,(AL$3+2),FALSE)))</f>
        <v>4</v>
      </c>
      <c r="AM576" s="95">
        <f>IF($C576 = "neg", (($D576+1) - VLOOKUP($B576,'Results-formatted 060121'!$A:AJ,(AM$3+2),FALSE)), IF($C576 = "pos-neg", (3+VLOOKUP($B576,'Results-formatted 060121'!$A:AJ,(AM$3+2),FALSE)), VLOOKUP($B576,'Results-formatted 060121'!$A:AJ,(AM$3+2),FALSE)))</f>
        <v>5</v>
      </c>
      <c r="AN576" s="95">
        <f>IF($C576 = "neg", (($D576+1) - VLOOKUP($B576,'Results-formatted 060121'!$A:AK,(AN$3+2),FALSE)), IF($C576 = "pos-neg", (3+VLOOKUP($B576,'Results-formatted 060121'!$A:AK,(AN$3+2),FALSE)), VLOOKUP($B576,'Results-formatted 060121'!$A:AK,(AN$3+2),FALSE)))</f>
        <v>4</v>
      </c>
      <c r="AO576" s="95">
        <f>IF($C576 = "neg", (($D576+1) - VLOOKUP($B576,'Results-formatted 060121'!$A:AL,(AO$3+2),FALSE)), IF($C576 = "pos-neg", (3+VLOOKUP($B576,'Results-formatted 060121'!$A:AL,(AO$3+2),FALSE)), VLOOKUP($B576,'Results-formatted 060121'!$A:AL,(AO$3+2),FALSE)))</f>
        <v>3</v>
      </c>
      <c r="AP576" s="95">
        <f>IF($C576 = "neg", (($D576+1) - VLOOKUP($B576,'Results-formatted 060121'!$A:AM,(AP$3+2),FALSE)), IF($C576 = "pos-neg", (3+VLOOKUP($B576,'Results-formatted 060121'!$A:AM,(AP$3+2),FALSE)), VLOOKUP($B576,'Results-formatted 060121'!$A:AM,(AP$3+2),FALSE)))</f>
        <v>2</v>
      </c>
      <c r="AQ576" s="95">
        <f>IF($C576 = "neg", (($D576+1) - VLOOKUP($B576,'Results-formatted 060121'!$A:AN,(AQ$3+2),FALSE)), IF($C576 = "pos-neg", (3+VLOOKUP($B576,'Results-formatted 060121'!$A:AN,(AQ$3+2),FALSE)), VLOOKUP($B576,'Results-formatted 060121'!$A:AN,(AQ$3+2),FALSE)))</f>
        <v>4</v>
      </c>
      <c r="AR576" s="95">
        <f>IF($C576 = "neg", (($D576+1) - VLOOKUP($B576,'Results-formatted 060121'!$A:AO,(AR$3+2),FALSE)), IF($C576 = "pos-neg", (3+VLOOKUP($B576,'Results-formatted 060121'!$A:AO,(AR$3+2),FALSE)), VLOOKUP($B576,'Results-formatted 060121'!$A:AO,(AR$3+2),FALSE)))</f>
        <v>5</v>
      </c>
      <c r="AS576" s="95">
        <f>IF($C576 = "neg", (($D576+1) - VLOOKUP($B576,'Results-formatted 060121'!$A:AP,(AS$3+2),FALSE)), IF($C576 = "pos-neg", (3+VLOOKUP($B576,'Results-formatted 060121'!$A:AP,(AS$3+2),FALSE)), VLOOKUP($B576,'Results-formatted 060121'!$A:AP,(AS$3+2),FALSE)))</f>
        <v>4</v>
      </c>
      <c r="AT576" s="95">
        <f>IF($C576 = "neg", (($D576+1) - VLOOKUP($B576,'Results-formatted 060121'!$A:AQ,(AT$3+2),FALSE)), IF($C576 = "pos-neg", (3+VLOOKUP($B576,'Results-formatted 060121'!$A:AQ,(AT$3+2),FALSE)), VLOOKUP($B576,'Results-formatted 060121'!$A:AQ,(AT$3+2),FALSE)))</f>
        <v>5</v>
      </c>
      <c r="AU576" s="95">
        <f>IF($C576 = "neg", (($D576+1) - VLOOKUP($B576,'Results-formatted 060121'!$A:AR,(AU$3+2),FALSE)), IF($C576 = "pos-neg", (3+VLOOKUP($B576,'Results-formatted 060121'!$A:AR,(AU$3+2),FALSE)), VLOOKUP($B576,'Results-formatted 060121'!$A:AR,(AU$3+2),FALSE)))</f>
        <v>4</v>
      </c>
      <c r="AV576" s="95">
        <f>IF($C576 = "neg", (($D576+1) - VLOOKUP($B576,'Results-formatted 060121'!$A:AS,(AV$3+2),FALSE)), IF($C576 = "pos-neg", (3+VLOOKUP($B576,'Results-formatted 060121'!$A:AS,(AV$3+2),FALSE)), VLOOKUP($B576,'Results-formatted 060121'!$A:AS,(AV$3+2),FALSE)))</f>
        <v>5</v>
      </c>
      <c r="AW576" s="95">
        <f>IF($C576 = "neg", (($D576+1) - VLOOKUP($B576,'Results-formatted 060121'!$A:AT,(AW$3+2),FALSE)), IF($C576 = "pos-neg", (3+VLOOKUP($B576,'Results-formatted 060121'!$A:AT,(AW$3+2),FALSE)), VLOOKUP($B576,'Results-formatted 060121'!$A:AT,(AW$3+2),FALSE)))</f>
        <v>5</v>
      </c>
      <c r="AX576" s="95">
        <f>IF($C576 = "neg", (($D576+1) - VLOOKUP($B576,'Results-formatted 060121'!$A:AU,(AX$3+2),FALSE)), IF($C576 = "pos-neg", (3+VLOOKUP($B576,'Results-formatted 060121'!$A:AU,(AX$3+2),FALSE)), VLOOKUP($B576,'Results-formatted 060121'!$A:AU,(AX$3+2),FALSE)))</f>
        <v>2</v>
      </c>
      <c r="AY576" s="95">
        <f>IF($C576 = "neg", (($D576+1) - VLOOKUP($B576,'Results-formatted 060121'!$A:AV,(AY$3+2),FALSE)), IF($C576 = "pos-neg", (3+VLOOKUP($B576,'Results-formatted 060121'!$A:AV,(AY$3+2),FALSE)), VLOOKUP($B576,'Results-formatted 060121'!$A:AV,(AY$3+2),FALSE)))</f>
        <v>4</v>
      </c>
      <c r="AZ576" s="95">
        <f>IF($C576 = "neg", (($D576+1) - VLOOKUP($B576,'Results-formatted 060121'!$A:AW,(AZ$3+2),FALSE)), IF($C576 = "pos-neg", (3+VLOOKUP($B576,'Results-formatted 060121'!$A:AW,(AZ$3+2),FALSE)), VLOOKUP($B576,'Results-formatted 060121'!$A:AW,(AZ$3+2),FALSE)))</f>
        <v>4</v>
      </c>
      <c r="BA576" s="95">
        <f>IF($C576 = "neg", (($D576+1) - VLOOKUP($B576,'Results-formatted 060121'!$A:AX,(BA$3+2),FALSE)), IF($C576 = "pos-neg", (3+VLOOKUP($B576,'Results-formatted 060121'!$A:AX,(BA$3+2),FALSE)), VLOOKUP($B576,'Results-formatted 060121'!$A:AX,(BA$3+2),FALSE)))</f>
        <v>3</v>
      </c>
      <c r="BB576" s="95">
        <f>IF($C576 = "neg", (($D576+1) - VLOOKUP($B576,'Results-formatted 060121'!$A:AY,(BB$3+2),FALSE)), IF($C576 = "pos-neg", (3+VLOOKUP($B576,'Results-formatted 060121'!$A:AY,(BB$3+2),FALSE)), VLOOKUP($B576,'Results-formatted 060121'!$A:AY,(BB$3+2),FALSE)))</f>
        <v>5</v>
      </c>
      <c r="BC576" s="95">
        <f>IF($C576 = "neg", (($D576+1) - VLOOKUP($B576,'Results-formatted 060121'!$A:AZ,(BC$3+2),FALSE)), IF($C576 = "pos-neg", (3+VLOOKUP($B576,'Results-formatted 060121'!$A:AZ,(BC$3+2),FALSE)), VLOOKUP($B576,'Results-formatted 060121'!$A:AZ,(BC$3+2),FALSE)))</f>
        <v>4</v>
      </c>
      <c r="BD576" s="95">
        <f>IF($C576 = "neg", (($D576+1) - VLOOKUP($B576,'Results-formatted 060121'!$A:BA,(BD$3+2),FALSE)), IF($C576 = "pos-neg", (3+VLOOKUP($B576,'Results-formatted 060121'!$A:BA,(BD$3+2),FALSE)), VLOOKUP($B576,'Results-formatted 060121'!$A:BA,(BD$3+2),FALSE)))</f>
        <v>5</v>
      </c>
      <c r="BE576" s="95">
        <f>IF($C576 = "neg", (($D576+1) - VLOOKUP($B576,'Results-formatted 060121'!$A:BB,(BE$3+2),FALSE)), IF($C576 = "pos-neg", (3+VLOOKUP($B576,'Results-formatted 060121'!$A:BB,(BE$3+2),FALSE)), VLOOKUP($B576,'Results-formatted 060121'!$A:BB,(BE$3+2),FALSE)))</f>
        <v>4</v>
      </c>
      <c r="BF576" s="95">
        <f>IF($C576 = "neg", (($D576+1) - VLOOKUP($B576,'Results-formatted 060121'!$A:BC,(BF$3+2),FALSE)), IF($C576 = "pos-neg", (3+VLOOKUP($B576,'Results-formatted 060121'!$A:BC,(BF$3+2),FALSE)), VLOOKUP($B576,'Results-formatted 060121'!$A:BC,(BF$3+2),FALSE)))</f>
        <v>5</v>
      </c>
      <c r="BG576" s="95">
        <f>IF($C576 = "neg", (($D576+1) - VLOOKUP($B576,'Results-formatted 060121'!$A:BD,(BG$3+2),FALSE)), IF($C576 = "pos-neg", (3+VLOOKUP($B576,'Results-formatted 060121'!$A:BD,(BG$3+2),FALSE)), VLOOKUP($B576,'Results-formatted 060121'!$A:BD,(BG$3+2),FALSE)))</f>
        <v>3</v>
      </c>
      <c r="BH576" s="95">
        <f>IF($C576 = "neg", (($D576+1) - VLOOKUP($B576,'Results-formatted 060121'!$A:BE,(BH$3+2),FALSE)), IF($C576 = "pos-neg", (3+VLOOKUP($B576,'Results-formatted 060121'!$A:BE,(BH$3+2),FALSE)), VLOOKUP($B576,'Results-formatted 060121'!$A:BE,(BH$3+2),FALSE)))</f>
        <v>3</v>
      </c>
      <c r="BI576" s="95">
        <f>IF($C576 = "neg", (($D576+1) - VLOOKUP($B576,'Results-formatted 060121'!$A:BF,(BI$3+2),FALSE)), IF($C576 = "pos-neg", (3+VLOOKUP($B576,'Results-formatted 060121'!$A:BF,(BI$3+2),FALSE)), VLOOKUP($B576,'Results-formatted 060121'!$A:BF,(BI$3+2),FALSE)))</f>
        <v>5</v>
      </c>
      <c r="BJ576" s="95">
        <f>IF($C576 = "neg", (($D576+1) - VLOOKUP($B576,'Results-formatted 060121'!$A:BG,(BJ$3+2),FALSE)), IF($C576 = "pos-neg", (3+VLOOKUP($B576,'Results-formatted 060121'!$A:BG,(BJ$3+2),FALSE)), VLOOKUP($B576,'Results-formatted 060121'!$A:BG,(BJ$3+2),FALSE)))</f>
        <v>4</v>
      </c>
      <c r="BK576" s="95">
        <f>IF($C576 = "neg", (($D576+1) - VLOOKUP($B576,'Results-formatted 060121'!$A:BH,(BK$3+2),FALSE)), IF($C576 = "pos-neg", (3+VLOOKUP($B576,'Results-formatted 060121'!$A:BH,(BK$3+2),FALSE)), VLOOKUP($B576,'Results-formatted 060121'!$A:BH,(BK$3+2),FALSE)))</f>
        <v>5</v>
      </c>
      <c r="BL576" s="95">
        <f>IF($C576 = "neg", (($D576+1) - VLOOKUP($B576,'Results-formatted 060121'!$A:BI,(BL$3+2),FALSE)), IF($C576 = "pos-neg", (3+VLOOKUP($B576,'Results-formatted 060121'!$A:BI,(BL$3+2),FALSE)), VLOOKUP($B576,'Results-formatted 060121'!$A:BI,(BL$3+2),FALSE)))</f>
        <v>4</v>
      </c>
      <c r="BM576" s="95">
        <f>IF($C576 = "neg", (($D576+1) - VLOOKUP($B576,'Results-formatted 060121'!$A:BJ,(BM$3+2),FALSE)), IF($C576 = "pos-neg", (3+VLOOKUP($B576,'Results-formatted 060121'!$A:BJ,(BM$3+2),FALSE)), VLOOKUP($B576,'Results-formatted 060121'!$A:BJ,(BM$3+2),FALSE)))</f>
        <v>3</v>
      </c>
      <c r="BN576" s="95"/>
      <c r="BO576" s="95"/>
      <c r="BP576" s="95"/>
      <c r="BQ576" s="95"/>
      <c r="BR576" s="95"/>
      <c r="BS576" s="95"/>
      <c r="BT576" s="95"/>
      <c r="BU576" s="95"/>
      <c r="BV576" s="95"/>
      <c r="BW576" s="95"/>
      <c r="BX576" s="95"/>
      <c r="BY576" s="95"/>
      <c r="BZ576" s="95"/>
      <c r="CA576" s="95"/>
      <c r="CB576" s="95"/>
      <c r="CC576" s="95"/>
      <c r="CD576" s="99"/>
      <c r="CE576" s="25">
        <f t="shared" si="2235"/>
        <v>3.8833333333333333</v>
      </c>
      <c r="CF576" s="25">
        <f t="shared" si="2150"/>
        <v>0.99305497938955756</v>
      </c>
    </row>
    <row r="577" spans="2:84" ht="17" x14ac:dyDescent="0.15">
      <c r="B577" s="84"/>
      <c r="E577" s="39" t="s">
        <v>193</v>
      </c>
      <c r="F577" s="40"/>
      <c r="G577" s="40"/>
      <c r="H577" s="40">
        <f t="shared" ref="H577" si="2292">IF(ISNUMBER(H578),AVERAGE(H578:H581), "")</f>
        <v>1.75</v>
      </c>
      <c r="I577" s="40">
        <f t="shared" ref="I577" si="2293">IF(ISNUMBER(I578),AVERAGE(I578:I581), "")</f>
        <v>3.75</v>
      </c>
      <c r="J577" s="40"/>
      <c r="K577" s="40">
        <f t="shared" ref="K577" si="2294">IF(ISNUMBER(K578),AVERAGE(K578:K581), "")</f>
        <v>3.25</v>
      </c>
      <c r="L577" s="40">
        <f t="shared" ref="L577" si="2295">IF(ISNUMBER(L578),AVERAGE(L578:L581), "")</f>
        <v>2.75</v>
      </c>
      <c r="M577" s="40">
        <f t="shared" ref="M577" si="2296">IF(ISNUMBER(M578),AVERAGE(M578:M581), "")</f>
        <v>2.75</v>
      </c>
      <c r="N577" s="40"/>
      <c r="O577" s="40">
        <f t="shared" ref="O577" si="2297">IF(ISNUMBER(O578),AVERAGE(O578:O581), "")</f>
        <v>3.25</v>
      </c>
      <c r="P577" s="40">
        <f t="shared" ref="P577" si="2298">IF(ISNUMBER(P578),AVERAGE(P578:P581), "")</f>
        <v>2.5</v>
      </c>
      <c r="Q577" s="40">
        <f t="shared" ref="Q577" si="2299">IF(ISNUMBER(Q578),AVERAGE(Q578:Q581), "")</f>
        <v>4.25</v>
      </c>
      <c r="R577" s="40">
        <f t="shared" ref="R577" si="2300">IF(ISNUMBER(R578),AVERAGE(R578:R581), "")</f>
        <v>2.75</v>
      </c>
      <c r="S577" s="40">
        <f t="shared" ref="S577" si="2301">IF(ISNUMBER(S578),AVERAGE(S578:S581), "")</f>
        <v>3.75</v>
      </c>
      <c r="T577" s="40">
        <f t="shared" ref="T577" si="2302">IF(ISNUMBER(T578),AVERAGE(T578:T581), "")</f>
        <v>3.25</v>
      </c>
      <c r="U577" s="40">
        <f t="shared" ref="U577" si="2303">IF(ISNUMBER(U578),AVERAGE(U578:U581), "")</f>
        <v>1.75</v>
      </c>
      <c r="V577" s="40">
        <f t="shared" ref="V577" si="2304">IF(ISNUMBER(V578),AVERAGE(V578:V581), "")</f>
        <v>3.75</v>
      </c>
      <c r="W577" s="40">
        <f t="shared" ref="W577" si="2305">IF(ISNUMBER(W578),AVERAGE(W578:W581), "")</f>
        <v>3</v>
      </c>
      <c r="X577" s="40">
        <f t="shared" ref="X577" si="2306">IF(ISNUMBER(X578),AVERAGE(X578:X581), "")</f>
        <v>3.75</v>
      </c>
      <c r="Y577" s="40">
        <f t="shared" ref="Y577" si="2307">IF(ISNUMBER(Y578),AVERAGE(Y578:Y581), "")</f>
        <v>3.5</v>
      </c>
      <c r="Z577" s="40">
        <f t="shared" ref="Z577" si="2308">IF(ISNUMBER(Z578),AVERAGE(Z578:Z581), "")</f>
        <v>2.5</v>
      </c>
      <c r="AA577" s="40">
        <f t="shared" ref="AA577" si="2309">IF(ISNUMBER(AA578),AVERAGE(AA578:AA581), "")</f>
        <v>2.75</v>
      </c>
      <c r="AB577" s="40">
        <f t="shared" ref="AB577" si="2310">IF(ISNUMBER(AB578),AVERAGE(AB578:AB581), "")</f>
        <v>3</v>
      </c>
      <c r="AC577" s="40">
        <f t="shared" ref="AC577" si="2311">IF(ISNUMBER(AC578),AVERAGE(AC578:AC581), "")</f>
        <v>1.75</v>
      </c>
      <c r="AD577" s="40">
        <f t="shared" ref="AD577" si="2312">IF(ISNUMBER(AD578),AVERAGE(AD578:AD581), "")</f>
        <v>2.25</v>
      </c>
      <c r="AE577" s="40">
        <f t="shared" ref="AE577" si="2313">IF(ISNUMBER(AE578),AVERAGE(AE578:AE581), "")</f>
        <v>3</v>
      </c>
      <c r="AF577" s="40">
        <f t="shared" ref="AF577" si="2314">IF(ISNUMBER(AF578),AVERAGE(AF578:AF581), "")</f>
        <v>3</v>
      </c>
      <c r="AG577" s="40">
        <f t="shared" ref="AG577" si="2315">IF(ISNUMBER(AG578),AVERAGE(AG578:AG581), "")</f>
        <v>3.25</v>
      </c>
      <c r="AH577" s="40">
        <f t="shared" ref="AH577" si="2316">IF(ISNUMBER(AH578),AVERAGE(AH578:AH581), "")</f>
        <v>3</v>
      </c>
      <c r="AI577" s="40">
        <f t="shared" ref="AI577" si="2317">IF(ISNUMBER(AI578),AVERAGE(AI578:AI581), "")</f>
        <v>3.5</v>
      </c>
      <c r="AJ577" s="40">
        <f t="shared" ref="AJ577:BM577" si="2318">IF(ISNUMBER(AJ578),AVERAGE(AJ578:AJ581), "")</f>
        <v>3.5</v>
      </c>
      <c r="AK577" s="40"/>
      <c r="AL577" s="40">
        <f t="shared" si="2318"/>
        <v>2.5</v>
      </c>
      <c r="AM577" s="40">
        <f t="shared" si="2318"/>
        <v>4</v>
      </c>
      <c r="AN577" s="40">
        <f t="shared" si="2318"/>
        <v>3.5</v>
      </c>
      <c r="AO577" s="40">
        <f t="shared" si="2318"/>
        <v>3.5</v>
      </c>
      <c r="AP577" s="40">
        <f t="shared" si="2318"/>
        <v>2.5</v>
      </c>
      <c r="AQ577" s="40">
        <f t="shared" si="2318"/>
        <v>3</v>
      </c>
      <c r="AR577" s="40">
        <f t="shared" si="2318"/>
        <v>3.25</v>
      </c>
      <c r="AS577" s="40">
        <f t="shared" si="2318"/>
        <v>3.5</v>
      </c>
      <c r="AT577" s="40">
        <f t="shared" si="2318"/>
        <v>3</v>
      </c>
      <c r="AU577" s="40">
        <f t="shared" si="2318"/>
        <v>2.25</v>
      </c>
      <c r="AV577" s="40">
        <f t="shared" si="2318"/>
        <v>2.25</v>
      </c>
      <c r="AW577" s="40">
        <f t="shared" si="2318"/>
        <v>3.75</v>
      </c>
      <c r="AX577" s="40">
        <f t="shared" si="2318"/>
        <v>2.75</v>
      </c>
      <c r="AY577" s="40">
        <f t="shared" si="2318"/>
        <v>3.25</v>
      </c>
      <c r="AZ577" s="40">
        <f t="shared" si="2318"/>
        <v>2.25</v>
      </c>
      <c r="BA577" s="40">
        <f t="shared" si="2318"/>
        <v>3.25</v>
      </c>
      <c r="BB577" s="40"/>
      <c r="BC577" s="40">
        <f t="shared" si="2318"/>
        <v>3.25</v>
      </c>
      <c r="BD577" s="40">
        <f t="shared" si="2318"/>
        <v>3.75</v>
      </c>
      <c r="BE577" s="40">
        <f t="shared" si="2318"/>
        <v>3</v>
      </c>
      <c r="BF577" s="40">
        <f t="shared" si="2318"/>
        <v>3.75</v>
      </c>
      <c r="BG577" s="40">
        <f t="shared" si="2318"/>
        <v>2.5</v>
      </c>
      <c r="BH577" s="40">
        <f t="shared" si="2318"/>
        <v>3.25</v>
      </c>
      <c r="BI577" s="40">
        <f t="shared" si="2318"/>
        <v>4.25</v>
      </c>
      <c r="BJ577" s="40">
        <f t="shared" si="2318"/>
        <v>3.75</v>
      </c>
      <c r="BK577" s="40">
        <f t="shared" si="2318"/>
        <v>2.75</v>
      </c>
      <c r="BL577" s="40">
        <f t="shared" si="2318"/>
        <v>5</v>
      </c>
      <c r="BM577" s="40">
        <f t="shared" si="2318"/>
        <v>2.75</v>
      </c>
      <c r="BN577" s="40"/>
      <c r="BO577" s="40"/>
      <c r="BP577" s="40"/>
      <c r="BQ577" s="40"/>
      <c r="BR577" s="40"/>
      <c r="BS577" s="40"/>
      <c r="BT577" s="40"/>
      <c r="BU577" s="40"/>
      <c r="BV577" s="40"/>
      <c r="BW577" s="40"/>
      <c r="BX577" s="40"/>
      <c r="BY577" s="40"/>
      <c r="BZ577" s="40"/>
      <c r="CA577" s="40"/>
      <c r="CB577" s="40"/>
      <c r="CC577" s="40"/>
      <c r="CD577" s="40" t="str">
        <f t="shared" ref="CD577" si="2319">IF(ISNUMBER(CD578),AVERAGE(CD578:CD581), "")</f>
        <v/>
      </c>
      <c r="CE577" s="40">
        <f t="shared" si="2235"/>
        <v>3.1064814814814814</v>
      </c>
      <c r="CF577" s="40">
        <f t="shared" si="2150"/>
        <v>0.65445110922633165</v>
      </c>
    </row>
    <row r="578" spans="2:84" ht="42" x14ac:dyDescent="0.15">
      <c r="B578" s="84" t="s">
        <v>683</v>
      </c>
      <c r="C578" s="86" t="s">
        <v>224</v>
      </c>
      <c r="D578" s="2">
        <v>5</v>
      </c>
      <c r="E578" s="15" t="s">
        <v>1132</v>
      </c>
      <c r="F578" s="95">
        <f>IF($C578 = "neg", (($D578+1) - VLOOKUP($B578,'Results-formatted 060121'!$A:$AJ,(F$3+2),FALSE)), IF($C578 = "pos-neg", (3+VLOOKUP($B578,'Results-formatted 060121'!$A:$AJ,(F$3+2),FALSE)), VLOOKUP($B578,'Results-formatted 060121'!$A:$AJ,(F$3+2),FALSE)))</f>
        <v>3</v>
      </c>
      <c r="G578" s="95">
        <f>IF($C578 = "neg", (($D578+1) - VLOOKUP($B578,'Results-formatted 060121'!$A:$AJ,(G$3+2),FALSE)), IF($C578 = "pos-neg", (3+VLOOKUP($B578,'Results-formatted 060121'!$A:$AJ,(G$3+2),FALSE)), VLOOKUP($B578,'Results-formatted 060121'!$A:$AJ,(G$3+2),FALSE)))</f>
        <v>4</v>
      </c>
      <c r="H578" s="95">
        <f>IF($C578 = "neg", (($D578+1) - VLOOKUP($B578,'Results-formatted 060121'!$A:$AJ,(H$3+2),FALSE)), IF($C578 = "pos-neg", (3+VLOOKUP($B578,'Results-formatted 060121'!$A:$AJ,(H$3+2),FALSE)), VLOOKUP($B578,'Results-formatted 060121'!$A:$AJ,(H$3+2),FALSE)))</f>
        <v>2</v>
      </c>
      <c r="I578" s="95">
        <f>IF($C578 = "neg", (($D578+1) - VLOOKUP($B578,'Results-formatted 060121'!$A:$AJ,(I$3+2),FALSE)), IF($C578 = "pos-neg", (3+VLOOKUP($B578,'Results-formatted 060121'!$A:$AJ,(I$3+2),FALSE)), VLOOKUP($B578,'Results-formatted 060121'!$A:$AJ,(I$3+2),FALSE)))</f>
        <v>5</v>
      </c>
      <c r="J578" s="95">
        <f>IF($C578 = "neg", (($D578+1) - VLOOKUP($B578,'Results-formatted 060121'!$A:$AJ,(J$3+2),FALSE)), IF($C578 = "pos-neg", (3+VLOOKUP($B578,'Results-formatted 060121'!$A:$AJ,(J$3+2),FALSE)), VLOOKUP($B578,'Results-formatted 060121'!$A:$AJ,(J$3+2),FALSE)))</f>
        <v>2</v>
      </c>
      <c r="K578" s="95">
        <f>IF($C578 = "neg", (($D578+1) - VLOOKUP($B578,'Results-formatted 060121'!$A:$AJ,(K$3+2),FALSE)), IF($C578 = "pos-neg", (3+VLOOKUP($B578,'Results-formatted 060121'!$A:$AJ,(K$3+2),FALSE)), VLOOKUP($B578,'Results-formatted 060121'!$A:$AJ,(K$3+2),FALSE)))</f>
        <v>5</v>
      </c>
      <c r="L578" s="95">
        <f>IF($C578 = "neg", (($D578+1) - VLOOKUP($B578,'Results-formatted 060121'!$A:$AJ,(L$3+2),FALSE)), IF($C578 = "pos-neg", (3+VLOOKUP($B578,'Results-formatted 060121'!$A:$AJ,(L$3+2),FALSE)), VLOOKUP($B578,'Results-formatted 060121'!$A:$AJ,(L$3+2),FALSE)))</f>
        <v>4</v>
      </c>
      <c r="M578" s="95">
        <f>IF($C578 = "neg", (($D578+1) - VLOOKUP($B578,'Results-formatted 060121'!$A:$AJ,(M$3+2),FALSE)), IF($C578 = "pos-neg", (3+VLOOKUP($B578,'Results-formatted 060121'!$A:$AJ,(M$3+2),FALSE)), VLOOKUP($B578,'Results-formatted 060121'!$A:$AJ,(M$3+2),FALSE)))</f>
        <v>5</v>
      </c>
      <c r="N578" s="95">
        <f>IF($C578 = "neg", (($D578+1) - VLOOKUP($B578,'Results-formatted 060121'!$A:$AJ,(N$3+2),FALSE)), IF($C578 = "pos-neg", (3+VLOOKUP($B578,'Results-formatted 060121'!$A:$AJ,(N$3+2),FALSE)), VLOOKUP($B578,'Results-formatted 060121'!$A:$AJ,(N$3+2),FALSE)))</f>
        <v>3</v>
      </c>
      <c r="O578" s="95">
        <f>IF($C578 = "neg", (($D578+1) - VLOOKUP($B578,'Results-formatted 060121'!$A:$AJ,(O$3+2),FALSE)), IF($C578 = "pos-neg", (3+VLOOKUP($B578,'Results-formatted 060121'!$A:$AJ,(O$3+2),FALSE)), VLOOKUP($B578,'Results-formatted 060121'!$A:$AJ,(O$3+2),FALSE)))</f>
        <v>5</v>
      </c>
      <c r="P578" s="95">
        <f>IF($C578 = "neg", (($D578+1) - VLOOKUP($B578,'Results-formatted 060121'!$A:$AJ,(P$3+2),FALSE)), IF($C578 = "pos-neg", (3+VLOOKUP($B578,'Results-formatted 060121'!$A:$AJ,(P$3+2),FALSE)), VLOOKUP($B578,'Results-formatted 060121'!$A:$AJ,(P$3+2),FALSE)))</f>
        <v>4</v>
      </c>
      <c r="Q578" s="95">
        <f>IF($C578 = "neg", (($D578+1) - VLOOKUP($B578,'Results-formatted 060121'!$A:$AJ,(Q$3+2),FALSE)), IF($C578 = "pos-neg", (3+VLOOKUP($B578,'Results-formatted 060121'!$A:$AJ,(Q$3+2),FALSE)), VLOOKUP($B578,'Results-formatted 060121'!$A:$AJ,(Q$3+2),FALSE)))</f>
        <v>4</v>
      </c>
      <c r="R578" s="95">
        <f>IF($C578 = "neg", (($D578+1) - VLOOKUP($B578,'Results-formatted 060121'!$A:$AJ,(R$3+2),FALSE)), IF($C578 = "pos-neg", (3+VLOOKUP($B578,'Results-formatted 060121'!$A:$AJ,(R$3+2),FALSE)), VLOOKUP($B578,'Results-formatted 060121'!$A:$AJ,(R$3+2),FALSE)))</f>
        <v>2</v>
      </c>
      <c r="S578" s="95">
        <f>IF($C578 = "neg", (($D578+1) - VLOOKUP($B578,'Results-formatted 060121'!$A:$AJ,(S$3+2),FALSE)), IF($C578 = "pos-neg", (3+VLOOKUP($B578,'Results-formatted 060121'!$A:$AJ,(S$3+2),FALSE)), VLOOKUP($B578,'Results-formatted 060121'!$A:$AJ,(S$3+2),FALSE)))</f>
        <v>4</v>
      </c>
      <c r="T578" s="95">
        <f>IF($C578 = "neg", (($D578+1) - VLOOKUP($B578,'Results-formatted 060121'!$A:$AJ,(T$3+2),FALSE)), IF($C578 = "pos-neg", (3+VLOOKUP($B578,'Results-formatted 060121'!$A:$AJ,(T$3+2),FALSE)), VLOOKUP($B578,'Results-formatted 060121'!$A:$AJ,(T$3+2),FALSE)))</f>
        <v>4</v>
      </c>
      <c r="U578" s="95">
        <f>IF($C578 = "neg", (($D578+1) - VLOOKUP($B578,'Results-formatted 060121'!$A:$AJ,(U$3+2),FALSE)), IF($C578 = "pos-neg", (3+VLOOKUP($B578,'Results-formatted 060121'!$A:$AJ,(U$3+2),FALSE)), VLOOKUP($B578,'Results-formatted 060121'!$A:$AJ,(U$3+2),FALSE)))</f>
        <v>4</v>
      </c>
      <c r="V578" s="95">
        <f>IF($C578 = "neg", (($D578+1) - VLOOKUP($B578,'Results-formatted 060121'!$A:$AJ,(V$3+2),FALSE)), IF($C578 = "pos-neg", (3+VLOOKUP($B578,'Results-formatted 060121'!$A:$AJ,(V$3+2),FALSE)), VLOOKUP($B578,'Results-formatted 060121'!$A:$AJ,(V$3+2),FALSE)))</f>
        <v>4</v>
      </c>
      <c r="W578" s="95">
        <f>IF($C578 = "neg", (($D578+1) - VLOOKUP($B578,'Results-formatted 060121'!$A:$AJ,(W$3+2),FALSE)), IF($C578 = "pos-neg", (3+VLOOKUP($B578,'Results-formatted 060121'!$A:$AJ,(W$3+2),FALSE)), VLOOKUP($B578,'Results-formatted 060121'!$A:$AJ,(W$3+2),FALSE)))</f>
        <v>4</v>
      </c>
      <c r="X578" s="95">
        <f>IF($C578 = "neg", (($D578+1) - VLOOKUP($B578,'Results-formatted 060121'!$A:$AJ,(X$3+2),FALSE)), IF($C578 = "pos-neg", (3+VLOOKUP($B578,'Results-formatted 060121'!$A:$AJ,(X$3+2),FALSE)), VLOOKUP($B578,'Results-formatted 060121'!$A:$AJ,(X$3+2),FALSE)))</f>
        <v>4</v>
      </c>
      <c r="Y578" s="95">
        <f>IF($C578 = "neg", (($D578+1) - VLOOKUP($B578,'Results-formatted 060121'!$A:$AJ,(Y$3+2),FALSE)), IF($C578 = "pos-neg", (3+VLOOKUP($B578,'Results-formatted 060121'!$A:$AJ,(Y$3+2),FALSE)), VLOOKUP($B578,'Results-formatted 060121'!$A:$AJ,(Y$3+2),FALSE)))</f>
        <v>2</v>
      </c>
      <c r="Z578" s="95">
        <f>IF($C578 = "neg", (($D578+1) - VLOOKUP($B578,'Results-formatted 060121'!$A:$AJ,(Z$3+2),FALSE)), IF($C578 = "pos-neg", (3+VLOOKUP($B578,'Results-formatted 060121'!$A:$AJ,(Z$3+2),FALSE)), VLOOKUP($B578,'Results-formatted 060121'!$A:$AJ,(Z$3+2),FALSE)))</f>
        <v>3</v>
      </c>
      <c r="AA578" s="95">
        <f>IF($C578 = "neg", (($D578+1) - VLOOKUP($B578,'Results-formatted 060121'!$A:$AJ,(AA$3+2),FALSE)), IF($C578 = "pos-neg", (3+VLOOKUP($B578,'Results-formatted 060121'!$A:$AJ,(AA$3+2),FALSE)), VLOOKUP($B578,'Results-formatted 060121'!$A:$AJ,(AA$3+2),FALSE)))</f>
        <v>4</v>
      </c>
      <c r="AB578" s="95">
        <f>IF($C578 = "neg", (($D578+1) - VLOOKUP($B578,'Results-formatted 060121'!$A:$AJ,(AB$3+2),FALSE)), IF($C578 = "pos-neg", (3+VLOOKUP($B578,'Results-formatted 060121'!$A:$AJ,(AB$3+2),FALSE)), VLOOKUP($B578,'Results-formatted 060121'!$A:$AJ,(AB$3+2),FALSE)))</f>
        <v>4</v>
      </c>
      <c r="AC578" s="95">
        <f>IF($C578 = "neg", (($D578+1) - VLOOKUP($B578,'Results-formatted 060121'!$A:$AJ,(AC$3+2),FALSE)), IF($C578 = "pos-neg", (3+VLOOKUP($B578,'Results-formatted 060121'!$A:$AJ,(AC$3+2),FALSE)), VLOOKUP($B578,'Results-formatted 060121'!$A:$AJ,(AC$3+2),FALSE)))</f>
        <v>1</v>
      </c>
      <c r="AD578" s="95">
        <f>IF($C578 = "neg", (($D578+1) - VLOOKUP($B578,'Results-formatted 060121'!$A:$AJ,(AD$3+2),FALSE)), IF($C578 = "pos-neg", (3+VLOOKUP($B578,'Results-formatted 060121'!$A:$AJ,(AD$3+2),FALSE)), VLOOKUP($B578,'Results-formatted 060121'!$A:$AJ,(AD$3+2),FALSE)))</f>
        <v>4</v>
      </c>
      <c r="AE578" s="95">
        <f>IF($C578 = "neg", (($D578+1) - VLOOKUP($B578,'Results-formatted 060121'!$A:$AJ,(AE$3+2),FALSE)), IF($C578 = "pos-neg", (3+VLOOKUP($B578,'Results-formatted 060121'!$A:$AJ,(AE$3+2),FALSE)), VLOOKUP($B578,'Results-formatted 060121'!$A:$AJ,(AE$3+2),FALSE)))</f>
        <v>2</v>
      </c>
      <c r="AF578" s="95">
        <f>IF($C578 = "neg", (($D578+1) - VLOOKUP($B578,'Results-formatted 060121'!$A:$AJ,(AF$3+2),FALSE)), IF($C578 = "pos-neg", (3+VLOOKUP($B578,'Results-formatted 060121'!$A:$AJ,(AF$3+2),FALSE)), VLOOKUP($B578,'Results-formatted 060121'!$A:$AJ,(AF$3+2),FALSE)))</f>
        <v>3</v>
      </c>
      <c r="AG578" s="95">
        <f>IF($C578 = "neg", (($D578+1) - VLOOKUP($B578,'Results-formatted 060121'!$A:$AJ,(AG$3+2),FALSE)), IF($C578 = "pos-neg", (3+VLOOKUP($B578,'Results-formatted 060121'!$A:$AJ,(AG$3+2),FALSE)), VLOOKUP($B578,'Results-formatted 060121'!$A:$AJ,(AG$3+2),FALSE)))</f>
        <v>1</v>
      </c>
      <c r="AH578" s="95">
        <f>IF($C578 = "neg", (($D578+1) - VLOOKUP($B578,'Results-formatted 060121'!$A:$AJ,(AH$3+2),FALSE)), IF($C578 = "pos-neg", (3+VLOOKUP($B578,'Results-formatted 060121'!$A:$AJ,(AH$3+2),FALSE)), VLOOKUP($B578,'Results-formatted 060121'!$A:$AJ,(AH$3+2),FALSE)))</f>
        <v>4</v>
      </c>
      <c r="AI578" s="95">
        <f>IF($C578 = "neg", (($D578+1) - VLOOKUP($B578,'Results-formatted 060121'!$A:$AJ,(AI$3+2),FALSE)), IF($C578 = "pos-neg", (3+VLOOKUP($B578,'Results-formatted 060121'!$A:$AJ,(AI$3+2),FALSE)), VLOOKUP($B578,'Results-formatted 060121'!$A:$AJ,(AI$3+2),FALSE)))</f>
        <v>4</v>
      </c>
      <c r="AJ578" s="95">
        <f>IF($C578 = "neg", (($D578+1) - VLOOKUP($B578,'Results-formatted 060121'!$A:$AJ,(AJ$3+2),FALSE)), IF($C578 = "pos-neg", (3+VLOOKUP($B578,'Results-formatted 060121'!$A:$AJ,(AJ$3+2),FALSE)), VLOOKUP($B578,'Results-formatted 060121'!$A:$AJ,(AJ$3+2),FALSE)))</f>
        <v>1</v>
      </c>
      <c r="AK578" s="95">
        <f>IF($C578 = "neg", (($D578+1) - VLOOKUP($B578,'Results-formatted 060121'!$A:$AJ,(AK$3+2),FALSE)), IF($C578 = "pos-neg", (3+VLOOKUP($B578,'Results-formatted 060121'!$A:$AJ,(AK$3+2),FALSE)), VLOOKUP($B578,'Results-formatted 060121'!$A:$AJ,(AK$3+2),FALSE)))</f>
        <v>3</v>
      </c>
      <c r="AL578" s="95">
        <f>IF($C578 = "neg", (($D578+1) - VLOOKUP($B578,'Results-formatted 060121'!$A:$AJ,(AL$3+2),FALSE)), IF($C578 = "pos-neg", (3+VLOOKUP($B578,'Results-formatted 060121'!$A:$AJ,(AL$3+2),FALSE)), VLOOKUP($B578,'Results-formatted 060121'!$A:$AJ,(AL$3+2),FALSE)))</f>
        <v>3</v>
      </c>
      <c r="AM578" s="95">
        <f>IF($C578 = "neg", (($D578+1) - VLOOKUP($B578,'Results-formatted 060121'!$A:AJ,(AM$3+2),FALSE)), IF($C578 = "pos-neg", (3+VLOOKUP($B578,'Results-formatted 060121'!$A:AJ,(AM$3+2),FALSE)), VLOOKUP($B578,'Results-formatted 060121'!$A:AJ,(AM$3+2),FALSE)))</f>
        <v>5</v>
      </c>
      <c r="AN578" s="95">
        <f>IF($C578 = "neg", (($D578+1) - VLOOKUP($B578,'Results-formatted 060121'!$A:AK,(AN$3+2),FALSE)), IF($C578 = "pos-neg", (3+VLOOKUP($B578,'Results-formatted 060121'!$A:AK,(AN$3+2),FALSE)), VLOOKUP($B578,'Results-formatted 060121'!$A:AK,(AN$3+2),FALSE)))</f>
        <v>4</v>
      </c>
      <c r="AO578" s="95">
        <f>IF($C578 = "neg", (($D578+1) - VLOOKUP($B578,'Results-formatted 060121'!$A:AL,(AO$3+2),FALSE)), IF($C578 = "pos-neg", (3+VLOOKUP($B578,'Results-formatted 060121'!$A:AL,(AO$3+2),FALSE)), VLOOKUP($B578,'Results-formatted 060121'!$A:AL,(AO$3+2),FALSE)))</f>
        <v>4</v>
      </c>
      <c r="AP578" s="95">
        <f>IF($C578 = "neg", (($D578+1) - VLOOKUP($B578,'Results-formatted 060121'!$A:AM,(AP$3+2),FALSE)), IF($C578 = "pos-neg", (3+VLOOKUP($B578,'Results-formatted 060121'!$A:AM,(AP$3+2),FALSE)), VLOOKUP($B578,'Results-formatted 060121'!$A:AM,(AP$3+2),FALSE)))</f>
        <v>2</v>
      </c>
      <c r="AQ578" s="95">
        <f>IF($C578 = "neg", (($D578+1) - VLOOKUP($B578,'Results-formatted 060121'!$A:AN,(AQ$3+2),FALSE)), IF($C578 = "pos-neg", (3+VLOOKUP($B578,'Results-formatted 060121'!$A:AN,(AQ$3+2),FALSE)), VLOOKUP($B578,'Results-formatted 060121'!$A:AN,(AQ$3+2),FALSE)))</f>
        <v>4</v>
      </c>
      <c r="AR578" s="95">
        <f>IF($C578 = "neg", (($D578+1) - VLOOKUP($B578,'Results-formatted 060121'!$A:AO,(AR$3+2),FALSE)), IF($C578 = "pos-neg", (3+VLOOKUP($B578,'Results-formatted 060121'!$A:AO,(AR$3+2),FALSE)), VLOOKUP($B578,'Results-formatted 060121'!$A:AO,(AR$3+2),FALSE)))</f>
        <v>5</v>
      </c>
      <c r="AS578" s="95">
        <f>IF($C578 = "neg", (($D578+1) - VLOOKUP($B578,'Results-formatted 060121'!$A:AP,(AS$3+2),FALSE)), IF($C578 = "pos-neg", (3+VLOOKUP($B578,'Results-formatted 060121'!$A:AP,(AS$3+2),FALSE)), VLOOKUP($B578,'Results-formatted 060121'!$A:AP,(AS$3+2),FALSE)))</f>
        <v>5</v>
      </c>
      <c r="AT578" s="95">
        <f>IF($C578 = "neg", (($D578+1) - VLOOKUP($B578,'Results-formatted 060121'!$A:AQ,(AT$3+2),FALSE)), IF($C578 = "pos-neg", (3+VLOOKUP($B578,'Results-formatted 060121'!$A:AQ,(AT$3+2),FALSE)), VLOOKUP($B578,'Results-formatted 060121'!$A:AQ,(AT$3+2),FALSE)))</f>
        <v>5</v>
      </c>
      <c r="AU578" s="95">
        <f>IF($C578 = "neg", (($D578+1) - VLOOKUP($B578,'Results-formatted 060121'!$A:AR,(AU$3+2),FALSE)), IF($C578 = "pos-neg", (3+VLOOKUP($B578,'Results-formatted 060121'!$A:AR,(AU$3+2),FALSE)), VLOOKUP($B578,'Results-formatted 060121'!$A:AR,(AU$3+2),FALSE)))</f>
        <v>4</v>
      </c>
      <c r="AV578" s="95">
        <f>IF($C578 = "neg", (($D578+1) - VLOOKUP($B578,'Results-formatted 060121'!$A:AS,(AV$3+2),FALSE)), IF($C578 = "pos-neg", (3+VLOOKUP($B578,'Results-formatted 060121'!$A:AS,(AV$3+2),FALSE)), VLOOKUP($B578,'Results-formatted 060121'!$A:AS,(AV$3+2),FALSE)))</f>
        <v>2</v>
      </c>
      <c r="AW578" s="95">
        <f>IF($C578 = "neg", (($D578+1) - VLOOKUP($B578,'Results-formatted 060121'!$A:AT,(AW$3+2),FALSE)), IF($C578 = "pos-neg", (3+VLOOKUP($B578,'Results-formatted 060121'!$A:AT,(AW$3+2),FALSE)), VLOOKUP($B578,'Results-formatted 060121'!$A:AT,(AW$3+2),FALSE)))</f>
        <v>4</v>
      </c>
      <c r="AX578" s="95">
        <f>IF($C578 = "neg", (($D578+1) - VLOOKUP($B578,'Results-formatted 060121'!$A:AU,(AX$3+2),FALSE)), IF($C578 = "pos-neg", (3+VLOOKUP($B578,'Results-formatted 060121'!$A:AU,(AX$3+2),FALSE)), VLOOKUP($B578,'Results-formatted 060121'!$A:AU,(AX$3+2),FALSE)))</f>
        <v>4</v>
      </c>
      <c r="AY578" s="95">
        <f>IF($C578 = "neg", (($D578+1) - VLOOKUP($B578,'Results-formatted 060121'!$A:AV,(AY$3+2),FALSE)), IF($C578 = "pos-neg", (3+VLOOKUP($B578,'Results-formatted 060121'!$A:AV,(AY$3+2),FALSE)), VLOOKUP($B578,'Results-formatted 060121'!$A:AV,(AY$3+2),FALSE)))</f>
        <v>2</v>
      </c>
      <c r="AZ578" s="95">
        <f>IF($C578 = "neg", (($D578+1) - VLOOKUP($B578,'Results-formatted 060121'!$A:AW,(AZ$3+2),FALSE)), IF($C578 = "pos-neg", (3+VLOOKUP($B578,'Results-formatted 060121'!$A:AW,(AZ$3+2),FALSE)), VLOOKUP($B578,'Results-formatted 060121'!$A:AW,(AZ$3+2),FALSE)))</f>
        <v>2</v>
      </c>
      <c r="BA578" s="95">
        <f>IF($C578 = "neg", (($D578+1) - VLOOKUP($B578,'Results-formatted 060121'!$A:AX,(BA$3+2),FALSE)), IF($C578 = "pos-neg", (3+VLOOKUP($B578,'Results-formatted 060121'!$A:AX,(BA$3+2),FALSE)), VLOOKUP($B578,'Results-formatted 060121'!$A:AX,(BA$3+2),FALSE)))</f>
        <v>4</v>
      </c>
      <c r="BB578" s="95">
        <f>IF($C578 = "neg", (($D578+1) - VLOOKUP($B578,'Results-formatted 060121'!$A:AY,(BB$3+2),FALSE)), IF($C578 = "pos-neg", (3+VLOOKUP($B578,'Results-formatted 060121'!$A:AY,(BB$3+2),FALSE)), VLOOKUP($B578,'Results-formatted 060121'!$A:AY,(BB$3+2),FALSE)))</f>
        <v>4</v>
      </c>
      <c r="BC578" s="95">
        <f>IF($C578 = "neg", (($D578+1) - VLOOKUP($B578,'Results-formatted 060121'!$A:AZ,(BC$3+2),FALSE)), IF($C578 = "pos-neg", (3+VLOOKUP($B578,'Results-formatted 060121'!$A:AZ,(BC$3+2),FALSE)), VLOOKUP($B578,'Results-formatted 060121'!$A:AZ,(BC$3+2),FALSE)))</f>
        <v>3</v>
      </c>
      <c r="BD578" s="95">
        <f>IF($C578 = "neg", (($D578+1) - VLOOKUP($B578,'Results-formatted 060121'!$A:BA,(BD$3+2),FALSE)), IF($C578 = "pos-neg", (3+VLOOKUP($B578,'Results-formatted 060121'!$A:BA,(BD$3+2),FALSE)), VLOOKUP($B578,'Results-formatted 060121'!$A:BA,(BD$3+2),FALSE)))</f>
        <v>4</v>
      </c>
      <c r="BE578" s="95">
        <f>IF($C578 = "neg", (($D578+1) - VLOOKUP($B578,'Results-formatted 060121'!$A:BB,(BE$3+2),FALSE)), IF($C578 = "pos-neg", (3+VLOOKUP($B578,'Results-formatted 060121'!$A:BB,(BE$3+2),FALSE)), VLOOKUP($B578,'Results-formatted 060121'!$A:BB,(BE$3+2),FALSE)))</f>
        <v>4</v>
      </c>
      <c r="BF578" s="95">
        <f>IF($C578 = "neg", (($D578+1) - VLOOKUP($B578,'Results-formatted 060121'!$A:BC,(BF$3+2),FALSE)), IF($C578 = "pos-neg", (3+VLOOKUP($B578,'Results-formatted 060121'!$A:BC,(BF$3+2),FALSE)), VLOOKUP($B578,'Results-formatted 060121'!$A:BC,(BF$3+2),FALSE)))</f>
        <v>4</v>
      </c>
      <c r="BG578" s="95">
        <f>IF($C578 = "neg", (($D578+1) - VLOOKUP($B578,'Results-formatted 060121'!$A:BD,(BG$3+2),FALSE)), IF($C578 = "pos-neg", (3+VLOOKUP($B578,'Results-formatted 060121'!$A:BD,(BG$3+2),FALSE)), VLOOKUP($B578,'Results-formatted 060121'!$A:BD,(BG$3+2),FALSE)))</f>
        <v>3</v>
      </c>
      <c r="BH578" s="95">
        <f>IF($C578 = "neg", (($D578+1) - VLOOKUP($B578,'Results-formatted 060121'!$A:BE,(BH$3+2),FALSE)), IF($C578 = "pos-neg", (3+VLOOKUP($B578,'Results-formatted 060121'!$A:BE,(BH$3+2),FALSE)), VLOOKUP($B578,'Results-formatted 060121'!$A:BE,(BH$3+2),FALSE)))</f>
        <v>4</v>
      </c>
      <c r="BI578" s="95">
        <f>IF($C578 = "neg", (($D578+1) - VLOOKUP($B578,'Results-formatted 060121'!$A:BF,(BI$3+2),FALSE)), IF($C578 = "pos-neg", (3+VLOOKUP($B578,'Results-formatted 060121'!$A:BF,(BI$3+2),FALSE)), VLOOKUP($B578,'Results-formatted 060121'!$A:BF,(BI$3+2),FALSE)))</f>
        <v>5</v>
      </c>
      <c r="BJ578" s="95">
        <f>IF($C578 = "neg", (($D578+1) - VLOOKUP($B578,'Results-formatted 060121'!$A:BG,(BJ$3+2),FALSE)), IF($C578 = "pos-neg", (3+VLOOKUP($B578,'Results-formatted 060121'!$A:BG,(BJ$3+2),FALSE)), VLOOKUP($B578,'Results-formatted 060121'!$A:BG,(BJ$3+2),FALSE)))</f>
        <v>4</v>
      </c>
      <c r="BK578" s="95">
        <f>IF($C578 = "neg", (($D578+1) - VLOOKUP($B578,'Results-formatted 060121'!$A:BH,(BK$3+2),FALSE)), IF($C578 = "pos-neg", (3+VLOOKUP($B578,'Results-formatted 060121'!$A:BH,(BK$3+2),FALSE)), VLOOKUP($B578,'Results-formatted 060121'!$A:BH,(BK$3+2),FALSE)))</f>
        <v>2</v>
      </c>
      <c r="BL578" s="95">
        <f>IF($C578 = "neg", (($D578+1) - VLOOKUP($B578,'Results-formatted 060121'!$A:BI,(BL$3+2),FALSE)), IF($C578 = "pos-neg", (3+VLOOKUP($B578,'Results-formatted 060121'!$A:BI,(BL$3+2),FALSE)), VLOOKUP($B578,'Results-formatted 060121'!$A:BI,(BL$3+2),FALSE)))</f>
        <v>5</v>
      </c>
      <c r="BM578" s="95">
        <f>IF($C578 = "neg", (($D578+1) - VLOOKUP($B578,'Results-formatted 060121'!$A:BJ,(BM$3+2),FALSE)), IF($C578 = "pos-neg", (3+VLOOKUP($B578,'Results-formatted 060121'!$A:BJ,(BM$3+2),FALSE)), VLOOKUP($B578,'Results-formatted 060121'!$A:BJ,(BM$3+2),FALSE)))</f>
        <v>2</v>
      </c>
      <c r="BN578" s="95"/>
      <c r="BO578" s="95"/>
      <c r="BP578" s="95"/>
      <c r="BQ578" s="95"/>
      <c r="BR578" s="95"/>
      <c r="BS578" s="95"/>
      <c r="BT578" s="95"/>
      <c r="BU578" s="95"/>
      <c r="BV578" s="95"/>
      <c r="BW578" s="95"/>
      <c r="BX578" s="95"/>
      <c r="BY578" s="95"/>
      <c r="BZ578" s="95"/>
      <c r="CA578" s="95"/>
      <c r="CB578" s="95"/>
      <c r="CC578" s="95"/>
      <c r="CD578" s="99"/>
      <c r="CE578" s="25">
        <f t="shared" si="2235"/>
        <v>3.5166666666666666</v>
      </c>
      <c r="CF578" s="25">
        <f t="shared" si="2150"/>
        <v>1.1273437607057841</v>
      </c>
    </row>
    <row r="579" spans="2:84" ht="42" x14ac:dyDescent="0.15">
      <c r="B579" s="84" t="s">
        <v>684</v>
      </c>
      <c r="C579" s="86" t="s">
        <v>224</v>
      </c>
      <c r="D579" s="2">
        <v>5</v>
      </c>
      <c r="E579" s="15" t="s">
        <v>1133</v>
      </c>
      <c r="F579" s="95">
        <f>IF($C579 = "neg", (($D579+1) - VLOOKUP($B579,'Results-formatted 060121'!$A:$AJ,(F$3+2),FALSE)), IF($C579 = "pos-neg", (3+VLOOKUP($B579,'Results-formatted 060121'!$A:$AJ,(F$3+2),FALSE)), VLOOKUP($B579,'Results-formatted 060121'!$A:$AJ,(F$3+2),FALSE)))</f>
        <v>3</v>
      </c>
      <c r="G579" s="95">
        <f>IF($C579 = "neg", (($D579+1) - VLOOKUP($B579,'Results-formatted 060121'!$A:$AJ,(G$3+2),FALSE)), IF($C579 = "pos-neg", (3+VLOOKUP($B579,'Results-formatted 060121'!$A:$AJ,(G$3+2),FALSE)), VLOOKUP($B579,'Results-formatted 060121'!$A:$AJ,(G$3+2),FALSE)))</f>
        <v>4</v>
      </c>
      <c r="H579" s="95">
        <f>IF($C579 = "neg", (($D579+1) - VLOOKUP($B579,'Results-formatted 060121'!$A:$AJ,(H$3+2),FALSE)), IF($C579 = "pos-neg", (3+VLOOKUP($B579,'Results-formatted 060121'!$A:$AJ,(H$3+2),FALSE)), VLOOKUP($B579,'Results-formatted 060121'!$A:$AJ,(H$3+2),FALSE)))</f>
        <v>1</v>
      </c>
      <c r="I579" s="95">
        <f>IF($C579 = "neg", (($D579+1) - VLOOKUP($B579,'Results-formatted 060121'!$A:$AJ,(I$3+2),FALSE)), IF($C579 = "pos-neg", (3+VLOOKUP($B579,'Results-formatted 060121'!$A:$AJ,(I$3+2),FALSE)), VLOOKUP($B579,'Results-formatted 060121'!$A:$AJ,(I$3+2),FALSE)))</f>
        <v>2</v>
      </c>
      <c r="J579" s="95">
        <f>IF($C579 = "neg", (($D579+1) - VLOOKUP($B579,'Results-formatted 060121'!$A:$AJ,(J$3+2),FALSE)), IF($C579 = "pos-neg", (3+VLOOKUP($B579,'Results-formatted 060121'!$A:$AJ,(J$3+2),FALSE)), VLOOKUP($B579,'Results-formatted 060121'!$A:$AJ,(J$3+2),FALSE)))</f>
        <v>3</v>
      </c>
      <c r="K579" s="95">
        <f>IF($C579 = "neg", (($D579+1) - VLOOKUP($B579,'Results-formatted 060121'!$A:$AJ,(K$3+2),FALSE)), IF($C579 = "pos-neg", (3+VLOOKUP($B579,'Results-formatted 060121'!$A:$AJ,(K$3+2),FALSE)), VLOOKUP($B579,'Results-formatted 060121'!$A:$AJ,(K$3+2),FALSE)))</f>
        <v>3</v>
      </c>
      <c r="L579" s="95">
        <f>IF($C579 = "neg", (($D579+1) - VLOOKUP($B579,'Results-formatted 060121'!$A:$AJ,(L$3+2),FALSE)), IF($C579 = "pos-neg", (3+VLOOKUP($B579,'Results-formatted 060121'!$A:$AJ,(L$3+2),FALSE)), VLOOKUP($B579,'Results-formatted 060121'!$A:$AJ,(L$3+2),FALSE)))</f>
        <v>1</v>
      </c>
      <c r="M579" s="95">
        <f>IF($C579 = "neg", (($D579+1) - VLOOKUP($B579,'Results-formatted 060121'!$A:$AJ,(M$3+2),FALSE)), IF($C579 = "pos-neg", (3+VLOOKUP($B579,'Results-formatted 060121'!$A:$AJ,(M$3+2),FALSE)), VLOOKUP($B579,'Results-formatted 060121'!$A:$AJ,(M$3+2),FALSE)))</f>
        <v>1</v>
      </c>
      <c r="N579" s="95">
        <f>IF($C579 = "neg", (($D579+1) - VLOOKUP($B579,'Results-formatted 060121'!$A:$AJ,(N$3+2),FALSE)), IF($C579 = "pos-neg", (3+VLOOKUP($B579,'Results-formatted 060121'!$A:$AJ,(N$3+2),FALSE)), VLOOKUP($B579,'Results-formatted 060121'!$A:$AJ,(N$3+2),FALSE)))</f>
        <v>4</v>
      </c>
      <c r="O579" s="95">
        <f>IF($C579 = "neg", (($D579+1) - VLOOKUP($B579,'Results-formatted 060121'!$A:$AJ,(O$3+2),FALSE)), IF($C579 = "pos-neg", (3+VLOOKUP($B579,'Results-formatted 060121'!$A:$AJ,(O$3+2),FALSE)), VLOOKUP($B579,'Results-formatted 060121'!$A:$AJ,(O$3+2),FALSE)))</f>
        <v>1</v>
      </c>
      <c r="P579" s="95">
        <f>IF($C579 = "neg", (($D579+1) - VLOOKUP($B579,'Results-formatted 060121'!$A:$AJ,(P$3+2),FALSE)), IF($C579 = "pos-neg", (3+VLOOKUP($B579,'Results-formatted 060121'!$A:$AJ,(P$3+2),FALSE)), VLOOKUP($B579,'Results-formatted 060121'!$A:$AJ,(P$3+2),FALSE)))</f>
        <v>2</v>
      </c>
      <c r="Q579" s="95">
        <f>IF($C579 = "neg", (($D579+1) - VLOOKUP($B579,'Results-formatted 060121'!$A:$AJ,(Q$3+2),FALSE)), IF($C579 = "pos-neg", (3+VLOOKUP($B579,'Results-formatted 060121'!$A:$AJ,(Q$3+2),FALSE)), VLOOKUP($B579,'Results-formatted 060121'!$A:$AJ,(Q$3+2),FALSE)))</f>
        <v>4</v>
      </c>
      <c r="R579" s="95">
        <f>IF($C579 = "neg", (($D579+1) - VLOOKUP($B579,'Results-formatted 060121'!$A:$AJ,(R$3+2),FALSE)), IF($C579 = "pos-neg", (3+VLOOKUP($B579,'Results-formatted 060121'!$A:$AJ,(R$3+2),FALSE)), VLOOKUP($B579,'Results-formatted 060121'!$A:$AJ,(R$3+2),FALSE)))</f>
        <v>1</v>
      </c>
      <c r="S579" s="95">
        <f>IF($C579 = "neg", (($D579+1) - VLOOKUP($B579,'Results-formatted 060121'!$A:$AJ,(S$3+2),FALSE)), IF($C579 = "pos-neg", (3+VLOOKUP($B579,'Results-formatted 060121'!$A:$AJ,(S$3+2),FALSE)), VLOOKUP($B579,'Results-formatted 060121'!$A:$AJ,(S$3+2),FALSE)))</f>
        <v>4</v>
      </c>
      <c r="T579" s="95">
        <f>IF($C579 = "neg", (($D579+1) - VLOOKUP($B579,'Results-formatted 060121'!$A:$AJ,(T$3+2),FALSE)), IF($C579 = "pos-neg", (3+VLOOKUP($B579,'Results-formatted 060121'!$A:$AJ,(T$3+2),FALSE)), VLOOKUP($B579,'Results-formatted 060121'!$A:$AJ,(T$3+2),FALSE)))</f>
        <v>1</v>
      </c>
      <c r="U579" s="95">
        <f>IF($C579 = "neg", (($D579+1) - VLOOKUP($B579,'Results-formatted 060121'!$A:$AJ,(U$3+2),FALSE)), IF($C579 = "pos-neg", (3+VLOOKUP($B579,'Results-formatted 060121'!$A:$AJ,(U$3+2),FALSE)), VLOOKUP($B579,'Results-formatted 060121'!$A:$AJ,(U$3+2),FALSE)))</f>
        <v>1</v>
      </c>
      <c r="V579" s="95">
        <f>IF($C579 = "neg", (($D579+1) - VLOOKUP($B579,'Results-formatted 060121'!$A:$AJ,(V$3+2),FALSE)), IF($C579 = "pos-neg", (3+VLOOKUP($B579,'Results-formatted 060121'!$A:$AJ,(V$3+2),FALSE)), VLOOKUP($B579,'Results-formatted 060121'!$A:$AJ,(V$3+2),FALSE)))</f>
        <v>4</v>
      </c>
      <c r="W579" s="95">
        <f>IF($C579 = "neg", (($D579+1) - VLOOKUP($B579,'Results-formatted 060121'!$A:$AJ,(W$3+2),FALSE)), IF($C579 = "pos-neg", (3+VLOOKUP($B579,'Results-formatted 060121'!$A:$AJ,(W$3+2),FALSE)), VLOOKUP($B579,'Results-formatted 060121'!$A:$AJ,(W$3+2),FALSE)))</f>
        <v>2</v>
      </c>
      <c r="X579" s="95">
        <f>IF($C579 = "neg", (($D579+1) - VLOOKUP($B579,'Results-formatted 060121'!$A:$AJ,(X$3+2),FALSE)), IF($C579 = "pos-neg", (3+VLOOKUP($B579,'Results-formatted 060121'!$A:$AJ,(X$3+2),FALSE)), VLOOKUP($B579,'Results-formatted 060121'!$A:$AJ,(X$3+2),FALSE)))</f>
        <v>4</v>
      </c>
      <c r="Y579" s="95">
        <f>IF($C579 = "neg", (($D579+1) - VLOOKUP($B579,'Results-formatted 060121'!$A:$AJ,(Y$3+2),FALSE)), IF($C579 = "pos-neg", (3+VLOOKUP($B579,'Results-formatted 060121'!$A:$AJ,(Y$3+2),FALSE)), VLOOKUP($B579,'Results-formatted 060121'!$A:$AJ,(Y$3+2),FALSE)))</f>
        <v>4</v>
      </c>
      <c r="Z579" s="95">
        <f>IF($C579 = "neg", (($D579+1) - VLOOKUP($B579,'Results-formatted 060121'!$A:$AJ,(Z$3+2),FALSE)), IF($C579 = "pos-neg", (3+VLOOKUP($B579,'Results-formatted 060121'!$A:$AJ,(Z$3+2),FALSE)), VLOOKUP($B579,'Results-formatted 060121'!$A:$AJ,(Z$3+2),FALSE)))</f>
        <v>1</v>
      </c>
      <c r="AA579" s="95">
        <f>IF($C579 = "neg", (($D579+1) - VLOOKUP($B579,'Results-formatted 060121'!$A:$AJ,(AA$3+2),FALSE)), IF($C579 = "pos-neg", (3+VLOOKUP($B579,'Results-formatted 060121'!$A:$AJ,(AA$3+2),FALSE)), VLOOKUP($B579,'Results-formatted 060121'!$A:$AJ,(AA$3+2),FALSE)))</f>
        <v>2</v>
      </c>
      <c r="AB579" s="95">
        <f>IF($C579 = "neg", (($D579+1) - VLOOKUP($B579,'Results-formatted 060121'!$A:$AJ,(AB$3+2),FALSE)), IF($C579 = "pos-neg", (3+VLOOKUP($B579,'Results-formatted 060121'!$A:$AJ,(AB$3+2),FALSE)), VLOOKUP($B579,'Results-formatted 060121'!$A:$AJ,(AB$3+2),FALSE)))</f>
        <v>4</v>
      </c>
      <c r="AC579" s="95">
        <f>IF($C579 = "neg", (($D579+1) - VLOOKUP($B579,'Results-formatted 060121'!$A:$AJ,(AC$3+2),FALSE)), IF($C579 = "pos-neg", (3+VLOOKUP($B579,'Results-formatted 060121'!$A:$AJ,(AC$3+2),FALSE)), VLOOKUP($B579,'Results-formatted 060121'!$A:$AJ,(AC$3+2),FALSE)))</f>
        <v>1</v>
      </c>
      <c r="AD579" s="95">
        <f>IF($C579 = "neg", (($D579+1) - VLOOKUP($B579,'Results-formatted 060121'!$A:$AJ,(AD$3+2),FALSE)), IF($C579 = "pos-neg", (3+VLOOKUP($B579,'Results-formatted 060121'!$A:$AJ,(AD$3+2),FALSE)), VLOOKUP($B579,'Results-formatted 060121'!$A:$AJ,(AD$3+2),FALSE)))</f>
        <v>1</v>
      </c>
      <c r="AE579" s="95">
        <f>IF($C579 = "neg", (($D579+1) - VLOOKUP($B579,'Results-formatted 060121'!$A:$AJ,(AE$3+2),FALSE)), IF($C579 = "pos-neg", (3+VLOOKUP($B579,'Results-formatted 060121'!$A:$AJ,(AE$3+2),FALSE)), VLOOKUP($B579,'Results-formatted 060121'!$A:$AJ,(AE$3+2),FALSE)))</f>
        <v>3</v>
      </c>
      <c r="AF579" s="95">
        <f>IF($C579 = "neg", (($D579+1) - VLOOKUP($B579,'Results-formatted 060121'!$A:$AJ,(AF$3+2),FALSE)), IF($C579 = "pos-neg", (3+VLOOKUP($B579,'Results-formatted 060121'!$A:$AJ,(AF$3+2),FALSE)), VLOOKUP($B579,'Results-formatted 060121'!$A:$AJ,(AF$3+2),FALSE)))</f>
        <v>4</v>
      </c>
      <c r="AG579" s="95">
        <f>IF($C579 = "neg", (($D579+1) - VLOOKUP($B579,'Results-formatted 060121'!$A:$AJ,(AG$3+2),FALSE)), IF($C579 = "pos-neg", (3+VLOOKUP($B579,'Results-formatted 060121'!$A:$AJ,(AG$3+2),FALSE)), VLOOKUP($B579,'Results-formatted 060121'!$A:$AJ,(AG$3+2),FALSE)))</f>
        <v>3</v>
      </c>
      <c r="AH579" s="95">
        <f>IF($C579 = "neg", (($D579+1) - VLOOKUP($B579,'Results-formatted 060121'!$A:$AJ,(AH$3+2),FALSE)), IF($C579 = "pos-neg", (3+VLOOKUP($B579,'Results-formatted 060121'!$A:$AJ,(AH$3+2),FALSE)), VLOOKUP($B579,'Results-formatted 060121'!$A:$AJ,(AH$3+2),FALSE)))</f>
        <v>1</v>
      </c>
      <c r="AI579" s="95">
        <f>IF($C579 = "neg", (($D579+1) - VLOOKUP($B579,'Results-formatted 060121'!$A:$AJ,(AI$3+2),FALSE)), IF($C579 = "pos-neg", (3+VLOOKUP($B579,'Results-formatted 060121'!$A:$AJ,(AI$3+2),FALSE)), VLOOKUP($B579,'Results-formatted 060121'!$A:$AJ,(AI$3+2),FALSE)))</f>
        <v>3</v>
      </c>
      <c r="AJ579" s="95">
        <f>IF($C579 = "neg", (($D579+1) - VLOOKUP($B579,'Results-formatted 060121'!$A:$AJ,(AJ$3+2),FALSE)), IF($C579 = "pos-neg", (3+VLOOKUP($B579,'Results-formatted 060121'!$A:$AJ,(AJ$3+2),FALSE)), VLOOKUP($B579,'Results-formatted 060121'!$A:$AJ,(AJ$3+2),FALSE)))</f>
        <v>4</v>
      </c>
      <c r="AK579" s="95">
        <f>IF($C579 = "neg", (($D579+1) - VLOOKUP($B579,'Results-formatted 060121'!$A:$AJ,(AK$3+2),FALSE)), IF($C579 = "pos-neg", (3+VLOOKUP($B579,'Results-formatted 060121'!$A:$AJ,(AK$3+2),FALSE)), VLOOKUP($B579,'Results-formatted 060121'!$A:$AJ,(AK$3+2),FALSE)))</f>
        <v>3</v>
      </c>
      <c r="AL579" s="95">
        <f>IF($C579 = "neg", (($D579+1) - VLOOKUP($B579,'Results-formatted 060121'!$A:$AJ,(AL$3+2),FALSE)), IF($C579 = "pos-neg", (3+VLOOKUP($B579,'Results-formatted 060121'!$A:$AJ,(AL$3+2),FALSE)), VLOOKUP($B579,'Results-formatted 060121'!$A:$AJ,(AL$3+2),FALSE)))</f>
        <v>1</v>
      </c>
      <c r="AM579" s="95">
        <f>IF($C579 = "neg", (($D579+1) - VLOOKUP($B579,'Results-formatted 060121'!$A:AJ,(AM$3+2),FALSE)), IF($C579 = "pos-neg", (3+VLOOKUP($B579,'Results-formatted 060121'!$A:AJ,(AM$3+2),FALSE)), VLOOKUP($B579,'Results-formatted 060121'!$A:AJ,(AM$3+2),FALSE)))</f>
        <v>1</v>
      </c>
      <c r="AN579" s="95">
        <f>IF($C579 = "neg", (($D579+1) - VLOOKUP($B579,'Results-formatted 060121'!$A:AK,(AN$3+2),FALSE)), IF($C579 = "pos-neg", (3+VLOOKUP($B579,'Results-formatted 060121'!$A:AK,(AN$3+2),FALSE)), VLOOKUP($B579,'Results-formatted 060121'!$A:AK,(AN$3+2),FALSE)))</f>
        <v>4</v>
      </c>
      <c r="AO579" s="95">
        <f>IF($C579 = "neg", (($D579+1) - VLOOKUP($B579,'Results-formatted 060121'!$A:AL,(AO$3+2),FALSE)), IF($C579 = "pos-neg", (3+VLOOKUP($B579,'Results-formatted 060121'!$A:AL,(AO$3+2),FALSE)), VLOOKUP($B579,'Results-formatted 060121'!$A:AL,(AO$3+2),FALSE)))</f>
        <v>3</v>
      </c>
      <c r="AP579" s="95">
        <f>IF($C579 = "neg", (($D579+1) - VLOOKUP($B579,'Results-formatted 060121'!$A:AM,(AP$3+2),FALSE)), IF($C579 = "pos-neg", (3+VLOOKUP($B579,'Results-formatted 060121'!$A:AM,(AP$3+2),FALSE)), VLOOKUP($B579,'Results-formatted 060121'!$A:AM,(AP$3+2),FALSE)))</f>
        <v>1</v>
      </c>
      <c r="AQ579" s="95">
        <f>IF($C579 = "neg", (($D579+1) - VLOOKUP($B579,'Results-formatted 060121'!$A:AN,(AQ$3+2),FALSE)), IF($C579 = "pos-neg", (3+VLOOKUP($B579,'Results-formatted 060121'!$A:AN,(AQ$3+2),FALSE)), VLOOKUP($B579,'Results-formatted 060121'!$A:AN,(AQ$3+2),FALSE)))</f>
        <v>1</v>
      </c>
      <c r="AR579" s="95">
        <f>IF($C579 = "neg", (($D579+1) - VLOOKUP($B579,'Results-formatted 060121'!$A:AO,(AR$3+2),FALSE)), IF($C579 = "pos-neg", (3+VLOOKUP($B579,'Results-formatted 060121'!$A:AO,(AR$3+2),FALSE)), VLOOKUP($B579,'Results-formatted 060121'!$A:AO,(AR$3+2),FALSE)))</f>
        <v>1</v>
      </c>
      <c r="AS579" s="95">
        <f>IF($C579 = "neg", (($D579+1) - VLOOKUP($B579,'Results-formatted 060121'!$A:AP,(AS$3+2),FALSE)), IF($C579 = "pos-neg", (3+VLOOKUP($B579,'Results-formatted 060121'!$A:AP,(AS$3+2),FALSE)), VLOOKUP($B579,'Results-formatted 060121'!$A:AP,(AS$3+2),FALSE)))</f>
        <v>4</v>
      </c>
      <c r="AT579" s="95">
        <f>IF($C579 = "neg", (($D579+1) - VLOOKUP($B579,'Results-formatted 060121'!$A:AQ,(AT$3+2),FALSE)), IF($C579 = "pos-neg", (3+VLOOKUP($B579,'Results-formatted 060121'!$A:AQ,(AT$3+2),FALSE)), VLOOKUP($B579,'Results-formatted 060121'!$A:AQ,(AT$3+2),FALSE)))</f>
        <v>3</v>
      </c>
      <c r="AU579" s="95">
        <f>IF($C579 = "neg", (($D579+1) - VLOOKUP($B579,'Results-formatted 060121'!$A:AR,(AU$3+2),FALSE)), IF($C579 = "pos-neg", (3+VLOOKUP($B579,'Results-formatted 060121'!$A:AR,(AU$3+2),FALSE)), VLOOKUP($B579,'Results-formatted 060121'!$A:AR,(AU$3+2),FALSE)))</f>
        <v>2</v>
      </c>
      <c r="AV579" s="95">
        <f>IF($C579 = "neg", (($D579+1) - VLOOKUP($B579,'Results-formatted 060121'!$A:AS,(AV$3+2),FALSE)), IF($C579 = "pos-neg", (3+VLOOKUP($B579,'Results-formatted 060121'!$A:AS,(AV$3+2),FALSE)), VLOOKUP($B579,'Results-formatted 060121'!$A:AS,(AV$3+2),FALSE)))</f>
        <v>1</v>
      </c>
      <c r="AW579" s="95">
        <f>IF($C579 = "neg", (($D579+1) - VLOOKUP($B579,'Results-formatted 060121'!$A:AT,(AW$3+2),FALSE)), IF($C579 = "pos-neg", (3+VLOOKUP($B579,'Results-formatted 060121'!$A:AT,(AW$3+2),FALSE)), VLOOKUP($B579,'Results-formatted 060121'!$A:AT,(AW$3+2),FALSE)))</f>
        <v>1</v>
      </c>
      <c r="AX579" s="95">
        <f>IF($C579 = "neg", (($D579+1) - VLOOKUP($B579,'Results-formatted 060121'!$A:AU,(AX$3+2),FALSE)), IF($C579 = "pos-neg", (3+VLOOKUP($B579,'Results-formatted 060121'!$A:AU,(AX$3+2),FALSE)), VLOOKUP($B579,'Results-formatted 060121'!$A:AU,(AX$3+2),FALSE)))</f>
        <v>1</v>
      </c>
      <c r="AY579" s="95">
        <f>IF($C579 = "neg", (($D579+1) - VLOOKUP($B579,'Results-formatted 060121'!$A:AV,(AY$3+2),FALSE)), IF($C579 = "pos-neg", (3+VLOOKUP($B579,'Results-formatted 060121'!$A:AV,(AY$3+2),FALSE)), VLOOKUP($B579,'Results-formatted 060121'!$A:AV,(AY$3+2),FALSE)))</f>
        <v>3</v>
      </c>
      <c r="AZ579" s="95">
        <f>IF($C579 = "neg", (($D579+1) - VLOOKUP($B579,'Results-formatted 060121'!$A:AW,(AZ$3+2),FALSE)), IF($C579 = "pos-neg", (3+VLOOKUP($B579,'Results-formatted 060121'!$A:AW,(AZ$3+2),FALSE)), VLOOKUP($B579,'Results-formatted 060121'!$A:AW,(AZ$3+2),FALSE)))</f>
        <v>3</v>
      </c>
      <c r="BA579" s="95">
        <f>IF($C579 = "neg", (($D579+1) - VLOOKUP($B579,'Results-formatted 060121'!$A:AX,(BA$3+2),FALSE)), IF($C579 = "pos-neg", (3+VLOOKUP($B579,'Results-formatted 060121'!$A:AX,(BA$3+2),FALSE)), VLOOKUP($B579,'Results-formatted 060121'!$A:AX,(BA$3+2),FALSE)))</f>
        <v>2</v>
      </c>
      <c r="BB579" s="95">
        <f>IF($C579 = "neg", (($D579+1) - VLOOKUP($B579,'Results-formatted 060121'!$A:AY,(BB$3+2),FALSE)), IF($C579 = "pos-neg", (3+VLOOKUP($B579,'Results-formatted 060121'!$A:AY,(BB$3+2),FALSE)), VLOOKUP($B579,'Results-formatted 060121'!$A:AY,(BB$3+2),FALSE)))</f>
        <v>4</v>
      </c>
      <c r="BC579" s="95">
        <f>IF($C579 = "neg", (($D579+1) - VLOOKUP($B579,'Results-formatted 060121'!$A:AZ,(BC$3+2),FALSE)), IF($C579 = "pos-neg", (3+VLOOKUP($B579,'Results-formatted 060121'!$A:AZ,(BC$3+2),FALSE)), VLOOKUP($B579,'Results-formatted 060121'!$A:AZ,(BC$3+2),FALSE)))</f>
        <v>3</v>
      </c>
      <c r="BD579" s="95">
        <f>IF($C579 = "neg", (($D579+1) - VLOOKUP($B579,'Results-formatted 060121'!$A:BA,(BD$3+2),FALSE)), IF($C579 = "pos-neg", (3+VLOOKUP($B579,'Results-formatted 060121'!$A:BA,(BD$3+2),FALSE)), VLOOKUP($B579,'Results-formatted 060121'!$A:BA,(BD$3+2),FALSE)))</f>
        <v>3</v>
      </c>
      <c r="BE579" s="95">
        <f>IF($C579 = "neg", (($D579+1) - VLOOKUP($B579,'Results-formatted 060121'!$A:BB,(BE$3+2),FALSE)), IF($C579 = "pos-neg", (3+VLOOKUP($B579,'Results-formatted 060121'!$A:BB,(BE$3+2),FALSE)), VLOOKUP($B579,'Results-formatted 060121'!$A:BB,(BE$3+2),FALSE)))</f>
        <v>2</v>
      </c>
      <c r="BF579" s="95">
        <f>IF($C579 = "neg", (($D579+1) - VLOOKUP($B579,'Results-formatted 060121'!$A:BC,(BF$3+2),FALSE)), IF($C579 = "pos-neg", (3+VLOOKUP($B579,'Results-formatted 060121'!$A:BC,(BF$3+2),FALSE)), VLOOKUP($B579,'Results-formatted 060121'!$A:BC,(BF$3+2),FALSE)))</f>
        <v>2</v>
      </c>
      <c r="BG579" s="95">
        <f>IF($C579 = "neg", (($D579+1) - VLOOKUP($B579,'Results-formatted 060121'!$A:BD,(BG$3+2),FALSE)), IF($C579 = "pos-neg", (3+VLOOKUP($B579,'Results-formatted 060121'!$A:BD,(BG$3+2),FALSE)), VLOOKUP($B579,'Results-formatted 060121'!$A:BD,(BG$3+2),FALSE)))</f>
        <v>1</v>
      </c>
      <c r="BH579" s="95">
        <f>IF($C579 = "neg", (($D579+1) - VLOOKUP($B579,'Results-formatted 060121'!$A:BE,(BH$3+2),FALSE)), IF($C579 = "pos-neg", (3+VLOOKUP($B579,'Results-formatted 060121'!$A:BE,(BH$3+2),FALSE)), VLOOKUP($B579,'Results-formatted 060121'!$A:BE,(BH$3+2),FALSE)))</f>
        <v>3</v>
      </c>
      <c r="BI579" s="95">
        <f>IF($C579 = "neg", (($D579+1) - VLOOKUP($B579,'Results-formatted 060121'!$A:BF,(BI$3+2),FALSE)), IF($C579 = "pos-neg", (3+VLOOKUP($B579,'Results-formatted 060121'!$A:BF,(BI$3+2),FALSE)), VLOOKUP($B579,'Results-formatted 060121'!$A:BF,(BI$3+2),FALSE)))</f>
        <v>3</v>
      </c>
      <c r="BJ579" s="95">
        <f>IF($C579 = "neg", (($D579+1) - VLOOKUP($B579,'Results-formatted 060121'!$A:BG,(BJ$3+2),FALSE)), IF($C579 = "pos-neg", (3+VLOOKUP($B579,'Results-formatted 060121'!$A:BG,(BJ$3+2),FALSE)), VLOOKUP($B579,'Results-formatted 060121'!$A:BG,(BJ$3+2),FALSE)))</f>
        <v>2</v>
      </c>
      <c r="BK579" s="95">
        <f>IF($C579 = "neg", (($D579+1) - VLOOKUP($B579,'Results-formatted 060121'!$A:BH,(BK$3+2),FALSE)), IF($C579 = "pos-neg", (3+VLOOKUP($B579,'Results-formatted 060121'!$A:BH,(BK$3+2),FALSE)), VLOOKUP($B579,'Results-formatted 060121'!$A:BH,(BK$3+2),FALSE)))</f>
        <v>1</v>
      </c>
      <c r="BL579" s="95">
        <f>IF($C579 = "neg", (($D579+1) - VLOOKUP($B579,'Results-formatted 060121'!$A:BI,(BL$3+2),FALSE)), IF($C579 = "pos-neg", (3+VLOOKUP($B579,'Results-formatted 060121'!$A:BI,(BL$3+2),FALSE)), VLOOKUP($B579,'Results-formatted 060121'!$A:BI,(BL$3+2),FALSE)))</f>
        <v>5</v>
      </c>
      <c r="BM579" s="95">
        <f>IF($C579 = "neg", (($D579+1) - VLOOKUP($B579,'Results-formatted 060121'!$A:BJ,(BM$3+2),FALSE)), IF($C579 = "pos-neg", (3+VLOOKUP($B579,'Results-formatted 060121'!$A:BJ,(BM$3+2),FALSE)), VLOOKUP($B579,'Results-formatted 060121'!$A:BJ,(BM$3+2),FALSE)))</f>
        <v>2</v>
      </c>
      <c r="BN579" s="95"/>
      <c r="BO579" s="95"/>
      <c r="BP579" s="95"/>
      <c r="BQ579" s="95"/>
      <c r="BR579" s="95"/>
      <c r="BS579" s="95"/>
      <c r="BT579" s="95"/>
      <c r="BU579" s="95"/>
      <c r="BV579" s="95"/>
      <c r="BW579" s="95"/>
      <c r="BX579" s="95"/>
      <c r="BY579" s="95"/>
      <c r="BZ579" s="95"/>
      <c r="CA579" s="95"/>
      <c r="CB579" s="95"/>
      <c r="CC579" s="95"/>
      <c r="CD579" s="99"/>
      <c r="CE579" s="25">
        <f t="shared" si="2235"/>
        <v>2.3833333333333333</v>
      </c>
      <c r="CF579" s="25">
        <f t="shared" si="2150"/>
        <v>1.2225517446560623</v>
      </c>
    </row>
    <row r="580" spans="2:84" ht="56" x14ac:dyDescent="0.15">
      <c r="B580" s="84" t="s">
        <v>685</v>
      </c>
      <c r="C580" s="86" t="s">
        <v>225</v>
      </c>
      <c r="D580" s="2">
        <v>5</v>
      </c>
      <c r="E580" s="15" t="s">
        <v>1134</v>
      </c>
      <c r="F580" s="95">
        <f>IF($C580 = "neg", (($D580+1) - VLOOKUP($B580,'Results-formatted 060121'!$A:$AJ,(F$3+2),FALSE)), IF($C580 = "pos-neg", (3+VLOOKUP($B580,'Results-formatted 060121'!$A:$AJ,(F$3+2),FALSE)), VLOOKUP($B580,'Results-formatted 060121'!$A:$AJ,(F$3+2),FALSE)))</f>
        <v>3</v>
      </c>
      <c r="G580" s="95">
        <f>IF($C580 = "neg", (($D580+1) - VLOOKUP($B580,'Results-formatted 060121'!$A:$AJ,(G$3+2),FALSE)), IF($C580 = "pos-neg", (3+VLOOKUP($B580,'Results-formatted 060121'!$A:$AJ,(G$3+2),FALSE)), VLOOKUP($B580,'Results-formatted 060121'!$A:$AJ,(G$3+2),FALSE)))</f>
        <v>2</v>
      </c>
      <c r="H580" s="95">
        <f>IF($C580 = "neg", (($D580+1) - VLOOKUP($B580,'Results-formatted 060121'!$A:$AJ,(H$3+2),FALSE)), IF($C580 = "pos-neg", (3+VLOOKUP($B580,'Results-formatted 060121'!$A:$AJ,(H$3+2),FALSE)), VLOOKUP($B580,'Results-formatted 060121'!$A:$AJ,(H$3+2),FALSE)))</f>
        <v>2</v>
      </c>
      <c r="I580" s="95">
        <f>IF($C580 = "neg", (($D580+1) - VLOOKUP($B580,'Results-formatted 060121'!$A:$AJ,(I$3+2),FALSE)), IF($C580 = "pos-neg", (3+VLOOKUP($B580,'Results-formatted 060121'!$A:$AJ,(I$3+2),FALSE)), VLOOKUP($B580,'Results-formatted 060121'!$A:$AJ,(I$3+2),FALSE)))</f>
        <v>3</v>
      </c>
      <c r="J580" s="95">
        <f>IF($C580 = "neg", (($D580+1) - VLOOKUP($B580,'Results-formatted 060121'!$A:$AJ,(J$3+2),FALSE)), IF($C580 = "pos-neg", (3+VLOOKUP($B580,'Results-formatted 060121'!$A:$AJ,(J$3+2),FALSE)), VLOOKUP($B580,'Results-formatted 060121'!$A:$AJ,(J$3+2),FALSE)))</f>
        <v>3</v>
      </c>
      <c r="K580" s="95">
        <f>IF($C580 = "neg", (($D580+1) - VLOOKUP($B580,'Results-formatted 060121'!$A:$AJ,(K$3+2),FALSE)), IF($C580 = "pos-neg", (3+VLOOKUP($B580,'Results-formatted 060121'!$A:$AJ,(K$3+2),FALSE)), VLOOKUP($B580,'Results-formatted 060121'!$A:$AJ,(K$3+2),FALSE)))</f>
        <v>3</v>
      </c>
      <c r="L580" s="95">
        <f>IF($C580 = "neg", (($D580+1) - VLOOKUP($B580,'Results-formatted 060121'!$A:$AJ,(L$3+2),FALSE)), IF($C580 = "pos-neg", (3+VLOOKUP($B580,'Results-formatted 060121'!$A:$AJ,(L$3+2),FALSE)), VLOOKUP($B580,'Results-formatted 060121'!$A:$AJ,(L$3+2),FALSE)))</f>
        <v>3</v>
      </c>
      <c r="M580" s="95">
        <f>IF($C580 = "neg", (($D580+1) - VLOOKUP($B580,'Results-formatted 060121'!$A:$AJ,(M$3+2),FALSE)), IF($C580 = "pos-neg", (3+VLOOKUP($B580,'Results-formatted 060121'!$A:$AJ,(M$3+2),FALSE)), VLOOKUP($B580,'Results-formatted 060121'!$A:$AJ,(M$3+2),FALSE)))</f>
        <v>3</v>
      </c>
      <c r="N580" s="95">
        <f>IF($C580 = "neg", (($D580+1) - VLOOKUP($B580,'Results-formatted 060121'!$A:$AJ,(N$3+2),FALSE)), IF($C580 = "pos-neg", (3+VLOOKUP($B580,'Results-formatted 060121'!$A:$AJ,(N$3+2),FALSE)), VLOOKUP($B580,'Results-formatted 060121'!$A:$AJ,(N$3+2),FALSE)))</f>
        <v>2</v>
      </c>
      <c r="O580" s="95">
        <f>IF($C580 = "neg", (($D580+1) - VLOOKUP($B580,'Results-formatted 060121'!$A:$AJ,(O$3+2),FALSE)), IF($C580 = "pos-neg", (3+VLOOKUP($B580,'Results-formatted 060121'!$A:$AJ,(O$3+2),FALSE)), VLOOKUP($B580,'Results-formatted 060121'!$A:$AJ,(O$3+2),FALSE)))</f>
        <v>3</v>
      </c>
      <c r="P580" s="95">
        <f>IF($C580 = "neg", (($D580+1) - VLOOKUP($B580,'Results-formatted 060121'!$A:$AJ,(P$3+2),FALSE)), IF($C580 = "pos-neg", (3+VLOOKUP($B580,'Results-formatted 060121'!$A:$AJ,(P$3+2),FALSE)), VLOOKUP($B580,'Results-formatted 060121'!$A:$AJ,(P$3+2),FALSE)))</f>
        <v>2</v>
      </c>
      <c r="Q580" s="95">
        <f>IF($C580 = "neg", (($D580+1) - VLOOKUP($B580,'Results-formatted 060121'!$A:$AJ,(Q$3+2),FALSE)), IF($C580 = "pos-neg", (3+VLOOKUP($B580,'Results-formatted 060121'!$A:$AJ,(Q$3+2),FALSE)), VLOOKUP($B580,'Results-formatted 060121'!$A:$AJ,(Q$3+2),FALSE)))</f>
        <v>5</v>
      </c>
      <c r="R580" s="95">
        <f>IF($C580 = "neg", (($D580+1) - VLOOKUP($B580,'Results-formatted 060121'!$A:$AJ,(R$3+2),FALSE)), IF($C580 = "pos-neg", (3+VLOOKUP($B580,'Results-formatted 060121'!$A:$AJ,(R$3+2),FALSE)), VLOOKUP($B580,'Results-formatted 060121'!$A:$AJ,(R$3+2),FALSE)))</f>
        <v>4</v>
      </c>
      <c r="S580" s="95">
        <f>IF($C580 = "neg", (($D580+1) - VLOOKUP($B580,'Results-formatted 060121'!$A:$AJ,(S$3+2),FALSE)), IF($C580 = "pos-neg", (3+VLOOKUP($B580,'Results-formatted 060121'!$A:$AJ,(S$3+2),FALSE)), VLOOKUP($B580,'Results-formatted 060121'!$A:$AJ,(S$3+2),FALSE)))</f>
        <v>3</v>
      </c>
      <c r="T580" s="95">
        <f>IF($C580 = "neg", (($D580+1) - VLOOKUP($B580,'Results-formatted 060121'!$A:$AJ,(T$3+2),FALSE)), IF($C580 = "pos-neg", (3+VLOOKUP($B580,'Results-formatted 060121'!$A:$AJ,(T$3+2),FALSE)), VLOOKUP($B580,'Results-formatted 060121'!$A:$AJ,(T$3+2),FALSE)))</f>
        <v>4</v>
      </c>
      <c r="U580" s="95">
        <f>IF($C580 = "neg", (($D580+1) - VLOOKUP($B580,'Results-formatted 060121'!$A:$AJ,(U$3+2),FALSE)), IF($C580 = "pos-neg", (3+VLOOKUP($B580,'Results-formatted 060121'!$A:$AJ,(U$3+2),FALSE)), VLOOKUP($B580,'Results-formatted 060121'!$A:$AJ,(U$3+2),FALSE)))</f>
        <v>1</v>
      </c>
      <c r="V580" s="95">
        <f>IF($C580 = "neg", (($D580+1) - VLOOKUP($B580,'Results-formatted 060121'!$A:$AJ,(V$3+2),FALSE)), IF($C580 = "pos-neg", (3+VLOOKUP($B580,'Results-formatted 060121'!$A:$AJ,(V$3+2),FALSE)), VLOOKUP($B580,'Results-formatted 060121'!$A:$AJ,(V$3+2),FALSE)))</f>
        <v>4</v>
      </c>
      <c r="W580" s="95">
        <f>IF($C580 = "neg", (($D580+1) - VLOOKUP($B580,'Results-formatted 060121'!$A:$AJ,(W$3+2),FALSE)), IF($C580 = "pos-neg", (3+VLOOKUP($B580,'Results-formatted 060121'!$A:$AJ,(W$3+2),FALSE)), VLOOKUP($B580,'Results-formatted 060121'!$A:$AJ,(W$3+2),FALSE)))</f>
        <v>3</v>
      </c>
      <c r="X580" s="95">
        <f>IF($C580 = "neg", (($D580+1) - VLOOKUP($B580,'Results-formatted 060121'!$A:$AJ,(X$3+2),FALSE)), IF($C580 = "pos-neg", (3+VLOOKUP($B580,'Results-formatted 060121'!$A:$AJ,(X$3+2),FALSE)), VLOOKUP($B580,'Results-formatted 060121'!$A:$AJ,(X$3+2),FALSE)))</f>
        <v>4</v>
      </c>
      <c r="Y580" s="95">
        <f>IF($C580 = "neg", (($D580+1) - VLOOKUP($B580,'Results-formatted 060121'!$A:$AJ,(Y$3+2),FALSE)), IF($C580 = "pos-neg", (3+VLOOKUP($B580,'Results-formatted 060121'!$A:$AJ,(Y$3+2),FALSE)), VLOOKUP($B580,'Results-formatted 060121'!$A:$AJ,(Y$3+2),FALSE)))</f>
        <v>4</v>
      </c>
      <c r="Z580" s="95">
        <f>IF($C580 = "neg", (($D580+1) - VLOOKUP($B580,'Results-formatted 060121'!$A:$AJ,(Z$3+2),FALSE)), IF($C580 = "pos-neg", (3+VLOOKUP($B580,'Results-formatted 060121'!$A:$AJ,(Z$3+2),FALSE)), VLOOKUP($B580,'Results-formatted 060121'!$A:$AJ,(Z$3+2),FALSE)))</f>
        <v>3</v>
      </c>
      <c r="AA580" s="95">
        <f>IF($C580 = "neg", (($D580+1) - VLOOKUP($B580,'Results-formatted 060121'!$A:$AJ,(AA$3+2),FALSE)), IF($C580 = "pos-neg", (3+VLOOKUP($B580,'Results-formatted 060121'!$A:$AJ,(AA$3+2),FALSE)), VLOOKUP($B580,'Results-formatted 060121'!$A:$AJ,(AA$3+2),FALSE)))</f>
        <v>3</v>
      </c>
      <c r="AB580" s="95">
        <f>IF($C580 = "neg", (($D580+1) - VLOOKUP($B580,'Results-formatted 060121'!$A:$AJ,(AB$3+2),FALSE)), IF($C580 = "pos-neg", (3+VLOOKUP($B580,'Results-formatted 060121'!$A:$AJ,(AB$3+2),FALSE)), VLOOKUP($B580,'Results-formatted 060121'!$A:$AJ,(AB$3+2),FALSE)))</f>
        <v>2</v>
      </c>
      <c r="AC580" s="95">
        <f>IF($C580 = "neg", (($D580+1) - VLOOKUP($B580,'Results-formatted 060121'!$A:$AJ,(AC$3+2),FALSE)), IF($C580 = "pos-neg", (3+VLOOKUP($B580,'Results-formatted 060121'!$A:$AJ,(AC$3+2),FALSE)), VLOOKUP($B580,'Results-formatted 060121'!$A:$AJ,(AC$3+2),FALSE)))</f>
        <v>2</v>
      </c>
      <c r="AD580" s="95">
        <f>IF($C580 = "neg", (($D580+1) - VLOOKUP($B580,'Results-formatted 060121'!$A:$AJ,(AD$3+2),FALSE)), IF($C580 = "pos-neg", (3+VLOOKUP($B580,'Results-formatted 060121'!$A:$AJ,(AD$3+2),FALSE)), VLOOKUP($B580,'Results-formatted 060121'!$A:$AJ,(AD$3+2),FALSE)))</f>
        <v>2</v>
      </c>
      <c r="AE580" s="95">
        <f>IF($C580 = "neg", (($D580+1) - VLOOKUP($B580,'Results-formatted 060121'!$A:$AJ,(AE$3+2),FALSE)), IF($C580 = "pos-neg", (3+VLOOKUP($B580,'Results-formatted 060121'!$A:$AJ,(AE$3+2),FALSE)), VLOOKUP($B580,'Results-formatted 060121'!$A:$AJ,(AE$3+2),FALSE)))</f>
        <v>3</v>
      </c>
      <c r="AF580" s="95">
        <f>IF($C580 = "neg", (($D580+1) - VLOOKUP($B580,'Results-formatted 060121'!$A:$AJ,(AF$3+2),FALSE)), IF($C580 = "pos-neg", (3+VLOOKUP($B580,'Results-formatted 060121'!$A:$AJ,(AF$3+2),FALSE)), VLOOKUP($B580,'Results-formatted 060121'!$A:$AJ,(AF$3+2),FALSE)))</f>
        <v>3</v>
      </c>
      <c r="AG580" s="95">
        <f>IF($C580 = "neg", (($D580+1) - VLOOKUP($B580,'Results-formatted 060121'!$A:$AJ,(AG$3+2),FALSE)), IF($C580 = "pos-neg", (3+VLOOKUP($B580,'Results-formatted 060121'!$A:$AJ,(AG$3+2),FALSE)), VLOOKUP($B580,'Results-formatted 060121'!$A:$AJ,(AG$3+2),FALSE)))</f>
        <v>5</v>
      </c>
      <c r="AH580" s="95">
        <f>IF($C580 = "neg", (($D580+1) - VLOOKUP($B580,'Results-formatted 060121'!$A:$AJ,(AH$3+2),FALSE)), IF($C580 = "pos-neg", (3+VLOOKUP($B580,'Results-formatted 060121'!$A:$AJ,(AH$3+2),FALSE)), VLOOKUP($B580,'Results-formatted 060121'!$A:$AJ,(AH$3+2),FALSE)))</f>
        <v>3</v>
      </c>
      <c r="AI580" s="95">
        <f>IF($C580 = "neg", (($D580+1) - VLOOKUP($B580,'Results-formatted 060121'!$A:$AJ,(AI$3+2),FALSE)), IF($C580 = "pos-neg", (3+VLOOKUP($B580,'Results-formatted 060121'!$A:$AJ,(AI$3+2),FALSE)), VLOOKUP($B580,'Results-formatted 060121'!$A:$AJ,(AI$3+2),FALSE)))</f>
        <v>4</v>
      </c>
      <c r="AJ580" s="95">
        <f>IF($C580 = "neg", (($D580+1) - VLOOKUP($B580,'Results-formatted 060121'!$A:$AJ,(AJ$3+2),FALSE)), IF($C580 = "pos-neg", (3+VLOOKUP($B580,'Results-formatted 060121'!$A:$AJ,(AJ$3+2),FALSE)), VLOOKUP($B580,'Results-formatted 060121'!$A:$AJ,(AJ$3+2),FALSE)))</f>
        <v>5</v>
      </c>
      <c r="AK580" s="95">
        <f>IF($C580 = "neg", (($D580+1) - VLOOKUP($B580,'Results-formatted 060121'!$A:$AJ,(AK$3+2),FALSE)), IF($C580 = "pos-neg", (3+VLOOKUP($B580,'Results-formatted 060121'!$A:$AJ,(AK$3+2),FALSE)), VLOOKUP($B580,'Results-formatted 060121'!$A:$AJ,(AK$3+2),FALSE)))</f>
        <v>3</v>
      </c>
      <c r="AL580" s="95">
        <f>IF($C580 = "neg", (($D580+1) - VLOOKUP($B580,'Results-formatted 060121'!$A:$AJ,(AL$3+2),FALSE)), IF($C580 = "pos-neg", (3+VLOOKUP($B580,'Results-formatted 060121'!$A:$AJ,(AL$3+2),FALSE)), VLOOKUP($B580,'Results-formatted 060121'!$A:$AJ,(AL$3+2),FALSE)))</f>
        <v>3</v>
      </c>
      <c r="AM580" s="95">
        <f>IF($C580 = "neg", (($D580+1) - VLOOKUP($B580,'Results-formatted 060121'!$A:AJ,(AM$3+2),FALSE)), IF($C580 = "pos-neg", (3+VLOOKUP($B580,'Results-formatted 060121'!$A:AJ,(AM$3+2),FALSE)), VLOOKUP($B580,'Results-formatted 060121'!$A:AJ,(AM$3+2),FALSE)))</f>
        <v>5</v>
      </c>
      <c r="AN580" s="95">
        <f>IF($C580 = "neg", (($D580+1) - VLOOKUP($B580,'Results-formatted 060121'!$A:AK,(AN$3+2),FALSE)), IF($C580 = "pos-neg", (3+VLOOKUP($B580,'Results-formatted 060121'!$A:AK,(AN$3+2),FALSE)), VLOOKUP($B580,'Results-formatted 060121'!$A:AK,(AN$3+2),FALSE)))</f>
        <v>4</v>
      </c>
      <c r="AO580" s="95">
        <f>IF($C580 = "neg", (($D580+1) - VLOOKUP($B580,'Results-formatted 060121'!$A:AL,(AO$3+2),FALSE)), IF($C580 = "pos-neg", (3+VLOOKUP($B580,'Results-formatted 060121'!$A:AL,(AO$3+2),FALSE)), VLOOKUP($B580,'Results-formatted 060121'!$A:AL,(AO$3+2),FALSE)))</f>
        <v>5</v>
      </c>
      <c r="AP580" s="95">
        <f>IF($C580 = "neg", (($D580+1) - VLOOKUP($B580,'Results-formatted 060121'!$A:AM,(AP$3+2),FALSE)), IF($C580 = "pos-neg", (3+VLOOKUP($B580,'Results-formatted 060121'!$A:AM,(AP$3+2),FALSE)), VLOOKUP($B580,'Results-formatted 060121'!$A:AM,(AP$3+2),FALSE)))</f>
        <v>2</v>
      </c>
      <c r="AQ580" s="95">
        <f>IF($C580 = "neg", (($D580+1) - VLOOKUP($B580,'Results-formatted 060121'!$A:AN,(AQ$3+2),FALSE)), IF($C580 = "pos-neg", (3+VLOOKUP($B580,'Results-formatted 060121'!$A:AN,(AQ$3+2),FALSE)), VLOOKUP($B580,'Results-formatted 060121'!$A:AN,(AQ$3+2),FALSE)))</f>
        <v>5</v>
      </c>
      <c r="AR580" s="95">
        <f>IF($C580 = "neg", (($D580+1) - VLOOKUP($B580,'Results-formatted 060121'!$A:AO,(AR$3+2),FALSE)), IF($C580 = "pos-neg", (3+VLOOKUP($B580,'Results-formatted 060121'!$A:AO,(AR$3+2),FALSE)), VLOOKUP($B580,'Results-formatted 060121'!$A:AO,(AR$3+2),FALSE)))</f>
        <v>3</v>
      </c>
      <c r="AS580" s="95">
        <f>IF($C580 = "neg", (($D580+1) - VLOOKUP($B580,'Results-formatted 060121'!$A:AP,(AS$3+2),FALSE)), IF($C580 = "pos-neg", (3+VLOOKUP($B580,'Results-formatted 060121'!$A:AP,(AS$3+2),FALSE)), VLOOKUP($B580,'Results-formatted 060121'!$A:AP,(AS$3+2),FALSE)))</f>
        <v>3</v>
      </c>
      <c r="AT580" s="95">
        <f>IF($C580 = "neg", (($D580+1) - VLOOKUP($B580,'Results-formatted 060121'!$A:AQ,(AT$3+2),FALSE)), IF($C580 = "pos-neg", (3+VLOOKUP($B580,'Results-formatted 060121'!$A:AQ,(AT$3+2),FALSE)), VLOOKUP($B580,'Results-formatted 060121'!$A:AQ,(AT$3+2),FALSE)))</f>
        <v>3</v>
      </c>
      <c r="AU580" s="95">
        <f>IF($C580 = "neg", (($D580+1) - VLOOKUP($B580,'Results-formatted 060121'!$A:AR,(AU$3+2),FALSE)), IF($C580 = "pos-neg", (3+VLOOKUP($B580,'Results-formatted 060121'!$A:AR,(AU$3+2),FALSE)), VLOOKUP($B580,'Results-formatted 060121'!$A:AR,(AU$3+2),FALSE)))</f>
        <v>1</v>
      </c>
      <c r="AV580" s="95">
        <f>IF($C580 = "neg", (($D580+1) - VLOOKUP($B580,'Results-formatted 060121'!$A:AS,(AV$3+2),FALSE)), IF($C580 = "pos-neg", (3+VLOOKUP($B580,'Results-formatted 060121'!$A:AS,(AV$3+2),FALSE)), VLOOKUP($B580,'Results-formatted 060121'!$A:AS,(AV$3+2),FALSE)))</f>
        <v>4</v>
      </c>
      <c r="AW580" s="95">
        <f>IF($C580 = "neg", (($D580+1) - VLOOKUP($B580,'Results-formatted 060121'!$A:AT,(AW$3+2),FALSE)), IF($C580 = "pos-neg", (3+VLOOKUP($B580,'Results-formatted 060121'!$A:AT,(AW$3+2),FALSE)), VLOOKUP($B580,'Results-formatted 060121'!$A:AT,(AW$3+2),FALSE)))</f>
        <v>5</v>
      </c>
      <c r="AX580" s="95">
        <f>IF($C580 = "neg", (($D580+1) - VLOOKUP($B580,'Results-formatted 060121'!$A:AU,(AX$3+2),FALSE)), IF($C580 = "pos-neg", (3+VLOOKUP($B580,'Results-formatted 060121'!$A:AU,(AX$3+2),FALSE)), VLOOKUP($B580,'Results-formatted 060121'!$A:AU,(AX$3+2),FALSE)))</f>
        <v>4</v>
      </c>
      <c r="AY580" s="95">
        <f>IF($C580 = "neg", (($D580+1) - VLOOKUP($B580,'Results-formatted 060121'!$A:AV,(AY$3+2),FALSE)), IF($C580 = "pos-neg", (3+VLOOKUP($B580,'Results-formatted 060121'!$A:AV,(AY$3+2),FALSE)), VLOOKUP($B580,'Results-formatted 060121'!$A:AV,(AY$3+2),FALSE)))</f>
        <v>4</v>
      </c>
      <c r="AZ580" s="95">
        <f>IF($C580 = "neg", (($D580+1) - VLOOKUP($B580,'Results-formatted 060121'!$A:AW,(AZ$3+2),FALSE)), IF($C580 = "pos-neg", (3+VLOOKUP($B580,'Results-formatted 060121'!$A:AW,(AZ$3+2),FALSE)), VLOOKUP($B580,'Results-formatted 060121'!$A:AW,(AZ$3+2),FALSE)))</f>
        <v>2</v>
      </c>
      <c r="BA580" s="95">
        <f>IF($C580 = "neg", (($D580+1) - VLOOKUP($B580,'Results-formatted 060121'!$A:AX,(BA$3+2),FALSE)), IF($C580 = "pos-neg", (3+VLOOKUP($B580,'Results-formatted 060121'!$A:AX,(BA$3+2),FALSE)), VLOOKUP($B580,'Results-formatted 060121'!$A:AX,(BA$3+2),FALSE)))</f>
        <v>4</v>
      </c>
      <c r="BB580" s="95">
        <f>IF($C580 = "neg", (($D580+1) - VLOOKUP($B580,'Results-formatted 060121'!$A:AY,(BB$3+2),FALSE)), IF($C580 = "pos-neg", (3+VLOOKUP($B580,'Results-formatted 060121'!$A:AY,(BB$3+2),FALSE)), VLOOKUP($B580,'Results-formatted 060121'!$A:AY,(BB$3+2),FALSE)))</f>
        <v>4</v>
      </c>
      <c r="BC580" s="95">
        <f>IF($C580 = "neg", (($D580+1) - VLOOKUP($B580,'Results-formatted 060121'!$A:AZ,(BC$3+2),FALSE)), IF($C580 = "pos-neg", (3+VLOOKUP($B580,'Results-formatted 060121'!$A:AZ,(BC$3+2),FALSE)), VLOOKUP($B580,'Results-formatted 060121'!$A:AZ,(BC$3+2),FALSE)))</f>
        <v>3</v>
      </c>
      <c r="BD580" s="95">
        <f>IF($C580 = "neg", (($D580+1) - VLOOKUP($B580,'Results-formatted 060121'!$A:BA,(BD$3+2),FALSE)), IF($C580 = "pos-neg", (3+VLOOKUP($B580,'Results-formatted 060121'!$A:BA,(BD$3+2),FALSE)), VLOOKUP($B580,'Results-formatted 060121'!$A:BA,(BD$3+2),FALSE)))</f>
        <v>4</v>
      </c>
      <c r="BE580" s="95">
        <f>IF($C580 = "neg", (($D580+1) - VLOOKUP($B580,'Results-formatted 060121'!$A:BB,(BE$3+2),FALSE)), IF($C580 = "pos-neg", (3+VLOOKUP($B580,'Results-formatted 060121'!$A:BB,(BE$3+2),FALSE)), VLOOKUP($B580,'Results-formatted 060121'!$A:BB,(BE$3+2),FALSE)))</f>
        <v>3</v>
      </c>
      <c r="BF580" s="95">
        <f>IF($C580 = "neg", (($D580+1) - VLOOKUP($B580,'Results-formatted 060121'!$A:BC,(BF$3+2),FALSE)), IF($C580 = "pos-neg", (3+VLOOKUP($B580,'Results-formatted 060121'!$A:BC,(BF$3+2),FALSE)), VLOOKUP($B580,'Results-formatted 060121'!$A:BC,(BF$3+2),FALSE)))</f>
        <v>5</v>
      </c>
      <c r="BG580" s="95">
        <f>IF($C580 = "neg", (($D580+1) - VLOOKUP($B580,'Results-formatted 060121'!$A:BD,(BG$3+2),FALSE)), IF($C580 = "pos-neg", (3+VLOOKUP($B580,'Results-formatted 060121'!$A:BD,(BG$3+2),FALSE)), VLOOKUP($B580,'Results-formatted 060121'!$A:BD,(BG$3+2),FALSE)))</f>
        <v>3</v>
      </c>
      <c r="BH580" s="95">
        <f>IF($C580 = "neg", (($D580+1) - VLOOKUP($B580,'Results-formatted 060121'!$A:BE,(BH$3+2),FALSE)), IF($C580 = "pos-neg", (3+VLOOKUP($B580,'Results-formatted 060121'!$A:BE,(BH$3+2),FALSE)), VLOOKUP($B580,'Results-formatted 060121'!$A:BE,(BH$3+2),FALSE)))</f>
        <v>3</v>
      </c>
      <c r="BI580" s="95">
        <f>IF($C580 = "neg", (($D580+1) - VLOOKUP($B580,'Results-formatted 060121'!$A:BF,(BI$3+2),FALSE)), IF($C580 = "pos-neg", (3+VLOOKUP($B580,'Results-formatted 060121'!$A:BF,(BI$3+2),FALSE)), VLOOKUP($B580,'Results-formatted 060121'!$A:BF,(BI$3+2),FALSE)))</f>
        <v>4</v>
      </c>
      <c r="BJ580" s="95">
        <f>IF($C580 = "neg", (($D580+1) - VLOOKUP($B580,'Results-formatted 060121'!$A:BG,(BJ$3+2),FALSE)), IF($C580 = "pos-neg", (3+VLOOKUP($B580,'Results-formatted 060121'!$A:BG,(BJ$3+2),FALSE)), VLOOKUP($B580,'Results-formatted 060121'!$A:BG,(BJ$3+2),FALSE)))</f>
        <v>5</v>
      </c>
      <c r="BK580" s="95">
        <f>IF($C580 = "neg", (($D580+1) - VLOOKUP($B580,'Results-formatted 060121'!$A:BH,(BK$3+2),FALSE)), IF($C580 = "pos-neg", (3+VLOOKUP($B580,'Results-formatted 060121'!$A:BH,(BK$3+2),FALSE)), VLOOKUP($B580,'Results-formatted 060121'!$A:BH,(BK$3+2),FALSE)))</f>
        <v>4</v>
      </c>
      <c r="BL580" s="95">
        <f>IF($C580 = "neg", (($D580+1) - VLOOKUP($B580,'Results-formatted 060121'!$A:BI,(BL$3+2),FALSE)), IF($C580 = "pos-neg", (3+VLOOKUP($B580,'Results-formatted 060121'!$A:BI,(BL$3+2),FALSE)), VLOOKUP($B580,'Results-formatted 060121'!$A:BI,(BL$3+2),FALSE)))</f>
        <v>5</v>
      </c>
      <c r="BM580" s="95">
        <f>IF($C580 = "neg", (($D580+1) - VLOOKUP($B580,'Results-formatted 060121'!$A:BJ,(BM$3+2),FALSE)), IF($C580 = "pos-neg", (3+VLOOKUP($B580,'Results-formatted 060121'!$A:BJ,(BM$3+2),FALSE)), VLOOKUP($B580,'Results-formatted 060121'!$A:BJ,(BM$3+2),FALSE)))</f>
        <v>3</v>
      </c>
      <c r="BN580" s="95"/>
      <c r="BO580" s="95"/>
      <c r="BP580" s="95"/>
      <c r="BQ580" s="95"/>
      <c r="BR580" s="95"/>
      <c r="BS580" s="95"/>
      <c r="BT580" s="95"/>
      <c r="BU580" s="95"/>
      <c r="BV580" s="95"/>
      <c r="BW580" s="95"/>
      <c r="BX580" s="95"/>
      <c r="BY580" s="95"/>
      <c r="BZ580" s="95"/>
      <c r="CA580" s="95"/>
      <c r="CB580" s="95"/>
      <c r="CC580" s="95"/>
      <c r="CD580" s="99"/>
      <c r="CE580" s="25">
        <f t="shared" si="2235"/>
        <v>3.3666666666666667</v>
      </c>
      <c r="CF580" s="25">
        <f t="shared" si="2150"/>
        <v>1.0409686927132047</v>
      </c>
    </row>
    <row r="581" spans="2:84" ht="42" x14ac:dyDescent="0.15">
      <c r="B581" s="84" t="s">
        <v>686</v>
      </c>
      <c r="C581" s="86" t="s">
        <v>225</v>
      </c>
      <c r="D581" s="2">
        <v>5</v>
      </c>
      <c r="E581" s="15" t="s">
        <v>1135</v>
      </c>
      <c r="F581" s="95">
        <f>IF($C581 = "neg", (($D581+1) - VLOOKUP($B581,'Results-formatted 060121'!$A:$AJ,(F$3+2),FALSE)), IF($C581 = "pos-neg", (3+VLOOKUP($B581,'Results-formatted 060121'!$A:$AJ,(F$3+2),FALSE)), VLOOKUP($B581,'Results-formatted 060121'!$A:$AJ,(F$3+2),FALSE)))</f>
        <v>3</v>
      </c>
      <c r="G581" s="95">
        <f>IF($C581 = "neg", (($D581+1) - VLOOKUP($B581,'Results-formatted 060121'!$A:$AJ,(G$3+2),FALSE)), IF($C581 = "pos-neg", (3+VLOOKUP($B581,'Results-formatted 060121'!$A:$AJ,(G$3+2),FALSE)), VLOOKUP($B581,'Results-formatted 060121'!$A:$AJ,(G$3+2),FALSE)))</f>
        <v>2</v>
      </c>
      <c r="H581" s="95">
        <f>IF($C581 = "neg", (($D581+1) - VLOOKUP($B581,'Results-formatted 060121'!$A:$AJ,(H$3+2),FALSE)), IF($C581 = "pos-neg", (3+VLOOKUP($B581,'Results-formatted 060121'!$A:$AJ,(H$3+2),FALSE)), VLOOKUP($B581,'Results-formatted 060121'!$A:$AJ,(H$3+2),FALSE)))</f>
        <v>2</v>
      </c>
      <c r="I581" s="95">
        <f>IF($C581 = "neg", (($D581+1) - VLOOKUP($B581,'Results-formatted 060121'!$A:$AJ,(I$3+2),FALSE)), IF($C581 = "pos-neg", (3+VLOOKUP($B581,'Results-formatted 060121'!$A:$AJ,(I$3+2),FALSE)), VLOOKUP($B581,'Results-formatted 060121'!$A:$AJ,(I$3+2),FALSE)))</f>
        <v>5</v>
      </c>
      <c r="J581" s="95">
        <f>IF($C581 = "neg", (($D581+1) - VLOOKUP($B581,'Results-formatted 060121'!$A:$AJ,(J$3+2),FALSE)), IF($C581 = "pos-neg", (3+VLOOKUP($B581,'Results-formatted 060121'!$A:$AJ,(J$3+2),FALSE)), VLOOKUP($B581,'Results-formatted 060121'!$A:$AJ,(J$3+2),FALSE)))</f>
        <v>3</v>
      </c>
      <c r="K581" s="95">
        <f>IF($C581 = "neg", (($D581+1) - VLOOKUP($B581,'Results-formatted 060121'!$A:$AJ,(K$3+2),FALSE)), IF($C581 = "pos-neg", (3+VLOOKUP($B581,'Results-formatted 060121'!$A:$AJ,(K$3+2),FALSE)), VLOOKUP($B581,'Results-formatted 060121'!$A:$AJ,(K$3+2),FALSE)))</f>
        <v>2</v>
      </c>
      <c r="L581" s="95">
        <f>IF($C581 = "neg", (($D581+1) - VLOOKUP($B581,'Results-formatted 060121'!$A:$AJ,(L$3+2),FALSE)), IF($C581 = "pos-neg", (3+VLOOKUP($B581,'Results-formatted 060121'!$A:$AJ,(L$3+2),FALSE)), VLOOKUP($B581,'Results-formatted 060121'!$A:$AJ,(L$3+2),FALSE)))</f>
        <v>3</v>
      </c>
      <c r="M581" s="95">
        <f>IF($C581 = "neg", (($D581+1) - VLOOKUP($B581,'Results-formatted 060121'!$A:$AJ,(M$3+2),FALSE)), IF($C581 = "pos-neg", (3+VLOOKUP($B581,'Results-formatted 060121'!$A:$AJ,(M$3+2),FALSE)), VLOOKUP($B581,'Results-formatted 060121'!$A:$AJ,(M$3+2),FALSE)))</f>
        <v>2</v>
      </c>
      <c r="N581" s="95">
        <f>IF($C581 = "neg", (($D581+1) - VLOOKUP($B581,'Results-formatted 060121'!$A:$AJ,(N$3+2),FALSE)), IF($C581 = "pos-neg", (3+VLOOKUP($B581,'Results-formatted 060121'!$A:$AJ,(N$3+2),FALSE)), VLOOKUP($B581,'Results-formatted 060121'!$A:$AJ,(N$3+2),FALSE)))</f>
        <v>3</v>
      </c>
      <c r="O581" s="95">
        <f>IF($C581 = "neg", (($D581+1) - VLOOKUP($B581,'Results-formatted 060121'!$A:$AJ,(O$3+2),FALSE)), IF($C581 = "pos-neg", (3+VLOOKUP($B581,'Results-formatted 060121'!$A:$AJ,(O$3+2),FALSE)), VLOOKUP($B581,'Results-formatted 060121'!$A:$AJ,(O$3+2),FALSE)))</f>
        <v>4</v>
      </c>
      <c r="P581" s="95">
        <f>IF($C581 = "neg", (($D581+1) - VLOOKUP($B581,'Results-formatted 060121'!$A:$AJ,(P$3+2),FALSE)), IF($C581 = "pos-neg", (3+VLOOKUP($B581,'Results-formatted 060121'!$A:$AJ,(P$3+2),FALSE)), VLOOKUP($B581,'Results-formatted 060121'!$A:$AJ,(P$3+2),FALSE)))</f>
        <v>2</v>
      </c>
      <c r="Q581" s="95">
        <f>IF($C581 = "neg", (($D581+1) - VLOOKUP($B581,'Results-formatted 060121'!$A:$AJ,(Q$3+2),FALSE)), IF($C581 = "pos-neg", (3+VLOOKUP($B581,'Results-formatted 060121'!$A:$AJ,(Q$3+2),FALSE)), VLOOKUP($B581,'Results-formatted 060121'!$A:$AJ,(Q$3+2),FALSE)))</f>
        <v>4</v>
      </c>
      <c r="R581" s="95">
        <f>IF($C581 = "neg", (($D581+1) - VLOOKUP($B581,'Results-formatted 060121'!$A:$AJ,(R$3+2),FALSE)), IF($C581 = "pos-neg", (3+VLOOKUP($B581,'Results-formatted 060121'!$A:$AJ,(R$3+2),FALSE)), VLOOKUP($B581,'Results-formatted 060121'!$A:$AJ,(R$3+2),FALSE)))</f>
        <v>4</v>
      </c>
      <c r="S581" s="95">
        <f>IF($C581 = "neg", (($D581+1) - VLOOKUP($B581,'Results-formatted 060121'!$A:$AJ,(S$3+2),FALSE)), IF($C581 = "pos-neg", (3+VLOOKUP($B581,'Results-formatted 060121'!$A:$AJ,(S$3+2),FALSE)), VLOOKUP($B581,'Results-formatted 060121'!$A:$AJ,(S$3+2),FALSE)))</f>
        <v>4</v>
      </c>
      <c r="T581" s="95">
        <f>IF($C581 = "neg", (($D581+1) - VLOOKUP($B581,'Results-formatted 060121'!$A:$AJ,(T$3+2),FALSE)), IF($C581 = "pos-neg", (3+VLOOKUP($B581,'Results-formatted 060121'!$A:$AJ,(T$3+2),FALSE)), VLOOKUP($B581,'Results-formatted 060121'!$A:$AJ,(T$3+2),FALSE)))</f>
        <v>4</v>
      </c>
      <c r="U581" s="95">
        <f>IF($C581 = "neg", (($D581+1) - VLOOKUP($B581,'Results-formatted 060121'!$A:$AJ,(U$3+2),FALSE)), IF($C581 = "pos-neg", (3+VLOOKUP($B581,'Results-formatted 060121'!$A:$AJ,(U$3+2),FALSE)), VLOOKUP($B581,'Results-formatted 060121'!$A:$AJ,(U$3+2),FALSE)))</f>
        <v>1</v>
      </c>
      <c r="V581" s="95">
        <f>IF($C581 = "neg", (($D581+1) - VLOOKUP($B581,'Results-formatted 060121'!$A:$AJ,(V$3+2),FALSE)), IF($C581 = "pos-neg", (3+VLOOKUP($B581,'Results-formatted 060121'!$A:$AJ,(V$3+2),FALSE)), VLOOKUP($B581,'Results-formatted 060121'!$A:$AJ,(V$3+2),FALSE)))</f>
        <v>3</v>
      </c>
      <c r="W581" s="95">
        <f>IF($C581 = "neg", (($D581+1) - VLOOKUP($B581,'Results-formatted 060121'!$A:$AJ,(W$3+2),FALSE)), IF($C581 = "pos-neg", (3+VLOOKUP($B581,'Results-formatted 060121'!$A:$AJ,(W$3+2),FALSE)), VLOOKUP($B581,'Results-formatted 060121'!$A:$AJ,(W$3+2),FALSE)))</f>
        <v>3</v>
      </c>
      <c r="X581" s="95">
        <f>IF($C581 = "neg", (($D581+1) - VLOOKUP($B581,'Results-formatted 060121'!$A:$AJ,(X$3+2),FALSE)), IF($C581 = "pos-neg", (3+VLOOKUP($B581,'Results-formatted 060121'!$A:$AJ,(X$3+2),FALSE)), VLOOKUP($B581,'Results-formatted 060121'!$A:$AJ,(X$3+2),FALSE)))</f>
        <v>3</v>
      </c>
      <c r="Y581" s="95">
        <f>IF($C581 = "neg", (($D581+1) - VLOOKUP($B581,'Results-formatted 060121'!$A:$AJ,(Y$3+2),FALSE)), IF($C581 = "pos-neg", (3+VLOOKUP($B581,'Results-formatted 060121'!$A:$AJ,(Y$3+2),FALSE)), VLOOKUP($B581,'Results-formatted 060121'!$A:$AJ,(Y$3+2),FALSE)))</f>
        <v>4</v>
      </c>
      <c r="Z581" s="95">
        <f>IF($C581 = "neg", (($D581+1) - VLOOKUP($B581,'Results-formatted 060121'!$A:$AJ,(Z$3+2),FALSE)), IF($C581 = "pos-neg", (3+VLOOKUP($B581,'Results-formatted 060121'!$A:$AJ,(Z$3+2),FALSE)), VLOOKUP($B581,'Results-formatted 060121'!$A:$AJ,(Z$3+2),FALSE)))</f>
        <v>3</v>
      </c>
      <c r="AA581" s="95">
        <f>IF($C581 = "neg", (($D581+1) - VLOOKUP($B581,'Results-formatted 060121'!$A:$AJ,(AA$3+2),FALSE)), IF($C581 = "pos-neg", (3+VLOOKUP($B581,'Results-formatted 060121'!$A:$AJ,(AA$3+2),FALSE)), VLOOKUP($B581,'Results-formatted 060121'!$A:$AJ,(AA$3+2),FALSE)))</f>
        <v>2</v>
      </c>
      <c r="AB581" s="95">
        <f>IF($C581 = "neg", (($D581+1) - VLOOKUP($B581,'Results-formatted 060121'!$A:$AJ,(AB$3+2),FALSE)), IF($C581 = "pos-neg", (3+VLOOKUP($B581,'Results-formatted 060121'!$A:$AJ,(AB$3+2),FALSE)), VLOOKUP($B581,'Results-formatted 060121'!$A:$AJ,(AB$3+2),FALSE)))</f>
        <v>2</v>
      </c>
      <c r="AC581" s="95">
        <f>IF($C581 = "neg", (($D581+1) - VLOOKUP($B581,'Results-formatted 060121'!$A:$AJ,(AC$3+2),FALSE)), IF($C581 = "pos-neg", (3+VLOOKUP($B581,'Results-formatted 060121'!$A:$AJ,(AC$3+2),FALSE)), VLOOKUP($B581,'Results-formatted 060121'!$A:$AJ,(AC$3+2),FALSE)))</f>
        <v>3</v>
      </c>
      <c r="AD581" s="95">
        <f>IF($C581 = "neg", (($D581+1) - VLOOKUP($B581,'Results-formatted 060121'!$A:$AJ,(AD$3+2),FALSE)), IF($C581 = "pos-neg", (3+VLOOKUP($B581,'Results-formatted 060121'!$A:$AJ,(AD$3+2),FALSE)), VLOOKUP($B581,'Results-formatted 060121'!$A:$AJ,(AD$3+2),FALSE)))</f>
        <v>2</v>
      </c>
      <c r="AE581" s="95">
        <f>IF($C581 = "neg", (($D581+1) - VLOOKUP($B581,'Results-formatted 060121'!$A:$AJ,(AE$3+2),FALSE)), IF($C581 = "pos-neg", (3+VLOOKUP($B581,'Results-formatted 060121'!$A:$AJ,(AE$3+2),FALSE)), VLOOKUP($B581,'Results-formatted 060121'!$A:$AJ,(AE$3+2),FALSE)))</f>
        <v>4</v>
      </c>
      <c r="AF581" s="95">
        <f>IF($C581 = "neg", (($D581+1) - VLOOKUP($B581,'Results-formatted 060121'!$A:$AJ,(AF$3+2),FALSE)), IF($C581 = "pos-neg", (3+VLOOKUP($B581,'Results-formatted 060121'!$A:$AJ,(AF$3+2),FALSE)), VLOOKUP($B581,'Results-formatted 060121'!$A:$AJ,(AF$3+2),FALSE)))</f>
        <v>2</v>
      </c>
      <c r="AG581" s="95">
        <f>IF($C581 = "neg", (($D581+1) - VLOOKUP($B581,'Results-formatted 060121'!$A:$AJ,(AG$3+2),FALSE)), IF($C581 = "pos-neg", (3+VLOOKUP($B581,'Results-formatted 060121'!$A:$AJ,(AG$3+2),FALSE)), VLOOKUP($B581,'Results-formatted 060121'!$A:$AJ,(AG$3+2),FALSE)))</f>
        <v>4</v>
      </c>
      <c r="AH581" s="95">
        <f>IF($C581 = "neg", (($D581+1) - VLOOKUP($B581,'Results-formatted 060121'!$A:$AJ,(AH$3+2),FALSE)), IF($C581 = "pos-neg", (3+VLOOKUP($B581,'Results-formatted 060121'!$A:$AJ,(AH$3+2),FALSE)), VLOOKUP($B581,'Results-formatted 060121'!$A:$AJ,(AH$3+2),FALSE)))</f>
        <v>4</v>
      </c>
      <c r="AI581" s="95">
        <f>IF($C581 = "neg", (($D581+1) - VLOOKUP($B581,'Results-formatted 060121'!$A:$AJ,(AI$3+2),FALSE)), IF($C581 = "pos-neg", (3+VLOOKUP($B581,'Results-formatted 060121'!$A:$AJ,(AI$3+2),FALSE)), VLOOKUP($B581,'Results-formatted 060121'!$A:$AJ,(AI$3+2),FALSE)))</f>
        <v>3</v>
      </c>
      <c r="AJ581" s="95">
        <f>IF($C581 = "neg", (($D581+1) - VLOOKUP($B581,'Results-formatted 060121'!$A:$AJ,(AJ$3+2),FALSE)), IF($C581 = "pos-neg", (3+VLOOKUP($B581,'Results-formatted 060121'!$A:$AJ,(AJ$3+2),FALSE)), VLOOKUP($B581,'Results-formatted 060121'!$A:$AJ,(AJ$3+2),FALSE)))</f>
        <v>4</v>
      </c>
      <c r="AK581" s="95">
        <f>IF($C581 = "neg", (($D581+1) - VLOOKUP($B581,'Results-formatted 060121'!$A:$AJ,(AK$3+2),FALSE)), IF($C581 = "pos-neg", (3+VLOOKUP($B581,'Results-formatted 060121'!$A:$AJ,(AK$3+2),FALSE)), VLOOKUP($B581,'Results-formatted 060121'!$A:$AJ,(AK$3+2),FALSE)))</f>
        <v>4</v>
      </c>
      <c r="AL581" s="95">
        <f>IF($C581 = "neg", (($D581+1) - VLOOKUP($B581,'Results-formatted 060121'!$A:$AJ,(AL$3+2),FALSE)), IF($C581 = "pos-neg", (3+VLOOKUP($B581,'Results-formatted 060121'!$A:$AJ,(AL$3+2),FALSE)), VLOOKUP($B581,'Results-formatted 060121'!$A:$AJ,(AL$3+2),FALSE)))</f>
        <v>3</v>
      </c>
      <c r="AM581" s="95">
        <f>IF($C581 = "neg", (($D581+1) - VLOOKUP($B581,'Results-formatted 060121'!$A:AJ,(AM$3+2),FALSE)), IF($C581 = "pos-neg", (3+VLOOKUP($B581,'Results-formatted 060121'!$A:AJ,(AM$3+2),FALSE)), VLOOKUP($B581,'Results-formatted 060121'!$A:AJ,(AM$3+2),FALSE)))</f>
        <v>5</v>
      </c>
      <c r="AN581" s="95">
        <f>IF($C581 = "neg", (($D581+1) - VLOOKUP($B581,'Results-formatted 060121'!$A:AK,(AN$3+2),FALSE)), IF($C581 = "pos-neg", (3+VLOOKUP($B581,'Results-formatted 060121'!$A:AK,(AN$3+2),FALSE)), VLOOKUP($B581,'Results-formatted 060121'!$A:AK,(AN$3+2),FALSE)))</f>
        <v>2</v>
      </c>
      <c r="AO581" s="95">
        <f>IF($C581 = "neg", (($D581+1) - VLOOKUP($B581,'Results-formatted 060121'!$A:AL,(AO$3+2),FALSE)), IF($C581 = "pos-neg", (3+VLOOKUP($B581,'Results-formatted 060121'!$A:AL,(AO$3+2),FALSE)), VLOOKUP($B581,'Results-formatted 060121'!$A:AL,(AO$3+2),FALSE)))</f>
        <v>2</v>
      </c>
      <c r="AP581" s="95">
        <f>IF($C581 = "neg", (($D581+1) - VLOOKUP($B581,'Results-formatted 060121'!$A:AM,(AP$3+2),FALSE)), IF($C581 = "pos-neg", (3+VLOOKUP($B581,'Results-formatted 060121'!$A:AM,(AP$3+2),FALSE)), VLOOKUP($B581,'Results-formatted 060121'!$A:AM,(AP$3+2),FALSE)))</f>
        <v>5</v>
      </c>
      <c r="AQ581" s="95">
        <f>IF($C581 = "neg", (($D581+1) - VLOOKUP($B581,'Results-formatted 060121'!$A:AN,(AQ$3+2),FALSE)), IF($C581 = "pos-neg", (3+VLOOKUP($B581,'Results-formatted 060121'!$A:AN,(AQ$3+2),FALSE)), VLOOKUP($B581,'Results-formatted 060121'!$A:AN,(AQ$3+2),FALSE)))</f>
        <v>2</v>
      </c>
      <c r="AR581" s="95">
        <f>IF($C581 = "neg", (($D581+1) - VLOOKUP($B581,'Results-formatted 060121'!$A:AO,(AR$3+2),FALSE)), IF($C581 = "pos-neg", (3+VLOOKUP($B581,'Results-formatted 060121'!$A:AO,(AR$3+2),FALSE)), VLOOKUP($B581,'Results-formatted 060121'!$A:AO,(AR$3+2),FALSE)))</f>
        <v>4</v>
      </c>
      <c r="AS581" s="95">
        <f>IF($C581 = "neg", (($D581+1) - VLOOKUP($B581,'Results-formatted 060121'!$A:AP,(AS$3+2),FALSE)), IF($C581 = "pos-neg", (3+VLOOKUP($B581,'Results-formatted 060121'!$A:AP,(AS$3+2),FALSE)), VLOOKUP($B581,'Results-formatted 060121'!$A:AP,(AS$3+2),FALSE)))</f>
        <v>2</v>
      </c>
      <c r="AT581" s="95">
        <f>IF($C581 = "neg", (($D581+1) - VLOOKUP($B581,'Results-formatted 060121'!$A:AQ,(AT$3+2),FALSE)), IF($C581 = "pos-neg", (3+VLOOKUP($B581,'Results-formatted 060121'!$A:AQ,(AT$3+2),FALSE)), VLOOKUP($B581,'Results-formatted 060121'!$A:AQ,(AT$3+2),FALSE)))</f>
        <v>1</v>
      </c>
      <c r="AU581" s="95">
        <f>IF($C581 = "neg", (($D581+1) - VLOOKUP($B581,'Results-formatted 060121'!$A:AR,(AU$3+2),FALSE)), IF($C581 = "pos-neg", (3+VLOOKUP($B581,'Results-formatted 060121'!$A:AR,(AU$3+2),FALSE)), VLOOKUP($B581,'Results-formatted 060121'!$A:AR,(AU$3+2),FALSE)))</f>
        <v>2</v>
      </c>
      <c r="AV581" s="95">
        <f>IF($C581 = "neg", (($D581+1) - VLOOKUP($B581,'Results-formatted 060121'!$A:AS,(AV$3+2),FALSE)), IF($C581 = "pos-neg", (3+VLOOKUP($B581,'Results-formatted 060121'!$A:AS,(AV$3+2),FALSE)), VLOOKUP($B581,'Results-formatted 060121'!$A:AS,(AV$3+2),FALSE)))</f>
        <v>2</v>
      </c>
      <c r="AW581" s="95">
        <f>IF($C581 = "neg", (($D581+1) - VLOOKUP($B581,'Results-formatted 060121'!$A:AT,(AW$3+2),FALSE)), IF($C581 = "pos-neg", (3+VLOOKUP($B581,'Results-formatted 060121'!$A:AT,(AW$3+2),FALSE)), VLOOKUP($B581,'Results-formatted 060121'!$A:AT,(AW$3+2),FALSE)))</f>
        <v>5</v>
      </c>
      <c r="AX581" s="95">
        <f>IF($C581 = "neg", (($D581+1) - VLOOKUP($B581,'Results-formatted 060121'!$A:AU,(AX$3+2),FALSE)), IF($C581 = "pos-neg", (3+VLOOKUP($B581,'Results-formatted 060121'!$A:AU,(AX$3+2),FALSE)), VLOOKUP($B581,'Results-formatted 060121'!$A:AU,(AX$3+2),FALSE)))</f>
        <v>2</v>
      </c>
      <c r="AY581" s="95">
        <f>IF($C581 = "neg", (($D581+1) - VLOOKUP($B581,'Results-formatted 060121'!$A:AV,(AY$3+2),FALSE)), IF($C581 = "pos-neg", (3+VLOOKUP($B581,'Results-formatted 060121'!$A:AV,(AY$3+2),FALSE)), VLOOKUP($B581,'Results-formatted 060121'!$A:AV,(AY$3+2),FALSE)))</f>
        <v>4</v>
      </c>
      <c r="AZ581" s="95">
        <f>IF($C581 = "neg", (($D581+1) - VLOOKUP($B581,'Results-formatted 060121'!$A:AW,(AZ$3+2),FALSE)), IF($C581 = "pos-neg", (3+VLOOKUP($B581,'Results-formatted 060121'!$A:AW,(AZ$3+2),FALSE)), VLOOKUP($B581,'Results-formatted 060121'!$A:AW,(AZ$3+2),FALSE)))</f>
        <v>2</v>
      </c>
      <c r="BA581" s="95">
        <f>IF($C581 = "neg", (($D581+1) - VLOOKUP($B581,'Results-formatted 060121'!$A:AX,(BA$3+2),FALSE)), IF($C581 = "pos-neg", (3+VLOOKUP($B581,'Results-formatted 060121'!$A:AX,(BA$3+2),FALSE)), VLOOKUP($B581,'Results-formatted 060121'!$A:AX,(BA$3+2),FALSE)))</f>
        <v>3</v>
      </c>
      <c r="BB581" s="95">
        <f>IF($C581 = "neg", (($D581+1) - VLOOKUP($B581,'Results-formatted 060121'!$A:AY,(BB$3+2),FALSE)), IF($C581 = "pos-neg", (3+VLOOKUP($B581,'Results-formatted 060121'!$A:AY,(BB$3+2),FALSE)), VLOOKUP($B581,'Results-formatted 060121'!$A:AY,(BB$3+2),FALSE)))</f>
        <v>4</v>
      </c>
      <c r="BC581" s="95">
        <f>IF($C581 = "neg", (($D581+1) - VLOOKUP($B581,'Results-formatted 060121'!$A:AZ,(BC$3+2),FALSE)), IF($C581 = "pos-neg", (3+VLOOKUP($B581,'Results-formatted 060121'!$A:AZ,(BC$3+2),FALSE)), VLOOKUP($B581,'Results-formatted 060121'!$A:AZ,(BC$3+2),FALSE)))</f>
        <v>4</v>
      </c>
      <c r="BD581" s="95">
        <f>IF($C581 = "neg", (($D581+1) - VLOOKUP($B581,'Results-formatted 060121'!$A:BA,(BD$3+2),FALSE)), IF($C581 = "pos-neg", (3+VLOOKUP($B581,'Results-formatted 060121'!$A:BA,(BD$3+2),FALSE)), VLOOKUP($B581,'Results-formatted 060121'!$A:BA,(BD$3+2),FALSE)))</f>
        <v>4</v>
      </c>
      <c r="BE581" s="95">
        <f>IF($C581 = "neg", (($D581+1) - VLOOKUP($B581,'Results-formatted 060121'!$A:BB,(BE$3+2),FALSE)), IF($C581 = "pos-neg", (3+VLOOKUP($B581,'Results-formatted 060121'!$A:BB,(BE$3+2),FALSE)), VLOOKUP($B581,'Results-formatted 060121'!$A:BB,(BE$3+2),FALSE)))</f>
        <v>3</v>
      </c>
      <c r="BF581" s="95">
        <f>IF($C581 = "neg", (($D581+1) - VLOOKUP($B581,'Results-formatted 060121'!$A:BC,(BF$3+2),FALSE)), IF($C581 = "pos-neg", (3+VLOOKUP($B581,'Results-formatted 060121'!$A:BC,(BF$3+2),FALSE)), VLOOKUP($B581,'Results-formatted 060121'!$A:BC,(BF$3+2),FALSE)))</f>
        <v>4</v>
      </c>
      <c r="BG581" s="95">
        <f>IF($C581 = "neg", (($D581+1) - VLOOKUP($B581,'Results-formatted 060121'!$A:BD,(BG$3+2),FALSE)), IF($C581 = "pos-neg", (3+VLOOKUP($B581,'Results-formatted 060121'!$A:BD,(BG$3+2),FALSE)), VLOOKUP($B581,'Results-formatted 060121'!$A:BD,(BG$3+2),FALSE)))</f>
        <v>3</v>
      </c>
      <c r="BH581" s="95">
        <f>IF($C581 = "neg", (($D581+1) - VLOOKUP($B581,'Results-formatted 060121'!$A:BE,(BH$3+2),FALSE)), IF($C581 = "pos-neg", (3+VLOOKUP($B581,'Results-formatted 060121'!$A:BE,(BH$3+2),FALSE)), VLOOKUP($B581,'Results-formatted 060121'!$A:BE,(BH$3+2),FALSE)))</f>
        <v>3</v>
      </c>
      <c r="BI581" s="95">
        <f>IF($C581 = "neg", (($D581+1) - VLOOKUP($B581,'Results-formatted 060121'!$A:BF,(BI$3+2),FALSE)), IF($C581 = "pos-neg", (3+VLOOKUP($B581,'Results-formatted 060121'!$A:BF,(BI$3+2),FALSE)), VLOOKUP($B581,'Results-formatted 060121'!$A:BF,(BI$3+2),FALSE)))</f>
        <v>5</v>
      </c>
      <c r="BJ581" s="95">
        <f>IF($C581 = "neg", (($D581+1) - VLOOKUP($B581,'Results-formatted 060121'!$A:BG,(BJ$3+2),FALSE)), IF($C581 = "pos-neg", (3+VLOOKUP($B581,'Results-formatted 060121'!$A:BG,(BJ$3+2),FALSE)), VLOOKUP($B581,'Results-formatted 060121'!$A:BG,(BJ$3+2),FALSE)))</f>
        <v>4</v>
      </c>
      <c r="BK581" s="95">
        <f>IF($C581 = "neg", (($D581+1) - VLOOKUP($B581,'Results-formatted 060121'!$A:BH,(BK$3+2),FALSE)), IF($C581 = "pos-neg", (3+VLOOKUP($B581,'Results-formatted 060121'!$A:BH,(BK$3+2),FALSE)), VLOOKUP($B581,'Results-formatted 060121'!$A:BH,(BK$3+2),FALSE)))</f>
        <v>4</v>
      </c>
      <c r="BL581" s="95">
        <f>IF($C581 = "neg", (($D581+1) - VLOOKUP($B581,'Results-formatted 060121'!$A:BI,(BL$3+2),FALSE)), IF($C581 = "pos-neg", (3+VLOOKUP($B581,'Results-formatted 060121'!$A:BI,(BL$3+2),FALSE)), VLOOKUP($B581,'Results-formatted 060121'!$A:BI,(BL$3+2),FALSE)))</f>
        <v>5</v>
      </c>
      <c r="BM581" s="95">
        <f>IF($C581 = "neg", (($D581+1) - VLOOKUP($B581,'Results-formatted 060121'!$A:BJ,(BM$3+2),FALSE)), IF($C581 = "pos-neg", (3+VLOOKUP($B581,'Results-formatted 060121'!$A:BJ,(BM$3+2),FALSE)), VLOOKUP($B581,'Results-formatted 060121'!$A:BJ,(BM$3+2),FALSE)))</f>
        <v>4</v>
      </c>
      <c r="BN581" s="95"/>
      <c r="BO581" s="95"/>
      <c r="BP581" s="95"/>
      <c r="BQ581" s="95"/>
      <c r="BR581" s="95"/>
      <c r="BS581" s="95"/>
      <c r="BT581" s="95"/>
      <c r="BU581" s="95"/>
      <c r="BV581" s="95"/>
      <c r="BW581" s="95"/>
      <c r="BX581" s="95"/>
      <c r="BY581" s="95"/>
      <c r="BZ581" s="95"/>
      <c r="CA581" s="95"/>
      <c r="CB581" s="95"/>
      <c r="CC581" s="95"/>
      <c r="CD581" s="99"/>
      <c r="CE581" s="25">
        <f t="shared" si="2235"/>
        <v>3.1833333333333331</v>
      </c>
      <c r="CF581" s="25">
        <f t="shared" ref="CF581:CF615" si="2320">STDEV(F581:CD581)</f>
        <v>1.0655096125625882</v>
      </c>
    </row>
    <row r="582" spans="2:84" ht="17" x14ac:dyDescent="0.15">
      <c r="B582" s="84"/>
      <c r="E582" s="39" t="s">
        <v>194</v>
      </c>
      <c r="F582" s="40"/>
      <c r="G582" s="40"/>
      <c r="H582" s="40">
        <f t="shared" ref="H582" si="2321">IF(ISNUMBER(H583),AVERAGE(H583:H586), "")</f>
        <v>3.75</v>
      </c>
      <c r="I582" s="40">
        <f t="shared" ref="I582" si="2322">IF(ISNUMBER(I583),AVERAGE(I583:I586), "")</f>
        <v>4</v>
      </c>
      <c r="J582" s="40"/>
      <c r="K582" s="40">
        <f t="shared" ref="K582" si="2323">IF(ISNUMBER(K583),AVERAGE(K583:K586), "")</f>
        <v>2</v>
      </c>
      <c r="L582" s="40">
        <f t="shared" ref="L582" si="2324">IF(ISNUMBER(L583),AVERAGE(L583:L586), "")</f>
        <v>3.25</v>
      </c>
      <c r="M582" s="40">
        <f t="shared" ref="M582" si="2325">IF(ISNUMBER(M583),AVERAGE(M583:M586), "")</f>
        <v>2.75</v>
      </c>
      <c r="N582" s="40"/>
      <c r="O582" s="40">
        <f t="shared" ref="O582" si="2326">IF(ISNUMBER(O583),AVERAGE(O583:O586), "")</f>
        <v>4.75</v>
      </c>
      <c r="P582" s="40">
        <f t="shared" ref="P582" si="2327">IF(ISNUMBER(P583),AVERAGE(P583:P586), "")</f>
        <v>3.75</v>
      </c>
      <c r="Q582" s="40">
        <f t="shared" ref="Q582" si="2328">IF(ISNUMBER(Q583),AVERAGE(Q583:Q586), "")</f>
        <v>4.75</v>
      </c>
      <c r="R582" s="40">
        <f t="shared" ref="R582" si="2329">IF(ISNUMBER(R583),AVERAGE(R583:R586), "")</f>
        <v>1.75</v>
      </c>
      <c r="S582" s="40">
        <f t="shared" ref="S582" si="2330">IF(ISNUMBER(S583),AVERAGE(S583:S586), "")</f>
        <v>3.5</v>
      </c>
      <c r="T582" s="40">
        <f t="shared" ref="T582" si="2331">IF(ISNUMBER(T583),AVERAGE(T583:T586), "")</f>
        <v>3.25</v>
      </c>
      <c r="U582" s="40">
        <f t="shared" ref="U582" si="2332">IF(ISNUMBER(U583),AVERAGE(U583:U586), "")</f>
        <v>1.25</v>
      </c>
      <c r="V582" s="40">
        <f t="shared" ref="V582" si="2333">IF(ISNUMBER(V583),AVERAGE(V583:V586), "")</f>
        <v>4.75</v>
      </c>
      <c r="W582" s="40">
        <f t="shared" ref="W582" si="2334">IF(ISNUMBER(W583),AVERAGE(W583:W586), "")</f>
        <v>4</v>
      </c>
      <c r="X582" s="40">
        <f t="shared" ref="X582" si="2335">IF(ISNUMBER(X583),AVERAGE(X583:X586), "")</f>
        <v>4.75</v>
      </c>
      <c r="Y582" s="40">
        <f t="shared" ref="Y582" si="2336">IF(ISNUMBER(Y583),AVERAGE(Y583:Y586), "")</f>
        <v>4</v>
      </c>
      <c r="Z582" s="40">
        <f t="shared" ref="Z582" si="2337">IF(ISNUMBER(Z583),AVERAGE(Z583:Z586), "")</f>
        <v>3</v>
      </c>
      <c r="AA582" s="40">
        <f t="shared" ref="AA582" si="2338">IF(ISNUMBER(AA583),AVERAGE(AA583:AA586), "")</f>
        <v>3.25</v>
      </c>
      <c r="AB582" s="40">
        <f t="shared" ref="AB582" si="2339">IF(ISNUMBER(AB583),AVERAGE(AB583:AB586), "")</f>
        <v>3</v>
      </c>
      <c r="AC582" s="40">
        <f t="shared" ref="AC582" si="2340">IF(ISNUMBER(AC583),AVERAGE(AC583:AC586), "")</f>
        <v>3.5</v>
      </c>
      <c r="AD582" s="40">
        <f t="shared" ref="AD582" si="2341">IF(ISNUMBER(AD583),AVERAGE(AD583:AD586), "")</f>
        <v>4</v>
      </c>
      <c r="AE582" s="40">
        <f t="shared" ref="AE582" si="2342">IF(ISNUMBER(AE583),AVERAGE(AE583:AE586), "")</f>
        <v>3.5</v>
      </c>
      <c r="AF582" s="40">
        <f t="shared" ref="AF582" si="2343">IF(ISNUMBER(AF583),AVERAGE(AF583:AF586), "")</f>
        <v>3.25</v>
      </c>
      <c r="AG582" s="40">
        <f t="shared" ref="AG582" si="2344">IF(ISNUMBER(AG583),AVERAGE(AG583:AG586), "")</f>
        <v>4</v>
      </c>
      <c r="AH582" s="40">
        <f t="shared" ref="AH582" si="2345">IF(ISNUMBER(AH583),AVERAGE(AH583:AH586), "")</f>
        <v>3.25</v>
      </c>
      <c r="AI582" s="40">
        <f t="shared" ref="AI582" si="2346">IF(ISNUMBER(AI583),AVERAGE(AI583:AI586), "")</f>
        <v>4</v>
      </c>
      <c r="AJ582" s="40">
        <f t="shared" ref="AJ582:BM582" si="2347">IF(ISNUMBER(AJ583),AVERAGE(AJ583:AJ586), "")</f>
        <v>4</v>
      </c>
      <c r="AK582" s="40"/>
      <c r="AL582" s="40">
        <f t="shared" si="2347"/>
        <v>3.75</v>
      </c>
      <c r="AM582" s="40">
        <f t="shared" si="2347"/>
        <v>3.75</v>
      </c>
      <c r="AN582" s="40">
        <f t="shared" si="2347"/>
        <v>3.75</v>
      </c>
      <c r="AO582" s="40">
        <f t="shared" si="2347"/>
        <v>3.5</v>
      </c>
      <c r="AP582" s="40">
        <f t="shared" si="2347"/>
        <v>1.5</v>
      </c>
      <c r="AQ582" s="40">
        <f t="shared" si="2347"/>
        <v>3.5</v>
      </c>
      <c r="AR582" s="40">
        <f t="shared" si="2347"/>
        <v>4.75</v>
      </c>
      <c r="AS582" s="40">
        <f t="shared" si="2347"/>
        <v>4.75</v>
      </c>
      <c r="AT582" s="40">
        <f t="shared" si="2347"/>
        <v>3</v>
      </c>
      <c r="AU582" s="40">
        <f t="shared" si="2347"/>
        <v>3.75</v>
      </c>
      <c r="AV582" s="40">
        <f t="shared" si="2347"/>
        <v>3.5</v>
      </c>
      <c r="AW582" s="40">
        <f t="shared" si="2347"/>
        <v>2.5</v>
      </c>
      <c r="AX582" s="40">
        <f t="shared" si="2347"/>
        <v>1.75</v>
      </c>
      <c r="AY582" s="40">
        <f t="shared" si="2347"/>
        <v>2.75</v>
      </c>
      <c r="AZ582" s="40">
        <f t="shared" si="2347"/>
        <v>4</v>
      </c>
      <c r="BA582" s="40">
        <f t="shared" si="2347"/>
        <v>3.75</v>
      </c>
      <c r="BB582" s="40"/>
      <c r="BC582" s="40">
        <f t="shared" si="2347"/>
        <v>3.25</v>
      </c>
      <c r="BD582" s="40">
        <f t="shared" si="2347"/>
        <v>4</v>
      </c>
      <c r="BE582" s="40">
        <f t="shared" si="2347"/>
        <v>4.25</v>
      </c>
      <c r="BF582" s="40">
        <f t="shared" si="2347"/>
        <v>4.5</v>
      </c>
      <c r="BG582" s="40">
        <f t="shared" si="2347"/>
        <v>3</v>
      </c>
      <c r="BH582" s="40">
        <f t="shared" si="2347"/>
        <v>2.75</v>
      </c>
      <c r="BI582" s="40">
        <f t="shared" si="2347"/>
        <v>4.25</v>
      </c>
      <c r="BJ582" s="40">
        <f t="shared" si="2347"/>
        <v>3.5</v>
      </c>
      <c r="BK582" s="40">
        <f t="shared" si="2347"/>
        <v>3.25</v>
      </c>
      <c r="BL582" s="40">
        <f t="shared" si="2347"/>
        <v>4</v>
      </c>
      <c r="BM582" s="40">
        <f t="shared" si="2347"/>
        <v>3.75</v>
      </c>
      <c r="BN582" s="40"/>
      <c r="BO582" s="40"/>
      <c r="BP582" s="40"/>
      <c r="BQ582" s="40"/>
      <c r="BR582" s="40"/>
      <c r="BS582" s="40"/>
      <c r="BT582" s="40"/>
      <c r="BU582" s="40"/>
      <c r="BV582" s="40"/>
      <c r="BW582" s="40"/>
      <c r="BX582" s="40"/>
      <c r="BY582" s="40"/>
      <c r="BZ582" s="40"/>
      <c r="CA582" s="40"/>
      <c r="CB582" s="40"/>
      <c r="CC582" s="40"/>
      <c r="CD582" s="40" t="str">
        <f t="shared" ref="CD582" si="2348">IF(ISNUMBER(CD583),AVERAGE(CD583:CD586), "")</f>
        <v/>
      </c>
      <c r="CE582" s="40">
        <f t="shared" si="2235"/>
        <v>3.5138888888888888</v>
      </c>
      <c r="CF582" s="40">
        <f t="shared" si="2320"/>
        <v>0.82475935121790789</v>
      </c>
    </row>
    <row r="583" spans="2:84" ht="42" x14ac:dyDescent="0.15">
      <c r="B583" s="84" t="s">
        <v>687</v>
      </c>
      <c r="C583" s="86" t="s">
        <v>224</v>
      </c>
      <c r="D583" s="2">
        <v>5</v>
      </c>
      <c r="E583" s="15" t="s">
        <v>1136</v>
      </c>
      <c r="F583" s="95">
        <f>IF($C583 = "neg", (($D583+1) - VLOOKUP($B583,'Results-formatted 060121'!$A:$AJ,(F$3+2),FALSE)), IF($C583 = "pos-neg", (3+VLOOKUP($B583,'Results-formatted 060121'!$A:$AJ,(F$3+2),FALSE)), VLOOKUP($B583,'Results-formatted 060121'!$A:$AJ,(F$3+2),FALSE)))</f>
        <v>3</v>
      </c>
      <c r="G583" s="95">
        <f>IF($C583 = "neg", (($D583+1) - VLOOKUP($B583,'Results-formatted 060121'!$A:$AJ,(G$3+2),FALSE)), IF($C583 = "pos-neg", (3+VLOOKUP($B583,'Results-formatted 060121'!$A:$AJ,(G$3+2),FALSE)), VLOOKUP($B583,'Results-formatted 060121'!$A:$AJ,(G$3+2),FALSE)))</f>
        <v>4</v>
      </c>
      <c r="H583" s="95">
        <f>IF($C583 = "neg", (($D583+1) - VLOOKUP($B583,'Results-formatted 060121'!$A:$AJ,(H$3+2),FALSE)), IF($C583 = "pos-neg", (3+VLOOKUP($B583,'Results-formatted 060121'!$A:$AJ,(H$3+2),FALSE)), VLOOKUP($B583,'Results-formatted 060121'!$A:$AJ,(H$3+2),FALSE)))</f>
        <v>3</v>
      </c>
      <c r="I583" s="95">
        <f>IF($C583 = "neg", (($D583+1) - VLOOKUP($B583,'Results-formatted 060121'!$A:$AJ,(I$3+2),FALSE)), IF($C583 = "pos-neg", (3+VLOOKUP($B583,'Results-formatted 060121'!$A:$AJ,(I$3+2),FALSE)), VLOOKUP($B583,'Results-formatted 060121'!$A:$AJ,(I$3+2),FALSE)))</f>
        <v>3</v>
      </c>
      <c r="J583" s="95">
        <f>IF($C583 = "neg", (($D583+1) - VLOOKUP($B583,'Results-formatted 060121'!$A:$AJ,(J$3+2),FALSE)), IF($C583 = "pos-neg", (3+VLOOKUP($B583,'Results-formatted 060121'!$A:$AJ,(J$3+2),FALSE)), VLOOKUP($B583,'Results-formatted 060121'!$A:$AJ,(J$3+2),FALSE)))</f>
        <v>3</v>
      </c>
      <c r="K583" s="95">
        <f>IF($C583 = "neg", (($D583+1) - VLOOKUP($B583,'Results-formatted 060121'!$A:$AJ,(K$3+2),FALSE)), IF($C583 = "pos-neg", (3+VLOOKUP($B583,'Results-formatted 060121'!$A:$AJ,(K$3+2),FALSE)), VLOOKUP($B583,'Results-formatted 060121'!$A:$AJ,(K$3+2),FALSE)))</f>
        <v>1</v>
      </c>
      <c r="L583" s="95">
        <f>IF($C583 = "neg", (($D583+1) - VLOOKUP($B583,'Results-formatted 060121'!$A:$AJ,(L$3+2),FALSE)), IF($C583 = "pos-neg", (3+VLOOKUP($B583,'Results-formatted 060121'!$A:$AJ,(L$3+2),FALSE)), VLOOKUP($B583,'Results-formatted 060121'!$A:$AJ,(L$3+2),FALSE)))</f>
        <v>1</v>
      </c>
      <c r="M583" s="95">
        <f>IF($C583 = "neg", (($D583+1) - VLOOKUP($B583,'Results-formatted 060121'!$A:$AJ,(M$3+2),FALSE)), IF($C583 = "pos-neg", (3+VLOOKUP($B583,'Results-formatted 060121'!$A:$AJ,(M$3+2),FALSE)), VLOOKUP($B583,'Results-formatted 060121'!$A:$AJ,(M$3+2),FALSE)))</f>
        <v>1</v>
      </c>
      <c r="N583" s="95">
        <f>IF($C583 = "neg", (($D583+1) - VLOOKUP($B583,'Results-formatted 060121'!$A:$AJ,(N$3+2),FALSE)), IF($C583 = "pos-neg", (3+VLOOKUP($B583,'Results-formatted 060121'!$A:$AJ,(N$3+2),FALSE)), VLOOKUP($B583,'Results-formatted 060121'!$A:$AJ,(N$3+2),FALSE)))</f>
        <v>4</v>
      </c>
      <c r="O583" s="95">
        <f>IF($C583 = "neg", (($D583+1) - VLOOKUP($B583,'Results-formatted 060121'!$A:$AJ,(O$3+2),FALSE)), IF($C583 = "pos-neg", (3+VLOOKUP($B583,'Results-formatted 060121'!$A:$AJ,(O$3+2),FALSE)), VLOOKUP($B583,'Results-formatted 060121'!$A:$AJ,(O$3+2),FALSE)))</f>
        <v>4</v>
      </c>
      <c r="P583" s="95">
        <f>IF($C583 = "neg", (($D583+1) - VLOOKUP($B583,'Results-formatted 060121'!$A:$AJ,(P$3+2),FALSE)), IF($C583 = "pos-neg", (3+VLOOKUP($B583,'Results-formatted 060121'!$A:$AJ,(P$3+2),FALSE)), VLOOKUP($B583,'Results-formatted 060121'!$A:$AJ,(P$3+2),FALSE)))</f>
        <v>3</v>
      </c>
      <c r="Q583" s="95">
        <f>IF($C583 = "neg", (($D583+1) - VLOOKUP($B583,'Results-formatted 060121'!$A:$AJ,(Q$3+2),FALSE)), IF($C583 = "pos-neg", (3+VLOOKUP($B583,'Results-formatted 060121'!$A:$AJ,(Q$3+2),FALSE)), VLOOKUP($B583,'Results-formatted 060121'!$A:$AJ,(Q$3+2),FALSE)))</f>
        <v>4</v>
      </c>
      <c r="R583" s="95">
        <f>IF($C583 = "neg", (($D583+1) - VLOOKUP($B583,'Results-formatted 060121'!$A:$AJ,(R$3+2),FALSE)), IF($C583 = "pos-neg", (3+VLOOKUP($B583,'Results-formatted 060121'!$A:$AJ,(R$3+2),FALSE)), VLOOKUP($B583,'Results-formatted 060121'!$A:$AJ,(R$3+2),FALSE)))</f>
        <v>1</v>
      </c>
      <c r="S583" s="95">
        <f>IF($C583 = "neg", (($D583+1) - VLOOKUP($B583,'Results-formatted 060121'!$A:$AJ,(S$3+2),FALSE)), IF($C583 = "pos-neg", (3+VLOOKUP($B583,'Results-formatted 060121'!$A:$AJ,(S$3+2),FALSE)), VLOOKUP($B583,'Results-formatted 060121'!$A:$AJ,(S$3+2),FALSE)))</f>
        <v>3</v>
      </c>
      <c r="T583" s="95">
        <f>IF($C583 = "neg", (($D583+1) - VLOOKUP($B583,'Results-formatted 060121'!$A:$AJ,(T$3+2),FALSE)), IF($C583 = "pos-neg", (3+VLOOKUP($B583,'Results-formatted 060121'!$A:$AJ,(T$3+2),FALSE)), VLOOKUP($B583,'Results-formatted 060121'!$A:$AJ,(T$3+2),FALSE)))</f>
        <v>3</v>
      </c>
      <c r="U583" s="95">
        <f>IF($C583 = "neg", (($D583+1) - VLOOKUP($B583,'Results-formatted 060121'!$A:$AJ,(U$3+2),FALSE)), IF($C583 = "pos-neg", (3+VLOOKUP($B583,'Results-formatted 060121'!$A:$AJ,(U$3+2),FALSE)), VLOOKUP($B583,'Results-formatted 060121'!$A:$AJ,(U$3+2),FALSE)))</f>
        <v>1</v>
      </c>
      <c r="V583" s="95">
        <f>IF($C583 = "neg", (($D583+1) - VLOOKUP($B583,'Results-formatted 060121'!$A:$AJ,(V$3+2),FALSE)), IF($C583 = "pos-neg", (3+VLOOKUP($B583,'Results-formatted 060121'!$A:$AJ,(V$3+2),FALSE)), VLOOKUP($B583,'Results-formatted 060121'!$A:$AJ,(V$3+2),FALSE)))</f>
        <v>5</v>
      </c>
      <c r="W583" s="95">
        <f>IF($C583 = "neg", (($D583+1) - VLOOKUP($B583,'Results-formatted 060121'!$A:$AJ,(W$3+2),FALSE)), IF($C583 = "pos-neg", (3+VLOOKUP($B583,'Results-formatted 060121'!$A:$AJ,(W$3+2),FALSE)), VLOOKUP($B583,'Results-formatted 060121'!$A:$AJ,(W$3+2),FALSE)))</f>
        <v>4</v>
      </c>
      <c r="X583" s="95">
        <f>IF($C583 = "neg", (($D583+1) - VLOOKUP($B583,'Results-formatted 060121'!$A:$AJ,(X$3+2),FALSE)), IF($C583 = "pos-neg", (3+VLOOKUP($B583,'Results-formatted 060121'!$A:$AJ,(X$3+2),FALSE)), VLOOKUP($B583,'Results-formatted 060121'!$A:$AJ,(X$3+2),FALSE)))</f>
        <v>5</v>
      </c>
      <c r="Y583" s="95">
        <f>IF($C583 = "neg", (($D583+1) - VLOOKUP($B583,'Results-formatted 060121'!$A:$AJ,(Y$3+2),FALSE)), IF($C583 = "pos-neg", (3+VLOOKUP($B583,'Results-formatted 060121'!$A:$AJ,(Y$3+2),FALSE)), VLOOKUP($B583,'Results-formatted 060121'!$A:$AJ,(Y$3+2),FALSE)))</f>
        <v>4</v>
      </c>
      <c r="Z583" s="95">
        <f>IF($C583 = "neg", (($D583+1) - VLOOKUP($B583,'Results-formatted 060121'!$A:$AJ,(Z$3+2),FALSE)), IF($C583 = "pos-neg", (3+VLOOKUP($B583,'Results-formatted 060121'!$A:$AJ,(Z$3+2),FALSE)), VLOOKUP($B583,'Results-formatted 060121'!$A:$AJ,(Z$3+2),FALSE)))</f>
        <v>2</v>
      </c>
      <c r="AA583" s="95">
        <f>IF($C583 = "neg", (($D583+1) - VLOOKUP($B583,'Results-formatted 060121'!$A:$AJ,(AA$3+2),FALSE)), IF($C583 = "pos-neg", (3+VLOOKUP($B583,'Results-formatted 060121'!$A:$AJ,(AA$3+2),FALSE)), VLOOKUP($B583,'Results-formatted 060121'!$A:$AJ,(AA$3+2),FALSE)))</f>
        <v>4</v>
      </c>
      <c r="AB583" s="95">
        <f>IF($C583 = "neg", (($D583+1) - VLOOKUP($B583,'Results-formatted 060121'!$A:$AJ,(AB$3+2),FALSE)), IF($C583 = "pos-neg", (3+VLOOKUP($B583,'Results-formatted 060121'!$A:$AJ,(AB$3+2),FALSE)), VLOOKUP($B583,'Results-formatted 060121'!$A:$AJ,(AB$3+2),FALSE)))</f>
        <v>4</v>
      </c>
      <c r="AC583" s="95">
        <f>IF($C583 = "neg", (($D583+1) - VLOOKUP($B583,'Results-formatted 060121'!$A:$AJ,(AC$3+2),FALSE)), IF($C583 = "pos-neg", (3+VLOOKUP($B583,'Results-formatted 060121'!$A:$AJ,(AC$3+2),FALSE)), VLOOKUP($B583,'Results-formatted 060121'!$A:$AJ,(AC$3+2),FALSE)))</f>
        <v>3</v>
      </c>
      <c r="AD583" s="95">
        <f>IF($C583 = "neg", (($D583+1) - VLOOKUP($B583,'Results-formatted 060121'!$A:$AJ,(AD$3+2),FALSE)), IF($C583 = "pos-neg", (3+VLOOKUP($B583,'Results-formatted 060121'!$A:$AJ,(AD$3+2),FALSE)), VLOOKUP($B583,'Results-formatted 060121'!$A:$AJ,(AD$3+2),FALSE)))</f>
        <v>4</v>
      </c>
      <c r="AE583" s="95">
        <f>IF($C583 = "neg", (($D583+1) - VLOOKUP($B583,'Results-formatted 060121'!$A:$AJ,(AE$3+2),FALSE)), IF($C583 = "pos-neg", (3+VLOOKUP($B583,'Results-formatted 060121'!$A:$AJ,(AE$3+2),FALSE)), VLOOKUP($B583,'Results-formatted 060121'!$A:$AJ,(AE$3+2),FALSE)))</f>
        <v>3</v>
      </c>
      <c r="AF583" s="95">
        <f>IF($C583 = "neg", (($D583+1) - VLOOKUP($B583,'Results-formatted 060121'!$A:$AJ,(AF$3+2),FALSE)), IF($C583 = "pos-neg", (3+VLOOKUP($B583,'Results-formatted 060121'!$A:$AJ,(AF$3+2),FALSE)), VLOOKUP($B583,'Results-formatted 060121'!$A:$AJ,(AF$3+2),FALSE)))</f>
        <v>4</v>
      </c>
      <c r="AG583" s="95">
        <f>IF($C583 = "neg", (($D583+1) - VLOOKUP($B583,'Results-formatted 060121'!$A:$AJ,(AG$3+2),FALSE)), IF($C583 = "pos-neg", (3+VLOOKUP($B583,'Results-formatted 060121'!$A:$AJ,(AG$3+2),FALSE)), VLOOKUP($B583,'Results-formatted 060121'!$A:$AJ,(AG$3+2),FALSE)))</f>
        <v>2</v>
      </c>
      <c r="AH583" s="95">
        <f>IF($C583 = "neg", (($D583+1) - VLOOKUP($B583,'Results-formatted 060121'!$A:$AJ,(AH$3+2),FALSE)), IF($C583 = "pos-neg", (3+VLOOKUP($B583,'Results-formatted 060121'!$A:$AJ,(AH$3+2),FALSE)), VLOOKUP($B583,'Results-formatted 060121'!$A:$AJ,(AH$3+2),FALSE)))</f>
        <v>3</v>
      </c>
      <c r="AI583" s="95">
        <f>IF($C583 = "neg", (($D583+1) - VLOOKUP($B583,'Results-formatted 060121'!$A:$AJ,(AI$3+2),FALSE)), IF($C583 = "pos-neg", (3+VLOOKUP($B583,'Results-formatted 060121'!$A:$AJ,(AI$3+2),FALSE)), VLOOKUP($B583,'Results-formatted 060121'!$A:$AJ,(AI$3+2),FALSE)))</f>
        <v>3</v>
      </c>
      <c r="AJ583" s="95">
        <f>IF($C583 = "neg", (($D583+1) - VLOOKUP($B583,'Results-formatted 060121'!$A:$AJ,(AJ$3+2),FALSE)), IF($C583 = "pos-neg", (3+VLOOKUP($B583,'Results-formatted 060121'!$A:$AJ,(AJ$3+2),FALSE)), VLOOKUP($B583,'Results-formatted 060121'!$A:$AJ,(AJ$3+2),FALSE)))</f>
        <v>5</v>
      </c>
      <c r="AK583" s="95">
        <f>IF($C583 = "neg", (($D583+1) - VLOOKUP($B583,'Results-formatted 060121'!$A:$AJ,(AK$3+2),FALSE)), IF($C583 = "pos-neg", (3+VLOOKUP($B583,'Results-formatted 060121'!$A:$AJ,(AK$3+2),FALSE)), VLOOKUP($B583,'Results-formatted 060121'!$A:$AJ,(AK$3+2),FALSE)))</f>
        <v>3</v>
      </c>
      <c r="AL583" s="95">
        <f>IF($C583 = "neg", (($D583+1) - VLOOKUP($B583,'Results-formatted 060121'!$A:$AJ,(AL$3+2),FALSE)), IF($C583 = "pos-neg", (3+VLOOKUP($B583,'Results-formatted 060121'!$A:$AJ,(AL$3+2),FALSE)), VLOOKUP($B583,'Results-formatted 060121'!$A:$AJ,(AL$3+2),FALSE)))</f>
        <v>4</v>
      </c>
      <c r="AM583" s="95">
        <f>IF($C583 = "neg", (($D583+1) - VLOOKUP($B583,'Results-formatted 060121'!$A:AJ,(AM$3+2),FALSE)), IF($C583 = "pos-neg", (3+VLOOKUP($B583,'Results-formatted 060121'!$A:AJ,(AM$3+2),FALSE)), VLOOKUP($B583,'Results-formatted 060121'!$A:AJ,(AM$3+2),FALSE)))</f>
        <v>1</v>
      </c>
      <c r="AN583" s="95">
        <f>IF($C583 = "neg", (($D583+1) - VLOOKUP($B583,'Results-formatted 060121'!$A:AK,(AN$3+2),FALSE)), IF($C583 = "pos-neg", (3+VLOOKUP($B583,'Results-formatted 060121'!$A:AK,(AN$3+2),FALSE)), VLOOKUP($B583,'Results-formatted 060121'!$A:AK,(AN$3+2),FALSE)))</f>
        <v>4</v>
      </c>
      <c r="AO583" s="95">
        <f>IF($C583 = "neg", (($D583+1) - VLOOKUP($B583,'Results-formatted 060121'!$A:AL,(AO$3+2),FALSE)), IF($C583 = "pos-neg", (3+VLOOKUP($B583,'Results-formatted 060121'!$A:AL,(AO$3+2),FALSE)), VLOOKUP($B583,'Results-formatted 060121'!$A:AL,(AO$3+2),FALSE)))</f>
        <v>4</v>
      </c>
      <c r="AP583" s="95">
        <f>IF($C583 = "neg", (($D583+1) - VLOOKUP($B583,'Results-formatted 060121'!$A:AM,(AP$3+2),FALSE)), IF($C583 = "pos-neg", (3+VLOOKUP($B583,'Results-formatted 060121'!$A:AM,(AP$3+2),FALSE)), VLOOKUP($B583,'Results-formatted 060121'!$A:AM,(AP$3+2),FALSE)))</f>
        <v>1</v>
      </c>
      <c r="AQ583" s="95">
        <f>IF($C583 = "neg", (($D583+1) - VLOOKUP($B583,'Results-formatted 060121'!$A:AN,(AQ$3+2),FALSE)), IF($C583 = "pos-neg", (3+VLOOKUP($B583,'Results-formatted 060121'!$A:AN,(AQ$3+2),FALSE)), VLOOKUP($B583,'Results-formatted 060121'!$A:AN,(AQ$3+2),FALSE)))</f>
        <v>3</v>
      </c>
      <c r="AR583" s="95">
        <f>IF($C583 = "neg", (($D583+1) - VLOOKUP($B583,'Results-formatted 060121'!$A:AO,(AR$3+2),FALSE)), IF($C583 = "pos-neg", (3+VLOOKUP($B583,'Results-formatted 060121'!$A:AO,(AR$3+2),FALSE)), VLOOKUP($B583,'Results-formatted 060121'!$A:AO,(AR$3+2),FALSE)))</f>
        <v>4</v>
      </c>
      <c r="AS583" s="95">
        <f>IF($C583 = "neg", (($D583+1) - VLOOKUP($B583,'Results-formatted 060121'!$A:AP,(AS$3+2),FALSE)), IF($C583 = "pos-neg", (3+VLOOKUP($B583,'Results-formatted 060121'!$A:AP,(AS$3+2),FALSE)), VLOOKUP($B583,'Results-formatted 060121'!$A:AP,(AS$3+2),FALSE)))</f>
        <v>4</v>
      </c>
      <c r="AT583" s="95">
        <f>IF($C583 = "neg", (($D583+1) - VLOOKUP($B583,'Results-formatted 060121'!$A:AQ,(AT$3+2),FALSE)), IF($C583 = "pos-neg", (3+VLOOKUP($B583,'Results-formatted 060121'!$A:AQ,(AT$3+2),FALSE)), VLOOKUP($B583,'Results-formatted 060121'!$A:AQ,(AT$3+2),FALSE)))</f>
        <v>5</v>
      </c>
      <c r="AU583" s="95">
        <f>IF($C583 = "neg", (($D583+1) - VLOOKUP($B583,'Results-formatted 060121'!$A:AR,(AU$3+2),FALSE)), IF($C583 = "pos-neg", (3+VLOOKUP($B583,'Results-formatted 060121'!$A:AR,(AU$3+2),FALSE)), VLOOKUP($B583,'Results-formatted 060121'!$A:AR,(AU$3+2),FALSE)))</f>
        <v>3</v>
      </c>
      <c r="AV583" s="95">
        <f>IF($C583 = "neg", (($D583+1) - VLOOKUP($B583,'Results-formatted 060121'!$A:AS,(AV$3+2),FALSE)), IF($C583 = "pos-neg", (3+VLOOKUP($B583,'Results-formatted 060121'!$A:AS,(AV$3+2),FALSE)), VLOOKUP($B583,'Results-formatted 060121'!$A:AS,(AV$3+2),FALSE)))</f>
        <v>2</v>
      </c>
      <c r="AW583" s="95">
        <f>IF($C583 = "neg", (($D583+1) - VLOOKUP($B583,'Results-formatted 060121'!$A:AT,(AW$3+2),FALSE)), IF($C583 = "pos-neg", (3+VLOOKUP($B583,'Results-formatted 060121'!$A:AT,(AW$3+2),FALSE)), VLOOKUP($B583,'Results-formatted 060121'!$A:AT,(AW$3+2),FALSE)))</f>
        <v>1</v>
      </c>
      <c r="AX583" s="95">
        <f>IF($C583 = "neg", (($D583+1) - VLOOKUP($B583,'Results-formatted 060121'!$A:AU,(AX$3+2),FALSE)), IF($C583 = "pos-neg", (3+VLOOKUP($B583,'Results-formatted 060121'!$A:AU,(AX$3+2),FALSE)), VLOOKUP($B583,'Results-formatted 060121'!$A:AU,(AX$3+2),FALSE)))</f>
        <v>1</v>
      </c>
      <c r="AY583" s="95">
        <f>IF($C583 = "neg", (($D583+1) - VLOOKUP($B583,'Results-formatted 060121'!$A:AV,(AY$3+2),FALSE)), IF($C583 = "pos-neg", (3+VLOOKUP($B583,'Results-formatted 060121'!$A:AV,(AY$3+2),FALSE)), VLOOKUP($B583,'Results-formatted 060121'!$A:AV,(AY$3+2),FALSE)))</f>
        <v>1</v>
      </c>
      <c r="AZ583" s="95">
        <f>IF($C583 = "neg", (($D583+1) - VLOOKUP($B583,'Results-formatted 060121'!$A:AW,(AZ$3+2),FALSE)), IF($C583 = "pos-neg", (3+VLOOKUP($B583,'Results-formatted 060121'!$A:AW,(AZ$3+2),FALSE)), VLOOKUP($B583,'Results-formatted 060121'!$A:AW,(AZ$3+2),FALSE)))</f>
        <v>5</v>
      </c>
      <c r="BA583" s="95">
        <f>IF($C583 = "neg", (($D583+1) - VLOOKUP($B583,'Results-formatted 060121'!$A:AX,(BA$3+2),FALSE)), IF($C583 = "pos-neg", (3+VLOOKUP($B583,'Results-formatted 060121'!$A:AX,(BA$3+2),FALSE)), VLOOKUP($B583,'Results-formatted 060121'!$A:AX,(BA$3+2),FALSE)))</f>
        <v>4</v>
      </c>
      <c r="BB583" s="95">
        <f>IF($C583 = "neg", (($D583+1) - VLOOKUP($B583,'Results-formatted 060121'!$A:AY,(BB$3+2),FALSE)), IF($C583 = "pos-neg", (3+VLOOKUP($B583,'Results-formatted 060121'!$A:AY,(BB$3+2),FALSE)), VLOOKUP($B583,'Results-formatted 060121'!$A:AY,(BB$3+2),FALSE)))</f>
        <v>4</v>
      </c>
      <c r="BC583" s="95">
        <f>IF($C583 = "neg", (($D583+1) - VLOOKUP($B583,'Results-formatted 060121'!$A:AZ,(BC$3+2),FALSE)), IF($C583 = "pos-neg", (3+VLOOKUP($B583,'Results-formatted 060121'!$A:AZ,(BC$3+2),FALSE)), VLOOKUP($B583,'Results-formatted 060121'!$A:AZ,(BC$3+2),FALSE)))</f>
        <v>3</v>
      </c>
      <c r="BD583" s="95">
        <f>IF($C583 = "neg", (($D583+1) - VLOOKUP($B583,'Results-formatted 060121'!$A:BA,(BD$3+2),FALSE)), IF($C583 = "pos-neg", (3+VLOOKUP($B583,'Results-formatted 060121'!$A:BA,(BD$3+2),FALSE)), VLOOKUP($B583,'Results-formatted 060121'!$A:BA,(BD$3+2),FALSE)))</f>
        <v>4</v>
      </c>
      <c r="BE583" s="95">
        <f>IF($C583 = "neg", (($D583+1) - VLOOKUP($B583,'Results-formatted 060121'!$A:BB,(BE$3+2),FALSE)), IF($C583 = "pos-neg", (3+VLOOKUP($B583,'Results-formatted 060121'!$A:BB,(BE$3+2),FALSE)), VLOOKUP($B583,'Results-formatted 060121'!$A:BB,(BE$3+2),FALSE)))</f>
        <v>4</v>
      </c>
      <c r="BF583" s="95">
        <f>IF($C583 = "neg", (($D583+1) - VLOOKUP($B583,'Results-formatted 060121'!$A:BC,(BF$3+2),FALSE)), IF($C583 = "pos-neg", (3+VLOOKUP($B583,'Results-formatted 060121'!$A:BC,(BF$3+2),FALSE)), VLOOKUP($B583,'Results-formatted 060121'!$A:BC,(BF$3+2),FALSE)))</f>
        <v>3</v>
      </c>
      <c r="BG583" s="95">
        <f>IF($C583 = "neg", (($D583+1) - VLOOKUP($B583,'Results-formatted 060121'!$A:BD,(BG$3+2),FALSE)), IF($C583 = "pos-neg", (3+VLOOKUP($B583,'Results-formatted 060121'!$A:BD,(BG$3+2),FALSE)), VLOOKUP($B583,'Results-formatted 060121'!$A:BD,(BG$3+2),FALSE)))</f>
        <v>1</v>
      </c>
      <c r="BH583" s="95">
        <f>IF($C583 = "neg", (($D583+1) - VLOOKUP($B583,'Results-formatted 060121'!$A:BE,(BH$3+2),FALSE)), IF($C583 = "pos-neg", (3+VLOOKUP($B583,'Results-formatted 060121'!$A:BE,(BH$3+2),FALSE)), VLOOKUP($B583,'Results-formatted 060121'!$A:BE,(BH$3+2),FALSE)))</f>
        <v>2</v>
      </c>
      <c r="BI583" s="95">
        <f>IF($C583 = "neg", (($D583+1) - VLOOKUP($B583,'Results-formatted 060121'!$A:BF,(BI$3+2),FALSE)), IF($C583 = "pos-neg", (3+VLOOKUP($B583,'Results-formatted 060121'!$A:BF,(BI$3+2),FALSE)), VLOOKUP($B583,'Results-formatted 060121'!$A:BF,(BI$3+2),FALSE)))</f>
        <v>3</v>
      </c>
      <c r="BJ583" s="95">
        <f>IF($C583 = "neg", (($D583+1) - VLOOKUP($B583,'Results-formatted 060121'!$A:BG,(BJ$3+2),FALSE)), IF($C583 = "pos-neg", (3+VLOOKUP($B583,'Results-formatted 060121'!$A:BG,(BJ$3+2),FALSE)), VLOOKUP($B583,'Results-formatted 060121'!$A:BG,(BJ$3+2),FALSE)))</f>
        <v>3</v>
      </c>
      <c r="BK583" s="95">
        <f>IF($C583 = "neg", (($D583+1) - VLOOKUP($B583,'Results-formatted 060121'!$A:BH,(BK$3+2),FALSE)), IF($C583 = "pos-neg", (3+VLOOKUP($B583,'Results-formatted 060121'!$A:BH,(BK$3+2),FALSE)), VLOOKUP($B583,'Results-formatted 060121'!$A:BH,(BK$3+2),FALSE)))</f>
        <v>1</v>
      </c>
      <c r="BL583" s="95">
        <f>IF($C583 = "neg", (($D583+1) - VLOOKUP($B583,'Results-formatted 060121'!$A:BI,(BL$3+2),FALSE)), IF($C583 = "pos-neg", (3+VLOOKUP($B583,'Results-formatted 060121'!$A:BI,(BL$3+2),FALSE)), VLOOKUP($B583,'Results-formatted 060121'!$A:BI,(BL$3+2),FALSE)))</f>
        <v>4</v>
      </c>
      <c r="BM583" s="95">
        <f>IF($C583 = "neg", (($D583+1) - VLOOKUP($B583,'Results-formatted 060121'!$A:BJ,(BM$3+2),FALSE)), IF($C583 = "pos-neg", (3+VLOOKUP($B583,'Results-formatted 060121'!$A:BJ,(BM$3+2),FALSE)), VLOOKUP($B583,'Results-formatted 060121'!$A:BJ,(BM$3+2),FALSE)))</f>
        <v>3</v>
      </c>
      <c r="BN583" s="95"/>
      <c r="BO583" s="95"/>
      <c r="BP583" s="95"/>
      <c r="BQ583" s="95"/>
      <c r="BR583" s="95"/>
      <c r="BS583" s="95"/>
      <c r="BT583" s="95"/>
      <c r="BU583" s="95"/>
      <c r="BV583" s="95"/>
      <c r="BW583" s="95"/>
      <c r="BX583" s="95"/>
      <c r="BY583" s="95"/>
      <c r="BZ583" s="95"/>
      <c r="CA583" s="95"/>
      <c r="CB583" s="95"/>
      <c r="CC583" s="95"/>
      <c r="CD583" s="99"/>
      <c r="CE583" s="25">
        <f t="shared" si="2235"/>
        <v>3.0333333333333332</v>
      </c>
      <c r="CF583" s="25">
        <f t="shared" si="2320"/>
        <v>1.2482756468006093</v>
      </c>
    </row>
    <row r="584" spans="2:84" ht="42" x14ac:dyDescent="0.15">
      <c r="B584" s="84" t="s">
        <v>688</v>
      </c>
      <c r="C584" s="86" t="s">
        <v>224</v>
      </c>
      <c r="D584" s="2">
        <v>5</v>
      </c>
      <c r="E584" s="15" t="s">
        <v>1137</v>
      </c>
      <c r="F584" s="95">
        <f>IF($C584 = "neg", (($D584+1) - VLOOKUP($B584,'Results-formatted 060121'!$A:$AJ,(F$3+2),FALSE)), IF($C584 = "pos-neg", (3+VLOOKUP($B584,'Results-formatted 060121'!$A:$AJ,(F$3+2),FALSE)), VLOOKUP($B584,'Results-formatted 060121'!$A:$AJ,(F$3+2),FALSE)))</f>
        <v>3</v>
      </c>
      <c r="G584" s="95">
        <f>IF($C584 = "neg", (($D584+1) - VLOOKUP($B584,'Results-formatted 060121'!$A:$AJ,(G$3+2),FALSE)), IF($C584 = "pos-neg", (3+VLOOKUP($B584,'Results-formatted 060121'!$A:$AJ,(G$3+2),FALSE)), VLOOKUP($B584,'Results-formatted 060121'!$A:$AJ,(G$3+2),FALSE)))</f>
        <v>4</v>
      </c>
      <c r="H584" s="95">
        <f>IF($C584 = "neg", (($D584+1) - VLOOKUP($B584,'Results-formatted 060121'!$A:$AJ,(H$3+2),FALSE)), IF($C584 = "pos-neg", (3+VLOOKUP($B584,'Results-formatted 060121'!$A:$AJ,(H$3+2),FALSE)), VLOOKUP($B584,'Results-formatted 060121'!$A:$AJ,(H$3+2),FALSE)))</f>
        <v>5</v>
      </c>
      <c r="I584" s="95">
        <f>IF($C584 = "neg", (($D584+1) - VLOOKUP($B584,'Results-formatted 060121'!$A:$AJ,(I$3+2),FALSE)), IF($C584 = "pos-neg", (3+VLOOKUP($B584,'Results-formatted 060121'!$A:$AJ,(I$3+2),FALSE)), VLOOKUP($B584,'Results-formatted 060121'!$A:$AJ,(I$3+2),FALSE)))</f>
        <v>4</v>
      </c>
      <c r="J584" s="95">
        <f>IF($C584 = "neg", (($D584+1) - VLOOKUP($B584,'Results-formatted 060121'!$A:$AJ,(J$3+2),FALSE)), IF($C584 = "pos-neg", (3+VLOOKUP($B584,'Results-formatted 060121'!$A:$AJ,(J$3+2),FALSE)), VLOOKUP($B584,'Results-formatted 060121'!$A:$AJ,(J$3+2),FALSE)))</f>
        <v>2</v>
      </c>
      <c r="K584" s="95">
        <f>IF($C584 = "neg", (($D584+1) - VLOOKUP($B584,'Results-formatted 060121'!$A:$AJ,(K$3+2),FALSE)), IF($C584 = "pos-neg", (3+VLOOKUP($B584,'Results-formatted 060121'!$A:$AJ,(K$3+2),FALSE)), VLOOKUP($B584,'Results-formatted 060121'!$A:$AJ,(K$3+2),FALSE)))</f>
        <v>4</v>
      </c>
      <c r="L584" s="95">
        <f>IF($C584 = "neg", (($D584+1) - VLOOKUP($B584,'Results-formatted 060121'!$A:$AJ,(L$3+2),FALSE)), IF($C584 = "pos-neg", (3+VLOOKUP($B584,'Results-formatted 060121'!$A:$AJ,(L$3+2),FALSE)), VLOOKUP($B584,'Results-formatted 060121'!$A:$AJ,(L$3+2),FALSE)))</f>
        <v>4</v>
      </c>
      <c r="M584" s="95">
        <f>IF($C584 = "neg", (($D584+1) - VLOOKUP($B584,'Results-formatted 060121'!$A:$AJ,(M$3+2),FALSE)), IF($C584 = "pos-neg", (3+VLOOKUP($B584,'Results-formatted 060121'!$A:$AJ,(M$3+2),FALSE)), VLOOKUP($B584,'Results-formatted 060121'!$A:$AJ,(M$3+2),FALSE)))</f>
        <v>4</v>
      </c>
      <c r="N584" s="95">
        <f>IF($C584 = "neg", (($D584+1) - VLOOKUP($B584,'Results-formatted 060121'!$A:$AJ,(N$3+2),FALSE)), IF($C584 = "pos-neg", (3+VLOOKUP($B584,'Results-formatted 060121'!$A:$AJ,(N$3+2),FALSE)), VLOOKUP($B584,'Results-formatted 060121'!$A:$AJ,(N$3+2),FALSE)))</f>
        <v>3</v>
      </c>
      <c r="O584" s="95">
        <f>IF($C584 = "neg", (($D584+1) - VLOOKUP($B584,'Results-formatted 060121'!$A:$AJ,(O$3+2),FALSE)), IF($C584 = "pos-neg", (3+VLOOKUP($B584,'Results-formatted 060121'!$A:$AJ,(O$3+2),FALSE)), VLOOKUP($B584,'Results-formatted 060121'!$A:$AJ,(O$3+2),FALSE)))</f>
        <v>5</v>
      </c>
      <c r="P584" s="95">
        <f>IF($C584 = "neg", (($D584+1) - VLOOKUP($B584,'Results-formatted 060121'!$A:$AJ,(P$3+2),FALSE)), IF($C584 = "pos-neg", (3+VLOOKUP($B584,'Results-formatted 060121'!$A:$AJ,(P$3+2),FALSE)), VLOOKUP($B584,'Results-formatted 060121'!$A:$AJ,(P$3+2),FALSE)))</f>
        <v>4</v>
      </c>
      <c r="Q584" s="95">
        <f>IF($C584 = "neg", (($D584+1) - VLOOKUP($B584,'Results-formatted 060121'!$A:$AJ,(Q$3+2),FALSE)), IF($C584 = "pos-neg", (3+VLOOKUP($B584,'Results-formatted 060121'!$A:$AJ,(Q$3+2),FALSE)), VLOOKUP($B584,'Results-formatted 060121'!$A:$AJ,(Q$3+2),FALSE)))</f>
        <v>5</v>
      </c>
      <c r="R584" s="95">
        <f>IF($C584 = "neg", (($D584+1) - VLOOKUP($B584,'Results-formatted 060121'!$A:$AJ,(R$3+2),FALSE)), IF($C584 = "pos-neg", (3+VLOOKUP($B584,'Results-formatted 060121'!$A:$AJ,(R$3+2),FALSE)), VLOOKUP($B584,'Results-formatted 060121'!$A:$AJ,(R$3+2),FALSE)))</f>
        <v>2</v>
      </c>
      <c r="S584" s="95">
        <f>IF($C584 = "neg", (($D584+1) - VLOOKUP($B584,'Results-formatted 060121'!$A:$AJ,(S$3+2),FALSE)), IF($C584 = "pos-neg", (3+VLOOKUP($B584,'Results-formatted 060121'!$A:$AJ,(S$3+2),FALSE)), VLOOKUP($B584,'Results-formatted 060121'!$A:$AJ,(S$3+2),FALSE)))</f>
        <v>4</v>
      </c>
      <c r="T584" s="95">
        <f>IF($C584 = "neg", (($D584+1) - VLOOKUP($B584,'Results-formatted 060121'!$A:$AJ,(T$3+2),FALSE)), IF($C584 = "pos-neg", (3+VLOOKUP($B584,'Results-formatted 060121'!$A:$AJ,(T$3+2),FALSE)), VLOOKUP($B584,'Results-formatted 060121'!$A:$AJ,(T$3+2),FALSE)))</f>
        <v>5</v>
      </c>
      <c r="U584" s="95">
        <f>IF($C584 = "neg", (($D584+1) - VLOOKUP($B584,'Results-formatted 060121'!$A:$AJ,(U$3+2),FALSE)), IF($C584 = "pos-neg", (3+VLOOKUP($B584,'Results-formatted 060121'!$A:$AJ,(U$3+2),FALSE)), VLOOKUP($B584,'Results-formatted 060121'!$A:$AJ,(U$3+2),FALSE)))</f>
        <v>2</v>
      </c>
      <c r="V584" s="95">
        <f>IF($C584 = "neg", (($D584+1) - VLOOKUP($B584,'Results-formatted 060121'!$A:$AJ,(V$3+2),FALSE)), IF($C584 = "pos-neg", (3+VLOOKUP($B584,'Results-formatted 060121'!$A:$AJ,(V$3+2),FALSE)), VLOOKUP($B584,'Results-formatted 060121'!$A:$AJ,(V$3+2),FALSE)))</f>
        <v>5</v>
      </c>
      <c r="W584" s="95">
        <f>IF($C584 = "neg", (($D584+1) - VLOOKUP($B584,'Results-formatted 060121'!$A:$AJ,(W$3+2),FALSE)), IF($C584 = "pos-neg", (3+VLOOKUP($B584,'Results-formatted 060121'!$A:$AJ,(W$3+2),FALSE)), VLOOKUP($B584,'Results-formatted 060121'!$A:$AJ,(W$3+2),FALSE)))</f>
        <v>4</v>
      </c>
      <c r="X584" s="95">
        <f>IF($C584 = "neg", (($D584+1) - VLOOKUP($B584,'Results-formatted 060121'!$A:$AJ,(X$3+2),FALSE)), IF($C584 = "pos-neg", (3+VLOOKUP($B584,'Results-formatted 060121'!$A:$AJ,(X$3+2),FALSE)), VLOOKUP($B584,'Results-formatted 060121'!$A:$AJ,(X$3+2),FALSE)))</f>
        <v>5</v>
      </c>
      <c r="Y584" s="95">
        <f>IF($C584 = "neg", (($D584+1) - VLOOKUP($B584,'Results-formatted 060121'!$A:$AJ,(Y$3+2),FALSE)), IF($C584 = "pos-neg", (3+VLOOKUP($B584,'Results-formatted 060121'!$A:$AJ,(Y$3+2),FALSE)), VLOOKUP($B584,'Results-formatted 060121'!$A:$AJ,(Y$3+2),FALSE)))</f>
        <v>4</v>
      </c>
      <c r="Z584" s="95">
        <f>IF($C584 = "neg", (($D584+1) - VLOOKUP($B584,'Results-formatted 060121'!$A:$AJ,(Z$3+2),FALSE)), IF($C584 = "pos-neg", (3+VLOOKUP($B584,'Results-formatted 060121'!$A:$AJ,(Z$3+2),FALSE)), VLOOKUP($B584,'Results-formatted 060121'!$A:$AJ,(Z$3+2),FALSE)))</f>
        <v>4</v>
      </c>
      <c r="AA584" s="95">
        <f>IF($C584 = "neg", (($D584+1) - VLOOKUP($B584,'Results-formatted 060121'!$A:$AJ,(AA$3+2),FALSE)), IF($C584 = "pos-neg", (3+VLOOKUP($B584,'Results-formatted 060121'!$A:$AJ,(AA$3+2),FALSE)), VLOOKUP($B584,'Results-formatted 060121'!$A:$AJ,(AA$3+2),FALSE)))</f>
        <v>4</v>
      </c>
      <c r="AB584" s="95">
        <f>IF($C584 = "neg", (($D584+1) - VLOOKUP($B584,'Results-formatted 060121'!$A:$AJ,(AB$3+2),FALSE)), IF($C584 = "pos-neg", (3+VLOOKUP($B584,'Results-formatted 060121'!$A:$AJ,(AB$3+2),FALSE)), VLOOKUP($B584,'Results-formatted 060121'!$A:$AJ,(AB$3+2),FALSE)))</f>
        <v>4</v>
      </c>
      <c r="AC584" s="95">
        <f>IF($C584 = "neg", (($D584+1) - VLOOKUP($B584,'Results-formatted 060121'!$A:$AJ,(AC$3+2),FALSE)), IF($C584 = "pos-neg", (3+VLOOKUP($B584,'Results-formatted 060121'!$A:$AJ,(AC$3+2),FALSE)), VLOOKUP($B584,'Results-formatted 060121'!$A:$AJ,(AC$3+2),FALSE)))</f>
        <v>4</v>
      </c>
      <c r="AD584" s="95">
        <f>IF($C584 = "neg", (($D584+1) - VLOOKUP($B584,'Results-formatted 060121'!$A:$AJ,(AD$3+2),FALSE)), IF($C584 = "pos-neg", (3+VLOOKUP($B584,'Results-formatted 060121'!$A:$AJ,(AD$3+2),FALSE)), VLOOKUP($B584,'Results-formatted 060121'!$A:$AJ,(AD$3+2),FALSE)))</f>
        <v>4</v>
      </c>
      <c r="AE584" s="95">
        <f>IF($C584 = "neg", (($D584+1) - VLOOKUP($B584,'Results-formatted 060121'!$A:$AJ,(AE$3+2),FALSE)), IF($C584 = "pos-neg", (3+VLOOKUP($B584,'Results-formatted 060121'!$A:$AJ,(AE$3+2),FALSE)), VLOOKUP($B584,'Results-formatted 060121'!$A:$AJ,(AE$3+2),FALSE)))</f>
        <v>4</v>
      </c>
      <c r="AF584" s="95">
        <f>IF($C584 = "neg", (($D584+1) - VLOOKUP($B584,'Results-formatted 060121'!$A:$AJ,(AF$3+2),FALSE)), IF($C584 = "pos-neg", (3+VLOOKUP($B584,'Results-formatted 060121'!$A:$AJ,(AF$3+2),FALSE)), VLOOKUP($B584,'Results-formatted 060121'!$A:$AJ,(AF$3+2),FALSE)))</f>
        <v>4</v>
      </c>
      <c r="AG584" s="95">
        <f>IF($C584 = "neg", (($D584+1) - VLOOKUP($B584,'Results-formatted 060121'!$A:$AJ,(AG$3+2),FALSE)), IF($C584 = "pos-neg", (3+VLOOKUP($B584,'Results-formatted 060121'!$A:$AJ,(AG$3+2),FALSE)), VLOOKUP($B584,'Results-formatted 060121'!$A:$AJ,(AG$3+2),FALSE)))</f>
        <v>5</v>
      </c>
      <c r="AH584" s="95">
        <f>IF($C584 = "neg", (($D584+1) - VLOOKUP($B584,'Results-formatted 060121'!$A:$AJ,(AH$3+2),FALSE)), IF($C584 = "pos-neg", (3+VLOOKUP($B584,'Results-formatted 060121'!$A:$AJ,(AH$3+2),FALSE)), VLOOKUP($B584,'Results-formatted 060121'!$A:$AJ,(AH$3+2),FALSE)))</f>
        <v>4</v>
      </c>
      <c r="AI584" s="95">
        <f>IF($C584 = "neg", (($D584+1) - VLOOKUP($B584,'Results-formatted 060121'!$A:$AJ,(AI$3+2),FALSE)), IF($C584 = "pos-neg", (3+VLOOKUP($B584,'Results-formatted 060121'!$A:$AJ,(AI$3+2),FALSE)), VLOOKUP($B584,'Results-formatted 060121'!$A:$AJ,(AI$3+2),FALSE)))</f>
        <v>5</v>
      </c>
      <c r="AJ584" s="95">
        <f>IF($C584 = "neg", (($D584+1) - VLOOKUP($B584,'Results-formatted 060121'!$A:$AJ,(AJ$3+2),FALSE)), IF($C584 = "pos-neg", (3+VLOOKUP($B584,'Results-formatted 060121'!$A:$AJ,(AJ$3+2),FALSE)), VLOOKUP($B584,'Results-formatted 060121'!$A:$AJ,(AJ$3+2),FALSE)))</f>
        <v>5</v>
      </c>
      <c r="AK584" s="95">
        <f>IF($C584 = "neg", (($D584+1) - VLOOKUP($B584,'Results-formatted 060121'!$A:$AJ,(AK$3+2),FALSE)), IF($C584 = "pos-neg", (3+VLOOKUP($B584,'Results-formatted 060121'!$A:$AJ,(AK$3+2),FALSE)), VLOOKUP($B584,'Results-formatted 060121'!$A:$AJ,(AK$3+2),FALSE)))</f>
        <v>3</v>
      </c>
      <c r="AL584" s="95">
        <f>IF($C584 = "neg", (($D584+1) - VLOOKUP($B584,'Results-formatted 060121'!$A:$AJ,(AL$3+2),FALSE)), IF($C584 = "pos-neg", (3+VLOOKUP($B584,'Results-formatted 060121'!$A:$AJ,(AL$3+2),FALSE)), VLOOKUP($B584,'Results-formatted 060121'!$A:$AJ,(AL$3+2),FALSE)))</f>
        <v>5</v>
      </c>
      <c r="AM584" s="95">
        <f>IF($C584 = "neg", (($D584+1) - VLOOKUP($B584,'Results-formatted 060121'!$A:AJ,(AM$3+2),FALSE)), IF($C584 = "pos-neg", (3+VLOOKUP($B584,'Results-formatted 060121'!$A:AJ,(AM$3+2),FALSE)), VLOOKUP($B584,'Results-formatted 060121'!$A:AJ,(AM$3+2),FALSE)))</f>
        <v>5</v>
      </c>
      <c r="AN584" s="95">
        <f>IF($C584 = "neg", (($D584+1) - VLOOKUP($B584,'Results-formatted 060121'!$A:AK,(AN$3+2),FALSE)), IF($C584 = "pos-neg", (3+VLOOKUP($B584,'Results-formatted 060121'!$A:AK,(AN$3+2),FALSE)), VLOOKUP($B584,'Results-formatted 060121'!$A:AK,(AN$3+2),FALSE)))</f>
        <v>4</v>
      </c>
      <c r="AO584" s="95">
        <f>IF($C584 = "neg", (($D584+1) - VLOOKUP($B584,'Results-formatted 060121'!$A:AL,(AO$3+2),FALSE)), IF($C584 = "pos-neg", (3+VLOOKUP($B584,'Results-formatted 060121'!$A:AL,(AO$3+2),FALSE)), VLOOKUP($B584,'Results-formatted 060121'!$A:AL,(AO$3+2),FALSE)))</f>
        <v>5</v>
      </c>
      <c r="AP584" s="95">
        <f>IF($C584 = "neg", (($D584+1) - VLOOKUP($B584,'Results-formatted 060121'!$A:AM,(AP$3+2),FALSE)), IF($C584 = "pos-neg", (3+VLOOKUP($B584,'Results-formatted 060121'!$A:AM,(AP$3+2),FALSE)), VLOOKUP($B584,'Results-formatted 060121'!$A:AM,(AP$3+2),FALSE)))</f>
        <v>1</v>
      </c>
      <c r="AQ584" s="95">
        <f>IF($C584 = "neg", (($D584+1) - VLOOKUP($B584,'Results-formatted 060121'!$A:AN,(AQ$3+2),FALSE)), IF($C584 = "pos-neg", (3+VLOOKUP($B584,'Results-formatted 060121'!$A:AN,(AQ$3+2),FALSE)), VLOOKUP($B584,'Results-formatted 060121'!$A:AN,(AQ$3+2),FALSE)))</f>
        <v>3</v>
      </c>
      <c r="AR584" s="95">
        <f>IF($C584 = "neg", (($D584+1) - VLOOKUP($B584,'Results-formatted 060121'!$A:AO,(AR$3+2),FALSE)), IF($C584 = "pos-neg", (3+VLOOKUP($B584,'Results-formatted 060121'!$A:AO,(AR$3+2),FALSE)), VLOOKUP($B584,'Results-formatted 060121'!$A:AO,(AR$3+2),FALSE)))</f>
        <v>5</v>
      </c>
      <c r="AS584" s="95">
        <f>IF($C584 = "neg", (($D584+1) - VLOOKUP($B584,'Results-formatted 060121'!$A:AP,(AS$3+2),FALSE)), IF($C584 = "pos-neg", (3+VLOOKUP($B584,'Results-formatted 060121'!$A:AP,(AS$3+2),FALSE)), VLOOKUP($B584,'Results-formatted 060121'!$A:AP,(AS$3+2),FALSE)))</f>
        <v>5</v>
      </c>
      <c r="AT584" s="95">
        <f>IF($C584 = "neg", (($D584+1) - VLOOKUP($B584,'Results-formatted 060121'!$A:AQ,(AT$3+2),FALSE)), IF($C584 = "pos-neg", (3+VLOOKUP($B584,'Results-formatted 060121'!$A:AQ,(AT$3+2),FALSE)), VLOOKUP($B584,'Results-formatted 060121'!$A:AQ,(AT$3+2),FALSE)))</f>
        <v>5</v>
      </c>
      <c r="AU584" s="95">
        <f>IF($C584 = "neg", (($D584+1) - VLOOKUP($B584,'Results-formatted 060121'!$A:AR,(AU$3+2),FALSE)), IF($C584 = "pos-neg", (3+VLOOKUP($B584,'Results-formatted 060121'!$A:AR,(AU$3+2),FALSE)), VLOOKUP($B584,'Results-formatted 060121'!$A:AR,(AU$3+2),FALSE)))</f>
        <v>4</v>
      </c>
      <c r="AV584" s="95">
        <f>IF($C584 = "neg", (($D584+1) - VLOOKUP($B584,'Results-formatted 060121'!$A:AS,(AV$3+2),FALSE)), IF($C584 = "pos-neg", (3+VLOOKUP($B584,'Results-formatted 060121'!$A:AS,(AV$3+2),FALSE)), VLOOKUP($B584,'Results-formatted 060121'!$A:AS,(AV$3+2),FALSE)))</f>
        <v>3</v>
      </c>
      <c r="AW584" s="95">
        <f>IF($C584 = "neg", (($D584+1) - VLOOKUP($B584,'Results-formatted 060121'!$A:AT,(AW$3+2),FALSE)), IF($C584 = "pos-neg", (3+VLOOKUP($B584,'Results-formatted 060121'!$A:AT,(AW$3+2),FALSE)), VLOOKUP($B584,'Results-formatted 060121'!$A:AT,(AW$3+2),FALSE)))</f>
        <v>4</v>
      </c>
      <c r="AX584" s="95">
        <f>IF($C584 = "neg", (($D584+1) - VLOOKUP($B584,'Results-formatted 060121'!$A:AU,(AX$3+2),FALSE)), IF($C584 = "pos-neg", (3+VLOOKUP($B584,'Results-formatted 060121'!$A:AU,(AX$3+2),FALSE)), VLOOKUP($B584,'Results-formatted 060121'!$A:AU,(AX$3+2),FALSE)))</f>
        <v>2</v>
      </c>
      <c r="AY584" s="95">
        <f>IF($C584 = "neg", (($D584+1) - VLOOKUP($B584,'Results-formatted 060121'!$A:AV,(AY$3+2),FALSE)), IF($C584 = "pos-neg", (3+VLOOKUP($B584,'Results-formatted 060121'!$A:AV,(AY$3+2),FALSE)), VLOOKUP($B584,'Results-formatted 060121'!$A:AV,(AY$3+2),FALSE)))</f>
        <v>4</v>
      </c>
      <c r="AZ584" s="95">
        <f>IF($C584 = "neg", (($D584+1) - VLOOKUP($B584,'Results-formatted 060121'!$A:AW,(AZ$3+2),FALSE)), IF($C584 = "pos-neg", (3+VLOOKUP($B584,'Results-formatted 060121'!$A:AW,(AZ$3+2),FALSE)), VLOOKUP($B584,'Results-formatted 060121'!$A:AW,(AZ$3+2),FALSE)))</f>
        <v>5</v>
      </c>
      <c r="BA584" s="95">
        <f>IF($C584 = "neg", (($D584+1) - VLOOKUP($B584,'Results-formatted 060121'!$A:AX,(BA$3+2),FALSE)), IF($C584 = "pos-neg", (3+VLOOKUP($B584,'Results-formatted 060121'!$A:AX,(BA$3+2),FALSE)), VLOOKUP($B584,'Results-formatted 060121'!$A:AX,(BA$3+2),FALSE)))</f>
        <v>4</v>
      </c>
      <c r="BB584" s="95">
        <f>IF($C584 = "neg", (($D584+1) - VLOOKUP($B584,'Results-formatted 060121'!$A:AY,(BB$3+2),FALSE)), IF($C584 = "pos-neg", (3+VLOOKUP($B584,'Results-formatted 060121'!$A:AY,(BB$3+2),FALSE)), VLOOKUP($B584,'Results-formatted 060121'!$A:AY,(BB$3+2),FALSE)))</f>
        <v>4</v>
      </c>
      <c r="BC584" s="95">
        <f>IF($C584 = "neg", (($D584+1) - VLOOKUP($B584,'Results-formatted 060121'!$A:AZ,(BC$3+2),FALSE)), IF($C584 = "pos-neg", (3+VLOOKUP($B584,'Results-formatted 060121'!$A:AZ,(BC$3+2),FALSE)), VLOOKUP($B584,'Results-formatted 060121'!$A:AZ,(BC$3+2),FALSE)))</f>
        <v>3</v>
      </c>
      <c r="BD584" s="95">
        <f>IF($C584 = "neg", (($D584+1) - VLOOKUP($B584,'Results-formatted 060121'!$A:BA,(BD$3+2),FALSE)), IF($C584 = "pos-neg", (3+VLOOKUP($B584,'Results-formatted 060121'!$A:BA,(BD$3+2),FALSE)), VLOOKUP($B584,'Results-formatted 060121'!$A:BA,(BD$3+2),FALSE)))</f>
        <v>4</v>
      </c>
      <c r="BE584" s="95">
        <f>IF($C584 = "neg", (($D584+1) - VLOOKUP($B584,'Results-formatted 060121'!$A:BB,(BE$3+2),FALSE)), IF($C584 = "pos-neg", (3+VLOOKUP($B584,'Results-formatted 060121'!$A:BB,(BE$3+2),FALSE)), VLOOKUP($B584,'Results-formatted 060121'!$A:BB,(BE$3+2),FALSE)))</f>
        <v>4</v>
      </c>
      <c r="BF584" s="95">
        <f>IF($C584 = "neg", (($D584+1) - VLOOKUP($B584,'Results-formatted 060121'!$A:BC,(BF$3+2),FALSE)), IF($C584 = "pos-neg", (3+VLOOKUP($B584,'Results-formatted 060121'!$A:BC,(BF$3+2),FALSE)), VLOOKUP($B584,'Results-formatted 060121'!$A:BC,(BF$3+2),FALSE)))</f>
        <v>5</v>
      </c>
      <c r="BG584" s="95">
        <f>IF($C584 = "neg", (($D584+1) - VLOOKUP($B584,'Results-formatted 060121'!$A:BD,(BG$3+2),FALSE)), IF($C584 = "pos-neg", (3+VLOOKUP($B584,'Results-formatted 060121'!$A:BD,(BG$3+2),FALSE)), VLOOKUP($B584,'Results-formatted 060121'!$A:BD,(BG$3+2),FALSE)))</f>
        <v>5</v>
      </c>
      <c r="BH584" s="95">
        <f>IF($C584 = "neg", (($D584+1) - VLOOKUP($B584,'Results-formatted 060121'!$A:BE,(BH$3+2),FALSE)), IF($C584 = "pos-neg", (3+VLOOKUP($B584,'Results-formatted 060121'!$A:BE,(BH$3+2),FALSE)), VLOOKUP($B584,'Results-formatted 060121'!$A:BE,(BH$3+2),FALSE)))</f>
        <v>3</v>
      </c>
      <c r="BI584" s="95">
        <f>IF($C584 = "neg", (($D584+1) - VLOOKUP($B584,'Results-formatted 060121'!$A:BF,(BI$3+2),FALSE)), IF($C584 = "pos-neg", (3+VLOOKUP($B584,'Results-formatted 060121'!$A:BF,(BI$3+2),FALSE)), VLOOKUP($B584,'Results-formatted 060121'!$A:BF,(BI$3+2),FALSE)))</f>
        <v>4</v>
      </c>
      <c r="BJ584" s="95">
        <f>IF($C584 = "neg", (($D584+1) - VLOOKUP($B584,'Results-formatted 060121'!$A:BG,(BJ$3+2),FALSE)), IF($C584 = "pos-neg", (3+VLOOKUP($B584,'Results-formatted 060121'!$A:BG,(BJ$3+2),FALSE)), VLOOKUP($B584,'Results-formatted 060121'!$A:BG,(BJ$3+2),FALSE)))</f>
        <v>5</v>
      </c>
      <c r="BK584" s="95">
        <f>IF($C584 = "neg", (($D584+1) - VLOOKUP($B584,'Results-formatted 060121'!$A:BH,(BK$3+2),FALSE)), IF($C584 = "pos-neg", (3+VLOOKUP($B584,'Results-formatted 060121'!$A:BH,(BK$3+2),FALSE)), VLOOKUP($B584,'Results-formatted 060121'!$A:BH,(BK$3+2),FALSE)))</f>
        <v>4</v>
      </c>
      <c r="BL584" s="95">
        <f>IF($C584 = "neg", (($D584+1) - VLOOKUP($B584,'Results-formatted 060121'!$A:BI,(BL$3+2),FALSE)), IF($C584 = "pos-neg", (3+VLOOKUP($B584,'Results-formatted 060121'!$A:BI,(BL$3+2),FALSE)), VLOOKUP($B584,'Results-formatted 060121'!$A:BI,(BL$3+2),FALSE)))</f>
        <v>5</v>
      </c>
      <c r="BM584" s="95">
        <f>IF($C584 = "neg", (($D584+1) - VLOOKUP($B584,'Results-formatted 060121'!$A:BJ,(BM$3+2),FALSE)), IF($C584 = "pos-neg", (3+VLOOKUP($B584,'Results-formatted 060121'!$A:BJ,(BM$3+2),FALSE)), VLOOKUP($B584,'Results-formatted 060121'!$A:BJ,(BM$3+2),FALSE)))</f>
        <v>4</v>
      </c>
      <c r="BN584" s="95"/>
      <c r="BO584" s="95"/>
      <c r="BP584" s="95"/>
      <c r="BQ584" s="95"/>
      <c r="BR584" s="95"/>
      <c r="BS584" s="95"/>
      <c r="BT584" s="95"/>
      <c r="BU584" s="95"/>
      <c r="BV584" s="95"/>
      <c r="BW584" s="95"/>
      <c r="BX584" s="95"/>
      <c r="BY584" s="95"/>
      <c r="BZ584" s="95"/>
      <c r="CA584" s="95"/>
      <c r="CB584" s="95"/>
      <c r="CC584" s="95"/>
      <c r="CD584" s="99"/>
      <c r="CE584" s="25">
        <f t="shared" si="2235"/>
        <v>4.0333333333333332</v>
      </c>
      <c r="CF584" s="25">
        <f t="shared" si="2320"/>
        <v>0.93820359661459629</v>
      </c>
    </row>
    <row r="585" spans="2:84" ht="42" x14ac:dyDescent="0.15">
      <c r="B585" s="84" t="s">
        <v>689</v>
      </c>
      <c r="C585" s="86" t="s">
        <v>225</v>
      </c>
      <c r="D585" s="2">
        <v>5</v>
      </c>
      <c r="E585" s="15" t="s">
        <v>1138</v>
      </c>
      <c r="F585" s="95">
        <f>IF($C585 = "neg", (($D585+1) - VLOOKUP($B585,'Results-formatted 060121'!$A:$AJ,(F$3+2),FALSE)), IF($C585 = "pos-neg", (3+VLOOKUP($B585,'Results-formatted 060121'!$A:$AJ,(F$3+2),FALSE)), VLOOKUP($B585,'Results-formatted 060121'!$A:$AJ,(F$3+2),FALSE)))</f>
        <v>3</v>
      </c>
      <c r="G585" s="95">
        <f>IF($C585 = "neg", (($D585+1) - VLOOKUP($B585,'Results-formatted 060121'!$A:$AJ,(G$3+2),FALSE)), IF($C585 = "pos-neg", (3+VLOOKUP($B585,'Results-formatted 060121'!$A:$AJ,(G$3+2),FALSE)), VLOOKUP($B585,'Results-formatted 060121'!$A:$AJ,(G$3+2),FALSE)))</f>
        <v>2</v>
      </c>
      <c r="H585" s="95">
        <f>IF($C585 = "neg", (($D585+1) - VLOOKUP($B585,'Results-formatted 060121'!$A:$AJ,(H$3+2),FALSE)), IF($C585 = "pos-neg", (3+VLOOKUP($B585,'Results-formatted 060121'!$A:$AJ,(H$3+2),FALSE)), VLOOKUP($B585,'Results-formatted 060121'!$A:$AJ,(H$3+2),FALSE)))</f>
        <v>4</v>
      </c>
      <c r="I585" s="95">
        <f>IF($C585 = "neg", (($D585+1) - VLOOKUP($B585,'Results-formatted 060121'!$A:$AJ,(I$3+2),FALSE)), IF($C585 = "pos-neg", (3+VLOOKUP($B585,'Results-formatted 060121'!$A:$AJ,(I$3+2),FALSE)), VLOOKUP($B585,'Results-formatted 060121'!$A:$AJ,(I$3+2),FALSE)))</f>
        <v>5</v>
      </c>
      <c r="J585" s="95">
        <f>IF($C585 = "neg", (($D585+1) - VLOOKUP($B585,'Results-formatted 060121'!$A:$AJ,(J$3+2),FALSE)), IF($C585 = "pos-neg", (3+VLOOKUP($B585,'Results-formatted 060121'!$A:$AJ,(J$3+2),FALSE)), VLOOKUP($B585,'Results-formatted 060121'!$A:$AJ,(J$3+2),FALSE)))</f>
        <v>3</v>
      </c>
      <c r="K585" s="95">
        <f>IF($C585 = "neg", (($D585+1) - VLOOKUP($B585,'Results-formatted 060121'!$A:$AJ,(K$3+2),FALSE)), IF($C585 = "pos-neg", (3+VLOOKUP($B585,'Results-formatted 060121'!$A:$AJ,(K$3+2),FALSE)), VLOOKUP($B585,'Results-formatted 060121'!$A:$AJ,(K$3+2),FALSE)))</f>
        <v>1</v>
      </c>
      <c r="L585" s="95">
        <f>IF($C585 = "neg", (($D585+1) - VLOOKUP($B585,'Results-formatted 060121'!$A:$AJ,(L$3+2),FALSE)), IF($C585 = "pos-neg", (3+VLOOKUP($B585,'Results-formatted 060121'!$A:$AJ,(L$3+2),FALSE)), VLOOKUP($B585,'Results-formatted 060121'!$A:$AJ,(L$3+2),FALSE)))</f>
        <v>4</v>
      </c>
      <c r="M585" s="95">
        <f>IF($C585 = "neg", (($D585+1) - VLOOKUP($B585,'Results-formatted 060121'!$A:$AJ,(M$3+2),FALSE)), IF($C585 = "pos-neg", (3+VLOOKUP($B585,'Results-formatted 060121'!$A:$AJ,(M$3+2),FALSE)), VLOOKUP($B585,'Results-formatted 060121'!$A:$AJ,(M$3+2),FALSE)))</f>
        <v>3</v>
      </c>
      <c r="N585" s="95">
        <f>IF($C585 = "neg", (($D585+1) - VLOOKUP($B585,'Results-formatted 060121'!$A:$AJ,(N$3+2),FALSE)), IF($C585 = "pos-neg", (3+VLOOKUP($B585,'Results-formatted 060121'!$A:$AJ,(N$3+2),FALSE)), VLOOKUP($B585,'Results-formatted 060121'!$A:$AJ,(N$3+2),FALSE)))</f>
        <v>2</v>
      </c>
      <c r="O585" s="95">
        <f>IF($C585 = "neg", (($D585+1) - VLOOKUP($B585,'Results-formatted 060121'!$A:$AJ,(O$3+2),FALSE)), IF($C585 = "pos-neg", (3+VLOOKUP($B585,'Results-formatted 060121'!$A:$AJ,(O$3+2),FALSE)), VLOOKUP($B585,'Results-formatted 060121'!$A:$AJ,(O$3+2),FALSE)))</f>
        <v>5</v>
      </c>
      <c r="P585" s="95">
        <f>IF($C585 = "neg", (($D585+1) - VLOOKUP($B585,'Results-formatted 060121'!$A:$AJ,(P$3+2),FALSE)), IF($C585 = "pos-neg", (3+VLOOKUP($B585,'Results-formatted 060121'!$A:$AJ,(P$3+2),FALSE)), VLOOKUP($B585,'Results-formatted 060121'!$A:$AJ,(P$3+2),FALSE)))</f>
        <v>4</v>
      </c>
      <c r="Q585" s="95">
        <f>IF($C585 = "neg", (($D585+1) - VLOOKUP($B585,'Results-formatted 060121'!$A:$AJ,(Q$3+2),FALSE)), IF($C585 = "pos-neg", (3+VLOOKUP($B585,'Results-formatted 060121'!$A:$AJ,(Q$3+2),FALSE)), VLOOKUP($B585,'Results-formatted 060121'!$A:$AJ,(Q$3+2),FALSE)))</f>
        <v>5</v>
      </c>
      <c r="R585" s="95">
        <f>IF($C585 = "neg", (($D585+1) - VLOOKUP($B585,'Results-formatted 060121'!$A:$AJ,(R$3+2),FALSE)), IF($C585 = "pos-neg", (3+VLOOKUP($B585,'Results-formatted 060121'!$A:$AJ,(R$3+2),FALSE)), VLOOKUP($B585,'Results-formatted 060121'!$A:$AJ,(R$3+2),FALSE)))</f>
        <v>1</v>
      </c>
      <c r="S585" s="95">
        <f>IF($C585 = "neg", (($D585+1) - VLOOKUP($B585,'Results-formatted 060121'!$A:$AJ,(S$3+2),FALSE)), IF($C585 = "pos-neg", (3+VLOOKUP($B585,'Results-formatted 060121'!$A:$AJ,(S$3+2),FALSE)), VLOOKUP($B585,'Results-formatted 060121'!$A:$AJ,(S$3+2),FALSE)))</f>
        <v>3</v>
      </c>
      <c r="T585" s="95">
        <f>IF($C585 = "neg", (($D585+1) - VLOOKUP($B585,'Results-formatted 060121'!$A:$AJ,(T$3+2),FALSE)), IF($C585 = "pos-neg", (3+VLOOKUP($B585,'Results-formatted 060121'!$A:$AJ,(T$3+2),FALSE)), VLOOKUP($B585,'Results-formatted 060121'!$A:$AJ,(T$3+2),FALSE)))</f>
        <v>3</v>
      </c>
      <c r="U585" s="95">
        <f>IF($C585 = "neg", (($D585+1) - VLOOKUP($B585,'Results-formatted 060121'!$A:$AJ,(U$3+2),FALSE)), IF($C585 = "pos-neg", (3+VLOOKUP($B585,'Results-formatted 060121'!$A:$AJ,(U$3+2),FALSE)), VLOOKUP($B585,'Results-formatted 060121'!$A:$AJ,(U$3+2),FALSE)))</f>
        <v>1</v>
      </c>
      <c r="V585" s="95">
        <f>IF($C585 = "neg", (($D585+1) - VLOOKUP($B585,'Results-formatted 060121'!$A:$AJ,(V$3+2),FALSE)), IF($C585 = "pos-neg", (3+VLOOKUP($B585,'Results-formatted 060121'!$A:$AJ,(V$3+2),FALSE)), VLOOKUP($B585,'Results-formatted 060121'!$A:$AJ,(V$3+2),FALSE)))</f>
        <v>5</v>
      </c>
      <c r="W585" s="95">
        <f>IF($C585 = "neg", (($D585+1) - VLOOKUP($B585,'Results-formatted 060121'!$A:$AJ,(W$3+2),FALSE)), IF($C585 = "pos-neg", (3+VLOOKUP($B585,'Results-formatted 060121'!$A:$AJ,(W$3+2),FALSE)), VLOOKUP($B585,'Results-formatted 060121'!$A:$AJ,(W$3+2),FALSE)))</f>
        <v>4</v>
      </c>
      <c r="X585" s="95">
        <f>IF($C585 = "neg", (($D585+1) - VLOOKUP($B585,'Results-formatted 060121'!$A:$AJ,(X$3+2),FALSE)), IF($C585 = "pos-neg", (3+VLOOKUP($B585,'Results-formatted 060121'!$A:$AJ,(X$3+2),FALSE)), VLOOKUP($B585,'Results-formatted 060121'!$A:$AJ,(X$3+2),FALSE)))</f>
        <v>5</v>
      </c>
      <c r="Y585" s="95">
        <f>IF($C585 = "neg", (($D585+1) - VLOOKUP($B585,'Results-formatted 060121'!$A:$AJ,(Y$3+2),FALSE)), IF($C585 = "pos-neg", (3+VLOOKUP($B585,'Results-formatted 060121'!$A:$AJ,(Y$3+2),FALSE)), VLOOKUP($B585,'Results-formatted 060121'!$A:$AJ,(Y$3+2),FALSE)))</f>
        <v>4</v>
      </c>
      <c r="Z585" s="95">
        <f>IF($C585 = "neg", (($D585+1) - VLOOKUP($B585,'Results-formatted 060121'!$A:$AJ,(Z$3+2),FALSE)), IF($C585 = "pos-neg", (3+VLOOKUP($B585,'Results-formatted 060121'!$A:$AJ,(Z$3+2),FALSE)), VLOOKUP($B585,'Results-formatted 060121'!$A:$AJ,(Z$3+2),FALSE)))</f>
        <v>3</v>
      </c>
      <c r="AA585" s="95">
        <f>IF($C585 = "neg", (($D585+1) - VLOOKUP($B585,'Results-formatted 060121'!$A:$AJ,(AA$3+2),FALSE)), IF($C585 = "pos-neg", (3+VLOOKUP($B585,'Results-formatted 060121'!$A:$AJ,(AA$3+2),FALSE)), VLOOKUP($B585,'Results-formatted 060121'!$A:$AJ,(AA$3+2),FALSE)))</f>
        <v>2</v>
      </c>
      <c r="AB585" s="95">
        <f>IF($C585 = "neg", (($D585+1) - VLOOKUP($B585,'Results-formatted 060121'!$A:$AJ,(AB$3+2),FALSE)), IF($C585 = "pos-neg", (3+VLOOKUP($B585,'Results-formatted 060121'!$A:$AJ,(AB$3+2),FALSE)), VLOOKUP($B585,'Results-formatted 060121'!$A:$AJ,(AB$3+2),FALSE)))</f>
        <v>2</v>
      </c>
      <c r="AC585" s="95">
        <f>IF($C585 = "neg", (($D585+1) - VLOOKUP($B585,'Results-formatted 060121'!$A:$AJ,(AC$3+2),FALSE)), IF($C585 = "pos-neg", (3+VLOOKUP($B585,'Results-formatted 060121'!$A:$AJ,(AC$3+2),FALSE)), VLOOKUP($B585,'Results-formatted 060121'!$A:$AJ,(AC$3+2),FALSE)))</f>
        <v>3</v>
      </c>
      <c r="AD585" s="95">
        <f>IF($C585 = "neg", (($D585+1) - VLOOKUP($B585,'Results-formatted 060121'!$A:$AJ,(AD$3+2),FALSE)), IF($C585 = "pos-neg", (3+VLOOKUP($B585,'Results-formatted 060121'!$A:$AJ,(AD$3+2),FALSE)), VLOOKUP($B585,'Results-formatted 060121'!$A:$AJ,(AD$3+2),FALSE)))</f>
        <v>4</v>
      </c>
      <c r="AE585" s="95">
        <f>IF($C585 = "neg", (($D585+1) - VLOOKUP($B585,'Results-formatted 060121'!$A:$AJ,(AE$3+2),FALSE)), IF($C585 = "pos-neg", (3+VLOOKUP($B585,'Results-formatted 060121'!$A:$AJ,(AE$3+2),FALSE)), VLOOKUP($B585,'Results-formatted 060121'!$A:$AJ,(AE$3+2),FALSE)))</f>
        <v>4</v>
      </c>
      <c r="AF585" s="95">
        <f>IF($C585 = "neg", (($D585+1) - VLOOKUP($B585,'Results-formatted 060121'!$A:$AJ,(AF$3+2),FALSE)), IF($C585 = "pos-neg", (3+VLOOKUP($B585,'Results-formatted 060121'!$A:$AJ,(AF$3+2),FALSE)), VLOOKUP($B585,'Results-formatted 060121'!$A:$AJ,(AF$3+2),FALSE)))</f>
        <v>2</v>
      </c>
      <c r="AG585" s="95">
        <f>IF($C585 = "neg", (($D585+1) - VLOOKUP($B585,'Results-formatted 060121'!$A:$AJ,(AG$3+2),FALSE)), IF($C585 = "pos-neg", (3+VLOOKUP($B585,'Results-formatted 060121'!$A:$AJ,(AG$3+2),FALSE)), VLOOKUP($B585,'Results-formatted 060121'!$A:$AJ,(AG$3+2),FALSE)))</f>
        <v>5</v>
      </c>
      <c r="AH585" s="95">
        <f>IF($C585 = "neg", (($D585+1) - VLOOKUP($B585,'Results-formatted 060121'!$A:$AJ,(AH$3+2),FALSE)), IF($C585 = "pos-neg", (3+VLOOKUP($B585,'Results-formatted 060121'!$A:$AJ,(AH$3+2),FALSE)), VLOOKUP($B585,'Results-formatted 060121'!$A:$AJ,(AH$3+2),FALSE)))</f>
        <v>4</v>
      </c>
      <c r="AI585" s="95">
        <f>IF($C585 = "neg", (($D585+1) - VLOOKUP($B585,'Results-formatted 060121'!$A:$AJ,(AI$3+2),FALSE)), IF($C585 = "pos-neg", (3+VLOOKUP($B585,'Results-formatted 060121'!$A:$AJ,(AI$3+2),FALSE)), VLOOKUP($B585,'Results-formatted 060121'!$A:$AJ,(AI$3+2),FALSE)))</f>
        <v>5</v>
      </c>
      <c r="AJ585" s="95">
        <f>IF($C585 = "neg", (($D585+1) - VLOOKUP($B585,'Results-formatted 060121'!$A:$AJ,(AJ$3+2),FALSE)), IF($C585 = "pos-neg", (3+VLOOKUP($B585,'Results-formatted 060121'!$A:$AJ,(AJ$3+2),FALSE)), VLOOKUP($B585,'Results-formatted 060121'!$A:$AJ,(AJ$3+2),FALSE)))</f>
        <v>1</v>
      </c>
      <c r="AK585" s="95">
        <f>IF($C585 = "neg", (($D585+1) - VLOOKUP($B585,'Results-formatted 060121'!$A:$AJ,(AK$3+2),FALSE)), IF($C585 = "pos-neg", (3+VLOOKUP($B585,'Results-formatted 060121'!$A:$AJ,(AK$3+2),FALSE)), VLOOKUP($B585,'Results-formatted 060121'!$A:$AJ,(AK$3+2),FALSE)))</f>
        <v>2</v>
      </c>
      <c r="AL585" s="95">
        <f>IF($C585 = "neg", (($D585+1) - VLOOKUP($B585,'Results-formatted 060121'!$A:$AJ,(AL$3+2),FALSE)), IF($C585 = "pos-neg", (3+VLOOKUP($B585,'Results-formatted 060121'!$A:$AJ,(AL$3+2),FALSE)), VLOOKUP($B585,'Results-formatted 060121'!$A:$AJ,(AL$3+2),FALSE)))</f>
        <v>4</v>
      </c>
      <c r="AM585" s="95">
        <f>IF($C585 = "neg", (($D585+1) - VLOOKUP($B585,'Results-formatted 060121'!$A:AJ,(AM$3+2),FALSE)), IF($C585 = "pos-neg", (3+VLOOKUP($B585,'Results-formatted 060121'!$A:AJ,(AM$3+2),FALSE)), VLOOKUP($B585,'Results-formatted 060121'!$A:AJ,(AM$3+2),FALSE)))</f>
        <v>5</v>
      </c>
      <c r="AN585" s="95">
        <f>IF($C585 = "neg", (($D585+1) - VLOOKUP($B585,'Results-formatted 060121'!$A:AK,(AN$3+2),FALSE)), IF($C585 = "pos-neg", (3+VLOOKUP($B585,'Results-formatted 060121'!$A:AK,(AN$3+2),FALSE)), VLOOKUP($B585,'Results-formatted 060121'!$A:AK,(AN$3+2),FALSE)))</f>
        <v>4</v>
      </c>
      <c r="AO585" s="95">
        <f>IF($C585 = "neg", (($D585+1) - VLOOKUP($B585,'Results-formatted 060121'!$A:AL,(AO$3+2),FALSE)), IF($C585 = "pos-neg", (3+VLOOKUP($B585,'Results-formatted 060121'!$A:AL,(AO$3+2),FALSE)), VLOOKUP($B585,'Results-formatted 060121'!$A:AL,(AO$3+2),FALSE)))</f>
        <v>3</v>
      </c>
      <c r="AP585" s="95">
        <f>IF($C585 = "neg", (($D585+1) - VLOOKUP($B585,'Results-formatted 060121'!$A:AM,(AP$3+2),FALSE)), IF($C585 = "pos-neg", (3+VLOOKUP($B585,'Results-formatted 060121'!$A:AM,(AP$3+2),FALSE)), VLOOKUP($B585,'Results-formatted 060121'!$A:AM,(AP$3+2),FALSE)))</f>
        <v>2</v>
      </c>
      <c r="AQ585" s="95">
        <f>IF($C585 = "neg", (($D585+1) - VLOOKUP($B585,'Results-formatted 060121'!$A:AN,(AQ$3+2),FALSE)), IF($C585 = "pos-neg", (3+VLOOKUP($B585,'Results-formatted 060121'!$A:AN,(AQ$3+2),FALSE)), VLOOKUP($B585,'Results-formatted 060121'!$A:AN,(AQ$3+2),FALSE)))</f>
        <v>4</v>
      </c>
      <c r="AR585" s="95">
        <f>IF($C585 = "neg", (($D585+1) - VLOOKUP($B585,'Results-formatted 060121'!$A:AO,(AR$3+2),FALSE)), IF($C585 = "pos-neg", (3+VLOOKUP($B585,'Results-formatted 060121'!$A:AO,(AR$3+2),FALSE)), VLOOKUP($B585,'Results-formatted 060121'!$A:AO,(AR$3+2),FALSE)))</f>
        <v>5</v>
      </c>
      <c r="AS585" s="95">
        <f>IF($C585 = "neg", (($D585+1) - VLOOKUP($B585,'Results-formatted 060121'!$A:AP,(AS$3+2),FALSE)), IF($C585 = "pos-neg", (3+VLOOKUP($B585,'Results-formatted 060121'!$A:AP,(AS$3+2),FALSE)), VLOOKUP($B585,'Results-formatted 060121'!$A:AP,(AS$3+2),FALSE)))</f>
        <v>5</v>
      </c>
      <c r="AT585" s="95">
        <f>IF($C585 = "neg", (($D585+1) - VLOOKUP($B585,'Results-formatted 060121'!$A:AQ,(AT$3+2),FALSE)), IF($C585 = "pos-neg", (3+VLOOKUP($B585,'Results-formatted 060121'!$A:AQ,(AT$3+2),FALSE)), VLOOKUP($B585,'Results-formatted 060121'!$A:AQ,(AT$3+2),FALSE)))</f>
        <v>1</v>
      </c>
      <c r="AU585" s="95">
        <f>IF($C585 = "neg", (($D585+1) - VLOOKUP($B585,'Results-formatted 060121'!$A:AR,(AU$3+2),FALSE)), IF($C585 = "pos-neg", (3+VLOOKUP($B585,'Results-formatted 060121'!$A:AR,(AU$3+2),FALSE)), VLOOKUP($B585,'Results-formatted 060121'!$A:AR,(AU$3+2),FALSE)))</f>
        <v>4</v>
      </c>
      <c r="AV585" s="95">
        <f>IF($C585 = "neg", (($D585+1) - VLOOKUP($B585,'Results-formatted 060121'!$A:AS,(AV$3+2),FALSE)), IF($C585 = "pos-neg", (3+VLOOKUP($B585,'Results-formatted 060121'!$A:AS,(AV$3+2),FALSE)), VLOOKUP($B585,'Results-formatted 060121'!$A:AS,(AV$3+2),FALSE)))</f>
        <v>4</v>
      </c>
      <c r="AW585" s="95">
        <f>IF($C585 = "neg", (($D585+1) - VLOOKUP($B585,'Results-formatted 060121'!$A:AT,(AW$3+2),FALSE)), IF($C585 = "pos-neg", (3+VLOOKUP($B585,'Results-formatted 060121'!$A:AT,(AW$3+2),FALSE)), VLOOKUP($B585,'Results-formatted 060121'!$A:AT,(AW$3+2),FALSE)))</f>
        <v>2</v>
      </c>
      <c r="AX585" s="95">
        <f>IF($C585 = "neg", (($D585+1) - VLOOKUP($B585,'Results-formatted 060121'!$A:AU,(AX$3+2),FALSE)), IF($C585 = "pos-neg", (3+VLOOKUP($B585,'Results-formatted 060121'!$A:AU,(AX$3+2),FALSE)), VLOOKUP($B585,'Results-formatted 060121'!$A:AU,(AX$3+2),FALSE)))</f>
        <v>1</v>
      </c>
      <c r="AY585" s="95">
        <f>IF($C585 = "neg", (($D585+1) - VLOOKUP($B585,'Results-formatted 060121'!$A:AV,(AY$3+2),FALSE)), IF($C585 = "pos-neg", (3+VLOOKUP($B585,'Results-formatted 060121'!$A:AV,(AY$3+2),FALSE)), VLOOKUP($B585,'Results-formatted 060121'!$A:AV,(AY$3+2),FALSE)))</f>
        <v>3</v>
      </c>
      <c r="AZ585" s="95">
        <f>IF($C585 = "neg", (($D585+1) - VLOOKUP($B585,'Results-formatted 060121'!$A:AW,(AZ$3+2),FALSE)), IF($C585 = "pos-neg", (3+VLOOKUP($B585,'Results-formatted 060121'!$A:AW,(AZ$3+2),FALSE)), VLOOKUP($B585,'Results-formatted 060121'!$A:AW,(AZ$3+2),FALSE)))</f>
        <v>1</v>
      </c>
      <c r="BA585" s="95">
        <f>IF($C585 = "neg", (($D585+1) - VLOOKUP($B585,'Results-formatted 060121'!$A:AX,(BA$3+2),FALSE)), IF($C585 = "pos-neg", (3+VLOOKUP($B585,'Results-formatted 060121'!$A:AX,(BA$3+2),FALSE)), VLOOKUP($B585,'Results-formatted 060121'!$A:AX,(BA$3+2),FALSE)))</f>
        <v>4</v>
      </c>
      <c r="BB585" s="95">
        <f>IF($C585 = "neg", (($D585+1) - VLOOKUP($B585,'Results-formatted 060121'!$A:AY,(BB$3+2),FALSE)), IF($C585 = "pos-neg", (3+VLOOKUP($B585,'Results-formatted 060121'!$A:AY,(BB$3+2),FALSE)), VLOOKUP($B585,'Results-formatted 060121'!$A:AY,(BB$3+2),FALSE)))</f>
        <v>4</v>
      </c>
      <c r="BC585" s="95">
        <f>IF($C585 = "neg", (($D585+1) - VLOOKUP($B585,'Results-formatted 060121'!$A:AZ,(BC$3+2),FALSE)), IF($C585 = "pos-neg", (3+VLOOKUP($B585,'Results-formatted 060121'!$A:AZ,(BC$3+2),FALSE)), VLOOKUP($B585,'Results-formatted 060121'!$A:AZ,(BC$3+2),FALSE)))</f>
        <v>4</v>
      </c>
      <c r="BD585" s="95">
        <f>IF($C585 = "neg", (($D585+1) - VLOOKUP($B585,'Results-formatted 060121'!$A:BA,(BD$3+2),FALSE)), IF($C585 = "pos-neg", (3+VLOOKUP($B585,'Results-formatted 060121'!$A:BA,(BD$3+2),FALSE)), VLOOKUP($B585,'Results-formatted 060121'!$A:BA,(BD$3+2),FALSE)))</f>
        <v>4</v>
      </c>
      <c r="BE585" s="95">
        <f>IF($C585 = "neg", (($D585+1) - VLOOKUP($B585,'Results-formatted 060121'!$A:BB,(BE$3+2),FALSE)), IF($C585 = "pos-neg", (3+VLOOKUP($B585,'Results-formatted 060121'!$A:BB,(BE$3+2),FALSE)), VLOOKUP($B585,'Results-formatted 060121'!$A:BB,(BE$3+2),FALSE)))</f>
        <v>5</v>
      </c>
      <c r="BF585" s="95">
        <f>IF($C585 = "neg", (($D585+1) - VLOOKUP($B585,'Results-formatted 060121'!$A:BC,(BF$3+2),FALSE)), IF($C585 = "pos-neg", (3+VLOOKUP($B585,'Results-formatted 060121'!$A:BC,(BF$3+2),FALSE)), VLOOKUP($B585,'Results-formatted 060121'!$A:BC,(BF$3+2),FALSE)))</f>
        <v>5</v>
      </c>
      <c r="BG585" s="95">
        <f>IF($C585 = "neg", (($D585+1) - VLOOKUP($B585,'Results-formatted 060121'!$A:BD,(BG$3+2),FALSE)), IF($C585 = "pos-neg", (3+VLOOKUP($B585,'Results-formatted 060121'!$A:BD,(BG$3+2),FALSE)), VLOOKUP($B585,'Results-formatted 060121'!$A:BD,(BG$3+2),FALSE)))</f>
        <v>3</v>
      </c>
      <c r="BH585" s="95">
        <f>IF($C585 = "neg", (($D585+1) - VLOOKUP($B585,'Results-formatted 060121'!$A:BE,(BH$3+2),FALSE)), IF($C585 = "pos-neg", (3+VLOOKUP($B585,'Results-formatted 060121'!$A:BE,(BH$3+2),FALSE)), VLOOKUP($B585,'Results-formatted 060121'!$A:BE,(BH$3+2),FALSE)))</f>
        <v>3</v>
      </c>
      <c r="BI585" s="95">
        <f>IF($C585 = "neg", (($D585+1) - VLOOKUP($B585,'Results-formatted 060121'!$A:BF,(BI$3+2),FALSE)), IF($C585 = "pos-neg", (3+VLOOKUP($B585,'Results-formatted 060121'!$A:BF,(BI$3+2),FALSE)), VLOOKUP($B585,'Results-formatted 060121'!$A:BF,(BI$3+2),FALSE)))</f>
        <v>5</v>
      </c>
      <c r="BJ585" s="95">
        <f>IF($C585 = "neg", (($D585+1) - VLOOKUP($B585,'Results-formatted 060121'!$A:BG,(BJ$3+2),FALSE)), IF($C585 = "pos-neg", (3+VLOOKUP($B585,'Results-formatted 060121'!$A:BG,(BJ$3+2),FALSE)), VLOOKUP($B585,'Results-formatted 060121'!$A:BG,(BJ$3+2),FALSE)))</f>
        <v>1</v>
      </c>
      <c r="BK585" s="95">
        <f>IF($C585 = "neg", (($D585+1) - VLOOKUP($B585,'Results-formatted 060121'!$A:BH,(BK$3+2),FALSE)), IF($C585 = "pos-neg", (3+VLOOKUP($B585,'Results-formatted 060121'!$A:BH,(BK$3+2),FALSE)), VLOOKUP($B585,'Results-formatted 060121'!$A:BH,(BK$3+2),FALSE)))</f>
        <v>4</v>
      </c>
      <c r="BL585" s="95">
        <f>IF($C585 = "neg", (($D585+1) - VLOOKUP($B585,'Results-formatted 060121'!$A:BI,(BL$3+2),FALSE)), IF($C585 = "pos-neg", (3+VLOOKUP($B585,'Results-formatted 060121'!$A:BI,(BL$3+2),FALSE)), VLOOKUP($B585,'Results-formatted 060121'!$A:BI,(BL$3+2),FALSE)))</f>
        <v>4</v>
      </c>
      <c r="BM585" s="95">
        <f>IF($C585 = "neg", (($D585+1) - VLOOKUP($B585,'Results-formatted 060121'!$A:BJ,(BM$3+2),FALSE)), IF($C585 = "pos-neg", (3+VLOOKUP($B585,'Results-formatted 060121'!$A:BJ,(BM$3+2),FALSE)), VLOOKUP($B585,'Results-formatted 060121'!$A:BJ,(BM$3+2),FALSE)))</f>
        <v>4</v>
      </c>
      <c r="BN585" s="95"/>
      <c r="BO585" s="95"/>
      <c r="BP585" s="95"/>
      <c r="BQ585" s="95"/>
      <c r="BR585" s="95"/>
      <c r="BS585" s="95"/>
      <c r="BT585" s="95"/>
      <c r="BU585" s="95"/>
      <c r="BV585" s="95"/>
      <c r="BW585" s="95"/>
      <c r="BX585" s="95"/>
      <c r="BY585" s="95"/>
      <c r="BZ585" s="95"/>
      <c r="CA585" s="95"/>
      <c r="CB585" s="95"/>
      <c r="CC585" s="95"/>
      <c r="CD585" s="99"/>
      <c r="CE585" s="25">
        <f t="shared" si="2235"/>
        <v>3.3666666666666667</v>
      </c>
      <c r="CF585" s="25">
        <f t="shared" si="2320"/>
        <v>1.327245991104872</v>
      </c>
    </row>
    <row r="586" spans="2:84" ht="42" x14ac:dyDescent="0.15">
      <c r="B586" s="84" t="s">
        <v>690</v>
      </c>
      <c r="C586" s="86" t="s">
        <v>225</v>
      </c>
      <c r="D586" s="2">
        <v>5</v>
      </c>
      <c r="E586" s="15" t="s">
        <v>1139</v>
      </c>
      <c r="F586" s="95">
        <f>IF($C586 = "neg", (($D586+1) - VLOOKUP($B586,'Results-formatted 060121'!$A:$AJ,(F$3+2),FALSE)), IF($C586 = "pos-neg", (3+VLOOKUP($B586,'Results-formatted 060121'!$A:$AJ,(F$3+2),FALSE)), VLOOKUP($B586,'Results-formatted 060121'!$A:$AJ,(F$3+2),FALSE)))</f>
        <v>3</v>
      </c>
      <c r="G586" s="95">
        <f>IF($C586 = "neg", (($D586+1) - VLOOKUP($B586,'Results-formatted 060121'!$A:$AJ,(G$3+2),FALSE)), IF($C586 = "pos-neg", (3+VLOOKUP($B586,'Results-formatted 060121'!$A:$AJ,(G$3+2),FALSE)), VLOOKUP($B586,'Results-formatted 060121'!$A:$AJ,(G$3+2),FALSE)))</f>
        <v>2</v>
      </c>
      <c r="H586" s="95">
        <f>IF($C586 = "neg", (($D586+1) - VLOOKUP($B586,'Results-formatted 060121'!$A:$AJ,(H$3+2),FALSE)), IF($C586 = "pos-neg", (3+VLOOKUP($B586,'Results-formatted 060121'!$A:$AJ,(H$3+2),FALSE)), VLOOKUP($B586,'Results-formatted 060121'!$A:$AJ,(H$3+2),FALSE)))</f>
        <v>3</v>
      </c>
      <c r="I586" s="95">
        <f>IF($C586 = "neg", (($D586+1) - VLOOKUP($B586,'Results-formatted 060121'!$A:$AJ,(I$3+2),FALSE)), IF($C586 = "pos-neg", (3+VLOOKUP($B586,'Results-formatted 060121'!$A:$AJ,(I$3+2),FALSE)), VLOOKUP($B586,'Results-formatted 060121'!$A:$AJ,(I$3+2),FALSE)))</f>
        <v>4</v>
      </c>
      <c r="J586" s="95">
        <f>IF($C586 = "neg", (($D586+1) - VLOOKUP($B586,'Results-formatted 060121'!$A:$AJ,(J$3+2),FALSE)), IF($C586 = "pos-neg", (3+VLOOKUP($B586,'Results-formatted 060121'!$A:$AJ,(J$3+2),FALSE)), VLOOKUP($B586,'Results-formatted 060121'!$A:$AJ,(J$3+2),FALSE)))</f>
        <v>3</v>
      </c>
      <c r="K586" s="95">
        <f>IF($C586 = "neg", (($D586+1) - VLOOKUP($B586,'Results-formatted 060121'!$A:$AJ,(K$3+2),FALSE)), IF($C586 = "pos-neg", (3+VLOOKUP($B586,'Results-formatted 060121'!$A:$AJ,(K$3+2),FALSE)), VLOOKUP($B586,'Results-formatted 060121'!$A:$AJ,(K$3+2),FALSE)))</f>
        <v>2</v>
      </c>
      <c r="L586" s="95">
        <f>IF($C586 = "neg", (($D586+1) - VLOOKUP($B586,'Results-formatted 060121'!$A:$AJ,(L$3+2),FALSE)), IF($C586 = "pos-neg", (3+VLOOKUP($B586,'Results-formatted 060121'!$A:$AJ,(L$3+2),FALSE)), VLOOKUP($B586,'Results-formatted 060121'!$A:$AJ,(L$3+2),FALSE)))</f>
        <v>4</v>
      </c>
      <c r="M586" s="95">
        <f>IF($C586 = "neg", (($D586+1) - VLOOKUP($B586,'Results-formatted 060121'!$A:$AJ,(M$3+2),FALSE)), IF($C586 = "pos-neg", (3+VLOOKUP($B586,'Results-formatted 060121'!$A:$AJ,(M$3+2),FALSE)), VLOOKUP($B586,'Results-formatted 060121'!$A:$AJ,(M$3+2),FALSE)))</f>
        <v>3</v>
      </c>
      <c r="N586" s="95">
        <f>IF($C586 = "neg", (($D586+1) - VLOOKUP($B586,'Results-formatted 060121'!$A:$AJ,(N$3+2),FALSE)), IF($C586 = "pos-neg", (3+VLOOKUP($B586,'Results-formatted 060121'!$A:$AJ,(N$3+2),FALSE)), VLOOKUP($B586,'Results-formatted 060121'!$A:$AJ,(N$3+2),FALSE)))</f>
        <v>3</v>
      </c>
      <c r="O586" s="95">
        <f>IF($C586 = "neg", (($D586+1) - VLOOKUP($B586,'Results-formatted 060121'!$A:$AJ,(O$3+2),FALSE)), IF($C586 = "pos-neg", (3+VLOOKUP($B586,'Results-formatted 060121'!$A:$AJ,(O$3+2),FALSE)), VLOOKUP($B586,'Results-formatted 060121'!$A:$AJ,(O$3+2),FALSE)))</f>
        <v>5</v>
      </c>
      <c r="P586" s="95">
        <f>IF($C586 = "neg", (($D586+1) - VLOOKUP($B586,'Results-formatted 060121'!$A:$AJ,(P$3+2),FALSE)), IF($C586 = "pos-neg", (3+VLOOKUP($B586,'Results-formatted 060121'!$A:$AJ,(P$3+2),FALSE)), VLOOKUP($B586,'Results-formatted 060121'!$A:$AJ,(P$3+2),FALSE)))</f>
        <v>4</v>
      </c>
      <c r="Q586" s="95">
        <f>IF($C586 = "neg", (($D586+1) - VLOOKUP($B586,'Results-formatted 060121'!$A:$AJ,(Q$3+2),FALSE)), IF($C586 = "pos-neg", (3+VLOOKUP($B586,'Results-formatted 060121'!$A:$AJ,(Q$3+2),FALSE)), VLOOKUP($B586,'Results-formatted 060121'!$A:$AJ,(Q$3+2),FALSE)))</f>
        <v>5</v>
      </c>
      <c r="R586" s="95">
        <f>IF($C586 = "neg", (($D586+1) - VLOOKUP($B586,'Results-formatted 060121'!$A:$AJ,(R$3+2),FALSE)), IF($C586 = "pos-neg", (3+VLOOKUP($B586,'Results-formatted 060121'!$A:$AJ,(R$3+2),FALSE)), VLOOKUP($B586,'Results-formatted 060121'!$A:$AJ,(R$3+2),FALSE)))</f>
        <v>3</v>
      </c>
      <c r="S586" s="95">
        <f>IF($C586 = "neg", (($D586+1) - VLOOKUP($B586,'Results-formatted 060121'!$A:$AJ,(S$3+2),FALSE)), IF($C586 = "pos-neg", (3+VLOOKUP($B586,'Results-formatted 060121'!$A:$AJ,(S$3+2),FALSE)), VLOOKUP($B586,'Results-formatted 060121'!$A:$AJ,(S$3+2),FALSE)))</f>
        <v>4</v>
      </c>
      <c r="T586" s="95">
        <f>IF($C586 = "neg", (($D586+1) - VLOOKUP($B586,'Results-formatted 060121'!$A:$AJ,(T$3+2),FALSE)), IF($C586 = "pos-neg", (3+VLOOKUP($B586,'Results-formatted 060121'!$A:$AJ,(T$3+2),FALSE)), VLOOKUP($B586,'Results-formatted 060121'!$A:$AJ,(T$3+2),FALSE)))</f>
        <v>2</v>
      </c>
      <c r="U586" s="95">
        <f>IF($C586 = "neg", (($D586+1) - VLOOKUP($B586,'Results-formatted 060121'!$A:$AJ,(U$3+2),FALSE)), IF($C586 = "pos-neg", (3+VLOOKUP($B586,'Results-formatted 060121'!$A:$AJ,(U$3+2),FALSE)), VLOOKUP($B586,'Results-formatted 060121'!$A:$AJ,(U$3+2),FALSE)))</f>
        <v>1</v>
      </c>
      <c r="V586" s="95">
        <f>IF($C586 = "neg", (($D586+1) - VLOOKUP($B586,'Results-formatted 060121'!$A:$AJ,(V$3+2),FALSE)), IF($C586 = "pos-neg", (3+VLOOKUP($B586,'Results-formatted 060121'!$A:$AJ,(V$3+2),FALSE)), VLOOKUP($B586,'Results-formatted 060121'!$A:$AJ,(V$3+2),FALSE)))</f>
        <v>4</v>
      </c>
      <c r="W586" s="95">
        <f>IF($C586 = "neg", (($D586+1) - VLOOKUP($B586,'Results-formatted 060121'!$A:$AJ,(W$3+2),FALSE)), IF($C586 = "pos-neg", (3+VLOOKUP($B586,'Results-formatted 060121'!$A:$AJ,(W$3+2),FALSE)), VLOOKUP($B586,'Results-formatted 060121'!$A:$AJ,(W$3+2),FALSE)))</f>
        <v>4</v>
      </c>
      <c r="X586" s="95">
        <f>IF($C586 = "neg", (($D586+1) - VLOOKUP($B586,'Results-formatted 060121'!$A:$AJ,(X$3+2),FALSE)), IF($C586 = "pos-neg", (3+VLOOKUP($B586,'Results-formatted 060121'!$A:$AJ,(X$3+2),FALSE)), VLOOKUP($B586,'Results-formatted 060121'!$A:$AJ,(X$3+2),FALSE)))</f>
        <v>4</v>
      </c>
      <c r="Y586" s="95">
        <f>IF($C586 = "neg", (($D586+1) - VLOOKUP($B586,'Results-formatted 060121'!$A:$AJ,(Y$3+2),FALSE)), IF($C586 = "pos-neg", (3+VLOOKUP($B586,'Results-formatted 060121'!$A:$AJ,(Y$3+2),FALSE)), VLOOKUP($B586,'Results-formatted 060121'!$A:$AJ,(Y$3+2),FALSE)))</f>
        <v>4</v>
      </c>
      <c r="Z586" s="95">
        <f>IF($C586 = "neg", (($D586+1) - VLOOKUP($B586,'Results-formatted 060121'!$A:$AJ,(Z$3+2),FALSE)), IF($C586 = "pos-neg", (3+VLOOKUP($B586,'Results-formatted 060121'!$A:$AJ,(Z$3+2),FALSE)), VLOOKUP($B586,'Results-formatted 060121'!$A:$AJ,(Z$3+2),FALSE)))</f>
        <v>3</v>
      </c>
      <c r="AA586" s="95">
        <f>IF($C586 = "neg", (($D586+1) - VLOOKUP($B586,'Results-formatted 060121'!$A:$AJ,(AA$3+2),FALSE)), IF($C586 = "pos-neg", (3+VLOOKUP($B586,'Results-formatted 060121'!$A:$AJ,(AA$3+2),FALSE)), VLOOKUP($B586,'Results-formatted 060121'!$A:$AJ,(AA$3+2),FALSE)))</f>
        <v>3</v>
      </c>
      <c r="AB586" s="95">
        <f>IF($C586 = "neg", (($D586+1) - VLOOKUP($B586,'Results-formatted 060121'!$A:$AJ,(AB$3+2),FALSE)), IF($C586 = "pos-neg", (3+VLOOKUP($B586,'Results-formatted 060121'!$A:$AJ,(AB$3+2),FALSE)), VLOOKUP($B586,'Results-formatted 060121'!$A:$AJ,(AB$3+2),FALSE)))</f>
        <v>2</v>
      </c>
      <c r="AC586" s="95">
        <f>IF($C586 = "neg", (($D586+1) - VLOOKUP($B586,'Results-formatted 060121'!$A:$AJ,(AC$3+2),FALSE)), IF($C586 = "pos-neg", (3+VLOOKUP($B586,'Results-formatted 060121'!$A:$AJ,(AC$3+2),FALSE)), VLOOKUP($B586,'Results-formatted 060121'!$A:$AJ,(AC$3+2),FALSE)))</f>
        <v>4</v>
      </c>
      <c r="AD586" s="95">
        <f>IF($C586 = "neg", (($D586+1) - VLOOKUP($B586,'Results-formatted 060121'!$A:$AJ,(AD$3+2),FALSE)), IF($C586 = "pos-neg", (3+VLOOKUP($B586,'Results-formatted 060121'!$A:$AJ,(AD$3+2),FALSE)), VLOOKUP($B586,'Results-formatted 060121'!$A:$AJ,(AD$3+2),FALSE)))</f>
        <v>4</v>
      </c>
      <c r="AE586" s="95">
        <f>IF($C586 = "neg", (($D586+1) - VLOOKUP($B586,'Results-formatted 060121'!$A:$AJ,(AE$3+2),FALSE)), IF($C586 = "pos-neg", (3+VLOOKUP($B586,'Results-formatted 060121'!$A:$AJ,(AE$3+2),FALSE)), VLOOKUP($B586,'Results-formatted 060121'!$A:$AJ,(AE$3+2),FALSE)))</f>
        <v>3</v>
      </c>
      <c r="AF586" s="95">
        <f>IF($C586 = "neg", (($D586+1) - VLOOKUP($B586,'Results-formatted 060121'!$A:$AJ,(AF$3+2),FALSE)), IF($C586 = "pos-neg", (3+VLOOKUP($B586,'Results-formatted 060121'!$A:$AJ,(AF$3+2),FALSE)), VLOOKUP($B586,'Results-formatted 060121'!$A:$AJ,(AF$3+2),FALSE)))</f>
        <v>3</v>
      </c>
      <c r="AG586" s="95">
        <f>IF($C586 = "neg", (($D586+1) - VLOOKUP($B586,'Results-formatted 060121'!$A:$AJ,(AG$3+2),FALSE)), IF($C586 = "pos-neg", (3+VLOOKUP($B586,'Results-formatted 060121'!$A:$AJ,(AG$3+2),FALSE)), VLOOKUP($B586,'Results-formatted 060121'!$A:$AJ,(AG$3+2),FALSE)))</f>
        <v>4</v>
      </c>
      <c r="AH586" s="95">
        <f>IF($C586 = "neg", (($D586+1) - VLOOKUP($B586,'Results-formatted 060121'!$A:$AJ,(AH$3+2),FALSE)), IF($C586 = "pos-neg", (3+VLOOKUP($B586,'Results-formatted 060121'!$A:$AJ,(AH$3+2),FALSE)), VLOOKUP($B586,'Results-formatted 060121'!$A:$AJ,(AH$3+2),FALSE)))</f>
        <v>2</v>
      </c>
      <c r="AI586" s="95">
        <f>IF($C586 = "neg", (($D586+1) - VLOOKUP($B586,'Results-formatted 060121'!$A:$AJ,(AI$3+2),FALSE)), IF($C586 = "pos-neg", (3+VLOOKUP($B586,'Results-formatted 060121'!$A:$AJ,(AI$3+2),FALSE)), VLOOKUP($B586,'Results-formatted 060121'!$A:$AJ,(AI$3+2),FALSE)))</f>
        <v>3</v>
      </c>
      <c r="AJ586" s="95">
        <f>IF($C586 = "neg", (($D586+1) - VLOOKUP($B586,'Results-formatted 060121'!$A:$AJ,(AJ$3+2),FALSE)), IF($C586 = "pos-neg", (3+VLOOKUP($B586,'Results-formatted 060121'!$A:$AJ,(AJ$3+2),FALSE)), VLOOKUP($B586,'Results-formatted 060121'!$A:$AJ,(AJ$3+2),FALSE)))</f>
        <v>5</v>
      </c>
      <c r="AK586" s="95">
        <f>IF($C586 = "neg", (($D586+1) - VLOOKUP($B586,'Results-formatted 060121'!$A:$AJ,(AK$3+2),FALSE)), IF($C586 = "pos-neg", (3+VLOOKUP($B586,'Results-formatted 060121'!$A:$AJ,(AK$3+2),FALSE)), VLOOKUP($B586,'Results-formatted 060121'!$A:$AJ,(AK$3+2),FALSE)))</f>
        <v>2</v>
      </c>
      <c r="AL586" s="95">
        <f>IF($C586 = "neg", (($D586+1) - VLOOKUP($B586,'Results-formatted 060121'!$A:$AJ,(AL$3+2),FALSE)), IF($C586 = "pos-neg", (3+VLOOKUP($B586,'Results-formatted 060121'!$A:$AJ,(AL$3+2),FALSE)), VLOOKUP($B586,'Results-formatted 060121'!$A:$AJ,(AL$3+2),FALSE)))</f>
        <v>2</v>
      </c>
      <c r="AM586" s="95">
        <f>IF($C586 = "neg", (($D586+1) - VLOOKUP($B586,'Results-formatted 060121'!$A:AJ,(AM$3+2),FALSE)), IF($C586 = "pos-neg", (3+VLOOKUP($B586,'Results-formatted 060121'!$A:AJ,(AM$3+2),FALSE)), VLOOKUP($B586,'Results-formatted 060121'!$A:AJ,(AM$3+2),FALSE)))</f>
        <v>4</v>
      </c>
      <c r="AN586" s="95">
        <f>IF($C586 = "neg", (($D586+1) - VLOOKUP($B586,'Results-formatted 060121'!$A:AK,(AN$3+2),FALSE)), IF($C586 = "pos-neg", (3+VLOOKUP($B586,'Results-formatted 060121'!$A:AK,(AN$3+2),FALSE)), VLOOKUP($B586,'Results-formatted 060121'!$A:AK,(AN$3+2),FALSE)))</f>
        <v>3</v>
      </c>
      <c r="AO586" s="95">
        <f>IF($C586 = "neg", (($D586+1) - VLOOKUP($B586,'Results-formatted 060121'!$A:AL,(AO$3+2),FALSE)), IF($C586 = "pos-neg", (3+VLOOKUP($B586,'Results-formatted 060121'!$A:AL,(AO$3+2),FALSE)), VLOOKUP($B586,'Results-formatted 060121'!$A:AL,(AO$3+2),FALSE)))</f>
        <v>2</v>
      </c>
      <c r="AP586" s="95">
        <f>IF($C586 = "neg", (($D586+1) - VLOOKUP($B586,'Results-formatted 060121'!$A:AM,(AP$3+2),FALSE)), IF($C586 = "pos-neg", (3+VLOOKUP($B586,'Results-formatted 060121'!$A:AM,(AP$3+2),FALSE)), VLOOKUP($B586,'Results-formatted 060121'!$A:AM,(AP$3+2),FALSE)))</f>
        <v>2</v>
      </c>
      <c r="AQ586" s="95">
        <f>IF($C586 = "neg", (($D586+1) - VLOOKUP($B586,'Results-formatted 060121'!$A:AN,(AQ$3+2),FALSE)), IF($C586 = "pos-neg", (3+VLOOKUP($B586,'Results-formatted 060121'!$A:AN,(AQ$3+2),FALSE)), VLOOKUP($B586,'Results-formatted 060121'!$A:AN,(AQ$3+2),FALSE)))</f>
        <v>4</v>
      </c>
      <c r="AR586" s="95">
        <f>IF($C586 = "neg", (($D586+1) - VLOOKUP($B586,'Results-formatted 060121'!$A:AO,(AR$3+2),FALSE)), IF($C586 = "pos-neg", (3+VLOOKUP($B586,'Results-formatted 060121'!$A:AO,(AR$3+2),FALSE)), VLOOKUP($B586,'Results-formatted 060121'!$A:AO,(AR$3+2),FALSE)))</f>
        <v>5</v>
      </c>
      <c r="AS586" s="95">
        <f>IF($C586 = "neg", (($D586+1) - VLOOKUP($B586,'Results-formatted 060121'!$A:AP,(AS$3+2),FALSE)), IF($C586 = "pos-neg", (3+VLOOKUP($B586,'Results-formatted 060121'!$A:AP,(AS$3+2),FALSE)), VLOOKUP($B586,'Results-formatted 060121'!$A:AP,(AS$3+2),FALSE)))</f>
        <v>5</v>
      </c>
      <c r="AT586" s="95">
        <f>IF($C586 = "neg", (($D586+1) - VLOOKUP($B586,'Results-formatted 060121'!$A:AQ,(AT$3+2),FALSE)), IF($C586 = "pos-neg", (3+VLOOKUP($B586,'Results-formatted 060121'!$A:AQ,(AT$3+2),FALSE)), VLOOKUP($B586,'Results-formatted 060121'!$A:AQ,(AT$3+2),FALSE)))</f>
        <v>1</v>
      </c>
      <c r="AU586" s="95">
        <f>IF($C586 = "neg", (($D586+1) - VLOOKUP($B586,'Results-formatted 060121'!$A:AR,(AU$3+2),FALSE)), IF($C586 = "pos-neg", (3+VLOOKUP($B586,'Results-formatted 060121'!$A:AR,(AU$3+2),FALSE)), VLOOKUP($B586,'Results-formatted 060121'!$A:AR,(AU$3+2),FALSE)))</f>
        <v>4</v>
      </c>
      <c r="AV586" s="95">
        <f>IF($C586 = "neg", (($D586+1) - VLOOKUP($B586,'Results-formatted 060121'!$A:AS,(AV$3+2),FALSE)), IF($C586 = "pos-neg", (3+VLOOKUP($B586,'Results-formatted 060121'!$A:AS,(AV$3+2),FALSE)), VLOOKUP($B586,'Results-formatted 060121'!$A:AS,(AV$3+2),FALSE)))</f>
        <v>5</v>
      </c>
      <c r="AW586" s="95">
        <f>IF($C586 = "neg", (($D586+1) - VLOOKUP($B586,'Results-formatted 060121'!$A:AT,(AW$3+2),FALSE)), IF($C586 = "pos-neg", (3+VLOOKUP($B586,'Results-formatted 060121'!$A:AT,(AW$3+2),FALSE)), VLOOKUP($B586,'Results-formatted 060121'!$A:AT,(AW$3+2),FALSE)))</f>
        <v>3</v>
      </c>
      <c r="AX586" s="95">
        <f>IF($C586 = "neg", (($D586+1) - VLOOKUP($B586,'Results-formatted 060121'!$A:AU,(AX$3+2),FALSE)), IF($C586 = "pos-neg", (3+VLOOKUP($B586,'Results-formatted 060121'!$A:AU,(AX$3+2),FALSE)), VLOOKUP($B586,'Results-formatted 060121'!$A:AU,(AX$3+2),FALSE)))</f>
        <v>3</v>
      </c>
      <c r="AY586" s="95">
        <f>IF($C586 = "neg", (($D586+1) - VLOOKUP($B586,'Results-formatted 060121'!$A:AV,(AY$3+2),FALSE)), IF($C586 = "pos-neg", (3+VLOOKUP($B586,'Results-formatted 060121'!$A:AV,(AY$3+2),FALSE)), VLOOKUP($B586,'Results-formatted 060121'!$A:AV,(AY$3+2),FALSE)))</f>
        <v>3</v>
      </c>
      <c r="AZ586" s="95">
        <f>IF($C586 = "neg", (($D586+1) - VLOOKUP($B586,'Results-formatted 060121'!$A:AW,(AZ$3+2),FALSE)), IF($C586 = "pos-neg", (3+VLOOKUP($B586,'Results-formatted 060121'!$A:AW,(AZ$3+2),FALSE)), VLOOKUP($B586,'Results-formatted 060121'!$A:AW,(AZ$3+2),FALSE)))</f>
        <v>5</v>
      </c>
      <c r="BA586" s="95">
        <f>IF($C586 = "neg", (($D586+1) - VLOOKUP($B586,'Results-formatted 060121'!$A:AX,(BA$3+2),FALSE)), IF($C586 = "pos-neg", (3+VLOOKUP($B586,'Results-formatted 060121'!$A:AX,(BA$3+2),FALSE)), VLOOKUP($B586,'Results-formatted 060121'!$A:AX,(BA$3+2),FALSE)))</f>
        <v>3</v>
      </c>
      <c r="BB586" s="95">
        <f>IF($C586 = "neg", (($D586+1) - VLOOKUP($B586,'Results-formatted 060121'!$A:AY,(BB$3+2),FALSE)), IF($C586 = "pos-neg", (3+VLOOKUP($B586,'Results-formatted 060121'!$A:AY,(BB$3+2),FALSE)), VLOOKUP($B586,'Results-formatted 060121'!$A:AY,(BB$3+2),FALSE)))</f>
        <v>5</v>
      </c>
      <c r="BC586" s="95">
        <f>IF($C586 = "neg", (($D586+1) - VLOOKUP($B586,'Results-formatted 060121'!$A:AZ,(BC$3+2),FALSE)), IF($C586 = "pos-neg", (3+VLOOKUP($B586,'Results-formatted 060121'!$A:AZ,(BC$3+2),FALSE)), VLOOKUP($B586,'Results-formatted 060121'!$A:AZ,(BC$3+2),FALSE)))</f>
        <v>3</v>
      </c>
      <c r="BD586" s="95">
        <f>IF($C586 = "neg", (($D586+1) - VLOOKUP($B586,'Results-formatted 060121'!$A:BA,(BD$3+2),FALSE)), IF($C586 = "pos-neg", (3+VLOOKUP($B586,'Results-formatted 060121'!$A:BA,(BD$3+2),FALSE)), VLOOKUP($B586,'Results-formatted 060121'!$A:BA,(BD$3+2),FALSE)))</f>
        <v>4</v>
      </c>
      <c r="BE586" s="95">
        <f>IF($C586 = "neg", (($D586+1) - VLOOKUP($B586,'Results-formatted 060121'!$A:BB,(BE$3+2),FALSE)), IF($C586 = "pos-neg", (3+VLOOKUP($B586,'Results-formatted 060121'!$A:BB,(BE$3+2),FALSE)), VLOOKUP($B586,'Results-formatted 060121'!$A:BB,(BE$3+2),FALSE)))</f>
        <v>4</v>
      </c>
      <c r="BF586" s="95">
        <f>IF($C586 = "neg", (($D586+1) - VLOOKUP($B586,'Results-formatted 060121'!$A:BC,(BF$3+2),FALSE)), IF($C586 = "pos-neg", (3+VLOOKUP($B586,'Results-formatted 060121'!$A:BC,(BF$3+2),FALSE)), VLOOKUP($B586,'Results-formatted 060121'!$A:BC,(BF$3+2),FALSE)))</f>
        <v>5</v>
      </c>
      <c r="BG586" s="95">
        <f>IF($C586 = "neg", (($D586+1) - VLOOKUP($B586,'Results-formatted 060121'!$A:BD,(BG$3+2),FALSE)), IF($C586 = "pos-neg", (3+VLOOKUP($B586,'Results-formatted 060121'!$A:BD,(BG$3+2),FALSE)), VLOOKUP($B586,'Results-formatted 060121'!$A:BD,(BG$3+2),FALSE)))</f>
        <v>3</v>
      </c>
      <c r="BH586" s="95">
        <f>IF($C586 = "neg", (($D586+1) - VLOOKUP($B586,'Results-formatted 060121'!$A:BE,(BH$3+2),FALSE)), IF($C586 = "pos-neg", (3+VLOOKUP($B586,'Results-formatted 060121'!$A:BE,(BH$3+2),FALSE)), VLOOKUP($B586,'Results-formatted 060121'!$A:BE,(BH$3+2),FALSE)))</f>
        <v>3</v>
      </c>
      <c r="BI586" s="95">
        <f>IF($C586 = "neg", (($D586+1) - VLOOKUP($B586,'Results-formatted 060121'!$A:BF,(BI$3+2),FALSE)), IF($C586 = "pos-neg", (3+VLOOKUP($B586,'Results-formatted 060121'!$A:BF,(BI$3+2),FALSE)), VLOOKUP($B586,'Results-formatted 060121'!$A:BF,(BI$3+2),FALSE)))</f>
        <v>5</v>
      </c>
      <c r="BJ586" s="95">
        <f>IF($C586 = "neg", (($D586+1) - VLOOKUP($B586,'Results-formatted 060121'!$A:BG,(BJ$3+2),FALSE)), IF($C586 = "pos-neg", (3+VLOOKUP($B586,'Results-formatted 060121'!$A:BG,(BJ$3+2),FALSE)), VLOOKUP($B586,'Results-formatted 060121'!$A:BG,(BJ$3+2),FALSE)))</f>
        <v>5</v>
      </c>
      <c r="BK586" s="95">
        <f>IF($C586 = "neg", (($D586+1) - VLOOKUP($B586,'Results-formatted 060121'!$A:BH,(BK$3+2),FALSE)), IF($C586 = "pos-neg", (3+VLOOKUP($B586,'Results-formatted 060121'!$A:BH,(BK$3+2),FALSE)), VLOOKUP($B586,'Results-formatted 060121'!$A:BH,(BK$3+2),FALSE)))</f>
        <v>4</v>
      </c>
      <c r="BL586" s="95">
        <f>IF($C586 = "neg", (($D586+1) - VLOOKUP($B586,'Results-formatted 060121'!$A:BI,(BL$3+2),FALSE)), IF($C586 = "pos-neg", (3+VLOOKUP($B586,'Results-formatted 060121'!$A:BI,(BL$3+2),FALSE)), VLOOKUP($B586,'Results-formatted 060121'!$A:BI,(BL$3+2),FALSE)))</f>
        <v>3</v>
      </c>
      <c r="BM586" s="95">
        <f>IF($C586 = "neg", (($D586+1) - VLOOKUP($B586,'Results-formatted 060121'!$A:BJ,(BM$3+2),FALSE)), IF($C586 = "pos-neg", (3+VLOOKUP($B586,'Results-formatted 060121'!$A:BJ,(BM$3+2),FALSE)), VLOOKUP($B586,'Results-formatted 060121'!$A:BJ,(BM$3+2),FALSE)))</f>
        <v>4</v>
      </c>
      <c r="BN586" s="95"/>
      <c r="BO586" s="95"/>
      <c r="BP586" s="95"/>
      <c r="BQ586" s="95"/>
      <c r="BR586" s="95"/>
      <c r="BS586" s="95"/>
      <c r="BT586" s="95"/>
      <c r="BU586" s="95"/>
      <c r="BV586" s="95"/>
      <c r="BW586" s="95"/>
      <c r="BX586" s="95"/>
      <c r="BY586" s="95"/>
      <c r="BZ586" s="95"/>
      <c r="CA586" s="95"/>
      <c r="CB586" s="95"/>
      <c r="CC586" s="95"/>
      <c r="CD586" s="99"/>
      <c r="CE586" s="25">
        <f t="shared" si="2235"/>
        <v>3.45</v>
      </c>
      <c r="CF586" s="25">
        <f t="shared" si="2320"/>
        <v>1.0644486119384193</v>
      </c>
    </row>
    <row r="587" spans="2:84" ht="18" customHeight="1" x14ac:dyDescent="0.15">
      <c r="B587" s="84"/>
      <c r="E587" s="18" t="s">
        <v>242</v>
      </c>
      <c r="F587" s="34"/>
      <c r="G587" s="34"/>
      <c r="H587" s="34">
        <f t="shared" ref="H587" si="2349">IF(ISNUMBER(H588), AVERAGE(H589:H592,H594:H597,H599:H602), "")</f>
        <v>3.25</v>
      </c>
      <c r="I587" s="34">
        <f t="shared" ref="I587" si="2350">IF(ISNUMBER(I588), AVERAGE(I589:I592,I594:I597,I599:I602), "")</f>
        <v>2.3333333333333335</v>
      </c>
      <c r="J587" s="34"/>
      <c r="K587" s="34">
        <f t="shared" ref="K587" si="2351">IF(ISNUMBER(K588), AVERAGE(K589:K592,K594:K597,K599:K602), "")</f>
        <v>4.416666666666667</v>
      </c>
      <c r="L587" s="34">
        <f t="shared" ref="L587" si="2352">IF(ISNUMBER(L588), AVERAGE(L589:L592,L594:L597,L599:L602), "")</f>
        <v>2.6666666666666665</v>
      </c>
      <c r="M587" s="34">
        <f t="shared" ref="M587" si="2353">IF(ISNUMBER(M588), AVERAGE(M589:M592,M594:M597,M599:M602), "")</f>
        <v>3.75</v>
      </c>
      <c r="N587" s="34"/>
      <c r="O587" s="34">
        <f t="shared" ref="O587" si="2354">IF(ISNUMBER(O588), AVERAGE(O589:O592,O594:O597,O599:O602), "")</f>
        <v>3.4166666666666665</v>
      </c>
      <c r="P587" s="34">
        <f t="shared" ref="P587" si="2355">IF(ISNUMBER(P588), AVERAGE(P589:P592,P594:P597,P599:P602), "")</f>
        <v>3.1666666666666665</v>
      </c>
      <c r="Q587" s="34">
        <f t="shared" ref="Q587" si="2356">IF(ISNUMBER(Q588), AVERAGE(Q589:Q592,Q594:Q597,Q599:Q602), "")</f>
        <v>4.666666666666667</v>
      </c>
      <c r="R587" s="34">
        <f t="shared" ref="R587" si="2357">IF(ISNUMBER(R588), AVERAGE(R589:R592,R594:R597,R599:R602), "")</f>
        <v>3.4166666666666665</v>
      </c>
      <c r="S587" s="34">
        <f t="shared" ref="S587" si="2358">IF(ISNUMBER(S588), AVERAGE(S589:S592,S594:S597,S599:S602), "")</f>
        <v>3.25</v>
      </c>
      <c r="T587" s="34">
        <f t="shared" ref="T587" si="2359">IF(ISNUMBER(T588), AVERAGE(T589:T592,T594:T597,T599:T602), "")</f>
        <v>4</v>
      </c>
      <c r="U587" s="34">
        <f t="shared" ref="U587" si="2360">IF(ISNUMBER(U588), AVERAGE(U589:U592,U594:U597,U599:U602), "")</f>
        <v>4.333333333333333</v>
      </c>
      <c r="V587" s="34">
        <f t="shared" ref="V587" si="2361">IF(ISNUMBER(V588), AVERAGE(V589:V592,V594:V597,V599:V602), "")</f>
        <v>3.5</v>
      </c>
      <c r="W587" s="34">
        <f t="shared" ref="W587" si="2362">IF(ISNUMBER(W588), AVERAGE(W589:W592,W594:W597,W599:W602), "")</f>
        <v>3.5</v>
      </c>
      <c r="X587" s="34">
        <f t="shared" ref="X587" si="2363">IF(ISNUMBER(X588), AVERAGE(X589:X592,X594:X597,X599:X602), "")</f>
        <v>3.1666666666666665</v>
      </c>
      <c r="Y587" s="34">
        <f t="shared" ref="Y587" si="2364">IF(ISNUMBER(Y588), AVERAGE(Y589:Y592,Y594:Y597,Y599:Y602), "")</f>
        <v>3.9166666666666665</v>
      </c>
      <c r="Z587" s="34">
        <f t="shared" ref="Z587" si="2365">IF(ISNUMBER(Z588), AVERAGE(Z589:Z592,Z594:Z597,Z599:Z602), "")</f>
        <v>2.6666666666666665</v>
      </c>
      <c r="AA587" s="34">
        <f t="shared" ref="AA587" si="2366">IF(ISNUMBER(AA588), AVERAGE(AA589:AA592,AA594:AA597,AA599:AA602), "")</f>
        <v>3.6666666666666665</v>
      </c>
      <c r="AB587" s="34">
        <f t="shared" ref="AB587" si="2367">IF(ISNUMBER(AB588), AVERAGE(AB589:AB592,AB594:AB597,AB599:AB602), "")</f>
        <v>3</v>
      </c>
      <c r="AC587" s="34">
        <f t="shared" ref="AC587" si="2368">IF(ISNUMBER(AC588), AVERAGE(AC589:AC592,AC594:AC597,AC599:AC602), "")</f>
        <v>2.6666666666666665</v>
      </c>
      <c r="AD587" s="34">
        <f t="shared" ref="AD587" si="2369">IF(ISNUMBER(AD588), AVERAGE(AD589:AD592,AD594:AD597,AD599:AD602), "")</f>
        <v>3.25</v>
      </c>
      <c r="AE587" s="34">
        <f t="shared" ref="AE587" si="2370">IF(ISNUMBER(AE588), AVERAGE(AE589:AE592,AE594:AE597,AE599:AE602), "")</f>
        <v>3.5</v>
      </c>
      <c r="AF587" s="34">
        <f t="shared" ref="AF587" si="2371">IF(ISNUMBER(AF588), AVERAGE(AF589:AF592,AF594:AF597,AF599:AF602), "")</f>
        <v>2.5833333333333335</v>
      </c>
      <c r="AG587" s="34">
        <f t="shared" ref="AG587" si="2372">IF(ISNUMBER(AG588), AVERAGE(AG589:AG592,AG594:AG597,AG599:AG602), "")</f>
        <v>3.4166666666666665</v>
      </c>
      <c r="AH587" s="34">
        <f t="shared" ref="AH587" si="2373">IF(ISNUMBER(AH588), AVERAGE(AH589:AH592,AH594:AH597,AH599:AH602), "")</f>
        <v>3.5</v>
      </c>
      <c r="AI587" s="34">
        <f t="shared" ref="AI587" si="2374">IF(ISNUMBER(AI588), AVERAGE(AI589:AI592,AI594:AI597,AI599:AI602), "")</f>
        <v>4.25</v>
      </c>
      <c r="AJ587" s="34">
        <f t="shared" ref="AJ587:BM587" si="2375">IF(ISNUMBER(AJ588), AVERAGE(AJ589:AJ592,AJ594:AJ597,AJ599:AJ602), "")</f>
        <v>4.083333333333333</v>
      </c>
      <c r="AK587" s="34"/>
      <c r="AL587" s="34">
        <f t="shared" si="2375"/>
        <v>3.6666666666666665</v>
      </c>
      <c r="AM587" s="34">
        <f t="shared" si="2375"/>
        <v>4.5</v>
      </c>
      <c r="AN587" s="34">
        <f t="shared" si="2375"/>
        <v>3.25</v>
      </c>
      <c r="AO587" s="34">
        <f t="shared" si="2375"/>
        <v>3.9166666666666665</v>
      </c>
      <c r="AP587" s="34">
        <f t="shared" si="2375"/>
        <v>2.75</v>
      </c>
      <c r="AQ587" s="34">
        <f t="shared" si="2375"/>
        <v>2.75</v>
      </c>
      <c r="AR587" s="34">
        <f t="shared" si="2375"/>
        <v>2.75</v>
      </c>
      <c r="AS587" s="34">
        <f t="shared" si="2375"/>
        <v>3.9166666666666665</v>
      </c>
      <c r="AT587" s="34">
        <f t="shared" si="2375"/>
        <v>3.6666666666666665</v>
      </c>
      <c r="AU587" s="34">
        <f t="shared" si="2375"/>
        <v>3.1666666666666665</v>
      </c>
      <c r="AV587" s="34">
        <f t="shared" si="2375"/>
        <v>3.4166666666666665</v>
      </c>
      <c r="AW587" s="34">
        <f t="shared" si="2375"/>
        <v>3.6666666666666665</v>
      </c>
      <c r="AX587" s="34">
        <f t="shared" si="2375"/>
        <v>1.9166666666666667</v>
      </c>
      <c r="AY587" s="34">
        <f t="shared" si="2375"/>
        <v>2.8333333333333335</v>
      </c>
      <c r="AZ587" s="34">
        <f t="shared" si="2375"/>
        <v>3.9166666666666665</v>
      </c>
      <c r="BA587" s="34">
        <f t="shared" si="2375"/>
        <v>3.5833333333333335</v>
      </c>
      <c r="BB587" s="34"/>
      <c r="BC587" s="34">
        <f t="shared" si="2375"/>
        <v>3</v>
      </c>
      <c r="BD587" s="34">
        <f t="shared" si="2375"/>
        <v>4.25</v>
      </c>
      <c r="BE587" s="34">
        <f t="shared" si="2375"/>
        <v>3.6666666666666665</v>
      </c>
      <c r="BF587" s="34">
        <f t="shared" si="2375"/>
        <v>3.4166666666666665</v>
      </c>
      <c r="BG587" s="34">
        <f t="shared" si="2375"/>
        <v>3</v>
      </c>
      <c r="BH587" s="34">
        <f t="shared" si="2375"/>
        <v>3.0833333333333335</v>
      </c>
      <c r="BI587" s="34">
        <f t="shared" si="2375"/>
        <v>4.25</v>
      </c>
      <c r="BJ587" s="34">
        <f t="shared" si="2375"/>
        <v>3.4166666666666665</v>
      </c>
      <c r="BK587" s="34">
        <f t="shared" si="2375"/>
        <v>3.5833333333333335</v>
      </c>
      <c r="BL587" s="34">
        <f t="shared" si="2375"/>
        <v>2.5</v>
      </c>
      <c r="BM587" s="34">
        <f t="shared" si="2375"/>
        <v>3</v>
      </c>
      <c r="BN587" s="34"/>
      <c r="BO587" s="34"/>
      <c r="BP587" s="34"/>
      <c r="BQ587" s="34"/>
      <c r="BR587" s="34"/>
      <c r="BS587" s="34"/>
      <c r="BT587" s="34"/>
      <c r="BU587" s="34"/>
      <c r="BV587" s="34"/>
      <c r="BW587" s="34"/>
      <c r="BX587" s="34"/>
      <c r="BY587" s="34"/>
      <c r="BZ587" s="34"/>
      <c r="CA587" s="34"/>
      <c r="CB587" s="34"/>
      <c r="CC587" s="34"/>
      <c r="CD587" s="34" t="str">
        <f t="shared" ref="CD587" si="2376">IF(ISNUMBER(CD588), AVERAGE(CD589:CD592,CD594:CD597,CD599:CD602), "")</f>
        <v/>
      </c>
      <c r="CE587" s="34">
        <f t="shared" si="2235"/>
        <v>3.4104938271604937</v>
      </c>
      <c r="CF587" s="34">
        <f t="shared" si="2320"/>
        <v>0.5887777936688583</v>
      </c>
    </row>
    <row r="588" spans="2:84" ht="17" x14ac:dyDescent="0.15">
      <c r="B588" s="84"/>
      <c r="E588" s="39" t="s">
        <v>243</v>
      </c>
      <c r="F588" s="40"/>
      <c r="G588" s="40"/>
      <c r="H588" s="40">
        <f t="shared" ref="H588" si="2377">IF(ISNUMBER(H589),AVERAGE(H589:H592), "")</f>
        <v>4</v>
      </c>
      <c r="I588" s="40">
        <f t="shared" ref="I588" si="2378">IF(ISNUMBER(I589),AVERAGE(I589:I592), "")</f>
        <v>2</v>
      </c>
      <c r="J588" s="40"/>
      <c r="K588" s="40">
        <f t="shared" ref="K588" si="2379">IF(ISNUMBER(K589),AVERAGE(K589:K592), "")</f>
        <v>5</v>
      </c>
      <c r="L588" s="40">
        <f t="shared" ref="L588" si="2380">IF(ISNUMBER(L589),AVERAGE(L589:L592), "")</f>
        <v>3.5</v>
      </c>
      <c r="M588" s="40">
        <f t="shared" ref="M588" si="2381">IF(ISNUMBER(M589),AVERAGE(M589:M592), "")</f>
        <v>5</v>
      </c>
      <c r="N588" s="40"/>
      <c r="O588" s="40">
        <f t="shared" ref="O588" si="2382">IF(ISNUMBER(O589),AVERAGE(O589:O592), "")</f>
        <v>4.75</v>
      </c>
      <c r="P588" s="40">
        <f t="shared" ref="P588" si="2383">IF(ISNUMBER(P589),AVERAGE(P589:P592), "")</f>
        <v>3</v>
      </c>
      <c r="Q588" s="40">
        <f t="shared" ref="Q588" si="2384">IF(ISNUMBER(Q589),AVERAGE(Q589:Q592), "")</f>
        <v>5</v>
      </c>
      <c r="R588" s="40">
        <f t="shared" ref="R588" si="2385">IF(ISNUMBER(R589),AVERAGE(R589:R592), "")</f>
        <v>4</v>
      </c>
      <c r="S588" s="40">
        <f t="shared" ref="S588" si="2386">IF(ISNUMBER(S589),AVERAGE(S589:S592), "")</f>
        <v>3.75</v>
      </c>
      <c r="T588" s="40">
        <f t="shared" ref="T588" si="2387">IF(ISNUMBER(T589),AVERAGE(T589:T592), "")</f>
        <v>4</v>
      </c>
      <c r="U588" s="40">
        <f t="shared" ref="U588" si="2388">IF(ISNUMBER(U589),AVERAGE(U589:U592), "")</f>
        <v>4.75</v>
      </c>
      <c r="V588" s="40">
        <f t="shared" ref="V588" si="2389">IF(ISNUMBER(V589),AVERAGE(V589:V592), "")</f>
        <v>3.75</v>
      </c>
      <c r="W588" s="40">
        <f t="shared" ref="W588" si="2390">IF(ISNUMBER(W589),AVERAGE(W589:W592), "")</f>
        <v>3.25</v>
      </c>
      <c r="X588" s="40">
        <f t="shared" ref="X588" si="2391">IF(ISNUMBER(X589),AVERAGE(X589:X592), "")</f>
        <v>3.75</v>
      </c>
      <c r="Y588" s="40">
        <f t="shared" ref="Y588" si="2392">IF(ISNUMBER(Y589),AVERAGE(Y589:Y592), "")</f>
        <v>4.5</v>
      </c>
      <c r="Z588" s="40">
        <f t="shared" ref="Z588" si="2393">IF(ISNUMBER(Z589),AVERAGE(Z589:Z592), "")</f>
        <v>2.25</v>
      </c>
      <c r="AA588" s="40">
        <f t="shared" ref="AA588" si="2394">IF(ISNUMBER(AA589),AVERAGE(AA589:AA592), "")</f>
        <v>5</v>
      </c>
      <c r="AB588" s="40">
        <f t="shared" ref="AB588" si="2395">IF(ISNUMBER(AB589),AVERAGE(AB589:AB592), "")</f>
        <v>3</v>
      </c>
      <c r="AC588" s="40">
        <f t="shared" ref="AC588" si="2396">IF(ISNUMBER(AC589),AVERAGE(AC589:AC592), "")</f>
        <v>2.75</v>
      </c>
      <c r="AD588" s="40">
        <f t="shared" ref="AD588" si="2397">IF(ISNUMBER(AD589),AVERAGE(AD589:AD592), "")</f>
        <v>3.5</v>
      </c>
      <c r="AE588" s="40">
        <f t="shared" ref="AE588" si="2398">IF(ISNUMBER(AE589),AVERAGE(AE589:AE592), "")</f>
        <v>3.5</v>
      </c>
      <c r="AF588" s="40">
        <f t="shared" ref="AF588" si="2399">IF(ISNUMBER(AF589),AVERAGE(AF589:AF592), "")</f>
        <v>3</v>
      </c>
      <c r="AG588" s="40">
        <f t="shared" ref="AG588" si="2400">IF(ISNUMBER(AG589),AVERAGE(AG589:AG592), "")</f>
        <v>3.25</v>
      </c>
      <c r="AH588" s="40">
        <f t="shared" ref="AH588" si="2401">IF(ISNUMBER(AH589),AVERAGE(AH589:AH592), "")</f>
        <v>3.5</v>
      </c>
      <c r="AI588" s="40">
        <f t="shared" ref="AI588" si="2402">IF(ISNUMBER(AI589),AVERAGE(AI589:AI592), "")</f>
        <v>4.5</v>
      </c>
      <c r="AJ588" s="40">
        <f t="shared" ref="AJ588:BM588" si="2403">IF(ISNUMBER(AJ589),AVERAGE(AJ589:AJ592), "")</f>
        <v>5</v>
      </c>
      <c r="AK588" s="40"/>
      <c r="AL588" s="40">
        <f t="shared" si="2403"/>
        <v>4</v>
      </c>
      <c r="AM588" s="40">
        <f t="shared" si="2403"/>
        <v>5</v>
      </c>
      <c r="AN588" s="40">
        <f t="shared" si="2403"/>
        <v>3.75</v>
      </c>
      <c r="AO588" s="40">
        <f t="shared" si="2403"/>
        <v>4.25</v>
      </c>
      <c r="AP588" s="40">
        <f t="shared" si="2403"/>
        <v>3.25</v>
      </c>
      <c r="AQ588" s="40">
        <f t="shared" si="2403"/>
        <v>3</v>
      </c>
      <c r="AR588" s="40">
        <f t="shared" si="2403"/>
        <v>2.25</v>
      </c>
      <c r="AS588" s="40">
        <f t="shared" si="2403"/>
        <v>4.25</v>
      </c>
      <c r="AT588" s="40">
        <f t="shared" si="2403"/>
        <v>5</v>
      </c>
      <c r="AU588" s="40">
        <f t="shared" si="2403"/>
        <v>3.75</v>
      </c>
      <c r="AV588" s="40">
        <f t="shared" si="2403"/>
        <v>3.75</v>
      </c>
      <c r="AW588" s="40">
        <f t="shared" si="2403"/>
        <v>3.75</v>
      </c>
      <c r="AX588" s="40">
        <f t="shared" si="2403"/>
        <v>1.5</v>
      </c>
      <c r="AY588" s="40">
        <f t="shared" si="2403"/>
        <v>3</v>
      </c>
      <c r="AZ588" s="40">
        <f t="shared" si="2403"/>
        <v>4.5</v>
      </c>
      <c r="BA588" s="40">
        <f t="shared" si="2403"/>
        <v>4</v>
      </c>
      <c r="BB588" s="40"/>
      <c r="BC588" s="40">
        <f t="shared" si="2403"/>
        <v>3.25</v>
      </c>
      <c r="BD588" s="40">
        <f t="shared" si="2403"/>
        <v>4.5</v>
      </c>
      <c r="BE588" s="40">
        <f t="shared" si="2403"/>
        <v>3.5</v>
      </c>
      <c r="BF588" s="40">
        <f t="shared" si="2403"/>
        <v>4</v>
      </c>
      <c r="BG588" s="40">
        <f t="shared" si="2403"/>
        <v>2.75</v>
      </c>
      <c r="BH588" s="40">
        <f t="shared" si="2403"/>
        <v>3.25</v>
      </c>
      <c r="BI588" s="40">
        <f t="shared" si="2403"/>
        <v>4.75</v>
      </c>
      <c r="BJ588" s="40">
        <f t="shared" si="2403"/>
        <v>4</v>
      </c>
      <c r="BK588" s="40">
        <f t="shared" si="2403"/>
        <v>4</v>
      </c>
      <c r="BL588" s="40">
        <f t="shared" si="2403"/>
        <v>2.75</v>
      </c>
      <c r="BM588" s="40">
        <f t="shared" si="2403"/>
        <v>2.75</v>
      </c>
      <c r="BN588" s="40"/>
      <c r="BO588" s="40"/>
      <c r="BP588" s="40"/>
      <c r="BQ588" s="40"/>
      <c r="BR588" s="40"/>
      <c r="BS588" s="40"/>
      <c r="BT588" s="40"/>
      <c r="BU588" s="40"/>
      <c r="BV588" s="40"/>
      <c r="BW588" s="40"/>
      <c r="BX588" s="40"/>
      <c r="BY588" s="40"/>
      <c r="BZ588" s="40"/>
      <c r="CA588" s="40"/>
      <c r="CB588" s="40"/>
      <c r="CC588" s="40"/>
      <c r="CD588" s="40" t="str">
        <f t="shared" ref="CD588" si="2404">IF(ISNUMBER(CD589),AVERAGE(CD589:CD592), "")</f>
        <v/>
      </c>
      <c r="CE588" s="40">
        <f t="shared" si="2235"/>
        <v>3.7361111111111112</v>
      </c>
      <c r="CF588" s="40">
        <f t="shared" si="2320"/>
        <v>0.84871804920363625</v>
      </c>
    </row>
    <row r="589" spans="2:84" ht="42" x14ac:dyDescent="0.15">
      <c r="B589" s="84" t="s">
        <v>691</v>
      </c>
      <c r="C589" s="86" t="s">
        <v>224</v>
      </c>
      <c r="D589" s="2">
        <v>5</v>
      </c>
      <c r="E589" s="15" t="s">
        <v>246</v>
      </c>
      <c r="F589" s="95">
        <f>IF($C589 = "neg", (($D589+1) - VLOOKUP($B589,'Results-formatted 060121'!$A:$AJ,(F$3+2),FALSE)), IF($C589 = "pos-neg", (3+VLOOKUP($B589,'Results-formatted 060121'!$A:$AJ,(F$3+2),FALSE)), VLOOKUP($B589,'Results-formatted 060121'!$A:$AJ,(F$3+2),FALSE)))</f>
        <v>3</v>
      </c>
      <c r="G589" s="95">
        <f>IF($C589 = "neg", (($D589+1) - VLOOKUP($B589,'Results-formatted 060121'!$A:$AJ,(G$3+2),FALSE)), IF($C589 = "pos-neg", (3+VLOOKUP($B589,'Results-formatted 060121'!$A:$AJ,(G$3+2),FALSE)), VLOOKUP($B589,'Results-formatted 060121'!$A:$AJ,(G$3+2),FALSE)))</f>
        <v>5</v>
      </c>
      <c r="H589" s="95">
        <f>IF($C589 = "neg", (($D589+1) - VLOOKUP($B589,'Results-formatted 060121'!$A:$AJ,(H$3+2),FALSE)), IF($C589 = "pos-neg", (3+VLOOKUP($B589,'Results-formatted 060121'!$A:$AJ,(H$3+2),FALSE)), VLOOKUP($B589,'Results-formatted 060121'!$A:$AJ,(H$3+2),FALSE)))</f>
        <v>4</v>
      </c>
      <c r="I589" s="95">
        <f>IF($C589 = "neg", (($D589+1) - VLOOKUP($B589,'Results-formatted 060121'!$A:$AJ,(I$3+2),FALSE)), IF($C589 = "pos-neg", (3+VLOOKUP($B589,'Results-formatted 060121'!$A:$AJ,(I$3+2),FALSE)), VLOOKUP($B589,'Results-formatted 060121'!$A:$AJ,(I$3+2),FALSE)))</f>
        <v>3</v>
      </c>
      <c r="J589" s="95">
        <f>IF($C589 = "neg", (($D589+1) - VLOOKUP($B589,'Results-formatted 060121'!$A:$AJ,(J$3+2),FALSE)), IF($C589 = "pos-neg", (3+VLOOKUP($B589,'Results-formatted 060121'!$A:$AJ,(J$3+2),FALSE)), VLOOKUP($B589,'Results-formatted 060121'!$A:$AJ,(J$3+2),FALSE)))</f>
        <v>3</v>
      </c>
      <c r="K589" s="95">
        <f>IF($C589 = "neg", (($D589+1) - VLOOKUP($B589,'Results-formatted 060121'!$A:$AJ,(K$3+2),FALSE)), IF($C589 = "pos-neg", (3+VLOOKUP($B589,'Results-formatted 060121'!$A:$AJ,(K$3+2),FALSE)), VLOOKUP($B589,'Results-formatted 060121'!$A:$AJ,(K$3+2),FALSE)))</f>
        <v>5</v>
      </c>
      <c r="L589" s="95">
        <f>IF($C589 = "neg", (($D589+1) - VLOOKUP($B589,'Results-formatted 060121'!$A:$AJ,(L$3+2),FALSE)), IF($C589 = "pos-neg", (3+VLOOKUP($B589,'Results-formatted 060121'!$A:$AJ,(L$3+2),FALSE)), VLOOKUP($B589,'Results-formatted 060121'!$A:$AJ,(L$3+2),FALSE)))</f>
        <v>4</v>
      </c>
      <c r="M589" s="95">
        <f>IF($C589 = "neg", (($D589+1) - VLOOKUP($B589,'Results-formatted 060121'!$A:$AJ,(M$3+2),FALSE)), IF($C589 = "pos-neg", (3+VLOOKUP($B589,'Results-formatted 060121'!$A:$AJ,(M$3+2),FALSE)), VLOOKUP($B589,'Results-formatted 060121'!$A:$AJ,(M$3+2),FALSE)))</f>
        <v>5</v>
      </c>
      <c r="N589" s="95">
        <f>IF($C589 = "neg", (($D589+1) - VLOOKUP($B589,'Results-formatted 060121'!$A:$AJ,(N$3+2),FALSE)), IF($C589 = "pos-neg", (3+VLOOKUP($B589,'Results-formatted 060121'!$A:$AJ,(N$3+2),FALSE)), VLOOKUP($B589,'Results-formatted 060121'!$A:$AJ,(N$3+2),FALSE)))</f>
        <v>4</v>
      </c>
      <c r="O589" s="95">
        <f>IF($C589 = "neg", (($D589+1) - VLOOKUP($B589,'Results-formatted 060121'!$A:$AJ,(O$3+2),FALSE)), IF($C589 = "pos-neg", (3+VLOOKUP($B589,'Results-formatted 060121'!$A:$AJ,(O$3+2),FALSE)), VLOOKUP($B589,'Results-formatted 060121'!$A:$AJ,(O$3+2),FALSE)))</f>
        <v>5</v>
      </c>
      <c r="P589" s="95">
        <f>IF($C589 = "neg", (($D589+1) - VLOOKUP($B589,'Results-formatted 060121'!$A:$AJ,(P$3+2),FALSE)), IF($C589 = "pos-neg", (3+VLOOKUP($B589,'Results-formatted 060121'!$A:$AJ,(P$3+2),FALSE)), VLOOKUP($B589,'Results-formatted 060121'!$A:$AJ,(P$3+2),FALSE)))</f>
        <v>4</v>
      </c>
      <c r="Q589" s="95">
        <f>IF($C589 = "neg", (($D589+1) - VLOOKUP($B589,'Results-formatted 060121'!$A:$AJ,(Q$3+2),FALSE)), IF($C589 = "pos-neg", (3+VLOOKUP($B589,'Results-formatted 060121'!$A:$AJ,(Q$3+2),FALSE)), VLOOKUP($B589,'Results-formatted 060121'!$A:$AJ,(Q$3+2),FALSE)))</f>
        <v>5</v>
      </c>
      <c r="R589" s="95">
        <f>IF($C589 = "neg", (($D589+1) - VLOOKUP($B589,'Results-formatted 060121'!$A:$AJ,(R$3+2),FALSE)), IF($C589 = "pos-neg", (3+VLOOKUP($B589,'Results-formatted 060121'!$A:$AJ,(R$3+2),FALSE)), VLOOKUP($B589,'Results-formatted 060121'!$A:$AJ,(R$3+2),FALSE)))</f>
        <v>4</v>
      </c>
      <c r="S589" s="95">
        <f>IF($C589 = "neg", (($D589+1) - VLOOKUP($B589,'Results-formatted 060121'!$A:$AJ,(S$3+2),FALSE)), IF($C589 = "pos-neg", (3+VLOOKUP($B589,'Results-formatted 060121'!$A:$AJ,(S$3+2),FALSE)), VLOOKUP($B589,'Results-formatted 060121'!$A:$AJ,(S$3+2),FALSE)))</f>
        <v>4</v>
      </c>
      <c r="T589" s="95">
        <f>IF($C589 = "neg", (($D589+1) - VLOOKUP($B589,'Results-formatted 060121'!$A:$AJ,(T$3+2),FALSE)), IF($C589 = "pos-neg", (3+VLOOKUP($B589,'Results-formatted 060121'!$A:$AJ,(T$3+2),FALSE)), VLOOKUP($B589,'Results-formatted 060121'!$A:$AJ,(T$3+2),FALSE)))</f>
        <v>4</v>
      </c>
      <c r="U589" s="95">
        <f>IF($C589 = "neg", (($D589+1) - VLOOKUP($B589,'Results-formatted 060121'!$A:$AJ,(U$3+2),FALSE)), IF($C589 = "pos-neg", (3+VLOOKUP($B589,'Results-formatted 060121'!$A:$AJ,(U$3+2),FALSE)), VLOOKUP($B589,'Results-formatted 060121'!$A:$AJ,(U$3+2),FALSE)))</f>
        <v>4</v>
      </c>
      <c r="V589" s="95">
        <f>IF($C589 = "neg", (($D589+1) - VLOOKUP($B589,'Results-formatted 060121'!$A:$AJ,(V$3+2),FALSE)), IF($C589 = "pos-neg", (3+VLOOKUP($B589,'Results-formatted 060121'!$A:$AJ,(V$3+2),FALSE)), VLOOKUP($B589,'Results-formatted 060121'!$A:$AJ,(V$3+2),FALSE)))</f>
        <v>4</v>
      </c>
      <c r="W589" s="95">
        <f>IF($C589 = "neg", (($D589+1) - VLOOKUP($B589,'Results-formatted 060121'!$A:$AJ,(W$3+2),FALSE)), IF($C589 = "pos-neg", (3+VLOOKUP($B589,'Results-formatted 060121'!$A:$AJ,(W$3+2),FALSE)), VLOOKUP($B589,'Results-formatted 060121'!$A:$AJ,(W$3+2),FALSE)))</f>
        <v>4</v>
      </c>
      <c r="X589" s="95">
        <f>IF($C589 = "neg", (($D589+1) - VLOOKUP($B589,'Results-formatted 060121'!$A:$AJ,(X$3+2),FALSE)), IF($C589 = "pos-neg", (3+VLOOKUP($B589,'Results-formatted 060121'!$A:$AJ,(X$3+2),FALSE)), VLOOKUP($B589,'Results-formatted 060121'!$A:$AJ,(X$3+2),FALSE)))</f>
        <v>4</v>
      </c>
      <c r="Y589" s="95">
        <f>IF($C589 = "neg", (($D589+1) - VLOOKUP($B589,'Results-formatted 060121'!$A:$AJ,(Y$3+2),FALSE)), IF($C589 = "pos-neg", (3+VLOOKUP($B589,'Results-formatted 060121'!$A:$AJ,(Y$3+2),FALSE)), VLOOKUP($B589,'Results-formatted 060121'!$A:$AJ,(Y$3+2),FALSE)))</f>
        <v>4</v>
      </c>
      <c r="Z589" s="95">
        <f>IF($C589 = "neg", (($D589+1) - VLOOKUP($B589,'Results-formatted 060121'!$A:$AJ,(Z$3+2),FALSE)), IF($C589 = "pos-neg", (3+VLOOKUP($B589,'Results-formatted 060121'!$A:$AJ,(Z$3+2),FALSE)), VLOOKUP($B589,'Results-formatted 060121'!$A:$AJ,(Z$3+2),FALSE)))</f>
        <v>2</v>
      </c>
      <c r="AA589" s="95">
        <f>IF($C589 = "neg", (($D589+1) - VLOOKUP($B589,'Results-formatted 060121'!$A:$AJ,(AA$3+2),FALSE)), IF($C589 = "pos-neg", (3+VLOOKUP($B589,'Results-formatted 060121'!$A:$AJ,(AA$3+2),FALSE)), VLOOKUP($B589,'Results-formatted 060121'!$A:$AJ,(AA$3+2),FALSE)))</f>
        <v>5</v>
      </c>
      <c r="AB589" s="95">
        <f>IF($C589 = "neg", (($D589+1) - VLOOKUP($B589,'Results-formatted 060121'!$A:$AJ,(AB$3+2),FALSE)), IF($C589 = "pos-neg", (3+VLOOKUP($B589,'Results-formatted 060121'!$A:$AJ,(AB$3+2),FALSE)), VLOOKUP($B589,'Results-formatted 060121'!$A:$AJ,(AB$3+2),FALSE)))</f>
        <v>4</v>
      </c>
      <c r="AC589" s="95">
        <f>IF($C589 = "neg", (($D589+1) - VLOOKUP($B589,'Results-formatted 060121'!$A:$AJ,(AC$3+2),FALSE)), IF($C589 = "pos-neg", (3+VLOOKUP($B589,'Results-formatted 060121'!$A:$AJ,(AC$3+2),FALSE)), VLOOKUP($B589,'Results-formatted 060121'!$A:$AJ,(AC$3+2),FALSE)))</f>
        <v>3</v>
      </c>
      <c r="AD589" s="95">
        <f>IF($C589 = "neg", (($D589+1) - VLOOKUP($B589,'Results-formatted 060121'!$A:$AJ,(AD$3+2),FALSE)), IF($C589 = "pos-neg", (3+VLOOKUP($B589,'Results-formatted 060121'!$A:$AJ,(AD$3+2),FALSE)), VLOOKUP($B589,'Results-formatted 060121'!$A:$AJ,(AD$3+2),FALSE)))</f>
        <v>4</v>
      </c>
      <c r="AE589" s="95">
        <f>IF($C589 = "neg", (($D589+1) - VLOOKUP($B589,'Results-formatted 060121'!$A:$AJ,(AE$3+2),FALSE)), IF($C589 = "pos-neg", (3+VLOOKUP($B589,'Results-formatted 060121'!$A:$AJ,(AE$3+2),FALSE)), VLOOKUP($B589,'Results-formatted 060121'!$A:$AJ,(AE$3+2),FALSE)))</f>
        <v>4</v>
      </c>
      <c r="AF589" s="95">
        <f>IF($C589 = "neg", (($D589+1) - VLOOKUP($B589,'Results-formatted 060121'!$A:$AJ,(AF$3+2),FALSE)), IF($C589 = "pos-neg", (3+VLOOKUP($B589,'Results-formatted 060121'!$A:$AJ,(AF$3+2),FALSE)), VLOOKUP($B589,'Results-formatted 060121'!$A:$AJ,(AF$3+2),FALSE)))</f>
        <v>4</v>
      </c>
      <c r="AG589" s="95">
        <f>IF($C589 = "neg", (($D589+1) - VLOOKUP($B589,'Results-formatted 060121'!$A:$AJ,(AG$3+2),FALSE)), IF($C589 = "pos-neg", (3+VLOOKUP($B589,'Results-formatted 060121'!$A:$AJ,(AG$3+2),FALSE)), VLOOKUP($B589,'Results-formatted 060121'!$A:$AJ,(AG$3+2),FALSE)))</f>
        <v>4</v>
      </c>
      <c r="AH589" s="95">
        <f>IF($C589 = "neg", (($D589+1) - VLOOKUP($B589,'Results-formatted 060121'!$A:$AJ,(AH$3+2),FALSE)), IF($C589 = "pos-neg", (3+VLOOKUP($B589,'Results-formatted 060121'!$A:$AJ,(AH$3+2),FALSE)), VLOOKUP($B589,'Results-formatted 060121'!$A:$AJ,(AH$3+2),FALSE)))</f>
        <v>3</v>
      </c>
      <c r="AI589" s="95">
        <f>IF($C589 = "neg", (($D589+1) - VLOOKUP($B589,'Results-formatted 060121'!$A:$AJ,(AI$3+2),FALSE)), IF($C589 = "pos-neg", (3+VLOOKUP($B589,'Results-formatted 060121'!$A:$AJ,(AI$3+2),FALSE)), VLOOKUP($B589,'Results-formatted 060121'!$A:$AJ,(AI$3+2),FALSE)))</f>
        <v>4</v>
      </c>
      <c r="AJ589" s="95">
        <f>IF($C589 = "neg", (($D589+1) - VLOOKUP($B589,'Results-formatted 060121'!$A:$AJ,(AJ$3+2),FALSE)), IF($C589 = "pos-neg", (3+VLOOKUP($B589,'Results-formatted 060121'!$A:$AJ,(AJ$3+2),FALSE)), VLOOKUP($B589,'Results-formatted 060121'!$A:$AJ,(AJ$3+2),FALSE)))</f>
        <v>5</v>
      </c>
      <c r="AK589" s="95">
        <f>IF($C589 = "neg", (($D589+1) - VLOOKUP($B589,'Results-formatted 060121'!$A:$AJ,(AK$3+2),FALSE)), IF($C589 = "pos-neg", (3+VLOOKUP($B589,'Results-formatted 060121'!$A:$AJ,(AK$3+2),FALSE)), VLOOKUP($B589,'Results-formatted 060121'!$A:$AJ,(AK$3+2),FALSE)))</f>
        <v>4</v>
      </c>
      <c r="AL589" s="95">
        <f>IF($C589 = "neg", (($D589+1) - VLOOKUP($B589,'Results-formatted 060121'!$A:$AJ,(AL$3+2),FALSE)), IF($C589 = "pos-neg", (3+VLOOKUP($B589,'Results-formatted 060121'!$A:$AJ,(AL$3+2),FALSE)), VLOOKUP($B589,'Results-formatted 060121'!$A:$AJ,(AL$3+2),FALSE)))</f>
        <v>4</v>
      </c>
      <c r="AM589" s="95">
        <f>IF($C589 = "neg", (($D589+1) - VLOOKUP($B589,'Results-formatted 060121'!$A:AJ,(AM$3+2),FALSE)), IF($C589 = "pos-neg", (3+VLOOKUP($B589,'Results-formatted 060121'!$A:AJ,(AM$3+2),FALSE)), VLOOKUP($B589,'Results-formatted 060121'!$A:AJ,(AM$3+2),FALSE)))</f>
        <v>5</v>
      </c>
      <c r="AN589" s="95">
        <f>IF($C589 = "neg", (($D589+1) - VLOOKUP($B589,'Results-formatted 060121'!$A:AK,(AN$3+2),FALSE)), IF($C589 = "pos-neg", (3+VLOOKUP($B589,'Results-formatted 060121'!$A:AK,(AN$3+2),FALSE)), VLOOKUP($B589,'Results-formatted 060121'!$A:AK,(AN$3+2),FALSE)))</f>
        <v>4</v>
      </c>
      <c r="AO589" s="95">
        <f>IF($C589 = "neg", (($D589+1) - VLOOKUP($B589,'Results-formatted 060121'!$A:AL,(AO$3+2),FALSE)), IF($C589 = "pos-neg", (3+VLOOKUP($B589,'Results-formatted 060121'!$A:AL,(AO$3+2),FALSE)), VLOOKUP($B589,'Results-formatted 060121'!$A:AL,(AO$3+2),FALSE)))</f>
        <v>5</v>
      </c>
      <c r="AP589" s="95">
        <f>IF($C589 = "neg", (($D589+1) - VLOOKUP($B589,'Results-formatted 060121'!$A:AM,(AP$3+2),FALSE)), IF($C589 = "pos-neg", (3+VLOOKUP($B589,'Results-formatted 060121'!$A:AM,(AP$3+2),FALSE)), VLOOKUP($B589,'Results-formatted 060121'!$A:AM,(AP$3+2),FALSE)))</f>
        <v>3</v>
      </c>
      <c r="AQ589" s="95">
        <f>IF($C589 = "neg", (($D589+1) - VLOOKUP($B589,'Results-formatted 060121'!$A:AN,(AQ$3+2),FALSE)), IF($C589 = "pos-neg", (3+VLOOKUP($B589,'Results-formatted 060121'!$A:AN,(AQ$3+2),FALSE)), VLOOKUP($B589,'Results-formatted 060121'!$A:AN,(AQ$3+2),FALSE)))</f>
        <v>3</v>
      </c>
      <c r="AR589" s="95">
        <f>IF($C589 = "neg", (($D589+1) - VLOOKUP($B589,'Results-formatted 060121'!$A:AO,(AR$3+2),FALSE)), IF($C589 = "pos-neg", (3+VLOOKUP($B589,'Results-formatted 060121'!$A:AO,(AR$3+2),FALSE)), VLOOKUP($B589,'Results-formatted 060121'!$A:AO,(AR$3+2),FALSE)))</f>
        <v>2</v>
      </c>
      <c r="AS589" s="95">
        <f>IF($C589 = "neg", (($D589+1) - VLOOKUP($B589,'Results-formatted 060121'!$A:AP,(AS$3+2),FALSE)), IF($C589 = "pos-neg", (3+VLOOKUP($B589,'Results-formatted 060121'!$A:AP,(AS$3+2),FALSE)), VLOOKUP($B589,'Results-formatted 060121'!$A:AP,(AS$3+2),FALSE)))</f>
        <v>5</v>
      </c>
      <c r="AT589" s="95">
        <f>IF($C589 = "neg", (($D589+1) - VLOOKUP($B589,'Results-formatted 060121'!$A:AQ,(AT$3+2),FALSE)), IF($C589 = "pos-neg", (3+VLOOKUP($B589,'Results-formatted 060121'!$A:AQ,(AT$3+2),FALSE)), VLOOKUP($B589,'Results-formatted 060121'!$A:AQ,(AT$3+2),FALSE)))</f>
        <v>5</v>
      </c>
      <c r="AU589" s="95">
        <f>IF($C589 = "neg", (($D589+1) - VLOOKUP($B589,'Results-formatted 060121'!$A:AR,(AU$3+2),FALSE)), IF($C589 = "pos-neg", (3+VLOOKUP($B589,'Results-formatted 060121'!$A:AR,(AU$3+2),FALSE)), VLOOKUP($B589,'Results-formatted 060121'!$A:AR,(AU$3+2),FALSE)))</f>
        <v>4</v>
      </c>
      <c r="AV589" s="95">
        <f>IF($C589 = "neg", (($D589+1) - VLOOKUP($B589,'Results-formatted 060121'!$A:AS,(AV$3+2),FALSE)), IF($C589 = "pos-neg", (3+VLOOKUP($B589,'Results-formatted 060121'!$A:AS,(AV$3+2),FALSE)), VLOOKUP($B589,'Results-formatted 060121'!$A:AS,(AV$3+2),FALSE)))</f>
        <v>4</v>
      </c>
      <c r="AW589" s="95">
        <f>IF($C589 = "neg", (($D589+1) - VLOOKUP($B589,'Results-formatted 060121'!$A:AT,(AW$3+2),FALSE)), IF($C589 = "pos-neg", (3+VLOOKUP($B589,'Results-formatted 060121'!$A:AT,(AW$3+2),FALSE)), VLOOKUP($B589,'Results-formatted 060121'!$A:AT,(AW$3+2),FALSE)))</f>
        <v>3</v>
      </c>
      <c r="AX589" s="95">
        <f>IF($C589 = "neg", (($D589+1) - VLOOKUP($B589,'Results-formatted 060121'!$A:AU,(AX$3+2),FALSE)), IF($C589 = "pos-neg", (3+VLOOKUP($B589,'Results-formatted 060121'!$A:AU,(AX$3+2),FALSE)), VLOOKUP($B589,'Results-formatted 060121'!$A:AU,(AX$3+2),FALSE)))</f>
        <v>1</v>
      </c>
      <c r="AY589" s="95">
        <f>IF($C589 = "neg", (($D589+1) - VLOOKUP($B589,'Results-formatted 060121'!$A:AV,(AY$3+2),FALSE)), IF($C589 = "pos-neg", (3+VLOOKUP($B589,'Results-formatted 060121'!$A:AV,(AY$3+2),FALSE)), VLOOKUP($B589,'Results-formatted 060121'!$A:AV,(AY$3+2),FALSE)))</f>
        <v>4</v>
      </c>
      <c r="AZ589" s="95">
        <f>IF($C589 = "neg", (($D589+1) - VLOOKUP($B589,'Results-formatted 060121'!$A:AW,(AZ$3+2),FALSE)), IF($C589 = "pos-neg", (3+VLOOKUP($B589,'Results-formatted 060121'!$A:AW,(AZ$3+2),FALSE)), VLOOKUP($B589,'Results-formatted 060121'!$A:AW,(AZ$3+2),FALSE)))</f>
        <v>5</v>
      </c>
      <c r="BA589" s="95">
        <f>IF($C589 = "neg", (($D589+1) - VLOOKUP($B589,'Results-formatted 060121'!$A:AX,(BA$3+2),FALSE)), IF($C589 = "pos-neg", (3+VLOOKUP($B589,'Results-formatted 060121'!$A:AX,(BA$3+2),FALSE)), VLOOKUP($B589,'Results-formatted 060121'!$A:AX,(BA$3+2),FALSE)))</f>
        <v>4</v>
      </c>
      <c r="BB589" s="95">
        <f>IF($C589 = "neg", (($D589+1) - VLOOKUP($B589,'Results-formatted 060121'!$A:AY,(BB$3+2),FALSE)), IF($C589 = "pos-neg", (3+VLOOKUP($B589,'Results-formatted 060121'!$A:AY,(BB$3+2),FALSE)), VLOOKUP($B589,'Results-formatted 060121'!$A:AY,(BB$3+2),FALSE)))</f>
        <v>5</v>
      </c>
      <c r="BC589" s="95">
        <f>IF($C589 = "neg", (($D589+1) - VLOOKUP($B589,'Results-formatted 060121'!$A:AZ,(BC$3+2),FALSE)), IF($C589 = "pos-neg", (3+VLOOKUP($B589,'Results-formatted 060121'!$A:AZ,(BC$3+2),FALSE)), VLOOKUP($B589,'Results-formatted 060121'!$A:AZ,(BC$3+2),FALSE)))</f>
        <v>4</v>
      </c>
      <c r="BD589" s="95">
        <f>IF($C589 = "neg", (($D589+1) - VLOOKUP($B589,'Results-formatted 060121'!$A:BA,(BD$3+2),FALSE)), IF($C589 = "pos-neg", (3+VLOOKUP($B589,'Results-formatted 060121'!$A:BA,(BD$3+2),FALSE)), VLOOKUP($B589,'Results-formatted 060121'!$A:BA,(BD$3+2),FALSE)))</f>
        <v>4</v>
      </c>
      <c r="BE589" s="95">
        <f>IF($C589 = "neg", (($D589+1) - VLOOKUP($B589,'Results-formatted 060121'!$A:BB,(BE$3+2),FALSE)), IF($C589 = "pos-neg", (3+VLOOKUP($B589,'Results-formatted 060121'!$A:BB,(BE$3+2),FALSE)), VLOOKUP($B589,'Results-formatted 060121'!$A:BB,(BE$3+2),FALSE)))</f>
        <v>4</v>
      </c>
      <c r="BF589" s="95">
        <f>IF($C589 = "neg", (($D589+1) - VLOOKUP($B589,'Results-formatted 060121'!$A:BC,(BF$3+2),FALSE)), IF($C589 = "pos-neg", (3+VLOOKUP($B589,'Results-formatted 060121'!$A:BC,(BF$3+2),FALSE)), VLOOKUP($B589,'Results-formatted 060121'!$A:BC,(BF$3+2),FALSE)))</f>
        <v>4</v>
      </c>
      <c r="BG589" s="95">
        <f>IF($C589 = "neg", (($D589+1) - VLOOKUP($B589,'Results-formatted 060121'!$A:BD,(BG$3+2),FALSE)), IF($C589 = "pos-neg", (3+VLOOKUP($B589,'Results-formatted 060121'!$A:BD,(BG$3+2),FALSE)), VLOOKUP($B589,'Results-formatted 060121'!$A:BD,(BG$3+2),FALSE)))</f>
        <v>4</v>
      </c>
      <c r="BH589" s="95">
        <f>IF($C589 = "neg", (($D589+1) - VLOOKUP($B589,'Results-formatted 060121'!$A:BE,(BH$3+2),FALSE)), IF($C589 = "pos-neg", (3+VLOOKUP($B589,'Results-formatted 060121'!$A:BE,(BH$3+2),FALSE)), VLOOKUP($B589,'Results-formatted 060121'!$A:BE,(BH$3+2),FALSE)))</f>
        <v>3</v>
      </c>
      <c r="BI589" s="95">
        <f>IF($C589 = "neg", (($D589+1) - VLOOKUP($B589,'Results-formatted 060121'!$A:BF,(BI$3+2),FALSE)), IF($C589 = "pos-neg", (3+VLOOKUP($B589,'Results-formatted 060121'!$A:BF,(BI$3+2),FALSE)), VLOOKUP($B589,'Results-formatted 060121'!$A:BF,(BI$3+2),FALSE)))</f>
        <v>5</v>
      </c>
      <c r="BJ589" s="95">
        <f>IF($C589 = "neg", (($D589+1) - VLOOKUP($B589,'Results-formatted 060121'!$A:BG,(BJ$3+2),FALSE)), IF($C589 = "pos-neg", (3+VLOOKUP($B589,'Results-formatted 060121'!$A:BG,(BJ$3+2),FALSE)), VLOOKUP($B589,'Results-formatted 060121'!$A:BG,(BJ$3+2),FALSE)))</f>
        <v>5</v>
      </c>
      <c r="BK589" s="95">
        <f>IF($C589 = "neg", (($D589+1) - VLOOKUP($B589,'Results-formatted 060121'!$A:BH,(BK$3+2),FALSE)), IF($C589 = "pos-neg", (3+VLOOKUP($B589,'Results-formatted 060121'!$A:BH,(BK$3+2),FALSE)), VLOOKUP($B589,'Results-formatted 060121'!$A:BH,(BK$3+2),FALSE)))</f>
        <v>4</v>
      </c>
      <c r="BL589" s="95">
        <f>IF($C589 = "neg", (($D589+1) - VLOOKUP($B589,'Results-formatted 060121'!$A:BI,(BL$3+2),FALSE)), IF($C589 = "pos-neg", (3+VLOOKUP($B589,'Results-formatted 060121'!$A:BI,(BL$3+2),FALSE)), VLOOKUP($B589,'Results-formatted 060121'!$A:BI,(BL$3+2),FALSE)))</f>
        <v>2</v>
      </c>
      <c r="BM589" s="95">
        <f>IF($C589 = "neg", (($D589+1) - VLOOKUP($B589,'Results-formatted 060121'!$A:BJ,(BM$3+2),FALSE)), IF($C589 = "pos-neg", (3+VLOOKUP($B589,'Results-formatted 060121'!$A:BJ,(BM$3+2),FALSE)), VLOOKUP($B589,'Results-formatted 060121'!$A:BJ,(BM$3+2),FALSE)))</f>
        <v>3</v>
      </c>
      <c r="BN589" s="95"/>
      <c r="BO589" s="95"/>
      <c r="BP589" s="95"/>
      <c r="BQ589" s="95"/>
      <c r="BR589" s="95"/>
      <c r="BS589" s="95"/>
      <c r="BT589" s="95"/>
      <c r="BU589" s="95"/>
      <c r="BV589" s="95"/>
      <c r="BW589" s="95"/>
      <c r="BX589" s="95"/>
      <c r="BY589" s="95"/>
      <c r="BZ589" s="95"/>
      <c r="CA589" s="95"/>
      <c r="CB589" s="95"/>
      <c r="CC589" s="95"/>
      <c r="CD589" s="99"/>
      <c r="CE589" s="25">
        <f t="shared" si="2235"/>
        <v>3.9333333333333331</v>
      </c>
      <c r="CF589" s="25">
        <f t="shared" si="2320"/>
        <v>0.88042106002631115</v>
      </c>
    </row>
    <row r="590" spans="2:84" ht="42" x14ac:dyDescent="0.15">
      <c r="B590" s="84" t="s">
        <v>692</v>
      </c>
      <c r="C590" s="86" t="s">
        <v>224</v>
      </c>
      <c r="D590" s="2">
        <v>5</v>
      </c>
      <c r="E590" s="15" t="s">
        <v>247</v>
      </c>
      <c r="F590" s="95">
        <f>IF($C590 = "neg", (($D590+1) - VLOOKUP($B590,'Results-formatted 060121'!$A:$AJ,(F$3+2),FALSE)), IF($C590 = "pos-neg", (3+VLOOKUP($B590,'Results-formatted 060121'!$A:$AJ,(F$3+2),FALSE)), VLOOKUP($B590,'Results-formatted 060121'!$A:$AJ,(F$3+2),FALSE)))</f>
        <v>3</v>
      </c>
      <c r="G590" s="95">
        <f>IF($C590 = "neg", (($D590+1) - VLOOKUP($B590,'Results-formatted 060121'!$A:$AJ,(G$3+2),FALSE)), IF($C590 = "pos-neg", (3+VLOOKUP($B590,'Results-formatted 060121'!$A:$AJ,(G$3+2),FALSE)), VLOOKUP($B590,'Results-formatted 060121'!$A:$AJ,(G$3+2),FALSE)))</f>
        <v>5</v>
      </c>
      <c r="H590" s="95">
        <f>IF($C590 = "neg", (($D590+1) - VLOOKUP($B590,'Results-formatted 060121'!$A:$AJ,(H$3+2),FALSE)), IF($C590 = "pos-neg", (3+VLOOKUP($B590,'Results-formatted 060121'!$A:$AJ,(H$3+2),FALSE)), VLOOKUP($B590,'Results-formatted 060121'!$A:$AJ,(H$3+2),FALSE)))</f>
        <v>4</v>
      </c>
      <c r="I590" s="95">
        <f>IF($C590 = "neg", (($D590+1) - VLOOKUP($B590,'Results-formatted 060121'!$A:$AJ,(I$3+2),FALSE)), IF($C590 = "pos-neg", (3+VLOOKUP($B590,'Results-formatted 060121'!$A:$AJ,(I$3+2),FALSE)), VLOOKUP($B590,'Results-formatted 060121'!$A:$AJ,(I$3+2),FALSE)))</f>
        <v>2</v>
      </c>
      <c r="J590" s="95">
        <f>IF($C590 = "neg", (($D590+1) - VLOOKUP($B590,'Results-formatted 060121'!$A:$AJ,(J$3+2),FALSE)), IF($C590 = "pos-neg", (3+VLOOKUP($B590,'Results-formatted 060121'!$A:$AJ,(J$3+2),FALSE)), VLOOKUP($B590,'Results-formatted 060121'!$A:$AJ,(J$3+2),FALSE)))</f>
        <v>3</v>
      </c>
      <c r="K590" s="95">
        <f>IF($C590 = "neg", (($D590+1) - VLOOKUP($B590,'Results-formatted 060121'!$A:$AJ,(K$3+2),FALSE)), IF($C590 = "pos-neg", (3+VLOOKUP($B590,'Results-formatted 060121'!$A:$AJ,(K$3+2),FALSE)), VLOOKUP($B590,'Results-formatted 060121'!$A:$AJ,(K$3+2),FALSE)))</f>
        <v>5</v>
      </c>
      <c r="L590" s="95">
        <f>IF($C590 = "neg", (($D590+1) - VLOOKUP($B590,'Results-formatted 060121'!$A:$AJ,(L$3+2),FALSE)), IF($C590 = "pos-neg", (3+VLOOKUP($B590,'Results-formatted 060121'!$A:$AJ,(L$3+2),FALSE)), VLOOKUP($B590,'Results-formatted 060121'!$A:$AJ,(L$3+2),FALSE)))</f>
        <v>4</v>
      </c>
      <c r="M590" s="95">
        <f>IF($C590 = "neg", (($D590+1) - VLOOKUP($B590,'Results-formatted 060121'!$A:$AJ,(M$3+2),FALSE)), IF($C590 = "pos-neg", (3+VLOOKUP($B590,'Results-formatted 060121'!$A:$AJ,(M$3+2),FALSE)), VLOOKUP($B590,'Results-formatted 060121'!$A:$AJ,(M$3+2),FALSE)))</f>
        <v>5</v>
      </c>
      <c r="N590" s="95">
        <f>IF($C590 = "neg", (($D590+1) - VLOOKUP($B590,'Results-formatted 060121'!$A:$AJ,(N$3+2),FALSE)), IF($C590 = "pos-neg", (3+VLOOKUP($B590,'Results-formatted 060121'!$A:$AJ,(N$3+2),FALSE)), VLOOKUP($B590,'Results-formatted 060121'!$A:$AJ,(N$3+2),FALSE)))</f>
        <v>3</v>
      </c>
      <c r="O590" s="95">
        <f>IF($C590 = "neg", (($D590+1) - VLOOKUP($B590,'Results-formatted 060121'!$A:$AJ,(O$3+2),FALSE)), IF($C590 = "pos-neg", (3+VLOOKUP($B590,'Results-formatted 060121'!$A:$AJ,(O$3+2),FALSE)), VLOOKUP($B590,'Results-formatted 060121'!$A:$AJ,(O$3+2),FALSE)))</f>
        <v>4</v>
      </c>
      <c r="P590" s="95">
        <f>IF($C590 = "neg", (($D590+1) - VLOOKUP($B590,'Results-formatted 060121'!$A:$AJ,(P$3+2),FALSE)), IF($C590 = "pos-neg", (3+VLOOKUP($B590,'Results-formatted 060121'!$A:$AJ,(P$3+2),FALSE)), VLOOKUP($B590,'Results-formatted 060121'!$A:$AJ,(P$3+2),FALSE)))</f>
        <v>2</v>
      </c>
      <c r="Q590" s="95">
        <f>IF($C590 = "neg", (($D590+1) - VLOOKUP($B590,'Results-formatted 060121'!$A:$AJ,(Q$3+2),FALSE)), IF($C590 = "pos-neg", (3+VLOOKUP($B590,'Results-formatted 060121'!$A:$AJ,(Q$3+2),FALSE)), VLOOKUP($B590,'Results-formatted 060121'!$A:$AJ,(Q$3+2),FALSE)))</f>
        <v>5</v>
      </c>
      <c r="R590" s="95">
        <f>IF($C590 = "neg", (($D590+1) - VLOOKUP($B590,'Results-formatted 060121'!$A:$AJ,(R$3+2),FALSE)), IF($C590 = "pos-neg", (3+VLOOKUP($B590,'Results-formatted 060121'!$A:$AJ,(R$3+2),FALSE)), VLOOKUP($B590,'Results-formatted 060121'!$A:$AJ,(R$3+2),FALSE)))</f>
        <v>4</v>
      </c>
      <c r="S590" s="95">
        <f>IF($C590 = "neg", (($D590+1) - VLOOKUP($B590,'Results-formatted 060121'!$A:$AJ,(S$3+2),FALSE)), IF($C590 = "pos-neg", (3+VLOOKUP($B590,'Results-formatted 060121'!$A:$AJ,(S$3+2),FALSE)), VLOOKUP($B590,'Results-formatted 060121'!$A:$AJ,(S$3+2),FALSE)))</f>
        <v>3</v>
      </c>
      <c r="T590" s="95">
        <f>IF($C590 = "neg", (($D590+1) - VLOOKUP($B590,'Results-formatted 060121'!$A:$AJ,(T$3+2),FALSE)), IF($C590 = "pos-neg", (3+VLOOKUP($B590,'Results-formatted 060121'!$A:$AJ,(T$3+2),FALSE)), VLOOKUP($B590,'Results-formatted 060121'!$A:$AJ,(T$3+2),FALSE)))</f>
        <v>3</v>
      </c>
      <c r="U590" s="95">
        <f>IF($C590 = "neg", (($D590+1) - VLOOKUP($B590,'Results-formatted 060121'!$A:$AJ,(U$3+2),FALSE)), IF($C590 = "pos-neg", (3+VLOOKUP($B590,'Results-formatted 060121'!$A:$AJ,(U$3+2),FALSE)), VLOOKUP($B590,'Results-formatted 060121'!$A:$AJ,(U$3+2),FALSE)))</f>
        <v>5</v>
      </c>
      <c r="V590" s="95">
        <f>IF($C590 = "neg", (($D590+1) - VLOOKUP($B590,'Results-formatted 060121'!$A:$AJ,(V$3+2),FALSE)), IF($C590 = "pos-neg", (3+VLOOKUP($B590,'Results-formatted 060121'!$A:$AJ,(V$3+2),FALSE)), VLOOKUP($B590,'Results-formatted 060121'!$A:$AJ,(V$3+2),FALSE)))</f>
        <v>4</v>
      </c>
      <c r="W590" s="95">
        <f>IF($C590 = "neg", (($D590+1) - VLOOKUP($B590,'Results-formatted 060121'!$A:$AJ,(W$3+2),FALSE)), IF($C590 = "pos-neg", (3+VLOOKUP($B590,'Results-formatted 060121'!$A:$AJ,(W$3+2),FALSE)), VLOOKUP($B590,'Results-formatted 060121'!$A:$AJ,(W$3+2),FALSE)))</f>
        <v>4</v>
      </c>
      <c r="X590" s="95">
        <f>IF($C590 = "neg", (($D590+1) - VLOOKUP($B590,'Results-formatted 060121'!$A:$AJ,(X$3+2),FALSE)), IF($C590 = "pos-neg", (3+VLOOKUP($B590,'Results-formatted 060121'!$A:$AJ,(X$3+2),FALSE)), VLOOKUP($B590,'Results-formatted 060121'!$A:$AJ,(X$3+2),FALSE)))</f>
        <v>3</v>
      </c>
      <c r="Y590" s="95">
        <f>IF($C590 = "neg", (($D590+1) - VLOOKUP($B590,'Results-formatted 060121'!$A:$AJ,(Y$3+2),FALSE)), IF($C590 = "pos-neg", (3+VLOOKUP($B590,'Results-formatted 060121'!$A:$AJ,(Y$3+2),FALSE)), VLOOKUP($B590,'Results-formatted 060121'!$A:$AJ,(Y$3+2),FALSE)))</f>
        <v>5</v>
      </c>
      <c r="Z590" s="95">
        <f>IF($C590 = "neg", (($D590+1) - VLOOKUP($B590,'Results-formatted 060121'!$A:$AJ,(Z$3+2),FALSE)), IF($C590 = "pos-neg", (3+VLOOKUP($B590,'Results-formatted 060121'!$A:$AJ,(Z$3+2),FALSE)), VLOOKUP($B590,'Results-formatted 060121'!$A:$AJ,(Z$3+2),FALSE)))</f>
        <v>2</v>
      </c>
      <c r="AA590" s="95">
        <f>IF($C590 = "neg", (($D590+1) - VLOOKUP($B590,'Results-formatted 060121'!$A:$AJ,(AA$3+2),FALSE)), IF($C590 = "pos-neg", (3+VLOOKUP($B590,'Results-formatted 060121'!$A:$AJ,(AA$3+2),FALSE)), VLOOKUP($B590,'Results-formatted 060121'!$A:$AJ,(AA$3+2),FALSE)))</f>
        <v>5</v>
      </c>
      <c r="AB590" s="95">
        <f>IF($C590 = "neg", (($D590+1) - VLOOKUP($B590,'Results-formatted 060121'!$A:$AJ,(AB$3+2),FALSE)), IF($C590 = "pos-neg", (3+VLOOKUP($B590,'Results-formatted 060121'!$A:$AJ,(AB$3+2),FALSE)), VLOOKUP($B590,'Results-formatted 060121'!$A:$AJ,(AB$3+2),FALSE)))</f>
        <v>4</v>
      </c>
      <c r="AC590" s="95">
        <f>IF($C590 = "neg", (($D590+1) - VLOOKUP($B590,'Results-formatted 060121'!$A:$AJ,(AC$3+2),FALSE)), IF($C590 = "pos-neg", (3+VLOOKUP($B590,'Results-formatted 060121'!$A:$AJ,(AC$3+2),FALSE)), VLOOKUP($B590,'Results-formatted 060121'!$A:$AJ,(AC$3+2),FALSE)))</f>
        <v>2</v>
      </c>
      <c r="AD590" s="95">
        <f>IF($C590 = "neg", (($D590+1) - VLOOKUP($B590,'Results-formatted 060121'!$A:$AJ,(AD$3+2),FALSE)), IF($C590 = "pos-neg", (3+VLOOKUP($B590,'Results-formatted 060121'!$A:$AJ,(AD$3+2),FALSE)), VLOOKUP($B590,'Results-formatted 060121'!$A:$AJ,(AD$3+2),FALSE)))</f>
        <v>4</v>
      </c>
      <c r="AE590" s="95">
        <f>IF($C590 = "neg", (($D590+1) - VLOOKUP($B590,'Results-formatted 060121'!$A:$AJ,(AE$3+2),FALSE)), IF($C590 = "pos-neg", (3+VLOOKUP($B590,'Results-formatted 060121'!$A:$AJ,(AE$3+2),FALSE)), VLOOKUP($B590,'Results-formatted 060121'!$A:$AJ,(AE$3+2),FALSE)))</f>
        <v>3</v>
      </c>
      <c r="AF590" s="95">
        <f>IF($C590 = "neg", (($D590+1) - VLOOKUP($B590,'Results-formatted 060121'!$A:$AJ,(AF$3+2),FALSE)), IF($C590 = "pos-neg", (3+VLOOKUP($B590,'Results-formatted 060121'!$A:$AJ,(AF$3+2),FALSE)), VLOOKUP($B590,'Results-formatted 060121'!$A:$AJ,(AF$3+2),FALSE)))</f>
        <v>4</v>
      </c>
      <c r="AG590" s="95">
        <f>IF($C590 = "neg", (($D590+1) - VLOOKUP($B590,'Results-formatted 060121'!$A:$AJ,(AG$3+2),FALSE)), IF($C590 = "pos-neg", (3+VLOOKUP($B590,'Results-formatted 060121'!$A:$AJ,(AG$3+2),FALSE)), VLOOKUP($B590,'Results-formatted 060121'!$A:$AJ,(AG$3+2),FALSE)))</f>
        <v>3</v>
      </c>
      <c r="AH590" s="95">
        <f>IF($C590 = "neg", (($D590+1) - VLOOKUP($B590,'Results-formatted 060121'!$A:$AJ,(AH$3+2),FALSE)), IF($C590 = "pos-neg", (3+VLOOKUP($B590,'Results-formatted 060121'!$A:$AJ,(AH$3+2),FALSE)), VLOOKUP($B590,'Results-formatted 060121'!$A:$AJ,(AH$3+2),FALSE)))</f>
        <v>3</v>
      </c>
      <c r="AI590" s="95">
        <f>IF($C590 = "neg", (($D590+1) - VLOOKUP($B590,'Results-formatted 060121'!$A:$AJ,(AI$3+2),FALSE)), IF($C590 = "pos-neg", (3+VLOOKUP($B590,'Results-formatted 060121'!$A:$AJ,(AI$3+2),FALSE)), VLOOKUP($B590,'Results-formatted 060121'!$A:$AJ,(AI$3+2),FALSE)))</f>
        <v>4</v>
      </c>
      <c r="AJ590" s="95">
        <f>IF($C590 = "neg", (($D590+1) - VLOOKUP($B590,'Results-formatted 060121'!$A:$AJ,(AJ$3+2),FALSE)), IF($C590 = "pos-neg", (3+VLOOKUP($B590,'Results-formatted 060121'!$A:$AJ,(AJ$3+2),FALSE)), VLOOKUP($B590,'Results-formatted 060121'!$A:$AJ,(AJ$3+2),FALSE)))</f>
        <v>5</v>
      </c>
      <c r="AK590" s="95">
        <f>IF($C590 = "neg", (($D590+1) - VLOOKUP($B590,'Results-formatted 060121'!$A:$AJ,(AK$3+2),FALSE)), IF($C590 = "pos-neg", (3+VLOOKUP($B590,'Results-formatted 060121'!$A:$AJ,(AK$3+2),FALSE)), VLOOKUP($B590,'Results-formatted 060121'!$A:$AJ,(AK$3+2),FALSE)))</f>
        <v>4</v>
      </c>
      <c r="AL590" s="95">
        <f>IF($C590 = "neg", (($D590+1) - VLOOKUP($B590,'Results-formatted 060121'!$A:$AJ,(AL$3+2),FALSE)), IF($C590 = "pos-neg", (3+VLOOKUP($B590,'Results-formatted 060121'!$A:$AJ,(AL$3+2),FALSE)), VLOOKUP($B590,'Results-formatted 060121'!$A:$AJ,(AL$3+2),FALSE)))</f>
        <v>4</v>
      </c>
      <c r="AM590" s="95">
        <f>IF($C590 = "neg", (($D590+1) - VLOOKUP($B590,'Results-formatted 060121'!$A:AJ,(AM$3+2),FALSE)), IF($C590 = "pos-neg", (3+VLOOKUP($B590,'Results-formatted 060121'!$A:AJ,(AM$3+2),FALSE)), VLOOKUP($B590,'Results-formatted 060121'!$A:AJ,(AM$3+2),FALSE)))</f>
        <v>5</v>
      </c>
      <c r="AN590" s="95">
        <f>IF($C590 = "neg", (($D590+1) - VLOOKUP($B590,'Results-formatted 060121'!$A:AK,(AN$3+2),FALSE)), IF($C590 = "pos-neg", (3+VLOOKUP($B590,'Results-formatted 060121'!$A:AK,(AN$3+2),FALSE)), VLOOKUP($B590,'Results-formatted 060121'!$A:AK,(AN$3+2),FALSE)))</f>
        <v>3</v>
      </c>
      <c r="AO590" s="95">
        <f>IF($C590 = "neg", (($D590+1) - VLOOKUP($B590,'Results-formatted 060121'!$A:AL,(AO$3+2),FALSE)), IF($C590 = "pos-neg", (3+VLOOKUP($B590,'Results-formatted 060121'!$A:AL,(AO$3+2),FALSE)), VLOOKUP($B590,'Results-formatted 060121'!$A:AL,(AO$3+2),FALSE)))</f>
        <v>4</v>
      </c>
      <c r="AP590" s="95">
        <f>IF($C590 = "neg", (($D590+1) - VLOOKUP($B590,'Results-formatted 060121'!$A:AM,(AP$3+2),FALSE)), IF($C590 = "pos-neg", (3+VLOOKUP($B590,'Results-formatted 060121'!$A:AM,(AP$3+2),FALSE)), VLOOKUP($B590,'Results-formatted 060121'!$A:AM,(AP$3+2),FALSE)))</f>
        <v>3</v>
      </c>
      <c r="AQ590" s="95">
        <f>IF($C590 = "neg", (($D590+1) - VLOOKUP($B590,'Results-formatted 060121'!$A:AN,(AQ$3+2),FALSE)), IF($C590 = "pos-neg", (3+VLOOKUP($B590,'Results-formatted 060121'!$A:AN,(AQ$3+2),FALSE)), VLOOKUP($B590,'Results-formatted 060121'!$A:AN,(AQ$3+2),FALSE)))</f>
        <v>3</v>
      </c>
      <c r="AR590" s="95">
        <f>IF($C590 = "neg", (($D590+1) - VLOOKUP($B590,'Results-formatted 060121'!$A:AO,(AR$3+2),FALSE)), IF($C590 = "pos-neg", (3+VLOOKUP($B590,'Results-formatted 060121'!$A:AO,(AR$3+2),FALSE)), VLOOKUP($B590,'Results-formatted 060121'!$A:AO,(AR$3+2),FALSE)))</f>
        <v>3</v>
      </c>
      <c r="AS590" s="95">
        <f>IF($C590 = "neg", (($D590+1) - VLOOKUP($B590,'Results-formatted 060121'!$A:AP,(AS$3+2),FALSE)), IF($C590 = "pos-neg", (3+VLOOKUP($B590,'Results-formatted 060121'!$A:AP,(AS$3+2),FALSE)), VLOOKUP($B590,'Results-formatted 060121'!$A:AP,(AS$3+2),FALSE)))</f>
        <v>4</v>
      </c>
      <c r="AT590" s="95">
        <f>IF($C590 = "neg", (($D590+1) - VLOOKUP($B590,'Results-formatted 060121'!$A:AQ,(AT$3+2),FALSE)), IF($C590 = "pos-neg", (3+VLOOKUP($B590,'Results-formatted 060121'!$A:AQ,(AT$3+2),FALSE)), VLOOKUP($B590,'Results-formatted 060121'!$A:AQ,(AT$3+2),FALSE)))</f>
        <v>5</v>
      </c>
      <c r="AU590" s="95">
        <f>IF($C590 = "neg", (($D590+1) - VLOOKUP($B590,'Results-formatted 060121'!$A:AR,(AU$3+2),FALSE)), IF($C590 = "pos-neg", (3+VLOOKUP($B590,'Results-formatted 060121'!$A:AR,(AU$3+2),FALSE)), VLOOKUP($B590,'Results-formatted 060121'!$A:AR,(AU$3+2),FALSE)))</f>
        <v>3</v>
      </c>
      <c r="AV590" s="95">
        <f>IF($C590 = "neg", (($D590+1) - VLOOKUP($B590,'Results-formatted 060121'!$A:AS,(AV$3+2),FALSE)), IF($C590 = "pos-neg", (3+VLOOKUP($B590,'Results-formatted 060121'!$A:AS,(AV$3+2),FALSE)), VLOOKUP($B590,'Results-formatted 060121'!$A:AS,(AV$3+2),FALSE)))</f>
        <v>3</v>
      </c>
      <c r="AW590" s="95">
        <f>IF($C590 = "neg", (($D590+1) - VLOOKUP($B590,'Results-formatted 060121'!$A:AT,(AW$3+2),FALSE)), IF($C590 = "pos-neg", (3+VLOOKUP($B590,'Results-formatted 060121'!$A:AT,(AW$3+2),FALSE)), VLOOKUP($B590,'Results-formatted 060121'!$A:AT,(AW$3+2),FALSE)))</f>
        <v>2</v>
      </c>
      <c r="AX590" s="95">
        <f>IF($C590 = "neg", (($D590+1) - VLOOKUP($B590,'Results-formatted 060121'!$A:AU,(AX$3+2),FALSE)), IF($C590 = "pos-neg", (3+VLOOKUP($B590,'Results-formatted 060121'!$A:AU,(AX$3+2),FALSE)), VLOOKUP($B590,'Results-formatted 060121'!$A:AU,(AX$3+2),FALSE)))</f>
        <v>1</v>
      </c>
      <c r="AY590" s="95">
        <f>IF($C590 = "neg", (($D590+1) - VLOOKUP($B590,'Results-formatted 060121'!$A:AV,(AY$3+2),FALSE)), IF($C590 = "pos-neg", (3+VLOOKUP($B590,'Results-formatted 060121'!$A:AV,(AY$3+2),FALSE)), VLOOKUP($B590,'Results-formatted 060121'!$A:AV,(AY$3+2),FALSE)))</f>
        <v>3</v>
      </c>
      <c r="AZ590" s="95">
        <f>IF($C590 = "neg", (($D590+1) - VLOOKUP($B590,'Results-formatted 060121'!$A:AW,(AZ$3+2),FALSE)), IF($C590 = "pos-neg", (3+VLOOKUP($B590,'Results-formatted 060121'!$A:AW,(AZ$3+2),FALSE)), VLOOKUP($B590,'Results-formatted 060121'!$A:AW,(AZ$3+2),FALSE)))</f>
        <v>5</v>
      </c>
      <c r="BA590" s="95">
        <f>IF($C590 = "neg", (($D590+1) - VLOOKUP($B590,'Results-formatted 060121'!$A:AX,(BA$3+2),FALSE)), IF($C590 = "pos-neg", (3+VLOOKUP($B590,'Results-formatted 060121'!$A:AX,(BA$3+2),FALSE)), VLOOKUP($B590,'Results-formatted 060121'!$A:AX,(BA$3+2),FALSE)))</f>
        <v>4</v>
      </c>
      <c r="BB590" s="95">
        <f>IF($C590 = "neg", (($D590+1) - VLOOKUP($B590,'Results-formatted 060121'!$A:AY,(BB$3+2),FALSE)), IF($C590 = "pos-neg", (3+VLOOKUP($B590,'Results-formatted 060121'!$A:AY,(BB$3+2),FALSE)), VLOOKUP($B590,'Results-formatted 060121'!$A:AY,(BB$3+2),FALSE)))</f>
        <v>5</v>
      </c>
      <c r="BC590" s="95">
        <f>IF($C590 = "neg", (($D590+1) - VLOOKUP($B590,'Results-formatted 060121'!$A:AZ,(BC$3+2),FALSE)), IF($C590 = "pos-neg", (3+VLOOKUP($B590,'Results-formatted 060121'!$A:AZ,(BC$3+2),FALSE)), VLOOKUP($B590,'Results-formatted 060121'!$A:AZ,(BC$3+2),FALSE)))</f>
        <v>3</v>
      </c>
      <c r="BD590" s="95">
        <f>IF($C590 = "neg", (($D590+1) - VLOOKUP($B590,'Results-formatted 060121'!$A:BA,(BD$3+2),FALSE)), IF($C590 = "pos-neg", (3+VLOOKUP($B590,'Results-formatted 060121'!$A:BA,(BD$3+2),FALSE)), VLOOKUP($B590,'Results-formatted 060121'!$A:BA,(BD$3+2),FALSE)))</f>
        <v>4</v>
      </c>
      <c r="BE590" s="95">
        <f>IF($C590 = "neg", (($D590+1) - VLOOKUP($B590,'Results-formatted 060121'!$A:BB,(BE$3+2),FALSE)), IF($C590 = "pos-neg", (3+VLOOKUP($B590,'Results-formatted 060121'!$A:BB,(BE$3+2),FALSE)), VLOOKUP($B590,'Results-formatted 060121'!$A:BB,(BE$3+2),FALSE)))</f>
        <v>4</v>
      </c>
      <c r="BF590" s="95">
        <f>IF($C590 = "neg", (($D590+1) - VLOOKUP($B590,'Results-formatted 060121'!$A:BC,(BF$3+2),FALSE)), IF($C590 = "pos-neg", (3+VLOOKUP($B590,'Results-formatted 060121'!$A:BC,(BF$3+2),FALSE)), VLOOKUP($B590,'Results-formatted 060121'!$A:BC,(BF$3+2),FALSE)))</f>
        <v>4</v>
      </c>
      <c r="BG590" s="95">
        <f>IF($C590 = "neg", (($D590+1) - VLOOKUP($B590,'Results-formatted 060121'!$A:BD,(BG$3+2),FALSE)), IF($C590 = "pos-neg", (3+VLOOKUP($B590,'Results-formatted 060121'!$A:BD,(BG$3+2),FALSE)), VLOOKUP($B590,'Results-formatted 060121'!$A:BD,(BG$3+2),FALSE)))</f>
        <v>3</v>
      </c>
      <c r="BH590" s="95">
        <f>IF($C590 = "neg", (($D590+1) - VLOOKUP($B590,'Results-formatted 060121'!$A:BE,(BH$3+2),FALSE)), IF($C590 = "pos-neg", (3+VLOOKUP($B590,'Results-formatted 060121'!$A:BE,(BH$3+2),FALSE)), VLOOKUP($B590,'Results-formatted 060121'!$A:BE,(BH$3+2),FALSE)))</f>
        <v>3</v>
      </c>
      <c r="BI590" s="95">
        <f>IF($C590 = "neg", (($D590+1) - VLOOKUP($B590,'Results-formatted 060121'!$A:BF,(BI$3+2),FALSE)), IF($C590 = "pos-neg", (3+VLOOKUP($B590,'Results-formatted 060121'!$A:BF,(BI$3+2),FALSE)), VLOOKUP($B590,'Results-formatted 060121'!$A:BF,(BI$3+2),FALSE)))</f>
        <v>4</v>
      </c>
      <c r="BJ590" s="95">
        <f>IF($C590 = "neg", (($D590+1) - VLOOKUP($B590,'Results-formatted 060121'!$A:BG,(BJ$3+2),FALSE)), IF($C590 = "pos-neg", (3+VLOOKUP($B590,'Results-formatted 060121'!$A:BG,(BJ$3+2),FALSE)), VLOOKUP($B590,'Results-formatted 060121'!$A:BG,(BJ$3+2),FALSE)))</f>
        <v>4</v>
      </c>
      <c r="BK590" s="95">
        <f>IF($C590 = "neg", (($D590+1) - VLOOKUP($B590,'Results-formatted 060121'!$A:BH,(BK$3+2),FALSE)), IF($C590 = "pos-neg", (3+VLOOKUP($B590,'Results-formatted 060121'!$A:BH,(BK$3+2),FALSE)), VLOOKUP($B590,'Results-formatted 060121'!$A:BH,(BK$3+2),FALSE)))</f>
        <v>4</v>
      </c>
      <c r="BL590" s="95">
        <f>IF($C590 = "neg", (($D590+1) - VLOOKUP($B590,'Results-formatted 060121'!$A:BI,(BL$3+2),FALSE)), IF($C590 = "pos-neg", (3+VLOOKUP($B590,'Results-formatted 060121'!$A:BI,(BL$3+2),FALSE)), VLOOKUP($B590,'Results-formatted 060121'!$A:BI,(BL$3+2),FALSE)))</f>
        <v>1</v>
      </c>
      <c r="BM590" s="95">
        <f>IF($C590 = "neg", (($D590+1) - VLOOKUP($B590,'Results-formatted 060121'!$A:BJ,(BM$3+2),FALSE)), IF($C590 = "pos-neg", (3+VLOOKUP($B590,'Results-formatted 060121'!$A:BJ,(BM$3+2),FALSE)), VLOOKUP($B590,'Results-formatted 060121'!$A:BJ,(BM$3+2),FALSE)))</f>
        <v>2</v>
      </c>
      <c r="BN590" s="95"/>
      <c r="BO590" s="95"/>
      <c r="BP590" s="95"/>
      <c r="BQ590" s="95"/>
      <c r="BR590" s="95"/>
      <c r="BS590" s="95"/>
      <c r="BT590" s="95"/>
      <c r="BU590" s="95"/>
      <c r="BV590" s="95"/>
      <c r="BW590" s="95"/>
      <c r="BX590" s="95"/>
      <c r="BY590" s="95"/>
      <c r="BZ590" s="95"/>
      <c r="CA590" s="95"/>
      <c r="CB590" s="95"/>
      <c r="CC590" s="95"/>
      <c r="CD590" s="99"/>
      <c r="CE590" s="25">
        <f t="shared" si="2235"/>
        <v>3.5833333333333335</v>
      </c>
      <c r="CF590" s="25">
        <f t="shared" si="2320"/>
        <v>1.0299196392325165</v>
      </c>
    </row>
    <row r="591" spans="2:84" ht="42" x14ac:dyDescent="0.15">
      <c r="B591" s="84" t="s">
        <v>693</v>
      </c>
      <c r="C591" s="86" t="s">
        <v>225</v>
      </c>
      <c r="D591" s="2">
        <v>5</v>
      </c>
      <c r="E591" s="15" t="s">
        <v>248</v>
      </c>
      <c r="F591" s="95">
        <f>IF($C591 = "neg", (($D591+1) - VLOOKUP($B591,'Results-formatted 060121'!$A:$AJ,(F$3+2),FALSE)), IF($C591 = "pos-neg", (3+VLOOKUP($B591,'Results-formatted 060121'!$A:$AJ,(F$3+2),FALSE)), VLOOKUP($B591,'Results-formatted 060121'!$A:$AJ,(F$3+2),FALSE)))</f>
        <v>3</v>
      </c>
      <c r="G591" s="95">
        <f>IF($C591 = "neg", (($D591+1) - VLOOKUP($B591,'Results-formatted 060121'!$A:$AJ,(G$3+2),FALSE)), IF($C591 = "pos-neg", (3+VLOOKUP($B591,'Results-formatted 060121'!$A:$AJ,(G$3+2),FALSE)), VLOOKUP($B591,'Results-formatted 060121'!$A:$AJ,(G$3+2),FALSE)))</f>
        <v>1</v>
      </c>
      <c r="H591" s="95">
        <f>IF($C591 = "neg", (($D591+1) - VLOOKUP($B591,'Results-formatted 060121'!$A:$AJ,(H$3+2),FALSE)), IF($C591 = "pos-neg", (3+VLOOKUP($B591,'Results-formatted 060121'!$A:$AJ,(H$3+2),FALSE)), VLOOKUP($B591,'Results-formatted 060121'!$A:$AJ,(H$3+2),FALSE)))</f>
        <v>4</v>
      </c>
      <c r="I591" s="95">
        <f>IF($C591 = "neg", (($D591+1) - VLOOKUP($B591,'Results-formatted 060121'!$A:$AJ,(I$3+2),FALSE)), IF($C591 = "pos-neg", (3+VLOOKUP($B591,'Results-formatted 060121'!$A:$AJ,(I$3+2),FALSE)), VLOOKUP($B591,'Results-formatted 060121'!$A:$AJ,(I$3+2),FALSE)))</f>
        <v>1</v>
      </c>
      <c r="J591" s="95">
        <f>IF($C591 = "neg", (($D591+1) - VLOOKUP($B591,'Results-formatted 060121'!$A:$AJ,(J$3+2),FALSE)), IF($C591 = "pos-neg", (3+VLOOKUP($B591,'Results-formatted 060121'!$A:$AJ,(J$3+2),FALSE)), VLOOKUP($B591,'Results-formatted 060121'!$A:$AJ,(J$3+2),FALSE)))</f>
        <v>3</v>
      </c>
      <c r="K591" s="95">
        <f>IF($C591 = "neg", (($D591+1) - VLOOKUP($B591,'Results-formatted 060121'!$A:$AJ,(K$3+2),FALSE)), IF($C591 = "pos-neg", (3+VLOOKUP($B591,'Results-formatted 060121'!$A:$AJ,(K$3+2),FALSE)), VLOOKUP($B591,'Results-formatted 060121'!$A:$AJ,(K$3+2),FALSE)))</f>
        <v>5</v>
      </c>
      <c r="L591" s="95">
        <f>IF($C591 = "neg", (($D591+1) - VLOOKUP($B591,'Results-formatted 060121'!$A:$AJ,(L$3+2),FALSE)), IF($C591 = "pos-neg", (3+VLOOKUP($B591,'Results-formatted 060121'!$A:$AJ,(L$3+2),FALSE)), VLOOKUP($B591,'Results-formatted 060121'!$A:$AJ,(L$3+2),FALSE)))</f>
        <v>3</v>
      </c>
      <c r="M591" s="95">
        <f>IF($C591 = "neg", (($D591+1) - VLOOKUP($B591,'Results-formatted 060121'!$A:$AJ,(M$3+2),FALSE)), IF($C591 = "pos-neg", (3+VLOOKUP($B591,'Results-formatted 060121'!$A:$AJ,(M$3+2),FALSE)), VLOOKUP($B591,'Results-formatted 060121'!$A:$AJ,(M$3+2),FALSE)))</f>
        <v>5</v>
      </c>
      <c r="N591" s="95">
        <f>IF($C591 = "neg", (($D591+1) - VLOOKUP($B591,'Results-formatted 060121'!$A:$AJ,(N$3+2),FALSE)), IF($C591 = "pos-neg", (3+VLOOKUP($B591,'Results-formatted 060121'!$A:$AJ,(N$3+2),FALSE)), VLOOKUP($B591,'Results-formatted 060121'!$A:$AJ,(N$3+2),FALSE)))</f>
        <v>2</v>
      </c>
      <c r="O591" s="95">
        <f>IF($C591 = "neg", (($D591+1) - VLOOKUP($B591,'Results-formatted 060121'!$A:$AJ,(O$3+2),FALSE)), IF($C591 = "pos-neg", (3+VLOOKUP($B591,'Results-formatted 060121'!$A:$AJ,(O$3+2),FALSE)), VLOOKUP($B591,'Results-formatted 060121'!$A:$AJ,(O$3+2),FALSE)))</f>
        <v>5</v>
      </c>
      <c r="P591" s="95">
        <f>IF($C591 = "neg", (($D591+1) - VLOOKUP($B591,'Results-formatted 060121'!$A:$AJ,(P$3+2),FALSE)), IF($C591 = "pos-neg", (3+VLOOKUP($B591,'Results-formatted 060121'!$A:$AJ,(P$3+2),FALSE)), VLOOKUP($B591,'Results-formatted 060121'!$A:$AJ,(P$3+2),FALSE)))</f>
        <v>3</v>
      </c>
      <c r="Q591" s="95">
        <f>IF($C591 = "neg", (($D591+1) - VLOOKUP($B591,'Results-formatted 060121'!$A:$AJ,(Q$3+2),FALSE)), IF($C591 = "pos-neg", (3+VLOOKUP($B591,'Results-formatted 060121'!$A:$AJ,(Q$3+2),FALSE)), VLOOKUP($B591,'Results-formatted 060121'!$A:$AJ,(Q$3+2),FALSE)))</f>
        <v>5</v>
      </c>
      <c r="R591" s="95">
        <f>IF($C591 = "neg", (($D591+1) - VLOOKUP($B591,'Results-formatted 060121'!$A:$AJ,(R$3+2),FALSE)), IF($C591 = "pos-neg", (3+VLOOKUP($B591,'Results-formatted 060121'!$A:$AJ,(R$3+2),FALSE)), VLOOKUP($B591,'Results-formatted 060121'!$A:$AJ,(R$3+2),FALSE)))</f>
        <v>4</v>
      </c>
      <c r="S591" s="95">
        <f>IF($C591 = "neg", (($D591+1) - VLOOKUP($B591,'Results-formatted 060121'!$A:$AJ,(S$3+2),FALSE)), IF($C591 = "pos-neg", (3+VLOOKUP($B591,'Results-formatted 060121'!$A:$AJ,(S$3+2),FALSE)), VLOOKUP($B591,'Results-formatted 060121'!$A:$AJ,(S$3+2),FALSE)))</f>
        <v>4</v>
      </c>
      <c r="T591" s="95">
        <f>IF($C591 = "neg", (($D591+1) - VLOOKUP($B591,'Results-formatted 060121'!$A:$AJ,(T$3+2),FALSE)), IF($C591 = "pos-neg", (3+VLOOKUP($B591,'Results-formatted 060121'!$A:$AJ,(T$3+2),FALSE)), VLOOKUP($B591,'Results-formatted 060121'!$A:$AJ,(T$3+2),FALSE)))</f>
        <v>4</v>
      </c>
      <c r="U591" s="95">
        <f>IF($C591 = "neg", (($D591+1) - VLOOKUP($B591,'Results-formatted 060121'!$A:$AJ,(U$3+2),FALSE)), IF($C591 = "pos-neg", (3+VLOOKUP($B591,'Results-formatted 060121'!$A:$AJ,(U$3+2),FALSE)), VLOOKUP($B591,'Results-formatted 060121'!$A:$AJ,(U$3+2),FALSE)))</f>
        <v>5</v>
      </c>
      <c r="V591" s="95">
        <f>IF($C591 = "neg", (($D591+1) - VLOOKUP($B591,'Results-formatted 060121'!$A:$AJ,(V$3+2),FALSE)), IF($C591 = "pos-neg", (3+VLOOKUP($B591,'Results-formatted 060121'!$A:$AJ,(V$3+2),FALSE)), VLOOKUP($B591,'Results-formatted 060121'!$A:$AJ,(V$3+2),FALSE)))</f>
        <v>3</v>
      </c>
      <c r="W591" s="95">
        <f>IF($C591 = "neg", (($D591+1) - VLOOKUP($B591,'Results-formatted 060121'!$A:$AJ,(W$3+2),FALSE)), IF($C591 = "pos-neg", (3+VLOOKUP($B591,'Results-formatted 060121'!$A:$AJ,(W$3+2),FALSE)), VLOOKUP($B591,'Results-formatted 060121'!$A:$AJ,(W$3+2),FALSE)))</f>
        <v>1</v>
      </c>
      <c r="X591" s="95">
        <f>IF($C591 = "neg", (($D591+1) - VLOOKUP($B591,'Results-formatted 060121'!$A:$AJ,(X$3+2),FALSE)), IF($C591 = "pos-neg", (3+VLOOKUP($B591,'Results-formatted 060121'!$A:$AJ,(X$3+2),FALSE)), VLOOKUP($B591,'Results-formatted 060121'!$A:$AJ,(X$3+2),FALSE)))</f>
        <v>4</v>
      </c>
      <c r="Y591" s="95">
        <f>IF($C591 = "neg", (($D591+1) - VLOOKUP($B591,'Results-formatted 060121'!$A:$AJ,(Y$3+2),FALSE)), IF($C591 = "pos-neg", (3+VLOOKUP($B591,'Results-formatted 060121'!$A:$AJ,(Y$3+2),FALSE)), VLOOKUP($B591,'Results-formatted 060121'!$A:$AJ,(Y$3+2),FALSE)))</f>
        <v>5</v>
      </c>
      <c r="Z591" s="95">
        <f>IF($C591 = "neg", (($D591+1) - VLOOKUP($B591,'Results-formatted 060121'!$A:$AJ,(Z$3+2),FALSE)), IF($C591 = "pos-neg", (3+VLOOKUP($B591,'Results-formatted 060121'!$A:$AJ,(Z$3+2),FALSE)), VLOOKUP($B591,'Results-formatted 060121'!$A:$AJ,(Z$3+2),FALSE)))</f>
        <v>2</v>
      </c>
      <c r="AA591" s="95">
        <f>IF($C591 = "neg", (($D591+1) - VLOOKUP($B591,'Results-formatted 060121'!$A:$AJ,(AA$3+2),FALSE)), IF($C591 = "pos-neg", (3+VLOOKUP($B591,'Results-formatted 060121'!$A:$AJ,(AA$3+2),FALSE)), VLOOKUP($B591,'Results-formatted 060121'!$A:$AJ,(AA$3+2),FALSE)))</f>
        <v>5</v>
      </c>
      <c r="AB591" s="95">
        <f>IF($C591 = "neg", (($D591+1) - VLOOKUP($B591,'Results-formatted 060121'!$A:$AJ,(AB$3+2),FALSE)), IF($C591 = "pos-neg", (3+VLOOKUP($B591,'Results-formatted 060121'!$A:$AJ,(AB$3+2),FALSE)), VLOOKUP($B591,'Results-formatted 060121'!$A:$AJ,(AB$3+2),FALSE)))</f>
        <v>2</v>
      </c>
      <c r="AC591" s="95">
        <f>IF($C591 = "neg", (($D591+1) - VLOOKUP($B591,'Results-formatted 060121'!$A:$AJ,(AC$3+2),FALSE)), IF($C591 = "pos-neg", (3+VLOOKUP($B591,'Results-formatted 060121'!$A:$AJ,(AC$3+2),FALSE)), VLOOKUP($B591,'Results-formatted 060121'!$A:$AJ,(AC$3+2),FALSE)))</f>
        <v>3</v>
      </c>
      <c r="AD591" s="95">
        <f>IF($C591 = "neg", (($D591+1) - VLOOKUP($B591,'Results-formatted 060121'!$A:$AJ,(AD$3+2),FALSE)), IF($C591 = "pos-neg", (3+VLOOKUP($B591,'Results-formatted 060121'!$A:$AJ,(AD$3+2),FALSE)), VLOOKUP($B591,'Results-formatted 060121'!$A:$AJ,(AD$3+2),FALSE)))</f>
        <v>3</v>
      </c>
      <c r="AE591" s="95">
        <f>IF($C591 = "neg", (($D591+1) - VLOOKUP($B591,'Results-formatted 060121'!$A:$AJ,(AE$3+2),FALSE)), IF($C591 = "pos-neg", (3+VLOOKUP($B591,'Results-formatted 060121'!$A:$AJ,(AE$3+2),FALSE)), VLOOKUP($B591,'Results-formatted 060121'!$A:$AJ,(AE$3+2),FALSE)))</f>
        <v>3</v>
      </c>
      <c r="AF591" s="95">
        <f>IF($C591 = "neg", (($D591+1) - VLOOKUP($B591,'Results-formatted 060121'!$A:$AJ,(AF$3+2),FALSE)), IF($C591 = "pos-neg", (3+VLOOKUP($B591,'Results-formatted 060121'!$A:$AJ,(AF$3+2),FALSE)), VLOOKUP($B591,'Results-formatted 060121'!$A:$AJ,(AF$3+2),FALSE)))</f>
        <v>1</v>
      </c>
      <c r="AG591" s="95">
        <f>IF($C591 = "neg", (($D591+1) - VLOOKUP($B591,'Results-formatted 060121'!$A:$AJ,(AG$3+2),FALSE)), IF($C591 = "pos-neg", (3+VLOOKUP($B591,'Results-formatted 060121'!$A:$AJ,(AG$3+2),FALSE)), VLOOKUP($B591,'Results-formatted 060121'!$A:$AJ,(AG$3+2),FALSE)))</f>
        <v>3</v>
      </c>
      <c r="AH591" s="95">
        <f>IF($C591 = "neg", (($D591+1) - VLOOKUP($B591,'Results-formatted 060121'!$A:$AJ,(AH$3+2),FALSE)), IF($C591 = "pos-neg", (3+VLOOKUP($B591,'Results-formatted 060121'!$A:$AJ,(AH$3+2),FALSE)), VLOOKUP($B591,'Results-formatted 060121'!$A:$AJ,(AH$3+2),FALSE)))</f>
        <v>4</v>
      </c>
      <c r="AI591" s="95">
        <f>IF($C591 = "neg", (($D591+1) - VLOOKUP($B591,'Results-formatted 060121'!$A:$AJ,(AI$3+2),FALSE)), IF($C591 = "pos-neg", (3+VLOOKUP($B591,'Results-formatted 060121'!$A:$AJ,(AI$3+2),FALSE)), VLOOKUP($B591,'Results-formatted 060121'!$A:$AJ,(AI$3+2),FALSE)))</f>
        <v>5</v>
      </c>
      <c r="AJ591" s="95">
        <f>IF($C591 = "neg", (($D591+1) - VLOOKUP($B591,'Results-formatted 060121'!$A:$AJ,(AJ$3+2),FALSE)), IF($C591 = "pos-neg", (3+VLOOKUP($B591,'Results-formatted 060121'!$A:$AJ,(AJ$3+2),FALSE)), VLOOKUP($B591,'Results-formatted 060121'!$A:$AJ,(AJ$3+2),FALSE)))</f>
        <v>5</v>
      </c>
      <c r="AK591" s="95">
        <f>IF($C591 = "neg", (($D591+1) - VLOOKUP($B591,'Results-formatted 060121'!$A:$AJ,(AK$3+2),FALSE)), IF($C591 = "pos-neg", (3+VLOOKUP($B591,'Results-formatted 060121'!$A:$AJ,(AK$3+2),FALSE)), VLOOKUP($B591,'Results-formatted 060121'!$A:$AJ,(AK$3+2),FALSE)))</f>
        <v>3</v>
      </c>
      <c r="AL591" s="95">
        <f>IF($C591 = "neg", (($D591+1) - VLOOKUP($B591,'Results-formatted 060121'!$A:$AJ,(AL$3+2),FALSE)), IF($C591 = "pos-neg", (3+VLOOKUP($B591,'Results-formatted 060121'!$A:$AJ,(AL$3+2),FALSE)), VLOOKUP($B591,'Results-formatted 060121'!$A:$AJ,(AL$3+2),FALSE)))</f>
        <v>4</v>
      </c>
      <c r="AM591" s="95">
        <f>IF($C591 = "neg", (($D591+1) - VLOOKUP($B591,'Results-formatted 060121'!$A:AJ,(AM$3+2),FALSE)), IF($C591 = "pos-neg", (3+VLOOKUP($B591,'Results-formatted 060121'!$A:AJ,(AM$3+2),FALSE)), VLOOKUP($B591,'Results-formatted 060121'!$A:AJ,(AM$3+2),FALSE)))</f>
        <v>5</v>
      </c>
      <c r="AN591" s="95">
        <f>IF($C591 = "neg", (($D591+1) - VLOOKUP($B591,'Results-formatted 060121'!$A:AK,(AN$3+2),FALSE)), IF($C591 = "pos-neg", (3+VLOOKUP($B591,'Results-formatted 060121'!$A:AK,(AN$3+2),FALSE)), VLOOKUP($B591,'Results-formatted 060121'!$A:AK,(AN$3+2),FALSE)))</f>
        <v>3</v>
      </c>
      <c r="AO591" s="95">
        <f>IF($C591 = "neg", (($D591+1) - VLOOKUP($B591,'Results-formatted 060121'!$A:AL,(AO$3+2),FALSE)), IF($C591 = "pos-neg", (3+VLOOKUP($B591,'Results-formatted 060121'!$A:AL,(AO$3+2),FALSE)), VLOOKUP($B591,'Results-formatted 060121'!$A:AL,(AO$3+2),FALSE)))</f>
        <v>4</v>
      </c>
      <c r="AP591" s="95">
        <f>IF($C591 = "neg", (($D591+1) - VLOOKUP($B591,'Results-formatted 060121'!$A:AM,(AP$3+2),FALSE)), IF($C591 = "pos-neg", (3+VLOOKUP($B591,'Results-formatted 060121'!$A:AM,(AP$3+2),FALSE)), VLOOKUP($B591,'Results-formatted 060121'!$A:AM,(AP$3+2),FALSE)))</f>
        <v>3</v>
      </c>
      <c r="AQ591" s="95">
        <f>IF($C591 = "neg", (($D591+1) - VLOOKUP($B591,'Results-formatted 060121'!$A:AN,(AQ$3+2),FALSE)), IF($C591 = "pos-neg", (3+VLOOKUP($B591,'Results-formatted 060121'!$A:AN,(AQ$3+2),FALSE)), VLOOKUP($B591,'Results-formatted 060121'!$A:AN,(AQ$3+2),FALSE)))</f>
        <v>2</v>
      </c>
      <c r="AR591" s="95">
        <f>IF($C591 = "neg", (($D591+1) - VLOOKUP($B591,'Results-formatted 060121'!$A:AO,(AR$3+2),FALSE)), IF($C591 = "pos-neg", (3+VLOOKUP($B591,'Results-formatted 060121'!$A:AO,(AR$3+2),FALSE)), VLOOKUP($B591,'Results-formatted 060121'!$A:AO,(AR$3+2),FALSE)))</f>
        <v>1</v>
      </c>
      <c r="AS591" s="95">
        <f>IF($C591 = "neg", (($D591+1) - VLOOKUP($B591,'Results-formatted 060121'!$A:AP,(AS$3+2),FALSE)), IF($C591 = "pos-neg", (3+VLOOKUP($B591,'Results-formatted 060121'!$A:AP,(AS$3+2),FALSE)), VLOOKUP($B591,'Results-formatted 060121'!$A:AP,(AS$3+2),FALSE)))</f>
        <v>4</v>
      </c>
      <c r="AT591" s="95">
        <f>IF($C591 = "neg", (($D591+1) - VLOOKUP($B591,'Results-formatted 060121'!$A:AQ,(AT$3+2),FALSE)), IF($C591 = "pos-neg", (3+VLOOKUP($B591,'Results-formatted 060121'!$A:AQ,(AT$3+2),FALSE)), VLOOKUP($B591,'Results-formatted 060121'!$A:AQ,(AT$3+2),FALSE)))</f>
        <v>5</v>
      </c>
      <c r="AU591" s="95">
        <f>IF($C591 = "neg", (($D591+1) - VLOOKUP($B591,'Results-formatted 060121'!$A:AR,(AU$3+2),FALSE)), IF($C591 = "pos-neg", (3+VLOOKUP($B591,'Results-formatted 060121'!$A:AR,(AU$3+2),FALSE)), VLOOKUP($B591,'Results-formatted 060121'!$A:AR,(AU$3+2),FALSE)))</f>
        <v>4</v>
      </c>
      <c r="AV591" s="95">
        <f>IF($C591 = "neg", (($D591+1) - VLOOKUP($B591,'Results-formatted 060121'!$A:AS,(AV$3+2),FALSE)), IF($C591 = "pos-neg", (3+VLOOKUP($B591,'Results-formatted 060121'!$A:AS,(AV$3+2),FALSE)), VLOOKUP($B591,'Results-formatted 060121'!$A:AS,(AV$3+2),FALSE)))</f>
        <v>4</v>
      </c>
      <c r="AW591" s="95">
        <f>IF($C591 = "neg", (($D591+1) - VLOOKUP($B591,'Results-formatted 060121'!$A:AT,(AW$3+2),FALSE)), IF($C591 = "pos-neg", (3+VLOOKUP($B591,'Results-formatted 060121'!$A:AT,(AW$3+2),FALSE)), VLOOKUP($B591,'Results-formatted 060121'!$A:AT,(AW$3+2),FALSE)))</f>
        <v>5</v>
      </c>
      <c r="AX591" s="95">
        <f>IF($C591 = "neg", (($D591+1) - VLOOKUP($B591,'Results-formatted 060121'!$A:AU,(AX$3+2),FALSE)), IF($C591 = "pos-neg", (3+VLOOKUP($B591,'Results-formatted 060121'!$A:AU,(AX$3+2),FALSE)), VLOOKUP($B591,'Results-formatted 060121'!$A:AU,(AX$3+2),FALSE)))</f>
        <v>2</v>
      </c>
      <c r="AY591" s="95">
        <f>IF($C591 = "neg", (($D591+1) - VLOOKUP($B591,'Results-formatted 060121'!$A:AV,(AY$3+2),FALSE)), IF($C591 = "pos-neg", (3+VLOOKUP($B591,'Results-formatted 060121'!$A:AV,(AY$3+2),FALSE)), VLOOKUP($B591,'Results-formatted 060121'!$A:AV,(AY$3+2),FALSE)))</f>
        <v>3</v>
      </c>
      <c r="AZ591" s="95">
        <f>IF($C591 = "neg", (($D591+1) - VLOOKUP($B591,'Results-formatted 060121'!$A:AW,(AZ$3+2),FALSE)), IF($C591 = "pos-neg", (3+VLOOKUP($B591,'Results-formatted 060121'!$A:AW,(AZ$3+2),FALSE)), VLOOKUP($B591,'Results-formatted 060121'!$A:AW,(AZ$3+2),FALSE)))</f>
        <v>4</v>
      </c>
      <c r="BA591" s="95">
        <f>IF($C591 = "neg", (($D591+1) - VLOOKUP($B591,'Results-formatted 060121'!$A:AX,(BA$3+2),FALSE)), IF($C591 = "pos-neg", (3+VLOOKUP($B591,'Results-formatted 060121'!$A:AX,(BA$3+2),FALSE)), VLOOKUP($B591,'Results-formatted 060121'!$A:AX,(BA$3+2),FALSE)))</f>
        <v>4</v>
      </c>
      <c r="BB591" s="95">
        <f>IF($C591 = "neg", (($D591+1) - VLOOKUP($B591,'Results-formatted 060121'!$A:AY,(BB$3+2),FALSE)), IF($C591 = "pos-neg", (3+VLOOKUP($B591,'Results-formatted 060121'!$A:AY,(BB$3+2),FALSE)), VLOOKUP($B591,'Results-formatted 060121'!$A:AY,(BB$3+2),FALSE)))</f>
        <v>5</v>
      </c>
      <c r="BC591" s="95">
        <f>IF($C591 = "neg", (($D591+1) - VLOOKUP($B591,'Results-formatted 060121'!$A:AZ,(BC$3+2),FALSE)), IF($C591 = "pos-neg", (3+VLOOKUP($B591,'Results-formatted 060121'!$A:AZ,(BC$3+2),FALSE)), VLOOKUP($B591,'Results-formatted 060121'!$A:AZ,(BC$3+2),FALSE)))</f>
        <v>3</v>
      </c>
      <c r="BD591" s="95">
        <f>IF($C591 = "neg", (($D591+1) - VLOOKUP($B591,'Results-formatted 060121'!$A:BA,(BD$3+2),FALSE)), IF($C591 = "pos-neg", (3+VLOOKUP($B591,'Results-formatted 060121'!$A:BA,(BD$3+2),FALSE)), VLOOKUP($B591,'Results-formatted 060121'!$A:BA,(BD$3+2),FALSE)))</f>
        <v>5</v>
      </c>
      <c r="BE591" s="95">
        <f>IF($C591 = "neg", (($D591+1) - VLOOKUP($B591,'Results-formatted 060121'!$A:BB,(BE$3+2),FALSE)), IF($C591 = "pos-neg", (3+VLOOKUP($B591,'Results-formatted 060121'!$A:BB,(BE$3+2),FALSE)), VLOOKUP($B591,'Results-formatted 060121'!$A:BB,(BE$3+2),FALSE)))</f>
        <v>3</v>
      </c>
      <c r="BF591" s="95">
        <f>IF($C591 = "neg", (($D591+1) - VLOOKUP($B591,'Results-formatted 060121'!$A:BC,(BF$3+2),FALSE)), IF($C591 = "pos-neg", (3+VLOOKUP($B591,'Results-formatted 060121'!$A:BC,(BF$3+2),FALSE)), VLOOKUP($B591,'Results-formatted 060121'!$A:BC,(BF$3+2),FALSE)))</f>
        <v>4</v>
      </c>
      <c r="BG591" s="95">
        <f>IF($C591 = "neg", (($D591+1) - VLOOKUP($B591,'Results-formatted 060121'!$A:BD,(BG$3+2),FALSE)), IF($C591 = "pos-neg", (3+VLOOKUP($B591,'Results-formatted 060121'!$A:BD,(BG$3+2),FALSE)), VLOOKUP($B591,'Results-formatted 060121'!$A:BD,(BG$3+2),FALSE)))</f>
        <v>2</v>
      </c>
      <c r="BH591" s="95">
        <f>IF($C591 = "neg", (($D591+1) - VLOOKUP($B591,'Results-formatted 060121'!$A:BE,(BH$3+2),FALSE)), IF($C591 = "pos-neg", (3+VLOOKUP($B591,'Results-formatted 060121'!$A:BE,(BH$3+2),FALSE)), VLOOKUP($B591,'Results-formatted 060121'!$A:BE,(BH$3+2),FALSE)))</f>
        <v>4</v>
      </c>
      <c r="BI591" s="95">
        <f>IF($C591 = "neg", (($D591+1) - VLOOKUP($B591,'Results-formatted 060121'!$A:BF,(BI$3+2),FALSE)), IF($C591 = "pos-neg", (3+VLOOKUP($B591,'Results-formatted 060121'!$A:BF,(BI$3+2),FALSE)), VLOOKUP($B591,'Results-formatted 060121'!$A:BF,(BI$3+2),FALSE)))</f>
        <v>5</v>
      </c>
      <c r="BJ591" s="95">
        <f>IF($C591 = "neg", (($D591+1) - VLOOKUP($B591,'Results-formatted 060121'!$A:BG,(BJ$3+2),FALSE)), IF($C591 = "pos-neg", (3+VLOOKUP($B591,'Results-formatted 060121'!$A:BG,(BJ$3+2),FALSE)), VLOOKUP($B591,'Results-formatted 060121'!$A:BG,(BJ$3+2),FALSE)))</f>
        <v>4</v>
      </c>
      <c r="BK591" s="95">
        <f>IF($C591 = "neg", (($D591+1) - VLOOKUP($B591,'Results-formatted 060121'!$A:BH,(BK$3+2),FALSE)), IF($C591 = "pos-neg", (3+VLOOKUP($B591,'Results-formatted 060121'!$A:BH,(BK$3+2),FALSE)), VLOOKUP($B591,'Results-formatted 060121'!$A:BH,(BK$3+2),FALSE)))</f>
        <v>4</v>
      </c>
      <c r="BL591" s="95">
        <f>IF($C591 = "neg", (($D591+1) - VLOOKUP($B591,'Results-formatted 060121'!$A:BI,(BL$3+2),FALSE)), IF($C591 = "pos-neg", (3+VLOOKUP($B591,'Results-formatted 060121'!$A:BI,(BL$3+2),FALSE)), VLOOKUP($B591,'Results-formatted 060121'!$A:BI,(BL$3+2),FALSE)))</f>
        <v>4</v>
      </c>
      <c r="BM591" s="95">
        <f>IF($C591 = "neg", (($D591+1) - VLOOKUP($B591,'Results-formatted 060121'!$A:BJ,(BM$3+2),FALSE)), IF($C591 = "pos-neg", (3+VLOOKUP($B591,'Results-formatted 060121'!$A:BJ,(BM$3+2),FALSE)), VLOOKUP($B591,'Results-formatted 060121'!$A:BJ,(BM$3+2),FALSE)))</f>
        <v>3</v>
      </c>
      <c r="BN591" s="95"/>
      <c r="BO591" s="95"/>
      <c r="BP591" s="95"/>
      <c r="BQ591" s="95"/>
      <c r="BR591" s="95"/>
      <c r="BS591" s="95"/>
      <c r="BT591" s="95"/>
      <c r="BU591" s="95"/>
      <c r="BV591" s="95"/>
      <c r="BW591" s="95"/>
      <c r="BX591" s="95"/>
      <c r="BY591" s="95"/>
      <c r="BZ591" s="95"/>
      <c r="CA591" s="95"/>
      <c r="CB591" s="95"/>
      <c r="CC591" s="95"/>
      <c r="CD591" s="99"/>
      <c r="CE591" s="25">
        <f t="shared" si="2235"/>
        <v>3.5333333333333332</v>
      </c>
      <c r="CF591" s="25">
        <f t="shared" si="2320"/>
        <v>1.2138559748518829</v>
      </c>
    </row>
    <row r="592" spans="2:84" ht="42" x14ac:dyDescent="0.15">
      <c r="B592" s="84" t="s">
        <v>694</v>
      </c>
      <c r="C592" s="86" t="s">
        <v>225</v>
      </c>
      <c r="D592" s="2">
        <v>5</v>
      </c>
      <c r="E592" s="15" t="s">
        <v>249</v>
      </c>
      <c r="F592" s="95">
        <f>IF($C592 = "neg", (($D592+1) - VLOOKUP($B592,'Results-formatted 060121'!$A:$AJ,(F$3+2),FALSE)), IF($C592 = "pos-neg", (3+VLOOKUP($B592,'Results-formatted 060121'!$A:$AJ,(F$3+2),FALSE)), VLOOKUP($B592,'Results-formatted 060121'!$A:$AJ,(F$3+2),FALSE)))</f>
        <v>3</v>
      </c>
      <c r="G592" s="95">
        <f>IF($C592 = "neg", (($D592+1) - VLOOKUP($B592,'Results-formatted 060121'!$A:$AJ,(G$3+2),FALSE)), IF($C592 = "pos-neg", (3+VLOOKUP($B592,'Results-formatted 060121'!$A:$AJ,(G$3+2),FALSE)), VLOOKUP($B592,'Results-formatted 060121'!$A:$AJ,(G$3+2),FALSE)))</f>
        <v>1</v>
      </c>
      <c r="H592" s="95">
        <f>IF($C592 = "neg", (($D592+1) - VLOOKUP($B592,'Results-formatted 060121'!$A:$AJ,(H$3+2),FALSE)), IF($C592 = "pos-neg", (3+VLOOKUP($B592,'Results-formatted 060121'!$A:$AJ,(H$3+2),FALSE)), VLOOKUP($B592,'Results-formatted 060121'!$A:$AJ,(H$3+2),FALSE)))</f>
        <v>4</v>
      </c>
      <c r="I592" s="95">
        <f>IF($C592 = "neg", (($D592+1) - VLOOKUP($B592,'Results-formatted 060121'!$A:$AJ,(I$3+2),FALSE)), IF($C592 = "pos-neg", (3+VLOOKUP($B592,'Results-formatted 060121'!$A:$AJ,(I$3+2),FALSE)), VLOOKUP($B592,'Results-formatted 060121'!$A:$AJ,(I$3+2),FALSE)))</f>
        <v>2</v>
      </c>
      <c r="J592" s="95">
        <f>IF($C592 = "neg", (($D592+1) - VLOOKUP($B592,'Results-formatted 060121'!$A:$AJ,(J$3+2),FALSE)), IF($C592 = "pos-neg", (3+VLOOKUP($B592,'Results-formatted 060121'!$A:$AJ,(J$3+2),FALSE)), VLOOKUP($B592,'Results-formatted 060121'!$A:$AJ,(J$3+2),FALSE)))</f>
        <v>3</v>
      </c>
      <c r="K592" s="95">
        <f>IF($C592 = "neg", (($D592+1) - VLOOKUP($B592,'Results-formatted 060121'!$A:$AJ,(K$3+2),FALSE)), IF($C592 = "pos-neg", (3+VLOOKUP($B592,'Results-formatted 060121'!$A:$AJ,(K$3+2),FALSE)), VLOOKUP($B592,'Results-formatted 060121'!$A:$AJ,(K$3+2),FALSE)))</f>
        <v>5</v>
      </c>
      <c r="L592" s="95">
        <f>IF($C592 = "neg", (($D592+1) - VLOOKUP($B592,'Results-formatted 060121'!$A:$AJ,(L$3+2),FALSE)), IF($C592 = "pos-neg", (3+VLOOKUP($B592,'Results-formatted 060121'!$A:$AJ,(L$3+2),FALSE)), VLOOKUP($B592,'Results-formatted 060121'!$A:$AJ,(L$3+2),FALSE)))</f>
        <v>3</v>
      </c>
      <c r="M592" s="95">
        <f>IF($C592 = "neg", (($D592+1) - VLOOKUP($B592,'Results-formatted 060121'!$A:$AJ,(M$3+2),FALSE)), IF($C592 = "pos-neg", (3+VLOOKUP($B592,'Results-formatted 060121'!$A:$AJ,(M$3+2),FALSE)), VLOOKUP($B592,'Results-formatted 060121'!$A:$AJ,(M$3+2),FALSE)))</f>
        <v>5</v>
      </c>
      <c r="N592" s="95">
        <f>IF($C592 = "neg", (($D592+1) - VLOOKUP($B592,'Results-formatted 060121'!$A:$AJ,(N$3+2),FALSE)), IF($C592 = "pos-neg", (3+VLOOKUP($B592,'Results-formatted 060121'!$A:$AJ,(N$3+2),FALSE)), VLOOKUP($B592,'Results-formatted 060121'!$A:$AJ,(N$3+2),FALSE)))</f>
        <v>2</v>
      </c>
      <c r="O592" s="95">
        <f>IF($C592 = "neg", (($D592+1) - VLOOKUP($B592,'Results-formatted 060121'!$A:$AJ,(O$3+2),FALSE)), IF($C592 = "pos-neg", (3+VLOOKUP($B592,'Results-formatted 060121'!$A:$AJ,(O$3+2),FALSE)), VLOOKUP($B592,'Results-formatted 060121'!$A:$AJ,(O$3+2),FALSE)))</f>
        <v>5</v>
      </c>
      <c r="P592" s="95">
        <f>IF($C592 = "neg", (($D592+1) - VLOOKUP($B592,'Results-formatted 060121'!$A:$AJ,(P$3+2),FALSE)), IF($C592 = "pos-neg", (3+VLOOKUP($B592,'Results-formatted 060121'!$A:$AJ,(P$3+2),FALSE)), VLOOKUP($B592,'Results-formatted 060121'!$A:$AJ,(P$3+2),FALSE)))</f>
        <v>3</v>
      </c>
      <c r="Q592" s="95">
        <f>IF($C592 = "neg", (($D592+1) - VLOOKUP($B592,'Results-formatted 060121'!$A:$AJ,(Q$3+2),FALSE)), IF($C592 = "pos-neg", (3+VLOOKUP($B592,'Results-formatted 060121'!$A:$AJ,(Q$3+2),FALSE)), VLOOKUP($B592,'Results-formatted 060121'!$A:$AJ,(Q$3+2),FALSE)))</f>
        <v>5</v>
      </c>
      <c r="R592" s="95">
        <f>IF($C592 = "neg", (($D592+1) - VLOOKUP($B592,'Results-formatted 060121'!$A:$AJ,(R$3+2),FALSE)), IF($C592 = "pos-neg", (3+VLOOKUP($B592,'Results-formatted 060121'!$A:$AJ,(R$3+2),FALSE)), VLOOKUP($B592,'Results-formatted 060121'!$A:$AJ,(R$3+2),FALSE)))</f>
        <v>4</v>
      </c>
      <c r="S592" s="95">
        <f>IF($C592 = "neg", (($D592+1) - VLOOKUP($B592,'Results-formatted 060121'!$A:$AJ,(S$3+2),FALSE)), IF($C592 = "pos-neg", (3+VLOOKUP($B592,'Results-formatted 060121'!$A:$AJ,(S$3+2),FALSE)), VLOOKUP($B592,'Results-formatted 060121'!$A:$AJ,(S$3+2),FALSE)))</f>
        <v>4</v>
      </c>
      <c r="T592" s="95">
        <f>IF($C592 = "neg", (($D592+1) - VLOOKUP($B592,'Results-formatted 060121'!$A:$AJ,(T$3+2),FALSE)), IF($C592 = "pos-neg", (3+VLOOKUP($B592,'Results-formatted 060121'!$A:$AJ,(T$3+2),FALSE)), VLOOKUP($B592,'Results-formatted 060121'!$A:$AJ,(T$3+2),FALSE)))</f>
        <v>5</v>
      </c>
      <c r="U592" s="95">
        <f>IF($C592 = "neg", (($D592+1) - VLOOKUP($B592,'Results-formatted 060121'!$A:$AJ,(U$3+2),FALSE)), IF($C592 = "pos-neg", (3+VLOOKUP($B592,'Results-formatted 060121'!$A:$AJ,(U$3+2),FALSE)), VLOOKUP($B592,'Results-formatted 060121'!$A:$AJ,(U$3+2),FALSE)))</f>
        <v>5</v>
      </c>
      <c r="V592" s="95">
        <f>IF($C592 = "neg", (($D592+1) - VLOOKUP($B592,'Results-formatted 060121'!$A:$AJ,(V$3+2),FALSE)), IF($C592 = "pos-neg", (3+VLOOKUP($B592,'Results-formatted 060121'!$A:$AJ,(V$3+2),FALSE)), VLOOKUP($B592,'Results-formatted 060121'!$A:$AJ,(V$3+2),FALSE)))</f>
        <v>4</v>
      </c>
      <c r="W592" s="95">
        <f>IF($C592 = "neg", (($D592+1) - VLOOKUP($B592,'Results-formatted 060121'!$A:$AJ,(W$3+2),FALSE)), IF($C592 = "pos-neg", (3+VLOOKUP($B592,'Results-formatted 060121'!$A:$AJ,(W$3+2),FALSE)), VLOOKUP($B592,'Results-formatted 060121'!$A:$AJ,(W$3+2),FALSE)))</f>
        <v>4</v>
      </c>
      <c r="X592" s="95">
        <f>IF($C592 = "neg", (($D592+1) - VLOOKUP($B592,'Results-formatted 060121'!$A:$AJ,(X$3+2),FALSE)), IF($C592 = "pos-neg", (3+VLOOKUP($B592,'Results-formatted 060121'!$A:$AJ,(X$3+2),FALSE)), VLOOKUP($B592,'Results-formatted 060121'!$A:$AJ,(X$3+2),FALSE)))</f>
        <v>4</v>
      </c>
      <c r="Y592" s="95">
        <f>IF($C592 = "neg", (($D592+1) - VLOOKUP($B592,'Results-formatted 060121'!$A:$AJ,(Y$3+2),FALSE)), IF($C592 = "pos-neg", (3+VLOOKUP($B592,'Results-formatted 060121'!$A:$AJ,(Y$3+2),FALSE)), VLOOKUP($B592,'Results-formatted 060121'!$A:$AJ,(Y$3+2),FALSE)))</f>
        <v>4</v>
      </c>
      <c r="Z592" s="95">
        <f>IF($C592 = "neg", (($D592+1) - VLOOKUP($B592,'Results-formatted 060121'!$A:$AJ,(Z$3+2),FALSE)), IF($C592 = "pos-neg", (3+VLOOKUP($B592,'Results-formatted 060121'!$A:$AJ,(Z$3+2),FALSE)), VLOOKUP($B592,'Results-formatted 060121'!$A:$AJ,(Z$3+2),FALSE)))</f>
        <v>3</v>
      </c>
      <c r="AA592" s="95">
        <f>IF($C592 = "neg", (($D592+1) - VLOOKUP($B592,'Results-formatted 060121'!$A:$AJ,(AA$3+2),FALSE)), IF($C592 = "pos-neg", (3+VLOOKUP($B592,'Results-formatted 060121'!$A:$AJ,(AA$3+2),FALSE)), VLOOKUP($B592,'Results-formatted 060121'!$A:$AJ,(AA$3+2),FALSE)))</f>
        <v>5</v>
      </c>
      <c r="AB592" s="95">
        <f>IF($C592 = "neg", (($D592+1) - VLOOKUP($B592,'Results-formatted 060121'!$A:$AJ,(AB$3+2),FALSE)), IF($C592 = "pos-neg", (3+VLOOKUP($B592,'Results-formatted 060121'!$A:$AJ,(AB$3+2),FALSE)), VLOOKUP($B592,'Results-formatted 060121'!$A:$AJ,(AB$3+2),FALSE)))</f>
        <v>2</v>
      </c>
      <c r="AC592" s="95">
        <f>IF($C592 = "neg", (($D592+1) - VLOOKUP($B592,'Results-formatted 060121'!$A:$AJ,(AC$3+2),FALSE)), IF($C592 = "pos-neg", (3+VLOOKUP($B592,'Results-formatted 060121'!$A:$AJ,(AC$3+2),FALSE)), VLOOKUP($B592,'Results-formatted 060121'!$A:$AJ,(AC$3+2),FALSE)))</f>
        <v>3</v>
      </c>
      <c r="AD592" s="95">
        <f>IF($C592 = "neg", (($D592+1) - VLOOKUP($B592,'Results-formatted 060121'!$A:$AJ,(AD$3+2),FALSE)), IF($C592 = "pos-neg", (3+VLOOKUP($B592,'Results-formatted 060121'!$A:$AJ,(AD$3+2),FALSE)), VLOOKUP($B592,'Results-formatted 060121'!$A:$AJ,(AD$3+2),FALSE)))</f>
        <v>3</v>
      </c>
      <c r="AE592" s="95">
        <f>IF($C592 = "neg", (($D592+1) - VLOOKUP($B592,'Results-formatted 060121'!$A:$AJ,(AE$3+2),FALSE)), IF($C592 = "pos-neg", (3+VLOOKUP($B592,'Results-formatted 060121'!$A:$AJ,(AE$3+2),FALSE)), VLOOKUP($B592,'Results-formatted 060121'!$A:$AJ,(AE$3+2),FALSE)))</f>
        <v>4</v>
      </c>
      <c r="AF592" s="95">
        <f>IF($C592 = "neg", (($D592+1) - VLOOKUP($B592,'Results-formatted 060121'!$A:$AJ,(AF$3+2),FALSE)), IF($C592 = "pos-neg", (3+VLOOKUP($B592,'Results-formatted 060121'!$A:$AJ,(AF$3+2),FALSE)), VLOOKUP($B592,'Results-formatted 060121'!$A:$AJ,(AF$3+2),FALSE)))</f>
        <v>3</v>
      </c>
      <c r="AG592" s="95">
        <f>IF($C592 = "neg", (($D592+1) - VLOOKUP($B592,'Results-formatted 060121'!$A:$AJ,(AG$3+2),FALSE)), IF($C592 = "pos-neg", (3+VLOOKUP($B592,'Results-formatted 060121'!$A:$AJ,(AG$3+2),FALSE)), VLOOKUP($B592,'Results-formatted 060121'!$A:$AJ,(AG$3+2),FALSE)))</f>
        <v>3</v>
      </c>
      <c r="AH592" s="95">
        <f>IF($C592 = "neg", (($D592+1) - VLOOKUP($B592,'Results-formatted 060121'!$A:$AJ,(AH$3+2),FALSE)), IF($C592 = "pos-neg", (3+VLOOKUP($B592,'Results-formatted 060121'!$A:$AJ,(AH$3+2),FALSE)), VLOOKUP($B592,'Results-formatted 060121'!$A:$AJ,(AH$3+2),FALSE)))</f>
        <v>4</v>
      </c>
      <c r="AI592" s="95">
        <f>IF($C592 = "neg", (($D592+1) - VLOOKUP($B592,'Results-formatted 060121'!$A:$AJ,(AI$3+2),FALSE)), IF($C592 = "pos-neg", (3+VLOOKUP($B592,'Results-formatted 060121'!$A:$AJ,(AI$3+2),FALSE)), VLOOKUP($B592,'Results-formatted 060121'!$A:$AJ,(AI$3+2),FALSE)))</f>
        <v>5</v>
      </c>
      <c r="AJ592" s="95">
        <f>IF($C592 = "neg", (($D592+1) - VLOOKUP($B592,'Results-formatted 060121'!$A:$AJ,(AJ$3+2),FALSE)), IF($C592 = "pos-neg", (3+VLOOKUP($B592,'Results-formatted 060121'!$A:$AJ,(AJ$3+2),FALSE)), VLOOKUP($B592,'Results-formatted 060121'!$A:$AJ,(AJ$3+2),FALSE)))</f>
        <v>5</v>
      </c>
      <c r="AK592" s="95">
        <f>IF($C592 = "neg", (($D592+1) - VLOOKUP($B592,'Results-formatted 060121'!$A:$AJ,(AK$3+2),FALSE)), IF($C592 = "pos-neg", (3+VLOOKUP($B592,'Results-formatted 060121'!$A:$AJ,(AK$3+2),FALSE)), VLOOKUP($B592,'Results-formatted 060121'!$A:$AJ,(AK$3+2),FALSE)))</f>
        <v>2</v>
      </c>
      <c r="AL592" s="95">
        <f>IF($C592 = "neg", (($D592+1) - VLOOKUP($B592,'Results-formatted 060121'!$A:$AJ,(AL$3+2),FALSE)), IF($C592 = "pos-neg", (3+VLOOKUP($B592,'Results-formatted 060121'!$A:$AJ,(AL$3+2),FALSE)), VLOOKUP($B592,'Results-formatted 060121'!$A:$AJ,(AL$3+2),FALSE)))</f>
        <v>4</v>
      </c>
      <c r="AM592" s="95">
        <f>IF($C592 = "neg", (($D592+1) - VLOOKUP($B592,'Results-formatted 060121'!$A:AJ,(AM$3+2),FALSE)), IF($C592 = "pos-neg", (3+VLOOKUP($B592,'Results-formatted 060121'!$A:AJ,(AM$3+2),FALSE)), VLOOKUP($B592,'Results-formatted 060121'!$A:AJ,(AM$3+2),FALSE)))</f>
        <v>5</v>
      </c>
      <c r="AN592" s="95">
        <f>IF($C592 = "neg", (($D592+1) - VLOOKUP($B592,'Results-formatted 060121'!$A:AK,(AN$3+2),FALSE)), IF($C592 = "pos-neg", (3+VLOOKUP($B592,'Results-formatted 060121'!$A:AK,(AN$3+2),FALSE)), VLOOKUP($B592,'Results-formatted 060121'!$A:AK,(AN$3+2),FALSE)))</f>
        <v>5</v>
      </c>
      <c r="AO592" s="95">
        <f>IF($C592 = "neg", (($D592+1) - VLOOKUP($B592,'Results-formatted 060121'!$A:AL,(AO$3+2),FALSE)), IF($C592 = "pos-neg", (3+VLOOKUP($B592,'Results-formatted 060121'!$A:AL,(AO$3+2),FALSE)), VLOOKUP($B592,'Results-formatted 060121'!$A:AL,(AO$3+2),FALSE)))</f>
        <v>4</v>
      </c>
      <c r="AP592" s="95">
        <f>IF($C592 = "neg", (($D592+1) - VLOOKUP($B592,'Results-formatted 060121'!$A:AM,(AP$3+2),FALSE)), IF($C592 = "pos-neg", (3+VLOOKUP($B592,'Results-formatted 060121'!$A:AM,(AP$3+2),FALSE)), VLOOKUP($B592,'Results-formatted 060121'!$A:AM,(AP$3+2),FALSE)))</f>
        <v>4</v>
      </c>
      <c r="AQ592" s="95">
        <f>IF($C592 = "neg", (($D592+1) - VLOOKUP($B592,'Results-formatted 060121'!$A:AN,(AQ$3+2),FALSE)), IF($C592 = "pos-neg", (3+VLOOKUP($B592,'Results-formatted 060121'!$A:AN,(AQ$3+2),FALSE)), VLOOKUP($B592,'Results-formatted 060121'!$A:AN,(AQ$3+2),FALSE)))</f>
        <v>4</v>
      </c>
      <c r="AR592" s="95">
        <f>IF($C592 = "neg", (($D592+1) - VLOOKUP($B592,'Results-formatted 060121'!$A:AO,(AR$3+2),FALSE)), IF($C592 = "pos-neg", (3+VLOOKUP($B592,'Results-formatted 060121'!$A:AO,(AR$3+2),FALSE)), VLOOKUP($B592,'Results-formatted 060121'!$A:AO,(AR$3+2),FALSE)))</f>
        <v>3</v>
      </c>
      <c r="AS592" s="95">
        <f>IF($C592 = "neg", (($D592+1) - VLOOKUP($B592,'Results-formatted 060121'!$A:AP,(AS$3+2),FALSE)), IF($C592 = "pos-neg", (3+VLOOKUP($B592,'Results-formatted 060121'!$A:AP,(AS$3+2),FALSE)), VLOOKUP($B592,'Results-formatted 060121'!$A:AP,(AS$3+2),FALSE)))</f>
        <v>4</v>
      </c>
      <c r="AT592" s="95">
        <f>IF($C592 = "neg", (($D592+1) - VLOOKUP($B592,'Results-formatted 060121'!$A:AQ,(AT$3+2),FALSE)), IF($C592 = "pos-neg", (3+VLOOKUP($B592,'Results-formatted 060121'!$A:AQ,(AT$3+2),FALSE)), VLOOKUP($B592,'Results-formatted 060121'!$A:AQ,(AT$3+2),FALSE)))</f>
        <v>5</v>
      </c>
      <c r="AU592" s="95">
        <f>IF($C592 = "neg", (($D592+1) - VLOOKUP($B592,'Results-formatted 060121'!$A:AR,(AU$3+2),FALSE)), IF($C592 = "pos-neg", (3+VLOOKUP($B592,'Results-formatted 060121'!$A:AR,(AU$3+2),FALSE)), VLOOKUP($B592,'Results-formatted 060121'!$A:AR,(AU$3+2),FALSE)))</f>
        <v>4</v>
      </c>
      <c r="AV592" s="95">
        <f>IF($C592 = "neg", (($D592+1) - VLOOKUP($B592,'Results-formatted 060121'!$A:AS,(AV$3+2),FALSE)), IF($C592 = "pos-neg", (3+VLOOKUP($B592,'Results-formatted 060121'!$A:AS,(AV$3+2),FALSE)), VLOOKUP($B592,'Results-formatted 060121'!$A:AS,(AV$3+2),FALSE)))</f>
        <v>4</v>
      </c>
      <c r="AW592" s="95">
        <f>IF($C592 = "neg", (($D592+1) - VLOOKUP($B592,'Results-formatted 060121'!$A:AT,(AW$3+2),FALSE)), IF($C592 = "pos-neg", (3+VLOOKUP($B592,'Results-formatted 060121'!$A:AT,(AW$3+2),FALSE)), VLOOKUP($B592,'Results-formatted 060121'!$A:AT,(AW$3+2),FALSE)))</f>
        <v>5</v>
      </c>
      <c r="AX592" s="95">
        <f>IF($C592 = "neg", (($D592+1) - VLOOKUP($B592,'Results-formatted 060121'!$A:AU,(AX$3+2),FALSE)), IF($C592 = "pos-neg", (3+VLOOKUP($B592,'Results-formatted 060121'!$A:AU,(AX$3+2),FALSE)), VLOOKUP($B592,'Results-formatted 060121'!$A:AU,(AX$3+2),FALSE)))</f>
        <v>2</v>
      </c>
      <c r="AY592" s="95">
        <f>IF($C592 = "neg", (($D592+1) - VLOOKUP($B592,'Results-formatted 060121'!$A:AV,(AY$3+2),FALSE)), IF($C592 = "pos-neg", (3+VLOOKUP($B592,'Results-formatted 060121'!$A:AV,(AY$3+2),FALSE)), VLOOKUP($B592,'Results-formatted 060121'!$A:AV,(AY$3+2),FALSE)))</f>
        <v>2</v>
      </c>
      <c r="AZ592" s="95">
        <f>IF($C592 = "neg", (($D592+1) - VLOOKUP($B592,'Results-formatted 060121'!$A:AW,(AZ$3+2),FALSE)), IF($C592 = "pos-neg", (3+VLOOKUP($B592,'Results-formatted 060121'!$A:AW,(AZ$3+2),FALSE)), VLOOKUP($B592,'Results-formatted 060121'!$A:AW,(AZ$3+2),FALSE)))</f>
        <v>4</v>
      </c>
      <c r="BA592" s="95">
        <f>IF($C592 = "neg", (($D592+1) - VLOOKUP($B592,'Results-formatted 060121'!$A:AX,(BA$3+2),FALSE)), IF($C592 = "pos-neg", (3+VLOOKUP($B592,'Results-formatted 060121'!$A:AX,(BA$3+2),FALSE)), VLOOKUP($B592,'Results-formatted 060121'!$A:AX,(BA$3+2),FALSE)))</f>
        <v>4</v>
      </c>
      <c r="BB592" s="95">
        <f>IF($C592 = "neg", (($D592+1) - VLOOKUP($B592,'Results-formatted 060121'!$A:AY,(BB$3+2),FALSE)), IF($C592 = "pos-neg", (3+VLOOKUP($B592,'Results-formatted 060121'!$A:AY,(BB$3+2),FALSE)), VLOOKUP($B592,'Results-formatted 060121'!$A:AY,(BB$3+2),FALSE)))</f>
        <v>5</v>
      </c>
      <c r="BC592" s="95">
        <f>IF($C592 = "neg", (($D592+1) - VLOOKUP($B592,'Results-formatted 060121'!$A:AZ,(BC$3+2),FALSE)), IF($C592 = "pos-neg", (3+VLOOKUP($B592,'Results-formatted 060121'!$A:AZ,(BC$3+2),FALSE)), VLOOKUP($B592,'Results-formatted 060121'!$A:AZ,(BC$3+2),FALSE)))</f>
        <v>3</v>
      </c>
      <c r="BD592" s="95">
        <f>IF($C592 = "neg", (($D592+1) - VLOOKUP($B592,'Results-formatted 060121'!$A:BA,(BD$3+2),FALSE)), IF($C592 = "pos-neg", (3+VLOOKUP($B592,'Results-formatted 060121'!$A:BA,(BD$3+2),FALSE)), VLOOKUP($B592,'Results-formatted 060121'!$A:BA,(BD$3+2),FALSE)))</f>
        <v>5</v>
      </c>
      <c r="BE592" s="95">
        <f>IF($C592 = "neg", (($D592+1) - VLOOKUP($B592,'Results-formatted 060121'!$A:BB,(BE$3+2),FALSE)), IF($C592 = "pos-neg", (3+VLOOKUP($B592,'Results-formatted 060121'!$A:BB,(BE$3+2),FALSE)), VLOOKUP($B592,'Results-formatted 060121'!$A:BB,(BE$3+2),FALSE)))</f>
        <v>3</v>
      </c>
      <c r="BF592" s="95">
        <f>IF($C592 = "neg", (($D592+1) - VLOOKUP($B592,'Results-formatted 060121'!$A:BC,(BF$3+2),FALSE)), IF($C592 = "pos-neg", (3+VLOOKUP($B592,'Results-formatted 060121'!$A:BC,(BF$3+2),FALSE)), VLOOKUP($B592,'Results-formatted 060121'!$A:BC,(BF$3+2),FALSE)))</f>
        <v>4</v>
      </c>
      <c r="BG592" s="95">
        <f>IF($C592 = "neg", (($D592+1) - VLOOKUP($B592,'Results-formatted 060121'!$A:BD,(BG$3+2),FALSE)), IF($C592 = "pos-neg", (3+VLOOKUP($B592,'Results-formatted 060121'!$A:BD,(BG$3+2),FALSE)), VLOOKUP($B592,'Results-formatted 060121'!$A:BD,(BG$3+2),FALSE)))</f>
        <v>2</v>
      </c>
      <c r="BH592" s="95">
        <f>IF($C592 = "neg", (($D592+1) - VLOOKUP($B592,'Results-formatted 060121'!$A:BE,(BH$3+2),FALSE)), IF($C592 = "pos-neg", (3+VLOOKUP($B592,'Results-formatted 060121'!$A:BE,(BH$3+2),FALSE)), VLOOKUP($B592,'Results-formatted 060121'!$A:BE,(BH$3+2),FALSE)))</f>
        <v>3</v>
      </c>
      <c r="BI592" s="95">
        <f>IF($C592 = "neg", (($D592+1) - VLOOKUP($B592,'Results-formatted 060121'!$A:BF,(BI$3+2),FALSE)), IF($C592 = "pos-neg", (3+VLOOKUP($B592,'Results-formatted 060121'!$A:BF,(BI$3+2),FALSE)), VLOOKUP($B592,'Results-formatted 060121'!$A:BF,(BI$3+2),FALSE)))</f>
        <v>5</v>
      </c>
      <c r="BJ592" s="95">
        <f>IF($C592 = "neg", (($D592+1) - VLOOKUP($B592,'Results-formatted 060121'!$A:BG,(BJ$3+2),FALSE)), IF($C592 = "pos-neg", (3+VLOOKUP($B592,'Results-formatted 060121'!$A:BG,(BJ$3+2),FALSE)), VLOOKUP($B592,'Results-formatted 060121'!$A:BG,(BJ$3+2),FALSE)))</f>
        <v>3</v>
      </c>
      <c r="BK592" s="95">
        <f>IF($C592 = "neg", (($D592+1) - VLOOKUP($B592,'Results-formatted 060121'!$A:BH,(BK$3+2),FALSE)), IF($C592 = "pos-neg", (3+VLOOKUP($B592,'Results-formatted 060121'!$A:BH,(BK$3+2),FALSE)), VLOOKUP($B592,'Results-formatted 060121'!$A:BH,(BK$3+2),FALSE)))</f>
        <v>4</v>
      </c>
      <c r="BL592" s="95">
        <f>IF($C592 = "neg", (($D592+1) - VLOOKUP($B592,'Results-formatted 060121'!$A:BI,(BL$3+2),FALSE)), IF($C592 = "pos-neg", (3+VLOOKUP($B592,'Results-formatted 060121'!$A:BI,(BL$3+2),FALSE)), VLOOKUP($B592,'Results-formatted 060121'!$A:BI,(BL$3+2),FALSE)))</f>
        <v>4</v>
      </c>
      <c r="BM592" s="95">
        <f>IF($C592 = "neg", (($D592+1) - VLOOKUP($B592,'Results-formatted 060121'!$A:BJ,(BM$3+2),FALSE)), IF($C592 = "pos-neg", (3+VLOOKUP($B592,'Results-formatted 060121'!$A:BJ,(BM$3+2),FALSE)), VLOOKUP($B592,'Results-formatted 060121'!$A:BJ,(BM$3+2),FALSE)))</f>
        <v>3</v>
      </c>
      <c r="BN592" s="95"/>
      <c r="BO592" s="95"/>
      <c r="BP592" s="95"/>
      <c r="BQ592" s="95"/>
      <c r="BR592" s="95"/>
      <c r="BS592" s="95"/>
      <c r="BT592" s="95"/>
      <c r="BU592" s="95"/>
      <c r="BV592" s="95"/>
      <c r="BW592" s="95"/>
      <c r="BX592" s="95"/>
      <c r="BY592" s="95"/>
      <c r="BZ592" s="95"/>
      <c r="CA592" s="95"/>
      <c r="CB592" s="95"/>
      <c r="CC592" s="95"/>
      <c r="CD592" s="99"/>
      <c r="CE592" s="25">
        <f t="shared" si="2235"/>
        <v>3.7333333333333334</v>
      </c>
      <c r="CF592" s="25">
        <f t="shared" si="2320"/>
        <v>1.0393392077183297</v>
      </c>
    </row>
    <row r="593" spans="2:84" ht="17" x14ac:dyDescent="0.15">
      <c r="B593" s="84"/>
      <c r="E593" s="39" t="s">
        <v>244</v>
      </c>
      <c r="F593" s="40"/>
      <c r="G593" s="40"/>
      <c r="H593" s="40">
        <f t="shared" ref="H593" si="2405">IF(ISNUMBER(H594),AVERAGE(H594:H597), "")</f>
        <v>2</v>
      </c>
      <c r="I593" s="40">
        <f t="shared" ref="I593" si="2406">IF(ISNUMBER(I594),AVERAGE(I594:I597), "")</f>
        <v>2.5</v>
      </c>
      <c r="J593" s="40"/>
      <c r="K593" s="40">
        <f t="shared" ref="K593" si="2407">IF(ISNUMBER(K594),AVERAGE(K594:K597), "")</f>
        <v>3.25</v>
      </c>
      <c r="L593" s="40">
        <f t="shared" ref="L593" si="2408">IF(ISNUMBER(L594),AVERAGE(L594:L597), "")</f>
        <v>2</v>
      </c>
      <c r="M593" s="40">
        <f t="shared" ref="M593" si="2409">IF(ISNUMBER(M594),AVERAGE(M594:M597), "")</f>
        <v>2.5</v>
      </c>
      <c r="N593" s="40"/>
      <c r="O593" s="40">
        <f t="shared" ref="O593" si="2410">IF(ISNUMBER(O594),AVERAGE(O594:O597), "")</f>
        <v>2.75</v>
      </c>
      <c r="P593" s="40">
        <f t="shared" ref="P593" si="2411">IF(ISNUMBER(P594),AVERAGE(P594:P597), "")</f>
        <v>2.5</v>
      </c>
      <c r="Q593" s="40">
        <f t="shared" ref="Q593" si="2412">IF(ISNUMBER(Q594),AVERAGE(Q594:Q597), "")</f>
        <v>4.25</v>
      </c>
      <c r="R593" s="40">
        <f t="shared" ref="R593" si="2413">IF(ISNUMBER(R594),AVERAGE(R594:R597), "")</f>
        <v>2.5</v>
      </c>
      <c r="S593" s="40">
        <f t="shared" ref="S593" si="2414">IF(ISNUMBER(S594),AVERAGE(S594:S597), "")</f>
        <v>2.5</v>
      </c>
      <c r="T593" s="40">
        <f t="shared" ref="T593" si="2415">IF(ISNUMBER(T594),AVERAGE(T594:T597), "")</f>
        <v>3.5</v>
      </c>
      <c r="U593" s="40">
        <f t="shared" ref="U593" si="2416">IF(ISNUMBER(U594),AVERAGE(U594:U597), "")</f>
        <v>3.75</v>
      </c>
      <c r="V593" s="40">
        <f t="shared" ref="V593" si="2417">IF(ISNUMBER(V594),AVERAGE(V594:V597), "")</f>
        <v>3</v>
      </c>
      <c r="W593" s="40">
        <f t="shared" ref="W593" si="2418">IF(ISNUMBER(W594),AVERAGE(W594:W597), "")</f>
        <v>3</v>
      </c>
      <c r="X593" s="40">
        <f t="shared" ref="X593" si="2419">IF(ISNUMBER(X594),AVERAGE(X594:X597), "")</f>
        <v>2.5</v>
      </c>
      <c r="Y593" s="40">
        <f t="shared" ref="Y593" si="2420">IF(ISNUMBER(Y594),AVERAGE(Y594:Y597), "")</f>
        <v>2.75</v>
      </c>
      <c r="Z593" s="40">
        <f t="shared" ref="Z593" si="2421">IF(ISNUMBER(Z594),AVERAGE(Z594:Z597), "")</f>
        <v>2.5</v>
      </c>
      <c r="AA593" s="40">
        <f t="shared" ref="AA593" si="2422">IF(ISNUMBER(AA594),AVERAGE(AA594:AA597), "")</f>
        <v>3</v>
      </c>
      <c r="AB593" s="40">
        <f t="shared" ref="AB593" si="2423">IF(ISNUMBER(AB594),AVERAGE(AB594:AB597), "")</f>
        <v>3</v>
      </c>
      <c r="AC593" s="40">
        <f t="shared" ref="AC593" si="2424">IF(ISNUMBER(AC594),AVERAGE(AC594:AC597), "")</f>
        <v>3</v>
      </c>
      <c r="AD593" s="40">
        <f t="shared" ref="AD593" si="2425">IF(ISNUMBER(AD594),AVERAGE(AD594:AD597), "")</f>
        <v>2.25</v>
      </c>
      <c r="AE593" s="40">
        <f t="shared" ref="AE593" si="2426">IF(ISNUMBER(AE594),AVERAGE(AE594:AE597), "")</f>
        <v>2.75</v>
      </c>
      <c r="AF593" s="40">
        <f t="shared" ref="AF593" si="2427">IF(ISNUMBER(AF594),AVERAGE(AF594:AF597), "")</f>
        <v>1.75</v>
      </c>
      <c r="AG593" s="40">
        <f t="shared" ref="AG593" si="2428">IF(ISNUMBER(AG594),AVERAGE(AG594:AG597), "")</f>
        <v>3.25</v>
      </c>
      <c r="AH593" s="40">
        <f t="shared" ref="AH593" si="2429">IF(ISNUMBER(AH594),AVERAGE(AH594:AH597), "")</f>
        <v>3.5</v>
      </c>
      <c r="AI593" s="40">
        <f t="shared" ref="AI593" si="2430">IF(ISNUMBER(AI594),AVERAGE(AI594:AI597), "")</f>
        <v>3.75</v>
      </c>
      <c r="AJ593" s="40">
        <f t="shared" ref="AJ593:BM593" si="2431">IF(ISNUMBER(AJ594),AVERAGE(AJ594:AJ597), "")</f>
        <v>3.5</v>
      </c>
      <c r="AK593" s="40"/>
      <c r="AL593" s="40">
        <f t="shared" si="2431"/>
        <v>3</v>
      </c>
      <c r="AM593" s="40">
        <f t="shared" si="2431"/>
        <v>3.75</v>
      </c>
      <c r="AN593" s="40">
        <f t="shared" si="2431"/>
        <v>2.25</v>
      </c>
      <c r="AO593" s="40">
        <f t="shared" si="2431"/>
        <v>3.25</v>
      </c>
      <c r="AP593" s="40">
        <f t="shared" si="2431"/>
        <v>2</v>
      </c>
      <c r="AQ593" s="40">
        <f t="shared" si="2431"/>
        <v>2</v>
      </c>
      <c r="AR593" s="40">
        <f t="shared" si="2431"/>
        <v>2</v>
      </c>
      <c r="AS593" s="40">
        <f t="shared" si="2431"/>
        <v>3</v>
      </c>
      <c r="AT593" s="40">
        <f t="shared" si="2431"/>
        <v>3</v>
      </c>
      <c r="AU593" s="40">
        <f t="shared" si="2431"/>
        <v>2.25</v>
      </c>
      <c r="AV593" s="40">
        <f t="shared" si="2431"/>
        <v>2.5</v>
      </c>
      <c r="AW593" s="40">
        <f t="shared" si="2431"/>
        <v>3.5</v>
      </c>
      <c r="AX593" s="40">
        <f t="shared" si="2431"/>
        <v>2.5</v>
      </c>
      <c r="AY593" s="40">
        <f t="shared" si="2431"/>
        <v>2.75</v>
      </c>
      <c r="AZ593" s="40">
        <f t="shared" si="2431"/>
        <v>3.5</v>
      </c>
      <c r="BA593" s="40">
        <f t="shared" si="2431"/>
        <v>3</v>
      </c>
      <c r="BB593" s="40"/>
      <c r="BC593" s="40">
        <f t="shared" si="2431"/>
        <v>3</v>
      </c>
      <c r="BD593" s="40">
        <f t="shared" si="2431"/>
        <v>4</v>
      </c>
      <c r="BE593" s="40">
        <f t="shared" si="2431"/>
        <v>3</v>
      </c>
      <c r="BF593" s="40">
        <f t="shared" si="2431"/>
        <v>3</v>
      </c>
      <c r="BG593" s="40">
        <f t="shared" si="2431"/>
        <v>3</v>
      </c>
      <c r="BH593" s="40">
        <f t="shared" si="2431"/>
        <v>3</v>
      </c>
      <c r="BI593" s="40">
        <f t="shared" si="2431"/>
        <v>4</v>
      </c>
      <c r="BJ593" s="40">
        <f t="shared" si="2431"/>
        <v>2.75</v>
      </c>
      <c r="BK593" s="40">
        <f t="shared" si="2431"/>
        <v>3</v>
      </c>
      <c r="BL593" s="40">
        <f t="shared" si="2431"/>
        <v>2</v>
      </c>
      <c r="BM593" s="40">
        <f t="shared" si="2431"/>
        <v>3</v>
      </c>
      <c r="BN593" s="40"/>
      <c r="BO593" s="40"/>
      <c r="BP593" s="40"/>
      <c r="BQ593" s="40"/>
      <c r="BR593" s="40"/>
      <c r="BS593" s="40"/>
      <c r="BT593" s="40"/>
      <c r="BU593" s="40"/>
      <c r="BV593" s="40"/>
      <c r="BW593" s="40"/>
      <c r="BX593" s="40"/>
      <c r="BY593" s="40"/>
      <c r="BZ593" s="40"/>
      <c r="CA593" s="40"/>
      <c r="CB593" s="40"/>
      <c r="CC593" s="40"/>
      <c r="CD593" s="40" t="str">
        <f t="shared" ref="CD593" si="2432">IF(ISNUMBER(CD594),AVERAGE(CD594:CD597), "")</f>
        <v/>
      </c>
      <c r="CE593" s="40">
        <f t="shared" si="2235"/>
        <v>2.8796296296296298</v>
      </c>
      <c r="CF593" s="40">
        <f t="shared" si="2320"/>
        <v>0.57818180519646056</v>
      </c>
    </row>
    <row r="594" spans="2:84" ht="42" x14ac:dyDescent="0.15">
      <c r="B594" s="84" t="s">
        <v>695</v>
      </c>
      <c r="C594" s="86" t="s">
        <v>224</v>
      </c>
      <c r="D594" s="2">
        <v>5</v>
      </c>
      <c r="E594" s="15" t="s">
        <v>250</v>
      </c>
      <c r="F594" s="95">
        <f>IF($C594 = "neg", (($D594+1) - VLOOKUP($B594,'Results-formatted 060121'!$A:$AJ,(F$3+2),FALSE)), IF($C594 = "pos-neg", (3+VLOOKUP($B594,'Results-formatted 060121'!$A:$AJ,(F$3+2),FALSE)), VLOOKUP($B594,'Results-formatted 060121'!$A:$AJ,(F$3+2),FALSE)))</f>
        <v>3</v>
      </c>
      <c r="G594" s="95">
        <f>IF($C594 = "neg", (($D594+1) - VLOOKUP($B594,'Results-formatted 060121'!$A:$AJ,(G$3+2),FALSE)), IF($C594 = "pos-neg", (3+VLOOKUP($B594,'Results-formatted 060121'!$A:$AJ,(G$3+2),FALSE)), VLOOKUP($B594,'Results-formatted 060121'!$A:$AJ,(G$3+2),FALSE)))</f>
        <v>5</v>
      </c>
      <c r="H594" s="95">
        <f>IF($C594 = "neg", (($D594+1) - VLOOKUP($B594,'Results-formatted 060121'!$A:$AJ,(H$3+2),FALSE)), IF($C594 = "pos-neg", (3+VLOOKUP($B594,'Results-formatted 060121'!$A:$AJ,(H$3+2),FALSE)), VLOOKUP($B594,'Results-formatted 060121'!$A:$AJ,(H$3+2),FALSE)))</f>
        <v>3</v>
      </c>
      <c r="I594" s="95">
        <f>IF($C594 = "neg", (($D594+1) - VLOOKUP($B594,'Results-formatted 060121'!$A:$AJ,(I$3+2),FALSE)), IF($C594 = "pos-neg", (3+VLOOKUP($B594,'Results-formatted 060121'!$A:$AJ,(I$3+2),FALSE)), VLOOKUP($B594,'Results-formatted 060121'!$A:$AJ,(I$3+2),FALSE)))</f>
        <v>3</v>
      </c>
      <c r="J594" s="95">
        <f>IF($C594 = "neg", (($D594+1) - VLOOKUP($B594,'Results-formatted 060121'!$A:$AJ,(J$3+2),FALSE)), IF($C594 = "pos-neg", (3+VLOOKUP($B594,'Results-formatted 060121'!$A:$AJ,(J$3+2),FALSE)), VLOOKUP($B594,'Results-formatted 060121'!$A:$AJ,(J$3+2),FALSE)))</f>
        <v>3</v>
      </c>
      <c r="K594" s="95">
        <f>IF($C594 = "neg", (($D594+1) - VLOOKUP($B594,'Results-formatted 060121'!$A:$AJ,(K$3+2),FALSE)), IF($C594 = "pos-neg", (3+VLOOKUP($B594,'Results-formatted 060121'!$A:$AJ,(K$3+2),FALSE)), VLOOKUP($B594,'Results-formatted 060121'!$A:$AJ,(K$3+2),FALSE)))</f>
        <v>4</v>
      </c>
      <c r="L594" s="95">
        <f>IF($C594 = "neg", (($D594+1) - VLOOKUP($B594,'Results-formatted 060121'!$A:$AJ,(L$3+2),FALSE)), IF($C594 = "pos-neg", (3+VLOOKUP($B594,'Results-formatted 060121'!$A:$AJ,(L$3+2),FALSE)), VLOOKUP($B594,'Results-formatted 060121'!$A:$AJ,(L$3+2),FALSE)))</f>
        <v>3</v>
      </c>
      <c r="M594" s="95">
        <f>IF($C594 = "neg", (($D594+1) - VLOOKUP($B594,'Results-formatted 060121'!$A:$AJ,(M$3+2),FALSE)), IF($C594 = "pos-neg", (3+VLOOKUP($B594,'Results-formatted 060121'!$A:$AJ,(M$3+2),FALSE)), VLOOKUP($B594,'Results-formatted 060121'!$A:$AJ,(M$3+2),FALSE)))</f>
        <v>5</v>
      </c>
      <c r="N594" s="95">
        <f>IF($C594 = "neg", (($D594+1) - VLOOKUP($B594,'Results-formatted 060121'!$A:$AJ,(N$3+2),FALSE)), IF($C594 = "pos-neg", (3+VLOOKUP($B594,'Results-formatted 060121'!$A:$AJ,(N$3+2),FALSE)), VLOOKUP($B594,'Results-formatted 060121'!$A:$AJ,(N$3+2),FALSE)))</f>
        <v>4</v>
      </c>
      <c r="O594" s="95">
        <f>IF($C594 = "neg", (($D594+1) - VLOOKUP($B594,'Results-formatted 060121'!$A:$AJ,(O$3+2),FALSE)), IF($C594 = "pos-neg", (3+VLOOKUP($B594,'Results-formatted 060121'!$A:$AJ,(O$3+2),FALSE)), VLOOKUP($B594,'Results-formatted 060121'!$A:$AJ,(O$3+2),FALSE)))</f>
        <v>5</v>
      </c>
      <c r="P594" s="95">
        <f>IF($C594 = "neg", (($D594+1) - VLOOKUP($B594,'Results-formatted 060121'!$A:$AJ,(P$3+2),FALSE)), IF($C594 = "pos-neg", (3+VLOOKUP($B594,'Results-formatted 060121'!$A:$AJ,(P$3+2),FALSE)), VLOOKUP($B594,'Results-formatted 060121'!$A:$AJ,(P$3+2),FALSE)))</f>
        <v>4</v>
      </c>
      <c r="Q594" s="95">
        <f>IF($C594 = "neg", (($D594+1) - VLOOKUP($B594,'Results-formatted 060121'!$A:$AJ,(Q$3+2),FALSE)), IF($C594 = "pos-neg", (3+VLOOKUP($B594,'Results-formatted 060121'!$A:$AJ,(Q$3+2),FALSE)), VLOOKUP($B594,'Results-formatted 060121'!$A:$AJ,(Q$3+2),FALSE)))</f>
        <v>4</v>
      </c>
      <c r="R594" s="95">
        <f>IF($C594 = "neg", (($D594+1) - VLOOKUP($B594,'Results-formatted 060121'!$A:$AJ,(R$3+2),FALSE)), IF($C594 = "pos-neg", (3+VLOOKUP($B594,'Results-formatted 060121'!$A:$AJ,(R$3+2),FALSE)), VLOOKUP($B594,'Results-formatted 060121'!$A:$AJ,(R$3+2),FALSE)))</f>
        <v>3</v>
      </c>
      <c r="S594" s="95">
        <f>IF($C594 = "neg", (($D594+1) - VLOOKUP($B594,'Results-formatted 060121'!$A:$AJ,(S$3+2),FALSE)), IF($C594 = "pos-neg", (3+VLOOKUP($B594,'Results-formatted 060121'!$A:$AJ,(S$3+2),FALSE)), VLOOKUP($B594,'Results-formatted 060121'!$A:$AJ,(S$3+2),FALSE)))</f>
        <v>3</v>
      </c>
      <c r="T594" s="95">
        <f>IF($C594 = "neg", (($D594+1) - VLOOKUP($B594,'Results-formatted 060121'!$A:$AJ,(T$3+2),FALSE)), IF($C594 = "pos-neg", (3+VLOOKUP($B594,'Results-formatted 060121'!$A:$AJ,(T$3+2),FALSE)), VLOOKUP($B594,'Results-formatted 060121'!$A:$AJ,(T$3+2),FALSE)))</f>
        <v>4</v>
      </c>
      <c r="U594" s="95">
        <f>IF($C594 = "neg", (($D594+1) - VLOOKUP($B594,'Results-formatted 060121'!$A:$AJ,(U$3+2),FALSE)), IF($C594 = "pos-neg", (3+VLOOKUP($B594,'Results-formatted 060121'!$A:$AJ,(U$3+2),FALSE)), VLOOKUP($B594,'Results-formatted 060121'!$A:$AJ,(U$3+2),FALSE)))</f>
        <v>5</v>
      </c>
      <c r="V594" s="95">
        <f>IF($C594 = "neg", (($D594+1) - VLOOKUP($B594,'Results-formatted 060121'!$A:$AJ,(V$3+2),FALSE)), IF($C594 = "pos-neg", (3+VLOOKUP($B594,'Results-formatted 060121'!$A:$AJ,(V$3+2),FALSE)), VLOOKUP($B594,'Results-formatted 060121'!$A:$AJ,(V$3+2),FALSE)))</f>
        <v>2</v>
      </c>
      <c r="W594" s="95">
        <f>IF($C594 = "neg", (($D594+1) - VLOOKUP($B594,'Results-formatted 060121'!$A:$AJ,(W$3+2),FALSE)), IF($C594 = "pos-neg", (3+VLOOKUP($B594,'Results-formatted 060121'!$A:$AJ,(W$3+2),FALSE)), VLOOKUP($B594,'Results-formatted 060121'!$A:$AJ,(W$3+2),FALSE)))</f>
        <v>3</v>
      </c>
      <c r="X594" s="95">
        <f>IF($C594 = "neg", (($D594+1) - VLOOKUP($B594,'Results-formatted 060121'!$A:$AJ,(X$3+2),FALSE)), IF($C594 = "pos-neg", (3+VLOOKUP($B594,'Results-formatted 060121'!$A:$AJ,(X$3+2),FALSE)), VLOOKUP($B594,'Results-formatted 060121'!$A:$AJ,(X$3+2),FALSE)))</f>
        <v>3</v>
      </c>
      <c r="Y594" s="95">
        <f>IF($C594 = "neg", (($D594+1) - VLOOKUP($B594,'Results-formatted 060121'!$A:$AJ,(Y$3+2),FALSE)), IF($C594 = "pos-neg", (3+VLOOKUP($B594,'Results-formatted 060121'!$A:$AJ,(Y$3+2),FALSE)), VLOOKUP($B594,'Results-formatted 060121'!$A:$AJ,(Y$3+2),FALSE)))</f>
        <v>2</v>
      </c>
      <c r="Z594" s="95">
        <f>IF($C594 = "neg", (($D594+1) - VLOOKUP($B594,'Results-formatted 060121'!$A:$AJ,(Z$3+2),FALSE)), IF($C594 = "pos-neg", (3+VLOOKUP($B594,'Results-formatted 060121'!$A:$AJ,(Z$3+2),FALSE)), VLOOKUP($B594,'Results-formatted 060121'!$A:$AJ,(Z$3+2),FALSE)))</f>
        <v>3</v>
      </c>
      <c r="AA594" s="95">
        <f>IF($C594 = "neg", (($D594+1) - VLOOKUP($B594,'Results-formatted 060121'!$A:$AJ,(AA$3+2),FALSE)), IF($C594 = "pos-neg", (3+VLOOKUP($B594,'Results-formatted 060121'!$A:$AJ,(AA$3+2),FALSE)), VLOOKUP($B594,'Results-formatted 060121'!$A:$AJ,(AA$3+2),FALSE)))</f>
        <v>4</v>
      </c>
      <c r="AB594" s="95">
        <f>IF($C594 = "neg", (($D594+1) - VLOOKUP($B594,'Results-formatted 060121'!$A:$AJ,(AB$3+2),FALSE)), IF($C594 = "pos-neg", (3+VLOOKUP($B594,'Results-formatted 060121'!$A:$AJ,(AB$3+2),FALSE)), VLOOKUP($B594,'Results-formatted 060121'!$A:$AJ,(AB$3+2),FALSE)))</f>
        <v>4</v>
      </c>
      <c r="AC594" s="95">
        <f>IF($C594 = "neg", (($D594+1) - VLOOKUP($B594,'Results-formatted 060121'!$A:$AJ,(AC$3+2),FALSE)), IF($C594 = "pos-neg", (3+VLOOKUP($B594,'Results-formatted 060121'!$A:$AJ,(AC$3+2),FALSE)), VLOOKUP($B594,'Results-formatted 060121'!$A:$AJ,(AC$3+2),FALSE)))</f>
        <v>4</v>
      </c>
      <c r="AD594" s="95">
        <f>IF($C594 = "neg", (($D594+1) - VLOOKUP($B594,'Results-formatted 060121'!$A:$AJ,(AD$3+2),FALSE)), IF($C594 = "pos-neg", (3+VLOOKUP($B594,'Results-formatted 060121'!$A:$AJ,(AD$3+2),FALSE)), VLOOKUP($B594,'Results-formatted 060121'!$A:$AJ,(AD$3+2),FALSE)))</f>
        <v>3</v>
      </c>
      <c r="AE594" s="95">
        <f>IF($C594 = "neg", (($D594+1) - VLOOKUP($B594,'Results-formatted 060121'!$A:$AJ,(AE$3+2),FALSE)), IF($C594 = "pos-neg", (3+VLOOKUP($B594,'Results-formatted 060121'!$A:$AJ,(AE$3+2),FALSE)), VLOOKUP($B594,'Results-formatted 060121'!$A:$AJ,(AE$3+2),FALSE)))</f>
        <v>2</v>
      </c>
      <c r="AF594" s="95">
        <f>IF($C594 = "neg", (($D594+1) - VLOOKUP($B594,'Results-formatted 060121'!$A:$AJ,(AF$3+2),FALSE)), IF($C594 = "pos-neg", (3+VLOOKUP($B594,'Results-formatted 060121'!$A:$AJ,(AF$3+2),FALSE)), VLOOKUP($B594,'Results-formatted 060121'!$A:$AJ,(AF$3+2),FALSE)))</f>
        <v>3</v>
      </c>
      <c r="AG594" s="95">
        <f>IF($C594 = "neg", (($D594+1) - VLOOKUP($B594,'Results-formatted 060121'!$A:$AJ,(AG$3+2),FALSE)), IF($C594 = "pos-neg", (3+VLOOKUP($B594,'Results-formatted 060121'!$A:$AJ,(AG$3+2),FALSE)), VLOOKUP($B594,'Results-formatted 060121'!$A:$AJ,(AG$3+2),FALSE)))</f>
        <v>4</v>
      </c>
      <c r="AH594" s="95">
        <f>IF($C594 = "neg", (($D594+1) - VLOOKUP($B594,'Results-formatted 060121'!$A:$AJ,(AH$3+2),FALSE)), IF($C594 = "pos-neg", (3+VLOOKUP($B594,'Results-formatted 060121'!$A:$AJ,(AH$3+2),FALSE)), VLOOKUP($B594,'Results-formatted 060121'!$A:$AJ,(AH$3+2),FALSE)))</f>
        <v>4</v>
      </c>
      <c r="AI594" s="95">
        <f>IF($C594 = "neg", (($D594+1) - VLOOKUP($B594,'Results-formatted 060121'!$A:$AJ,(AI$3+2),FALSE)), IF($C594 = "pos-neg", (3+VLOOKUP($B594,'Results-formatted 060121'!$A:$AJ,(AI$3+2),FALSE)), VLOOKUP($B594,'Results-formatted 060121'!$A:$AJ,(AI$3+2),FALSE)))</f>
        <v>4</v>
      </c>
      <c r="AJ594" s="95">
        <f>IF($C594 = "neg", (($D594+1) - VLOOKUP($B594,'Results-formatted 060121'!$A:$AJ,(AJ$3+2),FALSE)), IF($C594 = "pos-neg", (3+VLOOKUP($B594,'Results-formatted 060121'!$A:$AJ,(AJ$3+2),FALSE)), VLOOKUP($B594,'Results-formatted 060121'!$A:$AJ,(AJ$3+2),FALSE)))</f>
        <v>1</v>
      </c>
      <c r="AK594" s="95">
        <f>IF($C594 = "neg", (($D594+1) - VLOOKUP($B594,'Results-formatted 060121'!$A:$AJ,(AK$3+2),FALSE)), IF($C594 = "pos-neg", (3+VLOOKUP($B594,'Results-formatted 060121'!$A:$AJ,(AK$3+2),FALSE)), VLOOKUP($B594,'Results-formatted 060121'!$A:$AJ,(AK$3+2),FALSE)))</f>
        <v>4</v>
      </c>
      <c r="AL594" s="95">
        <f>IF($C594 = "neg", (($D594+1) - VLOOKUP($B594,'Results-formatted 060121'!$A:$AJ,(AL$3+2),FALSE)), IF($C594 = "pos-neg", (3+VLOOKUP($B594,'Results-formatted 060121'!$A:$AJ,(AL$3+2),FALSE)), VLOOKUP($B594,'Results-formatted 060121'!$A:$AJ,(AL$3+2),FALSE)))</f>
        <v>3</v>
      </c>
      <c r="AM594" s="95">
        <f>IF($C594 = "neg", (($D594+1) - VLOOKUP($B594,'Results-formatted 060121'!$A:AJ,(AM$3+2),FALSE)), IF($C594 = "pos-neg", (3+VLOOKUP($B594,'Results-formatted 060121'!$A:AJ,(AM$3+2),FALSE)), VLOOKUP($B594,'Results-formatted 060121'!$A:AJ,(AM$3+2),FALSE)))</f>
        <v>5</v>
      </c>
      <c r="AN594" s="95">
        <f>IF($C594 = "neg", (($D594+1) - VLOOKUP($B594,'Results-formatted 060121'!$A:AK,(AN$3+2),FALSE)), IF($C594 = "pos-neg", (3+VLOOKUP($B594,'Results-formatted 060121'!$A:AK,(AN$3+2),FALSE)), VLOOKUP($B594,'Results-formatted 060121'!$A:AK,(AN$3+2),FALSE)))</f>
        <v>3</v>
      </c>
      <c r="AO594" s="95">
        <f>IF($C594 = "neg", (($D594+1) - VLOOKUP($B594,'Results-formatted 060121'!$A:AL,(AO$3+2),FALSE)), IF($C594 = "pos-neg", (3+VLOOKUP($B594,'Results-formatted 060121'!$A:AL,(AO$3+2),FALSE)), VLOOKUP($B594,'Results-formatted 060121'!$A:AL,(AO$3+2),FALSE)))</f>
        <v>4</v>
      </c>
      <c r="AP594" s="95">
        <f>IF($C594 = "neg", (($D594+1) - VLOOKUP($B594,'Results-formatted 060121'!$A:AM,(AP$3+2),FALSE)), IF($C594 = "pos-neg", (3+VLOOKUP($B594,'Results-formatted 060121'!$A:AM,(AP$3+2),FALSE)), VLOOKUP($B594,'Results-formatted 060121'!$A:AM,(AP$3+2),FALSE)))</f>
        <v>2</v>
      </c>
      <c r="AQ594" s="95">
        <f>IF($C594 = "neg", (($D594+1) - VLOOKUP($B594,'Results-formatted 060121'!$A:AN,(AQ$3+2),FALSE)), IF($C594 = "pos-neg", (3+VLOOKUP($B594,'Results-formatted 060121'!$A:AN,(AQ$3+2),FALSE)), VLOOKUP($B594,'Results-formatted 060121'!$A:AN,(AQ$3+2),FALSE)))</f>
        <v>2</v>
      </c>
      <c r="AR594" s="95">
        <f>IF($C594 = "neg", (($D594+1) - VLOOKUP($B594,'Results-formatted 060121'!$A:AO,(AR$3+2),FALSE)), IF($C594 = "pos-neg", (3+VLOOKUP($B594,'Results-formatted 060121'!$A:AO,(AR$3+2),FALSE)), VLOOKUP($B594,'Results-formatted 060121'!$A:AO,(AR$3+2),FALSE)))</f>
        <v>3</v>
      </c>
      <c r="AS594" s="95">
        <f>IF($C594 = "neg", (($D594+1) - VLOOKUP($B594,'Results-formatted 060121'!$A:AP,(AS$3+2),FALSE)), IF($C594 = "pos-neg", (3+VLOOKUP($B594,'Results-formatted 060121'!$A:AP,(AS$3+2),FALSE)), VLOOKUP($B594,'Results-formatted 060121'!$A:AP,(AS$3+2),FALSE)))</f>
        <v>4</v>
      </c>
      <c r="AT594" s="95">
        <f>IF($C594 = "neg", (($D594+1) - VLOOKUP($B594,'Results-formatted 060121'!$A:AQ,(AT$3+2),FALSE)), IF($C594 = "pos-neg", (3+VLOOKUP($B594,'Results-formatted 060121'!$A:AQ,(AT$3+2),FALSE)), VLOOKUP($B594,'Results-formatted 060121'!$A:AQ,(AT$3+2),FALSE)))</f>
        <v>5</v>
      </c>
      <c r="AU594" s="95">
        <f>IF($C594 = "neg", (($D594+1) - VLOOKUP($B594,'Results-formatted 060121'!$A:AR,(AU$3+2),FALSE)), IF($C594 = "pos-neg", (3+VLOOKUP($B594,'Results-formatted 060121'!$A:AR,(AU$3+2),FALSE)), VLOOKUP($B594,'Results-formatted 060121'!$A:AR,(AU$3+2),FALSE)))</f>
        <v>2</v>
      </c>
      <c r="AV594" s="95">
        <f>IF($C594 = "neg", (($D594+1) - VLOOKUP($B594,'Results-formatted 060121'!$A:AS,(AV$3+2),FALSE)), IF($C594 = "pos-neg", (3+VLOOKUP($B594,'Results-formatted 060121'!$A:AS,(AV$3+2),FALSE)), VLOOKUP($B594,'Results-formatted 060121'!$A:AS,(AV$3+2),FALSE)))</f>
        <v>3</v>
      </c>
      <c r="AW594" s="95">
        <f>IF($C594 = "neg", (($D594+1) - VLOOKUP($B594,'Results-formatted 060121'!$A:AT,(AW$3+2),FALSE)), IF($C594 = "pos-neg", (3+VLOOKUP($B594,'Results-formatted 060121'!$A:AT,(AW$3+2),FALSE)), VLOOKUP($B594,'Results-formatted 060121'!$A:AT,(AW$3+2),FALSE)))</f>
        <v>4</v>
      </c>
      <c r="AX594" s="95">
        <f>IF($C594 = "neg", (($D594+1) - VLOOKUP($B594,'Results-formatted 060121'!$A:AU,(AX$3+2),FALSE)), IF($C594 = "pos-neg", (3+VLOOKUP($B594,'Results-formatted 060121'!$A:AU,(AX$3+2),FALSE)), VLOOKUP($B594,'Results-formatted 060121'!$A:AU,(AX$3+2),FALSE)))</f>
        <v>4</v>
      </c>
      <c r="AY594" s="95">
        <f>IF($C594 = "neg", (($D594+1) - VLOOKUP($B594,'Results-formatted 060121'!$A:AV,(AY$3+2),FALSE)), IF($C594 = "pos-neg", (3+VLOOKUP($B594,'Results-formatted 060121'!$A:AV,(AY$3+2),FALSE)), VLOOKUP($B594,'Results-formatted 060121'!$A:AV,(AY$3+2),FALSE)))</f>
        <v>3</v>
      </c>
      <c r="AZ594" s="95">
        <f>IF($C594 = "neg", (($D594+1) - VLOOKUP($B594,'Results-formatted 060121'!$A:AW,(AZ$3+2),FALSE)), IF($C594 = "pos-neg", (3+VLOOKUP($B594,'Results-formatted 060121'!$A:AW,(AZ$3+2),FALSE)), VLOOKUP($B594,'Results-formatted 060121'!$A:AW,(AZ$3+2),FALSE)))</f>
        <v>4</v>
      </c>
      <c r="BA594" s="95">
        <f>IF($C594 = "neg", (($D594+1) - VLOOKUP($B594,'Results-formatted 060121'!$A:AX,(BA$3+2),FALSE)), IF($C594 = "pos-neg", (3+VLOOKUP($B594,'Results-formatted 060121'!$A:AX,(BA$3+2),FALSE)), VLOOKUP($B594,'Results-formatted 060121'!$A:AX,(BA$3+2),FALSE)))</f>
        <v>4</v>
      </c>
      <c r="BB594" s="95">
        <f>IF($C594 = "neg", (($D594+1) - VLOOKUP($B594,'Results-formatted 060121'!$A:AY,(BB$3+2),FALSE)), IF($C594 = "pos-neg", (3+VLOOKUP($B594,'Results-formatted 060121'!$A:AY,(BB$3+2),FALSE)), VLOOKUP($B594,'Results-formatted 060121'!$A:AY,(BB$3+2),FALSE)))</f>
        <v>4</v>
      </c>
      <c r="BC594" s="95">
        <f>IF($C594 = "neg", (($D594+1) - VLOOKUP($B594,'Results-formatted 060121'!$A:AZ,(BC$3+2),FALSE)), IF($C594 = "pos-neg", (3+VLOOKUP($B594,'Results-formatted 060121'!$A:AZ,(BC$3+2),FALSE)), VLOOKUP($B594,'Results-formatted 060121'!$A:AZ,(BC$3+2),FALSE)))</f>
        <v>3</v>
      </c>
      <c r="BD594" s="95">
        <f>IF($C594 = "neg", (($D594+1) - VLOOKUP($B594,'Results-formatted 060121'!$A:BA,(BD$3+2),FALSE)), IF($C594 = "pos-neg", (3+VLOOKUP($B594,'Results-formatted 060121'!$A:BA,(BD$3+2),FALSE)), VLOOKUP($B594,'Results-formatted 060121'!$A:BA,(BD$3+2),FALSE)))</f>
        <v>4</v>
      </c>
      <c r="BE594" s="95">
        <f>IF($C594 = "neg", (($D594+1) - VLOOKUP($B594,'Results-formatted 060121'!$A:BB,(BE$3+2),FALSE)), IF($C594 = "pos-neg", (3+VLOOKUP($B594,'Results-formatted 060121'!$A:BB,(BE$3+2),FALSE)), VLOOKUP($B594,'Results-formatted 060121'!$A:BB,(BE$3+2),FALSE)))</f>
        <v>4</v>
      </c>
      <c r="BF594" s="95">
        <f>IF($C594 = "neg", (($D594+1) - VLOOKUP($B594,'Results-formatted 060121'!$A:BC,(BF$3+2),FALSE)), IF($C594 = "pos-neg", (3+VLOOKUP($B594,'Results-formatted 060121'!$A:BC,(BF$3+2),FALSE)), VLOOKUP($B594,'Results-formatted 060121'!$A:BC,(BF$3+2),FALSE)))</f>
        <v>2</v>
      </c>
      <c r="BG594" s="95">
        <f>IF($C594 = "neg", (($D594+1) - VLOOKUP($B594,'Results-formatted 060121'!$A:BD,(BG$3+2),FALSE)), IF($C594 = "pos-neg", (3+VLOOKUP($B594,'Results-formatted 060121'!$A:BD,(BG$3+2),FALSE)), VLOOKUP($B594,'Results-formatted 060121'!$A:BD,(BG$3+2),FALSE)))</f>
        <v>4</v>
      </c>
      <c r="BH594" s="95">
        <f>IF($C594 = "neg", (($D594+1) - VLOOKUP($B594,'Results-formatted 060121'!$A:BE,(BH$3+2),FALSE)), IF($C594 = "pos-neg", (3+VLOOKUP($B594,'Results-formatted 060121'!$A:BE,(BH$3+2),FALSE)), VLOOKUP($B594,'Results-formatted 060121'!$A:BE,(BH$3+2),FALSE)))</f>
        <v>3</v>
      </c>
      <c r="BI594" s="95">
        <f>IF($C594 = "neg", (($D594+1) - VLOOKUP($B594,'Results-formatted 060121'!$A:BF,(BI$3+2),FALSE)), IF($C594 = "pos-neg", (3+VLOOKUP($B594,'Results-formatted 060121'!$A:BF,(BI$3+2),FALSE)), VLOOKUP($B594,'Results-formatted 060121'!$A:BF,(BI$3+2),FALSE)))</f>
        <v>4</v>
      </c>
      <c r="BJ594" s="95">
        <f>IF($C594 = "neg", (($D594+1) - VLOOKUP($B594,'Results-formatted 060121'!$A:BG,(BJ$3+2),FALSE)), IF($C594 = "pos-neg", (3+VLOOKUP($B594,'Results-formatted 060121'!$A:BG,(BJ$3+2),FALSE)), VLOOKUP($B594,'Results-formatted 060121'!$A:BG,(BJ$3+2),FALSE)))</f>
        <v>1</v>
      </c>
      <c r="BK594" s="95">
        <f>IF($C594 = "neg", (($D594+1) - VLOOKUP($B594,'Results-formatted 060121'!$A:BH,(BK$3+2),FALSE)), IF($C594 = "pos-neg", (3+VLOOKUP($B594,'Results-formatted 060121'!$A:BH,(BK$3+2),FALSE)), VLOOKUP($B594,'Results-formatted 060121'!$A:BH,(BK$3+2),FALSE)))</f>
        <v>2</v>
      </c>
      <c r="BL594" s="95">
        <f>IF($C594 = "neg", (($D594+1) - VLOOKUP($B594,'Results-formatted 060121'!$A:BI,(BL$3+2),FALSE)), IF($C594 = "pos-neg", (3+VLOOKUP($B594,'Results-formatted 060121'!$A:BI,(BL$3+2),FALSE)), VLOOKUP($B594,'Results-formatted 060121'!$A:BI,(BL$3+2),FALSE)))</f>
        <v>3</v>
      </c>
      <c r="BM594" s="95">
        <f>IF($C594 = "neg", (($D594+1) - VLOOKUP($B594,'Results-formatted 060121'!$A:BJ,(BM$3+2),FALSE)), IF($C594 = "pos-neg", (3+VLOOKUP($B594,'Results-formatted 060121'!$A:BJ,(BM$3+2),FALSE)), VLOOKUP($B594,'Results-formatted 060121'!$A:BJ,(BM$3+2),FALSE)))</f>
        <v>3</v>
      </c>
      <c r="BN594" s="95"/>
      <c r="BO594" s="95"/>
      <c r="BP594" s="95"/>
      <c r="BQ594" s="95"/>
      <c r="BR594" s="95"/>
      <c r="BS594" s="95"/>
      <c r="BT594" s="95"/>
      <c r="BU594" s="95"/>
      <c r="BV594" s="95"/>
      <c r="BW594" s="95"/>
      <c r="BX594" s="95"/>
      <c r="BY594" s="95"/>
      <c r="BZ594" s="95"/>
      <c r="CA594" s="95"/>
      <c r="CB594" s="95"/>
      <c r="CC594" s="95"/>
      <c r="CD594" s="99"/>
      <c r="CE594" s="25">
        <f t="shared" si="2235"/>
        <v>3.3833333333333333</v>
      </c>
      <c r="CF594" s="25">
        <f t="shared" si="2320"/>
        <v>0.9583118396017567</v>
      </c>
    </row>
    <row r="595" spans="2:84" ht="42" x14ac:dyDescent="0.15">
      <c r="B595" s="84" t="s">
        <v>696</v>
      </c>
      <c r="C595" s="86" t="s">
        <v>224</v>
      </c>
      <c r="D595" s="2">
        <v>5</v>
      </c>
      <c r="E595" s="15" t="s">
        <v>251</v>
      </c>
      <c r="F595" s="95">
        <f>IF($C595 = "neg", (($D595+1) - VLOOKUP($B595,'Results-formatted 060121'!$A:$AJ,(F$3+2),FALSE)), IF($C595 = "pos-neg", (3+VLOOKUP($B595,'Results-formatted 060121'!$A:$AJ,(F$3+2),FALSE)), VLOOKUP($B595,'Results-formatted 060121'!$A:$AJ,(F$3+2),FALSE)))</f>
        <v>3</v>
      </c>
      <c r="G595" s="95">
        <f>IF($C595 = "neg", (($D595+1) - VLOOKUP($B595,'Results-formatted 060121'!$A:$AJ,(G$3+2),FALSE)), IF($C595 = "pos-neg", (3+VLOOKUP($B595,'Results-formatted 060121'!$A:$AJ,(G$3+2),FALSE)), VLOOKUP($B595,'Results-formatted 060121'!$A:$AJ,(G$3+2),FALSE)))</f>
        <v>5</v>
      </c>
      <c r="H595" s="95">
        <f>IF($C595 = "neg", (($D595+1) - VLOOKUP($B595,'Results-formatted 060121'!$A:$AJ,(H$3+2),FALSE)), IF($C595 = "pos-neg", (3+VLOOKUP($B595,'Results-formatted 060121'!$A:$AJ,(H$3+2),FALSE)), VLOOKUP($B595,'Results-formatted 060121'!$A:$AJ,(H$3+2),FALSE)))</f>
        <v>1</v>
      </c>
      <c r="I595" s="95">
        <f>IF($C595 = "neg", (($D595+1) - VLOOKUP($B595,'Results-formatted 060121'!$A:$AJ,(I$3+2),FALSE)), IF($C595 = "pos-neg", (3+VLOOKUP($B595,'Results-formatted 060121'!$A:$AJ,(I$3+2),FALSE)), VLOOKUP($B595,'Results-formatted 060121'!$A:$AJ,(I$3+2),FALSE)))</f>
        <v>1</v>
      </c>
      <c r="J595" s="95">
        <f>IF($C595 = "neg", (($D595+1) - VLOOKUP($B595,'Results-formatted 060121'!$A:$AJ,(J$3+2),FALSE)), IF($C595 = "pos-neg", (3+VLOOKUP($B595,'Results-formatted 060121'!$A:$AJ,(J$3+2),FALSE)), VLOOKUP($B595,'Results-formatted 060121'!$A:$AJ,(J$3+2),FALSE)))</f>
        <v>3</v>
      </c>
      <c r="K595" s="95">
        <f>IF($C595 = "neg", (($D595+1) - VLOOKUP($B595,'Results-formatted 060121'!$A:$AJ,(K$3+2),FALSE)), IF($C595 = "pos-neg", (3+VLOOKUP($B595,'Results-formatted 060121'!$A:$AJ,(K$3+2),FALSE)), VLOOKUP($B595,'Results-formatted 060121'!$A:$AJ,(K$3+2),FALSE)))</f>
        <v>3</v>
      </c>
      <c r="L595" s="95">
        <f>IF($C595 = "neg", (($D595+1) - VLOOKUP($B595,'Results-formatted 060121'!$A:$AJ,(L$3+2),FALSE)), IF($C595 = "pos-neg", (3+VLOOKUP($B595,'Results-formatted 060121'!$A:$AJ,(L$3+2),FALSE)), VLOOKUP($B595,'Results-formatted 060121'!$A:$AJ,(L$3+2),FALSE)))</f>
        <v>1</v>
      </c>
      <c r="M595" s="95">
        <f>IF($C595 = "neg", (($D595+1) - VLOOKUP($B595,'Results-formatted 060121'!$A:$AJ,(M$3+2),FALSE)), IF($C595 = "pos-neg", (3+VLOOKUP($B595,'Results-formatted 060121'!$A:$AJ,(M$3+2),FALSE)), VLOOKUP($B595,'Results-formatted 060121'!$A:$AJ,(M$3+2),FALSE)))</f>
        <v>1</v>
      </c>
      <c r="N595" s="95">
        <f>IF($C595 = "neg", (($D595+1) - VLOOKUP($B595,'Results-formatted 060121'!$A:$AJ,(N$3+2),FALSE)), IF($C595 = "pos-neg", (3+VLOOKUP($B595,'Results-formatted 060121'!$A:$AJ,(N$3+2),FALSE)), VLOOKUP($B595,'Results-formatted 060121'!$A:$AJ,(N$3+2),FALSE)))</f>
        <v>3</v>
      </c>
      <c r="O595" s="95">
        <f>IF($C595 = "neg", (($D595+1) - VLOOKUP($B595,'Results-formatted 060121'!$A:$AJ,(O$3+2),FALSE)), IF($C595 = "pos-neg", (3+VLOOKUP($B595,'Results-formatted 060121'!$A:$AJ,(O$3+2),FALSE)), VLOOKUP($B595,'Results-formatted 060121'!$A:$AJ,(O$3+2),FALSE)))</f>
        <v>1</v>
      </c>
      <c r="P595" s="95">
        <f>IF($C595 = "neg", (($D595+1) - VLOOKUP($B595,'Results-formatted 060121'!$A:$AJ,(P$3+2),FALSE)), IF($C595 = "pos-neg", (3+VLOOKUP($B595,'Results-formatted 060121'!$A:$AJ,(P$3+2),FALSE)), VLOOKUP($B595,'Results-formatted 060121'!$A:$AJ,(P$3+2),FALSE)))</f>
        <v>2</v>
      </c>
      <c r="Q595" s="95">
        <f>IF($C595 = "neg", (($D595+1) - VLOOKUP($B595,'Results-formatted 060121'!$A:$AJ,(Q$3+2),FALSE)), IF($C595 = "pos-neg", (3+VLOOKUP($B595,'Results-formatted 060121'!$A:$AJ,(Q$3+2),FALSE)), VLOOKUP($B595,'Results-formatted 060121'!$A:$AJ,(Q$3+2),FALSE)))</f>
        <v>4</v>
      </c>
      <c r="R595" s="95">
        <f>IF($C595 = "neg", (($D595+1) - VLOOKUP($B595,'Results-formatted 060121'!$A:$AJ,(R$3+2),FALSE)), IF($C595 = "pos-neg", (3+VLOOKUP($B595,'Results-formatted 060121'!$A:$AJ,(R$3+2),FALSE)), VLOOKUP($B595,'Results-formatted 060121'!$A:$AJ,(R$3+2),FALSE)))</f>
        <v>3</v>
      </c>
      <c r="S595" s="95">
        <f>IF($C595 = "neg", (($D595+1) - VLOOKUP($B595,'Results-formatted 060121'!$A:$AJ,(S$3+2),FALSE)), IF($C595 = "pos-neg", (3+VLOOKUP($B595,'Results-formatted 060121'!$A:$AJ,(S$3+2),FALSE)), VLOOKUP($B595,'Results-formatted 060121'!$A:$AJ,(S$3+2),FALSE)))</f>
        <v>3</v>
      </c>
      <c r="T595" s="95">
        <f>IF($C595 = "neg", (($D595+1) - VLOOKUP($B595,'Results-formatted 060121'!$A:$AJ,(T$3+2),FALSE)), IF($C595 = "pos-neg", (3+VLOOKUP($B595,'Results-formatted 060121'!$A:$AJ,(T$3+2),FALSE)), VLOOKUP($B595,'Results-formatted 060121'!$A:$AJ,(T$3+2),FALSE)))</f>
        <v>2</v>
      </c>
      <c r="U595" s="95">
        <f>IF($C595 = "neg", (($D595+1) - VLOOKUP($B595,'Results-formatted 060121'!$A:$AJ,(U$3+2),FALSE)), IF($C595 = "pos-neg", (3+VLOOKUP($B595,'Results-formatted 060121'!$A:$AJ,(U$3+2),FALSE)), VLOOKUP($B595,'Results-formatted 060121'!$A:$AJ,(U$3+2),FALSE)))</f>
        <v>1</v>
      </c>
      <c r="V595" s="95">
        <f>IF($C595 = "neg", (($D595+1) - VLOOKUP($B595,'Results-formatted 060121'!$A:$AJ,(V$3+2),FALSE)), IF($C595 = "pos-neg", (3+VLOOKUP($B595,'Results-formatted 060121'!$A:$AJ,(V$3+2),FALSE)), VLOOKUP($B595,'Results-formatted 060121'!$A:$AJ,(V$3+2),FALSE)))</f>
        <v>3</v>
      </c>
      <c r="W595" s="95">
        <f>IF($C595 = "neg", (($D595+1) - VLOOKUP($B595,'Results-formatted 060121'!$A:$AJ,(W$3+2),FALSE)), IF($C595 = "pos-neg", (3+VLOOKUP($B595,'Results-formatted 060121'!$A:$AJ,(W$3+2),FALSE)), VLOOKUP($B595,'Results-formatted 060121'!$A:$AJ,(W$3+2),FALSE)))</f>
        <v>2</v>
      </c>
      <c r="X595" s="95">
        <f>IF($C595 = "neg", (($D595+1) - VLOOKUP($B595,'Results-formatted 060121'!$A:$AJ,(X$3+2),FALSE)), IF($C595 = "pos-neg", (3+VLOOKUP($B595,'Results-formatted 060121'!$A:$AJ,(X$3+2),FALSE)), VLOOKUP($B595,'Results-formatted 060121'!$A:$AJ,(X$3+2),FALSE)))</f>
        <v>2</v>
      </c>
      <c r="Y595" s="95">
        <f>IF($C595 = "neg", (($D595+1) - VLOOKUP($B595,'Results-formatted 060121'!$A:$AJ,(Y$3+2),FALSE)), IF($C595 = "pos-neg", (3+VLOOKUP($B595,'Results-formatted 060121'!$A:$AJ,(Y$3+2),FALSE)), VLOOKUP($B595,'Results-formatted 060121'!$A:$AJ,(Y$3+2),FALSE)))</f>
        <v>3</v>
      </c>
      <c r="Z595" s="95">
        <f>IF($C595 = "neg", (($D595+1) - VLOOKUP($B595,'Results-formatted 060121'!$A:$AJ,(Z$3+2),FALSE)), IF($C595 = "pos-neg", (3+VLOOKUP($B595,'Results-formatted 060121'!$A:$AJ,(Z$3+2),FALSE)), VLOOKUP($B595,'Results-formatted 060121'!$A:$AJ,(Z$3+2),FALSE)))</f>
        <v>1</v>
      </c>
      <c r="AA595" s="95">
        <f>IF($C595 = "neg", (($D595+1) - VLOOKUP($B595,'Results-formatted 060121'!$A:$AJ,(AA$3+2),FALSE)), IF($C595 = "pos-neg", (3+VLOOKUP($B595,'Results-formatted 060121'!$A:$AJ,(AA$3+2),FALSE)), VLOOKUP($B595,'Results-formatted 060121'!$A:$AJ,(AA$3+2),FALSE)))</f>
        <v>4</v>
      </c>
      <c r="AB595" s="95">
        <f>IF($C595 = "neg", (($D595+1) - VLOOKUP($B595,'Results-formatted 060121'!$A:$AJ,(AB$3+2),FALSE)), IF($C595 = "pos-neg", (3+VLOOKUP($B595,'Results-formatted 060121'!$A:$AJ,(AB$3+2),FALSE)), VLOOKUP($B595,'Results-formatted 060121'!$A:$AJ,(AB$3+2),FALSE)))</f>
        <v>4</v>
      </c>
      <c r="AC595" s="95">
        <f>IF($C595 = "neg", (($D595+1) - VLOOKUP($B595,'Results-formatted 060121'!$A:$AJ,(AC$3+2),FALSE)), IF($C595 = "pos-neg", (3+VLOOKUP($B595,'Results-formatted 060121'!$A:$AJ,(AC$3+2),FALSE)), VLOOKUP($B595,'Results-formatted 060121'!$A:$AJ,(AC$3+2),FALSE)))</f>
        <v>2</v>
      </c>
      <c r="AD595" s="95">
        <f>IF($C595 = "neg", (($D595+1) - VLOOKUP($B595,'Results-formatted 060121'!$A:$AJ,(AD$3+2),FALSE)), IF($C595 = "pos-neg", (3+VLOOKUP($B595,'Results-formatted 060121'!$A:$AJ,(AD$3+2),FALSE)), VLOOKUP($B595,'Results-formatted 060121'!$A:$AJ,(AD$3+2),FALSE)))</f>
        <v>1</v>
      </c>
      <c r="AE595" s="95">
        <f>IF($C595 = "neg", (($D595+1) - VLOOKUP($B595,'Results-formatted 060121'!$A:$AJ,(AE$3+2),FALSE)), IF($C595 = "pos-neg", (3+VLOOKUP($B595,'Results-formatted 060121'!$A:$AJ,(AE$3+2),FALSE)), VLOOKUP($B595,'Results-formatted 060121'!$A:$AJ,(AE$3+2),FALSE)))</f>
        <v>3</v>
      </c>
      <c r="AF595" s="95">
        <f>IF($C595 = "neg", (($D595+1) - VLOOKUP($B595,'Results-formatted 060121'!$A:$AJ,(AF$3+2),FALSE)), IF($C595 = "pos-neg", (3+VLOOKUP($B595,'Results-formatted 060121'!$A:$AJ,(AF$3+2),FALSE)), VLOOKUP($B595,'Results-formatted 060121'!$A:$AJ,(AF$3+2),FALSE)))</f>
        <v>1</v>
      </c>
      <c r="AG595" s="95">
        <f>IF($C595 = "neg", (($D595+1) - VLOOKUP($B595,'Results-formatted 060121'!$A:$AJ,(AG$3+2),FALSE)), IF($C595 = "pos-neg", (3+VLOOKUP($B595,'Results-formatted 060121'!$A:$AJ,(AG$3+2),FALSE)), VLOOKUP($B595,'Results-formatted 060121'!$A:$AJ,(AG$3+2),FALSE)))</f>
        <v>2</v>
      </c>
      <c r="AH595" s="95">
        <f>IF($C595 = "neg", (($D595+1) - VLOOKUP($B595,'Results-formatted 060121'!$A:$AJ,(AH$3+2),FALSE)), IF($C595 = "pos-neg", (3+VLOOKUP($B595,'Results-formatted 060121'!$A:$AJ,(AH$3+2),FALSE)), VLOOKUP($B595,'Results-formatted 060121'!$A:$AJ,(AH$3+2),FALSE)))</f>
        <v>2</v>
      </c>
      <c r="AI595" s="95">
        <f>IF($C595 = "neg", (($D595+1) - VLOOKUP($B595,'Results-formatted 060121'!$A:$AJ,(AI$3+2),FALSE)), IF($C595 = "pos-neg", (3+VLOOKUP($B595,'Results-formatted 060121'!$A:$AJ,(AI$3+2),FALSE)), VLOOKUP($B595,'Results-formatted 060121'!$A:$AJ,(AI$3+2),FALSE)))</f>
        <v>3</v>
      </c>
      <c r="AJ595" s="95">
        <f>IF($C595 = "neg", (($D595+1) - VLOOKUP($B595,'Results-formatted 060121'!$A:$AJ,(AJ$3+2),FALSE)), IF($C595 = "pos-neg", (3+VLOOKUP($B595,'Results-formatted 060121'!$A:$AJ,(AJ$3+2),FALSE)), VLOOKUP($B595,'Results-formatted 060121'!$A:$AJ,(AJ$3+2),FALSE)))</f>
        <v>4</v>
      </c>
      <c r="AK595" s="95">
        <f>IF($C595 = "neg", (($D595+1) - VLOOKUP($B595,'Results-formatted 060121'!$A:$AJ,(AK$3+2),FALSE)), IF($C595 = "pos-neg", (3+VLOOKUP($B595,'Results-formatted 060121'!$A:$AJ,(AK$3+2),FALSE)), VLOOKUP($B595,'Results-formatted 060121'!$A:$AJ,(AK$3+2),FALSE)))</f>
        <v>3</v>
      </c>
      <c r="AL595" s="95">
        <f>IF($C595 = "neg", (($D595+1) - VLOOKUP($B595,'Results-formatted 060121'!$A:$AJ,(AL$3+2),FALSE)), IF($C595 = "pos-neg", (3+VLOOKUP($B595,'Results-formatted 060121'!$A:$AJ,(AL$3+2),FALSE)), VLOOKUP($B595,'Results-formatted 060121'!$A:$AJ,(AL$3+2),FALSE)))</f>
        <v>3</v>
      </c>
      <c r="AM595" s="95">
        <f>IF($C595 = "neg", (($D595+1) - VLOOKUP($B595,'Results-formatted 060121'!$A:AJ,(AM$3+2),FALSE)), IF($C595 = "pos-neg", (3+VLOOKUP($B595,'Results-formatted 060121'!$A:AJ,(AM$3+2),FALSE)), VLOOKUP($B595,'Results-formatted 060121'!$A:AJ,(AM$3+2),FALSE)))</f>
        <v>1</v>
      </c>
      <c r="AN595" s="95">
        <f>IF($C595 = "neg", (($D595+1) - VLOOKUP($B595,'Results-formatted 060121'!$A:AK,(AN$3+2),FALSE)), IF($C595 = "pos-neg", (3+VLOOKUP($B595,'Results-formatted 060121'!$A:AK,(AN$3+2),FALSE)), VLOOKUP($B595,'Results-formatted 060121'!$A:AK,(AN$3+2),FALSE)))</f>
        <v>2</v>
      </c>
      <c r="AO595" s="95">
        <f>IF($C595 = "neg", (($D595+1) - VLOOKUP($B595,'Results-formatted 060121'!$A:AL,(AO$3+2),FALSE)), IF($C595 = "pos-neg", (3+VLOOKUP($B595,'Results-formatted 060121'!$A:AL,(AO$3+2),FALSE)), VLOOKUP($B595,'Results-formatted 060121'!$A:AL,(AO$3+2),FALSE)))</f>
        <v>3</v>
      </c>
      <c r="AP595" s="95">
        <f>IF($C595 = "neg", (($D595+1) - VLOOKUP($B595,'Results-formatted 060121'!$A:AM,(AP$3+2),FALSE)), IF($C595 = "pos-neg", (3+VLOOKUP($B595,'Results-formatted 060121'!$A:AM,(AP$3+2),FALSE)), VLOOKUP($B595,'Results-formatted 060121'!$A:AM,(AP$3+2),FALSE)))</f>
        <v>1</v>
      </c>
      <c r="AQ595" s="95">
        <f>IF($C595 = "neg", (($D595+1) - VLOOKUP($B595,'Results-formatted 060121'!$A:AN,(AQ$3+2),FALSE)), IF($C595 = "pos-neg", (3+VLOOKUP($B595,'Results-formatted 060121'!$A:AN,(AQ$3+2),FALSE)), VLOOKUP($B595,'Results-formatted 060121'!$A:AN,(AQ$3+2),FALSE)))</f>
        <v>2</v>
      </c>
      <c r="AR595" s="95">
        <f>IF($C595 = "neg", (($D595+1) - VLOOKUP($B595,'Results-formatted 060121'!$A:AO,(AR$3+2),FALSE)), IF($C595 = "pos-neg", (3+VLOOKUP($B595,'Results-formatted 060121'!$A:AO,(AR$3+2),FALSE)), VLOOKUP($B595,'Results-formatted 060121'!$A:AO,(AR$3+2),FALSE)))</f>
        <v>2</v>
      </c>
      <c r="AS595" s="95">
        <f>IF($C595 = "neg", (($D595+1) - VLOOKUP($B595,'Results-formatted 060121'!$A:AP,(AS$3+2),FALSE)), IF($C595 = "pos-neg", (3+VLOOKUP($B595,'Results-formatted 060121'!$A:AP,(AS$3+2),FALSE)), VLOOKUP($B595,'Results-formatted 060121'!$A:AP,(AS$3+2),FALSE)))</f>
        <v>3</v>
      </c>
      <c r="AT595" s="95">
        <f>IF($C595 = "neg", (($D595+1) - VLOOKUP($B595,'Results-formatted 060121'!$A:AQ,(AT$3+2),FALSE)), IF($C595 = "pos-neg", (3+VLOOKUP($B595,'Results-formatted 060121'!$A:AQ,(AT$3+2),FALSE)), VLOOKUP($B595,'Results-formatted 060121'!$A:AQ,(AT$3+2),FALSE)))</f>
        <v>5</v>
      </c>
      <c r="AU595" s="95">
        <f>IF($C595 = "neg", (($D595+1) - VLOOKUP($B595,'Results-formatted 060121'!$A:AR,(AU$3+2),FALSE)), IF($C595 = "pos-neg", (3+VLOOKUP($B595,'Results-formatted 060121'!$A:AR,(AU$3+2),FALSE)), VLOOKUP($B595,'Results-formatted 060121'!$A:AR,(AU$3+2),FALSE)))</f>
        <v>3</v>
      </c>
      <c r="AV595" s="95">
        <f>IF($C595 = "neg", (($D595+1) - VLOOKUP($B595,'Results-formatted 060121'!$A:AS,(AV$3+2),FALSE)), IF($C595 = "pos-neg", (3+VLOOKUP($B595,'Results-formatted 060121'!$A:AS,(AV$3+2),FALSE)), VLOOKUP($B595,'Results-formatted 060121'!$A:AS,(AV$3+2),FALSE)))</f>
        <v>1</v>
      </c>
      <c r="AW595" s="95">
        <f>IF($C595 = "neg", (($D595+1) - VLOOKUP($B595,'Results-formatted 060121'!$A:AT,(AW$3+2),FALSE)), IF($C595 = "pos-neg", (3+VLOOKUP($B595,'Results-formatted 060121'!$A:AT,(AW$3+2),FALSE)), VLOOKUP($B595,'Results-formatted 060121'!$A:AT,(AW$3+2),FALSE)))</f>
        <v>1</v>
      </c>
      <c r="AX595" s="95">
        <f>IF($C595 = "neg", (($D595+1) - VLOOKUP($B595,'Results-formatted 060121'!$A:AU,(AX$3+2),FALSE)), IF($C595 = "pos-neg", (3+VLOOKUP($B595,'Results-formatted 060121'!$A:AU,(AX$3+2),FALSE)), VLOOKUP($B595,'Results-formatted 060121'!$A:AU,(AX$3+2),FALSE)))</f>
        <v>1</v>
      </c>
      <c r="AY595" s="95">
        <f>IF($C595 = "neg", (($D595+1) - VLOOKUP($B595,'Results-formatted 060121'!$A:AV,(AY$3+2),FALSE)), IF($C595 = "pos-neg", (3+VLOOKUP($B595,'Results-formatted 060121'!$A:AV,(AY$3+2),FALSE)), VLOOKUP($B595,'Results-formatted 060121'!$A:AV,(AY$3+2),FALSE)))</f>
        <v>1</v>
      </c>
      <c r="AZ595" s="95">
        <f>IF($C595 = "neg", (($D595+1) - VLOOKUP($B595,'Results-formatted 060121'!$A:AW,(AZ$3+2),FALSE)), IF($C595 = "pos-neg", (3+VLOOKUP($B595,'Results-formatted 060121'!$A:AW,(AZ$3+2),FALSE)), VLOOKUP($B595,'Results-formatted 060121'!$A:AW,(AZ$3+2),FALSE)))</f>
        <v>3</v>
      </c>
      <c r="BA595" s="95">
        <f>IF($C595 = "neg", (($D595+1) - VLOOKUP($B595,'Results-formatted 060121'!$A:AX,(BA$3+2),FALSE)), IF($C595 = "pos-neg", (3+VLOOKUP($B595,'Results-formatted 060121'!$A:AX,(BA$3+2),FALSE)), VLOOKUP($B595,'Results-formatted 060121'!$A:AX,(BA$3+2),FALSE)))</f>
        <v>3</v>
      </c>
      <c r="BB595" s="95">
        <f>IF($C595 = "neg", (($D595+1) - VLOOKUP($B595,'Results-formatted 060121'!$A:AY,(BB$3+2),FALSE)), IF($C595 = "pos-neg", (3+VLOOKUP($B595,'Results-formatted 060121'!$A:AY,(BB$3+2),FALSE)), VLOOKUP($B595,'Results-formatted 060121'!$A:AY,(BB$3+2),FALSE)))</f>
        <v>4</v>
      </c>
      <c r="BC595" s="95">
        <f>IF($C595 = "neg", (($D595+1) - VLOOKUP($B595,'Results-formatted 060121'!$A:AZ,(BC$3+2),FALSE)), IF($C595 = "pos-neg", (3+VLOOKUP($B595,'Results-formatted 060121'!$A:AZ,(BC$3+2),FALSE)), VLOOKUP($B595,'Results-formatted 060121'!$A:AZ,(BC$3+2),FALSE)))</f>
        <v>3</v>
      </c>
      <c r="BD595" s="95">
        <f>IF($C595 = "neg", (($D595+1) - VLOOKUP($B595,'Results-formatted 060121'!$A:BA,(BD$3+2),FALSE)), IF($C595 = "pos-neg", (3+VLOOKUP($B595,'Results-formatted 060121'!$A:BA,(BD$3+2),FALSE)), VLOOKUP($B595,'Results-formatted 060121'!$A:BA,(BD$3+2),FALSE)))</f>
        <v>4</v>
      </c>
      <c r="BE595" s="95">
        <f>IF($C595 = "neg", (($D595+1) - VLOOKUP($B595,'Results-formatted 060121'!$A:BB,(BE$3+2),FALSE)), IF($C595 = "pos-neg", (3+VLOOKUP($B595,'Results-formatted 060121'!$A:BB,(BE$3+2),FALSE)), VLOOKUP($B595,'Results-formatted 060121'!$A:BB,(BE$3+2),FALSE)))</f>
        <v>3</v>
      </c>
      <c r="BF595" s="95">
        <f>IF($C595 = "neg", (($D595+1) - VLOOKUP($B595,'Results-formatted 060121'!$A:BC,(BF$3+2),FALSE)), IF($C595 = "pos-neg", (3+VLOOKUP($B595,'Results-formatted 060121'!$A:BC,(BF$3+2),FALSE)), VLOOKUP($B595,'Results-formatted 060121'!$A:BC,(BF$3+2),FALSE)))</f>
        <v>2</v>
      </c>
      <c r="BG595" s="95">
        <f>IF($C595 = "neg", (($D595+1) - VLOOKUP($B595,'Results-formatted 060121'!$A:BD,(BG$3+2),FALSE)), IF($C595 = "pos-neg", (3+VLOOKUP($B595,'Results-formatted 060121'!$A:BD,(BG$3+2),FALSE)), VLOOKUP($B595,'Results-formatted 060121'!$A:BD,(BG$3+2),FALSE)))</f>
        <v>2</v>
      </c>
      <c r="BH595" s="95">
        <f>IF($C595 = "neg", (($D595+1) - VLOOKUP($B595,'Results-formatted 060121'!$A:BE,(BH$3+2),FALSE)), IF($C595 = "pos-neg", (3+VLOOKUP($B595,'Results-formatted 060121'!$A:BE,(BH$3+2),FALSE)), VLOOKUP($B595,'Results-formatted 060121'!$A:BE,(BH$3+2),FALSE)))</f>
        <v>2</v>
      </c>
      <c r="BI595" s="95">
        <f>IF($C595 = "neg", (($D595+1) - VLOOKUP($B595,'Results-formatted 060121'!$A:BF,(BI$3+2),FALSE)), IF($C595 = "pos-neg", (3+VLOOKUP($B595,'Results-formatted 060121'!$A:BF,(BI$3+2),FALSE)), VLOOKUP($B595,'Results-formatted 060121'!$A:BF,(BI$3+2),FALSE)))</f>
        <v>2</v>
      </c>
      <c r="BJ595" s="95">
        <f>IF($C595 = "neg", (($D595+1) - VLOOKUP($B595,'Results-formatted 060121'!$A:BG,(BJ$3+2),FALSE)), IF($C595 = "pos-neg", (3+VLOOKUP($B595,'Results-formatted 060121'!$A:BG,(BJ$3+2),FALSE)), VLOOKUP($B595,'Results-formatted 060121'!$A:BG,(BJ$3+2),FALSE)))</f>
        <v>1</v>
      </c>
      <c r="BK595" s="95">
        <f>IF($C595 = "neg", (($D595+1) - VLOOKUP($B595,'Results-formatted 060121'!$A:BH,(BK$3+2),FALSE)), IF($C595 = "pos-neg", (3+VLOOKUP($B595,'Results-formatted 060121'!$A:BH,(BK$3+2),FALSE)), VLOOKUP($B595,'Results-formatted 060121'!$A:BH,(BK$3+2),FALSE)))</f>
        <v>2</v>
      </c>
      <c r="BL595" s="95">
        <f>IF($C595 = "neg", (($D595+1) - VLOOKUP($B595,'Results-formatted 060121'!$A:BI,(BL$3+2),FALSE)), IF($C595 = "pos-neg", (3+VLOOKUP($B595,'Results-formatted 060121'!$A:BI,(BL$3+2),FALSE)), VLOOKUP($B595,'Results-formatted 060121'!$A:BI,(BL$3+2),FALSE)))</f>
        <v>2</v>
      </c>
      <c r="BM595" s="95">
        <f>IF($C595 = "neg", (($D595+1) - VLOOKUP($B595,'Results-formatted 060121'!$A:BJ,(BM$3+2),FALSE)), IF($C595 = "pos-neg", (3+VLOOKUP($B595,'Results-formatted 060121'!$A:BJ,(BM$3+2),FALSE)), VLOOKUP($B595,'Results-formatted 060121'!$A:BJ,(BM$3+2),FALSE)))</f>
        <v>2</v>
      </c>
      <c r="BN595" s="95"/>
      <c r="BO595" s="95"/>
      <c r="BP595" s="95"/>
      <c r="BQ595" s="95"/>
      <c r="BR595" s="95"/>
      <c r="BS595" s="95"/>
      <c r="BT595" s="95"/>
      <c r="BU595" s="95"/>
      <c r="BV595" s="95"/>
      <c r="BW595" s="95"/>
      <c r="BX595" s="95"/>
      <c r="BY595" s="95"/>
      <c r="BZ595" s="95"/>
      <c r="CA595" s="95"/>
      <c r="CB595" s="95"/>
      <c r="CC595" s="95"/>
      <c r="CD595" s="99"/>
      <c r="CE595" s="25">
        <f t="shared" si="2235"/>
        <v>2.35</v>
      </c>
      <c r="CF595" s="25">
        <f t="shared" si="2320"/>
        <v>1.0865120683067773</v>
      </c>
    </row>
    <row r="596" spans="2:84" ht="56" x14ac:dyDescent="0.15">
      <c r="B596" s="84" t="s">
        <v>697</v>
      </c>
      <c r="C596" s="86" t="s">
        <v>225</v>
      </c>
      <c r="D596" s="2">
        <v>5</v>
      </c>
      <c r="E596" s="15" t="s">
        <v>252</v>
      </c>
      <c r="F596" s="95">
        <f>IF($C596 = "neg", (($D596+1) - VLOOKUP($B596,'Results-formatted 060121'!$A:$AJ,(F$3+2),FALSE)), IF($C596 = "pos-neg", (3+VLOOKUP($B596,'Results-formatted 060121'!$A:$AJ,(F$3+2),FALSE)), VLOOKUP($B596,'Results-formatted 060121'!$A:$AJ,(F$3+2),FALSE)))</f>
        <v>3</v>
      </c>
      <c r="G596" s="95">
        <f>IF($C596 = "neg", (($D596+1) - VLOOKUP($B596,'Results-formatted 060121'!$A:$AJ,(G$3+2),FALSE)), IF($C596 = "pos-neg", (3+VLOOKUP($B596,'Results-formatted 060121'!$A:$AJ,(G$3+2),FALSE)), VLOOKUP($B596,'Results-formatted 060121'!$A:$AJ,(G$3+2),FALSE)))</f>
        <v>1</v>
      </c>
      <c r="H596" s="95">
        <f>IF($C596 = "neg", (($D596+1) - VLOOKUP($B596,'Results-formatted 060121'!$A:$AJ,(H$3+2),FALSE)), IF($C596 = "pos-neg", (3+VLOOKUP($B596,'Results-formatted 060121'!$A:$AJ,(H$3+2),FALSE)), VLOOKUP($B596,'Results-formatted 060121'!$A:$AJ,(H$3+2),FALSE)))</f>
        <v>2</v>
      </c>
      <c r="I596" s="95">
        <f>IF($C596 = "neg", (($D596+1) - VLOOKUP($B596,'Results-formatted 060121'!$A:$AJ,(I$3+2),FALSE)), IF($C596 = "pos-neg", (3+VLOOKUP($B596,'Results-formatted 060121'!$A:$AJ,(I$3+2),FALSE)), VLOOKUP($B596,'Results-formatted 060121'!$A:$AJ,(I$3+2),FALSE)))</f>
        <v>3</v>
      </c>
      <c r="J596" s="95">
        <f>IF($C596 = "neg", (($D596+1) - VLOOKUP($B596,'Results-formatted 060121'!$A:$AJ,(J$3+2),FALSE)), IF($C596 = "pos-neg", (3+VLOOKUP($B596,'Results-formatted 060121'!$A:$AJ,(J$3+2),FALSE)), VLOOKUP($B596,'Results-formatted 060121'!$A:$AJ,(J$3+2),FALSE)))</f>
        <v>3</v>
      </c>
      <c r="K596" s="95">
        <f>IF($C596 = "neg", (($D596+1) - VLOOKUP($B596,'Results-formatted 060121'!$A:$AJ,(K$3+2),FALSE)), IF($C596 = "pos-neg", (3+VLOOKUP($B596,'Results-formatted 060121'!$A:$AJ,(K$3+2),FALSE)), VLOOKUP($B596,'Results-formatted 060121'!$A:$AJ,(K$3+2),FALSE)))</f>
        <v>4</v>
      </c>
      <c r="L596" s="95">
        <f>IF($C596 = "neg", (($D596+1) - VLOOKUP($B596,'Results-formatted 060121'!$A:$AJ,(L$3+2),FALSE)), IF($C596 = "pos-neg", (3+VLOOKUP($B596,'Results-formatted 060121'!$A:$AJ,(L$3+2),FALSE)), VLOOKUP($B596,'Results-formatted 060121'!$A:$AJ,(L$3+2),FALSE)))</f>
        <v>2</v>
      </c>
      <c r="M596" s="95">
        <f>IF($C596 = "neg", (($D596+1) - VLOOKUP($B596,'Results-formatted 060121'!$A:$AJ,(M$3+2),FALSE)), IF($C596 = "pos-neg", (3+VLOOKUP($B596,'Results-formatted 060121'!$A:$AJ,(M$3+2),FALSE)), VLOOKUP($B596,'Results-formatted 060121'!$A:$AJ,(M$3+2),FALSE)))</f>
        <v>3</v>
      </c>
      <c r="N596" s="95">
        <f>IF($C596 = "neg", (($D596+1) - VLOOKUP($B596,'Results-formatted 060121'!$A:$AJ,(N$3+2),FALSE)), IF($C596 = "pos-neg", (3+VLOOKUP($B596,'Results-formatted 060121'!$A:$AJ,(N$3+2),FALSE)), VLOOKUP($B596,'Results-formatted 060121'!$A:$AJ,(N$3+2),FALSE)))</f>
        <v>3</v>
      </c>
      <c r="O596" s="95">
        <f>IF($C596 = "neg", (($D596+1) - VLOOKUP($B596,'Results-formatted 060121'!$A:$AJ,(O$3+2),FALSE)), IF($C596 = "pos-neg", (3+VLOOKUP($B596,'Results-formatted 060121'!$A:$AJ,(O$3+2),FALSE)), VLOOKUP($B596,'Results-formatted 060121'!$A:$AJ,(O$3+2),FALSE)))</f>
        <v>3</v>
      </c>
      <c r="P596" s="95">
        <f>IF($C596 = "neg", (($D596+1) - VLOOKUP($B596,'Results-formatted 060121'!$A:$AJ,(P$3+2),FALSE)), IF($C596 = "pos-neg", (3+VLOOKUP($B596,'Results-formatted 060121'!$A:$AJ,(P$3+2),FALSE)), VLOOKUP($B596,'Results-formatted 060121'!$A:$AJ,(P$3+2),FALSE)))</f>
        <v>2</v>
      </c>
      <c r="Q596" s="95">
        <f>IF($C596 = "neg", (($D596+1) - VLOOKUP($B596,'Results-formatted 060121'!$A:$AJ,(Q$3+2),FALSE)), IF($C596 = "pos-neg", (3+VLOOKUP($B596,'Results-formatted 060121'!$A:$AJ,(Q$3+2),FALSE)), VLOOKUP($B596,'Results-formatted 060121'!$A:$AJ,(Q$3+2),FALSE)))</f>
        <v>5</v>
      </c>
      <c r="R596" s="95">
        <f>IF($C596 = "neg", (($D596+1) - VLOOKUP($B596,'Results-formatted 060121'!$A:$AJ,(R$3+2),FALSE)), IF($C596 = "pos-neg", (3+VLOOKUP($B596,'Results-formatted 060121'!$A:$AJ,(R$3+2),FALSE)), VLOOKUP($B596,'Results-formatted 060121'!$A:$AJ,(R$3+2),FALSE)))</f>
        <v>2</v>
      </c>
      <c r="S596" s="95">
        <f>IF($C596 = "neg", (($D596+1) - VLOOKUP($B596,'Results-formatted 060121'!$A:$AJ,(S$3+2),FALSE)), IF($C596 = "pos-neg", (3+VLOOKUP($B596,'Results-formatted 060121'!$A:$AJ,(S$3+2),FALSE)), VLOOKUP($B596,'Results-formatted 060121'!$A:$AJ,(S$3+2),FALSE)))</f>
        <v>2</v>
      </c>
      <c r="T596" s="95">
        <f>IF($C596 = "neg", (($D596+1) - VLOOKUP($B596,'Results-formatted 060121'!$A:$AJ,(T$3+2),FALSE)), IF($C596 = "pos-neg", (3+VLOOKUP($B596,'Results-formatted 060121'!$A:$AJ,(T$3+2),FALSE)), VLOOKUP($B596,'Results-formatted 060121'!$A:$AJ,(T$3+2),FALSE)))</f>
        <v>4</v>
      </c>
      <c r="U596" s="95">
        <f>IF($C596 = "neg", (($D596+1) - VLOOKUP($B596,'Results-formatted 060121'!$A:$AJ,(U$3+2),FALSE)), IF($C596 = "pos-neg", (3+VLOOKUP($B596,'Results-formatted 060121'!$A:$AJ,(U$3+2),FALSE)), VLOOKUP($B596,'Results-formatted 060121'!$A:$AJ,(U$3+2),FALSE)))</f>
        <v>5</v>
      </c>
      <c r="V596" s="95">
        <f>IF($C596 = "neg", (($D596+1) - VLOOKUP($B596,'Results-formatted 060121'!$A:$AJ,(V$3+2),FALSE)), IF($C596 = "pos-neg", (3+VLOOKUP($B596,'Results-formatted 060121'!$A:$AJ,(V$3+2),FALSE)), VLOOKUP($B596,'Results-formatted 060121'!$A:$AJ,(V$3+2),FALSE)))</f>
        <v>3</v>
      </c>
      <c r="W596" s="95">
        <f>IF($C596 = "neg", (($D596+1) - VLOOKUP($B596,'Results-formatted 060121'!$A:$AJ,(W$3+2),FALSE)), IF($C596 = "pos-neg", (3+VLOOKUP($B596,'Results-formatted 060121'!$A:$AJ,(W$3+2),FALSE)), VLOOKUP($B596,'Results-formatted 060121'!$A:$AJ,(W$3+2),FALSE)))</f>
        <v>4</v>
      </c>
      <c r="X596" s="95">
        <f>IF($C596 = "neg", (($D596+1) - VLOOKUP($B596,'Results-formatted 060121'!$A:$AJ,(X$3+2),FALSE)), IF($C596 = "pos-neg", (3+VLOOKUP($B596,'Results-formatted 060121'!$A:$AJ,(X$3+2),FALSE)), VLOOKUP($B596,'Results-formatted 060121'!$A:$AJ,(X$3+2),FALSE)))</f>
        <v>3</v>
      </c>
      <c r="Y596" s="95">
        <f>IF($C596 = "neg", (($D596+1) - VLOOKUP($B596,'Results-formatted 060121'!$A:$AJ,(Y$3+2),FALSE)), IF($C596 = "pos-neg", (3+VLOOKUP($B596,'Results-formatted 060121'!$A:$AJ,(Y$3+2),FALSE)), VLOOKUP($B596,'Results-formatted 060121'!$A:$AJ,(Y$3+2),FALSE)))</f>
        <v>3</v>
      </c>
      <c r="Z596" s="95">
        <f>IF($C596 = "neg", (($D596+1) - VLOOKUP($B596,'Results-formatted 060121'!$A:$AJ,(Z$3+2),FALSE)), IF($C596 = "pos-neg", (3+VLOOKUP($B596,'Results-formatted 060121'!$A:$AJ,(Z$3+2),FALSE)), VLOOKUP($B596,'Results-formatted 060121'!$A:$AJ,(Z$3+2),FALSE)))</f>
        <v>3</v>
      </c>
      <c r="AA596" s="95">
        <f>IF($C596 = "neg", (($D596+1) - VLOOKUP($B596,'Results-formatted 060121'!$A:$AJ,(AA$3+2),FALSE)), IF($C596 = "pos-neg", (3+VLOOKUP($B596,'Results-formatted 060121'!$A:$AJ,(AA$3+2),FALSE)), VLOOKUP($B596,'Results-formatted 060121'!$A:$AJ,(AA$3+2),FALSE)))</f>
        <v>3</v>
      </c>
      <c r="AB596" s="95">
        <f>IF($C596 = "neg", (($D596+1) - VLOOKUP($B596,'Results-formatted 060121'!$A:$AJ,(AB$3+2),FALSE)), IF($C596 = "pos-neg", (3+VLOOKUP($B596,'Results-formatted 060121'!$A:$AJ,(AB$3+2),FALSE)), VLOOKUP($B596,'Results-formatted 060121'!$A:$AJ,(AB$3+2),FALSE)))</f>
        <v>2</v>
      </c>
      <c r="AC596" s="95">
        <f>IF($C596 = "neg", (($D596+1) - VLOOKUP($B596,'Results-formatted 060121'!$A:$AJ,(AC$3+2),FALSE)), IF($C596 = "pos-neg", (3+VLOOKUP($B596,'Results-formatted 060121'!$A:$AJ,(AC$3+2),FALSE)), VLOOKUP($B596,'Results-formatted 060121'!$A:$AJ,(AC$3+2),FALSE)))</f>
        <v>3</v>
      </c>
      <c r="AD596" s="95">
        <f>IF($C596 = "neg", (($D596+1) - VLOOKUP($B596,'Results-formatted 060121'!$A:$AJ,(AD$3+2),FALSE)), IF($C596 = "pos-neg", (3+VLOOKUP($B596,'Results-formatted 060121'!$A:$AJ,(AD$3+2),FALSE)), VLOOKUP($B596,'Results-formatted 060121'!$A:$AJ,(AD$3+2),FALSE)))</f>
        <v>3</v>
      </c>
      <c r="AE596" s="95">
        <f>IF($C596 = "neg", (($D596+1) - VLOOKUP($B596,'Results-formatted 060121'!$A:$AJ,(AE$3+2),FALSE)), IF($C596 = "pos-neg", (3+VLOOKUP($B596,'Results-formatted 060121'!$A:$AJ,(AE$3+2),FALSE)), VLOOKUP($B596,'Results-formatted 060121'!$A:$AJ,(AE$3+2),FALSE)))</f>
        <v>3</v>
      </c>
      <c r="AF596" s="95">
        <f>IF($C596 = "neg", (($D596+1) - VLOOKUP($B596,'Results-formatted 060121'!$A:$AJ,(AF$3+2),FALSE)), IF($C596 = "pos-neg", (3+VLOOKUP($B596,'Results-formatted 060121'!$A:$AJ,(AF$3+2),FALSE)), VLOOKUP($B596,'Results-formatted 060121'!$A:$AJ,(AF$3+2),FALSE)))</f>
        <v>1</v>
      </c>
      <c r="AG596" s="95">
        <f>IF($C596 = "neg", (($D596+1) - VLOOKUP($B596,'Results-formatted 060121'!$A:$AJ,(AG$3+2),FALSE)), IF($C596 = "pos-neg", (3+VLOOKUP($B596,'Results-formatted 060121'!$A:$AJ,(AG$3+2),FALSE)), VLOOKUP($B596,'Results-formatted 060121'!$A:$AJ,(AG$3+2),FALSE)))</f>
        <v>4</v>
      </c>
      <c r="AH596" s="95">
        <f>IF($C596 = "neg", (($D596+1) - VLOOKUP($B596,'Results-formatted 060121'!$A:$AJ,(AH$3+2),FALSE)), IF($C596 = "pos-neg", (3+VLOOKUP($B596,'Results-formatted 060121'!$A:$AJ,(AH$3+2),FALSE)), VLOOKUP($B596,'Results-formatted 060121'!$A:$AJ,(AH$3+2),FALSE)))</f>
        <v>4</v>
      </c>
      <c r="AI596" s="95">
        <f>IF($C596 = "neg", (($D596+1) - VLOOKUP($B596,'Results-formatted 060121'!$A:$AJ,(AI$3+2),FALSE)), IF($C596 = "pos-neg", (3+VLOOKUP($B596,'Results-formatted 060121'!$A:$AJ,(AI$3+2),FALSE)), VLOOKUP($B596,'Results-formatted 060121'!$A:$AJ,(AI$3+2),FALSE)))</f>
        <v>5</v>
      </c>
      <c r="AJ596" s="95">
        <f>IF($C596 = "neg", (($D596+1) - VLOOKUP($B596,'Results-formatted 060121'!$A:$AJ,(AJ$3+2),FALSE)), IF($C596 = "pos-neg", (3+VLOOKUP($B596,'Results-formatted 060121'!$A:$AJ,(AJ$3+2),FALSE)), VLOOKUP($B596,'Results-formatted 060121'!$A:$AJ,(AJ$3+2),FALSE)))</f>
        <v>5</v>
      </c>
      <c r="AK596" s="95">
        <f>IF($C596 = "neg", (($D596+1) - VLOOKUP($B596,'Results-formatted 060121'!$A:$AJ,(AK$3+2),FALSE)), IF($C596 = "pos-neg", (3+VLOOKUP($B596,'Results-formatted 060121'!$A:$AJ,(AK$3+2),FALSE)), VLOOKUP($B596,'Results-formatted 060121'!$A:$AJ,(AK$3+2),FALSE)))</f>
        <v>2</v>
      </c>
      <c r="AL596" s="95">
        <f>IF($C596 = "neg", (($D596+1) - VLOOKUP($B596,'Results-formatted 060121'!$A:$AJ,(AL$3+2),FALSE)), IF($C596 = "pos-neg", (3+VLOOKUP($B596,'Results-formatted 060121'!$A:$AJ,(AL$3+2),FALSE)), VLOOKUP($B596,'Results-formatted 060121'!$A:$AJ,(AL$3+2),FALSE)))</f>
        <v>3</v>
      </c>
      <c r="AM596" s="95">
        <f>IF($C596 = "neg", (($D596+1) - VLOOKUP($B596,'Results-formatted 060121'!$A:AJ,(AM$3+2),FALSE)), IF($C596 = "pos-neg", (3+VLOOKUP($B596,'Results-formatted 060121'!$A:AJ,(AM$3+2),FALSE)), VLOOKUP($B596,'Results-formatted 060121'!$A:AJ,(AM$3+2),FALSE)))</f>
        <v>5</v>
      </c>
      <c r="AN596" s="95">
        <f>IF($C596 = "neg", (($D596+1) - VLOOKUP($B596,'Results-formatted 060121'!$A:AK,(AN$3+2),FALSE)), IF($C596 = "pos-neg", (3+VLOOKUP($B596,'Results-formatted 060121'!$A:AK,(AN$3+2),FALSE)), VLOOKUP($B596,'Results-formatted 060121'!$A:AK,(AN$3+2),FALSE)))</f>
        <v>2</v>
      </c>
      <c r="AO596" s="95">
        <f>IF($C596 = "neg", (($D596+1) - VLOOKUP($B596,'Results-formatted 060121'!$A:AL,(AO$3+2),FALSE)), IF($C596 = "pos-neg", (3+VLOOKUP($B596,'Results-formatted 060121'!$A:AL,(AO$3+2),FALSE)), VLOOKUP($B596,'Results-formatted 060121'!$A:AL,(AO$3+2),FALSE)))</f>
        <v>4</v>
      </c>
      <c r="AP596" s="95">
        <f>IF($C596 = "neg", (($D596+1) - VLOOKUP($B596,'Results-formatted 060121'!$A:AM,(AP$3+2),FALSE)), IF($C596 = "pos-neg", (3+VLOOKUP($B596,'Results-formatted 060121'!$A:AM,(AP$3+2),FALSE)), VLOOKUP($B596,'Results-formatted 060121'!$A:AM,(AP$3+2),FALSE)))</f>
        <v>3</v>
      </c>
      <c r="AQ596" s="95">
        <f>IF($C596 = "neg", (($D596+1) - VLOOKUP($B596,'Results-formatted 060121'!$A:AN,(AQ$3+2),FALSE)), IF($C596 = "pos-neg", (3+VLOOKUP($B596,'Results-formatted 060121'!$A:AN,(AQ$3+2),FALSE)), VLOOKUP($B596,'Results-formatted 060121'!$A:AN,(AQ$3+2),FALSE)))</f>
        <v>2</v>
      </c>
      <c r="AR596" s="95">
        <f>IF($C596 = "neg", (($D596+1) - VLOOKUP($B596,'Results-formatted 060121'!$A:AO,(AR$3+2),FALSE)), IF($C596 = "pos-neg", (3+VLOOKUP($B596,'Results-formatted 060121'!$A:AO,(AR$3+2),FALSE)), VLOOKUP($B596,'Results-formatted 060121'!$A:AO,(AR$3+2),FALSE)))</f>
        <v>1</v>
      </c>
      <c r="AS596" s="95">
        <f>IF($C596 = "neg", (($D596+1) - VLOOKUP($B596,'Results-formatted 060121'!$A:AP,(AS$3+2),FALSE)), IF($C596 = "pos-neg", (3+VLOOKUP($B596,'Results-formatted 060121'!$A:AP,(AS$3+2),FALSE)), VLOOKUP($B596,'Results-formatted 060121'!$A:AP,(AS$3+2),FALSE)))</f>
        <v>3</v>
      </c>
      <c r="AT596" s="95">
        <f>IF($C596 = "neg", (($D596+1) - VLOOKUP($B596,'Results-formatted 060121'!$A:AQ,(AT$3+2),FALSE)), IF($C596 = "pos-neg", (3+VLOOKUP($B596,'Results-formatted 060121'!$A:AQ,(AT$3+2),FALSE)), VLOOKUP($B596,'Results-formatted 060121'!$A:AQ,(AT$3+2),FALSE)))</f>
        <v>1</v>
      </c>
      <c r="AU596" s="95">
        <f>IF($C596 = "neg", (($D596+1) - VLOOKUP($B596,'Results-formatted 060121'!$A:AR,(AU$3+2),FALSE)), IF($C596 = "pos-neg", (3+VLOOKUP($B596,'Results-formatted 060121'!$A:AR,(AU$3+2),FALSE)), VLOOKUP($B596,'Results-formatted 060121'!$A:AR,(AU$3+2),FALSE)))</f>
        <v>2</v>
      </c>
      <c r="AV596" s="95">
        <f>IF($C596 = "neg", (($D596+1) - VLOOKUP($B596,'Results-formatted 060121'!$A:AS,(AV$3+2),FALSE)), IF($C596 = "pos-neg", (3+VLOOKUP($B596,'Results-formatted 060121'!$A:AS,(AV$3+2),FALSE)), VLOOKUP($B596,'Results-formatted 060121'!$A:AS,(AV$3+2),FALSE)))</f>
        <v>3</v>
      </c>
      <c r="AW596" s="95">
        <f>IF($C596 = "neg", (($D596+1) - VLOOKUP($B596,'Results-formatted 060121'!$A:AT,(AW$3+2),FALSE)), IF($C596 = "pos-neg", (3+VLOOKUP($B596,'Results-formatted 060121'!$A:AT,(AW$3+2),FALSE)), VLOOKUP($B596,'Results-formatted 060121'!$A:AT,(AW$3+2),FALSE)))</f>
        <v>4</v>
      </c>
      <c r="AX596" s="95">
        <f>IF($C596 = "neg", (($D596+1) - VLOOKUP($B596,'Results-formatted 060121'!$A:AU,(AX$3+2),FALSE)), IF($C596 = "pos-neg", (3+VLOOKUP($B596,'Results-formatted 060121'!$A:AU,(AX$3+2),FALSE)), VLOOKUP($B596,'Results-formatted 060121'!$A:AU,(AX$3+2),FALSE)))</f>
        <v>3</v>
      </c>
      <c r="AY596" s="95">
        <f>IF($C596 = "neg", (($D596+1) - VLOOKUP($B596,'Results-formatted 060121'!$A:AV,(AY$3+2),FALSE)), IF($C596 = "pos-neg", (3+VLOOKUP($B596,'Results-formatted 060121'!$A:AV,(AY$3+2),FALSE)), VLOOKUP($B596,'Results-formatted 060121'!$A:AV,(AY$3+2),FALSE)))</f>
        <v>4</v>
      </c>
      <c r="AZ596" s="95">
        <f>IF($C596 = "neg", (($D596+1) - VLOOKUP($B596,'Results-formatted 060121'!$A:AW,(AZ$3+2),FALSE)), IF($C596 = "pos-neg", (3+VLOOKUP($B596,'Results-formatted 060121'!$A:AW,(AZ$3+2),FALSE)), VLOOKUP($B596,'Results-formatted 060121'!$A:AW,(AZ$3+2),FALSE)))</f>
        <v>4</v>
      </c>
      <c r="BA596" s="95">
        <f>IF($C596 = "neg", (($D596+1) - VLOOKUP($B596,'Results-formatted 060121'!$A:AX,(BA$3+2),FALSE)), IF($C596 = "pos-neg", (3+VLOOKUP($B596,'Results-formatted 060121'!$A:AX,(BA$3+2),FALSE)), VLOOKUP($B596,'Results-formatted 060121'!$A:AX,(BA$3+2),FALSE)))</f>
        <v>3</v>
      </c>
      <c r="BB596" s="95">
        <f>IF($C596 = "neg", (($D596+1) - VLOOKUP($B596,'Results-formatted 060121'!$A:AY,(BB$3+2),FALSE)), IF($C596 = "pos-neg", (3+VLOOKUP($B596,'Results-formatted 060121'!$A:AY,(BB$3+2),FALSE)), VLOOKUP($B596,'Results-formatted 060121'!$A:AY,(BB$3+2),FALSE)))</f>
        <v>4</v>
      </c>
      <c r="BC596" s="95">
        <f>IF($C596 = "neg", (($D596+1) - VLOOKUP($B596,'Results-formatted 060121'!$A:AZ,(BC$3+2),FALSE)), IF($C596 = "pos-neg", (3+VLOOKUP($B596,'Results-formatted 060121'!$A:AZ,(BC$3+2),FALSE)), VLOOKUP($B596,'Results-formatted 060121'!$A:AZ,(BC$3+2),FALSE)))</f>
        <v>3</v>
      </c>
      <c r="BD596" s="95">
        <f>IF($C596 = "neg", (($D596+1) - VLOOKUP($B596,'Results-formatted 060121'!$A:BA,(BD$3+2),FALSE)), IF($C596 = "pos-neg", (3+VLOOKUP($B596,'Results-formatted 060121'!$A:BA,(BD$3+2),FALSE)), VLOOKUP($B596,'Results-formatted 060121'!$A:BA,(BD$3+2),FALSE)))</f>
        <v>4</v>
      </c>
      <c r="BE596" s="95">
        <f>IF($C596 = "neg", (($D596+1) - VLOOKUP($B596,'Results-formatted 060121'!$A:BB,(BE$3+2),FALSE)), IF($C596 = "pos-neg", (3+VLOOKUP($B596,'Results-formatted 060121'!$A:BB,(BE$3+2),FALSE)), VLOOKUP($B596,'Results-formatted 060121'!$A:BB,(BE$3+2),FALSE)))</f>
        <v>3</v>
      </c>
      <c r="BF596" s="95">
        <f>IF($C596 = "neg", (($D596+1) - VLOOKUP($B596,'Results-formatted 060121'!$A:BC,(BF$3+2),FALSE)), IF($C596 = "pos-neg", (3+VLOOKUP($B596,'Results-formatted 060121'!$A:BC,(BF$3+2),FALSE)), VLOOKUP($B596,'Results-formatted 060121'!$A:BC,(BF$3+2),FALSE)))</f>
        <v>4</v>
      </c>
      <c r="BG596" s="95">
        <f>IF($C596 = "neg", (($D596+1) - VLOOKUP($B596,'Results-formatted 060121'!$A:BD,(BG$3+2),FALSE)), IF($C596 = "pos-neg", (3+VLOOKUP($B596,'Results-formatted 060121'!$A:BD,(BG$3+2),FALSE)), VLOOKUP($B596,'Results-formatted 060121'!$A:BD,(BG$3+2),FALSE)))</f>
        <v>3</v>
      </c>
      <c r="BH596" s="95">
        <f>IF($C596 = "neg", (($D596+1) - VLOOKUP($B596,'Results-formatted 060121'!$A:BE,(BH$3+2),FALSE)), IF($C596 = "pos-neg", (3+VLOOKUP($B596,'Results-formatted 060121'!$A:BE,(BH$3+2),FALSE)), VLOOKUP($B596,'Results-formatted 060121'!$A:BE,(BH$3+2),FALSE)))</f>
        <v>3</v>
      </c>
      <c r="BI596" s="95">
        <f>IF($C596 = "neg", (($D596+1) - VLOOKUP($B596,'Results-formatted 060121'!$A:BF,(BI$3+2),FALSE)), IF($C596 = "pos-neg", (3+VLOOKUP($B596,'Results-formatted 060121'!$A:BF,(BI$3+2),FALSE)), VLOOKUP($B596,'Results-formatted 060121'!$A:BF,(BI$3+2),FALSE)))</f>
        <v>5</v>
      </c>
      <c r="BJ596" s="95">
        <f>IF($C596 = "neg", (($D596+1) - VLOOKUP($B596,'Results-formatted 060121'!$A:BG,(BJ$3+2),FALSE)), IF($C596 = "pos-neg", (3+VLOOKUP($B596,'Results-formatted 060121'!$A:BG,(BJ$3+2),FALSE)), VLOOKUP($B596,'Results-formatted 060121'!$A:BG,(BJ$3+2),FALSE)))</f>
        <v>5</v>
      </c>
      <c r="BK596" s="95">
        <f>IF($C596 = "neg", (($D596+1) - VLOOKUP($B596,'Results-formatted 060121'!$A:BH,(BK$3+2),FALSE)), IF($C596 = "pos-neg", (3+VLOOKUP($B596,'Results-formatted 060121'!$A:BH,(BK$3+2),FALSE)), VLOOKUP($B596,'Results-formatted 060121'!$A:BH,(BK$3+2),FALSE)))</f>
        <v>4</v>
      </c>
      <c r="BL596" s="95">
        <f>IF($C596 = "neg", (($D596+1) - VLOOKUP($B596,'Results-formatted 060121'!$A:BI,(BL$3+2),FALSE)), IF($C596 = "pos-neg", (3+VLOOKUP($B596,'Results-formatted 060121'!$A:BI,(BL$3+2),FALSE)), VLOOKUP($B596,'Results-formatted 060121'!$A:BI,(BL$3+2),FALSE)))</f>
        <v>2</v>
      </c>
      <c r="BM596" s="95">
        <f>IF($C596 = "neg", (($D596+1) - VLOOKUP($B596,'Results-formatted 060121'!$A:BJ,(BM$3+2),FALSE)), IF($C596 = "pos-neg", (3+VLOOKUP($B596,'Results-formatted 060121'!$A:BJ,(BM$3+2),FALSE)), VLOOKUP($B596,'Results-formatted 060121'!$A:BJ,(BM$3+2),FALSE)))</f>
        <v>4</v>
      </c>
      <c r="BN596" s="95"/>
      <c r="BO596" s="95"/>
      <c r="BP596" s="95"/>
      <c r="BQ596" s="95"/>
      <c r="BR596" s="95"/>
      <c r="BS596" s="95"/>
      <c r="BT596" s="95"/>
      <c r="BU596" s="95"/>
      <c r="BV596" s="95"/>
      <c r="BW596" s="95"/>
      <c r="BX596" s="95"/>
      <c r="BY596" s="95"/>
      <c r="BZ596" s="95"/>
      <c r="CA596" s="95"/>
      <c r="CB596" s="95"/>
      <c r="CC596" s="95"/>
      <c r="CD596" s="99"/>
      <c r="CE596" s="25">
        <f t="shared" si="2235"/>
        <v>3.15</v>
      </c>
      <c r="CF596" s="25">
        <f t="shared" si="2320"/>
        <v>1.0707988464186562</v>
      </c>
    </row>
    <row r="597" spans="2:84" ht="42" x14ac:dyDescent="0.15">
      <c r="B597" s="84" t="s">
        <v>698</v>
      </c>
      <c r="C597" s="86" t="s">
        <v>225</v>
      </c>
      <c r="D597" s="2">
        <v>5</v>
      </c>
      <c r="E597" s="15" t="s">
        <v>253</v>
      </c>
      <c r="F597" s="95">
        <f>IF($C597 = "neg", (($D597+1) - VLOOKUP($B597,'Results-formatted 060121'!$A:$AJ,(F$3+2),FALSE)), IF($C597 = "pos-neg", (3+VLOOKUP($B597,'Results-formatted 060121'!$A:$AJ,(F$3+2),FALSE)), VLOOKUP($B597,'Results-formatted 060121'!$A:$AJ,(F$3+2),FALSE)))</f>
        <v>3</v>
      </c>
      <c r="G597" s="95">
        <f>IF($C597 = "neg", (($D597+1) - VLOOKUP($B597,'Results-formatted 060121'!$A:$AJ,(G$3+2),FALSE)), IF($C597 = "pos-neg", (3+VLOOKUP($B597,'Results-formatted 060121'!$A:$AJ,(G$3+2),FALSE)), VLOOKUP($B597,'Results-formatted 060121'!$A:$AJ,(G$3+2),FALSE)))</f>
        <v>1</v>
      </c>
      <c r="H597" s="95">
        <f>IF($C597 = "neg", (($D597+1) - VLOOKUP($B597,'Results-formatted 060121'!$A:$AJ,(H$3+2),FALSE)), IF($C597 = "pos-neg", (3+VLOOKUP($B597,'Results-formatted 060121'!$A:$AJ,(H$3+2),FALSE)), VLOOKUP($B597,'Results-formatted 060121'!$A:$AJ,(H$3+2),FALSE)))</f>
        <v>2</v>
      </c>
      <c r="I597" s="95">
        <f>IF($C597 = "neg", (($D597+1) - VLOOKUP($B597,'Results-formatted 060121'!$A:$AJ,(I$3+2),FALSE)), IF($C597 = "pos-neg", (3+VLOOKUP($B597,'Results-formatted 060121'!$A:$AJ,(I$3+2),FALSE)), VLOOKUP($B597,'Results-formatted 060121'!$A:$AJ,(I$3+2),FALSE)))</f>
        <v>3</v>
      </c>
      <c r="J597" s="95">
        <f>IF($C597 = "neg", (($D597+1) - VLOOKUP($B597,'Results-formatted 060121'!$A:$AJ,(J$3+2),FALSE)), IF($C597 = "pos-neg", (3+VLOOKUP($B597,'Results-formatted 060121'!$A:$AJ,(J$3+2),FALSE)), VLOOKUP($B597,'Results-formatted 060121'!$A:$AJ,(J$3+2),FALSE)))</f>
        <v>4</v>
      </c>
      <c r="K597" s="95">
        <f>IF($C597 = "neg", (($D597+1) - VLOOKUP($B597,'Results-formatted 060121'!$A:$AJ,(K$3+2),FALSE)), IF($C597 = "pos-neg", (3+VLOOKUP($B597,'Results-formatted 060121'!$A:$AJ,(K$3+2),FALSE)), VLOOKUP($B597,'Results-formatted 060121'!$A:$AJ,(K$3+2),FALSE)))</f>
        <v>2</v>
      </c>
      <c r="L597" s="95">
        <f>IF($C597 = "neg", (($D597+1) - VLOOKUP($B597,'Results-formatted 060121'!$A:$AJ,(L$3+2),FALSE)), IF($C597 = "pos-neg", (3+VLOOKUP($B597,'Results-formatted 060121'!$A:$AJ,(L$3+2),FALSE)), VLOOKUP($B597,'Results-formatted 060121'!$A:$AJ,(L$3+2),FALSE)))</f>
        <v>2</v>
      </c>
      <c r="M597" s="95">
        <f>IF($C597 = "neg", (($D597+1) - VLOOKUP($B597,'Results-formatted 060121'!$A:$AJ,(M$3+2),FALSE)), IF($C597 = "pos-neg", (3+VLOOKUP($B597,'Results-formatted 060121'!$A:$AJ,(M$3+2),FALSE)), VLOOKUP($B597,'Results-formatted 060121'!$A:$AJ,(M$3+2),FALSE)))</f>
        <v>1</v>
      </c>
      <c r="N597" s="95">
        <f>IF($C597 = "neg", (($D597+1) - VLOOKUP($B597,'Results-formatted 060121'!$A:$AJ,(N$3+2),FALSE)), IF($C597 = "pos-neg", (3+VLOOKUP($B597,'Results-formatted 060121'!$A:$AJ,(N$3+2),FALSE)), VLOOKUP($B597,'Results-formatted 060121'!$A:$AJ,(N$3+2),FALSE)))</f>
        <v>2</v>
      </c>
      <c r="O597" s="95">
        <f>IF($C597 = "neg", (($D597+1) - VLOOKUP($B597,'Results-formatted 060121'!$A:$AJ,(O$3+2),FALSE)), IF($C597 = "pos-neg", (3+VLOOKUP($B597,'Results-formatted 060121'!$A:$AJ,(O$3+2),FALSE)), VLOOKUP($B597,'Results-formatted 060121'!$A:$AJ,(O$3+2),FALSE)))</f>
        <v>2</v>
      </c>
      <c r="P597" s="95">
        <f>IF($C597 = "neg", (($D597+1) - VLOOKUP($B597,'Results-formatted 060121'!$A:$AJ,(P$3+2),FALSE)), IF($C597 = "pos-neg", (3+VLOOKUP($B597,'Results-formatted 060121'!$A:$AJ,(P$3+2),FALSE)), VLOOKUP($B597,'Results-formatted 060121'!$A:$AJ,(P$3+2),FALSE)))</f>
        <v>2</v>
      </c>
      <c r="Q597" s="95">
        <f>IF($C597 = "neg", (($D597+1) - VLOOKUP($B597,'Results-formatted 060121'!$A:$AJ,(Q$3+2),FALSE)), IF($C597 = "pos-neg", (3+VLOOKUP($B597,'Results-formatted 060121'!$A:$AJ,(Q$3+2),FALSE)), VLOOKUP($B597,'Results-formatted 060121'!$A:$AJ,(Q$3+2),FALSE)))</f>
        <v>4</v>
      </c>
      <c r="R597" s="95">
        <f>IF($C597 = "neg", (($D597+1) - VLOOKUP($B597,'Results-formatted 060121'!$A:$AJ,(R$3+2),FALSE)), IF($C597 = "pos-neg", (3+VLOOKUP($B597,'Results-formatted 060121'!$A:$AJ,(R$3+2),FALSE)), VLOOKUP($B597,'Results-formatted 060121'!$A:$AJ,(R$3+2),FALSE)))</f>
        <v>2</v>
      </c>
      <c r="S597" s="95">
        <f>IF($C597 = "neg", (($D597+1) - VLOOKUP($B597,'Results-formatted 060121'!$A:$AJ,(S$3+2),FALSE)), IF($C597 = "pos-neg", (3+VLOOKUP($B597,'Results-formatted 060121'!$A:$AJ,(S$3+2),FALSE)), VLOOKUP($B597,'Results-formatted 060121'!$A:$AJ,(S$3+2),FALSE)))</f>
        <v>2</v>
      </c>
      <c r="T597" s="95">
        <f>IF($C597 = "neg", (($D597+1) - VLOOKUP($B597,'Results-formatted 060121'!$A:$AJ,(T$3+2),FALSE)), IF($C597 = "pos-neg", (3+VLOOKUP($B597,'Results-formatted 060121'!$A:$AJ,(T$3+2),FALSE)), VLOOKUP($B597,'Results-formatted 060121'!$A:$AJ,(T$3+2),FALSE)))</f>
        <v>4</v>
      </c>
      <c r="U597" s="95">
        <f>IF($C597 = "neg", (($D597+1) - VLOOKUP($B597,'Results-formatted 060121'!$A:$AJ,(U$3+2),FALSE)), IF($C597 = "pos-neg", (3+VLOOKUP($B597,'Results-formatted 060121'!$A:$AJ,(U$3+2),FALSE)), VLOOKUP($B597,'Results-formatted 060121'!$A:$AJ,(U$3+2),FALSE)))</f>
        <v>4</v>
      </c>
      <c r="V597" s="95">
        <f>IF($C597 = "neg", (($D597+1) - VLOOKUP($B597,'Results-formatted 060121'!$A:$AJ,(V$3+2),FALSE)), IF($C597 = "pos-neg", (3+VLOOKUP($B597,'Results-formatted 060121'!$A:$AJ,(V$3+2),FALSE)), VLOOKUP($B597,'Results-formatted 060121'!$A:$AJ,(V$3+2),FALSE)))</f>
        <v>4</v>
      </c>
      <c r="W597" s="95">
        <f>IF($C597 = "neg", (($D597+1) - VLOOKUP($B597,'Results-formatted 060121'!$A:$AJ,(W$3+2),FALSE)), IF($C597 = "pos-neg", (3+VLOOKUP($B597,'Results-formatted 060121'!$A:$AJ,(W$3+2),FALSE)), VLOOKUP($B597,'Results-formatted 060121'!$A:$AJ,(W$3+2),FALSE)))</f>
        <v>3</v>
      </c>
      <c r="X597" s="95">
        <f>IF($C597 = "neg", (($D597+1) - VLOOKUP($B597,'Results-formatted 060121'!$A:$AJ,(X$3+2),FALSE)), IF($C597 = "pos-neg", (3+VLOOKUP($B597,'Results-formatted 060121'!$A:$AJ,(X$3+2),FALSE)), VLOOKUP($B597,'Results-formatted 060121'!$A:$AJ,(X$3+2),FALSE)))</f>
        <v>2</v>
      </c>
      <c r="Y597" s="95">
        <f>IF($C597 = "neg", (($D597+1) - VLOOKUP($B597,'Results-formatted 060121'!$A:$AJ,(Y$3+2),FALSE)), IF($C597 = "pos-neg", (3+VLOOKUP($B597,'Results-formatted 060121'!$A:$AJ,(Y$3+2),FALSE)), VLOOKUP($B597,'Results-formatted 060121'!$A:$AJ,(Y$3+2),FALSE)))</f>
        <v>3</v>
      </c>
      <c r="Z597" s="95">
        <f>IF($C597 = "neg", (($D597+1) - VLOOKUP($B597,'Results-formatted 060121'!$A:$AJ,(Z$3+2),FALSE)), IF($C597 = "pos-neg", (3+VLOOKUP($B597,'Results-formatted 060121'!$A:$AJ,(Z$3+2),FALSE)), VLOOKUP($B597,'Results-formatted 060121'!$A:$AJ,(Z$3+2),FALSE)))</f>
        <v>3</v>
      </c>
      <c r="AA597" s="95">
        <f>IF($C597 = "neg", (($D597+1) - VLOOKUP($B597,'Results-formatted 060121'!$A:$AJ,(AA$3+2),FALSE)), IF($C597 = "pos-neg", (3+VLOOKUP($B597,'Results-formatted 060121'!$A:$AJ,(AA$3+2),FALSE)), VLOOKUP($B597,'Results-formatted 060121'!$A:$AJ,(AA$3+2),FALSE)))</f>
        <v>1</v>
      </c>
      <c r="AB597" s="95">
        <f>IF($C597 = "neg", (($D597+1) - VLOOKUP($B597,'Results-formatted 060121'!$A:$AJ,(AB$3+2),FALSE)), IF($C597 = "pos-neg", (3+VLOOKUP($B597,'Results-formatted 060121'!$A:$AJ,(AB$3+2),FALSE)), VLOOKUP($B597,'Results-formatted 060121'!$A:$AJ,(AB$3+2),FALSE)))</f>
        <v>2</v>
      </c>
      <c r="AC597" s="95">
        <f>IF($C597 = "neg", (($D597+1) - VLOOKUP($B597,'Results-formatted 060121'!$A:$AJ,(AC$3+2),FALSE)), IF($C597 = "pos-neg", (3+VLOOKUP($B597,'Results-formatted 060121'!$A:$AJ,(AC$3+2),FALSE)), VLOOKUP($B597,'Results-formatted 060121'!$A:$AJ,(AC$3+2),FALSE)))</f>
        <v>3</v>
      </c>
      <c r="AD597" s="95">
        <f>IF($C597 = "neg", (($D597+1) - VLOOKUP($B597,'Results-formatted 060121'!$A:$AJ,(AD$3+2),FALSE)), IF($C597 = "pos-neg", (3+VLOOKUP($B597,'Results-formatted 060121'!$A:$AJ,(AD$3+2),FALSE)), VLOOKUP($B597,'Results-formatted 060121'!$A:$AJ,(AD$3+2),FALSE)))</f>
        <v>2</v>
      </c>
      <c r="AE597" s="95">
        <f>IF($C597 = "neg", (($D597+1) - VLOOKUP($B597,'Results-formatted 060121'!$A:$AJ,(AE$3+2),FALSE)), IF($C597 = "pos-neg", (3+VLOOKUP($B597,'Results-formatted 060121'!$A:$AJ,(AE$3+2),FALSE)), VLOOKUP($B597,'Results-formatted 060121'!$A:$AJ,(AE$3+2),FALSE)))</f>
        <v>3</v>
      </c>
      <c r="AF597" s="95">
        <f>IF($C597 = "neg", (($D597+1) - VLOOKUP($B597,'Results-formatted 060121'!$A:$AJ,(AF$3+2),FALSE)), IF($C597 = "pos-neg", (3+VLOOKUP($B597,'Results-formatted 060121'!$A:$AJ,(AF$3+2),FALSE)), VLOOKUP($B597,'Results-formatted 060121'!$A:$AJ,(AF$3+2),FALSE)))</f>
        <v>2</v>
      </c>
      <c r="AG597" s="95">
        <f>IF($C597 = "neg", (($D597+1) - VLOOKUP($B597,'Results-formatted 060121'!$A:$AJ,(AG$3+2),FALSE)), IF($C597 = "pos-neg", (3+VLOOKUP($B597,'Results-formatted 060121'!$A:$AJ,(AG$3+2),FALSE)), VLOOKUP($B597,'Results-formatted 060121'!$A:$AJ,(AG$3+2),FALSE)))</f>
        <v>3</v>
      </c>
      <c r="AH597" s="95">
        <f>IF($C597 = "neg", (($D597+1) - VLOOKUP($B597,'Results-formatted 060121'!$A:$AJ,(AH$3+2),FALSE)), IF($C597 = "pos-neg", (3+VLOOKUP($B597,'Results-formatted 060121'!$A:$AJ,(AH$3+2),FALSE)), VLOOKUP($B597,'Results-formatted 060121'!$A:$AJ,(AH$3+2),FALSE)))</f>
        <v>4</v>
      </c>
      <c r="AI597" s="95">
        <f>IF($C597 = "neg", (($D597+1) - VLOOKUP($B597,'Results-formatted 060121'!$A:$AJ,(AI$3+2),FALSE)), IF($C597 = "pos-neg", (3+VLOOKUP($B597,'Results-formatted 060121'!$A:$AJ,(AI$3+2),FALSE)), VLOOKUP($B597,'Results-formatted 060121'!$A:$AJ,(AI$3+2),FALSE)))</f>
        <v>3</v>
      </c>
      <c r="AJ597" s="95">
        <f>IF($C597 = "neg", (($D597+1) - VLOOKUP($B597,'Results-formatted 060121'!$A:$AJ,(AJ$3+2),FALSE)), IF($C597 = "pos-neg", (3+VLOOKUP($B597,'Results-formatted 060121'!$A:$AJ,(AJ$3+2),FALSE)), VLOOKUP($B597,'Results-formatted 060121'!$A:$AJ,(AJ$3+2),FALSE)))</f>
        <v>4</v>
      </c>
      <c r="AK597" s="95">
        <f>IF($C597 = "neg", (($D597+1) - VLOOKUP($B597,'Results-formatted 060121'!$A:$AJ,(AK$3+2),FALSE)), IF($C597 = "pos-neg", (3+VLOOKUP($B597,'Results-formatted 060121'!$A:$AJ,(AK$3+2),FALSE)), VLOOKUP($B597,'Results-formatted 060121'!$A:$AJ,(AK$3+2),FALSE)))</f>
        <v>2</v>
      </c>
      <c r="AL597" s="95">
        <f>IF($C597 = "neg", (($D597+1) - VLOOKUP($B597,'Results-formatted 060121'!$A:$AJ,(AL$3+2),FALSE)), IF($C597 = "pos-neg", (3+VLOOKUP($B597,'Results-formatted 060121'!$A:$AJ,(AL$3+2),FALSE)), VLOOKUP($B597,'Results-formatted 060121'!$A:$AJ,(AL$3+2),FALSE)))</f>
        <v>3</v>
      </c>
      <c r="AM597" s="95">
        <f>IF($C597 = "neg", (($D597+1) - VLOOKUP($B597,'Results-formatted 060121'!$A:AJ,(AM$3+2),FALSE)), IF($C597 = "pos-neg", (3+VLOOKUP($B597,'Results-formatted 060121'!$A:AJ,(AM$3+2),FALSE)), VLOOKUP($B597,'Results-formatted 060121'!$A:AJ,(AM$3+2),FALSE)))</f>
        <v>4</v>
      </c>
      <c r="AN597" s="95">
        <f>IF($C597 = "neg", (($D597+1) - VLOOKUP($B597,'Results-formatted 060121'!$A:AK,(AN$3+2),FALSE)), IF($C597 = "pos-neg", (3+VLOOKUP($B597,'Results-formatted 060121'!$A:AK,(AN$3+2),FALSE)), VLOOKUP($B597,'Results-formatted 060121'!$A:AK,(AN$3+2),FALSE)))</f>
        <v>2</v>
      </c>
      <c r="AO597" s="95">
        <f>IF($C597 = "neg", (($D597+1) - VLOOKUP($B597,'Results-formatted 060121'!$A:AL,(AO$3+2),FALSE)), IF($C597 = "pos-neg", (3+VLOOKUP($B597,'Results-formatted 060121'!$A:AL,(AO$3+2),FALSE)), VLOOKUP($B597,'Results-formatted 060121'!$A:AL,(AO$3+2),FALSE)))</f>
        <v>2</v>
      </c>
      <c r="AP597" s="95">
        <f>IF($C597 = "neg", (($D597+1) - VLOOKUP($B597,'Results-formatted 060121'!$A:AM,(AP$3+2),FALSE)), IF($C597 = "pos-neg", (3+VLOOKUP($B597,'Results-formatted 060121'!$A:AM,(AP$3+2),FALSE)), VLOOKUP($B597,'Results-formatted 060121'!$A:AM,(AP$3+2),FALSE)))</f>
        <v>2</v>
      </c>
      <c r="AQ597" s="95">
        <f>IF($C597 = "neg", (($D597+1) - VLOOKUP($B597,'Results-formatted 060121'!$A:AN,(AQ$3+2),FALSE)), IF($C597 = "pos-neg", (3+VLOOKUP($B597,'Results-formatted 060121'!$A:AN,(AQ$3+2),FALSE)), VLOOKUP($B597,'Results-formatted 060121'!$A:AN,(AQ$3+2),FALSE)))</f>
        <v>2</v>
      </c>
      <c r="AR597" s="95">
        <f>IF($C597 = "neg", (($D597+1) - VLOOKUP($B597,'Results-formatted 060121'!$A:AO,(AR$3+2),FALSE)), IF($C597 = "pos-neg", (3+VLOOKUP($B597,'Results-formatted 060121'!$A:AO,(AR$3+2),FALSE)), VLOOKUP($B597,'Results-formatted 060121'!$A:AO,(AR$3+2),FALSE)))</f>
        <v>2</v>
      </c>
      <c r="AS597" s="95">
        <f>IF($C597 = "neg", (($D597+1) - VLOOKUP($B597,'Results-formatted 060121'!$A:AP,(AS$3+2),FALSE)), IF($C597 = "pos-neg", (3+VLOOKUP($B597,'Results-formatted 060121'!$A:AP,(AS$3+2),FALSE)), VLOOKUP($B597,'Results-formatted 060121'!$A:AP,(AS$3+2),FALSE)))</f>
        <v>2</v>
      </c>
      <c r="AT597" s="95">
        <f>IF($C597 = "neg", (($D597+1) - VLOOKUP($B597,'Results-formatted 060121'!$A:AQ,(AT$3+2),FALSE)), IF($C597 = "pos-neg", (3+VLOOKUP($B597,'Results-formatted 060121'!$A:AQ,(AT$3+2),FALSE)), VLOOKUP($B597,'Results-formatted 060121'!$A:AQ,(AT$3+2),FALSE)))</f>
        <v>1</v>
      </c>
      <c r="AU597" s="95">
        <f>IF($C597 = "neg", (($D597+1) - VLOOKUP($B597,'Results-formatted 060121'!$A:AR,(AU$3+2),FALSE)), IF($C597 = "pos-neg", (3+VLOOKUP($B597,'Results-formatted 060121'!$A:AR,(AU$3+2),FALSE)), VLOOKUP($B597,'Results-formatted 060121'!$A:AR,(AU$3+2),FALSE)))</f>
        <v>2</v>
      </c>
      <c r="AV597" s="95">
        <f>IF($C597 = "neg", (($D597+1) - VLOOKUP($B597,'Results-formatted 060121'!$A:AS,(AV$3+2),FALSE)), IF($C597 = "pos-neg", (3+VLOOKUP($B597,'Results-formatted 060121'!$A:AS,(AV$3+2),FALSE)), VLOOKUP($B597,'Results-formatted 060121'!$A:AS,(AV$3+2),FALSE)))</f>
        <v>3</v>
      </c>
      <c r="AW597" s="95">
        <f>IF($C597 = "neg", (($D597+1) - VLOOKUP($B597,'Results-formatted 060121'!$A:AT,(AW$3+2),FALSE)), IF($C597 = "pos-neg", (3+VLOOKUP($B597,'Results-formatted 060121'!$A:AT,(AW$3+2),FALSE)), VLOOKUP($B597,'Results-formatted 060121'!$A:AT,(AW$3+2),FALSE)))</f>
        <v>5</v>
      </c>
      <c r="AX597" s="95">
        <f>IF($C597 = "neg", (($D597+1) - VLOOKUP($B597,'Results-formatted 060121'!$A:AU,(AX$3+2),FALSE)), IF($C597 = "pos-neg", (3+VLOOKUP($B597,'Results-formatted 060121'!$A:AU,(AX$3+2),FALSE)), VLOOKUP($B597,'Results-formatted 060121'!$A:AU,(AX$3+2),FALSE)))</f>
        <v>2</v>
      </c>
      <c r="AY597" s="95">
        <f>IF($C597 = "neg", (($D597+1) - VLOOKUP($B597,'Results-formatted 060121'!$A:AV,(AY$3+2),FALSE)), IF($C597 = "pos-neg", (3+VLOOKUP($B597,'Results-formatted 060121'!$A:AV,(AY$3+2),FALSE)), VLOOKUP($B597,'Results-formatted 060121'!$A:AV,(AY$3+2),FALSE)))</f>
        <v>3</v>
      </c>
      <c r="AZ597" s="95">
        <f>IF($C597 = "neg", (($D597+1) - VLOOKUP($B597,'Results-formatted 060121'!$A:AW,(AZ$3+2),FALSE)), IF($C597 = "pos-neg", (3+VLOOKUP($B597,'Results-formatted 060121'!$A:AW,(AZ$3+2),FALSE)), VLOOKUP($B597,'Results-formatted 060121'!$A:AW,(AZ$3+2),FALSE)))</f>
        <v>3</v>
      </c>
      <c r="BA597" s="95">
        <f>IF($C597 = "neg", (($D597+1) - VLOOKUP($B597,'Results-formatted 060121'!$A:AX,(BA$3+2),FALSE)), IF($C597 = "pos-neg", (3+VLOOKUP($B597,'Results-formatted 060121'!$A:AX,(BA$3+2),FALSE)), VLOOKUP($B597,'Results-formatted 060121'!$A:AX,(BA$3+2),FALSE)))</f>
        <v>2</v>
      </c>
      <c r="BB597" s="95">
        <f>IF($C597 = "neg", (($D597+1) - VLOOKUP($B597,'Results-formatted 060121'!$A:AY,(BB$3+2),FALSE)), IF($C597 = "pos-neg", (3+VLOOKUP($B597,'Results-formatted 060121'!$A:AY,(BB$3+2),FALSE)), VLOOKUP($B597,'Results-formatted 060121'!$A:AY,(BB$3+2),FALSE)))</f>
        <v>4</v>
      </c>
      <c r="BC597" s="95">
        <f>IF($C597 = "neg", (($D597+1) - VLOOKUP($B597,'Results-formatted 060121'!$A:AZ,(BC$3+2),FALSE)), IF($C597 = "pos-neg", (3+VLOOKUP($B597,'Results-formatted 060121'!$A:AZ,(BC$3+2),FALSE)), VLOOKUP($B597,'Results-formatted 060121'!$A:AZ,(BC$3+2),FALSE)))</f>
        <v>3</v>
      </c>
      <c r="BD597" s="95">
        <f>IF($C597 = "neg", (($D597+1) - VLOOKUP($B597,'Results-formatted 060121'!$A:BA,(BD$3+2),FALSE)), IF($C597 = "pos-neg", (3+VLOOKUP($B597,'Results-formatted 060121'!$A:BA,(BD$3+2),FALSE)), VLOOKUP($B597,'Results-formatted 060121'!$A:BA,(BD$3+2),FALSE)))</f>
        <v>4</v>
      </c>
      <c r="BE597" s="95">
        <f>IF($C597 = "neg", (($D597+1) - VLOOKUP($B597,'Results-formatted 060121'!$A:BB,(BE$3+2),FALSE)), IF($C597 = "pos-neg", (3+VLOOKUP($B597,'Results-formatted 060121'!$A:BB,(BE$3+2),FALSE)), VLOOKUP($B597,'Results-formatted 060121'!$A:BB,(BE$3+2),FALSE)))</f>
        <v>2</v>
      </c>
      <c r="BF597" s="95">
        <f>IF($C597 = "neg", (($D597+1) - VLOOKUP($B597,'Results-formatted 060121'!$A:BC,(BF$3+2),FALSE)), IF($C597 = "pos-neg", (3+VLOOKUP($B597,'Results-formatted 060121'!$A:BC,(BF$3+2),FALSE)), VLOOKUP($B597,'Results-formatted 060121'!$A:BC,(BF$3+2),FALSE)))</f>
        <v>4</v>
      </c>
      <c r="BG597" s="95">
        <f>IF($C597 = "neg", (($D597+1) - VLOOKUP($B597,'Results-formatted 060121'!$A:BD,(BG$3+2),FALSE)), IF($C597 = "pos-neg", (3+VLOOKUP($B597,'Results-formatted 060121'!$A:BD,(BG$3+2),FALSE)), VLOOKUP($B597,'Results-formatted 060121'!$A:BD,(BG$3+2),FALSE)))</f>
        <v>3</v>
      </c>
      <c r="BH597" s="95">
        <f>IF($C597 = "neg", (($D597+1) - VLOOKUP($B597,'Results-formatted 060121'!$A:BE,(BH$3+2),FALSE)), IF($C597 = "pos-neg", (3+VLOOKUP($B597,'Results-formatted 060121'!$A:BE,(BH$3+2),FALSE)), VLOOKUP($B597,'Results-formatted 060121'!$A:BE,(BH$3+2),FALSE)))</f>
        <v>4</v>
      </c>
      <c r="BI597" s="95">
        <f>IF($C597 = "neg", (($D597+1) - VLOOKUP($B597,'Results-formatted 060121'!$A:BF,(BI$3+2),FALSE)), IF($C597 = "pos-neg", (3+VLOOKUP($B597,'Results-formatted 060121'!$A:BF,(BI$3+2),FALSE)), VLOOKUP($B597,'Results-formatted 060121'!$A:BF,(BI$3+2),FALSE)))</f>
        <v>5</v>
      </c>
      <c r="BJ597" s="95">
        <f>IF($C597 = "neg", (($D597+1) - VLOOKUP($B597,'Results-formatted 060121'!$A:BG,(BJ$3+2),FALSE)), IF($C597 = "pos-neg", (3+VLOOKUP($B597,'Results-formatted 060121'!$A:BG,(BJ$3+2),FALSE)), VLOOKUP($B597,'Results-formatted 060121'!$A:BG,(BJ$3+2),FALSE)))</f>
        <v>4</v>
      </c>
      <c r="BK597" s="95">
        <f>IF($C597 = "neg", (($D597+1) - VLOOKUP($B597,'Results-formatted 060121'!$A:BH,(BK$3+2),FALSE)), IF($C597 = "pos-neg", (3+VLOOKUP($B597,'Results-formatted 060121'!$A:BH,(BK$3+2),FALSE)), VLOOKUP($B597,'Results-formatted 060121'!$A:BH,(BK$3+2),FALSE)))</f>
        <v>4</v>
      </c>
      <c r="BL597" s="95">
        <f>IF($C597 = "neg", (($D597+1) - VLOOKUP($B597,'Results-formatted 060121'!$A:BI,(BL$3+2),FALSE)), IF($C597 = "pos-neg", (3+VLOOKUP($B597,'Results-formatted 060121'!$A:BI,(BL$3+2),FALSE)), VLOOKUP($B597,'Results-formatted 060121'!$A:BI,(BL$3+2),FALSE)))</f>
        <v>1</v>
      </c>
      <c r="BM597" s="95">
        <f>IF($C597 = "neg", (($D597+1) - VLOOKUP($B597,'Results-formatted 060121'!$A:BJ,(BM$3+2),FALSE)), IF($C597 = "pos-neg", (3+VLOOKUP($B597,'Results-formatted 060121'!$A:BJ,(BM$3+2),FALSE)), VLOOKUP($B597,'Results-formatted 060121'!$A:BJ,(BM$3+2),FALSE)))</f>
        <v>3</v>
      </c>
      <c r="BN597" s="95"/>
      <c r="BO597" s="95"/>
      <c r="BP597" s="95"/>
      <c r="BQ597" s="95"/>
      <c r="BR597" s="95"/>
      <c r="BS597" s="95"/>
      <c r="BT597" s="95"/>
      <c r="BU597" s="95"/>
      <c r="BV597" s="95"/>
      <c r="BW597" s="95"/>
      <c r="BX597" s="95"/>
      <c r="BY597" s="95"/>
      <c r="BZ597" s="95"/>
      <c r="CA597" s="95"/>
      <c r="CB597" s="95"/>
      <c r="CC597" s="95"/>
      <c r="CD597" s="99"/>
      <c r="CE597" s="25">
        <f t="shared" si="2235"/>
        <v>2.75</v>
      </c>
      <c r="CF597" s="25">
        <f t="shared" si="2320"/>
        <v>1.0188893920442683</v>
      </c>
    </row>
    <row r="598" spans="2:84" ht="17" x14ac:dyDescent="0.15">
      <c r="B598" s="84"/>
      <c r="E598" s="39" t="s">
        <v>245</v>
      </c>
      <c r="F598" s="40"/>
      <c r="G598" s="40"/>
      <c r="H598" s="40">
        <f t="shared" ref="H598" si="2433">IF(ISNUMBER(H599),AVERAGE(H599:H602), "")</f>
        <v>3.75</v>
      </c>
      <c r="I598" s="40">
        <f t="shared" ref="I598" si="2434">IF(ISNUMBER(I599),AVERAGE(I599:I602), "")</f>
        <v>2.5</v>
      </c>
      <c r="J598" s="40"/>
      <c r="K598" s="40">
        <f t="shared" ref="K598" si="2435">IF(ISNUMBER(K599),AVERAGE(K599:K602), "")</f>
        <v>5</v>
      </c>
      <c r="L598" s="40">
        <f t="shared" ref="L598" si="2436">IF(ISNUMBER(L599),AVERAGE(L599:L602), "")</f>
        <v>2.5</v>
      </c>
      <c r="M598" s="40">
        <f t="shared" ref="M598" si="2437">IF(ISNUMBER(M599),AVERAGE(M599:M602), "")</f>
        <v>3.75</v>
      </c>
      <c r="N598" s="40"/>
      <c r="O598" s="40">
        <f t="shared" ref="O598" si="2438">IF(ISNUMBER(O599),AVERAGE(O599:O602), "")</f>
        <v>2.75</v>
      </c>
      <c r="P598" s="40">
        <f t="shared" ref="P598" si="2439">IF(ISNUMBER(P599),AVERAGE(P599:P602), "")</f>
        <v>4</v>
      </c>
      <c r="Q598" s="40">
        <f t="shared" ref="Q598" si="2440">IF(ISNUMBER(Q599),AVERAGE(Q599:Q602), "")</f>
        <v>4.75</v>
      </c>
      <c r="R598" s="40">
        <f t="shared" ref="R598" si="2441">IF(ISNUMBER(R599),AVERAGE(R599:R602), "")</f>
        <v>3.75</v>
      </c>
      <c r="S598" s="40">
        <f t="shared" ref="S598" si="2442">IF(ISNUMBER(S599),AVERAGE(S599:S602), "")</f>
        <v>3.5</v>
      </c>
      <c r="T598" s="40">
        <f t="shared" ref="T598" si="2443">IF(ISNUMBER(T599),AVERAGE(T599:T602), "")</f>
        <v>4.5</v>
      </c>
      <c r="U598" s="40">
        <f t="shared" ref="U598" si="2444">IF(ISNUMBER(U599),AVERAGE(U599:U602), "")</f>
        <v>4.5</v>
      </c>
      <c r="V598" s="40">
        <f t="shared" ref="V598" si="2445">IF(ISNUMBER(V599),AVERAGE(V599:V602), "")</f>
        <v>3.75</v>
      </c>
      <c r="W598" s="40">
        <f t="shared" ref="W598" si="2446">IF(ISNUMBER(W599),AVERAGE(W599:W602), "")</f>
        <v>4.25</v>
      </c>
      <c r="X598" s="40">
        <f t="shared" ref="X598" si="2447">IF(ISNUMBER(X599),AVERAGE(X599:X602), "")</f>
        <v>3.25</v>
      </c>
      <c r="Y598" s="40">
        <f t="shared" ref="Y598" si="2448">IF(ISNUMBER(Y599),AVERAGE(Y599:Y602), "")</f>
        <v>4.5</v>
      </c>
      <c r="Z598" s="40">
        <f t="shared" ref="Z598" si="2449">IF(ISNUMBER(Z599),AVERAGE(Z599:Z602), "")</f>
        <v>3.25</v>
      </c>
      <c r="AA598" s="40">
        <f t="shared" ref="AA598" si="2450">IF(ISNUMBER(AA599),AVERAGE(AA599:AA602), "")</f>
        <v>3</v>
      </c>
      <c r="AB598" s="40">
        <f t="shared" ref="AB598" si="2451">IF(ISNUMBER(AB599),AVERAGE(AB599:AB602), "")</f>
        <v>3</v>
      </c>
      <c r="AC598" s="40">
        <f t="shared" ref="AC598" si="2452">IF(ISNUMBER(AC599),AVERAGE(AC599:AC602), "")</f>
        <v>2.25</v>
      </c>
      <c r="AD598" s="40">
        <f t="shared" ref="AD598" si="2453">IF(ISNUMBER(AD599),AVERAGE(AD599:AD602), "")</f>
        <v>4</v>
      </c>
      <c r="AE598" s="40">
        <f t="shared" ref="AE598" si="2454">IF(ISNUMBER(AE599),AVERAGE(AE599:AE602), "")</f>
        <v>4.25</v>
      </c>
      <c r="AF598" s="40">
        <f t="shared" ref="AF598" si="2455">IF(ISNUMBER(AF599),AVERAGE(AF599:AF602), "")</f>
        <v>3</v>
      </c>
      <c r="AG598" s="40">
        <f t="shared" ref="AG598" si="2456">IF(ISNUMBER(AG599),AVERAGE(AG599:AG602), "")</f>
        <v>3.75</v>
      </c>
      <c r="AH598" s="40">
        <f t="shared" ref="AH598" si="2457">IF(ISNUMBER(AH599),AVERAGE(AH599:AH602), "")</f>
        <v>3.5</v>
      </c>
      <c r="AI598" s="40">
        <f t="shared" ref="AI598" si="2458">IF(ISNUMBER(AI599),AVERAGE(AI599:AI602), "")</f>
        <v>4.5</v>
      </c>
      <c r="AJ598" s="40">
        <f t="shared" ref="AJ598:BM598" si="2459">IF(ISNUMBER(AJ599),AVERAGE(AJ599:AJ602), "")</f>
        <v>3.75</v>
      </c>
      <c r="AK598" s="40"/>
      <c r="AL598" s="40">
        <f t="shared" si="2459"/>
        <v>4</v>
      </c>
      <c r="AM598" s="40">
        <f t="shared" si="2459"/>
        <v>4.75</v>
      </c>
      <c r="AN598" s="40">
        <f t="shared" si="2459"/>
        <v>3.75</v>
      </c>
      <c r="AO598" s="40">
        <f t="shared" si="2459"/>
        <v>4.25</v>
      </c>
      <c r="AP598" s="40">
        <f t="shared" si="2459"/>
        <v>3</v>
      </c>
      <c r="AQ598" s="40">
        <f t="shared" si="2459"/>
        <v>3.25</v>
      </c>
      <c r="AR598" s="40">
        <f t="shared" si="2459"/>
        <v>4</v>
      </c>
      <c r="AS598" s="40">
        <f t="shared" si="2459"/>
        <v>4.5</v>
      </c>
      <c r="AT598" s="40">
        <f t="shared" si="2459"/>
        <v>3</v>
      </c>
      <c r="AU598" s="40">
        <f t="shared" si="2459"/>
        <v>3.5</v>
      </c>
      <c r="AV598" s="40">
        <f t="shared" si="2459"/>
        <v>4</v>
      </c>
      <c r="AW598" s="40">
        <f t="shared" si="2459"/>
        <v>3.75</v>
      </c>
      <c r="AX598" s="40">
        <f t="shared" si="2459"/>
        <v>1.75</v>
      </c>
      <c r="AY598" s="40">
        <f t="shared" si="2459"/>
        <v>2.75</v>
      </c>
      <c r="AZ598" s="40">
        <f t="shared" si="2459"/>
        <v>3.75</v>
      </c>
      <c r="BA598" s="40">
        <f t="shared" si="2459"/>
        <v>3.75</v>
      </c>
      <c r="BB598" s="40"/>
      <c r="BC598" s="40">
        <f t="shared" si="2459"/>
        <v>2.75</v>
      </c>
      <c r="BD598" s="40">
        <f t="shared" si="2459"/>
        <v>4.25</v>
      </c>
      <c r="BE598" s="40">
        <f t="shared" si="2459"/>
        <v>4.5</v>
      </c>
      <c r="BF598" s="40">
        <f t="shared" si="2459"/>
        <v>3.25</v>
      </c>
      <c r="BG598" s="40">
        <f t="shared" si="2459"/>
        <v>3.25</v>
      </c>
      <c r="BH598" s="40">
        <f t="shared" si="2459"/>
        <v>3</v>
      </c>
      <c r="BI598" s="40">
        <f t="shared" si="2459"/>
        <v>4</v>
      </c>
      <c r="BJ598" s="40">
        <f t="shared" si="2459"/>
        <v>3.5</v>
      </c>
      <c r="BK598" s="40">
        <f t="shared" si="2459"/>
        <v>3.75</v>
      </c>
      <c r="BL598" s="40">
        <f t="shared" si="2459"/>
        <v>2.75</v>
      </c>
      <c r="BM598" s="40">
        <f t="shared" si="2459"/>
        <v>3.25</v>
      </c>
      <c r="BN598" s="40"/>
      <c r="BO598" s="40"/>
      <c r="BP598" s="40"/>
      <c r="BQ598" s="40"/>
      <c r="BR598" s="40"/>
      <c r="BS598" s="40"/>
      <c r="BT598" s="40"/>
      <c r="BU598" s="40"/>
      <c r="BV598" s="40"/>
      <c r="BW598" s="40"/>
      <c r="BX598" s="40"/>
      <c r="BY598" s="40"/>
      <c r="BZ598" s="40"/>
      <c r="CA598" s="40"/>
      <c r="CB598" s="40"/>
      <c r="CC598" s="40"/>
      <c r="CD598" s="40" t="str">
        <f t="shared" ref="CD598" si="2460">IF(ISNUMBER(CD599),AVERAGE(CD599:CD602), "")</f>
        <v/>
      </c>
      <c r="CE598" s="40">
        <f t="shared" si="2235"/>
        <v>3.6157407407407409</v>
      </c>
      <c r="CF598" s="40">
        <f t="shared" si="2320"/>
        <v>0.69823389564375571</v>
      </c>
    </row>
    <row r="599" spans="2:84" ht="42" x14ac:dyDescent="0.15">
      <c r="B599" s="84" t="s">
        <v>699</v>
      </c>
      <c r="C599" s="86" t="s">
        <v>224</v>
      </c>
      <c r="D599" s="2">
        <v>5</v>
      </c>
      <c r="E599" s="15" t="s">
        <v>254</v>
      </c>
      <c r="F599" s="95">
        <f>IF($C599 = "neg", (($D599+1) - VLOOKUP($B599,'Results-formatted 060121'!$A:$AJ,(F$3+2),FALSE)), IF($C599 = "pos-neg", (3+VLOOKUP($B599,'Results-formatted 060121'!$A:$AJ,(F$3+2),FALSE)), VLOOKUP($B599,'Results-formatted 060121'!$A:$AJ,(F$3+2),FALSE)))</f>
        <v>3</v>
      </c>
      <c r="G599" s="95">
        <f>IF($C599 = "neg", (($D599+1) - VLOOKUP($B599,'Results-formatted 060121'!$A:$AJ,(G$3+2),FALSE)), IF($C599 = "pos-neg", (3+VLOOKUP($B599,'Results-formatted 060121'!$A:$AJ,(G$3+2),FALSE)), VLOOKUP($B599,'Results-formatted 060121'!$A:$AJ,(G$3+2),FALSE)))</f>
        <v>5</v>
      </c>
      <c r="H599" s="95">
        <f>IF($C599 = "neg", (($D599+1) - VLOOKUP($B599,'Results-formatted 060121'!$A:$AJ,(H$3+2),FALSE)), IF($C599 = "pos-neg", (3+VLOOKUP($B599,'Results-formatted 060121'!$A:$AJ,(H$3+2),FALSE)), VLOOKUP($B599,'Results-formatted 060121'!$A:$AJ,(H$3+2),FALSE)))</f>
        <v>3</v>
      </c>
      <c r="I599" s="95">
        <f>IF($C599 = "neg", (($D599+1) - VLOOKUP($B599,'Results-formatted 060121'!$A:$AJ,(I$3+2),FALSE)), IF($C599 = "pos-neg", (3+VLOOKUP($B599,'Results-formatted 060121'!$A:$AJ,(I$3+2),FALSE)), VLOOKUP($B599,'Results-formatted 060121'!$A:$AJ,(I$3+2),FALSE)))</f>
        <v>1</v>
      </c>
      <c r="J599" s="95">
        <f>IF($C599 = "neg", (($D599+1) - VLOOKUP($B599,'Results-formatted 060121'!$A:$AJ,(J$3+2),FALSE)), IF($C599 = "pos-neg", (3+VLOOKUP($B599,'Results-formatted 060121'!$A:$AJ,(J$3+2),FALSE)), VLOOKUP($B599,'Results-formatted 060121'!$A:$AJ,(J$3+2),FALSE)))</f>
        <v>4</v>
      </c>
      <c r="K599" s="95">
        <f>IF($C599 = "neg", (($D599+1) - VLOOKUP($B599,'Results-formatted 060121'!$A:$AJ,(K$3+2),FALSE)), IF($C599 = "pos-neg", (3+VLOOKUP($B599,'Results-formatted 060121'!$A:$AJ,(K$3+2),FALSE)), VLOOKUP($B599,'Results-formatted 060121'!$A:$AJ,(K$3+2),FALSE)))</f>
        <v>5</v>
      </c>
      <c r="L599" s="95">
        <f>IF($C599 = "neg", (($D599+1) - VLOOKUP($B599,'Results-formatted 060121'!$A:$AJ,(L$3+2),FALSE)), IF($C599 = "pos-neg", (3+VLOOKUP($B599,'Results-formatted 060121'!$A:$AJ,(L$3+2),FALSE)), VLOOKUP($B599,'Results-formatted 060121'!$A:$AJ,(L$3+2),FALSE)))</f>
        <v>1</v>
      </c>
      <c r="M599" s="95">
        <f>IF($C599 = "neg", (($D599+1) - VLOOKUP($B599,'Results-formatted 060121'!$A:$AJ,(M$3+2),FALSE)), IF($C599 = "pos-neg", (3+VLOOKUP($B599,'Results-formatted 060121'!$A:$AJ,(M$3+2),FALSE)), VLOOKUP($B599,'Results-formatted 060121'!$A:$AJ,(M$3+2),FALSE)))</f>
        <v>1</v>
      </c>
      <c r="N599" s="95">
        <f>IF($C599 = "neg", (($D599+1) - VLOOKUP($B599,'Results-formatted 060121'!$A:$AJ,(N$3+2),FALSE)), IF($C599 = "pos-neg", (3+VLOOKUP($B599,'Results-formatted 060121'!$A:$AJ,(N$3+2),FALSE)), VLOOKUP($B599,'Results-formatted 060121'!$A:$AJ,(N$3+2),FALSE)))</f>
        <v>4</v>
      </c>
      <c r="O599" s="95">
        <f>IF($C599 = "neg", (($D599+1) - VLOOKUP($B599,'Results-formatted 060121'!$A:$AJ,(O$3+2),FALSE)), IF($C599 = "pos-neg", (3+VLOOKUP($B599,'Results-formatted 060121'!$A:$AJ,(O$3+2),FALSE)), VLOOKUP($B599,'Results-formatted 060121'!$A:$AJ,(O$3+2),FALSE)))</f>
        <v>1</v>
      </c>
      <c r="P599" s="95">
        <f>IF($C599 = "neg", (($D599+1) - VLOOKUP($B599,'Results-formatted 060121'!$A:$AJ,(P$3+2),FALSE)), IF($C599 = "pos-neg", (3+VLOOKUP($B599,'Results-formatted 060121'!$A:$AJ,(P$3+2),FALSE)), VLOOKUP($B599,'Results-formatted 060121'!$A:$AJ,(P$3+2),FALSE)))</f>
        <v>3</v>
      </c>
      <c r="Q599" s="95">
        <f>IF($C599 = "neg", (($D599+1) - VLOOKUP($B599,'Results-formatted 060121'!$A:$AJ,(Q$3+2),FALSE)), IF($C599 = "pos-neg", (3+VLOOKUP($B599,'Results-formatted 060121'!$A:$AJ,(Q$3+2),FALSE)), VLOOKUP($B599,'Results-formatted 060121'!$A:$AJ,(Q$3+2),FALSE)))</f>
        <v>4</v>
      </c>
      <c r="R599" s="95">
        <f>IF($C599 = "neg", (($D599+1) - VLOOKUP($B599,'Results-formatted 060121'!$A:$AJ,(R$3+2),FALSE)), IF($C599 = "pos-neg", (3+VLOOKUP($B599,'Results-formatted 060121'!$A:$AJ,(R$3+2),FALSE)), VLOOKUP($B599,'Results-formatted 060121'!$A:$AJ,(R$3+2),FALSE)))</f>
        <v>3</v>
      </c>
      <c r="S599" s="95">
        <f>IF($C599 = "neg", (($D599+1) - VLOOKUP($B599,'Results-formatted 060121'!$A:$AJ,(S$3+2),FALSE)), IF($C599 = "pos-neg", (3+VLOOKUP($B599,'Results-formatted 060121'!$A:$AJ,(S$3+2),FALSE)), VLOOKUP($B599,'Results-formatted 060121'!$A:$AJ,(S$3+2),FALSE)))</f>
        <v>3</v>
      </c>
      <c r="T599" s="95">
        <f>IF($C599 = "neg", (($D599+1) - VLOOKUP($B599,'Results-formatted 060121'!$A:$AJ,(T$3+2),FALSE)), IF($C599 = "pos-neg", (3+VLOOKUP($B599,'Results-formatted 060121'!$A:$AJ,(T$3+2),FALSE)), VLOOKUP($B599,'Results-formatted 060121'!$A:$AJ,(T$3+2),FALSE)))</f>
        <v>4</v>
      </c>
      <c r="U599" s="95">
        <f>IF($C599 = "neg", (($D599+1) - VLOOKUP($B599,'Results-formatted 060121'!$A:$AJ,(U$3+2),FALSE)), IF($C599 = "pos-neg", (3+VLOOKUP($B599,'Results-formatted 060121'!$A:$AJ,(U$3+2),FALSE)), VLOOKUP($B599,'Results-formatted 060121'!$A:$AJ,(U$3+2),FALSE)))</f>
        <v>4</v>
      </c>
      <c r="V599" s="95">
        <f>IF($C599 = "neg", (($D599+1) - VLOOKUP($B599,'Results-formatted 060121'!$A:$AJ,(V$3+2),FALSE)), IF($C599 = "pos-neg", (3+VLOOKUP($B599,'Results-formatted 060121'!$A:$AJ,(V$3+2),FALSE)), VLOOKUP($B599,'Results-formatted 060121'!$A:$AJ,(V$3+2),FALSE)))</f>
        <v>3</v>
      </c>
      <c r="W599" s="95">
        <f>IF($C599 = "neg", (($D599+1) - VLOOKUP($B599,'Results-formatted 060121'!$A:$AJ,(W$3+2),FALSE)), IF($C599 = "pos-neg", (3+VLOOKUP($B599,'Results-formatted 060121'!$A:$AJ,(W$3+2),FALSE)), VLOOKUP($B599,'Results-formatted 060121'!$A:$AJ,(W$3+2),FALSE)))</f>
        <v>4</v>
      </c>
      <c r="X599" s="95">
        <f>IF($C599 = "neg", (($D599+1) - VLOOKUP($B599,'Results-formatted 060121'!$A:$AJ,(X$3+2),FALSE)), IF($C599 = "pos-neg", (3+VLOOKUP($B599,'Results-formatted 060121'!$A:$AJ,(X$3+2),FALSE)), VLOOKUP($B599,'Results-formatted 060121'!$A:$AJ,(X$3+2),FALSE)))</f>
        <v>2</v>
      </c>
      <c r="Y599" s="95">
        <f>IF($C599 = "neg", (($D599+1) - VLOOKUP($B599,'Results-formatted 060121'!$A:$AJ,(Y$3+2),FALSE)), IF($C599 = "pos-neg", (3+VLOOKUP($B599,'Results-formatted 060121'!$A:$AJ,(Y$3+2),FALSE)), VLOOKUP($B599,'Results-formatted 060121'!$A:$AJ,(Y$3+2),FALSE)))</f>
        <v>4</v>
      </c>
      <c r="Z599" s="95">
        <f>IF($C599 = "neg", (($D599+1) - VLOOKUP($B599,'Results-formatted 060121'!$A:$AJ,(Z$3+2),FALSE)), IF($C599 = "pos-neg", (3+VLOOKUP($B599,'Results-formatted 060121'!$A:$AJ,(Z$3+2),FALSE)), VLOOKUP($B599,'Results-formatted 060121'!$A:$AJ,(Z$3+2),FALSE)))</f>
        <v>2</v>
      </c>
      <c r="AA599" s="95">
        <f>IF($C599 = "neg", (($D599+1) - VLOOKUP($B599,'Results-formatted 060121'!$A:$AJ,(AA$3+2),FALSE)), IF($C599 = "pos-neg", (3+VLOOKUP($B599,'Results-formatted 060121'!$A:$AJ,(AA$3+2),FALSE)), VLOOKUP($B599,'Results-formatted 060121'!$A:$AJ,(AA$3+2),FALSE)))</f>
        <v>4</v>
      </c>
      <c r="AB599" s="95">
        <f>IF($C599 = "neg", (($D599+1) - VLOOKUP($B599,'Results-formatted 060121'!$A:$AJ,(AB$3+2),FALSE)), IF($C599 = "pos-neg", (3+VLOOKUP($B599,'Results-formatted 060121'!$A:$AJ,(AB$3+2),FALSE)), VLOOKUP($B599,'Results-formatted 060121'!$A:$AJ,(AB$3+2),FALSE)))</f>
        <v>4</v>
      </c>
      <c r="AC599" s="95">
        <f>IF($C599 = "neg", (($D599+1) - VLOOKUP($B599,'Results-formatted 060121'!$A:$AJ,(AC$3+2),FALSE)), IF($C599 = "pos-neg", (3+VLOOKUP($B599,'Results-formatted 060121'!$A:$AJ,(AC$3+2),FALSE)), VLOOKUP($B599,'Results-formatted 060121'!$A:$AJ,(AC$3+2),FALSE)))</f>
        <v>2</v>
      </c>
      <c r="AD599" s="95">
        <f>IF($C599 = "neg", (($D599+1) - VLOOKUP($B599,'Results-formatted 060121'!$A:$AJ,(AD$3+2),FALSE)), IF($C599 = "pos-neg", (3+VLOOKUP($B599,'Results-formatted 060121'!$A:$AJ,(AD$3+2),FALSE)), VLOOKUP($B599,'Results-formatted 060121'!$A:$AJ,(AD$3+2),FALSE)))</f>
        <v>4</v>
      </c>
      <c r="AE599" s="95">
        <f>IF($C599 = "neg", (($D599+1) - VLOOKUP($B599,'Results-formatted 060121'!$A:$AJ,(AE$3+2),FALSE)), IF($C599 = "pos-neg", (3+VLOOKUP($B599,'Results-formatted 060121'!$A:$AJ,(AE$3+2),FALSE)), VLOOKUP($B599,'Results-formatted 060121'!$A:$AJ,(AE$3+2),FALSE)))</f>
        <v>3</v>
      </c>
      <c r="AF599" s="95">
        <f>IF($C599 = "neg", (($D599+1) - VLOOKUP($B599,'Results-formatted 060121'!$A:$AJ,(AF$3+2),FALSE)), IF($C599 = "pos-neg", (3+VLOOKUP($B599,'Results-formatted 060121'!$A:$AJ,(AF$3+2),FALSE)), VLOOKUP($B599,'Results-formatted 060121'!$A:$AJ,(AF$3+2),FALSE)))</f>
        <v>2</v>
      </c>
      <c r="AG599" s="95">
        <f>IF($C599 = "neg", (($D599+1) - VLOOKUP($B599,'Results-formatted 060121'!$A:$AJ,(AG$3+2),FALSE)), IF($C599 = "pos-neg", (3+VLOOKUP($B599,'Results-formatted 060121'!$A:$AJ,(AG$3+2),FALSE)), VLOOKUP($B599,'Results-formatted 060121'!$A:$AJ,(AG$3+2),FALSE)))</f>
        <v>2</v>
      </c>
      <c r="AH599" s="95">
        <f>IF($C599 = "neg", (($D599+1) - VLOOKUP($B599,'Results-formatted 060121'!$A:$AJ,(AH$3+2),FALSE)), IF($C599 = "pos-neg", (3+VLOOKUP($B599,'Results-formatted 060121'!$A:$AJ,(AH$3+2),FALSE)), VLOOKUP($B599,'Results-formatted 060121'!$A:$AJ,(AH$3+2),FALSE)))</f>
        <v>3</v>
      </c>
      <c r="AI599" s="95">
        <f>IF($C599 = "neg", (($D599+1) - VLOOKUP($B599,'Results-formatted 060121'!$A:$AJ,(AI$3+2),FALSE)), IF($C599 = "pos-neg", (3+VLOOKUP($B599,'Results-formatted 060121'!$A:$AJ,(AI$3+2),FALSE)), VLOOKUP($B599,'Results-formatted 060121'!$A:$AJ,(AI$3+2),FALSE)))</f>
        <v>4</v>
      </c>
      <c r="AJ599" s="95">
        <f>IF($C599 = "neg", (($D599+1) - VLOOKUP($B599,'Results-formatted 060121'!$A:$AJ,(AJ$3+2),FALSE)), IF($C599 = "pos-neg", (3+VLOOKUP($B599,'Results-formatted 060121'!$A:$AJ,(AJ$3+2),FALSE)), VLOOKUP($B599,'Results-formatted 060121'!$A:$AJ,(AJ$3+2),FALSE)))</f>
        <v>4</v>
      </c>
      <c r="AK599" s="95">
        <f>IF($C599 = "neg", (($D599+1) - VLOOKUP($B599,'Results-formatted 060121'!$A:$AJ,(AK$3+2),FALSE)), IF($C599 = "pos-neg", (3+VLOOKUP($B599,'Results-formatted 060121'!$A:$AJ,(AK$3+2),FALSE)), VLOOKUP($B599,'Results-formatted 060121'!$A:$AJ,(AK$3+2),FALSE)))</f>
        <v>4</v>
      </c>
      <c r="AL599" s="95">
        <f>IF($C599 = "neg", (($D599+1) - VLOOKUP($B599,'Results-formatted 060121'!$A:$AJ,(AL$3+2),FALSE)), IF($C599 = "pos-neg", (3+VLOOKUP($B599,'Results-formatted 060121'!$A:$AJ,(AL$3+2),FALSE)), VLOOKUP($B599,'Results-formatted 060121'!$A:$AJ,(AL$3+2),FALSE)))</f>
        <v>3</v>
      </c>
      <c r="AM599" s="95">
        <f>IF($C599 = "neg", (($D599+1) - VLOOKUP($B599,'Results-formatted 060121'!$A:AJ,(AM$3+2),FALSE)), IF($C599 = "pos-neg", (3+VLOOKUP($B599,'Results-formatted 060121'!$A:AJ,(AM$3+2),FALSE)), VLOOKUP($B599,'Results-formatted 060121'!$A:AJ,(AM$3+2),FALSE)))</f>
        <v>5</v>
      </c>
      <c r="AN599" s="95">
        <f>IF($C599 = "neg", (($D599+1) - VLOOKUP($B599,'Results-formatted 060121'!$A:AK,(AN$3+2),FALSE)), IF($C599 = "pos-neg", (3+VLOOKUP($B599,'Results-formatted 060121'!$A:AK,(AN$3+2),FALSE)), VLOOKUP($B599,'Results-formatted 060121'!$A:AK,(AN$3+2),FALSE)))</f>
        <v>3</v>
      </c>
      <c r="AO599" s="95">
        <f>IF($C599 = "neg", (($D599+1) - VLOOKUP($B599,'Results-formatted 060121'!$A:AL,(AO$3+2),FALSE)), IF($C599 = "pos-neg", (3+VLOOKUP($B599,'Results-formatted 060121'!$A:AL,(AO$3+2),FALSE)), VLOOKUP($B599,'Results-formatted 060121'!$A:AL,(AO$3+2),FALSE)))</f>
        <v>3</v>
      </c>
      <c r="AP599" s="95">
        <f>IF($C599 = "neg", (($D599+1) - VLOOKUP($B599,'Results-formatted 060121'!$A:AM,(AP$3+2),FALSE)), IF($C599 = "pos-neg", (3+VLOOKUP($B599,'Results-formatted 060121'!$A:AM,(AP$3+2),FALSE)), VLOOKUP($B599,'Results-formatted 060121'!$A:AM,(AP$3+2),FALSE)))</f>
        <v>1</v>
      </c>
      <c r="AQ599" s="95">
        <f>IF($C599 = "neg", (($D599+1) - VLOOKUP($B599,'Results-formatted 060121'!$A:AN,(AQ$3+2),FALSE)), IF($C599 = "pos-neg", (3+VLOOKUP($B599,'Results-formatted 060121'!$A:AN,(AQ$3+2),FALSE)), VLOOKUP($B599,'Results-formatted 060121'!$A:AN,(AQ$3+2),FALSE)))</f>
        <v>2</v>
      </c>
      <c r="AR599" s="95">
        <f>IF($C599 = "neg", (($D599+1) - VLOOKUP($B599,'Results-formatted 060121'!$A:AO,(AR$3+2),FALSE)), IF($C599 = "pos-neg", (3+VLOOKUP($B599,'Results-formatted 060121'!$A:AO,(AR$3+2),FALSE)), VLOOKUP($B599,'Results-formatted 060121'!$A:AO,(AR$3+2),FALSE)))</f>
        <v>3</v>
      </c>
      <c r="AS599" s="95">
        <f>IF($C599 = "neg", (($D599+1) - VLOOKUP($B599,'Results-formatted 060121'!$A:AP,(AS$3+2),FALSE)), IF($C599 = "pos-neg", (3+VLOOKUP($B599,'Results-formatted 060121'!$A:AP,(AS$3+2),FALSE)), VLOOKUP($B599,'Results-formatted 060121'!$A:AP,(AS$3+2),FALSE)))</f>
        <v>4</v>
      </c>
      <c r="AT599" s="95">
        <f>IF($C599 = "neg", (($D599+1) - VLOOKUP($B599,'Results-formatted 060121'!$A:AQ,(AT$3+2),FALSE)), IF($C599 = "pos-neg", (3+VLOOKUP($B599,'Results-formatted 060121'!$A:AQ,(AT$3+2),FALSE)), VLOOKUP($B599,'Results-formatted 060121'!$A:AQ,(AT$3+2),FALSE)))</f>
        <v>5</v>
      </c>
      <c r="AU599" s="95">
        <f>IF($C599 = "neg", (($D599+1) - VLOOKUP($B599,'Results-formatted 060121'!$A:AR,(AU$3+2),FALSE)), IF($C599 = "pos-neg", (3+VLOOKUP($B599,'Results-formatted 060121'!$A:AR,(AU$3+2),FALSE)), VLOOKUP($B599,'Results-formatted 060121'!$A:AR,(AU$3+2),FALSE)))</f>
        <v>4</v>
      </c>
      <c r="AV599" s="95">
        <f>IF($C599 = "neg", (($D599+1) - VLOOKUP($B599,'Results-formatted 060121'!$A:AS,(AV$3+2),FALSE)), IF($C599 = "pos-neg", (3+VLOOKUP($B599,'Results-formatted 060121'!$A:AS,(AV$3+2),FALSE)), VLOOKUP($B599,'Results-formatted 060121'!$A:AS,(AV$3+2),FALSE)))</f>
        <v>2</v>
      </c>
      <c r="AW599" s="95">
        <f>IF($C599 = "neg", (($D599+1) - VLOOKUP($B599,'Results-formatted 060121'!$A:AT,(AW$3+2),FALSE)), IF($C599 = "pos-neg", (3+VLOOKUP($B599,'Results-formatted 060121'!$A:AT,(AW$3+2),FALSE)), VLOOKUP($B599,'Results-formatted 060121'!$A:AT,(AW$3+2),FALSE)))</f>
        <v>1</v>
      </c>
      <c r="AX599" s="95">
        <f>IF($C599 = "neg", (($D599+1) - VLOOKUP($B599,'Results-formatted 060121'!$A:AU,(AX$3+2),FALSE)), IF($C599 = "pos-neg", (3+VLOOKUP($B599,'Results-formatted 060121'!$A:AU,(AX$3+2),FALSE)), VLOOKUP($B599,'Results-formatted 060121'!$A:AU,(AX$3+2),FALSE)))</f>
        <v>1</v>
      </c>
      <c r="AY599" s="95">
        <f>IF($C599 = "neg", (($D599+1) - VLOOKUP($B599,'Results-formatted 060121'!$A:AV,(AY$3+2),FALSE)), IF($C599 = "pos-neg", (3+VLOOKUP($B599,'Results-formatted 060121'!$A:AV,(AY$3+2),FALSE)), VLOOKUP($B599,'Results-formatted 060121'!$A:AV,(AY$3+2),FALSE)))</f>
        <v>1</v>
      </c>
      <c r="AZ599" s="95">
        <f>IF($C599 = "neg", (($D599+1) - VLOOKUP($B599,'Results-formatted 060121'!$A:AW,(AZ$3+2),FALSE)), IF($C599 = "pos-neg", (3+VLOOKUP($B599,'Results-formatted 060121'!$A:AW,(AZ$3+2),FALSE)), VLOOKUP($B599,'Results-formatted 060121'!$A:AW,(AZ$3+2),FALSE)))</f>
        <v>4</v>
      </c>
      <c r="BA599" s="95">
        <f>IF($C599 = "neg", (($D599+1) - VLOOKUP($B599,'Results-formatted 060121'!$A:AX,(BA$3+2),FALSE)), IF($C599 = "pos-neg", (3+VLOOKUP($B599,'Results-formatted 060121'!$A:AX,(BA$3+2),FALSE)), VLOOKUP($B599,'Results-formatted 060121'!$A:AX,(BA$3+2),FALSE)))</f>
        <v>3</v>
      </c>
      <c r="BB599" s="95">
        <f>IF($C599 = "neg", (($D599+1) - VLOOKUP($B599,'Results-formatted 060121'!$A:AY,(BB$3+2),FALSE)), IF($C599 = "pos-neg", (3+VLOOKUP($B599,'Results-formatted 060121'!$A:AY,(BB$3+2),FALSE)), VLOOKUP($B599,'Results-formatted 060121'!$A:AY,(BB$3+2),FALSE)))</f>
        <v>4</v>
      </c>
      <c r="BC599" s="95">
        <f>IF($C599 = "neg", (($D599+1) - VLOOKUP($B599,'Results-formatted 060121'!$A:AZ,(BC$3+2),FALSE)), IF($C599 = "pos-neg", (3+VLOOKUP($B599,'Results-formatted 060121'!$A:AZ,(BC$3+2),FALSE)), VLOOKUP($B599,'Results-formatted 060121'!$A:AZ,(BC$3+2),FALSE)))</f>
        <v>3</v>
      </c>
      <c r="BD599" s="95">
        <f>IF($C599 = "neg", (($D599+1) - VLOOKUP($B599,'Results-formatted 060121'!$A:BA,(BD$3+2),FALSE)), IF($C599 = "pos-neg", (3+VLOOKUP($B599,'Results-formatted 060121'!$A:BA,(BD$3+2),FALSE)), VLOOKUP($B599,'Results-formatted 060121'!$A:BA,(BD$3+2),FALSE)))</f>
        <v>4</v>
      </c>
      <c r="BE599" s="95">
        <f>IF($C599 = "neg", (($D599+1) - VLOOKUP($B599,'Results-formatted 060121'!$A:BB,(BE$3+2),FALSE)), IF($C599 = "pos-neg", (3+VLOOKUP($B599,'Results-formatted 060121'!$A:BB,(BE$3+2),FALSE)), VLOOKUP($B599,'Results-formatted 060121'!$A:BB,(BE$3+2),FALSE)))</f>
        <v>4</v>
      </c>
      <c r="BF599" s="95">
        <f>IF($C599 = "neg", (($D599+1) - VLOOKUP($B599,'Results-formatted 060121'!$A:BC,(BF$3+2),FALSE)), IF($C599 = "pos-neg", (3+VLOOKUP($B599,'Results-formatted 060121'!$A:BC,(BF$3+2),FALSE)), VLOOKUP($B599,'Results-formatted 060121'!$A:BC,(BF$3+2),FALSE)))</f>
        <v>2</v>
      </c>
      <c r="BG599" s="95">
        <f>IF($C599 = "neg", (($D599+1) - VLOOKUP($B599,'Results-formatted 060121'!$A:BD,(BG$3+2),FALSE)), IF($C599 = "pos-neg", (3+VLOOKUP($B599,'Results-formatted 060121'!$A:BD,(BG$3+2),FALSE)), VLOOKUP($B599,'Results-formatted 060121'!$A:BD,(BG$3+2),FALSE)))</f>
        <v>2</v>
      </c>
      <c r="BH599" s="95">
        <f>IF($C599 = "neg", (($D599+1) - VLOOKUP($B599,'Results-formatted 060121'!$A:BE,(BH$3+2),FALSE)), IF($C599 = "pos-neg", (3+VLOOKUP($B599,'Results-formatted 060121'!$A:BE,(BH$3+2),FALSE)), VLOOKUP($B599,'Results-formatted 060121'!$A:BE,(BH$3+2),FALSE)))</f>
        <v>3</v>
      </c>
      <c r="BI599" s="95">
        <f>IF($C599 = "neg", (($D599+1) - VLOOKUP($B599,'Results-formatted 060121'!$A:BF,(BI$3+2),FALSE)), IF($C599 = "pos-neg", (3+VLOOKUP($B599,'Results-formatted 060121'!$A:BF,(BI$3+2),FALSE)), VLOOKUP($B599,'Results-formatted 060121'!$A:BF,(BI$3+2),FALSE)))</f>
        <v>2</v>
      </c>
      <c r="BJ599" s="95">
        <f>IF($C599 = "neg", (($D599+1) - VLOOKUP($B599,'Results-formatted 060121'!$A:BG,(BJ$3+2),FALSE)), IF($C599 = "pos-neg", (3+VLOOKUP($B599,'Results-formatted 060121'!$A:BG,(BJ$3+2),FALSE)), VLOOKUP($B599,'Results-formatted 060121'!$A:BG,(BJ$3+2),FALSE)))</f>
        <v>4</v>
      </c>
      <c r="BK599" s="95">
        <f>IF($C599 = "neg", (($D599+1) - VLOOKUP($B599,'Results-formatted 060121'!$A:BH,(BK$3+2),FALSE)), IF($C599 = "pos-neg", (3+VLOOKUP($B599,'Results-formatted 060121'!$A:BH,(BK$3+2),FALSE)), VLOOKUP($B599,'Results-formatted 060121'!$A:BH,(BK$3+2),FALSE)))</f>
        <v>2</v>
      </c>
      <c r="BL599" s="95">
        <f>IF($C599 = "neg", (($D599+1) - VLOOKUP($B599,'Results-formatted 060121'!$A:BI,(BL$3+2),FALSE)), IF($C599 = "pos-neg", (3+VLOOKUP($B599,'Results-formatted 060121'!$A:BI,(BL$3+2),FALSE)), VLOOKUP($B599,'Results-formatted 060121'!$A:BI,(BL$3+2),FALSE)))</f>
        <v>2</v>
      </c>
      <c r="BM599" s="95">
        <f>IF($C599 = "neg", (($D599+1) - VLOOKUP($B599,'Results-formatted 060121'!$A:BJ,(BM$3+2),FALSE)), IF($C599 = "pos-neg", (3+VLOOKUP($B599,'Results-formatted 060121'!$A:BJ,(BM$3+2),FALSE)), VLOOKUP($B599,'Results-formatted 060121'!$A:BJ,(BM$3+2),FALSE)))</f>
        <v>3</v>
      </c>
      <c r="BN599" s="95"/>
      <c r="BO599" s="95"/>
      <c r="BP599" s="95"/>
      <c r="BQ599" s="95"/>
      <c r="BR599" s="95"/>
      <c r="BS599" s="95"/>
      <c r="BT599" s="95"/>
      <c r="BU599" s="95"/>
      <c r="BV599" s="95"/>
      <c r="BW599" s="95"/>
      <c r="BX599" s="95"/>
      <c r="BY599" s="95"/>
      <c r="BZ599" s="95"/>
      <c r="CA599" s="95"/>
      <c r="CB599" s="95"/>
      <c r="CC599" s="95"/>
      <c r="CD599" s="99"/>
      <c r="CE599" s="25">
        <f t="shared" si="2235"/>
        <v>3</v>
      </c>
      <c r="CF599" s="25">
        <f t="shared" si="2320"/>
        <v>1.164445019479164</v>
      </c>
    </row>
    <row r="600" spans="2:84" ht="42" x14ac:dyDescent="0.15">
      <c r="B600" s="84" t="s">
        <v>700</v>
      </c>
      <c r="C600" s="86" t="s">
        <v>224</v>
      </c>
      <c r="D600" s="2">
        <v>5</v>
      </c>
      <c r="E600" s="15" t="s">
        <v>255</v>
      </c>
      <c r="F600" s="95">
        <f>IF($C600 = "neg", (($D600+1) - VLOOKUP($B600,'Results-formatted 060121'!$A:$AJ,(F$3+2),FALSE)), IF($C600 = "pos-neg", (3+VLOOKUP($B600,'Results-formatted 060121'!$A:$AJ,(F$3+2),FALSE)), VLOOKUP($B600,'Results-formatted 060121'!$A:$AJ,(F$3+2),FALSE)))</f>
        <v>3</v>
      </c>
      <c r="G600" s="95">
        <f>IF($C600 = "neg", (($D600+1) - VLOOKUP($B600,'Results-formatted 060121'!$A:$AJ,(G$3+2),FALSE)), IF($C600 = "pos-neg", (3+VLOOKUP($B600,'Results-formatted 060121'!$A:$AJ,(G$3+2),FALSE)), VLOOKUP($B600,'Results-formatted 060121'!$A:$AJ,(G$3+2),FALSE)))</f>
        <v>5</v>
      </c>
      <c r="H600" s="95">
        <f>IF($C600 = "neg", (($D600+1) - VLOOKUP($B600,'Results-formatted 060121'!$A:$AJ,(H$3+2),FALSE)), IF($C600 = "pos-neg", (3+VLOOKUP($B600,'Results-formatted 060121'!$A:$AJ,(H$3+2),FALSE)), VLOOKUP($B600,'Results-formatted 060121'!$A:$AJ,(H$3+2),FALSE)))</f>
        <v>5</v>
      </c>
      <c r="I600" s="95">
        <f>IF($C600 = "neg", (($D600+1) - VLOOKUP($B600,'Results-formatted 060121'!$A:$AJ,(I$3+2),FALSE)), IF($C600 = "pos-neg", (3+VLOOKUP($B600,'Results-formatted 060121'!$A:$AJ,(I$3+2),FALSE)), VLOOKUP($B600,'Results-formatted 060121'!$A:$AJ,(I$3+2),FALSE)))</f>
        <v>2</v>
      </c>
      <c r="J600" s="95">
        <f>IF($C600 = "neg", (($D600+1) - VLOOKUP($B600,'Results-formatted 060121'!$A:$AJ,(J$3+2),FALSE)), IF($C600 = "pos-neg", (3+VLOOKUP($B600,'Results-formatted 060121'!$A:$AJ,(J$3+2),FALSE)), VLOOKUP($B600,'Results-formatted 060121'!$A:$AJ,(J$3+2),FALSE)))</f>
        <v>3</v>
      </c>
      <c r="K600" s="95">
        <f>IF($C600 = "neg", (($D600+1) - VLOOKUP($B600,'Results-formatted 060121'!$A:$AJ,(K$3+2),FALSE)), IF($C600 = "pos-neg", (3+VLOOKUP($B600,'Results-formatted 060121'!$A:$AJ,(K$3+2),FALSE)), VLOOKUP($B600,'Results-formatted 060121'!$A:$AJ,(K$3+2),FALSE)))</f>
        <v>5</v>
      </c>
      <c r="L600" s="95">
        <f>IF($C600 = "neg", (($D600+1) - VLOOKUP($B600,'Results-formatted 060121'!$A:$AJ,(L$3+2),FALSE)), IF($C600 = "pos-neg", (3+VLOOKUP($B600,'Results-formatted 060121'!$A:$AJ,(L$3+2),FALSE)), VLOOKUP($B600,'Results-formatted 060121'!$A:$AJ,(L$3+2),FALSE)))</f>
        <v>3</v>
      </c>
      <c r="M600" s="95">
        <f>IF($C600 = "neg", (($D600+1) - VLOOKUP($B600,'Results-formatted 060121'!$A:$AJ,(M$3+2),FALSE)), IF($C600 = "pos-neg", (3+VLOOKUP($B600,'Results-formatted 060121'!$A:$AJ,(M$3+2),FALSE)), VLOOKUP($B600,'Results-formatted 060121'!$A:$AJ,(M$3+2),FALSE)))</f>
        <v>5</v>
      </c>
      <c r="N600" s="95">
        <f>IF($C600 = "neg", (($D600+1) - VLOOKUP($B600,'Results-formatted 060121'!$A:$AJ,(N$3+2),FALSE)), IF($C600 = "pos-neg", (3+VLOOKUP($B600,'Results-formatted 060121'!$A:$AJ,(N$3+2),FALSE)), VLOOKUP($B600,'Results-formatted 060121'!$A:$AJ,(N$3+2),FALSE)))</f>
        <v>4</v>
      </c>
      <c r="O600" s="95">
        <f>IF($C600 = "neg", (($D600+1) - VLOOKUP($B600,'Results-formatted 060121'!$A:$AJ,(O$3+2),FALSE)), IF($C600 = "pos-neg", (3+VLOOKUP($B600,'Results-formatted 060121'!$A:$AJ,(O$3+2),FALSE)), VLOOKUP($B600,'Results-formatted 060121'!$A:$AJ,(O$3+2),FALSE)))</f>
        <v>5</v>
      </c>
      <c r="P600" s="95">
        <f>IF($C600 = "neg", (($D600+1) - VLOOKUP($B600,'Results-formatted 060121'!$A:$AJ,(P$3+2),FALSE)), IF($C600 = "pos-neg", (3+VLOOKUP($B600,'Results-formatted 060121'!$A:$AJ,(P$3+2),FALSE)), VLOOKUP($B600,'Results-formatted 060121'!$A:$AJ,(P$3+2),FALSE)))</f>
        <v>5</v>
      </c>
      <c r="Q600" s="95">
        <f>IF($C600 = "neg", (($D600+1) - VLOOKUP($B600,'Results-formatted 060121'!$A:$AJ,(Q$3+2),FALSE)), IF($C600 = "pos-neg", (3+VLOOKUP($B600,'Results-formatted 060121'!$A:$AJ,(Q$3+2),FALSE)), VLOOKUP($B600,'Results-formatted 060121'!$A:$AJ,(Q$3+2),FALSE)))</f>
        <v>5</v>
      </c>
      <c r="R600" s="95">
        <f>IF($C600 = "neg", (($D600+1) - VLOOKUP($B600,'Results-formatted 060121'!$A:$AJ,(R$3+2),FALSE)), IF($C600 = "pos-neg", (3+VLOOKUP($B600,'Results-formatted 060121'!$A:$AJ,(R$3+2),FALSE)), VLOOKUP($B600,'Results-formatted 060121'!$A:$AJ,(R$3+2),FALSE)))</f>
        <v>4</v>
      </c>
      <c r="S600" s="95">
        <f>IF($C600 = "neg", (($D600+1) - VLOOKUP($B600,'Results-formatted 060121'!$A:$AJ,(S$3+2),FALSE)), IF($C600 = "pos-neg", (3+VLOOKUP($B600,'Results-formatted 060121'!$A:$AJ,(S$3+2),FALSE)), VLOOKUP($B600,'Results-formatted 060121'!$A:$AJ,(S$3+2),FALSE)))</f>
        <v>4</v>
      </c>
      <c r="T600" s="95">
        <f>IF($C600 = "neg", (($D600+1) - VLOOKUP($B600,'Results-formatted 060121'!$A:$AJ,(T$3+2),FALSE)), IF($C600 = "pos-neg", (3+VLOOKUP($B600,'Results-formatted 060121'!$A:$AJ,(T$3+2),FALSE)), VLOOKUP($B600,'Results-formatted 060121'!$A:$AJ,(T$3+2),FALSE)))</f>
        <v>5</v>
      </c>
      <c r="U600" s="95">
        <f>IF($C600 = "neg", (($D600+1) - VLOOKUP($B600,'Results-formatted 060121'!$A:$AJ,(U$3+2),FALSE)), IF($C600 = "pos-neg", (3+VLOOKUP($B600,'Results-formatted 060121'!$A:$AJ,(U$3+2),FALSE)), VLOOKUP($B600,'Results-formatted 060121'!$A:$AJ,(U$3+2),FALSE)))</f>
        <v>4</v>
      </c>
      <c r="V600" s="95">
        <f>IF($C600 = "neg", (($D600+1) - VLOOKUP($B600,'Results-formatted 060121'!$A:$AJ,(V$3+2),FALSE)), IF($C600 = "pos-neg", (3+VLOOKUP($B600,'Results-formatted 060121'!$A:$AJ,(V$3+2),FALSE)), VLOOKUP($B600,'Results-formatted 060121'!$A:$AJ,(V$3+2),FALSE)))</f>
        <v>4</v>
      </c>
      <c r="W600" s="95">
        <f>IF($C600 = "neg", (($D600+1) - VLOOKUP($B600,'Results-formatted 060121'!$A:$AJ,(W$3+2),FALSE)), IF($C600 = "pos-neg", (3+VLOOKUP($B600,'Results-formatted 060121'!$A:$AJ,(W$3+2),FALSE)), VLOOKUP($B600,'Results-formatted 060121'!$A:$AJ,(W$3+2),FALSE)))</f>
        <v>4</v>
      </c>
      <c r="X600" s="95">
        <f>IF($C600 = "neg", (($D600+1) - VLOOKUP($B600,'Results-formatted 060121'!$A:$AJ,(X$3+2),FALSE)), IF($C600 = "pos-neg", (3+VLOOKUP($B600,'Results-formatted 060121'!$A:$AJ,(X$3+2),FALSE)), VLOOKUP($B600,'Results-formatted 060121'!$A:$AJ,(X$3+2),FALSE)))</f>
        <v>5</v>
      </c>
      <c r="Y600" s="95">
        <f>IF($C600 = "neg", (($D600+1) - VLOOKUP($B600,'Results-formatted 060121'!$A:$AJ,(Y$3+2),FALSE)), IF($C600 = "pos-neg", (3+VLOOKUP($B600,'Results-formatted 060121'!$A:$AJ,(Y$3+2),FALSE)), VLOOKUP($B600,'Results-formatted 060121'!$A:$AJ,(Y$3+2),FALSE)))</f>
        <v>5</v>
      </c>
      <c r="Z600" s="95">
        <f>IF($C600 = "neg", (($D600+1) - VLOOKUP($B600,'Results-formatted 060121'!$A:$AJ,(Z$3+2),FALSE)), IF($C600 = "pos-neg", (3+VLOOKUP($B600,'Results-formatted 060121'!$A:$AJ,(Z$3+2),FALSE)), VLOOKUP($B600,'Results-formatted 060121'!$A:$AJ,(Z$3+2),FALSE)))</f>
        <v>5</v>
      </c>
      <c r="AA600" s="95">
        <f>IF($C600 = "neg", (($D600+1) - VLOOKUP($B600,'Results-formatted 060121'!$A:$AJ,(AA$3+2),FALSE)), IF($C600 = "pos-neg", (3+VLOOKUP($B600,'Results-formatted 060121'!$A:$AJ,(AA$3+2),FALSE)), VLOOKUP($B600,'Results-formatted 060121'!$A:$AJ,(AA$3+2),FALSE)))</f>
        <v>5</v>
      </c>
      <c r="AB600" s="95">
        <f>IF($C600 = "neg", (($D600+1) - VLOOKUP($B600,'Results-formatted 060121'!$A:$AJ,(AB$3+2),FALSE)), IF($C600 = "pos-neg", (3+VLOOKUP($B600,'Results-formatted 060121'!$A:$AJ,(AB$3+2),FALSE)), VLOOKUP($B600,'Results-formatted 060121'!$A:$AJ,(AB$3+2),FALSE)))</f>
        <v>4</v>
      </c>
      <c r="AC600" s="95">
        <f>IF($C600 = "neg", (($D600+1) - VLOOKUP($B600,'Results-formatted 060121'!$A:$AJ,(AC$3+2),FALSE)), IF($C600 = "pos-neg", (3+VLOOKUP($B600,'Results-formatted 060121'!$A:$AJ,(AC$3+2),FALSE)), VLOOKUP($B600,'Results-formatted 060121'!$A:$AJ,(AC$3+2),FALSE)))</f>
        <v>2</v>
      </c>
      <c r="AD600" s="95">
        <f>IF($C600 = "neg", (($D600+1) - VLOOKUP($B600,'Results-formatted 060121'!$A:$AJ,(AD$3+2),FALSE)), IF($C600 = "pos-neg", (3+VLOOKUP($B600,'Results-formatted 060121'!$A:$AJ,(AD$3+2),FALSE)), VLOOKUP($B600,'Results-formatted 060121'!$A:$AJ,(AD$3+2),FALSE)))</f>
        <v>4</v>
      </c>
      <c r="AE600" s="95">
        <f>IF($C600 = "neg", (($D600+1) - VLOOKUP($B600,'Results-formatted 060121'!$A:$AJ,(AE$3+2),FALSE)), IF($C600 = "pos-neg", (3+VLOOKUP($B600,'Results-formatted 060121'!$A:$AJ,(AE$3+2),FALSE)), VLOOKUP($B600,'Results-formatted 060121'!$A:$AJ,(AE$3+2),FALSE)))</f>
        <v>5</v>
      </c>
      <c r="AF600" s="95">
        <f>IF($C600 = "neg", (($D600+1) - VLOOKUP($B600,'Results-formatted 060121'!$A:$AJ,(AF$3+2),FALSE)), IF($C600 = "pos-neg", (3+VLOOKUP($B600,'Results-formatted 060121'!$A:$AJ,(AF$3+2),FALSE)), VLOOKUP($B600,'Results-formatted 060121'!$A:$AJ,(AF$3+2),FALSE)))</f>
        <v>4</v>
      </c>
      <c r="AG600" s="95">
        <f>IF($C600 = "neg", (($D600+1) - VLOOKUP($B600,'Results-formatted 060121'!$A:$AJ,(AG$3+2),FALSE)), IF($C600 = "pos-neg", (3+VLOOKUP($B600,'Results-formatted 060121'!$A:$AJ,(AG$3+2),FALSE)), VLOOKUP($B600,'Results-formatted 060121'!$A:$AJ,(AG$3+2),FALSE)))</f>
        <v>5</v>
      </c>
      <c r="AH600" s="95">
        <f>IF($C600 = "neg", (($D600+1) - VLOOKUP($B600,'Results-formatted 060121'!$A:$AJ,(AH$3+2),FALSE)), IF($C600 = "pos-neg", (3+VLOOKUP($B600,'Results-formatted 060121'!$A:$AJ,(AH$3+2),FALSE)), VLOOKUP($B600,'Results-formatted 060121'!$A:$AJ,(AH$3+2),FALSE)))</f>
        <v>4</v>
      </c>
      <c r="AI600" s="95">
        <f>IF($C600 = "neg", (($D600+1) - VLOOKUP($B600,'Results-formatted 060121'!$A:$AJ,(AI$3+2),FALSE)), IF($C600 = "pos-neg", (3+VLOOKUP($B600,'Results-formatted 060121'!$A:$AJ,(AI$3+2),FALSE)), VLOOKUP($B600,'Results-formatted 060121'!$A:$AJ,(AI$3+2),FALSE)))</f>
        <v>5</v>
      </c>
      <c r="AJ600" s="95">
        <f>IF($C600 = "neg", (($D600+1) - VLOOKUP($B600,'Results-formatted 060121'!$A:$AJ,(AJ$3+2),FALSE)), IF($C600 = "pos-neg", (3+VLOOKUP($B600,'Results-formatted 060121'!$A:$AJ,(AJ$3+2),FALSE)), VLOOKUP($B600,'Results-formatted 060121'!$A:$AJ,(AJ$3+2),FALSE)))</f>
        <v>5</v>
      </c>
      <c r="AK600" s="95">
        <f>IF($C600 = "neg", (($D600+1) - VLOOKUP($B600,'Results-formatted 060121'!$A:$AJ,(AK$3+2),FALSE)), IF($C600 = "pos-neg", (3+VLOOKUP($B600,'Results-formatted 060121'!$A:$AJ,(AK$3+2),FALSE)), VLOOKUP($B600,'Results-formatted 060121'!$A:$AJ,(AK$3+2),FALSE)))</f>
        <v>5</v>
      </c>
      <c r="AL600" s="95">
        <f>IF($C600 = "neg", (($D600+1) - VLOOKUP($B600,'Results-formatted 060121'!$A:$AJ,(AL$3+2),FALSE)), IF($C600 = "pos-neg", (3+VLOOKUP($B600,'Results-formatted 060121'!$A:$AJ,(AL$3+2),FALSE)), VLOOKUP($B600,'Results-formatted 060121'!$A:$AJ,(AL$3+2),FALSE)))</f>
        <v>5</v>
      </c>
      <c r="AM600" s="95">
        <f>IF($C600 = "neg", (($D600+1) - VLOOKUP($B600,'Results-formatted 060121'!$A:AJ,(AM$3+2),FALSE)), IF($C600 = "pos-neg", (3+VLOOKUP($B600,'Results-formatted 060121'!$A:AJ,(AM$3+2),FALSE)), VLOOKUP($B600,'Results-formatted 060121'!$A:AJ,(AM$3+2),FALSE)))</f>
        <v>5</v>
      </c>
      <c r="AN600" s="95">
        <f>IF($C600 = "neg", (($D600+1) - VLOOKUP($B600,'Results-formatted 060121'!$A:AK,(AN$3+2),FALSE)), IF($C600 = "pos-neg", (3+VLOOKUP($B600,'Results-formatted 060121'!$A:AK,(AN$3+2),FALSE)), VLOOKUP($B600,'Results-formatted 060121'!$A:AK,(AN$3+2),FALSE)))</f>
        <v>4</v>
      </c>
      <c r="AO600" s="95">
        <f>IF($C600 = "neg", (($D600+1) - VLOOKUP($B600,'Results-formatted 060121'!$A:AL,(AO$3+2),FALSE)), IF($C600 = "pos-neg", (3+VLOOKUP($B600,'Results-formatted 060121'!$A:AL,(AO$3+2),FALSE)), VLOOKUP($B600,'Results-formatted 060121'!$A:AL,(AO$3+2),FALSE)))</f>
        <v>5</v>
      </c>
      <c r="AP600" s="95">
        <f>IF($C600 = "neg", (($D600+1) - VLOOKUP($B600,'Results-formatted 060121'!$A:AM,(AP$3+2),FALSE)), IF($C600 = "pos-neg", (3+VLOOKUP($B600,'Results-formatted 060121'!$A:AM,(AP$3+2),FALSE)), VLOOKUP($B600,'Results-formatted 060121'!$A:AM,(AP$3+2),FALSE)))</f>
        <v>3</v>
      </c>
      <c r="AQ600" s="95">
        <f>IF($C600 = "neg", (($D600+1) - VLOOKUP($B600,'Results-formatted 060121'!$A:AN,(AQ$3+2),FALSE)), IF($C600 = "pos-neg", (3+VLOOKUP($B600,'Results-formatted 060121'!$A:AN,(AQ$3+2),FALSE)), VLOOKUP($B600,'Results-formatted 060121'!$A:AN,(AQ$3+2),FALSE)))</f>
        <v>4</v>
      </c>
      <c r="AR600" s="95">
        <f>IF($C600 = "neg", (($D600+1) - VLOOKUP($B600,'Results-formatted 060121'!$A:AO,(AR$3+2),FALSE)), IF($C600 = "pos-neg", (3+VLOOKUP($B600,'Results-formatted 060121'!$A:AO,(AR$3+2),FALSE)), VLOOKUP($B600,'Results-formatted 060121'!$A:AO,(AR$3+2),FALSE)))</f>
        <v>4</v>
      </c>
      <c r="AS600" s="95">
        <f>IF($C600 = "neg", (($D600+1) - VLOOKUP($B600,'Results-formatted 060121'!$A:AP,(AS$3+2),FALSE)), IF($C600 = "pos-neg", (3+VLOOKUP($B600,'Results-formatted 060121'!$A:AP,(AS$3+2),FALSE)), VLOOKUP($B600,'Results-formatted 060121'!$A:AP,(AS$3+2),FALSE)))</f>
        <v>5</v>
      </c>
      <c r="AT600" s="95">
        <f>IF($C600 = "neg", (($D600+1) - VLOOKUP($B600,'Results-formatted 060121'!$A:AQ,(AT$3+2),FALSE)), IF($C600 = "pos-neg", (3+VLOOKUP($B600,'Results-formatted 060121'!$A:AQ,(AT$3+2),FALSE)), VLOOKUP($B600,'Results-formatted 060121'!$A:AQ,(AT$3+2),FALSE)))</f>
        <v>5</v>
      </c>
      <c r="AU600" s="95">
        <f>IF($C600 = "neg", (($D600+1) - VLOOKUP($B600,'Results-formatted 060121'!$A:AR,(AU$3+2),FALSE)), IF($C600 = "pos-neg", (3+VLOOKUP($B600,'Results-formatted 060121'!$A:AR,(AU$3+2),FALSE)), VLOOKUP($B600,'Results-formatted 060121'!$A:AR,(AU$3+2),FALSE)))</f>
        <v>4</v>
      </c>
      <c r="AV600" s="95">
        <f>IF($C600 = "neg", (($D600+1) - VLOOKUP($B600,'Results-formatted 060121'!$A:AS,(AV$3+2),FALSE)), IF($C600 = "pos-neg", (3+VLOOKUP($B600,'Results-formatted 060121'!$A:AS,(AV$3+2),FALSE)), VLOOKUP($B600,'Results-formatted 060121'!$A:AS,(AV$3+2),FALSE)))</f>
        <v>4</v>
      </c>
      <c r="AW600" s="95">
        <f>IF($C600 = "neg", (($D600+1) - VLOOKUP($B600,'Results-formatted 060121'!$A:AT,(AW$3+2),FALSE)), IF($C600 = "pos-neg", (3+VLOOKUP($B600,'Results-formatted 060121'!$A:AT,(AW$3+2),FALSE)), VLOOKUP($B600,'Results-formatted 060121'!$A:AT,(AW$3+2),FALSE)))</f>
        <v>4</v>
      </c>
      <c r="AX600" s="95">
        <f>IF($C600 = "neg", (($D600+1) - VLOOKUP($B600,'Results-formatted 060121'!$A:AU,(AX$3+2),FALSE)), IF($C600 = "pos-neg", (3+VLOOKUP($B600,'Results-formatted 060121'!$A:AU,(AX$3+2),FALSE)), VLOOKUP($B600,'Results-formatted 060121'!$A:AU,(AX$3+2),FALSE)))</f>
        <v>2</v>
      </c>
      <c r="AY600" s="95">
        <f>IF($C600 = "neg", (($D600+1) - VLOOKUP($B600,'Results-formatted 060121'!$A:AV,(AY$3+2),FALSE)), IF($C600 = "pos-neg", (3+VLOOKUP($B600,'Results-formatted 060121'!$A:AV,(AY$3+2),FALSE)), VLOOKUP($B600,'Results-formatted 060121'!$A:AV,(AY$3+2),FALSE)))</f>
        <v>4</v>
      </c>
      <c r="AZ600" s="95">
        <f>IF($C600 = "neg", (($D600+1) - VLOOKUP($B600,'Results-formatted 060121'!$A:AW,(AZ$3+2),FALSE)), IF($C600 = "pos-neg", (3+VLOOKUP($B600,'Results-formatted 060121'!$A:AW,(AZ$3+2),FALSE)), VLOOKUP($B600,'Results-formatted 060121'!$A:AW,(AZ$3+2),FALSE)))</f>
        <v>5</v>
      </c>
      <c r="BA600" s="95">
        <f>IF($C600 = "neg", (($D600+1) - VLOOKUP($B600,'Results-formatted 060121'!$A:AX,(BA$3+2),FALSE)), IF($C600 = "pos-neg", (3+VLOOKUP($B600,'Results-formatted 060121'!$A:AX,(BA$3+2),FALSE)), VLOOKUP($B600,'Results-formatted 060121'!$A:AX,(BA$3+2),FALSE)))</f>
        <v>4</v>
      </c>
      <c r="BB600" s="95">
        <f>IF($C600 = "neg", (($D600+1) - VLOOKUP($B600,'Results-formatted 060121'!$A:AY,(BB$3+2),FALSE)), IF($C600 = "pos-neg", (3+VLOOKUP($B600,'Results-formatted 060121'!$A:AY,(BB$3+2),FALSE)), VLOOKUP($B600,'Results-formatted 060121'!$A:AY,(BB$3+2),FALSE)))</f>
        <v>4</v>
      </c>
      <c r="BC600" s="95">
        <f>IF($C600 = "neg", (($D600+1) - VLOOKUP($B600,'Results-formatted 060121'!$A:AZ,(BC$3+2),FALSE)), IF($C600 = "pos-neg", (3+VLOOKUP($B600,'Results-formatted 060121'!$A:AZ,(BC$3+2),FALSE)), VLOOKUP($B600,'Results-formatted 060121'!$A:AZ,(BC$3+2),FALSE)))</f>
        <v>4</v>
      </c>
      <c r="BD600" s="95">
        <f>IF($C600 = "neg", (($D600+1) - VLOOKUP($B600,'Results-formatted 060121'!$A:BA,(BD$3+2),FALSE)), IF($C600 = "pos-neg", (3+VLOOKUP($B600,'Results-formatted 060121'!$A:BA,(BD$3+2),FALSE)), VLOOKUP($B600,'Results-formatted 060121'!$A:BA,(BD$3+2),FALSE)))</f>
        <v>4</v>
      </c>
      <c r="BE600" s="95">
        <f>IF($C600 = "neg", (($D600+1) - VLOOKUP($B600,'Results-formatted 060121'!$A:BB,(BE$3+2),FALSE)), IF($C600 = "pos-neg", (3+VLOOKUP($B600,'Results-formatted 060121'!$A:BB,(BE$3+2),FALSE)), VLOOKUP($B600,'Results-formatted 060121'!$A:BB,(BE$3+2),FALSE)))</f>
        <v>4</v>
      </c>
      <c r="BF600" s="95">
        <f>IF($C600 = "neg", (($D600+1) - VLOOKUP($B600,'Results-formatted 060121'!$A:BC,(BF$3+2),FALSE)), IF($C600 = "pos-neg", (3+VLOOKUP($B600,'Results-formatted 060121'!$A:BC,(BF$3+2),FALSE)), VLOOKUP($B600,'Results-formatted 060121'!$A:BC,(BF$3+2),FALSE)))</f>
        <v>5</v>
      </c>
      <c r="BG600" s="95">
        <f>IF($C600 = "neg", (($D600+1) - VLOOKUP($B600,'Results-formatted 060121'!$A:BD,(BG$3+2),FALSE)), IF($C600 = "pos-neg", (3+VLOOKUP($B600,'Results-formatted 060121'!$A:BD,(BG$3+2),FALSE)), VLOOKUP($B600,'Results-formatted 060121'!$A:BD,(BG$3+2),FALSE)))</f>
        <v>5</v>
      </c>
      <c r="BH600" s="95">
        <f>IF($C600 = "neg", (($D600+1) - VLOOKUP($B600,'Results-formatted 060121'!$A:BE,(BH$3+2),FALSE)), IF($C600 = "pos-neg", (3+VLOOKUP($B600,'Results-formatted 060121'!$A:BE,(BH$3+2),FALSE)), VLOOKUP($B600,'Results-formatted 060121'!$A:BE,(BH$3+2),FALSE)))</f>
        <v>3</v>
      </c>
      <c r="BI600" s="95">
        <f>IF($C600 = "neg", (($D600+1) - VLOOKUP($B600,'Results-formatted 060121'!$A:BF,(BI$3+2),FALSE)), IF($C600 = "pos-neg", (3+VLOOKUP($B600,'Results-formatted 060121'!$A:BF,(BI$3+2),FALSE)), VLOOKUP($B600,'Results-formatted 060121'!$A:BF,(BI$3+2),FALSE)))</f>
        <v>4</v>
      </c>
      <c r="BJ600" s="95">
        <f>IF($C600 = "neg", (($D600+1) - VLOOKUP($B600,'Results-formatted 060121'!$A:BG,(BJ$3+2),FALSE)), IF($C600 = "pos-neg", (3+VLOOKUP($B600,'Results-formatted 060121'!$A:BG,(BJ$3+2),FALSE)), VLOOKUP($B600,'Results-formatted 060121'!$A:BG,(BJ$3+2),FALSE)))</f>
        <v>5</v>
      </c>
      <c r="BK600" s="95">
        <f>IF($C600 = "neg", (($D600+1) - VLOOKUP($B600,'Results-formatted 060121'!$A:BH,(BK$3+2),FALSE)), IF($C600 = "pos-neg", (3+VLOOKUP($B600,'Results-formatted 060121'!$A:BH,(BK$3+2),FALSE)), VLOOKUP($B600,'Results-formatted 060121'!$A:BH,(BK$3+2),FALSE)))</f>
        <v>5</v>
      </c>
      <c r="BL600" s="95">
        <f>IF($C600 = "neg", (($D600+1) - VLOOKUP($B600,'Results-formatted 060121'!$A:BI,(BL$3+2),FALSE)), IF($C600 = "pos-neg", (3+VLOOKUP($B600,'Results-formatted 060121'!$A:BI,(BL$3+2),FALSE)), VLOOKUP($B600,'Results-formatted 060121'!$A:BI,(BL$3+2),FALSE)))</f>
        <v>5</v>
      </c>
      <c r="BM600" s="95">
        <f>IF($C600 = "neg", (($D600+1) - VLOOKUP($B600,'Results-formatted 060121'!$A:BJ,(BM$3+2),FALSE)), IF($C600 = "pos-neg", (3+VLOOKUP($B600,'Results-formatted 060121'!$A:BJ,(BM$3+2),FALSE)), VLOOKUP($B600,'Results-formatted 060121'!$A:BJ,(BM$3+2),FALSE)))</f>
        <v>3</v>
      </c>
      <c r="BN600" s="95"/>
      <c r="BO600" s="95"/>
      <c r="BP600" s="95"/>
      <c r="BQ600" s="95"/>
      <c r="BR600" s="95"/>
      <c r="BS600" s="95"/>
      <c r="BT600" s="95"/>
      <c r="BU600" s="95"/>
      <c r="BV600" s="95"/>
      <c r="BW600" s="95"/>
      <c r="BX600" s="95"/>
      <c r="BY600" s="95"/>
      <c r="BZ600" s="95"/>
      <c r="CA600" s="95"/>
      <c r="CB600" s="95"/>
      <c r="CC600" s="95"/>
      <c r="CD600" s="99"/>
      <c r="CE600" s="25">
        <f t="shared" si="2235"/>
        <v>4.2666666666666666</v>
      </c>
      <c r="CF600" s="25">
        <f t="shared" si="2320"/>
        <v>0.84103783075933136</v>
      </c>
    </row>
    <row r="601" spans="2:84" ht="42" x14ac:dyDescent="0.15">
      <c r="B601" s="84" t="s">
        <v>701</v>
      </c>
      <c r="C601" s="86" t="s">
        <v>225</v>
      </c>
      <c r="D601" s="2">
        <v>5</v>
      </c>
      <c r="E601" s="15" t="s">
        <v>256</v>
      </c>
      <c r="F601" s="95">
        <f>IF($C601 = "neg", (($D601+1) - VLOOKUP($B601,'Results-formatted 060121'!$A:$AJ,(F$3+2),FALSE)), IF($C601 = "pos-neg", (3+VLOOKUP($B601,'Results-formatted 060121'!$A:$AJ,(F$3+2),FALSE)), VLOOKUP($B601,'Results-formatted 060121'!$A:$AJ,(F$3+2),FALSE)))</f>
        <v>3</v>
      </c>
      <c r="G601" s="95">
        <f>IF($C601 = "neg", (($D601+1) - VLOOKUP($B601,'Results-formatted 060121'!$A:$AJ,(G$3+2),FALSE)), IF($C601 = "pos-neg", (3+VLOOKUP($B601,'Results-formatted 060121'!$A:$AJ,(G$3+2),FALSE)), VLOOKUP($B601,'Results-formatted 060121'!$A:$AJ,(G$3+2),FALSE)))</f>
        <v>1</v>
      </c>
      <c r="H601" s="95">
        <f>IF($C601 = "neg", (($D601+1) - VLOOKUP($B601,'Results-formatted 060121'!$A:$AJ,(H$3+2),FALSE)), IF($C601 = "pos-neg", (3+VLOOKUP($B601,'Results-formatted 060121'!$A:$AJ,(H$3+2),FALSE)), VLOOKUP($B601,'Results-formatted 060121'!$A:$AJ,(H$3+2),FALSE)))</f>
        <v>3</v>
      </c>
      <c r="I601" s="95">
        <f>IF($C601 = "neg", (($D601+1) - VLOOKUP($B601,'Results-formatted 060121'!$A:$AJ,(I$3+2),FALSE)), IF($C601 = "pos-neg", (3+VLOOKUP($B601,'Results-formatted 060121'!$A:$AJ,(I$3+2),FALSE)), VLOOKUP($B601,'Results-formatted 060121'!$A:$AJ,(I$3+2),FALSE)))</f>
        <v>3</v>
      </c>
      <c r="J601" s="95">
        <f>IF($C601 = "neg", (($D601+1) - VLOOKUP($B601,'Results-formatted 060121'!$A:$AJ,(J$3+2),FALSE)), IF($C601 = "pos-neg", (3+VLOOKUP($B601,'Results-formatted 060121'!$A:$AJ,(J$3+2),FALSE)), VLOOKUP($B601,'Results-formatted 060121'!$A:$AJ,(J$3+2),FALSE)))</f>
        <v>3</v>
      </c>
      <c r="K601" s="95">
        <f>IF($C601 = "neg", (($D601+1) - VLOOKUP($B601,'Results-formatted 060121'!$A:$AJ,(K$3+2),FALSE)), IF($C601 = "pos-neg", (3+VLOOKUP($B601,'Results-formatted 060121'!$A:$AJ,(K$3+2),FALSE)), VLOOKUP($B601,'Results-formatted 060121'!$A:$AJ,(K$3+2),FALSE)))</f>
        <v>5</v>
      </c>
      <c r="L601" s="95">
        <f>IF($C601 = "neg", (($D601+1) - VLOOKUP($B601,'Results-formatted 060121'!$A:$AJ,(L$3+2),FALSE)), IF($C601 = "pos-neg", (3+VLOOKUP($B601,'Results-formatted 060121'!$A:$AJ,(L$3+2),FALSE)), VLOOKUP($B601,'Results-formatted 060121'!$A:$AJ,(L$3+2),FALSE)))</f>
        <v>3</v>
      </c>
      <c r="M601" s="95">
        <f>IF($C601 = "neg", (($D601+1) - VLOOKUP($B601,'Results-formatted 060121'!$A:$AJ,(M$3+2),FALSE)), IF($C601 = "pos-neg", (3+VLOOKUP($B601,'Results-formatted 060121'!$A:$AJ,(M$3+2),FALSE)), VLOOKUP($B601,'Results-formatted 060121'!$A:$AJ,(M$3+2),FALSE)))</f>
        <v>4</v>
      </c>
      <c r="N601" s="95">
        <f>IF($C601 = "neg", (($D601+1) - VLOOKUP($B601,'Results-formatted 060121'!$A:$AJ,(N$3+2),FALSE)), IF($C601 = "pos-neg", (3+VLOOKUP($B601,'Results-formatted 060121'!$A:$AJ,(N$3+2),FALSE)), VLOOKUP($B601,'Results-formatted 060121'!$A:$AJ,(N$3+2),FALSE)))</f>
        <v>2</v>
      </c>
      <c r="O601" s="95">
        <f>IF($C601 = "neg", (($D601+1) - VLOOKUP($B601,'Results-formatted 060121'!$A:$AJ,(O$3+2),FALSE)), IF($C601 = "pos-neg", (3+VLOOKUP($B601,'Results-formatted 060121'!$A:$AJ,(O$3+2),FALSE)), VLOOKUP($B601,'Results-formatted 060121'!$A:$AJ,(O$3+2),FALSE)))</f>
        <v>3</v>
      </c>
      <c r="P601" s="95">
        <f>IF($C601 = "neg", (($D601+1) - VLOOKUP($B601,'Results-formatted 060121'!$A:$AJ,(P$3+2),FALSE)), IF($C601 = "pos-neg", (3+VLOOKUP($B601,'Results-formatted 060121'!$A:$AJ,(P$3+2),FALSE)), VLOOKUP($B601,'Results-formatted 060121'!$A:$AJ,(P$3+2),FALSE)))</f>
        <v>4</v>
      </c>
      <c r="Q601" s="95">
        <f>IF($C601 = "neg", (($D601+1) - VLOOKUP($B601,'Results-formatted 060121'!$A:$AJ,(Q$3+2),FALSE)), IF($C601 = "pos-neg", (3+VLOOKUP($B601,'Results-formatted 060121'!$A:$AJ,(Q$3+2),FALSE)), VLOOKUP($B601,'Results-formatted 060121'!$A:$AJ,(Q$3+2),FALSE)))</f>
        <v>5</v>
      </c>
      <c r="R601" s="95">
        <f>IF($C601 = "neg", (($D601+1) - VLOOKUP($B601,'Results-formatted 060121'!$A:$AJ,(R$3+2),FALSE)), IF($C601 = "pos-neg", (3+VLOOKUP($B601,'Results-formatted 060121'!$A:$AJ,(R$3+2),FALSE)), VLOOKUP($B601,'Results-formatted 060121'!$A:$AJ,(R$3+2),FALSE)))</f>
        <v>4</v>
      </c>
      <c r="S601" s="95">
        <f>IF($C601 = "neg", (($D601+1) - VLOOKUP($B601,'Results-formatted 060121'!$A:$AJ,(S$3+2),FALSE)), IF($C601 = "pos-neg", (3+VLOOKUP($B601,'Results-formatted 060121'!$A:$AJ,(S$3+2),FALSE)), VLOOKUP($B601,'Results-formatted 060121'!$A:$AJ,(S$3+2),FALSE)))</f>
        <v>3</v>
      </c>
      <c r="T601" s="95">
        <f>IF($C601 = "neg", (($D601+1) - VLOOKUP($B601,'Results-formatted 060121'!$A:$AJ,(T$3+2),FALSE)), IF($C601 = "pos-neg", (3+VLOOKUP($B601,'Results-formatted 060121'!$A:$AJ,(T$3+2),FALSE)), VLOOKUP($B601,'Results-formatted 060121'!$A:$AJ,(T$3+2),FALSE)))</f>
        <v>4</v>
      </c>
      <c r="U601" s="95">
        <f>IF($C601 = "neg", (($D601+1) - VLOOKUP($B601,'Results-formatted 060121'!$A:$AJ,(U$3+2),FALSE)), IF($C601 = "pos-neg", (3+VLOOKUP($B601,'Results-formatted 060121'!$A:$AJ,(U$3+2),FALSE)), VLOOKUP($B601,'Results-formatted 060121'!$A:$AJ,(U$3+2),FALSE)))</f>
        <v>5</v>
      </c>
      <c r="V601" s="95">
        <f>IF($C601 = "neg", (($D601+1) - VLOOKUP($B601,'Results-formatted 060121'!$A:$AJ,(V$3+2),FALSE)), IF($C601 = "pos-neg", (3+VLOOKUP($B601,'Results-formatted 060121'!$A:$AJ,(V$3+2),FALSE)), VLOOKUP($B601,'Results-formatted 060121'!$A:$AJ,(V$3+2),FALSE)))</f>
        <v>4</v>
      </c>
      <c r="W601" s="95">
        <f>IF($C601 = "neg", (($D601+1) - VLOOKUP($B601,'Results-formatted 060121'!$A:$AJ,(W$3+2),FALSE)), IF($C601 = "pos-neg", (3+VLOOKUP($B601,'Results-formatted 060121'!$A:$AJ,(W$3+2),FALSE)), VLOOKUP($B601,'Results-formatted 060121'!$A:$AJ,(W$3+2),FALSE)))</f>
        <v>4</v>
      </c>
      <c r="X601" s="95">
        <f>IF($C601 = "neg", (($D601+1) - VLOOKUP($B601,'Results-formatted 060121'!$A:$AJ,(X$3+2),FALSE)), IF($C601 = "pos-neg", (3+VLOOKUP($B601,'Results-formatted 060121'!$A:$AJ,(X$3+2),FALSE)), VLOOKUP($B601,'Results-formatted 060121'!$A:$AJ,(X$3+2),FALSE)))</f>
        <v>3</v>
      </c>
      <c r="Y601" s="95">
        <f>IF($C601 = "neg", (($D601+1) - VLOOKUP($B601,'Results-formatted 060121'!$A:$AJ,(Y$3+2),FALSE)), IF($C601 = "pos-neg", (3+VLOOKUP($B601,'Results-formatted 060121'!$A:$AJ,(Y$3+2),FALSE)), VLOOKUP($B601,'Results-formatted 060121'!$A:$AJ,(Y$3+2),FALSE)))</f>
        <v>5</v>
      </c>
      <c r="Z601" s="95">
        <f>IF($C601 = "neg", (($D601+1) - VLOOKUP($B601,'Results-formatted 060121'!$A:$AJ,(Z$3+2),FALSE)), IF($C601 = "pos-neg", (3+VLOOKUP($B601,'Results-formatted 060121'!$A:$AJ,(Z$3+2),FALSE)), VLOOKUP($B601,'Results-formatted 060121'!$A:$AJ,(Z$3+2),FALSE)))</f>
        <v>3</v>
      </c>
      <c r="AA601" s="95">
        <f>IF($C601 = "neg", (($D601+1) - VLOOKUP($B601,'Results-formatted 060121'!$A:$AJ,(AA$3+2),FALSE)), IF($C601 = "pos-neg", (3+VLOOKUP($B601,'Results-formatted 060121'!$A:$AJ,(AA$3+2),FALSE)), VLOOKUP($B601,'Results-formatted 060121'!$A:$AJ,(AA$3+2),FALSE)))</f>
        <v>2</v>
      </c>
      <c r="AB601" s="95">
        <f>IF($C601 = "neg", (($D601+1) - VLOOKUP($B601,'Results-formatted 060121'!$A:$AJ,(AB$3+2),FALSE)), IF($C601 = "pos-neg", (3+VLOOKUP($B601,'Results-formatted 060121'!$A:$AJ,(AB$3+2),FALSE)), VLOOKUP($B601,'Results-formatted 060121'!$A:$AJ,(AB$3+2),FALSE)))</f>
        <v>2</v>
      </c>
      <c r="AC601" s="95">
        <f>IF($C601 = "neg", (($D601+1) - VLOOKUP($B601,'Results-formatted 060121'!$A:$AJ,(AC$3+2),FALSE)), IF($C601 = "pos-neg", (3+VLOOKUP($B601,'Results-formatted 060121'!$A:$AJ,(AC$3+2),FALSE)), VLOOKUP($B601,'Results-formatted 060121'!$A:$AJ,(AC$3+2),FALSE)))</f>
        <v>2</v>
      </c>
      <c r="AD601" s="95">
        <f>IF($C601 = "neg", (($D601+1) - VLOOKUP($B601,'Results-formatted 060121'!$A:$AJ,(AD$3+2),FALSE)), IF($C601 = "pos-neg", (3+VLOOKUP($B601,'Results-formatted 060121'!$A:$AJ,(AD$3+2),FALSE)), VLOOKUP($B601,'Results-formatted 060121'!$A:$AJ,(AD$3+2),FALSE)))</f>
        <v>4</v>
      </c>
      <c r="AE601" s="95">
        <f>IF($C601 = "neg", (($D601+1) - VLOOKUP($B601,'Results-formatted 060121'!$A:$AJ,(AE$3+2),FALSE)), IF($C601 = "pos-neg", (3+VLOOKUP($B601,'Results-formatted 060121'!$A:$AJ,(AE$3+2),FALSE)), VLOOKUP($B601,'Results-formatted 060121'!$A:$AJ,(AE$3+2),FALSE)))</f>
        <v>5</v>
      </c>
      <c r="AF601" s="95">
        <f>IF($C601 = "neg", (($D601+1) - VLOOKUP($B601,'Results-formatted 060121'!$A:$AJ,(AF$3+2),FALSE)), IF($C601 = "pos-neg", (3+VLOOKUP($B601,'Results-formatted 060121'!$A:$AJ,(AF$3+2),FALSE)), VLOOKUP($B601,'Results-formatted 060121'!$A:$AJ,(AF$3+2),FALSE)))</f>
        <v>2</v>
      </c>
      <c r="AG601" s="95">
        <f>IF($C601 = "neg", (($D601+1) - VLOOKUP($B601,'Results-formatted 060121'!$A:$AJ,(AG$3+2),FALSE)), IF($C601 = "pos-neg", (3+VLOOKUP($B601,'Results-formatted 060121'!$A:$AJ,(AG$3+2),FALSE)), VLOOKUP($B601,'Results-formatted 060121'!$A:$AJ,(AG$3+2),FALSE)))</f>
        <v>4</v>
      </c>
      <c r="AH601" s="95">
        <f>IF($C601 = "neg", (($D601+1) - VLOOKUP($B601,'Results-formatted 060121'!$A:$AJ,(AH$3+2),FALSE)), IF($C601 = "pos-neg", (3+VLOOKUP($B601,'Results-formatted 060121'!$A:$AJ,(AH$3+2),FALSE)), VLOOKUP($B601,'Results-formatted 060121'!$A:$AJ,(AH$3+2),FALSE)))</f>
        <v>4</v>
      </c>
      <c r="AI601" s="95">
        <f>IF($C601 = "neg", (($D601+1) - VLOOKUP($B601,'Results-formatted 060121'!$A:$AJ,(AI$3+2),FALSE)), IF($C601 = "pos-neg", (3+VLOOKUP($B601,'Results-formatted 060121'!$A:$AJ,(AI$3+2),FALSE)), VLOOKUP($B601,'Results-formatted 060121'!$A:$AJ,(AI$3+2),FALSE)))</f>
        <v>5</v>
      </c>
      <c r="AJ601" s="95">
        <f>IF($C601 = "neg", (($D601+1) - VLOOKUP($B601,'Results-formatted 060121'!$A:$AJ,(AJ$3+2),FALSE)), IF($C601 = "pos-neg", (3+VLOOKUP($B601,'Results-formatted 060121'!$A:$AJ,(AJ$3+2),FALSE)), VLOOKUP($B601,'Results-formatted 060121'!$A:$AJ,(AJ$3+2),FALSE)))</f>
        <v>1</v>
      </c>
      <c r="AK601" s="95">
        <f>IF($C601 = "neg", (($D601+1) - VLOOKUP($B601,'Results-formatted 060121'!$A:$AJ,(AK$3+2),FALSE)), IF($C601 = "pos-neg", (3+VLOOKUP($B601,'Results-formatted 060121'!$A:$AJ,(AK$3+2),FALSE)), VLOOKUP($B601,'Results-formatted 060121'!$A:$AJ,(AK$3+2),FALSE)))</f>
        <v>3</v>
      </c>
      <c r="AL601" s="95">
        <f>IF($C601 = "neg", (($D601+1) - VLOOKUP($B601,'Results-formatted 060121'!$A:$AJ,(AL$3+2),FALSE)), IF($C601 = "pos-neg", (3+VLOOKUP($B601,'Results-formatted 060121'!$A:$AJ,(AL$3+2),FALSE)), VLOOKUP($B601,'Results-formatted 060121'!$A:$AJ,(AL$3+2),FALSE)))</f>
        <v>4</v>
      </c>
      <c r="AM601" s="95">
        <f>IF($C601 = "neg", (($D601+1) - VLOOKUP($B601,'Results-formatted 060121'!$A:AJ,(AM$3+2),FALSE)), IF($C601 = "pos-neg", (3+VLOOKUP($B601,'Results-formatted 060121'!$A:AJ,(AM$3+2),FALSE)), VLOOKUP($B601,'Results-formatted 060121'!$A:AJ,(AM$3+2),FALSE)))</f>
        <v>5</v>
      </c>
      <c r="AN601" s="95">
        <f>IF($C601 = "neg", (($D601+1) - VLOOKUP($B601,'Results-formatted 060121'!$A:AK,(AN$3+2),FALSE)), IF($C601 = "pos-neg", (3+VLOOKUP($B601,'Results-formatted 060121'!$A:AK,(AN$3+2),FALSE)), VLOOKUP($B601,'Results-formatted 060121'!$A:AK,(AN$3+2),FALSE)))</f>
        <v>4</v>
      </c>
      <c r="AO601" s="95">
        <f>IF($C601 = "neg", (($D601+1) - VLOOKUP($B601,'Results-formatted 060121'!$A:AL,(AO$3+2),FALSE)), IF($C601 = "pos-neg", (3+VLOOKUP($B601,'Results-formatted 060121'!$A:AL,(AO$3+2),FALSE)), VLOOKUP($B601,'Results-formatted 060121'!$A:AL,(AO$3+2),FALSE)))</f>
        <v>4</v>
      </c>
      <c r="AP601" s="95">
        <f>IF($C601 = "neg", (($D601+1) - VLOOKUP($B601,'Results-formatted 060121'!$A:AM,(AP$3+2),FALSE)), IF($C601 = "pos-neg", (3+VLOOKUP($B601,'Results-formatted 060121'!$A:AM,(AP$3+2),FALSE)), VLOOKUP($B601,'Results-formatted 060121'!$A:AM,(AP$3+2),FALSE)))</f>
        <v>4</v>
      </c>
      <c r="AQ601" s="95">
        <f>IF($C601 = "neg", (($D601+1) - VLOOKUP($B601,'Results-formatted 060121'!$A:AN,(AQ$3+2),FALSE)), IF($C601 = "pos-neg", (3+VLOOKUP($B601,'Results-formatted 060121'!$A:AN,(AQ$3+2),FALSE)), VLOOKUP($B601,'Results-formatted 060121'!$A:AN,(AQ$3+2),FALSE)))</f>
        <v>3</v>
      </c>
      <c r="AR601" s="95">
        <f>IF($C601 = "neg", (($D601+1) - VLOOKUP($B601,'Results-formatted 060121'!$A:AO,(AR$3+2),FALSE)), IF($C601 = "pos-neg", (3+VLOOKUP($B601,'Results-formatted 060121'!$A:AO,(AR$3+2),FALSE)), VLOOKUP($B601,'Results-formatted 060121'!$A:AO,(AR$3+2),FALSE)))</f>
        <v>4</v>
      </c>
      <c r="AS601" s="95">
        <f>IF($C601 = "neg", (($D601+1) - VLOOKUP($B601,'Results-formatted 060121'!$A:AP,(AS$3+2),FALSE)), IF($C601 = "pos-neg", (3+VLOOKUP($B601,'Results-formatted 060121'!$A:AP,(AS$3+2),FALSE)), VLOOKUP($B601,'Results-formatted 060121'!$A:AP,(AS$3+2),FALSE)))</f>
        <v>4</v>
      </c>
      <c r="AT601" s="95">
        <f>IF($C601 = "neg", (($D601+1) - VLOOKUP($B601,'Results-formatted 060121'!$A:AQ,(AT$3+2),FALSE)), IF($C601 = "pos-neg", (3+VLOOKUP($B601,'Results-formatted 060121'!$A:AQ,(AT$3+2),FALSE)), VLOOKUP($B601,'Results-formatted 060121'!$A:AQ,(AT$3+2),FALSE)))</f>
        <v>1</v>
      </c>
      <c r="AU601" s="95">
        <f>IF($C601 = "neg", (($D601+1) - VLOOKUP($B601,'Results-formatted 060121'!$A:AR,(AU$3+2),FALSE)), IF($C601 = "pos-neg", (3+VLOOKUP($B601,'Results-formatted 060121'!$A:AR,(AU$3+2),FALSE)), VLOOKUP($B601,'Results-formatted 060121'!$A:AR,(AU$3+2),FALSE)))</f>
        <v>2</v>
      </c>
      <c r="AV601" s="95">
        <f>IF($C601 = "neg", (($D601+1) - VLOOKUP($B601,'Results-formatted 060121'!$A:AS,(AV$3+2),FALSE)), IF($C601 = "pos-neg", (3+VLOOKUP($B601,'Results-formatted 060121'!$A:AS,(AV$3+2),FALSE)), VLOOKUP($B601,'Results-formatted 060121'!$A:AS,(AV$3+2),FALSE)))</f>
        <v>5</v>
      </c>
      <c r="AW601" s="95">
        <f>IF($C601 = "neg", (($D601+1) - VLOOKUP($B601,'Results-formatted 060121'!$A:AT,(AW$3+2),FALSE)), IF($C601 = "pos-neg", (3+VLOOKUP($B601,'Results-formatted 060121'!$A:AT,(AW$3+2),FALSE)), VLOOKUP($B601,'Results-formatted 060121'!$A:AT,(AW$3+2),FALSE)))</f>
        <v>5</v>
      </c>
      <c r="AX601" s="95">
        <f>IF($C601 = "neg", (($D601+1) - VLOOKUP($B601,'Results-formatted 060121'!$A:AU,(AX$3+2),FALSE)), IF($C601 = "pos-neg", (3+VLOOKUP($B601,'Results-formatted 060121'!$A:AU,(AX$3+2),FALSE)), VLOOKUP($B601,'Results-formatted 060121'!$A:AU,(AX$3+2),FALSE)))</f>
        <v>1</v>
      </c>
      <c r="AY601" s="95">
        <f>IF($C601 = "neg", (($D601+1) - VLOOKUP($B601,'Results-formatted 060121'!$A:AV,(AY$3+2),FALSE)), IF($C601 = "pos-neg", (3+VLOOKUP($B601,'Results-formatted 060121'!$A:AV,(AY$3+2),FALSE)), VLOOKUP($B601,'Results-formatted 060121'!$A:AV,(AY$3+2),FALSE)))</f>
        <v>3</v>
      </c>
      <c r="AZ601" s="95">
        <f>IF($C601 = "neg", (($D601+1) - VLOOKUP($B601,'Results-formatted 060121'!$A:AW,(AZ$3+2),FALSE)), IF($C601 = "pos-neg", (3+VLOOKUP($B601,'Results-formatted 060121'!$A:AW,(AZ$3+2),FALSE)), VLOOKUP($B601,'Results-formatted 060121'!$A:AW,(AZ$3+2),FALSE)))</f>
        <v>2</v>
      </c>
      <c r="BA601" s="95">
        <f>IF($C601 = "neg", (($D601+1) - VLOOKUP($B601,'Results-formatted 060121'!$A:AX,(BA$3+2),FALSE)), IF($C601 = "pos-neg", (3+VLOOKUP($B601,'Results-formatted 060121'!$A:AX,(BA$3+2),FALSE)), VLOOKUP($B601,'Results-formatted 060121'!$A:AX,(BA$3+2),FALSE)))</f>
        <v>4</v>
      </c>
      <c r="BB601" s="95">
        <f>IF($C601 = "neg", (($D601+1) - VLOOKUP($B601,'Results-formatted 060121'!$A:AY,(BB$3+2),FALSE)), IF($C601 = "pos-neg", (3+VLOOKUP($B601,'Results-formatted 060121'!$A:AY,(BB$3+2),FALSE)), VLOOKUP($B601,'Results-formatted 060121'!$A:AY,(BB$3+2),FALSE)))</f>
        <v>2</v>
      </c>
      <c r="BC601" s="95">
        <f>IF($C601 = "neg", (($D601+1) - VLOOKUP($B601,'Results-formatted 060121'!$A:AZ,(BC$3+2),FALSE)), IF($C601 = "pos-neg", (3+VLOOKUP($B601,'Results-formatted 060121'!$A:AZ,(BC$3+2),FALSE)), VLOOKUP($B601,'Results-formatted 060121'!$A:AZ,(BC$3+2),FALSE)))</f>
        <v>2</v>
      </c>
      <c r="BD601" s="95">
        <f>IF($C601 = "neg", (($D601+1) - VLOOKUP($B601,'Results-formatted 060121'!$A:BA,(BD$3+2),FALSE)), IF($C601 = "pos-neg", (3+VLOOKUP($B601,'Results-formatted 060121'!$A:BA,(BD$3+2),FALSE)), VLOOKUP($B601,'Results-formatted 060121'!$A:BA,(BD$3+2),FALSE)))</f>
        <v>4</v>
      </c>
      <c r="BE601" s="95">
        <f>IF($C601 = "neg", (($D601+1) - VLOOKUP($B601,'Results-formatted 060121'!$A:BB,(BE$3+2),FALSE)), IF($C601 = "pos-neg", (3+VLOOKUP($B601,'Results-formatted 060121'!$A:BB,(BE$3+2),FALSE)), VLOOKUP($B601,'Results-formatted 060121'!$A:BB,(BE$3+2),FALSE)))</f>
        <v>5</v>
      </c>
      <c r="BF601" s="95">
        <f>IF($C601 = "neg", (($D601+1) - VLOOKUP($B601,'Results-formatted 060121'!$A:BC,(BF$3+2),FALSE)), IF($C601 = "pos-neg", (3+VLOOKUP($B601,'Results-formatted 060121'!$A:BC,(BF$3+2),FALSE)), VLOOKUP($B601,'Results-formatted 060121'!$A:BC,(BF$3+2),FALSE)))</f>
        <v>1</v>
      </c>
      <c r="BG601" s="95">
        <f>IF($C601 = "neg", (($D601+1) - VLOOKUP($B601,'Results-formatted 060121'!$A:BD,(BG$3+2),FALSE)), IF($C601 = "pos-neg", (3+VLOOKUP($B601,'Results-formatted 060121'!$A:BD,(BG$3+2),FALSE)), VLOOKUP($B601,'Results-formatted 060121'!$A:BD,(BG$3+2),FALSE)))</f>
        <v>3</v>
      </c>
      <c r="BH601" s="95">
        <f>IF($C601 = "neg", (($D601+1) - VLOOKUP($B601,'Results-formatted 060121'!$A:BE,(BH$3+2),FALSE)), IF($C601 = "pos-neg", (3+VLOOKUP($B601,'Results-formatted 060121'!$A:BE,(BH$3+2),FALSE)), VLOOKUP($B601,'Results-formatted 060121'!$A:BE,(BH$3+2),FALSE)))</f>
        <v>3</v>
      </c>
      <c r="BI601" s="95">
        <f>IF($C601 = "neg", (($D601+1) - VLOOKUP($B601,'Results-formatted 060121'!$A:BF,(BI$3+2),FALSE)), IF($C601 = "pos-neg", (3+VLOOKUP($B601,'Results-formatted 060121'!$A:BF,(BI$3+2),FALSE)), VLOOKUP($B601,'Results-formatted 060121'!$A:BF,(BI$3+2),FALSE)))</f>
        <v>5</v>
      </c>
      <c r="BJ601" s="95">
        <f>IF($C601 = "neg", (($D601+1) - VLOOKUP($B601,'Results-formatted 060121'!$A:BG,(BJ$3+2),FALSE)), IF($C601 = "pos-neg", (3+VLOOKUP($B601,'Results-formatted 060121'!$A:BG,(BJ$3+2),FALSE)), VLOOKUP($B601,'Results-formatted 060121'!$A:BG,(BJ$3+2),FALSE)))</f>
        <v>1</v>
      </c>
      <c r="BK601" s="95">
        <f>IF($C601 = "neg", (($D601+1) - VLOOKUP($B601,'Results-formatted 060121'!$A:BH,(BK$3+2),FALSE)), IF($C601 = "pos-neg", (3+VLOOKUP($B601,'Results-formatted 060121'!$A:BH,(BK$3+2),FALSE)), VLOOKUP($B601,'Results-formatted 060121'!$A:BH,(BK$3+2),FALSE)))</f>
        <v>4</v>
      </c>
      <c r="BL601" s="95">
        <f>IF($C601 = "neg", (($D601+1) - VLOOKUP($B601,'Results-formatted 060121'!$A:BI,(BL$3+2),FALSE)), IF($C601 = "pos-neg", (3+VLOOKUP($B601,'Results-formatted 060121'!$A:BI,(BL$3+2),FALSE)), VLOOKUP($B601,'Results-formatted 060121'!$A:BI,(BL$3+2),FALSE)))</f>
        <v>2</v>
      </c>
      <c r="BM601" s="95">
        <f>IF($C601 = "neg", (($D601+1) - VLOOKUP($B601,'Results-formatted 060121'!$A:BJ,(BM$3+2),FALSE)), IF($C601 = "pos-neg", (3+VLOOKUP($B601,'Results-formatted 060121'!$A:BJ,(BM$3+2),FALSE)), VLOOKUP($B601,'Results-formatted 060121'!$A:BJ,(BM$3+2),FALSE)))</f>
        <v>3</v>
      </c>
      <c r="BN601" s="95"/>
      <c r="BO601" s="95"/>
      <c r="BP601" s="95"/>
      <c r="BQ601" s="95"/>
      <c r="BR601" s="95"/>
      <c r="BS601" s="95"/>
      <c r="BT601" s="95"/>
      <c r="BU601" s="95"/>
      <c r="BV601" s="95"/>
      <c r="BW601" s="95"/>
      <c r="BX601" s="95"/>
      <c r="BY601" s="95"/>
      <c r="BZ601" s="95"/>
      <c r="CA601" s="95"/>
      <c r="CB601" s="95"/>
      <c r="CC601" s="95"/>
      <c r="CD601" s="99"/>
      <c r="CE601" s="25">
        <f t="shared" si="2235"/>
        <v>3.3</v>
      </c>
      <c r="CF601" s="25">
        <f t="shared" si="2320"/>
        <v>1.2391905504558141</v>
      </c>
    </row>
    <row r="602" spans="2:84" ht="42" x14ac:dyDescent="0.15">
      <c r="B602" s="84" t="s">
        <v>702</v>
      </c>
      <c r="C602" s="86" t="s">
        <v>225</v>
      </c>
      <c r="D602" s="2">
        <v>5</v>
      </c>
      <c r="E602" s="15" t="s">
        <v>257</v>
      </c>
      <c r="F602" s="95">
        <f>IF($C602 = "neg", (($D602+1) - VLOOKUP($B602,'Results-formatted 060121'!$A:$AJ,(F$3+2),FALSE)), IF($C602 = "pos-neg", (3+VLOOKUP($B602,'Results-formatted 060121'!$A:$AJ,(F$3+2),FALSE)), VLOOKUP($B602,'Results-formatted 060121'!$A:$AJ,(F$3+2),FALSE)))</f>
        <v>3</v>
      </c>
      <c r="G602" s="95">
        <f>IF($C602 = "neg", (($D602+1) - VLOOKUP($B602,'Results-formatted 060121'!$A:$AJ,(G$3+2),FALSE)), IF($C602 = "pos-neg", (3+VLOOKUP($B602,'Results-formatted 060121'!$A:$AJ,(G$3+2),FALSE)), VLOOKUP($B602,'Results-formatted 060121'!$A:$AJ,(G$3+2),FALSE)))</f>
        <v>1</v>
      </c>
      <c r="H602" s="95">
        <f>IF($C602 = "neg", (($D602+1) - VLOOKUP($B602,'Results-formatted 060121'!$A:$AJ,(H$3+2),FALSE)), IF($C602 = "pos-neg", (3+VLOOKUP($B602,'Results-formatted 060121'!$A:$AJ,(H$3+2),FALSE)), VLOOKUP($B602,'Results-formatted 060121'!$A:$AJ,(H$3+2),FALSE)))</f>
        <v>4</v>
      </c>
      <c r="I602" s="95">
        <f>IF($C602 = "neg", (($D602+1) - VLOOKUP($B602,'Results-formatted 060121'!$A:$AJ,(I$3+2),FALSE)), IF($C602 = "pos-neg", (3+VLOOKUP($B602,'Results-formatted 060121'!$A:$AJ,(I$3+2),FALSE)), VLOOKUP($B602,'Results-formatted 060121'!$A:$AJ,(I$3+2),FALSE)))</f>
        <v>4</v>
      </c>
      <c r="J602" s="95">
        <f>IF($C602 = "neg", (($D602+1) - VLOOKUP($B602,'Results-formatted 060121'!$A:$AJ,(J$3+2),FALSE)), IF($C602 = "pos-neg", (3+VLOOKUP($B602,'Results-formatted 060121'!$A:$AJ,(J$3+2),FALSE)), VLOOKUP($B602,'Results-formatted 060121'!$A:$AJ,(J$3+2),FALSE)))</f>
        <v>3</v>
      </c>
      <c r="K602" s="95">
        <f>IF($C602 = "neg", (($D602+1) - VLOOKUP($B602,'Results-formatted 060121'!$A:$AJ,(K$3+2),FALSE)), IF($C602 = "pos-neg", (3+VLOOKUP($B602,'Results-formatted 060121'!$A:$AJ,(K$3+2),FALSE)), VLOOKUP($B602,'Results-formatted 060121'!$A:$AJ,(K$3+2),FALSE)))</f>
        <v>5</v>
      </c>
      <c r="L602" s="95">
        <f>IF($C602 = "neg", (($D602+1) - VLOOKUP($B602,'Results-formatted 060121'!$A:$AJ,(L$3+2),FALSE)), IF($C602 = "pos-neg", (3+VLOOKUP($B602,'Results-formatted 060121'!$A:$AJ,(L$3+2),FALSE)), VLOOKUP($B602,'Results-formatted 060121'!$A:$AJ,(L$3+2),FALSE)))</f>
        <v>3</v>
      </c>
      <c r="M602" s="95">
        <f>IF($C602 = "neg", (($D602+1) - VLOOKUP($B602,'Results-formatted 060121'!$A:$AJ,(M$3+2),FALSE)), IF($C602 = "pos-neg", (3+VLOOKUP($B602,'Results-formatted 060121'!$A:$AJ,(M$3+2),FALSE)), VLOOKUP($B602,'Results-formatted 060121'!$A:$AJ,(M$3+2),FALSE)))</f>
        <v>5</v>
      </c>
      <c r="N602" s="95">
        <f>IF($C602 = "neg", (($D602+1) - VLOOKUP($B602,'Results-formatted 060121'!$A:$AJ,(N$3+2),FALSE)), IF($C602 = "pos-neg", (3+VLOOKUP($B602,'Results-formatted 060121'!$A:$AJ,(N$3+2),FALSE)), VLOOKUP($B602,'Results-formatted 060121'!$A:$AJ,(N$3+2),FALSE)))</f>
        <v>2</v>
      </c>
      <c r="O602" s="95">
        <f>IF($C602 = "neg", (($D602+1) - VLOOKUP($B602,'Results-formatted 060121'!$A:$AJ,(O$3+2),FALSE)), IF($C602 = "pos-neg", (3+VLOOKUP($B602,'Results-formatted 060121'!$A:$AJ,(O$3+2),FALSE)), VLOOKUP($B602,'Results-formatted 060121'!$A:$AJ,(O$3+2),FALSE)))</f>
        <v>2</v>
      </c>
      <c r="P602" s="95">
        <f>IF($C602 = "neg", (($D602+1) - VLOOKUP($B602,'Results-formatted 060121'!$A:$AJ,(P$3+2),FALSE)), IF($C602 = "pos-neg", (3+VLOOKUP($B602,'Results-formatted 060121'!$A:$AJ,(P$3+2),FALSE)), VLOOKUP($B602,'Results-formatted 060121'!$A:$AJ,(P$3+2),FALSE)))</f>
        <v>4</v>
      </c>
      <c r="Q602" s="95">
        <f>IF($C602 = "neg", (($D602+1) - VLOOKUP($B602,'Results-formatted 060121'!$A:$AJ,(Q$3+2),FALSE)), IF($C602 = "pos-neg", (3+VLOOKUP($B602,'Results-formatted 060121'!$A:$AJ,(Q$3+2),FALSE)), VLOOKUP($B602,'Results-formatted 060121'!$A:$AJ,(Q$3+2),FALSE)))</f>
        <v>5</v>
      </c>
      <c r="R602" s="95">
        <f>IF($C602 = "neg", (($D602+1) - VLOOKUP($B602,'Results-formatted 060121'!$A:$AJ,(R$3+2),FALSE)), IF($C602 = "pos-neg", (3+VLOOKUP($B602,'Results-formatted 060121'!$A:$AJ,(R$3+2),FALSE)), VLOOKUP($B602,'Results-formatted 060121'!$A:$AJ,(R$3+2),FALSE)))</f>
        <v>4</v>
      </c>
      <c r="S602" s="95">
        <f>IF($C602 = "neg", (($D602+1) - VLOOKUP($B602,'Results-formatted 060121'!$A:$AJ,(S$3+2),FALSE)), IF($C602 = "pos-neg", (3+VLOOKUP($B602,'Results-formatted 060121'!$A:$AJ,(S$3+2),FALSE)), VLOOKUP($B602,'Results-formatted 060121'!$A:$AJ,(S$3+2),FALSE)))</f>
        <v>4</v>
      </c>
      <c r="T602" s="95">
        <f>IF($C602 = "neg", (($D602+1) - VLOOKUP($B602,'Results-formatted 060121'!$A:$AJ,(T$3+2),FALSE)), IF($C602 = "pos-neg", (3+VLOOKUP($B602,'Results-formatted 060121'!$A:$AJ,(T$3+2),FALSE)), VLOOKUP($B602,'Results-formatted 060121'!$A:$AJ,(T$3+2),FALSE)))</f>
        <v>5</v>
      </c>
      <c r="U602" s="95">
        <f>IF($C602 = "neg", (($D602+1) - VLOOKUP($B602,'Results-formatted 060121'!$A:$AJ,(U$3+2),FALSE)), IF($C602 = "pos-neg", (3+VLOOKUP($B602,'Results-formatted 060121'!$A:$AJ,(U$3+2),FALSE)), VLOOKUP($B602,'Results-formatted 060121'!$A:$AJ,(U$3+2),FALSE)))</f>
        <v>5</v>
      </c>
      <c r="V602" s="95">
        <f>IF($C602 = "neg", (($D602+1) - VLOOKUP($B602,'Results-formatted 060121'!$A:$AJ,(V$3+2),FALSE)), IF($C602 = "pos-neg", (3+VLOOKUP($B602,'Results-formatted 060121'!$A:$AJ,(V$3+2),FALSE)), VLOOKUP($B602,'Results-formatted 060121'!$A:$AJ,(V$3+2),FALSE)))</f>
        <v>4</v>
      </c>
      <c r="W602" s="95">
        <f>IF($C602 = "neg", (($D602+1) - VLOOKUP($B602,'Results-formatted 060121'!$A:$AJ,(W$3+2),FALSE)), IF($C602 = "pos-neg", (3+VLOOKUP($B602,'Results-formatted 060121'!$A:$AJ,(W$3+2),FALSE)), VLOOKUP($B602,'Results-formatted 060121'!$A:$AJ,(W$3+2),FALSE)))</f>
        <v>5</v>
      </c>
      <c r="X602" s="95">
        <f>IF($C602 = "neg", (($D602+1) - VLOOKUP($B602,'Results-formatted 060121'!$A:$AJ,(X$3+2),FALSE)), IF($C602 = "pos-neg", (3+VLOOKUP($B602,'Results-formatted 060121'!$A:$AJ,(X$3+2),FALSE)), VLOOKUP($B602,'Results-formatted 060121'!$A:$AJ,(X$3+2),FALSE)))</f>
        <v>3</v>
      </c>
      <c r="Y602" s="95">
        <f>IF($C602 = "neg", (($D602+1) - VLOOKUP($B602,'Results-formatted 060121'!$A:$AJ,(Y$3+2),FALSE)), IF($C602 = "pos-neg", (3+VLOOKUP($B602,'Results-formatted 060121'!$A:$AJ,(Y$3+2),FALSE)), VLOOKUP($B602,'Results-formatted 060121'!$A:$AJ,(Y$3+2),FALSE)))</f>
        <v>4</v>
      </c>
      <c r="Z602" s="95">
        <f>IF($C602 = "neg", (($D602+1) - VLOOKUP($B602,'Results-formatted 060121'!$A:$AJ,(Z$3+2),FALSE)), IF($C602 = "pos-neg", (3+VLOOKUP($B602,'Results-formatted 060121'!$A:$AJ,(Z$3+2),FALSE)), VLOOKUP($B602,'Results-formatted 060121'!$A:$AJ,(Z$3+2),FALSE)))</f>
        <v>3</v>
      </c>
      <c r="AA602" s="95">
        <f>IF($C602 = "neg", (($D602+1) - VLOOKUP($B602,'Results-formatted 060121'!$A:$AJ,(AA$3+2),FALSE)), IF($C602 = "pos-neg", (3+VLOOKUP($B602,'Results-formatted 060121'!$A:$AJ,(AA$3+2),FALSE)), VLOOKUP($B602,'Results-formatted 060121'!$A:$AJ,(AA$3+2),FALSE)))</f>
        <v>1</v>
      </c>
      <c r="AB602" s="95">
        <f>IF($C602 = "neg", (($D602+1) - VLOOKUP($B602,'Results-formatted 060121'!$A:$AJ,(AB$3+2),FALSE)), IF($C602 = "pos-neg", (3+VLOOKUP($B602,'Results-formatted 060121'!$A:$AJ,(AB$3+2),FALSE)), VLOOKUP($B602,'Results-formatted 060121'!$A:$AJ,(AB$3+2),FALSE)))</f>
        <v>2</v>
      </c>
      <c r="AC602" s="95">
        <f>IF($C602 = "neg", (($D602+1) - VLOOKUP($B602,'Results-formatted 060121'!$A:$AJ,(AC$3+2),FALSE)), IF($C602 = "pos-neg", (3+VLOOKUP($B602,'Results-formatted 060121'!$A:$AJ,(AC$3+2),FALSE)), VLOOKUP($B602,'Results-formatted 060121'!$A:$AJ,(AC$3+2),FALSE)))</f>
        <v>3</v>
      </c>
      <c r="AD602" s="95">
        <f>IF($C602 = "neg", (($D602+1) - VLOOKUP($B602,'Results-formatted 060121'!$A:$AJ,(AD$3+2),FALSE)), IF($C602 = "pos-neg", (3+VLOOKUP($B602,'Results-formatted 060121'!$A:$AJ,(AD$3+2),FALSE)), VLOOKUP($B602,'Results-formatted 060121'!$A:$AJ,(AD$3+2),FALSE)))</f>
        <v>4</v>
      </c>
      <c r="AE602" s="95">
        <f>IF($C602 = "neg", (($D602+1) - VLOOKUP($B602,'Results-formatted 060121'!$A:$AJ,(AE$3+2),FALSE)), IF($C602 = "pos-neg", (3+VLOOKUP($B602,'Results-formatted 060121'!$A:$AJ,(AE$3+2),FALSE)), VLOOKUP($B602,'Results-formatted 060121'!$A:$AJ,(AE$3+2),FALSE)))</f>
        <v>4</v>
      </c>
      <c r="AF602" s="95">
        <f>IF($C602 = "neg", (($D602+1) - VLOOKUP($B602,'Results-formatted 060121'!$A:$AJ,(AF$3+2),FALSE)), IF($C602 = "pos-neg", (3+VLOOKUP($B602,'Results-formatted 060121'!$A:$AJ,(AF$3+2),FALSE)), VLOOKUP($B602,'Results-formatted 060121'!$A:$AJ,(AF$3+2),FALSE)))</f>
        <v>4</v>
      </c>
      <c r="AG602" s="95">
        <f>IF($C602 = "neg", (($D602+1) - VLOOKUP($B602,'Results-formatted 060121'!$A:$AJ,(AG$3+2),FALSE)), IF($C602 = "pos-neg", (3+VLOOKUP($B602,'Results-formatted 060121'!$A:$AJ,(AG$3+2),FALSE)), VLOOKUP($B602,'Results-formatted 060121'!$A:$AJ,(AG$3+2),FALSE)))</f>
        <v>4</v>
      </c>
      <c r="AH602" s="95">
        <f>IF($C602 = "neg", (($D602+1) - VLOOKUP($B602,'Results-formatted 060121'!$A:$AJ,(AH$3+2),FALSE)), IF($C602 = "pos-neg", (3+VLOOKUP($B602,'Results-formatted 060121'!$A:$AJ,(AH$3+2),FALSE)), VLOOKUP($B602,'Results-formatted 060121'!$A:$AJ,(AH$3+2),FALSE)))</f>
        <v>3</v>
      </c>
      <c r="AI602" s="95">
        <f>IF($C602 = "neg", (($D602+1) - VLOOKUP($B602,'Results-formatted 060121'!$A:$AJ,(AI$3+2),FALSE)), IF($C602 = "pos-neg", (3+VLOOKUP($B602,'Results-formatted 060121'!$A:$AJ,(AI$3+2),FALSE)), VLOOKUP($B602,'Results-formatted 060121'!$A:$AJ,(AI$3+2),FALSE)))</f>
        <v>4</v>
      </c>
      <c r="AJ602" s="95">
        <f>IF($C602 = "neg", (($D602+1) - VLOOKUP($B602,'Results-formatted 060121'!$A:$AJ,(AJ$3+2),FALSE)), IF($C602 = "pos-neg", (3+VLOOKUP($B602,'Results-formatted 060121'!$A:$AJ,(AJ$3+2),FALSE)), VLOOKUP($B602,'Results-formatted 060121'!$A:$AJ,(AJ$3+2),FALSE)))</f>
        <v>5</v>
      </c>
      <c r="AK602" s="95">
        <f>IF($C602 = "neg", (($D602+1) - VLOOKUP($B602,'Results-formatted 060121'!$A:$AJ,(AK$3+2),FALSE)), IF($C602 = "pos-neg", (3+VLOOKUP($B602,'Results-formatted 060121'!$A:$AJ,(AK$3+2),FALSE)), VLOOKUP($B602,'Results-formatted 060121'!$A:$AJ,(AK$3+2),FALSE)))</f>
        <v>3</v>
      </c>
      <c r="AL602" s="95">
        <f>IF($C602 = "neg", (($D602+1) - VLOOKUP($B602,'Results-formatted 060121'!$A:$AJ,(AL$3+2),FALSE)), IF($C602 = "pos-neg", (3+VLOOKUP($B602,'Results-formatted 060121'!$A:$AJ,(AL$3+2),FALSE)), VLOOKUP($B602,'Results-formatted 060121'!$A:$AJ,(AL$3+2),FALSE)))</f>
        <v>4</v>
      </c>
      <c r="AM602" s="95">
        <f>IF($C602 = "neg", (($D602+1) - VLOOKUP($B602,'Results-formatted 060121'!$A:AJ,(AM$3+2),FALSE)), IF($C602 = "pos-neg", (3+VLOOKUP($B602,'Results-formatted 060121'!$A:AJ,(AM$3+2),FALSE)), VLOOKUP($B602,'Results-formatted 060121'!$A:AJ,(AM$3+2),FALSE)))</f>
        <v>4</v>
      </c>
      <c r="AN602" s="95">
        <f>IF($C602 = "neg", (($D602+1) - VLOOKUP($B602,'Results-formatted 060121'!$A:AK,(AN$3+2),FALSE)), IF($C602 = "pos-neg", (3+VLOOKUP($B602,'Results-formatted 060121'!$A:AK,(AN$3+2),FALSE)), VLOOKUP($B602,'Results-formatted 060121'!$A:AK,(AN$3+2),FALSE)))</f>
        <v>4</v>
      </c>
      <c r="AO602" s="95">
        <f>IF($C602 = "neg", (($D602+1) - VLOOKUP($B602,'Results-formatted 060121'!$A:AL,(AO$3+2),FALSE)), IF($C602 = "pos-neg", (3+VLOOKUP($B602,'Results-formatted 060121'!$A:AL,(AO$3+2),FALSE)), VLOOKUP($B602,'Results-formatted 060121'!$A:AL,(AO$3+2),FALSE)))</f>
        <v>5</v>
      </c>
      <c r="AP602" s="95">
        <f>IF($C602 = "neg", (($D602+1) - VLOOKUP($B602,'Results-formatted 060121'!$A:AM,(AP$3+2),FALSE)), IF($C602 = "pos-neg", (3+VLOOKUP($B602,'Results-formatted 060121'!$A:AM,(AP$3+2),FALSE)), VLOOKUP($B602,'Results-formatted 060121'!$A:AM,(AP$3+2),FALSE)))</f>
        <v>4</v>
      </c>
      <c r="AQ602" s="95">
        <f>IF($C602 = "neg", (($D602+1) - VLOOKUP($B602,'Results-formatted 060121'!$A:AN,(AQ$3+2),FALSE)), IF($C602 = "pos-neg", (3+VLOOKUP($B602,'Results-formatted 060121'!$A:AN,(AQ$3+2),FALSE)), VLOOKUP($B602,'Results-formatted 060121'!$A:AN,(AQ$3+2),FALSE)))</f>
        <v>4</v>
      </c>
      <c r="AR602" s="95">
        <f>IF($C602 = "neg", (($D602+1) - VLOOKUP($B602,'Results-formatted 060121'!$A:AO,(AR$3+2),FALSE)), IF($C602 = "pos-neg", (3+VLOOKUP($B602,'Results-formatted 060121'!$A:AO,(AR$3+2),FALSE)), VLOOKUP($B602,'Results-formatted 060121'!$A:AO,(AR$3+2),FALSE)))</f>
        <v>5</v>
      </c>
      <c r="AS602" s="95">
        <f>IF($C602 = "neg", (($D602+1) - VLOOKUP($B602,'Results-formatted 060121'!$A:AP,(AS$3+2),FALSE)), IF($C602 = "pos-neg", (3+VLOOKUP($B602,'Results-formatted 060121'!$A:AP,(AS$3+2),FALSE)), VLOOKUP($B602,'Results-formatted 060121'!$A:AP,(AS$3+2),FALSE)))</f>
        <v>5</v>
      </c>
      <c r="AT602" s="95">
        <f>IF($C602 = "neg", (($D602+1) - VLOOKUP($B602,'Results-formatted 060121'!$A:AQ,(AT$3+2),FALSE)), IF($C602 = "pos-neg", (3+VLOOKUP($B602,'Results-formatted 060121'!$A:AQ,(AT$3+2),FALSE)), VLOOKUP($B602,'Results-formatted 060121'!$A:AQ,(AT$3+2),FALSE)))</f>
        <v>1</v>
      </c>
      <c r="AU602" s="95">
        <f>IF($C602 = "neg", (($D602+1) - VLOOKUP($B602,'Results-formatted 060121'!$A:AR,(AU$3+2),FALSE)), IF($C602 = "pos-neg", (3+VLOOKUP($B602,'Results-formatted 060121'!$A:AR,(AU$3+2),FALSE)), VLOOKUP($B602,'Results-formatted 060121'!$A:AR,(AU$3+2),FALSE)))</f>
        <v>4</v>
      </c>
      <c r="AV602" s="95">
        <f>IF($C602 = "neg", (($D602+1) - VLOOKUP($B602,'Results-formatted 060121'!$A:AS,(AV$3+2),FALSE)), IF($C602 = "pos-neg", (3+VLOOKUP($B602,'Results-formatted 060121'!$A:AS,(AV$3+2),FALSE)), VLOOKUP($B602,'Results-formatted 060121'!$A:AS,(AV$3+2),FALSE)))</f>
        <v>5</v>
      </c>
      <c r="AW602" s="95">
        <f>IF($C602 = "neg", (($D602+1) - VLOOKUP($B602,'Results-formatted 060121'!$A:AT,(AW$3+2),FALSE)), IF($C602 = "pos-neg", (3+VLOOKUP($B602,'Results-formatted 060121'!$A:AT,(AW$3+2),FALSE)), VLOOKUP($B602,'Results-formatted 060121'!$A:AT,(AW$3+2),FALSE)))</f>
        <v>5</v>
      </c>
      <c r="AX602" s="95">
        <f>IF($C602 = "neg", (($D602+1) - VLOOKUP($B602,'Results-formatted 060121'!$A:AU,(AX$3+2),FALSE)), IF($C602 = "pos-neg", (3+VLOOKUP($B602,'Results-formatted 060121'!$A:AU,(AX$3+2),FALSE)), VLOOKUP($B602,'Results-formatted 060121'!$A:AU,(AX$3+2),FALSE)))</f>
        <v>3</v>
      </c>
      <c r="AY602" s="95">
        <f>IF($C602 = "neg", (($D602+1) - VLOOKUP($B602,'Results-formatted 060121'!$A:AV,(AY$3+2),FALSE)), IF($C602 = "pos-neg", (3+VLOOKUP($B602,'Results-formatted 060121'!$A:AV,(AY$3+2),FALSE)), VLOOKUP($B602,'Results-formatted 060121'!$A:AV,(AY$3+2),FALSE)))</f>
        <v>3</v>
      </c>
      <c r="AZ602" s="95">
        <f>IF($C602 = "neg", (($D602+1) - VLOOKUP($B602,'Results-formatted 060121'!$A:AW,(AZ$3+2),FALSE)), IF($C602 = "pos-neg", (3+VLOOKUP($B602,'Results-formatted 060121'!$A:AW,(AZ$3+2),FALSE)), VLOOKUP($B602,'Results-formatted 060121'!$A:AW,(AZ$3+2),FALSE)))</f>
        <v>4</v>
      </c>
      <c r="BA602" s="95">
        <f>IF($C602 = "neg", (($D602+1) - VLOOKUP($B602,'Results-formatted 060121'!$A:AX,(BA$3+2),FALSE)), IF($C602 = "pos-neg", (3+VLOOKUP($B602,'Results-formatted 060121'!$A:AX,(BA$3+2),FALSE)), VLOOKUP($B602,'Results-formatted 060121'!$A:AX,(BA$3+2),FALSE)))</f>
        <v>4</v>
      </c>
      <c r="BB602" s="95">
        <f>IF($C602 = "neg", (($D602+1) - VLOOKUP($B602,'Results-formatted 060121'!$A:AY,(BB$3+2),FALSE)), IF($C602 = "pos-neg", (3+VLOOKUP($B602,'Results-formatted 060121'!$A:AY,(BB$3+2),FALSE)), VLOOKUP($B602,'Results-formatted 060121'!$A:AY,(BB$3+2),FALSE)))</f>
        <v>4</v>
      </c>
      <c r="BC602" s="95">
        <f>IF($C602 = "neg", (($D602+1) - VLOOKUP($B602,'Results-formatted 060121'!$A:AZ,(BC$3+2),FALSE)), IF($C602 = "pos-neg", (3+VLOOKUP($B602,'Results-formatted 060121'!$A:AZ,(BC$3+2),FALSE)), VLOOKUP($B602,'Results-formatted 060121'!$A:AZ,(BC$3+2),FALSE)))</f>
        <v>2</v>
      </c>
      <c r="BD602" s="95">
        <f>IF($C602 = "neg", (($D602+1) - VLOOKUP($B602,'Results-formatted 060121'!$A:BA,(BD$3+2),FALSE)), IF($C602 = "pos-neg", (3+VLOOKUP($B602,'Results-formatted 060121'!$A:BA,(BD$3+2),FALSE)), VLOOKUP($B602,'Results-formatted 060121'!$A:BA,(BD$3+2),FALSE)))</f>
        <v>5</v>
      </c>
      <c r="BE602" s="95">
        <f>IF($C602 = "neg", (($D602+1) - VLOOKUP($B602,'Results-formatted 060121'!$A:BB,(BE$3+2),FALSE)), IF($C602 = "pos-neg", (3+VLOOKUP($B602,'Results-formatted 060121'!$A:BB,(BE$3+2),FALSE)), VLOOKUP($B602,'Results-formatted 060121'!$A:BB,(BE$3+2),FALSE)))</f>
        <v>5</v>
      </c>
      <c r="BF602" s="95">
        <f>IF($C602 = "neg", (($D602+1) - VLOOKUP($B602,'Results-formatted 060121'!$A:BC,(BF$3+2),FALSE)), IF($C602 = "pos-neg", (3+VLOOKUP($B602,'Results-formatted 060121'!$A:BC,(BF$3+2),FALSE)), VLOOKUP($B602,'Results-formatted 060121'!$A:BC,(BF$3+2),FALSE)))</f>
        <v>5</v>
      </c>
      <c r="BG602" s="95">
        <f>IF($C602 = "neg", (($D602+1) - VLOOKUP($B602,'Results-formatted 060121'!$A:BD,(BG$3+2),FALSE)), IF($C602 = "pos-neg", (3+VLOOKUP($B602,'Results-formatted 060121'!$A:BD,(BG$3+2),FALSE)), VLOOKUP($B602,'Results-formatted 060121'!$A:BD,(BG$3+2),FALSE)))</f>
        <v>3</v>
      </c>
      <c r="BH602" s="95">
        <f>IF($C602 = "neg", (($D602+1) - VLOOKUP($B602,'Results-formatted 060121'!$A:BE,(BH$3+2),FALSE)), IF($C602 = "pos-neg", (3+VLOOKUP($B602,'Results-formatted 060121'!$A:BE,(BH$3+2),FALSE)), VLOOKUP($B602,'Results-formatted 060121'!$A:BE,(BH$3+2),FALSE)))</f>
        <v>3</v>
      </c>
      <c r="BI602" s="95">
        <f>IF($C602 = "neg", (($D602+1) - VLOOKUP($B602,'Results-formatted 060121'!$A:BF,(BI$3+2),FALSE)), IF($C602 = "pos-neg", (3+VLOOKUP($B602,'Results-formatted 060121'!$A:BF,(BI$3+2),FALSE)), VLOOKUP($B602,'Results-formatted 060121'!$A:BF,(BI$3+2),FALSE)))</f>
        <v>5</v>
      </c>
      <c r="BJ602" s="95">
        <f>IF($C602 = "neg", (($D602+1) - VLOOKUP($B602,'Results-formatted 060121'!$A:BG,(BJ$3+2),FALSE)), IF($C602 = "pos-neg", (3+VLOOKUP($B602,'Results-formatted 060121'!$A:BG,(BJ$3+2),FALSE)), VLOOKUP($B602,'Results-formatted 060121'!$A:BG,(BJ$3+2),FALSE)))</f>
        <v>4</v>
      </c>
      <c r="BK602" s="95">
        <f>IF($C602 = "neg", (($D602+1) - VLOOKUP($B602,'Results-formatted 060121'!$A:BH,(BK$3+2),FALSE)), IF($C602 = "pos-neg", (3+VLOOKUP($B602,'Results-formatted 060121'!$A:BH,(BK$3+2),FALSE)), VLOOKUP($B602,'Results-formatted 060121'!$A:BH,(BK$3+2),FALSE)))</f>
        <v>4</v>
      </c>
      <c r="BL602" s="95">
        <f>IF($C602 = "neg", (($D602+1) - VLOOKUP($B602,'Results-formatted 060121'!$A:BI,(BL$3+2),FALSE)), IF($C602 = "pos-neg", (3+VLOOKUP($B602,'Results-formatted 060121'!$A:BI,(BL$3+2),FALSE)), VLOOKUP($B602,'Results-formatted 060121'!$A:BI,(BL$3+2),FALSE)))</f>
        <v>2</v>
      </c>
      <c r="BM602" s="95">
        <f>IF($C602 = "neg", (($D602+1) - VLOOKUP($B602,'Results-formatted 060121'!$A:BJ,(BM$3+2),FALSE)), IF($C602 = "pos-neg", (3+VLOOKUP($B602,'Results-formatted 060121'!$A:BJ,(BM$3+2),FALSE)), VLOOKUP($B602,'Results-formatted 060121'!$A:BJ,(BM$3+2),FALSE)))</f>
        <v>4</v>
      </c>
      <c r="BN602" s="95"/>
      <c r="BO602" s="95"/>
      <c r="BP602" s="95"/>
      <c r="BQ602" s="95"/>
      <c r="BR602" s="95"/>
      <c r="BS602" s="95"/>
      <c r="BT602" s="95"/>
      <c r="BU602" s="95"/>
      <c r="BV602" s="95"/>
      <c r="BW602" s="95"/>
      <c r="BX602" s="95"/>
      <c r="BY602" s="95"/>
      <c r="BZ602" s="95"/>
      <c r="CA602" s="95"/>
      <c r="CB602" s="95"/>
      <c r="CC602" s="95"/>
      <c r="CD602" s="99"/>
      <c r="CE602" s="25">
        <f t="shared" ref="CE602:CE615" si="2461">AVERAGE(F602:CD602)</f>
        <v>3.75</v>
      </c>
      <c r="CF602" s="25">
        <f t="shared" si="2320"/>
        <v>1.0989208882554138</v>
      </c>
    </row>
    <row r="603" spans="2:84" ht="18" customHeight="1" x14ac:dyDescent="0.15">
      <c r="B603" s="84"/>
      <c r="E603" s="18" t="s">
        <v>140</v>
      </c>
      <c r="F603" s="34"/>
      <c r="G603" s="34"/>
      <c r="H603" s="34">
        <f t="shared" ref="H603" si="2462">IF(ISNUMBER(H604), AVERAGE(H604:H613), "")</f>
        <v>3.7</v>
      </c>
      <c r="I603" s="34">
        <f t="shared" ref="I603" si="2463">IF(ISNUMBER(I604), AVERAGE(I604:I613), "")</f>
        <v>3.9</v>
      </c>
      <c r="J603" s="34"/>
      <c r="K603" s="34">
        <f t="shared" ref="K603" si="2464">IF(ISNUMBER(K604), AVERAGE(K604:K613), "")</f>
        <v>2.8</v>
      </c>
      <c r="L603" s="34">
        <f t="shared" ref="L603" si="2465">IF(ISNUMBER(L604), AVERAGE(L604:L613), "")</f>
        <v>3.8</v>
      </c>
      <c r="M603" s="34">
        <f t="shared" ref="M603" si="2466">IF(ISNUMBER(M604), AVERAGE(M604:M613), "")</f>
        <v>3.7</v>
      </c>
      <c r="N603" s="34"/>
      <c r="O603" s="34">
        <f t="shared" ref="O603" si="2467">IF(ISNUMBER(O604), AVERAGE(O604:O613), "")</f>
        <v>4.5</v>
      </c>
      <c r="P603" s="34">
        <f t="shared" ref="P603" si="2468">IF(ISNUMBER(P604), AVERAGE(P604:P613), "")</f>
        <v>4</v>
      </c>
      <c r="Q603" s="34">
        <f t="shared" ref="Q603" si="2469">IF(ISNUMBER(Q604), AVERAGE(Q604:Q613), "")</f>
        <v>4.5999999999999996</v>
      </c>
      <c r="R603" s="34">
        <f t="shared" ref="R603" si="2470">IF(ISNUMBER(R604), AVERAGE(R604:R613), "")</f>
        <v>3.2</v>
      </c>
      <c r="S603" s="34">
        <f t="shared" ref="S603" si="2471">IF(ISNUMBER(S604), AVERAGE(S604:S613), "")</f>
        <v>3.2</v>
      </c>
      <c r="T603" s="34">
        <f t="shared" ref="T603" si="2472">IF(ISNUMBER(T604), AVERAGE(T604:T613), "")</f>
        <v>3.3</v>
      </c>
      <c r="U603" s="34">
        <f t="shared" ref="U603" si="2473">IF(ISNUMBER(U604), AVERAGE(U604:U613), "")</f>
        <v>1.5</v>
      </c>
      <c r="V603" s="34">
        <f t="shared" ref="V603" si="2474">IF(ISNUMBER(V604), AVERAGE(V604:V613), "")</f>
        <v>3.9</v>
      </c>
      <c r="W603" s="34">
        <f t="shared" ref="W603" si="2475">IF(ISNUMBER(W604), AVERAGE(W604:W613), "")</f>
        <v>3.7</v>
      </c>
      <c r="X603" s="34">
        <f t="shared" ref="X603" si="2476">IF(ISNUMBER(X604), AVERAGE(X604:X613), "")</f>
        <v>3.9</v>
      </c>
      <c r="Y603" s="34">
        <f t="shared" ref="Y603" si="2477">IF(ISNUMBER(Y604), AVERAGE(Y604:Y613), "")</f>
        <v>4.2</v>
      </c>
      <c r="Z603" s="34">
        <f t="shared" ref="Z603" si="2478">IF(ISNUMBER(Z604), AVERAGE(Z604:Z613), "")</f>
        <v>2.6</v>
      </c>
      <c r="AA603" s="34">
        <f t="shared" ref="AA603" si="2479">IF(ISNUMBER(AA604), AVERAGE(AA604:AA613), "")</f>
        <v>3.4</v>
      </c>
      <c r="AB603" s="34">
        <f t="shared" ref="AB603" si="2480">IF(ISNUMBER(AB604), AVERAGE(AB604:AB613), "")</f>
        <v>4</v>
      </c>
      <c r="AC603" s="34">
        <f t="shared" ref="AC603" si="2481">IF(ISNUMBER(AC604), AVERAGE(AC604:AC613), "")</f>
        <v>2.7</v>
      </c>
      <c r="AD603" s="34">
        <f t="shared" ref="AD603" si="2482">IF(ISNUMBER(AD604), AVERAGE(AD604:AD613), "")</f>
        <v>3.1</v>
      </c>
      <c r="AE603" s="34">
        <f t="shared" ref="AE603" si="2483">IF(ISNUMBER(AE604), AVERAGE(AE604:AE613), "")</f>
        <v>4.4000000000000004</v>
      </c>
      <c r="AF603" s="34">
        <f t="shared" ref="AF603" si="2484">IF(ISNUMBER(AF604), AVERAGE(AF604:AF613), "")</f>
        <v>4</v>
      </c>
      <c r="AG603" s="34">
        <f t="shared" ref="AG603" si="2485">IF(ISNUMBER(AG604), AVERAGE(AG604:AG613), "")</f>
        <v>3.5</v>
      </c>
      <c r="AH603" s="34">
        <f t="shared" ref="AH603" si="2486">IF(ISNUMBER(AH604), AVERAGE(AH604:AH613), "")</f>
        <v>3.5</v>
      </c>
      <c r="AI603" s="34">
        <f t="shared" ref="AI603" si="2487">IF(ISNUMBER(AI604), AVERAGE(AI604:AI613), "")</f>
        <v>4.3</v>
      </c>
      <c r="AJ603" s="34">
        <f t="shared" ref="AJ603:BM603" si="2488">IF(ISNUMBER(AJ604), AVERAGE(AJ604:AJ613), "")</f>
        <v>4.2</v>
      </c>
      <c r="AK603" s="34"/>
      <c r="AL603" s="34">
        <f t="shared" si="2488"/>
        <v>3.7</v>
      </c>
      <c r="AM603" s="34">
        <f t="shared" si="2488"/>
        <v>3.7</v>
      </c>
      <c r="AN603" s="34">
        <f t="shared" si="2488"/>
        <v>4.0999999999999996</v>
      </c>
      <c r="AO603" s="34">
        <f t="shared" si="2488"/>
        <v>3.9</v>
      </c>
      <c r="AP603" s="34">
        <f t="shared" si="2488"/>
        <v>1.4</v>
      </c>
      <c r="AQ603" s="34">
        <f t="shared" si="2488"/>
        <v>3.9</v>
      </c>
      <c r="AR603" s="34">
        <f t="shared" si="2488"/>
        <v>4.5999999999999996</v>
      </c>
      <c r="AS603" s="34">
        <f t="shared" si="2488"/>
        <v>4.2</v>
      </c>
      <c r="AT603" s="34">
        <f t="shared" si="2488"/>
        <v>3</v>
      </c>
      <c r="AU603" s="34">
        <f t="shared" si="2488"/>
        <v>3.8</v>
      </c>
      <c r="AV603" s="34">
        <f t="shared" si="2488"/>
        <v>3.7</v>
      </c>
      <c r="AW603" s="34">
        <f t="shared" si="2488"/>
        <v>2.9</v>
      </c>
      <c r="AX603" s="34">
        <f t="shared" si="2488"/>
        <v>1.9</v>
      </c>
      <c r="AY603" s="34">
        <f t="shared" si="2488"/>
        <v>3.9</v>
      </c>
      <c r="AZ603" s="34">
        <f t="shared" si="2488"/>
        <v>4.0999999999999996</v>
      </c>
      <c r="BA603" s="34">
        <f t="shared" si="2488"/>
        <v>3.9</v>
      </c>
      <c r="BB603" s="34"/>
      <c r="BC603" s="34">
        <f t="shared" si="2488"/>
        <v>3.3</v>
      </c>
      <c r="BD603" s="34">
        <f t="shared" si="2488"/>
        <v>4.2</v>
      </c>
      <c r="BE603" s="34">
        <f t="shared" si="2488"/>
        <v>3.7</v>
      </c>
      <c r="BF603" s="34">
        <f t="shared" si="2488"/>
        <v>4.3</v>
      </c>
      <c r="BG603" s="34">
        <f t="shared" si="2488"/>
        <v>3.1</v>
      </c>
      <c r="BH603" s="34">
        <f t="shared" si="2488"/>
        <v>3.6</v>
      </c>
      <c r="BI603" s="34">
        <f t="shared" si="2488"/>
        <v>3.5</v>
      </c>
      <c r="BJ603" s="34">
        <f t="shared" si="2488"/>
        <v>4.4000000000000004</v>
      </c>
      <c r="BK603" s="34">
        <f t="shared" si="2488"/>
        <v>3.8</v>
      </c>
      <c r="BL603" s="34">
        <f t="shared" si="2488"/>
        <v>4.3</v>
      </c>
      <c r="BM603" s="34">
        <f t="shared" si="2488"/>
        <v>3.7</v>
      </c>
      <c r="BN603" s="34"/>
      <c r="BO603" s="34"/>
      <c r="BP603" s="34"/>
      <c r="BQ603" s="34"/>
      <c r="BR603" s="34"/>
      <c r="BS603" s="34"/>
      <c r="BT603" s="34"/>
      <c r="BU603" s="34"/>
      <c r="BV603" s="34"/>
      <c r="BW603" s="34"/>
      <c r="BX603" s="34"/>
      <c r="BY603" s="34"/>
      <c r="BZ603" s="34"/>
      <c r="CA603" s="34"/>
      <c r="CB603" s="34"/>
      <c r="CC603" s="34"/>
      <c r="CD603" s="34" t="str">
        <f t="shared" ref="CD603" si="2489">IF(ISNUMBER(CD604), AVERAGE(CD604:CD613), "")</f>
        <v/>
      </c>
      <c r="CE603" s="34">
        <f t="shared" si="2461"/>
        <v>3.6333333333333342</v>
      </c>
      <c r="CF603" s="34">
        <f t="shared" si="2320"/>
        <v>0.69036495680538512</v>
      </c>
    </row>
    <row r="604" spans="2:84" ht="42" x14ac:dyDescent="0.15">
      <c r="B604" s="84" t="s">
        <v>703</v>
      </c>
      <c r="C604" s="86" t="s">
        <v>225</v>
      </c>
      <c r="D604" s="2">
        <v>5</v>
      </c>
      <c r="E604" s="15" t="s">
        <v>1140</v>
      </c>
      <c r="F604" s="95">
        <f>IF($C604 = "neg", (($D604+1) - VLOOKUP($B604,'Results-formatted 060121'!$A:$AJ,(F$3+2),FALSE)), IF($C604 = "pos-neg", (3+VLOOKUP($B604,'Results-formatted 060121'!$A:$AJ,(F$3+2),FALSE)), VLOOKUP($B604,'Results-formatted 060121'!$A:$AJ,(F$3+2),FALSE)))</f>
        <v>3</v>
      </c>
      <c r="G604" s="95">
        <f>IF($C604 = "neg", (($D604+1) - VLOOKUP($B604,'Results-formatted 060121'!$A:$AJ,(G$3+2),FALSE)), IF($C604 = "pos-neg", (3+VLOOKUP($B604,'Results-formatted 060121'!$A:$AJ,(G$3+2),FALSE)), VLOOKUP($B604,'Results-formatted 060121'!$A:$AJ,(G$3+2),FALSE)))</f>
        <v>2</v>
      </c>
      <c r="H604" s="95">
        <f>IF($C604 = "neg", (($D604+1) - VLOOKUP($B604,'Results-formatted 060121'!$A:$AJ,(H$3+2),FALSE)), IF($C604 = "pos-neg", (3+VLOOKUP($B604,'Results-formatted 060121'!$A:$AJ,(H$3+2),FALSE)), VLOOKUP($B604,'Results-formatted 060121'!$A:$AJ,(H$3+2),FALSE)))</f>
        <v>4</v>
      </c>
      <c r="I604" s="95">
        <f>IF($C604 = "neg", (($D604+1) - VLOOKUP($B604,'Results-formatted 060121'!$A:$AJ,(I$3+2),FALSE)), IF($C604 = "pos-neg", (3+VLOOKUP($B604,'Results-formatted 060121'!$A:$AJ,(I$3+2),FALSE)), VLOOKUP($B604,'Results-formatted 060121'!$A:$AJ,(I$3+2),FALSE)))</f>
        <v>4</v>
      </c>
      <c r="J604" s="95">
        <f>IF($C604 = "neg", (($D604+1) - VLOOKUP($B604,'Results-formatted 060121'!$A:$AJ,(J$3+2),FALSE)), IF($C604 = "pos-neg", (3+VLOOKUP($B604,'Results-formatted 060121'!$A:$AJ,(J$3+2),FALSE)), VLOOKUP($B604,'Results-formatted 060121'!$A:$AJ,(J$3+2),FALSE)))</f>
        <v>3</v>
      </c>
      <c r="K604" s="95">
        <f>IF($C604 = "neg", (($D604+1) - VLOOKUP($B604,'Results-formatted 060121'!$A:$AJ,(K$3+2),FALSE)), IF($C604 = "pos-neg", (3+VLOOKUP($B604,'Results-formatted 060121'!$A:$AJ,(K$3+2),FALSE)), VLOOKUP($B604,'Results-formatted 060121'!$A:$AJ,(K$3+2),FALSE)))</f>
        <v>2</v>
      </c>
      <c r="L604" s="95">
        <f>IF($C604 = "neg", (($D604+1) - VLOOKUP($B604,'Results-formatted 060121'!$A:$AJ,(L$3+2),FALSE)), IF($C604 = "pos-neg", (3+VLOOKUP($B604,'Results-formatted 060121'!$A:$AJ,(L$3+2),FALSE)), VLOOKUP($B604,'Results-formatted 060121'!$A:$AJ,(L$3+2),FALSE)))</f>
        <v>4</v>
      </c>
      <c r="M604" s="95">
        <f>IF($C604 = "neg", (($D604+1) - VLOOKUP($B604,'Results-formatted 060121'!$A:$AJ,(M$3+2),FALSE)), IF($C604 = "pos-neg", (3+VLOOKUP($B604,'Results-formatted 060121'!$A:$AJ,(M$3+2),FALSE)), VLOOKUP($B604,'Results-formatted 060121'!$A:$AJ,(M$3+2),FALSE)))</f>
        <v>5</v>
      </c>
      <c r="N604" s="95">
        <f>IF($C604 = "neg", (($D604+1) - VLOOKUP($B604,'Results-formatted 060121'!$A:$AJ,(N$3+2),FALSE)), IF($C604 = "pos-neg", (3+VLOOKUP($B604,'Results-formatted 060121'!$A:$AJ,(N$3+2),FALSE)), VLOOKUP($B604,'Results-formatted 060121'!$A:$AJ,(N$3+2),FALSE)))</f>
        <v>3</v>
      </c>
      <c r="O604" s="95">
        <f>IF($C604 = "neg", (($D604+1) - VLOOKUP($B604,'Results-formatted 060121'!$A:$AJ,(O$3+2),FALSE)), IF($C604 = "pos-neg", (3+VLOOKUP($B604,'Results-formatted 060121'!$A:$AJ,(O$3+2),FALSE)), VLOOKUP($B604,'Results-formatted 060121'!$A:$AJ,(O$3+2),FALSE)))</f>
        <v>5</v>
      </c>
      <c r="P604" s="95">
        <f>IF($C604 = "neg", (($D604+1) - VLOOKUP($B604,'Results-formatted 060121'!$A:$AJ,(P$3+2),FALSE)), IF($C604 = "pos-neg", (3+VLOOKUP($B604,'Results-formatted 060121'!$A:$AJ,(P$3+2),FALSE)), VLOOKUP($B604,'Results-formatted 060121'!$A:$AJ,(P$3+2),FALSE)))</f>
        <v>4</v>
      </c>
      <c r="Q604" s="95">
        <f>IF($C604 = "neg", (($D604+1) - VLOOKUP($B604,'Results-formatted 060121'!$A:$AJ,(Q$3+2),FALSE)), IF($C604 = "pos-neg", (3+VLOOKUP($B604,'Results-formatted 060121'!$A:$AJ,(Q$3+2),FALSE)), VLOOKUP($B604,'Results-formatted 060121'!$A:$AJ,(Q$3+2),FALSE)))</f>
        <v>5</v>
      </c>
      <c r="R604" s="95">
        <f>IF($C604 = "neg", (($D604+1) - VLOOKUP($B604,'Results-formatted 060121'!$A:$AJ,(R$3+2),FALSE)), IF($C604 = "pos-neg", (3+VLOOKUP($B604,'Results-formatted 060121'!$A:$AJ,(R$3+2),FALSE)), VLOOKUP($B604,'Results-formatted 060121'!$A:$AJ,(R$3+2),FALSE)))</f>
        <v>5</v>
      </c>
      <c r="S604" s="95">
        <f>IF($C604 = "neg", (($D604+1) - VLOOKUP($B604,'Results-formatted 060121'!$A:$AJ,(S$3+2),FALSE)), IF($C604 = "pos-neg", (3+VLOOKUP($B604,'Results-formatted 060121'!$A:$AJ,(S$3+2),FALSE)), VLOOKUP($B604,'Results-formatted 060121'!$A:$AJ,(S$3+2),FALSE)))</f>
        <v>2</v>
      </c>
      <c r="T604" s="95">
        <f>IF($C604 = "neg", (($D604+1) - VLOOKUP($B604,'Results-formatted 060121'!$A:$AJ,(T$3+2),FALSE)), IF($C604 = "pos-neg", (3+VLOOKUP($B604,'Results-formatted 060121'!$A:$AJ,(T$3+2),FALSE)), VLOOKUP($B604,'Results-formatted 060121'!$A:$AJ,(T$3+2),FALSE)))</f>
        <v>2</v>
      </c>
      <c r="U604" s="95">
        <f>IF($C604 = "neg", (($D604+1) - VLOOKUP($B604,'Results-formatted 060121'!$A:$AJ,(U$3+2),FALSE)), IF($C604 = "pos-neg", (3+VLOOKUP($B604,'Results-formatted 060121'!$A:$AJ,(U$3+2),FALSE)), VLOOKUP($B604,'Results-formatted 060121'!$A:$AJ,(U$3+2),FALSE)))</f>
        <v>2</v>
      </c>
      <c r="V604" s="95">
        <f>IF($C604 = "neg", (($D604+1) - VLOOKUP($B604,'Results-formatted 060121'!$A:$AJ,(V$3+2),FALSE)), IF($C604 = "pos-neg", (3+VLOOKUP($B604,'Results-formatted 060121'!$A:$AJ,(V$3+2),FALSE)), VLOOKUP($B604,'Results-formatted 060121'!$A:$AJ,(V$3+2),FALSE)))</f>
        <v>4</v>
      </c>
      <c r="W604" s="95">
        <f>IF($C604 = "neg", (($D604+1) - VLOOKUP($B604,'Results-formatted 060121'!$A:$AJ,(W$3+2),FALSE)), IF($C604 = "pos-neg", (3+VLOOKUP($B604,'Results-formatted 060121'!$A:$AJ,(W$3+2),FALSE)), VLOOKUP($B604,'Results-formatted 060121'!$A:$AJ,(W$3+2),FALSE)))</f>
        <v>5</v>
      </c>
      <c r="X604" s="95">
        <f>IF($C604 = "neg", (($D604+1) - VLOOKUP($B604,'Results-formatted 060121'!$A:$AJ,(X$3+2),FALSE)), IF($C604 = "pos-neg", (3+VLOOKUP($B604,'Results-formatted 060121'!$A:$AJ,(X$3+2),FALSE)), VLOOKUP($B604,'Results-formatted 060121'!$A:$AJ,(X$3+2),FALSE)))</f>
        <v>5</v>
      </c>
      <c r="Y604" s="95">
        <f>IF($C604 = "neg", (($D604+1) - VLOOKUP($B604,'Results-formatted 060121'!$A:$AJ,(Y$3+2),FALSE)), IF($C604 = "pos-neg", (3+VLOOKUP($B604,'Results-formatted 060121'!$A:$AJ,(Y$3+2),FALSE)), VLOOKUP($B604,'Results-formatted 060121'!$A:$AJ,(Y$3+2),FALSE)))</f>
        <v>4</v>
      </c>
      <c r="Z604" s="95">
        <f>IF($C604 = "neg", (($D604+1) - VLOOKUP($B604,'Results-formatted 060121'!$A:$AJ,(Z$3+2),FALSE)), IF($C604 = "pos-neg", (3+VLOOKUP($B604,'Results-formatted 060121'!$A:$AJ,(Z$3+2),FALSE)), VLOOKUP($B604,'Results-formatted 060121'!$A:$AJ,(Z$3+2),FALSE)))</f>
        <v>3</v>
      </c>
      <c r="AA604" s="95">
        <f>IF($C604 = "neg", (($D604+1) - VLOOKUP($B604,'Results-formatted 060121'!$A:$AJ,(AA$3+2),FALSE)), IF($C604 = "pos-neg", (3+VLOOKUP($B604,'Results-formatted 060121'!$A:$AJ,(AA$3+2),FALSE)), VLOOKUP($B604,'Results-formatted 060121'!$A:$AJ,(AA$3+2),FALSE)))</f>
        <v>4</v>
      </c>
      <c r="AB604" s="95">
        <f>IF($C604 = "neg", (($D604+1) - VLOOKUP($B604,'Results-formatted 060121'!$A:$AJ,(AB$3+2),FALSE)), IF($C604 = "pos-neg", (3+VLOOKUP($B604,'Results-formatted 060121'!$A:$AJ,(AB$3+2),FALSE)), VLOOKUP($B604,'Results-formatted 060121'!$A:$AJ,(AB$3+2),FALSE)))</f>
        <v>5</v>
      </c>
      <c r="AC604" s="95">
        <f>IF($C604 = "neg", (($D604+1) - VLOOKUP($B604,'Results-formatted 060121'!$A:$AJ,(AC$3+2),FALSE)), IF($C604 = "pos-neg", (3+VLOOKUP($B604,'Results-formatted 060121'!$A:$AJ,(AC$3+2),FALSE)), VLOOKUP($B604,'Results-formatted 060121'!$A:$AJ,(AC$3+2),FALSE)))</f>
        <v>3</v>
      </c>
      <c r="AD604" s="95">
        <f>IF($C604 = "neg", (($D604+1) - VLOOKUP($B604,'Results-formatted 060121'!$A:$AJ,(AD$3+2),FALSE)), IF($C604 = "pos-neg", (3+VLOOKUP($B604,'Results-formatted 060121'!$A:$AJ,(AD$3+2),FALSE)), VLOOKUP($B604,'Results-formatted 060121'!$A:$AJ,(AD$3+2),FALSE)))</f>
        <v>3</v>
      </c>
      <c r="AE604" s="95">
        <f>IF($C604 = "neg", (($D604+1) - VLOOKUP($B604,'Results-formatted 060121'!$A:$AJ,(AE$3+2),FALSE)), IF($C604 = "pos-neg", (3+VLOOKUP($B604,'Results-formatted 060121'!$A:$AJ,(AE$3+2),FALSE)), VLOOKUP($B604,'Results-formatted 060121'!$A:$AJ,(AE$3+2),FALSE)))</f>
        <v>5</v>
      </c>
      <c r="AF604" s="95">
        <f>IF($C604 = "neg", (($D604+1) - VLOOKUP($B604,'Results-formatted 060121'!$A:$AJ,(AF$3+2),FALSE)), IF($C604 = "pos-neg", (3+VLOOKUP($B604,'Results-formatted 060121'!$A:$AJ,(AF$3+2),FALSE)), VLOOKUP($B604,'Results-formatted 060121'!$A:$AJ,(AF$3+2),FALSE)))</f>
        <v>5</v>
      </c>
      <c r="AG604" s="95">
        <f>IF($C604 = "neg", (($D604+1) - VLOOKUP($B604,'Results-formatted 060121'!$A:$AJ,(AG$3+2),FALSE)), IF($C604 = "pos-neg", (3+VLOOKUP($B604,'Results-formatted 060121'!$A:$AJ,(AG$3+2),FALSE)), VLOOKUP($B604,'Results-formatted 060121'!$A:$AJ,(AG$3+2),FALSE)))</f>
        <v>2</v>
      </c>
      <c r="AH604" s="95">
        <f>IF($C604 = "neg", (($D604+1) - VLOOKUP($B604,'Results-formatted 060121'!$A:$AJ,(AH$3+2),FALSE)), IF($C604 = "pos-neg", (3+VLOOKUP($B604,'Results-formatted 060121'!$A:$AJ,(AH$3+2),FALSE)), VLOOKUP($B604,'Results-formatted 060121'!$A:$AJ,(AH$3+2),FALSE)))</f>
        <v>5</v>
      </c>
      <c r="AI604" s="95">
        <f>IF($C604 = "neg", (($D604+1) - VLOOKUP($B604,'Results-formatted 060121'!$A:$AJ,(AI$3+2),FALSE)), IF($C604 = "pos-neg", (3+VLOOKUP($B604,'Results-formatted 060121'!$A:$AJ,(AI$3+2),FALSE)), VLOOKUP($B604,'Results-formatted 060121'!$A:$AJ,(AI$3+2),FALSE)))</f>
        <v>5</v>
      </c>
      <c r="AJ604" s="95">
        <f>IF($C604 = "neg", (($D604+1) - VLOOKUP($B604,'Results-formatted 060121'!$A:$AJ,(AJ$3+2),FALSE)), IF($C604 = "pos-neg", (3+VLOOKUP($B604,'Results-formatted 060121'!$A:$AJ,(AJ$3+2),FALSE)), VLOOKUP($B604,'Results-formatted 060121'!$A:$AJ,(AJ$3+2),FALSE)))</f>
        <v>4</v>
      </c>
      <c r="AK604" s="95">
        <f>IF($C604 = "neg", (($D604+1) - VLOOKUP($B604,'Results-formatted 060121'!$A:$AJ,(AK$3+2),FALSE)), IF($C604 = "pos-neg", (3+VLOOKUP($B604,'Results-formatted 060121'!$A:$AJ,(AK$3+2),FALSE)), VLOOKUP($B604,'Results-formatted 060121'!$A:$AJ,(AK$3+2),FALSE)))</f>
        <v>4</v>
      </c>
      <c r="AL604" s="95">
        <f>IF($C604 = "neg", (($D604+1) - VLOOKUP($B604,'Results-formatted 060121'!$A:$AJ,(AL$3+2),FALSE)), IF($C604 = "pos-neg", (3+VLOOKUP($B604,'Results-formatted 060121'!$A:$AJ,(AL$3+2),FALSE)), VLOOKUP($B604,'Results-formatted 060121'!$A:$AJ,(AL$3+2),FALSE)))</f>
        <v>5</v>
      </c>
      <c r="AM604" s="95">
        <f>IF($C604 = "neg", (($D604+1) - VLOOKUP($B604,'Results-formatted 060121'!$A:AJ,(AM$3+2),FALSE)), IF($C604 = "pos-neg", (3+VLOOKUP($B604,'Results-formatted 060121'!$A:AJ,(AM$3+2),FALSE)), VLOOKUP($B604,'Results-formatted 060121'!$A:AJ,(AM$3+2),FALSE)))</f>
        <v>4</v>
      </c>
      <c r="AN604" s="95">
        <f>IF($C604 = "neg", (($D604+1) - VLOOKUP($B604,'Results-formatted 060121'!$A:AK,(AN$3+2),FALSE)), IF($C604 = "pos-neg", (3+VLOOKUP($B604,'Results-formatted 060121'!$A:AK,(AN$3+2),FALSE)), VLOOKUP($B604,'Results-formatted 060121'!$A:AK,(AN$3+2),FALSE)))</f>
        <v>3</v>
      </c>
      <c r="AO604" s="95">
        <f>IF($C604 = "neg", (($D604+1) - VLOOKUP($B604,'Results-formatted 060121'!$A:AL,(AO$3+2),FALSE)), IF($C604 = "pos-neg", (3+VLOOKUP($B604,'Results-formatted 060121'!$A:AL,(AO$3+2),FALSE)), VLOOKUP($B604,'Results-formatted 060121'!$A:AL,(AO$3+2),FALSE)))</f>
        <v>4</v>
      </c>
      <c r="AP604" s="95">
        <f>IF($C604 = "neg", (($D604+1) - VLOOKUP($B604,'Results-formatted 060121'!$A:AM,(AP$3+2),FALSE)), IF($C604 = "pos-neg", (3+VLOOKUP($B604,'Results-formatted 060121'!$A:AM,(AP$3+2),FALSE)), VLOOKUP($B604,'Results-formatted 060121'!$A:AM,(AP$3+2),FALSE)))</f>
        <v>1</v>
      </c>
      <c r="AQ604" s="95">
        <f>IF($C604 = "neg", (($D604+1) - VLOOKUP($B604,'Results-formatted 060121'!$A:AN,(AQ$3+2),FALSE)), IF($C604 = "pos-neg", (3+VLOOKUP($B604,'Results-formatted 060121'!$A:AN,(AQ$3+2),FALSE)), VLOOKUP($B604,'Results-formatted 060121'!$A:AN,(AQ$3+2),FALSE)))</f>
        <v>4</v>
      </c>
      <c r="AR604" s="95">
        <f>IF($C604 = "neg", (($D604+1) - VLOOKUP($B604,'Results-formatted 060121'!$A:AO,(AR$3+2),FALSE)), IF($C604 = "pos-neg", (3+VLOOKUP($B604,'Results-formatted 060121'!$A:AO,(AR$3+2),FALSE)), VLOOKUP($B604,'Results-formatted 060121'!$A:AO,(AR$3+2),FALSE)))</f>
        <v>4</v>
      </c>
      <c r="AS604" s="95">
        <f>IF($C604 = "neg", (($D604+1) - VLOOKUP($B604,'Results-formatted 060121'!$A:AP,(AS$3+2),FALSE)), IF($C604 = "pos-neg", (3+VLOOKUP($B604,'Results-formatted 060121'!$A:AP,(AS$3+2),FALSE)), VLOOKUP($B604,'Results-formatted 060121'!$A:AP,(AS$3+2),FALSE)))</f>
        <v>5</v>
      </c>
      <c r="AT604" s="95">
        <f>IF($C604 = "neg", (($D604+1) - VLOOKUP($B604,'Results-formatted 060121'!$A:AQ,(AT$3+2),FALSE)), IF($C604 = "pos-neg", (3+VLOOKUP($B604,'Results-formatted 060121'!$A:AQ,(AT$3+2),FALSE)), VLOOKUP($B604,'Results-formatted 060121'!$A:AQ,(AT$3+2),FALSE)))</f>
        <v>3</v>
      </c>
      <c r="AU604" s="95">
        <f>IF($C604 = "neg", (($D604+1) - VLOOKUP($B604,'Results-formatted 060121'!$A:AR,(AU$3+2),FALSE)), IF($C604 = "pos-neg", (3+VLOOKUP($B604,'Results-formatted 060121'!$A:AR,(AU$3+2),FALSE)), VLOOKUP($B604,'Results-formatted 060121'!$A:AR,(AU$3+2),FALSE)))</f>
        <v>4</v>
      </c>
      <c r="AV604" s="95">
        <f>IF($C604 = "neg", (($D604+1) - VLOOKUP($B604,'Results-formatted 060121'!$A:AS,(AV$3+2),FALSE)), IF($C604 = "pos-neg", (3+VLOOKUP($B604,'Results-formatted 060121'!$A:AS,(AV$3+2),FALSE)), VLOOKUP($B604,'Results-formatted 060121'!$A:AS,(AV$3+2),FALSE)))</f>
        <v>4</v>
      </c>
      <c r="AW604" s="95">
        <f>IF($C604 = "neg", (($D604+1) - VLOOKUP($B604,'Results-formatted 060121'!$A:AT,(AW$3+2),FALSE)), IF($C604 = "pos-neg", (3+VLOOKUP($B604,'Results-formatted 060121'!$A:AT,(AW$3+2),FALSE)), VLOOKUP($B604,'Results-formatted 060121'!$A:AT,(AW$3+2),FALSE)))</f>
        <v>5</v>
      </c>
      <c r="AX604" s="95">
        <f>IF($C604 = "neg", (($D604+1) - VLOOKUP($B604,'Results-formatted 060121'!$A:AU,(AX$3+2),FALSE)), IF($C604 = "pos-neg", (3+VLOOKUP($B604,'Results-formatted 060121'!$A:AU,(AX$3+2),FALSE)), VLOOKUP($B604,'Results-formatted 060121'!$A:AU,(AX$3+2),FALSE)))</f>
        <v>5</v>
      </c>
      <c r="AY604" s="95">
        <f>IF($C604 = "neg", (($D604+1) - VLOOKUP($B604,'Results-formatted 060121'!$A:AV,(AY$3+2),FALSE)), IF($C604 = "pos-neg", (3+VLOOKUP($B604,'Results-formatted 060121'!$A:AV,(AY$3+2),FALSE)), VLOOKUP($B604,'Results-formatted 060121'!$A:AV,(AY$3+2),FALSE)))</f>
        <v>4</v>
      </c>
      <c r="AZ604" s="95">
        <f>IF($C604 = "neg", (($D604+1) - VLOOKUP($B604,'Results-formatted 060121'!$A:AW,(AZ$3+2),FALSE)), IF($C604 = "pos-neg", (3+VLOOKUP($B604,'Results-formatted 060121'!$A:AW,(AZ$3+2),FALSE)), VLOOKUP($B604,'Results-formatted 060121'!$A:AW,(AZ$3+2),FALSE)))</f>
        <v>3</v>
      </c>
      <c r="BA604" s="95">
        <f>IF($C604 = "neg", (($D604+1) - VLOOKUP($B604,'Results-formatted 060121'!$A:AX,(BA$3+2),FALSE)), IF($C604 = "pos-neg", (3+VLOOKUP($B604,'Results-formatted 060121'!$A:AX,(BA$3+2),FALSE)), VLOOKUP($B604,'Results-formatted 060121'!$A:AX,(BA$3+2),FALSE)))</f>
        <v>5</v>
      </c>
      <c r="BB604" s="95">
        <f>IF($C604 = "neg", (($D604+1) - VLOOKUP($B604,'Results-formatted 060121'!$A:AY,(BB$3+2),FALSE)), IF($C604 = "pos-neg", (3+VLOOKUP($B604,'Results-formatted 060121'!$A:AY,(BB$3+2),FALSE)), VLOOKUP($B604,'Results-formatted 060121'!$A:AY,(BB$3+2),FALSE)))</f>
        <v>4</v>
      </c>
      <c r="BC604" s="95">
        <f>IF($C604 = "neg", (($D604+1) - VLOOKUP($B604,'Results-formatted 060121'!$A:AZ,(BC$3+2),FALSE)), IF($C604 = "pos-neg", (3+VLOOKUP($B604,'Results-formatted 060121'!$A:AZ,(BC$3+2),FALSE)), VLOOKUP($B604,'Results-formatted 060121'!$A:AZ,(BC$3+2),FALSE)))</f>
        <v>5</v>
      </c>
      <c r="BD604" s="95">
        <f>IF($C604 = "neg", (($D604+1) - VLOOKUP($B604,'Results-formatted 060121'!$A:BA,(BD$3+2),FALSE)), IF($C604 = "pos-neg", (3+VLOOKUP($B604,'Results-formatted 060121'!$A:BA,(BD$3+2),FALSE)), VLOOKUP($B604,'Results-formatted 060121'!$A:BA,(BD$3+2),FALSE)))</f>
        <v>4</v>
      </c>
      <c r="BE604" s="95">
        <f>IF($C604 = "neg", (($D604+1) - VLOOKUP($B604,'Results-formatted 060121'!$A:BB,(BE$3+2),FALSE)), IF($C604 = "pos-neg", (3+VLOOKUP($B604,'Results-formatted 060121'!$A:BB,(BE$3+2),FALSE)), VLOOKUP($B604,'Results-formatted 060121'!$A:BB,(BE$3+2),FALSE)))</f>
        <v>4</v>
      </c>
      <c r="BF604" s="95">
        <f>IF($C604 = "neg", (($D604+1) - VLOOKUP($B604,'Results-formatted 060121'!$A:BC,(BF$3+2),FALSE)), IF($C604 = "pos-neg", (3+VLOOKUP($B604,'Results-formatted 060121'!$A:BC,(BF$3+2),FALSE)), VLOOKUP($B604,'Results-formatted 060121'!$A:BC,(BF$3+2),FALSE)))</f>
        <v>5</v>
      </c>
      <c r="BG604" s="95">
        <f>IF($C604 = "neg", (($D604+1) - VLOOKUP($B604,'Results-formatted 060121'!$A:BD,(BG$3+2),FALSE)), IF($C604 = "pos-neg", (3+VLOOKUP($B604,'Results-formatted 060121'!$A:BD,(BG$3+2),FALSE)), VLOOKUP($B604,'Results-formatted 060121'!$A:BD,(BG$3+2),FALSE)))</f>
        <v>4</v>
      </c>
      <c r="BH604" s="95">
        <f>IF($C604 = "neg", (($D604+1) - VLOOKUP($B604,'Results-formatted 060121'!$A:BE,(BH$3+2),FALSE)), IF($C604 = "pos-neg", (3+VLOOKUP($B604,'Results-formatted 060121'!$A:BE,(BH$3+2),FALSE)), VLOOKUP($B604,'Results-formatted 060121'!$A:BE,(BH$3+2),FALSE)))</f>
        <v>4</v>
      </c>
      <c r="BI604" s="95">
        <f>IF($C604 = "neg", (($D604+1) - VLOOKUP($B604,'Results-formatted 060121'!$A:BF,(BI$3+2),FALSE)), IF($C604 = "pos-neg", (3+VLOOKUP($B604,'Results-formatted 060121'!$A:BF,(BI$3+2),FALSE)), VLOOKUP($B604,'Results-formatted 060121'!$A:BF,(BI$3+2),FALSE)))</f>
        <v>4</v>
      </c>
      <c r="BJ604" s="95">
        <f>IF($C604 = "neg", (($D604+1) - VLOOKUP($B604,'Results-formatted 060121'!$A:BG,(BJ$3+2),FALSE)), IF($C604 = "pos-neg", (3+VLOOKUP($B604,'Results-formatted 060121'!$A:BG,(BJ$3+2),FALSE)), VLOOKUP($B604,'Results-formatted 060121'!$A:BG,(BJ$3+2),FALSE)))</f>
        <v>4</v>
      </c>
      <c r="BK604" s="95">
        <f>IF($C604 = "neg", (($D604+1) - VLOOKUP($B604,'Results-formatted 060121'!$A:BH,(BK$3+2),FALSE)), IF($C604 = "pos-neg", (3+VLOOKUP($B604,'Results-formatted 060121'!$A:BH,(BK$3+2),FALSE)), VLOOKUP($B604,'Results-formatted 060121'!$A:BH,(BK$3+2),FALSE)))</f>
        <v>4</v>
      </c>
      <c r="BL604" s="95">
        <f>IF($C604 = "neg", (($D604+1) - VLOOKUP($B604,'Results-formatted 060121'!$A:BI,(BL$3+2),FALSE)), IF($C604 = "pos-neg", (3+VLOOKUP($B604,'Results-formatted 060121'!$A:BI,(BL$3+2),FALSE)), VLOOKUP($B604,'Results-formatted 060121'!$A:BI,(BL$3+2),FALSE)))</f>
        <v>5</v>
      </c>
      <c r="BM604" s="95">
        <f>IF($C604 = "neg", (($D604+1) - VLOOKUP($B604,'Results-formatted 060121'!$A:BJ,(BM$3+2),FALSE)), IF($C604 = "pos-neg", (3+VLOOKUP($B604,'Results-formatted 060121'!$A:BJ,(BM$3+2),FALSE)), VLOOKUP($B604,'Results-formatted 060121'!$A:BJ,(BM$3+2),FALSE)))</f>
        <v>3</v>
      </c>
      <c r="BN604" s="95"/>
      <c r="BO604" s="95"/>
      <c r="BP604" s="95"/>
      <c r="BQ604" s="95"/>
      <c r="BR604" s="95"/>
      <c r="BS604" s="95"/>
      <c r="BT604" s="95"/>
      <c r="BU604" s="95"/>
      <c r="BV604" s="95"/>
      <c r="BW604" s="95"/>
      <c r="BX604" s="95"/>
      <c r="BY604" s="95"/>
      <c r="BZ604" s="95"/>
      <c r="CA604" s="95"/>
      <c r="CB604" s="95"/>
      <c r="CC604" s="95"/>
      <c r="CD604" s="98"/>
      <c r="CE604" s="25">
        <f t="shared" si="2461"/>
        <v>3.9</v>
      </c>
      <c r="CF604" s="25">
        <f t="shared" si="2320"/>
        <v>1.020136248793118</v>
      </c>
    </row>
    <row r="605" spans="2:84" ht="42" x14ac:dyDescent="0.15">
      <c r="B605" s="84" t="s">
        <v>704</v>
      </c>
      <c r="C605" s="86" t="s">
        <v>224</v>
      </c>
      <c r="D605" s="2">
        <v>5</v>
      </c>
      <c r="E605" s="15" t="s">
        <v>1141</v>
      </c>
      <c r="F605" s="95">
        <f>IF($C605 = "neg", (($D605+1) - VLOOKUP($B605,'Results-formatted 060121'!$A:$AJ,(F$3+2),FALSE)), IF($C605 = "pos-neg", (3+VLOOKUP($B605,'Results-formatted 060121'!$A:$AJ,(F$3+2),FALSE)), VLOOKUP($B605,'Results-formatted 060121'!$A:$AJ,(F$3+2),FALSE)))</f>
        <v>3</v>
      </c>
      <c r="G605" s="95">
        <f>IF($C605 = "neg", (($D605+1) - VLOOKUP($B605,'Results-formatted 060121'!$A:$AJ,(G$3+2),FALSE)), IF($C605 = "pos-neg", (3+VLOOKUP($B605,'Results-formatted 060121'!$A:$AJ,(G$3+2),FALSE)), VLOOKUP($B605,'Results-formatted 060121'!$A:$AJ,(G$3+2),FALSE)))</f>
        <v>4</v>
      </c>
      <c r="H605" s="95">
        <f>IF($C605 = "neg", (($D605+1) - VLOOKUP($B605,'Results-formatted 060121'!$A:$AJ,(H$3+2),FALSE)), IF($C605 = "pos-neg", (3+VLOOKUP($B605,'Results-formatted 060121'!$A:$AJ,(H$3+2),FALSE)), VLOOKUP($B605,'Results-formatted 060121'!$A:$AJ,(H$3+2),FALSE)))</f>
        <v>4</v>
      </c>
      <c r="I605" s="95">
        <f>IF($C605 = "neg", (($D605+1) - VLOOKUP($B605,'Results-formatted 060121'!$A:$AJ,(I$3+2),FALSE)), IF($C605 = "pos-neg", (3+VLOOKUP($B605,'Results-formatted 060121'!$A:$AJ,(I$3+2),FALSE)), VLOOKUP($B605,'Results-formatted 060121'!$A:$AJ,(I$3+2),FALSE)))</f>
        <v>4</v>
      </c>
      <c r="J605" s="95">
        <f>IF($C605 = "neg", (($D605+1) - VLOOKUP($B605,'Results-formatted 060121'!$A:$AJ,(J$3+2),FALSE)), IF($C605 = "pos-neg", (3+VLOOKUP($B605,'Results-formatted 060121'!$A:$AJ,(J$3+2),FALSE)), VLOOKUP($B605,'Results-formatted 060121'!$A:$AJ,(J$3+2),FALSE)))</f>
        <v>3</v>
      </c>
      <c r="K605" s="95">
        <f>IF($C605 = "neg", (($D605+1) - VLOOKUP($B605,'Results-formatted 060121'!$A:$AJ,(K$3+2),FALSE)), IF($C605 = "pos-neg", (3+VLOOKUP($B605,'Results-formatted 060121'!$A:$AJ,(K$3+2),FALSE)), VLOOKUP($B605,'Results-formatted 060121'!$A:$AJ,(K$3+2),FALSE)))</f>
        <v>2</v>
      </c>
      <c r="L605" s="95">
        <f>IF($C605 = "neg", (($D605+1) - VLOOKUP($B605,'Results-formatted 060121'!$A:$AJ,(L$3+2),FALSE)), IF($C605 = "pos-neg", (3+VLOOKUP($B605,'Results-formatted 060121'!$A:$AJ,(L$3+2),FALSE)), VLOOKUP($B605,'Results-formatted 060121'!$A:$AJ,(L$3+2),FALSE)))</f>
        <v>3</v>
      </c>
      <c r="M605" s="95">
        <f>IF($C605 = "neg", (($D605+1) - VLOOKUP($B605,'Results-formatted 060121'!$A:$AJ,(M$3+2),FALSE)), IF($C605 = "pos-neg", (3+VLOOKUP($B605,'Results-formatted 060121'!$A:$AJ,(M$3+2),FALSE)), VLOOKUP($B605,'Results-formatted 060121'!$A:$AJ,(M$3+2),FALSE)))</f>
        <v>3</v>
      </c>
      <c r="N605" s="95">
        <f>IF($C605 = "neg", (($D605+1) - VLOOKUP($B605,'Results-formatted 060121'!$A:$AJ,(N$3+2),FALSE)), IF($C605 = "pos-neg", (3+VLOOKUP($B605,'Results-formatted 060121'!$A:$AJ,(N$3+2),FALSE)), VLOOKUP($B605,'Results-formatted 060121'!$A:$AJ,(N$3+2),FALSE)))</f>
        <v>3</v>
      </c>
      <c r="O605" s="95">
        <f>IF($C605 = "neg", (($D605+1) - VLOOKUP($B605,'Results-formatted 060121'!$A:$AJ,(O$3+2),FALSE)), IF($C605 = "pos-neg", (3+VLOOKUP($B605,'Results-formatted 060121'!$A:$AJ,(O$3+2),FALSE)), VLOOKUP($B605,'Results-formatted 060121'!$A:$AJ,(O$3+2),FALSE)))</f>
        <v>5</v>
      </c>
      <c r="P605" s="95">
        <f>IF($C605 = "neg", (($D605+1) - VLOOKUP($B605,'Results-formatted 060121'!$A:$AJ,(P$3+2),FALSE)), IF($C605 = "pos-neg", (3+VLOOKUP($B605,'Results-formatted 060121'!$A:$AJ,(P$3+2),FALSE)), VLOOKUP($B605,'Results-formatted 060121'!$A:$AJ,(P$3+2),FALSE)))</f>
        <v>4</v>
      </c>
      <c r="Q605" s="95">
        <f>IF($C605 = "neg", (($D605+1) - VLOOKUP($B605,'Results-formatted 060121'!$A:$AJ,(Q$3+2),FALSE)), IF($C605 = "pos-neg", (3+VLOOKUP($B605,'Results-formatted 060121'!$A:$AJ,(Q$3+2),FALSE)), VLOOKUP($B605,'Results-formatted 060121'!$A:$AJ,(Q$3+2),FALSE)))</f>
        <v>5</v>
      </c>
      <c r="R605" s="95">
        <f>IF($C605 = "neg", (($D605+1) - VLOOKUP($B605,'Results-formatted 060121'!$A:$AJ,(R$3+2),FALSE)), IF($C605 = "pos-neg", (3+VLOOKUP($B605,'Results-formatted 060121'!$A:$AJ,(R$3+2),FALSE)), VLOOKUP($B605,'Results-formatted 060121'!$A:$AJ,(R$3+2),FALSE)))</f>
        <v>2</v>
      </c>
      <c r="S605" s="95">
        <f>IF($C605 = "neg", (($D605+1) - VLOOKUP($B605,'Results-formatted 060121'!$A:$AJ,(S$3+2),FALSE)), IF($C605 = "pos-neg", (3+VLOOKUP($B605,'Results-formatted 060121'!$A:$AJ,(S$3+2),FALSE)), VLOOKUP($B605,'Results-formatted 060121'!$A:$AJ,(S$3+2),FALSE)))</f>
        <v>4</v>
      </c>
      <c r="T605" s="95">
        <f>IF($C605 = "neg", (($D605+1) - VLOOKUP($B605,'Results-formatted 060121'!$A:$AJ,(T$3+2),FALSE)), IF($C605 = "pos-neg", (3+VLOOKUP($B605,'Results-formatted 060121'!$A:$AJ,(T$3+2),FALSE)), VLOOKUP($B605,'Results-formatted 060121'!$A:$AJ,(T$3+2),FALSE)))</f>
        <v>3</v>
      </c>
      <c r="U605" s="95">
        <f>IF($C605 = "neg", (($D605+1) - VLOOKUP($B605,'Results-formatted 060121'!$A:$AJ,(U$3+2),FALSE)), IF($C605 = "pos-neg", (3+VLOOKUP($B605,'Results-formatted 060121'!$A:$AJ,(U$3+2),FALSE)), VLOOKUP($B605,'Results-formatted 060121'!$A:$AJ,(U$3+2),FALSE)))</f>
        <v>1</v>
      </c>
      <c r="V605" s="95">
        <f>IF($C605 = "neg", (($D605+1) - VLOOKUP($B605,'Results-formatted 060121'!$A:$AJ,(V$3+2),FALSE)), IF($C605 = "pos-neg", (3+VLOOKUP($B605,'Results-formatted 060121'!$A:$AJ,(V$3+2),FALSE)), VLOOKUP($B605,'Results-formatted 060121'!$A:$AJ,(V$3+2),FALSE)))</f>
        <v>3</v>
      </c>
      <c r="W605" s="95">
        <f>IF($C605 = "neg", (($D605+1) - VLOOKUP($B605,'Results-formatted 060121'!$A:$AJ,(W$3+2),FALSE)), IF($C605 = "pos-neg", (3+VLOOKUP($B605,'Results-formatted 060121'!$A:$AJ,(W$3+2),FALSE)), VLOOKUP($B605,'Results-formatted 060121'!$A:$AJ,(W$3+2),FALSE)))</f>
        <v>3</v>
      </c>
      <c r="X605" s="95">
        <f>IF($C605 = "neg", (($D605+1) - VLOOKUP($B605,'Results-formatted 060121'!$A:$AJ,(X$3+2),FALSE)), IF($C605 = "pos-neg", (3+VLOOKUP($B605,'Results-formatted 060121'!$A:$AJ,(X$3+2),FALSE)), VLOOKUP($B605,'Results-formatted 060121'!$A:$AJ,(X$3+2),FALSE)))</f>
        <v>4</v>
      </c>
      <c r="Y605" s="95">
        <f>IF($C605 = "neg", (($D605+1) - VLOOKUP($B605,'Results-formatted 060121'!$A:$AJ,(Y$3+2),FALSE)), IF($C605 = "pos-neg", (3+VLOOKUP($B605,'Results-formatted 060121'!$A:$AJ,(Y$3+2),FALSE)), VLOOKUP($B605,'Results-formatted 060121'!$A:$AJ,(Y$3+2),FALSE)))</f>
        <v>4</v>
      </c>
      <c r="Z605" s="95">
        <f>IF($C605 = "neg", (($D605+1) - VLOOKUP($B605,'Results-formatted 060121'!$A:$AJ,(Z$3+2),FALSE)), IF($C605 = "pos-neg", (3+VLOOKUP($B605,'Results-formatted 060121'!$A:$AJ,(Z$3+2),FALSE)), VLOOKUP($B605,'Results-formatted 060121'!$A:$AJ,(Z$3+2),FALSE)))</f>
        <v>3</v>
      </c>
      <c r="AA605" s="95">
        <f>IF($C605 = "neg", (($D605+1) - VLOOKUP($B605,'Results-formatted 060121'!$A:$AJ,(AA$3+2),FALSE)), IF($C605 = "pos-neg", (3+VLOOKUP($B605,'Results-formatted 060121'!$A:$AJ,(AA$3+2),FALSE)), VLOOKUP($B605,'Results-formatted 060121'!$A:$AJ,(AA$3+2),FALSE)))</f>
        <v>4</v>
      </c>
      <c r="AB605" s="95">
        <f>IF($C605 = "neg", (($D605+1) - VLOOKUP($B605,'Results-formatted 060121'!$A:$AJ,(AB$3+2),FALSE)), IF($C605 = "pos-neg", (3+VLOOKUP($B605,'Results-formatted 060121'!$A:$AJ,(AB$3+2),FALSE)), VLOOKUP($B605,'Results-formatted 060121'!$A:$AJ,(AB$3+2),FALSE)))</f>
        <v>5</v>
      </c>
      <c r="AC605" s="95">
        <f>IF($C605 = "neg", (($D605+1) - VLOOKUP($B605,'Results-formatted 060121'!$A:$AJ,(AC$3+2),FALSE)), IF($C605 = "pos-neg", (3+VLOOKUP($B605,'Results-formatted 060121'!$A:$AJ,(AC$3+2),FALSE)), VLOOKUP($B605,'Results-formatted 060121'!$A:$AJ,(AC$3+2),FALSE)))</f>
        <v>2</v>
      </c>
      <c r="AD605" s="95">
        <f>IF($C605 = "neg", (($D605+1) - VLOOKUP($B605,'Results-formatted 060121'!$A:$AJ,(AD$3+2),FALSE)), IF($C605 = "pos-neg", (3+VLOOKUP($B605,'Results-formatted 060121'!$A:$AJ,(AD$3+2),FALSE)), VLOOKUP($B605,'Results-formatted 060121'!$A:$AJ,(AD$3+2),FALSE)))</f>
        <v>3</v>
      </c>
      <c r="AE605" s="95">
        <f>IF($C605 = "neg", (($D605+1) - VLOOKUP($B605,'Results-formatted 060121'!$A:$AJ,(AE$3+2),FALSE)), IF($C605 = "pos-neg", (3+VLOOKUP($B605,'Results-formatted 060121'!$A:$AJ,(AE$3+2),FALSE)), VLOOKUP($B605,'Results-formatted 060121'!$A:$AJ,(AE$3+2),FALSE)))</f>
        <v>4</v>
      </c>
      <c r="AF605" s="95">
        <f>IF($C605 = "neg", (($D605+1) - VLOOKUP($B605,'Results-formatted 060121'!$A:$AJ,(AF$3+2),FALSE)), IF($C605 = "pos-neg", (3+VLOOKUP($B605,'Results-formatted 060121'!$A:$AJ,(AF$3+2),FALSE)), VLOOKUP($B605,'Results-formatted 060121'!$A:$AJ,(AF$3+2),FALSE)))</f>
        <v>4</v>
      </c>
      <c r="AG605" s="95">
        <f>IF($C605 = "neg", (($D605+1) - VLOOKUP($B605,'Results-formatted 060121'!$A:$AJ,(AG$3+2),FALSE)), IF($C605 = "pos-neg", (3+VLOOKUP($B605,'Results-formatted 060121'!$A:$AJ,(AG$3+2),FALSE)), VLOOKUP($B605,'Results-formatted 060121'!$A:$AJ,(AG$3+2),FALSE)))</f>
        <v>3</v>
      </c>
      <c r="AH605" s="95">
        <f>IF($C605 = "neg", (($D605+1) - VLOOKUP($B605,'Results-formatted 060121'!$A:$AJ,(AH$3+2),FALSE)), IF($C605 = "pos-neg", (3+VLOOKUP($B605,'Results-formatted 060121'!$A:$AJ,(AH$3+2),FALSE)), VLOOKUP($B605,'Results-formatted 060121'!$A:$AJ,(AH$3+2),FALSE)))</f>
        <v>3</v>
      </c>
      <c r="AI605" s="95">
        <f>IF($C605 = "neg", (($D605+1) - VLOOKUP($B605,'Results-formatted 060121'!$A:$AJ,(AI$3+2),FALSE)), IF($C605 = "pos-neg", (3+VLOOKUP($B605,'Results-formatted 060121'!$A:$AJ,(AI$3+2),FALSE)), VLOOKUP($B605,'Results-formatted 060121'!$A:$AJ,(AI$3+2),FALSE)))</f>
        <v>4</v>
      </c>
      <c r="AJ605" s="95">
        <f>IF($C605 = "neg", (($D605+1) - VLOOKUP($B605,'Results-formatted 060121'!$A:$AJ,(AJ$3+2),FALSE)), IF($C605 = "pos-neg", (3+VLOOKUP($B605,'Results-formatted 060121'!$A:$AJ,(AJ$3+2),FALSE)), VLOOKUP($B605,'Results-formatted 060121'!$A:$AJ,(AJ$3+2),FALSE)))</f>
        <v>5</v>
      </c>
      <c r="AK605" s="95">
        <f>IF($C605 = "neg", (($D605+1) - VLOOKUP($B605,'Results-formatted 060121'!$A:$AJ,(AK$3+2),FALSE)), IF($C605 = "pos-neg", (3+VLOOKUP($B605,'Results-formatted 060121'!$A:$AJ,(AK$3+2),FALSE)), VLOOKUP($B605,'Results-formatted 060121'!$A:$AJ,(AK$3+2),FALSE)))</f>
        <v>4</v>
      </c>
      <c r="AL605" s="95">
        <f>IF($C605 = "neg", (($D605+1) - VLOOKUP($B605,'Results-formatted 060121'!$A:$AJ,(AL$3+2),FALSE)), IF($C605 = "pos-neg", (3+VLOOKUP($B605,'Results-formatted 060121'!$A:$AJ,(AL$3+2),FALSE)), VLOOKUP($B605,'Results-formatted 060121'!$A:$AJ,(AL$3+2),FALSE)))</f>
        <v>3</v>
      </c>
      <c r="AM605" s="95">
        <f>IF($C605 = "neg", (($D605+1) - VLOOKUP($B605,'Results-formatted 060121'!$A:AJ,(AM$3+2),FALSE)), IF($C605 = "pos-neg", (3+VLOOKUP($B605,'Results-formatted 060121'!$A:AJ,(AM$3+2),FALSE)), VLOOKUP($B605,'Results-formatted 060121'!$A:AJ,(AM$3+2),FALSE)))</f>
        <v>4</v>
      </c>
      <c r="AN605" s="95">
        <f>IF($C605 = "neg", (($D605+1) - VLOOKUP($B605,'Results-formatted 060121'!$A:AK,(AN$3+2),FALSE)), IF($C605 = "pos-neg", (3+VLOOKUP($B605,'Results-formatted 060121'!$A:AK,(AN$3+2),FALSE)), VLOOKUP($B605,'Results-formatted 060121'!$A:AK,(AN$3+2),FALSE)))</f>
        <v>4</v>
      </c>
      <c r="AO605" s="95">
        <f>IF($C605 = "neg", (($D605+1) - VLOOKUP($B605,'Results-formatted 060121'!$A:AL,(AO$3+2),FALSE)), IF($C605 = "pos-neg", (3+VLOOKUP($B605,'Results-formatted 060121'!$A:AL,(AO$3+2),FALSE)), VLOOKUP($B605,'Results-formatted 060121'!$A:AL,(AO$3+2),FALSE)))</f>
        <v>4</v>
      </c>
      <c r="AP605" s="95">
        <f>IF($C605 = "neg", (($D605+1) - VLOOKUP($B605,'Results-formatted 060121'!$A:AM,(AP$3+2),FALSE)), IF($C605 = "pos-neg", (3+VLOOKUP($B605,'Results-formatted 060121'!$A:AM,(AP$3+2),FALSE)), VLOOKUP($B605,'Results-formatted 060121'!$A:AM,(AP$3+2),FALSE)))</f>
        <v>1</v>
      </c>
      <c r="AQ605" s="95">
        <f>IF($C605 = "neg", (($D605+1) - VLOOKUP($B605,'Results-formatted 060121'!$A:AN,(AQ$3+2),FALSE)), IF($C605 = "pos-neg", (3+VLOOKUP($B605,'Results-formatted 060121'!$A:AN,(AQ$3+2),FALSE)), VLOOKUP($B605,'Results-formatted 060121'!$A:AN,(AQ$3+2),FALSE)))</f>
        <v>3</v>
      </c>
      <c r="AR605" s="95">
        <f>IF($C605 = "neg", (($D605+1) - VLOOKUP($B605,'Results-formatted 060121'!$A:AO,(AR$3+2),FALSE)), IF($C605 = "pos-neg", (3+VLOOKUP($B605,'Results-formatted 060121'!$A:AO,(AR$3+2),FALSE)), VLOOKUP($B605,'Results-formatted 060121'!$A:AO,(AR$3+2),FALSE)))</f>
        <v>5</v>
      </c>
      <c r="AS605" s="95">
        <f>IF($C605 = "neg", (($D605+1) - VLOOKUP($B605,'Results-formatted 060121'!$A:AP,(AS$3+2),FALSE)), IF($C605 = "pos-neg", (3+VLOOKUP($B605,'Results-formatted 060121'!$A:AP,(AS$3+2),FALSE)), VLOOKUP($B605,'Results-formatted 060121'!$A:AP,(AS$3+2),FALSE)))</f>
        <v>4</v>
      </c>
      <c r="AT605" s="95">
        <f>IF($C605 = "neg", (($D605+1) - VLOOKUP($B605,'Results-formatted 060121'!$A:AQ,(AT$3+2),FALSE)), IF($C605 = "pos-neg", (3+VLOOKUP($B605,'Results-formatted 060121'!$A:AQ,(AT$3+2),FALSE)), VLOOKUP($B605,'Results-formatted 060121'!$A:AQ,(AT$3+2),FALSE)))</f>
        <v>3</v>
      </c>
      <c r="AU605" s="95">
        <f>IF($C605 = "neg", (($D605+1) - VLOOKUP($B605,'Results-formatted 060121'!$A:AR,(AU$3+2),FALSE)), IF($C605 = "pos-neg", (3+VLOOKUP($B605,'Results-formatted 060121'!$A:AR,(AU$3+2),FALSE)), VLOOKUP($B605,'Results-formatted 060121'!$A:AR,(AU$3+2),FALSE)))</f>
        <v>3</v>
      </c>
      <c r="AV605" s="95">
        <f>IF($C605 = "neg", (($D605+1) - VLOOKUP($B605,'Results-formatted 060121'!$A:AS,(AV$3+2),FALSE)), IF($C605 = "pos-neg", (3+VLOOKUP($B605,'Results-formatted 060121'!$A:AS,(AV$3+2),FALSE)), VLOOKUP($B605,'Results-formatted 060121'!$A:AS,(AV$3+2),FALSE)))</f>
        <v>3</v>
      </c>
      <c r="AW605" s="95">
        <f>IF($C605 = "neg", (($D605+1) - VLOOKUP($B605,'Results-formatted 060121'!$A:AT,(AW$3+2),FALSE)), IF($C605 = "pos-neg", (3+VLOOKUP($B605,'Results-formatted 060121'!$A:AT,(AW$3+2),FALSE)), VLOOKUP($B605,'Results-formatted 060121'!$A:AT,(AW$3+2),FALSE)))</f>
        <v>3</v>
      </c>
      <c r="AX605" s="95">
        <f>IF($C605 = "neg", (($D605+1) - VLOOKUP($B605,'Results-formatted 060121'!$A:AU,(AX$3+2),FALSE)), IF($C605 = "pos-neg", (3+VLOOKUP($B605,'Results-formatted 060121'!$A:AU,(AX$3+2),FALSE)), VLOOKUP($B605,'Results-formatted 060121'!$A:AU,(AX$3+2),FALSE)))</f>
        <v>1</v>
      </c>
      <c r="AY605" s="95">
        <f>IF($C605 = "neg", (($D605+1) - VLOOKUP($B605,'Results-formatted 060121'!$A:AV,(AY$3+2),FALSE)), IF($C605 = "pos-neg", (3+VLOOKUP($B605,'Results-formatted 060121'!$A:AV,(AY$3+2),FALSE)), VLOOKUP($B605,'Results-formatted 060121'!$A:AV,(AY$3+2),FALSE)))</f>
        <v>4</v>
      </c>
      <c r="AZ605" s="95">
        <f>IF($C605 = "neg", (($D605+1) - VLOOKUP($B605,'Results-formatted 060121'!$A:AW,(AZ$3+2),FALSE)), IF($C605 = "pos-neg", (3+VLOOKUP($B605,'Results-formatted 060121'!$A:AW,(AZ$3+2),FALSE)), VLOOKUP($B605,'Results-formatted 060121'!$A:AW,(AZ$3+2),FALSE)))</f>
        <v>4</v>
      </c>
      <c r="BA605" s="95">
        <f>IF($C605 = "neg", (($D605+1) - VLOOKUP($B605,'Results-formatted 060121'!$A:AX,(BA$3+2),FALSE)), IF($C605 = "pos-neg", (3+VLOOKUP($B605,'Results-formatted 060121'!$A:AX,(BA$3+2),FALSE)), VLOOKUP($B605,'Results-formatted 060121'!$A:AX,(BA$3+2),FALSE)))</f>
        <v>4</v>
      </c>
      <c r="BB605" s="95">
        <f>IF($C605 = "neg", (($D605+1) - VLOOKUP($B605,'Results-formatted 060121'!$A:AY,(BB$3+2),FALSE)), IF($C605 = "pos-neg", (3+VLOOKUP($B605,'Results-formatted 060121'!$A:AY,(BB$3+2),FALSE)), VLOOKUP($B605,'Results-formatted 060121'!$A:AY,(BB$3+2),FALSE)))</f>
        <v>3</v>
      </c>
      <c r="BC605" s="95">
        <f>IF($C605 = "neg", (($D605+1) - VLOOKUP($B605,'Results-formatted 060121'!$A:AZ,(BC$3+2),FALSE)), IF($C605 = "pos-neg", (3+VLOOKUP($B605,'Results-formatted 060121'!$A:AZ,(BC$3+2),FALSE)), VLOOKUP($B605,'Results-formatted 060121'!$A:AZ,(BC$3+2),FALSE)))</f>
        <v>3</v>
      </c>
      <c r="BD605" s="95">
        <f>IF($C605 = "neg", (($D605+1) - VLOOKUP($B605,'Results-formatted 060121'!$A:BA,(BD$3+2),FALSE)), IF($C605 = "pos-neg", (3+VLOOKUP($B605,'Results-formatted 060121'!$A:BA,(BD$3+2),FALSE)), VLOOKUP($B605,'Results-formatted 060121'!$A:BA,(BD$3+2),FALSE)))</f>
        <v>4</v>
      </c>
      <c r="BE605" s="95">
        <f>IF($C605 = "neg", (($D605+1) - VLOOKUP($B605,'Results-formatted 060121'!$A:BB,(BE$3+2),FALSE)), IF($C605 = "pos-neg", (3+VLOOKUP($B605,'Results-formatted 060121'!$A:BB,(BE$3+2),FALSE)), VLOOKUP($B605,'Results-formatted 060121'!$A:BB,(BE$3+2),FALSE)))</f>
        <v>3</v>
      </c>
      <c r="BF605" s="95">
        <f>IF($C605 = "neg", (($D605+1) - VLOOKUP($B605,'Results-formatted 060121'!$A:BC,(BF$3+2),FALSE)), IF($C605 = "pos-neg", (3+VLOOKUP($B605,'Results-formatted 060121'!$A:BC,(BF$3+2),FALSE)), VLOOKUP($B605,'Results-formatted 060121'!$A:BC,(BF$3+2),FALSE)))</f>
        <v>3</v>
      </c>
      <c r="BG605" s="95">
        <f>IF($C605 = "neg", (($D605+1) - VLOOKUP($B605,'Results-formatted 060121'!$A:BD,(BG$3+2),FALSE)), IF($C605 = "pos-neg", (3+VLOOKUP($B605,'Results-formatted 060121'!$A:BD,(BG$3+2),FALSE)), VLOOKUP($B605,'Results-formatted 060121'!$A:BD,(BG$3+2),FALSE)))</f>
        <v>3</v>
      </c>
      <c r="BH605" s="95">
        <f>IF($C605 = "neg", (($D605+1) - VLOOKUP($B605,'Results-formatted 060121'!$A:BE,(BH$3+2),FALSE)), IF($C605 = "pos-neg", (3+VLOOKUP($B605,'Results-formatted 060121'!$A:BE,(BH$3+2),FALSE)), VLOOKUP($B605,'Results-formatted 060121'!$A:BE,(BH$3+2),FALSE)))</f>
        <v>4</v>
      </c>
      <c r="BI605" s="95">
        <f>IF($C605 = "neg", (($D605+1) - VLOOKUP($B605,'Results-formatted 060121'!$A:BF,(BI$3+2),FALSE)), IF($C605 = "pos-neg", (3+VLOOKUP($B605,'Results-formatted 060121'!$A:BF,(BI$3+2),FALSE)), VLOOKUP($B605,'Results-formatted 060121'!$A:BF,(BI$3+2),FALSE)))</f>
        <v>1</v>
      </c>
      <c r="BJ605" s="95">
        <f>IF($C605 = "neg", (($D605+1) - VLOOKUP($B605,'Results-formatted 060121'!$A:BG,(BJ$3+2),FALSE)), IF($C605 = "pos-neg", (3+VLOOKUP($B605,'Results-formatted 060121'!$A:BG,(BJ$3+2),FALSE)), VLOOKUP($B605,'Results-formatted 060121'!$A:BG,(BJ$3+2),FALSE)))</f>
        <v>4</v>
      </c>
      <c r="BK605" s="95">
        <f>IF($C605 = "neg", (($D605+1) - VLOOKUP($B605,'Results-formatted 060121'!$A:BH,(BK$3+2),FALSE)), IF($C605 = "pos-neg", (3+VLOOKUP($B605,'Results-formatted 060121'!$A:BH,(BK$3+2),FALSE)), VLOOKUP($B605,'Results-formatted 060121'!$A:BH,(BK$3+2),FALSE)))</f>
        <v>4</v>
      </c>
      <c r="BL605" s="95">
        <f>IF($C605 = "neg", (($D605+1) - VLOOKUP($B605,'Results-formatted 060121'!$A:BI,(BL$3+2),FALSE)), IF($C605 = "pos-neg", (3+VLOOKUP($B605,'Results-formatted 060121'!$A:BI,(BL$3+2),FALSE)), VLOOKUP($B605,'Results-formatted 060121'!$A:BI,(BL$3+2),FALSE)))</f>
        <v>5</v>
      </c>
      <c r="BM605" s="95">
        <f>IF($C605 = "neg", (($D605+1) - VLOOKUP($B605,'Results-formatted 060121'!$A:BJ,(BM$3+2),FALSE)), IF($C605 = "pos-neg", (3+VLOOKUP($B605,'Results-formatted 060121'!$A:BJ,(BM$3+2),FALSE)), VLOOKUP($B605,'Results-formatted 060121'!$A:BJ,(BM$3+2),FALSE)))</f>
        <v>3</v>
      </c>
      <c r="BN605" s="95"/>
      <c r="BO605" s="95"/>
      <c r="BP605" s="95"/>
      <c r="BQ605" s="95"/>
      <c r="BR605" s="95"/>
      <c r="BS605" s="95"/>
      <c r="BT605" s="95"/>
      <c r="BU605" s="95"/>
      <c r="BV605" s="95"/>
      <c r="BW605" s="95"/>
      <c r="BX605" s="95"/>
      <c r="BY605" s="95"/>
      <c r="BZ605" s="95"/>
      <c r="CA605" s="95"/>
      <c r="CB605" s="95"/>
      <c r="CC605" s="95"/>
      <c r="CD605" s="98"/>
      <c r="CE605" s="25">
        <f t="shared" si="2461"/>
        <v>3.4</v>
      </c>
      <c r="CF605" s="25">
        <f t="shared" si="2320"/>
        <v>0.97771785469522343</v>
      </c>
    </row>
    <row r="606" spans="2:84" ht="42" x14ac:dyDescent="0.15">
      <c r="B606" s="84" t="s">
        <v>705</v>
      </c>
      <c r="C606" s="86" t="s">
        <v>225</v>
      </c>
      <c r="D606" s="2">
        <v>5</v>
      </c>
      <c r="E606" s="15" t="s">
        <v>1142</v>
      </c>
      <c r="F606" s="95">
        <f>IF($C606 = "neg", (($D606+1) - VLOOKUP($B606,'Results-formatted 060121'!$A:$AJ,(F$3+2),FALSE)), IF($C606 = "pos-neg", (3+VLOOKUP($B606,'Results-formatted 060121'!$A:$AJ,(F$3+2),FALSE)), VLOOKUP($B606,'Results-formatted 060121'!$A:$AJ,(F$3+2),FALSE)))</f>
        <v>3</v>
      </c>
      <c r="G606" s="95">
        <f>IF($C606 = "neg", (($D606+1) - VLOOKUP($B606,'Results-formatted 060121'!$A:$AJ,(G$3+2),FALSE)), IF($C606 = "pos-neg", (3+VLOOKUP($B606,'Results-formatted 060121'!$A:$AJ,(G$3+2),FALSE)), VLOOKUP($B606,'Results-formatted 060121'!$A:$AJ,(G$3+2),FALSE)))</f>
        <v>2</v>
      </c>
      <c r="H606" s="95">
        <f>IF($C606 = "neg", (($D606+1) - VLOOKUP($B606,'Results-formatted 060121'!$A:$AJ,(H$3+2),FALSE)), IF($C606 = "pos-neg", (3+VLOOKUP($B606,'Results-formatted 060121'!$A:$AJ,(H$3+2),FALSE)), VLOOKUP($B606,'Results-formatted 060121'!$A:$AJ,(H$3+2),FALSE)))</f>
        <v>4</v>
      </c>
      <c r="I606" s="95">
        <f>IF($C606 = "neg", (($D606+1) - VLOOKUP($B606,'Results-formatted 060121'!$A:$AJ,(I$3+2),FALSE)), IF($C606 = "pos-neg", (3+VLOOKUP($B606,'Results-formatted 060121'!$A:$AJ,(I$3+2),FALSE)), VLOOKUP($B606,'Results-formatted 060121'!$A:$AJ,(I$3+2),FALSE)))</f>
        <v>5</v>
      </c>
      <c r="J606" s="95">
        <f>IF($C606 = "neg", (($D606+1) - VLOOKUP($B606,'Results-formatted 060121'!$A:$AJ,(J$3+2),FALSE)), IF($C606 = "pos-neg", (3+VLOOKUP($B606,'Results-formatted 060121'!$A:$AJ,(J$3+2),FALSE)), VLOOKUP($B606,'Results-formatted 060121'!$A:$AJ,(J$3+2),FALSE)))</f>
        <v>3</v>
      </c>
      <c r="K606" s="95">
        <f>IF($C606 = "neg", (($D606+1) - VLOOKUP($B606,'Results-formatted 060121'!$A:$AJ,(K$3+2),FALSE)), IF($C606 = "pos-neg", (3+VLOOKUP($B606,'Results-formatted 060121'!$A:$AJ,(K$3+2),FALSE)), VLOOKUP($B606,'Results-formatted 060121'!$A:$AJ,(K$3+2),FALSE)))</f>
        <v>1</v>
      </c>
      <c r="L606" s="95">
        <f>IF($C606 = "neg", (($D606+1) - VLOOKUP($B606,'Results-formatted 060121'!$A:$AJ,(L$3+2),FALSE)), IF($C606 = "pos-neg", (3+VLOOKUP($B606,'Results-formatted 060121'!$A:$AJ,(L$3+2),FALSE)), VLOOKUP($B606,'Results-formatted 060121'!$A:$AJ,(L$3+2),FALSE)))</f>
        <v>4</v>
      </c>
      <c r="M606" s="95">
        <f>IF($C606 = "neg", (($D606+1) - VLOOKUP($B606,'Results-formatted 060121'!$A:$AJ,(M$3+2),FALSE)), IF($C606 = "pos-neg", (3+VLOOKUP($B606,'Results-formatted 060121'!$A:$AJ,(M$3+2),FALSE)), VLOOKUP($B606,'Results-formatted 060121'!$A:$AJ,(M$3+2),FALSE)))</f>
        <v>4</v>
      </c>
      <c r="N606" s="95">
        <f>IF($C606 = "neg", (($D606+1) - VLOOKUP($B606,'Results-formatted 060121'!$A:$AJ,(N$3+2),FALSE)), IF($C606 = "pos-neg", (3+VLOOKUP($B606,'Results-formatted 060121'!$A:$AJ,(N$3+2),FALSE)), VLOOKUP($B606,'Results-formatted 060121'!$A:$AJ,(N$3+2),FALSE)))</f>
        <v>2</v>
      </c>
      <c r="O606" s="95">
        <f>IF($C606 = "neg", (($D606+1) - VLOOKUP($B606,'Results-formatted 060121'!$A:$AJ,(O$3+2),FALSE)), IF($C606 = "pos-neg", (3+VLOOKUP($B606,'Results-formatted 060121'!$A:$AJ,(O$3+2),FALSE)), VLOOKUP($B606,'Results-formatted 060121'!$A:$AJ,(O$3+2),FALSE)))</f>
        <v>5</v>
      </c>
      <c r="P606" s="95">
        <f>IF($C606 = "neg", (($D606+1) - VLOOKUP($B606,'Results-formatted 060121'!$A:$AJ,(P$3+2),FALSE)), IF($C606 = "pos-neg", (3+VLOOKUP($B606,'Results-formatted 060121'!$A:$AJ,(P$3+2),FALSE)), VLOOKUP($B606,'Results-formatted 060121'!$A:$AJ,(P$3+2),FALSE)))</f>
        <v>5</v>
      </c>
      <c r="Q606" s="95">
        <f>IF($C606 = "neg", (($D606+1) - VLOOKUP($B606,'Results-formatted 060121'!$A:$AJ,(Q$3+2),FALSE)), IF($C606 = "pos-neg", (3+VLOOKUP($B606,'Results-formatted 060121'!$A:$AJ,(Q$3+2),FALSE)), VLOOKUP($B606,'Results-formatted 060121'!$A:$AJ,(Q$3+2),FALSE)))</f>
        <v>5</v>
      </c>
      <c r="R606" s="95">
        <f>IF($C606 = "neg", (($D606+1) - VLOOKUP($B606,'Results-formatted 060121'!$A:$AJ,(R$3+2),FALSE)), IF($C606 = "pos-neg", (3+VLOOKUP($B606,'Results-formatted 060121'!$A:$AJ,(R$3+2),FALSE)), VLOOKUP($B606,'Results-formatted 060121'!$A:$AJ,(R$3+2),FALSE)))</f>
        <v>4</v>
      </c>
      <c r="S606" s="95">
        <f>IF($C606 = "neg", (($D606+1) - VLOOKUP($B606,'Results-formatted 060121'!$A:$AJ,(S$3+2),FALSE)), IF($C606 = "pos-neg", (3+VLOOKUP($B606,'Results-formatted 060121'!$A:$AJ,(S$3+2),FALSE)), VLOOKUP($B606,'Results-formatted 060121'!$A:$AJ,(S$3+2),FALSE)))</f>
        <v>3</v>
      </c>
      <c r="T606" s="95">
        <f>IF($C606 = "neg", (($D606+1) - VLOOKUP($B606,'Results-formatted 060121'!$A:$AJ,(T$3+2),FALSE)), IF($C606 = "pos-neg", (3+VLOOKUP($B606,'Results-formatted 060121'!$A:$AJ,(T$3+2),FALSE)), VLOOKUP($B606,'Results-formatted 060121'!$A:$AJ,(T$3+2),FALSE)))</f>
        <v>4</v>
      </c>
      <c r="U606" s="95">
        <f>IF($C606 = "neg", (($D606+1) - VLOOKUP($B606,'Results-formatted 060121'!$A:$AJ,(U$3+2),FALSE)), IF($C606 = "pos-neg", (3+VLOOKUP($B606,'Results-formatted 060121'!$A:$AJ,(U$3+2),FALSE)), VLOOKUP($B606,'Results-formatted 060121'!$A:$AJ,(U$3+2),FALSE)))</f>
        <v>1</v>
      </c>
      <c r="V606" s="95">
        <f>IF($C606 = "neg", (($D606+1) - VLOOKUP($B606,'Results-formatted 060121'!$A:$AJ,(V$3+2),FALSE)), IF($C606 = "pos-neg", (3+VLOOKUP($B606,'Results-formatted 060121'!$A:$AJ,(V$3+2),FALSE)), VLOOKUP($B606,'Results-formatted 060121'!$A:$AJ,(V$3+2),FALSE)))</f>
        <v>4</v>
      </c>
      <c r="W606" s="95">
        <f>IF($C606 = "neg", (($D606+1) - VLOOKUP($B606,'Results-formatted 060121'!$A:$AJ,(W$3+2),FALSE)), IF($C606 = "pos-neg", (3+VLOOKUP($B606,'Results-formatted 060121'!$A:$AJ,(W$3+2),FALSE)), VLOOKUP($B606,'Results-formatted 060121'!$A:$AJ,(W$3+2),FALSE)))</f>
        <v>4</v>
      </c>
      <c r="X606" s="95">
        <f>IF($C606 = "neg", (($D606+1) - VLOOKUP($B606,'Results-formatted 060121'!$A:$AJ,(X$3+2),FALSE)), IF($C606 = "pos-neg", (3+VLOOKUP($B606,'Results-formatted 060121'!$A:$AJ,(X$3+2),FALSE)), VLOOKUP($B606,'Results-formatted 060121'!$A:$AJ,(X$3+2),FALSE)))</f>
        <v>4</v>
      </c>
      <c r="Y606" s="95">
        <f>IF($C606 = "neg", (($D606+1) - VLOOKUP($B606,'Results-formatted 060121'!$A:$AJ,(Y$3+2),FALSE)), IF($C606 = "pos-neg", (3+VLOOKUP($B606,'Results-formatted 060121'!$A:$AJ,(Y$3+2),FALSE)), VLOOKUP($B606,'Results-formatted 060121'!$A:$AJ,(Y$3+2),FALSE)))</f>
        <v>4</v>
      </c>
      <c r="Z606" s="95">
        <f>IF($C606 = "neg", (($D606+1) - VLOOKUP($B606,'Results-formatted 060121'!$A:$AJ,(Z$3+2),FALSE)), IF($C606 = "pos-neg", (3+VLOOKUP($B606,'Results-formatted 060121'!$A:$AJ,(Z$3+2),FALSE)), VLOOKUP($B606,'Results-formatted 060121'!$A:$AJ,(Z$3+2),FALSE)))</f>
        <v>3</v>
      </c>
      <c r="AA606" s="95">
        <f>IF($C606 = "neg", (($D606+1) - VLOOKUP($B606,'Results-formatted 060121'!$A:$AJ,(AA$3+2),FALSE)), IF($C606 = "pos-neg", (3+VLOOKUP($B606,'Results-formatted 060121'!$A:$AJ,(AA$3+2),FALSE)), VLOOKUP($B606,'Results-formatted 060121'!$A:$AJ,(AA$3+2),FALSE)))</f>
        <v>2</v>
      </c>
      <c r="AB606" s="95">
        <f>IF($C606 = "neg", (($D606+1) - VLOOKUP($B606,'Results-formatted 060121'!$A:$AJ,(AB$3+2),FALSE)), IF($C606 = "pos-neg", (3+VLOOKUP($B606,'Results-formatted 060121'!$A:$AJ,(AB$3+2),FALSE)), VLOOKUP($B606,'Results-formatted 060121'!$A:$AJ,(AB$3+2),FALSE)))</f>
        <v>4</v>
      </c>
      <c r="AC606" s="95">
        <f>IF($C606 = "neg", (($D606+1) - VLOOKUP($B606,'Results-formatted 060121'!$A:$AJ,(AC$3+2),FALSE)), IF($C606 = "pos-neg", (3+VLOOKUP($B606,'Results-formatted 060121'!$A:$AJ,(AC$3+2),FALSE)), VLOOKUP($B606,'Results-formatted 060121'!$A:$AJ,(AC$3+2),FALSE)))</f>
        <v>2</v>
      </c>
      <c r="AD606" s="95">
        <f>IF($C606 = "neg", (($D606+1) - VLOOKUP($B606,'Results-formatted 060121'!$A:$AJ,(AD$3+2),FALSE)), IF($C606 = "pos-neg", (3+VLOOKUP($B606,'Results-formatted 060121'!$A:$AJ,(AD$3+2),FALSE)), VLOOKUP($B606,'Results-formatted 060121'!$A:$AJ,(AD$3+2),FALSE)))</f>
        <v>3</v>
      </c>
      <c r="AE606" s="95">
        <f>IF($C606 = "neg", (($D606+1) - VLOOKUP($B606,'Results-formatted 060121'!$A:$AJ,(AE$3+2),FALSE)), IF($C606 = "pos-neg", (3+VLOOKUP($B606,'Results-formatted 060121'!$A:$AJ,(AE$3+2),FALSE)), VLOOKUP($B606,'Results-formatted 060121'!$A:$AJ,(AE$3+2),FALSE)))</f>
        <v>5</v>
      </c>
      <c r="AF606" s="95">
        <f>IF($C606 = "neg", (($D606+1) - VLOOKUP($B606,'Results-formatted 060121'!$A:$AJ,(AF$3+2),FALSE)), IF($C606 = "pos-neg", (3+VLOOKUP($B606,'Results-formatted 060121'!$A:$AJ,(AF$3+2),FALSE)), VLOOKUP($B606,'Results-formatted 060121'!$A:$AJ,(AF$3+2),FALSE)))</f>
        <v>4</v>
      </c>
      <c r="AG606" s="95">
        <f>IF($C606 = "neg", (($D606+1) - VLOOKUP($B606,'Results-formatted 060121'!$A:$AJ,(AG$3+2),FALSE)), IF($C606 = "pos-neg", (3+VLOOKUP($B606,'Results-formatted 060121'!$A:$AJ,(AG$3+2),FALSE)), VLOOKUP($B606,'Results-formatted 060121'!$A:$AJ,(AG$3+2),FALSE)))</f>
        <v>4</v>
      </c>
      <c r="AH606" s="95">
        <f>IF($C606 = "neg", (($D606+1) - VLOOKUP($B606,'Results-formatted 060121'!$A:$AJ,(AH$3+2),FALSE)), IF($C606 = "pos-neg", (3+VLOOKUP($B606,'Results-formatted 060121'!$A:$AJ,(AH$3+2),FALSE)), VLOOKUP($B606,'Results-formatted 060121'!$A:$AJ,(AH$3+2),FALSE)))</f>
        <v>5</v>
      </c>
      <c r="AI606" s="95">
        <f>IF($C606 = "neg", (($D606+1) - VLOOKUP($B606,'Results-formatted 060121'!$A:$AJ,(AI$3+2),FALSE)), IF($C606 = "pos-neg", (3+VLOOKUP($B606,'Results-formatted 060121'!$A:$AJ,(AI$3+2),FALSE)), VLOOKUP($B606,'Results-formatted 060121'!$A:$AJ,(AI$3+2),FALSE)))</f>
        <v>5</v>
      </c>
      <c r="AJ606" s="95">
        <f>IF($C606 = "neg", (($D606+1) - VLOOKUP($B606,'Results-formatted 060121'!$A:$AJ,(AJ$3+2),FALSE)), IF($C606 = "pos-neg", (3+VLOOKUP($B606,'Results-formatted 060121'!$A:$AJ,(AJ$3+2),FALSE)), VLOOKUP($B606,'Results-formatted 060121'!$A:$AJ,(AJ$3+2),FALSE)))</f>
        <v>5</v>
      </c>
      <c r="AK606" s="95">
        <f>IF($C606 = "neg", (($D606+1) - VLOOKUP($B606,'Results-formatted 060121'!$A:$AJ,(AK$3+2),FALSE)), IF($C606 = "pos-neg", (3+VLOOKUP($B606,'Results-formatted 060121'!$A:$AJ,(AK$3+2),FALSE)), VLOOKUP($B606,'Results-formatted 060121'!$A:$AJ,(AK$3+2),FALSE)))</f>
        <v>3</v>
      </c>
      <c r="AL606" s="95">
        <f>IF($C606 = "neg", (($D606+1) - VLOOKUP($B606,'Results-formatted 060121'!$A:$AJ,(AL$3+2),FALSE)), IF($C606 = "pos-neg", (3+VLOOKUP($B606,'Results-formatted 060121'!$A:$AJ,(AL$3+2),FALSE)), VLOOKUP($B606,'Results-formatted 060121'!$A:$AJ,(AL$3+2),FALSE)))</f>
        <v>4</v>
      </c>
      <c r="AM606" s="95">
        <f>IF($C606 = "neg", (($D606+1) - VLOOKUP($B606,'Results-formatted 060121'!$A:AJ,(AM$3+2),FALSE)), IF($C606 = "pos-neg", (3+VLOOKUP($B606,'Results-formatted 060121'!$A:AJ,(AM$3+2),FALSE)), VLOOKUP($B606,'Results-formatted 060121'!$A:AJ,(AM$3+2),FALSE)))</f>
        <v>4</v>
      </c>
      <c r="AN606" s="95">
        <f>IF($C606 = "neg", (($D606+1) - VLOOKUP($B606,'Results-formatted 060121'!$A:AK,(AN$3+2),FALSE)), IF($C606 = "pos-neg", (3+VLOOKUP($B606,'Results-formatted 060121'!$A:AK,(AN$3+2),FALSE)), VLOOKUP($B606,'Results-formatted 060121'!$A:AK,(AN$3+2),FALSE)))</f>
        <v>5</v>
      </c>
      <c r="AO606" s="95">
        <f>IF($C606 = "neg", (($D606+1) - VLOOKUP($B606,'Results-formatted 060121'!$A:AL,(AO$3+2),FALSE)), IF($C606 = "pos-neg", (3+VLOOKUP($B606,'Results-formatted 060121'!$A:AL,(AO$3+2),FALSE)), VLOOKUP($B606,'Results-formatted 060121'!$A:AL,(AO$3+2),FALSE)))</f>
        <v>5</v>
      </c>
      <c r="AP606" s="95">
        <f>IF($C606 = "neg", (($D606+1) - VLOOKUP($B606,'Results-formatted 060121'!$A:AM,(AP$3+2),FALSE)), IF($C606 = "pos-neg", (3+VLOOKUP($B606,'Results-formatted 060121'!$A:AM,(AP$3+2),FALSE)), VLOOKUP($B606,'Results-formatted 060121'!$A:AM,(AP$3+2),FALSE)))</f>
        <v>1</v>
      </c>
      <c r="AQ606" s="95">
        <f>IF($C606 = "neg", (($D606+1) - VLOOKUP($B606,'Results-formatted 060121'!$A:AN,(AQ$3+2),FALSE)), IF($C606 = "pos-neg", (3+VLOOKUP($B606,'Results-formatted 060121'!$A:AN,(AQ$3+2),FALSE)), VLOOKUP($B606,'Results-formatted 060121'!$A:AN,(AQ$3+2),FALSE)))</f>
        <v>4</v>
      </c>
      <c r="AR606" s="95">
        <f>IF($C606 = "neg", (($D606+1) - VLOOKUP($B606,'Results-formatted 060121'!$A:AO,(AR$3+2),FALSE)), IF($C606 = "pos-neg", (3+VLOOKUP($B606,'Results-formatted 060121'!$A:AO,(AR$3+2),FALSE)), VLOOKUP($B606,'Results-formatted 060121'!$A:AO,(AR$3+2),FALSE)))</f>
        <v>5</v>
      </c>
      <c r="AS606" s="95">
        <f>IF($C606 = "neg", (($D606+1) - VLOOKUP($B606,'Results-formatted 060121'!$A:AP,(AS$3+2),FALSE)), IF($C606 = "pos-neg", (3+VLOOKUP($B606,'Results-formatted 060121'!$A:AP,(AS$3+2),FALSE)), VLOOKUP($B606,'Results-formatted 060121'!$A:AP,(AS$3+2),FALSE)))</f>
        <v>5</v>
      </c>
      <c r="AT606" s="95">
        <f>IF($C606 = "neg", (($D606+1) - VLOOKUP($B606,'Results-formatted 060121'!$A:AQ,(AT$3+2),FALSE)), IF($C606 = "pos-neg", (3+VLOOKUP($B606,'Results-formatted 060121'!$A:AQ,(AT$3+2),FALSE)), VLOOKUP($B606,'Results-formatted 060121'!$A:AQ,(AT$3+2),FALSE)))</f>
        <v>3</v>
      </c>
      <c r="AU606" s="95">
        <f>IF($C606 = "neg", (($D606+1) - VLOOKUP($B606,'Results-formatted 060121'!$A:AR,(AU$3+2),FALSE)), IF($C606 = "pos-neg", (3+VLOOKUP($B606,'Results-formatted 060121'!$A:AR,(AU$3+2),FALSE)), VLOOKUP($B606,'Results-formatted 060121'!$A:AR,(AU$3+2),FALSE)))</f>
        <v>4</v>
      </c>
      <c r="AV606" s="95">
        <f>IF($C606 = "neg", (($D606+1) - VLOOKUP($B606,'Results-formatted 060121'!$A:AS,(AV$3+2),FALSE)), IF($C606 = "pos-neg", (3+VLOOKUP($B606,'Results-formatted 060121'!$A:AS,(AV$3+2),FALSE)), VLOOKUP($B606,'Results-formatted 060121'!$A:AS,(AV$3+2),FALSE)))</f>
        <v>4</v>
      </c>
      <c r="AW606" s="95">
        <f>IF($C606 = "neg", (($D606+1) - VLOOKUP($B606,'Results-formatted 060121'!$A:AT,(AW$3+2),FALSE)), IF($C606 = "pos-neg", (3+VLOOKUP($B606,'Results-formatted 060121'!$A:AT,(AW$3+2),FALSE)), VLOOKUP($B606,'Results-formatted 060121'!$A:AT,(AW$3+2),FALSE)))</f>
        <v>2</v>
      </c>
      <c r="AX606" s="95">
        <f>IF($C606 = "neg", (($D606+1) - VLOOKUP($B606,'Results-formatted 060121'!$A:AU,(AX$3+2),FALSE)), IF($C606 = "pos-neg", (3+VLOOKUP($B606,'Results-formatted 060121'!$A:AU,(AX$3+2),FALSE)), VLOOKUP($B606,'Results-formatted 060121'!$A:AU,(AX$3+2),FALSE)))</f>
        <v>1</v>
      </c>
      <c r="AY606" s="95">
        <f>IF($C606 = "neg", (($D606+1) - VLOOKUP($B606,'Results-formatted 060121'!$A:AV,(AY$3+2),FALSE)), IF($C606 = "pos-neg", (3+VLOOKUP($B606,'Results-formatted 060121'!$A:AV,(AY$3+2),FALSE)), VLOOKUP($B606,'Results-formatted 060121'!$A:AV,(AY$3+2),FALSE)))</f>
        <v>5</v>
      </c>
      <c r="AZ606" s="95">
        <f>IF($C606 = "neg", (($D606+1) - VLOOKUP($B606,'Results-formatted 060121'!$A:AW,(AZ$3+2),FALSE)), IF($C606 = "pos-neg", (3+VLOOKUP($B606,'Results-formatted 060121'!$A:AW,(AZ$3+2),FALSE)), VLOOKUP($B606,'Results-formatted 060121'!$A:AW,(AZ$3+2),FALSE)))</f>
        <v>4</v>
      </c>
      <c r="BA606" s="95">
        <f>IF($C606 = "neg", (($D606+1) - VLOOKUP($B606,'Results-formatted 060121'!$A:AX,(BA$3+2),FALSE)), IF($C606 = "pos-neg", (3+VLOOKUP($B606,'Results-formatted 060121'!$A:AX,(BA$3+2),FALSE)), VLOOKUP($B606,'Results-formatted 060121'!$A:AX,(BA$3+2),FALSE)))</f>
        <v>4</v>
      </c>
      <c r="BB606" s="95">
        <f>IF($C606 = "neg", (($D606+1) - VLOOKUP($B606,'Results-formatted 060121'!$A:AY,(BB$3+2),FALSE)), IF($C606 = "pos-neg", (3+VLOOKUP($B606,'Results-formatted 060121'!$A:AY,(BB$3+2),FALSE)), VLOOKUP($B606,'Results-formatted 060121'!$A:AY,(BB$3+2),FALSE)))</f>
        <v>4</v>
      </c>
      <c r="BC606" s="95">
        <f>IF($C606 = "neg", (($D606+1) - VLOOKUP($B606,'Results-formatted 060121'!$A:AZ,(BC$3+2),FALSE)), IF($C606 = "pos-neg", (3+VLOOKUP($B606,'Results-formatted 060121'!$A:AZ,(BC$3+2),FALSE)), VLOOKUP($B606,'Results-formatted 060121'!$A:AZ,(BC$3+2),FALSE)))</f>
        <v>3</v>
      </c>
      <c r="BD606" s="95">
        <f>IF($C606 = "neg", (($D606+1) - VLOOKUP($B606,'Results-formatted 060121'!$A:BA,(BD$3+2),FALSE)), IF($C606 = "pos-neg", (3+VLOOKUP($B606,'Results-formatted 060121'!$A:BA,(BD$3+2),FALSE)), VLOOKUP($B606,'Results-formatted 060121'!$A:BA,(BD$3+2),FALSE)))</f>
        <v>5</v>
      </c>
      <c r="BE606" s="95">
        <f>IF($C606 = "neg", (($D606+1) - VLOOKUP($B606,'Results-formatted 060121'!$A:BB,(BE$3+2),FALSE)), IF($C606 = "pos-neg", (3+VLOOKUP($B606,'Results-formatted 060121'!$A:BB,(BE$3+2),FALSE)), VLOOKUP($B606,'Results-formatted 060121'!$A:BB,(BE$3+2),FALSE)))</f>
        <v>4</v>
      </c>
      <c r="BF606" s="95">
        <f>IF($C606 = "neg", (($D606+1) - VLOOKUP($B606,'Results-formatted 060121'!$A:BC,(BF$3+2),FALSE)), IF($C606 = "pos-neg", (3+VLOOKUP($B606,'Results-formatted 060121'!$A:BC,(BF$3+2),FALSE)), VLOOKUP($B606,'Results-formatted 060121'!$A:BC,(BF$3+2),FALSE)))</f>
        <v>5</v>
      </c>
      <c r="BG606" s="95">
        <f>IF($C606 = "neg", (($D606+1) - VLOOKUP($B606,'Results-formatted 060121'!$A:BD,(BG$3+2),FALSE)), IF($C606 = "pos-neg", (3+VLOOKUP($B606,'Results-formatted 060121'!$A:BD,(BG$3+2),FALSE)), VLOOKUP($B606,'Results-formatted 060121'!$A:BD,(BG$3+2),FALSE)))</f>
        <v>3</v>
      </c>
      <c r="BH606" s="95">
        <f>IF($C606 = "neg", (($D606+1) - VLOOKUP($B606,'Results-formatted 060121'!$A:BE,(BH$3+2),FALSE)), IF($C606 = "pos-neg", (3+VLOOKUP($B606,'Results-formatted 060121'!$A:BE,(BH$3+2),FALSE)), VLOOKUP($B606,'Results-formatted 060121'!$A:BE,(BH$3+2),FALSE)))</f>
        <v>3</v>
      </c>
      <c r="BI606" s="95">
        <f>IF($C606 = "neg", (($D606+1) - VLOOKUP($B606,'Results-formatted 060121'!$A:BF,(BI$3+2),FALSE)), IF($C606 = "pos-neg", (3+VLOOKUP($B606,'Results-formatted 060121'!$A:BF,(BI$3+2),FALSE)), VLOOKUP($B606,'Results-formatted 060121'!$A:BF,(BI$3+2),FALSE)))</f>
        <v>4</v>
      </c>
      <c r="BJ606" s="95">
        <f>IF($C606 = "neg", (($D606+1) - VLOOKUP($B606,'Results-formatted 060121'!$A:BG,(BJ$3+2),FALSE)), IF($C606 = "pos-neg", (3+VLOOKUP($B606,'Results-formatted 060121'!$A:BG,(BJ$3+2),FALSE)), VLOOKUP($B606,'Results-formatted 060121'!$A:BG,(BJ$3+2),FALSE)))</f>
        <v>5</v>
      </c>
      <c r="BK606" s="95">
        <f>IF($C606 = "neg", (($D606+1) - VLOOKUP($B606,'Results-formatted 060121'!$A:BH,(BK$3+2),FALSE)), IF($C606 = "pos-neg", (3+VLOOKUP($B606,'Results-formatted 060121'!$A:BH,(BK$3+2),FALSE)), VLOOKUP($B606,'Results-formatted 060121'!$A:BH,(BK$3+2),FALSE)))</f>
        <v>4</v>
      </c>
      <c r="BL606" s="95">
        <f>IF($C606 = "neg", (($D606+1) - VLOOKUP($B606,'Results-formatted 060121'!$A:BI,(BL$3+2),FALSE)), IF($C606 = "pos-neg", (3+VLOOKUP($B606,'Results-formatted 060121'!$A:BI,(BL$3+2),FALSE)), VLOOKUP($B606,'Results-formatted 060121'!$A:BI,(BL$3+2),FALSE)))</f>
        <v>4</v>
      </c>
      <c r="BM606" s="95">
        <f>IF($C606 = "neg", (($D606+1) - VLOOKUP($B606,'Results-formatted 060121'!$A:BJ,(BM$3+2),FALSE)), IF($C606 = "pos-neg", (3+VLOOKUP($B606,'Results-formatted 060121'!$A:BJ,(BM$3+2),FALSE)), VLOOKUP($B606,'Results-formatted 060121'!$A:BJ,(BM$3+2),FALSE)))</f>
        <v>4</v>
      </c>
      <c r="BN606" s="95"/>
      <c r="BO606" s="95"/>
      <c r="BP606" s="95"/>
      <c r="BQ606" s="95"/>
      <c r="BR606" s="95"/>
      <c r="BS606" s="95"/>
      <c r="BT606" s="95"/>
      <c r="BU606" s="95"/>
      <c r="BV606" s="95"/>
      <c r="BW606" s="95"/>
      <c r="BX606" s="95"/>
      <c r="BY606" s="95"/>
      <c r="BZ606" s="95"/>
      <c r="CA606" s="95"/>
      <c r="CB606" s="95"/>
      <c r="CC606" s="95"/>
      <c r="CD606" s="98"/>
      <c r="CE606" s="25">
        <f t="shared" si="2461"/>
        <v>3.7333333333333334</v>
      </c>
      <c r="CF606" s="25">
        <f t="shared" si="2320"/>
        <v>1.1478301809474194</v>
      </c>
    </row>
    <row r="607" spans="2:84" ht="42" x14ac:dyDescent="0.15">
      <c r="B607" s="84" t="s">
        <v>706</v>
      </c>
      <c r="C607" s="86" t="s">
        <v>225</v>
      </c>
      <c r="D607" s="2">
        <v>5</v>
      </c>
      <c r="E607" s="15" t="s">
        <v>1143</v>
      </c>
      <c r="F607" s="95">
        <f>IF($C607 = "neg", (($D607+1) - VLOOKUP($B607,'Results-formatted 060121'!$A:$AJ,(F$3+2),FALSE)), IF($C607 = "pos-neg", (3+VLOOKUP($B607,'Results-formatted 060121'!$A:$AJ,(F$3+2),FALSE)), VLOOKUP($B607,'Results-formatted 060121'!$A:$AJ,(F$3+2),FALSE)))</f>
        <v>3</v>
      </c>
      <c r="G607" s="95">
        <f>IF($C607 = "neg", (($D607+1) - VLOOKUP($B607,'Results-formatted 060121'!$A:$AJ,(G$3+2),FALSE)), IF($C607 = "pos-neg", (3+VLOOKUP($B607,'Results-formatted 060121'!$A:$AJ,(G$3+2),FALSE)), VLOOKUP($B607,'Results-formatted 060121'!$A:$AJ,(G$3+2),FALSE)))</f>
        <v>2</v>
      </c>
      <c r="H607" s="95">
        <f>IF($C607 = "neg", (($D607+1) - VLOOKUP($B607,'Results-formatted 060121'!$A:$AJ,(H$3+2),FALSE)), IF($C607 = "pos-neg", (3+VLOOKUP($B607,'Results-formatted 060121'!$A:$AJ,(H$3+2),FALSE)), VLOOKUP($B607,'Results-formatted 060121'!$A:$AJ,(H$3+2),FALSE)))</f>
        <v>4</v>
      </c>
      <c r="I607" s="95">
        <f>IF($C607 = "neg", (($D607+1) - VLOOKUP($B607,'Results-formatted 060121'!$A:$AJ,(I$3+2),FALSE)), IF($C607 = "pos-neg", (3+VLOOKUP($B607,'Results-formatted 060121'!$A:$AJ,(I$3+2),FALSE)), VLOOKUP($B607,'Results-formatted 060121'!$A:$AJ,(I$3+2),FALSE)))</f>
        <v>3</v>
      </c>
      <c r="J607" s="95">
        <f>IF($C607 = "neg", (($D607+1) - VLOOKUP($B607,'Results-formatted 060121'!$A:$AJ,(J$3+2),FALSE)), IF($C607 = "pos-neg", (3+VLOOKUP($B607,'Results-formatted 060121'!$A:$AJ,(J$3+2),FALSE)), VLOOKUP($B607,'Results-formatted 060121'!$A:$AJ,(J$3+2),FALSE)))</f>
        <v>3</v>
      </c>
      <c r="K607" s="95">
        <f>IF($C607 = "neg", (($D607+1) - VLOOKUP($B607,'Results-formatted 060121'!$A:$AJ,(K$3+2),FALSE)), IF($C607 = "pos-neg", (3+VLOOKUP($B607,'Results-formatted 060121'!$A:$AJ,(K$3+2),FALSE)), VLOOKUP($B607,'Results-formatted 060121'!$A:$AJ,(K$3+2),FALSE)))</f>
        <v>5</v>
      </c>
      <c r="L607" s="95">
        <f>IF($C607 = "neg", (($D607+1) - VLOOKUP($B607,'Results-formatted 060121'!$A:$AJ,(L$3+2),FALSE)), IF($C607 = "pos-neg", (3+VLOOKUP($B607,'Results-formatted 060121'!$A:$AJ,(L$3+2),FALSE)), VLOOKUP($B607,'Results-formatted 060121'!$A:$AJ,(L$3+2),FALSE)))</f>
        <v>4</v>
      </c>
      <c r="M607" s="95">
        <f>IF($C607 = "neg", (($D607+1) - VLOOKUP($B607,'Results-formatted 060121'!$A:$AJ,(M$3+2),FALSE)), IF($C607 = "pos-neg", (3+VLOOKUP($B607,'Results-formatted 060121'!$A:$AJ,(M$3+2),FALSE)), VLOOKUP($B607,'Results-formatted 060121'!$A:$AJ,(M$3+2),FALSE)))</f>
        <v>2</v>
      </c>
      <c r="N607" s="95">
        <f>IF($C607 = "neg", (($D607+1) - VLOOKUP($B607,'Results-formatted 060121'!$A:$AJ,(N$3+2),FALSE)), IF($C607 = "pos-neg", (3+VLOOKUP($B607,'Results-formatted 060121'!$A:$AJ,(N$3+2),FALSE)), VLOOKUP($B607,'Results-formatted 060121'!$A:$AJ,(N$3+2),FALSE)))</f>
        <v>3</v>
      </c>
      <c r="O607" s="95">
        <f>IF($C607 = "neg", (($D607+1) - VLOOKUP($B607,'Results-formatted 060121'!$A:$AJ,(O$3+2),FALSE)), IF($C607 = "pos-neg", (3+VLOOKUP($B607,'Results-formatted 060121'!$A:$AJ,(O$3+2),FALSE)), VLOOKUP($B607,'Results-formatted 060121'!$A:$AJ,(O$3+2),FALSE)))</f>
        <v>5</v>
      </c>
      <c r="P607" s="95">
        <f>IF($C607 = "neg", (($D607+1) - VLOOKUP($B607,'Results-formatted 060121'!$A:$AJ,(P$3+2),FALSE)), IF($C607 = "pos-neg", (3+VLOOKUP($B607,'Results-formatted 060121'!$A:$AJ,(P$3+2),FALSE)), VLOOKUP($B607,'Results-formatted 060121'!$A:$AJ,(P$3+2),FALSE)))</f>
        <v>4</v>
      </c>
      <c r="Q607" s="95">
        <f>IF($C607 = "neg", (($D607+1) - VLOOKUP($B607,'Results-formatted 060121'!$A:$AJ,(Q$3+2),FALSE)), IF($C607 = "pos-neg", (3+VLOOKUP($B607,'Results-formatted 060121'!$A:$AJ,(Q$3+2),FALSE)), VLOOKUP($B607,'Results-formatted 060121'!$A:$AJ,(Q$3+2),FALSE)))</f>
        <v>5</v>
      </c>
      <c r="R607" s="95">
        <f>IF($C607 = "neg", (($D607+1) - VLOOKUP($B607,'Results-formatted 060121'!$A:$AJ,(R$3+2),FALSE)), IF($C607 = "pos-neg", (3+VLOOKUP($B607,'Results-formatted 060121'!$A:$AJ,(R$3+2),FALSE)), VLOOKUP($B607,'Results-formatted 060121'!$A:$AJ,(R$3+2),FALSE)))</f>
        <v>2</v>
      </c>
      <c r="S607" s="95">
        <f>IF($C607 = "neg", (($D607+1) - VLOOKUP($B607,'Results-formatted 060121'!$A:$AJ,(S$3+2),FALSE)), IF($C607 = "pos-neg", (3+VLOOKUP($B607,'Results-formatted 060121'!$A:$AJ,(S$3+2),FALSE)), VLOOKUP($B607,'Results-formatted 060121'!$A:$AJ,(S$3+2),FALSE)))</f>
        <v>4</v>
      </c>
      <c r="T607" s="95">
        <f>IF($C607 = "neg", (($D607+1) - VLOOKUP($B607,'Results-formatted 060121'!$A:$AJ,(T$3+2),FALSE)), IF($C607 = "pos-neg", (3+VLOOKUP($B607,'Results-formatted 060121'!$A:$AJ,(T$3+2),FALSE)), VLOOKUP($B607,'Results-formatted 060121'!$A:$AJ,(T$3+2),FALSE)))</f>
        <v>3</v>
      </c>
      <c r="U607" s="95">
        <f>IF($C607 = "neg", (($D607+1) - VLOOKUP($B607,'Results-formatted 060121'!$A:$AJ,(U$3+2),FALSE)), IF($C607 = "pos-neg", (3+VLOOKUP($B607,'Results-formatted 060121'!$A:$AJ,(U$3+2),FALSE)), VLOOKUP($B607,'Results-formatted 060121'!$A:$AJ,(U$3+2),FALSE)))</f>
        <v>1</v>
      </c>
      <c r="V607" s="95">
        <f>IF($C607 = "neg", (($D607+1) - VLOOKUP($B607,'Results-formatted 060121'!$A:$AJ,(V$3+2),FALSE)), IF($C607 = "pos-neg", (3+VLOOKUP($B607,'Results-formatted 060121'!$A:$AJ,(V$3+2),FALSE)), VLOOKUP($B607,'Results-formatted 060121'!$A:$AJ,(V$3+2),FALSE)))</f>
        <v>4</v>
      </c>
      <c r="W607" s="95">
        <f>IF($C607 = "neg", (($D607+1) - VLOOKUP($B607,'Results-formatted 060121'!$A:$AJ,(W$3+2),FALSE)), IF($C607 = "pos-neg", (3+VLOOKUP($B607,'Results-formatted 060121'!$A:$AJ,(W$3+2),FALSE)), VLOOKUP($B607,'Results-formatted 060121'!$A:$AJ,(W$3+2),FALSE)))</f>
        <v>4</v>
      </c>
      <c r="X607" s="95">
        <f>IF($C607 = "neg", (($D607+1) - VLOOKUP($B607,'Results-formatted 060121'!$A:$AJ,(X$3+2),FALSE)), IF($C607 = "pos-neg", (3+VLOOKUP($B607,'Results-formatted 060121'!$A:$AJ,(X$3+2),FALSE)), VLOOKUP($B607,'Results-formatted 060121'!$A:$AJ,(X$3+2),FALSE)))</f>
        <v>4</v>
      </c>
      <c r="Y607" s="95">
        <f>IF($C607 = "neg", (($D607+1) - VLOOKUP($B607,'Results-formatted 060121'!$A:$AJ,(Y$3+2),FALSE)), IF($C607 = "pos-neg", (3+VLOOKUP($B607,'Results-formatted 060121'!$A:$AJ,(Y$3+2),FALSE)), VLOOKUP($B607,'Results-formatted 060121'!$A:$AJ,(Y$3+2),FALSE)))</f>
        <v>4</v>
      </c>
      <c r="Z607" s="95">
        <f>IF($C607 = "neg", (($D607+1) - VLOOKUP($B607,'Results-formatted 060121'!$A:$AJ,(Z$3+2),FALSE)), IF($C607 = "pos-neg", (3+VLOOKUP($B607,'Results-formatted 060121'!$A:$AJ,(Z$3+2),FALSE)), VLOOKUP($B607,'Results-formatted 060121'!$A:$AJ,(Z$3+2),FALSE)))</f>
        <v>3</v>
      </c>
      <c r="AA607" s="95">
        <f>IF($C607 = "neg", (($D607+1) - VLOOKUP($B607,'Results-formatted 060121'!$A:$AJ,(AA$3+2),FALSE)), IF($C607 = "pos-neg", (3+VLOOKUP($B607,'Results-formatted 060121'!$A:$AJ,(AA$3+2),FALSE)), VLOOKUP($B607,'Results-formatted 060121'!$A:$AJ,(AA$3+2),FALSE)))</f>
        <v>1</v>
      </c>
      <c r="AB607" s="95">
        <f>IF($C607 = "neg", (($D607+1) - VLOOKUP($B607,'Results-formatted 060121'!$A:$AJ,(AB$3+2),FALSE)), IF($C607 = "pos-neg", (3+VLOOKUP($B607,'Results-formatted 060121'!$A:$AJ,(AB$3+2),FALSE)), VLOOKUP($B607,'Results-formatted 060121'!$A:$AJ,(AB$3+2),FALSE)))</f>
        <v>4</v>
      </c>
      <c r="AC607" s="95">
        <f>IF($C607 = "neg", (($D607+1) - VLOOKUP($B607,'Results-formatted 060121'!$A:$AJ,(AC$3+2),FALSE)), IF($C607 = "pos-neg", (3+VLOOKUP($B607,'Results-formatted 060121'!$A:$AJ,(AC$3+2),FALSE)), VLOOKUP($B607,'Results-formatted 060121'!$A:$AJ,(AC$3+2),FALSE)))</f>
        <v>2</v>
      </c>
      <c r="AD607" s="95">
        <f>IF($C607 = "neg", (($D607+1) - VLOOKUP($B607,'Results-formatted 060121'!$A:$AJ,(AD$3+2),FALSE)), IF($C607 = "pos-neg", (3+VLOOKUP($B607,'Results-formatted 060121'!$A:$AJ,(AD$3+2),FALSE)), VLOOKUP($B607,'Results-formatted 060121'!$A:$AJ,(AD$3+2),FALSE)))</f>
        <v>3</v>
      </c>
      <c r="AE607" s="95">
        <f>IF($C607 = "neg", (($D607+1) - VLOOKUP($B607,'Results-formatted 060121'!$A:$AJ,(AE$3+2),FALSE)), IF($C607 = "pos-neg", (3+VLOOKUP($B607,'Results-formatted 060121'!$A:$AJ,(AE$3+2),FALSE)), VLOOKUP($B607,'Results-formatted 060121'!$A:$AJ,(AE$3+2),FALSE)))</f>
        <v>4</v>
      </c>
      <c r="AF607" s="95">
        <f>IF($C607 = "neg", (($D607+1) - VLOOKUP($B607,'Results-formatted 060121'!$A:$AJ,(AF$3+2),FALSE)), IF($C607 = "pos-neg", (3+VLOOKUP($B607,'Results-formatted 060121'!$A:$AJ,(AF$3+2),FALSE)), VLOOKUP($B607,'Results-formatted 060121'!$A:$AJ,(AF$3+2),FALSE)))</f>
        <v>4</v>
      </c>
      <c r="AG607" s="95">
        <f>IF($C607 = "neg", (($D607+1) - VLOOKUP($B607,'Results-formatted 060121'!$A:$AJ,(AG$3+2),FALSE)), IF($C607 = "pos-neg", (3+VLOOKUP($B607,'Results-formatted 060121'!$A:$AJ,(AG$3+2),FALSE)), VLOOKUP($B607,'Results-formatted 060121'!$A:$AJ,(AG$3+2),FALSE)))</f>
        <v>4</v>
      </c>
      <c r="AH607" s="95">
        <f>IF($C607 = "neg", (($D607+1) - VLOOKUP($B607,'Results-formatted 060121'!$A:$AJ,(AH$3+2),FALSE)), IF($C607 = "pos-neg", (3+VLOOKUP($B607,'Results-formatted 060121'!$A:$AJ,(AH$3+2),FALSE)), VLOOKUP($B607,'Results-formatted 060121'!$A:$AJ,(AH$3+2),FALSE)))</f>
        <v>3</v>
      </c>
      <c r="AI607" s="95">
        <f>IF($C607 = "neg", (($D607+1) - VLOOKUP($B607,'Results-formatted 060121'!$A:$AJ,(AI$3+2),FALSE)), IF($C607 = "pos-neg", (3+VLOOKUP($B607,'Results-formatted 060121'!$A:$AJ,(AI$3+2),FALSE)), VLOOKUP($B607,'Results-formatted 060121'!$A:$AJ,(AI$3+2),FALSE)))</f>
        <v>4</v>
      </c>
      <c r="AJ607" s="95">
        <f>IF($C607 = "neg", (($D607+1) - VLOOKUP($B607,'Results-formatted 060121'!$A:$AJ,(AJ$3+2),FALSE)), IF($C607 = "pos-neg", (3+VLOOKUP($B607,'Results-formatted 060121'!$A:$AJ,(AJ$3+2),FALSE)), VLOOKUP($B607,'Results-formatted 060121'!$A:$AJ,(AJ$3+2),FALSE)))</f>
        <v>3</v>
      </c>
      <c r="AK607" s="95">
        <f>IF($C607 = "neg", (($D607+1) - VLOOKUP($B607,'Results-formatted 060121'!$A:$AJ,(AK$3+2),FALSE)), IF($C607 = "pos-neg", (3+VLOOKUP($B607,'Results-formatted 060121'!$A:$AJ,(AK$3+2),FALSE)), VLOOKUP($B607,'Results-formatted 060121'!$A:$AJ,(AK$3+2),FALSE)))</f>
        <v>4</v>
      </c>
      <c r="AL607" s="95">
        <f>IF($C607 = "neg", (($D607+1) - VLOOKUP($B607,'Results-formatted 060121'!$A:$AJ,(AL$3+2),FALSE)), IF($C607 = "pos-neg", (3+VLOOKUP($B607,'Results-formatted 060121'!$A:$AJ,(AL$3+2),FALSE)), VLOOKUP($B607,'Results-formatted 060121'!$A:$AJ,(AL$3+2),FALSE)))</f>
        <v>4</v>
      </c>
      <c r="AM607" s="95">
        <f>IF($C607 = "neg", (($D607+1) - VLOOKUP($B607,'Results-formatted 060121'!$A:AJ,(AM$3+2),FALSE)), IF($C607 = "pos-neg", (3+VLOOKUP($B607,'Results-formatted 060121'!$A:AJ,(AM$3+2),FALSE)), VLOOKUP($B607,'Results-formatted 060121'!$A:AJ,(AM$3+2),FALSE)))</f>
        <v>3</v>
      </c>
      <c r="AN607" s="95">
        <f>IF($C607 = "neg", (($D607+1) - VLOOKUP($B607,'Results-formatted 060121'!$A:AK,(AN$3+2),FALSE)), IF($C607 = "pos-neg", (3+VLOOKUP($B607,'Results-formatted 060121'!$A:AK,(AN$3+2),FALSE)), VLOOKUP($B607,'Results-formatted 060121'!$A:AK,(AN$3+2),FALSE)))</f>
        <v>4</v>
      </c>
      <c r="AO607" s="95">
        <f>IF($C607 = "neg", (($D607+1) - VLOOKUP($B607,'Results-formatted 060121'!$A:AL,(AO$3+2),FALSE)), IF($C607 = "pos-neg", (3+VLOOKUP($B607,'Results-formatted 060121'!$A:AL,(AO$3+2),FALSE)), VLOOKUP($B607,'Results-formatted 060121'!$A:AL,(AO$3+2),FALSE)))</f>
        <v>3</v>
      </c>
      <c r="AP607" s="95">
        <f>IF($C607 = "neg", (($D607+1) - VLOOKUP($B607,'Results-formatted 060121'!$A:AM,(AP$3+2),FALSE)), IF($C607 = "pos-neg", (3+VLOOKUP($B607,'Results-formatted 060121'!$A:AM,(AP$3+2),FALSE)), VLOOKUP($B607,'Results-formatted 060121'!$A:AM,(AP$3+2),FALSE)))</f>
        <v>1</v>
      </c>
      <c r="AQ607" s="95">
        <f>IF($C607 = "neg", (($D607+1) - VLOOKUP($B607,'Results-formatted 060121'!$A:AN,(AQ$3+2),FALSE)), IF($C607 = "pos-neg", (3+VLOOKUP($B607,'Results-formatted 060121'!$A:AN,(AQ$3+2),FALSE)), VLOOKUP($B607,'Results-formatted 060121'!$A:AN,(AQ$3+2),FALSE)))</f>
        <v>4</v>
      </c>
      <c r="AR607" s="95">
        <f>IF($C607 = "neg", (($D607+1) - VLOOKUP($B607,'Results-formatted 060121'!$A:AO,(AR$3+2),FALSE)), IF($C607 = "pos-neg", (3+VLOOKUP($B607,'Results-formatted 060121'!$A:AO,(AR$3+2),FALSE)), VLOOKUP($B607,'Results-formatted 060121'!$A:AO,(AR$3+2),FALSE)))</f>
        <v>5</v>
      </c>
      <c r="AS607" s="95">
        <f>IF($C607 = "neg", (($D607+1) - VLOOKUP($B607,'Results-formatted 060121'!$A:AP,(AS$3+2),FALSE)), IF($C607 = "pos-neg", (3+VLOOKUP($B607,'Results-formatted 060121'!$A:AP,(AS$3+2),FALSE)), VLOOKUP($B607,'Results-formatted 060121'!$A:AP,(AS$3+2),FALSE)))</f>
        <v>4</v>
      </c>
      <c r="AT607" s="95">
        <f>IF($C607 = "neg", (($D607+1) - VLOOKUP($B607,'Results-formatted 060121'!$A:AQ,(AT$3+2),FALSE)), IF($C607 = "pos-neg", (3+VLOOKUP($B607,'Results-formatted 060121'!$A:AQ,(AT$3+2),FALSE)), VLOOKUP($B607,'Results-formatted 060121'!$A:AQ,(AT$3+2),FALSE)))</f>
        <v>3</v>
      </c>
      <c r="AU607" s="95">
        <f>IF($C607 = "neg", (($D607+1) - VLOOKUP($B607,'Results-formatted 060121'!$A:AR,(AU$3+2),FALSE)), IF($C607 = "pos-neg", (3+VLOOKUP($B607,'Results-formatted 060121'!$A:AR,(AU$3+2),FALSE)), VLOOKUP($B607,'Results-formatted 060121'!$A:AR,(AU$3+2),FALSE)))</f>
        <v>4</v>
      </c>
      <c r="AV607" s="95">
        <f>IF($C607 = "neg", (($D607+1) - VLOOKUP($B607,'Results-formatted 060121'!$A:AS,(AV$3+2),FALSE)), IF($C607 = "pos-neg", (3+VLOOKUP($B607,'Results-formatted 060121'!$A:AS,(AV$3+2),FALSE)), VLOOKUP($B607,'Results-formatted 060121'!$A:AS,(AV$3+2),FALSE)))</f>
        <v>4</v>
      </c>
      <c r="AW607" s="95">
        <f>IF($C607 = "neg", (($D607+1) - VLOOKUP($B607,'Results-formatted 060121'!$A:AT,(AW$3+2),FALSE)), IF($C607 = "pos-neg", (3+VLOOKUP($B607,'Results-formatted 060121'!$A:AT,(AW$3+2),FALSE)), VLOOKUP($B607,'Results-formatted 060121'!$A:AT,(AW$3+2),FALSE)))</f>
        <v>3</v>
      </c>
      <c r="AX607" s="95">
        <f>IF($C607 = "neg", (($D607+1) - VLOOKUP($B607,'Results-formatted 060121'!$A:AU,(AX$3+2),FALSE)), IF($C607 = "pos-neg", (3+VLOOKUP($B607,'Results-formatted 060121'!$A:AU,(AX$3+2),FALSE)), VLOOKUP($B607,'Results-formatted 060121'!$A:AU,(AX$3+2),FALSE)))</f>
        <v>1</v>
      </c>
      <c r="AY607" s="95">
        <f>IF($C607 = "neg", (($D607+1) - VLOOKUP($B607,'Results-formatted 060121'!$A:AV,(AY$3+2),FALSE)), IF($C607 = "pos-neg", (3+VLOOKUP($B607,'Results-formatted 060121'!$A:AV,(AY$3+2),FALSE)), VLOOKUP($B607,'Results-formatted 060121'!$A:AV,(AY$3+2),FALSE)))</f>
        <v>4</v>
      </c>
      <c r="AZ607" s="95">
        <f>IF($C607 = "neg", (($D607+1) - VLOOKUP($B607,'Results-formatted 060121'!$A:AW,(AZ$3+2),FALSE)), IF($C607 = "pos-neg", (3+VLOOKUP($B607,'Results-formatted 060121'!$A:AW,(AZ$3+2),FALSE)), VLOOKUP($B607,'Results-formatted 060121'!$A:AW,(AZ$3+2),FALSE)))</f>
        <v>4</v>
      </c>
      <c r="BA607" s="95">
        <f>IF($C607 = "neg", (($D607+1) - VLOOKUP($B607,'Results-formatted 060121'!$A:AX,(BA$3+2),FALSE)), IF($C607 = "pos-neg", (3+VLOOKUP($B607,'Results-formatted 060121'!$A:AX,(BA$3+2),FALSE)), VLOOKUP($B607,'Results-formatted 060121'!$A:AX,(BA$3+2),FALSE)))</f>
        <v>4</v>
      </c>
      <c r="BB607" s="95">
        <f>IF($C607 = "neg", (($D607+1) - VLOOKUP($B607,'Results-formatted 060121'!$A:AY,(BB$3+2),FALSE)), IF($C607 = "pos-neg", (3+VLOOKUP($B607,'Results-formatted 060121'!$A:AY,(BB$3+2),FALSE)), VLOOKUP($B607,'Results-formatted 060121'!$A:AY,(BB$3+2),FALSE)))</f>
        <v>4</v>
      </c>
      <c r="BC607" s="95">
        <f>IF($C607 = "neg", (($D607+1) - VLOOKUP($B607,'Results-formatted 060121'!$A:AZ,(BC$3+2),FALSE)), IF($C607 = "pos-neg", (3+VLOOKUP($B607,'Results-formatted 060121'!$A:AZ,(BC$3+2),FALSE)), VLOOKUP($B607,'Results-formatted 060121'!$A:AZ,(BC$3+2),FALSE)))</f>
        <v>2</v>
      </c>
      <c r="BD607" s="95">
        <f>IF($C607 = "neg", (($D607+1) - VLOOKUP($B607,'Results-formatted 060121'!$A:BA,(BD$3+2),FALSE)), IF($C607 = "pos-neg", (3+VLOOKUP($B607,'Results-formatted 060121'!$A:BA,(BD$3+2),FALSE)), VLOOKUP($B607,'Results-formatted 060121'!$A:BA,(BD$3+2),FALSE)))</f>
        <v>4</v>
      </c>
      <c r="BE607" s="95">
        <f>IF($C607 = "neg", (($D607+1) - VLOOKUP($B607,'Results-formatted 060121'!$A:BB,(BE$3+2),FALSE)), IF($C607 = "pos-neg", (3+VLOOKUP($B607,'Results-formatted 060121'!$A:BB,(BE$3+2),FALSE)), VLOOKUP($B607,'Results-formatted 060121'!$A:BB,(BE$3+2),FALSE)))</f>
        <v>4</v>
      </c>
      <c r="BF607" s="95">
        <f>IF($C607 = "neg", (($D607+1) - VLOOKUP($B607,'Results-formatted 060121'!$A:BC,(BF$3+2),FALSE)), IF($C607 = "pos-neg", (3+VLOOKUP($B607,'Results-formatted 060121'!$A:BC,(BF$3+2),FALSE)), VLOOKUP($B607,'Results-formatted 060121'!$A:BC,(BF$3+2),FALSE)))</f>
        <v>4</v>
      </c>
      <c r="BG607" s="95">
        <f>IF($C607 = "neg", (($D607+1) - VLOOKUP($B607,'Results-formatted 060121'!$A:BD,(BG$3+2),FALSE)), IF($C607 = "pos-neg", (3+VLOOKUP($B607,'Results-formatted 060121'!$A:BD,(BG$3+2),FALSE)), VLOOKUP($B607,'Results-formatted 060121'!$A:BD,(BG$3+2),FALSE)))</f>
        <v>3</v>
      </c>
      <c r="BH607" s="95">
        <f>IF($C607 = "neg", (($D607+1) - VLOOKUP($B607,'Results-formatted 060121'!$A:BE,(BH$3+2),FALSE)), IF($C607 = "pos-neg", (3+VLOOKUP($B607,'Results-formatted 060121'!$A:BE,(BH$3+2),FALSE)), VLOOKUP($B607,'Results-formatted 060121'!$A:BE,(BH$3+2),FALSE)))</f>
        <v>4</v>
      </c>
      <c r="BI607" s="95">
        <f>IF($C607 = "neg", (($D607+1) - VLOOKUP($B607,'Results-formatted 060121'!$A:BF,(BI$3+2),FALSE)), IF($C607 = "pos-neg", (3+VLOOKUP($B607,'Results-formatted 060121'!$A:BF,(BI$3+2),FALSE)), VLOOKUP($B607,'Results-formatted 060121'!$A:BF,(BI$3+2),FALSE)))</f>
        <v>4</v>
      </c>
      <c r="BJ607" s="95">
        <f>IF($C607 = "neg", (($D607+1) - VLOOKUP($B607,'Results-formatted 060121'!$A:BG,(BJ$3+2),FALSE)), IF($C607 = "pos-neg", (3+VLOOKUP($B607,'Results-formatted 060121'!$A:BG,(BJ$3+2),FALSE)), VLOOKUP($B607,'Results-formatted 060121'!$A:BG,(BJ$3+2),FALSE)))</f>
        <v>4</v>
      </c>
      <c r="BK607" s="95">
        <f>IF($C607 = "neg", (($D607+1) - VLOOKUP($B607,'Results-formatted 060121'!$A:BH,(BK$3+2),FALSE)), IF($C607 = "pos-neg", (3+VLOOKUP($B607,'Results-formatted 060121'!$A:BH,(BK$3+2),FALSE)), VLOOKUP($B607,'Results-formatted 060121'!$A:BH,(BK$3+2),FALSE)))</f>
        <v>4</v>
      </c>
      <c r="BL607" s="95">
        <f>IF($C607 = "neg", (($D607+1) - VLOOKUP($B607,'Results-formatted 060121'!$A:BI,(BL$3+2),FALSE)), IF($C607 = "pos-neg", (3+VLOOKUP($B607,'Results-formatted 060121'!$A:BI,(BL$3+2),FALSE)), VLOOKUP($B607,'Results-formatted 060121'!$A:BI,(BL$3+2),FALSE)))</f>
        <v>4</v>
      </c>
      <c r="BM607" s="95">
        <f>IF($C607 = "neg", (($D607+1) - VLOOKUP($B607,'Results-formatted 060121'!$A:BJ,(BM$3+2),FALSE)), IF($C607 = "pos-neg", (3+VLOOKUP($B607,'Results-formatted 060121'!$A:BJ,(BM$3+2),FALSE)), VLOOKUP($B607,'Results-formatted 060121'!$A:BJ,(BM$3+2),FALSE)))</f>
        <v>4</v>
      </c>
      <c r="BN607" s="95"/>
      <c r="BO607" s="95"/>
      <c r="BP607" s="95"/>
      <c r="BQ607" s="95"/>
      <c r="BR607" s="95"/>
      <c r="BS607" s="95"/>
      <c r="BT607" s="95"/>
      <c r="BU607" s="95"/>
      <c r="BV607" s="95"/>
      <c r="BW607" s="95"/>
      <c r="BX607" s="95"/>
      <c r="BY607" s="95"/>
      <c r="BZ607" s="95"/>
      <c r="CA607" s="95"/>
      <c r="CB607" s="95"/>
      <c r="CC607" s="95"/>
      <c r="CD607" s="98"/>
      <c r="CE607" s="25">
        <f t="shared" si="2461"/>
        <v>3.4666666666666668</v>
      </c>
      <c r="CF607" s="25">
        <f t="shared" si="2320"/>
        <v>0.98232975696169789</v>
      </c>
    </row>
    <row r="608" spans="2:84" ht="56" x14ac:dyDescent="0.15">
      <c r="B608" s="84" t="s">
        <v>707</v>
      </c>
      <c r="C608" s="86" t="s">
        <v>225</v>
      </c>
      <c r="D608" s="2">
        <v>5</v>
      </c>
      <c r="E608" s="15" t="s">
        <v>1144</v>
      </c>
      <c r="F608" s="95">
        <f>IF($C608 = "neg", (($D608+1) - VLOOKUP($B608,'Results-formatted 060121'!$A:$AJ,(F$3+2),FALSE)), IF($C608 = "pos-neg", (3+VLOOKUP($B608,'Results-formatted 060121'!$A:$AJ,(F$3+2),FALSE)), VLOOKUP($B608,'Results-formatted 060121'!$A:$AJ,(F$3+2),FALSE)))</f>
        <v>3</v>
      </c>
      <c r="G608" s="95">
        <f>IF($C608 = "neg", (($D608+1) - VLOOKUP($B608,'Results-formatted 060121'!$A:$AJ,(G$3+2),FALSE)), IF($C608 = "pos-neg", (3+VLOOKUP($B608,'Results-formatted 060121'!$A:$AJ,(G$3+2),FALSE)), VLOOKUP($B608,'Results-formatted 060121'!$A:$AJ,(G$3+2),FALSE)))</f>
        <v>2</v>
      </c>
      <c r="H608" s="95">
        <f>IF($C608 = "neg", (($D608+1) - VLOOKUP($B608,'Results-formatted 060121'!$A:$AJ,(H$3+2),FALSE)), IF($C608 = "pos-neg", (3+VLOOKUP($B608,'Results-formatted 060121'!$A:$AJ,(H$3+2),FALSE)), VLOOKUP($B608,'Results-formatted 060121'!$A:$AJ,(H$3+2),FALSE)))</f>
        <v>4</v>
      </c>
      <c r="I608" s="95">
        <f>IF($C608 = "neg", (($D608+1) - VLOOKUP($B608,'Results-formatted 060121'!$A:$AJ,(I$3+2),FALSE)), IF($C608 = "pos-neg", (3+VLOOKUP($B608,'Results-formatted 060121'!$A:$AJ,(I$3+2),FALSE)), VLOOKUP($B608,'Results-formatted 060121'!$A:$AJ,(I$3+2),FALSE)))</f>
        <v>3</v>
      </c>
      <c r="J608" s="95">
        <f>IF($C608 = "neg", (($D608+1) - VLOOKUP($B608,'Results-formatted 060121'!$A:$AJ,(J$3+2),FALSE)), IF($C608 = "pos-neg", (3+VLOOKUP($B608,'Results-formatted 060121'!$A:$AJ,(J$3+2),FALSE)), VLOOKUP($B608,'Results-formatted 060121'!$A:$AJ,(J$3+2),FALSE)))</f>
        <v>3</v>
      </c>
      <c r="K608" s="95">
        <f>IF($C608 = "neg", (($D608+1) - VLOOKUP($B608,'Results-formatted 060121'!$A:$AJ,(K$3+2),FALSE)), IF($C608 = "pos-neg", (3+VLOOKUP($B608,'Results-formatted 060121'!$A:$AJ,(K$3+2),FALSE)), VLOOKUP($B608,'Results-formatted 060121'!$A:$AJ,(K$3+2),FALSE)))</f>
        <v>3</v>
      </c>
      <c r="L608" s="95">
        <f>IF($C608 = "neg", (($D608+1) - VLOOKUP($B608,'Results-formatted 060121'!$A:$AJ,(L$3+2),FALSE)), IF($C608 = "pos-neg", (3+VLOOKUP($B608,'Results-formatted 060121'!$A:$AJ,(L$3+2),FALSE)), VLOOKUP($B608,'Results-formatted 060121'!$A:$AJ,(L$3+2),FALSE)))</f>
        <v>3</v>
      </c>
      <c r="M608" s="95">
        <f>IF($C608 = "neg", (($D608+1) - VLOOKUP($B608,'Results-formatted 060121'!$A:$AJ,(M$3+2),FALSE)), IF($C608 = "pos-neg", (3+VLOOKUP($B608,'Results-formatted 060121'!$A:$AJ,(M$3+2),FALSE)), VLOOKUP($B608,'Results-formatted 060121'!$A:$AJ,(M$3+2),FALSE)))</f>
        <v>4</v>
      </c>
      <c r="N608" s="95">
        <f>IF($C608 = "neg", (($D608+1) - VLOOKUP($B608,'Results-formatted 060121'!$A:$AJ,(N$3+2),FALSE)), IF($C608 = "pos-neg", (3+VLOOKUP($B608,'Results-formatted 060121'!$A:$AJ,(N$3+2),FALSE)), VLOOKUP($B608,'Results-formatted 060121'!$A:$AJ,(N$3+2),FALSE)))</f>
        <v>2</v>
      </c>
      <c r="O608" s="95">
        <f>IF($C608 = "neg", (($D608+1) - VLOOKUP($B608,'Results-formatted 060121'!$A:$AJ,(O$3+2),FALSE)), IF($C608 = "pos-neg", (3+VLOOKUP($B608,'Results-formatted 060121'!$A:$AJ,(O$3+2),FALSE)), VLOOKUP($B608,'Results-formatted 060121'!$A:$AJ,(O$3+2),FALSE)))</f>
        <v>3</v>
      </c>
      <c r="P608" s="95">
        <f>IF($C608 = "neg", (($D608+1) - VLOOKUP($B608,'Results-formatted 060121'!$A:$AJ,(P$3+2),FALSE)), IF($C608 = "pos-neg", (3+VLOOKUP($B608,'Results-formatted 060121'!$A:$AJ,(P$3+2),FALSE)), VLOOKUP($B608,'Results-formatted 060121'!$A:$AJ,(P$3+2),FALSE)))</f>
        <v>4</v>
      </c>
      <c r="Q608" s="95">
        <f>IF($C608 = "neg", (($D608+1) - VLOOKUP($B608,'Results-formatted 060121'!$A:$AJ,(Q$3+2),FALSE)), IF($C608 = "pos-neg", (3+VLOOKUP($B608,'Results-formatted 060121'!$A:$AJ,(Q$3+2),FALSE)), VLOOKUP($B608,'Results-formatted 060121'!$A:$AJ,(Q$3+2),FALSE)))</f>
        <v>3</v>
      </c>
      <c r="R608" s="95">
        <f>IF($C608 = "neg", (($D608+1) - VLOOKUP($B608,'Results-formatted 060121'!$A:$AJ,(R$3+2),FALSE)), IF($C608 = "pos-neg", (3+VLOOKUP($B608,'Results-formatted 060121'!$A:$AJ,(R$3+2),FALSE)), VLOOKUP($B608,'Results-formatted 060121'!$A:$AJ,(R$3+2),FALSE)))</f>
        <v>3</v>
      </c>
      <c r="S608" s="95">
        <f>IF($C608 = "neg", (($D608+1) - VLOOKUP($B608,'Results-formatted 060121'!$A:$AJ,(S$3+2),FALSE)), IF($C608 = "pos-neg", (3+VLOOKUP($B608,'Results-formatted 060121'!$A:$AJ,(S$3+2),FALSE)), VLOOKUP($B608,'Results-formatted 060121'!$A:$AJ,(S$3+2),FALSE)))</f>
        <v>3</v>
      </c>
      <c r="T608" s="95">
        <f>IF($C608 = "neg", (($D608+1) - VLOOKUP($B608,'Results-formatted 060121'!$A:$AJ,(T$3+2),FALSE)), IF($C608 = "pos-neg", (3+VLOOKUP($B608,'Results-formatted 060121'!$A:$AJ,(T$3+2),FALSE)), VLOOKUP($B608,'Results-formatted 060121'!$A:$AJ,(T$3+2),FALSE)))</f>
        <v>3</v>
      </c>
      <c r="U608" s="95">
        <f>IF($C608 = "neg", (($D608+1) - VLOOKUP($B608,'Results-formatted 060121'!$A:$AJ,(U$3+2),FALSE)), IF($C608 = "pos-neg", (3+VLOOKUP($B608,'Results-formatted 060121'!$A:$AJ,(U$3+2),FALSE)), VLOOKUP($B608,'Results-formatted 060121'!$A:$AJ,(U$3+2),FALSE)))</f>
        <v>3</v>
      </c>
      <c r="V608" s="95">
        <f>IF($C608 = "neg", (($D608+1) - VLOOKUP($B608,'Results-formatted 060121'!$A:$AJ,(V$3+2),FALSE)), IF($C608 = "pos-neg", (3+VLOOKUP($B608,'Results-formatted 060121'!$A:$AJ,(V$3+2),FALSE)), VLOOKUP($B608,'Results-formatted 060121'!$A:$AJ,(V$3+2),FALSE)))</f>
        <v>3</v>
      </c>
      <c r="W608" s="95">
        <f>IF($C608 = "neg", (($D608+1) - VLOOKUP($B608,'Results-formatted 060121'!$A:$AJ,(W$3+2),FALSE)), IF($C608 = "pos-neg", (3+VLOOKUP($B608,'Results-formatted 060121'!$A:$AJ,(W$3+2),FALSE)), VLOOKUP($B608,'Results-formatted 060121'!$A:$AJ,(W$3+2),FALSE)))</f>
        <v>3</v>
      </c>
      <c r="X608" s="95">
        <f>IF($C608 = "neg", (($D608+1) - VLOOKUP($B608,'Results-formatted 060121'!$A:$AJ,(X$3+2),FALSE)), IF($C608 = "pos-neg", (3+VLOOKUP($B608,'Results-formatted 060121'!$A:$AJ,(X$3+2),FALSE)), VLOOKUP($B608,'Results-formatted 060121'!$A:$AJ,(X$3+2),FALSE)))</f>
        <v>4</v>
      </c>
      <c r="Y608" s="95">
        <f>IF($C608 = "neg", (($D608+1) - VLOOKUP($B608,'Results-formatted 060121'!$A:$AJ,(Y$3+2),FALSE)), IF($C608 = "pos-neg", (3+VLOOKUP($B608,'Results-formatted 060121'!$A:$AJ,(Y$3+2),FALSE)), VLOOKUP($B608,'Results-formatted 060121'!$A:$AJ,(Y$3+2),FALSE)))</f>
        <v>4</v>
      </c>
      <c r="Z608" s="95">
        <f>IF($C608 = "neg", (($D608+1) - VLOOKUP($B608,'Results-formatted 060121'!$A:$AJ,(Z$3+2),FALSE)), IF($C608 = "pos-neg", (3+VLOOKUP($B608,'Results-formatted 060121'!$A:$AJ,(Z$3+2),FALSE)), VLOOKUP($B608,'Results-formatted 060121'!$A:$AJ,(Z$3+2),FALSE)))</f>
        <v>3</v>
      </c>
      <c r="AA608" s="95">
        <f>IF($C608 = "neg", (($D608+1) - VLOOKUP($B608,'Results-formatted 060121'!$A:$AJ,(AA$3+2),FALSE)), IF($C608 = "pos-neg", (3+VLOOKUP($B608,'Results-formatted 060121'!$A:$AJ,(AA$3+2),FALSE)), VLOOKUP($B608,'Results-formatted 060121'!$A:$AJ,(AA$3+2),FALSE)))</f>
        <v>4</v>
      </c>
      <c r="AB608" s="95">
        <f>IF($C608 = "neg", (($D608+1) - VLOOKUP($B608,'Results-formatted 060121'!$A:$AJ,(AB$3+2),FALSE)), IF($C608 = "pos-neg", (3+VLOOKUP($B608,'Results-formatted 060121'!$A:$AJ,(AB$3+2),FALSE)), VLOOKUP($B608,'Results-formatted 060121'!$A:$AJ,(AB$3+2),FALSE)))</f>
        <v>4</v>
      </c>
      <c r="AC608" s="95">
        <f>IF($C608 = "neg", (($D608+1) - VLOOKUP($B608,'Results-formatted 060121'!$A:$AJ,(AC$3+2),FALSE)), IF($C608 = "pos-neg", (3+VLOOKUP($B608,'Results-formatted 060121'!$A:$AJ,(AC$3+2),FALSE)), VLOOKUP($B608,'Results-formatted 060121'!$A:$AJ,(AC$3+2),FALSE)))</f>
        <v>3</v>
      </c>
      <c r="AD608" s="95">
        <f>IF($C608 = "neg", (($D608+1) - VLOOKUP($B608,'Results-formatted 060121'!$A:$AJ,(AD$3+2),FALSE)), IF($C608 = "pos-neg", (3+VLOOKUP($B608,'Results-formatted 060121'!$A:$AJ,(AD$3+2),FALSE)), VLOOKUP($B608,'Results-formatted 060121'!$A:$AJ,(AD$3+2),FALSE)))</f>
        <v>4</v>
      </c>
      <c r="AE608" s="95">
        <f>IF($C608 = "neg", (($D608+1) - VLOOKUP($B608,'Results-formatted 060121'!$A:$AJ,(AE$3+2),FALSE)), IF($C608 = "pos-neg", (3+VLOOKUP($B608,'Results-formatted 060121'!$A:$AJ,(AE$3+2),FALSE)), VLOOKUP($B608,'Results-formatted 060121'!$A:$AJ,(AE$3+2),FALSE)))</f>
        <v>4</v>
      </c>
      <c r="AF608" s="95">
        <f>IF($C608 = "neg", (($D608+1) - VLOOKUP($B608,'Results-formatted 060121'!$A:$AJ,(AF$3+2),FALSE)), IF($C608 = "pos-neg", (3+VLOOKUP($B608,'Results-formatted 060121'!$A:$AJ,(AF$3+2),FALSE)), VLOOKUP($B608,'Results-formatted 060121'!$A:$AJ,(AF$3+2),FALSE)))</f>
        <v>4</v>
      </c>
      <c r="AG608" s="95">
        <f>IF($C608 = "neg", (($D608+1) - VLOOKUP($B608,'Results-formatted 060121'!$A:$AJ,(AG$3+2),FALSE)), IF($C608 = "pos-neg", (3+VLOOKUP($B608,'Results-formatted 060121'!$A:$AJ,(AG$3+2),FALSE)), VLOOKUP($B608,'Results-formatted 060121'!$A:$AJ,(AG$3+2),FALSE)))</f>
        <v>3</v>
      </c>
      <c r="AH608" s="95">
        <f>IF($C608 = "neg", (($D608+1) - VLOOKUP($B608,'Results-formatted 060121'!$A:$AJ,(AH$3+2),FALSE)), IF($C608 = "pos-neg", (3+VLOOKUP($B608,'Results-formatted 060121'!$A:$AJ,(AH$3+2),FALSE)), VLOOKUP($B608,'Results-formatted 060121'!$A:$AJ,(AH$3+2),FALSE)))</f>
        <v>4</v>
      </c>
      <c r="AI608" s="95">
        <f>IF($C608 = "neg", (($D608+1) - VLOOKUP($B608,'Results-formatted 060121'!$A:$AJ,(AI$3+2),FALSE)), IF($C608 = "pos-neg", (3+VLOOKUP($B608,'Results-formatted 060121'!$A:$AJ,(AI$3+2),FALSE)), VLOOKUP($B608,'Results-formatted 060121'!$A:$AJ,(AI$3+2),FALSE)))</f>
        <v>4</v>
      </c>
      <c r="AJ608" s="95">
        <f>IF($C608 = "neg", (($D608+1) - VLOOKUP($B608,'Results-formatted 060121'!$A:$AJ,(AJ$3+2),FALSE)), IF($C608 = "pos-neg", (3+VLOOKUP($B608,'Results-formatted 060121'!$A:$AJ,(AJ$3+2),FALSE)), VLOOKUP($B608,'Results-formatted 060121'!$A:$AJ,(AJ$3+2),FALSE)))</f>
        <v>3</v>
      </c>
      <c r="AK608" s="95">
        <f>IF($C608 = "neg", (($D608+1) - VLOOKUP($B608,'Results-formatted 060121'!$A:$AJ,(AK$3+2),FALSE)), IF($C608 = "pos-neg", (3+VLOOKUP($B608,'Results-formatted 060121'!$A:$AJ,(AK$3+2),FALSE)), VLOOKUP($B608,'Results-formatted 060121'!$A:$AJ,(AK$3+2),FALSE)))</f>
        <v>3</v>
      </c>
      <c r="AL608" s="95">
        <f>IF($C608 = "neg", (($D608+1) - VLOOKUP($B608,'Results-formatted 060121'!$A:$AJ,(AL$3+2),FALSE)), IF($C608 = "pos-neg", (3+VLOOKUP($B608,'Results-formatted 060121'!$A:$AJ,(AL$3+2),FALSE)), VLOOKUP($B608,'Results-formatted 060121'!$A:$AJ,(AL$3+2),FALSE)))</f>
        <v>3</v>
      </c>
      <c r="AM608" s="95">
        <f>IF($C608 = "neg", (($D608+1) - VLOOKUP($B608,'Results-formatted 060121'!$A:AJ,(AM$3+2),FALSE)), IF($C608 = "pos-neg", (3+VLOOKUP($B608,'Results-formatted 060121'!$A:AJ,(AM$3+2),FALSE)), VLOOKUP($B608,'Results-formatted 060121'!$A:AJ,(AM$3+2),FALSE)))</f>
        <v>2</v>
      </c>
      <c r="AN608" s="95">
        <f>IF($C608 = "neg", (($D608+1) - VLOOKUP($B608,'Results-formatted 060121'!$A:AK,(AN$3+2),FALSE)), IF($C608 = "pos-neg", (3+VLOOKUP($B608,'Results-formatted 060121'!$A:AK,(AN$3+2),FALSE)), VLOOKUP($B608,'Results-formatted 060121'!$A:AK,(AN$3+2),FALSE)))</f>
        <v>3</v>
      </c>
      <c r="AO608" s="95">
        <f>IF($C608 = "neg", (($D608+1) - VLOOKUP($B608,'Results-formatted 060121'!$A:AL,(AO$3+2),FALSE)), IF($C608 = "pos-neg", (3+VLOOKUP($B608,'Results-formatted 060121'!$A:AL,(AO$3+2),FALSE)), VLOOKUP($B608,'Results-formatted 060121'!$A:AL,(AO$3+2),FALSE)))</f>
        <v>4</v>
      </c>
      <c r="AP608" s="95">
        <f>IF($C608 = "neg", (($D608+1) - VLOOKUP($B608,'Results-formatted 060121'!$A:AM,(AP$3+2),FALSE)), IF($C608 = "pos-neg", (3+VLOOKUP($B608,'Results-formatted 060121'!$A:AM,(AP$3+2),FALSE)), VLOOKUP($B608,'Results-formatted 060121'!$A:AM,(AP$3+2),FALSE)))</f>
        <v>3</v>
      </c>
      <c r="AQ608" s="95">
        <f>IF($C608 = "neg", (($D608+1) - VLOOKUP($B608,'Results-formatted 060121'!$A:AN,(AQ$3+2),FALSE)), IF($C608 = "pos-neg", (3+VLOOKUP($B608,'Results-formatted 060121'!$A:AN,(AQ$3+2),FALSE)), VLOOKUP($B608,'Results-formatted 060121'!$A:AN,(AQ$3+2),FALSE)))</f>
        <v>4</v>
      </c>
      <c r="AR608" s="95">
        <f>IF($C608 = "neg", (($D608+1) - VLOOKUP($B608,'Results-formatted 060121'!$A:AO,(AR$3+2),FALSE)), IF($C608 = "pos-neg", (3+VLOOKUP($B608,'Results-formatted 060121'!$A:AO,(AR$3+2),FALSE)), VLOOKUP($B608,'Results-formatted 060121'!$A:AO,(AR$3+2),FALSE)))</f>
        <v>3</v>
      </c>
      <c r="AS608" s="95">
        <f>IF($C608 = "neg", (($D608+1) - VLOOKUP($B608,'Results-formatted 060121'!$A:AP,(AS$3+2),FALSE)), IF($C608 = "pos-neg", (3+VLOOKUP($B608,'Results-formatted 060121'!$A:AP,(AS$3+2),FALSE)), VLOOKUP($B608,'Results-formatted 060121'!$A:AP,(AS$3+2),FALSE)))</f>
        <v>4</v>
      </c>
      <c r="AT608" s="95">
        <f>IF($C608 = "neg", (($D608+1) - VLOOKUP($B608,'Results-formatted 060121'!$A:AQ,(AT$3+2),FALSE)), IF($C608 = "pos-neg", (3+VLOOKUP($B608,'Results-formatted 060121'!$A:AQ,(AT$3+2),FALSE)), VLOOKUP($B608,'Results-formatted 060121'!$A:AQ,(AT$3+2),FALSE)))</f>
        <v>3</v>
      </c>
      <c r="AU608" s="95">
        <f>IF($C608 = "neg", (($D608+1) - VLOOKUP($B608,'Results-formatted 060121'!$A:AR,(AU$3+2),FALSE)), IF($C608 = "pos-neg", (3+VLOOKUP($B608,'Results-formatted 060121'!$A:AR,(AU$3+2),FALSE)), VLOOKUP($B608,'Results-formatted 060121'!$A:AR,(AU$3+2),FALSE)))</f>
        <v>3</v>
      </c>
      <c r="AV608" s="95">
        <f>IF($C608 = "neg", (($D608+1) - VLOOKUP($B608,'Results-formatted 060121'!$A:AS,(AV$3+2),FALSE)), IF($C608 = "pos-neg", (3+VLOOKUP($B608,'Results-formatted 060121'!$A:AS,(AV$3+2),FALSE)), VLOOKUP($B608,'Results-formatted 060121'!$A:AS,(AV$3+2),FALSE)))</f>
        <v>4</v>
      </c>
      <c r="AW608" s="95">
        <f>IF($C608 = "neg", (($D608+1) - VLOOKUP($B608,'Results-formatted 060121'!$A:AT,(AW$3+2),FALSE)), IF($C608 = "pos-neg", (3+VLOOKUP($B608,'Results-formatted 060121'!$A:AT,(AW$3+2),FALSE)), VLOOKUP($B608,'Results-formatted 060121'!$A:AT,(AW$3+2),FALSE)))</f>
        <v>5</v>
      </c>
      <c r="AX608" s="95">
        <f>IF($C608 = "neg", (($D608+1) - VLOOKUP($B608,'Results-formatted 060121'!$A:AU,(AX$3+2),FALSE)), IF($C608 = "pos-neg", (3+VLOOKUP($B608,'Results-formatted 060121'!$A:AU,(AX$3+2),FALSE)), VLOOKUP($B608,'Results-formatted 060121'!$A:AU,(AX$3+2),FALSE)))</f>
        <v>4</v>
      </c>
      <c r="AY608" s="95">
        <f>IF($C608 = "neg", (($D608+1) - VLOOKUP($B608,'Results-formatted 060121'!$A:AV,(AY$3+2),FALSE)), IF($C608 = "pos-neg", (3+VLOOKUP($B608,'Results-formatted 060121'!$A:AV,(AY$3+2),FALSE)), VLOOKUP($B608,'Results-formatted 060121'!$A:AV,(AY$3+2),FALSE)))</f>
        <v>3</v>
      </c>
      <c r="AZ608" s="95">
        <f>IF($C608 = "neg", (($D608+1) - VLOOKUP($B608,'Results-formatted 060121'!$A:AW,(AZ$3+2),FALSE)), IF($C608 = "pos-neg", (3+VLOOKUP($B608,'Results-formatted 060121'!$A:AW,(AZ$3+2),FALSE)), VLOOKUP($B608,'Results-formatted 060121'!$A:AW,(AZ$3+2),FALSE)))</f>
        <v>4</v>
      </c>
      <c r="BA608" s="95">
        <f>IF($C608 = "neg", (($D608+1) - VLOOKUP($B608,'Results-formatted 060121'!$A:AX,(BA$3+2),FALSE)), IF($C608 = "pos-neg", (3+VLOOKUP($B608,'Results-formatted 060121'!$A:AX,(BA$3+2),FALSE)), VLOOKUP($B608,'Results-formatted 060121'!$A:AX,(BA$3+2),FALSE)))</f>
        <v>4</v>
      </c>
      <c r="BB608" s="95">
        <f>IF($C608 = "neg", (($D608+1) - VLOOKUP($B608,'Results-formatted 060121'!$A:AY,(BB$3+2),FALSE)), IF($C608 = "pos-neg", (3+VLOOKUP($B608,'Results-formatted 060121'!$A:AY,(BB$3+2),FALSE)), VLOOKUP($B608,'Results-formatted 060121'!$A:AY,(BB$3+2),FALSE)))</f>
        <v>3</v>
      </c>
      <c r="BC608" s="95">
        <f>IF($C608 = "neg", (($D608+1) - VLOOKUP($B608,'Results-formatted 060121'!$A:AZ,(BC$3+2),FALSE)), IF($C608 = "pos-neg", (3+VLOOKUP($B608,'Results-formatted 060121'!$A:AZ,(BC$3+2),FALSE)), VLOOKUP($B608,'Results-formatted 060121'!$A:AZ,(BC$3+2),FALSE)))</f>
        <v>3</v>
      </c>
      <c r="BD608" s="95">
        <f>IF($C608 = "neg", (($D608+1) - VLOOKUP($B608,'Results-formatted 060121'!$A:BA,(BD$3+2),FALSE)), IF($C608 = "pos-neg", (3+VLOOKUP($B608,'Results-formatted 060121'!$A:BA,(BD$3+2),FALSE)), VLOOKUP($B608,'Results-formatted 060121'!$A:BA,(BD$3+2),FALSE)))</f>
        <v>4</v>
      </c>
      <c r="BE608" s="95">
        <f>IF($C608 = "neg", (($D608+1) - VLOOKUP($B608,'Results-formatted 060121'!$A:BB,(BE$3+2),FALSE)), IF($C608 = "pos-neg", (3+VLOOKUP($B608,'Results-formatted 060121'!$A:BB,(BE$3+2),FALSE)), VLOOKUP($B608,'Results-formatted 060121'!$A:BB,(BE$3+2),FALSE)))</f>
        <v>3</v>
      </c>
      <c r="BF608" s="95">
        <f>IF($C608 = "neg", (($D608+1) - VLOOKUP($B608,'Results-formatted 060121'!$A:BC,(BF$3+2),FALSE)), IF($C608 = "pos-neg", (3+VLOOKUP($B608,'Results-formatted 060121'!$A:BC,(BF$3+2),FALSE)), VLOOKUP($B608,'Results-formatted 060121'!$A:BC,(BF$3+2),FALSE)))</f>
        <v>4</v>
      </c>
      <c r="BG608" s="95">
        <f>IF($C608 = "neg", (($D608+1) - VLOOKUP($B608,'Results-formatted 060121'!$A:BD,(BG$3+2),FALSE)), IF($C608 = "pos-neg", (3+VLOOKUP($B608,'Results-formatted 060121'!$A:BD,(BG$3+2),FALSE)), VLOOKUP($B608,'Results-formatted 060121'!$A:BD,(BG$3+2),FALSE)))</f>
        <v>3</v>
      </c>
      <c r="BH608" s="95">
        <f>IF($C608 = "neg", (($D608+1) - VLOOKUP($B608,'Results-formatted 060121'!$A:BE,(BH$3+2),FALSE)), IF($C608 = "pos-neg", (3+VLOOKUP($B608,'Results-formatted 060121'!$A:BE,(BH$3+2),FALSE)), VLOOKUP($B608,'Results-formatted 060121'!$A:BE,(BH$3+2),FALSE)))</f>
        <v>4</v>
      </c>
      <c r="BI608" s="95">
        <f>IF($C608 = "neg", (($D608+1) - VLOOKUP($B608,'Results-formatted 060121'!$A:BF,(BI$3+2),FALSE)), IF($C608 = "pos-neg", (3+VLOOKUP($B608,'Results-formatted 060121'!$A:BF,(BI$3+2),FALSE)), VLOOKUP($B608,'Results-formatted 060121'!$A:BF,(BI$3+2),FALSE)))</f>
        <v>4</v>
      </c>
      <c r="BJ608" s="95">
        <f>IF($C608 = "neg", (($D608+1) - VLOOKUP($B608,'Results-formatted 060121'!$A:BG,(BJ$3+2),FALSE)), IF($C608 = "pos-neg", (3+VLOOKUP($B608,'Results-formatted 060121'!$A:BG,(BJ$3+2),FALSE)), VLOOKUP($B608,'Results-formatted 060121'!$A:BG,(BJ$3+2),FALSE)))</f>
        <v>4</v>
      </c>
      <c r="BK608" s="95">
        <f>IF($C608 = "neg", (($D608+1) - VLOOKUP($B608,'Results-formatted 060121'!$A:BH,(BK$3+2),FALSE)), IF($C608 = "pos-neg", (3+VLOOKUP($B608,'Results-formatted 060121'!$A:BH,(BK$3+2),FALSE)), VLOOKUP($B608,'Results-formatted 060121'!$A:BH,(BK$3+2),FALSE)))</f>
        <v>4</v>
      </c>
      <c r="BL608" s="95">
        <f>IF($C608 = "neg", (($D608+1) - VLOOKUP($B608,'Results-formatted 060121'!$A:BI,(BL$3+2),FALSE)), IF($C608 = "pos-neg", (3+VLOOKUP($B608,'Results-formatted 060121'!$A:BI,(BL$3+2),FALSE)), VLOOKUP($B608,'Results-formatted 060121'!$A:BI,(BL$3+2),FALSE)))</f>
        <v>4</v>
      </c>
      <c r="BM608" s="95">
        <f>IF($C608 = "neg", (($D608+1) - VLOOKUP($B608,'Results-formatted 060121'!$A:BJ,(BM$3+2),FALSE)), IF($C608 = "pos-neg", (3+VLOOKUP($B608,'Results-formatted 060121'!$A:BJ,(BM$3+2),FALSE)), VLOOKUP($B608,'Results-formatted 060121'!$A:BJ,(BM$3+2),FALSE)))</f>
        <v>4</v>
      </c>
      <c r="BN608" s="95"/>
      <c r="BO608" s="95"/>
      <c r="BP608" s="95"/>
      <c r="BQ608" s="95"/>
      <c r="BR608" s="95"/>
      <c r="BS608" s="95"/>
      <c r="BT608" s="95"/>
      <c r="BU608" s="95"/>
      <c r="BV608" s="95"/>
      <c r="BW608" s="95"/>
      <c r="BX608" s="95"/>
      <c r="BY608" s="95"/>
      <c r="BZ608" s="95"/>
      <c r="CA608" s="95"/>
      <c r="CB608" s="95"/>
      <c r="CC608" s="95"/>
      <c r="CD608" s="98"/>
      <c r="CE608" s="25">
        <f t="shared" si="2461"/>
        <v>3.4333333333333331</v>
      </c>
      <c r="CF608" s="25">
        <f t="shared" si="2320"/>
        <v>0.6207340287621399</v>
      </c>
    </row>
    <row r="609" spans="2:84" ht="42" x14ac:dyDescent="0.15">
      <c r="B609" s="84" t="s">
        <v>708</v>
      </c>
      <c r="C609" s="86" t="s">
        <v>224</v>
      </c>
      <c r="D609" s="2">
        <v>5</v>
      </c>
      <c r="E609" s="15" t="s">
        <v>1145</v>
      </c>
      <c r="F609" s="95">
        <f>IF($C609 = "neg", (($D609+1) - VLOOKUP($B609,'Results-formatted 060121'!$A:$AJ,(F$3+2),FALSE)), IF($C609 = "pos-neg", (3+VLOOKUP($B609,'Results-formatted 060121'!$A:$AJ,(F$3+2),FALSE)), VLOOKUP($B609,'Results-formatted 060121'!$A:$AJ,(F$3+2),FALSE)))</f>
        <v>3</v>
      </c>
      <c r="G609" s="95">
        <f>IF($C609 = "neg", (($D609+1) - VLOOKUP($B609,'Results-formatted 060121'!$A:$AJ,(G$3+2),FALSE)), IF($C609 = "pos-neg", (3+VLOOKUP($B609,'Results-formatted 060121'!$A:$AJ,(G$3+2),FALSE)), VLOOKUP($B609,'Results-formatted 060121'!$A:$AJ,(G$3+2),FALSE)))</f>
        <v>4</v>
      </c>
      <c r="H609" s="95">
        <f>IF($C609 = "neg", (($D609+1) - VLOOKUP($B609,'Results-formatted 060121'!$A:$AJ,(H$3+2),FALSE)), IF($C609 = "pos-neg", (3+VLOOKUP($B609,'Results-formatted 060121'!$A:$AJ,(H$3+2),FALSE)), VLOOKUP($B609,'Results-formatted 060121'!$A:$AJ,(H$3+2),FALSE)))</f>
        <v>4</v>
      </c>
      <c r="I609" s="95">
        <f>IF($C609 = "neg", (($D609+1) - VLOOKUP($B609,'Results-formatted 060121'!$A:$AJ,(I$3+2),FALSE)), IF($C609 = "pos-neg", (3+VLOOKUP($B609,'Results-formatted 060121'!$A:$AJ,(I$3+2),FALSE)), VLOOKUP($B609,'Results-formatted 060121'!$A:$AJ,(I$3+2),FALSE)))</f>
        <v>4</v>
      </c>
      <c r="J609" s="95">
        <f>IF($C609 = "neg", (($D609+1) - VLOOKUP($B609,'Results-formatted 060121'!$A:$AJ,(J$3+2),FALSE)), IF($C609 = "pos-neg", (3+VLOOKUP($B609,'Results-formatted 060121'!$A:$AJ,(J$3+2),FALSE)), VLOOKUP($B609,'Results-formatted 060121'!$A:$AJ,(J$3+2),FALSE)))</f>
        <v>3</v>
      </c>
      <c r="K609" s="95">
        <f>IF($C609 = "neg", (($D609+1) - VLOOKUP($B609,'Results-formatted 060121'!$A:$AJ,(K$3+2),FALSE)), IF($C609 = "pos-neg", (3+VLOOKUP($B609,'Results-formatted 060121'!$A:$AJ,(K$3+2),FALSE)), VLOOKUP($B609,'Results-formatted 060121'!$A:$AJ,(K$3+2),FALSE)))</f>
        <v>4</v>
      </c>
      <c r="L609" s="95">
        <f>IF($C609 = "neg", (($D609+1) - VLOOKUP($B609,'Results-formatted 060121'!$A:$AJ,(L$3+2),FALSE)), IF($C609 = "pos-neg", (3+VLOOKUP($B609,'Results-formatted 060121'!$A:$AJ,(L$3+2),FALSE)), VLOOKUP($B609,'Results-formatted 060121'!$A:$AJ,(L$3+2),FALSE)))</f>
        <v>4</v>
      </c>
      <c r="M609" s="95">
        <f>IF($C609 = "neg", (($D609+1) - VLOOKUP($B609,'Results-formatted 060121'!$A:$AJ,(M$3+2),FALSE)), IF($C609 = "pos-neg", (3+VLOOKUP($B609,'Results-formatted 060121'!$A:$AJ,(M$3+2),FALSE)), VLOOKUP($B609,'Results-formatted 060121'!$A:$AJ,(M$3+2),FALSE)))</f>
        <v>4</v>
      </c>
      <c r="N609" s="95">
        <f>IF($C609 = "neg", (($D609+1) - VLOOKUP($B609,'Results-formatted 060121'!$A:$AJ,(N$3+2),FALSE)), IF($C609 = "pos-neg", (3+VLOOKUP($B609,'Results-formatted 060121'!$A:$AJ,(N$3+2),FALSE)), VLOOKUP($B609,'Results-formatted 060121'!$A:$AJ,(N$3+2),FALSE)))</f>
        <v>4</v>
      </c>
      <c r="O609" s="95">
        <f>IF($C609 = "neg", (($D609+1) - VLOOKUP($B609,'Results-formatted 060121'!$A:$AJ,(O$3+2),FALSE)), IF($C609 = "pos-neg", (3+VLOOKUP($B609,'Results-formatted 060121'!$A:$AJ,(O$3+2),FALSE)), VLOOKUP($B609,'Results-formatted 060121'!$A:$AJ,(O$3+2),FALSE)))</f>
        <v>4</v>
      </c>
      <c r="P609" s="95">
        <f>IF($C609 = "neg", (($D609+1) - VLOOKUP($B609,'Results-formatted 060121'!$A:$AJ,(P$3+2),FALSE)), IF($C609 = "pos-neg", (3+VLOOKUP($B609,'Results-formatted 060121'!$A:$AJ,(P$3+2),FALSE)), VLOOKUP($B609,'Results-formatted 060121'!$A:$AJ,(P$3+2),FALSE)))</f>
        <v>3</v>
      </c>
      <c r="Q609" s="95">
        <f>IF($C609 = "neg", (($D609+1) - VLOOKUP($B609,'Results-formatted 060121'!$A:$AJ,(Q$3+2),FALSE)), IF($C609 = "pos-neg", (3+VLOOKUP($B609,'Results-formatted 060121'!$A:$AJ,(Q$3+2),FALSE)), VLOOKUP($B609,'Results-formatted 060121'!$A:$AJ,(Q$3+2),FALSE)))</f>
        <v>5</v>
      </c>
      <c r="R609" s="95">
        <f>IF($C609 = "neg", (($D609+1) - VLOOKUP($B609,'Results-formatted 060121'!$A:$AJ,(R$3+2),FALSE)), IF($C609 = "pos-neg", (3+VLOOKUP($B609,'Results-formatted 060121'!$A:$AJ,(R$3+2),FALSE)), VLOOKUP($B609,'Results-formatted 060121'!$A:$AJ,(R$3+2),FALSE)))</f>
        <v>3</v>
      </c>
      <c r="S609" s="95">
        <f>IF($C609 = "neg", (($D609+1) - VLOOKUP($B609,'Results-formatted 060121'!$A:$AJ,(S$3+2),FALSE)), IF($C609 = "pos-neg", (3+VLOOKUP($B609,'Results-formatted 060121'!$A:$AJ,(S$3+2),FALSE)), VLOOKUP($B609,'Results-formatted 060121'!$A:$AJ,(S$3+2),FALSE)))</f>
        <v>4</v>
      </c>
      <c r="T609" s="95">
        <f>IF($C609 = "neg", (($D609+1) - VLOOKUP($B609,'Results-formatted 060121'!$A:$AJ,(T$3+2),FALSE)), IF($C609 = "pos-neg", (3+VLOOKUP($B609,'Results-formatted 060121'!$A:$AJ,(T$3+2),FALSE)), VLOOKUP($B609,'Results-formatted 060121'!$A:$AJ,(T$3+2),FALSE)))</f>
        <v>4</v>
      </c>
      <c r="U609" s="95">
        <f>IF($C609 = "neg", (($D609+1) - VLOOKUP($B609,'Results-formatted 060121'!$A:$AJ,(U$3+2),FALSE)), IF($C609 = "pos-neg", (3+VLOOKUP($B609,'Results-formatted 060121'!$A:$AJ,(U$3+2),FALSE)), VLOOKUP($B609,'Results-formatted 060121'!$A:$AJ,(U$3+2),FALSE)))</f>
        <v>1</v>
      </c>
      <c r="V609" s="95">
        <f>IF($C609 = "neg", (($D609+1) - VLOOKUP($B609,'Results-formatted 060121'!$A:$AJ,(V$3+2),FALSE)), IF($C609 = "pos-neg", (3+VLOOKUP($B609,'Results-formatted 060121'!$A:$AJ,(V$3+2),FALSE)), VLOOKUP($B609,'Results-formatted 060121'!$A:$AJ,(V$3+2),FALSE)))</f>
        <v>4</v>
      </c>
      <c r="W609" s="95">
        <f>IF($C609 = "neg", (($D609+1) - VLOOKUP($B609,'Results-formatted 060121'!$A:$AJ,(W$3+2),FALSE)), IF($C609 = "pos-neg", (3+VLOOKUP($B609,'Results-formatted 060121'!$A:$AJ,(W$3+2),FALSE)), VLOOKUP($B609,'Results-formatted 060121'!$A:$AJ,(W$3+2),FALSE)))</f>
        <v>4</v>
      </c>
      <c r="X609" s="95">
        <f>IF($C609 = "neg", (($D609+1) - VLOOKUP($B609,'Results-formatted 060121'!$A:$AJ,(X$3+2),FALSE)), IF($C609 = "pos-neg", (3+VLOOKUP($B609,'Results-formatted 060121'!$A:$AJ,(X$3+2),FALSE)), VLOOKUP($B609,'Results-formatted 060121'!$A:$AJ,(X$3+2),FALSE)))</f>
        <v>3</v>
      </c>
      <c r="Y609" s="95">
        <f>IF($C609 = "neg", (($D609+1) - VLOOKUP($B609,'Results-formatted 060121'!$A:$AJ,(Y$3+2),FALSE)), IF($C609 = "pos-neg", (3+VLOOKUP($B609,'Results-formatted 060121'!$A:$AJ,(Y$3+2),FALSE)), VLOOKUP($B609,'Results-formatted 060121'!$A:$AJ,(Y$3+2),FALSE)))</f>
        <v>4</v>
      </c>
      <c r="Z609" s="95">
        <f>IF($C609 = "neg", (($D609+1) - VLOOKUP($B609,'Results-formatted 060121'!$A:$AJ,(Z$3+2),FALSE)), IF($C609 = "pos-neg", (3+VLOOKUP($B609,'Results-formatted 060121'!$A:$AJ,(Z$3+2),FALSE)), VLOOKUP($B609,'Results-formatted 060121'!$A:$AJ,(Z$3+2),FALSE)))</f>
        <v>2</v>
      </c>
      <c r="AA609" s="95">
        <f>IF($C609 = "neg", (($D609+1) - VLOOKUP($B609,'Results-formatted 060121'!$A:$AJ,(AA$3+2),FALSE)), IF($C609 = "pos-neg", (3+VLOOKUP($B609,'Results-formatted 060121'!$A:$AJ,(AA$3+2),FALSE)), VLOOKUP($B609,'Results-formatted 060121'!$A:$AJ,(AA$3+2),FALSE)))</f>
        <v>3</v>
      </c>
      <c r="AB609" s="95">
        <f>IF($C609 = "neg", (($D609+1) - VLOOKUP($B609,'Results-formatted 060121'!$A:$AJ,(AB$3+2),FALSE)), IF($C609 = "pos-neg", (3+VLOOKUP($B609,'Results-formatted 060121'!$A:$AJ,(AB$3+2),FALSE)), VLOOKUP($B609,'Results-formatted 060121'!$A:$AJ,(AB$3+2),FALSE)))</f>
        <v>4</v>
      </c>
      <c r="AC609" s="95">
        <f>IF($C609 = "neg", (($D609+1) - VLOOKUP($B609,'Results-formatted 060121'!$A:$AJ,(AC$3+2),FALSE)), IF($C609 = "pos-neg", (3+VLOOKUP($B609,'Results-formatted 060121'!$A:$AJ,(AC$3+2),FALSE)), VLOOKUP($B609,'Results-formatted 060121'!$A:$AJ,(AC$3+2),FALSE)))</f>
        <v>3</v>
      </c>
      <c r="AD609" s="95">
        <f>IF($C609 = "neg", (($D609+1) - VLOOKUP($B609,'Results-formatted 060121'!$A:$AJ,(AD$3+2),FALSE)), IF($C609 = "pos-neg", (3+VLOOKUP($B609,'Results-formatted 060121'!$A:$AJ,(AD$3+2),FALSE)), VLOOKUP($B609,'Results-formatted 060121'!$A:$AJ,(AD$3+2),FALSE)))</f>
        <v>3</v>
      </c>
      <c r="AE609" s="95">
        <f>IF($C609 = "neg", (($D609+1) - VLOOKUP($B609,'Results-formatted 060121'!$A:$AJ,(AE$3+2),FALSE)), IF($C609 = "pos-neg", (3+VLOOKUP($B609,'Results-formatted 060121'!$A:$AJ,(AE$3+2),FALSE)), VLOOKUP($B609,'Results-formatted 060121'!$A:$AJ,(AE$3+2),FALSE)))</f>
        <v>5</v>
      </c>
      <c r="AF609" s="95">
        <f>IF($C609 = "neg", (($D609+1) - VLOOKUP($B609,'Results-formatted 060121'!$A:$AJ,(AF$3+2),FALSE)), IF($C609 = "pos-neg", (3+VLOOKUP($B609,'Results-formatted 060121'!$A:$AJ,(AF$3+2),FALSE)), VLOOKUP($B609,'Results-formatted 060121'!$A:$AJ,(AF$3+2),FALSE)))</f>
        <v>4</v>
      </c>
      <c r="AG609" s="95">
        <f>IF($C609 = "neg", (($D609+1) - VLOOKUP($B609,'Results-formatted 060121'!$A:$AJ,(AG$3+2),FALSE)), IF($C609 = "pos-neg", (3+VLOOKUP($B609,'Results-formatted 060121'!$A:$AJ,(AG$3+2),FALSE)), VLOOKUP($B609,'Results-formatted 060121'!$A:$AJ,(AG$3+2),FALSE)))</f>
        <v>4</v>
      </c>
      <c r="AH609" s="95">
        <f>IF($C609 = "neg", (($D609+1) - VLOOKUP($B609,'Results-formatted 060121'!$A:$AJ,(AH$3+2),FALSE)), IF($C609 = "pos-neg", (3+VLOOKUP($B609,'Results-formatted 060121'!$A:$AJ,(AH$3+2),FALSE)), VLOOKUP($B609,'Results-formatted 060121'!$A:$AJ,(AH$3+2),FALSE)))</f>
        <v>3</v>
      </c>
      <c r="AI609" s="95">
        <f>IF($C609 = "neg", (($D609+1) - VLOOKUP($B609,'Results-formatted 060121'!$A:$AJ,(AI$3+2),FALSE)), IF($C609 = "pos-neg", (3+VLOOKUP($B609,'Results-formatted 060121'!$A:$AJ,(AI$3+2),FALSE)), VLOOKUP($B609,'Results-formatted 060121'!$A:$AJ,(AI$3+2),FALSE)))</f>
        <v>4</v>
      </c>
      <c r="AJ609" s="95">
        <f>IF($C609 = "neg", (($D609+1) - VLOOKUP($B609,'Results-formatted 060121'!$A:$AJ,(AJ$3+2),FALSE)), IF($C609 = "pos-neg", (3+VLOOKUP($B609,'Results-formatted 060121'!$A:$AJ,(AJ$3+2),FALSE)), VLOOKUP($B609,'Results-formatted 060121'!$A:$AJ,(AJ$3+2),FALSE)))</f>
        <v>4</v>
      </c>
      <c r="AK609" s="95">
        <f>IF($C609 = "neg", (($D609+1) - VLOOKUP($B609,'Results-formatted 060121'!$A:$AJ,(AK$3+2),FALSE)), IF($C609 = "pos-neg", (3+VLOOKUP($B609,'Results-formatted 060121'!$A:$AJ,(AK$3+2),FALSE)), VLOOKUP($B609,'Results-formatted 060121'!$A:$AJ,(AK$3+2),FALSE)))</f>
        <v>4</v>
      </c>
      <c r="AL609" s="95">
        <f>IF($C609 = "neg", (($D609+1) - VLOOKUP($B609,'Results-formatted 060121'!$A:$AJ,(AL$3+2),FALSE)), IF($C609 = "pos-neg", (3+VLOOKUP($B609,'Results-formatted 060121'!$A:$AJ,(AL$3+2),FALSE)), VLOOKUP($B609,'Results-formatted 060121'!$A:$AJ,(AL$3+2),FALSE)))</f>
        <v>4</v>
      </c>
      <c r="AM609" s="95">
        <f>IF($C609 = "neg", (($D609+1) - VLOOKUP($B609,'Results-formatted 060121'!$A:AJ,(AM$3+2),FALSE)), IF($C609 = "pos-neg", (3+VLOOKUP($B609,'Results-formatted 060121'!$A:AJ,(AM$3+2),FALSE)), VLOOKUP($B609,'Results-formatted 060121'!$A:AJ,(AM$3+2),FALSE)))</f>
        <v>4</v>
      </c>
      <c r="AN609" s="95">
        <f>IF($C609 = "neg", (($D609+1) - VLOOKUP($B609,'Results-formatted 060121'!$A:AK,(AN$3+2),FALSE)), IF($C609 = "pos-neg", (3+VLOOKUP($B609,'Results-formatted 060121'!$A:AK,(AN$3+2),FALSE)), VLOOKUP($B609,'Results-formatted 060121'!$A:AK,(AN$3+2),FALSE)))</f>
        <v>4</v>
      </c>
      <c r="AO609" s="95">
        <f>IF($C609 = "neg", (($D609+1) - VLOOKUP($B609,'Results-formatted 060121'!$A:AL,(AO$3+2),FALSE)), IF($C609 = "pos-neg", (3+VLOOKUP($B609,'Results-formatted 060121'!$A:AL,(AO$3+2),FALSE)), VLOOKUP($B609,'Results-formatted 060121'!$A:AL,(AO$3+2),FALSE)))</f>
        <v>4</v>
      </c>
      <c r="AP609" s="95">
        <f>IF($C609 = "neg", (($D609+1) - VLOOKUP($B609,'Results-formatted 060121'!$A:AM,(AP$3+2),FALSE)), IF($C609 = "pos-neg", (3+VLOOKUP($B609,'Results-formatted 060121'!$A:AM,(AP$3+2),FALSE)), VLOOKUP($B609,'Results-formatted 060121'!$A:AM,(AP$3+2),FALSE)))</f>
        <v>1</v>
      </c>
      <c r="AQ609" s="95">
        <f>IF($C609 = "neg", (($D609+1) - VLOOKUP($B609,'Results-formatted 060121'!$A:AN,(AQ$3+2),FALSE)), IF($C609 = "pos-neg", (3+VLOOKUP($B609,'Results-formatted 060121'!$A:AN,(AQ$3+2),FALSE)), VLOOKUP($B609,'Results-formatted 060121'!$A:AN,(AQ$3+2),FALSE)))</f>
        <v>4</v>
      </c>
      <c r="AR609" s="95">
        <f>IF($C609 = "neg", (($D609+1) - VLOOKUP($B609,'Results-formatted 060121'!$A:AO,(AR$3+2),FALSE)), IF($C609 = "pos-neg", (3+VLOOKUP($B609,'Results-formatted 060121'!$A:AO,(AR$3+2),FALSE)), VLOOKUP($B609,'Results-formatted 060121'!$A:AO,(AR$3+2),FALSE)))</f>
        <v>4</v>
      </c>
      <c r="AS609" s="95">
        <f>IF($C609 = "neg", (($D609+1) - VLOOKUP($B609,'Results-formatted 060121'!$A:AP,(AS$3+2),FALSE)), IF($C609 = "pos-neg", (3+VLOOKUP($B609,'Results-formatted 060121'!$A:AP,(AS$3+2),FALSE)), VLOOKUP($B609,'Results-formatted 060121'!$A:AP,(AS$3+2),FALSE)))</f>
        <v>4</v>
      </c>
      <c r="AT609" s="95">
        <f>IF($C609 = "neg", (($D609+1) - VLOOKUP($B609,'Results-formatted 060121'!$A:AQ,(AT$3+2),FALSE)), IF($C609 = "pos-neg", (3+VLOOKUP($B609,'Results-formatted 060121'!$A:AQ,(AT$3+2),FALSE)), VLOOKUP($B609,'Results-formatted 060121'!$A:AQ,(AT$3+2),FALSE)))</f>
        <v>3</v>
      </c>
      <c r="AU609" s="95">
        <f>IF($C609 = "neg", (($D609+1) - VLOOKUP($B609,'Results-formatted 060121'!$A:AR,(AU$3+2),FALSE)), IF($C609 = "pos-neg", (3+VLOOKUP($B609,'Results-formatted 060121'!$A:AR,(AU$3+2),FALSE)), VLOOKUP($B609,'Results-formatted 060121'!$A:AR,(AU$3+2),FALSE)))</f>
        <v>4</v>
      </c>
      <c r="AV609" s="95">
        <f>IF($C609 = "neg", (($D609+1) - VLOOKUP($B609,'Results-formatted 060121'!$A:AS,(AV$3+2),FALSE)), IF($C609 = "pos-neg", (3+VLOOKUP($B609,'Results-formatted 060121'!$A:AS,(AV$3+2),FALSE)), VLOOKUP($B609,'Results-formatted 060121'!$A:AS,(AV$3+2),FALSE)))</f>
        <v>4</v>
      </c>
      <c r="AW609" s="95">
        <f>IF($C609 = "neg", (($D609+1) - VLOOKUP($B609,'Results-formatted 060121'!$A:AT,(AW$3+2),FALSE)), IF($C609 = "pos-neg", (3+VLOOKUP($B609,'Results-formatted 060121'!$A:AT,(AW$3+2),FALSE)), VLOOKUP($B609,'Results-formatted 060121'!$A:AT,(AW$3+2),FALSE)))</f>
        <v>2</v>
      </c>
      <c r="AX609" s="95">
        <f>IF($C609 = "neg", (($D609+1) - VLOOKUP($B609,'Results-formatted 060121'!$A:AU,(AX$3+2),FALSE)), IF($C609 = "pos-neg", (3+VLOOKUP($B609,'Results-formatted 060121'!$A:AU,(AX$3+2),FALSE)), VLOOKUP($B609,'Results-formatted 060121'!$A:AU,(AX$3+2),FALSE)))</f>
        <v>1</v>
      </c>
      <c r="AY609" s="95">
        <f>IF($C609 = "neg", (($D609+1) - VLOOKUP($B609,'Results-formatted 060121'!$A:AV,(AY$3+2),FALSE)), IF($C609 = "pos-neg", (3+VLOOKUP($B609,'Results-formatted 060121'!$A:AV,(AY$3+2),FALSE)), VLOOKUP($B609,'Results-formatted 060121'!$A:AV,(AY$3+2),FALSE)))</f>
        <v>4</v>
      </c>
      <c r="AZ609" s="95">
        <f>IF($C609 = "neg", (($D609+1) - VLOOKUP($B609,'Results-formatted 060121'!$A:AW,(AZ$3+2),FALSE)), IF($C609 = "pos-neg", (3+VLOOKUP($B609,'Results-formatted 060121'!$A:AW,(AZ$3+2),FALSE)), VLOOKUP($B609,'Results-formatted 060121'!$A:AW,(AZ$3+2),FALSE)))</f>
        <v>4</v>
      </c>
      <c r="BA609" s="95">
        <f>IF($C609 = "neg", (($D609+1) - VLOOKUP($B609,'Results-formatted 060121'!$A:AX,(BA$3+2),FALSE)), IF($C609 = "pos-neg", (3+VLOOKUP($B609,'Results-formatted 060121'!$A:AX,(BA$3+2),FALSE)), VLOOKUP($B609,'Results-formatted 060121'!$A:AX,(BA$3+2),FALSE)))</f>
        <v>4</v>
      </c>
      <c r="BB609" s="95">
        <f>IF($C609 = "neg", (($D609+1) - VLOOKUP($B609,'Results-formatted 060121'!$A:AY,(BB$3+2),FALSE)), IF($C609 = "pos-neg", (3+VLOOKUP($B609,'Results-formatted 060121'!$A:AY,(BB$3+2),FALSE)), VLOOKUP($B609,'Results-formatted 060121'!$A:AY,(BB$3+2),FALSE)))</f>
        <v>4</v>
      </c>
      <c r="BC609" s="95">
        <f>IF($C609 = "neg", (($D609+1) - VLOOKUP($B609,'Results-formatted 060121'!$A:AZ,(BC$3+2),FALSE)), IF($C609 = "pos-neg", (3+VLOOKUP($B609,'Results-formatted 060121'!$A:AZ,(BC$3+2),FALSE)), VLOOKUP($B609,'Results-formatted 060121'!$A:AZ,(BC$3+2),FALSE)))</f>
        <v>3</v>
      </c>
      <c r="BD609" s="95">
        <f>IF($C609 = "neg", (($D609+1) - VLOOKUP($B609,'Results-formatted 060121'!$A:BA,(BD$3+2),FALSE)), IF($C609 = "pos-neg", (3+VLOOKUP($B609,'Results-formatted 060121'!$A:BA,(BD$3+2),FALSE)), VLOOKUP($B609,'Results-formatted 060121'!$A:BA,(BD$3+2),FALSE)))</f>
        <v>4</v>
      </c>
      <c r="BE609" s="95">
        <f>IF($C609 = "neg", (($D609+1) - VLOOKUP($B609,'Results-formatted 060121'!$A:BB,(BE$3+2),FALSE)), IF($C609 = "pos-neg", (3+VLOOKUP($B609,'Results-formatted 060121'!$A:BB,(BE$3+2),FALSE)), VLOOKUP($B609,'Results-formatted 060121'!$A:BB,(BE$3+2),FALSE)))</f>
        <v>4</v>
      </c>
      <c r="BF609" s="95">
        <f>IF($C609 = "neg", (($D609+1) - VLOOKUP($B609,'Results-formatted 060121'!$A:BC,(BF$3+2),FALSE)), IF($C609 = "pos-neg", (3+VLOOKUP($B609,'Results-formatted 060121'!$A:BC,(BF$3+2),FALSE)), VLOOKUP($B609,'Results-formatted 060121'!$A:BC,(BF$3+2),FALSE)))</f>
        <v>4</v>
      </c>
      <c r="BG609" s="95">
        <f>IF($C609 = "neg", (($D609+1) - VLOOKUP($B609,'Results-formatted 060121'!$A:BD,(BG$3+2),FALSE)), IF($C609 = "pos-neg", (3+VLOOKUP($B609,'Results-formatted 060121'!$A:BD,(BG$3+2),FALSE)), VLOOKUP($B609,'Results-formatted 060121'!$A:BD,(BG$3+2),FALSE)))</f>
        <v>3</v>
      </c>
      <c r="BH609" s="95">
        <f>IF($C609 = "neg", (($D609+1) - VLOOKUP($B609,'Results-formatted 060121'!$A:BE,(BH$3+2),FALSE)), IF($C609 = "pos-neg", (3+VLOOKUP($B609,'Results-formatted 060121'!$A:BE,(BH$3+2),FALSE)), VLOOKUP($B609,'Results-formatted 060121'!$A:BE,(BH$3+2),FALSE)))</f>
        <v>4</v>
      </c>
      <c r="BI609" s="95">
        <f>IF($C609 = "neg", (($D609+1) - VLOOKUP($B609,'Results-formatted 060121'!$A:BF,(BI$3+2),FALSE)), IF($C609 = "pos-neg", (3+VLOOKUP($B609,'Results-formatted 060121'!$A:BF,(BI$3+2),FALSE)), VLOOKUP($B609,'Results-formatted 060121'!$A:BF,(BI$3+2),FALSE)))</f>
        <v>4</v>
      </c>
      <c r="BJ609" s="95">
        <f>IF($C609 = "neg", (($D609+1) - VLOOKUP($B609,'Results-formatted 060121'!$A:BG,(BJ$3+2),FALSE)), IF($C609 = "pos-neg", (3+VLOOKUP($B609,'Results-formatted 060121'!$A:BG,(BJ$3+2),FALSE)), VLOOKUP($B609,'Results-formatted 060121'!$A:BG,(BJ$3+2),FALSE)))</f>
        <v>5</v>
      </c>
      <c r="BK609" s="95">
        <f>IF($C609 = "neg", (($D609+1) - VLOOKUP($B609,'Results-formatted 060121'!$A:BH,(BK$3+2),FALSE)), IF($C609 = "pos-neg", (3+VLOOKUP($B609,'Results-formatted 060121'!$A:BH,(BK$3+2),FALSE)), VLOOKUP($B609,'Results-formatted 060121'!$A:BH,(BK$3+2),FALSE)))</f>
        <v>4</v>
      </c>
      <c r="BL609" s="95">
        <f>IF($C609 = "neg", (($D609+1) - VLOOKUP($B609,'Results-formatted 060121'!$A:BI,(BL$3+2),FALSE)), IF($C609 = "pos-neg", (3+VLOOKUP($B609,'Results-formatted 060121'!$A:BI,(BL$3+2),FALSE)), VLOOKUP($B609,'Results-formatted 060121'!$A:BI,(BL$3+2),FALSE)))</f>
        <v>4</v>
      </c>
      <c r="BM609" s="95">
        <f>IF($C609 = "neg", (($D609+1) - VLOOKUP($B609,'Results-formatted 060121'!$A:BJ,(BM$3+2),FALSE)), IF($C609 = "pos-neg", (3+VLOOKUP($B609,'Results-formatted 060121'!$A:BJ,(BM$3+2),FALSE)), VLOOKUP($B609,'Results-formatted 060121'!$A:BJ,(BM$3+2),FALSE)))</f>
        <v>4</v>
      </c>
      <c r="BN609" s="95"/>
      <c r="BO609" s="95"/>
      <c r="BP609" s="95"/>
      <c r="BQ609" s="95"/>
      <c r="BR609" s="95"/>
      <c r="BS609" s="95"/>
      <c r="BT609" s="95"/>
      <c r="BU609" s="95"/>
      <c r="BV609" s="95"/>
      <c r="BW609" s="95"/>
      <c r="BX609" s="95"/>
      <c r="BY609" s="95"/>
      <c r="BZ609" s="95"/>
      <c r="CA609" s="95"/>
      <c r="CB609" s="95"/>
      <c r="CC609" s="95"/>
      <c r="CD609" s="98"/>
      <c r="CE609" s="25">
        <f t="shared" si="2461"/>
        <v>3.6333333333333333</v>
      </c>
      <c r="CF609" s="25">
        <f t="shared" si="2320"/>
        <v>0.84305068843862241</v>
      </c>
    </row>
    <row r="610" spans="2:84" ht="42" x14ac:dyDescent="0.15">
      <c r="B610" s="84" t="s">
        <v>709</v>
      </c>
      <c r="C610" s="86" t="s">
        <v>224</v>
      </c>
      <c r="D610" s="2">
        <v>5</v>
      </c>
      <c r="E610" s="15" t="s">
        <v>1146</v>
      </c>
      <c r="F610" s="95">
        <f>IF($C610 = "neg", (($D610+1) - VLOOKUP($B610,'Results-formatted 060121'!$A:$AJ,(F$3+2),FALSE)), IF($C610 = "pos-neg", (3+VLOOKUP($B610,'Results-formatted 060121'!$A:$AJ,(F$3+2),FALSE)), VLOOKUP($B610,'Results-formatted 060121'!$A:$AJ,(F$3+2),FALSE)))</f>
        <v>3</v>
      </c>
      <c r="G610" s="95">
        <f>IF($C610 = "neg", (($D610+1) - VLOOKUP($B610,'Results-formatted 060121'!$A:$AJ,(G$3+2),FALSE)), IF($C610 = "pos-neg", (3+VLOOKUP($B610,'Results-formatted 060121'!$A:$AJ,(G$3+2),FALSE)), VLOOKUP($B610,'Results-formatted 060121'!$A:$AJ,(G$3+2),FALSE)))</f>
        <v>4</v>
      </c>
      <c r="H610" s="95">
        <f>IF($C610 = "neg", (($D610+1) - VLOOKUP($B610,'Results-formatted 060121'!$A:$AJ,(H$3+2),FALSE)), IF($C610 = "pos-neg", (3+VLOOKUP($B610,'Results-formatted 060121'!$A:$AJ,(H$3+2),FALSE)), VLOOKUP($B610,'Results-formatted 060121'!$A:$AJ,(H$3+2),FALSE)))</f>
        <v>3</v>
      </c>
      <c r="I610" s="95">
        <f>IF($C610 = "neg", (($D610+1) - VLOOKUP($B610,'Results-formatted 060121'!$A:$AJ,(I$3+2),FALSE)), IF($C610 = "pos-neg", (3+VLOOKUP($B610,'Results-formatted 060121'!$A:$AJ,(I$3+2),FALSE)), VLOOKUP($B610,'Results-formatted 060121'!$A:$AJ,(I$3+2),FALSE)))</f>
        <v>3</v>
      </c>
      <c r="J610" s="95">
        <f>IF($C610 = "neg", (($D610+1) - VLOOKUP($B610,'Results-formatted 060121'!$A:$AJ,(J$3+2),FALSE)), IF($C610 = "pos-neg", (3+VLOOKUP($B610,'Results-formatted 060121'!$A:$AJ,(J$3+2),FALSE)), VLOOKUP($B610,'Results-formatted 060121'!$A:$AJ,(J$3+2),FALSE)))</f>
        <v>3</v>
      </c>
      <c r="K610" s="95">
        <f>IF($C610 = "neg", (($D610+1) - VLOOKUP($B610,'Results-formatted 060121'!$A:$AJ,(K$3+2),FALSE)), IF($C610 = "pos-neg", (3+VLOOKUP($B610,'Results-formatted 060121'!$A:$AJ,(K$3+2),FALSE)), VLOOKUP($B610,'Results-formatted 060121'!$A:$AJ,(K$3+2),FALSE)))</f>
        <v>4</v>
      </c>
      <c r="L610" s="95">
        <f>IF($C610 = "neg", (($D610+1) - VLOOKUP($B610,'Results-formatted 060121'!$A:$AJ,(L$3+2),FALSE)), IF($C610 = "pos-neg", (3+VLOOKUP($B610,'Results-formatted 060121'!$A:$AJ,(L$3+2),FALSE)), VLOOKUP($B610,'Results-formatted 060121'!$A:$AJ,(L$3+2),FALSE)))</f>
        <v>4</v>
      </c>
      <c r="M610" s="95">
        <f>IF($C610 = "neg", (($D610+1) - VLOOKUP($B610,'Results-formatted 060121'!$A:$AJ,(M$3+2),FALSE)), IF($C610 = "pos-neg", (3+VLOOKUP($B610,'Results-formatted 060121'!$A:$AJ,(M$3+2),FALSE)), VLOOKUP($B610,'Results-formatted 060121'!$A:$AJ,(M$3+2),FALSE)))</f>
        <v>3</v>
      </c>
      <c r="N610" s="95">
        <f>IF($C610 = "neg", (($D610+1) - VLOOKUP($B610,'Results-formatted 060121'!$A:$AJ,(N$3+2),FALSE)), IF($C610 = "pos-neg", (3+VLOOKUP($B610,'Results-formatted 060121'!$A:$AJ,(N$3+2),FALSE)), VLOOKUP($B610,'Results-formatted 060121'!$A:$AJ,(N$3+2),FALSE)))</f>
        <v>4</v>
      </c>
      <c r="O610" s="95">
        <f>IF($C610 = "neg", (($D610+1) - VLOOKUP($B610,'Results-formatted 060121'!$A:$AJ,(O$3+2),FALSE)), IF($C610 = "pos-neg", (3+VLOOKUP($B610,'Results-formatted 060121'!$A:$AJ,(O$3+2),FALSE)), VLOOKUP($B610,'Results-formatted 060121'!$A:$AJ,(O$3+2),FALSE)))</f>
        <v>4</v>
      </c>
      <c r="P610" s="95">
        <f>IF($C610 = "neg", (($D610+1) - VLOOKUP($B610,'Results-formatted 060121'!$A:$AJ,(P$3+2),FALSE)), IF($C610 = "pos-neg", (3+VLOOKUP($B610,'Results-formatted 060121'!$A:$AJ,(P$3+2),FALSE)), VLOOKUP($B610,'Results-formatted 060121'!$A:$AJ,(P$3+2),FALSE)))</f>
        <v>4</v>
      </c>
      <c r="Q610" s="95">
        <f>IF($C610 = "neg", (($D610+1) - VLOOKUP($B610,'Results-formatted 060121'!$A:$AJ,(Q$3+2),FALSE)), IF($C610 = "pos-neg", (3+VLOOKUP($B610,'Results-formatted 060121'!$A:$AJ,(Q$3+2),FALSE)), VLOOKUP($B610,'Results-formatted 060121'!$A:$AJ,(Q$3+2),FALSE)))</f>
        <v>4</v>
      </c>
      <c r="R610" s="95">
        <f>IF($C610 = "neg", (($D610+1) - VLOOKUP($B610,'Results-formatted 060121'!$A:$AJ,(R$3+2),FALSE)), IF($C610 = "pos-neg", (3+VLOOKUP($B610,'Results-formatted 060121'!$A:$AJ,(R$3+2),FALSE)), VLOOKUP($B610,'Results-formatted 060121'!$A:$AJ,(R$3+2),FALSE)))</f>
        <v>3</v>
      </c>
      <c r="S610" s="95">
        <f>IF($C610 = "neg", (($D610+1) - VLOOKUP($B610,'Results-formatted 060121'!$A:$AJ,(S$3+2),FALSE)), IF($C610 = "pos-neg", (3+VLOOKUP($B610,'Results-formatted 060121'!$A:$AJ,(S$3+2),FALSE)), VLOOKUP($B610,'Results-formatted 060121'!$A:$AJ,(S$3+2),FALSE)))</f>
        <v>4</v>
      </c>
      <c r="T610" s="95">
        <f>IF($C610 = "neg", (($D610+1) - VLOOKUP($B610,'Results-formatted 060121'!$A:$AJ,(T$3+2),FALSE)), IF($C610 = "pos-neg", (3+VLOOKUP($B610,'Results-formatted 060121'!$A:$AJ,(T$3+2),FALSE)), VLOOKUP($B610,'Results-formatted 060121'!$A:$AJ,(T$3+2),FALSE)))</f>
        <v>4</v>
      </c>
      <c r="U610" s="95">
        <f>IF($C610 = "neg", (($D610+1) - VLOOKUP($B610,'Results-formatted 060121'!$A:$AJ,(U$3+2),FALSE)), IF($C610 = "pos-neg", (3+VLOOKUP($B610,'Results-formatted 060121'!$A:$AJ,(U$3+2),FALSE)), VLOOKUP($B610,'Results-formatted 060121'!$A:$AJ,(U$3+2),FALSE)))</f>
        <v>1</v>
      </c>
      <c r="V610" s="95">
        <f>IF($C610 = "neg", (($D610+1) - VLOOKUP($B610,'Results-formatted 060121'!$A:$AJ,(V$3+2),FALSE)), IF($C610 = "pos-neg", (3+VLOOKUP($B610,'Results-formatted 060121'!$A:$AJ,(V$3+2),FALSE)), VLOOKUP($B610,'Results-formatted 060121'!$A:$AJ,(V$3+2),FALSE)))</f>
        <v>5</v>
      </c>
      <c r="W610" s="95">
        <f>IF($C610 = "neg", (($D610+1) - VLOOKUP($B610,'Results-formatted 060121'!$A:$AJ,(W$3+2),FALSE)), IF($C610 = "pos-neg", (3+VLOOKUP($B610,'Results-formatted 060121'!$A:$AJ,(W$3+2),FALSE)), VLOOKUP($B610,'Results-formatted 060121'!$A:$AJ,(W$3+2),FALSE)))</f>
        <v>3</v>
      </c>
      <c r="X610" s="95">
        <f>IF($C610 = "neg", (($D610+1) - VLOOKUP($B610,'Results-formatted 060121'!$A:$AJ,(X$3+2),FALSE)), IF($C610 = "pos-neg", (3+VLOOKUP($B610,'Results-formatted 060121'!$A:$AJ,(X$3+2),FALSE)), VLOOKUP($B610,'Results-formatted 060121'!$A:$AJ,(X$3+2),FALSE)))</f>
        <v>4</v>
      </c>
      <c r="Y610" s="95">
        <f>IF($C610 = "neg", (($D610+1) - VLOOKUP($B610,'Results-formatted 060121'!$A:$AJ,(Y$3+2),FALSE)), IF($C610 = "pos-neg", (3+VLOOKUP($B610,'Results-formatted 060121'!$A:$AJ,(Y$3+2),FALSE)), VLOOKUP($B610,'Results-formatted 060121'!$A:$AJ,(Y$3+2),FALSE)))</f>
        <v>5</v>
      </c>
      <c r="Z610" s="95">
        <f>IF($C610 = "neg", (($D610+1) - VLOOKUP($B610,'Results-formatted 060121'!$A:$AJ,(Z$3+2),FALSE)), IF($C610 = "pos-neg", (3+VLOOKUP($B610,'Results-formatted 060121'!$A:$AJ,(Z$3+2),FALSE)), VLOOKUP($B610,'Results-formatted 060121'!$A:$AJ,(Z$3+2),FALSE)))</f>
        <v>2</v>
      </c>
      <c r="AA610" s="95">
        <f>IF($C610 = "neg", (($D610+1) - VLOOKUP($B610,'Results-formatted 060121'!$A:$AJ,(AA$3+2),FALSE)), IF($C610 = "pos-neg", (3+VLOOKUP($B610,'Results-formatted 060121'!$A:$AJ,(AA$3+2),FALSE)), VLOOKUP($B610,'Results-formatted 060121'!$A:$AJ,(AA$3+2),FALSE)))</f>
        <v>4</v>
      </c>
      <c r="AB610" s="95">
        <f>IF($C610 = "neg", (($D610+1) - VLOOKUP($B610,'Results-formatted 060121'!$A:$AJ,(AB$3+2),FALSE)), IF($C610 = "pos-neg", (3+VLOOKUP($B610,'Results-formatted 060121'!$A:$AJ,(AB$3+2),FALSE)), VLOOKUP($B610,'Results-formatted 060121'!$A:$AJ,(AB$3+2),FALSE)))</f>
        <v>4</v>
      </c>
      <c r="AC610" s="95">
        <f>IF($C610 = "neg", (($D610+1) - VLOOKUP($B610,'Results-formatted 060121'!$A:$AJ,(AC$3+2),FALSE)), IF($C610 = "pos-neg", (3+VLOOKUP($B610,'Results-formatted 060121'!$A:$AJ,(AC$3+2),FALSE)), VLOOKUP($B610,'Results-formatted 060121'!$A:$AJ,(AC$3+2),FALSE)))</f>
        <v>3</v>
      </c>
      <c r="AD610" s="95">
        <f>IF($C610 = "neg", (($D610+1) - VLOOKUP($B610,'Results-formatted 060121'!$A:$AJ,(AD$3+2),FALSE)), IF($C610 = "pos-neg", (3+VLOOKUP($B610,'Results-formatted 060121'!$A:$AJ,(AD$3+2),FALSE)), VLOOKUP($B610,'Results-formatted 060121'!$A:$AJ,(AD$3+2),FALSE)))</f>
        <v>3</v>
      </c>
      <c r="AE610" s="95">
        <f>IF($C610 = "neg", (($D610+1) - VLOOKUP($B610,'Results-formatted 060121'!$A:$AJ,(AE$3+2),FALSE)), IF($C610 = "pos-neg", (3+VLOOKUP($B610,'Results-formatted 060121'!$A:$AJ,(AE$3+2),FALSE)), VLOOKUP($B610,'Results-formatted 060121'!$A:$AJ,(AE$3+2),FALSE)))</f>
        <v>4</v>
      </c>
      <c r="AF610" s="95">
        <f>IF($C610 = "neg", (($D610+1) - VLOOKUP($B610,'Results-formatted 060121'!$A:$AJ,(AF$3+2),FALSE)), IF($C610 = "pos-neg", (3+VLOOKUP($B610,'Results-formatted 060121'!$A:$AJ,(AF$3+2),FALSE)), VLOOKUP($B610,'Results-formatted 060121'!$A:$AJ,(AF$3+2),FALSE)))</f>
        <v>3</v>
      </c>
      <c r="AG610" s="95">
        <f>IF($C610 = "neg", (($D610+1) - VLOOKUP($B610,'Results-formatted 060121'!$A:$AJ,(AG$3+2),FALSE)), IF($C610 = "pos-neg", (3+VLOOKUP($B610,'Results-formatted 060121'!$A:$AJ,(AG$3+2),FALSE)), VLOOKUP($B610,'Results-formatted 060121'!$A:$AJ,(AG$3+2),FALSE)))</f>
        <v>4</v>
      </c>
      <c r="AH610" s="95">
        <f>IF($C610 = "neg", (($D610+1) - VLOOKUP($B610,'Results-formatted 060121'!$A:$AJ,(AH$3+2),FALSE)), IF($C610 = "pos-neg", (3+VLOOKUP($B610,'Results-formatted 060121'!$A:$AJ,(AH$3+2),FALSE)), VLOOKUP($B610,'Results-formatted 060121'!$A:$AJ,(AH$3+2),FALSE)))</f>
        <v>3</v>
      </c>
      <c r="AI610" s="95">
        <f>IF($C610 = "neg", (($D610+1) - VLOOKUP($B610,'Results-formatted 060121'!$A:$AJ,(AI$3+2),FALSE)), IF($C610 = "pos-neg", (3+VLOOKUP($B610,'Results-formatted 060121'!$A:$AJ,(AI$3+2),FALSE)), VLOOKUP($B610,'Results-formatted 060121'!$A:$AJ,(AI$3+2),FALSE)))</f>
        <v>4</v>
      </c>
      <c r="AJ610" s="95">
        <f>IF($C610 = "neg", (($D610+1) - VLOOKUP($B610,'Results-formatted 060121'!$A:$AJ,(AJ$3+2),FALSE)), IF($C610 = "pos-neg", (3+VLOOKUP($B610,'Results-formatted 060121'!$A:$AJ,(AJ$3+2),FALSE)), VLOOKUP($B610,'Results-formatted 060121'!$A:$AJ,(AJ$3+2),FALSE)))</f>
        <v>5</v>
      </c>
      <c r="AK610" s="95">
        <f>IF($C610 = "neg", (($D610+1) - VLOOKUP($B610,'Results-formatted 060121'!$A:$AJ,(AK$3+2),FALSE)), IF($C610 = "pos-neg", (3+VLOOKUP($B610,'Results-formatted 060121'!$A:$AJ,(AK$3+2),FALSE)), VLOOKUP($B610,'Results-formatted 060121'!$A:$AJ,(AK$3+2),FALSE)))</f>
        <v>4</v>
      </c>
      <c r="AL610" s="95">
        <f>IF($C610 = "neg", (($D610+1) - VLOOKUP($B610,'Results-formatted 060121'!$A:$AJ,(AL$3+2),FALSE)), IF($C610 = "pos-neg", (3+VLOOKUP($B610,'Results-formatted 060121'!$A:$AJ,(AL$3+2),FALSE)), VLOOKUP($B610,'Results-formatted 060121'!$A:$AJ,(AL$3+2),FALSE)))</f>
        <v>3</v>
      </c>
      <c r="AM610" s="95">
        <f>IF($C610 = "neg", (($D610+1) - VLOOKUP($B610,'Results-formatted 060121'!$A:AJ,(AM$3+2),FALSE)), IF($C610 = "pos-neg", (3+VLOOKUP($B610,'Results-formatted 060121'!$A:AJ,(AM$3+2),FALSE)), VLOOKUP($B610,'Results-formatted 060121'!$A:AJ,(AM$3+2),FALSE)))</f>
        <v>4</v>
      </c>
      <c r="AN610" s="95">
        <f>IF($C610 = "neg", (($D610+1) - VLOOKUP($B610,'Results-formatted 060121'!$A:AK,(AN$3+2),FALSE)), IF($C610 = "pos-neg", (3+VLOOKUP($B610,'Results-formatted 060121'!$A:AK,(AN$3+2),FALSE)), VLOOKUP($B610,'Results-formatted 060121'!$A:AK,(AN$3+2),FALSE)))</f>
        <v>5</v>
      </c>
      <c r="AO610" s="95">
        <f>IF($C610 = "neg", (($D610+1) - VLOOKUP($B610,'Results-formatted 060121'!$A:AL,(AO$3+2),FALSE)), IF($C610 = "pos-neg", (3+VLOOKUP($B610,'Results-formatted 060121'!$A:AL,(AO$3+2),FALSE)), VLOOKUP($B610,'Results-formatted 060121'!$A:AL,(AO$3+2),FALSE)))</f>
        <v>2</v>
      </c>
      <c r="AP610" s="95">
        <f>IF($C610 = "neg", (($D610+1) - VLOOKUP($B610,'Results-formatted 060121'!$A:AM,(AP$3+2),FALSE)), IF($C610 = "pos-neg", (3+VLOOKUP($B610,'Results-formatted 060121'!$A:AM,(AP$3+2),FALSE)), VLOOKUP($B610,'Results-formatted 060121'!$A:AM,(AP$3+2),FALSE)))</f>
        <v>1</v>
      </c>
      <c r="AQ610" s="95">
        <f>IF($C610 = "neg", (($D610+1) - VLOOKUP($B610,'Results-formatted 060121'!$A:AN,(AQ$3+2),FALSE)), IF($C610 = "pos-neg", (3+VLOOKUP($B610,'Results-formatted 060121'!$A:AN,(AQ$3+2),FALSE)), VLOOKUP($B610,'Results-formatted 060121'!$A:AN,(AQ$3+2),FALSE)))</f>
        <v>4</v>
      </c>
      <c r="AR610" s="95">
        <f>IF($C610 = "neg", (($D610+1) - VLOOKUP($B610,'Results-formatted 060121'!$A:AO,(AR$3+2),FALSE)), IF($C610 = "pos-neg", (3+VLOOKUP($B610,'Results-formatted 060121'!$A:AO,(AR$3+2),FALSE)), VLOOKUP($B610,'Results-formatted 060121'!$A:AO,(AR$3+2),FALSE)))</f>
        <v>5</v>
      </c>
      <c r="AS610" s="95">
        <f>IF($C610 = "neg", (($D610+1) - VLOOKUP($B610,'Results-formatted 060121'!$A:AP,(AS$3+2),FALSE)), IF($C610 = "pos-neg", (3+VLOOKUP($B610,'Results-formatted 060121'!$A:AP,(AS$3+2),FALSE)), VLOOKUP($B610,'Results-formatted 060121'!$A:AP,(AS$3+2),FALSE)))</f>
        <v>4</v>
      </c>
      <c r="AT610" s="95">
        <f>IF($C610 = "neg", (($D610+1) - VLOOKUP($B610,'Results-formatted 060121'!$A:AQ,(AT$3+2),FALSE)), IF($C610 = "pos-neg", (3+VLOOKUP($B610,'Results-formatted 060121'!$A:AQ,(AT$3+2),FALSE)), VLOOKUP($B610,'Results-formatted 060121'!$A:AQ,(AT$3+2),FALSE)))</f>
        <v>3</v>
      </c>
      <c r="AU610" s="95">
        <f>IF($C610 = "neg", (($D610+1) - VLOOKUP($B610,'Results-formatted 060121'!$A:AR,(AU$3+2),FALSE)), IF($C610 = "pos-neg", (3+VLOOKUP($B610,'Results-formatted 060121'!$A:AR,(AU$3+2),FALSE)), VLOOKUP($B610,'Results-formatted 060121'!$A:AR,(AU$3+2),FALSE)))</f>
        <v>4</v>
      </c>
      <c r="AV610" s="95">
        <f>IF($C610 = "neg", (($D610+1) - VLOOKUP($B610,'Results-formatted 060121'!$A:AS,(AV$3+2),FALSE)), IF($C610 = "pos-neg", (3+VLOOKUP($B610,'Results-formatted 060121'!$A:AS,(AV$3+2),FALSE)), VLOOKUP($B610,'Results-formatted 060121'!$A:AS,(AV$3+2),FALSE)))</f>
        <v>3</v>
      </c>
      <c r="AW610" s="95">
        <f>IF($C610 = "neg", (($D610+1) - VLOOKUP($B610,'Results-formatted 060121'!$A:AT,(AW$3+2),FALSE)), IF($C610 = "pos-neg", (3+VLOOKUP($B610,'Results-formatted 060121'!$A:AT,(AW$3+2),FALSE)), VLOOKUP($B610,'Results-formatted 060121'!$A:AT,(AW$3+2),FALSE)))</f>
        <v>1</v>
      </c>
      <c r="AX610" s="95">
        <f>IF($C610 = "neg", (($D610+1) - VLOOKUP($B610,'Results-formatted 060121'!$A:AU,(AX$3+2),FALSE)), IF($C610 = "pos-neg", (3+VLOOKUP($B610,'Results-formatted 060121'!$A:AU,(AX$3+2),FALSE)), VLOOKUP($B610,'Results-formatted 060121'!$A:AU,(AX$3+2),FALSE)))</f>
        <v>1</v>
      </c>
      <c r="AY610" s="95">
        <f>IF($C610 = "neg", (($D610+1) - VLOOKUP($B610,'Results-formatted 060121'!$A:AV,(AY$3+2),FALSE)), IF($C610 = "pos-neg", (3+VLOOKUP($B610,'Results-formatted 060121'!$A:AV,(AY$3+2),FALSE)), VLOOKUP($B610,'Results-formatted 060121'!$A:AV,(AY$3+2),FALSE)))</f>
        <v>3</v>
      </c>
      <c r="AZ610" s="95">
        <f>IF($C610 = "neg", (($D610+1) - VLOOKUP($B610,'Results-formatted 060121'!$A:AW,(AZ$3+2),FALSE)), IF($C610 = "pos-neg", (3+VLOOKUP($B610,'Results-formatted 060121'!$A:AW,(AZ$3+2),FALSE)), VLOOKUP($B610,'Results-formatted 060121'!$A:AW,(AZ$3+2),FALSE)))</f>
        <v>4</v>
      </c>
      <c r="BA610" s="95">
        <f>IF($C610 = "neg", (($D610+1) - VLOOKUP($B610,'Results-formatted 060121'!$A:AX,(BA$3+2),FALSE)), IF($C610 = "pos-neg", (3+VLOOKUP($B610,'Results-formatted 060121'!$A:AX,(BA$3+2),FALSE)), VLOOKUP($B610,'Results-formatted 060121'!$A:AX,(BA$3+2),FALSE)))</f>
        <v>3</v>
      </c>
      <c r="BB610" s="95">
        <f>IF($C610 = "neg", (($D610+1) - VLOOKUP($B610,'Results-formatted 060121'!$A:AY,(BB$3+2),FALSE)), IF($C610 = "pos-neg", (3+VLOOKUP($B610,'Results-formatted 060121'!$A:AY,(BB$3+2),FALSE)), VLOOKUP($B610,'Results-formatted 060121'!$A:AY,(BB$3+2),FALSE)))</f>
        <v>3</v>
      </c>
      <c r="BC610" s="95">
        <f>IF($C610 = "neg", (($D610+1) - VLOOKUP($B610,'Results-formatted 060121'!$A:AZ,(BC$3+2),FALSE)), IF($C610 = "pos-neg", (3+VLOOKUP($B610,'Results-formatted 060121'!$A:AZ,(BC$3+2),FALSE)), VLOOKUP($B610,'Results-formatted 060121'!$A:AZ,(BC$3+2),FALSE)))</f>
        <v>4</v>
      </c>
      <c r="BD610" s="95">
        <f>IF($C610 = "neg", (($D610+1) - VLOOKUP($B610,'Results-formatted 060121'!$A:BA,(BD$3+2),FALSE)), IF($C610 = "pos-neg", (3+VLOOKUP($B610,'Results-formatted 060121'!$A:BA,(BD$3+2),FALSE)), VLOOKUP($B610,'Results-formatted 060121'!$A:BA,(BD$3+2),FALSE)))</f>
        <v>4</v>
      </c>
      <c r="BE610" s="95">
        <f>IF($C610 = "neg", (($D610+1) - VLOOKUP($B610,'Results-formatted 060121'!$A:BB,(BE$3+2),FALSE)), IF($C610 = "pos-neg", (3+VLOOKUP($B610,'Results-formatted 060121'!$A:BB,(BE$3+2),FALSE)), VLOOKUP($B610,'Results-formatted 060121'!$A:BB,(BE$3+2),FALSE)))</f>
        <v>3</v>
      </c>
      <c r="BF610" s="95">
        <f>IF($C610 = "neg", (($D610+1) - VLOOKUP($B610,'Results-formatted 060121'!$A:BC,(BF$3+2),FALSE)), IF($C610 = "pos-neg", (3+VLOOKUP($B610,'Results-formatted 060121'!$A:BC,(BF$3+2),FALSE)), VLOOKUP($B610,'Results-formatted 060121'!$A:BC,(BF$3+2),FALSE)))</f>
        <v>5</v>
      </c>
      <c r="BG610" s="95">
        <f>IF($C610 = "neg", (($D610+1) - VLOOKUP($B610,'Results-formatted 060121'!$A:BD,(BG$3+2),FALSE)), IF($C610 = "pos-neg", (3+VLOOKUP($B610,'Results-formatted 060121'!$A:BD,(BG$3+2),FALSE)), VLOOKUP($B610,'Results-formatted 060121'!$A:BD,(BG$3+2),FALSE)))</f>
        <v>3</v>
      </c>
      <c r="BH610" s="95">
        <f>IF($C610 = "neg", (($D610+1) - VLOOKUP($B610,'Results-formatted 060121'!$A:BE,(BH$3+2),FALSE)), IF($C610 = "pos-neg", (3+VLOOKUP($B610,'Results-formatted 060121'!$A:BE,(BH$3+2),FALSE)), VLOOKUP($B610,'Results-formatted 060121'!$A:BE,(BH$3+2),FALSE)))</f>
        <v>3</v>
      </c>
      <c r="BI610" s="95">
        <f>IF($C610 = "neg", (($D610+1) - VLOOKUP($B610,'Results-formatted 060121'!$A:BF,(BI$3+2),FALSE)), IF($C610 = "pos-neg", (3+VLOOKUP($B610,'Results-formatted 060121'!$A:BF,(BI$3+2),FALSE)), VLOOKUP($B610,'Results-formatted 060121'!$A:BF,(BI$3+2),FALSE)))</f>
        <v>3</v>
      </c>
      <c r="BJ610" s="95">
        <f>IF($C610 = "neg", (($D610+1) - VLOOKUP($B610,'Results-formatted 060121'!$A:BG,(BJ$3+2),FALSE)), IF($C610 = "pos-neg", (3+VLOOKUP($B610,'Results-formatted 060121'!$A:BG,(BJ$3+2),FALSE)), VLOOKUP($B610,'Results-formatted 060121'!$A:BG,(BJ$3+2),FALSE)))</f>
        <v>4</v>
      </c>
      <c r="BK610" s="95">
        <f>IF($C610 = "neg", (($D610+1) - VLOOKUP($B610,'Results-formatted 060121'!$A:BH,(BK$3+2),FALSE)), IF($C610 = "pos-neg", (3+VLOOKUP($B610,'Results-formatted 060121'!$A:BH,(BK$3+2),FALSE)), VLOOKUP($B610,'Results-formatted 060121'!$A:BH,(BK$3+2),FALSE)))</f>
        <v>3</v>
      </c>
      <c r="BL610" s="95">
        <f>IF($C610 = "neg", (($D610+1) - VLOOKUP($B610,'Results-formatted 060121'!$A:BI,(BL$3+2),FALSE)), IF($C610 = "pos-neg", (3+VLOOKUP($B610,'Results-formatted 060121'!$A:BI,(BL$3+2),FALSE)), VLOOKUP($B610,'Results-formatted 060121'!$A:BI,(BL$3+2),FALSE)))</f>
        <v>4</v>
      </c>
      <c r="BM610" s="95">
        <f>IF($C610 = "neg", (($D610+1) - VLOOKUP($B610,'Results-formatted 060121'!$A:BJ,(BM$3+2),FALSE)), IF($C610 = "pos-neg", (3+VLOOKUP($B610,'Results-formatted 060121'!$A:BJ,(BM$3+2),FALSE)), VLOOKUP($B610,'Results-formatted 060121'!$A:BJ,(BM$3+2),FALSE)))</f>
        <v>4</v>
      </c>
      <c r="BN610" s="95"/>
      <c r="BO610" s="95"/>
      <c r="BP610" s="95"/>
      <c r="BQ610" s="95"/>
      <c r="BR610" s="95"/>
      <c r="BS610" s="95"/>
      <c r="BT610" s="95"/>
      <c r="BU610" s="95"/>
      <c r="BV610" s="95"/>
      <c r="BW610" s="95"/>
      <c r="BX610" s="95"/>
      <c r="BY610" s="95"/>
      <c r="BZ610" s="95"/>
      <c r="CA610" s="95"/>
      <c r="CB610" s="95"/>
      <c r="CC610" s="95"/>
      <c r="CD610" s="98"/>
      <c r="CE610" s="25">
        <f t="shared" si="2461"/>
        <v>3.4666666666666668</v>
      </c>
      <c r="CF610" s="25">
        <f t="shared" si="2320"/>
        <v>0.96492147158599528</v>
      </c>
    </row>
    <row r="611" spans="2:84" ht="42" x14ac:dyDescent="0.15">
      <c r="B611" s="84" t="s">
        <v>710</v>
      </c>
      <c r="C611" s="86" t="s">
        <v>225</v>
      </c>
      <c r="D611" s="2">
        <v>5</v>
      </c>
      <c r="E611" s="15" t="s">
        <v>1147</v>
      </c>
      <c r="F611" s="95">
        <f>IF($C611 = "neg", (($D611+1) - VLOOKUP($B611,'Results-formatted 060121'!$A:$AJ,(F$3+2),FALSE)), IF($C611 = "pos-neg", (3+VLOOKUP($B611,'Results-formatted 060121'!$A:$AJ,(F$3+2),FALSE)), VLOOKUP($B611,'Results-formatted 060121'!$A:$AJ,(F$3+2),FALSE)))</f>
        <v>3</v>
      </c>
      <c r="G611" s="95">
        <f>IF($C611 = "neg", (($D611+1) - VLOOKUP($B611,'Results-formatted 060121'!$A:$AJ,(G$3+2),FALSE)), IF($C611 = "pos-neg", (3+VLOOKUP($B611,'Results-formatted 060121'!$A:$AJ,(G$3+2),FALSE)), VLOOKUP($B611,'Results-formatted 060121'!$A:$AJ,(G$3+2),FALSE)))</f>
        <v>2</v>
      </c>
      <c r="H611" s="95">
        <f>IF($C611 = "neg", (($D611+1) - VLOOKUP($B611,'Results-formatted 060121'!$A:$AJ,(H$3+2),FALSE)), IF($C611 = "pos-neg", (3+VLOOKUP($B611,'Results-formatted 060121'!$A:$AJ,(H$3+2),FALSE)), VLOOKUP($B611,'Results-formatted 060121'!$A:$AJ,(H$3+2),FALSE)))</f>
        <v>3</v>
      </c>
      <c r="I611" s="95">
        <f>IF($C611 = "neg", (($D611+1) - VLOOKUP($B611,'Results-formatted 060121'!$A:$AJ,(I$3+2),FALSE)), IF($C611 = "pos-neg", (3+VLOOKUP($B611,'Results-formatted 060121'!$A:$AJ,(I$3+2),FALSE)), VLOOKUP($B611,'Results-formatted 060121'!$A:$AJ,(I$3+2),FALSE)))</f>
        <v>4</v>
      </c>
      <c r="J611" s="95">
        <f>IF($C611 = "neg", (($D611+1) - VLOOKUP($B611,'Results-formatted 060121'!$A:$AJ,(J$3+2),FALSE)), IF($C611 = "pos-neg", (3+VLOOKUP($B611,'Results-formatted 060121'!$A:$AJ,(J$3+2),FALSE)), VLOOKUP($B611,'Results-formatted 060121'!$A:$AJ,(J$3+2),FALSE)))</f>
        <v>3</v>
      </c>
      <c r="K611" s="95">
        <f>IF($C611 = "neg", (($D611+1) - VLOOKUP($B611,'Results-formatted 060121'!$A:$AJ,(K$3+2),FALSE)), IF($C611 = "pos-neg", (3+VLOOKUP($B611,'Results-formatted 060121'!$A:$AJ,(K$3+2),FALSE)), VLOOKUP($B611,'Results-formatted 060121'!$A:$AJ,(K$3+2),FALSE)))</f>
        <v>3</v>
      </c>
      <c r="L611" s="95">
        <f>IF($C611 = "neg", (($D611+1) - VLOOKUP($B611,'Results-formatted 060121'!$A:$AJ,(L$3+2),FALSE)), IF($C611 = "pos-neg", (3+VLOOKUP($B611,'Results-formatted 060121'!$A:$AJ,(L$3+2),FALSE)), VLOOKUP($B611,'Results-formatted 060121'!$A:$AJ,(L$3+2),FALSE)))</f>
        <v>4</v>
      </c>
      <c r="M611" s="95">
        <f>IF($C611 = "neg", (($D611+1) - VLOOKUP($B611,'Results-formatted 060121'!$A:$AJ,(M$3+2),FALSE)), IF($C611 = "pos-neg", (3+VLOOKUP($B611,'Results-formatted 060121'!$A:$AJ,(M$3+2),FALSE)), VLOOKUP($B611,'Results-formatted 060121'!$A:$AJ,(M$3+2),FALSE)))</f>
        <v>5</v>
      </c>
      <c r="N611" s="95">
        <f>IF($C611 = "neg", (($D611+1) - VLOOKUP($B611,'Results-formatted 060121'!$A:$AJ,(N$3+2),FALSE)), IF($C611 = "pos-neg", (3+VLOOKUP($B611,'Results-formatted 060121'!$A:$AJ,(N$3+2),FALSE)), VLOOKUP($B611,'Results-formatted 060121'!$A:$AJ,(N$3+2),FALSE)))</f>
        <v>3</v>
      </c>
      <c r="O611" s="95">
        <f>IF($C611 = "neg", (($D611+1) - VLOOKUP($B611,'Results-formatted 060121'!$A:$AJ,(O$3+2),FALSE)), IF($C611 = "pos-neg", (3+VLOOKUP($B611,'Results-formatted 060121'!$A:$AJ,(O$3+2),FALSE)), VLOOKUP($B611,'Results-formatted 060121'!$A:$AJ,(O$3+2),FALSE)))</f>
        <v>5</v>
      </c>
      <c r="P611" s="95">
        <f>IF($C611 = "neg", (($D611+1) - VLOOKUP($B611,'Results-formatted 060121'!$A:$AJ,(P$3+2),FALSE)), IF($C611 = "pos-neg", (3+VLOOKUP($B611,'Results-formatted 060121'!$A:$AJ,(P$3+2),FALSE)), VLOOKUP($B611,'Results-formatted 060121'!$A:$AJ,(P$3+2),FALSE)))</f>
        <v>4</v>
      </c>
      <c r="Q611" s="95">
        <f>IF($C611 = "neg", (($D611+1) - VLOOKUP($B611,'Results-formatted 060121'!$A:$AJ,(Q$3+2),FALSE)), IF($C611 = "pos-neg", (3+VLOOKUP($B611,'Results-formatted 060121'!$A:$AJ,(Q$3+2),FALSE)), VLOOKUP($B611,'Results-formatted 060121'!$A:$AJ,(Q$3+2),FALSE)))</f>
        <v>5</v>
      </c>
      <c r="R611" s="95">
        <f>IF($C611 = "neg", (($D611+1) - VLOOKUP($B611,'Results-formatted 060121'!$A:$AJ,(R$3+2),FALSE)), IF($C611 = "pos-neg", (3+VLOOKUP($B611,'Results-formatted 060121'!$A:$AJ,(R$3+2),FALSE)), VLOOKUP($B611,'Results-formatted 060121'!$A:$AJ,(R$3+2),FALSE)))</f>
        <v>4</v>
      </c>
      <c r="S611" s="95">
        <f>IF($C611 = "neg", (($D611+1) - VLOOKUP($B611,'Results-formatted 060121'!$A:$AJ,(S$3+2),FALSE)), IF($C611 = "pos-neg", (3+VLOOKUP($B611,'Results-formatted 060121'!$A:$AJ,(S$3+2),FALSE)), VLOOKUP($B611,'Results-formatted 060121'!$A:$AJ,(S$3+2),FALSE)))</f>
        <v>4</v>
      </c>
      <c r="T611" s="95">
        <f>IF($C611 = "neg", (($D611+1) - VLOOKUP($B611,'Results-formatted 060121'!$A:$AJ,(T$3+2),FALSE)), IF($C611 = "pos-neg", (3+VLOOKUP($B611,'Results-formatted 060121'!$A:$AJ,(T$3+2),FALSE)), VLOOKUP($B611,'Results-formatted 060121'!$A:$AJ,(T$3+2),FALSE)))</f>
        <v>4</v>
      </c>
      <c r="U611" s="95">
        <f>IF($C611 = "neg", (($D611+1) - VLOOKUP($B611,'Results-formatted 060121'!$A:$AJ,(U$3+2),FALSE)), IF($C611 = "pos-neg", (3+VLOOKUP($B611,'Results-formatted 060121'!$A:$AJ,(U$3+2),FALSE)), VLOOKUP($B611,'Results-formatted 060121'!$A:$AJ,(U$3+2),FALSE)))</f>
        <v>1</v>
      </c>
      <c r="V611" s="95">
        <f>IF($C611 = "neg", (($D611+1) - VLOOKUP($B611,'Results-formatted 060121'!$A:$AJ,(V$3+2),FALSE)), IF($C611 = "pos-neg", (3+VLOOKUP($B611,'Results-formatted 060121'!$A:$AJ,(V$3+2),FALSE)), VLOOKUP($B611,'Results-formatted 060121'!$A:$AJ,(V$3+2),FALSE)))</f>
        <v>4</v>
      </c>
      <c r="W611" s="95">
        <f>IF($C611 = "neg", (($D611+1) - VLOOKUP($B611,'Results-formatted 060121'!$A:$AJ,(W$3+2),FALSE)), IF($C611 = "pos-neg", (3+VLOOKUP($B611,'Results-formatted 060121'!$A:$AJ,(W$3+2),FALSE)), VLOOKUP($B611,'Results-formatted 060121'!$A:$AJ,(W$3+2),FALSE)))</f>
        <v>4</v>
      </c>
      <c r="X611" s="95">
        <f>IF($C611 = "neg", (($D611+1) - VLOOKUP($B611,'Results-formatted 060121'!$A:$AJ,(X$3+2),FALSE)), IF($C611 = "pos-neg", (3+VLOOKUP($B611,'Results-formatted 060121'!$A:$AJ,(X$3+2),FALSE)), VLOOKUP($B611,'Results-formatted 060121'!$A:$AJ,(X$3+2),FALSE)))</f>
        <v>4</v>
      </c>
      <c r="Y611" s="95">
        <f>IF($C611 = "neg", (($D611+1) - VLOOKUP($B611,'Results-formatted 060121'!$A:$AJ,(Y$3+2),FALSE)), IF($C611 = "pos-neg", (3+VLOOKUP($B611,'Results-formatted 060121'!$A:$AJ,(Y$3+2),FALSE)), VLOOKUP($B611,'Results-formatted 060121'!$A:$AJ,(Y$3+2),FALSE)))</f>
        <v>4</v>
      </c>
      <c r="Z611" s="95">
        <f>IF($C611 = "neg", (($D611+1) - VLOOKUP($B611,'Results-formatted 060121'!$A:$AJ,(Z$3+2),FALSE)), IF($C611 = "pos-neg", (3+VLOOKUP($B611,'Results-formatted 060121'!$A:$AJ,(Z$3+2),FALSE)), VLOOKUP($B611,'Results-formatted 060121'!$A:$AJ,(Z$3+2),FALSE)))</f>
        <v>3</v>
      </c>
      <c r="AA611" s="95">
        <f>IF($C611 = "neg", (($D611+1) - VLOOKUP($B611,'Results-formatted 060121'!$A:$AJ,(AA$3+2),FALSE)), IF($C611 = "pos-neg", (3+VLOOKUP($B611,'Results-formatted 060121'!$A:$AJ,(AA$3+2),FALSE)), VLOOKUP($B611,'Results-formatted 060121'!$A:$AJ,(AA$3+2),FALSE)))</f>
        <v>4</v>
      </c>
      <c r="AB611" s="95">
        <f>IF($C611 = "neg", (($D611+1) - VLOOKUP($B611,'Results-formatted 060121'!$A:$AJ,(AB$3+2),FALSE)), IF($C611 = "pos-neg", (3+VLOOKUP($B611,'Results-formatted 060121'!$A:$AJ,(AB$3+2),FALSE)), VLOOKUP($B611,'Results-formatted 060121'!$A:$AJ,(AB$3+2),FALSE)))</f>
        <v>2</v>
      </c>
      <c r="AC611" s="95">
        <f>IF($C611 = "neg", (($D611+1) - VLOOKUP($B611,'Results-formatted 060121'!$A:$AJ,(AC$3+2),FALSE)), IF($C611 = "pos-neg", (3+VLOOKUP($B611,'Results-formatted 060121'!$A:$AJ,(AC$3+2),FALSE)), VLOOKUP($B611,'Results-formatted 060121'!$A:$AJ,(AC$3+2),FALSE)))</f>
        <v>4</v>
      </c>
      <c r="AD611" s="95">
        <f>IF($C611 = "neg", (($D611+1) - VLOOKUP($B611,'Results-formatted 060121'!$A:$AJ,(AD$3+2),FALSE)), IF($C611 = "pos-neg", (3+VLOOKUP($B611,'Results-formatted 060121'!$A:$AJ,(AD$3+2),FALSE)), VLOOKUP($B611,'Results-formatted 060121'!$A:$AJ,(AD$3+2),FALSE)))</f>
        <v>3</v>
      </c>
      <c r="AE611" s="95">
        <f>IF($C611 = "neg", (($D611+1) - VLOOKUP($B611,'Results-formatted 060121'!$A:$AJ,(AE$3+2),FALSE)), IF($C611 = "pos-neg", (3+VLOOKUP($B611,'Results-formatted 060121'!$A:$AJ,(AE$3+2),FALSE)), VLOOKUP($B611,'Results-formatted 060121'!$A:$AJ,(AE$3+2),FALSE)))</f>
        <v>4</v>
      </c>
      <c r="AF611" s="95">
        <f>IF($C611 = "neg", (($D611+1) - VLOOKUP($B611,'Results-formatted 060121'!$A:$AJ,(AF$3+2),FALSE)), IF($C611 = "pos-neg", (3+VLOOKUP($B611,'Results-formatted 060121'!$A:$AJ,(AF$3+2),FALSE)), VLOOKUP($B611,'Results-formatted 060121'!$A:$AJ,(AF$3+2),FALSE)))</f>
        <v>5</v>
      </c>
      <c r="AG611" s="95">
        <f>IF($C611 = "neg", (($D611+1) - VLOOKUP($B611,'Results-formatted 060121'!$A:$AJ,(AG$3+2),FALSE)), IF($C611 = "pos-neg", (3+VLOOKUP($B611,'Results-formatted 060121'!$A:$AJ,(AG$3+2),FALSE)), VLOOKUP($B611,'Results-formatted 060121'!$A:$AJ,(AG$3+2),FALSE)))</f>
        <v>4</v>
      </c>
      <c r="AH611" s="95">
        <f>IF($C611 = "neg", (($D611+1) - VLOOKUP($B611,'Results-formatted 060121'!$A:$AJ,(AH$3+2),FALSE)), IF($C611 = "pos-neg", (3+VLOOKUP($B611,'Results-formatted 060121'!$A:$AJ,(AH$3+2),FALSE)), VLOOKUP($B611,'Results-formatted 060121'!$A:$AJ,(AH$3+2),FALSE)))</f>
        <v>3</v>
      </c>
      <c r="AI611" s="95">
        <f>IF($C611 = "neg", (($D611+1) - VLOOKUP($B611,'Results-formatted 060121'!$A:$AJ,(AI$3+2),FALSE)), IF($C611 = "pos-neg", (3+VLOOKUP($B611,'Results-formatted 060121'!$A:$AJ,(AI$3+2),FALSE)), VLOOKUP($B611,'Results-formatted 060121'!$A:$AJ,(AI$3+2),FALSE)))</f>
        <v>5</v>
      </c>
      <c r="AJ611" s="95">
        <f>IF($C611 = "neg", (($D611+1) - VLOOKUP($B611,'Results-formatted 060121'!$A:$AJ,(AJ$3+2),FALSE)), IF($C611 = "pos-neg", (3+VLOOKUP($B611,'Results-formatted 060121'!$A:$AJ,(AJ$3+2),FALSE)), VLOOKUP($B611,'Results-formatted 060121'!$A:$AJ,(AJ$3+2),FALSE)))</f>
        <v>5</v>
      </c>
      <c r="AK611" s="95">
        <f>IF($C611 = "neg", (($D611+1) - VLOOKUP($B611,'Results-formatted 060121'!$A:$AJ,(AK$3+2),FALSE)), IF($C611 = "pos-neg", (3+VLOOKUP($B611,'Results-formatted 060121'!$A:$AJ,(AK$3+2),FALSE)), VLOOKUP($B611,'Results-formatted 060121'!$A:$AJ,(AK$3+2),FALSE)))</f>
        <v>4</v>
      </c>
      <c r="AL611" s="95">
        <f>IF($C611 = "neg", (($D611+1) - VLOOKUP($B611,'Results-formatted 060121'!$A:$AJ,(AL$3+2),FALSE)), IF($C611 = "pos-neg", (3+VLOOKUP($B611,'Results-formatted 060121'!$A:$AJ,(AL$3+2),FALSE)), VLOOKUP($B611,'Results-formatted 060121'!$A:$AJ,(AL$3+2),FALSE)))</f>
        <v>4</v>
      </c>
      <c r="AM611" s="95">
        <f>IF($C611 = "neg", (($D611+1) - VLOOKUP($B611,'Results-formatted 060121'!$A:AJ,(AM$3+2),FALSE)), IF($C611 = "pos-neg", (3+VLOOKUP($B611,'Results-formatted 060121'!$A:AJ,(AM$3+2),FALSE)), VLOOKUP($B611,'Results-formatted 060121'!$A:AJ,(AM$3+2),FALSE)))</f>
        <v>4</v>
      </c>
      <c r="AN611" s="95">
        <f>IF($C611 = "neg", (($D611+1) - VLOOKUP($B611,'Results-formatted 060121'!$A:AK,(AN$3+2),FALSE)), IF($C611 = "pos-neg", (3+VLOOKUP($B611,'Results-formatted 060121'!$A:AK,(AN$3+2),FALSE)), VLOOKUP($B611,'Results-formatted 060121'!$A:AK,(AN$3+2),FALSE)))</f>
        <v>5</v>
      </c>
      <c r="AO611" s="95">
        <f>IF($C611 = "neg", (($D611+1) - VLOOKUP($B611,'Results-formatted 060121'!$A:AL,(AO$3+2),FALSE)), IF($C611 = "pos-neg", (3+VLOOKUP($B611,'Results-formatted 060121'!$A:AL,(AO$3+2),FALSE)), VLOOKUP($B611,'Results-formatted 060121'!$A:AL,(AO$3+2),FALSE)))</f>
        <v>5</v>
      </c>
      <c r="AP611" s="95">
        <f>IF($C611 = "neg", (($D611+1) - VLOOKUP($B611,'Results-formatted 060121'!$A:AM,(AP$3+2),FALSE)), IF($C611 = "pos-neg", (3+VLOOKUP($B611,'Results-formatted 060121'!$A:AM,(AP$3+2),FALSE)), VLOOKUP($B611,'Results-formatted 060121'!$A:AM,(AP$3+2),FALSE)))</f>
        <v>2</v>
      </c>
      <c r="AQ611" s="95">
        <f>IF($C611 = "neg", (($D611+1) - VLOOKUP($B611,'Results-formatted 060121'!$A:AN,(AQ$3+2),FALSE)), IF($C611 = "pos-neg", (3+VLOOKUP($B611,'Results-formatted 060121'!$A:AN,(AQ$3+2),FALSE)), VLOOKUP($B611,'Results-formatted 060121'!$A:AN,(AQ$3+2),FALSE)))</f>
        <v>4</v>
      </c>
      <c r="AR611" s="95">
        <f>IF($C611 = "neg", (($D611+1) - VLOOKUP($B611,'Results-formatted 060121'!$A:AO,(AR$3+2),FALSE)), IF($C611 = "pos-neg", (3+VLOOKUP($B611,'Results-formatted 060121'!$A:AO,(AR$3+2),FALSE)), VLOOKUP($B611,'Results-formatted 060121'!$A:AO,(AR$3+2),FALSE)))</f>
        <v>5</v>
      </c>
      <c r="AS611" s="95">
        <f>IF($C611 = "neg", (($D611+1) - VLOOKUP($B611,'Results-formatted 060121'!$A:AP,(AS$3+2),FALSE)), IF($C611 = "pos-neg", (3+VLOOKUP($B611,'Results-formatted 060121'!$A:AP,(AS$3+2),FALSE)), VLOOKUP($B611,'Results-formatted 060121'!$A:AP,(AS$3+2),FALSE)))</f>
        <v>4</v>
      </c>
      <c r="AT611" s="95">
        <f>IF($C611 = "neg", (($D611+1) - VLOOKUP($B611,'Results-formatted 060121'!$A:AQ,(AT$3+2),FALSE)), IF($C611 = "pos-neg", (3+VLOOKUP($B611,'Results-formatted 060121'!$A:AQ,(AT$3+2),FALSE)), VLOOKUP($B611,'Results-formatted 060121'!$A:AQ,(AT$3+2),FALSE)))</f>
        <v>3</v>
      </c>
      <c r="AU611" s="95">
        <f>IF($C611 = "neg", (($D611+1) - VLOOKUP($B611,'Results-formatted 060121'!$A:AR,(AU$3+2),FALSE)), IF($C611 = "pos-neg", (3+VLOOKUP($B611,'Results-formatted 060121'!$A:AR,(AU$3+2),FALSE)), VLOOKUP($B611,'Results-formatted 060121'!$A:AR,(AU$3+2),FALSE)))</f>
        <v>4</v>
      </c>
      <c r="AV611" s="95">
        <f>IF($C611 = "neg", (($D611+1) - VLOOKUP($B611,'Results-formatted 060121'!$A:AS,(AV$3+2),FALSE)), IF($C611 = "pos-neg", (3+VLOOKUP($B611,'Results-formatted 060121'!$A:AS,(AV$3+2),FALSE)), VLOOKUP($B611,'Results-formatted 060121'!$A:AS,(AV$3+2),FALSE)))</f>
        <v>4</v>
      </c>
      <c r="AW611" s="95">
        <f>IF($C611 = "neg", (($D611+1) - VLOOKUP($B611,'Results-formatted 060121'!$A:AT,(AW$3+2),FALSE)), IF($C611 = "pos-neg", (3+VLOOKUP($B611,'Results-formatted 060121'!$A:AT,(AW$3+2),FALSE)), VLOOKUP($B611,'Results-formatted 060121'!$A:AT,(AW$3+2),FALSE)))</f>
        <v>2</v>
      </c>
      <c r="AX611" s="95">
        <f>IF($C611 = "neg", (($D611+1) - VLOOKUP($B611,'Results-formatted 060121'!$A:AU,(AX$3+2),FALSE)), IF($C611 = "pos-neg", (3+VLOOKUP($B611,'Results-formatted 060121'!$A:AU,(AX$3+2),FALSE)), VLOOKUP($B611,'Results-formatted 060121'!$A:AU,(AX$3+2),FALSE)))</f>
        <v>1</v>
      </c>
      <c r="AY611" s="95">
        <f>IF($C611 = "neg", (($D611+1) - VLOOKUP($B611,'Results-formatted 060121'!$A:AV,(AY$3+2),FALSE)), IF($C611 = "pos-neg", (3+VLOOKUP($B611,'Results-formatted 060121'!$A:AV,(AY$3+2),FALSE)), VLOOKUP($B611,'Results-formatted 060121'!$A:AV,(AY$3+2),FALSE)))</f>
        <v>4</v>
      </c>
      <c r="AZ611" s="95">
        <f>IF($C611 = "neg", (($D611+1) - VLOOKUP($B611,'Results-formatted 060121'!$A:AW,(AZ$3+2),FALSE)), IF($C611 = "pos-neg", (3+VLOOKUP($B611,'Results-formatted 060121'!$A:AW,(AZ$3+2),FALSE)), VLOOKUP($B611,'Results-formatted 060121'!$A:AW,(AZ$3+2),FALSE)))</f>
        <v>5</v>
      </c>
      <c r="BA611" s="95">
        <f>IF($C611 = "neg", (($D611+1) - VLOOKUP($B611,'Results-formatted 060121'!$A:AX,(BA$3+2),FALSE)), IF($C611 = "pos-neg", (3+VLOOKUP($B611,'Results-formatted 060121'!$A:AX,(BA$3+2),FALSE)), VLOOKUP($B611,'Results-formatted 060121'!$A:AX,(BA$3+2),FALSE)))</f>
        <v>4</v>
      </c>
      <c r="BB611" s="95">
        <f>IF($C611 = "neg", (($D611+1) - VLOOKUP($B611,'Results-formatted 060121'!$A:AY,(BB$3+2),FALSE)), IF($C611 = "pos-neg", (3+VLOOKUP($B611,'Results-formatted 060121'!$A:AY,(BB$3+2),FALSE)), VLOOKUP($B611,'Results-formatted 060121'!$A:AY,(BB$3+2),FALSE)))</f>
        <v>4</v>
      </c>
      <c r="BC611" s="95">
        <f>IF($C611 = "neg", (($D611+1) - VLOOKUP($B611,'Results-formatted 060121'!$A:AZ,(BC$3+2),FALSE)), IF($C611 = "pos-neg", (3+VLOOKUP($B611,'Results-formatted 060121'!$A:AZ,(BC$3+2),FALSE)), VLOOKUP($B611,'Results-formatted 060121'!$A:AZ,(BC$3+2),FALSE)))</f>
        <v>4</v>
      </c>
      <c r="BD611" s="95">
        <f>IF($C611 = "neg", (($D611+1) - VLOOKUP($B611,'Results-formatted 060121'!$A:BA,(BD$3+2),FALSE)), IF($C611 = "pos-neg", (3+VLOOKUP($B611,'Results-formatted 060121'!$A:BA,(BD$3+2),FALSE)), VLOOKUP($B611,'Results-formatted 060121'!$A:BA,(BD$3+2),FALSE)))</f>
        <v>5</v>
      </c>
      <c r="BE611" s="95">
        <f>IF($C611 = "neg", (($D611+1) - VLOOKUP($B611,'Results-formatted 060121'!$A:BB,(BE$3+2),FALSE)), IF($C611 = "pos-neg", (3+VLOOKUP($B611,'Results-formatted 060121'!$A:BB,(BE$3+2),FALSE)), VLOOKUP($B611,'Results-formatted 060121'!$A:BB,(BE$3+2),FALSE)))</f>
        <v>4</v>
      </c>
      <c r="BF611" s="95">
        <f>IF($C611 = "neg", (($D611+1) - VLOOKUP($B611,'Results-formatted 060121'!$A:BC,(BF$3+2),FALSE)), IF($C611 = "pos-neg", (3+VLOOKUP($B611,'Results-formatted 060121'!$A:BC,(BF$3+2),FALSE)), VLOOKUP($B611,'Results-formatted 060121'!$A:BC,(BF$3+2),FALSE)))</f>
        <v>4</v>
      </c>
      <c r="BG611" s="95">
        <f>IF($C611 = "neg", (($D611+1) - VLOOKUP($B611,'Results-formatted 060121'!$A:BD,(BG$3+2),FALSE)), IF($C611 = "pos-neg", (3+VLOOKUP($B611,'Results-formatted 060121'!$A:BD,(BG$3+2),FALSE)), VLOOKUP($B611,'Results-formatted 060121'!$A:BD,(BG$3+2),FALSE)))</f>
        <v>3</v>
      </c>
      <c r="BH611" s="95">
        <f>IF($C611 = "neg", (($D611+1) - VLOOKUP($B611,'Results-formatted 060121'!$A:BE,(BH$3+2),FALSE)), IF($C611 = "pos-neg", (3+VLOOKUP($B611,'Results-formatted 060121'!$A:BE,(BH$3+2),FALSE)), VLOOKUP($B611,'Results-formatted 060121'!$A:BE,(BH$3+2),FALSE)))</f>
        <v>3</v>
      </c>
      <c r="BI611" s="95">
        <f>IF($C611 = "neg", (($D611+1) - VLOOKUP($B611,'Results-formatted 060121'!$A:BF,(BI$3+2),FALSE)), IF($C611 = "pos-neg", (3+VLOOKUP($B611,'Results-formatted 060121'!$A:BF,(BI$3+2),FALSE)), VLOOKUP($B611,'Results-formatted 060121'!$A:BF,(BI$3+2),FALSE)))</f>
        <v>4</v>
      </c>
      <c r="BJ611" s="95">
        <f>IF($C611 = "neg", (($D611+1) - VLOOKUP($B611,'Results-formatted 060121'!$A:BG,(BJ$3+2),FALSE)), IF($C611 = "pos-neg", (3+VLOOKUP($B611,'Results-formatted 060121'!$A:BG,(BJ$3+2),FALSE)), VLOOKUP($B611,'Results-formatted 060121'!$A:BG,(BJ$3+2),FALSE)))</f>
        <v>5</v>
      </c>
      <c r="BK611" s="95">
        <f>IF($C611 = "neg", (($D611+1) - VLOOKUP($B611,'Results-formatted 060121'!$A:BH,(BK$3+2),FALSE)), IF($C611 = "pos-neg", (3+VLOOKUP($B611,'Results-formatted 060121'!$A:BH,(BK$3+2),FALSE)), VLOOKUP($B611,'Results-formatted 060121'!$A:BH,(BK$3+2),FALSE)))</f>
        <v>4</v>
      </c>
      <c r="BL611" s="95">
        <f>IF($C611 = "neg", (($D611+1) - VLOOKUP($B611,'Results-formatted 060121'!$A:BI,(BL$3+2),FALSE)), IF($C611 = "pos-neg", (3+VLOOKUP($B611,'Results-formatted 060121'!$A:BI,(BL$3+2),FALSE)), VLOOKUP($B611,'Results-formatted 060121'!$A:BI,(BL$3+2),FALSE)))</f>
        <v>4</v>
      </c>
      <c r="BM611" s="95">
        <f>IF($C611 = "neg", (($D611+1) - VLOOKUP($B611,'Results-formatted 060121'!$A:BJ,(BM$3+2),FALSE)), IF($C611 = "pos-neg", (3+VLOOKUP($B611,'Results-formatted 060121'!$A:BJ,(BM$3+2),FALSE)), VLOOKUP($B611,'Results-formatted 060121'!$A:BJ,(BM$3+2),FALSE)))</f>
        <v>4</v>
      </c>
      <c r="BN611" s="95"/>
      <c r="BO611" s="95"/>
      <c r="BP611" s="95"/>
      <c r="BQ611" s="95"/>
      <c r="BR611" s="95"/>
      <c r="BS611" s="95"/>
      <c r="BT611" s="95"/>
      <c r="BU611" s="95"/>
      <c r="BV611" s="95"/>
      <c r="BW611" s="95"/>
      <c r="BX611" s="95"/>
      <c r="BY611" s="95"/>
      <c r="BZ611" s="95"/>
      <c r="CA611" s="95"/>
      <c r="CB611" s="95"/>
      <c r="CC611" s="95"/>
      <c r="CD611" s="98"/>
      <c r="CE611" s="25">
        <f t="shared" si="2461"/>
        <v>3.7833333333333332</v>
      </c>
      <c r="CF611" s="25">
        <f t="shared" si="2320"/>
        <v>0.9583118396017567</v>
      </c>
    </row>
    <row r="612" spans="2:84" ht="42" x14ac:dyDescent="0.15">
      <c r="B612" s="84" t="s">
        <v>711</v>
      </c>
      <c r="C612" s="86" t="s">
        <v>224</v>
      </c>
      <c r="D612" s="2">
        <v>5</v>
      </c>
      <c r="E612" s="15" t="s">
        <v>1148</v>
      </c>
      <c r="F612" s="95">
        <f>IF($C612 = "neg", (($D612+1) - VLOOKUP($B612,'Results-formatted 060121'!$A:$AJ,(F$3+2),FALSE)), IF($C612 = "pos-neg", (3+VLOOKUP($B612,'Results-formatted 060121'!$A:$AJ,(F$3+2),FALSE)), VLOOKUP($B612,'Results-formatted 060121'!$A:$AJ,(F$3+2),FALSE)))</f>
        <v>3</v>
      </c>
      <c r="G612" s="95">
        <f>IF($C612 = "neg", (($D612+1) - VLOOKUP($B612,'Results-formatted 060121'!$A:$AJ,(G$3+2),FALSE)), IF($C612 = "pos-neg", (3+VLOOKUP($B612,'Results-formatted 060121'!$A:$AJ,(G$3+2),FALSE)), VLOOKUP($B612,'Results-formatted 060121'!$A:$AJ,(G$3+2),FALSE)))</f>
        <v>4</v>
      </c>
      <c r="H612" s="95">
        <f>IF($C612 = "neg", (($D612+1) - VLOOKUP($B612,'Results-formatted 060121'!$A:$AJ,(H$3+2),FALSE)), IF($C612 = "pos-neg", (3+VLOOKUP($B612,'Results-formatted 060121'!$A:$AJ,(H$3+2),FALSE)), VLOOKUP($B612,'Results-formatted 060121'!$A:$AJ,(H$3+2),FALSE)))</f>
        <v>4</v>
      </c>
      <c r="I612" s="95">
        <f>IF($C612 = "neg", (($D612+1) - VLOOKUP($B612,'Results-formatted 060121'!$A:$AJ,(I$3+2),FALSE)), IF($C612 = "pos-neg", (3+VLOOKUP($B612,'Results-formatted 060121'!$A:$AJ,(I$3+2),FALSE)), VLOOKUP($B612,'Results-formatted 060121'!$A:$AJ,(I$3+2),FALSE)))</f>
        <v>5</v>
      </c>
      <c r="J612" s="95">
        <f>IF($C612 = "neg", (($D612+1) - VLOOKUP($B612,'Results-formatted 060121'!$A:$AJ,(J$3+2),FALSE)), IF($C612 = "pos-neg", (3+VLOOKUP($B612,'Results-formatted 060121'!$A:$AJ,(J$3+2),FALSE)), VLOOKUP($B612,'Results-formatted 060121'!$A:$AJ,(J$3+2),FALSE)))</f>
        <v>3</v>
      </c>
      <c r="K612" s="95">
        <f>IF($C612 = "neg", (($D612+1) - VLOOKUP($B612,'Results-formatted 060121'!$A:$AJ,(K$3+2),FALSE)), IF($C612 = "pos-neg", (3+VLOOKUP($B612,'Results-formatted 060121'!$A:$AJ,(K$3+2),FALSE)), VLOOKUP($B612,'Results-formatted 060121'!$A:$AJ,(K$3+2),FALSE)))</f>
        <v>2</v>
      </c>
      <c r="L612" s="95">
        <f>IF($C612 = "neg", (($D612+1) - VLOOKUP($B612,'Results-formatted 060121'!$A:$AJ,(L$3+2),FALSE)), IF($C612 = "pos-neg", (3+VLOOKUP($B612,'Results-formatted 060121'!$A:$AJ,(L$3+2),FALSE)), VLOOKUP($B612,'Results-formatted 060121'!$A:$AJ,(L$3+2),FALSE)))</f>
        <v>4</v>
      </c>
      <c r="M612" s="95">
        <f>IF($C612 = "neg", (($D612+1) - VLOOKUP($B612,'Results-formatted 060121'!$A:$AJ,(M$3+2),FALSE)), IF($C612 = "pos-neg", (3+VLOOKUP($B612,'Results-formatted 060121'!$A:$AJ,(M$3+2),FALSE)), VLOOKUP($B612,'Results-formatted 060121'!$A:$AJ,(M$3+2),FALSE)))</f>
        <v>5</v>
      </c>
      <c r="N612" s="95">
        <f>IF($C612 = "neg", (($D612+1) - VLOOKUP($B612,'Results-formatted 060121'!$A:$AJ,(N$3+2),FALSE)), IF($C612 = "pos-neg", (3+VLOOKUP($B612,'Results-formatted 060121'!$A:$AJ,(N$3+2),FALSE)), VLOOKUP($B612,'Results-formatted 060121'!$A:$AJ,(N$3+2),FALSE)))</f>
        <v>4</v>
      </c>
      <c r="O612" s="95">
        <f>IF($C612 = "neg", (($D612+1) - VLOOKUP($B612,'Results-formatted 060121'!$A:$AJ,(O$3+2),FALSE)), IF($C612 = "pos-neg", (3+VLOOKUP($B612,'Results-formatted 060121'!$A:$AJ,(O$3+2),FALSE)), VLOOKUP($B612,'Results-formatted 060121'!$A:$AJ,(O$3+2),FALSE)))</f>
        <v>5</v>
      </c>
      <c r="P612" s="95">
        <f>IF($C612 = "neg", (($D612+1) - VLOOKUP($B612,'Results-formatted 060121'!$A:$AJ,(P$3+2),FALSE)), IF($C612 = "pos-neg", (3+VLOOKUP($B612,'Results-formatted 060121'!$A:$AJ,(P$3+2),FALSE)), VLOOKUP($B612,'Results-formatted 060121'!$A:$AJ,(P$3+2),FALSE)))</f>
        <v>4</v>
      </c>
      <c r="Q612" s="95">
        <f>IF($C612 = "neg", (($D612+1) - VLOOKUP($B612,'Results-formatted 060121'!$A:$AJ,(Q$3+2),FALSE)), IF($C612 = "pos-neg", (3+VLOOKUP($B612,'Results-formatted 060121'!$A:$AJ,(Q$3+2),FALSE)), VLOOKUP($B612,'Results-formatted 060121'!$A:$AJ,(Q$3+2),FALSE)))</f>
        <v>5</v>
      </c>
      <c r="R612" s="95">
        <f>IF($C612 = "neg", (($D612+1) - VLOOKUP($B612,'Results-formatted 060121'!$A:$AJ,(R$3+2),FALSE)), IF($C612 = "pos-neg", (3+VLOOKUP($B612,'Results-formatted 060121'!$A:$AJ,(R$3+2),FALSE)), VLOOKUP($B612,'Results-formatted 060121'!$A:$AJ,(R$3+2),FALSE)))</f>
        <v>4</v>
      </c>
      <c r="S612" s="95">
        <f>IF($C612 = "neg", (($D612+1) - VLOOKUP($B612,'Results-formatted 060121'!$A:$AJ,(S$3+2),FALSE)), IF($C612 = "pos-neg", (3+VLOOKUP($B612,'Results-formatted 060121'!$A:$AJ,(S$3+2),FALSE)), VLOOKUP($B612,'Results-formatted 060121'!$A:$AJ,(S$3+2),FALSE)))</f>
        <v>2</v>
      </c>
      <c r="T612" s="95">
        <f>IF($C612 = "neg", (($D612+1) - VLOOKUP($B612,'Results-formatted 060121'!$A:$AJ,(T$3+2),FALSE)), IF($C612 = "pos-neg", (3+VLOOKUP($B612,'Results-formatted 060121'!$A:$AJ,(T$3+2),FALSE)), VLOOKUP($B612,'Results-formatted 060121'!$A:$AJ,(T$3+2),FALSE)))</f>
        <v>3</v>
      </c>
      <c r="U612" s="95">
        <f>IF($C612 = "neg", (($D612+1) - VLOOKUP($B612,'Results-formatted 060121'!$A:$AJ,(U$3+2),FALSE)), IF($C612 = "pos-neg", (3+VLOOKUP($B612,'Results-formatted 060121'!$A:$AJ,(U$3+2),FALSE)), VLOOKUP($B612,'Results-formatted 060121'!$A:$AJ,(U$3+2),FALSE)))</f>
        <v>3</v>
      </c>
      <c r="V612" s="95">
        <f>IF($C612 = "neg", (($D612+1) - VLOOKUP($B612,'Results-formatted 060121'!$A:$AJ,(V$3+2),FALSE)), IF($C612 = "pos-neg", (3+VLOOKUP($B612,'Results-formatted 060121'!$A:$AJ,(V$3+2),FALSE)), VLOOKUP($B612,'Results-formatted 060121'!$A:$AJ,(V$3+2),FALSE)))</f>
        <v>4</v>
      </c>
      <c r="W612" s="95">
        <f>IF($C612 = "neg", (($D612+1) - VLOOKUP($B612,'Results-formatted 060121'!$A:$AJ,(W$3+2),FALSE)), IF($C612 = "pos-neg", (3+VLOOKUP($B612,'Results-formatted 060121'!$A:$AJ,(W$3+2),FALSE)), VLOOKUP($B612,'Results-formatted 060121'!$A:$AJ,(W$3+2),FALSE)))</f>
        <v>4</v>
      </c>
      <c r="X612" s="95">
        <f>IF($C612 = "neg", (($D612+1) - VLOOKUP($B612,'Results-formatted 060121'!$A:$AJ,(X$3+2),FALSE)), IF($C612 = "pos-neg", (3+VLOOKUP($B612,'Results-formatted 060121'!$A:$AJ,(X$3+2),FALSE)), VLOOKUP($B612,'Results-formatted 060121'!$A:$AJ,(X$3+2),FALSE)))</f>
        <v>4</v>
      </c>
      <c r="Y612" s="95">
        <f>IF($C612 = "neg", (($D612+1) - VLOOKUP($B612,'Results-formatted 060121'!$A:$AJ,(Y$3+2),FALSE)), IF($C612 = "pos-neg", (3+VLOOKUP($B612,'Results-formatted 060121'!$A:$AJ,(Y$3+2),FALSE)), VLOOKUP($B612,'Results-formatted 060121'!$A:$AJ,(Y$3+2),FALSE)))</f>
        <v>5</v>
      </c>
      <c r="Z612" s="95">
        <f>IF($C612 = "neg", (($D612+1) - VLOOKUP($B612,'Results-formatted 060121'!$A:$AJ,(Z$3+2),FALSE)), IF($C612 = "pos-neg", (3+VLOOKUP($B612,'Results-formatted 060121'!$A:$AJ,(Z$3+2),FALSE)), VLOOKUP($B612,'Results-formatted 060121'!$A:$AJ,(Z$3+2),FALSE)))</f>
        <v>3</v>
      </c>
      <c r="AA612" s="95">
        <f>IF($C612 = "neg", (($D612+1) - VLOOKUP($B612,'Results-formatted 060121'!$A:$AJ,(AA$3+2),FALSE)), IF($C612 = "pos-neg", (3+VLOOKUP($B612,'Results-formatted 060121'!$A:$AJ,(AA$3+2),FALSE)), VLOOKUP($B612,'Results-formatted 060121'!$A:$AJ,(AA$3+2),FALSE)))</f>
        <v>4</v>
      </c>
      <c r="AB612" s="95">
        <f>IF($C612 = "neg", (($D612+1) - VLOOKUP($B612,'Results-formatted 060121'!$A:$AJ,(AB$3+2),FALSE)), IF($C612 = "pos-neg", (3+VLOOKUP($B612,'Results-formatted 060121'!$A:$AJ,(AB$3+2),FALSE)), VLOOKUP($B612,'Results-formatted 060121'!$A:$AJ,(AB$3+2),FALSE)))</f>
        <v>4</v>
      </c>
      <c r="AC612" s="95">
        <f>IF($C612 = "neg", (($D612+1) - VLOOKUP($B612,'Results-formatted 060121'!$A:$AJ,(AC$3+2),FALSE)), IF($C612 = "pos-neg", (3+VLOOKUP($B612,'Results-formatted 060121'!$A:$AJ,(AC$3+2),FALSE)), VLOOKUP($B612,'Results-formatted 060121'!$A:$AJ,(AC$3+2),FALSE)))</f>
        <v>4</v>
      </c>
      <c r="AD612" s="95">
        <f>IF($C612 = "neg", (($D612+1) - VLOOKUP($B612,'Results-formatted 060121'!$A:$AJ,(AD$3+2),FALSE)), IF($C612 = "pos-neg", (3+VLOOKUP($B612,'Results-formatted 060121'!$A:$AJ,(AD$3+2),FALSE)), VLOOKUP($B612,'Results-formatted 060121'!$A:$AJ,(AD$3+2),FALSE)))</f>
        <v>3</v>
      </c>
      <c r="AE612" s="95">
        <f>IF($C612 = "neg", (($D612+1) - VLOOKUP($B612,'Results-formatted 060121'!$A:$AJ,(AE$3+2),FALSE)), IF($C612 = "pos-neg", (3+VLOOKUP($B612,'Results-formatted 060121'!$A:$AJ,(AE$3+2),FALSE)), VLOOKUP($B612,'Results-formatted 060121'!$A:$AJ,(AE$3+2),FALSE)))</f>
        <v>5</v>
      </c>
      <c r="AF612" s="95">
        <f>IF($C612 = "neg", (($D612+1) - VLOOKUP($B612,'Results-formatted 060121'!$A:$AJ,(AF$3+2),FALSE)), IF($C612 = "pos-neg", (3+VLOOKUP($B612,'Results-formatted 060121'!$A:$AJ,(AF$3+2),FALSE)), VLOOKUP($B612,'Results-formatted 060121'!$A:$AJ,(AF$3+2),FALSE)))</f>
        <v>4</v>
      </c>
      <c r="AG612" s="95">
        <f>IF($C612 = "neg", (($D612+1) - VLOOKUP($B612,'Results-formatted 060121'!$A:$AJ,(AG$3+2),FALSE)), IF($C612 = "pos-neg", (3+VLOOKUP($B612,'Results-formatted 060121'!$A:$AJ,(AG$3+2),FALSE)), VLOOKUP($B612,'Results-formatted 060121'!$A:$AJ,(AG$3+2),FALSE)))</f>
        <v>4</v>
      </c>
      <c r="AH612" s="95">
        <f>IF($C612 = "neg", (($D612+1) - VLOOKUP($B612,'Results-formatted 060121'!$A:$AJ,(AH$3+2),FALSE)), IF($C612 = "pos-neg", (3+VLOOKUP($B612,'Results-formatted 060121'!$A:$AJ,(AH$3+2),FALSE)), VLOOKUP($B612,'Results-formatted 060121'!$A:$AJ,(AH$3+2),FALSE)))</f>
        <v>4</v>
      </c>
      <c r="AI612" s="95">
        <f>IF($C612 = "neg", (($D612+1) - VLOOKUP($B612,'Results-formatted 060121'!$A:$AJ,(AI$3+2),FALSE)), IF($C612 = "pos-neg", (3+VLOOKUP($B612,'Results-formatted 060121'!$A:$AJ,(AI$3+2),FALSE)), VLOOKUP($B612,'Results-formatted 060121'!$A:$AJ,(AI$3+2),FALSE)))</f>
        <v>5</v>
      </c>
      <c r="AJ612" s="95">
        <f>IF($C612 = "neg", (($D612+1) - VLOOKUP($B612,'Results-formatted 060121'!$A:$AJ,(AJ$3+2),FALSE)), IF($C612 = "pos-neg", (3+VLOOKUP($B612,'Results-formatted 060121'!$A:$AJ,(AJ$3+2),FALSE)), VLOOKUP($B612,'Results-formatted 060121'!$A:$AJ,(AJ$3+2),FALSE)))</f>
        <v>5</v>
      </c>
      <c r="AK612" s="95">
        <f>IF($C612 = "neg", (($D612+1) - VLOOKUP($B612,'Results-formatted 060121'!$A:$AJ,(AK$3+2),FALSE)), IF($C612 = "pos-neg", (3+VLOOKUP($B612,'Results-formatted 060121'!$A:$AJ,(AK$3+2),FALSE)), VLOOKUP($B612,'Results-formatted 060121'!$A:$AJ,(AK$3+2),FALSE)))</f>
        <v>4</v>
      </c>
      <c r="AL612" s="95">
        <f>IF($C612 = "neg", (($D612+1) - VLOOKUP($B612,'Results-formatted 060121'!$A:$AJ,(AL$3+2),FALSE)), IF($C612 = "pos-neg", (3+VLOOKUP($B612,'Results-formatted 060121'!$A:$AJ,(AL$3+2),FALSE)), VLOOKUP($B612,'Results-formatted 060121'!$A:$AJ,(AL$3+2),FALSE)))</f>
        <v>4</v>
      </c>
      <c r="AM612" s="95">
        <f>IF($C612 = "neg", (($D612+1) - VLOOKUP($B612,'Results-formatted 060121'!$A:AJ,(AM$3+2),FALSE)), IF($C612 = "pos-neg", (3+VLOOKUP($B612,'Results-formatted 060121'!$A:AJ,(AM$3+2),FALSE)), VLOOKUP($B612,'Results-formatted 060121'!$A:AJ,(AM$3+2),FALSE)))</f>
        <v>4</v>
      </c>
      <c r="AN612" s="95">
        <f>IF($C612 = "neg", (($D612+1) - VLOOKUP($B612,'Results-formatted 060121'!$A:AK,(AN$3+2),FALSE)), IF($C612 = "pos-neg", (3+VLOOKUP($B612,'Results-formatted 060121'!$A:AK,(AN$3+2),FALSE)), VLOOKUP($B612,'Results-formatted 060121'!$A:AK,(AN$3+2),FALSE)))</f>
        <v>4</v>
      </c>
      <c r="AO612" s="95">
        <f>IF($C612 = "neg", (($D612+1) - VLOOKUP($B612,'Results-formatted 060121'!$A:AL,(AO$3+2),FALSE)), IF($C612 = "pos-neg", (3+VLOOKUP($B612,'Results-formatted 060121'!$A:AL,(AO$3+2),FALSE)), VLOOKUP($B612,'Results-formatted 060121'!$A:AL,(AO$3+2),FALSE)))</f>
        <v>5</v>
      </c>
      <c r="AP612" s="95">
        <f>IF($C612 = "neg", (($D612+1) - VLOOKUP($B612,'Results-formatted 060121'!$A:AM,(AP$3+2),FALSE)), IF($C612 = "pos-neg", (3+VLOOKUP($B612,'Results-formatted 060121'!$A:AM,(AP$3+2),FALSE)), VLOOKUP($B612,'Results-formatted 060121'!$A:AM,(AP$3+2),FALSE)))</f>
        <v>1</v>
      </c>
      <c r="AQ612" s="95">
        <f>IF($C612 = "neg", (($D612+1) - VLOOKUP($B612,'Results-formatted 060121'!$A:AN,(AQ$3+2),FALSE)), IF($C612 = "pos-neg", (3+VLOOKUP($B612,'Results-formatted 060121'!$A:AN,(AQ$3+2),FALSE)), VLOOKUP($B612,'Results-formatted 060121'!$A:AN,(AQ$3+2),FALSE)))</f>
        <v>4</v>
      </c>
      <c r="AR612" s="95">
        <f>IF($C612 = "neg", (($D612+1) - VLOOKUP($B612,'Results-formatted 060121'!$A:AO,(AR$3+2),FALSE)), IF($C612 = "pos-neg", (3+VLOOKUP($B612,'Results-formatted 060121'!$A:AO,(AR$3+2),FALSE)), VLOOKUP($B612,'Results-formatted 060121'!$A:AO,(AR$3+2),FALSE)))</f>
        <v>5</v>
      </c>
      <c r="AS612" s="95">
        <f>IF($C612 = "neg", (($D612+1) - VLOOKUP($B612,'Results-formatted 060121'!$A:AP,(AS$3+2),FALSE)), IF($C612 = "pos-neg", (3+VLOOKUP($B612,'Results-formatted 060121'!$A:AP,(AS$3+2),FALSE)), VLOOKUP($B612,'Results-formatted 060121'!$A:AP,(AS$3+2),FALSE)))</f>
        <v>5</v>
      </c>
      <c r="AT612" s="95">
        <f>IF($C612 = "neg", (($D612+1) - VLOOKUP($B612,'Results-formatted 060121'!$A:AQ,(AT$3+2),FALSE)), IF($C612 = "pos-neg", (3+VLOOKUP($B612,'Results-formatted 060121'!$A:AQ,(AT$3+2),FALSE)), VLOOKUP($B612,'Results-formatted 060121'!$A:AQ,(AT$3+2),FALSE)))</f>
        <v>3</v>
      </c>
      <c r="AU612" s="95">
        <f>IF($C612 = "neg", (($D612+1) - VLOOKUP($B612,'Results-formatted 060121'!$A:AR,(AU$3+2),FALSE)), IF($C612 = "pos-neg", (3+VLOOKUP($B612,'Results-formatted 060121'!$A:AR,(AU$3+2),FALSE)), VLOOKUP($B612,'Results-formatted 060121'!$A:AR,(AU$3+2),FALSE)))</f>
        <v>5</v>
      </c>
      <c r="AV612" s="95">
        <f>IF($C612 = "neg", (($D612+1) - VLOOKUP($B612,'Results-formatted 060121'!$A:AS,(AV$3+2),FALSE)), IF($C612 = "pos-neg", (3+VLOOKUP($B612,'Results-formatted 060121'!$A:AS,(AV$3+2),FALSE)), VLOOKUP($B612,'Results-formatted 060121'!$A:AS,(AV$3+2),FALSE)))</f>
        <v>4</v>
      </c>
      <c r="AW612" s="95">
        <f>IF($C612 = "neg", (($D612+1) - VLOOKUP($B612,'Results-formatted 060121'!$A:AT,(AW$3+2),FALSE)), IF($C612 = "pos-neg", (3+VLOOKUP($B612,'Results-formatted 060121'!$A:AT,(AW$3+2),FALSE)), VLOOKUP($B612,'Results-formatted 060121'!$A:AT,(AW$3+2),FALSE)))</f>
        <v>5</v>
      </c>
      <c r="AX612" s="95">
        <f>IF($C612 = "neg", (($D612+1) - VLOOKUP($B612,'Results-formatted 060121'!$A:AU,(AX$3+2),FALSE)), IF($C612 = "pos-neg", (3+VLOOKUP($B612,'Results-formatted 060121'!$A:AU,(AX$3+2),FALSE)), VLOOKUP($B612,'Results-formatted 060121'!$A:AU,(AX$3+2),FALSE)))</f>
        <v>3</v>
      </c>
      <c r="AY612" s="95">
        <f>IF($C612 = "neg", (($D612+1) - VLOOKUP($B612,'Results-formatted 060121'!$A:AV,(AY$3+2),FALSE)), IF($C612 = "pos-neg", (3+VLOOKUP($B612,'Results-formatted 060121'!$A:AV,(AY$3+2),FALSE)), VLOOKUP($B612,'Results-formatted 060121'!$A:AV,(AY$3+2),FALSE)))</f>
        <v>4</v>
      </c>
      <c r="AZ612" s="95">
        <f>IF($C612 = "neg", (($D612+1) - VLOOKUP($B612,'Results-formatted 060121'!$A:AW,(AZ$3+2),FALSE)), IF($C612 = "pos-neg", (3+VLOOKUP($B612,'Results-formatted 060121'!$A:AW,(AZ$3+2),FALSE)), VLOOKUP($B612,'Results-formatted 060121'!$A:AW,(AZ$3+2),FALSE)))</f>
        <v>5</v>
      </c>
      <c r="BA612" s="95">
        <f>IF($C612 = "neg", (($D612+1) - VLOOKUP($B612,'Results-formatted 060121'!$A:AX,(BA$3+2),FALSE)), IF($C612 = "pos-neg", (3+VLOOKUP($B612,'Results-formatted 060121'!$A:AX,(BA$3+2),FALSE)), VLOOKUP($B612,'Results-formatted 060121'!$A:AX,(BA$3+2),FALSE)))</f>
        <v>4</v>
      </c>
      <c r="BB612" s="95">
        <f>IF($C612 = "neg", (($D612+1) - VLOOKUP($B612,'Results-formatted 060121'!$A:AY,(BB$3+2),FALSE)), IF($C612 = "pos-neg", (3+VLOOKUP($B612,'Results-formatted 060121'!$A:AY,(BB$3+2),FALSE)), VLOOKUP($B612,'Results-formatted 060121'!$A:AY,(BB$3+2),FALSE)))</f>
        <v>4</v>
      </c>
      <c r="BC612" s="95">
        <f>IF($C612 = "neg", (($D612+1) - VLOOKUP($B612,'Results-formatted 060121'!$A:AZ,(BC$3+2),FALSE)), IF($C612 = "pos-neg", (3+VLOOKUP($B612,'Results-formatted 060121'!$A:AZ,(BC$3+2),FALSE)), VLOOKUP($B612,'Results-formatted 060121'!$A:AZ,(BC$3+2),FALSE)))</f>
        <v>3</v>
      </c>
      <c r="BD612" s="95">
        <f>IF($C612 = "neg", (($D612+1) - VLOOKUP($B612,'Results-formatted 060121'!$A:BA,(BD$3+2),FALSE)), IF($C612 = "pos-neg", (3+VLOOKUP($B612,'Results-formatted 060121'!$A:BA,(BD$3+2),FALSE)), VLOOKUP($B612,'Results-formatted 060121'!$A:BA,(BD$3+2),FALSE)))</f>
        <v>4</v>
      </c>
      <c r="BE612" s="95">
        <f>IF($C612 = "neg", (($D612+1) - VLOOKUP($B612,'Results-formatted 060121'!$A:BB,(BE$3+2),FALSE)), IF($C612 = "pos-neg", (3+VLOOKUP($B612,'Results-formatted 060121'!$A:BB,(BE$3+2),FALSE)), VLOOKUP($B612,'Results-formatted 060121'!$A:BB,(BE$3+2),FALSE)))</f>
        <v>5</v>
      </c>
      <c r="BF612" s="95">
        <f>IF($C612 = "neg", (($D612+1) - VLOOKUP($B612,'Results-formatted 060121'!$A:BC,(BF$3+2),FALSE)), IF($C612 = "pos-neg", (3+VLOOKUP($B612,'Results-formatted 060121'!$A:BC,(BF$3+2),FALSE)), VLOOKUP($B612,'Results-formatted 060121'!$A:BC,(BF$3+2),FALSE)))</f>
        <v>5</v>
      </c>
      <c r="BG612" s="95">
        <f>IF($C612 = "neg", (($D612+1) - VLOOKUP($B612,'Results-formatted 060121'!$A:BD,(BG$3+2),FALSE)), IF($C612 = "pos-neg", (3+VLOOKUP($B612,'Results-formatted 060121'!$A:BD,(BG$3+2),FALSE)), VLOOKUP($B612,'Results-formatted 060121'!$A:BD,(BG$3+2),FALSE)))</f>
        <v>3</v>
      </c>
      <c r="BH612" s="95">
        <f>IF($C612 = "neg", (($D612+1) - VLOOKUP($B612,'Results-formatted 060121'!$A:BE,(BH$3+2),FALSE)), IF($C612 = "pos-neg", (3+VLOOKUP($B612,'Results-formatted 060121'!$A:BE,(BH$3+2),FALSE)), VLOOKUP($B612,'Results-formatted 060121'!$A:BE,(BH$3+2),FALSE)))</f>
        <v>4</v>
      </c>
      <c r="BI612" s="95">
        <f>IF($C612 = "neg", (($D612+1) - VLOOKUP($B612,'Results-formatted 060121'!$A:BF,(BI$3+2),FALSE)), IF($C612 = "pos-neg", (3+VLOOKUP($B612,'Results-formatted 060121'!$A:BF,(BI$3+2),FALSE)), VLOOKUP($B612,'Results-formatted 060121'!$A:BF,(BI$3+2),FALSE)))</f>
        <v>4</v>
      </c>
      <c r="BJ612" s="95">
        <f>IF($C612 = "neg", (($D612+1) - VLOOKUP($B612,'Results-formatted 060121'!$A:BG,(BJ$3+2),FALSE)), IF($C612 = "pos-neg", (3+VLOOKUP($B612,'Results-formatted 060121'!$A:BG,(BJ$3+2),FALSE)), VLOOKUP($B612,'Results-formatted 060121'!$A:BG,(BJ$3+2),FALSE)))</f>
        <v>5</v>
      </c>
      <c r="BK612" s="95">
        <f>IF($C612 = "neg", (($D612+1) - VLOOKUP($B612,'Results-formatted 060121'!$A:BH,(BK$3+2),FALSE)), IF($C612 = "pos-neg", (3+VLOOKUP($B612,'Results-formatted 060121'!$A:BH,(BK$3+2),FALSE)), VLOOKUP($B612,'Results-formatted 060121'!$A:BH,(BK$3+2),FALSE)))</f>
        <v>4</v>
      </c>
      <c r="BL612" s="95">
        <f>IF($C612 = "neg", (($D612+1) - VLOOKUP($B612,'Results-formatted 060121'!$A:BI,(BL$3+2),FALSE)), IF($C612 = "pos-neg", (3+VLOOKUP($B612,'Results-formatted 060121'!$A:BI,(BL$3+2),FALSE)), VLOOKUP($B612,'Results-formatted 060121'!$A:BI,(BL$3+2),FALSE)))</f>
        <v>5</v>
      </c>
      <c r="BM612" s="95">
        <f>IF($C612 = "neg", (($D612+1) - VLOOKUP($B612,'Results-formatted 060121'!$A:BJ,(BM$3+2),FALSE)), IF($C612 = "pos-neg", (3+VLOOKUP($B612,'Results-formatted 060121'!$A:BJ,(BM$3+2),FALSE)), VLOOKUP($B612,'Results-formatted 060121'!$A:BJ,(BM$3+2),FALSE)))</f>
        <v>4</v>
      </c>
      <c r="BN612" s="95"/>
      <c r="BO612" s="95"/>
      <c r="BP612" s="95"/>
      <c r="BQ612" s="95"/>
      <c r="BR612" s="95"/>
      <c r="BS612" s="95"/>
      <c r="BT612" s="95"/>
      <c r="BU612" s="95"/>
      <c r="BV612" s="95"/>
      <c r="BW612" s="95"/>
      <c r="BX612" s="95"/>
      <c r="BY612" s="95"/>
      <c r="BZ612" s="95"/>
      <c r="CA612" s="95"/>
      <c r="CB612" s="95"/>
      <c r="CC612" s="95"/>
      <c r="CD612" s="98"/>
      <c r="CE612" s="25">
        <f t="shared" si="2461"/>
        <v>4.0166666666666666</v>
      </c>
      <c r="CF612" s="25">
        <f t="shared" si="2320"/>
        <v>0.87317202115681292</v>
      </c>
    </row>
    <row r="613" spans="2:84" ht="42" x14ac:dyDescent="0.15">
      <c r="B613" s="84" t="s">
        <v>712</v>
      </c>
      <c r="C613" s="86" t="s">
        <v>224</v>
      </c>
      <c r="D613" s="2">
        <v>5</v>
      </c>
      <c r="E613" s="15" t="s">
        <v>1149</v>
      </c>
      <c r="F613" s="95">
        <f>IF($C613 = "neg", (($D613+1) - VLOOKUP($B613,'Results-formatted 060121'!$A:$AJ,(F$3+2),FALSE)), IF($C613 = "pos-neg", (3+VLOOKUP($B613,'Results-formatted 060121'!$A:$AJ,(F$3+2),FALSE)), VLOOKUP($B613,'Results-formatted 060121'!$A:$AJ,(F$3+2),FALSE)))</f>
        <v>3</v>
      </c>
      <c r="G613" s="95">
        <f>IF($C613 = "neg", (($D613+1) - VLOOKUP($B613,'Results-formatted 060121'!$A:$AJ,(G$3+2),FALSE)), IF($C613 = "pos-neg", (3+VLOOKUP($B613,'Results-formatted 060121'!$A:$AJ,(G$3+2),FALSE)), VLOOKUP($B613,'Results-formatted 060121'!$A:$AJ,(G$3+2),FALSE)))</f>
        <v>4</v>
      </c>
      <c r="H613" s="95">
        <f>IF($C613 = "neg", (($D613+1) - VLOOKUP($B613,'Results-formatted 060121'!$A:$AJ,(H$3+2),FALSE)), IF($C613 = "pos-neg", (3+VLOOKUP($B613,'Results-formatted 060121'!$A:$AJ,(H$3+2),FALSE)), VLOOKUP($B613,'Results-formatted 060121'!$A:$AJ,(H$3+2),FALSE)))</f>
        <v>3</v>
      </c>
      <c r="I613" s="95">
        <f>IF($C613 = "neg", (($D613+1) - VLOOKUP($B613,'Results-formatted 060121'!$A:$AJ,(I$3+2),FALSE)), IF($C613 = "pos-neg", (3+VLOOKUP($B613,'Results-formatted 060121'!$A:$AJ,(I$3+2),FALSE)), VLOOKUP($B613,'Results-formatted 060121'!$A:$AJ,(I$3+2),FALSE)))</f>
        <v>4</v>
      </c>
      <c r="J613" s="95">
        <f>IF($C613 = "neg", (($D613+1) - VLOOKUP($B613,'Results-formatted 060121'!$A:$AJ,(J$3+2),FALSE)), IF($C613 = "pos-neg", (3+VLOOKUP($B613,'Results-formatted 060121'!$A:$AJ,(J$3+2),FALSE)), VLOOKUP($B613,'Results-formatted 060121'!$A:$AJ,(J$3+2),FALSE)))</f>
        <v>3</v>
      </c>
      <c r="K613" s="95">
        <f>IF($C613 = "neg", (($D613+1) - VLOOKUP($B613,'Results-formatted 060121'!$A:$AJ,(K$3+2),FALSE)), IF($C613 = "pos-neg", (3+VLOOKUP($B613,'Results-formatted 060121'!$A:$AJ,(K$3+2),FALSE)), VLOOKUP($B613,'Results-formatted 060121'!$A:$AJ,(K$3+2),FALSE)))</f>
        <v>2</v>
      </c>
      <c r="L613" s="95">
        <f>IF($C613 = "neg", (($D613+1) - VLOOKUP($B613,'Results-formatted 060121'!$A:$AJ,(L$3+2),FALSE)), IF($C613 = "pos-neg", (3+VLOOKUP($B613,'Results-formatted 060121'!$A:$AJ,(L$3+2),FALSE)), VLOOKUP($B613,'Results-formatted 060121'!$A:$AJ,(L$3+2),FALSE)))</f>
        <v>4</v>
      </c>
      <c r="M613" s="95">
        <f>IF($C613 = "neg", (($D613+1) - VLOOKUP($B613,'Results-formatted 060121'!$A:$AJ,(M$3+2),FALSE)), IF($C613 = "pos-neg", (3+VLOOKUP($B613,'Results-formatted 060121'!$A:$AJ,(M$3+2),FALSE)), VLOOKUP($B613,'Results-formatted 060121'!$A:$AJ,(M$3+2),FALSE)))</f>
        <v>2</v>
      </c>
      <c r="N613" s="95">
        <f>IF($C613 = "neg", (($D613+1) - VLOOKUP($B613,'Results-formatted 060121'!$A:$AJ,(N$3+2),FALSE)), IF($C613 = "pos-neg", (3+VLOOKUP($B613,'Results-formatted 060121'!$A:$AJ,(N$3+2),FALSE)), VLOOKUP($B613,'Results-formatted 060121'!$A:$AJ,(N$3+2),FALSE)))</f>
        <v>4</v>
      </c>
      <c r="O613" s="95">
        <f>IF($C613 = "neg", (($D613+1) - VLOOKUP($B613,'Results-formatted 060121'!$A:$AJ,(O$3+2),FALSE)), IF($C613 = "pos-neg", (3+VLOOKUP($B613,'Results-formatted 060121'!$A:$AJ,(O$3+2),FALSE)), VLOOKUP($B613,'Results-formatted 060121'!$A:$AJ,(O$3+2),FALSE)))</f>
        <v>4</v>
      </c>
      <c r="P613" s="95">
        <f>IF($C613 = "neg", (($D613+1) - VLOOKUP($B613,'Results-formatted 060121'!$A:$AJ,(P$3+2),FALSE)), IF($C613 = "pos-neg", (3+VLOOKUP($B613,'Results-formatted 060121'!$A:$AJ,(P$3+2),FALSE)), VLOOKUP($B613,'Results-formatted 060121'!$A:$AJ,(P$3+2),FALSE)))</f>
        <v>4</v>
      </c>
      <c r="Q613" s="95">
        <f>IF($C613 = "neg", (($D613+1) - VLOOKUP($B613,'Results-formatted 060121'!$A:$AJ,(Q$3+2),FALSE)), IF($C613 = "pos-neg", (3+VLOOKUP($B613,'Results-formatted 060121'!$A:$AJ,(Q$3+2),FALSE)), VLOOKUP($B613,'Results-formatted 060121'!$A:$AJ,(Q$3+2),FALSE)))</f>
        <v>4</v>
      </c>
      <c r="R613" s="95">
        <f>IF($C613 = "neg", (($D613+1) - VLOOKUP($B613,'Results-formatted 060121'!$A:$AJ,(R$3+2),FALSE)), IF($C613 = "pos-neg", (3+VLOOKUP($B613,'Results-formatted 060121'!$A:$AJ,(R$3+2),FALSE)), VLOOKUP($B613,'Results-formatted 060121'!$A:$AJ,(R$3+2),FALSE)))</f>
        <v>2</v>
      </c>
      <c r="S613" s="95">
        <f>IF($C613 = "neg", (($D613+1) - VLOOKUP($B613,'Results-formatted 060121'!$A:$AJ,(S$3+2),FALSE)), IF($C613 = "pos-neg", (3+VLOOKUP($B613,'Results-formatted 060121'!$A:$AJ,(S$3+2),FALSE)), VLOOKUP($B613,'Results-formatted 060121'!$A:$AJ,(S$3+2),FALSE)))</f>
        <v>2</v>
      </c>
      <c r="T613" s="95">
        <f>IF($C613 = "neg", (($D613+1) - VLOOKUP($B613,'Results-formatted 060121'!$A:$AJ,(T$3+2),FALSE)), IF($C613 = "pos-neg", (3+VLOOKUP($B613,'Results-formatted 060121'!$A:$AJ,(T$3+2),FALSE)), VLOOKUP($B613,'Results-formatted 060121'!$A:$AJ,(T$3+2),FALSE)))</f>
        <v>3</v>
      </c>
      <c r="U613" s="95">
        <f>IF($C613 = "neg", (($D613+1) - VLOOKUP($B613,'Results-formatted 060121'!$A:$AJ,(U$3+2),FALSE)), IF($C613 = "pos-neg", (3+VLOOKUP($B613,'Results-formatted 060121'!$A:$AJ,(U$3+2),FALSE)), VLOOKUP($B613,'Results-formatted 060121'!$A:$AJ,(U$3+2),FALSE)))</f>
        <v>1</v>
      </c>
      <c r="V613" s="95">
        <f>IF($C613 = "neg", (($D613+1) - VLOOKUP($B613,'Results-formatted 060121'!$A:$AJ,(V$3+2),FALSE)), IF($C613 = "pos-neg", (3+VLOOKUP($B613,'Results-formatted 060121'!$A:$AJ,(V$3+2),FALSE)), VLOOKUP($B613,'Results-formatted 060121'!$A:$AJ,(V$3+2),FALSE)))</f>
        <v>4</v>
      </c>
      <c r="W613" s="95">
        <f>IF($C613 = "neg", (($D613+1) - VLOOKUP($B613,'Results-formatted 060121'!$A:$AJ,(W$3+2),FALSE)), IF($C613 = "pos-neg", (3+VLOOKUP($B613,'Results-formatted 060121'!$A:$AJ,(W$3+2),FALSE)), VLOOKUP($B613,'Results-formatted 060121'!$A:$AJ,(W$3+2),FALSE)))</f>
        <v>3</v>
      </c>
      <c r="X613" s="95">
        <f>IF($C613 = "neg", (($D613+1) - VLOOKUP($B613,'Results-formatted 060121'!$A:$AJ,(X$3+2),FALSE)), IF($C613 = "pos-neg", (3+VLOOKUP($B613,'Results-formatted 060121'!$A:$AJ,(X$3+2),FALSE)), VLOOKUP($B613,'Results-formatted 060121'!$A:$AJ,(X$3+2),FALSE)))</f>
        <v>3</v>
      </c>
      <c r="Y613" s="95">
        <f>IF($C613 = "neg", (($D613+1) - VLOOKUP($B613,'Results-formatted 060121'!$A:$AJ,(Y$3+2),FALSE)), IF($C613 = "pos-neg", (3+VLOOKUP($B613,'Results-formatted 060121'!$A:$AJ,(Y$3+2),FALSE)), VLOOKUP($B613,'Results-formatted 060121'!$A:$AJ,(Y$3+2),FALSE)))</f>
        <v>4</v>
      </c>
      <c r="Z613" s="95">
        <f>IF($C613 = "neg", (($D613+1) - VLOOKUP($B613,'Results-formatted 060121'!$A:$AJ,(Z$3+2),FALSE)), IF($C613 = "pos-neg", (3+VLOOKUP($B613,'Results-formatted 060121'!$A:$AJ,(Z$3+2),FALSE)), VLOOKUP($B613,'Results-formatted 060121'!$A:$AJ,(Z$3+2),FALSE)))</f>
        <v>1</v>
      </c>
      <c r="AA613" s="95">
        <f>IF($C613 = "neg", (($D613+1) - VLOOKUP($B613,'Results-formatted 060121'!$A:$AJ,(AA$3+2),FALSE)), IF($C613 = "pos-neg", (3+VLOOKUP($B613,'Results-formatted 060121'!$A:$AJ,(AA$3+2),FALSE)), VLOOKUP($B613,'Results-formatted 060121'!$A:$AJ,(AA$3+2),FALSE)))</f>
        <v>4</v>
      </c>
      <c r="AB613" s="95">
        <f>IF($C613 = "neg", (($D613+1) - VLOOKUP($B613,'Results-formatted 060121'!$A:$AJ,(AB$3+2),FALSE)), IF($C613 = "pos-neg", (3+VLOOKUP($B613,'Results-formatted 060121'!$A:$AJ,(AB$3+2),FALSE)), VLOOKUP($B613,'Results-formatted 060121'!$A:$AJ,(AB$3+2),FALSE)))</f>
        <v>4</v>
      </c>
      <c r="AC613" s="95">
        <f>IF($C613 = "neg", (($D613+1) - VLOOKUP($B613,'Results-formatted 060121'!$A:$AJ,(AC$3+2),FALSE)), IF($C613 = "pos-neg", (3+VLOOKUP($B613,'Results-formatted 060121'!$A:$AJ,(AC$3+2),FALSE)), VLOOKUP($B613,'Results-formatted 060121'!$A:$AJ,(AC$3+2),FALSE)))</f>
        <v>1</v>
      </c>
      <c r="AD613" s="95">
        <f>IF($C613 = "neg", (($D613+1) - VLOOKUP($B613,'Results-formatted 060121'!$A:$AJ,(AD$3+2),FALSE)), IF($C613 = "pos-neg", (3+VLOOKUP($B613,'Results-formatted 060121'!$A:$AJ,(AD$3+2),FALSE)), VLOOKUP($B613,'Results-formatted 060121'!$A:$AJ,(AD$3+2),FALSE)))</f>
        <v>3</v>
      </c>
      <c r="AE613" s="95">
        <f>IF($C613 = "neg", (($D613+1) - VLOOKUP($B613,'Results-formatted 060121'!$A:$AJ,(AE$3+2),FALSE)), IF($C613 = "pos-neg", (3+VLOOKUP($B613,'Results-formatted 060121'!$A:$AJ,(AE$3+2),FALSE)), VLOOKUP($B613,'Results-formatted 060121'!$A:$AJ,(AE$3+2),FALSE)))</f>
        <v>4</v>
      </c>
      <c r="AF613" s="95">
        <f>IF($C613 = "neg", (($D613+1) - VLOOKUP($B613,'Results-formatted 060121'!$A:$AJ,(AF$3+2),FALSE)), IF($C613 = "pos-neg", (3+VLOOKUP($B613,'Results-formatted 060121'!$A:$AJ,(AF$3+2),FALSE)), VLOOKUP($B613,'Results-formatted 060121'!$A:$AJ,(AF$3+2),FALSE)))</f>
        <v>3</v>
      </c>
      <c r="AG613" s="95">
        <f>IF($C613 = "neg", (($D613+1) - VLOOKUP($B613,'Results-formatted 060121'!$A:$AJ,(AG$3+2),FALSE)), IF($C613 = "pos-neg", (3+VLOOKUP($B613,'Results-formatted 060121'!$A:$AJ,(AG$3+2),FALSE)), VLOOKUP($B613,'Results-formatted 060121'!$A:$AJ,(AG$3+2),FALSE)))</f>
        <v>3</v>
      </c>
      <c r="AH613" s="95">
        <f>IF($C613 = "neg", (($D613+1) - VLOOKUP($B613,'Results-formatted 060121'!$A:$AJ,(AH$3+2),FALSE)), IF($C613 = "pos-neg", (3+VLOOKUP($B613,'Results-formatted 060121'!$A:$AJ,(AH$3+2),FALSE)), VLOOKUP($B613,'Results-formatted 060121'!$A:$AJ,(AH$3+2),FALSE)))</f>
        <v>2</v>
      </c>
      <c r="AI613" s="95">
        <f>IF($C613 = "neg", (($D613+1) - VLOOKUP($B613,'Results-formatted 060121'!$A:$AJ,(AI$3+2),FALSE)), IF($C613 = "pos-neg", (3+VLOOKUP($B613,'Results-formatted 060121'!$A:$AJ,(AI$3+2),FALSE)), VLOOKUP($B613,'Results-formatted 060121'!$A:$AJ,(AI$3+2),FALSE)))</f>
        <v>3</v>
      </c>
      <c r="AJ613" s="95">
        <f>IF($C613 = "neg", (($D613+1) - VLOOKUP($B613,'Results-formatted 060121'!$A:$AJ,(AJ$3+2),FALSE)), IF($C613 = "pos-neg", (3+VLOOKUP($B613,'Results-formatted 060121'!$A:$AJ,(AJ$3+2),FALSE)), VLOOKUP($B613,'Results-formatted 060121'!$A:$AJ,(AJ$3+2),FALSE)))</f>
        <v>3</v>
      </c>
      <c r="AK613" s="95">
        <f>IF($C613 = "neg", (($D613+1) - VLOOKUP($B613,'Results-formatted 060121'!$A:$AJ,(AK$3+2),FALSE)), IF($C613 = "pos-neg", (3+VLOOKUP($B613,'Results-formatted 060121'!$A:$AJ,(AK$3+2),FALSE)), VLOOKUP($B613,'Results-formatted 060121'!$A:$AJ,(AK$3+2),FALSE)))</f>
        <v>3</v>
      </c>
      <c r="AL613" s="95">
        <f>IF($C613 = "neg", (($D613+1) - VLOOKUP($B613,'Results-formatted 060121'!$A:$AJ,(AL$3+2),FALSE)), IF($C613 = "pos-neg", (3+VLOOKUP($B613,'Results-formatted 060121'!$A:$AJ,(AL$3+2),FALSE)), VLOOKUP($B613,'Results-formatted 060121'!$A:$AJ,(AL$3+2),FALSE)))</f>
        <v>3</v>
      </c>
      <c r="AM613" s="95">
        <f>IF($C613 = "neg", (($D613+1) - VLOOKUP($B613,'Results-formatted 060121'!$A:AJ,(AM$3+2),FALSE)), IF($C613 = "pos-neg", (3+VLOOKUP($B613,'Results-formatted 060121'!$A:AJ,(AM$3+2),FALSE)), VLOOKUP($B613,'Results-formatted 060121'!$A:AJ,(AM$3+2),FALSE)))</f>
        <v>4</v>
      </c>
      <c r="AN613" s="95">
        <f>IF($C613 = "neg", (($D613+1) - VLOOKUP($B613,'Results-formatted 060121'!$A:AK,(AN$3+2),FALSE)), IF($C613 = "pos-neg", (3+VLOOKUP($B613,'Results-formatted 060121'!$A:AK,(AN$3+2),FALSE)), VLOOKUP($B613,'Results-formatted 060121'!$A:AK,(AN$3+2),FALSE)))</f>
        <v>4</v>
      </c>
      <c r="AO613" s="95">
        <f>IF($C613 = "neg", (($D613+1) - VLOOKUP($B613,'Results-formatted 060121'!$A:AL,(AO$3+2),FALSE)), IF($C613 = "pos-neg", (3+VLOOKUP($B613,'Results-formatted 060121'!$A:AL,(AO$3+2),FALSE)), VLOOKUP($B613,'Results-formatted 060121'!$A:AL,(AO$3+2),FALSE)))</f>
        <v>3</v>
      </c>
      <c r="AP613" s="95">
        <f>IF($C613 = "neg", (($D613+1) - VLOOKUP($B613,'Results-formatted 060121'!$A:AM,(AP$3+2),FALSE)), IF($C613 = "pos-neg", (3+VLOOKUP($B613,'Results-formatted 060121'!$A:AM,(AP$3+2),FALSE)), VLOOKUP($B613,'Results-formatted 060121'!$A:AM,(AP$3+2),FALSE)))</f>
        <v>2</v>
      </c>
      <c r="AQ613" s="95">
        <f>IF($C613 = "neg", (($D613+1) - VLOOKUP($B613,'Results-formatted 060121'!$A:AN,(AQ$3+2),FALSE)), IF($C613 = "pos-neg", (3+VLOOKUP($B613,'Results-formatted 060121'!$A:AN,(AQ$3+2),FALSE)), VLOOKUP($B613,'Results-formatted 060121'!$A:AN,(AQ$3+2),FALSE)))</f>
        <v>4</v>
      </c>
      <c r="AR613" s="95">
        <f>IF($C613 = "neg", (($D613+1) - VLOOKUP($B613,'Results-formatted 060121'!$A:AO,(AR$3+2),FALSE)), IF($C613 = "pos-neg", (3+VLOOKUP($B613,'Results-formatted 060121'!$A:AO,(AR$3+2),FALSE)), VLOOKUP($B613,'Results-formatted 060121'!$A:AO,(AR$3+2),FALSE)))</f>
        <v>5</v>
      </c>
      <c r="AS613" s="95">
        <f>IF($C613 = "neg", (($D613+1) - VLOOKUP($B613,'Results-formatted 060121'!$A:AP,(AS$3+2),FALSE)), IF($C613 = "pos-neg", (3+VLOOKUP($B613,'Results-formatted 060121'!$A:AP,(AS$3+2),FALSE)), VLOOKUP($B613,'Results-formatted 060121'!$A:AP,(AS$3+2),FALSE)))</f>
        <v>3</v>
      </c>
      <c r="AT613" s="95">
        <f>IF($C613 = "neg", (($D613+1) - VLOOKUP($B613,'Results-formatted 060121'!$A:AQ,(AT$3+2),FALSE)), IF($C613 = "pos-neg", (3+VLOOKUP($B613,'Results-formatted 060121'!$A:AQ,(AT$3+2),FALSE)), VLOOKUP($B613,'Results-formatted 060121'!$A:AQ,(AT$3+2),FALSE)))</f>
        <v>3</v>
      </c>
      <c r="AU613" s="95">
        <f>IF($C613 = "neg", (($D613+1) - VLOOKUP($B613,'Results-formatted 060121'!$A:AR,(AU$3+2),FALSE)), IF($C613 = "pos-neg", (3+VLOOKUP($B613,'Results-formatted 060121'!$A:AR,(AU$3+2),FALSE)), VLOOKUP($B613,'Results-formatted 060121'!$A:AR,(AU$3+2),FALSE)))</f>
        <v>3</v>
      </c>
      <c r="AV613" s="95">
        <f>IF($C613 = "neg", (($D613+1) - VLOOKUP($B613,'Results-formatted 060121'!$A:AS,(AV$3+2),FALSE)), IF($C613 = "pos-neg", (3+VLOOKUP($B613,'Results-formatted 060121'!$A:AS,(AV$3+2),FALSE)), VLOOKUP($B613,'Results-formatted 060121'!$A:AS,(AV$3+2),FALSE)))</f>
        <v>3</v>
      </c>
      <c r="AW613" s="95">
        <f>IF($C613 = "neg", (($D613+1) - VLOOKUP($B613,'Results-formatted 060121'!$A:AT,(AW$3+2),FALSE)), IF($C613 = "pos-neg", (3+VLOOKUP($B613,'Results-formatted 060121'!$A:AT,(AW$3+2),FALSE)), VLOOKUP($B613,'Results-formatted 060121'!$A:AT,(AW$3+2),FALSE)))</f>
        <v>1</v>
      </c>
      <c r="AX613" s="95">
        <f>IF($C613 = "neg", (($D613+1) - VLOOKUP($B613,'Results-formatted 060121'!$A:AU,(AX$3+2),FALSE)), IF($C613 = "pos-neg", (3+VLOOKUP($B613,'Results-formatted 060121'!$A:AU,(AX$3+2),FALSE)), VLOOKUP($B613,'Results-formatted 060121'!$A:AU,(AX$3+2),FALSE)))</f>
        <v>1</v>
      </c>
      <c r="AY613" s="95">
        <f>IF($C613 = "neg", (($D613+1) - VLOOKUP($B613,'Results-formatted 060121'!$A:AV,(AY$3+2),FALSE)), IF($C613 = "pos-neg", (3+VLOOKUP($B613,'Results-formatted 060121'!$A:AV,(AY$3+2),FALSE)), VLOOKUP($B613,'Results-formatted 060121'!$A:AV,(AY$3+2),FALSE)))</f>
        <v>4</v>
      </c>
      <c r="AZ613" s="95">
        <f>IF($C613 = "neg", (($D613+1) - VLOOKUP($B613,'Results-formatted 060121'!$A:AW,(AZ$3+2),FALSE)), IF($C613 = "pos-neg", (3+VLOOKUP($B613,'Results-formatted 060121'!$A:AW,(AZ$3+2),FALSE)), VLOOKUP($B613,'Results-formatted 060121'!$A:AW,(AZ$3+2),FALSE)))</f>
        <v>4</v>
      </c>
      <c r="BA613" s="95">
        <f>IF($C613 = "neg", (($D613+1) - VLOOKUP($B613,'Results-formatted 060121'!$A:AX,(BA$3+2),FALSE)), IF($C613 = "pos-neg", (3+VLOOKUP($B613,'Results-formatted 060121'!$A:AX,(BA$3+2),FALSE)), VLOOKUP($B613,'Results-formatted 060121'!$A:AX,(BA$3+2),FALSE)))</f>
        <v>3</v>
      </c>
      <c r="BB613" s="95">
        <f>IF($C613 = "neg", (($D613+1) - VLOOKUP($B613,'Results-formatted 060121'!$A:AY,(BB$3+2),FALSE)), IF($C613 = "pos-neg", (3+VLOOKUP($B613,'Results-formatted 060121'!$A:AY,(BB$3+2),FALSE)), VLOOKUP($B613,'Results-formatted 060121'!$A:AY,(BB$3+2),FALSE)))</f>
        <v>3</v>
      </c>
      <c r="BC613" s="95">
        <f>IF($C613 = "neg", (($D613+1) - VLOOKUP($B613,'Results-formatted 060121'!$A:AZ,(BC$3+2),FALSE)), IF($C613 = "pos-neg", (3+VLOOKUP($B613,'Results-formatted 060121'!$A:AZ,(BC$3+2),FALSE)), VLOOKUP($B613,'Results-formatted 060121'!$A:AZ,(BC$3+2),FALSE)))</f>
        <v>3</v>
      </c>
      <c r="BD613" s="95">
        <f>IF($C613 = "neg", (($D613+1) - VLOOKUP($B613,'Results-formatted 060121'!$A:BA,(BD$3+2),FALSE)), IF($C613 = "pos-neg", (3+VLOOKUP($B613,'Results-formatted 060121'!$A:BA,(BD$3+2),FALSE)), VLOOKUP($B613,'Results-formatted 060121'!$A:BA,(BD$3+2),FALSE)))</f>
        <v>4</v>
      </c>
      <c r="BE613" s="95">
        <f>IF($C613 = "neg", (($D613+1) - VLOOKUP($B613,'Results-formatted 060121'!$A:BB,(BE$3+2),FALSE)), IF($C613 = "pos-neg", (3+VLOOKUP($B613,'Results-formatted 060121'!$A:BB,(BE$3+2),FALSE)), VLOOKUP($B613,'Results-formatted 060121'!$A:BB,(BE$3+2),FALSE)))</f>
        <v>3</v>
      </c>
      <c r="BF613" s="95">
        <f>IF($C613 = "neg", (($D613+1) - VLOOKUP($B613,'Results-formatted 060121'!$A:BC,(BF$3+2),FALSE)), IF($C613 = "pos-neg", (3+VLOOKUP($B613,'Results-formatted 060121'!$A:BC,(BF$3+2),FALSE)), VLOOKUP($B613,'Results-formatted 060121'!$A:BC,(BF$3+2),FALSE)))</f>
        <v>4</v>
      </c>
      <c r="BG613" s="95">
        <f>IF($C613 = "neg", (($D613+1) - VLOOKUP($B613,'Results-formatted 060121'!$A:BD,(BG$3+2),FALSE)), IF($C613 = "pos-neg", (3+VLOOKUP($B613,'Results-formatted 060121'!$A:BD,(BG$3+2),FALSE)), VLOOKUP($B613,'Results-formatted 060121'!$A:BD,(BG$3+2),FALSE)))</f>
        <v>3</v>
      </c>
      <c r="BH613" s="95">
        <f>IF($C613 = "neg", (($D613+1) - VLOOKUP($B613,'Results-formatted 060121'!$A:BE,(BH$3+2),FALSE)), IF($C613 = "pos-neg", (3+VLOOKUP($B613,'Results-formatted 060121'!$A:BE,(BH$3+2),FALSE)), VLOOKUP($B613,'Results-formatted 060121'!$A:BE,(BH$3+2),FALSE)))</f>
        <v>3</v>
      </c>
      <c r="BI613" s="95">
        <f>IF($C613 = "neg", (($D613+1) - VLOOKUP($B613,'Results-formatted 060121'!$A:BF,(BI$3+2),FALSE)), IF($C613 = "pos-neg", (3+VLOOKUP($B613,'Results-formatted 060121'!$A:BF,(BI$3+2),FALSE)), VLOOKUP($B613,'Results-formatted 060121'!$A:BF,(BI$3+2),FALSE)))</f>
        <v>3</v>
      </c>
      <c r="BJ613" s="95">
        <f>IF($C613 = "neg", (($D613+1) - VLOOKUP($B613,'Results-formatted 060121'!$A:BG,(BJ$3+2),FALSE)), IF($C613 = "pos-neg", (3+VLOOKUP($B613,'Results-formatted 060121'!$A:BG,(BJ$3+2),FALSE)), VLOOKUP($B613,'Results-formatted 060121'!$A:BG,(BJ$3+2),FALSE)))</f>
        <v>4</v>
      </c>
      <c r="BK613" s="95">
        <f>IF($C613 = "neg", (($D613+1) - VLOOKUP($B613,'Results-formatted 060121'!$A:BH,(BK$3+2),FALSE)), IF($C613 = "pos-neg", (3+VLOOKUP($B613,'Results-formatted 060121'!$A:BH,(BK$3+2),FALSE)), VLOOKUP($B613,'Results-formatted 060121'!$A:BH,(BK$3+2),FALSE)))</f>
        <v>3</v>
      </c>
      <c r="BL613" s="95">
        <f>IF($C613 = "neg", (($D613+1) - VLOOKUP($B613,'Results-formatted 060121'!$A:BI,(BL$3+2),FALSE)), IF($C613 = "pos-neg", (3+VLOOKUP($B613,'Results-formatted 060121'!$A:BI,(BL$3+2),FALSE)), VLOOKUP($B613,'Results-formatted 060121'!$A:BI,(BL$3+2),FALSE)))</f>
        <v>4</v>
      </c>
      <c r="BM613" s="95">
        <f>IF($C613 = "neg", (($D613+1) - VLOOKUP($B613,'Results-formatted 060121'!$A:BJ,(BM$3+2),FALSE)), IF($C613 = "pos-neg", (3+VLOOKUP($B613,'Results-formatted 060121'!$A:BJ,(BM$3+2),FALSE)), VLOOKUP($B613,'Results-formatted 060121'!$A:BJ,(BM$3+2),FALSE)))</f>
        <v>3</v>
      </c>
      <c r="BN613" s="95"/>
      <c r="BO613" s="95"/>
      <c r="BP613" s="95"/>
      <c r="BQ613" s="95"/>
      <c r="BR613" s="95"/>
      <c r="BS613" s="95"/>
      <c r="BT613" s="95"/>
      <c r="BU613" s="95"/>
      <c r="BV613" s="95"/>
      <c r="BW613" s="95"/>
      <c r="BX613" s="95"/>
      <c r="BY613" s="95"/>
      <c r="BZ613" s="95"/>
      <c r="CA613" s="95"/>
      <c r="CB613" s="95"/>
      <c r="CC613" s="95"/>
      <c r="CD613" s="98"/>
      <c r="CE613" s="25">
        <f t="shared" si="2461"/>
        <v>3.1166666666666667</v>
      </c>
      <c r="CF613" s="25">
        <f t="shared" si="2320"/>
        <v>0.92226079378417225</v>
      </c>
    </row>
    <row r="614" spans="2:84" ht="18" customHeight="1" x14ac:dyDescent="0.15">
      <c r="B614" s="84"/>
      <c r="E614" s="18" t="s">
        <v>142</v>
      </c>
      <c r="F614" s="34"/>
      <c r="G614" s="34"/>
      <c r="H614" s="34">
        <f t="shared" ref="H614" si="2490">IF(ISNUMBER(H615), AVERAGE(H615), "")</f>
        <v>7</v>
      </c>
      <c r="I614" s="34">
        <f t="shared" ref="I614" si="2491">IF(ISNUMBER(I615), AVERAGE(I615), "")</f>
        <v>5</v>
      </c>
      <c r="J614" s="34"/>
      <c r="K614" s="34">
        <f t="shared" ref="K614" si="2492">IF(ISNUMBER(K615), AVERAGE(K615), "")</f>
        <v>3</v>
      </c>
      <c r="L614" s="34">
        <f t="shared" ref="L614" si="2493">IF(ISNUMBER(L615), AVERAGE(L615), "")</f>
        <v>7</v>
      </c>
      <c r="M614" s="34">
        <f t="shared" ref="M614" si="2494">IF(ISNUMBER(M615), AVERAGE(M615), "")</f>
        <v>6</v>
      </c>
      <c r="N614" s="34"/>
      <c r="O614" s="34">
        <f t="shared" ref="O614" si="2495">IF(ISNUMBER(O615), AVERAGE(O615), "")</f>
        <v>5</v>
      </c>
      <c r="P614" s="34">
        <f t="shared" ref="P614" si="2496">IF(ISNUMBER(P615), AVERAGE(P615), "")</f>
        <v>5</v>
      </c>
      <c r="Q614" s="34">
        <f t="shared" ref="Q614" si="2497">IF(ISNUMBER(Q615), AVERAGE(Q615), "")</f>
        <v>10</v>
      </c>
      <c r="R614" s="34">
        <f t="shared" ref="R614" si="2498">IF(ISNUMBER(R615), AVERAGE(R615), "")</f>
        <v>4</v>
      </c>
      <c r="S614" s="34">
        <f t="shared" ref="S614" si="2499">IF(ISNUMBER(S615), AVERAGE(S615), "")</f>
        <v>5</v>
      </c>
      <c r="T614" s="34">
        <f t="shared" ref="T614" si="2500">IF(ISNUMBER(T615), AVERAGE(T615), "")</f>
        <v>6</v>
      </c>
      <c r="U614" s="34">
        <f t="shared" ref="U614" si="2501">IF(ISNUMBER(U615), AVERAGE(U615), "")</f>
        <v>1</v>
      </c>
      <c r="V614" s="34">
        <f t="shared" ref="V614" si="2502">IF(ISNUMBER(V615), AVERAGE(V615), "")</f>
        <v>8</v>
      </c>
      <c r="W614" s="34">
        <f t="shared" ref="W614" si="2503">IF(ISNUMBER(W615), AVERAGE(W615), "")</f>
        <v>8</v>
      </c>
      <c r="X614" s="34">
        <f t="shared" ref="X614" si="2504">IF(ISNUMBER(X615), AVERAGE(X615), "")</f>
        <v>6</v>
      </c>
      <c r="Y614" s="34">
        <f t="shared" ref="Y614" si="2505">IF(ISNUMBER(Y615), AVERAGE(Y615), "")</f>
        <v>9</v>
      </c>
      <c r="Z614" s="34">
        <f t="shared" ref="Z614" si="2506">IF(ISNUMBER(Z615), AVERAGE(Z615), "")</f>
        <v>1</v>
      </c>
      <c r="AA614" s="34">
        <f t="shared" ref="AA614" si="2507">IF(ISNUMBER(AA615), AVERAGE(AA615), "")</f>
        <v>6</v>
      </c>
      <c r="AB614" s="34">
        <f t="shared" ref="AB614" si="2508">IF(ISNUMBER(AB615), AVERAGE(AB615), "")</f>
        <v>8</v>
      </c>
      <c r="AC614" s="34">
        <f t="shared" ref="AC614" si="2509">IF(ISNUMBER(AC615), AVERAGE(AC615), "")</f>
        <v>1</v>
      </c>
      <c r="AD614" s="34">
        <f t="shared" ref="AD614" si="2510">IF(ISNUMBER(AD615), AVERAGE(AD615), "")</f>
        <v>8</v>
      </c>
      <c r="AE614" s="34">
        <f t="shared" ref="AE614" si="2511">IF(ISNUMBER(AE615), AVERAGE(AE615), "")</f>
        <v>7</v>
      </c>
      <c r="AF614" s="34">
        <f t="shared" ref="AF614" si="2512">IF(ISNUMBER(AF615), AVERAGE(AF615), "")</f>
        <v>5</v>
      </c>
      <c r="AG614" s="34">
        <f t="shared" ref="AG614" si="2513">IF(ISNUMBER(AG615), AVERAGE(AG615), "")</f>
        <v>7</v>
      </c>
      <c r="AH614" s="34">
        <f t="shared" ref="AH614" si="2514">IF(ISNUMBER(AH615), AVERAGE(AH615), "")</f>
        <v>4</v>
      </c>
      <c r="AI614" s="34">
        <f t="shared" ref="AI614" si="2515">IF(ISNUMBER(AI615), AVERAGE(AI615), "")</f>
        <v>8</v>
      </c>
      <c r="AJ614" s="34">
        <f t="shared" ref="AJ614:BM614" si="2516">IF(ISNUMBER(AJ615), AVERAGE(AJ615), "")</f>
        <v>8</v>
      </c>
      <c r="AK614" s="34"/>
      <c r="AL614" s="34">
        <f t="shared" si="2516"/>
        <v>5</v>
      </c>
      <c r="AM614" s="34">
        <f t="shared" si="2516"/>
        <v>8</v>
      </c>
      <c r="AN614" s="34">
        <f t="shared" si="2516"/>
        <v>8</v>
      </c>
      <c r="AO614" s="34">
        <f t="shared" si="2516"/>
        <v>8</v>
      </c>
      <c r="AP614" s="34">
        <f t="shared" si="2516"/>
        <v>2</v>
      </c>
      <c r="AQ614" s="34">
        <f t="shared" si="2516"/>
        <v>7</v>
      </c>
      <c r="AR614" s="34">
        <f t="shared" si="2516"/>
        <v>7</v>
      </c>
      <c r="AS614" s="34">
        <f t="shared" si="2516"/>
        <v>9</v>
      </c>
      <c r="AT614" s="34">
        <f t="shared" si="2516"/>
        <v>8</v>
      </c>
      <c r="AU614" s="34">
        <f t="shared" si="2516"/>
        <v>8</v>
      </c>
      <c r="AV614" s="34">
        <f t="shared" si="2516"/>
        <v>7</v>
      </c>
      <c r="AW614" s="34">
        <f t="shared" si="2516"/>
        <v>2</v>
      </c>
      <c r="AX614" s="34">
        <f t="shared" si="2516"/>
        <v>1</v>
      </c>
      <c r="AY614" s="34">
        <f t="shared" si="2516"/>
        <v>7</v>
      </c>
      <c r="AZ614" s="34">
        <f t="shared" si="2516"/>
        <v>8</v>
      </c>
      <c r="BA614" s="34">
        <f t="shared" si="2516"/>
        <v>8</v>
      </c>
      <c r="BB614" s="34"/>
      <c r="BC614" s="34">
        <f t="shared" si="2516"/>
        <v>5</v>
      </c>
      <c r="BD614" s="34">
        <f t="shared" si="2516"/>
        <v>9</v>
      </c>
      <c r="BE614" s="34">
        <f t="shared" si="2516"/>
        <v>9</v>
      </c>
      <c r="BF614" s="34">
        <f t="shared" si="2516"/>
        <v>9</v>
      </c>
      <c r="BG614" s="34">
        <f t="shared" si="2516"/>
        <v>2</v>
      </c>
      <c r="BH614" s="34">
        <f t="shared" si="2516"/>
        <v>7</v>
      </c>
      <c r="BI614" s="34">
        <f t="shared" si="2516"/>
        <v>8</v>
      </c>
      <c r="BJ614" s="34">
        <f t="shared" si="2516"/>
        <v>8</v>
      </c>
      <c r="BK614" s="34">
        <f t="shared" si="2516"/>
        <v>7</v>
      </c>
      <c r="BL614" s="34">
        <f t="shared" si="2516"/>
        <v>9</v>
      </c>
      <c r="BM614" s="34">
        <f t="shared" si="2516"/>
        <v>5</v>
      </c>
      <c r="BN614" s="34"/>
      <c r="BO614" s="34"/>
      <c r="BP614" s="34"/>
      <c r="BQ614" s="34"/>
      <c r="BR614" s="34"/>
      <c r="BS614" s="34"/>
      <c r="BT614" s="34"/>
      <c r="BU614" s="34"/>
      <c r="BV614" s="34"/>
      <c r="BW614" s="34"/>
      <c r="BX614" s="34"/>
      <c r="BY614" s="34"/>
      <c r="BZ614" s="34"/>
      <c r="CA614" s="34"/>
      <c r="CB614" s="34"/>
      <c r="CC614" s="34"/>
      <c r="CD614" s="34" t="str">
        <f t="shared" ref="CD614" si="2517">IF(ISNUMBER(CD615), AVERAGE(CD615), "")</f>
        <v/>
      </c>
      <c r="CE614" s="34">
        <f t="shared" si="2461"/>
        <v>6.2777777777777777</v>
      </c>
      <c r="CF614" s="34">
        <f t="shared" si="2320"/>
        <v>2.4139270960733747</v>
      </c>
    </row>
    <row r="615" spans="2:84" ht="42" customHeight="1" x14ac:dyDescent="0.15">
      <c r="B615" s="84" t="s">
        <v>713</v>
      </c>
      <c r="C615" s="86" t="s">
        <v>224</v>
      </c>
      <c r="D615" s="2">
        <v>10</v>
      </c>
      <c r="E615" s="15" t="s">
        <v>1150</v>
      </c>
      <c r="F615" s="95">
        <f>IF($C615 = "neg", (($D615+1) - VLOOKUP($B615,'Results-formatted 060121'!$A:$AJ,(F$3+2),FALSE)), IF($C615 = "pos-neg", (3+VLOOKUP($B615,'Results-formatted 060121'!$A:$AJ,(F$3+2),FALSE)), VLOOKUP($B615,'Results-formatted 060121'!$A:$AJ,(F$3+2),FALSE)))</f>
        <v>6</v>
      </c>
      <c r="G615" s="95">
        <f>IF($C615 = "neg", (($D615+1) - VLOOKUP($B615,'Results-formatted 060121'!$A:$AJ,(G$3+2),FALSE)), IF($C615 = "pos-neg", (3+VLOOKUP($B615,'Results-formatted 060121'!$A:$AJ,(G$3+2),FALSE)), VLOOKUP($B615,'Results-formatted 060121'!$A:$AJ,(G$3+2),FALSE)))</f>
        <v>5</v>
      </c>
      <c r="H615" s="95">
        <f>IF($C615 = "neg", (($D615+1) - VLOOKUP($B615,'Results-formatted 060121'!$A:$AJ,(H$3+2),FALSE)), IF($C615 = "pos-neg", (3+VLOOKUP($B615,'Results-formatted 060121'!$A:$AJ,(H$3+2),FALSE)), VLOOKUP($B615,'Results-formatted 060121'!$A:$AJ,(H$3+2),FALSE)))</f>
        <v>7</v>
      </c>
      <c r="I615" s="95">
        <f>IF($C615 = "neg", (($D615+1) - VLOOKUP($B615,'Results-formatted 060121'!$A:$AJ,(I$3+2),FALSE)), IF($C615 = "pos-neg", (3+VLOOKUP($B615,'Results-formatted 060121'!$A:$AJ,(I$3+2),FALSE)), VLOOKUP($B615,'Results-formatted 060121'!$A:$AJ,(I$3+2),FALSE)))</f>
        <v>5</v>
      </c>
      <c r="J615" s="95">
        <f>IF($C615 = "neg", (($D615+1) - VLOOKUP($B615,'Results-formatted 060121'!$A:$AJ,(J$3+2),FALSE)), IF($C615 = "pos-neg", (3+VLOOKUP($B615,'Results-formatted 060121'!$A:$AJ,(J$3+2),FALSE)), VLOOKUP($B615,'Results-formatted 060121'!$A:$AJ,(J$3+2),FALSE)))</f>
        <v>4</v>
      </c>
      <c r="K615" s="95">
        <f>IF($C615 = "neg", (($D615+1) - VLOOKUP($B615,'Results-formatted 060121'!$A:$AJ,(K$3+2),FALSE)), IF($C615 = "pos-neg", (3+VLOOKUP($B615,'Results-formatted 060121'!$A:$AJ,(K$3+2),FALSE)), VLOOKUP($B615,'Results-formatted 060121'!$A:$AJ,(K$3+2),FALSE)))</f>
        <v>3</v>
      </c>
      <c r="L615" s="95">
        <f>IF($C615 = "neg", (($D615+1) - VLOOKUP($B615,'Results-formatted 060121'!$A:$AJ,(L$3+2),FALSE)), IF($C615 = "pos-neg", (3+VLOOKUP($B615,'Results-formatted 060121'!$A:$AJ,(L$3+2),FALSE)), VLOOKUP($B615,'Results-formatted 060121'!$A:$AJ,(L$3+2),FALSE)))</f>
        <v>7</v>
      </c>
      <c r="M615" s="95">
        <f>IF($C615 = "neg", (($D615+1) - VLOOKUP($B615,'Results-formatted 060121'!$A:$AJ,(M$3+2),FALSE)), IF($C615 = "pos-neg", (3+VLOOKUP($B615,'Results-formatted 060121'!$A:$AJ,(M$3+2),FALSE)), VLOOKUP($B615,'Results-formatted 060121'!$A:$AJ,(M$3+2),FALSE)))</f>
        <v>6</v>
      </c>
      <c r="N615" s="95">
        <f>IF($C615 = "neg", (($D615+1) - VLOOKUP($B615,'Results-formatted 060121'!$A:$AJ,(N$3+2),FALSE)), IF($C615 = "pos-neg", (3+VLOOKUP($B615,'Results-formatted 060121'!$A:$AJ,(N$3+2),FALSE)), VLOOKUP($B615,'Results-formatted 060121'!$A:$AJ,(N$3+2),FALSE)))</f>
        <v>8</v>
      </c>
      <c r="O615" s="95">
        <f>IF($C615 = "neg", (($D615+1) - VLOOKUP($B615,'Results-formatted 060121'!$A:$AJ,(O$3+2),FALSE)), IF($C615 = "pos-neg", (3+VLOOKUP($B615,'Results-formatted 060121'!$A:$AJ,(O$3+2),FALSE)), VLOOKUP($B615,'Results-formatted 060121'!$A:$AJ,(O$3+2),FALSE)))</f>
        <v>5</v>
      </c>
      <c r="P615" s="95">
        <f>IF($C615 = "neg", (($D615+1) - VLOOKUP($B615,'Results-formatted 060121'!$A:$AJ,(P$3+2),FALSE)), IF($C615 = "pos-neg", (3+VLOOKUP($B615,'Results-formatted 060121'!$A:$AJ,(P$3+2),FALSE)), VLOOKUP($B615,'Results-formatted 060121'!$A:$AJ,(P$3+2),FALSE)))</f>
        <v>5</v>
      </c>
      <c r="Q615" s="95">
        <f>IF($C615 = "neg", (($D615+1) - VLOOKUP($B615,'Results-formatted 060121'!$A:$AJ,(Q$3+2),FALSE)), IF($C615 = "pos-neg", (3+VLOOKUP($B615,'Results-formatted 060121'!$A:$AJ,(Q$3+2),FALSE)), VLOOKUP($B615,'Results-formatted 060121'!$A:$AJ,(Q$3+2),FALSE)))</f>
        <v>10</v>
      </c>
      <c r="R615" s="95">
        <f>IF($C615 = "neg", (($D615+1) - VLOOKUP($B615,'Results-formatted 060121'!$A:$AJ,(R$3+2),FALSE)), IF($C615 = "pos-neg", (3+VLOOKUP($B615,'Results-formatted 060121'!$A:$AJ,(R$3+2),FALSE)), VLOOKUP($B615,'Results-formatted 060121'!$A:$AJ,(R$3+2),FALSE)))</f>
        <v>4</v>
      </c>
      <c r="S615" s="95">
        <f>IF($C615 = "neg", (($D615+1) - VLOOKUP($B615,'Results-formatted 060121'!$A:$AJ,(S$3+2),FALSE)), IF($C615 = "pos-neg", (3+VLOOKUP($B615,'Results-formatted 060121'!$A:$AJ,(S$3+2),FALSE)), VLOOKUP($B615,'Results-formatted 060121'!$A:$AJ,(S$3+2),FALSE)))</f>
        <v>5</v>
      </c>
      <c r="T615" s="95">
        <f>IF($C615 = "neg", (($D615+1) - VLOOKUP($B615,'Results-formatted 060121'!$A:$AJ,(T$3+2),FALSE)), IF($C615 = "pos-neg", (3+VLOOKUP($B615,'Results-formatted 060121'!$A:$AJ,(T$3+2),FALSE)), VLOOKUP($B615,'Results-formatted 060121'!$A:$AJ,(T$3+2),FALSE)))</f>
        <v>6</v>
      </c>
      <c r="U615" s="95">
        <f>IF($C615 = "neg", (($D615+1) - VLOOKUP($B615,'Results-formatted 060121'!$A:$AJ,(U$3+2),FALSE)), IF($C615 = "pos-neg", (3+VLOOKUP($B615,'Results-formatted 060121'!$A:$AJ,(U$3+2),FALSE)), VLOOKUP($B615,'Results-formatted 060121'!$A:$AJ,(U$3+2),FALSE)))</f>
        <v>1</v>
      </c>
      <c r="V615" s="95">
        <f>IF($C615 = "neg", (($D615+1) - VLOOKUP($B615,'Results-formatted 060121'!$A:$AJ,(V$3+2),FALSE)), IF($C615 = "pos-neg", (3+VLOOKUP($B615,'Results-formatted 060121'!$A:$AJ,(V$3+2),FALSE)), VLOOKUP($B615,'Results-formatted 060121'!$A:$AJ,(V$3+2),FALSE)))</f>
        <v>8</v>
      </c>
      <c r="W615" s="95">
        <f>IF($C615 = "neg", (($D615+1) - VLOOKUP($B615,'Results-formatted 060121'!$A:$AJ,(W$3+2),FALSE)), IF($C615 = "pos-neg", (3+VLOOKUP($B615,'Results-formatted 060121'!$A:$AJ,(W$3+2),FALSE)), VLOOKUP($B615,'Results-formatted 060121'!$A:$AJ,(W$3+2),FALSE)))</f>
        <v>8</v>
      </c>
      <c r="X615" s="95">
        <f>IF($C615 = "neg", (($D615+1) - VLOOKUP($B615,'Results-formatted 060121'!$A:$AJ,(X$3+2),FALSE)), IF($C615 = "pos-neg", (3+VLOOKUP($B615,'Results-formatted 060121'!$A:$AJ,(X$3+2),FALSE)), VLOOKUP($B615,'Results-formatted 060121'!$A:$AJ,(X$3+2),FALSE)))</f>
        <v>6</v>
      </c>
      <c r="Y615" s="95">
        <f>IF($C615 = "neg", (($D615+1) - VLOOKUP($B615,'Results-formatted 060121'!$A:$AJ,(Y$3+2),FALSE)), IF($C615 = "pos-neg", (3+VLOOKUP($B615,'Results-formatted 060121'!$A:$AJ,(Y$3+2),FALSE)), VLOOKUP($B615,'Results-formatted 060121'!$A:$AJ,(Y$3+2),FALSE)))</f>
        <v>9</v>
      </c>
      <c r="Z615" s="95">
        <f>IF($C615 = "neg", (($D615+1) - VLOOKUP($B615,'Results-formatted 060121'!$A:$AJ,(Z$3+2),FALSE)), IF($C615 = "pos-neg", (3+VLOOKUP($B615,'Results-formatted 060121'!$A:$AJ,(Z$3+2),FALSE)), VLOOKUP($B615,'Results-formatted 060121'!$A:$AJ,(Z$3+2),FALSE)))</f>
        <v>1</v>
      </c>
      <c r="AA615" s="95">
        <f>IF($C615 = "neg", (($D615+1) - VLOOKUP($B615,'Results-formatted 060121'!$A:$AJ,(AA$3+2),FALSE)), IF($C615 = "pos-neg", (3+VLOOKUP($B615,'Results-formatted 060121'!$A:$AJ,(AA$3+2),FALSE)), VLOOKUP($B615,'Results-formatted 060121'!$A:$AJ,(AA$3+2),FALSE)))</f>
        <v>6</v>
      </c>
      <c r="AB615" s="95">
        <f>IF($C615 = "neg", (($D615+1) - VLOOKUP($B615,'Results-formatted 060121'!$A:$AJ,(AB$3+2),FALSE)), IF($C615 = "pos-neg", (3+VLOOKUP($B615,'Results-formatted 060121'!$A:$AJ,(AB$3+2),FALSE)), VLOOKUP($B615,'Results-formatted 060121'!$A:$AJ,(AB$3+2),FALSE)))</f>
        <v>8</v>
      </c>
      <c r="AC615" s="95">
        <f>IF($C615 = "neg", (($D615+1) - VLOOKUP($B615,'Results-formatted 060121'!$A:$AJ,(AC$3+2),FALSE)), IF($C615 = "pos-neg", (3+VLOOKUP($B615,'Results-formatted 060121'!$A:$AJ,(AC$3+2),FALSE)), VLOOKUP($B615,'Results-formatted 060121'!$A:$AJ,(AC$3+2),FALSE)))</f>
        <v>1</v>
      </c>
      <c r="AD615" s="95">
        <f>IF($C615 = "neg", (($D615+1) - VLOOKUP($B615,'Results-formatted 060121'!$A:$AJ,(AD$3+2),FALSE)), IF($C615 = "pos-neg", (3+VLOOKUP($B615,'Results-formatted 060121'!$A:$AJ,(AD$3+2),FALSE)), VLOOKUP($B615,'Results-formatted 060121'!$A:$AJ,(AD$3+2),FALSE)))</f>
        <v>8</v>
      </c>
      <c r="AE615" s="95">
        <f>IF($C615 = "neg", (($D615+1) - VLOOKUP($B615,'Results-formatted 060121'!$A:$AJ,(AE$3+2),FALSE)), IF($C615 = "pos-neg", (3+VLOOKUP($B615,'Results-formatted 060121'!$A:$AJ,(AE$3+2),FALSE)), VLOOKUP($B615,'Results-formatted 060121'!$A:$AJ,(AE$3+2),FALSE)))</f>
        <v>7</v>
      </c>
      <c r="AF615" s="95">
        <f>IF($C615 = "neg", (($D615+1) - VLOOKUP($B615,'Results-formatted 060121'!$A:$AJ,(AF$3+2),FALSE)), IF($C615 = "pos-neg", (3+VLOOKUP($B615,'Results-formatted 060121'!$A:$AJ,(AF$3+2),FALSE)), VLOOKUP($B615,'Results-formatted 060121'!$A:$AJ,(AF$3+2),FALSE)))</f>
        <v>5</v>
      </c>
      <c r="AG615" s="95">
        <f>IF($C615 = "neg", (($D615+1) - VLOOKUP($B615,'Results-formatted 060121'!$A:$AJ,(AG$3+2),FALSE)), IF($C615 = "pos-neg", (3+VLOOKUP($B615,'Results-formatted 060121'!$A:$AJ,(AG$3+2),FALSE)), VLOOKUP($B615,'Results-formatted 060121'!$A:$AJ,(AG$3+2),FALSE)))</f>
        <v>7</v>
      </c>
      <c r="AH615" s="95">
        <f>IF($C615 = "neg", (($D615+1) - VLOOKUP($B615,'Results-formatted 060121'!$A:$AJ,(AH$3+2),FALSE)), IF($C615 = "pos-neg", (3+VLOOKUP($B615,'Results-formatted 060121'!$A:$AJ,(AH$3+2),FALSE)), VLOOKUP($B615,'Results-formatted 060121'!$A:$AJ,(AH$3+2),FALSE)))</f>
        <v>4</v>
      </c>
      <c r="AI615" s="95">
        <f>IF($C615 = "neg", (($D615+1) - VLOOKUP($B615,'Results-formatted 060121'!$A:$AJ,(AI$3+2),FALSE)), IF($C615 = "pos-neg", (3+VLOOKUP($B615,'Results-formatted 060121'!$A:$AJ,(AI$3+2),FALSE)), VLOOKUP($B615,'Results-formatted 060121'!$A:$AJ,(AI$3+2),FALSE)))</f>
        <v>8</v>
      </c>
      <c r="AJ615" s="95">
        <f>IF($C615 = "neg", (($D615+1) - VLOOKUP($B615,'Results-formatted 060121'!$A:$AJ,(AJ$3+2),FALSE)), IF($C615 = "pos-neg", (3+VLOOKUP($B615,'Results-formatted 060121'!$A:$AJ,(AJ$3+2),FALSE)), VLOOKUP($B615,'Results-formatted 060121'!$A:$AJ,(AJ$3+2),FALSE)))</f>
        <v>8</v>
      </c>
      <c r="AK615" s="95">
        <f>IF($C615 = "neg", (($D615+1) - VLOOKUP($B615,'Results-formatted 060121'!$A:$AJ,(AK$3+2),FALSE)), IF($C615 = "pos-neg", (3+VLOOKUP($B615,'Results-formatted 060121'!$A:$AJ,(AK$3+2),FALSE)), VLOOKUP($B615,'Results-formatted 060121'!$A:$AJ,(AK$3+2),FALSE)))</f>
        <v>8</v>
      </c>
      <c r="AL615" s="95">
        <f>IF($C615 = "neg", (($D615+1) - VLOOKUP($B615,'Results-formatted 060121'!$A:$AJ,(AL$3+2),FALSE)), IF($C615 = "pos-neg", (3+VLOOKUP($B615,'Results-formatted 060121'!$A:$AJ,(AL$3+2),FALSE)), VLOOKUP($B615,'Results-formatted 060121'!$A:$AJ,(AL$3+2),FALSE)))</f>
        <v>5</v>
      </c>
      <c r="AM615" s="95">
        <f>IF($C615 = "neg", (($D615+1) - VLOOKUP($B615,'Results-formatted 060121'!$A:AJ,(AM$3+2),FALSE)), IF($C615 = "pos-neg", (3+VLOOKUP($B615,'Results-formatted 060121'!$A:AJ,(AM$3+2),FALSE)), VLOOKUP($B615,'Results-formatted 060121'!$A:AJ,(AM$3+2),FALSE)))</f>
        <v>8</v>
      </c>
      <c r="AN615" s="95">
        <f>IF($C615 = "neg", (($D615+1) - VLOOKUP($B615,'Results-formatted 060121'!$A:AK,(AN$3+2),FALSE)), IF($C615 = "pos-neg", (3+VLOOKUP($B615,'Results-formatted 060121'!$A:AK,(AN$3+2),FALSE)), VLOOKUP($B615,'Results-formatted 060121'!$A:AK,(AN$3+2),FALSE)))</f>
        <v>8</v>
      </c>
      <c r="AO615" s="95">
        <f>IF($C615 = "neg", (($D615+1) - VLOOKUP($B615,'Results-formatted 060121'!$A:AL,(AO$3+2),FALSE)), IF($C615 = "pos-neg", (3+VLOOKUP($B615,'Results-formatted 060121'!$A:AL,(AO$3+2),FALSE)), VLOOKUP($B615,'Results-formatted 060121'!$A:AL,(AO$3+2),FALSE)))</f>
        <v>8</v>
      </c>
      <c r="AP615" s="95">
        <f>IF($C615 = "neg", (($D615+1) - VLOOKUP($B615,'Results-formatted 060121'!$A:AM,(AP$3+2),FALSE)), IF($C615 = "pos-neg", (3+VLOOKUP($B615,'Results-formatted 060121'!$A:AM,(AP$3+2),FALSE)), VLOOKUP($B615,'Results-formatted 060121'!$A:AM,(AP$3+2),FALSE)))</f>
        <v>2</v>
      </c>
      <c r="AQ615" s="95">
        <f>IF($C615 = "neg", (($D615+1) - VLOOKUP($B615,'Results-formatted 060121'!$A:AN,(AQ$3+2),FALSE)), IF($C615 = "pos-neg", (3+VLOOKUP($B615,'Results-formatted 060121'!$A:AN,(AQ$3+2),FALSE)), VLOOKUP($B615,'Results-formatted 060121'!$A:AN,(AQ$3+2),FALSE)))</f>
        <v>7</v>
      </c>
      <c r="AR615" s="95">
        <f>IF($C615 = "neg", (($D615+1) - VLOOKUP($B615,'Results-formatted 060121'!$A:AO,(AR$3+2),FALSE)), IF($C615 = "pos-neg", (3+VLOOKUP($B615,'Results-formatted 060121'!$A:AO,(AR$3+2),FALSE)), VLOOKUP($B615,'Results-formatted 060121'!$A:AO,(AR$3+2),FALSE)))</f>
        <v>7</v>
      </c>
      <c r="AS615" s="95">
        <f>IF($C615 = "neg", (($D615+1) - VLOOKUP($B615,'Results-formatted 060121'!$A:AP,(AS$3+2),FALSE)), IF($C615 = "pos-neg", (3+VLOOKUP($B615,'Results-formatted 060121'!$A:AP,(AS$3+2),FALSE)), VLOOKUP($B615,'Results-formatted 060121'!$A:AP,(AS$3+2),FALSE)))</f>
        <v>9</v>
      </c>
      <c r="AT615" s="95">
        <f>IF($C615 = "neg", (($D615+1) - VLOOKUP($B615,'Results-formatted 060121'!$A:AQ,(AT$3+2),FALSE)), IF($C615 = "pos-neg", (3+VLOOKUP($B615,'Results-formatted 060121'!$A:AQ,(AT$3+2),FALSE)), VLOOKUP($B615,'Results-formatted 060121'!$A:AQ,(AT$3+2),FALSE)))</f>
        <v>8</v>
      </c>
      <c r="AU615" s="95">
        <f>IF($C615 = "neg", (($D615+1) - VLOOKUP($B615,'Results-formatted 060121'!$A:AR,(AU$3+2),FALSE)), IF($C615 = "pos-neg", (3+VLOOKUP($B615,'Results-formatted 060121'!$A:AR,(AU$3+2),FALSE)), VLOOKUP($B615,'Results-formatted 060121'!$A:AR,(AU$3+2),FALSE)))</f>
        <v>8</v>
      </c>
      <c r="AV615" s="95">
        <f>IF($C615 = "neg", (($D615+1) - VLOOKUP($B615,'Results-formatted 060121'!$A:AS,(AV$3+2),FALSE)), IF($C615 = "pos-neg", (3+VLOOKUP($B615,'Results-formatted 060121'!$A:AS,(AV$3+2),FALSE)), VLOOKUP($B615,'Results-formatted 060121'!$A:AS,(AV$3+2),FALSE)))</f>
        <v>7</v>
      </c>
      <c r="AW615" s="95">
        <f>IF($C615 = "neg", (($D615+1) - VLOOKUP($B615,'Results-formatted 060121'!$A:AT,(AW$3+2),FALSE)), IF($C615 = "pos-neg", (3+VLOOKUP($B615,'Results-formatted 060121'!$A:AT,(AW$3+2),FALSE)), VLOOKUP($B615,'Results-formatted 060121'!$A:AT,(AW$3+2),FALSE)))</f>
        <v>2</v>
      </c>
      <c r="AX615" s="95">
        <f>IF($C615 = "neg", (($D615+1) - VLOOKUP($B615,'Results-formatted 060121'!$A:AU,(AX$3+2),FALSE)), IF($C615 = "pos-neg", (3+VLOOKUP($B615,'Results-formatted 060121'!$A:AU,(AX$3+2),FALSE)), VLOOKUP($B615,'Results-formatted 060121'!$A:AU,(AX$3+2),FALSE)))</f>
        <v>1</v>
      </c>
      <c r="AY615" s="95">
        <f>IF($C615 = "neg", (($D615+1) - VLOOKUP($B615,'Results-formatted 060121'!$A:AV,(AY$3+2),FALSE)), IF($C615 = "pos-neg", (3+VLOOKUP($B615,'Results-formatted 060121'!$A:AV,(AY$3+2),FALSE)), VLOOKUP($B615,'Results-formatted 060121'!$A:AV,(AY$3+2),FALSE)))</f>
        <v>7</v>
      </c>
      <c r="AZ615" s="95">
        <f>IF($C615 = "neg", (($D615+1) - VLOOKUP($B615,'Results-formatted 060121'!$A:AW,(AZ$3+2),FALSE)), IF($C615 = "pos-neg", (3+VLOOKUP($B615,'Results-formatted 060121'!$A:AW,(AZ$3+2),FALSE)), VLOOKUP($B615,'Results-formatted 060121'!$A:AW,(AZ$3+2),FALSE)))</f>
        <v>8</v>
      </c>
      <c r="BA615" s="95">
        <f>IF($C615 = "neg", (($D615+1) - VLOOKUP($B615,'Results-formatted 060121'!$A:AX,(BA$3+2),FALSE)), IF($C615 = "pos-neg", (3+VLOOKUP($B615,'Results-formatted 060121'!$A:AX,(BA$3+2),FALSE)), VLOOKUP($B615,'Results-formatted 060121'!$A:AX,(BA$3+2),FALSE)))</f>
        <v>8</v>
      </c>
      <c r="BB615" s="95">
        <f>IF($C615 = "neg", (($D615+1) - VLOOKUP($B615,'Results-formatted 060121'!$A:AY,(BB$3+2),FALSE)), IF($C615 = "pos-neg", (3+VLOOKUP($B615,'Results-formatted 060121'!$A:AY,(BB$3+2),FALSE)), VLOOKUP($B615,'Results-formatted 060121'!$A:AY,(BB$3+2),FALSE)))</f>
        <v>7</v>
      </c>
      <c r="BC615" s="95">
        <f>IF($C615 = "neg", (($D615+1) - VLOOKUP($B615,'Results-formatted 060121'!$A:AZ,(BC$3+2),FALSE)), IF($C615 = "pos-neg", (3+VLOOKUP($B615,'Results-formatted 060121'!$A:AZ,(BC$3+2),FALSE)), VLOOKUP($B615,'Results-formatted 060121'!$A:AZ,(BC$3+2),FALSE)))</f>
        <v>5</v>
      </c>
      <c r="BD615" s="95">
        <f>IF($C615 = "neg", (($D615+1) - VLOOKUP($B615,'Results-formatted 060121'!$A:BA,(BD$3+2),FALSE)), IF($C615 = "pos-neg", (3+VLOOKUP($B615,'Results-formatted 060121'!$A:BA,(BD$3+2),FALSE)), VLOOKUP($B615,'Results-formatted 060121'!$A:BA,(BD$3+2),FALSE)))</f>
        <v>9</v>
      </c>
      <c r="BE615" s="95">
        <f>IF($C615 = "neg", (($D615+1) - VLOOKUP($B615,'Results-formatted 060121'!$A:BB,(BE$3+2),FALSE)), IF($C615 = "pos-neg", (3+VLOOKUP($B615,'Results-formatted 060121'!$A:BB,(BE$3+2),FALSE)), VLOOKUP($B615,'Results-formatted 060121'!$A:BB,(BE$3+2),FALSE)))</f>
        <v>9</v>
      </c>
      <c r="BF615" s="95">
        <f>IF($C615 = "neg", (($D615+1) - VLOOKUP($B615,'Results-formatted 060121'!$A:BC,(BF$3+2),FALSE)), IF($C615 = "pos-neg", (3+VLOOKUP($B615,'Results-formatted 060121'!$A:BC,(BF$3+2),FALSE)), VLOOKUP($B615,'Results-formatted 060121'!$A:BC,(BF$3+2),FALSE)))</f>
        <v>9</v>
      </c>
      <c r="BG615" s="95">
        <f>IF($C615 = "neg", (($D615+1) - VLOOKUP($B615,'Results-formatted 060121'!$A:BD,(BG$3+2),FALSE)), IF($C615 = "pos-neg", (3+VLOOKUP($B615,'Results-formatted 060121'!$A:BD,(BG$3+2),FALSE)), VLOOKUP($B615,'Results-formatted 060121'!$A:BD,(BG$3+2),FALSE)))</f>
        <v>2</v>
      </c>
      <c r="BH615" s="95">
        <f>IF($C615 = "neg", (($D615+1) - VLOOKUP($B615,'Results-formatted 060121'!$A:BE,(BH$3+2),FALSE)), IF($C615 = "pos-neg", (3+VLOOKUP($B615,'Results-formatted 060121'!$A:BE,(BH$3+2),FALSE)), VLOOKUP($B615,'Results-formatted 060121'!$A:BE,(BH$3+2),FALSE)))</f>
        <v>7</v>
      </c>
      <c r="BI615" s="95">
        <f>IF($C615 = "neg", (($D615+1) - VLOOKUP($B615,'Results-formatted 060121'!$A:BF,(BI$3+2),FALSE)), IF($C615 = "pos-neg", (3+VLOOKUP($B615,'Results-formatted 060121'!$A:BF,(BI$3+2),FALSE)), VLOOKUP($B615,'Results-formatted 060121'!$A:BF,(BI$3+2),FALSE)))</f>
        <v>8</v>
      </c>
      <c r="BJ615" s="95">
        <f>IF($C615 = "neg", (($D615+1) - VLOOKUP($B615,'Results-formatted 060121'!$A:BG,(BJ$3+2),FALSE)), IF($C615 = "pos-neg", (3+VLOOKUP($B615,'Results-formatted 060121'!$A:BG,(BJ$3+2),FALSE)), VLOOKUP($B615,'Results-formatted 060121'!$A:BG,(BJ$3+2),FALSE)))</f>
        <v>8</v>
      </c>
      <c r="BK615" s="95">
        <f>IF($C615 = "neg", (($D615+1) - VLOOKUP($B615,'Results-formatted 060121'!$A:BH,(BK$3+2),FALSE)), IF($C615 = "pos-neg", (3+VLOOKUP($B615,'Results-formatted 060121'!$A:BH,(BK$3+2),FALSE)), VLOOKUP($B615,'Results-formatted 060121'!$A:BH,(BK$3+2),FALSE)))</f>
        <v>7</v>
      </c>
      <c r="BL615" s="95">
        <f>IF($C615 = "neg", (($D615+1) - VLOOKUP($B615,'Results-formatted 060121'!$A:BI,(BL$3+2),FALSE)), IF($C615 = "pos-neg", (3+VLOOKUP($B615,'Results-formatted 060121'!$A:BI,(BL$3+2),FALSE)), VLOOKUP($B615,'Results-formatted 060121'!$A:BI,(BL$3+2),FALSE)))</f>
        <v>9</v>
      </c>
      <c r="BM615" s="95">
        <f>IF($C615 = "neg", (($D615+1) - VLOOKUP($B615,'Results-formatted 060121'!$A:BJ,(BM$3+2),FALSE)), IF($C615 = "pos-neg", (3+VLOOKUP($B615,'Results-formatted 060121'!$A:BJ,(BM$3+2),FALSE)), VLOOKUP($B615,'Results-formatted 060121'!$A:BJ,(BM$3+2),FALSE)))</f>
        <v>5</v>
      </c>
      <c r="BN615" s="95"/>
      <c r="BO615" s="95"/>
      <c r="BP615" s="95"/>
      <c r="BQ615" s="95"/>
      <c r="BR615" s="95"/>
      <c r="BS615" s="95"/>
      <c r="BT615" s="95"/>
      <c r="BU615" s="95"/>
      <c r="BV615" s="95"/>
      <c r="BW615" s="95"/>
      <c r="BX615" s="95"/>
      <c r="BY615" s="95"/>
      <c r="BZ615" s="95"/>
      <c r="CA615" s="95"/>
      <c r="CB615" s="95"/>
      <c r="CC615" s="95"/>
      <c r="CD615" s="98"/>
      <c r="CE615" s="25">
        <f t="shared" si="2461"/>
        <v>6.2833333333333332</v>
      </c>
      <c r="CF615" s="25">
        <f t="shared" si="2320"/>
        <v>2.3368214444575854</v>
      </c>
    </row>
    <row r="616" spans="2:84" ht="18" customHeight="1" x14ac:dyDescent="0.15">
      <c r="B616" s="84"/>
      <c r="E616" s="18" t="s">
        <v>141</v>
      </c>
      <c r="F616" s="100"/>
      <c r="G616" s="100"/>
      <c r="H616" s="100"/>
      <c r="I616" s="100"/>
      <c r="J616" s="100"/>
      <c r="K616" s="100"/>
      <c r="L616" s="100"/>
      <c r="M616" s="100"/>
      <c r="N616" s="100"/>
      <c r="O616" s="100"/>
      <c r="P616" s="100"/>
      <c r="Q616" s="100"/>
      <c r="R616" s="100"/>
      <c r="S616" s="100"/>
      <c r="T616" s="100"/>
      <c r="U616" s="100"/>
      <c r="V616" s="100"/>
      <c r="W616" s="100"/>
      <c r="X616" s="100"/>
      <c r="Y616" s="100"/>
      <c r="Z616" s="100"/>
      <c r="AA616" s="100"/>
      <c r="AB616" s="100"/>
      <c r="AC616" s="100"/>
      <c r="AD616" s="100"/>
      <c r="AE616" s="100"/>
      <c r="AF616" s="100"/>
      <c r="AG616" s="100"/>
      <c r="AH616" s="100"/>
      <c r="AI616" s="100"/>
      <c r="AJ616" s="100"/>
      <c r="AK616" s="100"/>
      <c r="AL616" s="100"/>
      <c r="AM616" s="100"/>
      <c r="AN616" s="100"/>
      <c r="AO616" s="100"/>
      <c r="AP616" s="100"/>
      <c r="AQ616" s="100"/>
      <c r="AR616" s="100"/>
      <c r="AS616" s="100"/>
      <c r="AT616" s="100"/>
      <c r="AU616" s="100"/>
      <c r="AV616" s="100"/>
      <c r="AW616" s="100"/>
      <c r="AX616" s="100"/>
      <c r="AY616" s="100"/>
      <c r="AZ616" s="100"/>
      <c r="BA616" s="100"/>
      <c r="BB616" s="100"/>
      <c r="BC616" s="100"/>
      <c r="BD616" s="100"/>
      <c r="BE616" s="100"/>
      <c r="BF616" s="100"/>
      <c r="BG616" s="100"/>
      <c r="BH616" s="100"/>
      <c r="BI616" s="100"/>
      <c r="BJ616" s="100"/>
      <c r="BK616" s="100"/>
      <c r="BL616" s="100"/>
      <c r="BM616" s="100"/>
      <c r="BN616" s="100"/>
      <c r="BO616" s="100"/>
      <c r="BP616" s="100"/>
      <c r="BQ616" s="100"/>
      <c r="BR616" s="100"/>
      <c r="BS616" s="100"/>
      <c r="BT616" s="100"/>
      <c r="BU616" s="100"/>
      <c r="BV616" s="100"/>
      <c r="BW616" s="100"/>
      <c r="BX616" s="100"/>
      <c r="BY616" s="100"/>
      <c r="BZ616" s="100"/>
      <c r="CA616" s="100"/>
      <c r="CB616" s="100"/>
      <c r="CC616" s="100"/>
      <c r="CD616" s="102"/>
      <c r="CE616" s="25"/>
      <c r="CF616" s="25"/>
    </row>
    <row r="617" spans="2:84" ht="409" customHeight="1" x14ac:dyDescent="0.15">
      <c r="B617" s="84" t="s">
        <v>141</v>
      </c>
      <c r="C617" s="86" t="s">
        <v>224</v>
      </c>
      <c r="D617" s="2" t="s">
        <v>1163</v>
      </c>
      <c r="E617" s="16" t="s">
        <v>20</v>
      </c>
      <c r="F617" s="103" t="str">
        <f>IF(VLOOKUP($B617,'Results-formatted 060121'!$A:$AJ,(F$3+2),FALSE) = "", "", VLOOKUP($B617,'Results-formatted 060121'!$A:$AJ,(F$3+2),FALSE))</f>
        <v/>
      </c>
      <c r="G617" s="103" t="str">
        <f>IF(VLOOKUP($B617,'Results-formatted 060121'!$A:$AJ,(G$3+2),FALSE) = "", "", VLOOKUP($B617,'Results-formatted 060121'!$A:$AJ,(G$3+2),FALSE))</f>
        <v/>
      </c>
      <c r="H617" s="103" t="str">
        <f>IF(VLOOKUP($B617,'Results-formatted 060121'!$A:$AJ,(H$3+2),FALSE) = "", "", VLOOKUP($B617,'Results-formatted 060121'!$A:$AJ,(H$3+2),FALSE))</f>
        <v>Ich finde, dass auch hier die Beratung etwas zu sehr in Richtung der Walliser Kantonalbank drängt.</v>
      </c>
      <c r="I617" s="103" t="str">
        <f>IF(VLOOKUP($B617,'Results-formatted 060121'!$A:$AJ,(I$3+2),FALSE) = "", "", VLOOKUP($B617,'Results-formatted 060121'!$A:$AJ,(I$3+2),FALSE))</f>
        <v/>
      </c>
      <c r="J617" s="103" t="str">
        <f>IF(VLOOKUP($B617,'Results-formatted 060121'!$A:$AJ,(J$3+2),FALSE) = "", "", VLOOKUP($B617,'Results-formatted 060121'!$A:$AJ,(J$3+2),FALSE))</f>
        <v/>
      </c>
      <c r="K617" s="103" t="str">
        <f>IF(VLOOKUP($B617,'Results-formatted 060121'!$A:$AJ,(K$3+2),FALSE) = "", "", VLOOKUP($B617,'Results-formatted 060121'!$A:$AJ,(K$3+2),FALSE))</f>
        <v>Über den virtuellen Assistenten wurden im ersten Block schon Fragen gestellt. Da wusste ich nicht genau, was gemeint war und ich meinte, dass der Berater irgend ein künstlicher Roboter sei. Der virtuelle Assistent wird ja erst im diesem Block vorgestellt.</v>
      </c>
      <c r="L617" s="103" t="str">
        <f>IF(VLOOKUP($B617,'Results-formatted 060121'!$A:$AJ,(L$3+2),FALSE) = "", "", VLOOKUP($B617,'Results-formatted 060121'!$A:$AJ,(L$3+2),FALSE))</f>
        <v/>
      </c>
      <c r="M617" s="103" t="str">
        <f>IF(VLOOKUP($B617,'Results-formatted 060121'!$A:$AJ,(M$3+2),FALSE) = "", "", VLOOKUP($B617,'Results-formatted 060121'!$A:$AJ,(M$3+2),FALSE))</f>
        <v/>
      </c>
      <c r="N617" s="103" t="str">
        <f>IF(VLOOKUP($B617,'Results-formatted 060121'!$A:$AJ,(N$3+2),FALSE) = "", "", VLOOKUP($B617,'Results-formatted 060121'!$A:$AJ,(N$3+2),FALSE))</f>
        <v/>
      </c>
      <c r="O617" s="103" t="str">
        <f>IF(VLOOKUP($B617,'Results-formatted 060121'!$A:$AJ,(O$3+2),FALSE) = "", "", VLOOKUP($B617,'Results-formatted 060121'!$A:$AJ,(O$3+2),FALSE))</f>
        <v>Es macht einen grossen Unterschied, ob die Walliser Kantonalbank von einem digitalen Assistenten (wie hier im Video) oder von dem Berater (wie in den vorhergehenden Beispielen) vorgeschlagen wird. Der Vorschlag des digitalen Assistenten erscheint mir neutraler. Die Frage ist nur, wie der Assistent vorprogrammiert ist. Das eröffnet m.E. einen grossen Spielraum für Manipulationen, der Sinn und Zweck solcher Beratungsleistungen besteht doch darin, den Kunden um jeden Preis an das Produkt glauben zu lassen. Das letztere kann ja leider nicht immer qualitativ hochwertig sein.</v>
      </c>
      <c r="P617" s="103" t="str">
        <f>IF(VLOOKUP($B617,'Results-formatted 060121'!$A:$AJ,(P$3+2),FALSE) = "", "", VLOOKUP($B617,'Results-formatted 060121'!$A:$AJ,(P$3+2),FALSE))</f>
        <v>Durch den Mundart Dialekt und die gezeichnete Person wirkt die Kummunikation lebendiger.</v>
      </c>
      <c r="Q617" s="103" t="str">
        <f>IF(VLOOKUP($B617,'Results-formatted 060121'!$A:$AJ,(Q$3+2),FALSE) = "", "", VLOOKUP($B617,'Results-formatted 060121'!$A:$AJ,(Q$3+2),FALSE))</f>
        <v/>
      </c>
      <c r="R617" s="103" t="str">
        <f>IF(VLOOKUP($B617,'Results-formatted 060121'!$A:$AJ,(R$3+2),FALSE) = "", "", VLOOKUP($B617,'Results-formatted 060121'!$A:$AJ,(R$3+2),FALSE))</f>
        <v/>
      </c>
      <c r="S617" s="103" t="str">
        <f>IF(VLOOKUP($B617,'Results-formatted 060121'!$A:$AJ,(S$3+2),FALSE) = "", "", VLOOKUP($B617,'Results-formatted 060121'!$A:$AJ,(S$3+2),FALSE))</f>
        <v/>
      </c>
      <c r="T617" s="103" t="str">
        <f>IF(VLOOKUP($B617,'Results-formatted 060121'!$A:$AJ,(T$3+2),FALSE) = "", "", VLOOKUP($B617,'Results-formatted 060121'!$A:$AJ,(T$3+2),FALSE))</f>
        <v>Der digitale Assistent hat den Vorteil, dass er automatisch protokolliert und neue Portfolio-Zusammenstellungen rasch visualisieren kann. Dennoch wirkt er oft wie ein Fremdkörper im Gespräch. Ausserdem lässt er den Berater weniger kompetent ausschauen, da dieser ja auf den digitalen Assistenten angewiesen zu sein scheint, anstatt die Dinge selber zu wissen.</v>
      </c>
      <c r="U617" s="103" t="str">
        <f>IF(VLOOKUP($B617,'Results-formatted 060121'!$A:$AJ,(U$3+2),FALSE) = "", "", VLOOKUP($B617,'Results-formatted 060121'!$A:$AJ,(U$3+2),FALSE))</f>
        <v>Der Berater sollte eher wie ein echter Mensch aussehen. Ich vertraue mein Geld keiner kindlichen Comicfigur an...</v>
      </c>
      <c r="V617" s="103" t="str">
        <f>IF(VLOOKUP($B617,'Results-formatted 060121'!$A:$AJ,(V$3+2),FALSE) = "", "", VLOOKUP($B617,'Results-formatted 060121'!$A:$AJ,(V$3+2),FALSE))</f>
        <v>Wie wäre es mit einem weiblichen Digitalen Assistenten?</v>
      </c>
      <c r="W617" s="103" t="str">
        <f>IF(VLOOKUP($B617,'Results-formatted 060121'!$A:$AJ,(W$3+2),FALSE) = "", "", VLOOKUP($B617,'Results-formatted 060121'!$A:$AJ,(W$3+2),FALSE))</f>
        <v>Die Animation des Beraters wirkte freundlich</v>
      </c>
      <c r="X617" s="103" t="str">
        <f>IF(VLOOKUP($B617,'Results-formatted 060121'!$A:$AJ,(X$3+2),FALSE) = "", "", VLOOKUP($B617,'Results-formatted 060121'!$A:$AJ,(X$3+2),FALSE))</f>
        <v>Ich bin nicht sicher, ob ich die Aussage "Die Beratung war nicht zu wortreich, sodass ich ihre Bedeutung hätte interpretieren können. "  richtig verstehe.</v>
      </c>
      <c r="Y617" s="103" t="str">
        <f>IF(VLOOKUP($B617,'Results-formatted 060121'!$A:$AJ,(Y$3+2),FALSE) = "", "", VLOOKUP($B617,'Results-formatted 060121'!$A:$AJ,(Y$3+2),FALSE))</f>
        <v/>
      </c>
      <c r="Z617" s="103" t="str">
        <f>IF(VLOOKUP($B617,'Results-formatted 060121'!$A:$AJ,(Z$3+2),FALSE) = "", "", VLOOKUP($B617,'Results-formatted 060121'!$A:$AJ,(Z$3+2),FALSE))</f>
        <v>Die "spannende" Nachhaltigkeit wurde wieder ignoriert...</v>
      </c>
      <c r="AA617" s="103" t="str">
        <f>IF(VLOOKUP($B617,'Results-formatted 060121'!$A:$AJ,(AA$3+2),FALSE) = "", "", VLOOKUP($B617,'Results-formatted 060121'!$A:$AJ,(AA$3+2),FALSE))</f>
        <v/>
      </c>
      <c r="AB617" s="103" t="str">
        <f>IF(VLOOKUP($B617,'Results-formatted 060121'!$A:$AJ,(AB$3+2),FALSE) = "", "", VLOOKUP($B617,'Results-formatted 060121'!$A:$AJ,(AB$3+2),FALSE))</f>
        <v/>
      </c>
      <c r="AC617" s="103" t="str">
        <f>IF(VLOOKUP($B617,'Results-formatted 060121'!$A:$AJ,(AC$3+2),FALSE) = "", "", VLOOKUP($B617,'Results-formatted 060121'!$A:$AJ,(AC$3+2),FALSE))</f>
        <v/>
      </c>
      <c r="AD617" s="103" t="str">
        <f>IF(VLOOKUP($B617,'Results-formatted 060121'!$A:$AJ,(AD$3+2),FALSE) = "", "", VLOOKUP($B617,'Results-formatted 060121'!$A:$AJ,(AD$3+2),FALSE))</f>
        <v>Der digitale Assistent könnte noch viele mehr über Produkte, verschiedene Länder, deren Produkte, Assets, Riskoklassen, die diversen Instrumente die es am Markt gibt, deren Risikobehaftungen und Auswirkungen und auch kurz und langfristige Instrumente berichten, dafür ist er ideal. Nach und Fachwissen....</v>
      </c>
      <c r="AE617" s="103" t="str">
        <f>IF(VLOOKUP($B617,'Results-formatted 060121'!$A:$AJ,(AE$3+2),FALSE) = "", "", VLOOKUP($B617,'Results-formatted 060121'!$A:$AJ,(AE$3+2),FALSE))</f>
        <v/>
      </c>
      <c r="AF617" s="103" t="str">
        <f>IF(VLOOKUP($B617,'Results-formatted 060121'!$A:$AJ,(AF$3+2),FALSE) = "", "", VLOOKUP($B617,'Results-formatted 060121'!$A:$AJ,(AF$3+2),FALSE))</f>
        <v/>
      </c>
      <c r="AG617" s="103" t="str">
        <f>IF(VLOOKUP($B617,'Results-formatted 060121'!$A:$AJ,(AG$3+2),FALSE) = "", "", VLOOKUP($B617,'Results-formatted 060121'!$A:$AJ,(AG$3+2),FALSE))</f>
        <v/>
      </c>
      <c r="AH617" s="103" t="str">
        <f>IF(VLOOKUP($B617,'Results-formatted 060121'!$A:$AJ,(AH$3+2),FALSE) = "", "", VLOOKUP($B617,'Results-formatted 060121'!$A:$AJ,(AH$3+2),FALSE))</f>
        <v/>
      </c>
      <c r="AI617" s="103" t="str">
        <f>IF(VLOOKUP($B617,'Results-formatted 060121'!$A:$AJ,(AI$3+2),FALSE) = "", "", VLOOKUP($B617,'Results-formatted 060121'!$A:$AJ,(AI$3+2),FALSE))</f>
        <v>keine</v>
      </c>
      <c r="AJ617" s="103" t="str">
        <f>IF(VLOOKUP($B617,'Results-formatted 060121'!$A:$AJ,(AJ$3+2),FALSE) = "", "", VLOOKUP($B617,'Results-formatted 060121'!$A:$AJ,(AJ$3+2),FALSE))</f>
        <v/>
      </c>
      <c r="AK617" s="103" t="str">
        <f>IF(VLOOKUP($B617,'Results-formatted 060121'!$A:$AJ,(AK$3+2),FALSE) = "", "", VLOOKUP($B617,'Results-formatted 060121'!$A:$AJ,(AK$3+2),FALSE))</f>
        <v/>
      </c>
      <c r="AL617" s="103" t="str">
        <f>IF(VLOOKUP($B617,'Results-formatted 060121'!$A:$AJ,(AL$3+2),FALSE) = "", "", VLOOKUP($B617,'Results-formatted 060121'!$A:$AJ,(AL$3+2),FALSE))</f>
        <v>Meiner Meinung nach nimmt der digitale Assistent als Person zu viel Raum ein, v.a. wenn so lange es noch den Berater gibt. Ersterer sollte lediglich unterstützen und nicht Zeit unnötig verschwenden.</v>
      </c>
      <c r="AM617" s="103" t="str">
        <f>IF(VLOOKUP($B617,'Results-formatted 060121'!$A:AJ,(AM$3+2),FALSE) = "", "", VLOOKUP($B617,'Results-formatted 060121'!$A:AJ,(AM$3+2),FALSE))</f>
        <v/>
      </c>
      <c r="AN617" s="103" t="str">
        <f>IF(VLOOKUP($B617,'Results-formatted 060121'!$A:AK,(AN$3+2),FALSE) = "", "", VLOOKUP($B617,'Results-formatted 060121'!$A:AK,(AN$3+2),FALSE))</f>
        <v/>
      </c>
      <c r="AO617" s="103" t="str">
        <f>IF(VLOOKUP($B617,'Results-formatted 060121'!$A:AL,(AO$3+2),FALSE) = "", "", VLOOKUP($B617,'Results-formatted 060121'!$A:AL,(AO$3+2),FALSE))</f>
        <v/>
      </c>
      <c r="AP617" s="103" t="str">
        <f>IF(VLOOKUP($B617,'Results-formatted 060121'!$A:AM,(AP$3+2),FALSE) = "", "", VLOOKUP($B617,'Results-formatted 060121'!$A:AM,(AP$3+2),FALSE))</f>
        <v/>
      </c>
      <c r="AQ617" s="103" t="str">
        <f>IF(VLOOKUP($B617,'Results-formatted 060121'!$A:AN,(AQ$3+2),FALSE) = "", "", VLOOKUP($B617,'Results-formatted 060121'!$A:AN,(AQ$3+2),FALSE))</f>
        <v>Wechsel von Du und sie ist komisch... Der digitale Berater soll nicht beraten sondern nur Infos liefern. Das ist sonst komisch. Und auch die Unterbrechung war komisch</v>
      </c>
      <c r="AR617" s="103" t="str">
        <f>IF(VLOOKUP($B617,'Results-formatted 060121'!$A:AO,(AR$3+2),FALSE) = "", "", VLOOKUP($B617,'Results-formatted 060121'!$A:AO,(AR$3+2),FALSE))</f>
        <v>Der dig ass wirkt sehr sympathisch und es macht spass, ihm zuzuhören.</v>
      </c>
      <c r="AS617" s="103" t="str">
        <f>IF(VLOOKUP($B617,'Results-formatted 060121'!$A:AP,(AS$3+2),FALSE) = "", "", VLOOKUP($B617,'Results-formatted 060121'!$A:AP,(AS$3+2),FALSE))</f>
        <v/>
      </c>
      <c r="AT617" s="103" t="str">
        <f>IF(VLOOKUP($B617,'Results-formatted 060121'!$A:AQ,(AT$3+2),FALSE) = "", "", VLOOKUP($B617,'Results-formatted 060121'!$A:AQ,(AT$3+2),FALSE))</f>
        <v/>
      </c>
      <c r="AU617" s="103" t="str">
        <f>IF(VLOOKUP($B617,'Results-formatted 060121'!$A:AR,(AU$3+2),FALSE) = "", "", VLOOKUP($B617,'Results-formatted 060121'!$A:AR,(AU$3+2),FALSE))</f>
        <v/>
      </c>
      <c r="AV617" s="103" t="str">
        <f>IF(VLOOKUP($B617,'Results-formatted 060121'!$A:AS,(AV$3+2),FALSE) = "", "", VLOOKUP($B617,'Results-formatted 060121'!$A:AS,(AV$3+2),FALSE))</f>
        <v/>
      </c>
      <c r="AW617" s="103" t="str">
        <f>IF(VLOOKUP($B617,'Results-formatted 060121'!$A:AT,(AW$3+2),FALSE) = "", "", VLOOKUP($B617,'Results-formatted 060121'!$A:AT,(AW$3+2),FALSE))</f>
        <v/>
      </c>
      <c r="AX617" s="103" t="str">
        <f>IF(VLOOKUP($B617,'Results-formatted 060121'!$A:AU,(AX$3+2),FALSE) = "", "", VLOOKUP($B617,'Results-formatted 060121'!$A:AU,(AX$3+2),FALSE))</f>
        <v/>
      </c>
      <c r="AY617" s="103" t="str">
        <f>IF(VLOOKUP($B617,'Results-formatted 060121'!$A:AV,(AY$3+2),FALSE) = "", "", VLOOKUP($B617,'Results-formatted 060121'!$A:AV,(AY$3+2),FALSE))</f>
        <v/>
      </c>
      <c r="AZ617" s="103" t="str">
        <f>IF(VLOOKUP($B617,'Results-formatted 060121'!$A:AW,(AZ$3+2),FALSE) = "", "", VLOOKUP($B617,'Results-formatted 060121'!$A:AW,(AZ$3+2),FALSE))</f>
        <v/>
      </c>
      <c r="BA617" s="103" t="str">
        <f>IF(VLOOKUP($B617,'Results-formatted 060121'!$A:AX,(BA$3+2),FALSE) = "", "", VLOOKUP($B617,'Results-formatted 060121'!$A:AX,(BA$3+2),FALSE))</f>
        <v/>
      </c>
      <c r="BB617" s="103" t="str">
        <f>IF(VLOOKUP($B617,'Results-formatted 060121'!$A:AY,(BB$3+2),FALSE) = "", "", VLOOKUP($B617,'Results-formatted 060121'!$A:AY,(BB$3+2),FALSE))</f>
        <v/>
      </c>
      <c r="BC617" s="103" t="str">
        <f>IF(VLOOKUP($B617,'Results-formatted 060121'!$A:AZ,(BC$3+2),FALSE) = "", "", VLOOKUP($B617,'Results-formatted 060121'!$A:AZ,(BC$3+2),FALSE))</f>
        <v/>
      </c>
      <c r="BD617" s="103" t="str">
        <f>IF(VLOOKUP($B617,'Results-formatted 060121'!$A:BA,(BD$3+2),FALSE) = "", "", VLOOKUP($B617,'Results-formatted 060121'!$A:BA,(BD$3+2),FALSE))</f>
        <v/>
      </c>
      <c r="BE617" s="103" t="str">
        <f>IF(VLOOKUP($B617,'Results-formatted 060121'!$A:BB,(BE$3+2),FALSE) = "", "", VLOOKUP($B617,'Results-formatted 060121'!$A:BB,(BE$3+2),FALSE))</f>
        <v/>
      </c>
      <c r="BF617" s="103" t="str">
        <f>IF(VLOOKUP($B617,'Results-formatted 060121'!$A:BC,(BF$3+2),FALSE) = "", "", VLOOKUP($B617,'Results-formatted 060121'!$A:BC,(BF$3+2),FALSE))</f>
        <v/>
      </c>
      <c r="BG617" s="103" t="str">
        <f>IF(VLOOKUP($B617,'Results-formatted 060121'!$A:BD,(BG$3+2),FALSE) = "", "", VLOOKUP($B617,'Results-formatted 060121'!$A:BD,(BG$3+2),FALSE))</f>
        <v/>
      </c>
      <c r="BH617" s="103" t="str">
        <f>IF(VLOOKUP($B617,'Results-formatted 060121'!$A:BE,(BH$3+2),FALSE) = "", "", VLOOKUP($B617,'Results-formatted 060121'!$A:BE,(BH$3+2),FALSE))</f>
        <v>Assistenz rollt zuviel mit den Augenh</v>
      </c>
      <c r="BI617" s="103" t="str">
        <f>IF(VLOOKUP($B617,'Results-formatted 060121'!$A:BF,(BI$3+2),FALSE) = "", "", VLOOKUP($B617,'Results-formatted 060121'!$A:BF,(BI$3+2),FALSE))</f>
        <v/>
      </c>
      <c r="BJ617" s="103" t="str">
        <f>IF(VLOOKUP($B617,'Results-formatted 060121'!$A:BG,(BJ$3+2),FALSE) = "", "", VLOOKUP($B617,'Results-formatted 060121'!$A:BG,(BJ$3+2),FALSE))</f>
        <v/>
      </c>
      <c r="BK617" s="103" t="str">
        <f>IF(VLOOKUP($B617,'Results-formatted 060121'!$A:BH,(BK$3+2),FALSE) = "", "", VLOOKUP($B617,'Results-formatted 060121'!$A:BH,(BK$3+2),FALSE))</f>
        <v/>
      </c>
      <c r="BL617" s="103" t="str">
        <f>IF(VLOOKUP($B617,'Results-formatted 060121'!$A:BI,(BL$3+2),FALSE) = "", "", VLOOKUP($B617,'Results-formatted 060121'!$A:BI,(BL$3+2),FALSE))</f>
        <v>Teilweise hatte man das Gefühl, dass der Berater nur vorgelesen hat. DA hingegen hatte einen qualifizierten Eindruck gemacht.</v>
      </c>
      <c r="BM617" s="103" t="str">
        <f>IF(VLOOKUP($B617,'Results-formatted 060121'!$A:BJ,(BM$3+2),FALSE) = "", "", VLOOKUP($B617,'Results-formatted 060121'!$A:BJ,(BM$3+2),FALSE))</f>
        <v/>
      </c>
      <c r="BN617" s="95"/>
      <c r="BO617" s="95"/>
      <c r="BP617" s="95"/>
      <c r="BQ617" s="95"/>
      <c r="BR617" s="95"/>
      <c r="BS617" s="95"/>
      <c r="BT617" s="95"/>
      <c r="BU617" s="95"/>
      <c r="BV617" s="95"/>
      <c r="BW617" s="95"/>
      <c r="BX617" s="95"/>
      <c r="BY617" s="95"/>
      <c r="BZ617" s="95"/>
      <c r="CA617" s="95"/>
      <c r="CB617" s="95"/>
      <c r="CC617" s="95"/>
      <c r="CD617" s="99"/>
      <c r="CE617" s="25"/>
      <c r="CF617" s="25"/>
    </row>
    <row r="618" spans="2:84" ht="17" x14ac:dyDescent="0.2">
      <c r="E618" s="18" t="s">
        <v>274</v>
      </c>
      <c r="F618" s="100"/>
      <c r="G618" s="100"/>
      <c r="H618" s="100"/>
      <c r="I618" s="100"/>
      <c r="J618" s="100"/>
      <c r="K618" s="100"/>
      <c r="L618" s="100"/>
      <c r="M618" s="100"/>
      <c r="N618" s="100"/>
      <c r="O618" s="100"/>
      <c r="P618" s="100"/>
      <c r="Q618" s="100"/>
      <c r="R618" s="100"/>
      <c r="S618" s="100"/>
      <c r="T618" s="100"/>
      <c r="U618" s="100"/>
      <c r="V618" s="100"/>
      <c r="W618" s="100"/>
      <c r="X618" s="100"/>
      <c r="Y618" s="100"/>
      <c r="Z618" s="100"/>
      <c r="AA618" s="100"/>
      <c r="AB618" s="100"/>
      <c r="AC618" s="100"/>
      <c r="AD618" s="100"/>
      <c r="AE618" s="100"/>
      <c r="AF618" s="100"/>
      <c r="AG618" s="100"/>
      <c r="AH618" s="100"/>
      <c r="AI618" s="100"/>
      <c r="AJ618" s="100"/>
      <c r="AK618" s="100"/>
      <c r="AL618" s="100"/>
      <c r="AM618" s="100"/>
      <c r="AN618" s="100"/>
      <c r="AO618" s="100"/>
      <c r="AP618" s="100"/>
      <c r="AQ618" s="100"/>
      <c r="AR618" s="100"/>
      <c r="AS618" s="100"/>
      <c r="AT618" s="100"/>
      <c r="AU618" s="100"/>
      <c r="AV618" s="100"/>
      <c r="AW618" s="100"/>
      <c r="AX618" s="100"/>
      <c r="AY618" s="100"/>
      <c r="AZ618" s="100"/>
      <c r="BA618" s="100"/>
      <c r="BB618" s="100"/>
      <c r="BC618" s="100"/>
      <c r="BD618" s="100"/>
      <c r="BE618" s="100"/>
      <c r="BF618" s="100"/>
      <c r="BG618" s="100"/>
      <c r="BH618" s="100"/>
      <c r="BI618" s="100"/>
      <c r="BJ618" s="100"/>
      <c r="BK618" s="100"/>
      <c r="BL618" s="100"/>
      <c r="BM618" s="100"/>
      <c r="BN618" s="100"/>
      <c r="BO618" s="100"/>
      <c r="BP618" s="100"/>
      <c r="BQ618" s="100"/>
      <c r="BR618" s="100"/>
      <c r="BS618" s="100"/>
      <c r="BT618" s="100"/>
      <c r="BU618" s="100"/>
      <c r="BV618" s="100"/>
      <c r="BW618" s="100"/>
      <c r="BX618" s="100"/>
      <c r="BY618" s="100"/>
      <c r="BZ618" s="100"/>
      <c r="CA618" s="100"/>
      <c r="CB618" s="100"/>
      <c r="CC618" s="100"/>
      <c r="CD618" s="101"/>
      <c r="CE618" s="34"/>
      <c r="CF618" s="34"/>
    </row>
    <row r="619" spans="2:84" ht="42" x14ac:dyDescent="0.15">
      <c r="B619" s="84" t="s">
        <v>780</v>
      </c>
      <c r="C619" s="86" t="s">
        <v>224</v>
      </c>
      <c r="D619" s="2" t="s">
        <v>1163</v>
      </c>
      <c r="E619" s="6" t="s">
        <v>275</v>
      </c>
      <c r="F619" s="103" t="str">
        <f>IF($C619 = "neg", (($D619+1) - VLOOKUP($B619,'Results-formatted 060121'!$A:$AJ,(F$3+2),FALSE)), IF($C619 = "pos-neg", (3+VLOOKUP($B619,'Results-formatted 060121'!$A:$AJ,(F$3+2),FALSE)), VLOOKUP($B619,'Results-formatted 060121'!$A:$AJ,(F$3+2),FALSE)))</f>
        <v>RKProAna.1997@gmail.com</v>
      </c>
      <c r="G619" s="103" t="str">
        <f>IF($C619 = "neg", (($D619+1) - VLOOKUP($B619,'Results-formatted 060121'!$A:$AJ,(G$3+2),FALSE)), IF($C619 = "pos-neg", (3+VLOOKUP($B619,'Results-formatted 060121'!$A:$AJ,(G$3+2),FALSE)), VLOOKUP($B619,'Results-formatted 060121'!$A:$AJ,(G$3+2),FALSE)))</f>
        <v>san82@bluewin.ch</v>
      </c>
      <c r="H619" s="103" t="str">
        <f>IF($C619 = "neg", (($D619+1) - VLOOKUP($B619,'Results-formatted 060121'!$A:$AJ,(H$3+2),FALSE)), IF($C619 = "pos-neg", (3+VLOOKUP($B619,'Results-formatted 060121'!$A:$AJ,(H$3+2),FALSE)), VLOOKUP($B619,'Results-formatted 060121'!$A:$AJ,(H$3+2),FALSE)))</f>
        <v>toneef@ethz.ch</v>
      </c>
      <c r="I619" s="103" t="str">
        <f>IF($C619 = "neg", (($D619+1) - VLOOKUP($B619,'Results-formatted 060121'!$A:$AJ,(I$3+2),FALSE)), IF($C619 = "pos-neg", (3+VLOOKUP($B619,'Results-formatted 060121'!$A:$AJ,(I$3+2),FALSE)), VLOOKUP($B619,'Results-formatted 060121'!$A:$AJ,(I$3+2),FALSE)))</f>
        <v>atilla@bluewin.ch</v>
      </c>
      <c r="J619" s="103" t="str">
        <f>IF($C619 = "neg", (($D619+1) - VLOOKUP($B619,'Results-formatted 060121'!$A:$AJ,(J$3+2),FALSE)), IF($C619 = "pos-neg", (3+VLOOKUP($B619,'Results-formatted 060121'!$A:$AJ,(J$3+2),FALSE)), VLOOKUP($B619,'Results-formatted 060121'!$A:$AJ,(J$3+2),FALSE)))</f>
        <v>dany.roth@gmx.net</v>
      </c>
      <c r="K619" s="103" t="str">
        <f>IF($C619 = "neg", (($D619+1) - VLOOKUP($B619,'Results-formatted 060121'!$A:$AJ,(K$3+2),FALSE)), IF($C619 = "pos-neg", (3+VLOOKUP($B619,'Results-formatted 060121'!$A:$AJ,(K$3+2),FALSE)), VLOOKUP($B619,'Results-formatted 060121'!$A:$AJ,(K$3+2),FALSE)))</f>
        <v>angi@homepeidschli.ch</v>
      </c>
      <c r="L619" s="103" t="str">
        <f>IF($C619 = "neg", (($D619+1) - VLOOKUP($B619,'Results-formatted 060121'!$A:$AJ,(L$3+2),FALSE)), IF($C619 = "pos-neg", (3+VLOOKUP($B619,'Results-formatted 060121'!$A:$AJ,(L$3+2),FALSE)), VLOOKUP($B619,'Results-formatted 060121'!$A:$AJ,(L$3+2),FALSE)))</f>
        <v>henrike.bieber@posteo.de</v>
      </c>
      <c r="M619" s="103" t="str">
        <f>IF($C619 = "neg", (($D619+1) - VLOOKUP($B619,'Results-formatted 060121'!$A:$AJ,(M$3+2),FALSE)), IF($C619 = "pos-neg", (3+VLOOKUP($B619,'Results-formatted 060121'!$A:$AJ,(M$3+2),FALSE)), VLOOKUP($B619,'Results-formatted 060121'!$A:$AJ,(M$3+2),FALSE)))</f>
        <v>kathagun@gmail.com</v>
      </c>
      <c r="N619" s="103" t="str">
        <f>IF($C619 = "neg", (($D619+1) - VLOOKUP($B619,'Results-formatted 060121'!$A:$AJ,(N$3+2),FALSE)), IF($C619 = "pos-neg", (3+VLOOKUP($B619,'Results-formatted 060121'!$A:$AJ,(N$3+2),FALSE)), VLOOKUP($B619,'Results-formatted 060121'!$A:$AJ,(N$3+2),FALSE)))</f>
        <v>fighters@gmx.ch</v>
      </c>
      <c r="O619" s="103" t="str">
        <f>IF($C619 = "neg", (($D619+1) - VLOOKUP($B619,'Results-formatted 060121'!$A:$AJ,(O$3+2),FALSE)), IF($C619 = "pos-neg", (3+VLOOKUP($B619,'Results-formatted 060121'!$A:$AJ,(O$3+2),FALSE)), VLOOKUP($B619,'Results-formatted 060121'!$A:$AJ,(O$3+2),FALSE)))</f>
        <v>egor.lykov@gmx.ch</v>
      </c>
      <c r="P619" s="103" t="str">
        <f>IF($C619 = "neg", (($D619+1) - VLOOKUP($B619,'Results-formatted 060121'!$A:$AJ,(P$3+2),FALSE)), IF($C619 = "pos-neg", (3+VLOOKUP($B619,'Results-formatted 060121'!$A:$AJ,(P$3+2),FALSE)), VLOOKUP($B619,'Results-formatted 060121'!$A:$AJ,(P$3+2),FALSE)))</f>
        <v>huber_lukas@gmx.ch</v>
      </c>
      <c r="Q619" s="103" t="str">
        <f>IF($C619 = "neg", (($D619+1) - VLOOKUP($B619,'Results-formatted 060121'!$A:$AJ,(Q$3+2),FALSE)), IF($C619 = "pos-neg", (3+VLOOKUP($B619,'Results-formatted 060121'!$A:$AJ,(Q$3+2),FALSE)), VLOOKUP($B619,'Results-formatted 060121'!$A:$AJ,(Q$3+2),FALSE)))</f>
        <v>kai.kunz@gmx.ch</v>
      </c>
      <c r="R619" s="103" t="str">
        <f>IF($C619 = "neg", (($D619+1) - VLOOKUP($B619,'Results-formatted 060121'!$A:$AJ,(R$3+2),FALSE)), IF($C619 = "pos-neg", (3+VLOOKUP($B619,'Results-formatted 060121'!$A:$AJ,(R$3+2),FALSE)), VLOOKUP($B619,'Results-formatted 060121'!$A:$AJ,(R$3+2),FALSE)))</f>
        <v>sven.jaggi@livenet.ch</v>
      </c>
      <c r="S619" s="103" t="str">
        <f>IF($C619 = "neg", (($D619+1) - VLOOKUP($B619,'Results-formatted 060121'!$A:$AJ,(S$3+2),FALSE)), IF($C619 = "pos-neg", (3+VLOOKUP($B619,'Results-formatted 060121'!$A:$AJ,(S$3+2),FALSE)), VLOOKUP($B619,'Results-formatted 060121'!$A:$AJ,(S$3+2),FALSE)))</f>
        <v>roland.maedler.mobile@bluewin.ch</v>
      </c>
      <c r="T619" s="103" t="str">
        <f>IF($C619 = "neg", (($D619+1) - VLOOKUP($B619,'Results-formatted 060121'!$A:$AJ,(T$3+2),FALSE)), IF($C619 = "pos-neg", (3+VLOOKUP($B619,'Results-formatted 060121'!$A:$AJ,(T$3+2),FALSE)), VLOOKUP($B619,'Results-formatted 060121'!$A:$AJ,(T$3+2),FALSE)))</f>
        <v>priska.tschanz@protonmail.com</v>
      </c>
      <c r="U619" s="103" t="str">
        <f>IF($C619 = "neg", (($D619+1) - VLOOKUP($B619,'Results-formatted 060121'!$A:$AJ,(U$3+2),FALSE)), IF($C619 = "pos-neg", (3+VLOOKUP($B619,'Results-formatted 060121'!$A:$AJ,(U$3+2),FALSE)), VLOOKUP($B619,'Results-formatted 060121'!$A:$AJ,(U$3+2),FALSE)))</f>
        <v>studien@imame.ch</v>
      </c>
      <c r="V619" s="103" t="str">
        <f>IF($C619 = "neg", (($D619+1) - VLOOKUP($B619,'Results-formatted 060121'!$A:$AJ,(V$3+2),FALSE)), IF($C619 = "pos-neg", (3+VLOOKUP($B619,'Results-formatted 060121'!$A:$AJ,(V$3+2),FALSE)), VLOOKUP($B619,'Results-formatted 060121'!$A:$AJ,(V$3+2),FALSE)))</f>
        <v>sybillandrea@yahoo.de</v>
      </c>
      <c r="W619" s="103" t="str">
        <f>IF($C619 = "neg", (($D619+1) - VLOOKUP($B619,'Results-formatted 060121'!$A:$AJ,(W$3+2),FALSE)), IF($C619 = "pos-neg", (3+VLOOKUP($B619,'Results-formatted 060121'!$A:$AJ,(W$3+2),FALSE)), VLOOKUP($B619,'Results-formatted 060121'!$A:$AJ,(W$3+2),FALSE)))</f>
        <v>justus.bieber@gmx.de</v>
      </c>
      <c r="X619" s="103" t="str">
        <f>IF($C619 = "neg", (($D619+1) - VLOOKUP($B619,'Results-formatted 060121'!$A:$AJ,(X$3+2),FALSE)), IF($C619 = "pos-neg", (3+VLOOKUP($B619,'Results-formatted 060121'!$A:$AJ,(X$3+2),FALSE)), VLOOKUP($B619,'Results-formatted 060121'!$A:$AJ,(X$3+2),FALSE)))</f>
        <v>graberlina@gmail.com</v>
      </c>
      <c r="Y619" s="103" t="str">
        <f>IF($C619 = "neg", (($D619+1) - VLOOKUP($B619,'Results-formatted 060121'!$A:$AJ,(Y$3+2),FALSE)), IF($C619 = "pos-neg", (3+VLOOKUP($B619,'Results-formatted 060121'!$A:$AJ,(Y$3+2),FALSE)), VLOOKUP($B619,'Results-formatted 060121'!$A:$AJ,(Y$3+2),FALSE)))</f>
        <v>rogermueller72@bluewin.ch</v>
      </c>
      <c r="Z619" s="103" t="str">
        <f>IF($C619 = "neg", (($D619+1) - VLOOKUP($B619,'Results-formatted 060121'!$A:$AJ,(Z$3+2),FALSE)), IF($C619 = "pos-neg", (3+VLOOKUP($B619,'Results-formatted 060121'!$A:$AJ,(Z$3+2),FALSE)), VLOOKUP($B619,'Results-formatted 060121'!$A:$AJ,(Z$3+2),FALSE)))</f>
        <v>marilda.gal@gmail.com</v>
      </c>
      <c r="AA619" s="103" t="str">
        <f>IF($C619 = "neg", (($D619+1) - VLOOKUP($B619,'Results-formatted 060121'!$A:$AJ,(AA$3+2),FALSE)), IF($C619 = "pos-neg", (3+VLOOKUP($B619,'Results-formatted 060121'!$A:$AJ,(AA$3+2),FALSE)), VLOOKUP($B619,'Results-formatted 060121'!$A:$AJ,(AA$3+2),FALSE)))</f>
        <v>jaenug@gmail.com</v>
      </c>
      <c r="AB619" s="103" t="str">
        <f>IF($C619 = "neg", (($D619+1) - VLOOKUP($B619,'Results-formatted 060121'!$A:$AJ,(AB$3+2),FALSE)), IF($C619 = "pos-neg", (3+VLOOKUP($B619,'Results-formatted 060121'!$A:$AJ,(AB$3+2),FALSE)), VLOOKUP($B619,'Results-formatted 060121'!$A:$AJ,(AB$3+2),FALSE)))</f>
        <v>d.oertli@sunrise.ch</v>
      </c>
      <c r="AC619" s="103" t="str">
        <f>IF($C619 = "neg", (($D619+1) - VLOOKUP($B619,'Results-formatted 060121'!$A:$AJ,(AC$3+2),FALSE)), IF($C619 = "pos-neg", (3+VLOOKUP($B619,'Results-formatted 060121'!$A:$AJ,(AC$3+2),FALSE)), VLOOKUP($B619,'Results-formatted 060121'!$A:$AJ,(AC$3+2),FALSE)))</f>
        <v>shhuber@ethz.ch</v>
      </c>
      <c r="AD619" s="103" t="str">
        <f>IF($C619 = "neg", (($D619+1) - VLOOKUP($B619,'Results-formatted 060121'!$A:$AJ,(AD$3+2),FALSE)), IF($C619 = "pos-neg", (3+VLOOKUP($B619,'Results-formatted 060121'!$A:$AJ,(AD$3+2),FALSE)), VLOOKUP($B619,'Results-formatted 060121'!$A:$AJ,(AD$3+2),FALSE)))</f>
        <v>inge.tyler@gmx.ch</v>
      </c>
      <c r="AE619" s="103" t="str">
        <f>IF($C619 = "neg", (($D619+1) - VLOOKUP($B619,'Results-formatted 060121'!$A:$AJ,(AE$3+2),FALSE)), IF($C619 = "pos-neg", (3+VLOOKUP($B619,'Results-formatted 060121'!$A:$AJ,(AE$3+2),FALSE)), VLOOKUP($B619,'Results-formatted 060121'!$A:$AJ,(AE$3+2),FALSE)))</f>
        <v>micaela13697@gmail.com</v>
      </c>
      <c r="AF619" s="103" t="str">
        <f>IF($C619 = "neg", (($D619+1) - VLOOKUP($B619,'Results-formatted 060121'!$A:$AJ,(AF$3+2),FALSE)), IF($C619 = "pos-neg", (3+VLOOKUP($B619,'Results-formatted 060121'!$A:$AJ,(AF$3+2),FALSE)), VLOOKUP($B619,'Results-formatted 060121'!$A:$AJ,(AF$3+2),FALSE)))</f>
        <v>brisona@bluewin.ch</v>
      </c>
      <c r="AG619" s="103" t="str">
        <f>IF($C619 = "neg", (($D619+1) - VLOOKUP($B619,'Results-formatted 060121'!$A:$AJ,(AG$3+2),FALSE)), IF($C619 = "pos-neg", (3+VLOOKUP($B619,'Results-formatted 060121'!$A:$AJ,(AG$3+2),FALSE)), VLOOKUP($B619,'Results-formatted 060121'!$A:$AJ,(AG$3+2),FALSE)))</f>
        <v>sabiii89@hotmail.com</v>
      </c>
      <c r="AH619" s="103" t="str">
        <f>IF($C619 = "neg", (($D619+1) - VLOOKUP($B619,'Results-formatted 060121'!$A:$AJ,(AH$3+2),FALSE)), IF($C619 = "pos-neg", (3+VLOOKUP($B619,'Results-formatted 060121'!$A:$AJ,(AH$3+2),FALSE)), VLOOKUP($B619,'Results-formatted 060121'!$A:$AJ,(AH$3+2),FALSE)))</f>
        <v>aarongeiger@outlook.com</v>
      </c>
      <c r="AI619" s="103" t="str">
        <f>IF($C619 = "neg", (($D619+1) - VLOOKUP($B619,'Results-formatted 060121'!$A:$AJ,(AI$3+2),FALSE)), IF($C619 = "pos-neg", (3+VLOOKUP($B619,'Results-formatted 060121'!$A:$AJ,(AI$3+2),FALSE)), VLOOKUP($B619,'Results-formatted 060121'!$A:$AJ,(AI$3+2),FALSE)))</f>
        <v>ivo.beti@bluewin.ch</v>
      </c>
      <c r="AJ619" s="103" t="str">
        <f>IF($C619 = "neg", (($D619+1) - VLOOKUP($B619,'Results-formatted 060121'!$A:$AJ,(AJ$3+2),FALSE)), IF($C619 = "pos-neg", (3+VLOOKUP($B619,'Results-formatted 060121'!$A:$AJ,(AJ$3+2),FALSE)), VLOOKUP($B619,'Results-formatted 060121'!$A:$AJ,(AJ$3+2),FALSE)))</f>
        <v>Flurina.schmid@uzh.ch</v>
      </c>
      <c r="AK619" s="103" t="str">
        <f>IF($C619 = "neg", (($D619+1) - VLOOKUP($B619,'Results-formatted 060121'!$A:$AJ,(AK$3+2),FALSE)), IF($C619 = "pos-neg", (3+VLOOKUP($B619,'Results-formatted 060121'!$A:$AJ,(AK$3+2),FALSE)), VLOOKUP($B619,'Results-formatted 060121'!$A:$AJ,(AK$3+2),FALSE)))</f>
        <v>brechli@gmx.ch</v>
      </c>
      <c r="AL619" s="103" t="str">
        <f>IF($C619 = "neg", (($D619+1) - VLOOKUP($B619,'Results-formatted 060121'!$A:$AJ,(AL$3+2),FALSE)), IF($C619 = "pos-neg", (3+VLOOKUP($B619,'Results-formatted 060121'!$A:$AJ,(AL$3+2),FALSE)), VLOOKUP($B619,'Results-formatted 060121'!$A:$AJ,(AL$3+2),FALSE)))</f>
        <v>majerj@student.ethz.ch</v>
      </c>
      <c r="AM619" s="103" t="str">
        <f>IF($C619 = "neg", (($D619+1) - VLOOKUP($B619,'Results-formatted 060121'!$A:AJ,(AM$3+2),FALSE)), IF($C619 = "pos-neg", (3+VLOOKUP($B619,'Results-formatted 060121'!$A:AJ,(AM$3+2),FALSE)), VLOOKUP($B619,'Results-formatted 060121'!$A:AJ,(AM$3+2),FALSE)))</f>
        <v>katharina.majer@lmh.ox.ac.uk</v>
      </c>
      <c r="AN619" s="103" t="str">
        <f>IF($C619 = "neg", (($D619+1) - VLOOKUP($B619,'Results-formatted 060121'!$A:AK,(AN$3+2),FALSE)), IF($C619 = "pos-neg", (3+VLOOKUP($B619,'Results-formatted 060121'!$A:AK,(AN$3+2),FALSE)), VLOOKUP($B619,'Results-formatted 060121'!$A:AK,(AN$3+2),FALSE)))</f>
        <v>celine.russenberger@hotmail.com</v>
      </c>
      <c r="AO619" s="103" t="str">
        <f>IF($C619 = "neg", (($D619+1) - VLOOKUP($B619,'Results-formatted 060121'!$A:AL,(AO$3+2),FALSE)), IF($C619 = "pos-neg", (3+VLOOKUP($B619,'Results-formatted 060121'!$A:AL,(AO$3+2),FALSE)), VLOOKUP($B619,'Results-formatted 060121'!$A:AL,(AO$3+2),FALSE)))</f>
        <v>fgunay@gmx.ch</v>
      </c>
      <c r="AP619" s="103" t="str">
        <f>IF($C619 = "neg", (($D619+1) - VLOOKUP($B619,'Results-formatted 060121'!$A:AM,(AP$3+2),FALSE)), IF($C619 = "pos-neg", (3+VLOOKUP($B619,'Results-formatted 060121'!$A:AM,(AP$3+2),FALSE)), VLOOKUP($B619,'Results-formatted 060121'!$A:AM,(AP$3+2),FALSE)))</f>
        <v>morgenrothalexander@gmail.com</v>
      </c>
      <c r="AQ619" s="103" t="str">
        <f>IF($C619 = "neg", (($D619+1) - VLOOKUP($B619,'Results-formatted 060121'!$A:AN,(AQ$3+2),FALSE)), IF($C619 = "pos-neg", (3+VLOOKUP($B619,'Results-formatted 060121'!$A:AN,(AQ$3+2),FALSE)), VLOOKUP($B619,'Results-formatted 060121'!$A:AN,(AQ$3+2),FALSE)))</f>
        <v>claudia.buehlmann@uzh.ch</v>
      </c>
      <c r="AR619" s="103" t="str">
        <f>IF($C619 = "neg", (($D619+1) - VLOOKUP($B619,'Results-formatted 060121'!$A:AO,(AR$3+2),FALSE)), IF($C619 = "pos-neg", (3+VLOOKUP($B619,'Results-formatted 060121'!$A:AO,(AR$3+2),FALSE)), VLOOKUP($B619,'Results-formatted 060121'!$A:AO,(AR$3+2),FALSE)))</f>
        <v>thestrale@hotmail.com</v>
      </c>
      <c r="AS619" s="103" t="str">
        <f>IF($C619 = "neg", (($D619+1) - VLOOKUP($B619,'Results-formatted 060121'!$A:AP,(AS$3+2),FALSE)), IF($C619 = "pos-neg", (3+VLOOKUP($B619,'Results-formatted 060121'!$A:AP,(AS$3+2),FALSE)), VLOOKUP($B619,'Results-formatted 060121'!$A:AP,(AS$3+2),FALSE)))</f>
        <v>ivoitkempe@gmail.com</v>
      </c>
      <c r="AT619" s="103" t="str">
        <f>IF($C619 = "neg", (($D619+1) - VLOOKUP($B619,'Results-formatted 060121'!$A:AQ,(AT$3+2),FALSE)), IF($C619 = "pos-neg", (3+VLOOKUP($B619,'Results-formatted 060121'!$A:AQ,(AT$3+2),FALSE)), VLOOKUP($B619,'Results-formatted 060121'!$A:AQ,(AT$3+2),FALSE)))</f>
        <v>fstaubli@student.ethz.ch</v>
      </c>
      <c r="AU619" s="103" t="str">
        <f>IF($C619 = "neg", (($D619+1) - VLOOKUP($B619,'Results-formatted 060121'!$A:AR,(AU$3+2),FALSE)), IF($C619 = "pos-neg", (3+VLOOKUP($B619,'Results-formatted 060121'!$A:AR,(AU$3+2),FALSE)), VLOOKUP($B619,'Results-formatted 060121'!$A:AR,(AU$3+2),FALSE)))</f>
        <v>rebecca-1009@hotmail.com</v>
      </c>
      <c r="AV619" s="103" t="str">
        <f>IF($C619 = "neg", (($D619+1) - VLOOKUP($B619,'Results-formatted 060121'!$A:AS,(AV$3+2),FALSE)), IF($C619 = "pos-neg", (3+VLOOKUP($B619,'Results-formatted 060121'!$A:AS,(AV$3+2),FALSE)), VLOOKUP($B619,'Results-formatted 060121'!$A:AS,(AV$3+2),FALSE)))</f>
        <v>schfelix@student.ethz.ch</v>
      </c>
      <c r="AW619" s="103" t="str">
        <f>IF($C619 = "neg", (($D619+1) - VLOOKUP($B619,'Results-formatted 060121'!$A:AT,(AW$3+2),FALSE)), IF($C619 = "pos-neg", (3+VLOOKUP($B619,'Results-formatted 060121'!$A:AT,(AW$3+2),FALSE)), VLOOKUP($B619,'Results-formatted 060121'!$A:AT,(AW$3+2),FALSE)))</f>
        <v>nicola.chiapolini@mnf.uzh.ch</v>
      </c>
      <c r="AX619" s="103" t="str">
        <f>IF($C619 = "neg", (($D619+1) - VLOOKUP($B619,'Results-formatted 060121'!$A:AU,(AX$3+2),FALSE)), IF($C619 = "pos-neg", (3+VLOOKUP($B619,'Results-formatted 060121'!$A:AU,(AX$3+2),FALSE)), VLOOKUP($B619,'Results-formatted 060121'!$A:AU,(AX$3+2),FALSE)))</f>
        <v>lilith@hispeed.ch</v>
      </c>
      <c r="AY619" s="103" t="str">
        <f>IF($C619 = "neg", (($D619+1) - VLOOKUP($B619,'Results-formatted 060121'!$A:AV,(AY$3+2),FALSE)), IF($C619 = "pos-neg", (3+VLOOKUP($B619,'Results-formatted 060121'!$A:AV,(AY$3+2),FALSE)), VLOOKUP($B619,'Results-formatted 060121'!$A:AV,(AY$3+2),FALSE)))</f>
        <v>mondwanderer@gmx.ch</v>
      </c>
      <c r="AZ619" s="103" t="str">
        <f>IF($C619 = "neg", (($D619+1) - VLOOKUP($B619,'Results-formatted 060121'!$A:AW,(AZ$3+2),FALSE)), IF($C619 = "pos-neg", (3+VLOOKUP($B619,'Results-formatted 060121'!$A:AW,(AZ$3+2),FALSE)), VLOOKUP($B619,'Results-formatted 060121'!$A:AW,(AZ$3+2),FALSE)))</f>
        <v>suerensoy@outlook.com</v>
      </c>
      <c r="BA619" s="103">
        <f>IF($C619 = "neg", (($D619+1) - VLOOKUP($B619,'Results-formatted 060121'!$A:AX,(BA$3+2),FALSE)), IF($C619 = "pos-neg", (3+VLOOKUP($B619,'Results-formatted 060121'!$A:AX,(BA$3+2),FALSE)), VLOOKUP($B619,'Results-formatted 060121'!$A:AX,(BA$3+2),FALSE)))</f>
        <v>0</v>
      </c>
      <c r="BB619" s="103" t="str">
        <f>IF($C619 = "neg", (($D619+1) - VLOOKUP($B619,'Results-formatted 060121'!$A:AY,(BB$3+2),FALSE)), IF($C619 = "pos-neg", (3+VLOOKUP($B619,'Results-formatted 060121'!$A:AY,(BB$3+2),FALSE)), VLOOKUP($B619,'Results-formatted 060121'!$A:AY,(BB$3+2),FALSE)))</f>
        <v>debi.nefrit@hispeed.ch</v>
      </c>
      <c r="BC619" s="103" t="str">
        <f>IF($C619 = "neg", (($D619+1) - VLOOKUP($B619,'Results-formatted 060121'!$A:AZ,(BC$3+2),FALSE)), IF($C619 = "pos-neg", (3+VLOOKUP($B619,'Results-formatted 060121'!$A:AZ,(BC$3+2),FALSE)), VLOOKUP($B619,'Results-formatted 060121'!$A:AZ,(BC$3+2),FALSE)))</f>
        <v>seline_rugiero@hotmail.com</v>
      </c>
      <c r="BD619" s="103" t="str">
        <f>IF($C619 = "neg", (($D619+1) - VLOOKUP($B619,'Results-formatted 060121'!$A:BA,(BD$3+2),FALSE)), IF($C619 = "pos-neg", (3+VLOOKUP($B619,'Results-formatted 060121'!$A:BA,(BD$3+2),FALSE)), VLOOKUP($B619,'Results-formatted 060121'!$A:BA,(BD$3+2),FALSE)))</f>
        <v>michaelpalazzo@gmx.net</v>
      </c>
      <c r="BE619" s="103" t="str">
        <f>IF($C619 = "neg", (($D619+1) - VLOOKUP($B619,'Results-formatted 060121'!$A:BB,(BE$3+2),FALSE)), IF($C619 = "pos-neg", (3+VLOOKUP($B619,'Results-formatted 060121'!$A:BB,(BE$3+2),FALSE)), VLOOKUP($B619,'Results-formatted 060121'!$A:BB,(BE$3+2),FALSE)))</f>
        <v>tscherina.benker@uzh.ch</v>
      </c>
      <c r="BF619" s="103" t="str">
        <f>IF($C619 = "neg", (($D619+1) - VLOOKUP($B619,'Results-formatted 060121'!$A:BC,(BF$3+2),FALSE)), IF($C619 = "pos-neg", (3+VLOOKUP($B619,'Results-formatted 060121'!$A:BC,(BF$3+2),FALSE)), VLOOKUP($B619,'Results-formatted 060121'!$A:BC,(BF$3+2),FALSE)))</f>
        <v>laura_f@bluemail.ch</v>
      </c>
      <c r="BG619" s="103" t="str">
        <f>IF($C619 = "neg", (($D619+1) - VLOOKUP($B619,'Results-formatted 060121'!$A:BD,(BG$3+2),FALSE)), IF($C619 = "pos-neg", (3+VLOOKUP($B619,'Results-formatted 060121'!$A:BD,(BG$3+2),FALSE)), VLOOKUP($B619,'Results-formatted 060121'!$A:BD,(BG$3+2),FALSE)))</f>
        <v>angelika.herzig@yahoo.de</v>
      </c>
      <c r="BH619" s="103" t="str">
        <f>IF($C619 = "neg", (($D619+1) - VLOOKUP($B619,'Results-formatted 060121'!$A:BE,(BH$3+2),FALSE)), IF($C619 = "pos-neg", (3+VLOOKUP($B619,'Results-formatted 060121'!$A:BE,(BH$3+2),FALSE)), VLOOKUP($B619,'Results-formatted 060121'!$A:BE,(BH$3+2),FALSE)))</f>
        <v>ernsthaft4@bluewin.ch</v>
      </c>
      <c r="BI619" s="103" t="str">
        <f>IF($C619 = "neg", (($D619+1) - VLOOKUP($B619,'Results-formatted 060121'!$A:BF,(BI$3+2),FALSE)), IF($C619 = "pos-neg", (3+VLOOKUP($B619,'Results-formatted 060121'!$A:BF,(BI$3+2),FALSE)), VLOOKUP($B619,'Results-formatted 060121'!$A:BF,(BI$3+2),FALSE)))</f>
        <v>werner.kram@bluewin.ch</v>
      </c>
      <c r="BJ619" s="103" t="str">
        <f>IF($C619 = "neg", (($D619+1) - VLOOKUP($B619,'Results-formatted 060121'!$A:BG,(BJ$3+2),FALSE)), IF($C619 = "pos-neg", (3+VLOOKUP($B619,'Results-formatted 060121'!$A:BG,(BJ$3+2),FALSE)), VLOOKUP($B619,'Results-formatted 060121'!$A:BG,(BJ$3+2),FALSE)))</f>
        <v>paola.daddio@uzh.ch</v>
      </c>
      <c r="BK619" s="103" t="str">
        <f>IF($C619 = "neg", (($D619+1) - VLOOKUP($B619,'Results-formatted 060121'!$A:BH,(BK$3+2),FALSE)), IF($C619 = "pos-neg", (3+VLOOKUP($B619,'Results-formatted 060121'!$A:BH,(BK$3+2),FALSE)), VLOOKUP($B619,'Results-formatted 060121'!$A:BH,(BK$3+2),FALSE)))</f>
        <v>anja.fischer4@uzh.ch</v>
      </c>
      <c r="BL619" s="103" t="str">
        <f>IF($C619 = "neg", (($D619+1) - VLOOKUP($B619,'Results-formatted 060121'!$A:BI,(BL$3+2),FALSE)), IF($C619 = "pos-neg", (3+VLOOKUP($B619,'Results-formatted 060121'!$A:BI,(BL$3+2),FALSE)), VLOOKUP($B619,'Results-formatted 060121'!$A:BI,(BL$3+2),FALSE)))</f>
        <v>katsiuba@ifi.uzh.ch</v>
      </c>
      <c r="BM619" s="103" t="str">
        <f>IF($C619 = "neg", (($D619+1) - VLOOKUP($B619,'Results-formatted 060121'!$A:BJ,(BM$3+2),FALSE)), IF($C619 = "pos-neg", (3+VLOOKUP($B619,'Results-formatted 060121'!$A:BJ,(BM$3+2),FALSE)), VLOOKUP($B619,'Results-formatted 060121'!$A:BJ,(BM$3+2),FALSE)))</f>
        <v>michjamc@gmail.com</v>
      </c>
      <c r="BN619" s="95"/>
      <c r="BO619" s="95"/>
      <c r="BP619" s="95"/>
      <c r="BQ619" s="95"/>
      <c r="BR619" s="95"/>
      <c r="BS619" s="95"/>
      <c r="BT619" s="95"/>
      <c r="BU619" s="95"/>
      <c r="BV619" s="95"/>
      <c r="BW619" s="95"/>
      <c r="BX619" s="95"/>
      <c r="BY619" s="95"/>
      <c r="BZ619" s="95"/>
      <c r="CA619" s="95"/>
      <c r="CB619" s="95"/>
      <c r="CC619" s="95"/>
      <c r="CD619" s="95"/>
      <c r="CE619" s="25"/>
      <c r="CF619" s="25"/>
    </row>
    <row r="620" spans="2:84" ht="42" x14ac:dyDescent="0.15">
      <c r="B620" s="84" t="s">
        <v>781</v>
      </c>
      <c r="C620" s="86" t="s">
        <v>224</v>
      </c>
      <c r="D620" s="2" t="s">
        <v>1163</v>
      </c>
      <c r="E620" s="6" t="s">
        <v>276</v>
      </c>
      <c r="F620" s="103" t="str">
        <f>IF($C620 = "neg", (($D620+1) - VLOOKUP($B620,'Results-formatted 060121'!$A:$AJ,(F$3+2),FALSE)), IF($C620 = "pos-neg", (3+VLOOKUP($B620,'Results-formatted 060121'!$A:$AJ,(F$3+2),FALSE)), VLOOKUP($B620,'Results-formatted 060121'!$A:$AJ,(F$3+2),FALSE)))</f>
        <v>Rita</v>
      </c>
      <c r="G620" s="103" t="str">
        <f>IF($C620 = "neg", (($D620+1) - VLOOKUP($B620,'Results-formatted 060121'!$A:$AJ,(G$3+2),FALSE)), IF($C620 = "pos-neg", (3+VLOOKUP($B620,'Results-formatted 060121'!$A:$AJ,(G$3+2),FALSE)), VLOOKUP($B620,'Results-formatted 060121'!$A:$AJ,(G$3+2),FALSE)))</f>
        <v>Sandra</v>
      </c>
      <c r="H620" s="103" t="str">
        <f>IF($C620 = "neg", (($D620+1) - VLOOKUP($B620,'Results-formatted 060121'!$A:$AJ,(H$3+2),FALSE)), IF($C620 = "pos-neg", (3+VLOOKUP($B620,'Results-formatted 060121'!$A:$AJ,(H$3+2),FALSE)), VLOOKUP($B620,'Results-formatted 060121'!$A:$AJ,(H$3+2),FALSE)))</f>
        <v>Tobias</v>
      </c>
      <c r="I620" s="103" t="str">
        <f>IF($C620 = "neg", (($D620+1) - VLOOKUP($B620,'Results-formatted 060121'!$A:$AJ,(I$3+2),FALSE)), IF($C620 = "pos-neg", (3+VLOOKUP($B620,'Results-formatted 060121'!$A:$AJ,(I$3+2),FALSE)), VLOOKUP($B620,'Results-formatted 060121'!$A:$AJ,(I$3+2),FALSE)))</f>
        <v>Atilla</v>
      </c>
      <c r="J620" s="103" t="str">
        <f>IF($C620 = "neg", (($D620+1) - VLOOKUP($B620,'Results-formatted 060121'!$A:$AJ,(J$3+2),FALSE)), IF($C620 = "pos-neg", (3+VLOOKUP($B620,'Results-formatted 060121'!$A:$AJ,(J$3+2),FALSE)), VLOOKUP($B620,'Results-formatted 060121'!$A:$AJ,(J$3+2),FALSE)))</f>
        <v>Daniel</v>
      </c>
      <c r="K620" s="103" t="str">
        <f>IF($C620 = "neg", (($D620+1) - VLOOKUP($B620,'Results-formatted 060121'!$A:$AJ,(K$3+2),FALSE)), IF($C620 = "pos-neg", (3+VLOOKUP($B620,'Results-formatted 060121'!$A:$AJ,(K$3+2),FALSE)), VLOOKUP($B620,'Results-formatted 060121'!$A:$AJ,(K$3+2),FALSE)))</f>
        <v>Angelina</v>
      </c>
      <c r="L620" s="103" t="str">
        <f>IF($C620 = "neg", (($D620+1) - VLOOKUP($B620,'Results-formatted 060121'!$A:$AJ,(L$3+2),FALSE)), IF($C620 = "pos-neg", (3+VLOOKUP($B620,'Results-formatted 060121'!$A:$AJ,(L$3+2),FALSE)), VLOOKUP($B620,'Results-formatted 060121'!$A:$AJ,(L$3+2),FALSE)))</f>
        <v>Henrike</v>
      </c>
      <c r="M620" s="103" t="str">
        <f>IF($C620 = "neg", (($D620+1) - VLOOKUP($B620,'Results-formatted 060121'!$A:$AJ,(M$3+2),FALSE)), IF($C620 = "pos-neg", (3+VLOOKUP($B620,'Results-formatted 060121'!$A:$AJ,(M$3+2),FALSE)), VLOOKUP($B620,'Results-formatted 060121'!$A:$AJ,(M$3+2),FALSE)))</f>
        <v>Katharina</v>
      </c>
      <c r="N620" s="103" t="str">
        <f>IF($C620 = "neg", (($D620+1) - VLOOKUP($B620,'Results-formatted 060121'!$A:$AJ,(N$3+2),FALSE)), IF($C620 = "pos-neg", (3+VLOOKUP($B620,'Results-formatted 060121'!$A:$AJ,(N$3+2),FALSE)), VLOOKUP($B620,'Results-formatted 060121'!$A:$AJ,(N$3+2),FALSE)))</f>
        <v>Giuliano</v>
      </c>
      <c r="O620" s="103" t="str">
        <f>IF($C620 = "neg", (($D620+1) - VLOOKUP($B620,'Results-formatted 060121'!$A:$AJ,(O$3+2),FALSE)), IF($C620 = "pos-neg", (3+VLOOKUP($B620,'Results-formatted 060121'!$A:$AJ,(O$3+2),FALSE)), VLOOKUP($B620,'Results-formatted 060121'!$A:$AJ,(O$3+2),FALSE)))</f>
        <v>Egor</v>
      </c>
      <c r="P620" s="103" t="str">
        <f>IF($C620 = "neg", (($D620+1) - VLOOKUP($B620,'Results-formatted 060121'!$A:$AJ,(P$3+2),FALSE)), IF($C620 = "pos-neg", (3+VLOOKUP($B620,'Results-formatted 060121'!$A:$AJ,(P$3+2),FALSE)), VLOOKUP($B620,'Results-formatted 060121'!$A:$AJ,(P$3+2),FALSE)))</f>
        <v>Lukas</v>
      </c>
      <c r="Q620" s="103" t="str">
        <f>IF($C620 = "neg", (($D620+1) - VLOOKUP($B620,'Results-formatted 060121'!$A:$AJ,(Q$3+2),FALSE)), IF($C620 = "pos-neg", (3+VLOOKUP($B620,'Results-formatted 060121'!$A:$AJ,(Q$3+2),FALSE)), VLOOKUP($B620,'Results-formatted 060121'!$A:$AJ,(Q$3+2),FALSE)))</f>
        <v>Kai</v>
      </c>
      <c r="R620" s="103" t="str">
        <f>IF($C620 = "neg", (($D620+1) - VLOOKUP($B620,'Results-formatted 060121'!$A:$AJ,(R$3+2),FALSE)), IF($C620 = "pos-neg", (3+VLOOKUP($B620,'Results-formatted 060121'!$A:$AJ,(R$3+2),FALSE)), VLOOKUP($B620,'Results-formatted 060121'!$A:$AJ,(R$3+2),FALSE)))</f>
        <v>Sven</v>
      </c>
      <c r="S620" s="103" t="str">
        <f>IF($C620 = "neg", (($D620+1) - VLOOKUP($B620,'Results-formatted 060121'!$A:$AJ,(S$3+2),FALSE)), IF($C620 = "pos-neg", (3+VLOOKUP($B620,'Results-formatted 060121'!$A:$AJ,(S$3+2),FALSE)), VLOOKUP($B620,'Results-formatted 060121'!$A:$AJ,(S$3+2),FALSE)))</f>
        <v>Roland</v>
      </c>
      <c r="T620" s="103" t="str">
        <f>IF($C620 = "neg", (($D620+1) - VLOOKUP($B620,'Results-formatted 060121'!$A:$AJ,(T$3+2),FALSE)), IF($C620 = "pos-neg", (3+VLOOKUP($B620,'Results-formatted 060121'!$A:$AJ,(T$3+2),FALSE)), VLOOKUP($B620,'Results-formatted 060121'!$A:$AJ,(T$3+2),FALSE)))</f>
        <v>Priska</v>
      </c>
      <c r="U620" s="103" t="str">
        <f>IF($C620 = "neg", (($D620+1) - VLOOKUP($B620,'Results-formatted 060121'!$A:$AJ,(U$3+2),FALSE)), IF($C620 = "pos-neg", (3+VLOOKUP($B620,'Results-formatted 060121'!$A:$AJ,(U$3+2),FALSE)), VLOOKUP($B620,'Results-formatted 060121'!$A:$AJ,(U$3+2),FALSE)))</f>
        <v>Markus</v>
      </c>
      <c r="V620" s="103" t="str">
        <f>IF($C620 = "neg", (($D620+1) - VLOOKUP($B620,'Results-formatted 060121'!$A:$AJ,(V$3+2),FALSE)), IF($C620 = "pos-neg", (3+VLOOKUP($B620,'Results-formatted 060121'!$A:$AJ,(V$3+2),FALSE)), VLOOKUP($B620,'Results-formatted 060121'!$A:$AJ,(V$3+2),FALSE)))</f>
        <v>Sybill</v>
      </c>
      <c r="W620" s="103" t="str">
        <f>IF($C620 = "neg", (($D620+1) - VLOOKUP($B620,'Results-formatted 060121'!$A:$AJ,(W$3+2),FALSE)), IF($C620 = "pos-neg", (3+VLOOKUP($B620,'Results-formatted 060121'!$A:$AJ,(W$3+2),FALSE)), VLOOKUP($B620,'Results-formatted 060121'!$A:$AJ,(W$3+2),FALSE)))</f>
        <v>Justus</v>
      </c>
      <c r="X620" s="103" t="str">
        <f>IF($C620 = "neg", (($D620+1) - VLOOKUP($B620,'Results-formatted 060121'!$A:$AJ,(X$3+2),FALSE)), IF($C620 = "pos-neg", (3+VLOOKUP($B620,'Results-formatted 060121'!$A:$AJ,(X$3+2),FALSE)), VLOOKUP($B620,'Results-formatted 060121'!$A:$AJ,(X$3+2),FALSE)))</f>
        <v>Lina</v>
      </c>
      <c r="Y620" s="103" t="str">
        <f>IF($C620 = "neg", (($D620+1) - VLOOKUP($B620,'Results-formatted 060121'!$A:$AJ,(Y$3+2),FALSE)), IF($C620 = "pos-neg", (3+VLOOKUP($B620,'Results-formatted 060121'!$A:$AJ,(Y$3+2),FALSE)), VLOOKUP($B620,'Results-formatted 060121'!$A:$AJ,(Y$3+2),FALSE)))</f>
        <v>Roger</v>
      </c>
      <c r="Z620" s="103" t="str">
        <f>IF($C620 = "neg", (($D620+1) - VLOOKUP($B620,'Results-formatted 060121'!$A:$AJ,(Z$3+2),FALSE)), IF($C620 = "pos-neg", (3+VLOOKUP($B620,'Results-formatted 060121'!$A:$AJ,(Z$3+2),FALSE)), VLOOKUP($B620,'Results-formatted 060121'!$A:$AJ,(Z$3+2),FALSE)))</f>
        <v>Maria Ilda</v>
      </c>
      <c r="AA620" s="103" t="str">
        <f>IF($C620 = "neg", (($D620+1) - VLOOKUP($B620,'Results-formatted 060121'!$A:$AJ,(AA$3+2),FALSE)), IF($C620 = "pos-neg", (3+VLOOKUP($B620,'Results-formatted 060121'!$A:$AJ,(AA$3+2),FALSE)), VLOOKUP($B620,'Results-formatted 060121'!$A:$AJ,(AA$3+2),FALSE)))</f>
        <v>Janick</v>
      </c>
      <c r="AB620" s="103" t="str">
        <f>IF($C620 = "neg", (($D620+1) - VLOOKUP($B620,'Results-formatted 060121'!$A:$AJ,(AB$3+2),FALSE)), IF($C620 = "pos-neg", (3+VLOOKUP($B620,'Results-formatted 060121'!$A:$AJ,(AB$3+2),FALSE)), VLOOKUP($B620,'Results-formatted 060121'!$A:$AJ,(AB$3+2),FALSE)))</f>
        <v>Daniel</v>
      </c>
      <c r="AC620" s="103" t="str">
        <f>IF($C620 = "neg", (($D620+1) - VLOOKUP($B620,'Results-formatted 060121'!$A:$AJ,(AC$3+2),FALSE)), IF($C620 = "pos-neg", (3+VLOOKUP($B620,'Results-formatted 060121'!$A:$AJ,(AC$3+2),FALSE)), VLOOKUP($B620,'Results-formatted 060121'!$A:$AJ,(AC$3+2),FALSE)))</f>
        <v>shoshana</v>
      </c>
      <c r="AD620" s="103" t="str">
        <f>IF($C620 = "neg", (($D620+1) - VLOOKUP($B620,'Results-formatted 060121'!$A:$AJ,(AD$3+2),FALSE)), IF($C620 = "pos-neg", (3+VLOOKUP($B620,'Results-formatted 060121'!$A:$AJ,(AD$3+2),FALSE)), VLOOKUP($B620,'Results-formatted 060121'!$A:$AJ,(AD$3+2),FALSE)))</f>
        <v>Ingeborg</v>
      </c>
      <c r="AE620" s="103" t="str">
        <f>IF($C620 = "neg", (($D620+1) - VLOOKUP($B620,'Results-formatted 060121'!$A:$AJ,(AE$3+2),FALSE)), IF($C620 = "pos-neg", (3+VLOOKUP($B620,'Results-formatted 060121'!$A:$AJ,(AE$3+2),FALSE)), VLOOKUP($B620,'Results-formatted 060121'!$A:$AJ,(AE$3+2),FALSE)))</f>
        <v>Micaela</v>
      </c>
      <c r="AF620" s="103" t="str">
        <f>IF($C620 = "neg", (($D620+1) - VLOOKUP($B620,'Results-formatted 060121'!$A:$AJ,(AF$3+2),FALSE)), IF($C620 = "pos-neg", (3+VLOOKUP($B620,'Results-formatted 060121'!$A:$AJ,(AF$3+2),FALSE)), VLOOKUP($B620,'Results-formatted 060121'!$A:$AJ,(AF$3+2),FALSE)))</f>
        <v>Isabelle</v>
      </c>
      <c r="AG620" s="103" t="str">
        <f>IF($C620 = "neg", (($D620+1) - VLOOKUP($B620,'Results-formatted 060121'!$A:$AJ,(AG$3+2),FALSE)), IF($C620 = "pos-neg", (3+VLOOKUP($B620,'Results-formatted 060121'!$A:$AJ,(AG$3+2),FALSE)), VLOOKUP($B620,'Results-formatted 060121'!$A:$AJ,(AG$3+2),FALSE)))</f>
        <v>Sabrina</v>
      </c>
      <c r="AH620" s="103" t="str">
        <f>IF($C620 = "neg", (($D620+1) - VLOOKUP($B620,'Results-formatted 060121'!$A:$AJ,(AH$3+2),FALSE)), IF($C620 = "pos-neg", (3+VLOOKUP($B620,'Results-formatted 060121'!$A:$AJ,(AH$3+2),FALSE)), VLOOKUP($B620,'Results-formatted 060121'!$A:$AJ,(AH$3+2),FALSE)))</f>
        <v>Aaron</v>
      </c>
      <c r="AI620" s="103" t="str">
        <f>IF($C620 = "neg", (($D620+1) - VLOOKUP($B620,'Results-formatted 060121'!$A:$AJ,(AI$3+2),FALSE)), IF($C620 = "pos-neg", (3+VLOOKUP($B620,'Results-formatted 060121'!$A:$AJ,(AI$3+2),FALSE)), VLOOKUP($B620,'Results-formatted 060121'!$A:$AJ,(AI$3+2),FALSE)))</f>
        <v>Ivo</v>
      </c>
      <c r="AJ620" s="103" t="str">
        <f>IF($C620 = "neg", (($D620+1) - VLOOKUP($B620,'Results-formatted 060121'!$A:$AJ,(AJ$3+2),FALSE)), IF($C620 = "pos-neg", (3+VLOOKUP($B620,'Results-formatted 060121'!$A:$AJ,(AJ$3+2),FALSE)), VLOOKUP($B620,'Results-formatted 060121'!$A:$AJ,(AJ$3+2),FALSE)))</f>
        <v>Flurina</v>
      </c>
      <c r="AK620" s="103" t="str">
        <f>IF($C620 = "neg", (($D620+1) - VLOOKUP($B620,'Results-formatted 060121'!$A:$AJ,(AK$3+2),FALSE)), IF($C620 = "pos-neg", (3+VLOOKUP($B620,'Results-formatted 060121'!$A:$AJ,(AK$3+2),FALSE)), VLOOKUP($B620,'Results-formatted 060121'!$A:$AJ,(AK$3+2),FALSE)))</f>
        <v>Christian</v>
      </c>
      <c r="AL620" s="103" t="str">
        <f>IF($C620 = "neg", (($D620+1) - VLOOKUP($B620,'Results-formatted 060121'!$A:$AJ,(AL$3+2),FALSE)), IF($C620 = "pos-neg", (3+VLOOKUP($B620,'Results-formatted 060121'!$A:$AJ,(AL$3+2),FALSE)), VLOOKUP($B620,'Results-formatted 060121'!$A:$AJ,(AL$3+2),FALSE)))</f>
        <v>Johannes</v>
      </c>
      <c r="AM620" s="103" t="str">
        <f>IF($C620 = "neg", (($D620+1) - VLOOKUP($B620,'Results-formatted 060121'!$A:AJ,(AM$3+2),FALSE)), IF($C620 = "pos-neg", (3+VLOOKUP($B620,'Results-formatted 060121'!$A:AJ,(AM$3+2),FALSE)), VLOOKUP($B620,'Results-formatted 060121'!$A:AJ,(AM$3+2),FALSE)))</f>
        <v>Katharina</v>
      </c>
      <c r="AN620" s="103" t="str">
        <f>IF($C620 = "neg", (($D620+1) - VLOOKUP($B620,'Results-formatted 060121'!$A:AK,(AN$3+2),FALSE)), IF($C620 = "pos-neg", (3+VLOOKUP($B620,'Results-formatted 060121'!$A:AK,(AN$3+2),FALSE)), VLOOKUP($B620,'Results-formatted 060121'!$A:AK,(AN$3+2),FALSE)))</f>
        <v>celine</v>
      </c>
      <c r="AO620" s="103" t="str">
        <f>IF($C620 = "neg", (($D620+1) - VLOOKUP($B620,'Results-formatted 060121'!$A:AL,(AO$3+2),FALSE)), IF($C620 = "pos-neg", (3+VLOOKUP($B620,'Results-formatted 060121'!$A:AL,(AO$3+2),FALSE)), VLOOKUP($B620,'Results-formatted 060121'!$A:AL,(AO$3+2),FALSE)))</f>
        <v>Fatih</v>
      </c>
      <c r="AP620" s="103" t="str">
        <f>IF($C620 = "neg", (($D620+1) - VLOOKUP($B620,'Results-formatted 060121'!$A:AM,(AP$3+2),FALSE)), IF($C620 = "pos-neg", (3+VLOOKUP($B620,'Results-formatted 060121'!$A:AM,(AP$3+2),FALSE)), VLOOKUP($B620,'Results-formatted 060121'!$A:AM,(AP$3+2),FALSE)))</f>
        <v>Alexander</v>
      </c>
      <c r="AQ620" s="103" t="str">
        <f>IF($C620 = "neg", (($D620+1) - VLOOKUP($B620,'Results-formatted 060121'!$A:AN,(AQ$3+2),FALSE)), IF($C620 = "pos-neg", (3+VLOOKUP($B620,'Results-formatted 060121'!$A:AN,(AQ$3+2),FALSE)), VLOOKUP($B620,'Results-formatted 060121'!$A:AN,(AQ$3+2),FALSE)))</f>
        <v>Claudia</v>
      </c>
      <c r="AR620" s="103" t="str">
        <f>IF($C620 = "neg", (($D620+1) - VLOOKUP($B620,'Results-formatted 060121'!$A:AO,(AR$3+2),FALSE)), IF($C620 = "pos-neg", (3+VLOOKUP($B620,'Results-formatted 060121'!$A:AO,(AR$3+2),FALSE)), VLOOKUP($B620,'Results-formatted 060121'!$A:AO,(AR$3+2),FALSE)))</f>
        <v>Aline</v>
      </c>
      <c r="AS620" s="103" t="str">
        <f>IF($C620 = "neg", (($D620+1) - VLOOKUP($B620,'Results-formatted 060121'!$A:AP,(AS$3+2),FALSE)), IF($C620 = "pos-neg", (3+VLOOKUP($B620,'Results-formatted 060121'!$A:AP,(AS$3+2),FALSE)), VLOOKUP($B620,'Results-formatted 060121'!$A:AP,(AS$3+2),FALSE)))</f>
        <v>Ingrid</v>
      </c>
      <c r="AT620" s="103" t="str">
        <f>IF($C620 = "neg", (($D620+1) - VLOOKUP($B620,'Results-formatted 060121'!$A:AQ,(AT$3+2),FALSE)), IF($C620 = "pos-neg", (3+VLOOKUP($B620,'Results-formatted 060121'!$A:AQ,(AT$3+2),FALSE)), VLOOKUP($B620,'Results-formatted 060121'!$A:AQ,(AT$3+2),FALSE)))</f>
        <v>Flurina</v>
      </c>
      <c r="AU620" s="103" t="str">
        <f>IF($C620 = "neg", (($D620+1) - VLOOKUP($B620,'Results-formatted 060121'!$A:AR,(AU$3+2),FALSE)), IF($C620 = "pos-neg", (3+VLOOKUP($B620,'Results-formatted 060121'!$A:AR,(AU$3+2),FALSE)), VLOOKUP($B620,'Results-formatted 060121'!$A:AR,(AU$3+2),FALSE)))</f>
        <v>Rébecca</v>
      </c>
      <c r="AV620" s="103" t="str">
        <f>IF($C620 = "neg", (($D620+1) - VLOOKUP($B620,'Results-formatted 060121'!$A:AS,(AV$3+2),FALSE)), IF($C620 = "pos-neg", (3+VLOOKUP($B620,'Results-formatted 060121'!$A:AS,(AV$3+2),FALSE)), VLOOKUP($B620,'Results-formatted 060121'!$A:AS,(AV$3+2),FALSE)))</f>
        <v>Felix</v>
      </c>
      <c r="AW620" s="103" t="str">
        <f>IF($C620 = "neg", (($D620+1) - VLOOKUP($B620,'Results-formatted 060121'!$A:AT,(AW$3+2),FALSE)), IF($C620 = "pos-neg", (3+VLOOKUP($B620,'Results-formatted 060121'!$A:AT,(AW$3+2),FALSE)), VLOOKUP($B620,'Results-formatted 060121'!$A:AT,(AW$3+2),FALSE)))</f>
        <v>Nicola</v>
      </c>
      <c r="AX620" s="103" t="str">
        <f>IF($C620 = "neg", (($D620+1) - VLOOKUP($B620,'Results-formatted 060121'!$A:AU,(AX$3+2),FALSE)), IF($C620 = "pos-neg", (3+VLOOKUP($B620,'Results-formatted 060121'!$A:AU,(AX$3+2),FALSE)), VLOOKUP($B620,'Results-formatted 060121'!$A:AU,(AX$3+2),FALSE)))</f>
        <v>Claudio</v>
      </c>
      <c r="AY620" s="103" t="str">
        <f>IF($C620 = "neg", (($D620+1) - VLOOKUP($B620,'Results-formatted 060121'!$A:AV,(AY$3+2),FALSE)), IF($C620 = "pos-neg", (3+VLOOKUP($B620,'Results-formatted 060121'!$A:AV,(AY$3+2),FALSE)), VLOOKUP($B620,'Results-formatted 060121'!$A:AV,(AY$3+2),FALSE)))</f>
        <v>Michael</v>
      </c>
      <c r="AZ620" s="103" t="str">
        <f>IF($C620 = "neg", (($D620+1) - VLOOKUP($B620,'Results-formatted 060121'!$A:AW,(AZ$3+2),FALSE)), IF($C620 = "pos-neg", (3+VLOOKUP($B620,'Results-formatted 060121'!$A:AW,(AZ$3+2),FALSE)), VLOOKUP($B620,'Results-formatted 060121'!$A:AW,(AZ$3+2),FALSE)))</f>
        <v>Perihan</v>
      </c>
      <c r="BA620" s="103">
        <f>IF($C620 = "neg", (($D620+1) - VLOOKUP($B620,'Results-formatted 060121'!$A:AX,(BA$3+2),FALSE)), IF($C620 = "pos-neg", (3+VLOOKUP($B620,'Results-formatted 060121'!$A:AX,(BA$3+2),FALSE)), VLOOKUP($B620,'Results-formatted 060121'!$A:AX,(BA$3+2),FALSE)))</f>
        <v>0</v>
      </c>
      <c r="BB620" s="103" t="str">
        <f>IF($C620 = "neg", (($D620+1) - VLOOKUP($B620,'Results-formatted 060121'!$A:AY,(BB$3+2),FALSE)), IF($C620 = "pos-neg", (3+VLOOKUP($B620,'Results-formatted 060121'!$A:AY,(BB$3+2),FALSE)), VLOOKUP($B620,'Results-formatted 060121'!$A:AY,(BB$3+2),FALSE)))</f>
        <v>Debora</v>
      </c>
      <c r="BC620" s="103" t="str">
        <f>IF($C620 = "neg", (($D620+1) - VLOOKUP($B620,'Results-formatted 060121'!$A:AZ,(BC$3+2),FALSE)), IF($C620 = "pos-neg", (3+VLOOKUP($B620,'Results-formatted 060121'!$A:AZ,(BC$3+2),FALSE)), VLOOKUP($B620,'Results-formatted 060121'!$A:AZ,(BC$3+2),FALSE)))</f>
        <v>Seline</v>
      </c>
      <c r="BD620" s="103" t="str">
        <f>IF($C620 = "neg", (($D620+1) - VLOOKUP($B620,'Results-formatted 060121'!$A:BA,(BD$3+2),FALSE)), IF($C620 = "pos-neg", (3+VLOOKUP($B620,'Results-formatted 060121'!$A:BA,(BD$3+2),FALSE)), VLOOKUP($B620,'Results-formatted 060121'!$A:BA,(BD$3+2),FALSE)))</f>
        <v>Michael</v>
      </c>
      <c r="BE620" s="103" t="str">
        <f>IF($C620 = "neg", (($D620+1) - VLOOKUP($B620,'Results-formatted 060121'!$A:BB,(BE$3+2),FALSE)), IF($C620 = "pos-neg", (3+VLOOKUP($B620,'Results-formatted 060121'!$A:BB,(BE$3+2),FALSE)), VLOOKUP($B620,'Results-formatted 060121'!$A:BB,(BE$3+2),FALSE)))</f>
        <v>Tscherina</v>
      </c>
      <c r="BF620" s="103" t="str">
        <f>IF($C620 = "neg", (($D620+1) - VLOOKUP($B620,'Results-formatted 060121'!$A:BC,(BF$3+2),FALSE)), IF($C620 = "pos-neg", (3+VLOOKUP($B620,'Results-formatted 060121'!$A:BC,(BF$3+2),FALSE)), VLOOKUP($B620,'Results-formatted 060121'!$A:BC,(BF$3+2),FALSE)))</f>
        <v>Laura</v>
      </c>
      <c r="BG620" s="103" t="str">
        <f>IF($C620 = "neg", (($D620+1) - VLOOKUP($B620,'Results-formatted 060121'!$A:BD,(BG$3+2),FALSE)), IF($C620 = "pos-neg", (3+VLOOKUP($B620,'Results-formatted 060121'!$A:BD,(BG$3+2),FALSE)), VLOOKUP($B620,'Results-formatted 060121'!$A:BD,(BG$3+2),FALSE)))</f>
        <v>Angelika</v>
      </c>
      <c r="BH620" s="103" t="str">
        <f>IF($C620 = "neg", (($D620+1) - VLOOKUP($B620,'Results-formatted 060121'!$A:BE,(BH$3+2),FALSE)), IF($C620 = "pos-neg", (3+VLOOKUP($B620,'Results-formatted 060121'!$A:BE,(BH$3+2),FALSE)), VLOOKUP($B620,'Results-formatted 060121'!$A:BE,(BH$3+2),FALSE)))</f>
        <v>Rolf</v>
      </c>
      <c r="BI620" s="103" t="str">
        <f>IF($C620 = "neg", (($D620+1) - VLOOKUP($B620,'Results-formatted 060121'!$A:BF,(BI$3+2),FALSE)), IF($C620 = "pos-neg", (3+VLOOKUP($B620,'Results-formatted 060121'!$A:BF,(BI$3+2),FALSE)), VLOOKUP($B620,'Results-formatted 060121'!$A:BF,(BI$3+2),FALSE)))</f>
        <v>Werner</v>
      </c>
      <c r="BJ620" s="103" t="str">
        <f>IF($C620 = "neg", (($D620+1) - VLOOKUP($B620,'Results-formatted 060121'!$A:BG,(BJ$3+2),FALSE)), IF($C620 = "pos-neg", (3+VLOOKUP($B620,'Results-formatted 060121'!$A:BG,(BJ$3+2),FALSE)), VLOOKUP($B620,'Results-formatted 060121'!$A:BG,(BJ$3+2),FALSE)))</f>
        <v>Paola</v>
      </c>
      <c r="BK620" s="103" t="str">
        <f>IF($C620 = "neg", (($D620+1) - VLOOKUP($B620,'Results-formatted 060121'!$A:BH,(BK$3+2),FALSE)), IF($C620 = "pos-neg", (3+VLOOKUP($B620,'Results-formatted 060121'!$A:BH,(BK$3+2),FALSE)), VLOOKUP($B620,'Results-formatted 060121'!$A:BH,(BK$3+2),FALSE)))</f>
        <v>Anja</v>
      </c>
      <c r="BL620" s="103" t="str">
        <f>IF($C620 = "neg", (($D620+1) - VLOOKUP($B620,'Results-formatted 060121'!$A:BI,(BL$3+2),FALSE)), IF($C620 = "pos-neg", (3+VLOOKUP($B620,'Results-formatted 060121'!$A:BI,(BL$3+2),FALSE)), VLOOKUP($B620,'Results-formatted 060121'!$A:BI,(BL$3+2),FALSE)))</f>
        <v>Dzmitry</v>
      </c>
      <c r="BM620" s="103" t="str">
        <f>IF($C620 = "neg", (($D620+1) - VLOOKUP($B620,'Results-formatted 060121'!$A:BJ,(BM$3+2),FALSE)), IF($C620 = "pos-neg", (3+VLOOKUP($B620,'Results-formatted 060121'!$A:BJ,(BM$3+2),FALSE)), VLOOKUP($B620,'Results-formatted 060121'!$A:BJ,(BM$3+2),FALSE)))</f>
        <v>Ursula</v>
      </c>
      <c r="BN620" s="95"/>
      <c r="BO620" s="95"/>
      <c r="BP620" s="95"/>
      <c r="BQ620" s="95"/>
      <c r="BR620" s="95"/>
      <c r="BS620" s="95"/>
      <c r="BT620" s="95"/>
      <c r="BU620" s="95"/>
      <c r="BV620" s="95"/>
      <c r="BW620" s="95"/>
      <c r="BX620" s="95"/>
      <c r="BY620" s="95"/>
      <c r="BZ620" s="95"/>
      <c r="CA620" s="95"/>
      <c r="CB620" s="95"/>
      <c r="CC620" s="95"/>
      <c r="CD620" s="95"/>
      <c r="CE620" s="25"/>
      <c r="CF620" s="25"/>
    </row>
    <row r="621" spans="2:84" ht="42" x14ac:dyDescent="0.15">
      <c r="B621" s="84" t="s">
        <v>782</v>
      </c>
      <c r="C621" s="86" t="s">
        <v>224</v>
      </c>
      <c r="D621" s="2" t="s">
        <v>1163</v>
      </c>
      <c r="E621" s="6" t="s">
        <v>277</v>
      </c>
      <c r="F621" s="103" t="str">
        <f>IF($C621 = "neg", (($D621+1) - VLOOKUP($B621,'Results-formatted 060121'!$A:$AJ,(F$3+2),FALSE)), IF($C621 = "pos-neg", (3+VLOOKUP($B621,'Results-formatted 060121'!$A:$AJ,(F$3+2),FALSE)), VLOOKUP($B621,'Results-formatted 060121'!$A:$AJ,(F$3+2),FALSE)))</f>
        <v>Kläusler</v>
      </c>
      <c r="G621" s="103" t="str">
        <f>IF($C621 = "neg", (($D621+1) - VLOOKUP($B621,'Results-formatted 060121'!$A:$AJ,(G$3+2),FALSE)), IF($C621 = "pos-neg", (3+VLOOKUP($B621,'Results-formatted 060121'!$A:$AJ,(G$3+2),FALSE)), VLOOKUP($B621,'Results-formatted 060121'!$A:$AJ,(G$3+2),FALSE)))</f>
        <v>Rettenmund</v>
      </c>
      <c r="H621" s="103" t="str">
        <f>IF($C621 = "neg", (($D621+1) - VLOOKUP($B621,'Results-formatted 060121'!$A:$AJ,(H$3+2),FALSE)), IF($C621 = "pos-neg", (3+VLOOKUP($B621,'Results-formatted 060121'!$A:$AJ,(H$3+2),FALSE)), VLOOKUP($B621,'Results-formatted 060121'!$A:$AJ,(H$3+2),FALSE)))</f>
        <v>Neef</v>
      </c>
      <c r="I621" s="103" t="str">
        <f>IF($C621 = "neg", (($D621+1) - VLOOKUP($B621,'Results-formatted 060121'!$A:$AJ,(I$3+2),FALSE)), IF($C621 = "pos-neg", (3+VLOOKUP($B621,'Results-formatted 060121'!$A:$AJ,(I$3+2),FALSE)), VLOOKUP($B621,'Results-formatted 060121'!$A:$AJ,(I$3+2),FALSE)))</f>
        <v>Bayfidan</v>
      </c>
      <c r="J621" s="103" t="str">
        <f>IF($C621 = "neg", (($D621+1) - VLOOKUP($B621,'Results-formatted 060121'!$A:$AJ,(J$3+2),FALSE)), IF($C621 = "pos-neg", (3+VLOOKUP($B621,'Results-formatted 060121'!$A:$AJ,(J$3+2),FALSE)), VLOOKUP($B621,'Results-formatted 060121'!$A:$AJ,(J$3+2),FALSE)))</f>
        <v>Roth</v>
      </c>
      <c r="K621" s="103" t="str">
        <f>IF($C621 = "neg", (($D621+1) - VLOOKUP($B621,'Results-formatted 060121'!$A:$AJ,(K$3+2),FALSE)), IF($C621 = "pos-neg", (3+VLOOKUP($B621,'Results-formatted 060121'!$A:$AJ,(K$3+2),FALSE)), VLOOKUP($B621,'Results-formatted 060121'!$A:$AJ,(K$3+2),FALSE)))</f>
        <v>Sofia</v>
      </c>
      <c r="L621" s="103" t="str">
        <f>IF($C621 = "neg", (($D621+1) - VLOOKUP($B621,'Results-formatted 060121'!$A:$AJ,(L$3+2),FALSE)), IF($C621 = "pos-neg", (3+VLOOKUP($B621,'Results-formatted 060121'!$A:$AJ,(L$3+2),FALSE)), VLOOKUP($B621,'Results-formatted 060121'!$A:$AJ,(L$3+2),FALSE)))</f>
        <v>Bieber</v>
      </c>
      <c r="M621" s="103" t="str">
        <f>IF($C621 = "neg", (($D621+1) - VLOOKUP($B621,'Results-formatted 060121'!$A:$AJ,(M$3+2),FALSE)), IF($C621 = "pos-neg", (3+VLOOKUP($B621,'Results-formatted 060121'!$A:$AJ,(M$3+2),FALSE)), VLOOKUP($B621,'Results-formatted 060121'!$A:$AJ,(M$3+2),FALSE)))</f>
        <v>Gundermann</v>
      </c>
      <c r="N621" s="103" t="str">
        <f>IF($C621 = "neg", (($D621+1) - VLOOKUP($B621,'Results-formatted 060121'!$A:$AJ,(N$3+2),FALSE)), IF($C621 = "pos-neg", (3+VLOOKUP($B621,'Results-formatted 060121'!$A:$AJ,(N$3+2),FALSE)), VLOOKUP($B621,'Results-formatted 060121'!$A:$AJ,(N$3+2),FALSE)))</f>
        <v>Bacci</v>
      </c>
      <c r="O621" s="103" t="str">
        <f>IF($C621 = "neg", (($D621+1) - VLOOKUP($B621,'Results-formatted 060121'!$A:$AJ,(O$3+2),FALSE)), IF($C621 = "pos-neg", (3+VLOOKUP($B621,'Results-formatted 060121'!$A:$AJ,(O$3+2),FALSE)), VLOOKUP($B621,'Results-formatted 060121'!$A:$AJ,(O$3+2),FALSE)))</f>
        <v>Lykov</v>
      </c>
      <c r="P621" s="103" t="str">
        <f>IF($C621 = "neg", (($D621+1) - VLOOKUP($B621,'Results-formatted 060121'!$A:$AJ,(P$3+2),FALSE)), IF($C621 = "pos-neg", (3+VLOOKUP($B621,'Results-formatted 060121'!$A:$AJ,(P$3+2),FALSE)), VLOOKUP($B621,'Results-formatted 060121'!$A:$AJ,(P$3+2),FALSE)))</f>
        <v>Huber</v>
      </c>
      <c r="Q621" s="103" t="str">
        <f>IF($C621 = "neg", (($D621+1) - VLOOKUP($B621,'Results-formatted 060121'!$A:$AJ,(Q$3+2),FALSE)), IF($C621 = "pos-neg", (3+VLOOKUP($B621,'Results-formatted 060121'!$A:$AJ,(Q$3+2),FALSE)), VLOOKUP($B621,'Results-formatted 060121'!$A:$AJ,(Q$3+2),FALSE)))</f>
        <v>Kunz</v>
      </c>
      <c r="R621" s="103" t="str">
        <f>IF($C621 = "neg", (($D621+1) - VLOOKUP($B621,'Results-formatted 060121'!$A:$AJ,(R$3+2),FALSE)), IF($C621 = "pos-neg", (3+VLOOKUP($B621,'Results-formatted 060121'!$A:$AJ,(R$3+2),FALSE)), VLOOKUP($B621,'Results-formatted 060121'!$A:$AJ,(R$3+2),FALSE)))</f>
        <v>Jaggi</v>
      </c>
      <c r="S621" s="103" t="str">
        <f>IF($C621 = "neg", (($D621+1) - VLOOKUP($B621,'Results-formatted 060121'!$A:$AJ,(S$3+2),FALSE)), IF($C621 = "pos-neg", (3+VLOOKUP($B621,'Results-formatted 060121'!$A:$AJ,(S$3+2),FALSE)), VLOOKUP($B621,'Results-formatted 060121'!$A:$AJ,(S$3+2),FALSE)))</f>
        <v>Mädler</v>
      </c>
      <c r="T621" s="103" t="str">
        <f>IF($C621 = "neg", (($D621+1) - VLOOKUP($B621,'Results-formatted 060121'!$A:$AJ,(T$3+2),FALSE)), IF($C621 = "pos-neg", (3+VLOOKUP($B621,'Results-formatted 060121'!$A:$AJ,(T$3+2),FALSE)), VLOOKUP($B621,'Results-formatted 060121'!$A:$AJ,(T$3+2),FALSE)))</f>
        <v>Tschanz</v>
      </c>
      <c r="U621" s="103" t="str">
        <f>IF($C621 = "neg", (($D621+1) - VLOOKUP($B621,'Results-formatted 060121'!$A:$AJ,(U$3+2),FALSE)), IF($C621 = "pos-neg", (3+VLOOKUP($B621,'Results-formatted 060121'!$A:$AJ,(U$3+2),FALSE)), VLOOKUP($B621,'Results-formatted 060121'!$A:$AJ,(U$3+2),FALSE)))</f>
        <v>Meier</v>
      </c>
      <c r="V621" s="103" t="str">
        <f>IF($C621 = "neg", (($D621+1) - VLOOKUP($B621,'Results-formatted 060121'!$A:$AJ,(V$3+2),FALSE)), IF($C621 = "pos-neg", (3+VLOOKUP($B621,'Results-formatted 060121'!$A:$AJ,(V$3+2),FALSE)), VLOOKUP($B621,'Results-formatted 060121'!$A:$AJ,(V$3+2),FALSE)))</f>
        <v>Traber</v>
      </c>
      <c r="W621" s="103" t="str">
        <f>IF($C621 = "neg", (($D621+1) - VLOOKUP($B621,'Results-formatted 060121'!$A:$AJ,(W$3+2),FALSE)), IF($C621 = "pos-neg", (3+VLOOKUP($B621,'Results-formatted 060121'!$A:$AJ,(W$3+2),FALSE)), VLOOKUP($B621,'Results-formatted 060121'!$A:$AJ,(W$3+2),FALSE)))</f>
        <v>Bieber</v>
      </c>
      <c r="X621" s="103" t="str">
        <f>IF($C621 = "neg", (($D621+1) - VLOOKUP($B621,'Results-formatted 060121'!$A:$AJ,(X$3+2),FALSE)), IF($C621 = "pos-neg", (3+VLOOKUP($B621,'Results-formatted 060121'!$A:$AJ,(X$3+2),FALSE)), VLOOKUP($B621,'Results-formatted 060121'!$A:$AJ,(X$3+2),FALSE)))</f>
        <v>Graber</v>
      </c>
      <c r="Y621" s="103" t="str">
        <f>IF($C621 = "neg", (($D621+1) - VLOOKUP($B621,'Results-formatted 060121'!$A:$AJ,(Y$3+2),FALSE)), IF($C621 = "pos-neg", (3+VLOOKUP($B621,'Results-formatted 060121'!$A:$AJ,(Y$3+2),FALSE)), VLOOKUP($B621,'Results-formatted 060121'!$A:$AJ,(Y$3+2),FALSE)))</f>
        <v>Müller</v>
      </c>
      <c r="Z621" s="103" t="str">
        <f>IF($C621 = "neg", (($D621+1) - VLOOKUP($B621,'Results-formatted 060121'!$A:$AJ,(Z$3+2),FALSE)), IF($C621 = "pos-neg", (3+VLOOKUP($B621,'Results-formatted 060121'!$A:$AJ,(Z$3+2),FALSE)), VLOOKUP($B621,'Results-formatted 060121'!$A:$AJ,(Z$3+2),FALSE)))</f>
        <v>Gallotti</v>
      </c>
      <c r="AA621" s="103" t="str">
        <f>IF($C621 = "neg", (($D621+1) - VLOOKUP($B621,'Results-formatted 060121'!$A:$AJ,(AA$3+2),FALSE)), IF($C621 = "pos-neg", (3+VLOOKUP($B621,'Results-formatted 060121'!$A:$AJ,(AA$3+2),FALSE)), VLOOKUP($B621,'Results-formatted 060121'!$A:$AJ,(AA$3+2),FALSE)))</f>
        <v>Gloor</v>
      </c>
      <c r="AB621" s="103" t="str">
        <f>IF($C621 = "neg", (($D621+1) - VLOOKUP($B621,'Results-formatted 060121'!$A:$AJ,(AB$3+2),FALSE)), IF($C621 = "pos-neg", (3+VLOOKUP($B621,'Results-formatted 060121'!$A:$AJ,(AB$3+2),FALSE)), VLOOKUP($B621,'Results-formatted 060121'!$A:$AJ,(AB$3+2),FALSE)))</f>
        <v>Oertli</v>
      </c>
      <c r="AC621" s="103" t="str">
        <f>IF($C621 = "neg", (($D621+1) - VLOOKUP($B621,'Results-formatted 060121'!$A:$AJ,(AC$3+2),FALSE)), IF($C621 = "pos-neg", (3+VLOOKUP($B621,'Results-formatted 060121'!$A:$AJ,(AC$3+2),FALSE)), VLOOKUP($B621,'Results-formatted 060121'!$A:$AJ,(AC$3+2),FALSE)))</f>
        <v>huber</v>
      </c>
      <c r="AD621" s="103" t="str">
        <f>IF($C621 = "neg", (($D621+1) - VLOOKUP($B621,'Results-formatted 060121'!$A:$AJ,(AD$3+2),FALSE)), IF($C621 = "pos-neg", (3+VLOOKUP($B621,'Results-formatted 060121'!$A:$AJ,(AD$3+2),FALSE)), VLOOKUP($B621,'Results-formatted 060121'!$A:$AJ,(AD$3+2),FALSE)))</f>
        <v>Tyler</v>
      </c>
      <c r="AE621" s="103" t="str">
        <f>IF($C621 = "neg", (($D621+1) - VLOOKUP($B621,'Results-formatted 060121'!$A:$AJ,(AE$3+2),FALSE)), IF($C621 = "pos-neg", (3+VLOOKUP($B621,'Results-formatted 060121'!$A:$AJ,(AE$3+2),FALSE)), VLOOKUP($B621,'Results-formatted 060121'!$A:$AJ,(AE$3+2),FALSE)))</f>
        <v>Figueredo</v>
      </c>
      <c r="AF621" s="103" t="str">
        <f>IF($C621 = "neg", (($D621+1) - VLOOKUP($B621,'Results-formatted 060121'!$A:$AJ,(AF$3+2),FALSE)), IF($C621 = "pos-neg", (3+VLOOKUP($B621,'Results-formatted 060121'!$A:$AJ,(AF$3+2),FALSE)), VLOOKUP($B621,'Results-formatted 060121'!$A:$AJ,(AF$3+2),FALSE)))</f>
        <v>Keck</v>
      </c>
      <c r="AG621" s="103" t="str">
        <f>IF($C621 = "neg", (($D621+1) - VLOOKUP($B621,'Results-formatted 060121'!$A:$AJ,(AG$3+2),FALSE)), IF($C621 = "pos-neg", (3+VLOOKUP($B621,'Results-formatted 060121'!$A:$AJ,(AG$3+2),FALSE)), VLOOKUP($B621,'Results-formatted 060121'!$A:$AJ,(AG$3+2),FALSE)))</f>
        <v>Ehrismann</v>
      </c>
      <c r="AH621" s="103" t="str">
        <f>IF($C621 = "neg", (($D621+1) - VLOOKUP($B621,'Results-formatted 060121'!$A:$AJ,(AH$3+2),FALSE)), IF($C621 = "pos-neg", (3+VLOOKUP($B621,'Results-formatted 060121'!$A:$AJ,(AH$3+2),FALSE)), VLOOKUP($B621,'Results-formatted 060121'!$A:$AJ,(AH$3+2),FALSE)))</f>
        <v>Geiger</v>
      </c>
      <c r="AI621" s="103" t="str">
        <f>IF($C621 = "neg", (($D621+1) - VLOOKUP($B621,'Results-formatted 060121'!$A:$AJ,(AI$3+2),FALSE)), IF($C621 = "pos-neg", (3+VLOOKUP($B621,'Results-formatted 060121'!$A:$AJ,(AI$3+2),FALSE)), VLOOKUP($B621,'Results-formatted 060121'!$A:$AJ,(AI$3+2),FALSE)))</f>
        <v>Beti</v>
      </c>
      <c r="AJ621" s="103" t="str">
        <f>IF($C621 = "neg", (($D621+1) - VLOOKUP($B621,'Results-formatted 060121'!$A:$AJ,(AJ$3+2),FALSE)), IF($C621 = "pos-neg", (3+VLOOKUP($B621,'Results-formatted 060121'!$A:$AJ,(AJ$3+2),FALSE)), VLOOKUP($B621,'Results-formatted 060121'!$A:$AJ,(AJ$3+2),FALSE)))</f>
        <v>Schmid</v>
      </c>
      <c r="AK621" s="103" t="str">
        <f>IF($C621 = "neg", (($D621+1) - VLOOKUP($B621,'Results-formatted 060121'!$A:$AJ,(AK$3+2),FALSE)), IF($C621 = "pos-neg", (3+VLOOKUP($B621,'Results-formatted 060121'!$A:$AJ,(AK$3+2),FALSE)), VLOOKUP($B621,'Results-formatted 060121'!$A:$AJ,(AK$3+2),FALSE)))</f>
        <v>Brechbühl</v>
      </c>
      <c r="AL621" s="103" t="str">
        <f>IF($C621 = "neg", (($D621+1) - VLOOKUP($B621,'Results-formatted 060121'!$A:$AJ,(AL$3+2),FALSE)), IF($C621 = "pos-neg", (3+VLOOKUP($B621,'Results-formatted 060121'!$A:$AJ,(AL$3+2),FALSE)), VLOOKUP($B621,'Results-formatted 060121'!$A:$AJ,(AL$3+2),FALSE)))</f>
        <v>Majer</v>
      </c>
      <c r="AM621" s="103" t="str">
        <f>IF($C621 = "neg", (($D621+1) - VLOOKUP($B621,'Results-formatted 060121'!$A:AJ,(AM$3+2),FALSE)), IF($C621 = "pos-neg", (3+VLOOKUP($B621,'Results-formatted 060121'!$A:AJ,(AM$3+2),FALSE)), VLOOKUP($B621,'Results-formatted 060121'!$A:AJ,(AM$3+2),FALSE)))</f>
        <v>Majer</v>
      </c>
      <c r="AN621" s="103" t="str">
        <f>IF($C621 = "neg", (($D621+1) - VLOOKUP($B621,'Results-formatted 060121'!$A:AK,(AN$3+2),FALSE)), IF($C621 = "pos-neg", (3+VLOOKUP($B621,'Results-formatted 060121'!$A:AK,(AN$3+2),FALSE)), VLOOKUP($B621,'Results-formatted 060121'!$A:AK,(AN$3+2),FALSE)))</f>
        <v>russenberger</v>
      </c>
      <c r="AO621" s="103" t="str">
        <f>IF($C621 = "neg", (($D621+1) - VLOOKUP($B621,'Results-formatted 060121'!$A:AL,(AO$3+2),FALSE)), IF($C621 = "pos-neg", (3+VLOOKUP($B621,'Results-formatted 060121'!$A:AL,(AO$3+2),FALSE)), VLOOKUP($B621,'Results-formatted 060121'!$A:AL,(AO$3+2),FALSE)))</f>
        <v>Günay</v>
      </c>
      <c r="AP621" s="103" t="str">
        <f>IF($C621 = "neg", (($D621+1) - VLOOKUP($B621,'Results-formatted 060121'!$A:AM,(AP$3+2),FALSE)), IF($C621 = "pos-neg", (3+VLOOKUP($B621,'Results-formatted 060121'!$A:AM,(AP$3+2),FALSE)), VLOOKUP($B621,'Results-formatted 060121'!$A:AM,(AP$3+2),FALSE)))</f>
        <v>Morgenroth</v>
      </c>
      <c r="AQ621" s="103" t="str">
        <f>IF($C621 = "neg", (($D621+1) - VLOOKUP($B621,'Results-formatted 060121'!$A:AN,(AQ$3+2),FALSE)), IF($C621 = "pos-neg", (3+VLOOKUP($B621,'Results-formatted 060121'!$A:AN,(AQ$3+2),FALSE)), VLOOKUP($B621,'Results-formatted 060121'!$A:AN,(AQ$3+2),FALSE)))</f>
        <v>Bühlmann</v>
      </c>
      <c r="AR621" s="103" t="str">
        <f>IF($C621 = "neg", (($D621+1) - VLOOKUP($B621,'Results-formatted 060121'!$A:AO,(AR$3+2),FALSE)), IF($C621 = "pos-neg", (3+VLOOKUP($B621,'Results-formatted 060121'!$A:AO,(AR$3+2),FALSE)), VLOOKUP($B621,'Results-formatted 060121'!$A:AO,(AR$3+2),FALSE)))</f>
        <v>Böniger</v>
      </c>
      <c r="AS621" s="103" t="str">
        <f>IF($C621 = "neg", (($D621+1) - VLOOKUP($B621,'Results-formatted 060121'!$A:AP,(AS$3+2),FALSE)), IF($C621 = "pos-neg", (3+VLOOKUP($B621,'Results-formatted 060121'!$A:AP,(AS$3+2),FALSE)), VLOOKUP($B621,'Results-formatted 060121'!$A:AP,(AS$3+2),FALSE)))</f>
        <v>Voit</v>
      </c>
      <c r="AT621" s="103" t="str">
        <f>IF($C621 = "neg", (($D621+1) - VLOOKUP($B621,'Results-formatted 060121'!$A:AQ,(AT$3+2),FALSE)), IF($C621 = "pos-neg", (3+VLOOKUP($B621,'Results-formatted 060121'!$A:AQ,(AT$3+2),FALSE)), VLOOKUP($B621,'Results-formatted 060121'!$A:AQ,(AT$3+2),FALSE)))</f>
        <v>Staubli</v>
      </c>
      <c r="AU621" s="103" t="str">
        <f>IF($C621 = "neg", (($D621+1) - VLOOKUP($B621,'Results-formatted 060121'!$A:AR,(AU$3+2),FALSE)), IF($C621 = "pos-neg", (3+VLOOKUP($B621,'Results-formatted 060121'!$A:AR,(AU$3+2),FALSE)), VLOOKUP($B621,'Results-formatted 060121'!$A:AR,(AU$3+2),FALSE)))</f>
        <v>Knell</v>
      </c>
      <c r="AV621" s="103" t="str">
        <f>IF($C621 = "neg", (($D621+1) - VLOOKUP($B621,'Results-formatted 060121'!$A:AS,(AV$3+2),FALSE)), IF($C621 = "pos-neg", (3+VLOOKUP($B621,'Results-formatted 060121'!$A:AS,(AV$3+2),FALSE)), VLOOKUP($B621,'Results-formatted 060121'!$A:AS,(AV$3+2),FALSE)))</f>
        <v>Schmitt</v>
      </c>
      <c r="AW621" s="103" t="str">
        <f>IF($C621 = "neg", (($D621+1) - VLOOKUP($B621,'Results-formatted 060121'!$A:AT,(AW$3+2),FALSE)), IF($C621 = "pos-neg", (3+VLOOKUP($B621,'Results-formatted 060121'!$A:AT,(AW$3+2),FALSE)), VLOOKUP($B621,'Results-formatted 060121'!$A:AT,(AW$3+2),FALSE)))</f>
        <v>Chiapolini</v>
      </c>
      <c r="AX621" s="103" t="str">
        <f>IF($C621 = "neg", (($D621+1) - VLOOKUP($B621,'Results-formatted 060121'!$A:AU,(AX$3+2),FALSE)), IF($C621 = "pos-neg", (3+VLOOKUP($B621,'Results-formatted 060121'!$A:AU,(AX$3+2),FALSE)), VLOOKUP($B621,'Results-formatted 060121'!$A:AU,(AX$3+2),FALSE)))</f>
        <v>Ludwig</v>
      </c>
      <c r="AY621" s="103" t="str">
        <f>IF($C621 = "neg", (($D621+1) - VLOOKUP($B621,'Results-formatted 060121'!$A:AV,(AY$3+2),FALSE)), IF($C621 = "pos-neg", (3+VLOOKUP($B621,'Results-formatted 060121'!$A:AV,(AY$3+2),FALSE)), VLOOKUP($B621,'Results-formatted 060121'!$A:AV,(AY$3+2),FALSE)))</f>
        <v>Meier</v>
      </c>
      <c r="AZ621" s="103" t="str">
        <f>IF($C621 = "neg", (($D621+1) - VLOOKUP($B621,'Results-formatted 060121'!$A:AW,(AZ$3+2),FALSE)), IF($C621 = "pos-neg", (3+VLOOKUP($B621,'Results-formatted 060121'!$A:AW,(AZ$3+2),FALSE)), VLOOKUP($B621,'Results-formatted 060121'!$A:AW,(AZ$3+2),FALSE)))</f>
        <v>Sürensoy</v>
      </c>
      <c r="BA621" s="103">
        <f>IF($C621 = "neg", (($D621+1) - VLOOKUP($B621,'Results-formatted 060121'!$A:AX,(BA$3+2),FALSE)), IF($C621 = "pos-neg", (3+VLOOKUP($B621,'Results-formatted 060121'!$A:AX,(BA$3+2),FALSE)), VLOOKUP($B621,'Results-formatted 060121'!$A:AX,(BA$3+2),FALSE)))</f>
        <v>0</v>
      </c>
      <c r="BB621" s="103" t="str">
        <f>IF($C621 = "neg", (($D621+1) - VLOOKUP($B621,'Results-formatted 060121'!$A:AY,(BB$3+2),FALSE)), IF($C621 = "pos-neg", (3+VLOOKUP($B621,'Results-formatted 060121'!$A:AY,(BB$3+2),FALSE)), VLOOKUP($B621,'Results-formatted 060121'!$A:AY,(BB$3+2),FALSE)))</f>
        <v>Würsch</v>
      </c>
      <c r="BC621" s="103" t="str">
        <f>IF($C621 = "neg", (($D621+1) - VLOOKUP($B621,'Results-formatted 060121'!$A:AZ,(BC$3+2),FALSE)), IF($C621 = "pos-neg", (3+VLOOKUP($B621,'Results-formatted 060121'!$A:AZ,(BC$3+2),FALSE)), VLOOKUP($B621,'Results-formatted 060121'!$A:AZ,(BC$3+2),FALSE)))</f>
        <v>Rugiero</v>
      </c>
      <c r="BD621" s="103" t="str">
        <f>IF($C621 = "neg", (($D621+1) - VLOOKUP($B621,'Results-formatted 060121'!$A:BA,(BD$3+2),FALSE)), IF($C621 = "pos-neg", (3+VLOOKUP($B621,'Results-formatted 060121'!$A:BA,(BD$3+2),FALSE)), VLOOKUP($B621,'Results-formatted 060121'!$A:BA,(BD$3+2),FALSE)))</f>
        <v>Palazzo</v>
      </c>
      <c r="BE621" s="103" t="str">
        <f>IF($C621 = "neg", (($D621+1) - VLOOKUP($B621,'Results-formatted 060121'!$A:BB,(BE$3+2),FALSE)), IF($C621 = "pos-neg", (3+VLOOKUP($B621,'Results-formatted 060121'!$A:BB,(BE$3+2),FALSE)), VLOOKUP($B621,'Results-formatted 060121'!$A:BB,(BE$3+2),FALSE)))</f>
        <v>Benker</v>
      </c>
      <c r="BF621" s="103" t="str">
        <f>IF($C621 = "neg", (($D621+1) - VLOOKUP($B621,'Results-formatted 060121'!$A:BC,(BF$3+2),FALSE)), IF($C621 = "pos-neg", (3+VLOOKUP($B621,'Results-formatted 060121'!$A:BC,(BF$3+2),FALSE)), VLOOKUP($B621,'Results-formatted 060121'!$A:BC,(BF$3+2),FALSE)))</f>
        <v>Frey</v>
      </c>
      <c r="BG621" s="103" t="str">
        <f>IF($C621 = "neg", (($D621+1) - VLOOKUP($B621,'Results-formatted 060121'!$A:BD,(BG$3+2),FALSE)), IF($C621 = "pos-neg", (3+VLOOKUP($B621,'Results-formatted 060121'!$A:BD,(BG$3+2),FALSE)), VLOOKUP($B621,'Results-formatted 060121'!$A:BD,(BG$3+2),FALSE)))</f>
        <v>Herzig</v>
      </c>
      <c r="BH621" s="103" t="str">
        <f>IF($C621 = "neg", (($D621+1) - VLOOKUP($B621,'Results-formatted 060121'!$A:BE,(BH$3+2),FALSE)), IF($C621 = "pos-neg", (3+VLOOKUP($B621,'Results-formatted 060121'!$A:BE,(BH$3+2),FALSE)), VLOOKUP($B621,'Results-formatted 060121'!$A:BE,(BH$3+2),FALSE)))</f>
        <v>Huber</v>
      </c>
      <c r="BI621" s="103" t="str">
        <f>IF($C621 = "neg", (($D621+1) - VLOOKUP($B621,'Results-formatted 060121'!$A:BF,(BI$3+2),FALSE)), IF($C621 = "pos-neg", (3+VLOOKUP($B621,'Results-formatted 060121'!$A:BF,(BI$3+2),FALSE)), VLOOKUP($B621,'Results-formatted 060121'!$A:BF,(BI$3+2),FALSE)))</f>
        <v>Kram</v>
      </c>
      <c r="BJ621" s="103" t="str">
        <f>IF($C621 = "neg", (($D621+1) - VLOOKUP($B621,'Results-formatted 060121'!$A:BG,(BJ$3+2),FALSE)), IF($C621 = "pos-neg", (3+VLOOKUP($B621,'Results-formatted 060121'!$A:BG,(BJ$3+2),FALSE)), VLOOKUP($B621,'Results-formatted 060121'!$A:BG,(BJ$3+2),FALSE)))</f>
        <v>D'Addio</v>
      </c>
      <c r="BK621" s="103" t="str">
        <f>IF($C621 = "neg", (($D621+1) - VLOOKUP($B621,'Results-formatted 060121'!$A:BH,(BK$3+2),FALSE)), IF($C621 = "pos-neg", (3+VLOOKUP($B621,'Results-formatted 060121'!$A:BH,(BK$3+2),FALSE)), VLOOKUP($B621,'Results-formatted 060121'!$A:BH,(BK$3+2),FALSE)))</f>
        <v>Fischer</v>
      </c>
      <c r="BL621" s="103" t="str">
        <f>IF($C621 = "neg", (($D621+1) - VLOOKUP($B621,'Results-formatted 060121'!$A:BI,(BL$3+2),FALSE)), IF($C621 = "pos-neg", (3+VLOOKUP($B621,'Results-formatted 060121'!$A:BI,(BL$3+2),FALSE)), VLOOKUP($B621,'Results-formatted 060121'!$A:BI,(BL$3+2),FALSE)))</f>
        <v>Katsiuba</v>
      </c>
      <c r="BM621" s="103" t="str">
        <f>IF($C621 = "neg", (($D621+1) - VLOOKUP($B621,'Results-formatted 060121'!$A:BJ,(BM$3+2),FALSE)), IF($C621 = "pos-neg", (3+VLOOKUP($B621,'Results-formatted 060121'!$A:BJ,(BM$3+2),FALSE)), VLOOKUP($B621,'Results-formatted 060121'!$A:BJ,(BM$3+2),FALSE)))</f>
        <v>Crisovan</v>
      </c>
      <c r="BN621" s="95"/>
      <c r="BO621" s="95"/>
      <c r="BP621" s="95"/>
      <c r="BQ621" s="95"/>
      <c r="BR621" s="95"/>
      <c r="BS621" s="95"/>
      <c r="BT621" s="95"/>
      <c r="BU621" s="95"/>
      <c r="BV621" s="95"/>
      <c r="BW621" s="95"/>
      <c r="BX621" s="95"/>
      <c r="BY621" s="95"/>
      <c r="BZ621" s="95"/>
      <c r="CA621" s="95"/>
      <c r="CB621" s="95"/>
      <c r="CC621" s="95"/>
      <c r="CD621" s="95"/>
      <c r="CE621" s="25"/>
      <c r="CF621" s="25"/>
    </row>
    <row r="622" spans="2:84" ht="70" x14ac:dyDescent="0.15">
      <c r="B622" s="84" t="s">
        <v>783</v>
      </c>
      <c r="C622" s="86" t="s">
        <v>224</v>
      </c>
      <c r="D622" s="2" t="s">
        <v>1163</v>
      </c>
      <c r="E622" s="6" t="s">
        <v>278</v>
      </c>
      <c r="F622" s="103" t="str">
        <f>IF($C622 = "neg", (($D622+1) - VLOOKUP($B622,'Results-formatted 060121'!$A:$AJ,(F$3+2),FALSE)), IF($C622 = "pos-neg", (3+VLOOKUP($B622,'Results-formatted 060121'!$A:$AJ,(F$3+2),FALSE)), VLOOKUP($B622,'Results-formatted 060121'!$A:$AJ,(F$3+2),FALSE)))</f>
        <v>Galaxus Gutschein (in Höhe von 30CHF)</v>
      </c>
      <c r="G622" s="103" t="str">
        <f>IF($C622 = "neg", (($D622+1) - VLOOKUP($B622,'Results-formatted 060121'!$A:$AJ,(G$3+2),FALSE)), IF($C622 = "pos-neg", (3+VLOOKUP($B622,'Results-formatted 060121'!$A:$AJ,(G$3+2),FALSE)), VLOOKUP($B622,'Results-formatted 060121'!$A:$AJ,(G$3+2),FALSE)))</f>
        <v>Confiserie Sprüngli Gutschein (in Höhe von 30CHF)</v>
      </c>
      <c r="H622" s="103" t="str">
        <f>IF($C622 = "neg", (($D622+1) - VLOOKUP($B622,'Results-formatted 060121'!$A:$AJ,(H$3+2),FALSE)), IF($C622 = "pos-neg", (3+VLOOKUP($B622,'Results-formatted 060121'!$A:$AJ,(H$3+2),FALSE)), VLOOKUP($B622,'Results-formatted 060121'!$A:$AJ,(H$3+2),FALSE)))</f>
        <v>SBB Gutschein (in Höhe von 30CHF)</v>
      </c>
      <c r="I622" s="103" t="str">
        <f>IF($C622 = "neg", (($D622+1) - VLOOKUP($B622,'Results-formatted 060121'!$A:$AJ,(I$3+2),FALSE)), IF($C622 = "pos-neg", (3+VLOOKUP($B622,'Results-formatted 060121'!$A:$AJ,(I$3+2),FALSE)), VLOOKUP($B622,'Results-formatted 060121'!$A:$AJ,(I$3+2),FALSE)))</f>
        <v>Galaxus Gutschein (in Höhe von 30CHF)</v>
      </c>
      <c r="J622" s="103" t="str">
        <f>IF($C622 = "neg", (($D622+1) - VLOOKUP($B622,'Results-formatted 060121'!$A:$AJ,(J$3+2),FALSE)), IF($C622 = "pos-neg", (3+VLOOKUP($B622,'Results-formatted 060121'!$A:$AJ,(J$3+2),FALSE)), VLOOKUP($B622,'Results-formatted 060121'!$A:$AJ,(J$3+2),FALSE)))</f>
        <v>Galaxus Gutschein (in Höhe von 30CHF)</v>
      </c>
      <c r="K622" s="103" t="str">
        <f>IF($C622 = "neg", (($D622+1) - VLOOKUP($B622,'Results-formatted 060121'!$A:$AJ,(K$3+2),FALSE)), IF($C622 = "pos-neg", (3+VLOOKUP($B622,'Results-formatted 060121'!$A:$AJ,(K$3+2),FALSE)), VLOOKUP($B622,'Results-formatted 060121'!$A:$AJ,(K$3+2),FALSE)))</f>
        <v>Galaxus Gutschein (in Höhe von 30CHF)</v>
      </c>
      <c r="L622" s="103" t="str">
        <f>IF($C622 = "neg", (($D622+1) - VLOOKUP($B622,'Results-formatted 060121'!$A:$AJ,(L$3+2),FALSE)), IF($C622 = "pos-neg", (3+VLOOKUP($B622,'Results-formatted 060121'!$A:$AJ,(L$3+2),FALSE)), VLOOKUP($B622,'Results-formatted 060121'!$A:$AJ,(L$3+2),FALSE)))</f>
        <v>Confiserie Sprüngli Gutschein (in Höhe von 30CHF)</v>
      </c>
      <c r="M622" s="103" t="str">
        <f>IF($C622 = "neg", (($D622+1) - VLOOKUP($B622,'Results-formatted 060121'!$A:$AJ,(M$3+2),FALSE)), IF($C622 = "pos-neg", (3+VLOOKUP($B622,'Results-formatted 060121'!$A:$AJ,(M$3+2),FALSE)), VLOOKUP($B622,'Results-formatted 060121'!$A:$AJ,(M$3+2),FALSE)))</f>
        <v>Confiserie Sprüngli Gutschein (in Höhe von 30CHF)</v>
      </c>
      <c r="N622" s="103" t="str">
        <f>IF($C622 = "neg", (($D622+1) - VLOOKUP($B622,'Results-formatted 060121'!$A:$AJ,(N$3+2),FALSE)), IF($C622 = "pos-neg", (3+VLOOKUP($B622,'Results-formatted 060121'!$A:$AJ,(N$3+2),FALSE)), VLOOKUP($B622,'Results-formatted 060121'!$A:$AJ,(N$3+2),FALSE)))</f>
        <v>Galaxus Gutschein (in Höhe von 30CHF)</v>
      </c>
      <c r="O622" s="103" t="str">
        <f>IF($C622 = "neg", (($D622+1) - VLOOKUP($B622,'Results-formatted 060121'!$A:$AJ,(O$3+2),FALSE)), IF($C622 = "pos-neg", (3+VLOOKUP($B622,'Results-formatted 060121'!$A:$AJ,(O$3+2),FALSE)), VLOOKUP($B622,'Results-formatted 060121'!$A:$AJ,(O$3+2),FALSE)))</f>
        <v>SBB Gutschein (in Höhe von 30CHF)</v>
      </c>
      <c r="P622" s="103" t="str">
        <f>IF($C622 = "neg", (($D622+1) - VLOOKUP($B622,'Results-formatted 060121'!$A:$AJ,(P$3+2),FALSE)), IF($C622 = "pos-neg", (3+VLOOKUP($B622,'Results-formatted 060121'!$A:$AJ,(P$3+2),FALSE)), VLOOKUP($B622,'Results-formatted 060121'!$A:$AJ,(P$3+2),FALSE)))</f>
        <v>SBB Gutschein (in Höhe von 30CHF)</v>
      </c>
      <c r="Q622" s="103" t="str">
        <f>IF($C622 = "neg", (($D622+1) - VLOOKUP($B622,'Results-formatted 060121'!$A:$AJ,(Q$3+2),FALSE)), IF($C622 = "pos-neg", (3+VLOOKUP($B622,'Results-formatted 060121'!$A:$AJ,(Q$3+2),FALSE)), VLOOKUP($B622,'Results-formatted 060121'!$A:$AJ,(Q$3+2),FALSE)))</f>
        <v>Galaxus Gutschein (in Höhe von 30CHF)</v>
      </c>
      <c r="R622" s="103" t="str">
        <f>IF($C622 = "neg", (($D622+1) - VLOOKUP($B622,'Results-formatted 060121'!$A:$AJ,(R$3+2),FALSE)), IF($C622 = "pos-neg", (3+VLOOKUP($B622,'Results-formatted 060121'!$A:$AJ,(R$3+2),FALSE)), VLOOKUP($B622,'Results-formatted 060121'!$A:$AJ,(R$3+2),FALSE)))</f>
        <v>Confiserie Sprüngli Gutschein (in Höhe von 30CHF)</v>
      </c>
      <c r="S622" s="103" t="str">
        <f>IF($C622 = "neg", (($D622+1) - VLOOKUP($B622,'Results-formatted 060121'!$A:$AJ,(S$3+2),FALSE)), IF($C622 = "pos-neg", (3+VLOOKUP($B622,'Results-formatted 060121'!$A:$AJ,(S$3+2),FALSE)), VLOOKUP($B622,'Results-formatted 060121'!$A:$AJ,(S$3+2),FALSE)))</f>
        <v>SBB Gutschein (in Höhe von 30CHF)</v>
      </c>
      <c r="T622" s="103" t="str">
        <f>IF($C622 = "neg", (($D622+1) - VLOOKUP($B622,'Results-formatted 060121'!$A:$AJ,(T$3+2),FALSE)), IF($C622 = "pos-neg", (3+VLOOKUP($B622,'Results-formatted 060121'!$A:$AJ,(T$3+2),FALSE)), VLOOKUP($B622,'Results-formatted 060121'!$A:$AJ,(T$3+2),FALSE)))</f>
        <v>Confiserie Sprüngli Gutschein (in Höhe von 30CHF)</v>
      </c>
      <c r="U622" s="103" t="str">
        <f>IF($C622 = "neg", (($D622+1) - VLOOKUP($B622,'Results-formatted 060121'!$A:$AJ,(U$3+2),FALSE)), IF($C622 = "pos-neg", (3+VLOOKUP($B622,'Results-formatted 060121'!$A:$AJ,(U$3+2),FALSE)), VLOOKUP($B622,'Results-formatted 060121'!$A:$AJ,(U$3+2),FALSE)))</f>
        <v>Confiserie Sprüngli Gutschein (in Höhe von 30CHF)</v>
      </c>
      <c r="V622" s="103" t="str">
        <f>IF($C622 = "neg", (($D622+1) - VLOOKUP($B622,'Results-formatted 060121'!$A:$AJ,(V$3+2),FALSE)), IF($C622 = "pos-neg", (3+VLOOKUP($B622,'Results-formatted 060121'!$A:$AJ,(V$3+2),FALSE)), VLOOKUP($B622,'Results-formatted 060121'!$A:$AJ,(V$3+2),FALSE)))</f>
        <v>Galaxus Gutschein (in Höhe von 30CHF)</v>
      </c>
      <c r="W622" s="103" t="str">
        <f>IF($C622 = "neg", (($D622+1) - VLOOKUP($B622,'Results-formatted 060121'!$A:$AJ,(W$3+2),FALSE)), IF($C622 = "pos-neg", (3+VLOOKUP($B622,'Results-formatted 060121'!$A:$AJ,(W$3+2),FALSE)), VLOOKUP($B622,'Results-formatted 060121'!$A:$AJ,(W$3+2),FALSE)))</f>
        <v>Confiserie Sprüngli Gutschein (in Höhe von 30CHF)</v>
      </c>
      <c r="X622" s="103" t="str">
        <f>IF($C622 = "neg", (($D622+1) - VLOOKUP($B622,'Results-formatted 060121'!$A:$AJ,(X$3+2),FALSE)), IF($C622 = "pos-neg", (3+VLOOKUP($B622,'Results-formatted 060121'!$A:$AJ,(X$3+2),FALSE)), VLOOKUP($B622,'Results-formatted 060121'!$A:$AJ,(X$3+2),FALSE)))</f>
        <v>Galaxus Gutschein (in Höhe von 30CHF)</v>
      </c>
      <c r="Y622" s="103" t="str">
        <f>IF($C622 = "neg", (($D622+1) - VLOOKUP($B622,'Results-formatted 060121'!$A:$AJ,(Y$3+2),FALSE)), IF($C622 = "pos-neg", (3+VLOOKUP($B622,'Results-formatted 060121'!$A:$AJ,(Y$3+2),FALSE)), VLOOKUP($B622,'Results-formatted 060121'!$A:$AJ,(Y$3+2),FALSE)))</f>
        <v>SBB Gutschein (in Höhe von 30CHF)</v>
      </c>
      <c r="Z622" s="103" t="str">
        <f>IF($C622 = "neg", (($D622+1) - VLOOKUP($B622,'Results-formatted 060121'!$A:$AJ,(Z$3+2),FALSE)), IF($C622 = "pos-neg", (3+VLOOKUP($B622,'Results-formatted 060121'!$A:$AJ,(Z$3+2),FALSE)), VLOOKUP($B622,'Results-formatted 060121'!$A:$AJ,(Z$3+2),FALSE)))</f>
        <v>Confiserie Sprüngli Gutschein (in Höhe von 30CHF)</v>
      </c>
      <c r="AA622" s="103" t="str">
        <f>IF($C622 = "neg", (($D622+1) - VLOOKUP($B622,'Results-formatted 060121'!$A:$AJ,(AA$3+2),FALSE)), IF($C622 = "pos-neg", (3+VLOOKUP($B622,'Results-formatted 060121'!$A:$AJ,(AA$3+2),FALSE)), VLOOKUP($B622,'Results-formatted 060121'!$A:$AJ,(AA$3+2),FALSE)))</f>
        <v>Galaxus Gutschein (in Höhe von 30CHF)</v>
      </c>
      <c r="AB622" s="103" t="str">
        <f>IF($C622 = "neg", (($D622+1) - VLOOKUP($B622,'Results-formatted 060121'!$A:$AJ,(AB$3+2),FALSE)), IF($C622 = "pos-neg", (3+VLOOKUP($B622,'Results-formatted 060121'!$A:$AJ,(AB$3+2),FALSE)), VLOOKUP($B622,'Results-formatted 060121'!$A:$AJ,(AB$3+2),FALSE)))</f>
        <v>Confiserie Sprüngli Gutschein (in Höhe von 30CHF)</v>
      </c>
      <c r="AC622" s="103" t="str">
        <f>IF($C622 = "neg", (($D622+1) - VLOOKUP($B622,'Results-formatted 060121'!$A:$AJ,(AC$3+2),FALSE)), IF($C622 = "pos-neg", (3+VLOOKUP($B622,'Results-formatted 060121'!$A:$AJ,(AC$3+2),FALSE)), VLOOKUP($B622,'Results-formatted 060121'!$A:$AJ,(AC$3+2),FALSE)))</f>
        <v>SBB Gutschein (in Höhe von 30CHF)</v>
      </c>
      <c r="AD622" s="103" t="str">
        <f>IF($C622 = "neg", (($D622+1) - VLOOKUP($B622,'Results-formatted 060121'!$A:$AJ,(AD$3+2),FALSE)), IF($C622 = "pos-neg", (3+VLOOKUP($B622,'Results-formatted 060121'!$A:$AJ,(AD$3+2),FALSE)), VLOOKUP($B622,'Results-formatted 060121'!$A:$AJ,(AD$3+2),FALSE)))</f>
        <v>SBB Gutschein (in Höhe von 30CHF)</v>
      </c>
      <c r="AE622" s="103" t="str">
        <f>IF($C622 = "neg", (($D622+1) - VLOOKUP($B622,'Results-formatted 060121'!$A:$AJ,(AE$3+2),FALSE)), IF($C622 = "pos-neg", (3+VLOOKUP($B622,'Results-formatted 060121'!$A:$AJ,(AE$3+2),FALSE)), VLOOKUP($B622,'Results-formatted 060121'!$A:$AJ,(AE$3+2),FALSE)))</f>
        <v>Confiserie Sprüngli Gutschein (in Höhe von 30CHF)</v>
      </c>
      <c r="AF622" s="103" t="str">
        <f>IF($C622 = "neg", (($D622+1) - VLOOKUP($B622,'Results-formatted 060121'!$A:$AJ,(AF$3+2),FALSE)), IF($C622 = "pos-neg", (3+VLOOKUP($B622,'Results-formatted 060121'!$A:$AJ,(AF$3+2),FALSE)), VLOOKUP($B622,'Results-formatted 060121'!$A:$AJ,(AF$3+2),FALSE)))</f>
        <v>Confiserie Sprüngli Gutschein (in Höhe von 30CHF)</v>
      </c>
      <c r="AG622" s="103" t="str">
        <f>IF($C622 = "neg", (($D622+1) - VLOOKUP($B622,'Results-formatted 060121'!$A:$AJ,(AG$3+2),FALSE)), IF($C622 = "pos-neg", (3+VLOOKUP($B622,'Results-formatted 060121'!$A:$AJ,(AG$3+2),FALSE)), VLOOKUP($B622,'Results-formatted 060121'!$A:$AJ,(AG$3+2),FALSE)))</f>
        <v>SBB Gutschein (in Höhe von 30CHF)</v>
      </c>
      <c r="AH622" s="103" t="str">
        <f>IF($C622 = "neg", (($D622+1) - VLOOKUP($B622,'Results-formatted 060121'!$A:$AJ,(AH$3+2),FALSE)), IF($C622 = "pos-neg", (3+VLOOKUP($B622,'Results-formatted 060121'!$A:$AJ,(AH$3+2),FALSE)), VLOOKUP($B622,'Results-formatted 060121'!$A:$AJ,(AH$3+2),FALSE)))</f>
        <v>SBB Gutschein (in Höhe von 30CHF)</v>
      </c>
      <c r="AI622" s="103" t="str">
        <f>IF($C622 = "neg", (($D622+1) - VLOOKUP($B622,'Results-formatted 060121'!$A:$AJ,(AI$3+2),FALSE)), IF($C622 = "pos-neg", (3+VLOOKUP($B622,'Results-formatted 060121'!$A:$AJ,(AI$3+2),FALSE)), VLOOKUP($B622,'Results-formatted 060121'!$A:$AJ,(AI$3+2),FALSE)))</f>
        <v>Confiserie Sprüngli Gutschein (in Höhe von 30CHF)</v>
      </c>
      <c r="AJ622" s="103" t="str">
        <f>IF($C622 = "neg", (($D622+1) - VLOOKUP($B622,'Results-formatted 060121'!$A:$AJ,(AJ$3+2),FALSE)), IF($C622 = "pos-neg", (3+VLOOKUP($B622,'Results-formatted 060121'!$A:$AJ,(AJ$3+2),FALSE)), VLOOKUP($B622,'Results-formatted 060121'!$A:$AJ,(AJ$3+2),FALSE)))</f>
        <v>Galaxus Gutschein (in Höhe von 30CHF)</v>
      </c>
      <c r="AK622" s="103" t="str">
        <f>IF($C622 = "neg", (($D622+1) - VLOOKUP($B622,'Results-formatted 060121'!$A:$AJ,(AK$3+2),FALSE)), IF($C622 = "pos-neg", (3+VLOOKUP($B622,'Results-formatted 060121'!$A:$AJ,(AK$3+2),FALSE)), VLOOKUP($B622,'Results-formatted 060121'!$A:$AJ,(AK$3+2),FALSE)))</f>
        <v>SBB Gutschein (in Höhe von 30CHF)</v>
      </c>
      <c r="AL622" s="103" t="str">
        <f>IF($C622 = "neg", (($D622+1) - VLOOKUP($B622,'Results-formatted 060121'!$A:$AJ,(AL$3+2),FALSE)), IF($C622 = "pos-neg", (3+VLOOKUP($B622,'Results-formatted 060121'!$A:$AJ,(AL$3+2),FALSE)), VLOOKUP($B622,'Results-formatted 060121'!$A:$AJ,(AL$3+2),FALSE)))</f>
        <v>SBB Gutschein (in Höhe von 30CHF)</v>
      </c>
      <c r="AM622" s="103" t="str">
        <f>IF($C622 = "neg", (($D622+1) - VLOOKUP($B622,'Results-formatted 060121'!$A:AJ,(AM$3+2),FALSE)), IF($C622 = "pos-neg", (3+VLOOKUP($B622,'Results-formatted 060121'!$A:AJ,(AM$3+2),FALSE)), VLOOKUP($B622,'Results-formatted 060121'!$A:AJ,(AM$3+2),FALSE)))</f>
        <v>SBB Gutschein (in Höhe von 30CHF)</v>
      </c>
      <c r="AN622" s="103" t="str">
        <f>IF($C622 = "neg", (($D622+1) - VLOOKUP($B622,'Results-formatted 060121'!$A:AK,(AN$3+2),FALSE)), IF($C622 = "pos-neg", (3+VLOOKUP($B622,'Results-formatted 060121'!$A:AK,(AN$3+2),FALSE)), VLOOKUP($B622,'Results-formatted 060121'!$A:AK,(AN$3+2),FALSE)))</f>
        <v>Confiserie Sprüngli Gutschein (in Höhe von 30CHF)</v>
      </c>
      <c r="AO622" s="103" t="str">
        <f>IF($C622 = "neg", (($D622+1) - VLOOKUP($B622,'Results-formatted 060121'!$A:AL,(AO$3+2),FALSE)), IF($C622 = "pos-neg", (3+VLOOKUP($B622,'Results-formatted 060121'!$A:AL,(AO$3+2),FALSE)), VLOOKUP($B622,'Results-formatted 060121'!$A:AL,(AO$3+2),FALSE)))</f>
        <v>Galaxus Gutschein (in Höhe von 30CHF)</v>
      </c>
      <c r="AP622" s="103" t="str">
        <f>IF($C622 = "neg", (($D622+1) - VLOOKUP($B622,'Results-formatted 060121'!$A:AM,(AP$3+2),FALSE)), IF($C622 = "pos-neg", (3+VLOOKUP($B622,'Results-formatted 060121'!$A:AM,(AP$3+2),FALSE)), VLOOKUP($B622,'Results-formatted 060121'!$A:AM,(AP$3+2),FALSE)))</f>
        <v>Galaxus Gutschein (in Höhe von 30CHF)</v>
      </c>
      <c r="AQ622" s="103" t="str">
        <f>IF($C622 = "neg", (($D622+1) - VLOOKUP($B622,'Results-formatted 060121'!$A:AN,(AQ$3+2),FALSE)), IF($C622 = "pos-neg", (3+VLOOKUP($B622,'Results-formatted 060121'!$A:AN,(AQ$3+2),FALSE)), VLOOKUP($B622,'Results-formatted 060121'!$A:AN,(AQ$3+2),FALSE)))</f>
        <v>Galaxus Gutschein (in Höhe von 30CHF)</v>
      </c>
      <c r="AR622" s="103" t="str">
        <f>IF($C622 = "neg", (($D622+1) - VLOOKUP($B622,'Results-formatted 060121'!$A:AO,(AR$3+2),FALSE)), IF($C622 = "pos-neg", (3+VLOOKUP($B622,'Results-formatted 060121'!$A:AO,(AR$3+2),FALSE)), VLOOKUP($B622,'Results-formatted 060121'!$A:AO,(AR$3+2),FALSE)))</f>
        <v>SBB Gutschein (in Höhe von 30CHF)</v>
      </c>
      <c r="AS622" s="103" t="str">
        <f>IF($C622 = "neg", (($D622+1) - VLOOKUP($B622,'Results-formatted 060121'!$A:AP,(AS$3+2),FALSE)), IF($C622 = "pos-neg", (3+VLOOKUP($B622,'Results-formatted 060121'!$A:AP,(AS$3+2),FALSE)), VLOOKUP($B622,'Results-formatted 060121'!$A:AP,(AS$3+2),FALSE)))</f>
        <v>SBB Gutschein (in Höhe von 30CHF)</v>
      </c>
      <c r="AT622" s="103" t="str">
        <f>IF($C622 = "neg", (($D622+1) - VLOOKUP($B622,'Results-formatted 060121'!$A:AQ,(AT$3+2),FALSE)), IF($C622 = "pos-neg", (3+VLOOKUP($B622,'Results-formatted 060121'!$A:AQ,(AT$3+2),FALSE)), VLOOKUP($B622,'Results-formatted 060121'!$A:AQ,(AT$3+2),FALSE)))</f>
        <v>Galaxus Gutschein (in Höhe von 30CHF)</v>
      </c>
      <c r="AU622" s="103" t="str">
        <f>IF($C622 = "neg", (($D622+1) - VLOOKUP($B622,'Results-formatted 060121'!$A:AR,(AU$3+2),FALSE)), IF($C622 = "pos-neg", (3+VLOOKUP($B622,'Results-formatted 060121'!$A:AR,(AU$3+2),FALSE)), VLOOKUP($B622,'Results-formatted 060121'!$A:AR,(AU$3+2),FALSE)))</f>
        <v>Confiserie Sprüngli Gutschein (in Höhe von 30CHF)</v>
      </c>
      <c r="AV622" s="103" t="str">
        <f>IF($C622 = "neg", (($D622+1) - VLOOKUP($B622,'Results-formatted 060121'!$A:AS,(AV$3+2),FALSE)), IF($C622 = "pos-neg", (3+VLOOKUP($B622,'Results-formatted 060121'!$A:AS,(AV$3+2),FALSE)), VLOOKUP($B622,'Results-formatted 060121'!$A:AS,(AV$3+2),FALSE)))</f>
        <v>Confiserie Sprüngli Gutschein (in Höhe von 30CHF)</v>
      </c>
      <c r="AW622" s="103" t="str">
        <f>IF($C622 = "neg", (($D622+1) - VLOOKUP($B622,'Results-formatted 060121'!$A:AT,(AW$3+2),FALSE)), IF($C622 = "pos-neg", (3+VLOOKUP($B622,'Results-formatted 060121'!$A:AT,(AW$3+2),FALSE)), VLOOKUP($B622,'Results-formatted 060121'!$A:AT,(AW$3+2),FALSE)))</f>
        <v>Galaxus Gutschein (in Höhe von 30CHF)</v>
      </c>
      <c r="AX622" s="103" t="str">
        <f>IF($C622 = "neg", (($D622+1) - VLOOKUP($B622,'Results-formatted 060121'!$A:AU,(AX$3+2),FALSE)), IF($C622 = "pos-neg", (3+VLOOKUP($B622,'Results-formatted 060121'!$A:AU,(AX$3+2),FALSE)), VLOOKUP($B622,'Results-formatted 060121'!$A:AU,(AX$3+2),FALSE)))</f>
        <v>Galaxus Gutschein (in Höhe von 30CHF)</v>
      </c>
      <c r="AY622" s="103" t="str">
        <f>IF($C622 = "neg", (($D622+1) - VLOOKUP($B622,'Results-formatted 060121'!$A:AV,(AY$3+2),FALSE)), IF($C622 = "pos-neg", (3+VLOOKUP($B622,'Results-formatted 060121'!$A:AV,(AY$3+2),FALSE)), VLOOKUP($B622,'Results-formatted 060121'!$A:AV,(AY$3+2),FALSE)))</f>
        <v>SBB Gutschein (in Höhe von 30CHF)</v>
      </c>
      <c r="AZ622" s="103" t="str">
        <f>IF($C622 = "neg", (($D622+1) - VLOOKUP($B622,'Results-formatted 060121'!$A:AW,(AZ$3+2),FALSE)), IF($C622 = "pos-neg", (3+VLOOKUP($B622,'Results-formatted 060121'!$A:AW,(AZ$3+2),FALSE)), VLOOKUP($B622,'Results-formatted 060121'!$A:AW,(AZ$3+2),FALSE)))</f>
        <v>SBB Gutschein (in Höhe von 30CHF)</v>
      </c>
      <c r="BA622" s="103" t="str">
        <f>IF($C622 = "neg", (($D622+1) - VLOOKUP($B622,'Results-formatted 060121'!$A:AX,(BA$3+2),FALSE)), IF($C622 = "pos-neg", (3+VLOOKUP($B622,'Results-formatted 060121'!$A:AX,(BA$3+2),FALSE)), VLOOKUP($B622,'Results-formatted 060121'!$A:AX,(BA$3+2),FALSE)))</f>
        <v>Galaxus Gutschein (in Höhe von 30CHF)</v>
      </c>
      <c r="BB622" s="103" t="str">
        <f>IF($C622 = "neg", (($D622+1) - VLOOKUP($B622,'Results-formatted 060121'!$A:AY,(BB$3+2),FALSE)), IF($C622 = "pos-neg", (3+VLOOKUP($B622,'Results-formatted 060121'!$A:AY,(BB$3+2),FALSE)), VLOOKUP($B622,'Results-formatted 060121'!$A:AY,(BB$3+2),FALSE)))</f>
        <v>Confiserie Sprüngli Gutschein (in Höhe von 30CHF)</v>
      </c>
      <c r="BC622" s="103" t="str">
        <f>IF($C622 = "neg", (($D622+1) - VLOOKUP($B622,'Results-formatted 060121'!$A:AZ,(BC$3+2),FALSE)), IF($C622 = "pos-neg", (3+VLOOKUP($B622,'Results-formatted 060121'!$A:AZ,(BC$3+2),FALSE)), VLOOKUP($B622,'Results-formatted 060121'!$A:AZ,(BC$3+2),FALSE)))</f>
        <v>SBB Gutschein (in Höhe von 30CHF)</v>
      </c>
      <c r="BD622" s="103" t="str">
        <f>IF($C622 = "neg", (($D622+1) - VLOOKUP($B622,'Results-formatted 060121'!$A:BA,(BD$3+2),FALSE)), IF($C622 = "pos-neg", (3+VLOOKUP($B622,'Results-formatted 060121'!$A:BA,(BD$3+2),FALSE)), VLOOKUP($B622,'Results-formatted 060121'!$A:BA,(BD$3+2),FALSE)))</f>
        <v>Galaxus Gutschein (in Höhe von 30CHF)</v>
      </c>
      <c r="BE622" s="103" t="str">
        <f>IF($C622 = "neg", (($D622+1) - VLOOKUP($B622,'Results-formatted 060121'!$A:BB,(BE$3+2),FALSE)), IF($C622 = "pos-neg", (3+VLOOKUP($B622,'Results-formatted 060121'!$A:BB,(BE$3+2),FALSE)), VLOOKUP($B622,'Results-formatted 060121'!$A:BB,(BE$3+2),FALSE)))</f>
        <v>Galaxus Gutschein (in Höhe von 30CHF)</v>
      </c>
      <c r="BF622" s="103" t="str">
        <f>IF($C622 = "neg", (($D622+1) - VLOOKUP($B622,'Results-formatted 060121'!$A:BC,(BF$3+2),FALSE)), IF($C622 = "pos-neg", (3+VLOOKUP($B622,'Results-formatted 060121'!$A:BC,(BF$3+2),FALSE)), VLOOKUP($B622,'Results-formatted 060121'!$A:BC,(BF$3+2),FALSE)))</f>
        <v>SBB Gutschein (in Höhe von 30CHF)</v>
      </c>
      <c r="BG622" s="103" t="str">
        <f>IF($C622 = "neg", (($D622+1) - VLOOKUP($B622,'Results-formatted 060121'!$A:BD,(BG$3+2),FALSE)), IF($C622 = "pos-neg", (3+VLOOKUP($B622,'Results-formatted 060121'!$A:BD,(BG$3+2),FALSE)), VLOOKUP($B622,'Results-formatted 060121'!$A:BD,(BG$3+2),FALSE)))</f>
        <v>Confiserie Sprüngli Gutschein (in Höhe von 30CHF)</v>
      </c>
      <c r="BH622" s="103" t="str">
        <f>IF($C622 = "neg", (($D622+1) - VLOOKUP($B622,'Results-formatted 060121'!$A:BE,(BH$3+2),FALSE)), IF($C622 = "pos-neg", (3+VLOOKUP($B622,'Results-formatted 060121'!$A:BE,(BH$3+2),FALSE)), VLOOKUP($B622,'Results-formatted 060121'!$A:BE,(BH$3+2),FALSE)))</f>
        <v>Confiserie Sprüngli Gutschein (in Höhe von 30CHF)</v>
      </c>
      <c r="BI622" s="103" t="str">
        <f>IF($C622 = "neg", (($D622+1) - VLOOKUP($B622,'Results-formatted 060121'!$A:BF,(BI$3+2),FALSE)), IF($C622 = "pos-neg", (3+VLOOKUP($B622,'Results-formatted 060121'!$A:BF,(BI$3+2),FALSE)), VLOOKUP($B622,'Results-formatted 060121'!$A:BF,(BI$3+2),FALSE)))</f>
        <v>Galaxus Gutschein (in Höhe von 30CHF)</v>
      </c>
      <c r="BJ622" s="103" t="str">
        <f>IF($C622 = "neg", (($D622+1) - VLOOKUP($B622,'Results-formatted 060121'!$A:BG,(BJ$3+2),FALSE)), IF($C622 = "pos-neg", (3+VLOOKUP($B622,'Results-formatted 060121'!$A:BG,(BJ$3+2),FALSE)), VLOOKUP($B622,'Results-formatted 060121'!$A:BG,(BJ$3+2),FALSE)))</f>
        <v>Galaxus Gutschein (in Höhe von 30CHF)</v>
      </c>
      <c r="BK622" s="103" t="str">
        <f>IF($C622 = "neg", (($D622+1) - VLOOKUP($B622,'Results-formatted 060121'!$A:BH,(BK$3+2),FALSE)), IF($C622 = "pos-neg", (3+VLOOKUP($B622,'Results-formatted 060121'!$A:BH,(BK$3+2),FALSE)), VLOOKUP($B622,'Results-formatted 060121'!$A:BH,(BK$3+2),FALSE)))</f>
        <v>SBB Gutschein (in Höhe von 30CHF)</v>
      </c>
      <c r="BL622" s="103" t="str">
        <f>IF($C622 = "neg", (($D622+1) - VLOOKUP($B622,'Results-formatted 060121'!$A:BI,(BL$3+2),FALSE)), IF($C622 = "pos-neg", (3+VLOOKUP($B622,'Results-formatted 060121'!$A:BI,(BL$3+2),FALSE)), VLOOKUP($B622,'Results-formatted 060121'!$A:BI,(BL$3+2),FALSE)))</f>
        <v>SBB Gutschein (in Höhe von 30CHF)</v>
      </c>
      <c r="BM622" s="103" t="str">
        <f>IF($C622 = "neg", (($D622+1) - VLOOKUP($B622,'Results-formatted 060121'!$A:BJ,(BM$3+2),FALSE)), IF($C622 = "pos-neg", (3+VLOOKUP($B622,'Results-formatted 060121'!$A:BJ,(BM$3+2),FALSE)), VLOOKUP($B622,'Results-formatted 060121'!$A:BJ,(BM$3+2),FALSE)))</f>
        <v>Galaxus Gutschein (in Höhe von 30CHF)</v>
      </c>
      <c r="BN622" s="95"/>
      <c r="BO622" s="95"/>
      <c r="BP622" s="95"/>
      <c r="BQ622" s="95"/>
      <c r="BR622" s="95"/>
      <c r="BS622" s="95"/>
      <c r="BT622" s="95"/>
      <c r="BU622" s="95"/>
      <c r="BV622" s="95"/>
      <c r="BW622" s="95"/>
      <c r="BX622" s="95"/>
      <c r="BY622" s="95"/>
      <c r="BZ622" s="95"/>
      <c r="CA622" s="95"/>
      <c r="CB622" s="95"/>
      <c r="CC622" s="95"/>
      <c r="CD622" s="95"/>
      <c r="CE622" s="25"/>
      <c r="CF622" s="25"/>
    </row>
    <row r="623" spans="2:84" ht="56" customHeight="1" x14ac:dyDescent="0.15">
      <c r="B623" s="84" t="s">
        <v>153</v>
      </c>
      <c r="C623" s="86" t="s">
        <v>224</v>
      </c>
      <c r="D623" s="2" t="s">
        <v>1163</v>
      </c>
      <c r="E623" s="6" t="s">
        <v>66</v>
      </c>
      <c r="F623" s="103" t="str">
        <f>IF($C623 = "neg", (($D623+1) - VLOOKUP($B623,'Results-formatted 060121'!$A:$AJ,(F$3+2),FALSE)), IF($C623 = "pos-neg", (3+VLOOKUP($B623,'Results-formatted 060121'!$A:$AJ,(F$3+2),FALSE)), VLOOKUP($B623,'Results-formatted 060121'!$A:$AJ,(F$3+2),FALSE)))</f>
        <v>Nein, ich habe kein Interesse an einem Interview</v>
      </c>
      <c r="G623" s="103" t="str">
        <f>IF($C623 = "neg", (($D623+1) - VLOOKUP($B623,'Results-formatted 060121'!$A:$AJ,(G$3+2),FALSE)), IF($C623 = "pos-neg", (3+VLOOKUP($B623,'Results-formatted 060121'!$A:$AJ,(G$3+2),FALSE)), VLOOKUP($B623,'Results-formatted 060121'!$A:$AJ,(G$3+2),FALSE)))</f>
        <v>Ja, ich habe Interesse an einem Interview</v>
      </c>
      <c r="H623" s="103" t="str">
        <f>IF($C623 = "neg", (($D623+1) - VLOOKUP($B623,'Results-formatted 060121'!$A:$AJ,(H$3+2),FALSE)), IF($C623 = "pos-neg", (3+VLOOKUP($B623,'Results-formatted 060121'!$A:$AJ,(H$3+2),FALSE)), VLOOKUP($B623,'Results-formatted 060121'!$A:$AJ,(H$3+2),FALSE)))</f>
        <v>Nein, ich habe kein Interesse an einem Interview</v>
      </c>
      <c r="I623" s="103" t="str">
        <f>IF($C623 = "neg", (($D623+1) - VLOOKUP($B623,'Results-formatted 060121'!$A:$AJ,(I$3+2),FALSE)), IF($C623 = "pos-neg", (3+VLOOKUP($B623,'Results-formatted 060121'!$A:$AJ,(I$3+2),FALSE)), VLOOKUP($B623,'Results-formatted 060121'!$A:$AJ,(I$3+2),FALSE)))</f>
        <v>Ja, ich habe Interesse an einem Interview</v>
      </c>
      <c r="J623" s="103" t="str">
        <f>IF($C623 = "neg", (($D623+1) - VLOOKUP($B623,'Results-formatted 060121'!$A:$AJ,(J$3+2),FALSE)), IF($C623 = "pos-neg", (3+VLOOKUP($B623,'Results-formatted 060121'!$A:$AJ,(J$3+2),FALSE)), VLOOKUP($B623,'Results-formatted 060121'!$A:$AJ,(J$3+2),FALSE)))</f>
        <v>Ja, ich habe Interesse an einem Interview</v>
      </c>
      <c r="K623" s="103" t="str">
        <f>IF($C623 = "neg", (($D623+1) - VLOOKUP($B623,'Results-formatted 060121'!$A:$AJ,(K$3+2),FALSE)), IF($C623 = "pos-neg", (3+VLOOKUP($B623,'Results-formatted 060121'!$A:$AJ,(K$3+2),FALSE)), VLOOKUP($B623,'Results-formatted 060121'!$A:$AJ,(K$3+2),FALSE)))</f>
        <v>Ja, ich habe Interesse an einem Interview</v>
      </c>
      <c r="L623" s="103" t="str">
        <f>IF($C623 = "neg", (($D623+1) - VLOOKUP($B623,'Results-formatted 060121'!$A:$AJ,(L$3+2),FALSE)), IF($C623 = "pos-neg", (3+VLOOKUP($B623,'Results-formatted 060121'!$A:$AJ,(L$3+2),FALSE)), VLOOKUP($B623,'Results-formatted 060121'!$A:$AJ,(L$3+2),FALSE)))</f>
        <v>Nein, ich habe kein Interesse an einem Interview</v>
      </c>
      <c r="M623" s="103" t="str">
        <f>IF($C623 = "neg", (($D623+1) - VLOOKUP($B623,'Results-formatted 060121'!$A:$AJ,(M$3+2),FALSE)), IF($C623 = "pos-neg", (3+VLOOKUP($B623,'Results-formatted 060121'!$A:$AJ,(M$3+2),FALSE)), VLOOKUP($B623,'Results-formatted 060121'!$A:$AJ,(M$3+2),FALSE)))</f>
        <v>Nein, ich habe kein Interesse an einem Interview</v>
      </c>
      <c r="N623" s="103" t="str">
        <f>IF($C623 = "neg", (($D623+1) - VLOOKUP($B623,'Results-formatted 060121'!$A:$AJ,(N$3+2),FALSE)), IF($C623 = "pos-neg", (3+VLOOKUP($B623,'Results-formatted 060121'!$A:$AJ,(N$3+2),FALSE)), VLOOKUP($B623,'Results-formatted 060121'!$A:$AJ,(N$3+2),FALSE)))</f>
        <v>Nein, ich habe kein Interesse an einem Interview</v>
      </c>
      <c r="O623" s="103" t="str">
        <f>IF($C623 = "neg", (($D623+1) - VLOOKUP($B623,'Results-formatted 060121'!$A:$AJ,(O$3+2),FALSE)), IF($C623 = "pos-neg", (3+VLOOKUP($B623,'Results-formatted 060121'!$A:$AJ,(O$3+2),FALSE)), VLOOKUP($B623,'Results-formatted 060121'!$A:$AJ,(O$3+2),FALSE)))</f>
        <v>Ja, ich habe Interesse an einem Interview</v>
      </c>
      <c r="P623" s="103" t="str">
        <f>IF($C623 = "neg", (($D623+1) - VLOOKUP($B623,'Results-formatted 060121'!$A:$AJ,(P$3+2),FALSE)), IF($C623 = "pos-neg", (3+VLOOKUP($B623,'Results-formatted 060121'!$A:$AJ,(P$3+2),FALSE)), VLOOKUP($B623,'Results-formatted 060121'!$A:$AJ,(P$3+2),FALSE)))</f>
        <v>Ja, ich habe Interesse an einem Interview</v>
      </c>
      <c r="Q623" s="103" t="str">
        <f>IF($C623 = "neg", (($D623+1) - VLOOKUP($B623,'Results-formatted 060121'!$A:$AJ,(Q$3+2),FALSE)), IF($C623 = "pos-neg", (3+VLOOKUP($B623,'Results-formatted 060121'!$A:$AJ,(Q$3+2),FALSE)), VLOOKUP($B623,'Results-formatted 060121'!$A:$AJ,(Q$3+2),FALSE)))</f>
        <v>Ja, ich habe Interesse an einem Interview</v>
      </c>
      <c r="R623" s="103" t="str">
        <f>IF($C623 = "neg", (($D623+1) - VLOOKUP($B623,'Results-formatted 060121'!$A:$AJ,(R$3+2),FALSE)), IF($C623 = "pos-neg", (3+VLOOKUP($B623,'Results-formatted 060121'!$A:$AJ,(R$3+2),FALSE)), VLOOKUP($B623,'Results-formatted 060121'!$A:$AJ,(R$3+2),FALSE)))</f>
        <v>Nein, ich habe kein Interesse an einem Interview</v>
      </c>
      <c r="S623" s="103" t="str">
        <f>IF($C623 = "neg", (($D623+1) - VLOOKUP($B623,'Results-formatted 060121'!$A:$AJ,(S$3+2),FALSE)), IF($C623 = "pos-neg", (3+VLOOKUP($B623,'Results-formatted 060121'!$A:$AJ,(S$3+2),FALSE)), VLOOKUP($B623,'Results-formatted 060121'!$A:$AJ,(S$3+2),FALSE)))</f>
        <v>Ja, ich habe Interesse an einem Interview</v>
      </c>
      <c r="T623" s="103" t="str">
        <f>IF($C623 = "neg", (($D623+1) - VLOOKUP($B623,'Results-formatted 060121'!$A:$AJ,(T$3+2),FALSE)), IF($C623 = "pos-neg", (3+VLOOKUP($B623,'Results-formatted 060121'!$A:$AJ,(T$3+2),FALSE)), VLOOKUP($B623,'Results-formatted 060121'!$A:$AJ,(T$3+2),FALSE)))</f>
        <v>Ja, ich habe Interesse an einem Interview</v>
      </c>
      <c r="U623" s="103" t="str">
        <f>IF($C623 = "neg", (($D623+1) - VLOOKUP($B623,'Results-formatted 060121'!$A:$AJ,(U$3+2),FALSE)), IF($C623 = "pos-neg", (3+VLOOKUP($B623,'Results-formatted 060121'!$A:$AJ,(U$3+2),FALSE)), VLOOKUP($B623,'Results-formatted 060121'!$A:$AJ,(U$3+2),FALSE)))</f>
        <v>Ja, ich habe Interesse an einem Interview</v>
      </c>
      <c r="V623" s="103" t="str">
        <f>IF($C623 = "neg", (($D623+1) - VLOOKUP($B623,'Results-formatted 060121'!$A:$AJ,(V$3+2),FALSE)), IF($C623 = "pos-neg", (3+VLOOKUP($B623,'Results-formatted 060121'!$A:$AJ,(V$3+2),FALSE)), VLOOKUP($B623,'Results-formatted 060121'!$A:$AJ,(V$3+2),FALSE)))</f>
        <v>Ja, ich habe Interesse an einem Interview</v>
      </c>
      <c r="W623" s="103" t="str">
        <f>IF($C623 = "neg", (($D623+1) - VLOOKUP($B623,'Results-formatted 060121'!$A:$AJ,(W$3+2),FALSE)), IF($C623 = "pos-neg", (3+VLOOKUP($B623,'Results-formatted 060121'!$A:$AJ,(W$3+2),FALSE)), VLOOKUP($B623,'Results-formatted 060121'!$A:$AJ,(W$3+2),FALSE)))</f>
        <v>Nein, ich habe kein Interesse an einem Interview</v>
      </c>
      <c r="X623" s="103" t="str">
        <f>IF($C623 = "neg", (($D623+1) - VLOOKUP($B623,'Results-formatted 060121'!$A:$AJ,(X$3+2),FALSE)), IF($C623 = "pos-neg", (3+VLOOKUP($B623,'Results-formatted 060121'!$A:$AJ,(X$3+2),FALSE)), VLOOKUP($B623,'Results-formatted 060121'!$A:$AJ,(X$3+2),FALSE)))</f>
        <v>Ja, ich habe Interesse an einem Interview</v>
      </c>
      <c r="Y623" s="103" t="str">
        <f>IF($C623 = "neg", (($D623+1) - VLOOKUP($B623,'Results-formatted 060121'!$A:$AJ,(Y$3+2),FALSE)), IF($C623 = "pos-neg", (3+VLOOKUP($B623,'Results-formatted 060121'!$A:$AJ,(Y$3+2),FALSE)), VLOOKUP($B623,'Results-formatted 060121'!$A:$AJ,(Y$3+2),FALSE)))</f>
        <v>Ja, ich habe Interesse an einem Interview</v>
      </c>
      <c r="Z623" s="103" t="str">
        <f>IF($C623 = "neg", (($D623+1) - VLOOKUP($B623,'Results-formatted 060121'!$A:$AJ,(Z$3+2),FALSE)), IF($C623 = "pos-neg", (3+VLOOKUP($B623,'Results-formatted 060121'!$A:$AJ,(Z$3+2),FALSE)), VLOOKUP($B623,'Results-formatted 060121'!$A:$AJ,(Z$3+2),FALSE)))</f>
        <v>Ja, ich habe Interesse an einem Interview</v>
      </c>
      <c r="AA623" s="103" t="str">
        <f>IF($C623 = "neg", (($D623+1) - VLOOKUP($B623,'Results-formatted 060121'!$A:$AJ,(AA$3+2),FALSE)), IF($C623 = "pos-neg", (3+VLOOKUP($B623,'Results-formatted 060121'!$A:$AJ,(AA$3+2),FALSE)), VLOOKUP($B623,'Results-formatted 060121'!$A:$AJ,(AA$3+2),FALSE)))</f>
        <v>Nein, ich habe kein Interesse an einem Interview</v>
      </c>
      <c r="AB623" s="103" t="str">
        <f>IF($C623 = "neg", (($D623+1) - VLOOKUP($B623,'Results-formatted 060121'!$A:$AJ,(AB$3+2),FALSE)), IF($C623 = "pos-neg", (3+VLOOKUP($B623,'Results-formatted 060121'!$A:$AJ,(AB$3+2),FALSE)), VLOOKUP($B623,'Results-formatted 060121'!$A:$AJ,(AB$3+2),FALSE)))</f>
        <v>Ja, ich habe Interesse an einem Interview</v>
      </c>
      <c r="AC623" s="103" t="str">
        <f>IF($C623 = "neg", (($D623+1) - VLOOKUP($B623,'Results-formatted 060121'!$A:$AJ,(AC$3+2),FALSE)), IF($C623 = "pos-neg", (3+VLOOKUP($B623,'Results-formatted 060121'!$A:$AJ,(AC$3+2),FALSE)), VLOOKUP($B623,'Results-formatted 060121'!$A:$AJ,(AC$3+2),FALSE)))</f>
        <v>Nein, ich habe kein Interesse an einem Interview</v>
      </c>
      <c r="AD623" s="103" t="str">
        <f>IF($C623 = "neg", (($D623+1) - VLOOKUP($B623,'Results-formatted 060121'!$A:$AJ,(AD$3+2),FALSE)), IF($C623 = "pos-neg", (3+VLOOKUP($B623,'Results-formatted 060121'!$A:$AJ,(AD$3+2),FALSE)), VLOOKUP($B623,'Results-formatted 060121'!$A:$AJ,(AD$3+2),FALSE)))</f>
        <v>Ja, ich habe Interesse an einem Interview</v>
      </c>
      <c r="AE623" s="103" t="str">
        <f>IF($C623 = "neg", (($D623+1) - VLOOKUP($B623,'Results-formatted 060121'!$A:$AJ,(AE$3+2),FALSE)), IF($C623 = "pos-neg", (3+VLOOKUP($B623,'Results-formatted 060121'!$A:$AJ,(AE$3+2),FALSE)), VLOOKUP($B623,'Results-formatted 060121'!$A:$AJ,(AE$3+2),FALSE)))</f>
        <v>Nein, ich habe kein Interesse an einem Interview</v>
      </c>
      <c r="AF623" s="103" t="str">
        <f>IF($C623 = "neg", (($D623+1) - VLOOKUP($B623,'Results-formatted 060121'!$A:$AJ,(AF$3+2),FALSE)), IF($C623 = "pos-neg", (3+VLOOKUP($B623,'Results-formatted 060121'!$A:$AJ,(AF$3+2),FALSE)), VLOOKUP($B623,'Results-formatted 060121'!$A:$AJ,(AF$3+2),FALSE)))</f>
        <v>Ja, ich habe Interesse an einem Interview</v>
      </c>
      <c r="AG623" s="103" t="str">
        <f>IF($C623 = "neg", (($D623+1) - VLOOKUP($B623,'Results-formatted 060121'!$A:$AJ,(AG$3+2),FALSE)), IF($C623 = "pos-neg", (3+VLOOKUP($B623,'Results-formatted 060121'!$A:$AJ,(AG$3+2),FALSE)), VLOOKUP($B623,'Results-formatted 060121'!$A:$AJ,(AG$3+2),FALSE)))</f>
        <v>Nein, ich habe kein Interesse an einem Interview</v>
      </c>
      <c r="AH623" s="103" t="str">
        <f>IF($C623 = "neg", (($D623+1) - VLOOKUP($B623,'Results-formatted 060121'!$A:$AJ,(AH$3+2),FALSE)), IF($C623 = "pos-neg", (3+VLOOKUP($B623,'Results-formatted 060121'!$A:$AJ,(AH$3+2),FALSE)), VLOOKUP($B623,'Results-formatted 060121'!$A:$AJ,(AH$3+2),FALSE)))</f>
        <v>Ja, ich habe Interesse an einem Interview</v>
      </c>
      <c r="AI623" s="103" t="str">
        <f>IF($C623 = "neg", (($D623+1) - VLOOKUP($B623,'Results-formatted 060121'!$A:$AJ,(AI$3+2),FALSE)), IF($C623 = "pos-neg", (3+VLOOKUP($B623,'Results-formatted 060121'!$A:$AJ,(AI$3+2),FALSE)), VLOOKUP($B623,'Results-formatted 060121'!$A:$AJ,(AI$3+2),FALSE)))</f>
        <v>Ja, ich habe Interesse an einem Interview</v>
      </c>
      <c r="AJ623" s="103" t="str">
        <f>IF($C623 = "neg", (($D623+1) - VLOOKUP($B623,'Results-formatted 060121'!$A:$AJ,(AJ$3+2),FALSE)), IF($C623 = "pos-neg", (3+VLOOKUP($B623,'Results-formatted 060121'!$A:$AJ,(AJ$3+2),FALSE)), VLOOKUP($B623,'Results-formatted 060121'!$A:$AJ,(AJ$3+2),FALSE)))</f>
        <v>Nein, ich habe kein Interesse an einem Interview</v>
      </c>
      <c r="AK623" s="103" t="str">
        <f>IF($C623 = "neg", (($D623+1) - VLOOKUP($B623,'Results-formatted 060121'!$A:$AJ,(AK$3+2),FALSE)), IF($C623 = "pos-neg", (3+VLOOKUP($B623,'Results-formatted 060121'!$A:$AJ,(AK$3+2),FALSE)), VLOOKUP($B623,'Results-formatted 060121'!$A:$AJ,(AK$3+2),FALSE)))</f>
        <v>Nein, ich habe kein Interesse an einem Interview</v>
      </c>
      <c r="AL623" s="103" t="str">
        <f>IF($C623 = "neg", (($D623+1) - VLOOKUP($B623,'Results-formatted 060121'!$A:$AJ,(AL$3+2),FALSE)), IF($C623 = "pos-neg", (3+VLOOKUP($B623,'Results-formatted 060121'!$A:$AJ,(AL$3+2),FALSE)), VLOOKUP($B623,'Results-formatted 060121'!$A:$AJ,(AL$3+2),FALSE)))</f>
        <v>Ja, ich habe Interesse an einem Interview</v>
      </c>
      <c r="AM623" s="103" t="str">
        <f>IF($C623 = "neg", (($D623+1) - VLOOKUP($B623,'Results-formatted 060121'!$A:AJ,(AM$3+2),FALSE)), IF($C623 = "pos-neg", (3+VLOOKUP($B623,'Results-formatted 060121'!$A:AJ,(AM$3+2),FALSE)), VLOOKUP($B623,'Results-formatted 060121'!$A:AJ,(AM$3+2),FALSE)))</f>
        <v>Nein, ich habe kein Interesse an einem Interview</v>
      </c>
      <c r="AN623" s="103" t="str">
        <f>IF($C623 = "neg", (($D623+1) - VLOOKUP($B623,'Results-formatted 060121'!$A:AK,(AN$3+2),FALSE)), IF($C623 = "pos-neg", (3+VLOOKUP($B623,'Results-formatted 060121'!$A:AK,(AN$3+2),FALSE)), VLOOKUP($B623,'Results-formatted 060121'!$A:AK,(AN$3+2),FALSE)))</f>
        <v>Nein, ich habe kein Interesse an einem Interview</v>
      </c>
      <c r="AO623" s="103" t="str">
        <f>IF($C623 = "neg", (($D623+1) - VLOOKUP($B623,'Results-formatted 060121'!$A:AL,(AO$3+2),FALSE)), IF($C623 = "pos-neg", (3+VLOOKUP($B623,'Results-formatted 060121'!$A:AL,(AO$3+2),FALSE)), VLOOKUP($B623,'Results-formatted 060121'!$A:AL,(AO$3+2),FALSE)))</f>
        <v>Ja, ich habe Interesse an einem Interview</v>
      </c>
      <c r="AP623" s="103" t="str">
        <f>IF($C623 = "neg", (($D623+1) - VLOOKUP($B623,'Results-formatted 060121'!$A:AM,(AP$3+2),FALSE)), IF($C623 = "pos-neg", (3+VLOOKUP($B623,'Results-formatted 060121'!$A:AM,(AP$3+2),FALSE)), VLOOKUP($B623,'Results-formatted 060121'!$A:AM,(AP$3+2),FALSE)))</f>
        <v>Nein, ich habe kein Interesse an einem Interview</v>
      </c>
      <c r="AQ623" s="103" t="str">
        <f>IF($C623 = "neg", (($D623+1) - VLOOKUP($B623,'Results-formatted 060121'!$A:AN,(AQ$3+2),FALSE)), IF($C623 = "pos-neg", (3+VLOOKUP($B623,'Results-formatted 060121'!$A:AN,(AQ$3+2),FALSE)), VLOOKUP($B623,'Results-formatted 060121'!$A:AN,(AQ$3+2),FALSE)))</f>
        <v>Ja, ich habe Interesse an einem Interview</v>
      </c>
      <c r="AR623" s="103" t="str">
        <f>IF($C623 = "neg", (($D623+1) - VLOOKUP($B623,'Results-formatted 060121'!$A:AO,(AR$3+2),FALSE)), IF($C623 = "pos-neg", (3+VLOOKUP($B623,'Results-formatted 060121'!$A:AO,(AR$3+2),FALSE)), VLOOKUP($B623,'Results-formatted 060121'!$A:AO,(AR$3+2),FALSE)))</f>
        <v>Nein, ich habe kein Interesse an einem Interview</v>
      </c>
      <c r="AS623" s="103" t="str">
        <f>IF($C623 = "neg", (($D623+1) - VLOOKUP($B623,'Results-formatted 060121'!$A:AP,(AS$3+2),FALSE)), IF($C623 = "pos-neg", (3+VLOOKUP($B623,'Results-formatted 060121'!$A:AP,(AS$3+2),FALSE)), VLOOKUP($B623,'Results-formatted 060121'!$A:AP,(AS$3+2),FALSE)))</f>
        <v>Ja, ich habe Interesse an einem Interview</v>
      </c>
      <c r="AT623" s="103" t="str">
        <f>IF($C623 = "neg", (($D623+1) - VLOOKUP($B623,'Results-formatted 060121'!$A:AQ,(AT$3+2),FALSE)), IF($C623 = "pos-neg", (3+VLOOKUP($B623,'Results-formatted 060121'!$A:AQ,(AT$3+2),FALSE)), VLOOKUP($B623,'Results-formatted 060121'!$A:AQ,(AT$3+2),FALSE)))</f>
        <v>Nein, ich habe kein Interesse an einem Interview</v>
      </c>
      <c r="AU623" s="103" t="str">
        <f>IF($C623 = "neg", (($D623+1) - VLOOKUP($B623,'Results-formatted 060121'!$A:AR,(AU$3+2),FALSE)), IF($C623 = "pos-neg", (3+VLOOKUP($B623,'Results-formatted 060121'!$A:AR,(AU$3+2),FALSE)), VLOOKUP($B623,'Results-formatted 060121'!$A:AR,(AU$3+2),FALSE)))</f>
        <v>Nein, ich habe kein Interesse an einem Interview</v>
      </c>
      <c r="AV623" s="103" t="str">
        <f>IF($C623 = "neg", (($D623+1) - VLOOKUP($B623,'Results-formatted 060121'!$A:AS,(AV$3+2),FALSE)), IF($C623 = "pos-neg", (3+VLOOKUP($B623,'Results-formatted 060121'!$A:AS,(AV$3+2),FALSE)), VLOOKUP($B623,'Results-formatted 060121'!$A:AS,(AV$3+2),FALSE)))</f>
        <v>Nein, ich habe kein Interesse an einem Interview</v>
      </c>
      <c r="AW623" s="103" t="str">
        <f>IF($C623 = "neg", (($D623+1) - VLOOKUP($B623,'Results-formatted 060121'!$A:AT,(AW$3+2),FALSE)), IF($C623 = "pos-neg", (3+VLOOKUP($B623,'Results-formatted 060121'!$A:AT,(AW$3+2),FALSE)), VLOOKUP($B623,'Results-formatted 060121'!$A:AT,(AW$3+2),FALSE)))</f>
        <v>Ja, ich habe Interesse an einem Interview</v>
      </c>
      <c r="AX623" s="103" t="str">
        <f>IF($C623 = "neg", (($D623+1) - VLOOKUP($B623,'Results-formatted 060121'!$A:AU,(AX$3+2),FALSE)), IF($C623 = "pos-neg", (3+VLOOKUP($B623,'Results-formatted 060121'!$A:AU,(AX$3+2),FALSE)), VLOOKUP($B623,'Results-formatted 060121'!$A:AU,(AX$3+2),FALSE)))</f>
        <v>Ja, ich habe Interesse an einem Interview</v>
      </c>
      <c r="AY623" s="103" t="str">
        <f>IF($C623 = "neg", (($D623+1) - VLOOKUP($B623,'Results-formatted 060121'!$A:AV,(AY$3+2),FALSE)), IF($C623 = "pos-neg", (3+VLOOKUP($B623,'Results-formatted 060121'!$A:AV,(AY$3+2),FALSE)), VLOOKUP($B623,'Results-formatted 060121'!$A:AV,(AY$3+2),FALSE)))</f>
        <v>Nein, ich habe kein Interesse an einem Interview</v>
      </c>
      <c r="AZ623" s="103" t="str">
        <f>IF($C623 = "neg", (($D623+1) - VLOOKUP($B623,'Results-formatted 060121'!$A:AW,(AZ$3+2),FALSE)), IF($C623 = "pos-neg", (3+VLOOKUP($B623,'Results-formatted 060121'!$A:AW,(AZ$3+2),FALSE)), VLOOKUP($B623,'Results-formatted 060121'!$A:AW,(AZ$3+2),FALSE)))</f>
        <v>Ja, ich habe Interesse an einem Interview</v>
      </c>
      <c r="BA623" s="103" t="str">
        <f>IF($C623 = "neg", (($D623+1) - VLOOKUP($B623,'Results-formatted 060121'!$A:AX,(BA$3+2),FALSE)), IF($C623 = "pos-neg", (3+VLOOKUP($B623,'Results-formatted 060121'!$A:AX,(BA$3+2),FALSE)), VLOOKUP($B623,'Results-formatted 060121'!$A:AX,(BA$3+2),FALSE)))</f>
        <v>Nein, ich habe kein Interesse an einem Interview</v>
      </c>
      <c r="BB623" s="103" t="str">
        <f>IF($C623 = "neg", (($D623+1) - VLOOKUP($B623,'Results-formatted 060121'!$A:AY,(BB$3+2),FALSE)), IF($C623 = "pos-neg", (3+VLOOKUP($B623,'Results-formatted 060121'!$A:AY,(BB$3+2),FALSE)), VLOOKUP($B623,'Results-formatted 060121'!$A:AY,(BB$3+2),FALSE)))</f>
        <v>Nein, ich habe kein Interesse an einem Interview</v>
      </c>
      <c r="BC623" s="103" t="str">
        <f>IF($C623 = "neg", (($D623+1) - VLOOKUP($B623,'Results-formatted 060121'!$A:AZ,(BC$3+2),FALSE)), IF($C623 = "pos-neg", (3+VLOOKUP($B623,'Results-formatted 060121'!$A:AZ,(BC$3+2),FALSE)), VLOOKUP($B623,'Results-formatted 060121'!$A:AZ,(BC$3+2),FALSE)))</f>
        <v>Ja, ich habe Interesse an einem Interview</v>
      </c>
      <c r="BD623" s="103" t="str">
        <f>IF($C623 = "neg", (($D623+1) - VLOOKUP($B623,'Results-formatted 060121'!$A:BA,(BD$3+2),FALSE)), IF($C623 = "pos-neg", (3+VLOOKUP($B623,'Results-formatted 060121'!$A:BA,(BD$3+2),FALSE)), VLOOKUP($B623,'Results-formatted 060121'!$A:BA,(BD$3+2),FALSE)))</f>
        <v>Nein, ich habe kein Interesse an einem Interview</v>
      </c>
      <c r="BE623" s="103" t="str">
        <f>IF($C623 = "neg", (($D623+1) - VLOOKUP($B623,'Results-formatted 060121'!$A:BB,(BE$3+2),FALSE)), IF($C623 = "pos-neg", (3+VLOOKUP($B623,'Results-formatted 060121'!$A:BB,(BE$3+2),FALSE)), VLOOKUP($B623,'Results-formatted 060121'!$A:BB,(BE$3+2),FALSE)))</f>
        <v>Nein, ich habe kein Interesse an einem Interview</v>
      </c>
      <c r="BF623" s="103" t="str">
        <f>IF($C623 = "neg", (($D623+1) - VLOOKUP($B623,'Results-formatted 060121'!$A:BC,(BF$3+2),FALSE)), IF($C623 = "pos-neg", (3+VLOOKUP($B623,'Results-formatted 060121'!$A:BC,(BF$3+2),FALSE)), VLOOKUP($B623,'Results-formatted 060121'!$A:BC,(BF$3+2),FALSE)))</f>
        <v>Nein, ich habe kein Interesse an einem Interview</v>
      </c>
      <c r="BG623" s="103" t="str">
        <f>IF($C623 = "neg", (($D623+1) - VLOOKUP($B623,'Results-formatted 060121'!$A:BD,(BG$3+2),FALSE)), IF($C623 = "pos-neg", (3+VLOOKUP($B623,'Results-formatted 060121'!$A:BD,(BG$3+2),FALSE)), VLOOKUP($B623,'Results-formatted 060121'!$A:BD,(BG$3+2),FALSE)))</f>
        <v>Nein, ich habe kein Interesse an einem Interview</v>
      </c>
      <c r="BH623" s="103" t="str">
        <f>IF($C623 = "neg", (($D623+1) - VLOOKUP($B623,'Results-formatted 060121'!$A:BE,(BH$3+2),FALSE)), IF($C623 = "pos-neg", (3+VLOOKUP($B623,'Results-formatted 060121'!$A:BE,(BH$3+2),FALSE)), VLOOKUP($B623,'Results-formatted 060121'!$A:BE,(BH$3+2),FALSE)))</f>
        <v>Nein, ich habe kein Interesse an einem Interview</v>
      </c>
      <c r="BI623" s="103" t="str">
        <f>IF($C623 = "neg", (($D623+1) - VLOOKUP($B623,'Results-formatted 060121'!$A:BF,(BI$3+2),FALSE)), IF($C623 = "pos-neg", (3+VLOOKUP($B623,'Results-formatted 060121'!$A:BF,(BI$3+2),FALSE)), VLOOKUP($B623,'Results-formatted 060121'!$A:BF,(BI$3+2),FALSE)))</f>
        <v>Ja, ich habe Interesse an einem Interview</v>
      </c>
      <c r="BJ623" s="103" t="str">
        <f>IF($C623 = "neg", (($D623+1) - VLOOKUP($B623,'Results-formatted 060121'!$A:BG,(BJ$3+2),FALSE)), IF($C623 = "pos-neg", (3+VLOOKUP($B623,'Results-formatted 060121'!$A:BG,(BJ$3+2),FALSE)), VLOOKUP($B623,'Results-formatted 060121'!$A:BG,(BJ$3+2),FALSE)))</f>
        <v>Nein, ich habe kein Interesse an einem Interview</v>
      </c>
      <c r="BK623" s="103" t="str">
        <f>IF($C623 = "neg", (($D623+1) - VLOOKUP($B623,'Results-formatted 060121'!$A:BH,(BK$3+2),FALSE)), IF($C623 = "pos-neg", (3+VLOOKUP($B623,'Results-formatted 060121'!$A:BH,(BK$3+2),FALSE)), VLOOKUP($B623,'Results-formatted 060121'!$A:BH,(BK$3+2),FALSE)))</f>
        <v>Nein, ich habe kein Interesse an einem Interview</v>
      </c>
      <c r="BL623" s="103" t="str">
        <f>IF($C623 = "neg", (($D623+1) - VLOOKUP($B623,'Results-formatted 060121'!$A:BI,(BL$3+2),FALSE)), IF($C623 = "pos-neg", (3+VLOOKUP($B623,'Results-formatted 060121'!$A:BI,(BL$3+2),FALSE)), VLOOKUP($B623,'Results-formatted 060121'!$A:BI,(BL$3+2),FALSE)))</f>
        <v>Ja, ich habe Interesse an einem Interview</v>
      </c>
      <c r="BM623" s="103" t="str">
        <f>IF($C623 = "neg", (($D623+1) - VLOOKUP($B623,'Results-formatted 060121'!$A:BJ,(BM$3+2),FALSE)), IF($C623 = "pos-neg", (3+VLOOKUP($B623,'Results-formatted 060121'!$A:BJ,(BM$3+2),FALSE)), VLOOKUP($B623,'Results-formatted 060121'!$A:BJ,(BM$3+2),FALSE)))</f>
        <v>Ja, ich habe Interesse an einem Interview</v>
      </c>
      <c r="BN623" s="95"/>
      <c r="BO623" s="95"/>
      <c r="BP623" s="95"/>
      <c r="BQ623" s="95"/>
      <c r="BR623" s="95"/>
      <c r="BS623" s="95"/>
      <c r="BT623" s="95"/>
      <c r="BU623" s="95"/>
      <c r="BV623" s="95"/>
      <c r="BW623" s="95"/>
      <c r="BX623" s="95"/>
      <c r="BY623" s="95"/>
      <c r="BZ623" s="95"/>
      <c r="CA623" s="95"/>
      <c r="CB623" s="95"/>
      <c r="CC623" s="95"/>
      <c r="CD623" s="95"/>
      <c r="CE623" s="25"/>
      <c r="CF623" s="25"/>
    </row>
    <row r="624" spans="2:84" x14ac:dyDescent="0.15">
      <c r="E624" s="21"/>
      <c r="F624" s="95"/>
      <c r="G624" s="95"/>
      <c r="H624" s="95"/>
      <c r="I624" s="95"/>
      <c r="J624" s="95"/>
      <c r="K624" s="95"/>
      <c r="L624" s="95"/>
      <c r="M624" s="95"/>
      <c r="N624" s="95"/>
      <c r="O624" s="95"/>
      <c r="P624" s="95"/>
      <c r="Q624" s="95"/>
      <c r="R624" s="95"/>
      <c r="S624" s="95"/>
      <c r="T624" s="95"/>
      <c r="U624" s="95"/>
      <c r="V624" s="95"/>
      <c r="W624" s="95"/>
      <c r="X624" s="95"/>
      <c r="Y624" s="95"/>
      <c r="Z624" s="95"/>
      <c r="AA624" s="95"/>
      <c r="AB624" s="95"/>
      <c r="AC624" s="95"/>
      <c r="AD624" s="95"/>
      <c r="AE624" s="95"/>
      <c r="AF624" s="95"/>
      <c r="AG624" s="95"/>
      <c r="AH624" s="95"/>
      <c r="AI624" s="95"/>
      <c r="AJ624" s="95"/>
      <c r="AK624" s="95"/>
      <c r="AL624" s="95"/>
      <c r="AM624" s="95"/>
      <c r="AN624" s="95"/>
      <c r="AO624" s="95"/>
      <c r="AP624" s="95"/>
      <c r="AQ624" s="95"/>
      <c r="AR624" s="95"/>
      <c r="AS624" s="95"/>
      <c r="AT624" s="95"/>
      <c r="AU624" s="95"/>
      <c r="AV624" s="95"/>
      <c r="AW624" s="95"/>
      <c r="AX624" s="95"/>
      <c r="AY624" s="95"/>
      <c r="AZ624" s="95"/>
      <c r="BA624" s="95"/>
      <c r="BB624" s="95"/>
      <c r="BC624" s="95"/>
      <c r="BD624" s="95"/>
      <c r="BE624" s="95"/>
      <c r="BF624" s="95"/>
      <c r="BG624" s="95"/>
      <c r="BH624" s="95"/>
      <c r="BI624" s="95"/>
      <c r="BJ624" s="95"/>
      <c r="BK624" s="95"/>
      <c r="BL624" s="95"/>
      <c r="BM624" s="95"/>
      <c r="BN624" s="95"/>
      <c r="BO624" s="95"/>
      <c r="BP624" s="95"/>
      <c r="BQ624" s="95"/>
      <c r="BR624" s="95"/>
      <c r="BS624" s="95"/>
      <c r="BT624" s="95"/>
      <c r="BU624" s="95"/>
      <c r="BV624" s="95"/>
      <c r="BW624" s="95"/>
      <c r="BX624" s="95"/>
      <c r="BY624" s="95"/>
      <c r="BZ624" s="95"/>
      <c r="CA624" s="95"/>
      <c r="CB624" s="95"/>
      <c r="CC624" s="95"/>
      <c r="CD624" s="99"/>
      <c r="CE624" s="25"/>
      <c r="CF624" s="25"/>
    </row>
    <row r="625" spans="2:86" s="3" customFormat="1" ht="28" customHeight="1" x14ac:dyDescent="0.15">
      <c r="C625" s="87"/>
      <c r="D625" s="87"/>
      <c r="E625" s="156" t="s">
        <v>152</v>
      </c>
      <c r="F625" s="156"/>
      <c r="G625" s="156"/>
      <c r="H625" s="156"/>
      <c r="I625" s="156"/>
      <c r="J625" s="156"/>
      <c r="K625" s="156"/>
      <c r="L625" s="156"/>
      <c r="M625" s="156"/>
      <c r="N625" s="156"/>
      <c r="O625" s="156"/>
      <c r="P625" s="156"/>
      <c r="Q625" s="156"/>
      <c r="R625" s="156"/>
      <c r="S625" s="156"/>
      <c r="T625" s="156"/>
      <c r="U625" s="156"/>
      <c r="V625" s="156"/>
      <c r="W625" s="156"/>
      <c r="X625" s="156"/>
      <c r="Y625" s="156"/>
      <c r="Z625" s="156"/>
      <c r="AA625" s="156"/>
      <c r="AB625" s="156"/>
      <c r="AC625" s="156"/>
      <c r="AD625" s="156"/>
      <c r="AE625" s="156"/>
      <c r="AF625" s="156"/>
      <c r="AG625" s="156"/>
      <c r="AH625" s="156"/>
      <c r="AI625" s="156"/>
      <c r="AJ625" s="156"/>
      <c r="AK625" s="156"/>
      <c r="AL625" s="156"/>
      <c r="AM625" s="156"/>
      <c r="AN625" s="156"/>
      <c r="AO625" s="156"/>
      <c r="AP625" s="156"/>
      <c r="AQ625" s="156"/>
      <c r="AR625" s="156"/>
      <c r="AS625" s="156"/>
      <c r="AT625" s="156"/>
      <c r="AU625" s="156"/>
      <c r="AV625" s="156"/>
      <c r="AW625" s="156"/>
      <c r="AX625" s="156"/>
      <c r="AY625" s="156"/>
      <c r="AZ625" s="156"/>
      <c r="BA625" s="156"/>
      <c r="BB625" s="156"/>
      <c r="BC625" s="156"/>
      <c r="BD625" s="156"/>
      <c r="BE625" s="156"/>
      <c r="BF625" s="156"/>
      <c r="BG625" s="156"/>
      <c r="BH625" s="156"/>
      <c r="BI625" s="156"/>
      <c r="BJ625" s="156"/>
      <c r="BK625" s="156"/>
      <c r="BL625" s="156"/>
      <c r="BM625" s="156"/>
      <c r="BN625" s="156"/>
      <c r="BO625" s="156"/>
      <c r="BP625" s="156"/>
      <c r="BQ625" s="156"/>
      <c r="BR625" s="156"/>
      <c r="BS625" s="156"/>
      <c r="BT625" s="156"/>
      <c r="BU625" s="156"/>
      <c r="BV625" s="156"/>
      <c r="BW625" s="156"/>
      <c r="BX625" s="156"/>
      <c r="BY625" s="156"/>
      <c r="BZ625" s="156"/>
      <c r="CA625" s="156"/>
      <c r="CB625" s="156"/>
      <c r="CC625" s="156"/>
      <c r="CD625" s="157"/>
      <c r="CE625" s="25"/>
      <c r="CF625" s="25"/>
    </row>
    <row r="626" spans="2:86" ht="14" x14ac:dyDescent="0.15">
      <c r="B626" s="20" t="str">
        <f>LEFT(E626,(FIND(" ",E626,1)-2))</f>
        <v>interviewtime</v>
      </c>
      <c r="D626" s="2"/>
      <c r="E626" s="11" t="s">
        <v>1168</v>
      </c>
      <c r="F626" s="107">
        <f>IF($C626 = "neg", (($D626+1) - VLOOKUP($B626,'Results-formatted 060121'!$A:$AJ,(F$3+2),FALSE)), IF($C626 = "pos-neg", (3+VLOOKUP($B626,'Results-formatted 060121'!$A:$AJ,(F$3+2),FALSE)), VLOOKUP($B626,'Results-formatted 060121'!$A:$AJ,(F$3+2),FALSE)))</f>
        <v>1529.94</v>
      </c>
      <c r="G626" s="107">
        <f>IF($C626 = "neg", (($D626+1) - VLOOKUP($B626,'Results-formatted 060121'!$A:$AJ,(G$3+2),FALSE)), IF($C626 = "pos-neg", (3+VLOOKUP($B626,'Results-formatted 060121'!$A:$AJ,(G$3+2),FALSE)), VLOOKUP($B626,'Results-formatted 060121'!$A:$AJ,(G$3+2),FALSE)))</f>
        <v>1090.75</v>
      </c>
      <c r="H626" s="107">
        <f>IF($C626 = "neg", (($D626+1) - VLOOKUP($B626,'Results-formatted 060121'!$A:$AJ,(H$3+2),FALSE)), IF($C626 = "pos-neg", (3+VLOOKUP($B626,'Results-formatted 060121'!$A:$AJ,(H$3+2),FALSE)), VLOOKUP($B626,'Results-formatted 060121'!$A:$AJ,(H$3+2),FALSE)))</f>
        <v>7504.47</v>
      </c>
      <c r="I626" s="107">
        <f>IF($C626 = "neg", (($D626+1) - VLOOKUP($B626,'Results-formatted 060121'!$A:$AJ,(I$3+2),FALSE)), IF($C626 = "pos-neg", (3+VLOOKUP($B626,'Results-formatted 060121'!$A:$AJ,(I$3+2),FALSE)), VLOOKUP($B626,'Results-formatted 060121'!$A:$AJ,(I$3+2),FALSE)))</f>
        <v>10349.5</v>
      </c>
      <c r="J626" s="107">
        <f>IF($C626 = "neg", (($D626+1) - VLOOKUP($B626,'Results-formatted 060121'!$A:$AJ,(J$3+2),FALSE)), IF($C626 = "pos-neg", (3+VLOOKUP($B626,'Results-formatted 060121'!$A:$AJ,(J$3+2),FALSE)), VLOOKUP($B626,'Results-formatted 060121'!$A:$AJ,(J$3+2),FALSE)))</f>
        <v>4514.6499999999996</v>
      </c>
      <c r="K626" s="107">
        <f>IF($C626 = "neg", (($D626+1) - VLOOKUP($B626,'Results-formatted 060121'!$A:$AJ,(K$3+2),FALSE)), IF($C626 = "pos-neg", (3+VLOOKUP($B626,'Results-formatted 060121'!$A:$AJ,(K$3+2),FALSE)), VLOOKUP($B626,'Results-formatted 060121'!$A:$AJ,(K$3+2),FALSE)))</f>
        <v>5452.4</v>
      </c>
      <c r="L626" s="107">
        <f>IF($C626 = "neg", (($D626+1) - VLOOKUP($B626,'Results-formatted 060121'!$A:$AJ,(L$3+2),FALSE)), IF($C626 = "pos-neg", (3+VLOOKUP($B626,'Results-formatted 060121'!$A:$AJ,(L$3+2),FALSE)), VLOOKUP($B626,'Results-formatted 060121'!$A:$AJ,(L$3+2),FALSE)))</f>
        <v>6099.75</v>
      </c>
      <c r="M626" s="107">
        <f>IF($C626 = "neg", (($D626+1) - VLOOKUP($B626,'Results-formatted 060121'!$A:$AJ,(M$3+2),FALSE)), IF($C626 = "pos-neg", (3+VLOOKUP($B626,'Results-formatted 060121'!$A:$AJ,(M$3+2),FALSE)), VLOOKUP($B626,'Results-formatted 060121'!$A:$AJ,(M$3+2),FALSE)))</f>
        <v>156842</v>
      </c>
      <c r="N626" s="107">
        <f>IF($C626 = "neg", (($D626+1) - VLOOKUP($B626,'Results-formatted 060121'!$A:$AJ,(N$3+2),FALSE)), IF($C626 = "pos-neg", (3+VLOOKUP($B626,'Results-formatted 060121'!$A:$AJ,(N$3+2),FALSE)), VLOOKUP($B626,'Results-formatted 060121'!$A:$AJ,(N$3+2),FALSE)))</f>
        <v>1966.56</v>
      </c>
      <c r="O626" s="107">
        <f>IF($C626 = "neg", (($D626+1) - VLOOKUP($B626,'Results-formatted 060121'!$A:$AJ,(O$3+2),FALSE)), IF($C626 = "pos-neg", (3+VLOOKUP($B626,'Results-formatted 060121'!$A:$AJ,(O$3+2),FALSE)), VLOOKUP($B626,'Results-formatted 060121'!$A:$AJ,(O$3+2),FALSE)))</f>
        <v>5667.39</v>
      </c>
      <c r="P626" s="107">
        <f>IF($C626 = "neg", (($D626+1) - VLOOKUP($B626,'Results-formatted 060121'!$A:$AJ,(P$3+2),FALSE)), IF($C626 = "pos-neg", (3+VLOOKUP($B626,'Results-formatted 060121'!$A:$AJ,(P$3+2),FALSE)), VLOOKUP($B626,'Results-formatted 060121'!$A:$AJ,(P$3+2),FALSE)))</f>
        <v>5567.33</v>
      </c>
      <c r="Q626" s="107">
        <f>IF($C626 = "neg", (($D626+1) - VLOOKUP($B626,'Results-formatted 060121'!$A:$AJ,(Q$3+2),FALSE)), IF($C626 = "pos-neg", (3+VLOOKUP($B626,'Results-formatted 060121'!$A:$AJ,(Q$3+2),FALSE)), VLOOKUP($B626,'Results-formatted 060121'!$A:$AJ,(Q$3+2),FALSE)))</f>
        <v>5080.01</v>
      </c>
      <c r="R626" s="107">
        <f>IF($C626 = "neg", (($D626+1) - VLOOKUP($B626,'Results-formatted 060121'!$A:$AJ,(R$3+2),FALSE)), IF($C626 = "pos-neg", (3+VLOOKUP($B626,'Results-formatted 060121'!$A:$AJ,(R$3+2),FALSE)), VLOOKUP($B626,'Results-formatted 060121'!$A:$AJ,(R$3+2),FALSE)))</f>
        <v>3818.27</v>
      </c>
      <c r="S626" s="107">
        <f>IF($C626 = "neg", (($D626+1) - VLOOKUP($B626,'Results-formatted 060121'!$A:$AJ,(S$3+2),FALSE)), IF($C626 = "pos-neg", (3+VLOOKUP($B626,'Results-formatted 060121'!$A:$AJ,(S$3+2),FALSE)), VLOOKUP($B626,'Results-formatted 060121'!$A:$AJ,(S$3+2),FALSE)))</f>
        <v>5727.86</v>
      </c>
      <c r="T626" s="107">
        <f>IF($C626 = "neg", (($D626+1) - VLOOKUP($B626,'Results-formatted 060121'!$A:$AJ,(T$3+2),FALSE)), IF($C626 = "pos-neg", (3+VLOOKUP($B626,'Results-formatted 060121'!$A:$AJ,(T$3+2),FALSE)), VLOOKUP($B626,'Results-formatted 060121'!$A:$AJ,(T$3+2),FALSE)))</f>
        <v>7330.61</v>
      </c>
      <c r="U626" s="107">
        <f>IF($C626 = "neg", (($D626+1) - VLOOKUP($B626,'Results-formatted 060121'!$A:$AJ,(U$3+2),FALSE)), IF($C626 = "pos-neg", (3+VLOOKUP($B626,'Results-formatted 060121'!$A:$AJ,(U$3+2),FALSE)), VLOOKUP($B626,'Results-formatted 060121'!$A:$AJ,(U$3+2),FALSE)))</f>
        <v>12022.5</v>
      </c>
      <c r="V626" s="107">
        <f>IF($C626 = "neg", (($D626+1) - VLOOKUP($B626,'Results-formatted 060121'!$A:$AJ,(V$3+2),FALSE)), IF($C626 = "pos-neg", (3+VLOOKUP($B626,'Results-formatted 060121'!$A:$AJ,(V$3+2),FALSE)), VLOOKUP($B626,'Results-formatted 060121'!$A:$AJ,(V$3+2),FALSE)))</f>
        <v>6241.01</v>
      </c>
      <c r="W626" s="107">
        <f>IF($C626 = "neg", (($D626+1) - VLOOKUP($B626,'Results-formatted 060121'!$A:$AJ,(W$3+2),FALSE)), IF($C626 = "pos-neg", (3+VLOOKUP($B626,'Results-formatted 060121'!$A:$AJ,(W$3+2),FALSE)), VLOOKUP($B626,'Results-formatted 060121'!$A:$AJ,(W$3+2),FALSE)))</f>
        <v>4957.7299999999996</v>
      </c>
      <c r="X626" s="107">
        <f>IF($C626 = "neg", (($D626+1) - VLOOKUP($B626,'Results-formatted 060121'!$A:$AJ,(X$3+2),FALSE)), IF($C626 = "pos-neg", (3+VLOOKUP($B626,'Results-formatted 060121'!$A:$AJ,(X$3+2),FALSE)), VLOOKUP($B626,'Results-formatted 060121'!$A:$AJ,(X$3+2),FALSE)))</f>
        <v>5091.5600000000004</v>
      </c>
      <c r="Y626" s="107">
        <f>IF($C626 = "neg", (($D626+1) - VLOOKUP($B626,'Results-formatted 060121'!$A:$AJ,(Y$3+2),FALSE)), IF($C626 = "pos-neg", (3+VLOOKUP($B626,'Results-formatted 060121'!$A:$AJ,(Y$3+2),FALSE)), VLOOKUP($B626,'Results-formatted 060121'!$A:$AJ,(Y$3+2),FALSE)))</f>
        <v>6439.42</v>
      </c>
      <c r="Z626" s="107">
        <f>IF($C626 = "neg", (($D626+1) - VLOOKUP($B626,'Results-formatted 060121'!$A:$AJ,(Z$3+2),FALSE)), IF($C626 = "pos-neg", (3+VLOOKUP($B626,'Results-formatted 060121'!$A:$AJ,(Z$3+2),FALSE)), VLOOKUP($B626,'Results-formatted 060121'!$A:$AJ,(Z$3+2),FALSE)))</f>
        <v>6110.32</v>
      </c>
      <c r="AA626" s="107">
        <f>IF($C626 = "neg", (($D626+1) - VLOOKUP($B626,'Results-formatted 060121'!$A:$AJ,(AA$3+2),FALSE)), IF($C626 = "pos-neg", (3+VLOOKUP($B626,'Results-formatted 060121'!$A:$AJ,(AA$3+2),FALSE)), VLOOKUP($B626,'Results-formatted 060121'!$A:$AJ,(AA$3+2),FALSE)))</f>
        <v>4627.72</v>
      </c>
      <c r="AB626" s="107">
        <f>IF($C626 = "neg", (($D626+1) - VLOOKUP($B626,'Results-formatted 060121'!$A:$AJ,(AB$3+2),FALSE)), IF($C626 = "pos-neg", (3+VLOOKUP($B626,'Results-formatted 060121'!$A:$AJ,(AB$3+2),FALSE)), VLOOKUP($B626,'Results-formatted 060121'!$A:$AJ,(AB$3+2),FALSE)))</f>
        <v>4167.1000000000004</v>
      </c>
      <c r="AC626" s="107">
        <f>IF($C626 = "neg", (($D626+1) - VLOOKUP($B626,'Results-formatted 060121'!$A:$AJ,(AC$3+2),FALSE)), IF($C626 = "pos-neg", (3+VLOOKUP($B626,'Results-formatted 060121'!$A:$AJ,(AC$3+2),FALSE)), VLOOKUP($B626,'Results-formatted 060121'!$A:$AJ,(AC$3+2),FALSE)))</f>
        <v>5674.62</v>
      </c>
      <c r="AD626" s="107">
        <f>IF($C626 = "neg", (($D626+1) - VLOOKUP($B626,'Results-formatted 060121'!$A:$AJ,(AD$3+2),FALSE)), IF($C626 = "pos-neg", (3+VLOOKUP($B626,'Results-formatted 060121'!$A:$AJ,(AD$3+2),FALSE)), VLOOKUP($B626,'Results-formatted 060121'!$A:$AJ,(AD$3+2),FALSE)))</f>
        <v>5923.96</v>
      </c>
      <c r="AE626" s="107">
        <f>IF($C626 = "neg", (($D626+1) - VLOOKUP($B626,'Results-formatted 060121'!$A:$AJ,(AE$3+2),FALSE)), IF($C626 = "pos-neg", (3+VLOOKUP($B626,'Results-formatted 060121'!$A:$AJ,(AE$3+2),FALSE)), VLOOKUP($B626,'Results-formatted 060121'!$A:$AJ,(AE$3+2),FALSE)))</f>
        <v>7830.85</v>
      </c>
      <c r="AF626" s="107">
        <f>IF($C626 = "neg", (($D626+1) - VLOOKUP($B626,'Results-formatted 060121'!$A:$AJ,(AF$3+2),FALSE)), IF($C626 = "pos-neg", (3+VLOOKUP($B626,'Results-formatted 060121'!$A:$AJ,(AF$3+2),FALSE)), VLOOKUP($B626,'Results-formatted 060121'!$A:$AJ,(AF$3+2),FALSE)))</f>
        <v>24957.7</v>
      </c>
      <c r="AG626" s="107">
        <f>IF($C626 = "neg", (($D626+1) - VLOOKUP($B626,'Results-formatted 060121'!$A:$AJ,(AG$3+2),FALSE)), IF($C626 = "pos-neg", (3+VLOOKUP($B626,'Results-formatted 060121'!$A:$AJ,(AG$3+2),FALSE)), VLOOKUP($B626,'Results-formatted 060121'!$A:$AJ,(AG$3+2),FALSE)))</f>
        <v>4458.18</v>
      </c>
      <c r="AH626" s="107">
        <f>IF($C626 = "neg", (($D626+1) - VLOOKUP($B626,'Results-formatted 060121'!$A:$AJ,(AH$3+2),FALSE)), IF($C626 = "pos-neg", (3+VLOOKUP($B626,'Results-formatted 060121'!$A:$AJ,(AH$3+2),FALSE)), VLOOKUP($B626,'Results-formatted 060121'!$A:$AJ,(AH$3+2),FALSE)))</f>
        <v>8643.92</v>
      </c>
      <c r="AI626" s="107">
        <f>IF($C626 = "neg", (($D626+1) - VLOOKUP($B626,'Results-formatted 060121'!$A:$AJ,(AI$3+2),FALSE)), IF($C626 = "pos-neg", (3+VLOOKUP($B626,'Results-formatted 060121'!$A:$AJ,(AI$3+2),FALSE)), VLOOKUP($B626,'Results-formatted 060121'!$A:$AJ,(AI$3+2),FALSE)))</f>
        <v>5830.25</v>
      </c>
      <c r="AJ626" s="107">
        <f>IF($C626 = "neg", (($D626+1) - VLOOKUP($B626,'Results-formatted 060121'!$A:$AJ,(AJ$3+2),FALSE)), IF($C626 = "pos-neg", (3+VLOOKUP($B626,'Results-formatted 060121'!$A:$AJ,(AJ$3+2),FALSE)), VLOOKUP($B626,'Results-formatted 060121'!$A:$AJ,(AJ$3+2),FALSE)))</f>
        <v>9076.1</v>
      </c>
      <c r="AK626" s="107">
        <f>IF($C626 = "neg", (($D626+1) - VLOOKUP($B626,'Results-formatted 060121'!$A:$AJ,(AK$3+2),FALSE)), IF($C626 = "pos-neg", (3+VLOOKUP($B626,'Results-formatted 060121'!$A:$AJ,(AK$3+2),FALSE)), VLOOKUP($B626,'Results-formatted 060121'!$A:$AJ,(AK$3+2),FALSE)))</f>
        <v>1632.33</v>
      </c>
      <c r="AL626" s="107">
        <f>IF($C626 = "neg", (($D626+1) - VLOOKUP($B626,'Results-formatted 060121'!$A:$AJ,(AL$3+2),FALSE)), IF($C626 = "pos-neg", (3+VLOOKUP($B626,'Results-formatted 060121'!$A:$AJ,(AL$3+2),FALSE)), VLOOKUP($B626,'Results-formatted 060121'!$A:$AJ,(AL$3+2),FALSE)))</f>
        <v>27442.799999999999</v>
      </c>
      <c r="AM626" s="107">
        <f>IF($C626 = "neg", (($D626+1) - VLOOKUP($B626,'Results-formatted 060121'!$A:AJ,(AM$3+2),FALSE)), IF($C626 = "pos-neg", (3+VLOOKUP($B626,'Results-formatted 060121'!$A:AJ,(AM$3+2),FALSE)), VLOOKUP($B626,'Results-formatted 060121'!$A:AJ,(AM$3+2),FALSE)))</f>
        <v>51327.9</v>
      </c>
      <c r="AN626" s="107">
        <f>IF($C626 = "neg", (($D626+1) - VLOOKUP($B626,'Results-formatted 060121'!$A:AK,(AN$3+2),FALSE)), IF($C626 = "pos-neg", (3+VLOOKUP($B626,'Results-formatted 060121'!$A:AK,(AN$3+2),FALSE)), VLOOKUP($B626,'Results-formatted 060121'!$A:AK,(AN$3+2),FALSE)))</f>
        <v>5644.38</v>
      </c>
      <c r="AO626" s="107">
        <f>IF($C626 = "neg", (($D626+1) - VLOOKUP($B626,'Results-formatted 060121'!$A:AL,(AO$3+2),FALSE)), IF($C626 = "pos-neg", (3+VLOOKUP($B626,'Results-formatted 060121'!$A:AL,(AO$3+2),FALSE)), VLOOKUP($B626,'Results-formatted 060121'!$A:AL,(AO$3+2),FALSE)))</f>
        <v>5682.75</v>
      </c>
      <c r="AP626" s="107">
        <f>IF($C626 = "neg", (($D626+1) - VLOOKUP($B626,'Results-formatted 060121'!$A:AM,(AP$3+2),FALSE)), IF($C626 = "pos-neg", (3+VLOOKUP($B626,'Results-formatted 060121'!$A:AM,(AP$3+2),FALSE)), VLOOKUP($B626,'Results-formatted 060121'!$A:AM,(AP$3+2),FALSE)))</f>
        <v>2540.5700000000002</v>
      </c>
      <c r="AQ626" s="107">
        <f>IF($C626 = "neg", (($D626+1) - VLOOKUP($B626,'Results-formatted 060121'!$A:AN,(AQ$3+2),FALSE)), IF($C626 = "pos-neg", (3+VLOOKUP($B626,'Results-formatted 060121'!$A:AN,(AQ$3+2),FALSE)), VLOOKUP($B626,'Results-formatted 060121'!$A:AN,(AQ$3+2),FALSE)))</f>
        <v>4988.93</v>
      </c>
      <c r="AR626" s="107">
        <f>IF($C626 = "neg", (($D626+1) - VLOOKUP($B626,'Results-formatted 060121'!$A:AO,(AR$3+2),FALSE)), IF($C626 = "pos-neg", (3+VLOOKUP($B626,'Results-formatted 060121'!$A:AO,(AR$3+2),FALSE)), VLOOKUP($B626,'Results-formatted 060121'!$A:AO,(AR$3+2),FALSE)))</f>
        <v>5320.2</v>
      </c>
      <c r="AS626" s="107">
        <f>IF($C626 = "neg", (($D626+1) - VLOOKUP($B626,'Results-formatted 060121'!$A:AP,(AS$3+2),FALSE)), IF($C626 = "pos-neg", (3+VLOOKUP($B626,'Results-formatted 060121'!$A:AP,(AS$3+2),FALSE)), VLOOKUP($B626,'Results-formatted 060121'!$A:AP,(AS$3+2),FALSE)))</f>
        <v>6669.63</v>
      </c>
      <c r="AT626" s="107">
        <f>IF($C626 = "neg", (($D626+1) - VLOOKUP($B626,'Results-formatted 060121'!$A:AQ,(AT$3+2),FALSE)), IF($C626 = "pos-neg", (3+VLOOKUP($B626,'Results-formatted 060121'!$A:AQ,(AT$3+2),FALSE)), VLOOKUP($B626,'Results-formatted 060121'!$A:AQ,(AT$3+2),FALSE)))</f>
        <v>16959.7</v>
      </c>
      <c r="AU626" s="107">
        <f>IF($C626 = "neg", (($D626+1) - VLOOKUP($B626,'Results-formatted 060121'!$A:AR,(AU$3+2),FALSE)), IF($C626 = "pos-neg", (3+VLOOKUP($B626,'Results-formatted 060121'!$A:AR,(AU$3+2),FALSE)), VLOOKUP($B626,'Results-formatted 060121'!$A:AR,(AU$3+2),FALSE)))</f>
        <v>3613.47</v>
      </c>
      <c r="AV626" s="107">
        <f>IF($C626 = "neg", (($D626+1) - VLOOKUP($B626,'Results-formatted 060121'!$A:AS,(AV$3+2),FALSE)), IF($C626 = "pos-neg", (3+VLOOKUP($B626,'Results-formatted 060121'!$A:AS,(AV$3+2),FALSE)), VLOOKUP($B626,'Results-formatted 060121'!$A:AS,(AV$3+2),FALSE)))</f>
        <v>7599.03</v>
      </c>
      <c r="AW626" s="107">
        <f>IF($C626 = "neg", (($D626+1) - VLOOKUP($B626,'Results-formatted 060121'!$A:AT,(AW$3+2),FALSE)), IF($C626 = "pos-neg", (3+VLOOKUP($B626,'Results-formatted 060121'!$A:AT,(AW$3+2),FALSE)), VLOOKUP($B626,'Results-formatted 060121'!$A:AT,(AW$3+2),FALSE)))</f>
        <v>6733.17</v>
      </c>
      <c r="AX626" s="107">
        <f>IF($C626 = "neg", (($D626+1) - VLOOKUP($B626,'Results-formatted 060121'!$A:AU,(AX$3+2),FALSE)), IF($C626 = "pos-neg", (3+VLOOKUP($B626,'Results-formatted 060121'!$A:AU,(AX$3+2),FALSE)), VLOOKUP($B626,'Results-formatted 060121'!$A:AU,(AX$3+2),FALSE)))</f>
        <v>96335.1</v>
      </c>
      <c r="AY626" s="107">
        <f>IF($C626 = "neg", (($D626+1) - VLOOKUP($B626,'Results-formatted 060121'!$A:AV,(AY$3+2),FALSE)), IF($C626 = "pos-neg", (3+VLOOKUP($B626,'Results-formatted 060121'!$A:AV,(AY$3+2),FALSE)), VLOOKUP($B626,'Results-formatted 060121'!$A:AV,(AY$3+2),FALSE)))</f>
        <v>11436.3</v>
      </c>
      <c r="AZ626" s="107">
        <f>IF($C626 = "neg", (($D626+1) - VLOOKUP($B626,'Results-formatted 060121'!$A:AW,(AZ$3+2),FALSE)), IF($C626 = "pos-neg", (3+VLOOKUP($B626,'Results-formatted 060121'!$A:AW,(AZ$3+2),FALSE)), VLOOKUP($B626,'Results-formatted 060121'!$A:AW,(AZ$3+2),FALSE)))</f>
        <v>14194.1</v>
      </c>
      <c r="BA626" s="107">
        <f>IF($C626 = "neg", (($D626+1) - VLOOKUP($B626,'Results-formatted 060121'!$A:AX,(BA$3+2),FALSE)), IF($C626 = "pos-neg", (3+VLOOKUP($B626,'Results-formatted 060121'!$A:AX,(BA$3+2),FALSE)), VLOOKUP($B626,'Results-formatted 060121'!$A:AX,(BA$3+2),FALSE)))</f>
        <v>13774.9</v>
      </c>
      <c r="BB626" s="107">
        <f>IF($C626 = "neg", (($D626+1) - VLOOKUP($B626,'Results-formatted 060121'!$A:AY,(BB$3+2),FALSE)), IF($C626 = "pos-neg", (3+VLOOKUP($B626,'Results-formatted 060121'!$A:AY,(BB$3+2),FALSE)), VLOOKUP($B626,'Results-formatted 060121'!$A:AY,(BB$3+2),FALSE)))</f>
        <v>2765.38</v>
      </c>
      <c r="BC626" s="107">
        <f>IF($C626 = "neg", (($D626+1) - VLOOKUP($B626,'Results-formatted 060121'!$A:AZ,(BC$3+2),FALSE)), IF($C626 = "pos-neg", (3+VLOOKUP($B626,'Results-formatted 060121'!$A:AZ,(BC$3+2),FALSE)), VLOOKUP($B626,'Results-formatted 060121'!$A:AZ,(BC$3+2),FALSE)))</f>
        <v>15338.4</v>
      </c>
      <c r="BD626" s="107">
        <f>IF($C626 = "neg", (($D626+1) - VLOOKUP($B626,'Results-formatted 060121'!$A:BA,(BD$3+2),FALSE)), IF($C626 = "pos-neg", (3+VLOOKUP($B626,'Results-formatted 060121'!$A:BA,(BD$3+2),FALSE)), VLOOKUP($B626,'Results-formatted 060121'!$A:BA,(BD$3+2),FALSE)))</f>
        <v>6930.77</v>
      </c>
      <c r="BE626" s="107">
        <f>IF($C626 = "neg", (($D626+1) - VLOOKUP($B626,'Results-formatted 060121'!$A:BB,(BE$3+2),FALSE)), IF($C626 = "pos-neg", (3+VLOOKUP($B626,'Results-formatted 060121'!$A:BB,(BE$3+2),FALSE)), VLOOKUP($B626,'Results-formatted 060121'!$A:BB,(BE$3+2),FALSE)))</f>
        <v>5149.84</v>
      </c>
      <c r="BF626" s="107">
        <f>IF($C626 = "neg", (($D626+1) - VLOOKUP($B626,'Results-formatted 060121'!$A:BC,(BF$3+2),FALSE)), IF($C626 = "pos-neg", (3+VLOOKUP($B626,'Results-formatted 060121'!$A:BC,(BF$3+2),FALSE)), VLOOKUP($B626,'Results-formatted 060121'!$A:BC,(BF$3+2),FALSE)))</f>
        <v>6853.16</v>
      </c>
      <c r="BG626" s="107">
        <f>IF($C626 = "neg", (($D626+1) - VLOOKUP($B626,'Results-formatted 060121'!$A:BD,(BG$3+2),FALSE)), IF($C626 = "pos-neg", (3+VLOOKUP($B626,'Results-formatted 060121'!$A:BD,(BG$3+2),FALSE)), VLOOKUP($B626,'Results-formatted 060121'!$A:BD,(BG$3+2),FALSE)))</f>
        <v>6699.57</v>
      </c>
      <c r="BH626" s="107">
        <f>IF($C626 = "neg", (($D626+1) - VLOOKUP($B626,'Results-formatted 060121'!$A:BE,(BH$3+2),FALSE)), IF($C626 = "pos-neg", (3+VLOOKUP($B626,'Results-formatted 060121'!$A:BE,(BH$3+2),FALSE)), VLOOKUP($B626,'Results-formatted 060121'!$A:BE,(BH$3+2),FALSE)))</f>
        <v>6909.18</v>
      </c>
      <c r="BI626" s="107">
        <f>IF($C626 = "neg", (($D626+1) - VLOOKUP($B626,'Results-formatted 060121'!$A:BF,(BI$3+2),FALSE)), IF($C626 = "pos-neg", (3+VLOOKUP($B626,'Results-formatted 060121'!$A:BF,(BI$3+2),FALSE)), VLOOKUP($B626,'Results-formatted 060121'!$A:BF,(BI$3+2),FALSE)))</f>
        <v>6942.58</v>
      </c>
      <c r="BJ626" s="107">
        <f>IF($C626 = "neg", (($D626+1) - VLOOKUP($B626,'Results-formatted 060121'!$A:BG,(BJ$3+2),FALSE)), IF($C626 = "pos-neg", (3+VLOOKUP($B626,'Results-formatted 060121'!$A:BG,(BJ$3+2),FALSE)), VLOOKUP($B626,'Results-formatted 060121'!$A:BG,(BJ$3+2),FALSE)))</f>
        <v>6905.01</v>
      </c>
      <c r="BK626" s="107">
        <f>IF($C626 = "neg", (($D626+1) - VLOOKUP($B626,'Results-formatted 060121'!$A:BH,(BK$3+2),FALSE)), IF($C626 = "pos-neg", (3+VLOOKUP($B626,'Results-formatted 060121'!$A:BH,(BK$3+2),FALSE)), VLOOKUP($B626,'Results-formatted 060121'!$A:BH,(BK$3+2),FALSE)))</f>
        <v>7479.9</v>
      </c>
      <c r="BL626" s="107">
        <f>IF($C626 = "neg", (($D626+1) - VLOOKUP($B626,'Results-formatted 060121'!$A:BI,(BL$3+2),FALSE)), IF($C626 = "pos-neg", (3+VLOOKUP($B626,'Results-formatted 060121'!$A:BI,(BL$3+2),FALSE)), VLOOKUP($B626,'Results-formatted 060121'!$A:BI,(BL$3+2),FALSE)))</f>
        <v>10533.4</v>
      </c>
      <c r="BM626" s="107">
        <f>IF($C626 = "neg", (($D626+1) - VLOOKUP($B626,'Results-formatted 060121'!$A:BJ,(BM$3+2),FALSE)), IF($C626 = "pos-neg", (3+VLOOKUP($B626,'Results-formatted 060121'!$A:BJ,(BM$3+2),FALSE)), VLOOKUP($B626,'Results-formatted 060121'!$A:BJ,(BM$3+2),FALSE)))</f>
        <v>6109.74</v>
      </c>
      <c r="BN626" s="22"/>
      <c r="BO626" s="22"/>
      <c r="BP626" s="22"/>
      <c r="BQ626" s="22"/>
      <c r="BR626" s="22"/>
      <c r="BS626" s="22"/>
      <c r="BT626" s="22"/>
      <c r="BU626" s="22"/>
      <c r="BV626" s="22"/>
      <c r="BW626" s="22"/>
      <c r="BX626" s="22"/>
      <c r="BY626" s="22"/>
      <c r="BZ626" s="22"/>
      <c r="CA626" s="22"/>
      <c r="CB626" s="22"/>
      <c r="CC626" s="22"/>
      <c r="CD626" s="23"/>
      <c r="CE626" s="10">
        <f t="shared" ref="CE626:CE634" si="2518">AVERAGE(F626:CD626)</f>
        <v>12018.443666666666</v>
      </c>
      <c r="CF626" s="10">
        <f>CE626/60</f>
        <v>200.30739444444444</v>
      </c>
    </row>
    <row r="627" spans="2:86" ht="14" x14ac:dyDescent="0.15">
      <c r="B627" s="20" t="str">
        <f t="shared" ref="B627:B634" si="2519">LEFT(E627,(FIND(" ",E627,1)-2))</f>
        <v>groupTime6197</v>
      </c>
      <c r="D627" s="2"/>
      <c r="E627" s="6" t="s">
        <v>1169</v>
      </c>
      <c r="F627" s="103">
        <f>IF($C627 = "neg", (($D627+1) - VLOOKUP($B627,'Results-formatted 060121'!$A:$AJ,(F$3+2),FALSE)), IF($C627 = "pos-neg", (3+VLOOKUP($B627,'Results-formatted 060121'!$A:$AJ,(F$3+2),FALSE)), VLOOKUP($B627,'Results-formatted 060121'!$A:$AJ,(F$3+2),FALSE)))</f>
        <v>4.1500000000000004</v>
      </c>
      <c r="G627" s="103">
        <f>IF($C627 = "neg", (($D627+1) - VLOOKUP($B627,'Results-formatted 060121'!$A:$AJ,(G$3+2),FALSE)), IF($C627 = "pos-neg", (3+VLOOKUP($B627,'Results-formatted 060121'!$A:$AJ,(G$3+2),FALSE)), VLOOKUP($B627,'Results-formatted 060121'!$A:$AJ,(G$3+2),FALSE)))</f>
        <v>3.28</v>
      </c>
      <c r="H627" s="103">
        <f>IF($C627 = "neg", (($D627+1) - VLOOKUP($B627,'Results-formatted 060121'!$A:$AJ,(H$3+2),FALSE)), IF($C627 = "pos-neg", (3+VLOOKUP($B627,'Results-formatted 060121'!$A:$AJ,(H$3+2),FALSE)), VLOOKUP($B627,'Results-formatted 060121'!$A:$AJ,(H$3+2),FALSE)))</f>
        <v>23.81</v>
      </c>
      <c r="I627" s="103">
        <f>IF($C627 = "neg", (($D627+1) - VLOOKUP($B627,'Results-formatted 060121'!$A:$AJ,(I$3+2),FALSE)), IF($C627 = "pos-neg", (3+VLOOKUP($B627,'Results-formatted 060121'!$A:$AJ,(I$3+2),FALSE)), VLOOKUP($B627,'Results-formatted 060121'!$A:$AJ,(I$3+2),FALSE)))</f>
        <v>152.9</v>
      </c>
      <c r="J627" s="103">
        <f>IF($C627 = "neg", (($D627+1) - VLOOKUP($B627,'Results-formatted 060121'!$A:$AJ,(J$3+2),FALSE)), IF($C627 = "pos-neg", (3+VLOOKUP($B627,'Results-formatted 060121'!$A:$AJ,(J$3+2),FALSE)), VLOOKUP($B627,'Results-formatted 060121'!$A:$AJ,(J$3+2),FALSE)))</f>
        <v>32.14</v>
      </c>
      <c r="K627" s="103">
        <f>IF($C627 = "neg", (($D627+1) - VLOOKUP($B627,'Results-formatted 060121'!$A:$AJ,(K$3+2),FALSE)), IF($C627 = "pos-neg", (3+VLOOKUP($B627,'Results-formatted 060121'!$A:$AJ,(K$3+2),FALSE)), VLOOKUP($B627,'Results-formatted 060121'!$A:$AJ,(K$3+2),FALSE)))</f>
        <v>12.65</v>
      </c>
      <c r="L627" s="103">
        <f>IF($C627 = "neg", (($D627+1) - VLOOKUP($B627,'Results-formatted 060121'!$A:$AJ,(L$3+2),FALSE)), IF($C627 = "pos-neg", (3+VLOOKUP($B627,'Results-formatted 060121'!$A:$AJ,(L$3+2),FALSE)), VLOOKUP($B627,'Results-formatted 060121'!$A:$AJ,(L$3+2),FALSE)))</f>
        <v>44.51</v>
      </c>
      <c r="M627" s="103">
        <f>IF($C627 = "neg", (($D627+1) - VLOOKUP($B627,'Results-formatted 060121'!$A:$AJ,(M$3+2),FALSE)), IF($C627 = "pos-neg", (3+VLOOKUP($B627,'Results-formatted 060121'!$A:$AJ,(M$3+2),FALSE)), VLOOKUP($B627,'Results-formatted 060121'!$A:$AJ,(M$3+2),FALSE)))</f>
        <v>9.41</v>
      </c>
      <c r="N627" s="103">
        <f>IF($C627 = "neg", (($D627+1) - VLOOKUP($B627,'Results-formatted 060121'!$A:$AJ,(N$3+2),FALSE)), IF($C627 = "pos-neg", (3+VLOOKUP($B627,'Results-formatted 060121'!$A:$AJ,(N$3+2),FALSE)), VLOOKUP($B627,'Results-formatted 060121'!$A:$AJ,(N$3+2),FALSE)))</f>
        <v>8.01</v>
      </c>
      <c r="O627" s="103">
        <f>IF($C627 = "neg", (($D627+1) - VLOOKUP($B627,'Results-formatted 060121'!$A:$AJ,(O$3+2),FALSE)), IF($C627 = "pos-neg", (3+VLOOKUP($B627,'Results-formatted 060121'!$A:$AJ,(O$3+2),FALSE)), VLOOKUP($B627,'Results-formatted 060121'!$A:$AJ,(O$3+2),FALSE)))</f>
        <v>63.78</v>
      </c>
      <c r="P627" s="103">
        <f>IF($C627 = "neg", (($D627+1) - VLOOKUP($B627,'Results-formatted 060121'!$A:$AJ,(P$3+2),FALSE)), IF($C627 = "pos-neg", (3+VLOOKUP($B627,'Results-formatted 060121'!$A:$AJ,(P$3+2),FALSE)), VLOOKUP($B627,'Results-formatted 060121'!$A:$AJ,(P$3+2),FALSE)))</f>
        <v>4.5</v>
      </c>
      <c r="Q627" s="103">
        <f>IF($C627 = "neg", (($D627+1) - VLOOKUP($B627,'Results-formatted 060121'!$A:$AJ,(Q$3+2),FALSE)), IF($C627 = "pos-neg", (3+VLOOKUP($B627,'Results-formatted 060121'!$A:$AJ,(Q$3+2),FALSE)), VLOOKUP($B627,'Results-formatted 060121'!$A:$AJ,(Q$3+2),FALSE)))</f>
        <v>47.74</v>
      </c>
      <c r="R627" s="103">
        <f>IF($C627 = "neg", (($D627+1) - VLOOKUP($B627,'Results-formatted 060121'!$A:$AJ,(R$3+2),FALSE)), IF($C627 = "pos-neg", (3+VLOOKUP($B627,'Results-formatted 060121'!$A:$AJ,(R$3+2),FALSE)), VLOOKUP($B627,'Results-formatted 060121'!$A:$AJ,(R$3+2),FALSE)))</f>
        <v>11.15</v>
      </c>
      <c r="S627" s="103">
        <f>IF($C627 = "neg", (($D627+1) - VLOOKUP($B627,'Results-formatted 060121'!$A:$AJ,(S$3+2),FALSE)), IF($C627 = "pos-neg", (3+VLOOKUP($B627,'Results-formatted 060121'!$A:$AJ,(S$3+2),FALSE)), VLOOKUP($B627,'Results-formatted 060121'!$A:$AJ,(S$3+2),FALSE)))</f>
        <v>43.83</v>
      </c>
      <c r="T627" s="103">
        <f>IF($C627 = "neg", (($D627+1) - VLOOKUP($B627,'Results-formatted 060121'!$A:$AJ,(T$3+2),FALSE)), IF($C627 = "pos-neg", (3+VLOOKUP($B627,'Results-formatted 060121'!$A:$AJ,(T$3+2),FALSE)), VLOOKUP($B627,'Results-formatted 060121'!$A:$AJ,(T$3+2),FALSE)))</f>
        <v>35.28</v>
      </c>
      <c r="U627" s="103">
        <f>IF($C627 = "neg", (($D627+1) - VLOOKUP($B627,'Results-formatted 060121'!$A:$AJ,(U$3+2),FALSE)), IF($C627 = "pos-neg", (3+VLOOKUP($B627,'Results-formatted 060121'!$A:$AJ,(U$3+2),FALSE)), VLOOKUP($B627,'Results-formatted 060121'!$A:$AJ,(U$3+2),FALSE)))</f>
        <v>67.290000000000006</v>
      </c>
      <c r="V627" s="103">
        <f>IF($C627 = "neg", (($D627+1) - VLOOKUP($B627,'Results-formatted 060121'!$A:$AJ,(V$3+2),FALSE)), IF($C627 = "pos-neg", (3+VLOOKUP($B627,'Results-formatted 060121'!$A:$AJ,(V$3+2),FALSE)), VLOOKUP($B627,'Results-formatted 060121'!$A:$AJ,(V$3+2),FALSE)))</f>
        <v>44.13</v>
      </c>
      <c r="W627" s="103">
        <f>IF($C627 = "neg", (($D627+1) - VLOOKUP($B627,'Results-formatted 060121'!$A:$AJ,(W$3+2),FALSE)), IF($C627 = "pos-neg", (3+VLOOKUP($B627,'Results-formatted 060121'!$A:$AJ,(W$3+2),FALSE)), VLOOKUP($B627,'Results-formatted 060121'!$A:$AJ,(W$3+2),FALSE)))</f>
        <v>23.23</v>
      </c>
      <c r="X627" s="103">
        <f>IF($C627 = "neg", (($D627+1) - VLOOKUP($B627,'Results-formatted 060121'!$A:$AJ,(X$3+2),FALSE)), IF($C627 = "pos-neg", (3+VLOOKUP($B627,'Results-formatted 060121'!$A:$AJ,(X$3+2),FALSE)), VLOOKUP($B627,'Results-formatted 060121'!$A:$AJ,(X$3+2),FALSE)))</f>
        <v>215.83</v>
      </c>
      <c r="Y627" s="103">
        <f>IF($C627 = "neg", (($D627+1) - VLOOKUP($B627,'Results-formatted 060121'!$A:$AJ,(Y$3+2),FALSE)), IF($C627 = "pos-neg", (3+VLOOKUP($B627,'Results-formatted 060121'!$A:$AJ,(Y$3+2),FALSE)), VLOOKUP($B627,'Results-formatted 060121'!$A:$AJ,(Y$3+2),FALSE)))</f>
        <v>132.51</v>
      </c>
      <c r="Z627" s="103">
        <f>IF($C627 = "neg", (($D627+1) - VLOOKUP($B627,'Results-formatted 060121'!$A:$AJ,(Z$3+2),FALSE)), IF($C627 = "pos-neg", (3+VLOOKUP($B627,'Results-formatted 060121'!$A:$AJ,(Z$3+2),FALSE)), VLOOKUP($B627,'Results-formatted 060121'!$A:$AJ,(Z$3+2),FALSE)))</f>
        <v>36.299999999999997</v>
      </c>
      <c r="AA627" s="103">
        <f>IF($C627 = "neg", (($D627+1) - VLOOKUP($B627,'Results-formatted 060121'!$A:$AJ,(AA$3+2),FALSE)), IF($C627 = "pos-neg", (3+VLOOKUP($B627,'Results-formatted 060121'!$A:$AJ,(AA$3+2),FALSE)), VLOOKUP($B627,'Results-formatted 060121'!$A:$AJ,(AA$3+2),FALSE)))</f>
        <v>3.19</v>
      </c>
      <c r="AB627" s="103">
        <f>IF($C627 = "neg", (($D627+1) - VLOOKUP($B627,'Results-formatted 060121'!$A:$AJ,(AB$3+2),FALSE)), IF($C627 = "pos-neg", (3+VLOOKUP($B627,'Results-formatted 060121'!$A:$AJ,(AB$3+2),FALSE)), VLOOKUP($B627,'Results-formatted 060121'!$A:$AJ,(AB$3+2),FALSE)))</f>
        <v>59.5</v>
      </c>
      <c r="AC627" s="103">
        <f>IF($C627 = "neg", (($D627+1) - VLOOKUP($B627,'Results-formatted 060121'!$A:$AJ,(AC$3+2),FALSE)), IF($C627 = "pos-neg", (3+VLOOKUP($B627,'Results-formatted 060121'!$A:$AJ,(AC$3+2),FALSE)), VLOOKUP($B627,'Results-formatted 060121'!$A:$AJ,(AC$3+2),FALSE)))</f>
        <v>5.08</v>
      </c>
      <c r="AD627" s="103">
        <f>IF($C627 = "neg", (($D627+1) - VLOOKUP($B627,'Results-formatted 060121'!$A:$AJ,(AD$3+2),FALSE)), IF($C627 = "pos-neg", (3+VLOOKUP($B627,'Results-formatted 060121'!$A:$AJ,(AD$3+2),FALSE)), VLOOKUP($B627,'Results-formatted 060121'!$A:$AJ,(AD$3+2),FALSE)))</f>
        <v>6.35</v>
      </c>
      <c r="AE627" s="103">
        <f>IF($C627 = "neg", (($D627+1) - VLOOKUP($B627,'Results-formatted 060121'!$A:$AJ,(AE$3+2),FALSE)), IF($C627 = "pos-neg", (3+VLOOKUP($B627,'Results-formatted 060121'!$A:$AJ,(AE$3+2),FALSE)), VLOOKUP($B627,'Results-formatted 060121'!$A:$AJ,(AE$3+2),FALSE)))</f>
        <v>31.73</v>
      </c>
      <c r="AF627" s="103">
        <f>IF($C627 = "neg", (($D627+1) - VLOOKUP($B627,'Results-formatted 060121'!$A:$AJ,(AF$3+2),FALSE)), IF($C627 = "pos-neg", (3+VLOOKUP($B627,'Results-formatted 060121'!$A:$AJ,(AF$3+2),FALSE)), VLOOKUP($B627,'Results-formatted 060121'!$A:$AJ,(AF$3+2),FALSE)))</f>
        <v>16.010000000000002</v>
      </c>
      <c r="AG627" s="103">
        <f>IF($C627 = "neg", (($D627+1) - VLOOKUP($B627,'Results-formatted 060121'!$A:$AJ,(AG$3+2),FALSE)), IF($C627 = "pos-neg", (3+VLOOKUP($B627,'Results-formatted 060121'!$A:$AJ,(AG$3+2),FALSE)), VLOOKUP($B627,'Results-formatted 060121'!$A:$AJ,(AG$3+2),FALSE)))</f>
        <v>33.58</v>
      </c>
      <c r="AH627" s="103">
        <f>IF($C627 = "neg", (($D627+1) - VLOOKUP($B627,'Results-formatted 060121'!$A:$AJ,(AH$3+2),FALSE)), IF($C627 = "pos-neg", (3+VLOOKUP($B627,'Results-formatted 060121'!$A:$AJ,(AH$3+2),FALSE)), VLOOKUP($B627,'Results-formatted 060121'!$A:$AJ,(AH$3+2),FALSE)))</f>
        <v>39.42</v>
      </c>
      <c r="AI627" s="103">
        <f>IF($C627 = "neg", (($D627+1) - VLOOKUP($B627,'Results-formatted 060121'!$A:$AJ,(AI$3+2),FALSE)), IF($C627 = "pos-neg", (3+VLOOKUP($B627,'Results-formatted 060121'!$A:$AJ,(AI$3+2),FALSE)), VLOOKUP($B627,'Results-formatted 060121'!$A:$AJ,(AI$3+2),FALSE)))</f>
        <v>44.88</v>
      </c>
      <c r="AJ627" s="103">
        <f>IF($C627 = "neg", (($D627+1) - VLOOKUP($B627,'Results-formatted 060121'!$A:$AJ,(AJ$3+2),FALSE)), IF($C627 = "pos-neg", (3+VLOOKUP($B627,'Results-formatted 060121'!$A:$AJ,(AJ$3+2),FALSE)), VLOOKUP($B627,'Results-formatted 060121'!$A:$AJ,(AJ$3+2),FALSE)))</f>
        <v>3.49</v>
      </c>
      <c r="AK627" s="103">
        <f>IF($C627 = "neg", (($D627+1) - VLOOKUP($B627,'Results-formatted 060121'!$A:$AJ,(AK$3+2),FALSE)), IF($C627 = "pos-neg", (3+VLOOKUP($B627,'Results-formatted 060121'!$A:$AJ,(AK$3+2),FALSE)), VLOOKUP($B627,'Results-formatted 060121'!$A:$AJ,(AK$3+2),FALSE)))</f>
        <v>3.72</v>
      </c>
      <c r="AL627" s="103">
        <f>IF($C627 = "neg", (($D627+1) - VLOOKUP($B627,'Results-formatted 060121'!$A:$AJ,(AL$3+2),FALSE)), IF($C627 = "pos-neg", (3+VLOOKUP($B627,'Results-formatted 060121'!$A:$AJ,(AL$3+2),FALSE)), VLOOKUP($B627,'Results-formatted 060121'!$A:$AJ,(AL$3+2),FALSE)))</f>
        <v>19.440000000000001</v>
      </c>
      <c r="AM627" s="103">
        <f>IF($C627 = "neg", (($D627+1) - VLOOKUP($B627,'Results-formatted 060121'!$A:AJ,(AM$3+2),FALSE)), IF($C627 = "pos-neg", (3+VLOOKUP($B627,'Results-formatted 060121'!$A:AJ,(AM$3+2),FALSE)), VLOOKUP($B627,'Results-formatted 060121'!$A:AJ,(AM$3+2),FALSE)))</f>
        <v>3.72</v>
      </c>
      <c r="AN627" s="103">
        <f>IF($C627 = "neg", (($D627+1) - VLOOKUP($B627,'Results-formatted 060121'!$A:AK,(AN$3+2),FALSE)), IF($C627 = "pos-neg", (3+VLOOKUP($B627,'Results-formatted 060121'!$A:AK,(AN$3+2),FALSE)), VLOOKUP($B627,'Results-formatted 060121'!$A:AK,(AN$3+2),FALSE)))</f>
        <v>43.14</v>
      </c>
      <c r="AO627" s="103">
        <f>IF($C627 = "neg", (($D627+1) - VLOOKUP($B627,'Results-formatted 060121'!$A:AL,(AO$3+2),FALSE)), IF($C627 = "pos-neg", (3+VLOOKUP($B627,'Results-formatted 060121'!$A:AL,(AO$3+2),FALSE)), VLOOKUP($B627,'Results-formatted 060121'!$A:AL,(AO$3+2),FALSE)))</f>
        <v>43.82</v>
      </c>
      <c r="AP627" s="103">
        <f>IF($C627 = "neg", (($D627+1) - VLOOKUP($B627,'Results-formatted 060121'!$A:AM,(AP$3+2),FALSE)), IF($C627 = "pos-neg", (3+VLOOKUP($B627,'Results-formatted 060121'!$A:AM,(AP$3+2),FALSE)), VLOOKUP($B627,'Results-formatted 060121'!$A:AM,(AP$3+2),FALSE)))</f>
        <v>15.15</v>
      </c>
      <c r="AQ627" s="103">
        <f>IF($C627 = "neg", (($D627+1) - VLOOKUP($B627,'Results-formatted 060121'!$A:AN,(AQ$3+2),FALSE)), IF($C627 = "pos-neg", (3+VLOOKUP($B627,'Results-formatted 060121'!$A:AN,(AQ$3+2),FALSE)), VLOOKUP($B627,'Results-formatted 060121'!$A:AN,(AQ$3+2),FALSE)))</f>
        <v>47.76</v>
      </c>
      <c r="AR627" s="103">
        <f>IF($C627 = "neg", (($D627+1) - VLOOKUP($B627,'Results-formatted 060121'!$A:AO,(AR$3+2),FALSE)), IF($C627 = "pos-neg", (3+VLOOKUP($B627,'Results-formatted 060121'!$A:AO,(AR$3+2),FALSE)), VLOOKUP($B627,'Results-formatted 060121'!$A:AO,(AR$3+2),FALSE)))</f>
        <v>54.81</v>
      </c>
      <c r="AS627" s="103">
        <f>IF($C627 = "neg", (($D627+1) - VLOOKUP($B627,'Results-formatted 060121'!$A:AP,(AS$3+2),FALSE)), IF($C627 = "pos-neg", (3+VLOOKUP($B627,'Results-formatted 060121'!$A:AP,(AS$3+2),FALSE)), VLOOKUP($B627,'Results-formatted 060121'!$A:AP,(AS$3+2),FALSE)))</f>
        <v>52.82</v>
      </c>
      <c r="AT627" s="103">
        <f>IF($C627 = "neg", (($D627+1) - VLOOKUP($B627,'Results-formatted 060121'!$A:AQ,(AT$3+2),FALSE)), IF($C627 = "pos-neg", (3+VLOOKUP($B627,'Results-formatted 060121'!$A:AQ,(AT$3+2),FALSE)), VLOOKUP($B627,'Results-formatted 060121'!$A:AQ,(AT$3+2),FALSE)))</f>
        <v>10.54</v>
      </c>
      <c r="AU627" s="103">
        <f>IF($C627 = "neg", (($D627+1) - VLOOKUP($B627,'Results-formatted 060121'!$A:AR,(AU$3+2),FALSE)), IF($C627 = "pos-neg", (3+VLOOKUP($B627,'Results-formatted 060121'!$A:AR,(AU$3+2),FALSE)), VLOOKUP($B627,'Results-formatted 060121'!$A:AR,(AU$3+2),FALSE)))</f>
        <v>25.53</v>
      </c>
      <c r="AV627" s="103">
        <f>IF($C627 = "neg", (($D627+1) - VLOOKUP($B627,'Results-formatted 060121'!$A:AS,(AV$3+2),FALSE)), IF($C627 = "pos-neg", (3+VLOOKUP($B627,'Results-formatted 060121'!$A:AS,(AV$3+2),FALSE)), VLOOKUP($B627,'Results-formatted 060121'!$A:AS,(AV$3+2),FALSE)))</f>
        <v>41.02</v>
      </c>
      <c r="AW627" s="103">
        <f>IF($C627 = "neg", (($D627+1) - VLOOKUP($B627,'Results-formatted 060121'!$A:AT,(AW$3+2),FALSE)), IF($C627 = "pos-neg", (3+VLOOKUP($B627,'Results-formatted 060121'!$A:AT,(AW$3+2),FALSE)), VLOOKUP($B627,'Results-formatted 060121'!$A:AT,(AW$3+2),FALSE)))</f>
        <v>66.19</v>
      </c>
      <c r="AX627" s="103">
        <f>IF($C627 = "neg", (($D627+1) - VLOOKUP($B627,'Results-formatted 060121'!$A:AU,(AX$3+2),FALSE)), IF($C627 = "pos-neg", (3+VLOOKUP($B627,'Results-formatted 060121'!$A:AU,(AX$3+2),FALSE)), VLOOKUP($B627,'Results-formatted 060121'!$A:AU,(AX$3+2),FALSE)))</f>
        <v>55.33</v>
      </c>
      <c r="AY627" s="103">
        <f>IF($C627 = "neg", (($D627+1) - VLOOKUP($B627,'Results-formatted 060121'!$A:AV,(AY$3+2),FALSE)), IF($C627 = "pos-neg", (3+VLOOKUP($B627,'Results-formatted 060121'!$A:AV,(AY$3+2),FALSE)), VLOOKUP($B627,'Results-formatted 060121'!$A:AV,(AY$3+2),FALSE)))</f>
        <v>3.25</v>
      </c>
      <c r="AZ627" s="103">
        <f>IF($C627 = "neg", (($D627+1) - VLOOKUP($B627,'Results-formatted 060121'!$A:AW,(AZ$3+2),FALSE)), IF($C627 = "pos-neg", (3+VLOOKUP($B627,'Results-formatted 060121'!$A:AW,(AZ$3+2),FALSE)), VLOOKUP($B627,'Results-formatted 060121'!$A:AW,(AZ$3+2),FALSE)))</f>
        <v>52.18</v>
      </c>
      <c r="BA627" s="103">
        <f>IF($C627 = "neg", (($D627+1) - VLOOKUP($B627,'Results-formatted 060121'!$A:AX,(BA$3+2),FALSE)), IF($C627 = "pos-neg", (3+VLOOKUP($B627,'Results-formatted 060121'!$A:AX,(BA$3+2),FALSE)), VLOOKUP($B627,'Results-formatted 060121'!$A:AX,(BA$3+2),FALSE)))</f>
        <v>2.59</v>
      </c>
      <c r="BB627" s="103">
        <f>IF($C627 = "neg", (($D627+1) - VLOOKUP($B627,'Results-formatted 060121'!$A:AY,(BB$3+2),FALSE)), IF($C627 = "pos-neg", (3+VLOOKUP($B627,'Results-formatted 060121'!$A:AY,(BB$3+2),FALSE)), VLOOKUP($B627,'Results-formatted 060121'!$A:AY,(BB$3+2),FALSE)))</f>
        <v>79.53</v>
      </c>
      <c r="BC627" s="103">
        <f>IF($C627 = "neg", (($D627+1) - VLOOKUP($B627,'Results-formatted 060121'!$A:AZ,(BC$3+2),FALSE)), IF($C627 = "pos-neg", (3+VLOOKUP($B627,'Results-formatted 060121'!$A:AZ,(BC$3+2),FALSE)), VLOOKUP($B627,'Results-formatted 060121'!$A:AZ,(BC$3+2),FALSE)))</f>
        <v>4.13</v>
      </c>
      <c r="BD627" s="103">
        <f>IF($C627 = "neg", (($D627+1) - VLOOKUP($B627,'Results-formatted 060121'!$A:BA,(BD$3+2),FALSE)), IF($C627 = "pos-neg", (3+VLOOKUP($B627,'Results-formatted 060121'!$A:BA,(BD$3+2),FALSE)), VLOOKUP($B627,'Results-formatted 060121'!$A:BA,(BD$3+2),FALSE)))</f>
        <v>10.19</v>
      </c>
      <c r="BE627" s="103">
        <f>IF($C627 = "neg", (($D627+1) - VLOOKUP($B627,'Results-formatted 060121'!$A:BB,(BE$3+2),FALSE)), IF($C627 = "pos-neg", (3+VLOOKUP($B627,'Results-formatted 060121'!$A:BB,(BE$3+2),FALSE)), VLOOKUP($B627,'Results-formatted 060121'!$A:BB,(BE$3+2),FALSE)))</f>
        <v>63.37</v>
      </c>
      <c r="BF627" s="103">
        <f>IF($C627 = "neg", (($D627+1) - VLOOKUP($B627,'Results-formatted 060121'!$A:BC,(BF$3+2),FALSE)), IF($C627 = "pos-neg", (3+VLOOKUP($B627,'Results-formatted 060121'!$A:BC,(BF$3+2),FALSE)), VLOOKUP($B627,'Results-formatted 060121'!$A:BC,(BF$3+2),FALSE)))</f>
        <v>4.9000000000000004</v>
      </c>
      <c r="BG627" s="103">
        <f>IF($C627 = "neg", (($D627+1) - VLOOKUP($B627,'Results-formatted 060121'!$A:BD,(BG$3+2),FALSE)), IF($C627 = "pos-neg", (3+VLOOKUP($B627,'Results-formatted 060121'!$A:BD,(BG$3+2),FALSE)), VLOOKUP($B627,'Results-formatted 060121'!$A:BD,(BG$3+2),FALSE)))</f>
        <v>5.0999999999999996</v>
      </c>
      <c r="BH627" s="103">
        <f>IF($C627 = "neg", (($D627+1) - VLOOKUP($B627,'Results-formatted 060121'!$A:BE,(BH$3+2),FALSE)), IF($C627 = "pos-neg", (3+VLOOKUP($B627,'Results-formatted 060121'!$A:BE,(BH$3+2),FALSE)), VLOOKUP($B627,'Results-formatted 060121'!$A:BE,(BH$3+2),FALSE)))</f>
        <v>2.35</v>
      </c>
      <c r="BI627" s="103">
        <f>IF($C627 = "neg", (($D627+1) - VLOOKUP($B627,'Results-formatted 060121'!$A:BF,(BI$3+2),FALSE)), IF($C627 = "pos-neg", (3+VLOOKUP($B627,'Results-formatted 060121'!$A:BF,(BI$3+2),FALSE)), VLOOKUP($B627,'Results-formatted 060121'!$A:BF,(BI$3+2),FALSE)))</f>
        <v>4.37</v>
      </c>
      <c r="BJ627" s="103">
        <f>IF($C627 = "neg", (($D627+1) - VLOOKUP($B627,'Results-formatted 060121'!$A:BG,(BJ$3+2),FALSE)), IF($C627 = "pos-neg", (3+VLOOKUP($B627,'Results-formatted 060121'!$A:BG,(BJ$3+2),FALSE)), VLOOKUP($B627,'Results-formatted 060121'!$A:BG,(BJ$3+2),FALSE)))</f>
        <v>37.049999999999997</v>
      </c>
      <c r="BK627" s="103">
        <f>IF($C627 = "neg", (($D627+1) - VLOOKUP($B627,'Results-formatted 060121'!$A:BH,(BK$3+2),FALSE)), IF($C627 = "pos-neg", (3+VLOOKUP($B627,'Results-formatted 060121'!$A:BH,(BK$3+2),FALSE)), VLOOKUP($B627,'Results-formatted 060121'!$A:BH,(BK$3+2),FALSE)))</f>
        <v>88.87</v>
      </c>
      <c r="BL627" s="103">
        <f>IF($C627 = "neg", (($D627+1) - VLOOKUP($B627,'Results-formatted 060121'!$A:BI,(BL$3+2),FALSE)), IF($C627 = "pos-neg", (3+VLOOKUP($B627,'Results-formatted 060121'!$A:BI,(BL$3+2),FALSE)), VLOOKUP($B627,'Results-formatted 060121'!$A:BI,(BL$3+2),FALSE)))</f>
        <v>2.39</v>
      </c>
      <c r="BM627" s="103">
        <f>IF($C627 = "neg", (($D627+1) - VLOOKUP($B627,'Results-formatted 060121'!$A:BJ,(BM$3+2),FALSE)), IF($C627 = "pos-neg", (3+VLOOKUP($B627,'Results-formatted 060121'!$A:BJ,(BM$3+2),FALSE)), VLOOKUP($B627,'Results-formatted 060121'!$A:BJ,(BM$3+2),FALSE)))</f>
        <v>45.21</v>
      </c>
      <c r="BN627" s="95"/>
      <c r="BO627" s="95"/>
      <c r="BP627" s="95"/>
      <c r="BQ627" s="95"/>
      <c r="BR627" s="95"/>
      <c r="BS627" s="95"/>
      <c r="BT627" s="95"/>
      <c r="BU627" s="95"/>
      <c r="BV627" s="95"/>
      <c r="BW627" s="95"/>
      <c r="BX627" s="95"/>
      <c r="BY627" s="95"/>
      <c r="BZ627" s="95"/>
      <c r="CA627" s="95"/>
      <c r="CB627" s="95"/>
      <c r="CC627" s="95"/>
      <c r="CD627" s="97"/>
      <c r="CE627" s="25">
        <f t="shared" si="2518"/>
        <v>35.802166666666658</v>
      </c>
      <c r="CF627" s="118">
        <f t="shared" ref="CF627:CF634" si="2520">CE627/60</f>
        <v>0.59670277777777758</v>
      </c>
      <c r="CH627" s="5"/>
    </row>
    <row r="628" spans="2:86" ht="14" x14ac:dyDescent="0.15">
      <c r="B628" s="20" t="str">
        <f t="shared" si="2519"/>
        <v>groupTime6190</v>
      </c>
      <c r="D628" s="2"/>
      <c r="E628" s="6" t="s">
        <v>1170</v>
      </c>
      <c r="F628" s="103">
        <f>IF($C628 = "neg", (($D628+1) - VLOOKUP($B628,'Results-formatted 060121'!$A:$AJ,(F$3+2),FALSE)), IF($C628 = "pos-neg", (3+VLOOKUP($B628,'Results-formatted 060121'!$A:$AJ,(F$3+2),FALSE)), VLOOKUP($B628,'Results-formatted 060121'!$A:$AJ,(F$3+2),FALSE)))</f>
        <v>35.229999999999997</v>
      </c>
      <c r="G628" s="103">
        <f>IF($C628 = "neg", (($D628+1) - VLOOKUP($B628,'Results-formatted 060121'!$A:$AJ,(G$3+2),FALSE)), IF($C628 = "pos-neg", (3+VLOOKUP($B628,'Results-formatted 060121'!$A:$AJ,(G$3+2),FALSE)), VLOOKUP($B628,'Results-formatted 060121'!$A:$AJ,(G$3+2),FALSE)))</f>
        <v>23.4</v>
      </c>
      <c r="H628" s="103">
        <f>IF($C628 = "neg", (($D628+1) - VLOOKUP($B628,'Results-formatted 060121'!$A:$AJ,(H$3+2),FALSE)), IF($C628 = "pos-neg", (3+VLOOKUP($B628,'Results-formatted 060121'!$A:$AJ,(H$3+2),FALSE)), VLOOKUP($B628,'Results-formatted 060121'!$A:$AJ,(H$3+2),FALSE)))</f>
        <v>46.54</v>
      </c>
      <c r="I628" s="103">
        <f>IF($C628 = "neg", (($D628+1) - VLOOKUP($B628,'Results-formatted 060121'!$A:$AJ,(I$3+2),FALSE)), IF($C628 = "pos-neg", (3+VLOOKUP($B628,'Results-formatted 060121'!$A:$AJ,(I$3+2),FALSE)), VLOOKUP($B628,'Results-formatted 060121'!$A:$AJ,(I$3+2),FALSE)))</f>
        <v>93.63</v>
      </c>
      <c r="J628" s="103">
        <f>IF($C628 = "neg", (($D628+1) - VLOOKUP($B628,'Results-formatted 060121'!$A:$AJ,(J$3+2),FALSE)), IF($C628 = "pos-neg", (3+VLOOKUP($B628,'Results-formatted 060121'!$A:$AJ,(J$3+2),FALSE)), VLOOKUP($B628,'Results-formatted 060121'!$A:$AJ,(J$3+2),FALSE)))</f>
        <v>26.05</v>
      </c>
      <c r="K628" s="103">
        <f>IF($C628 = "neg", (($D628+1) - VLOOKUP($B628,'Results-formatted 060121'!$A:$AJ,(K$3+2),FALSE)), IF($C628 = "pos-neg", (3+VLOOKUP($B628,'Results-formatted 060121'!$A:$AJ,(K$3+2),FALSE)), VLOOKUP($B628,'Results-formatted 060121'!$A:$AJ,(K$3+2),FALSE)))</f>
        <v>40.409999999999997</v>
      </c>
      <c r="L628" s="103">
        <f>IF($C628 = "neg", (($D628+1) - VLOOKUP($B628,'Results-formatted 060121'!$A:$AJ,(L$3+2),FALSE)), IF($C628 = "pos-neg", (3+VLOOKUP($B628,'Results-formatted 060121'!$A:$AJ,(L$3+2),FALSE)), VLOOKUP($B628,'Results-formatted 060121'!$A:$AJ,(L$3+2),FALSE)))</f>
        <v>21.85</v>
      </c>
      <c r="M628" s="103">
        <f>IF($C628 = "neg", (($D628+1) - VLOOKUP($B628,'Results-formatted 060121'!$A:$AJ,(M$3+2),FALSE)), IF($C628 = "pos-neg", (3+VLOOKUP($B628,'Results-formatted 060121'!$A:$AJ,(M$3+2),FALSE)), VLOOKUP($B628,'Results-formatted 060121'!$A:$AJ,(M$3+2),FALSE)))</f>
        <v>32.130000000000003</v>
      </c>
      <c r="N628" s="103">
        <f>IF($C628 = "neg", (($D628+1) - VLOOKUP($B628,'Results-formatted 060121'!$A:$AJ,(N$3+2),FALSE)), IF($C628 = "pos-neg", (3+VLOOKUP($B628,'Results-formatted 060121'!$A:$AJ,(N$3+2),FALSE)), VLOOKUP($B628,'Results-formatted 060121'!$A:$AJ,(N$3+2),FALSE)))</f>
        <v>48.42</v>
      </c>
      <c r="O628" s="103">
        <f>IF($C628 = "neg", (($D628+1) - VLOOKUP($B628,'Results-formatted 060121'!$A:$AJ,(O$3+2),FALSE)), IF($C628 = "pos-neg", (3+VLOOKUP($B628,'Results-formatted 060121'!$A:$AJ,(O$3+2),FALSE)), VLOOKUP($B628,'Results-formatted 060121'!$A:$AJ,(O$3+2),FALSE)))</f>
        <v>32.979999999999997</v>
      </c>
      <c r="P628" s="103">
        <f>IF($C628 = "neg", (($D628+1) - VLOOKUP($B628,'Results-formatted 060121'!$A:$AJ,(P$3+2),FALSE)), IF($C628 = "pos-neg", (3+VLOOKUP($B628,'Results-formatted 060121'!$A:$AJ,(P$3+2),FALSE)), VLOOKUP($B628,'Results-formatted 060121'!$A:$AJ,(P$3+2),FALSE)))</f>
        <v>15.68</v>
      </c>
      <c r="Q628" s="103">
        <f>IF($C628 = "neg", (($D628+1) - VLOOKUP($B628,'Results-formatted 060121'!$A:$AJ,(Q$3+2),FALSE)), IF($C628 = "pos-neg", (3+VLOOKUP($B628,'Results-formatted 060121'!$A:$AJ,(Q$3+2),FALSE)), VLOOKUP($B628,'Results-formatted 060121'!$A:$AJ,(Q$3+2),FALSE)))</f>
        <v>22.84</v>
      </c>
      <c r="R628" s="103">
        <f>IF($C628 = "neg", (($D628+1) - VLOOKUP($B628,'Results-formatted 060121'!$A:$AJ,(R$3+2),FALSE)), IF($C628 = "pos-neg", (3+VLOOKUP($B628,'Results-formatted 060121'!$A:$AJ,(R$3+2),FALSE)), VLOOKUP($B628,'Results-formatted 060121'!$A:$AJ,(R$3+2),FALSE)))</f>
        <v>22.65</v>
      </c>
      <c r="S628" s="103">
        <f>IF($C628 = "neg", (($D628+1) - VLOOKUP($B628,'Results-formatted 060121'!$A:$AJ,(S$3+2),FALSE)), IF($C628 = "pos-neg", (3+VLOOKUP($B628,'Results-formatted 060121'!$A:$AJ,(S$3+2),FALSE)), VLOOKUP($B628,'Results-formatted 060121'!$A:$AJ,(S$3+2),FALSE)))</f>
        <v>28.87</v>
      </c>
      <c r="T628" s="103">
        <f>IF($C628 = "neg", (($D628+1) - VLOOKUP($B628,'Results-formatted 060121'!$A:$AJ,(T$3+2),FALSE)), IF($C628 = "pos-neg", (3+VLOOKUP($B628,'Results-formatted 060121'!$A:$AJ,(T$3+2),FALSE)), VLOOKUP($B628,'Results-formatted 060121'!$A:$AJ,(T$3+2),FALSE)))</f>
        <v>58.26</v>
      </c>
      <c r="U628" s="103">
        <f>IF($C628 = "neg", (($D628+1) - VLOOKUP($B628,'Results-formatted 060121'!$A:$AJ,(U$3+2),FALSE)), IF($C628 = "pos-neg", (3+VLOOKUP($B628,'Results-formatted 060121'!$A:$AJ,(U$3+2),FALSE)), VLOOKUP($B628,'Results-formatted 060121'!$A:$AJ,(U$3+2),FALSE)))</f>
        <v>78.52</v>
      </c>
      <c r="V628" s="103">
        <f>IF($C628 = "neg", (($D628+1) - VLOOKUP($B628,'Results-formatted 060121'!$A:$AJ,(V$3+2),FALSE)), IF($C628 = "pos-neg", (3+VLOOKUP($B628,'Results-formatted 060121'!$A:$AJ,(V$3+2),FALSE)), VLOOKUP($B628,'Results-formatted 060121'!$A:$AJ,(V$3+2),FALSE)))</f>
        <v>48.18</v>
      </c>
      <c r="W628" s="103">
        <f>IF($C628 = "neg", (($D628+1) - VLOOKUP($B628,'Results-formatted 060121'!$A:$AJ,(W$3+2),FALSE)), IF($C628 = "pos-neg", (3+VLOOKUP($B628,'Results-formatted 060121'!$A:$AJ,(W$3+2),FALSE)), VLOOKUP($B628,'Results-formatted 060121'!$A:$AJ,(W$3+2),FALSE)))</f>
        <v>20.93</v>
      </c>
      <c r="X628" s="103">
        <f>IF($C628 = "neg", (($D628+1) - VLOOKUP($B628,'Results-formatted 060121'!$A:$AJ,(X$3+2),FALSE)), IF($C628 = "pos-neg", (3+VLOOKUP($B628,'Results-formatted 060121'!$A:$AJ,(X$3+2),FALSE)), VLOOKUP($B628,'Results-formatted 060121'!$A:$AJ,(X$3+2),FALSE)))</f>
        <v>43.08</v>
      </c>
      <c r="Y628" s="103">
        <f>IF($C628 = "neg", (($D628+1) - VLOOKUP($B628,'Results-formatted 060121'!$A:$AJ,(Y$3+2),FALSE)), IF($C628 = "pos-neg", (3+VLOOKUP($B628,'Results-formatted 060121'!$A:$AJ,(Y$3+2),FALSE)), VLOOKUP($B628,'Results-formatted 060121'!$A:$AJ,(Y$3+2),FALSE)))</f>
        <v>73.489999999999995</v>
      </c>
      <c r="Z628" s="103">
        <f>IF($C628 = "neg", (($D628+1) - VLOOKUP($B628,'Results-formatted 060121'!$A:$AJ,(Z$3+2),FALSE)), IF($C628 = "pos-neg", (3+VLOOKUP($B628,'Results-formatted 060121'!$A:$AJ,(Z$3+2),FALSE)), VLOOKUP($B628,'Results-formatted 060121'!$A:$AJ,(Z$3+2),FALSE)))</f>
        <v>64.3</v>
      </c>
      <c r="AA628" s="103">
        <f>IF($C628 = "neg", (($D628+1) - VLOOKUP($B628,'Results-formatted 060121'!$A:$AJ,(AA$3+2),FALSE)), IF($C628 = "pos-neg", (3+VLOOKUP($B628,'Results-formatted 060121'!$A:$AJ,(AA$3+2),FALSE)), VLOOKUP($B628,'Results-formatted 060121'!$A:$AJ,(AA$3+2),FALSE)))</f>
        <v>19.38</v>
      </c>
      <c r="AB628" s="103">
        <f>IF($C628 = "neg", (($D628+1) - VLOOKUP($B628,'Results-formatted 060121'!$A:$AJ,(AB$3+2),FALSE)), IF($C628 = "pos-neg", (3+VLOOKUP($B628,'Results-formatted 060121'!$A:$AJ,(AB$3+2),FALSE)), VLOOKUP($B628,'Results-formatted 060121'!$A:$AJ,(AB$3+2),FALSE)))</f>
        <v>30.04</v>
      </c>
      <c r="AC628" s="103">
        <f>IF($C628 = "neg", (($D628+1) - VLOOKUP($B628,'Results-formatted 060121'!$A:$AJ,(AC$3+2),FALSE)), IF($C628 = "pos-neg", (3+VLOOKUP($B628,'Results-formatted 060121'!$A:$AJ,(AC$3+2),FALSE)), VLOOKUP($B628,'Results-formatted 060121'!$A:$AJ,(AC$3+2),FALSE)))</f>
        <v>7.38</v>
      </c>
      <c r="AD628" s="103">
        <f>IF($C628 = "neg", (($D628+1) - VLOOKUP($B628,'Results-formatted 060121'!$A:$AJ,(AD$3+2),FALSE)), IF($C628 = "pos-neg", (3+VLOOKUP($B628,'Results-formatted 060121'!$A:$AJ,(AD$3+2),FALSE)), VLOOKUP($B628,'Results-formatted 060121'!$A:$AJ,(AD$3+2),FALSE)))</f>
        <v>58.49</v>
      </c>
      <c r="AE628" s="103">
        <f>IF($C628 = "neg", (($D628+1) - VLOOKUP($B628,'Results-formatted 060121'!$A:$AJ,(AE$3+2),FALSE)), IF($C628 = "pos-neg", (3+VLOOKUP($B628,'Results-formatted 060121'!$A:$AJ,(AE$3+2),FALSE)), VLOOKUP($B628,'Results-formatted 060121'!$A:$AJ,(AE$3+2),FALSE)))</f>
        <v>21.49</v>
      </c>
      <c r="AF628" s="103">
        <f>IF($C628 = "neg", (($D628+1) - VLOOKUP($B628,'Results-formatted 060121'!$A:$AJ,(AF$3+2),FALSE)), IF($C628 = "pos-neg", (3+VLOOKUP($B628,'Results-formatted 060121'!$A:$AJ,(AF$3+2),FALSE)), VLOOKUP($B628,'Results-formatted 060121'!$A:$AJ,(AF$3+2),FALSE)))</f>
        <v>54.71</v>
      </c>
      <c r="AG628" s="103">
        <f>IF($C628 = "neg", (($D628+1) - VLOOKUP($B628,'Results-formatted 060121'!$A:$AJ,(AG$3+2),FALSE)), IF($C628 = "pos-neg", (3+VLOOKUP($B628,'Results-formatted 060121'!$A:$AJ,(AG$3+2),FALSE)), VLOOKUP($B628,'Results-formatted 060121'!$A:$AJ,(AG$3+2),FALSE)))</f>
        <v>32.51</v>
      </c>
      <c r="AH628" s="103">
        <f>IF($C628 = "neg", (($D628+1) - VLOOKUP($B628,'Results-formatted 060121'!$A:$AJ,(AH$3+2),FALSE)), IF($C628 = "pos-neg", (3+VLOOKUP($B628,'Results-formatted 060121'!$A:$AJ,(AH$3+2),FALSE)), VLOOKUP($B628,'Results-formatted 060121'!$A:$AJ,(AH$3+2),FALSE)))</f>
        <v>139.5</v>
      </c>
      <c r="AI628" s="103">
        <f>IF($C628 = "neg", (($D628+1) - VLOOKUP($B628,'Results-formatted 060121'!$A:$AJ,(AI$3+2),FALSE)), IF($C628 = "pos-neg", (3+VLOOKUP($B628,'Results-formatted 060121'!$A:$AJ,(AI$3+2),FALSE)), VLOOKUP($B628,'Results-formatted 060121'!$A:$AJ,(AI$3+2),FALSE)))</f>
        <v>23.14</v>
      </c>
      <c r="AJ628" s="103">
        <f>IF($C628 = "neg", (($D628+1) - VLOOKUP($B628,'Results-formatted 060121'!$A:$AJ,(AJ$3+2),FALSE)), IF($C628 = "pos-neg", (3+VLOOKUP($B628,'Results-formatted 060121'!$A:$AJ,(AJ$3+2),FALSE)), VLOOKUP($B628,'Results-formatted 060121'!$A:$AJ,(AJ$3+2),FALSE)))</f>
        <v>18.95</v>
      </c>
      <c r="AK628" s="103">
        <f>IF($C628 = "neg", (($D628+1) - VLOOKUP($B628,'Results-formatted 060121'!$A:$AJ,(AK$3+2),FALSE)), IF($C628 = "pos-neg", (3+VLOOKUP($B628,'Results-formatted 060121'!$A:$AJ,(AK$3+2),FALSE)), VLOOKUP($B628,'Results-formatted 060121'!$A:$AJ,(AK$3+2),FALSE)))</f>
        <v>53.5</v>
      </c>
      <c r="AL628" s="103">
        <f>IF($C628 = "neg", (($D628+1) - VLOOKUP($B628,'Results-formatted 060121'!$A:$AJ,(AL$3+2),FALSE)), IF($C628 = "pos-neg", (3+VLOOKUP($B628,'Results-formatted 060121'!$A:$AJ,(AL$3+2),FALSE)), VLOOKUP($B628,'Results-formatted 060121'!$A:$AJ,(AL$3+2),FALSE)))</f>
        <v>23.1</v>
      </c>
      <c r="AM628" s="103">
        <f>IF($C628 = "neg", (($D628+1) - VLOOKUP($B628,'Results-formatted 060121'!$A:AJ,(AM$3+2),FALSE)), IF($C628 = "pos-neg", (3+VLOOKUP($B628,'Results-formatted 060121'!$A:AJ,(AM$3+2),FALSE)), VLOOKUP($B628,'Results-formatted 060121'!$A:AJ,(AM$3+2),FALSE)))</f>
        <v>19.59</v>
      </c>
      <c r="AN628" s="103">
        <f>IF($C628 = "neg", (($D628+1) - VLOOKUP($B628,'Results-formatted 060121'!$A:AK,(AN$3+2),FALSE)), IF($C628 = "pos-neg", (3+VLOOKUP($B628,'Results-formatted 060121'!$A:AK,(AN$3+2),FALSE)), VLOOKUP($B628,'Results-formatted 060121'!$A:AK,(AN$3+2),FALSE)))</f>
        <v>32.5</v>
      </c>
      <c r="AO628" s="103">
        <f>IF($C628 = "neg", (($D628+1) - VLOOKUP($B628,'Results-formatted 060121'!$A:AL,(AO$3+2),FALSE)), IF($C628 = "pos-neg", (3+VLOOKUP($B628,'Results-formatted 060121'!$A:AL,(AO$3+2),FALSE)), VLOOKUP($B628,'Results-formatted 060121'!$A:AL,(AO$3+2),FALSE)))</f>
        <v>261.86</v>
      </c>
      <c r="AP628" s="103">
        <f>IF($C628 = "neg", (($D628+1) - VLOOKUP($B628,'Results-formatted 060121'!$A:AM,(AP$3+2),FALSE)), IF($C628 = "pos-neg", (3+VLOOKUP($B628,'Results-formatted 060121'!$A:AM,(AP$3+2),FALSE)), VLOOKUP($B628,'Results-formatted 060121'!$A:AM,(AP$3+2),FALSE)))</f>
        <v>29.62</v>
      </c>
      <c r="AQ628" s="103">
        <f>IF($C628 = "neg", (($D628+1) - VLOOKUP($B628,'Results-formatted 060121'!$A:AN,(AQ$3+2),FALSE)), IF($C628 = "pos-neg", (3+VLOOKUP($B628,'Results-formatted 060121'!$A:AN,(AQ$3+2),FALSE)), VLOOKUP($B628,'Results-formatted 060121'!$A:AN,(AQ$3+2),FALSE)))</f>
        <v>33.380000000000003</v>
      </c>
      <c r="AR628" s="103">
        <f>IF($C628 = "neg", (($D628+1) - VLOOKUP($B628,'Results-formatted 060121'!$A:AO,(AR$3+2),FALSE)), IF($C628 = "pos-neg", (3+VLOOKUP($B628,'Results-formatted 060121'!$A:AO,(AR$3+2),FALSE)), VLOOKUP($B628,'Results-formatted 060121'!$A:AO,(AR$3+2),FALSE)))</f>
        <v>23.09</v>
      </c>
      <c r="AS628" s="103">
        <f>IF($C628 = "neg", (($D628+1) - VLOOKUP($B628,'Results-formatted 060121'!$A:AP,(AS$3+2),FALSE)), IF($C628 = "pos-neg", (3+VLOOKUP($B628,'Results-formatted 060121'!$A:AP,(AS$3+2),FALSE)), VLOOKUP($B628,'Results-formatted 060121'!$A:AP,(AS$3+2),FALSE)))</f>
        <v>76.260000000000005</v>
      </c>
      <c r="AT628" s="103">
        <f>IF($C628 = "neg", (($D628+1) - VLOOKUP($B628,'Results-formatted 060121'!$A:AQ,(AT$3+2),FALSE)), IF($C628 = "pos-neg", (3+VLOOKUP($B628,'Results-formatted 060121'!$A:AQ,(AT$3+2),FALSE)), VLOOKUP($B628,'Results-formatted 060121'!$A:AQ,(AT$3+2),FALSE)))</f>
        <v>23.46</v>
      </c>
      <c r="AU628" s="103">
        <f>IF($C628 = "neg", (($D628+1) - VLOOKUP($B628,'Results-formatted 060121'!$A:AR,(AU$3+2),FALSE)), IF($C628 = "pos-neg", (3+VLOOKUP($B628,'Results-formatted 060121'!$A:AR,(AU$3+2),FALSE)), VLOOKUP($B628,'Results-formatted 060121'!$A:AR,(AU$3+2),FALSE)))</f>
        <v>27.43</v>
      </c>
      <c r="AV628" s="103">
        <f>IF($C628 = "neg", (($D628+1) - VLOOKUP($B628,'Results-formatted 060121'!$A:AS,(AV$3+2),FALSE)), IF($C628 = "pos-neg", (3+VLOOKUP($B628,'Results-formatted 060121'!$A:AS,(AV$3+2),FALSE)), VLOOKUP($B628,'Results-formatted 060121'!$A:AS,(AV$3+2),FALSE)))</f>
        <v>25.93</v>
      </c>
      <c r="AW628" s="103">
        <f>IF($C628 = "neg", (($D628+1) - VLOOKUP($B628,'Results-formatted 060121'!$A:AT,(AW$3+2),FALSE)), IF($C628 = "pos-neg", (3+VLOOKUP($B628,'Results-formatted 060121'!$A:AT,(AW$3+2),FALSE)), VLOOKUP($B628,'Results-formatted 060121'!$A:AT,(AW$3+2),FALSE)))</f>
        <v>58.27</v>
      </c>
      <c r="AX628" s="103">
        <f>IF($C628 = "neg", (($D628+1) - VLOOKUP($B628,'Results-formatted 060121'!$A:AU,(AX$3+2),FALSE)), IF($C628 = "pos-neg", (3+VLOOKUP($B628,'Results-formatted 060121'!$A:AU,(AX$3+2),FALSE)), VLOOKUP($B628,'Results-formatted 060121'!$A:AU,(AX$3+2),FALSE)))</f>
        <v>38.409999999999997</v>
      </c>
      <c r="AY628" s="103">
        <f>IF($C628 = "neg", (($D628+1) - VLOOKUP($B628,'Results-formatted 060121'!$A:AV,(AY$3+2),FALSE)), IF($C628 = "pos-neg", (3+VLOOKUP($B628,'Results-formatted 060121'!$A:AV,(AY$3+2),FALSE)), VLOOKUP($B628,'Results-formatted 060121'!$A:AV,(AY$3+2),FALSE)))</f>
        <v>14.08</v>
      </c>
      <c r="AZ628" s="103">
        <f>IF($C628 = "neg", (($D628+1) - VLOOKUP($B628,'Results-formatted 060121'!$A:AW,(AZ$3+2),FALSE)), IF($C628 = "pos-neg", (3+VLOOKUP($B628,'Results-formatted 060121'!$A:AW,(AZ$3+2),FALSE)), VLOOKUP($B628,'Results-formatted 060121'!$A:AW,(AZ$3+2),FALSE)))</f>
        <v>39.44</v>
      </c>
      <c r="BA628" s="103">
        <f>IF($C628 = "neg", (($D628+1) - VLOOKUP($B628,'Results-formatted 060121'!$A:AX,(BA$3+2),FALSE)), IF($C628 = "pos-neg", (3+VLOOKUP($B628,'Results-formatted 060121'!$A:AX,(BA$3+2),FALSE)), VLOOKUP($B628,'Results-formatted 060121'!$A:AX,(BA$3+2),FALSE)))</f>
        <v>23.31</v>
      </c>
      <c r="BB628" s="103">
        <f>IF($C628 = "neg", (($D628+1) - VLOOKUP($B628,'Results-formatted 060121'!$A:AY,(BB$3+2),FALSE)), IF($C628 = "pos-neg", (3+VLOOKUP($B628,'Results-formatted 060121'!$A:AY,(BB$3+2),FALSE)), VLOOKUP($B628,'Results-formatted 060121'!$A:AY,(BB$3+2),FALSE)))</f>
        <v>80.08</v>
      </c>
      <c r="BC628" s="103">
        <f>IF($C628 = "neg", (($D628+1) - VLOOKUP($B628,'Results-formatted 060121'!$A:AZ,(BC$3+2),FALSE)), IF($C628 = "pos-neg", (3+VLOOKUP($B628,'Results-formatted 060121'!$A:AZ,(BC$3+2),FALSE)), VLOOKUP($B628,'Results-formatted 060121'!$A:AZ,(BC$3+2),FALSE)))</f>
        <v>25.38</v>
      </c>
      <c r="BD628" s="103">
        <f>IF($C628 = "neg", (($D628+1) - VLOOKUP($B628,'Results-formatted 060121'!$A:BA,(BD$3+2),FALSE)), IF($C628 = "pos-neg", (3+VLOOKUP($B628,'Results-formatted 060121'!$A:BA,(BD$3+2),FALSE)), VLOOKUP($B628,'Results-formatted 060121'!$A:BA,(BD$3+2),FALSE)))</f>
        <v>58.51</v>
      </c>
      <c r="BE628" s="103">
        <f>IF($C628 = "neg", (($D628+1) - VLOOKUP($B628,'Results-formatted 060121'!$A:BB,(BE$3+2),FALSE)), IF($C628 = "pos-neg", (3+VLOOKUP($B628,'Results-formatted 060121'!$A:BB,(BE$3+2),FALSE)), VLOOKUP($B628,'Results-formatted 060121'!$A:BB,(BE$3+2),FALSE)))</f>
        <v>61.36</v>
      </c>
      <c r="BF628" s="103">
        <f>IF($C628 = "neg", (($D628+1) - VLOOKUP($B628,'Results-formatted 060121'!$A:BC,(BF$3+2),FALSE)), IF($C628 = "pos-neg", (3+VLOOKUP($B628,'Results-formatted 060121'!$A:BC,(BF$3+2),FALSE)), VLOOKUP($B628,'Results-formatted 060121'!$A:BC,(BF$3+2),FALSE)))</f>
        <v>32.78</v>
      </c>
      <c r="BG628" s="103">
        <f>IF($C628 = "neg", (($D628+1) - VLOOKUP($B628,'Results-formatted 060121'!$A:BD,(BG$3+2),FALSE)), IF($C628 = "pos-neg", (3+VLOOKUP($B628,'Results-formatted 060121'!$A:BD,(BG$3+2),FALSE)), VLOOKUP($B628,'Results-formatted 060121'!$A:BD,(BG$3+2),FALSE)))</f>
        <v>38.96</v>
      </c>
      <c r="BH628" s="103">
        <f>IF($C628 = "neg", (($D628+1) - VLOOKUP($B628,'Results-formatted 060121'!$A:BE,(BH$3+2),FALSE)), IF($C628 = "pos-neg", (3+VLOOKUP($B628,'Results-formatted 060121'!$A:BE,(BH$3+2),FALSE)), VLOOKUP($B628,'Results-formatted 060121'!$A:BE,(BH$3+2),FALSE)))</f>
        <v>3.43</v>
      </c>
      <c r="BI628" s="103">
        <f>IF($C628 = "neg", (($D628+1) - VLOOKUP($B628,'Results-formatted 060121'!$A:BF,(BI$3+2),FALSE)), IF($C628 = "pos-neg", (3+VLOOKUP($B628,'Results-formatted 060121'!$A:BF,(BI$3+2),FALSE)), VLOOKUP($B628,'Results-formatted 060121'!$A:BF,(BI$3+2),FALSE)))</f>
        <v>41.9</v>
      </c>
      <c r="BJ628" s="103">
        <f>IF($C628 = "neg", (($D628+1) - VLOOKUP($B628,'Results-formatted 060121'!$A:BG,(BJ$3+2),FALSE)), IF($C628 = "pos-neg", (3+VLOOKUP($B628,'Results-formatted 060121'!$A:BG,(BJ$3+2),FALSE)), VLOOKUP($B628,'Results-formatted 060121'!$A:BG,(BJ$3+2),FALSE)))</f>
        <v>15.32</v>
      </c>
      <c r="BK628" s="103">
        <f>IF($C628 = "neg", (($D628+1) - VLOOKUP($B628,'Results-formatted 060121'!$A:BH,(BK$3+2),FALSE)), IF($C628 = "pos-neg", (3+VLOOKUP($B628,'Results-formatted 060121'!$A:BH,(BK$3+2),FALSE)), VLOOKUP($B628,'Results-formatted 060121'!$A:BH,(BK$3+2),FALSE)))</f>
        <v>48.17</v>
      </c>
      <c r="BL628" s="103">
        <f>IF($C628 = "neg", (($D628+1) - VLOOKUP($B628,'Results-formatted 060121'!$A:BI,(BL$3+2),FALSE)), IF($C628 = "pos-neg", (3+VLOOKUP($B628,'Results-formatted 060121'!$A:BI,(BL$3+2),FALSE)), VLOOKUP($B628,'Results-formatted 060121'!$A:BI,(BL$3+2),FALSE)))</f>
        <v>1093.58</v>
      </c>
      <c r="BM628" s="103">
        <f>IF($C628 = "neg", (($D628+1) - VLOOKUP($B628,'Results-formatted 060121'!$A:BJ,(BM$3+2),FALSE)), IF($C628 = "pos-neg", (3+VLOOKUP($B628,'Results-formatted 060121'!$A:BJ,(BM$3+2),FALSE)), VLOOKUP($B628,'Results-formatted 060121'!$A:BJ,(BM$3+2),FALSE)))</f>
        <v>541.29999999999995</v>
      </c>
      <c r="BN628" s="95"/>
      <c r="BO628" s="95"/>
      <c r="BP628" s="95"/>
      <c r="BQ628" s="95"/>
      <c r="BR628" s="95"/>
      <c r="BS628" s="95"/>
      <c r="BT628" s="95"/>
      <c r="BU628" s="95"/>
      <c r="BV628" s="95"/>
      <c r="BW628" s="95"/>
      <c r="BX628" s="95"/>
      <c r="BY628" s="95"/>
      <c r="BZ628" s="95"/>
      <c r="CA628" s="95"/>
      <c r="CB628" s="95"/>
      <c r="CC628" s="95"/>
      <c r="CD628" s="99"/>
      <c r="CE628" s="25">
        <f t="shared" si="2518"/>
        <v>68.783833333333348</v>
      </c>
      <c r="CF628" s="118">
        <f t="shared" si="2520"/>
        <v>1.1463972222222225</v>
      </c>
    </row>
    <row r="629" spans="2:86" ht="14" x14ac:dyDescent="0.15">
      <c r="B629" s="20" t="str">
        <f t="shared" si="2519"/>
        <v>groupTime6191</v>
      </c>
      <c r="D629" s="2"/>
      <c r="E629" s="6" t="s">
        <v>1171</v>
      </c>
      <c r="F629" s="103">
        <f>IF($C629 = "neg", (($D629+1) - VLOOKUP($B629,'Results-formatted 060121'!$A:$AJ,(F$3+2),FALSE)), IF($C629 = "pos-neg", (3+VLOOKUP($B629,'Results-formatted 060121'!$A:$AJ,(F$3+2),FALSE)), VLOOKUP($B629,'Results-formatted 060121'!$A:$AJ,(F$3+2),FALSE)))</f>
        <v>162.77000000000001</v>
      </c>
      <c r="G629" s="103">
        <f>IF($C629 = "neg", (($D629+1) - VLOOKUP($B629,'Results-formatted 060121'!$A:$AJ,(G$3+2),FALSE)), IF($C629 = "pos-neg", (3+VLOOKUP($B629,'Results-formatted 060121'!$A:$AJ,(G$3+2),FALSE)), VLOOKUP($B629,'Results-formatted 060121'!$A:$AJ,(G$3+2),FALSE)))</f>
        <v>129.56</v>
      </c>
      <c r="H629" s="103">
        <f>IF($C629 = "neg", (($D629+1) - VLOOKUP($B629,'Results-formatted 060121'!$A:$AJ,(H$3+2),FALSE)), IF($C629 = "pos-neg", (3+VLOOKUP($B629,'Results-formatted 060121'!$A:$AJ,(H$3+2),FALSE)), VLOOKUP($B629,'Results-formatted 060121'!$A:$AJ,(H$3+2),FALSE)))</f>
        <v>2523.12</v>
      </c>
      <c r="I629" s="103">
        <f>IF($C629 = "neg", (($D629+1) - VLOOKUP($B629,'Results-formatted 060121'!$A:$AJ,(I$3+2),FALSE)), IF($C629 = "pos-neg", (3+VLOOKUP($B629,'Results-formatted 060121'!$A:$AJ,(I$3+2),FALSE)), VLOOKUP($B629,'Results-formatted 060121'!$A:$AJ,(I$3+2),FALSE)))</f>
        <v>1601.35</v>
      </c>
      <c r="J629" s="103">
        <f>IF($C629 = "neg", (($D629+1) - VLOOKUP($B629,'Results-formatted 060121'!$A:$AJ,(J$3+2),FALSE)), IF($C629 = "pos-neg", (3+VLOOKUP($B629,'Results-formatted 060121'!$A:$AJ,(J$3+2),FALSE)), VLOOKUP($B629,'Results-formatted 060121'!$A:$AJ,(J$3+2),FALSE)))</f>
        <v>243.27</v>
      </c>
      <c r="K629" s="103">
        <f>IF($C629 = "neg", (($D629+1) - VLOOKUP($B629,'Results-formatted 060121'!$A:$AJ,(K$3+2),FALSE)), IF($C629 = "pos-neg", (3+VLOOKUP($B629,'Results-formatted 060121'!$A:$AJ,(K$3+2),FALSE)), VLOOKUP($B629,'Results-formatted 060121'!$A:$AJ,(K$3+2),FALSE)))</f>
        <v>1124.58</v>
      </c>
      <c r="L629" s="103">
        <f>IF($C629 = "neg", (($D629+1) - VLOOKUP($B629,'Results-formatted 060121'!$A:$AJ,(L$3+2),FALSE)), IF($C629 = "pos-neg", (3+VLOOKUP($B629,'Results-formatted 060121'!$A:$AJ,(L$3+2),FALSE)), VLOOKUP($B629,'Results-formatted 060121'!$A:$AJ,(L$3+2),FALSE)))</f>
        <v>1223.6600000000001</v>
      </c>
      <c r="M629" s="103">
        <f>IF($C629 = "neg", (($D629+1) - VLOOKUP($B629,'Results-formatted 060121'!$A:$AJ,(M$3+2),FALSE)), IF($C629 = "pos-neg", (3+VLOOKUP($B629,'Results-formatted 060121'!$A:$AJ,(M$3+2),FALSE)), VLOOKUP($B629,'Results-formatted 060121'!$A:$AJ,(M$3+2),FALSE)))</f>
        <v>962.74</v>
      </c>
      <c r="N629" s="103">
        <f>IF($C629 = "neg", (($D629+1) - VLOOKUP($B629,'Results-formatted 060121'!$A:$AJ,(N$3+2),FALSE)), IF($C629 = "pos-neg", (3+VLOOKUP($B629,'Results-formatted 060121'!$A:$AJ,(N$3+2),FALSE)), VLOOKUP($B629,'Results-formatted 060121'!$A:$AJ,(N$3+2),FALSE)))</f>
        <v>232.06</v>
      </c>
      <c r="O629" s="103">
        <f>IF($C629 = "neg", (($D629+1) - VLOOKUP($B629,'Results-formatted 060121'!$A:$AJ,(O$3+2),FALSE)), IF($C629 = "pos-neg", (3+VLOOKUP($B629,'Results-formatted 060121'!$A:$AJ,(O$3+2),FALSE)), VLOOKUP($B629,'Results-formatted 060121'!$A:$AJ,(O$3+2),FALSE)))</f>
        <v>1282.9000000000001</v>
      </c>
      <c r="P629" s="103">
        <f>IF($C629 = "neg", (($D629+1) - VLOOKUP($B629,'Results-formatted 060121'!$A:$AJ,(P$3+2),FALSE)), IF($C629 = "pos-neg", (3+VLOOKUP($B629,'Results-formatted 060121'!$A:$AJ,(P$3+2),FALSE)), VLOOKUP($B629,'Results-formatted 060121'!$A:$AJ,(P$3+2),FALSE)))</f>
        <v>1403.89</v>
      </c>
      <c r="Q629" s="103">
        <f>IF($C629 = "neg", (($D629+1) - VLOOKUP($B629,'Results-formatted 060121'!$A:$AJ,(Q$3+2),FALSE)), IF($C629 = "pos-neg", (3+VLOOKUP($B629,'Results-formatted 060121'!$A:$AJ,(Q$3+2),FALSE)), VLOOKUP($B629,'Results-formatted 060121'!$A:$AJ,(Q$3+2),FALSE)))</f>
        <v>919.93</v>
      </c>
      <c r="R629" s="103">
        <f>IF($C629 = "neg", (($D629+1) - VLOOKUP($B629,'Results-formatted 060121'!$A:$AJ,(R$3+2),FALSE)), IF($C629 = "pos-neg", (3+VLOOKUP($B629,'Results-formatted 060121'!$A:$AJ,(R$3+2),FALSE)), VLOOKUP($B629,'Results-formatted 060121'!$A:$AJ,(R$3+2),FALSE)))</f>
        <v>680.92</v>
      </c>
      <c r="S629" s="103">
        <f>IF($C629 = "neg", (($D629+1) - VLOOKUP($B629,'Results-formatted 060121'!$A:$AJ,(S$3+2),FALSE)), IF($C629 = "pos-neg", (3+VLOOKUP($B629,'Results-formatted 060121'!$A:$AJ,(S$3+2),FALSE)), VLOOKUP($B629,'Results-formatted 060121'!$A:$AJ,(S$3+2),FALSE)))</f>
        <v>1110.46</v>
      </c>
      <c r="T629" s="103">
        <f>IF($C629 = "neg", (($D629+1) - VLOOKUP($B629,'Results-formatted 060121'!$A:$AJ,(T$3+2),FALSE)), IF($C629 = "pos-neg", (3+VLOOKUP($B629,'Results-formatted 060121'!$A:$AJ,(T$3+2),FALSE)), VLOOKUP($B629,'Results-formatted 060121'!$A:$AJ,(T$3+2),FALSE)))</f>
        <v>1644.68</v>
      </c>
      <c r="U629" s="103">
        <f>IF($C629 = "neg", (($D629+1) - VLOOKUP($B629,'Results-formatted 060121'!$A:$AJ,(U$3+2),FALSE)), IF($C629 = "pos-neg", (3+VLOOKUP($B629,'Results-formatted 060121'!$A:$AJ,(U$3+2),FALSE)), VLOOKUP($B629,'Results-formatted 060121'!$A:$AJ,(U$3+2),FALSE)))</f>
        <v>1399.25</v>
      </c>
      <c r="V629" s="103">
        <f>IF($C629 = "neg", (($D629+1) - VLOOKUP($B629,'Results-formatted 060121'!$A:$AJ,(V$3+2),FALSE)), IF($C629 = "pos-neg", (3+VLOOKUP($B629,'Results-formatted 060121'!$A:$AJ,(V$3+2),FALSE)), VLOOKUP($B629,'Results-formatted 060121'!$A:$AJ,(V$3+2),FALSE)))</f>
        <v>1142.68</v>
      </c>
      <c r="W629" s="103">
        <f>IF($C629 = "neg", (($D629+1) - VLOOKUP($B629,'Results-formatted 060121'!$A:$AJ,(W$3+2),FALSE)), IF($C629 = "pos-neg", (3+VLOOKUP($B629,'Results-formatted 060121'!$A:$AJ,(W$3+2),FALSE)), VLOOKUP($B629,'Results-formatted 060121'!$A:$AJ,(W$3+2),FALSE)))</f>
        <v>988.68</v>
      </c>
      <c r="X629" s="103">
        <f>IF($C629 = "neg", (($D629+1) - VLOOKUP($B629,'Results-formatted 060121'!$A:$AJ,(X$3+2),FALSE)), IF($C629 = "pos-neg", (3+VLOOKUP($B629,'Results-formatted 060121'!$A:$AJ,(X$3+2),FALSE)), VLOOKUP($B629,'Results-formatted 060121'!$A:$AJ,(X$3+2),FALSE)))</f>
        <v>1000.45</v>
      </c>
      <c r="Y629" s="103">
        <f>IF($C629 = "neg", (($D629+1) - VLOOKUP($B629,'Results-formatted 060121'!$A:$AJ,(Y$3+2),FALSE)), IF($C629 = "pos-neg", (3+VLOOKUP($B629,'Results-formatted 060121'!$A:$AJ,(Y$3+2),FALSE)), VLOOKUP($B629,'Results-formatted 060121'!$A:$AJ,(Y$3+2),FALSE)))</f>
        <v>1214.79</v>
      </c>
      <c r="Z629" s="103">
        <f>IF($C629 = "neg", (($D629+1) - VLOOKUP($B629,'Results-formatted 060121'!$A:$AJ,(Z$3+2),FALSE)), IF($C629 = "pos-neg", (3+VLOOKUP($B629,'Results-formatted 060121'!$A:$AJ,(Z$3+2),FALSE)), VLOOKUP($B629,'Results-formatted 060121'!$A:$AJ,(Z$3+2),FALSE)))</f>
        <v>1333.1</v>
      </c>
      <c r="AA629" s="103">
        <f>IF($C629 = "neg", (($D629+1) - VLOOKUP($B629,'Results-formatted 060121'!$A:$AJ,(AA$3+2),FALSE)), IF($C629 = "pos-neg", (3+VLOOKUP($B629,'Results-formatted 060121'!$A:$AJ,(AA$3+2),FALSE)), VLOOKUP($B629,'Results-formatted 060121'!$A:$AJ,(AA$3+2),FALSE)))</f>
        <v>254.12</v>
      </c>
      <c r="AB629" s="103">
        <f>IF($C629 = "neg", (($D629+1) - VLOOKUP($B629,'Results-formatted 060121'!$A:$AJ,(AB$3+2),FALSE)), IF($C629 = "pos-neg", (3+VLOOKUP($B629,'Results-formatted 060121'!$A:$AJ,(AB$3+2),FALSE)), VLOOKUP($B629,'Results-formatted 060121'!$A:$AJ,(AB$3+2),FALSE)))</f>
        <v>749.23</v>
      </c>
      <c r="AC629" s="103">
        <f>IF($C629 = "neg", (($D629+1) - VLOOKUP($B629,'Results-formatted 060121'!$A:$AJ,(AC$3+2),FALSE)), IF($C629 = "pos-neg", (3+VLOOKUP($B629,'Results-formatted 060121'!$A:$AJ,(AC$3+2),FALSE)), VLOOKUP($B629,'Results-formatted 060121'!$A:$AJ,(AC$3+2),FALSE)))</f>
        <v>1087.5899999999999</v>
      </c>
      <c r="AD629" s="103">
        <f>IF($C629 = "neg", (($D629+1) - VLOOKUP($B629,'Results-formatted 060121'!$A:$AJ,(AD$3+2),FALSE)), IF($C629 = "pos-neg", (3+VLOOKUP($B629,'Results-formatted 060121'!$A:$AJ,(AD$3+2),FALSE)), VLOOKUP($B629,'Results-formatted 060121'!$A:$AJ,(AD$3+2),FALSE)))</f>
        <v>1148.33</v>
      </c>
      <c r="AE629" s="103">
        <f>IF($C629 = "neg", (($D629+1) - VLOOKUP($B629,'Results-formatted 060121'!$A:$AJ,(AE$3+2),FALSE)), IF($C629 = "pos-neg", (3+VLOOKUP($B629,'Results-formatted 060121'!$A:$AJ,(AE$3+2),FALSE)), VLOOKUP($B629,'Results-formatted 060121'!$A:$AJ,(AE$3+2),FALSE)))</f>
        <v>1133.5999999999999</v>
      </c>
      <c r="AF629" s="103">
        <f>IF($C629 = "neg", (($D629+1) - VLOOKUP($B629,'Results-formatted 060121'!$A:$AJ,(AF$3+2),FALSE)), IF($C629 = "pos-neg", (3+VLOOKUP($B629,'Results-formatted 060121'!$A:$AJ,(AF$3+2),FALSE)), VLOOKUP($B629,'Results-formatted 060121'!$A:$AJ,(AF$3+2),FALSE)))</f>
        <v>5557.98</v>
      </c>
      <c r="AG629" s="103">
        <f>IF($C629 = "neg", (($D629+1) - VLOOKUP($B629,'Results-formatted 060121'!$A:$AJ,(AG$3+2),FALSE)), IF($C629 = "pos-neg", (3+VLOOKUP($B629,'Results-formatted 060121'!$A:$AJ,(AG$3+2),FALSE)), VLOOKUP($B629,'Results-formatted 060121'!$A:$AJ,(AG$3+2),FALSE)))</f>
        <v>1016.97</v>
      </c>
      <c r="AH629" s="103">
        <f>IF($C629 = "neg", (($D629+1) - VLOOKUP($B629,'Results-formatted 060121'!$A:$AJ,(AH$3+2),FALSE)), IF($C629 = "pos-neg", (3+VLOOKUP($B629,'Results-formatted 060121'!$A:$AJ,(AH$3+2),FALSE)), VLOOKUP($B629,'Results-formatted 060121'!$A:$AJ,(AH$3+2),FALSE)))</f>
        <v>1593.77</v>
      </c>
      <c r="AI629" s="103">
        <f>IF($C629 = "neg", (($D629+1) - VLOOKUP($B629,'Results-formatted 060121'!$A:$AJ,(AI$3+2),FALSE)), IF($C629 = "pos-neg", (3+VLOOKUP($B629,'Results-formatted 060121'!$A:$AJ,(AI$3+2),FALSE)), VLOOKUP($B629,'Results-formatted 060121'!$A:$AJ,(AI$3+2),FALSE)))</f>
        <v>1874.12</v>
      </c>
      <c r="AJ629" s="103">
        <f>IF($C629 = "neg", (($D629+1) - VLOOKUP($B629,'Results-formatted 060121'!$A:$AJ,(AJ$3+2),FALSE)), IF($C629 = "pos-neg", (3+VLOOKUP($B629,'Results-formatted 060121'!$A:$AJ,(AJ$3+2),FALSE)), VLOOKUP($B629,'Results-formatted 060121'!$A:$AJ,(AJ$3+2),FALSE)))</f>
        <v>1153.8599999999999</v>
      </c>
      <c r="AK629" s="103">
        <f>IF($C629 = "neg", (($D629+1) - VLOOKUP($B629,'Results-formatted 060121'!$A:$AJ,(AK$3+2),FALSE)), IF($C629 = "pos-neg", (3+VLOOKUP($B629,'Results-formatted 060121'!$A:$AJ,(AK$3+2),FALSE)), VLOOKUP($B629,'Results-formatted 060121'!$A:$AJ,(AK$3+2),FALSE)))</f>
        <v>247.7</v>
      </c>
      <c r="AL629" s="103">
        <f>IF($C629 = "neg", (($D629+1) - VLOOKUP($B629,'Results-formatted 060121'!$A:$AJ,(AL$3+2),FALSE)), IF($C629 = "pos-neg", (3+VLOOKUP($B629,'Results-formatted 060121'!$A:$AJ,(AL$3+2),FALSE)), VLOOKUP($B629,'Results-formatted 060121'!$A:$AJ,(AL$3+2),FALSE)))</f>
        <v>7351.62</v>
      </c>
      <c r="AM629" s="103">
        <f>IF($C629 = "neg", (($D629+1) - VLOOKUP($B629,'Results-formatted 060121'!$A:AJ,(AM$3+2),FALSE)), IF($C629 = "pos-neg", (3+VLOOKUP($B629,'Results-formatted 060121'!$A:AJ,(AM$3+2),FALSE)), VLOOKUP($B629,'Results-formatted 060121'!$A:AJ,(AM$3+2),FALSE)))</f>
        <v>30221.8</v>
      </c>
      <c r="AN629" s="103">
        <f>IF($C629 = "neg", (($D629+1) - VLOOKUP($B629,'Results-formatted 060121'!$A:AK,(AN$3+2),FALSE)), IF($C629 = "pos-neg", (3+VLOOKUP($B629,'Results-formatted 060121'!$A:AK,(AN$3+2),FALSE)), VLOOKUP($B629,'Results-formatted 060121'!$A:AK,(AN$3+2),FALSE)))</f>
        <v>1060.96</v>
      </c>
      <c r="AO629" s="103">
        <f>IF($C629 = "neg", (($D629+1) - VLOOKUP($B629,'Results-formatted 060121'!$A:AL,(AO$3+2),FALSE)), IF($C629 = "pos-neg", (3+VLOOKUP($B629,'Results-formatted 060121'!$A:AL,(AO$3+2),FALSE)), VLOOKUP($B629,'Results-formatted 060121'!$A:AL,(AO$3+2),FALSE)))</f>
        <v>1077.72</v>
      </c>
      <c r="AP629" s="103">
        <f>IF($C629 = "neg", (($D629+1) - VLOOKUP($B629,'Results-formatted 060121'!$A:AM,(AP$3+2),FALSE)), IF($C629 = "pos-neg", (3+VLOOKUP($B629,'Results-formatted 060121'!$A:AM,(AP$3+2),FALSE)), VLOOKUP($B629,'Results-formatted 060121'!$A:AM,(AP$3+2),FALSE)))</f>
        <v>271.01</v>
      </c>
      <c r="AQ629" s="103">
        <f>IF($C629 = "neg", (($D629+1) - VLOOKUP($B629,'Results-formatted 060121'!$A:AN,(AQ$3+2),FALSE)), IF($C629 = "pos-neg", (3+VLOOKUP($B629,'Results-formatted 060121'!$A:AN,(AQ$3+2),FALSE)), VLOOKUP($B629,'Results-formatted 060121'!$A:AN,(AQ$3+2),FALSE)))</f>
        <v>1027.18</v>
      </c>
      <c r="AR629" s="103">
        <f>IF($C629 = "neg", (($D629+1) - VLOOKUP($B629,'Results-formatted 060121'!$A:AO,(AR$3+2),FALSE)), IF($C629 = "pos-neg", (3+VLOOKUP($B629,'Results-formatted 060121'!$A:AO,(AR$3+2),FALSE)), VLOOKUP($B629,'Results-formatted 060121'!$A:AO,(AR$3+2),FALSE)))</f>
        <v>1053.99</v>
      </c>
      <c r="AS629" s="103">
        <f>IF($C629 = "neg", (($D629+1) - VLOOKUP($B629,'Results-formatted 060121'!$A:AP,(AS$3+2),FALSE)), IF($C629 = "pos-neg", (3+VLOOKUP($B629,'Results-formatted 060121'!$A:AP,(AS$3+2),FALSE)), VLOOKUP($B629,'Results-formatted 060121'!$A:AP,(AS$3+2),FALSE)))</f>
        <v>1421.85</v>
      </c>
      <c r="AT629" s="103">
        <f>IF($C629 = "neg", (($D629+1) - VLOOKUP($B629,'Results-formatted 060121'!$A:AQ,(AT$3+2),FALSE)), IF($C629 = "pos-neg", (3+VLOOKUP($B629,'Results-formatted 060121'!$A:AQ,(AT$3+2),FALSE)), VLOOKUP($B629,'Results-formatted 060121'!$A:AQ,(AT$3+2),FALSE)))</f>
        <v>1400.62</v>
      </c>
      <c r="AU629" s="103">
        <f>IF($C629 = "neg", (($D629+1) - VLOOKUP($B629,'Results-formatted 060121'!$A:AR,(AU$3+2),FALSE)), IF($C629 = "pos-neg", (3+VLOOKUP($B629,'Results-formatted 060121'!$A:AR,(AU$3+2),FALSE)), VLOOKUP($B629,'Results-formatted 060121'!$A:AR,(AU$3+2),FALSE)))</f>
        <v>369.01</v>
      </c>
      <c r="AV629" s="103">
        <f>IF($C629 = "neg", (($D629+1) - VLOOKUP($B629,'Results-formatted 060121'!$A:AS,(AV$3+2),FALSE)), IF($C629 = "pos-neg", (3+VLOOKUP($B629,'Results-formatted 060121'!$A:AS,(AV$3+2),FALSE)), VLOOKUP($B629,'Results-formatted 060121'!$A:AS,(AV$3+2),FALSE)))</f>
        <v>1358.28</v>
      </c>
      <c r="AW629" s="103">
        <f>IF($C629 = "neg", (($D629+1) - VLOOKUP($B629,'Results-formatted 060121'!$A:AT,(AW$3+2),FALSE)), IF($C629 = "pos-neg", (3+VLOOKUP($B629,'Results-formatted 060121'!$A:AT,(AW$3+2),FALSE)), VLOOKUP($B629,'Results-formatted 060121'!$A:AT,(AW$3+2),FALSE)))</f>
        <v>1245.05</v>
      </c>
      <c r="AX629" s="103">
        <f>IF($C629 = "neg", (($D629+1) - VLOOKUP($B629,'Results-formatted 060121'!$A:AU,(AX$3+2),FALSE)), IF($C629 = "pos-neg", (3+VLOOKUP($B629,'Results-formatted 060121'!$A:AU,(AX$3+2),FALSE)), VLOOKUP($B629,'Results-formatted 060121'!$A:AU,(AX$3+2),FALSE)))</f>
        <v>712.78</v>
      </c>
      <c r="AY629" s="103">
        <f>IF($C629 = "neg", (($D629+1) - VLOOKUP($B629,'Results-formatted 060121'!$A:AV,(AY$3+2),FALSE)), IF($C629 = "pos-neg", (3+VLOOKUP($B629,'Results-formatted 060121'!$A:AV,(AY$3+2),FALSE)), VLOOKUP($B629,'Results-formatted 060121'!$A:AV,(AY$3+2),FALSE)))</f>
        <v>4601.3</v>
      </c>
      <c r="AZ629" s="103">
        <f>IF($C629 = "neg", (($D629+1) - VLOOKUP($B629,'Results-formatted 060121'!$A:AW,(AZ$3+2),FALSE)), IF($C629 = "pos-neg", (3+VLOOKUP($B629,'Results-formatted 060121'!$A:AW,(AZ$3+2),FALSE)), VLOOKUP($B629,'Results-formatted 060121'!$A:AW,(AZ$3+2),FALSE)))</f>
        <v>1213.8699999999999</v>
      </c>
      <c r="BA629" s="103">
        <f>IF($C629 = "neg", (($D629+1) - VLOOKUP($B629,'Results-formatted 060121'!$A:AX,(BA$3+2),FALSE)), IF($C629 = "pos-neg", (3+VLOOKUP($B629,'Results-formatted 060121'!$A:AX,(BA$3+2),FALSE)), VLOOKUP($B629,'Results-formatted 060121'!$A:AX,(BA$3+2),FALSE)))</f>
        <v>1144.6099999999999</v>
      </c>
      <c r="BB629" s="103">
        <f>IF($C629 = "neg", (($D629+1) - VLOOKUP($B629,'Results-formatted 060121'!$A:AY,(BB$3+2),FALSE)), IF($C629 = "pos-neg", (3+VLOOKUP($B629,'Results-formatted 060121'!$A:AY,(BB$3+2),FALSE)), VLOOKUP($B629,'Results-formatted 060121'!$A:AY,(BB$3+2),FALSE)))</f>
        <v>481.4</v>
      </c>
      <c r="BC629" s="103">
        <f>IF($C629 = "neg", (($D629+1) - VLOOKUP($B629,'Results-formatted 060121'!$A:AZ,(BC$3+2),FALSE)), IF($C629 = "pos-neg", (3+VLOOKUP($B629,'Results-formatted 060121'!$A:AZ,(BC$3+2),FALSE)), VLOOKUP($B629,'Results-formatted 060121'!$A:AZ,(BC$3+2),FALSE)))</f>
        <v>1023.78</v>
      </c>
      <c r="BD629" s="103">
        <f>IF($C629 = "neg", (($D629+1) - VLOOKUP($B629,'Results-formatted 060121'!$A:BA,(BD$3+2),FALSE)), IF($C629 = "pos-neg", (3+VLOOKUP($B629,'Results-formatted 060121'!$A:BA,(BD$3+2),FALSE)), VLOOKUP($B629,'Results-formatted 060121'!$A:BA,(BD$3+2),FALSE)))</f>
        <v>1156.56</v>
      </c>
      <c r="BE629" s="103">
        <f>IF($C629 = "neg", (($D629+1) - VLOOKUP($B629,'Results-formatted 060121'!$A:BB,(BE$3+2),FALSE)), IF($C629 = "pos-neg", (3+VLOOKUP($B629,'Results-formatted 060121'!$A:BB,(BE$3+2),FALSE)), VLOOKUP($B629,'Results-formatted 060121'!$A:BB,(BE$3+2),FALSE)))</f>
        <v>987</v>
      </c>
      <c r="BF629" s="103">
        <f>IF($C629 = "neg", (($D629+1) - VLOOKUP($B629,'Results-formatted 060121'!$A:BC,(BF$3+2),FALSE)), IF($C629 = "pos-neg", (3+VLOOKUP($B629,'Results-formatted 060121'!$A:BC,(BF$3+2),FALSE)), VLOOKUP($B629,'Results-formatted 060121'!$A:BC,(BF$3+2),FALSE)))</f>
        <v>2621.72</v>
      </c>
      <c r="BG629" s="103">
        <f>IF($C629 = "neg", (($D629+1) - VLOOKUP($B629,'Results-formatted 060121'!$A:BD,(BG$3+2),FALSE)), IF($C629 = "pos-neg", (3+VLOOKUP($B629,'Results-formatted 060121'!$A:BD,(BG$3+2),FALSE)), VLOOKUP($B629,'Results-formatted 060121'!$A:BD,(BG$3+2),FALSE)))</f>
        <v>1026.78</v>
      </c>
      <c r="BH629" s="103">
        <f>IF($C629 = "neg", (($D629+1) - VLOOKUP($B629,'Results-formatted 060121'!$A:BE,(BH$3+2),FALSE)), IF($C629 = "pos-neg", (3+VLOOKUP($B629,'Results-formatted 060121'!$A:BE,(BH$3+2),FALSE)), VLOOKUP($B629,'Results-formatted 060121'!$A:BE,(BH$3+2),FALSE)))</f>
        <v>427.23</v>
      </c>
      <c r="BI629" s="103">
        <f>IF($C629 = "neg", (($D629+1) - VLOOKUP($B629,'Results-formatted 060121'!$A:BF,(BI$3+2),FALSE)), IF($C629 = "pos-neg", (3+VLOOKUP($B629,'Results-formatted 060121'!$A:BF,(BI$3+2),FALSE)), VLOOKUP($B629,'Results-formatted 060121'!$A:BF,(BI$3+2),FALSE)))</f>
        <v>1842.19</v>
      </c>
      <c r="BJ629" s="103">
        <f>IF($C629 = "neg", (($D629+1) - VLOOKUP($B629,'Results-formatted 060121'!$A:BG,(BJ$3+2),FALSE)), IF($C629 = "pos-neg", (3+VLOOKUP($B629,'Results-formatted 060121'!$A:BG,(BJ$3+2),FALSE)), VLOOKUP($B629,'Results-formatted 060121'!$A:BG,(BJ$3+2),FALSE)))</f>
        <v>3151.84</v>
      </c>
      <c r="BK629" s="103">
        <f>IF($C629 = "neg", (($D629+1) - VLOOKUP($B629,'Results-formatted 060121'!$A:BH,(BK$3+2),FALSE)), IF($C629 = "pos-neg", (3+VLOOKUP($B629,'Results-formatted 060121'!$A:BH,(BK$3+2),FALSE)), VLOOKUP($B629,'Results-formatted 060121'!$A:BH,(BK$3+2),FALSE)))</f>
        <v>1200.19</v>
      </c>
      <c r="BL629" s="103">
        <f>IF($C629 = "neg", (($D629+1) - VLOOKUP($B629,'Results-formatted 060121'!$A:BI,(BL$3+2),FALSE)), IF($C629 = "pos-neg", (3+VLOOKUP($B629,'Results-formatted 060121'!$A:BI,(BL$3+2),FALSE)), VLOOKUP($B629,'Results-formatted 060121'!$A:BI,(BL$3+2),FALSE)))</f>
        <v>1586.21</v>
      </c>
      <c r="BM629" s="103">
        <f>IF($C629 = "neg", (($D629+1) - VLOOKUP($B629,'Results-formatted 060121'!$A:BJ,(BM$3+2),FALSE)), IF($C629 = "pos-neg", (3+VLOOKUP($B629,'Results-formatted 060121'!$A:BJ,(BM$3+2),FALSE)), VLOOKUP($B629,'Results-formatted 060121'!$A:BJ,(BM$3+2),FALSE)))</f>
        <v>1111.3900000000001</v>
      </c>
      <c r="BN629" s="95"/>
      <c r="BO629" s="95"/>
      <c r="BP629" s="95"/>
      <c r="BQ629" s="95"/>
      <c r="BR629" s="95"/>
      <c r="BS629" s="95"/>
      <c r="BT629" s="95"/>
      <c r="BU629" s="95"/>
      <c r="BV629" s="95"/>
      <c r="BW629" s="95"/>
      <c r="BX629" s="95"/>
      <c r="BY629" s="95"/>
      <c r="BZ629" s="95"/>
      <c r="CA629" s="95"/>
      <c r="CB629" s="95"/>
      <c r="CC629" s="95"/>
      <c r="CD629" s="99"/>
      <c r="CE629" s="25">
        <f t="shared" si="2518"/>
        <v>1838.1674999999998</v>
      </c>
      <c r="CF629" s="118">
        <f t="shared" si="2520"/>
        <v>30.636124999999996</v>
      </c>
    </row>
    <row r="630" spans="2:86" ht="14" x14ac:dyDescent="0.15">
      <c r="B630" s="20" t="str">
        <f t="shared" si="2519"/>
        <v>groupTime6192</v>
      </c>
      <c r="D630" s="2"/>
      <c r="E630" s="6" t="s">
        <v>1172</v>
      </c>
      <c r="F630" s="103">
        <f>IF($C630 = "neg", (($D630+1) - VLOOKUP($B630,'Results-formatted 060121'!$A:$AJ,(F$3+2),FALSE)), IF($C630 = "pos-neg", (3+VLOOKUP($B630,'Results-formatted 060121'!$A:$AJ,(F$3+2),FALSE)), VLOOKUP($B630,'Results-formatted 060121'!$A:$AJ,(F$3+2),FALSE)))</f>
        <v>237.83</v>
      </c>
      <c r="G630" s="103">
        <f>IF($C630 = "neg", (($D630+1) - VLOOKUP($B630,'Results-formatted 060121'!$A:$AJ,(G$3+2),FALSE)), IF($C630 = "pos-neg", (3+VLOOKUP($B630,'Results-formatted 060121'!$A:$AJ,(G$3+2),FALSE)), VLOOKUP($B630,'Results-formatted 060121'!$A:$AJ,(G$3+2),FALSE)))</f>
        <v>258.7</v>
      </c>
      <c r="H630" s="103">
        <f>IF($C630 = "neg", (($D630+1) - VLOOKUP($B630,'Results-formatted 060121'!$A:$AJ,(H$3+2),FALSE)), IF($C630 = "pos-neg", (3+VLOOKUP($B630,'Results-formatted 060121'!$A:$AJ,(H$3+2),FALSE)), VLOOKUP($B630,'Results-formatted 060121'!$A:$AJ,(H$3+2),FALSE)))</f>
        <v>1880.32</v>
      </c>
      <c r="I630" s="103">
        <f>IF($C630 = "neg", (($D630+1) - VLOOKUP($B630,'Results-formatted 060121'!$A:$AJ,(I$3+2),FALSE)), IF($C630 = "pos-neg", (3+VLOOKUP($B630,'Results-formatted 060121'!$A:$AJ,(I$3+2),FALSE)), VLOOKUP($B630,'Results-formatted 060121'!$A:$AJ,(I$3+2),FALSE)))</f>
        <v>4216.43</v>
      </c>
      <c r="J630" s="103">
        <f>IF($C630 = "neg", (($D630+1) - VLOOKUP($B630,'Results-formatted 060121'!$A:$AJ,(J$3+2),FALSE)), IF($C630 = "pos-neg", (3+VLOOKUP($B630,'Results-formatted 060121'!$A:$AJ,(J$3+2),FALSE)), VLOOKUP($B630,'Results-formatted 060121'!$A:$AJ,(J$3+2),FALSE)))</f>
        <v>348.07</v>
      </c>
      <c r="K630" s="103">
        <f>IF($C630 = "neg", (($D630+1) - VLOOKUP($B630,'Results-formatted 060121'!$A:$AJ,(K$3+2),FALSE)), IF($C630 = "pos-neg", (3+VLOOKUP($B630,'Results-formatted 060121'!$A:$AJ,(K$3+2),FALSE)), VLOOKUP($B630,'Results-formatted 060121'!$A:$AJ,(K$3+2),FALSE)))</f>
        <v>1560.26</v>
      </c>
      <c r="L630" s="103">
        <f>IF($C630 = "neg", (($D630+1) - VLOOKUP($B630,'Results-formatted 060121'!$A:$AJ,(L$3+2),FALSE)), IF($C630 = "pos-neg", (3+VLOOKUP($B630,'Results-formatted 060121'!$A:$AJ,(L$3+2),FALSE)), VLOOKUP($B630,'Results-formatted 060121'!$A:$AJ,(L$3+2),FALSE)))</f>
        <v>1500.88</v>
      </c>
      <c r="M630" s="103">
        <f>IF($C630 = "neg", (($D630+1) - VLOOKUP($B630,'Results-formatted 060121'!$A:$AJ,(M$3+2),FALSE)), IF($C630 = "pos-neg", (3+VLOOKUP($B630,'Results-formatted 060121'!$A:$AJ,(M$3+2),FALSE)), VLOOKUP($B630,'Results-formatted 060121'!$A:$AJ,(M$3+2),FALSE)))</f>
        <v>153195</v>
      </c>
      <c r="N630" s="103">
        <f>IF($C630 = "neg", (($D630+1) - VLOOKUP($B630,'Results-formatted 060121'!$A:$AJ,(N$3+2),FALSE)), IF($C630 = "pos-neg", (3+VLOOKUP($B630,'Results-formatted 060121'!$A:$AJ,(N$3+2),FALSE)), VLOOKUP($B630,'Results-formatted 060121'!$A:$AJ,(N$3+2),FALSE)))</f>
        <v>707.09</v>
      </c>
      <c r="O630" s="103">
        <f>IF($C630 = "neg", (($D630+1) - VLOOKUP($B630,'Results-formatted 060121'!$A:$AJ,(O$3+2),FALSE)), IF($C630 = "pos-neg", (3+VLOOKUP($B630,'Results-formatted 060121'!$A:$AJ,(O$3+2),FALSE)), VLOOKUP($B630,'Results-formatted 060121'!$A:$AJ,(O$3+2),FALSE)))</f>
        <v>1409.82</v>
      </c>
      <c r="P630" s="103">
        <f>IF($C630 = "neg", (($D630+1) - VLOOKUP($B630,'Results-formatted 060121'!$A:$AJ,(P$3+2),FALSE)), IF($C630 = "pos-neg", (3+VLOOKUP($B630,'Results-formatted 060121'!$A:$AJ,(P$3+2),FALSE)), VLOOKUP($B630,'Results-formatted 060121'!$A:$AJ,(P$3+2),FALSE)))</f>
        <v>1077.74</v>
      </c>
      <c r="Q630" s="103">
        <f>IF($C630 = "neg", (($D630+1) - VLOOKUP($B630,'Results-formatted 060121'!$A:$AJ,(Q$3+2),FALSE)), IF($C630 = "pos-neg", (3+VLOOKUP($B630,'Results-formatted 060121'!$A:$AJ,(Q$3+2),FALSE)), VLOOKUP($B630,'Results-formatted 060121'!$A:$AJ,(Q$3+2),FALSE)))</f>
        <v>1248.0899999999999</v>
      </c>
      <c r="R630" s="103">
        <f>IF($C630 = "neg", (($D630+1) - VLOOKUP($B630,'Results-formatted 060121'!$A:$AJ,(R$3+2),FALSE)), IF($C630 = "pos-neg", (3+VLOOKUP($B630,'Results-formatted 060121'!$A:$AJ,(R$3+2),FALSE)), VLOOKUP($B630,'Results-formatted 060121'!$A:$AJ,(R$3+2),FALSE)))</f>
        <v>1057.49</v>
      </c>
      <c r="S630" s="103">
        <f>IF($C630 = "neg", (($D630+1) - VLOOKUP($B630,'Results-formatted 060121'!$A:$AJ,(S$3+2),FALSE)), IF($C630 = "pos-neg", (3+VLOOKUP($B630,'Results-formatted 060121'!$A:$AJ,(S$3+2),FALSE)), VLOOKUP($B630,'Results-formatted 060121'!$A:$AJ,(S$3+2),FALSE)))</f>
        <v>1835.96</v>
      </c>
      <c r="T630" s="103">
        <f>IF($C630 = "neg", (($D630+1) - VLOOKUP($B630,'Results-formatted 060121'!$A:$AJ,(T$3+2),FALSE)), IF($C630 = "pos-neg", (3+VLOOKUP($B630,'Results-formatted 060121'!$A:$AJ,(T$3+2),FALSE)), VLOOKUP($B630,'Results-formatted 060121'!$A:$AJ,(T$3+2),FALSE)))</f>
        <v>1397.2</v>
      </c>
      <c r="U630" s="103">
        <f>IF($C630 = "neg", (($D630+1) - VLOOKUP($B630,'Results-formatted 060121'!$A:$AJ,(U$3+2),FALSE)), IF($C630 = "pos-neg", (3+VLOOKUP($B630,'Results-formatted 060121'!$A:$AJ,(U$3+2),FALSE)), VLOOKUP($B630,'Results-formatted 060121'!$A:$AJ,(U$3+2),FALSE)))</f>
        <v>2869.69</v>
      </c>
      <c r="V630" s="103">
        <f>IF($C630 = "neg", (($D630+1) - VLOOKUP($B630,'Results-formatted 060121'!$A:$AJ,(V$3+2),FALSE)), IF($C630 = "pos-neg", (3+VLOOKUP($B630,'Results-formatted 060121'!$A:$AJ,(V$3+2),FALSE)), VLOOKUP($B630,'Results-formatted 060121'!$A:$AJ,(V$3+2),FALSE)))</f>
        <v>1409.23</v>
      </c>
      <c r="W630" s="103">
        <f>IF($C630 = "neg", (($D630+1) - VLOOKUP($B630,'Results-formatted 060121'!$A:$AJ,(W$3+2),FALSE)), IF($C630 = "pos-neg", (3+VLOOKUP($B630,'Results-formatted 060121'!$A:$AJ,(W$3+2),FALSE)), VLOOKUP($B630,'Results-formatted 060121'!$A:$AJ,(W$3+2),FALSE)))</f>
        <v>2321.6799999999998</v>
      </c>
      <c r="X630" s="103">
        <f>IF($C630 = "neg", (($D630+1) - VLOOKUP($B630,'Results-formatted 060121'!$A:$AJ,(X$3+2),FALSE)), IF($C630 = "pos-neg", (3+VLOOKUP($B630,'Results-formatted 060121'!$A:$AJ,(X$3+2),FALSE)), VLOOKUP($B630,'Results-formatted 060121'!$A:$AJ,(X$3+2),FALSE)))</f>
        <v>1212.3</v>
      </c>
      <c r="Y630" s="103">
        <f>IF($C630 = "neg", (($D630+1) - VLOOKUP($B630,'Results-formatted 060121'!$A:$AJ,(Y$3+2),FALSE)), IF($C630 = "pos-neg", (3+VLOOKUP($B630,'Results-formatted 060121'!$A:$AJ,(Y$3+2),FALSE)), VLOOKUP($B630,'Results-formatted 060121'!$A:$AJ,(Y$3+2),FALSE)))</f>
        <v>1683.88</v>
      </c>
      <c r="Z630" s="103">
        <f>IF($C630 = "neg", (($D630+1) - VLOOKUP($B630,'Results-formatted 060121'!$A:$AJ,(Z$3+2),FALSE)), IF($C630 = "pos-neg", (3+VLOOKUP($B630,'Results-formatted 060121'!$A:$AJ,(Z$3+2),FALSE)), VLOOKUP($B630,'Results-formatted 060121'!$A:$AJ,(Z$3+2),FALSE)))</f>
        <v>1384.09</v>
      </c>
      <c r="AA630" s="103">
        <f>IF($C630 = "neg", (($D630+1) - VLOOKUP($B630,'Results-formatted 060121'!$A:$AJ,(AA$3+2),FALSE)), IF($C630 = "pos-neg", (3+VLOOKUP($B630,'Results-formatted 060121'!$A:$AJ,(AA$3+2),FALSE)), VLOOKUP($B630,'Results-formatted 060121'!$A:$AJ,(AA$3+2),FALSE)))</f>
        <v>1880.31</v>
      </c>
      <c r="AB630" s="103">
        <f>IF($C630 = "neg", (($D630+1) - VLOOKUP($B630,'Results-formatted 060121'!$A:$AJ,(AB$3+2),FALSE)), IF($C630 = "pos-neg", (3+VLOOKUP($B630,'Results-formatted 060121'!$A:$AJ,(AB$3+2),FALSE)), VLOOKUP($B630,'Results-formatted 060121'!$A:$AJ,(AB$3+2),FALSE)))</f>
        <v>1033.02</v>
      </c>
      <c r="AC630" s="103">
        <f>IF($C630 = "neg", (($D630+1) - VLOOKUP($B630,'Results-formatted 060121'!$A:$AJ,(AC$3+2),FALSE)), IF($C630 = "pos-neg", (3+VLOOKUP($B630,'Results-formatted 060121'!$A:$AJ,(AC$3+2),FALSE)), VLOOKUP($B630,'Results-formatted 060121'!$A:$AJ,(AC$3+2),FALSE)))</f>
        <v>1810.82</v>
      </c>
      <c r="AD630" s="103">
        <f>IF($C630 = "neg", (($D630+1) - VLOOKUP($B630,'Results-formatted 060121'!$A:$AJ,(AD$3+2),FALSE)), IF($C630 = "pos-neg", (3+VLOOKUP($B630,'Results-formatted 060121'!$A:$AJ,(AD$3+2),FALSE)), VLOOKUP($B630,'Results-formatted 060121'!$A:$AJ,(AD$3+2),FALSE)))</f>
        <v>1744.36</v>
      </c>
      <c r="AE630" s="103">
        <f>IF($C630 = "neg", (($D630+1) - VLOOKUP($B630,'Results-formatted 060121'!$A:$AJ,(AE$3+2),FALSE)), IF($C630 = "pos-neg", (3+VLOOKUP($B630,'Results-formatted 060121'!$A:$AJ,(AE$3+2),FALSE)), VLOOKUP($B630,'Results-formatted 060121'!$A:$AJ,(AE$3+2),FALSE)))</f>
        <v>3411.92</v>
      </c>
      <c r="AF630" s="103">
        <f>IF($C630 = "neg", (($D630+1) - VLOOKUP($B630,'Results-formatted 060121'!$A:$AJ,(AF$3+2),FALSE)), IF($C630 = "pos-neg", (3+VLOOKUP($B630,'Results-formatted 060121'!$A:$AJ,(AF$3+2),FALSE)), VLOOKUP($B630,'Results-formatted 060121'!$A:$AJ,(AF$3+2),FALSE)))</f>
        <v>1077.96</v>
      </c>
      <c r="AG630" s="103">
        <f>IF($C630 = "neg", (($D630+1) - VLOOKUP($B630,'Results-formatted 060121'!$A:$AJ,(AG$3+2),FALSE)), IF($C630 = "pos-neg", (3+VLOOKUP($B630,'Results-formatted 060121'!$A:$AJ,(AG$3+2),FALSE)), VLOOKUP($B630,'Results-formatted 060121'!$A:$AJ,(AG$3+2),FALSE)))</f>
        <v>851.47</v>
      </c>
      <c r="AH630" s="103">
        <f>IF($C630 = "neg", (($D630+1) - VLOOKUP($B630,'Results-formatted 060121'!$A:$AJ,(AH$3+2),FALSE)), IF($C630 = "pos-neg", (3+VLOOKUP($B630,'Results-formatted 060121'!$A:$AJ,(AH$3+2),FALSE)), VLOOKUP($B630,'Results-formatted 060121'!$A:$AJ,(AH$3+2),FALSE)))</f>
        <v>3170.27</v>
      </c>
      <c r="AI630" s="103">
        <f>IF($C630 = "neg", (($D630+1) - VLOOKUP($B630,'Results-formatted 060121'!$A:$AJ,(AI$3+2),FALSE)), IF($C630 = "pos-neg", (3+VLOOKUP($B630,'Results-formatted 060121'!$A:$AJ,(AI$3+2),FALSE)), VLOOKUP($B630,'Results-formatted 060121'!$A:$AJ,(AI$3+2),FALSE)))</f>
        <v>1254.9100000000001</v>
      </c>
      <c r="AJ630" s="103">
        <f>IF($C630 = "neg", (($D630+1) - VLOOKUP($B630,'Results-formatted 060121'!$A:$AJ,(AJ$3+2),FALSE)), IF($C630 = "pos-neg", (3+VLOOKUP($B630,'Results-formatted 060121'!$A:$AJ,(AJ$3+2),FALSE)), VLOOKUP($B630,'Results-formatted 060121'!$A:$AJ,(AJ$3+2),FALSE)))</f>
        <v>930.05</v>
      </c>
      <c r="AK630" s="103">
        <f>IF($C630 = "neg", (($D630+1) - VLOOKUP($B630,'Results-formatted 060121'!$A:$AJ,(AK$3+2),FALSE)), IF($C630 = "pos-neg", (3+VLOOKUP($B630,'Results-formatted 060121'!$A:$AJ,(AK$3+2),FALSE)), VLOOKUP($B630,'Results-formatted 060121'!$A:$AJ,(AK$3+2),FALSE)))</f>
        <v>369.61</v>
      </c>
      <c r="AL630" s="103">
        <f>IF($C630 = "neg", (($D630+1) - VLOOKUP($B630,'Results-formatted 060121'!$A:$AJ,(AL$3+2),FALSE)), IF($C630 = "pos-neg", (3+VLOOKUP($B630,'Results-formatted 060121'!$A:$AJ,(AL$3+2),FALSE)), VLOOKUP($B630,'Results-formatted 060121'!$A:$AJ,(AL$3+2),FALSE)))</f>
        <v>3532.28</v>
      </c>
      <c r="AM630" s="103">
        <f>IF($C630 = "neg", (($D630+1) - VLOOKUP($B630,'Results-formatted 060121'!$A:AJ,(AM$3+2),FALSE)), IF($C630 = "pos-neg", (3+VLOOKUP($B630,'Results-formatted 060121'!$A:AJ,(AM$3+2),FALSE)), VLOOKUP($B630,'Results-formatted 060121'!$A:AJ,(AM$3+2),FALSE)))</f>
        <v>18086.3</v>
      </c>
      <c r="AN630" s="103">
        <f>IF($C630 = "neg", (($D630+1) - VLOOKUP($B630,'Results-formatted 060121'!$A:AK,(AN$3+2),FALSE)), IF($C630 = "pos-neg", (3+VLOOKUP($B630,'Results-formatted 060121'!$A:AK,(AN$3+2),FALSE)), VLOOKUP($B630,'Results-formatted 060121'!$A:AK,(AN$3+2),FALSE)))</f>
        <v>1899.29</v>
      </c>
      <c r="AO630" s="103">
        <f>IF($C630 = "neg", (($D630+1) - VLOOKUP($B630,'Results-formatted 060121'!$A:AL,(AO$3+2),FALSE)), IF($C630 = "pos-neg", (3+VLOOKUP($B630,'Results-formatted 060121'!$A:AL,(AO$3+2),FALSE)), VLOOKUP($B630,'Results-formatted 060121'!$A:AL,(AO$3+2),FALSE)))</f>
        <v>1482.93</v>
      </c>
      <c r="AP630" s="103">
        <f>IF($C630 = "neg", (($D630+1) - VLOOKUP($B630,'Results-formatted 060121'!$A:AM,(AP$3+2),FALSE)), IF($C630 = "pos-neg", (3+VLOOKUP($B630,'Results-formatted 060121'!$A:AM,(AP$3+2),FALSE)), VLOOKUP($B630,'Results-formatted 060121'!$A:AM,(AP$3+2),FALSE)))</f>
        <v>803.98</v>
      </c>
      <c r="AQ630" s="103">
        <f>IF($C630 = "neg", (($D630+1) - VLOOKUP($B630,'Results-formatted 060121'!$A:AN,(AQ$3+2),FALSE)), IF($C630 = "pos-neg", (3+VLOOKUP($B630,'Results-formatted 060121'!$A:AN,(AQ$3+2),FALSE)), VLOOKUP($B630,'Results-formatted 060121'!$A:AN,(AQ$3+2),FALSE)))</f>
        <v>1170.81</v>
      </c>
      <c r="AR630" s="103">
        <f>IF($C630 = "neg", (($D630+1) - VLOOKUP($B630,'Results-formatted 060121'!$A:AO,(AR$3+2),FALSE)), IF($C630 = "pos-neg", (3+VLOOKUP($B630,'Results-formatted 060121'!$A:AO,(AR$3+2),FALSE)), VLOOKUP($B630,'Results-formatted 060121'!$A:AO,(AR$3+2),FALSE)))</f>
        <v>1248.3499999999999</v>
      </c>
      <c r="AS630" s="103">
        <f>IF($C630 = "neg", (($D630+1) - VLOOKUP($B630,'Results-formatted 060121'!$A:AP,(AS$3+2),FALSE)), IF($C630 = "pos-neg", (3+VLOOKUP($B630,'Results-formatted 060121'!$A:AP,(AS$3+2),FALSE)), VLOOKUP($B630,'Results-formatted 060121'!$A:AP,(AS$3+2),FALSE)))</f>
        <v>1667.24</v>
      </c>
      <c r="AT630" s="103">
        <f>IF($C630 = "neg", (($D630+1) - VLOOKUP($B630,'Results-formatted 060121'!$A:AQ,(AT$3+2),FALSE)), IF($C630 = "pos-neg", (3+VLOOKUP($B630,'Results-formatted 060121'!$A:AQ,(AT$3+2),FALSE)), VLOOKUP($B630,'Results-formatted 060121'!$A:AQ,(AT$3+2),FALSE)))</f>
        <v>1498.97</v>
      </c>
      <c r="AU630" s="103">
        <f>IF($C630 = "neg", (($D630+1) - VLOOKUP($B630,'Results-formatted 060121'!$A:AR,(AU$3+2),FALSE)), IF($C630 = "pos-neg", (3+VLOOKUP($B630,'Results-formatted 060121'!$A:AR,(AU$3+2),FALSE)), VLOOKUP($B630,'Results-formatted 060121'!$A:AR,(AU$3+2),FALSE)))</f>
        <v>639.79999999999995</v>
      </c>
      <c r="AV630" s="103">
        <f>IF($C630 = "neg", (($D630+1) - VLOOKUP($B630,'Results-formatted 060121'!$A:AS,(AV$3+2),FALSE)), IF($C630 = "pos-neg", (3+VLOOKUP($B630,'Results-formatted 060121'!$A:AS,(AV$3+2),FALSE)), VLOOKUP($B630,'Results-formatted 060121'!$A:AS,(AV$3+2),FALSE)))</f>
        <v>1269.77</v>
      </c>
      <c r="AW630" s="103">
        <f>IF($C630 = "neg", (($D630+1) - VLOOKUP($B630,'Results-formatted 060121'!$A:AT,(AW$3+2),FALSE)), IF($C630 = "pos-neg", (3+VLOOKUP($B630,'Results-formatted 060121'!$A:AT,(AW$3+2),FALSE)), VLOOKUP($B630,'Results-formatted 060121'!$A:AT,(AW$3+2),FALSE)))</f>
        <v>1777.48</v>
      </c>
      <c r="AX630" s="103">
        <f>IF($C630 = "neg", (($D630+1) - VLOOKUP($B630,'Results-formatted 060121'!$A:AU,(AX$3+2),FALSE)), IF($C630 = "pos-neg", (3+VLOOKUP($B630,'Results-formatted 060121'!$A:AU,(AX$3+2),FALSE)), VLOOKUP($B630,'Results-formatted 060121'!$A:AU,(AX$3+2),FALSE)))</f>
        <v>13564.5</v>
      </c>
      <c r="AY630" s="103">
        <f>IF($C630 = "neg", (($D630+1) - VLOOKUP($B630,'Results-formatted 060121'!$A:AV,(AY$3+2),FALSE)), IF($C630 = "pos-neg", (3+VLOOKUP($B630,'Results-formatted 060121'!$A:AV,(AY$3+2),FALSE)), VLOOKUP($B630,'Results-formatted 060121'!$A:AV,(AY$3+2),FALSE)))</f>
        <v>2538.48</v>
      </c>
      <c r="AZ630" s="103">
        <f>IF($C630 = "neg", (($D630+1) - VLOOKUP($B630,'Results-formatted 060121'!$A:AW,(AZ$3+2),FALSE)), IF($C630 = "pos-neg", (3+VLOOKUP($B630,'Results-formatted 060121'!$A:AW,(AZ$3+2),FALSE)), VLOOKUP($B630,'Results-formatted 060121'!$A:AW,(AZ$3+2),FALSE)))</f>
        <v>600.64</v>
      </c>
      <c r="BA630" s="103">
        <f>IF($C630 = "neg", (($D630+1) - VLOOKUP($B630,'Results-formatted 060121'!$A:AX,(BA$3+2),FALSE)), IF($C630 = "pos-neg", (3+VLOOKUP($B630,'Results-formatted 060121'!$A:AX,(BA$3+2),FALSE)), VLOOKUP($B630,'Results-formatted 060121'!$A:AX,(BA$3+2),FALSE)))</f>
        <v>3122.74</v>
      </c>
      <c r="BB630" s="103">
        <f>IF($C630 = "neg", (($D630+1) - VLOOKUP($B630,'Results-formatted 060121'!$A:AY,(BB$3+2),FALSE)), IF($C630 = "pos-neg", (3+VLOOKUP($B630,'Results-formatted 060121'!$A:AY,(BB$3+2),FALSE)), VLOOKUP($B630,'Results-formatted 060121'!$A:AY,(BB$3+2),FALSE)))</f>
        <v>512.65</v>
      </c>
      <c r="BC630" s="103">
        <f>IF($C630 = "neg", (($D630+1) - VLOOKUP($B630,'Results-formatted 060121'!$A:AZ,(BC$3+2),FALSE)), IF($C630 = "pos-neg", (3+VLOOKUP($B630,'Results-formatted 060121'!$A:AZ,(BC$3+2),FALSE)), VLOOKUP($B630,'Results-formatted 060121'!$A:AZ,(BC$3+2),FALSE)))</f>
        <v>1009.99</v>
      </c>
      <c r="BD630" s="103">
        <f>IF($C630 = "neg", (($D630+1) - VLOOKUP($B630,'Results-formatted 060121'!$A:BA,(BD$3+2),FALSE)), IF($C630 = "pos-neg", (3+VLOOKUP($B630,'Results-formatted 060121'!$A:BA,(BD$3+2),FALSE)), VLOOKUP($B630,'Results-formatted 060121'!$A:BA,(BD$3+2),FALSE)))</f>
        <v>2070.4299999999998</v>
      </c>
      <c r="BE630" s="103">
        <f>IF($C630 = "neg", (($D630+1) - VLOOKUP($B630,'Results-formatted 060121'!$A:BB,(BE$3+2),FALSE)), IF($C630 = "pos-neg", (3+VLOOKUP($B630,'Results-formatted 060121'!$A:BB,(BE$3+2),FALSE)), VLOOKUP($B630,'Results-formatted 060121'!$A:BB,(BE$3+2),FALSE)))</f>
        <v>1210.75</v>
      </c>
      <c r="BF630" s="103">
        <f>IF($C630 = "neg", (($D630+1) - VLOOKUP($B630,'Results-formatted 060121'!$A:BC,(BF$3+2),FALSE)), IF($C630 = "pos-neg", (3+VLOOKUP($B630,'Results-formatted 060121'!$A:BC,(BF$3+2),FALSE)), VLOOKUP($B630,'Results-formatted 060121'!$A:BC,(BF$3+2),FALSE)))</f>
        <v>1336.25</v>
      </c>
      <c r="BG630" s="103">
        <f>IF($C630 = "neg", (($D630+1) - VLOOKUP($B630,'Results-formatted 060121'!$A:BD,(BG$3+2),FALSE)), IF($C630 = "pos-neg", (3+VLOOKUP($B630,'Results-formatted 060121'!$A:BD,(BG$3+2),FALSE)), VLOOKUP($B630,'Results-formatted 060121'!$A:BD,(BG$3+2),FALSE)))</f>
        <v>1897.52</v>
      </c>
      <c r="BH630" s="103">
        <f>IF($C630 = "neg", (($D630+1) - VLOOKUP($B630,'Results-formatted 060121'!$A:BE,(BH$3+2),FALSE)), IF($C630 = "pos-neg", (3+VLOOKUP($B630,'Results-formatted 060121'!$A:BE,(BH$3+2),FALSE)), VLOOKUP($B630,'Results-formatted 060121'!$A:BE,(BH$3+2),FALSE)))</f>
        <v>1431.8</v>
      </c>
      <c r="BI630" s="103">
        <f>IF($C630 = "neg", (($D630+1) - VLOOKUP($B630,'Results-formatted 060121'!$A:BF,(BI$3+2),FALSE)), IF($C630 = "pos-neg", (3+VLOOKUP($B630,'Results-formatted 060121'!$A:BF,(BI$3+2),FALSE)), VLOOKUP($B630,'Results-formatted 060121'!$A:BF,(BI$3+2),FALSE)))</f>
        <v>1508.01</v>
      </c>
      <c r="BJ630" s="103">
        <f>IF($C630 = "neg", (($D630+1) - VLOOKUP($B630,'Results-formatted 060121'!$A:BG,(BJ$3+2),FALSE)), IF($C630 = "pos-neg", (3+VLOOKUP($B630,'Results-formatted 060121'!$A:BG,(BJ$3+2),FALSE)), VLOOKUP($B630,'Results-formatted 060121'!$A:BG,(BJ$3+2),FALSE)))</f>
        <v>1200.51</v>
      </c>
      <c r="BK630" s="103">
        <f>IF($C630 = "neg", (($D630+1) - VLOOKUP($B630,'Results-formatted 060121'!$A:BH,(BK$3+2),FALSE)), IF($C630 = "pos-neg", (3+VLOOKUP($B630,'Results-formatted 060121'!$A:BH,(BK$3+2),FALSE)), VLOOKUP($B630,'Results-formatted 060121'!$A:BH,(BK$3+2),FALSE)))</f>
        <v>2348.09</v>
      </c>
      <c r="BL630" s="103">
        <f>IF($C630 = "neg", (($D630+1) - VLOOKUP($B630,'Results-formatted 060121'!$A:BI,(BL$3+2),FALSE)), IF($C630 = "pos-neg", (3+VLOOKUP($B630,'Results-formatted 060121'!$A:BI,(BL$3+2),FALSE)), VLOOKUP($B630,'Results-formatted 060121'!$A:BI,(BL$3+2),FALSE)))</f>
        <v>1871.15</v>
      </c>
      <c r="BM630" s="103">
        <f>IF($C630 = "neg", (($D630+1) - VLOOKUP($B630,'Results-formatted 060121'!$A:BJ,(BM$3+2),FALSE)), IF($C630 = "pos-neg", (3+VLOOKUP($B630,'Results-formatted 060121'!$A:BJ,(BM$3+2),FALSE)), VLOOKUP($B630,'Results-formatted 060121'!$A:BJ,(BM$3+2),FALSE)))</f>
        <v>1469.23</v>
      </c>
      <c r="BN630" s="95"/>
      <c r="BO630" s="95"/>
      <c r="BP630" s="95"/>
      <c r="BQ630" s="95"/>
      <c r="BR630" s="95"/>
      <c r="BS630" s="95"/>
      <c r="BT630" s="95"/>
      <c r="BU630" s="95"/>
      <c r="BV630" s="95"/>
      <c r="BW630" s="95"/>
      <c r="BX630" s="95"/>
      <c r="BY630" s="95"/>
      <c r="BZ630" s="95"/>
      <c r="CA630" s="95"/>
      <c r="CB630" s="95"/>
      <c r="CC630" s="95"/>
      <c r="CD630" s="99"/>
      <c r="CE630" s="25">
        <f t="shared" si="2518"/>
        <v>4551.9398333333329</v>
      </c>
      <c r="CF630" s="118">
        <f t="shared" si="2520"/>
        <v>75.865663888888875</v>
      </c>
    </row>
    <row r="631" spans="2:86" ht="14" x14ac:dyDescent="0.15">
      <c r="B631" s="20" t="str">
        <f t="shared" si="2519"/>
        <v>groupTime6193</v>
      </c>
      <c r="D631" s="2"/>
      <c r="E631" s="6" t="s">
        <v>1173</v>
      </c>
      <c r="F631" s="103">
        <f>IF($C631 = "neg", (($D631+1) - VLOOKUP($B631,'Results-formatted 060121'!$A:$AJ,(F$3+2),FALSE)), IF($C631 = "pos-neg", (3+VLOOKUP($B631,'Results-formatted 060121'!$A:$AJ,(F$3+2),FALSE)), VLOOKUP($B631,'Results-formatted 060121'!$A:$AJ,(F$3+2),FALSE)))</f>
        <v>285.5</v>
      </c>
      <c r="G631" s="103">
        <f>IF($C631 = "neg", (($D631+1) - VLOOKUP($B631,'Results-formatted 060121'!$A:$AJ,(G$3+2),FALSE)), IF($C631 = "pos-neg", (3+VLOOKUP($B631,'Results-formatted 060121'!$A:$AJ,(G$3+2),FALSE)), VLOOKUP($B631,'Results-formatted 060121'!$A:$AJ,(G$3+2),FALSE)))</f>
        <v>386.34</v>
      </c>
      <c r="H631" s="103">
        <f>IF($C631 = "neg", (($D631+1) - VLOOKUP($B631,'Results-formatted 060121'!$A:$AJ,(H$3+2),FALSE)), IF($C631 = "pos-neg", (3+VLOOKUP($B631,'Results-formatted 060121'!$A:$AJ,(H$3+2),FALSE)), VLOOKUP($B631,'Results-formatted 060121'!$A:$AJ,(H$3+2),FALSE)))</f>
        <v>1635.39</v>
      </c>
      <c r="I631" s="103">
        <f>IF($C631 = "neg", (($D631+1) - VLOOKUP($B631,'Results-formatted 060121'!$A:$AJ,(I$3+2),FALSE)), IF($C631 = "pos-neg", (3+VLOOKUP($B631,'Results-formatted 060121'!$A:$AJ,(I$3+2),FALSE)), VLOOKUP($B631,'Results-formatted 060121'!$A:$AJ,(I$3+2),FALSE)))</f>
        <v>2121.36</v>
      </c>
      <c r="J631" s="103">
        <f>IF($C631 = "neg", (($D631+1) - VLOOKUP($B631,'Results-formatted 060121'!$A:$AJ,(J$3+2),FALSE)), IF($C631 = "pos-neg", (3+VLOOKUP($B631,'Results-formatted 060121'!$A:$AJ,(J$3+2),FALSE)), VLOOKUP($B631,'Results-formatted 060121'!$A:$AJ,(J$3+2),FALSE)))</f>
        <v>3122.98</v>
      </c>
      <c r="K631" s="103">
        <f>IF($C631 = "neg", (($D631+1) - VLOOKUP($B631,'Results-formatted 060121'!$A:$AJ,(K$3+2),FALSE)), IF($C631 = "pos-neg", (3+VLOOKUP($B631,'Results-formatted 060121'!$A:$AJ,(K$3+2),FALSE)), VLOOKUP($B631,'Results-formatted 060121'!$A:$AJ,(K$3+2),FALSE)))</f>
        <v>1343.15</v>
      </c>
      <c r="L631" s="103">
        <f>IF($C631 = "neg", (($D631+1) - VLOOKUP($B631,'Results-formatted 060121'!$A:$AJ,(L$3+2),FALSE)), IF($C631 = "pos-neg", (3+VLOOKUP($B631,'Results-formatted 060121'!$A:$AJ,(L$3+2),FALSE)), VLOOKUP($B631,'Results-formatted 060121'!$A:$AJ,(L$3+2),FALSE)))</f>
        <v>1224.1400000000001</v>
      </c>
      <c r="M631" s="103">
        <f>IF($C631 = "neg", (($D631+1) - VLOOKUP($B631,'Results-formatted 060121'!$A:$AJ,(M$3+2),FALSE)), IF($C631 = "pos-neg", (3+VLOOKUP($B631,'Results-formatted 060121'!$A:$AJ,(M$3+2),FALSE)), VLOOKUP($B631,'Results-formatted 060121'!$A:$AJ,(M$3+2),FALSE)))</f>
        <v>1543.28</v>
      </c>
      <c r="N631" s="103">
        <f>IF($C631 = "neg", (($D631+1) - VLOOKUP($B631,'Results-formatted 060121'!$A:$AJ,(N$3+2),FALSE)), IF($C631 = "pos-neg", (3+VLOOKUP($B631,'Results-formatted 060121'!$A:$AJ,(N$3+2),FALSE)), VLOOKUP($B631,'Results-formatted 060121'!$A:$AJ,(N$3+2),FALSE)))</f>
        <v>374.56</v>
      </c>
      <c r="O631" s="103">
        <f>IF($C631 = "neg", (($D631+1) - VLOOKUP($B631,'Results-formatted 060121'!$A:$AJ,(O$3+2),FALSE)), IF($C631 = "pos-neg", (3+VLOOKUP($B631,'Results-formatted 060121'!$A:$AJ,(O$3+2),FALSE)), VLOOKUP($B631,'Results-formatted 060121'!$A:$AJ,(O$3+2),FALSE)))</f>
        <v>1332.6</v>
      </c>
      <c r="P631" s="103">
        <f>IF($C631 = "neg", (($D631+1) - VLOOKUP($B631,'Results-formatted 060121'!$A:$AJ,(P$3+2),FALSE)), IF($C631 = "pos-neg", (3+VLOOKUP($B631,'Results-formatted 060121'!$A:$AJ,(P$3+2),FALSE)), VLOOKUP($B631,'Results-formatted 060121'!$A:$AJ,(P$3+2),FALSE)))</f>
        <v>1487.59</v>
      </c>
      <c r="Q631" s="103">
        <f>IF($C631 = "neg", (($D631+1) - VLOOKUP($B631,'Results-formatted 060121'!$A:$AJ,(Q$3+2),FALSE)), IF($C631 = "pos-neg", (3+VLOOKUP($B631,'Results-formatted 060121'!$A:$AJ,(Q$3+2),FALSE)), VLOOKUP($B631,'Results-formatted 060121'!$A:$AJ,(Q$3+2),FALSE)))</f>
        <v>1278.03</v>
      </c>
      <c r="R631" s="103">
        <f>IF($C631 = "neg", (($D631+1) - VLOOKUP($B631,'Results-formatted 060121'!$A:$AJ,(R$3+2),FALSE)), IF($C631 = "pos-neg", (3+VLOOKUP($B631,'Results-formatted 060121'!$A:$AJ,(R$3+2),FALSE)), VLOOKUP($B631,'Results-formatted 060121'!$A:$AJ,(R$3+2),FALSE)))</f>
        <v>759.31</v>
      </c>
      <c r="S631" s="103">
        <f>IF($C631 = "neg", (($D631+1) - VLOOKUP($B631,'Results-formatted 060121'!$A:$AJ,(S$3+2),FALSE)), IF($C631 = "pos-neg", (3+VLOOKUP($B631,'Results-formatted 060121'!$A:$AJ,(S$3+2),FALSE)), VLOOKUP($B631,'Results-formatted 060121'!$A:$AJ,(S$3+2),FALSE)))</f>
        <v>1237.68</v>
      </c>
      <c r="T631" s="103">
        <f>IF($C631 = "neg", (($D631+1) - VLOOKUP($B631,'Results-formatted 060121'!$A:$AJ,(T$3+2),FALSE)), IF($C631 = "pos-neg", (3+VLOOKUP($B631,'Results-formatted 060121'!$A:$AJ,(T$3+2),FALSE)), VLOOKUP($B631,'Results-formatted 060121'!$A:$AJ,(T$3+2),FALSE)))</f>
        <v>1689.58</v>
      </c>
      <c r="U631" s="103">
        <f>IF($C631 = "neg", (($D631+1) - VLOOKUP($B631,'Results-formatted 060121'!$A:$AJ,(U$3+2),FALSE)), IF($C631 = "pos-neg", (3+VLOOKUP($B631,'Results-formatted 060121'!$A:$AJ,(U$3+2),FALSE)), VLOOKUP($B631,'Results-formatted 060121'!$A:$AJ,(U$3+2),FALSE)))</f>
        <v>5326.2</v>
      </c>
      <c r="V631" s="103">
        <f>IF($C631 = "neg", (($D631+1) - VLOOKUP($B631,'Results-formatted 060121'!$A:$AJ,(V$3+2),FALSE)), IF($C631 = "pos-neg", (3+VLOOKUP($B631,'Results-formatted 060121'!$A:$AJ,(V$3+2),FALSE)), VLOOKUP($B631,'Results-formatted 060121'!$A:$AJ,(V$3+2),FALSE)))</f>
        <v>2000.45</v>
      </c>
      <c r="W631" s="103">
        <f>IF($C631 = "neg", (($D631+1) - VLOOKUP($B631,'Results-formatted 060121'!$A:$AJ,(W$3+2),FALSE)), IF($C631 = "pos-neg", (3+VLOOKUP($B631,'Results-formatted 060121'!$A:$AJ,(W$3+2),FALSE)), VLOOKUP($B631,'Results-formatted 060121'!$A:$AJ,(W$3+2),FALSE)))</f>
        <v>714.18</v>
      </c>
      <c r="X631" s="103">
        <f>IF($C631 = "neg", (($D631+1) - VLOOKUP($B631,'Results-formatted 060121'!$A:$AJ,(X$3+2),FALSE)), IF($C631 = "pos-neg", (3+VLOOKUP($B631,'Results-formatted 060121'!$A:$AJ,(X$3+2),FALSE)), VLOOKUP($B631,'Results-formatted 060121'!$A:$AJ,(X$3+2),FALSE)))</f>
        <v>1402.49</v>
      </c>
      <c r="Y631" s="103">
        <f>IF($C631 = "neg", (($D631+1) - VLOOKUP($B631,'Results-formatted 060121'!$A:$AJ,(Y$3+2),FALSE)), IF($C631 = "pos-neg", (3+VLOOKUP($B631,'Results-formatted 060121'!$A:$AJ,(Y$3+2),FALSE)), VLOOKUP($B631,'Results-formatted 060121'!$A:$AJ,(Y$3+2),FALSE)))</f>
        <v>1593.17</v>
      </c>
      <c r="Z631" s="103">
        <f>IF($C631 = "neg", (($D631+1) - VLOOKUP($B631,'Results-formatted 060121'!$A:$AJ,(Z$3+2),FALSE)), IF($C631 = "pos-neg", (3+VLOOKUP($B631,'Results-formatted 060121'!$A:$AJ,(Z$3+2),FALSE)), VLOOKUP($B631,'Results-formatted 060121'!$A:$AJ,(Z$3+2),FALSE)))</f>
        <v>1733.06</v>
      </c>
      <c r="AA631" s="103">
        <f>IF($C631 = "neg", (($D631+1) - VLOOKUP($B631,'Results-formatted 060121'!$A:$AJ,(AA$3+2),FALSE)), IF($C631 = "pos-neg", (3+VLOOKUP($B631,'Results-formatted 060121'!$A:$AJ,(AA$3+2),FALSE)), VLOOKUP($B631,'Results-formatted 060121'!$A:$AJ,(AA$3+2),FALSE)))</f>
        <v>1354.63</v>
      </c>
      <c r="AB631" s="103">
        <f>IF($C631 = "neg", (($D631+1) - VLOOKUP($B631,'Results-formatted 060121'!$A:$AJ,(AB$3+2),FALSE)), IF($C631 = "pos-neg", (3+VLOOKUP($B631,'Results-formatted 060121'!$A:$AJ,(AB$3+2),FALSE)), VLOOKUP($B631,'Results-formatted 060121'!$A:$AJ,(AB$3+2),FALSE)))</f>
        <v>1456.85</v>
      </c>
      <c r="AC631" s="103">
        <f>IF($C631 = "neg", (($D631+1) - VLOOKUP($B631,'Results-formatted 060121'!$A:$AJ,(AC$3+2),FALSE)), IF($C631 = "pos-neg", (3+VLOOKUP($B631,'Results-formatted 060121'!$A:$AJ,(AC$3+2),FALSE)), VLOOKUP($B631,'Results-formatted 060121'!$A:$AJ,(AC$3+2),FALSE)))</f>
        <v>1349.31</v>
      </c>
      <c r="AD631" s="103">
        <f>IF($C631 = "neg", (($D631+1) - VLOOKUP($B631,'Results-formatted 060121'!$A:$AJ,(AD$3+2),FALSE)), IF($C631 = "pos-neg", (3+VLOOKUP($B631,'Results-formatted 060121'!$A:$AJ,(AD$3+2),FALSE)), VLOOKUP($B631,'Results-formatted 060121'!$A:$AJ,(AD$3+2),FALSE)))</f>
        <v>1600.38</v>
      </c>
      <c r="AE631" s="103">
        <f>IF($C631 = "neg", (($D631+1) - VLOOKUP($B631,'Results-formatted 060121'!$A:$AJ,(AE$3+2),FALSE)), IF($C631 = "pos-neg", (3+VLOOKUP($B631,'Results-formatted 060121'!$A:$AJ,(AE$3+2),FALSE)), VLOOKUP($B631,'Results-formatted 060121'!$A:$AJ,(AE$3+2),FALSE)))</f>
        <v>1189.19</v>
      </c>
      <c r="AF631" s="103">
        <f>IF($C631 = "neg", (($D631+1) - VLOOKUP($B631,'Results-formatted 060121'!$A:$AJ,(AF$3+2),FALSE)), IF($C631 = "pos-neg", (3+VLOOKUP($B631,'Results-formatted 060121'!$A:$AJ,(AF$3+2),FALSE)), VLOOKUP($B631,'Results-formatted 060121'!$A:$AJ,(AF$3+2),FALSE)))</f>
        <v>15619.5</v>
      </c>
      <c r="AG631" s="103">
        <f>IF($C631 = "neg", (($D631+1) - VLOOKUP($B631,'Results-formatted 060121'!$A:$AJ,(AG$3+2),FALSE)), IF($C631 = "pos-neg", (3+VLOOKUP($B631,'Results-formatted 060121'!$A:$AJ,(AG$3+2),FALSE)), VLOOKUP($B631,'Results-formatted 060121'!$A:$AJ,(AG$3+2),FALSE)))</f>
        <v>1105.98</v>
      </c>
      <c r="AH631" s="103">
        <f>IF($C631 = "neg", (($D631+1) - VLOOKUP($B631,'Results-formatted 060121'!$A:$AJ,(AH$3+2),FALSE)), IF($C631 = "pos-neg", (3+VLOOKUP($B631,'Results-formatted 060121'!$A:$AJ,(AH$3+2),FALSE)), VLOOKUP($B631,'Results-formatted 060121'!$A:$AJ,(AH$3+2),FALSE)))</f>
        <v>1647.69</v>
      </c>
      <c r="AI631" s="103">
        <f>IF($C631 = "neg", (($D631+1) - VLOOKUP($B631,'Results-formatted 060121'!$A:$AJ,(AI$3+2),FALSE)), IF($C631 = "pos-neg", (3+VLOOKUP($B631,'Results-formatted 060121'!$A:$AJ,(AI$3+2),FALSE)), VLOOKUP($B631,'Results-formatted 060121'!$A:$AJ,(AI$3+2),FALSE)))</f>
        <v>1448.98</v>
      </c>
      <c r="AJ631" s="103">
        <f>IF($C631 = "neg", (($D631+1) - VLOOKUP($B631,'Results-formatted 060121'!$A:$AJ,(AJ$3+2),FALSE)), IF($C631 = "pos-neg", (3+VLOOKUP($B631,'Results-formatted 060121'!$A:$AJ,(AJ$3+2),FALSE)), VLOOKUP($B631,'Results-formatted 060121'!$A:$AJ,(AJ$3+2),FALSE)))</f>
        <v>6208.9</v>
      </c>
      <c r="AK631" s="103">
        <f>IF($C631 = "neg", (($D631+1) - VLOOKUP($B631,'Results-formatted 060121'!$A:$AJ,(AK$3+2),FALSE)), IF($C631 = "pos-neg", (3+VLOOKUP($B631,'Results-formatted 060121'!$A:$AJ,(AK$3+2),FALSE)), VLOOKUP($B631,'Results-formatted 060121'!$A:$AJ,(AK$3+2),FALSE)))</f>
        <v>400.88</v>
      </c>
      <c r="AL631" s="103">
        <f>IF($C631 = "neg", (($D631+1) - VLOOKUP($B631,'Results-formatted 060121'!$A:$AJ,(AL$3+2),FALSE)), IF($C631 = "pos-neg", (3+VLOOKUP($B631,'Results-formatted 060121'!$A:$AJ,(AL$3+2),FALSE)), VLOOKUP($B631,'Results-formatted 060121'!$A:$AJ,(AL$3+2),FALSE)))</f>
        <v>2209.8200000000002</v>
      </c>
      <c r="AM631" s="103">
        <f>IF($C631 = "neg", (($D631+1) - VLOOKUP($B631,'Results-formatted 060121'!$A:AJ,(AM$3+2),FALSE)), IF($C631 = "pos-neg", (3+VLOOKUP($B631,'Results-formatted 060121'!$A:AJ,(AM$3+2),FALSE)), VLOOKUP($B631,'Results-formatted 060121'!$A:AJ,(AM$3+2),FALSE)))</f>
        <v>1369.14</v>
      </c>
      <c r="AN631" s="103">
        <f>IF($C631 = "neg", (($D631+1) - VLOOKUP($B631,'Results-formatted 060121'!$A:AK,(AN$3+2),FALSE)), IF($C631 = "pos-neg", (3+VLOOKUP($B631,'Results-formatted 060121'!$A:AK,(AN$3+2),FALSE)), VLOOKUP($B631,'Results-formatted 060121'!$A:AK,(AN$3+2),FALSE)))</f>
        <v>1397.02</v>
      </c>
      <c r="AO631" s="103">
        <f>IF($C631 = "neg", (($D631+1) - VLOOKUP($B631,'Results-formatted 060121'!$A:AL,(AO$3+2),FALSE)), IF($C631 = "pos-neg", (3+VLOOKUP($B631,'Results-formatted 060121'!$A:AL,(AO$3+2),FALSE)), VLOOKUP($B631,'Results-formatted 060121'!$A:AL,(AO$3+2),FALSE)))</f>
        <v>1326.95</v>
      </c>
      <c r="AP631" s="103">
        <f>IF($C631 = "neg", (($D631+1) - VLOOKUP($B631,'Results-formatted 060121'!$A:AM,(AP$3+2),FALSE)), IF($C631 = "pos-neg", (3+VLOOKUP($B631,'Results-formatted 060121'!$A:AM,(AP$3+2),FALSE)), VLOOKUP($B631,'Results-formatted 060121'!$A:AM,(AP$3+2),FALSE)))</f>
        <v>627.12</v>
      </c>
      <c r="AQ631" s="103">
        <f>IF($C631 = "neg", (($D631+1) - VLOOKUP($B631,'Results-formatted 060121'!$A:AN,(AQ$3+2),FALSE)), IF($C631 = "pos-neg", (3+VLOOKUP($B631,'Results-formatted 060121'!$A:AN,(AQ$3+2),FALSE)), VLOOKUP($B631,'Results-formatted 060121'!$A:AN,(AQ$3+2),FALSE)))</f>
        <v>1530.72</v>
      </c>
      <c r="AR631" s="103">
        <f>IF($C631 = "neg", (($D631+1) - VLOOKUP($B631,'Results-formatted 060121'!$A:AO,(AR$3+2),FALSE)), IF($C631 = "pos-neg", (3+VLOOKUP($B631,'Results-formatted 060121'!$A:AO,(AR$3+2),FALSE)), VLOOKUP($B631,'Results-formatted 060121'!$A:AO,(AR$3+2),FALSE)))</f>
        <v>1754.51</v>
      </c>
      <c r="AS631" s="103">
        <f>IF($C631 = "neg", (($D631+1) - VLOOKUP($B631,'Results-formatted 060121'!$A:AP,(AS$3+2),FALSE)), IF($C631 = "pos-neg", (3+VLOOKUP($B631,'Results-formatted 060121'!$A:AP,(AS$3+2),FALSE)), VLOOKUP($B631,'Results-formatted 060121'!$A:AP,(AS$3+2),FALSE)))</f>
        <v>1855.2</v>
      </c>
      <c r="AT631" s="103">
        <f>IF($C631 = "neg", (($D631+1) - VLOOKUP($B631,'Results-formatted 060121'!$A:AQ,(AT$3+2),FALSE)), IF($C631 = "pos-neg", (3+VLOOKUP($B631,'Results-formatted 060121'!$A:AQ,(AT$3+2),FALSE)), VLOOKUP($B631,'Results-formatted 060121'!$A:AQ,(AT$3+2),FALSE)))</f>
        <v>1449.57</v>
      </c>
      <c r="AU631" s="103">
        <f>IF($C631 = "neg", (($D631+1) - VLOOKUP($B631,'Results-formatted 060121'!$A:AR,(AU$3+2),FALSE)), IF($C631 = "pos-neg", (3+VLOOKUP($B631,'Results-formatted 060121'!$A:AR,(AU$3+2),FALSE)), VLOOKUP($B631,'Results-formatted 060121'!$A:AR,(AU$3+2),FALSE)))</f>
        <v>1149.7</v>
      </c>
      <c r="AV631" s="103">
        <f>IF($C631 = "neg", (($D631+1) - VLOOKUP($B631,'Results-formatted 060121'!$A:AS,(AV$3+2),FALSE)), IF($C631 = "pos-neg", (3+VLOOKUP($B631,'Results-formatted 060121'!$A:AS,(AV$3+2),FALSE)), VLOOKUP($B631,'Results-formatted 060121'!$A:AS,(AV$3+2),FALSE)))</f>
        <v>1327.77</v>
      </c>
      <c r="AW631" s="103">
        <f>IF($C631 = "neg", (($D631+1) - VLOOKUP($B631,'Results-formatted 060121'!$A:AT,(AW$3+2),FALSE)), IF($C631 = "pos-neg", (3+VLOOKUP($B631,'Results-formatted 060121'!$A:AT,(AW$3+2),FALSE)), VLOOKUP($B631,'Results-formatted 060121'!$A:AT,(AW$3+2),FALSE)))</f>
        <v>1634.09</v>
      </c>
      <c r="AX631" s="103">
        <f>IF($C631 = "neg", (($D631+1) - VLOOKUP($B631,'Results-formatted 060121'!$A:AU,(AX$3+2),FALSE)), IF($C631 = "pos-neg", (3+VLOOKUP($B631,'Results-formatted 060121'!$A:AU,(AX$3+2),FALSE)), VLOOKUP($B631,'Results-formatted 060121'!$A:AU,(AX$3+2),FALSE)))</f>
        <v>2589.4499999999998</v>
      </c>
      <c r="AY631" s="103">
        <f>IF($C631 = "neg", (($D631+1) - VLOOKUP($B631,'Results-formatted 060121'!$A:AV,(AY$3+2),FALSE)), IF($C631 = "pos-neg", (3+VLOOKUP($B631,'Results-formatted 060121'!$A:AV,(AY$3+2),FALSE)), VLOOKUP($B631,'Results-formatted 060121'!$A:AV,(AY$3+2),FALSE)))</f>
        <v>2003.39</v>
      </c>
      <c r="AZ631" s="103">
        <f>IF($C631 = "neg", (($D631+1) - VLOOKUP($B631,'Results-formatted 060121'!$A:AW,(AZ$3+2),FALSE)), IF($C631 = "pos-neg", (3+VLOOKUP($B631,'Results-formatted 060121'!$A:AW,(AZ$3+2),FALSE)), VLOOKUP($B631,'Results-formatted 060121'!$A:AW,(AZ$3+2),FALSE)))</f>
        <v>11467</v>
      </c>
      <c r="BA631" s="103">
        <f>IF($C631 = "neg", (($D631+1) - VLOOKUP($B631,'Results-formatted 060121'!$A:AX,(BA$3+2),FALSE)), IF($C631 = "pos-neg", (3+VLOOKUP($B631,'Results-formatted 060121'!$A:AX,(BA$3+2),FALSE)), VLOOKUP($B631,'Results-formatted 060121'!$A:AX,(BA$3+2),FALSE)))</f>
        <v>8015.92</v>
      </c>
      <c r="BB631" s="103">
        <f>IF($C631 = "neg", (($D631+1) - VLOOKUP($B631,'Results-formatted 060121'!$A:AY,(BB$3+2),FALSE)), IF($C631 = "pos-neg", (3+VLOOKUP($B631,'Results-formatted 060121'!$A:AY,(BB$3+2),FALSE)), VLOOKUP($B631,'Results-formatted 060121'!$A:AY,(BB$3+2),FALSE)))</f>
        <v>1156.94</v>
      </c>
      <c r="BC631" s="103">
        <f>IF($C631 = "neg", (($D631+1) - VLOOKUP($B631,'Results-formatted 060121'!$A:AZ,(BC$3+2),FALSE)), IF($C631 = "pos-neg", (3+VLOOKUP($B631,'Results-formatted 060121'!$A:AZ,(BC$3+2),FALSE)), VLOOKUP($B631,'Results-formatted 060121'!$A:AZ,(BC$3+2),FALSE)))</f>
        <v>1272.8399999999999</v>
      </c>
      <c r="BD631" s="103">
        <f>IF($C631 = "neg", (($D631+1) - VLOOKUP($B631,'Results-formatted 060121'!$A:BA,(BD$3+2),FALSE)), IF($C631 = "pos-neg", (3+VLOOKUP($B631,'Results-formatted 060121'!$A:BA,(BD$3+2),FALSE)), VLOOKUP($B631,'Results-formatted 060121'!$A:BA,(BD$3+2),FALSE)))</f>
        <v>1836.51</v>
      </c>
      <c r="BE631" s="103">
        <f>IF($C631 = "neg", (($D631+1) - VLOOKUP($B631,'Results-formatted 060121'!$A:BB,(BE$3+2),FALSE)), IF($C631 = "pos-neg", (3+VLOOKUP($B631,'Results-formatted 060121'!$A:BB,(BE$3+2),FALSE)), VLOOKUP($B631,'Results-formatted 060121'!$A:BB,(BE$3+2),FALSE)))</f>
        <v>1359.91</v>
      </c>
      <c r="BF631" s="103">
        <f>IF($C631 = "neg", (($D631+1) - VLOOKUP($B631,'Results-formatted 060121'!$A:BC,(BF$3+2),FALSE)), IF($C631 = "pos-neg", (3+VLOOKUP($B631,'Results-formatted 060121'!$A:BC,(BF$3+2),FALSE)), VLOOKUP($B631,'Results-formatted 060121'!$A:BC,(BF$3+2),FALSE)))</f>
        <v>1730.64</v>
      </c>
      <c r="BG631" s="103">
        <f>IF($C631 = "neg", (($D631+1) - VLOOKUP($B631,'Results-formatted 060121'!$A:BD,(BG$3+2),FALSE)), IF($C631 = "pos-neg", (3+VLOOKUP($B631,'Results-formatted 060121'!$A:BD,(BG$3+2),FALSE)), VLOOKUP($B631,'Results-formatted 060121'!$A:BD,(BG$3+2),FALSE)))</f>
        <v>1928.1</v>
      </c>
      <c r="BH631" s="103">
        <f>IF($C631 = "neg", (($D631+1) - VLOOKUP($B631,'Results-formatted 060121'!$A:BE,(BH$3+2),FALSE)), IF($C631 = "pos-neg", (3+VLOOKUP($B631,'Results-formatted 060121'!$A:BE,(BH$3+2),FALSE)), VLOOKUP($B631,'Results-formatted 060121'!$A:BE,(BH$3+2),FALSE)))</f>
        <v>1203.67</v>
      </c>
      <c r="BI631" s="103">
        <f>IF($C631 = "neg", (($D631+1) - VLOOKUP($B631,'Results-formatted 060121'!$A:BF,(BI$3+2),FALSE)), IF($C631 = "pos-neg", (3+VLOOKUP($B631,'Results-formatted 060121'!$A:BF,(BI$3+2),FALSE)), VLOOKUP($B631,'Results-formatted 060121'!$A:BF,(BI$3+2),FALSE)))</f>
        <v>1484.08</v>
      </c>
      <c r="BJ631" s="103">
        <f>IF($C631 = "neg", (($D631+1) - VLOOKUP($B631,'Results-formatted 060121'!$A:BG,(BJ$3+2),FALSE)), IF($C631 = "pos-neg", (3+VLOOKUP($B631,'Results-formatted 060121'!$A:BG,(BJ$3+2),FALSE)), VLOOKUP($B631,'Results-formatted 060121'!$A:BG,(BJ$3+2),FALSE)))</f>
        <v>1270.1300000000001</v>
      </c>
      <c r="BK631" s="103">
        <f>IF($C631 = "neg", (($D631+1) - VLOOKUP($B631,'Results-formatted 060121'!$A:BH,(BK$3+2),FALSE)), IF($C631 = "pos-neg", (3+VLOOKUP($B631,'Results-formatted 060121'!$A:BH,(BK$3+2),FALSE)), VLOOKUP($B631,'Results-formatted 060121'!$A:BH,(BK$3+2),FALSE)))</f>
        <v>2247.7399999999998</v>
      </c>
      <c r="BL631" s="103">
        <f>IF($C631 = "neg", (($D631+1) - VLOOKUP($B631,'Results-formatted 060121'!$A:BI,(BL$3+2),FALSE)), IF($C631 = "pos-neg", (3+VLOOKUP($B631,'Results-formatted 060121'!$A:BI,(BL$3+2),FALSE)), VLOOKUP($B631,'Results-formatted 060121'!$A:BI,(BL$3+2),FALSE)))</f>
        <v>2216.81</v>
      </c>
      <c r="BM631" s="103">
        <f>IF($C631 = "neg", (($D631+1) - VLOOKUP($B631,'Results-formatted 060121'!$A:BJ,(BM$3+2),FALSE)), IF($C631 = "pos-neg", (3+VLOOKUP($B631,'Results-formatted 060121'!$A:BJ,(BM$3+2),FALSE)), VLOOKUP($B631,'Results-formatted 060121'!$A:BJ,(BM$3+2),FALSE)))</f>
        <v>1420.09</v>
      </c>
      <c r="BN631" s="95"/>
      <c r="BO631" s="95"/>
      <c r="BP631" s="95"/>
      <c r="BQ631" s="95"/>
      <c r="BR631" s="95"/>
      <c r="BS631" s="95"/>
      <c r="BT631" s="95"/>
      <c r="BU631" s="95"/>
      <c r="BV631" s="95"/>
      <c r="BW631" s="95"/>
      <c r="BX631" s="95"/>
      <c r="BY631" s="95"/>
      <c r="BZ631" s="95"/>
      <c r="CA631" s="95"/>
      <c r="CB631" s="95"/>
      <c r="CC631" s="95"/>
      <c r="CD631" s="99"/>
      <c r="CE631" s="25">
        <f t="shared" si="2518"/>
        <v>2113.4693333333335</v>
      </c>
      <c r="CF631" s="118">
        <f t="shared" si="2520"/>
        <v>35.224488888888892</v>
      </c>
    </row>
    <row r="632" spans="2:86" ht="14" x14ac:dyDescent="0.15">
      <c r="B632" s="20" t="str">
        <f t="shared" si="2519"/>
        <v>groupTime6194</v>
      </c>
      <c r="D632" s="2"/>
      <c r="E632" s="6" t="s">
        <v>1383</v>
      </c>
      <c r="F632" s="103">
        <f>IF($C632 = "neg", (($D632+1) - VLOOKUP($B632,'Results-formatted 060121'!$A:$AJ,(F$3+2),FALSE)), IF($C632 = "pos-neg", (3+VLOOKUP($B632,'Results-formatted 060121'!$A:$AJ,(F$3+2),FALSE)), VLOOKUP($B632,'Results-formatted 060121'!$A:$AJ,(F$3+2),FALSE)))</f>
        <v>412.35</v>
      </c>
      <c r="G632" s="103">
        <f>IF($C632 = "neg", (($D632+1) - VLOOKUP($B632,'Results-formatted 060121'!$A:$AJ,(G$3+2),FALSE)), IF($C632 = "pos-neg", (3+VLOOKUP($B632,'Results-formatted 060121'!$A:$AJ,(G$3+2),FALSE)), VLOOKUP($B632,'Results-formatted 060121'!$A:$AJ,(G$3+2),FALSE)))</f>
        <v>198.4</v>
      </c>
      <c r="H632" s="103">
        <f>IF($C632 = "neg", (($D632+1) - VLOOKUP($B632,'Results-formatted 060121'!$A:$AJ,(H$3+2),FALSE)), IF($C632 = "pos-neg", (3+VLOOKUP($B632,'Results-formatted 060121'!$A:$AJ,(H$3+2),FALSE)), VLOOKUP($B632,'Results-formatted 060121'!$A:$AJ,(H$3+2),FALSE)))</f>
        <v>1359.08</v>
      </c>
      <c r="I632" s="103">
        <f>IF($C632 = "neg", (($D632+1) - VLOOKUP($B632,'Results-formatted 060121'!$A:$AJ,(I$3+2),FALSE)), IF($C632 = "pos-neg", (3+VLOOKUP($B632,'Results-formatted 060121'!$A:$AJ,(I$3+2),FALSE)), VLOOKUP($B632,'Results-formatted 060121'!$A:$AJ,(I$3+2),FALSE)))</f>
        <v>1859.02</v>
      </c>
      <c r="J632" s="103">
        <f>IF($C632 = "neg", (($D632+1) - VLOOKUP($B632,'Results-formatted 060121'!$A:$AJ,(J$3+2),FALSE)), IF($C632 = "pos-neg", (3+VLOOKUP($B632,'Results-formatted 060121'!$A:$AJ,(J$3+2),FALSE)), VLOOKUP($B632,'Results-formatted 060121'!$A:$AJ,(J$3+2),FALSE)))</f>
        <v>536.96</v>
      </c>
      <c r="K632" s="103">
        <f>IF($C632 = "neg", (($D632+1) - VLOOKUP($B632,'Results-formatted 060121'!$A:$AJ,(K$3+2),FALSE)), IF($C632 = "pos-neg", (3+VLOOKUP($B632,'Results-formatted 060121'!$A:$AJ,(K$3+2),FALSE)), VLOOKUP($B632,'Results-formatted 060121'!$A:$AJ,(K$3+2),FALSE)))</f>
        <v>1224.56</v>
      </c>
      <c r="L632" s="103">
        <f>IF($C632 = "neg", (($D632+1) - VLOOKUP($B632,'Results-formatted 060121'!$A:$AJ,(L$3+2),FALSE)), IF($C632 = "pos-neg", (3+VLOOKUP($B632,'Results-formatted 060121'!$A:$AJ,(L$3+2),FALSE)), VLOOKUP($B632,'Results-formatted 060121'!$A:$AJ,(L$3+2),FALSE)))</f>
        <v>1667.88</v>
      </c>
      <c r="M632" s="103">
        <f>IF($C632 = "neg", (($D632+1) - VLOOKUP($B632,'Results-formatted 060121'!$A:$AJ,(M$3+2),FALSE)), IF($C632 = "pos-neg", (3+VLOOKUP($B632,'Results-formatted 060121'!$A:$AJ,(M$3+2),FALSE)), VLOOKUP($B632,'Results-formatted 060121'!$A:$AJ,(M$3+2),FALSE)))</f>
        <v>1063.98</v>
      </c>
      <c r="N632" s="103">
        <f>IF($C632 = "neg", (($D632+1) - VLOOKUP($B632,'Results-formatted 060121'!$A:$AJ,(N$3+2),FALSE)), IF($C632 = "pos-neg", (3+VLOOKUP($B632,'Results-formatted 060121'!$A:$AJ,(N$3+2),FALSE)), VLOOKUP($B632,'Results-formatted 060121'!$A:$AJ,(N$3+2),FALSE)))</f>
        <v>379.93</v>
      </c>
      <c r="O632" s="103">
        <f>IF($C632 = "neg", (($D632+1) - VLOOKUP($B632,'Results-formatted 060121'!$A:$AJ,(O$3+2),FALSE)), IF($C632 = "pos-neg", (3+VLOOKUP($B632,'Results-formatted 060121'!$A:$AJ,(O$3+2),FALSE)), VLOOKUP($B632,'Results-formatted 060121'!$A:$AJ,(O$3+2),FALSE)))</f>
        <v>1473.92</v>
      </c>
      <c r="P632" s="103">
        <f>IF($C632 = "neg", (($D632+1) - VLOOKUP($B632,'Results-formatted 060121'!$A:$AJ,(P$3+2),FALSE)), IF($C632 = "pos-neg", (3+VLOOKUP($B632,'Results-formatted 060121'!$A:$AJ,(P$3+2),FALSE)), VLOOKUP($B632,'Results-formatted 060121'!$A:$AJ,(P$3+2),FALSE)))</f>
        <v>1234.0899999999999</v>
      </c>
      <c r="Q632" s="103">
        <f>IF($C632 = "neg", (($D632+1) - VLOOKUP($B632,'Results-formatted 060121'!$A:$AJ,(Q$3+2),FALSE)), IF($C632 = "pos-neg", (3+VLOOKUP($B632,'Results-formatted 060121'!$A:$AJ,(Q$3+2),FALSE)), VLOOKUP($B632,'Results-formatted 060121'!$A:$AJ,(Q$3+2),FALSE)))</f>
        <v>1347.85</v>
      </c>
      <c r="R632" s="103">
        <f>IF($C632 = "neg", (($D632+1) - VLOOKUP($B632,'Results-formatted 060121'!$A:$AJ,(R$3+2),FALSE)), IF($C632 = "pos-neg", (3+VLOOKUP($B632,'Results-formatted 060121'!$A:$AJ,(R$3+2),FALSE)), VLOOKUP($B632,'Results-formatted 060121'!$A:$AJ,(R$3+2),FALSE)))</f>
        <v>1259.52</v>
      </c>
      <c r="S632" s="103">
        <f>IF($C632 = "neg", (($D632+1) - VLOOKUP($B632,'Results-formatted 060121'!$A:$AJ,(S$3+2),FALSE)), IF($C632 = "pos-neg", (3+VLOOKUP($B632,'Results-formatted 060121'!$A:$AJ,(S$3+2),FALSE)), VLOOKUP($B632,'Results-formatted 060121'!$A:$AJ,(S$3+2),FALSE)))</f>
        <v>1314.61</v>
      </c>
      <c r="T632" s="103">
        <f>IF($C632 = "neg", (($D632+1) - VLOOKUP($B632,'Results-formatted 060121'!$A:$AJ,(T$3+2),FALSE)), IF($C632 = "pos-neg", (3+VLOOKUP($B632,'Results-formatted 060121'!$A:$AJ,(T$3+2),FALSE)), VLOOKUP($B632,'Results-formatted 060121'!$A:$AJ,(T$3+2),FALSE)))</f>
        <v>2451.2199999999998</v>
      </c>
      <c r="U632" s="103">
        <f>IF($C632 = "neg", (($D632+1) - VLOOKUP($B632,'Results-formatted 060121'!$A:$AJ,(U$3+2),FALSE)), IF($C632 = "pos-neg", (3+VLOOKUP($B632,'Results-formatted 060121'!$A:$AJ,(U$3+2),FALSE)), VLOOKUP($B632,'Results-formatted 060121'!$A:$AJ,(U$3+2),FALSE)))</f>
        <v>1822.9</v>
      </c>
      <c r="V632" s="103">
        <f>IF($C632 = "neg", (($D632+1) - VLOOKUP($B632,'Results-formatted 060121'!$A:$AJ,(V$3+2),FALSE)), IF($C632 = "pos-neg", (3+VLOOKUP($B632,'Results-formatted 060121'!$A:$AJ,(V$3+2),FALSE)), VLOOKUP($B632,'Results-formatted 060121'!$A:$AJ,(V$3+2),FALSE)))</f>
        <v>1371.6</v>
      </c>
      <c r="W632" s="103">
        <f>IF($C632 = "neg", (($D632+1) - VLOOKUP($B632,'Results-formatted 060121'!$A:$AJ,(W$3+2),FALSE)), IF($C632 = "pos-neg", (3+VLOOKUP($B632,'Results-formatted 060121'!$A:$AJ,(W$3+2),FALSE)), VLOOKUP($B632,'Results-formatted 060121'!$A:$AJ,(W$3+2),FALSE)))</f>
        <v>749.99</v>
      </c>
      <c r="X632" s="103">
        <f>IF($C632 = "neg", (($D632+1) - VLOOKUP($B632,'Results-formatted 060121'!$A:$AJ,(X$3+2),FALSE)), IF($C632 = "pos-neg", (3+VLOOKUP($B632,'Results-formatted 060121'!$A:$AJ,(X$3+2),FALSE)), VLOOKUP($B632,'Results-formatted 060121'!$A:$AJ,(X$3+2),FALSE)))</f>
        <v>1161.97</v>
      </c>
      <c r="Y632" s="103">
        <f>IF($C632 = "neg", (($D632+1) - VLOOKUP($B632,'Results-formatted 060121'!$A:$AJ,(Y$3+2),FALSE)), IF($C632 = "pos-neg", (3+VLOOKUP($B632,'Results-formatted 060121'!$A:$AJ,(Y$3+2),FALSE)), VLOOKUP($B632,'Results-formatted 060121'!$A:$AJ,(Y$3+2),FALSE)))</f>
        <v>1381.43</v>
      </c>
      <c r="Z632" s="103">
        <f>IF($C632 = "neg", (($D632+1) - VLOOKUP($B632,'Results-formatted 060121'!$A:$AJ,(Z$3+2),FALSE)), IF($C632 = "pos-neg", (3+VLOOKUP($B632,'Results-formatted 060121'!$A:$AJ,(Z$3+2),FALSE)), VLOOKUP($B632,'Results-formatted 060121'!$A:$AJ,(Z$3+2),FALSE)))</f>
        <v>1306.67</v>
      </c>
      <c r="AA632" s="103">
        <f>IF($C632 = "neg", (($D632+1) - VLOOKUP($B632,'Results-formatted 060121'!$A:$AJ,(AA$3+2),FALSE)), IF($C632 = "pos-neg", (3+VLOOKUP($B632,'Results-formatted 060121'!$A:$AJ,(AA$3+2),FALSE)), VLOOKUP($B632,'Results-formatted 060121'!$A:$AJ,(AA$3+2),FALSE)))</f>
        <v>972.5</v>
      </c>
      <c r="AB632" s="103">
        <f>IF($C632 = "neg", (($D632+1) - VLOOKUP($B632,'Results-formatted 060121'!$A:$AJ,(AB$3+2),FALSE)), IF($C632 = "pos-neg", (3+VLOOKUP($B632,'Results-formatted 060121'!$A:$AJ,(AB$3+2),FALSE)), VLOOKUP($B632,'Results-formatted 060121'!$A:$AJ,(AB$3+2),FALSE)))</f>
        <v>694.4</v>
      </c>
      <c r="AC632" s="103">
        <f>IF($C632 = "neg", (($D632+1) - VLOOKUP($B632,'Results-formatted 060121'!$A:$AJ,(AC$3+2),FALSE)), IF($C632 = "pos-neg", (3+VLOOKUP($B632,'Results-formatted 060121'!$A:$AJ,(AC$3+2),FALSE)), VLOOKUP($B632,'Results-formatted 060121'!$A:$AJ,(AC$3+2),FALSE)))</f>
        <v>1298.53</v>
      </c>
      <c r="AD632" s="103">
        <f>IF($C632 = "neg", (($D632+1) - VLOOKUP($B632,'Results-formatted 060121'!$A:$AJ,(AD$3+2),FALSE)), IF($C632 = "pos-neg", (3+VLOOKUP($B632,'Results-formatted 060121'!$A:$AJ,(AD$3+2),FALSE)), VLOOKUP($B632,'Results-formatted 060121'!$A:$AJ,(AD$3+2),FALSE)))</f>
        <v>1164.46</v>
      </c>
      <c r="AE632" s="103">
        <f>IF($C632 = "neg", (($D632+1) - VLOOKUP($B632,'Results-formatted 060121'!$A:$AJ,(AE$3+2),FALSE)), IF($C632 = "pos-neg", (3+VLOOKUP($B632,'Results-formatted 060121'!$A:$AJ,(AE$3+2),FALSE)), VLOOKUP($B632,'Results-formatted 060121'!$A:$AJ,(AE$3+2),FALSE)))</f>
        <v>1885.55</v>
      </c>
      <c r="AF632" s="103">
        <f>IF($C632 = "neg", (($D632+1) - VLOOKUP($B632,'Results-formatted 060121'!$A:$AJ,(AF$3+2),FALSE)), IF($C632 = "pos-neg", (3+VLOOKUP($B632,'Results-formatted 060121'!$A:$AJ,(AF$3+2),FALSE)), VLOOKUP($B632,'Results-formatted 060121'!$A:$AJ,(AF$3+2),FALSE)))</f>
        <v>2493.6</v>
      </c>
      <c r="AG632" s="103">
        <f>IF($C632 = "neg", (($D632+1) - VLOOKUP($B632,'Results-formatted 060121'!$A:$AJ,(AG$3+2),FALSE)), IF($C632 = "pos-neg", (3+VLOOKUP($B632,'Results-formatted 060121'!$A:$AJ,(AG$3+2),FALSE)), VLOOKUP($B632,'Results-formatted 060121'!$A:$AJ,(AG$3+2),FALSE)))</f>
        <v>1388.15</v>
      </c>
      <c r="AH632" s="103">
        <f>IF($C632 = "neg", (($D632+1) - VLOOKUP($B632,'Results-formatted 060121'!$A:$AJ,(AH$3+2),FALSE)), IF($C632 = "pos-neg", (3+VLOOKUP($B632,'Results-formatted 060121'!$A:$AJ,(AH$3+2),FALSE)), VLOOKUP($B632,'Results-formatted 060121'!$A:$AJ,(AH$3+2),FALSE)))</f>
        <v>1966.93</v>
      </c>
      <c r="AI632" s="103">
        <f>IF($C632 = "neg", (($D632+1) - VLOOKUP($B632,'Results-formatted 060121'!$A:$AJ,(AI$3+2),FALSE)), IF($C632 = "pos-neg", (3+VLOOKUP($B632,'Results-formatted 060121'!$A:$AJ,(AI$3+2),FALSE)), VLOOKUP($B632,'Results-formatted 060121'!$A:$AJ,(AI$3+2),FALSE)))</f>
        <v>1028.47</v>
      </c>
      <c r="AJ632" s="103">
        <f>IF($C632 = "neg", (($D632+1) - VLOOKUP($B632,'Results-formatted 060121'!$A:$AJ,(AJ$3+2),FALSE)), IF($C632 = "pos-neg", (3+VLOOKUP($B632,'Results-formatted 060121'!$A:$AJ,(AJ$3+2),FALSE)), VLOOKUP($B632,'Results-formatted 060121'!$A:$AJ,(AJ$3+2),FALSE)))</f>
        <v>577.67999999999995</v>
      </c>
      <c r="AK632" s="103">
        <f>IF($C632 = "neg", (($D632+1) - VLOOKUP($B632,'Results-formatted 060121'!$A:$AJ,(AK$3+2),FALSE)), IF($C632 = "pos-neg", (3+VLOOKUP($B632,'Results-formatted 060121'!$A:$AJ,(AK$3+2),FALSE)), VLOOKUP($B632,'Results-formatted 060121'!$A:$AJ,(AK$3+2),FALSE)))</f>
        <v>384.93</v>
      </c>
      <c r="AL632" s="103">
        <f>IF($C632 = "neg", (($D632+1) - VLOOKUP($B632,'Results-formatted 060121'!$A:$AJ,(AL$3+2),FALSE)), IF($C632 = "pos-neg", (3+VLOOKUP($B632,'Results-formatted 060121'!$A:$AJ,(AL$3+2),FALSE)), VLOOKUP($B632,'Results-formatted 060121'!$A:$AJ,(AL$3+2),FALSE)))</f>
        <v>14209.3</v>
      </c>
      <c r="AM632" s="103">
        <f>IF($C632 = "neg", (($D632+1) - VLOOKUP($B632,'Results-formatted 060121'!$A:AJ,(AM$3+2),FALSE)), IF($C632 = "pos-neg", (3+VLOOKUP($B632,'Results-formatted 060121'!$A:AJ,(AM$3+2),FALSE)), VLOOKUP($B632,'Results-formatted 060121'!$A:AJ,(AM$3+2),FALSE)))</f>
        <v>1423.44</v>
      </c>
      <c r="AN632" s="103">
        <f>IF($C632 = "neg", (($D632+1) - VLOOKUP($B632,'Results-formatted 060121'!$A:AK,(AN$3+2),FALSE)), IF($C632 = "pos-neg", (3+VLOOKUP($B632,'Results-formatted 060121'!$A:AK,(AN$3+2),FALSE)), VLOOKUP($B632,'Results-formatted 060121'!$A:AK,(AN$3+2),FALSE)))</f>
        <v>1165.52</v>
      </c>
      <c r="AO632" s="103">
        <f>IF($C632 = "neg", (($D632+1) - VLOOKUP($B632,'Results-formatted 060121'!$A:AL,(AO$3+2),FALSE)), IF($C632 = "pos-neg", (3+VLOOKUP($B632,'Results-formatted 060121'!$A:AL,(AO$3+2),FALSE)), VLOOKUP($B632,'Results-formatted 060121'!$A:AL,(AO$3+2),FALSE)))</f>
        <v>1384.64</v>
      </c>
      <c r="AP632" s="103">
        <f>IF($C632 = "neg", (($D632+1) - VLOOKUP($B632,'Results-formatted 060121'!$A:AM,(AP$3+2),FALSE)), IF($C632 = "pos-neg", (3+VLOOKUP($B632,'Results-formatted 060121'!$A:AM,(AP$3+2),FALSE)), VLOOKUP($B632,'Results-formatted 060121'!$A:AM,(AP$3+2),FALSE)))</f>
        <v>767.19</v>
      </c>
      <c r="AQ632" s="103">
        <f>IF($C632 = "neg", (($D632+1) - VLOOKUP($B632,'Results-formatted 060121'!$A:AN,(AQ$3+2),FALSE)), IF($C632 = "pos-neg", (3+VLOOKUP($B632,'Results-formatted 060121'!$A:AN,(AQ$3+2),FALSE)), VLOOKUP($B632,'Results-formatted 060121'!$A:AN,(AQ$3+2),FALSE)))</f>
        <v>1122.6099999999999</v>
      </c>
      <c r="AR632" s="103">
        <f>IF($C632 = "neg", (($D632+1) - VLOOKUP($B632,'Results-formatted 060121'!$A:AO,(AR$3+2),FALSE)), IF($C632 = "pos-neg", (3+VLOOKUP($B632,'Results-formatted 060121'!$A:AO,(AR$3+2),FALSE)), VLOOKUP($B632,'Results-formatted 060121'!$A:AO,(AR$3+2),FALSE)))</f>
        <v>1135.6300000000001</v>
      </c>
      <c r="AS632" s="103">
        <f>IF($C632 = "neg", (($D632+1) - VLOOKUP($B632,'Results-formatted 060121'!$A:AP,(AS$3+2),FALSE)), IF($C632 = "pos-neg", (3+VLOOKUP($B632,'Results-formatted 060121'!$A:AP,(AS$3+2),FALSE)), VLOOKUP($B632,'Results-formatted 060121'!$A:AP,(AS$3+2),FALSE)))</f>
        <v>1372.64</v>
      </c>
      <c r="AT632" s="103">
        <f>IF($C632 = "neg", (($D632+1) - VLOOKUP($B632,'Results-formatted 060121'!$A:AQ,(AT$3+2),FALSE)), IF($C632 = "pos-neg", (3+VLOOKUP($B632,'Results-formatted 060121'!$A:AQ,(AT$3+2),FALSE)), VLOOKUP($B632,'Results-formatted 060121'!$A:AQ,(AT$3+2),FALSE)))</f>
        <v>12551</v>
      </c>
      <c r="AU632" s="103">
        <f>IF($C632 = "neg", (($D632+1) - VLOOKUP($B632,'Results-formatted 060121'!$A:AR,(AU$3+2),FALSE)), IF($C632 = "pos-neg", (3+VLOOKUP($B632,'Results-formatted 060121'!$A:AR,(AU$3+2),FALSE)), VLOOKUP($B632,'Results-formatted 060121'!$A:AR,(AU$3+2),FALSE)))</f>
        <v>1296.3</v>
      </c>
      <c r="AV632" s="103">
        <f>IF($C632 = "neg", (($D632+1) - VLOOKUP($B632,'Results-formatted 060121'!$A:AS,(AV$3+2),FALSE)), IF($C632 = "pos-neg", (3+VLOOKUP($B632,'Results-formatted 060121'!$A:AS,(AV$3+2),FALSE)), VLOOKUP($B632,'Results-formatted 060121'!$A:AS,(AV$3+2),FALSE)))</f>
        <v>3340.16</v>
      </c>
      <c r="AW632" s="103">
        <f>IF($C632 = "neg", (($D632+1) - VLOOKUP($B632,'Results-formatted 060121'!$A:AT,(AW$3+2),FALSE)), IF($C632 = "pos-neg", (3+VLOOKUP($B632,'Results-formatted 060121'!$A:AT,(AW$3+2),FALSE)), VLOOKUP($B632,'Results-formatted 060121'!$A:AT,(AW$3+2),FALSE)))</f>
        <v>1640.09</v>
      </c>
      <c r="AX632" s="103">
        <f>IF($C632 = "neg", (($D632+1) - VLOOKUP($B632,'Results-formatted 060121'!$A:AU,(AX$3+2),FALSE)), IF($C632 = "pos-neg", (3+VLOOKUP($B632,'Results-formatted 060121'!$A:AU,(AX$3+2),FALSE)), VLOOKUP($B632,'Results-formatted 060121'!$A:AU,(AX$3+2),FALSE)))</f>
        <v>79235.100000000006</v>
      </c>
      <c r="AY632" s="103">
        <f>IF($C632 = "neg", (($D632+1) - VLOOKUP($B632,'Results-formatted 060121'!$A:AV,(AY$3+2),FALSE)), IF($C632 = "pos-neg", (3+VLOOKUP($B632,'Results-formatted 060121'!$A:AV,(AY$3+2),FALSE)), VLOOKUP($B632,'Results-formatted 060121'!$A:AV,(AY$3+2),FALSE)))</f>
        <v>2252.77</v>
      </c>
      <c r="AZ632" s="103">
        <f>IF($C632 = "neg", (($D632+1) - VLOOKUP($B632,'Results-formatted 060121'!$A:AW,(AZ$3+2),FALSE)), IF($C632 = "pos-neg", (3+VLOOKUP($B632,'Results-formatted 060121'!$A:AW,(AZ$3+2),FALSE)), VLOOKUP($B632,'Results-formatted 060121'!$A:AW,(AZ$3+2),FALSE)))</f>
        <v>738.71</v>
      </c>
      <c r="BA632" s="103">
        <f>IF($C632 = "neg", (($D632+1) - VLOOKUP($B632,'Results-formatted 060121'!$A:AX,(BA$3+2),FALSE)), IF($C632 = "pos-neg", (3+VLOOKUP($B632,'Results-formatted 060121'!$A:AX,(BA$3+2),FALSE)), VLOOKUP($B632,'Results-formatted 060121'!$A:AX,(BA$3+2),FALSE)))</f>
        <v>1435.3</v>
      </c>
      <c r="BB632" s="103">
        <f>IF($C632 = "neg", (($D632+1) - VLOOKUP($B632,'Results-formatted 060121'!$A:AY,(BB$3+2),FALSE)), IF($C632 = "pos-neg", (3+VLOOKUP($B632,'Results-formatted 060121'!$A:AY,(BB$3+2),FALSE)), VLOOKUP($B632,'Results-formatted 060121'!$A:AY,(BB$3+2),FALSE)))</f>
        <v>409.99</v>
      </c>
      <c r="BC632" s="103">
        <f>IF($C632 = "neg", (($D632+1) - VLOOKUP($B632,'Results-formatted 060121'!$A:AZ,(BC$3+2),FALSE)), IF($C632 = "pos-neg", (3+VLOOKUP($B632,'Results-formatted 060121'!$A:AZ,(BC$3+2),FALSE)), VLOOKUP($B632,'Results-formatted 060121'!$A:AZ,(BC$3+2),FALSE)))</f>
        <v>11882.1</v>
      </c>
      <c r="BD632" s="103">
        <f>IF($C632 = "neg", (($D632+1) - VLOOKUP($B632,'Results-formatted 060121'!$A:BA,(BD$3+2),FALSE)), IF($C632 = "pos-neg", (3+VLOOKUP($B632,'Results-formatted 060121'!$A:BA,(BD$3+2),FALSE)), VLOOKUP($B632,'Results-formatted 060121'!$A:BA,(BD$3+2),FALSE)))</f>
        <v>1505.16</v>
      </c>
      <c r="BE632" s="103">
        <f>IF($C632 = "neg", (($D632+1) - VLOOKUP($B632,'Results-formatted 060121'!$A:BB,(BE$3+2),FALSE)), IF($C632 = "pos-neg", (3+VLOOKUP($B632,'Results-formatted 060121'!$A:BB,(BE$3+2),FALSE)), VLOOKUP($B632,'Results-formatted 060121'!$A:BB,(BE$3+2),FALSE)))</f>
        <v>1403.69</v>
      </c>
      <c r="BF632" s="103">
        <f>IF($C632 = "neg", (($D632+1) - VLOOKUP($B632,'Results-formatted 060121'!$A:BC,(BF$3+2),FALSE)), IF($C632 = "pos-neg", (3+VLOOKUP($B632,'Results-formatted 060121'!$A:BC,(BF$3+2),FALSE)), VLOOKUP($B632,'Results-formatted 060121'!$A:BC,(BF$3+2),FALSE)))</f>
        <v>1085.18</v>
      </c>
      <c r="BG632" s="103">
        <f>IF($C632 = "neg", (($D632+1) - VLOOKUP($B632,'Results-formatted 060121'!$A:BD,(BG$3+2),FALSE)), IF($C632 = "pos-neg", (3+VLOOKUP($B632,'Results-formatted 060121'!$A:BD,(BG$3+2),FALSE)), VLOOKUP($B632,'Results-formatted 060121'!$A:BD,(BG$3+2),FALSE)))</f>
        <v>1579.59</v>
      </c>
      <c r="BH632" s="103">
        <f>IF($C632 = "neg", (($D632+1) - VLOOKUP($B632,'Results-formatted 060121'!$A:BE,(BH$3+2),FALSE)), IF($C632 = "pos-neg", (3+VLOOKUP($B632,'Results-formatted 060121'!$A:BE,(BH$3+2),FALSE)), VLOOKUP($B632,'Results-formatted 060121'!$A:BE,(BH$3+2),FALSE)))</f>
        <v>3807.83</v>
      </c>
      <c r="BI632" s="103">
        <f>IF($C632 = "neg", (($D632+1) - VLOOKUP($B632,'Results-formatted 060121'!$A:BF,(BI$3+2),FALSE)), IF($C632 = "pos-neg", (3+VLOOKUP($B632,'Results-formatted 060121'!$A:BF,(BI$3+2),FALSE)), VLOOKUP($B632,'Results-formatted 060121'!$A:BF,(BI$3+2),FALSE)))</f>
        <v>1837.9</v>
      </c>
      <c r="BJ632" s="103">
        <f>IF($C632 = "neg", (($D632+1) - VLOOKUP($B632,'Results-formatted 060121'!$A:BG,(BJ$3+2),FALSE)), IF($C632 = "pos-neg", (3+VLOOKUP($B632,'Results-formatted 060121'!$A:BG,(BJ$3+2),FALSE)), VLOOKUP($B632,'Results-formatted 060121'!$A:BG,(BJ$3+2),FALSE)))</f>
        <v>1185.0999999999999</v>
      </c>
      <c r="BK632" s="103">
        <f>IF($C632 = "neg", (($D632+1) - VLOOKUP($B632,'Results-formatted 060121'!$A:BH,(BK$3+2),FALSE)), IF($C632 = "pos-neg", (3+VLOOKUP($B632,'Results-formatted 060121'!$A:BH,(BK$3+2),FALSE)), VLOOKUP($B632,'Results-formatted 060121'!$A:BH,(BK$3+2),FALSE)))</f>
        <v>1369.22</v>
      </c>
      <c r="BL632" s="103">
        <f>IF($C632 = "neg", (($D632+1) - VLOOKUP($B632,'Results-formatted 060121'!$A:BI,(BL$3+2),FALSE)), IF($C632 = "pos-neg", (3+VLOOKUP($B632,'Results-formatted 060121'!$A:BI,(BL$3+2),FALSE)), VLOOKUP($B632,'Results-formatted 060121'!$A:BI,(BL$3+2),FALSE)))</f>
        <v>3698.53</v>
      </c>
      <c r="BM632" s="103">
        <f>IF($C632 = "neg", (($D632+1) - VLOOKUP($B632,'Results-formatted 060121'!$A:BJ,(BM$3+2),FALSE)), IF($C632 = "pos-neg", (3+VLOOKUP($B632,'Results-formatted 060121'!$A:BJ,(BM$3+2),FALSE)), VLOOKUP($B632,'Results-formatted 060121'!$A:BJ,(BM$3+2),FALSE)))</f>
        <v>1281.3399999999999</v>
      </c>
      <c r="BN632" s="95"/>
      <c r="BO632" s="95"/>
      <c r="BP632" s="95"/>
      <c r="BQ632" s="95"/>
      <c r="BR632" s="95"/>
      <c r="BS632" s="95"/>
      <c r="BT632" s="95"/>
      <c r="BU632" s="95"/>
      <c r="BV632" s="95"/>
      <c r="BW632" s="95"/>
      <c r="BX632" s="95"/>
      <c r="BY632" s="95"/>
      <c r="BZ632" s="95"/>
      <c r="CA632" s="95"/>
      <c r="CB632" s="95"/>
      <c r="CC632" s="95"/>
      <c r="CD632" s="99"/>
      <c r="CE632" s="25">
        <f t="shared" si="2518"/>
        <v>3259.1526666666659</v>
      </c>
      <c r="CF632" s="118">
        <f t="shared" si="2520"/>
        <v>54.319211111111102</v>
      </c>
    </row>
    <row r="633" spans="2:86" ht="14" x14ac:dyDescent="0.15">
      <c r="B633" s="20" t="str">
        <f t="shared" si="2519"/>
        <v>groupTime6196</v>
      </c>
      <c r="D633" s="2"/>
      <c r="E633" s="6" t="s">
        <v>1174</v>
      </c>
      <c r="F633" s="103">
        <f>IF($C633 = "neg", (($D633+1) - VLOOKUP($B633,'Results-formatted 060121'!$A:$AJ,(F$3+2),FALSE)), IF($C633 = "pos-neg", (3+VLOOKUP($B633,'Results-formatted 060121'!$A:$AJ,(F$3+2),FALSE)), VLOOKUP($B633,'Results-formatted 060121'!$A:$AJ,(F$3+2),FALSE)))</f>
        <v>53.44</v>
      </c>
      <c r="G633" s="103">
        <f>IF($C633 = "neg", (($D633+1) - VLOOKUP($B633,'Results-formatted 060121'!$A:$AJ,(G$3+2),FALSE)), IF($C633 = "pos-neg", (3+VLOOKUP($B633,'Results-formatted 060121'!$A:$AJ,(G$3+2),FALSE)), VLOOKUP($B633,'Results-formatted 060121'!$A:$AJ,(G$3+2),FALSE)))</f>
        <v>0</v>
      </c>
      <c r="H633" s="103">
        <f>IF($C633 = "neg", (($D633+1) - VLOOKUP($B633,'Results-formatted 060121'!$A:$AJ,(H$3+2),FALSE)), IF($C633 = "pos-neg", (3+VLOOKUP($B633,'Results-formatted 060121'!$A:$AJ,(H$3+2),FALSE)), VLOOKUP($B633,'Results-formatted 060121'!$A:$AJ,(H$3+2),FALSE)))</f>
        <v>0</v>
      </c>
      <c r="I633" s="103">
        <f>IF($C633 = "neg", (($D633+1) - VLOOKUP($B633,'Results-formatted 060121'!$A:$AJ,(I$3+2),FALSE)), IF($C633 = "pos-neg", (3+VLOOKUP($B633,'Results-formatted 060121'!$A:$AJ,(I$3+2),FALSE)), VLOOKUP($B633,'Results-formatted 060121'!$A:$AJ,(I$3+2),FALSE)))</f>
        <v>217.75</v>
      </c>
      <c r="J633" s="103">
        <f>IF($C633 = "neg", (($D633+1) - VLOOKUP($B633,'Results-formatted 060121'!$A:$AJ,(J$3+2),FALSE)), IF($C633 = "pos-neg", (3+VLOOKUP($B633,'Results-formatted 060121'!$A:$AJ,(J$3+2),FALSE)), VLOOKUP($B633,'Results-formatted 060121'!$A:$AJ,(J$3+2),FALSE)))</f>
        <v>149.38999999999999</v>
      </c>
      <c r="K633" s="103">
        <f>IF($C633 = "neg", (($D633+1) - VLOOKUP($B633,'Results-formatted 060121'!$A:$AJ,(K$3+2),FALSE)), IF($C633 = "pos-neg", (3+VLOOKUP($B633,'Results-formatted 060121'!$A:$AJ,(K$3+2),FALSE)), VLOOKUP($B633,'Results-formatted 060121'!$A:$AJ,(K$3+2),FALSE)))</f>
        <v>0</v>
      </c>
      <c r="L633" s="103">
        <f>IF($C633 = "neg", (($D633+1) - VLOOKUP($B633,'Results-formatted 060121'!$A:$AJ,(L$3+2),FALSE)), IF($C633 = "pos-neg", (3+VLOOKUP($B633,'Results-formatted 060121'!$A:$AJ,(L$3+2),FALSE)), VLOOKUP($B633,'Results-formatted 060121'!$A:$AJ,(L$3+2),FALSE)))</f>
        <v>119.7</v>
      </c>
      <c r="M633" s="103">
        <f>IF($C633 = "neg", (($D633+1) - VLOOKUP($B633,'Results-formatted 060121'!$A:$AJ,(M$3+2),FALSE)), IF($C633 = "pos-neg", (3+VLOOKUP($B633,'Results-formatted 060121'!$A:$AJ,(M$3+2),FALSE)), VLOOKUP($B633,'Results-formatted 060121'!$A:$AJ,(M$3+2),FALSE)))</f>
        <v>0</v>
      </c>
      <c r="N633" s="103">
        <f>IF($C633 = "neg", (($D633+1) - VLOOKUP($B633,'Results-formatted 060121'!$A:$AJ,(N$3+2),FALSE)), IF($C633 = "pos-neg", (3+VLOOKUP($B633,'Results-formatted 060121'!$A:$AJ,(N$3+2),FALSE)), VLOOKUP($B633,'Results-formatted 060121'!$A:$AJ,(N$3+2),FALSE)))</f>
        <v>40.06</v>
      </c>
      <c r="O633" s="103">
        <f>IF($C633 = "neg", (($D633+1) - VLOOKUP($B633,'Results-formatted 060121'!$A:$AJ,(O$3+2),FALSE)), IF($C633 = "pos-neg", (3+VLOOKUP($B633,'Results-formatted 060121'!$A:$AJ,(O$3+2),FALSE)), VLOOKUP($B633,'Results-formatted 060121'!$A:$AJ,(O$3+2),FALSE)))</f>
        <v>0</v>
      </c>
      <c r="P633" s="103">
        <f>IF($C633 = "neg", (($D633+1) - VLOOKUP($B633,'Results-formatted 060121'!$A:$AJ,(P$3+2),FALSE)), IF($C633 = "pos-neg", (3+VLOOKUP($B633,'Results-formatted 060121'!$A:$AJ,(P$3+2),FALSE)), VLOOKUP($B633,'Results-formatted 060121'!$A:$AJ,(P$3+2),FALSE)))</f>
        <v>207.3</v>
      </c>
      <c r="Q633" s="103">
        <f>IF($C633 = "neg", (($D633+1) - VLOOKUP($B633,'Results-formatted 060121'!$A:$AJ,(Q$3+2),FALSE)), IF($C633 = "pos-neg", (3+VLOOKUP($B633,'Results-formatted 060121'!$A:$AJ,(Q$3+2),FALSE)), VLOOKUP($B633,'Results-formatted 060121'!$A:$AJ,(Q$3+2),FALSE)))</f>
        <v>137.55000000000001</v>
      </c>
      <c r="R633" s="103">
        <f>IF($C633 = "neg", (($D633+1) - VLOOKUP($B633,'Results-formatted 060121'!$A:$AJ,(R$3+2),FALSE)), IF($C633 = "pos-neg", (3+VLOOKUP($B633,'Results-formatted 060121'!$A:$AJ,(R$3+2),FALSE)), VLOOKUP($B633,'Results-formatted 060121'!$A:$AJ,(R$3+2),FALSE)))</f>
        <v>0</v>
      </c>
      <c r="S633" s="103">
        <f>IF($C633 = "neg", (($D633+1) - VLOOKUP($B633,'Results-formatted 060121'!$A:$AJ,(S$3+2),FALSE)), IF($C633 = "pos-neg", (3+VLOOKUP($B633,'Results-formatted 060121'!$A:$AJ,(S$3+2),FALSE)), VLOOKUP($B633,'Results-formatted 060121'!$A:$AJ,(S$3+2),FALSE)))</f>
        <v>114.64</v>
      </c>
      <c r="T633" s="103">
        <f>IF($C633 = "neg", (($D633+1) - VLOOKUP($B633,'Results-formatted 060121'!$A:$AJ,(T$3+2),FALSE)), IF($C633 = "pos-neg", (3+VLOOKUP($B633,'Results-formatted 060121'!$A:$AJ,(T$3+2),FALSE)), VLOOKUP($B633,'Results-formatted 060121'!$A:$AJ,(T$3+2),FALSE)))</f>
        <v>0</v>
      </c>
      <c r="U633" s="103">
        <f>IF($C633 = "neg", (($D633+1) - VLOOKUP($B633,'Results-formatted 060121'!$A:$AJ,(U$3+2),FALSE)), IF($C633 = "pos-neg", (3+VLOOKUP($B633,'Results-formatted 060121'!$A:$AJ,(U$3+2),FALSE)), VLOOKUP($B633,'Results-formatted 060121'!$A:$AJ,(U$3+2),FALSE)))</f>
        <v>118.23</v>
      </c>
      <c r="V633" s="103">
        <f>IF($C633 = "neg", (($D633+1) - VLOOKUP($B633,'Results-formatted 060121'!$A:$AJ,(V$3+2),FALSE)), IF($C633 = "pos-neg", (3+VLOOKUP($B633,'Results-formatted 060121'!$A:$AJ,(V$3+2),FALSE)), VLOOKUP($B633,'Results-formatted 060121'!$A:$AJ,(V$3+2),FALSE)))</f>
        <v>135.49</v>
      </c>
      <c r="W633" s="103">
        <f>IF($C633 = "neg", (($D633+1) - VLOOKUP($B633,'Results-formatted 060121'!$A:$AJ,(W$3+2),FALSE)), IF($C633 = "pos-neg", (3+VLOOKUP($B633,'Results-formatted 060121'!$A:$AJ,(W$3+2),FALSE)), VLOOKUP($B633,'Results-formatted 060121'!$A:$AJ,(W$3+2),FALSE)))</f>
        <v>100.84</v>
      </c>
      <c r="X633" s="103">
        <f>IF($C633 = "neg", (($D633+1) - VLOOKUP($B633,'Results-formatted 060121'!$A:$AJ,(X$3+2),FALSE)), IF($C633 = "pos-neg", (3+VLOOKUP($B633,'Results-formatted 060121'!$A:$AJ,(X$3+2),FALSE)), VLOOKUP($B633,'Results-formatted 060121'!$A:$AJ,(X$3+2),FALSE)))</f>
        <v>0</v>
      </c>
      <c r="Y633" s="103">
        <f>IF($C633 = "neg", (($D633+1) - VLOOKUP($B633,'Results-formatted 060121'!$A:$AJ,(Y$3+2),FALSE)), IF($C633 = "pos-neg", (3+VLOOKUP($B633,'Results-formatted 060121'!$A:$AJ,(Y$3+2),FALSE)), VLOOKUP($B633,'Results-formatted 060121'!$A:$AJ,(Y$3+2),FALSE)))</f>
        <v>176.92</v>
      </c>
      <c r="Z633" s="103">
        <f>IF($C633 = "neg", (($D633+1) - VLOOKUP($B633,'Results-formatted 060121'!$A:$AJ,(Z$3+2),FALSE)), IF($C633 = "pos-neg", (3+VLOOKUP($B633,'Results-formatted 060121'!$A:$AJ,(Z$3+2),FALSE)), VLOOKUP($B633,'Results-formatted 060121'!$A:$AJ,(Z$3+2),FALSE)))</f>
        <v>107.06</v>
      </c>
      <c r="AA633" s="103">
        <f>IF($C633 = "neg", (($D633+1) - VLOOKUP($B633,'Results-formatted 060121'!$A:$AJ,(AA$3+2),FALSE)), IF($C633 = "pos-neg", (3+VLOOKUP($B633,'Results-formatted 060121'!$A:$AJ,(AA$3+2),FALSE)), VLOOKUP($B633,'Results-formatted 060121'!$A:$AJ,(AA$3+2),FALSE)))</f>
        <v>71.39</v>
      </c>
      <c r="AB633" s="103">
        <f>IF($C633 = "neg", (($D633+1) - VLOOKUP($B633,'Results-formatted 060121'!$A:$AJ,(AB$3+2),FALSE)), IF($C633 = "pos-neg", (3+VLOOKUP($B633,'Results-formatted 060121'!$A:$AJ,(AB$3+2),FALSE)), VLOOKUP($B633,'Results-formatted 060121'!$A:$AJ,(AB$3+2),FALSE)))</f>
        <v>91.49</v>
      </c>
      <c r="AC633" s="103">
        <f>IF($C633 = "neg", (($D633+1) - VLOOKUP($B633,'Results-formatted 060121'!$A:$AJ,(AC$3+2),FALSE)), IF($C633 = "pos-neg", (3+VLOOKUP($B633,'Results-formatted 060121'!$A:$AJ,(AC$3+2),FALSE)), VLOOKUP($B633,'Results-formatted 060121'!$A:$AJ,(AC$3+2),FALSE)))</f>
        <v>0</v>
      </c>
      <c r="AD633" s="103">
        <f>IF($C633 = "neg", (($D633+1) - VLOOKUP($B633,'Results-formatted 060121'!$A:$AJ,(AD$3+2),FALSE)), IF($C633 = "pos-neg", (3+VLOOKUP($B633,'Results-formatted 060121'!$A:$AJ,(AD$3+2),FALSE)), VLOOKUP($B633,'Results-formatted 060121'!$A:$AJ,(AD$3+2),FALSE)))</f>
        <v>151.19999999999999</v>
      </c>
      <c r="AE633" s="103">
        <f>IF($C633 = "neg", (($D633+1) - VLOOKUP($B633,'Results-formatted 060121'!$A:$AJ,(AE$3+2),FALSE)), IF($C633 = "pos-neg", (3+VLOOKUP($B633,'Results-formatted 060121'!$A:$AJ,(AE$3+2),FALSE)), VLOOKUP($B633,'Results-formatted 060121'!$A:$AJ,(AE$3+2),FALSE)))</f>
        <v>0</v>
      </c>
      <c r="AF633" s="103">
        <f>IF($C633 = "neg", (($D633+1) - VLOOKUP($B633,'Results-formatted 060121'!$A:$AJ,(AF$3+2),FALSE)), IF($C633 = "pos-neg", (3+VLOOKUP($B633,'Results-formatted 060121'!$A:$AJ,(AF$3+2),FALSE)), VLOOKUP($B633,'Results-formatted 060121'!$A:$AJ,(AF$3+2),FALSE)))</f>
        <v>64.13</v>
      </c>
      <c r="AG633" s="103">
        <f>IF($C633 = "neg", (($D633+1) - VLOOKUP($B633,'Results-formatted 060121'!$A:$AJ,(AG$3+2),FALSE)), IF($C633 = "pos-neg", (3+VLOOKUP($B633,'Results-formatted 060121'!$A:$AJ,(AG$3+2),FALSE)), VLOOKUP($B633,'Results-formatted 060121'!$A:$AJ,(AG$3+2),FALSE)))</f>
        <v>0</v>
      </c>
      <c r="AH633" s="103">
        <f>IF($C633 = "neg", (($D633+1) - VLOOKUP($B633,'Results-formatted 060121'!$A:$AJ,(AH$3+2),FALSE)), IF($C633 = "pos-neg", (3+VLOOKUP($B633,'Results-formatted 060121'!$A:$AJ,(AH$3+2),FALSE)), VLOOKUP($B633,'Results-formatted 060121'!$A:$AJ,(AH$3+2),FALSE)))</f>
        <v>0</v>
      </c>
      <c r="AI633" s="103">
        <f>IF($C633 = "neg", (($D633+1) - VLOOKUP($B633,'Results-formatted 060121'!$A:$AJ,(AI$3+2),FALSE)), IF($C633 = "pos-neg", (3+VLOOKUP($B633,'Results-formatted 060121'!$A:$AJ,(AI$3+2),FALSE)), VLOOKUP($B633,'Results-formatted 060121'!$A:$AJ,(AI$3+2),FALSE)))</f>
        <v>108.51</v>
      </c>
      <c r="AJ633" s="103">
        <f>IF($C633 = "neg", (($D633+1) - VLOOKUP($B633,'Results-formatted 060121'!$A:$AJ,(AJ$3+2),FALSE)), IF($C633 = "pos-neg", (3+VLOOKUP($B633,'Results-formatted 060121'!$A:$AJ,(AJ$3+2),FALSE)), VLOOKUP($B633,'Results-formatted 060121'!$A:$AJ,(AJ$3+2),FALSE)))</f>
        <v>0</v>
      </c>
      <c r="AK633" s="103">
        <f>IF($C633 = "neg", (($D633+1) - VLOOKUP($B633,'Results-formatted 060121'!$A:$AJ,(AK$3+2),FALSE)), IF($C633 = "pos-neg", (3+VLOOKUP($B633,'Results-formatted 060121'!$A:$AJ,(AK$3+2),FALSE)), VLOOKUP($B633,'Results-formatted 060121'!$A:$AJ,(AK$3+2),FALSE)))</f>
        <v>126.49</v>
      </c>
      <c r="AL633" s="103">
        <f>IF($C633 = "neg", (($D633+1) - VLOOKUP($B633,'Results-formatted 060121'!$A:$AJ,(AL$3+2),FALSE)), IF($C633 = "pos-neg", (3+VLOOKUP($B633,'Results-formatted 060121'!$A:$AJ,(AL$3+2),FALSE)), VLOOKUP($B633,'Results-formatted 060121'!$A:$AJ,(AL$3+2),FALSE)))</f>
        <v>0</v>
      </c>
      <c r="AM633" s="103">
        <f>IF($C633 = "neg", (($D633+1) - VLOOKUP($B633,'Results-formatted 060121'!$A:AJ,(AM$3+2),FALSE)), IF($C633 = "pos-neg", (3+VLOOKUP($B633,'Results-formatted 060121'!$A:AJ,(AM$3+2),FALSE)), VLOOKUP($B633,'Results-formatted 060121'!$A:AJ,(AM$3+2),FALSE)))</f>
        <v>122.13</v>
      </c>
      <c r="AN633" s="103">
        <f>IF($C633 = "neg", (($D633+1) - VLOOKUP($B633,'Results-formatted 060121'!$A:AK,(AN$3+2),FALSE)), IF($C633 = "pos-neg", (3+VLOOKUP($B633,'Results-formatted 060121'!$A:AK,(AN$3+2),FALSE)), VLOOKUP($B633,'Results-formatted 060121'!$A:AK,(AN$3+2),FALSE)))</f>
        <v>0</v>
      </c>
      <c r="AO633" s="103">
        <f>IF($C633 = "neg", (($D633+1) - VLOOKUP($B633,'Results-formatted 060121'!$A:AL,(AO$3+2),FALSE)), IF($C633 = "pos-neg", (3+VLOOKUP($B633,'Results-formatted 060121'!$A:AL,(AO$3+2),FALSE)), VLOOKUP($B633,'Results-formatted 060121'!$A:AL,(AO$3+2),FALSE)))</f>
        <v>0</v>
      </c>
      <c r="AP633" s="103">
        <f>IF($C633 = "neg", (($D633+1) - VLOOKUP($B633,'Results-formatted 060121'!$A:AM,(AP$3+2),FALSE)), IF($C633 = "pos-neg", (3+VLOOKUP($B633,'Results-formatted 060121'!$A:AM,(AP$3+2),FALSE)), VLOOKUP($B633,'Results-formatted 060121'!$A:AM,(AP$3+2),FALSE)))</f>
        <v>0</v>
      </c>
      <c r="AQ633" s="103">
        <f>IF($C633 = "neg", (($D633+1) - VLOOKUP($B633,'Results-formatted 060121'!$A:AN,(AQ$3+2),FALSE)), IF($C633 = "pos-neg", (3+VLOOKUP($B633,'Results-formatted 060121'!$A:AN,(AQ$3+2),FALSE)), VLOOKUP($B633,'Results-formatted 060121'!$A:AN,(AQ$3+2),FALSE)))</f>
        <v>0</v>
      </c>
      <c r="AR633" s="103">
        <f>IF($C633 = "neg", (($D633+1) - VLOOKUP($B633,'Results-formatted 060121'!$A:AO,(AR$3+2),FALSE)), IF($C633 = "pos-neg", (3+VLOOKUP($B633,'Results-formatted 060121'!$A:AO,(AR$3+2),FALSE)), VLOOKUP($B633,'Results-formatted 060121'!$A:AO,(AR$3+2),FALSE)))</f>
        <v>0</v>
      </c>
      <c r="AS633" s="103">
        <f>IF($C633 = "neg", (($D633+1) - VLOOKUP($B633,'Results-formatted 060121'!$A:AP,(AS$3+2),FALSE)), IF($C633 = "pos-neg", (3+VLOOKUP($B633,'Results-formatted 060121'!$A:AP,(AS$3+2),FALSE)), VLOOKUP($B633,'Results-formatted 060121'!$A:AP,(AS$3+2),FALSE)))</f>
        <v>164.44</v>
      </c>
      <c r="AT633" s="103">
        <f>IF($C633 = "neg", (($D633+1) - VLOOKUP($B633,'Results-formatted 060121'!$A:AQ,(AT$3+2),FALSE)), IF($C633 = "pos-neg", (3+VLOOKUP($B633,'Results-formatted 060121'!$A:AQ,(AT$3+2),FALSE)), VLOOKUP($B633,'Results-formatted 060121'!$A:AQ,(AT$3+2),FALSE)))</f>
        <v>0</v>
      </c>
      <c r="AU633" s="103">
        <f>IF($C633 = "neg", (($D633+1) - VLOOKUP($B633,'Results-formatted 060121'!$A:AR,(AU$3+2),FALSE)), IF($C633 = "pos-neg", (3+VLOOKUP($B633,'Results-formatted 060121'!$A:AR,(AU$3+2),FALSE)), VLOOKUP($B633,'Results-formatted 060121'!$A:AR,(AU$3+2),FALSE)))</f>
        <v>0</v>
      </c>
      <c r="AV633" s="103">
        <f>IF($C633 = "neg", (($D633+1) - VLOOKUP($B633,'Results-formatted 060121'!$A:AS,(AV$3+2),FALSE)), IF($C633 = "pos-neg", (3+VLOOKUP($B633,'Results-formatted 060121'!$A:AS,(AV$3+2),FALSE)), VLOOKUP($B633,'Results-formatted 060121'!$A:AS,(AV$3+2),FALSE)))</f>
        <v>155.01</v>
      </c>
      <c r="AW633" s="103">
        <f>IF($C633 = "neg", (($D633+1) - VLOOKUP($B633,'Results-formatted 060121'!$A:AT,(AW$3+2),FALSE)), IF($C633 = "pos-neg", (3+VLOOKUP($B633,'Results-formatted 060121'!$A:AT,(AW$3+2),FALSE)), VLOOKUP($B633,'Results-formatted 060121'!$A:AT,(AW$3+2),FALSE)))</f>
        <v>215.09</v>
      </c>
      <c r="AX633" s="103">
        <f>IF($C633 = "neg", (($D633+1) - VLOOKUP($B633,'Results-formatted 060121'!$A:AU,(AX$3+2),FALSE)), IF($C633 = "pos-neg", (3+VLOOKUP($B633,'Results-formatted 060121'!$A:AU,(AX$3+2),FALSE)), VLOOKUP($B633,'Results-formatted 060121'!$A:AU,(AX$3+2),FALSE)))</f>
        <v>97.47</v>
      </c>
      <c r="AY633" s="103">
        <f>IF($C633 = "neg", (($D633+1) - VLOOKUP($B633,'Results-formatted 060121'!$A:AV,(AY$3+2),FALSE)), IF($C633 = "pos-neg", (3+VLOOKUP($B633,'Results-formatted 060121'!$A:AV,(AY$3+2),FALSE)), VLOOKUP($B633,'Results-formatted 060121'!$A:AV,(AY$3+2),FALSE)))</f>
        <v>0</v>
      </c>
      <c r="AZ633" s="103">
        <f>IF($C633 = "neg", (($D633+1) - VLOOKUP($B633,'Results-formatted 060121'!$A:AW,(AZ$3+2),FALSE)), IF($C633 = "pos-neg", (3+VLOOKUP($B633,'Results-formatted 060121'!$A:AW,(AZ$3+2),FALSE)), VLOOKUP($B633,'Results-formatted 060121'!$A:AW,(AZ$3+2),FALSE)))</f>
        <v>0</v>
      </c>
      <c r="BA633" s="103">
        <f>IF($C633 = "neg", (($D633+1) - VLOOKUP($B633,'Results-formatted 060121'!$A:AX,(BA$3+2),FALSE)), IF($C633 = "pos-neg", (3+VLOOKUP($B633,'Results-formatted 060121'!$A:AX,(BA$3+2),FALSE)), VLOOKUP($B633,'Results-formatted 060121'!$A:AX,(BA$3+2),FALSE)))</f>
        <v>0</v>
      </c>
      <c r="BB633" s="103">
        <f>IF($C633 = "neg", (($D633+1) - VLOOKUP($B633,'Results-formatted 060121'!$A:AY,(BB$3+2),FALSE)), IF($C633 = "pos-neg", (3+VLOOKUP($B633,'Results-formatted 060121'!$A:AY,(BB$3+2),FALSE)), VLOOKUP($B633,'Results-formatted 060121'!$A:AY,(BB$3+2),FALSE)))</f>
        <v>0</v>
      </c>
      <c r="BC633" s="103">
        <f>IF($C633 = "neg", (($D633+1) - VLOOKUP($B633,'Results-formatted 060121'!$A:AZ,(BC$3+2),FALSE)), IF($C633 = "pos-neg", (3+VLOOKUP($B633,'Results-formatted 060121'!$A:AZ,(BC$3+2),FALSE)), VLOOKUP($B633,'Results-formatted 060121'!$A:AZ,(BC$3+2),FALSE)))</f>
        <v>76.52</v>
      </c>
      <c r="BD633" s="103">
        <f>IF($C633 = "neg", (($D633+1) - VLOOKUP($B633,'Results-formatted 060121'!$A:BA,(BD$3+2),FALSE)), IF($C633 = "pos-neg", (3+VLOOKUP($B633,'Results-formatted 060121'!$A:BA,(BD$3+2),FALSE)), VLOOKUP($B633,'Results-formatted 060121'!$A:BA,(BD$3+2),FALSE)))</f>
        <v>193.67</v>
      </c>
      <c r="BE633" s="103">
        <f>IF($C633 = "neg", (($D633+1) - VLOOKUP($B633,'Results-formatted 060121'!$A:BB,(BE$3+2),FALSE)), IF($C633 = "pos-neg", (3+VLOOKUP($B633,'Results-formatted 060121'!$A:BB,(BE$3+2),FALSE)), VLOOKUP($B633,'Results-formatted 060121'!$A:BB,(BE$3+2),FALSE)))</f>
        <v>0</v>
      </c>
      <c r="BF633" s="103">
        <f>IF($C633 = "neg", (($D633+1) - VLOOKUP($B633,'Results-formatted 060121'!$A:BC,(BF$3+2),FALSE)), IF($C633 = "pos-neg", (3+VLOOKUP($B633,'Results-formatted 060121'!$A:BC,(BF$3+2),FALSE)), VLOOKUP($B633,'Results-formatted 060121'!$A:BC,(BF$3+2),FALSE)))</f>
        <v>0</v>
      </c>
      <c r="BG633" s="103">
        <f>IF($C633 = "neg", (($D633+1) - VLOOKUP($B633,'Results-formatted 060121'!$A:BD,(BG$3+2),FALSE)), IF($C633 = "pos-neg", (3+VLOOKUP($B633,'Results-formatted 060121'!$A:BD,(BG$3+2),FALSE)), VLOOKUP($B633,'Results-formatted 060121'!$A:BD,(BG$3+2),FALSE)))</f>
        <v>122.18</v>
      </c>
      <c r="BH633" s="103">
        <f>IF($C633 = "neg", (($D633+1) - VLOOKUP($B633,'Results-formatted 060121'!$A:BE,(BH$3+2),FALSE)), IF($C633 = "pos-neg", (3+VLOOKUP($B633,'Results-formatted 060121'!$A:BE,(BH$3+2),FALSE)), VLOOKUP($B633,'Results-formatted 060121'!$A:BE,(BH$3+2),FALSE)))</f>
        <v>0</v>
      </c>
      <c r="BI633" s="103">
        <f>IF($C633 = "neg", (($D633+1) - VLOOKUP($B633,'Results-formatted 060121'!$A:BF,(BI$3+2),FALSE)), IF($C633 = "pos-neg", (3+VLOOKUP($B633,'Results-formatted 060121'!$A:BF,(BI$3+2),FALSE)), VLOOKUP($B633,'Results-formatted 060121'!$A:BF,(BI$3+2),FALSE)))</f>
        <v>165.27</v>
      </c>
      <c r="BJ633" s="103">
        <f>IF($C633 = "neg", (($D633+1) - VLOOKUP($B633,'Results-formatted 060121'!$A:BG,(BJ$3+2),FALSE)), IF($C633 = "pos-neg", (3+VLOOKUP($B633,'Results-formatted 060121'!$A:BG,(BJ$3+2),FALSE)), VLOOKUP($B633,'Results-formatted 060121'!$A:BG,(BJ$3+2),FALSE)))</f>
        <v>0</v>
      </c>
      <c r="BK633" s="103">
        <f>IF($C633 = "neg", (($D633+1) - VLOOKUP($B633,'Results-formatted 060121'!$A:BH,(BK$3+2),FALSE)), IF($C633 = "pos-neg", (3+VLOOKUP($B633,'Results-formatted 060121'!$A:BH,(BK$3+2),FALSE)), VLOOKUP($B633,'Results-formatted 060121'!$A:BH,(BK$3+2),FALSE)))</f>
        <v>0</v>
      </c>
      <c r="BL633" s="103">
        <f>IF($C633 = "neg", (($D633+1) - VLOOKUP($B633,'Results-formatted 060121'!$A:BI,(BL$3+2),FALSE)), IF($C633 = "pos-neg", (3+VLOOKUP($B633,'Results-formatted 060121'!$A:BI,(BL$3+2),FALSE)), VLOOKUP($B633,'Results-formatted 060121'!$A:BI,(BL$3+2),FALSE)))</f>
        <v>0</v>
      </c>
      <c r="BM633" s="103">
        <f>IF($C633 = "neg", (($D633+1) - VLOOKUP($B633,'Results-formatted 060121'!$A:BJ,(BM$3+2),FALSE)), IF($C633 = "pos-neg", (3+VLOOKUP($B633,'Results-formatted 060121'!$A:BJ,(BM$3+2),FALSE)), VLOOKUP($B633,'Results-formatted 060121'!$A:BJ,(BM$3+2),FALSE)))</f>
        <v>0</v>
      </c>
      <c r="BN633" s="95"/>
      <c r="BO633" s="95"/>
      <c r="BP633" s="95"/>
      <c r="BQ633" s="95"/>
      <c r="BR633" s="95"/>
      <c r="BS633" s="95"/>
      <c r="BT633" s="95"/>
      <c r="BU633" s="95"/>
      <c r="BV633" s="95"/>
      <c r="BW633" s="95"/>
      <c r="BX633" s="95"/>
      <c r="BY633" s="95"/>
      <c r="BZ633" s="95"/>
      <c r="CA633" s="95"/>
      <c r="CB633" s="95"/>
      <c r="CC633" s="95"/>
      <c r="CD633" s="104"/>
      <c r="CE633" s="25">
        <f t="shared" si="2518"/>
        <v>60.055999999999997</v>
      </c>
      <c r="CF633" s="118">
        <f t="shared" si="2520"/>
        <v>1.0009333333333332</v>
      </c>
      <c r="CH633" s="4"/>
    </row>
    <row r="634" spans="2:86" ht="14" x14ac:dyDescent="0.15">
      <c r="B634" s="20" t="str">
        <f t="shared" si="2519"/>
        <v>groupTime6195</v>
      </c>
      <c r="D634" s="2"/>
      <c r="E634" s="6" t="s">
        <v>1175</v>
      </c>
      <c r="F634" s="103">
        <f>IF($C634 = "neg", (($D634+1) - VLOOKUP($B634,'Results-formatted 060121'!$A:$AJ,(F$3+2),FALSE)), IF($C634 = "pos-neg", (3+VLOOKUP($B634,'Results-formatted 060121'!$A:$AJ,(F$3+2),FALSE)), VLOOKUP($B634,'Results-formatted 060121'!$A:$AJ,(F$3+2),FALSE)))</f>
        <v>338.67</v>
      </c>
      <c r="G634" s="103">
        <f>IF($C634 = "neg", (($D634+1) - VLOOKUP($B634,'Results-formatted 060121'!$A:$AJ,(G$3+2),FALSE)), IF($C634 = "pos-neg", (3+VLOOKUP($B634,'Results-formatted 060121'!$A:$AJ,(G$3+2),FALSE)), VLOOKUP($B634,'Results-formatted 060121'!$A:$AJ,(G$3+2),FALSE)))</f>
        <v>91.07</v>
      </c>
      <c r="H634" s="103">
        <f>IF($C634 = "neg", (($D634+1) - VLOOKUP($B634,'Results-formatted 060121'!$A:$AJ,(H$3+2),FALSE)), IF($C634 = "pos-neg", (3+VLOOKUP($B634,'Results-formatted 060121'!$A:$AJ,(H$3+2),FALSE)), VLOOKUP($B634,'Results-formatted 060121'!$A:$AJ,(H$3+2),FALSE)))</f>
        <v>36.21</v>
      </c>
      <c r="I634" s="103">
        <f>IF($C634 = "neg", (($D634+1) - VLOOKUP($B634,'Results-formatted 060121'!$A:$AJ,(I$3+2),FALSE)), IF($C634 = "pos-neg", (3+VLOOKUP($B634,'Results-formatted 060121'!$A:$AJ,(I$3+2),FALSE)), VLOOKUP($B634,'Results-formatted 060121'!$A:$AJ,(I$3+2),FALSE)))</f>
        <v>87.09</v>
      </c>
      <c r="J634" s="103">
        <f>IF($C634 = "neg", (($D634+1) - VLOOKUP($B634,'Results-formatted 060121'!$A:$AJ,(J$3+2),FALSE)), IF($C634 = "pos-neg", (3+VLOOKUP($B634,'Results-formatted 060121'!$A:$AJ,(J$3+2),FALSE)), VLOOKUP($B634,'Results-formatted 060121'!$A:$AJ,(J$3+2),FALSE)))</f>
        <v>55.79</v>
      </c>
      <c r="K634" s="103">
        <f>IF($C634 = "neg", (($D634+1) - VLOOKUP($B634,'Results-formatted 060121'!$A:$AJ,(K$3+2),FALSE)), IF($C634 = "pos-neg", (3+VLOOKUP($B634,'Results-formatted 060121'!$A:$AJ,(K$3+2),FALSE)), VLOOKUP($B634,'Results-formatted 060121'!$A:$AJ,(K$3+2),FALSE)))</f>
        <v>146.79</v>
      </c>
      <c r="L634" s="103">
        <f>IF($C634 = "neg", (($D634+1) - VLOOKUP($B634,'Results-formatted 060121'!$A:$AJ,(L$3+2),FALSE)), IF($C634 = "pos-neg", (3+VLOOKUP($B634,'Results-formatted 060121'!$A:$AJ,(L$3+2),FALSE)), VLOOKUP($B634,'Results-formatted 060121'!$A:$AJ,(L$3+2),FALSE)))</f>
        <v>297.13</v>
      </c>
      <c r="M634" s="103">
        <f>IF($C634 = "neg", (($D634+1) - VLOOKUP($B634,'Results-formatted 060121'!$A:$AJ,(M$3+2),FALSE)), IF($C634 = "pos-neg", (3+VLOOKUP($B634,'Results-formatted 060121'!$A:$AJ,(M$3+2),FALSE)), VLOOKUP($B634,'Results-formatted 060121'!$A:$AJ,(M$3+2),FALSE)))</f>
        <v>34.93</v>
      </c>
      <c r="N634" s="103">
        <f>IF($C634 = "neg", (($D634+1) - VLOOKUP($B634,'Results-formatted 060121'!$A:$AJ,(N$3+2),FALSE)), IF($C634 = "pos-neg", (3+VLOOKUP($B634,'Results-formatted 060121'!$A:$AJ,(N$3+2),FALSE)), VLOOKUP($B634,'Results-formatted 060121'!$A:$AJ,(N$3+2),FALSE)))</f>
        <v>176.43</v>
      </c>
      <c r="O634" s="103">
        <f>IF($C634 = "neg", (($D634+1) - VLOOKUP($B634,'Results-formatted 060121'!$A:$AJ,(O$3+2),FALSE)), IF($C634 = "pos-neg", (3+VLOOKUP($B634,'Results-formatted 060121'!$A:$AJ,(O$3+2),FALSE)), VLOOKUP($B634,'Results-formatted 060121'!$A:$AJ,(O$3+2),FALSE)))</f>
        <v>71.39</v>
      </c>
      <c r="P634" s="103">
        <f>IF($C634 = "neg", (($D634+1) - VLOOKUP($B634,'Results-formatted 060121'!$A:$AJ,(P$3+2),FALSE)), IF($C634 = "pos-neg", (3+VLOOKUP($B634,'Results-formatted 060121'!$A:$AJ,(P$3+2),FALSE)), VLOOKUP($B634,'Results-formatted 060121'!$A:$AJ,(P$3+2),FALSE)))</f>
        <v>136.54</v>
      </c>
      <c r="Q634" s="103">
        <f>IF($C634 = "neg", (($D634+1) - VLOOKUP($B634,'Results-formatted 060121'!$A:$AJ,(Q$3+2),FALSE)), IF($C634 = "pos-neg", (3+VLOOKUP($B634,'Results-formatted 060121'!$A:$AJ,(Q$3+2),FALSE)), VLOOKUP($B634,'Results-formatted 060121'!$A:$AJ,(Q$3+2),FALSE)))</f>
        <v>77.98</v>
      </c>
      <c r="R634" s="103">
        <f>IF($C634 = "neg", (($D634+1) - VLOOKUP($B634,'Results-formatted 060121'!$A:$AJ,(R$3+2),FALSE)), IF($C634 = "pos-neg", (3+VLOOKUP($B634,'Results-formatted 060121'!$A:$AJ,(R$3+2),FALSE)), VLOOKUP($B634,'Results-formatted 060121'!$A:$AJ,(R$3+2),FALSE)))</f>
        <v>27.23</v>
      </c>
      <c r="S634" s="103">
        <f>IF($C634 = "neg", (($D634+1) - VLOOKUP($B634,'Results-formatted 060121'!$A:$AJ,(S$3+2),FALSE)), IF($C634 = "pos-neg", (3+VLOOKUP($B634,'Results-formatted 060121'!$A:$AJ,(S$3+2),FALSE)), VLOOKUP($B634,'Results-formatted 060121'!$A:$AJ,(S$3+2),FALSE)))</f>
        <v>41.81</v>
      </c>
      <c r="T634" s="103">
        <f>IF($C634 = "neg", (($D634+1) - VLOOKUP($B634,'Results-formatted 060121'!$A:$AJ,(T$3+2),FALSE)), IF($C634 = "pos-neg", (3+VLOOKUP($B634,'Results-formatted 060121'!$A:$AJ,(T$3+2),FALSE)), VLOOKUP($B634,'Results-formatted 060121'!$A:$AJ,(T$3+2),FALSE)))</f>
        <v>54.39</v>
      </c>
      <c r="U634" s="103">
        <f>IF($C634 = "neg", (($D634+1) - VLOOKUP($B634,'Results-formatted 060121'!$A:$AJ,(U$3+2),FALSE)), IF($C634 = "pos-neg", (3+VLOOKUP($B634,'Results-formatted 060121'!$A:$AJ,(U$3+2),FALSE)), VLOOKUP($B634,'Results-formatted 060121'!$A:$AJ,(U$3+2),FALSE)))</f>
        <v>340.42</v>
      </c>
      <c r="V634" s="103">
        <f>IF($C634 = "neg", (($D634+1) - VLOOKUP($B634,'Results-formatted 060121'!$A:$AJ,(V$3+2),FALSE)), IF($C634 = "pos-neg", (3+VLOOKUP($B634,'Results-formatted 060121'!$A:$AJ,(V$3+2),FALSE)), VLOOKUP($B634,'Results-formatted 060121'!$A:$AJ,(V$3+2),FALSE)))</f>
        <v>89.25</v>
      </c>
      <c r="W634" s="103">
        <f>IF($C634 = "neg", (($D634+1) - VLOOKUP($B634,'Results-formatted 060121'!$A:$AJ,(W$3+2),FALSE)), IF($C634 = "pos-neg", (3+VLOOKUP($B634,'Results-formatted 060121'!$A:$AJ,(W$3+2),FALSE)), VLOOKUP($B634,'Results-formatted 060121'!$A:$AJ,(W$3+2),FALSE)))</f>
        <v>38.200000000000003</v>
      </c>
      <c r="X634" s="103">
        <f>IF($C634 = "neg", (($D634+1) - VLOOKUP($B634,'Results-formatted 060121'!$A:$AJ,(X$3+2),FALSE)), IF($C634 = "pos-neg", (3+VLOOKUP($B634,'Results-formatted 060121'!$A:$AJ,(X$3+2),FALSE)), VLOOKUP($B634,'Results-formatted 060121'!$A:$AJ,(X$3+2),FALSE)))</f>
        <v>55.44</v>
      </c>
      <c r="Y634" s="103">
        <f>IF($C634 = "neg", (($D634+1) - VLOOKUP($B634,'Results-formatted 060121'!$A:$AJ,(Y$3+2),FALSE)), IF($C634 = "pos-neg", (3+VLOOKUP($B634,'Results-formatted 060121'!$A:$AJ,(Y$3+2),FALSE)), VLOOKUP($B634,'Results-formatted 060121'!$A:$AJ,(Y$3+2),FALSE)))</f>
        <v>183.23</v>
      </c>
      <c r="Z634" s="103">
        <f>IF($C634 = "neg", (($D634+1) - VLOOKUP($B634,'Results-formatted 060121'!$A:$AJ,(Z$3+2),FALSE)), IF($C634 = "pos-neg", (3+VLOOKUP($B634,'Results-formatted 060121'!$A:$AJ,(Z$3+2),FALSE)), VLOOKUP($B634,'Results-formatted 060121'!$A:$AJ,(Z$3+2),FALSE)))</f>
        <v>145.74</v>
      </c>
      <c r="AA634" s="103">
        <f>IF($C634 = "neg", (($D634+1) - VLOOKUP($B634,'Results-formatted 060121'!$A:$AJ,(AA$3+2),FALSE)), IF($C634 = "pos-neg", (3+VLOOKUP($B634,'Results-formatted 060121'!$A:$AJ,(AA$3+2),FALSE)), VLOOKUP($B634,'Results-formatted 060121'!$A:$AJ,(AA$3+2),FALSE)))</f>
        <v>72.2</v>
      </c>
      <c r="AB634" s="103">
        <f>IF($C634 = "neg", (($D634+1) - VLOOKUP($B634,'Results-formatted 060121'!$A:$AJ,(AB$3+2),FALSE)), IF($C634 = "pos-neg", (3+VLOOKUP($B634,'Results-formatted 060121'!$A:$AJ,(AB$3+2),FALSE)), VLOOKUP($B634,'Results-formatted 060121'!$A:$AJ,(AB$3+2),FALSE)))</f>
        <v>52.57</v>
      </c>
      <c r="AC634" s="103">
        <f>IF($C634 = "neg", (($D634+1) - VLOOKUP($B634,'Results-formatted 060121'!$A:$AJ,(AC$3+2),FALSE)), IF($C634 = "pos-neg", (3+VLOOKUP($B634,'Results-formatted 060121'!$A:$AJ,(AC$3+2),FALSE)), VLOOKUP($B634,'Results-formatted 060121'!$A:$AJ,(AC$3+2),FALSE)))</f>
        <v>115.91</v>
      </c>
      <c r="AD634" s="103">
        <f>IF($C634 = "neg", (($D634+1) - VLOOKUP($B634,'Results-formatted 060121'!$A:$AJ,(AD$3+2),FALSE)), IF($C634 = "pos-neg", (3+VLOOKUP($B634,'Results-formatted 060121'!$A:$AJ,(AD$3+2),FALSE)), VLOOKUP($B634,'Results-formatted 060121'!$A:$AJ,(AD$3+2),FALSE)))</f>
        <v>50.39</v>
      </c>
      <c r="AE634" s="103">
        <f>IF($C634 = "neg", (($D634+1) - VLOOKUP($B634,'Results-formatted 060121'!$A:$AJ,(AE$3+2),FALSE)), IF($C634 = "pos-neg", (3+VLOOKUP($B634,'Results-formatted 060121'!$A:$AJ,(AE$3+2),FALSE)), VLOOKUP($B634,'Results-formatted 060121'!$A:$AJ,(AE$3+2),FALSE)))</f>
        <v>157.37</v>
      </c>
      <c r="AF634" s="103">
        <f>IF($C634 = "neg", (($D634+1) - VLOOKUP($B634,'Results-formatted 060121'!$A:$AJ,(AF$3+2),FALSE)), IF($C634 = "pos-neg", (3+VLOOKUP($B634,'Results-formatted 060121'!$A:$AJ,(AF$3+2),FALSE)), VLOOKUP($B634,'Results-formatted 060121'!$A:$AJ,(AF$3+2),FALSE)))</f>
        <v>73.77</v>
      </c>
      <c r="AG634" s="103">
        <f>IF($C634 = "neg", (($D634+1) - VLOOKUP($B634,'Results-formatted 060121'!$A:$AJ,(AG$3+2),FALSE)), IF($C634 = "pos-neg", (3+VLOOKUP($B634,'Results-formatted 060121'!$A:$AJ,(AG$3+2),FALSE)), VLOOKUP($B634,'Results-formatted 060121'!$A:$AJ,(AG$3+2),FALSE)))</f>
        <v>29.52</v>
      </c>
      <c r="AH634" s="103">
        <f>IF($C634 = "neg", (($D634+1) - VLOOKUP($B634,'Results-formatted 060121'!$A:$AJ,(AH$3+2),FALSE)), IF($C634 = "pos-neg", (3+VLOOKUP($B634,'Results-formatted 060121'!$A:$AJ,(AH$3+2),FALSE)), VLOOKUP($B634,'Results-formatted 060121'!$A:$AJ,(AH$3+2),FALSE)))</f>
        <v>86.34</v>
      </c>
      <c r="AI634" s="103">
        <f>IF($C634 = "neg", (($D634+1) - VLOOKUP($B634,'Results-formatted 060121'!$A:$AJ,(AI$3+2),FALSE)), IF($C634 = "pos-neg", (3+VLOOKUP($B634,'Results-formatted 060121'!$A:$AJ,(AI$3+2),FALSE)), VLOOKUP($B634,'Results-formatted 060121'!$A:$AJ,(AI$3+2),FALSE)))</f>
        <v>47.24</v>
      </c>
      <c r="AJ634" s="103">
        <f>IF($C634 = "neg", (($D634+1) - VLOOKUP($B634,'Results-formatted 060121'!$A:$AJ,(AJ$3+2),FALSE)), IF($C634 = "pos-neg", (3+VLOOKUP($B634,'Results-formatted 060121'!$A:$AJ,(AJ$3+2),FALSE)), VLOOKUP($B634,'Results-formatted 060121'!$A:$AJ,(AJ$3+2),FALSE)))</f>
        <v>183.17</v>
      </c>
      <c r="AK634" s="103">
        <f>IF($C634 = "neg", (($D634+1) - VLOOKUP($B634,'Results-formatted 060121'!$A:$AJ,(AK$3+2),FALSE)), IF($C634 = "pos-neg", (3+VLOOKUP($B634,'Results-formatted 060121'!$A:$AJ,(AK$3+2),FALSE)), VLOOKUP($B634,'Results-formatted 060121'!$A:$AJ,(AK$3+2),FALSE)))</f>
        <v>45.5</v>
      </c>
      <c r="AL634" s="103">
        <f>IF($C634 = "neg", (($D634+1) - VLOOKUP($B634,'Results-formatted 060121'!$A:$AJ,(AL$3+2),FALSE)), IF($C634 = "pos-neg", (3+VLOOKUP($B634,'Results-formatted 060121'!$A:$AJ,(AL$3+2),FALSE)), VLOOKUP($B634,'Results-formatted 060121'!$A:$AJ,(AL$3+2),FALSE)))</f>
        <v>97.21</v>
      </c>
      <c r="AM634" s="103">
        <f>IF($C634 = "neg", (($D634+1) - VLOOKUP($B634,'Results-formatted 060121'!$A:AJ,(AM$3+2),FALSE)), IF($C634 = "pos-neg", (3+VLOOKUP($B634,'Results-formatted 060121'!$A:AJ,(AM$3+2),FALSE)), VLOOKUP($B634,'Results-formatted 060121'!$A:AJ,(AM$3+2),FALSE)))</f>
        <v>81.819999999999993</v>
      </c>
      <c r="AN634" s="103">
        <f>IF($C634 = "neg", (($D634+1) - VLOOKUP($B634,'Results-formatted 060121'!$A:AK,(AN$3+2),FALSE)), IF($C634 = "pos-neg", (3+VLOOKUP($B634,'Results-formatted 060121'!$A:AK,(AN$3+2),FALSE)), VLOOKUP($B634,'Results-formatted 060121'!$A:AK,(AN$3+2),FALSE)))</f>
        <v>45.95</v>
      </c>
      <c r="AO634" s="103">
        <f>IF($C634 = "neg", (($D634+1) - VLOOKUP($B634,'Results-formatted 060121'!$A:AL,(AO$3+2),FALSE)), IF($C634 = "pos-neg", (3+VLOOKUP($B634,'Results-formatted 060121'!$A:AL,(AO$3+2),FALSE)), VLOOKUP($B634,'Results-formatted 060121'!$A:AL,(AO$3+2),FALSE)))</f>
        <v>104.83</v>
      </c>
      <c r="AP634" s="103">
        <f>IF($C634 = "neg", (($D634+1) - VLOOKUP($B634,'Results-formatted 060121'!$A:AM,(AP$3+2),FALSE)), IF($C634 = "pos-neg", (3+VLOOKUP($B634,'Results-formatted 060121'!$A:AM,(AP$3+2),FALSE)), VLOOKUP($B634,'Results-formatted 060121'!$A:AM,(AP$3+2),FALSE)))</f>
        <v>26.5</v>
      </c>
      <c r="AQ634" s="103">
        <f>IF($C634 = "neg", (($D634+1) - VLOOKUP($B634,'Results-formatted 060121'!$A:AN,(AQ$3+2),FALSE)), IF($C634 = "pos-neg", (3+VLOOKUP($B634,'Results-formatted 060121'!$A:AN,(AQ$3+2),FALSE)), VLOOKUP($B634,'Results-formatted 060121'!$A:AN,(AQ$3+2),FALSE)))</f>
        <v>56.47</v>
      </c>
      <c r="AR634" s="103">
        <f>IF($C634 = "neg", (($D634+1) - VLOOKUP($B634,'Results-formatted 060121'!$A:AO,(AR$3+2),FALSE)), IF($C634 = "pos-neg", (3+VLOOKUP($B634,'Results-formatted 060121'!$A:AO,(AR$3+2),FALSE)), VLOOKUP($B634,'Results-formatted 060121'!$A:AO,(AR$3+2),FALSE)))</f>
        <v>49.82</v>
      </c>
      <c r="AS634" s="103">
        <f>IF($C634 = "neg", (($D634+1) - VLOOKUP($B634,'Results-formatted 060121'!$A:AP,(AS$3+2),FALSE)), IF($C634 = "pos-neg", (3+VLOOKUP($B634,'Results-formatted 060121'!$A:AP,(AS$3+2),FALSE)), VLOOKUP($B634,'Results-formatted 060121'!$A:AP,(AS$3+2),FALSE)))</f>
        <v>59.18</v>
      </c>
      <c r="AT634" s="103">
        <f>IF($C634 = "neg", (($D634+1) - VLOOKUP($B634,'Results-formatted 060121'!$A:AQ,(AT$3+2),FALSE)), IF($C634 = "pos-neg", (3+VLOOKUP($B634,'Results-formatted 060121'!$A:AQ,(AT$3+2),FALSE)), VLOOKUP($B634,'Results-formatted 060121'!$A:AQ,(AT$3+2),FALSE)))</f>
        <v>25.53</v>
      </c>
      <c r="AU634" s="103">
        <f>IF($C634 = "neg", (($D634+1) - VLOOKUP($B634,'Results-formatted 060121'!$A:AR,(AU$3+2),FALSE)), IF($C634 = "pos-neg", (3+VLOOKUP($B634,'Results-formatted 060121'!$A:AR,(AU$3+2),FALSE)), VLOOKUP($B634,'Results-formatted 060121'!$A:AR,(AU$3+2),FALSE)))</f>
        <v>105.7</v>
      </c>
      <c r="AV634" s="103">
        <f>IF($C634 = "neg", (($D634+1) - VLOOKUP($B634,'Results-formatted 060121'!$A:AS,(AV$3+2),FALSE)), IF($C634 = "pos-neg", (3+VLOOKUP($B634,'Results-formatted 060121'!$A:AS,(AV$3+2),FALSE)), VLOOKUP($B634,'Results-formatted 060121'!$A:AS,(AV$3+2),FALSE)))</f>
        <v>81.09</v>
      </c>
      <c r="AW634" s="103">
        <f>IF($C634 = "neg", (($D634+1) - VLOOKUP($B634,'Results-formatted 060121'!$A:AT,(AW$3+2),FALSE)), IF($C634 = "pos-neg", (3+VLOOKUP($B634,'Results-formatted 060121'!$A:AT,(AW$3+2),FALSE)), VLOOKUP($B634,'Results-formatted 060121'!$A:AT,(AW$3+2),FALSE)))</f>
        <v>96.91</v>
      </c>
      <c r="AX634" s="103">
        <f>IF($C634 = "neg", (($D634+1) - VLOOKUP($B634,'Results-formatted 060121'!$A:AU,(AX$3+2),FALSE)), IF($C634 = "pos-neg", (3+VLOOKUP($B634,'Results-formatted 060121'!$A:AU,(AX$3+2),FALSE)), VLOOKUP($B634,'Results-formatted 060121'!$A:AU,(AX$3+2),FALSE)))</f>
        <v>42.03</v>
      </c>
      <c r="AY634" s="103">
        <f>IF($C634 = "neg", (($D634+1) - VLOOKUP($B634,'Results-formatted 060121'!$A:AV,(AY$3+2),FALSE)), IF($C634 = "pos-neg", (3+VLOOKUP($B634,'Results-formatted 060121'!$A:AV,(AY$3+2),FALSE)), VLOOKUP($B634,'Results-formatted 060121'!$A:AV,(AY$3+2),FALSE)))</f>
        <v>22.99</v>
      </c>
      <c r="AZ634" s="103">
        <f>IF($C634 = "neg", (($D634+1) - VLOOKUP($B634,'Results-formatted 060121'!$A:AW,(AZ$3+2),FALSE)), IF($C634 = "pos-neg", (3+VLOOKUP($B634,'Results-formatted 060121'!$A:AW,(AZ$3+2),FALSE)), VLOOKUP($B634,'Results-formatted 060121'!$A:AW,(AZ$3+2),FALSE)))</f>
        <v>82.19</v>
      </c>
      <c r="BA634" s="103">
        <f>IF($C634 = "neg", (($D634+1) - VLOOKUP($B634,'Results-formatted 060121'!$A:AX,(BA$3+2),FALSE)), IF($C634 = "pos-neg", (3+VLOOKUP($B634,'Results-formatted 060121'!$A:AX,(BA$3+2),FALSE)), VLOOKUP($B634,'Results-formatted 060121'!$A:AX,(BA$3+2),FALSE)))</f>
        <v>30.42</v>
      </c>
      <c r="BB634" s="103">
        <f>IF($C634 = "neg", (($D634+1) - VLOOKUP($B634,'Results-formatted 060121'!$A:AY,(BB$3+2),FALSE)), IF($C634 = "pos-neg", (3+VLOOKUP($B634,'Results-formatted 060121'!$A:AY,(BB$3+2),FALSE)), VLOOKUP($B634,'Results-formatted 060121'!$A:AY,(BB$3+2),FALSE)))</f>
        <v>44.79</v>
      </c>
      <c r="BC634" s="103">
        <f>IF($C634 = "neg", (($D634+1) - VLOOKUP($B634,'Results-formatted 060121'!$A:AZ,(BC$3+2),FALSE)), IF($C634 = "pos-neg", (3+VLOOKUP($B634,'Results-formatted 060121'!$A:AZ,(BC$3+2),FALSE)), VLOOKUP($B634,'Results-formatted 060121'!$A:AZ,(BC$3+2),FALSE)))</f>
        <v>43.69</v>
      </c>
      <c r="BD634" s="103">
        <f>IF($C634 = "neg", (($D634+1) - VLOOKUP($B634,'Results-formatted 060121'!$A:BA,(BD$3+2),FALSE)), IF($C634 = "pos-neg", (3+VLOOKUP($B634,'Results-formatted 060121'!$A:BA,(BD$3+2),FALSE)), VLOOKUP($B634,'Results-formatted 060121'!$A:BA,(BD$3+2),FALSE)))</f>
        <v>99.74</v>
      </c>
      <c r="BE634" s="103">
        <f>IF($C634 = "neg", (($D634+1) - VLOOKUP($B634,'Results-formatted 060121'!$A:BB,(BE$3+2),FALSE)), IF($C634 = "pos-neg", (3+VLOOKUP($B634,'Results-formatted 060121'!$A:BB,(BE$3+2),FALSE)), VLOOKUP($B634,'Results-formatted 060121'!$A:BB,(BE$3+2),FALSE)))</f>
        <v>63.76</v>
      </c>
      <c r="BF634" s="103">
        <f>IF($C634 = "neg", (($D634+1) - VLOOKUP($B634,'Results-formatted 060121'!$A:BC,(BF$3+2),FALSE)), IF($C634 = "pos-neg", (3+VLOOKUP($B634,'Results-formatted 060121'!$A:BC,(BF$3+2),FALSE)), VLOOKUP($B634,'Results-formatted 060121'!$A:BC,(BF$3+2),FALSE)))</f>
        <v>41.69</v>
      </c>
      <c r="BG634" s="103">
        <f>IF($C634 = "neg", (($D634+1) - VLOOKUP($B634,'Results-formatted 060121'!$A:BD,(BG$3+2),FALSE)), IF($C634 = "pos-neg", (3+VLOOKUP($B634,'Results-formatted 060121'!$A:BD,(BG$3+2),FALSE)), VLOOKUP($B634,'Results-formatted 060121'!$A:BD,(BG$3+2),FALSE)))</f>
        <v>101.34</v>
      </c>
      <c r="BH634" s="103">
        <f>IF($C634 = "neg", (($D634+1) - VLOOKUP($B634,'Results-formatted 060121'!$A:BE,(BH$3+2),FALSE)), IF($C634 = "pos-neg", (3+VLOOKUP($B634,'Results-formatted 060121'!$A:BE,(BH$3+2),FALSE)), VLOOKUP($B634,'Results-formatted 060121'!$A:BE,(BH$3+2),FALSE)))</f>
        <v>32.869999999999997</v>
      </c>
      <c r="BI634" s="103">
        <f>IF($C634 = "neg", (($D634+1) - VLOOKUP($B634,'Results-formatted 060121'!$A:BF,(BI$3+2),FALSE)), IF($C634 = "pos-neg", (3+VLOOKUP($B634,'Results-formatted 060121'!$A:BF,(BI$3+2),FALSE)), VLOOKUP($B634,'Results-formatted 060121'!$A:BF,(BI$3+2),FALSE)))</f>
        <v>58.86</v>
      </c>
      <c r="BJ634" s="103">
        <f>IF($C634 = "neg", (($D634+1) - VLOOKUP($B634,'Results-formatted 060121'!$A:BG,(BJ$3+2),FALSE)), IF($C634 = "pos-neg", (3+VLOOKUP($B634,'Results-formatted 060121'!$A:BG,(BJ$3+2),FALSE)), VLOOKUP($B634,'Results-formatted 060121'!$A:BG,(BJ$3+2),FALSE)))</f>
        <v>45.06</v>
      </c>
      <c r="BK634" s="103">
        <f>IF($C634 = "neg", (($D634+1) - VLOOKUP($B634,'Results-formatted 060121'!$A:BH,(BK$3+2),FALSE)), IF($C634 = "pos-neg", (3+VLOOKUP($B634,'Results-formatted 060121'!$A:BH,(BK$3+2),FALSE)), VLOOKUP($B634,'Results-formatted 060121'!$A:BH,(BK$3+2),FALSE)))</f>
        <v>177.62</v>
      </c>
      <c r="BL634" s="103">
        <f>IF($C634 = "neg", (($D634+1) - VLOOKUP($B634,'Results-formatted 060121'!$A:BI,(BL$3+2),FALSE)), IF($C634 = "pos-neg", (3+VLOOKUP($B634,'Results-formatted 060121'!$A:BI,(BL$3+2),FALSE)), VLOOKUP($B634,'Results-formatted 060121'!$A:BI,(BL$3+2),FALSE)))</f>
        <v>64.7</v>
      </c>
      <c r="BM634" s="103">
        <f>IF($C634 = "neg", (($D634+1) - VLOOKUP($B634,'Results-formatted 060121'!$A:BJ,(BM$3+2),FALSE)), IF($C634 = "pos-neg", (3+VLOOKUP($B634,'Results-formatted 060121'!$A:BJ,(BM$3+2),FALSE)), VLOOKUP($B634,'Results-formatted 060121'!$A:BJ,(BM$3+2),FALSE)))</f>
        <v>241.18</v>
      </c>
      <c r="CD634" s="104"/>
      <c r="CE634" s="25">
        <f t="shared" si="2518"/>
        <v>91.060833333333292</v>
      </c>
      <c r="CF634" s="118">
        <f t="shared" si="2520"/>
        <v>1.5176805555555548</v>
      </c>
    </row>
    <row r="636" spans="2:86" x14ac:dyDescent="0.15">
      <c r="F636" s="25">
        <v>1</v>
      </c>
      <c r="G636" s="25">
        <v>2</v>
      </c>
      <c r="H636" s="25">
        <v>3</v>
      </c>
      <c r="I636" s="25">
        <v>4</v>
      </c>
      <c r="J636" s="25">
        <v>5</v>
      </c>
      <c r="K636" s="25">
        <v>6</v>
      </c>
      <c r="L636" s="25">
        <v>7</v>
      </c>
      <c r="M636" s="25">
        <v>8</v>
      </c>
      <c r="N636" s="25">
        <v>9</v>
      </c>
      <c r="O636" s="25">
        <v>10</v>
      </c>
      <c r="P636" s="25">
        <v>11</v>
      </c>
      <c r="Q636" s="25">
        <v>12</v>
      </c>
      <c r="R636" s="25">
        <v>13</v>
      </c>
      <c r="S636" s="25">
        <v>14</v>
      </c>
      <c r="T636" s="25">
        <v>15</v>
      </c>
      <c r="U636" s="25">
        <v>16</v>
      </c>
      <c r="V636" s="25">
        <v>17</v>
      </c>
    </row>
  </sheetData>
  <autoFilter ref="B2:CF623" xr:uid="{874C23DC-168C-2247-948B-418D5E21B767}">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filterColumn colId="62" showButton="0"/>
    <filterColumn colId="63" showButton="0"/>
    <filterColumn colId="64" hiddenButton="1" showButton="0"/>
    <filterColumn colId="65" hiddenButton="1" showButton="0"/>
    <filterColumn colId="66" hiddenButton="1" showButton="0"/>
    <filterColumn colId="67" hiddenButton="1" showButton="0"/>
    <filterColumn colId="68" hiddenButton="1" showButton="0"/>
    <filterColumn colId="69" hiddenButton="1" showButton="0"/>
    <filterColumn colId="70" hiddenButton="1" showButton="0"/>
    <filterColumn colId="71" hiddenButton="1" showButton="0"/>
    <filterColumn colId="72" hiddenButton="1" showButton="0"/>
    <filterColumn colId="73" hiddenButton="1" showButton="0"/>
    <filterColumn colId="74" hiddenButton="1" showButton="0"/>
    <filterColumn colId="75" hiddenButton="1" showButton="0"/>
    <filterColumn colId="76" hiddenButton="1" showButton="0"/>
    <filterColumn colId="77" showButton="0"/>
    <filterColumn colId="78" showButton="0"/>
    <filterColumn colId="79" showButton="0"/>
  </autoFilter>
  <mergeCells count="7">
    <mergeCell ref="F2:CD2"/>
    <mergeCell ref="E625:CD625"/>
    <mergeCell ref="E4:CD4"/>
    <mergeCell ref="E120:CD120"/>
    <mergeCell ref="E39:CD39"/>
    <mergeCell ref="E286:CD286"/>
    <mergeCell ref="E452:CD452"/>
  </mergeCells>
  <conditionalFormatting sqref="F629:BM629">
    <cfRule type="colorScale" priority="5">
      <colorScale>
        <cfvo type="num" val="0"/>
        <cfvo type="num" val="927"/>
        <cfvo type="num" val="1838"/>
        <color rgb="FFFF0000"/>
        <color rgb="FFFFC000"/>
        <color rgb="FF00B050"/>
      </colorScale>
    </cfRule>
  </conditionalFormatting>
  <conditionalFormatting sqref="F630:BM630">
    <cfRule type="colorScale" priority="3">
      <colorScale>
        <cfvo type="min"/>
        <cfvo type="num" val="797"/>
        <cfvo type="num" val="4551"/>
        <color rgb="FFFF0000"/>
        <color rgb="FFFFC000"/>
        <color rgb="FF00B050"/>
      </colorScale>
    </cfRule>
  </conditionalFormatting>
  <conditionalFormatting sqref="F631:BM631">
    <cfRule type="colorScale" priority="2">
      <colorScale>
        <cfvo type="min"/>
        <cfvo type="num" val="679"/>
        <cfvo type="num" val="2113"/>
        <color rgb="FFFF0000"/>
        <color rgb="FFFFC000"/>
        <color rgb="FF00B050"/>
      </colorScale>
    </cfRule>
  </conditionalFormatting>
  <conditionalFormatting sqref="F632:BM632">
    <cfRule type="colorScale" priority="1">
      <colorScale>
        <cfvo type="min"/>
        <cfvo type="num" val="678"/>
        <cfvo type="num" val="3259"/>
        <color rgb="FFFF0000"/>
        <color theme="7"/>
        <color rgb="FF00B05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58DB-DAE6-8F47-83B5-F7BC5068DB04}">
  <dimension ref="A1:BJ558"/>
  <sheetViews>
    <sheetView topLeftCell="A41" workbookViewId="0">
      <selection activeCell="F79" sqref="F79:F88"/>
    </sheetView>
  </sheetViews>
  <sheetFormatPr baseColWidth="10" defaultRowHeight="13" x14ac:dyDescent="0.15"/>
  <cols>
    <col min="1" max="1" width="26.33203125" style="4" customWidth="1"/>
    <col min="2" max="2" width="66.33203125" style="4" customWidth="1"/>
    <col min="3" max="16384" width="10.83203125" style="4"/>
  </cols>
  <sheetData>
    <row r="1" spans="1:62" x14ac:dyDescent="0.15">
      <c r="C1" s="4">
        <v>1</v>
      </c>
      <c r="D1" s="4">
        <v>2</v>
      </c>
      <c r="E1" s="4">
        <v>3</v>
      </c>
      <c r="F1" s="4">
        <v>4</v>
      </c>
      <c r="G1" s="4">
        <v>5</v>
      </c>
      <c r="H1" s="4">
        <v>6</v>
      </c>
      <c r="I1" s="4">
        <v>7</v>
      </c>
      <c r="J1" s="4">
        <v>8</v>
      </c>
      <c r="K1" s="4">
        <v>9</v>
      </c>
      <c r="L1" s="4">
        <v>10</v>
      </c>
      <c r="M1" s="4">
        <v>11</v>
      </c>
      <c r="N1" s="4">
        <v>12</v>
      </c>
      <c r="O1" s="4">
        <v>13</v>
      </c>
      <c r="P1" s="4">
        <v>14</v>
      </c>
      <c r="Q1" s="4">
        <v>15</v>
      </c>
      <c r="R1" s="4">
        <v>16</v>
      </c>
      <c r="S1" s="4">
        <v>17</v>
      </c>
      <c r="T1" s="4">
        <v>18</v>
      </c>
      <c r="U1" s="4">
        <v>19</v>
      </c>
      <c r="V1" s="4">
        <v>20</v>
      </c>
      <c r="W1" s="4">
        <v>21</v>
      </c>
      <c r="X1" s="4">
        <v>22</v>
      </c>
      <c r="Y1" s="4">
        <v>23</v>
      </c>
      <c r="Z1" s="4">
        <v>24</v>
      </c>
      <c r="AA1" s="4">
        <v>25</v>
      </c>
      <c r="AB1" s="4">
        <v>26</v>
      </c>
      <c r="AC1" s="4">
        <v>27</v>
      </c>
      <c r="AD1" s="4">
        <v>28</v>
      </c>
      <c r="AE1" s="4">
        <v>29</v>
      </c>
      <c r="AF1" s="4">
        <v>30</v>
      </c>
      <c r="AG1" s="4">
        <v>31</v>
      </c>
      <c r="AH1" s="4">
        <v>32</v>
      </c>
      <c r="AI1" s="4">
        <v>33</v>
      </c>
      <c r="AJ1" s="4">
        <v>34</v>
      </c>
      <c r="AK1" s="4">
        <v>35</v>
      </c>
      <c r="AL1" s="4">
        <v>36</v>
      </c>
      <c r="AM1" s="4">
        <v>37</v>
      </c>
      <c r="AN1" s="4">
        <v>38</v>
      </c>
      <c r="AO1" s="4">
        <v>39</v>
      </c>
      <c r="AP1" s="4">
        <v>40</v>
      </c>
      <c r="AQ1" s="4">
        <v>41</v>
      </c>
      <c r="AR1" s="4">
        <v>42</v>
      </c>
      <c r="AS1" s="4">
        <v>43</v>
      </c>
      <c r="AT1" s="4">
        <v>44</v>
      </c>
      <c r="AU1" s="4">
        <v>45</v>
      </c>
      <c r="AV1" s="4">
        <v>46</v>
      </c>
      <c r="AW1" s="4">
        <v>47</v>
      </c>
      <c r="AX1" s="4">
        <v>48</v>
      </c>
      <c r="AY1" s="4">
        <v>49</v>
      </c>
      <c r="AZ1" s="4">
        <v>50</v>
      </c>
      <c r="BA1" s="4">
        <v>51</v>
      </c>
      <c r="BB1" s="4">
        <v>52</v>
      </c>
      <c r="BC1" s="4">
        <v>53</v>
      </c>
      <c r="BD1" s="4">
        <v>54</v>
      </c>
      <c r="BE1" s="4">
        <v>55</v>
      </c>
      <c r="BF1" s="4">
        <v>56</v>
      </c>
      <c r="BG1" s="4">
        <v>57</v>
      </c>
      <c r="BH1" s="4">
        <v>58</v>
      </c>
      <c r="BI1" s="4">
        <v>59</v>
      </c>
      <c r="BJ1" s="4">
        <v>60</v>
      </c>
    </row>
    <row r="2" spans="1:62" x14ac:dyDescent="0.15">
      <c r="A2" s="9" t="s">
        <v>1182</v>
      </c>
      <c r="B2" s="116" t="s">
        <v>154</v>
      </c>
      <c r="C2" s="116"/>
      <c r="D2" s="116"/>
      <c r="E2" s="116"/>
      <c r="F2" s="116"/>
      <c r="G2" s="116"/>
      <c r="H2" s="116"/>
      <c r="I2" s="116"/>
      <c r="J2" s="116"/>
      <c r="K2" s="116"/>
      <c r="L2" s="116"/>
      <c r="M2" s="116"/>
      <c r="N2" s="116"/>
      <c r="O2" s="116"/>
      <c r="P2" s="116"/>
      <c r="Q2" s="116"/>
      <c r="R2" s="116"/>
      <c r="S2" s="116"/>
      <c r="T2" s="116"/>
      <c r="U2" s="116"/>
      <c r="V2" s="116"/>
      <c r="W2" s="116"/>
      <c r="X2" s="116"/>
      <c r="Y2" s="116"/>
      <c r="Z2" s="116"/>
      <c r="AA2" s="116"/>
      <c r="AB2" s="116"/>
      <c r="AC2" s="116"/>
      <c r="AD2" s="116"/>
      <c r="AE2" s="116"/>
      <c r="AF2" s="116"/>
      <c r="AG2" s="116"/>
      <c r="AH2" s="116"/>
      <c r="AI2" s="116"/>
      <c r="AJ2" s="116"/>
    </row>
    <row r="3" spans="1:62" ht="14" x14ac:dyDescent="0.15">
      <c r="A3" s="20" t="str">
        <f>LEFT(B3,(FIND(" ",B3,1)-2))</f>
        <v>Dem01</v>
      </c>
      <c r="B3" s="4" t="s">
        <v>279</v>
      </c>
    </row>
    <row r="4" spans="1:62" ht="14" x14ac:dyDescent="0.15">
      <c r="A4" s="20" t="str">
        <f t="shared" ref="A4:A67" si="0">LEFT(B4,(FIND(" ",B4,1)-2))</f>
        <v>Dem02</v>
      </c>
      <c r="B4" s="4" t="s">
        <v>0</v>
      </c>
      <c r="C4" s="4" t="s">
        <v>70</v>
      </c>
      <c r="D4" s="4" t="s">
        <v>70</v>
      </c>
      <c r="E4" s="4" t="s">
        <v>67</v>
      </c>
      <c r="F4" s="4" t="s">
        <v>67</v>
      </c>
      <c r="G4" s="4" t="s">
        <v>67</v>
      </c>
      <c r="H4" s="4" t="s">
        <v>70</v>
      </c>
      <c r="I4" s="4" t="s">
        <v>70</v>
      </c>
      <c r="J4" s="4" t="s">
        <v>70</v>
      </c>
      <c r="K4" s="4" t="s">
        <v>67</v>
      </c>
      <c r="L4" s="4" t="s">
        <v>67</v>
      </c>
      <c r="M4" s="4" t="s">
        <v>67</v>
      </c>
      <c r="N4" s="4" t="s">
        <v>67</v>
      </c>
      <c r="O4" s="4" t="s">
        <v>67</v>
      </c>
      <c r="P4" s="4" t="s">
        <v>67</v>
      </c>
      <c r="Q4" s="4" t="s">
        <v>70</v>
      </c>
      <c r="R4" s="4" t="s">
        <v>67</v>
      </c>
      <c r="S4" s="4" t="s">
        <v>70</v>
      </c>
      <c r="T4" s="4" t="s">
        <v>67</v>
      </c>
      <c r="U4" s="4" t="s">
        <v>70</v>
      </c>
      <c r="V4" s="4" t="s">
        <v>67</v>
      </c>
      <c r="W4" s="4" t="s">
        <v>70</v>
      </c>
      <c r="X4" s="4" t="s">
        <v>67</v>
      </c>
      <c r="Y4" s="4" t="s">
        <v>67</v>
      </c>
      <c r="Z4" s="4" t="s">
        <v>1183</v>
      </c>
      <c r="AA4" s="4" t="s">
        <v>70</v>
      </c>
      <c r="AB4" s="4" t="s">
        <v>70</v>
      </c>
      <c r="AC4" s="4" t="s">
        <v>70</v>
      </c>
      <c r="AD4" s="4" t="s">
        <v>70</v>
      </c>
      <c r="AE4" s="4" t="s">
        <v>67</v>
      </c>
      <c r="AF4" s="4" t="s">
        <v>67</v>
      </c>
      <c r="AG4" s="4" t="s">
        <v>70</v>
      </c>
      <c r="AH4" s="4" t="s">
        <v>67</v>
      </c>
      <c r="AI4" s="4" t="s">
        <v>67</v>
      </c>
      <c r="AJ4" s="4" t="s">
        <v>70</v>
      </c>
      <c r="AK4" s="4" t="s">
        <v>70</v>
      </c>
      <c r="AL4" s="4" t="s">
        <v>67</v>
      </c>
      <c r="AM4" s="4" t="s">
        <v>67</v>
      </c>
      <c r="AN4" s="4" t="s">
        <v>70</v>
      </c>
      <c r="AO4" s="4" t="s">
        <v>70</v>
      </c>
      <c r="AP4" s="4" t="s">
        <v>70</v>
      </c>
      <c r="AQ4" s="4" t="s">
        <v>70</v>
      </c>
      <c r="AR4" s="4" t="s">
        <v>70</v>
      </c>
      <c r="AS4" s="4" t="s">
        <v>67</v>
      </c>
      <c r="AT4" s="4" t="s">
        <v>67</v>
      </c>
      <c r="AU4" s="4" t="s">
        <v>67</v>
      </c>
      <c r="AV4" s="4" t="s">
        <v>67</v>
      </c>
      <c r="AW4" s="4" t="s">
        <v>70</v>
      </c>
      <c r="AX4" s="4" t="s">
        <v>67</v>
      </c>
      <c r="AY4" s="4" t="s">
        <v>70</v>
      </c>
      <c r="AZ4" s="4" t="s">
        <v>70</v>
      </c>
      <c r="BA4" s="4" t="s">
        <v>67</v>
      </c>
      <c r="BB4" s="4" t="s">
        <v>70</v>
      </c>
      <c r="BC4" s="4" t="s">
        <v>70</v>
      </c>
      <c r="BD4" s="4" t="s">
        <v>70</v>
      </c>
      <c r="BE4" s="4" t="s">
        <v>1183</v>
      </c>
      <c r="BF4" s="4" t="s">
        <v>67</v>
      </c>
      <c r="BG4" s="4" t="s">
        <v>70</v>
      </c>
      <c r="BH4" s="4" t="s">
        <v>70</v>
      </c>
      <c r="BI4" s="4" t="s">
        <v>67</v>
      </c>
      <c r="BJ4" s="4" t="s">
        <v>70</v>
      </c>
    </row>
    <row r="5" spans="1:62" ht="14" x14ac:dyDescent="0.15">
      <c r="A5" s="20" t="str">
        <f t="shared" si="0"/>
        <v>Dem03</v>
      </c>
      <c r="B5" s="4" t="s">
        <v>1</v>
      </c>
      <c r="C5" s="4">
        <v>1997</v>
      </c>
      <c r="D5" s="4">
        <v>1982</v>
      </c>
      <c r="E5" s="4">
        <v>1994</v>
      </c>
      <c r="F5" s="4">
        <v>1972</v>
      </c>
      <c r="G5" s="4">
        <v>1982</v>
      </c>
      <c r="H5" s="4">
        <v>1967</v>
      </c>
      <c r="I5" s="4">
        <v>1995</v>
      </c>
      <c r="J5" s="4">
        <v>1975</v>
      </c>
      <c r="K5" s="4">
        <v>1971</v>
      </c>
      <c r="L5" s="4">
        <v>1995</v>
      </c>
      <c r="M5" s="4">
        <v>1988</v>
      </c>
      <c r="N5" s="4">
        <v>1978</v>
      </c>
      <c r="O5" s="4">
        <v>1999</v>
      </c>
      <c r="P5" s="4">
        <v>1983</v>
      </c>
      <c r="Q5" s="4">
        <v>1985</v>
      </c>
      <c r="R5" s="4">
        <v>1984</v>
      </c>
      <c r="S5" s="4">
        <v>1987</v>
      </c>
      <c r="T5" s="4">
        <v>1992</v>
      </c>
      <c r="U5" s="4">
        <v>1987</v>
      </c>
      <c r="V5" s="4">
        <v>1972</v>
      </c>
      <c r="W5" s="4">
        <v>1957</v>
      </c>
      <c r="X5" s="4">
        <v>1997</v>
      </c>
      <c r="Y5" s="4">
        <v>1968</v>
      </c>
      <c r="AA5" s="4">
        <v>1961</v>
      </c>
      <c r="AB5" s="4">
        <v>1997</v>
      </c>
      <c r="AC5" s="4">
        <v>1972</v>
      </c>
      <c r="AD5" s="4">
        <v>1989</v>
      </c>
      <c r="AE5" s="4">
        <v>1996</v>
      </c>
      <c r="AF5" s="4">
        <v>1963</v>
      </c>
      <c r="AG5" s="4">
        <v>2000</v>
      </c>
      <c r="AH5" s="4">
        <v>1953</v>
      </c>
      <c r="AI5" s="4">
        <v>1999</v>
      </c>
      <c r="AJ5" s="4">
        <v>1993</v>
      </c>
      <c r="AK5" s="4">
        <v>2002</v>
      </c>
      <c r="AL5" s="4">
        <v>1976</v>
      </c>
      <c r="AM5" s="4">
        <v>1998</v>
      </c>
      <c r="AN5" s="4">
        <v>1981</v>
      </c>
      <c r="AO5" s="4">
        <v>1998</v>
      </c>
      <c r="AP5" s="4">
        <v>1957</v>
      </c>
      <c r="AQ5" s="4">
        <v>1996</v>
      </c>
      <c r="AR5" s="4">
        <v>1997</v>
      </c>
      <c r="AS5" s="4">
        <v>1996</v>
      </c>
      <c r="AT5" s="4">
        <v>1982</v>
      </c>
      <c r="AU5" s="4">
        <v>1983</v>
      </c>
      <c r="AV5" s="4">
        <v>1977</v>
      </c>
      <c r="AW5" s="4">
        <v>1993</v>
      </c>
      <c r="AX5" s="4">
        <v>1965</v>
      </c>
      <c r="AY5" s="4">
        <v>1992</v>
      </c>
      <c r="AZ5" s="4">
        <v>1991</v>
      </c>
      <c r="BA5" s="4">
        <v>1974</v>
      </c>
      <c r="BB5" s="4">
        <v>1999</v>
      </c>
      <c r="BC5" s="4" t="s">
        <v>1384</v>
      </c>
      <c r="BD5" s="4">
        <v>1964</v>
      </c>
      <c r="BF5" s="4">
        <v>1954</v>
      </c>
      <c r="BG5" s="4">
        <v>2000</v>
      </c>
      <c r="BH5" s="4">
        <v>1998</v>
      </c>
      <c r="BI5" s="4">
        <v>1987</v>
      </c>
      <c r="BJ5" s="4">
        <v>1976</v>
      </c>
    </row>
    <row r="6" spans="1:62" ht="14" x14ac:dyDescent="0.15">
      <c r="A6" s="20" t="str">
        <f t="shared" si="0"/>
        <v>Dem04[SQ001]</v>
      </c>
      <c r="B6" s="4" t="s">
        <v>2</v>
      </c>
      <c r="C6" s="4" t="s">
        <v>68</v>
      </c>
      <c r="D6" s="4" t="s">
        <v>68</v>
      </c>
      <c r="E6" s="4" t="s">
        <v>68</v>
      </c>
      <c r="F6" s="4" t="s">
        <v>68</v>
      </c>
      <c r="G6" s="4" t="s">
        <v>68</v>
      </c>
      <c r="H6" s="4" t="s">
        <v>68</v>
      </c>
      <c r="I6" s="4" t="s">
        <v>69</v>
      </c>
      <c r="J6" s="4" t="s">
        <v>68</v>
      </c>
      <c r="K6" s="4" t="s">
        <v>68</v>
      </c>
      <c r="L6" s="4" t="s">
        <v>69</v>
      </c>
      <c r="M6" s="4" t="s">
        <v>68</v>
      </c>
      <c r="N6" s="4" t="s">
        <v>68</v>
      </c>
      <c r="O6" s="4" t="s">
        <v>69</v>
      </c>
      <c r="P6" s="4" t="s">
        <v>68</v>
      </c>
      <c r="Q6" s="4" t="s">
        <v>69</v>
      </c>
      <c r="R6" s="4" t="s">
        <v>68</v>
      </c>
      <c r="S6" s="4" t="s">
        <v>68</v>
      </c>
      <c r="T6" s="4" t="s">
        <v>69</v>
      </c>
      <c r="U6" s="4" t="s">
        <v>68</v>
      </c>
      <c r="V6" s="4" t="s">
        <v>68</v>
      </c>
      <c r="W6" s="4" t="s">
        <v>68</v>
      </c>
      <c r="X6" s="4" t="s">
        <v>68</v>
      </c>
      <c r="Y6" s="4" t="s">
        <v>68</v>
      </c>
      <c r="Z6" s="4" t="s">
        <v>1183</v>
      </c>
      <c r="AA6" s="4" t="s">
        <v>68</v>
      </c>
      <c r="AB6" s="4" t="s">
        <v>69</v>
      </c>
      <c r="AC6" s="4" t="s">
        <v>68</v>
      </c>
      <c r="AD6" s="4" t="s">
        <v>68</v>
      </c>
      <c r="AE6" s="4" t="s">
        <v>69</v>
      </c>
      <c r="AF6" s="4" t="s">
        <v>68</v>
      </c>
      <c r="AG6" s="4" t="s">
        <v>69</v>
      </c>
      <c r="AH6" s="4" t="s">
        <v>68</v>
      </c>
      <c r="AI6" s="4" t="s">
        <v>69</v>
      </c>
      <c r="AJ6" s="4" t="s">
        <v>69</v>
      </c>
      <c r="AK6" s="4" t="s">
        <v>69</v>
      </c>
      <c r="AL6" s="4" t="s">
        <v>68</v>
      </c>
      <c r="AM6" s="4" t="s">
        <v>69</v>
      </c>
      <c r="AN6" s="4" t="s">
        <v>69</v>
      </c>
      <c r="AO6" s="4" t="s">
        <v>69</v>
      </c>
      <c r="AP6" s="4" t="s">
        <v>68</v>
      </c>
      <c r="AQ6" s="4" t="s">
        <v>69</v>
      </c>
      <c r="AR6" s="4" t="s">
        <v>69</v>
      </c>
      <c r="AS6" s="4" t="s">
        <v>69</v>
      </c>
      <c r="AT6" s="4" t="s">
        <v>68</v>
      </c>
      <c r="AU6" s="4" t="s">
        <v>69</v>
      </c>
      <c r="AV6" s="4" t="s">
        <v>68</v>
      </c>
      <c r="AW6" s="4" t="s">
        <v>69</v>
      </c>
      <c r="AX6" s="4" t="s">
        <v>68</v>
      </c>
      <c r="AY6" s="4" t="s">
        <v>69</v>
      </c>
      <c r="AZ6" s="4" t="s">
        <v>68</v>
      </c>
      <c r="BA6" s="4" t="s">
        <v>68</v>
      </c>
      <c r="BB6" s="4" t="s">
        <v>69</v>
      </c>
      <c r="BC6" s="4" t="s">
        <v>68</v>
      </c>
      <c r="BD6" s="4" t="s">
        <v>68</v>
      </c>
      <c r="BE6" s="4" t="s">
        <v>1183</v>
      </c>
      <c r="BF6" s="4" t="s">
        <v>68</v>
      </c>
      <c r="BG6" s="4" t="s">
        <v>69</v>
      </c>
      <c r="BH6" s="4" t="s">
        <v>69</v>
      </c>
      <c r="BI6" s="4" t="s">
        <v>69</v>
      </c>
      <c r="BJ6" s="4" t="s">
        <v>68</v>
      </c>
    </row>
    <row r="7" spans="1:62" ht="14" x14ac:dyDescent="0.15">
      <c r="A7" s="20" t="str">
        <f t="shared" si="0"/>
        <v>Dem04[SQ002]</v>
      </c>
      <c r="B7" s="4" t="s">
        <v>3</v>
      </c>
      <c r="C7" s="4" t="s">
        <v>68</v>
      </c>
      <c r="D7" s="4" t="s">
        <v>68</v>
      </c>
      <c r="E7" s="4" t="s">
        <v>68</v>
      </c>
      <c r="F7" s="4" t="s">
        <v>68</v>
      </c>
      <c r="G7" s="4" t="s">
        <v>68</v>
      </c>
      <c r="H7" s="4" t="s">
        <v>68</v>
      </c>
      <c r="I7" s="4" t="s">
        <v>68</v>
      </c>
      <c r="J7" s="4" t="s">
        <v>69</v>
      </c>
      <c r="K7" s="4" t="s">
        <v>68</v>
      </c>
      <c r="L7" s="4" t="s">
        <v>68</v>
      </c>
      <c r="M7" s="4" t="s">
        <v>68</v>
      </c>
      <c r="N7" s="4" t="s">
        <v>69</v>
      </c>
      <c r="O7" s="4" t="s">
        <v>68</v>
      </c>
      <c r="P7" s="4" t="s">
        <v>68</v>
      </c>
      <c r="Q7" s="4" t="s">
        <v>68</v>
      </c>
      <c r="R7" s="4" t="s">
        <v>68</v>
      </c>
      <c r="S7" s="4" t="s">
        <v>68</v>
      </c>
      <c r="T7" s="4" t="s">
        <v>68</v>
      </c>
      <c r="U7" s="4" t="s">
        <v>68</v>
      </c>
      <c r="V7" s="4" t="s">
        <v>68</v>
      </c>
      <c r="W7" s="4" t="s">
        <v>68</v>
      </c>
      <c r="X7" s="4" t="s">
        <v>69</v>
      </c>
      <c r="Y7" s="4" t="s">
        <v>69</v>
      </c>
      <c r="Z7" s="4" t="s">
        <v>1183</v>
      </c>
      <c r="AA7" s="4" t="s">
        <v>68</v>
      </c>
      <c r="AB7" s="4" t="s">
        <v>68</v>
      </c>
      <c r="AC7" s="4" t="s">
        <v>69</v>
      </c>
      <c r="AD7" s="4" t="s">
        <v>68</v>
      </c>
      <c r="AE7" s="4" t="s">
        <v>68</v>
      </c>
      <c r="AF7" s="4" t="s">
        <v>69</v>
      </c>
      <c r="AG7" s="4" t="s">
        <v>68</v>
      </c>
      <c r="AH7" s="4" t="s">
        <v>68</v>
      </c>
      <c r="AI7" s="4" t="s">
        <v>68</v>
      </c>
      <c r="AJ7" s="4" t="s">
        <v>68</v>
      </c>
      <c r="AK7" s="4" t="s">
        <v>68</v>
      </c>
      <c r="AL7" s="4" t="s">
        <v>68</v>
      </c>
      <c r="AM7" s="4" t="s">
        <v>68</v>
      </c>
      <c r="AN7" s="4" t="s">
        <v>68</v>
      </c>
      <c r="AO7" s="4" t="s">
        <v>68</v>
      </c>
      <c r="AP7" s="4" t="s">
        <v>69</v>
      </c>
      <c r="AQ7" s="4" t="s">
        <v>68</v>
      </c>
      <c r="AR7" s="4" t="s">
        <v>68</v>
      </c>
      <c r="AS7" s="4" t="s">
        <v>68</v>
      </c>
      <c r="AT7" s="4" t="s">
        <v>69</v>
      </c>
      <c r="AU7" s="4" t="s">
        <v>68</v>
      </c>
      <c r="AV7" s="4" t="s">
        <v>69</v>
      </c>
      <c r="AW7" s="4" t="s">
        <v>68</v>
      </c>
      <c r="AX7" s="4" t="s">
        <v>69</v>
      </c>
      <c r="AY7" s="4" t="s">
        <v>68</v>
      </c>
      <c r="AZ7" s="4" t="s">
        <v>68</v>
      </c>
      <c r="BA7" s="4" t="s">
        <v>68</v>
      </c>
      <c r="BB7" s="4" t="s">
        <v>68</v>
      </c>
      <c r="BC7" s="4" t="s">
        <v>68</v>
      </c>
      <c r="BD7" s="4" t="s">
        <v>68</v>
      </c>
      <c r="BE7" s="4" t="s">
        <v>1183</v>
      </c>
      <c r="BF7" s="4" t="s">
        <v>68</v>
      </c>
      <c r="BG7" s="4" t="s">
        <v>68</v>
      </c>
      <c r="BH7" s="4" t="s">
        <v>68</v>
      </c>
      <c r="BI7" s="4" t="s">
        <v>68</v>
      </c>
      <c r="BJ7" s="4" t="s">
        <v>69</v>
      </c>
    </row>
    <row r="8" spans="1:62" ht="14" x14ac:dyDescent="0.15">
      <c r="A8" s="20" t="str">
        <f t="shared" si="0"/>
        <v>Dem04[SQ003]</v>
      </c>
      <c r="B8" s="4" t="s">
        <v>4</v>
      </c>
      <c r="C8" s="4" t="s">
        <v>68</v>
      </c>
      <c r="D8" s="4" t="s">
        <v>68</v>
      </c>
      <c r="E8" s="4" t="s">
        <v>69</v>
      </c>
      <c r="F8" s="4" t="s">
        <v>68</v>
      </c>
      <c r="G8" s="4" t="s">
        <v>68</v>
      </c>
      <c r="H8" s="4" t="s">
        <v>68</v>
      </c>
      <c r="I8" s="4" t="s">
        <v>68</v>
      </c>
      <c r="J8" s="4" t="s">
        <v>68</v>
      </c>
      <c r="K8" s="4" t="s">
        <v>68</v>
      </c>
      <c r="L8" s="4" t="s">
        <v>69</v>
      </c>
      <c r="M8" s="4" t="s">
        <v>69</v>
      </c>
      <c r="N8" s="4" t="s">
        <v>68</v>
      </c>
      <c r="O8" s="4" t="s">
        <v>68</v>
      </c>
      <c r="P8" s="4" t="s">
        <v>68</v>
      </c>
      <c r="Q8" s="4" t="s">
        <v>68</v>
      </c>
      <c r="R8" s="4" t="s">
        <v>68</v>
      </c>
      <c r="S8" s="4" t="s">
        <v>68</v>
      </c>
      <c r="T8" s="4" t="s">
        <v>68</v>
      </c>
      <c r="U8" s="4" t="s">
        <v>69</v>
      </c>
      <c r="V8" s="4" t="s">
        <v>68</v>
      </c>
      <c r="W8" s="4" t="s">
        <v>68</v>
      </c>
      <c r="X8" s="4" t="s">
        <v>68</v>
      </c>
      <c r="Y8" s="4" t="s">
        <v>68</v>
      </c>
      <c r="Z8" s="4" t="s">
        <v>1183</v>
      </c>
      <c r="AA8" s="4" t="s">
        <v>68</v>
      </c>
      <c r="AB8" s="4" t="s">
        <v>68</v>
      </c>
      <c r="AC8" s="4" t="s">
        <v>68</v>
      </c>
      <c r="AD8" s="4" t="s">
        <v>68</v>
      </c>
      <c r="AE8" s="4" t="s">
        <v>68</v>
      </c>
      <c r="AF8" s="4" t="s">
        <v>68</v>
      </c>
      <c r="AG8" s="4" t="s">
        <v>68</v>
      </c>
      <c r="AH8" s="4" t="s">
        <v>68</v>
      </c>
      <c r="AI8" s="4" t="s">
        <v>68</v>
      </c>
      <c r="AJ8" s="4" t="s">
        <v>68</v>
      </c>
      <c r="AK8" s="4" t="s">
        <v>68</v>
      </c>
      <c r="AL8" s="4" t="s">
        <v>69</v>
      </c>
      <c r="AM8" s="4" t="s">
        <v>68</v>
      </c>
      <c r="AN8" s="4" t="s">
        <v>69</v>
      </c>
      <c r="AO8" s="4" t="s">
        <v>68</v>
      </c>
      <c r="AP8" s="4" t="s">
        <v>68</v>
      </c>
      <c r="AQ8" s="4" t="s">
        <v>68</v>
      </c>
      <c r="AR8" s="4" t="s">
        <v>68</v>
      </c>
      <c r="AS8" s="4" t="s">
        <v>68</v>
      </c>
      <c r="AT8" s="4" t="s">
        <v>69</v>
      </c>
      <c r="AU8" s="4" t="s">
        <v>69</v>
      </c>
      <c r="AV8" s="4" t="s">
        <v>68</v>
      </c>
      <c r="AW8" s="4" t="s">
        <v>68</v>
      </c>
      <c r="AX8" s="4" t="s">
        <v>68</v>
      </c>
      <c r="AY8" s="4" t="s">
        <v>68</v>
      </c>
      <c r="AZ8" s="4" t="s">
        <v>68</v>
      </c>
      <c r="BA8" s="4" t="s">
        <v>68</v>
      </c>
      <c r="BB8" s="4" t="s">
        <v>68</v>
      </c>
      <c r="BC8" s="4" t="s">
        <v>69</v>
      </c>
      <c r="BD8" s="4" t="s">
        <v>69</v>
      </c>
      <c r="BE8" s="4" t="s">
        <v>1183</v>
      </c>
      <c r="BF8" s="4" t="s">
        <v>69</v>
      </c>
      <c r="BG8" s="4" t="s">
        <v>68</v>
      </c>
      <c r="BH8" s="4" t="s">
        <v>68</v>
      </c>
      <c r="BI8" s="4" t="s">
        <v>68</v>
      </c>
      <c r="BJ8" s="4" t="s">
        <v>68</v>
      </c>
    </row>
    <row r="9" spans="1:62" ht="14" x14ac:dyDescent="0.15">
      <c r="A9" s="20" t="str">
        <f t="shared" si="0"/>
        <v>Dem04[SQ004]</v>
      </c>
      <c r="B9" s="4" t="s">
        <v>5</v>
      </c>
      <c r="C9" s="4" t="s">
        <v>68</v>
      </c>
      <c r="D9" s="4" t="s">
        <v>68</v>
      </c>
      <c r="E9" s="4" t="s">
        <v>68</v>
      </c>
      <c r="F9" s="4" t="s">
        <v>68</v>
      </c>
      <c r="G9" s="4" t="s">
        <v>68</v>
      </c>
      <c r="H9" s="4" t="s">
        <v>68</v>
      </c>
      <c r="I9" s="4" t="s">
        <v>68</v>
      </c>
      <c r="J9" s="4" t="s">
        <v>68</v>
      </c>
      <c r="K9" s="4" t="s">
        <v>68</v>
      </c>
      <c r="L9" s="4" t="s">
        <v>68</v>
      </c>
      <c r="M9" s="4" t="s">
        <v>68</v>
      </c>
      <c r="N9" s="4" t="s">
        <v>68</v>
      </c>
      <c r="O9" s="4" t="s">
        <v>68</v>
      </c>
      <c r="P9" s="4" t="s">
        <v>69</v>
      </c>
      <c r="Q9" s="4" t="s">
        <v>68</v>
      </c>
      <c r="R9" s="4" t="s">
        <v>68</v>
      </c>
      <c r="S9" s="4" t="s">
        <v>68</v>
      </c>
      <c r="T9" s="4" t="s">
        <v>68</v>
      </c>
      <c r="U9" s="4" t="s">
        <v>68</v>
      </c>
      <c r="V9" s="4" t="s">
        <v>68</v>
      </c>
      <c r="W9" s="4" t="s">
        <v>68</v>
      </c>
      <c r="X9" s="4" t="s">
        <v>68</v>
      </c>
      <c r="Y9" s="4" t="s">
        <v>68</v>
      </c>
      <c r="Z9" s="4" t="s">
        <v>1183</v>
      </c>
      <c r="AA9" s="4" t="s">
        <v>68</v>
      </c>
      <c r="AB9" s="4" t="s">
        <v>68</v>
      </c>
      <c r="AC9" s="4" t="s">
        <v>68</v>
      </c>
      <c r="AD9" s="4" t="s">
        <v>68</v>
      </c>
      <c r="AE9" s="4" t="s">
        <v>68</v>
      </c>
      <c r="AF9" s="4" t="s">
        <v>68</v>
      </c>
      <c r="AG9" s="4" t="s">
        <v>68</v>
      </c>
      <c r="AH9" s="4" t="s">
        <v>68</v>
      </c>
      <c r="AI9" s="4" t="s">
        <v>68</v>
      </c>
      <c r="AJ9" s="4" t="s">
        <v>68</v>
      </c>
      <c r="AK9" s="4" t="s">
        <v>68</v>
      </c>
      <c r="AL9" s="4" t="s">
        <v>68</v>
      </c>
      <c r="AM9" s="4" t="s">
        <v>68</v>
      </c>
      <c r="AN9" s="4" t="s">
        <v>68</v>
      </c>
      <c r="AO9" s="4" t="s">
        <v>68</v>
      </c>
      <c r="AP9" s="4" t="s">
        <v>68</v>
      </c>
      <c r="AQ9" s="4" t="s">
        <v>68</v>
      </c>
      <c r="AR9" s="4" t="s">
        <v>68</v>
      </c>
      <c r="AS9" s="4" t="s">
        <v>68</v>
      </c>
      <c r="AT9" s="4" t="s">
        <v>68</v>
      </c>
      <c r="AU9" s="4" t="s">
        <v>68</v>
      </c>
      <c r="AV9" s="4" t="s">
        <v>68</v>
      </c>
      <c r="AW9" s="4" t="s">
        <v>68</v>
      </c>
      <c r="AX9" s="4" t="s">
        <v>68</v>
      </c>
      <c r="AY9" s="4" t="s">
        <v>68</v>
      </c>
      <c r="AZ9" s="4" t="s">
        <v>68</v>
      </c>
      <c r="BA9" s="4" t="s">
        <v>68</v>
      </c>
      <c r="BB9" s="4" t="s">
        <v>68</v>
      </c>
      <c r="BC9" s="4" t="s">
        <v>68</v>
      </c>
      <c r="BD9" s="4" t="s">
        <v>68</v>
      </c>
      <c r="BE9" s="4" t="s">
        <v>1183</v>
      </c>
      <c r="BF9" s="4" t="s">
        <v>68</v>
      </c>
      <c r="BG9" s="4" t="s">
        <v>68</v>
      </c>
      <c r="BH9" s="4" t="s">
        <v>68</v>
      </c>
      <c r="BI9" s="4" t="s">
        <v>68</v>
      </c>
      <c r="BJ9" s="4" t="s">
        <v>68</v>
      </c>
    </row>
    <row r="10" spans="1:62" ht="14" x14ac:dyDescent="0.15">
      <c r="A10" s="20" t="str">
        <f t="shared" si="0"/>
        <v>Dem04[SQ005]</v>
      </c>
      <c r="B10" s="4" t="s">
        <v>6</v>
      </c>
      <c r="C10" s="4" t="s">
        <v>68</v>
      </c>
      <c r="D10" s="4" t="s">
        <v>68</v>
      </c>
      <c r="E10" s="4" t="s">
        <v>68</v>
      </c>
      <c r="F10" s="4" t="s">
        <v>68</v>
      </c>
      <c r="G10" s="4" t="s">
        <v>69</v>
      </c>
      <c r="H10" s="4" t="s">
        <v>68</v>
      </c>
      <c r="I10" s="4" t="s">
        <v>68</v>
      </c>
      <c r="J10" s="4" t="s">
        <v>68</v>
      </c>
      <c r="K10" s="4" t="s">
        <v>68</v>
      </c>
      <c r="L10" s="4" t="s">
        <v>68</v>
      </c>
      <c r="M10" s="4" t="s">
        <v>68</v>
      </c>
      <c r="N10" s="4" t="s">
        <v>68</v>
      </c>
      <c r="O10" s="4" t="s">
        <v>68</v>
      </c>
      <c r="P10" s="4" t="s">
        <v>68</v>
      </c>
      <c r="Q10" s="4" t="s">
        <v>69</v>
      </c>
      <c r="R10" s="4" t="s">
        <v>69</v>
      </c>
      <c r="S10" s="4" t="s">
        <v>69</v>
      </c>
      <c r="T10" s="4" t="s">
        <v>68</v>
      </c>
      <c r="U10" s="4" t="s">
        <v>68</v>
      </c>
      <c r="V10" s="4" t="s">
        <v>69</v>
      </c>
      <c r="W10" s="4" t="s">
        <v>68</v>
      </c>
      <c r="X10" s="4" t="s">
        <v>68</v>
      </c>
      <c r="Y10" s="4" t="s">
        <v>68</v>
      </c>
      <c r="Z10" s="4" t="s">
        <v>1183</v>
      </c>
      <c r="AA10" s="4" t="s">
        <v>69</v>
      </c>
      <c r="AB10" s="4" t="s">
        <v>68</v>
      </c>
      <c r="AC10" s="4" t="s">
        <v>68</v>
      </c>
      <c r="AD10" s="4" t="s">
        <v>69</v>
      </c>
      <c r="AE10" s="4" t="s">
        <v>68</v>
      </c>
      <c r="AF10" s="4" t="s">
        <v>68</v>
      </c>
      <c r="AG10" s="4" t="s">
        <v>68</v>
      </c>
      <c r="AH10" s="4" t="s">
        <v>68</v>
      </c>
      <c r="AI10" s="4" t="s">
        <v>68</v>
      </c>
      <c r="AJ10" s="4" t="s">
        <v>68</v>
      </c>
      <c r="AK10" s="4" t="s">
        <v>68</v>
      </c>
      <c r="AL10" s="4" t="s">
        <v>68</v>
      </c>
      <c r="AM10" s="4" t="s">
        <v>68</v>
      </c>
      <c r="AN10" s="4" t="s">
        <v>68</v>
      </c>
      <c r="AO10" s="4" t="s">
        <v>68</v>
      </c>
      <c r="AP10" s="4" t="s">
        <v>68</v>
      </c>
      <c r="AQ10" s="4" t="s">
        <v>68</v>
      </c>
      <c r="AR10" s="4" t="s">
        <v>68</v>
      </c>
      <c r="AS10" s="4" t="s">
        <v>68</v>
      </c>
      <c r="AT10" s="4" t="s">
        <v>68</v>
      </c>
      <c r="AU10" s="4" t="s">
        <v>68</v>
      </c>
      <c r="AV10" s="4" t="s">
        <v>68</v>
      </c>
      <c r="AW10" s="4" t="s">
        <v>69</v>
      </c>
      <c r="AX10" s="4" t="s">
        <v>68</v>
      </c>
      <c r="AY10" s="4" t="s">
        <v>68</v>
      </c>
      <c r="AZ10" s="4" t="s">
        <v>68</v>
      </c>
      <c r="BA10" s="4" t="s">
        <v>68</v>
      </c>
      <c r="BB10" s="4" t="s">
        <v>68</v>
      </c>
      <c r="BC10" s="4" t="s">
        <v>68</v>
      </c>
      <c r="BD10" s="4" t="s">
        <v>68</v>
      </c>
      <c r="BE10" s="4" t="s">
        <v>1183</v>
      </c>
      <c r="BF10" s="4" t="s">
        <v>68</v>
      </c>
      <c r="BG10" s="4" t="s">
        <v>68</v>
      </c>
      <c r="BH10" s="4" t="s">
        <v>68</v>
      </c>
      <c r="BI10" s="4" t="s">
        <v>68</v>
      </c>
      <c r="BJ10" s="4" t="s">
        <v>68</v>
      </c>
    </row>
    <row r="11" spans="1:62" ht="14" x14ac:dyDescent="0.15">
      <c r="A11" s="20" t="str">
        <f t="shared" si="0"/>
        <v>Dem04[SQ006]</v>
      </c>
      <c r="B11" s="4" t="s">
        <v>7</v>
      </c>
      <c r="C11" s="4" t="s">
        <v>68</v>
      </c>
      <c r="D11" s="4" t="s">
        <v>68</v>
      </c>
      <c r="E11" s="4" t="s">
        <v>68</v>
      </c>
      <c r="F11" s="4" t="s">
        <v>69</v>
      </c>
      <c r="G11" s="4" t="s">
        <v>68</v>
      </c>
      <c r="H11" s="4" t="s">
        <v>68</v>
      </c>
      <c r="I11" s="4" t="s">
        <v>68</v>
      </c>
      <c r="J11" s="4" t="s">
        <v>68</v>
      </c>
      <c r="K11" s="4" t="s">
        <v>68</v>
      </c>
      <c r="L11" s="4" t="s">
        <v>68</v>
      </c>
      <c r="M11" s="4" t="s">
        <v>68</v>
      </c>
      <c r="N11" s="4" t="s">
        <v>68</v>
      </c>
      <c r="O11" s="4" t="s">
        <v>69</v>
      </c>
      <c r="P11" s="4" t="s">
        <v>68</v>
      </c>
      <c r="Q11" s="4" t="s">
        <v>68</v>
      </c>
      <c r="R11" s="4" t="s">
        <v>68</v>
      </c>
      <c r="S11" s="4" t="s">
        <v>68</v>
      </c>
      <c r="T11" s="4" t="s">
        <v>68</v>
      </c>
      <c r="U11" s="4" t="s">
        <v>68</v>
      </c>
      <c r="V11" s="4" t="s">
        <v>68</v>
      </c>
      <c r="W11" s="4" t="s">
        <v>69</v>
      </c>
      <c r="X11" s="4" t="s">
        <v>68</v>
      </c>
      <c r="Y11" s="4" t="s">
        <v>68</v>
      </c>
      <c r="Z11" s="4" t="s">
        <v>1183</v>
      </c>
      <c r="AA11" s="4" t="s">
        <v>68</v>
      </c>
      <c r="AB11" s="4" t="s">
        <v>68</v>
      </c>
      <c r="AC11" s="4" t="s">
        <v>68</v>
      </c>
      <c r="AD11" s="4" t="s">
        <v>68</v>
      </c>
      <c r="AE11" s="4" t="s">
        <v>68</v>
      </c>
      <c r="AF11" s="4" t="s">
        <v>68</v>
      </c>
      <c r="AG11" s="4" t="s">
        <v>68</v>
      </c>
      <c r="AH11" s="4" t="s">
        <v>69</v>
      </c>
      <c r="AI11" s="4" t="s">
        <v>68</v>
      </c>
      <c r="AJ11" s="4" t="s">
        <v>68</v>
      </c>
      <c r="AK11" s="4" t="s">
        <v>68</v>
      </c>
      <c r="AL11" s="4" t="s">
        <v>68</v>
      </c>
      <c r="AM11" s="4" t="s">
        <v>68</v>
      </c>
      <c r="AN11" s="4" t="s">
        <v>68</v>
      </c>
      <c r="AO11" s="4" t="s">
        <v>68</v>
      </c>
      <c r="AP11" s="4" t="s">
        <v>68</v>
      </c>
      <c r="AQ11" s="4" t="s">
        <v>68</v>
      </c>
      <c r="AR11" s="4" t="s">
        <v>68</v>
      </c>
      <c r="AS11" s="4" t="s">
        <v>68</v>
      </c>
      <c r="AT11" s="4" t="s">
        <v>68</v>
      </c>
      <c r="AU11" s="4" t="s">
        <v>68</v>
      </c>
      <c r="AV11" s="4" t="s">
        <v>68</v>
      </c>
      <c r="AW11" s="4" t="s">
        <v>68</v>
      </c>
      <c r="AX11" s="4" t="s">
        <v>68</v>
      </c>
      <c r="AY11" s="4" t="s">
        <v>68</v>
      </c>
      <c r="AZ11" s="4" t="s">
        <v>69</v>
      </c>
      <c r="BA11" s="4" t="s">
        <v>69</v>
      </c>
      <c r="BB11" s="4" t="s">
        <v>69</v>
      </c>
      <c r="BC11" s="4" t="s">
        <v>68</v>
      </c>
      <c r="BD11" s="4" t="s">
        <v>68</v>
      </c>
      <c r="BE11" s="4" t="s">
        <v>1183</v>
      </c>
      <c r="BF11" s="4" t="s">
        <v>68</v>
      </c>
      <c r="BG11" s="4" t="s">
        <v>68</v>
      </c>
      <c r="BH11" s="4" t="s">
        <v>68</v>
      </c>
      <c r="BI11" s="4" t="s">
        <v>68</v>
      </c>
      <c r="BJ11" s="4" t="s">
        <v>68</v>
      </c>
    </row>
    <row r="12" spans="1:62" ht="14" x14ac:dyDescent="0.15">
      <c r="A12" s="20" t="str">
        <f t="shared" si="0"/>
        <v>Dem04[SQ007]</v>
      </c>
      <c r="B12" s="4" t="s">
        <v>8</v>
      </c>
      <c r="C12" s="4" t="s">
        <v>68</v>
      </c>
      <c r="D12" s="4" t="s">
        <v>68</v>
      </c>
      <c r="E12" s="4" t="s">
        <v>68</v>
      </c>
      <c r="F12" s="4" t="s">
        <v>68</v>
      </c>
      <c r="G12" s="4" t="s">
        <v>68</v>
      </c>
      <c r="H12" s="4" t="s">
        <v>68</v>
      </c>
      <c r="I12" s="4" t="s">
        <v>68</v>
      </c>
      <c r="J12" s="4" t="s">
        <v>68</v>
      </c>
      <c r="K12" s="4" t="s">
        <v>68</v>
      </c>
      <c r="L12" s="4" t="s">
        <v>68</v>
      </c>
      <c r="M12" s="4" t="s">
        <v>68</v>
      </c>
      <c r="N12" s="4" t="s">
        <v>68</v>
      </c>
      <c r="O12" s="4" t="s">
        <v>68</v>
      </c>
      <c r="P12" s="4" t="s">
        <v>68</v>
      </c>
      <c r="Q12" s="4" t="s">
        <v>68</v>
      </c>
      <c r="R12" s="4" t="s">
        <v>68</v>
      </c>
      <c r="S12" s="4" t="s">
        <v>68</v>
      </c>
      <c r="T12" s="4" t="s">
        <v>68</v>
      </c>
      <c r="U12" s="4" t="s">
        <v>68</v>
      </c>
      <c r="V12" s="4" t="s">
        <v>68</v>
      </c>
      <c r="W12" s="4" t="s">
        <v>68</v>
      </c>
      <c r="X12" s="4" t="s">
        <v>68</v>
      </c>
      <c r="Y12" s="4" t="s">
        <v>68</v>
      </c>
      <c r="Z12" s="4" t="s">
        <v>1183</v>
      </c>
      <c r="AA12" s="4" t="s">
        <v>68</v>
      </c>
      <c r="AB12" s="4" t="s">
        <v>68</v>
      </c>
      <c r="AC12" s="4" t="s">
        <v>68</v>
      </c>
      <c r="AD12" s="4" t="s">
        <v>68</v>
      </c>
      <c r="AE12" s="4" t="s">
        <v>68</v>
      </c>
      <c r="AF12" s="4" t="s">
        <v>68</v>
      </c>
      <c r="AG12" s="4" t="s">
        <v>68</v>
      </c>
      <c r="AH12" s="4" t="s">
        <v>68</v>
      </c>
      <c r="AI12" s="4" t="s">
        <v>68</v>
      </c>
      <c r="AJ12" s="4" t="s">
        <v>68</v>
      </c>
      <c r="AK12" s="4" t="s">
        <v>68</v>
      </c>
      <c r="AL12" s="4" t="s">
        <v>68</v>
      </c>
      <c r="AM12" s="4" t="s">
        <v>68</v>
      </c>
      <c r="AN12" s="4" t="s">
        <v>68</v>
      </c>
      <c r="AO12" s="4" t="s">
        <v>68</v>
      </c>
      <c r="AP12" s="4" t="s">
        <v>68</v>
      </c>
      <c r="AQ12" s="4" t="s">
        <v>68</v>
      </c>
      <c r="AR12" s="4" t="s">
        <v>68</v>
      </c>
      <c r="AS12" s="4" t="s">
        <v>68</v>
      </c>
      <c r="AT12" s="4" t="s">
        <v>68</v>
      </c>
      <c r="AU12" s="4" t="s">
        <v>68</v>
      </c>
      <c r="AV12" s="4" t="s">
        <v>68</v>
      </c>
      <c r="AW12" s="4" t="s">
        <v>68</v>
      </c>
      <c r="AX12" s="4" t="s">
        <v>68</v>
      </c>
      <c r="AY12" s="4" t="s">
        <v>68</v>
      </c>
      <c r="AZ12" s="4" t="s">
        <v>68</v>
      </c>
      <c r="BA12" s="4" t="s">
        <v>68</v>
      </c>
      <c r="BB12" s="4" t="s">
        <v>68</v>
      </c>
      <c r="BC12" s="4" t="s">
        <v>68</v>
      </c>
      <c r="BD12" s="4" t="s">
        <v>68</v>
      </c>
      <c r="BE12" s="4" t="s">
        <v>1183</v>
      </c>
      <c r="BF12" s="4" t="s">
        <v>68</v>
      </c>
      <c r="BG12" s="4" t="s">
        <v>68</v>
      </c>
      <c r="BH12" s="4" t="s">
        <v>68</v>
      </c>
      <c r="BI12" s="4" t="s">
        <v>68</v>
      </c>
      <c r="BJ12" s="4" t="s">
        <v>68</v>
      </c>
    </row>
    <row r="13" spans="1:62" ht="14" x14ac:dyDescent="0.15">
      <c r="A13" s="20" t="str">
        <f t="shared" si="0"/>
        <v>Dem04[SQ008]</v>
      </c>
      <c r="B13" s="4" t="s">
        <v>9</v>
      </c>
      <c r="C13" s="4" t="s">
        <v>68</v>
      </c>
      <c r="D13" s="4" t="s">
        <v>68</v>
      </c>
      <c r="E13" s="4" t="s">
        <v>68</v>
      </c>
      <c r="F13" s="4" t="s">
        <v>68</v>
      </c>
      <c r="G13" s="4" t="s">
        <v>68</v>
      </c>
      <c r="H13" s="4" t="s">
        <v>68</v>
      </c>
      <c r="I13" s="4" t="s">
        <v>68</v>
      </c>
      <c r="J13" s="4" t="s">
        <v>68</v>
      </c>
      <c r="K13" s="4" t="s">
        <v>68</v>
      </c>
      <c r="L13" s="4" t="s">
        <v>68</v>
      </c>
      <c r="M13" s="4" t="s">
        <v>68</v>
      </c>
      <c r="N13" s="4" t="s">
        <v>68</v>
      </c>
      <c r="O13" s="4" t="s">
        <v>68</v>
      </c>
      <c r="P13" s="4" t="s">
        <v>68</v>
      </c>
      <c r="Q13" s="4" t="s">
        <v>68</v>
      </c>
      <c r="R13" s="4" t="s">
        <v>68</v>
      </c>
      <c r="S13" s="4" t="s">
        <v>68</v>
      </c>
      <c r="T13" s="4" t="s">
        <v>68</v>
      </c>
      <c r="U13" s="4" t="s">
        <v>68</v>
      </c>
      <c r="V13" s="4" t="s">
        <v>68</v>
      </c>
      <c r="W13" s="4" t="s">
        <v>68</v>
      </c>
      <c r="X13" s="4" t="s">
        <v>68</v>
      </c>
      <c r="Y13" s="4" t="s">
        <v>68</v>
      </c>
      <c r="Z13" s="4" t="s">
        <v>1183</v>
      </c>
      <c r="AA13" s="4" t="s">
        <v>68</v>
      </c>
      <c r="AB13" s="4" t="s">
        <v>68</v>
      </c>
      <c r="AC13" s="4" t="s">
        <v>68</v>
      </c>
      <c r="AD13" s="4" t="s">
        <v>68</v>
      </c>
      <c r="AE13" s="4" t="s">
        <v>68</v>
      </c>
      <c r="AF13" s="4" t="s">
        <v>68</v>
      </c>
      <c r="AG13" s="4" t="s">
        <v>68</v>
      </c>
      <c r="AH13" s="4" t="s">
        <v>68</v>
      </c>
      <c r="AI13" s="4" t="s">
        <v>68</v>
      </c>
      <c r="AJ13" s="4" t="s">
        <v>68</v>
      </c>
      <c r="AK13" s="4" t="s">
        <v>68</v>
      </c>
      <c r="AL13" s="4" t="s">
        <v>68</v>
      </c>
      <c r="AM13" s="4" t="s">
        <v>68</v>
      </c>
      <c r="AN13" s="4" t="s">
        <v>68</v>
      </c>
      <c r="AO13" s="4" t="s">
        <v>68</v>
      </c>
      <c r="AP13" s="4" t="s">
        <v>68</v>
      </c>
      <c r="AQ13" s="4" t="s">
        <v>68</v>
      </c>
      <c r="AR13" s="4" t="s">
        <v>68</v>
      </c>
      <c r="AS13" s="4" t="s">
        <v>68</v>
      </c>
      <c r="AT13" s="4" t="s">
        <v>68</v>
      </c>
      <c r="AU13" s="4" t="s">
        <v>68</v>
      </c>
      <c r="AV13" s="4" t="s">
        <v>68</v>
      </c>
      <c r="AW13" s="4" t="s">
        <v>68</v>
      </c>
      <c r="AX13" s="4" t="s">
        <v>68</v>
      </c>
      <c r="AY13" s="4" t="s">
        <v>68</v>
      </c>
      <c r="AZ13" s="4" t="s">
        <v>68</v>
      </c>
      <c r="BA13" s="4" t="s">
        <v>68</v>
      </c>
      <c r="BB13" s="4" t="s">
        <v>68</v>
      </c>
      <c r="BC13" s="4" t="s">
        <v>68</v>
      </c>
      <c r="BD13" s="4" t="s">
        <v>68</v>
      </c>
      <c r="BE13" s="4" t="s">
        <v>1183</v>
      </c>
      <c r="BF13" s="4" t="s">
        <v>68</v>
      </c>
      <c r="BG13" s="4" t="s">
        <v>68</v>
      </c>
      <c r="BH13" s="4" t="s">
        <v>68</v>
      </c>
      <c r="BI13" s="4" t="s">
        <v>68</v>
      </c>
      <c r="BJ13" s="4" t="s">
        <v>68</v>
      </c>
    </row>
    <row r="14" spans="1:62" ht="14" x14ac:dyDescent="0.15">
      <c r="A14" s="20" t="str">
        <f t="shared" si="0"/>
        <v>Dem04[SQ009]</v>
      </c>
      <c r="B14" s="4" t="s">
        <v>10</v>
      </c>
      <c r="C14" s="4" t="s">
        <v>68</v>
      </c>
      <c r="D14" s="4" t="s">
        <v>68</v>
      </c>
      <c r="E14" s="4" t="s">
        <v>68</v>
      </c>
      <c r="F14" s="4" t="s">
        <v>68</v>
      </c>
      <c r="G14" s="4" t="s">
        <v>68</v>
      </c>
      <c r="H14" s="4" t="s">
        <v>68</v>
      </c>
      <c r="I14" s="4" t="s">
        <v>68</v>
      </c>
      <c r="J14" s="4" t="s">
        <v>68</v>
      </c>
      <c r="K14" s="4" t="s">
        <v>68</v>
      </c>
      <c r="L14" s="4" t="s">
        <v>68</v>
      </c>
      <c r="M14" s="4" t="s">
        <v>68</v>
      </c>
      <c r="N14" s="4" t="s">
        <v>68</v>
      </c>
      <c r="O14" s="4" t="s">
        <v>68</v>
      </c>
      <c r="P14" s="4" t="s">
        <v>68</v>
      </c>
      <c r="Q14" s="4" t="s">
        <v>68</v>
      </c>
      <c r="R14" s="4" t="s">
        <v>68</v>
      </c>
      <c r="S14" s="4" t="s">
        <v>68</v>
      </c>
      <c r="T14" s="4" t="s">
        <v>68</v>
      </c>
      <c r="U14" s="4" t="s">
        <v>68</v>
      </c>
      <c r="V14" s="4" t="s">
        <v>68</v>
      </c>
      <c r="W14" s="4" t="s">
        <v>68</v>
      </c>
      <c r="X14" s="4" t="s">
        <v>68</v>
      </c>
      <c r="Y14" s="4" t="s">
        <v>68</v>
      </c>
      <c r="Z14" s="4" t="s">
        <v>1183</v>
      </c>
      <c r="AA14" s="4" t="s">
        <v>68</v>
      </c>
      <c r="AB14" s="4" t="s">
        <v>68</v>
      </c>
      <c r="AC14" s="4" t="s">
        <v>68</v>
      </c>
      <c r="AD14" s="4" t="s">
        <v>68</v>
      </c>
      <c r="AE14" s="4" t="s">
        <v>68</v>
      </c>
      <c r="AF14" s="4" t="s">
        <v>68</v>
      </c>
      <c r="AG14" s="4" t="s">
        <v>68</v>
      </c>
      <c r="AH14" s="4" t="s">
        <v>68</v>
      </c>
      <c r="AI14" s="4" t="s">
        <v>68</v>
      </c>
      <c r="AJ14" s="4" t="s">
        <v>68</v>
      </c>
      <c r="AK14" s="4" t="s">
        <v>68</v>
      </c>
      <c r="AL14" s="4" t="s">
        <v>68</v>
      </c>
      <c r="AM14" s="4" t="s">
        <v>68</v>
      </c>
      <c r="AN14" s="4" t="s">
        <v>68</v>
      </c>
      <c r="AO14" s="4" t="s">
        <v>68</v>
      </c>
      <c r="AP14" s="4" t="s">
        <v>68</v>
      </c>
      <c r="AQ14" s="4" t="s">
        <v>68</v>
      </c>
      <c r="AR14" s="4" t="s">
        <v>68</v>
      </c>
      <c r="AS14" s="4" t="s">
        <v>68</v>
      </c>
      <c r="AT14" s="4" t="s">
        <v>68</v>
      </c>
      <c r="AU14" s="4" t="s">
        <v>68</v>
      </c>
      <c r="AV14" s="4" t="s">
        <v>68</v>
      </c>
      <c r="AW14" s="4" t="s">
        <v>68</v>
      </c>
      <c r="AX14" s="4" t="s">
        <v>68</v>
      </c>
      <c r="AY14" s="4" t="s">
        <v>68</v>
      </c>
      <c r="AZ14" s="4" t="s">
        <v>68</v>
      </c>
      <c r="BA14" s="4" t="s">
        <v>68</v>
      </c>
      <c r="BB14" s="4" t="s">
        <v>68</v>
      </c>
      <c r="BC14" s="4" t="s">
        <v>68</v>
      </c>
      <c r="BD14" s="4" t="s">
        <v>68</v>
      </c>
      <c r="BE14" s="4" t="s">
        <v>1183</v>
      </c>
      <c r="BF14" s="4" t="s">
        <v>68</v>
      </c>
      <c r="BG14" s="4" t="s">
        <v>68</v>
      </c>
      <c r="BH14" s="4" t="s">
        <v>68</v>
      </c>
      <c r="BI14" s="4" t="s">
        <v>68</v>
      </c>
      <c r="BJ14" s="4" t="s">
        <v>68</v>
      </c>
    </row>
    <row r="15" spans="1:62" ht="14" x14ac:dyDescent="0.15">
      <c r="A15" s="20" t="str">
        <f t="shared" si="0"/>
        <v>Dem04[SQ010]</v>
      </c>
      <c r="B15" s="4" t="s">
        <v>11</v>
      </c>
      <c r="C15" s="4" t="s">
        <v>69</v>
      </c>
      <c r="D15" s="4" t="s">
        <v>69</v>
      </c>
      <c r="E15" s="4" t="s">
        <v>68</v>
      </c>
      <c r="F15" s="4" t="s">
        <v>68</v>
      </c>
      <c r="G15" s="4" t="s">
        <v>68</v>
      </c>
      <c r="H15" s="4" t="s">
        <v>69</v>
      </c>
      <c r="I15" s="4" t="s">
        <v>68</v>
      </c>
      <c r="J15" s="4" t="s">
        <v>68</v>
      </c>
      <c r="K15" s="4" t="s">
        <v>69</v>
      </c>
      <c r="L15" s="4" t="s">
        <v>68</v>
      </c>
      <c r="M15" s="4" t="s">
        <v>68</v>
      </c>
      <c r="N15" s="4" t="s">
        <v>68</v>
      </c>
      <c r="O15" s="4" t="s">
        <v>68</v>
      </c>
      <c r="P15" s="4" t="s">
        <v>68</v>
      </c>
      <c r="Q15" s="4" t="s">
        <v>68</v>
      </c>
      <c r="R15" s="4" t="s">
        <v>68</v>
      </c>
      <c r="S15" s="4" t="s">
        <v>68</v>
      </c>
      <c r="T15" s="4" t="s">
        <v>68</v>
      </c>
      <c r="U15" s="4" t="s">
        <v>68</v>
      </c>
      <c r="V15" s="4" t="s">
        <v>68</v>
      </c>
      <c r="W15" s="4" t="s">
        <v>68</v>
      </c>
      <c r="X15" s="4" t="s">
        <v>68</v>
      </c>
      <c r="Y15" s="4" t="s">
        <v>68</v>
      </c>
      <c r="Z15" s="4" t="s">
        <v>1183</v>
      </c>
      <c r="AA15" s="4" t="s">
        <v>68</v>
      </c>
      <c r="AB15" s="4" t="s">
        <v>68</v>
      </c>
      <c r="AC15" s="4" t="s">
        <v>68</v>
      </c>
      <c r="AD15" s="4" t="s">
        <v>68</v>
      </c>
      <c r="AE15" s="4" t="s">
        <v>68</v>
      </c>
      <c r="AF15" s="4" t="s">
        <v>68</v>
      </c>
      <c r="AG15" s="4" t="s">
        <v>68</v>
      </c>
      <c r="AH15" s="4" t="s">
        <v>68</v>
      </c>
      <c r="AI15" s="4" t="s">
        <v>68</v>
      </c>
      <c r="AJ15" s="4" t="s">
        <v>68</v>
      </c>
      <c r="AK15" s="4" t="s">
        <v>68</v>
      </c>
      <c r="AL15" s="4" t="s">
        <v>68</v>
      </c>
      <c r="AM15" s="4" t="s">
        <v>68</v>
      </c>
      <c r="AN15" s="4" t="s">
        <v>68</v>
      </c>
      <c r="AO15" s="4" t="s">
        <v>68</v>
      </c>
      <c r="AP15" s="4" t="s">
        <v>68</v>
      </c>
      <c r="AQ15" s="4" t="s">
        <v>68</v>
      </c>
      <c r="AR15" s="4" t="s">
        <v>68</v>
      </c>
      <c r="AS15" s="4" t="s">
        <v>68</v>
      </c>
      <c r="AT15" s="4" t="s">
        <v>68</v>
      </c>
      <c r="AU15" s="4" t="s">
        <v>68</v>
      </c>
      <c r="AV15" s="4" t="s">
        <v>68</v>
      </c>
      <c r="AW15" s="4" t="s">
        <v>68</v>
      </c>
      <c r="AX15" s="4" t="s">
        <v>68</v>
      </c>
      <c r="AY15" s="4" t="s">
        <v>68</v>
      </c>
      <c r="AZ15" s="4" t="s">
        <v>68</v>
      </c>
      <c r="BA15" s="4" t="s">
        <v>68</v>
      </c>
      <c r="BB15" s="4" t="s">
        <v>68</v>
      </c>
      <c r="BC15" s="4" t="s">
        <v>68</v>
      </c>
      <c r="BD15" s="4" t="s">
        <v>68</v>
      </c>
      <c r="BE15" s="4" t="s">
        <v>1183</v>
      </c>
      <c r="BF15" s="4" t="s">
        <v>68</v>
      </c>
      <c r="BG15" s="4" t="s">
        <v>68</v>
      </c>
      <c r="BH15" s="4" t="s">
        <v>69</v>
      </c>
      <c r="BI15" s="4" t="s">
        <v>68</v>
      </c>
      <c r="BJ15" s="4" t="s">
        <v>68</v>
      </c>
    </row>
    <row r="16" spans="1:62" ht="14" x14ac:dyDescent="0.15">
      <c r="A16" s="20" t="str">
        <f t="shared" si="0"/>
        <v>ErfahrungBank</v>
      </c>
      <c r="B16" s="4" t="s">
        <v>12</v>
      </c>
      <c r="C16" s="4" t="s">
        <v>69</v>
      </c>
      <c r="D16" s="4" t="s">
        <v>68</v>
      </c>
      <c r="E16" s="4" t="s">
        <v>68</v>
      </c>
      <c r="F16" s="4" t="s">
        <v>69</v>
      </c>
      <c r="G16" s="4" t="s">
        <v>69</v>
      </c>
      <c r="H16" s="4" t="s">
        <v>68</v>
      </c>
      <c r="I16" s="4" t="s">
        <v>69</v>
      </c>
      <c r="J16" s="4" t="s">
        <v>68</v>
      </c>
      <c r="K16" s="4" t="s">
        <v>69</v>
      </c>
      <c r="L16" s="4" t="s">
        <v>68</v>
      </c>
      <c r="M16" s="4" t="s">
        <v>69</v>
      </c>
      <c r="N16" s="4" t="s">
        <v>69</v>
      </c>
      <c r="O16" s="4" t="s">
        <v>68</v>
      </c>
      <c r="P16" s="4" t="s">
        <v>69</v>
      </c>
      <c r="Q16" s="4" t="s">
        <v>68</v>
      </c>
      <c r="R16" s="4" t="s">
        <v>69</v>
      </c>
      <c r="S16" s="4" t="s">
        <v>69</v>
      </c>
      <c r="T16" s="4" t="s">
        <v>69</v>
      </c>
      <c r="U16" s="4" t="s">
        <v>68</v>
      </c>
      <c r="V16" s="4" t="s">
        <v>69</v>
      </c>
      <c r="W16" s="4" t="s">
        <v>69</v>
      </c>
      <c r="X16" s="4" t="s">
        <v>69</v>
      </c>
      <c r="Y16" s="4" t="s">
        <v>69</v>
      </c>
      <c r="Z16" s="4" t="s">
        <v>1183</v>
      </c>
      <c r="AA16" s="4" t="s">
        <v>69</v>
      </c>
      <c r="AB16" s="4" t="s">
        <v>68</v>
      </c>
      <c r="AC16" s="4" t="s">
        <v>69</v>
      </c>
      <c r="AD16" s="4" t="s">
        <v>68</v>
      </c>
      <c r="AE16" s="4" t="s">
        <v>68</v>
      </c>
      <c r="AF16" s="4" t="s">
        <v>69</v>
      </c>
      <c r="AG16" s="4" t="s">
        <v>68</v>
      </c>
      <c r="AH16" s="4" t="s">
        <v>69</v>
      </c>
      <c r="AI16" s="4" t="s">
        <v>68</v>
      </c>
      <c r="AJ16" s="4" t="s">
        <v>69</v>
      </c>
      <c r="AK16" s="4" t="s">
        <v>68</v>
      </c>
      <c r="AL16" s="4" t="s">
        <v>68</v>
      </c>
      <c r="AM16" s="4" t="s">
        <v>68</v>
      </c>
      <c r="AN16" s="4" t="s">
        <v>68</v>
      </c>
      <c r="AO16" s="4" t="s">
        <v>68</v>
      </c>
      <c r="AP16" s="4" t="s">
        <v>69</v>
      </c>
      <c r="AQ16" s="4" t="s">
        <v>68</v>
      </c>
      <c r="AR16" s="4" t="s">
        <v>68</v>
      </c>
      <c r="AS16" s="4" t="s">
        <v>69</v>
      </c>
      <c r="AT16" s="4" t="s">
        <v>69</v>
      </c>
      <c r="AU16" s="4" t="s">
        <v>69</v>
      </c>
      <c r="AV16" s="4" t="s">
        <v>68</v>
      </c>
      <c r="AW16" s="4" t="s">
        <v>68</v>
      </c>
      <c r="AX16" s="4" t="s">
        <v>68</v>
      </c>
      <c r="AY16" s="4" t="s">
        <v>68</v>
      </c>
      <c r="AZ16" s="4" t="s">
        <v>69</v>
      </c>
      <c r="BA16" s="4" t="s">
        <v>69</v>
      </c>
      <c r="BB16" s="4" t="s">
        <v>68</v>
      </c>
      <c r="BC16" s="4" t="s">
        <v>68</v>
      </c>
      <c r="BD16" s="4" t="s">
        <v>69</v>
      </c>
      <c r="BE16" s="4" t="s">
        <v>1183</v>
      </c>
      <c r="BF16" s="4" t="s">
        <v>69</v>
      </c>
      <c r="BG16" s="4" t="s">
        <v>68</v>
      </c>
      <c r="BH16" s="4" t="s">
        <v>68</v>
      </c>
      <c r="BI16" s="4" t="s">
        <v>68</v>
      </c>
      <c r="BJ16" s="4" t="s">
        <v>68</v>
      </c>
    </row>
    <row r="17" spans="1:62" x14ac:dyDescent="0.15">
      <c r="A17" s="20"/>
    </row>
    <row r="18" spans="1:62" ht="14" x14ac:dyDescent="0.15">
      <c r="A18" s="20" t="str">
        <f t="shared" si="0"/>
        <v>VideoPhase1KL</v>
      </c>
      <c r="B18" s="4" t="s">
        <v>1184</v>
      </c>
    </row>
    <row r="19" spans="1:62" ht="14" x14ac:dyDescent="0.15">
      <c r="A19" s="20" t="str">
        <f t="shared" si="0"/>
        <v>VideoPhase2KL</v>
      </c>
      <c r="B19" s="4" t="s">
        <v>1185</v>
      </c>
    </row>
    <row r="20" spans="1:62" ht="14" x14ac:dyDescent="0.15">
      <c r="A20" s="20" t="str">
        <f t="shared" si="0"/>
        <v>VideoPhase4KL</v>
      </c>
      <c r="B20" s="4" t="s">
        <v>1186</v>
      </c>
    </row>
    <row r="21" spans="1:62" ht="14" x14ac:dyDescent="0.15">
      <c r="A21" s="20" t="str">
        <f t="shared" si="0"/>
        <v>VideoPhase5KL</v>
      </c>
      <c r="B21" s="4" t="s">
        <v>1187</v>
      </c>
    </row>
    <row r="22" spans="1:62" ht="14" x14ac:dyDescent="0.15">
      <c r="A22" s="20" t="str">
        <f t="shared" si="0"/>
        <v>VideoPhase5YNKL</v>
      </c>
      <c r="B22" s="4" t="s">
        <v>1188</v>
      </c>
      <c r="C22" s="4" t="s">
        <v>1189</v>
      </c>
      <c r="D22" s="4" t="s">
        <v>1189</v>
      </c>
      <c r="E22" s="4" t="s">
        <v>1189</v>
      </c>
      <c r="F22" s="4" t="s">
        <v>1189</v>
      </c>
      <c r="G22" s="4" t="s">
        <v>1189</v>
      </c>
      <c r="H22" s="4" t="s">
        <v>1189</v>
      </c>
      <c r="I22" s="4" t="s">
        <v>1189</v>
      </c>
      <c r="J22" s="4" t="s">
        <v>1189</v>
      </c>
      <c r="K22" s="4" t="s">
        <v>1189</v>
      </c>
      <c r="L22" s="4" t="s">
        <v>1189</v>
      </c>
      <c r="M22" s="4" t="s">
        <v>1189</v>
      </c>
      <c r="N22" s="4" t="s">
        <v>1189</v>
      </c>
      <c r="O22" s="4" t="s">
        <v>1189</v>
      </c>
      <c r="P22" s="4" t="s">
        <v>1189</v>
      </c>
      <c r="Q22" s="4" t="s">
        <v>1189</v>
      </c>
      <c r="R22" s="4" t="s">
        <v>1189</v>
      </c>
      <c r="S22" s="4" t="s">
        <v>1189</v>
      </c>
      <c r="T22" s="4" t="s">
        <v>1189</v>
      </c>
      <c r="U22" s="4" t="s">
        <v>1189</v>
      </c>
      <c r="V22" s="4" t="s">
        <v>1189</v>
      </c>
      <c r="W22" s="4" t="s">
        <v>1189</v>
      </c>
      <c r="X22" s="4" t="s">
        <v>1189</v>
      </c>
      <c r="Y22" s="4" t="s">
        <v>1189</v>
      </c>
      <c r="Z22" s="4" t="s">
        <v>1189</v>
      </c>
      <c r="AA22" s="4" t="s">
        <v>1189</v>
      </c>
      <c r="AB22" s="4" t="s">
        <v>1189</v>
      </c>
      <c r="AC22" s="4" t="s">
        <v>1189</v>
      </c>
      <c r="AD22" s="4" t="s">
        <v>1189</v>
      </c>
      <c r="AE22" s="4" t="s">
        <v>1189</v>
      </c>
      <c r="AF22" s="4" t="s">
        <v>1189</v>
      </c>
      <c r="AG22" s="4" t="s">
        <v>1189</v>
      </c>
      <c r="AH22" s="4" t="s">
        <v>1189</v>
      </c>
      <c r="AI22" s="4" t="s">
        <v>1189</v>
      </c>
      <c r="AJ22" s="4" t="s">
        <v>1189</v>
      </c>
      <c r="AK22" s="4" t="s">
        <v>1189</v>
      </c>
      <c r="AL22" s="4" t="s">
        <v>1189</v>
      </c>
      <c r="AM22" s="4" t="s">
        <v>1189</v>
      </c>
      <c r="AN22" s="4" t="s">
        <v>1189</v>
      </c>
      <c r="AO22" s="4" t="s">
        <v>1189</v>
      </c>
      <c r="AP22" s="4" t="s">
        <v>1189</v>
      </c>
      <c r="AQ22" s="4" t="s">
        <v>1189</v>
      </c>
      <c r="AR22" s="4" t="s">
        <v>1189</v>
      </c>
      <c r="AS22" s="4" t="s">
        <v>1189</v>
      </c>
      <c r="AT22" s="4" t="s">
        <v>1189</v>
      </c>
      <c r="AU22" s="4" t="s">
        <v>1189</v>
      </c>
      <c r="AV22" s="4" t="s">
        <v>1385</v>
      </c>
      <c r="AW22" s="4" t="s">
        <v>1189</v>
      </c>
      <c r="AX22" s="4" t="s">
        <v>1189</v>
      </c>
      <c r="AY22" s="4" t="s">
        <v>1189</v>
      </c>
      <c r="AZ22" s="4" t="s">
        <v>1189</v>
      </c>
      <c r="BA22" s="4" t="s">
        <v>1189</v>
      </c>
      <c r="BB22" s="4" t="s">
        <v>1189</v>
      </c>
      <c r="BC22" s="4" t="s">
        <v>1189</v>
      </c>
      <c r="BD22" s="4" t="s">
        <v>1189</v>
      </c>
      <c r="BE22" s="4" t="s">
        <v>1189</v>
      </c>
      <c r="BF22" s="4" t="s">
        <v>1189</v>
      </c>
      <c r="BG22" s="4" t="s">
        <v>1189</v>
      </c>
      <c r="BH22" s="4" t="s">
        <v>1189</v>
      </c>
      <c r="BI22" s="4" t="s">
        <v>1189</v>
      </c>
      <c r="BJ22" s="4" t="s">
        <v>1189</v>
      </c>
    </row>
    <row r="23" spans="1:62" ht="14" x14ac:dyDescent="0.15">
      <c r="A23" s="20" t="str">
        <f t="shared" si="0"/>
        <v>ContinueKL</v>
      </c>
      <c r="B23" s="4" t="s">
        <v>1190</v>
      </c>
    </row>
    <row r="24" spans="1:62" ht="14" x14ac:dyDescent="0.15">
      <c r="A24" s="20" t="str">
        <f t="shared" si="0"/>
        <v>GlaubwuerdigkeitKL[SQ001]</v>
      </c>
      <c r="B24" s="4" t="s">
        <v>21</v>
      </c>
      <c r="C24" s="4">
        <v>3</v>
      </c>
      <c r="D24" s="4">
        <v>5</v>
      </c>
      <c r="E24" s="4">
        <v>4</v>
      </c>
      <c r="F24" s="4">
        <v>1</v>
      </c>
      <c r="G24" s="4">
        <v>3</v>
      </c>
      <c r="H24" s="4">
        <v>4</v>
      </c>
      <c r="I24" s="4">
        <v>4</v>
      </c>
      <c r="J24" s="4">
        <v>5</v>
      </c>
      <c r="K24" s="4">
        <v>4</v>
      </c>
      <c r="L24" s="4">
        <v>5</v>
      </c>
      <c r="M24" s="4">
        <v>3</v>
      </c>
      <c r="N24" s="4">
        <v>5</v>
      </c>
      <c r="O24" s="4">
        <v>4</v>
      </c>
      <c r="P24" s="4">
        <v>4</v>
      </c>
      <c r="Q24" s="4">
        <v>4</v>
      </c>
      <c r="R24" s="4">
        <v>4</v>
      </c>
      <c r="S24" s="4">
        <v>4</v>
      </c>
      <c r="T24" s="4">
        <v>4</v>
      </c>
      <c r="U24" s="4">
        <v>4</v>
      </c>
      <c r="V24" s="4">
        <v>4</v>
      </c>
      <c r="W24" s="4">
        <v>3</v>
      </c>
      <c r="X24" s="4">
        <v>4</v>
      </c>
      <c r="Y24" s="4">
        <v>4</v>
      </c>
      <c r="Z24" s="4">
        <v>3</v>
      </c>
      <c r="AA24" s="4">
        <v>4</v>
      </c>
      <c r="AB24" s="4">
        <v>4</v>
      </c>
      <c r="AC24" s="4">
        <v>4</v>
      </c>
      <c r="AD24" s="4">
        <v>5</v>
      </c>
      <c r="AE24" s="4">
        <v>2</v>
      </c>
      <c r="AF24" s="4">
        <v>2</v>
      </c>
      <c r="AG24" s="4">
        <v>5</v>
      </c>
      <c r="AH24" s="4">
        <v>4</v>
      </c>
      <c r="AI24" s="4">
        <v>3</v>
      </c>
      <c r="AJ24" s="4">
        <v>5</v>
      </c>
      <c r="AK24" s="4">
        <v>4</v>
      </c>
      <c r="AL24" s="4">
        <v>5</v>
      </c>
      <c r="AM24" s="4">
        <v>2</v>
      </c>
      <c r="AN24" s="4">
        <v>4</v>
      </c>
      <c r="AO24" s="4">
        <v>3</v>
      </c>
      <c r="AP24" s="4">
        <v>4</v>
      </c>
      <c r="AQ24" s="4">
        <v>5</v>
      </c>
      <c r="AR24" s="4">
        <v>4</v>
      </c>
      <c r="AS24" s="4">
        <v>4</v>
      </c>
      <c r="AT24" s="4">
        <v>4</v>
      </c>
      <c r="AU24" s="4">
        <v>2</v>
      </c>
      <c r="AW24" s="4">
        <v>4</v>
      </c>
      <c r="AX24" s="4">
        <v>4</v>
      </c>
      <c r="AY24" s="4">
        <v>5</v>
      </c>
      <c r="AZ24" s="4">
        <v>3</v>
      </c>
      <c r="BA24" s="4">
        <v>4</v>
      </c>
      <c r="BB24" s="4">
        <v>4</v>
      </c>
      <c r="BC24" s="4">
        <v>5</v>
      </c>
      <c r="BD24" s="4">
        <v>3</v>
      </c>
      <c r="BE24" s="4">
        <v>3</v>
      </c>
      <c r="BF24" s="4">
        <v>4</v>
      </c>
      <c r="BG24" s="4">
        <v>4</v>
      </c>
      <c r="BH24" s="4">
        <v>4</v>
      </c>
      <c r="BI24" s="4">
        <v>4</v>
      </c>
      <c r="BJ24" s="4">
        <v>3</v>
      </c>
    </row>
    <row r="25" spans="1:62" ht="14" x14ac:dyDescent="0.15">
      <c r="A25" s="20" t="str">
        <f t="shared" si="0"/>
        <v>GlaubwuerdigkeitKL[SQ002]</v>
      </c>
      <c r="B25" s="4" t="s">
        <v>22</v>
      </c>
      <c r="C25" s="4">
        <v>3</v>
      </c>
      <c r="D25" s="4">
        <v>5</v>
      </c>
      <c r="E25" s="4">
        <v>4</v>
      </c>
      <c r="F25" s="4">
        <v>2</v>
      </c>
      <c r="G25" s="4">
        <v>3</v>
      </c>
      <c r="H25" s="4">
        <v>4</v>
      </c>
      <c r="I25" s="4">
        <v>3</v>
      </c>
      <c r="J25" s="4">
        <v>5</v>
      </c>
      <c r="K25" s="4">
        <v>4</v>
      </c>
      <c r="L25" s="4">
        <v>5</v>
      </c>
      <c r="M25" s="4">
        <v>4</v>
      </c>
      <c r="N25" s="4">
        <v>5</v>
      </c>
      <c r="O25" s="4">
        <v>5</v>
      </c>
      <c r="P25" s="4">
        <v>3</v>
      </c>
      <c r="Q25" s="4">
        <v>4</v>
      </c>
      <c r="R25" s="4">
        <v>5</v>
      </c>
      <c r="S25" s="4">
        <v>3</v>
      </c>
      <c r="T25" s="4">
        <v>4</v>
      </c>
      <c r="U25" s="4">
        <v>4</v>
      </c>
      <c r="V25" s="4">
        <v>4</v>
      </c>
      <c r="W25" s="4">
        <v>4</v>
      </c>
      <c r="X25" s="4">
        <v>5</v>
      </c>
      <c r="Y25" s="4">
        <v>4</v>
      </c>
      <c r="Z25" s="4">
        <v>3</v>
      </c>
      <c r="AA25" s="4">
        <v>4</v>
      </c>
      <c r="AB25" s="4">
        <v>4</v>
      </c>
      <c r="AC25" s="4">
        <v>3</v>
      </c>
      <c r="AD25" s="4">
        <v>5</v>
      </c>
      <c r="AE25" s="4">
        <v>3</v>
      </c>
      <c r="AF25" s="4">
        <v>1</v>
      </c>
      <c r="AG25" s="4">
        <v>5</v>
      </c>
      <c r="AH25" s="4">
        <v>4</v>
      </c>
      <c r="AI25" s="4">
        <v>4</v>
      </c>
      <c r="AJ25" s="4">
        <v>5</v>
      </c>
      <c r="AK25" s="4">
        <v>4</v>
      </c>
      <c r="AL25" s="4">
        <v>5</v>
      </c>
      <c r="AM25" s="4">
        <v>3</v>
      </c>
      <c r="AN25" s="4">
        <v>4</v>
      </c>
      <c r="AO25" s="4">
        <v>4</v>
      </c>
      <c r="AP25" s="4">
        <v>5</v>
      </c>
      <c r="AQ25" s="4">
        <v>5</v>
      </c>
      <c r="AR25" s="4">
        <v>4</v>
      </c>
      <c r="AS25" s="4">
        <v>4</v>
      </c>
      <c r="AT25" s="4">
        <v>4</v>
      </c>
      <c r="AU25" s="4">
        <v>1</v>
      </c>
      <c r="AW25" s="4">
        <v>3</v>
      </c>
      <c r="AX25" s="4">
        <v>4</v>
      </c>
      <c r="AY25" s="4">
        <v>5</v>
      </c>
      <c r="AZ25" s="4">
        <v>3</v>
      </c>
      <c r="BA25" s="4">
        <v>3</v>
      </c>
      <c r="BB25" s="4">
        <v>4</v>
      </c>
      <c r="BC25" s="4">
        <v>3</v>
      </c>
      <c r="BD25" s="4">
        <v>4</v>
      </c>
      <c r="BE25" s="4">
        <v>3</v>
      </c>
      <c r="BF25" s="4">
        <v>4</v>
      </c>
      <c r="BG25" s="4">
        <v>5</v>
      </c>
      <c r="BH25" s="4">
        <v>4</v>
      </c>
      <c r="BI25" s="4">
        <v>4</v>
      </c>
      <c r="BJ25" s="4">
        <v>4</v>
      </c>
    </row>
    <row r="26" spans="1:62" ht="14" x14ac:dyDescent="0.15">
      <c r="A26" s="20" t="str">
        <f t="shared" si="0"/>
        <v>GlaubwuerdigkeitKL[SQ003]</v>
      </c>
      <c r="B26" s="4" t="s">
        <v>23</v>
      </c>
      <c r="C26" s="4">
        <v>3</v>
      </c>
      <c r="D26" s="4">
        <v>5</v>
      </c>
      <c r="E26" s="4">
        <v>3</v>
      </c>
      <c r="F26" s="4">
        <v>1</v>
      </c>
      <c r="G26" s="4">
        <v>3</v>
      </c>
      <c r="H26" s="4">
        <v>4</v>
      </c>
      <c r="I26" s="4">
        <v>3</v>
      </c>
      <c r="J26" s="4">
        <v>5</v>
      </c>
      <c r="K26" s="4">
        <v>4</v>
      </c>
      <c r="L26" s="4">
        <v>5</v>
      </c>
      <c r="M26" s="4">
        <v>3</v>
      </c>
      <c r="N26" s="4">
        <v>5</v>
      </c>
      <c r="O26" s="4">
        <v>3</v>
      </c>
      <c r="P26" s="4">
        <v>4</v>
      </c>
      <c r="Q26" s="4">
        <v>4</v>
      </c>
      <c r="R26" s="4">
        <v>5</v>
      </c>
      <c r="S26" s="4">
        <v>3</v>
      </c>
      <c r="T26" s="4">
        <v>4</v>
      </c>
      <c r="U26" s="4">
        <v>4</v>
      </c>
      <c r="V26" s="4">
        <v>3</v>
      </c>
      <c r="W26" s="4">
        <v>2</v>
      </c>
      <c r="X26" s="4">
        <v>5</v>
      </c>
      <c r="Y26" s="4">
        <v>4</v>
      </c>
      <c r="Z26" s="4">
        <v>3</v>
      </c>
      <c r="AA26" s="4">
        <v>4</v>
      </c>
      <c r="AB26" s="4">
        <v>4</v>
      </c>
      <c r="AC26" s="4">
        <v>4</v>
      </c>
      <c r="AD26" s="4">
        <v>4</v>
      </c>
      <c r="AE26" s="4">
        <v>3</v>
      </c>
      <c r="AF26" s="4">
        <v>1</v>
      </c>
      <c r="AG26" s="4">
        <v>5</v>
      </c>
      <c r="AH26" s="4">
        <v>4</v>
      </c>
      <c r="AI26" s="4">
        <v>3</v>
      </c>
      <c r="AJ26" s="4">
        <v>5</v>
      </c>
      <c r="AK26" s="4">
        <v>4</v>
      </c>
      <c r="AL26" s="4">
        <v>5</v>
      </c>
      <c r="AM26" s="4">
        <v>3</v>
      </c>
      <c r="AN26" s="4">
        <v>4</v>
      </c>
      <c r="AO26" s="4">
        <v>4</v>
      </c>
      <c r="AP26" s="4">
        <v>4</v>
      </c>
      <c r="AQ26" s="4">
        <v>5</v>
      </c>
      <c r="AR26" s="4">
        <v>4</v>
      </c>
      <c r="AS26" s="4">
        <v>4</v>
      </c>
      <c r="AT26" s="4">
        <v>4</v>
      </c>
      <c r="AU26" s="4">
        <v>1</v>
      </c>
      <c r="AW26" s="4">
        <v>4</v>
      </c>
      <c r="AX26" s="4">
        <v>3</v>
      </c>
      <c r="AY26" s="4">
        <v>5</v>
      </c>
      <c r="AZ26" s="4">
        <v>3</v>
      </c>
      <c r="BA26" s="4">
        <v>4</v>
      </c>
      <c r="BB26" s="4">
        <v>4</v>
      </c>
      <c r="BC26" s="4">
        <v>3</v>
      </c>
      <c r="BD26" s="4">
        <v>3</v>
      </c>
      <c r="BE26" s="4">
        <v>4</v>
      </c>
      <c r="BF26" s="4">
        <v>5</v>
      </c>
      <c r="BG26" s="4">
        <v>4</v>
      </c>
      <c r="BH26" s="4">
        <v>4</v>
      </c>
      <c r="BI26" s="4">
        <v>4</v>
      </c>
      <c r="BJ26" s="4">
        <v>3</v>
      </c>
    </row>
    <row r="27" spans="1:62" ht="14" x14ac:dyDescent="0.15">
      <c r="A27" s="20" t="str">
        <f t="shared" si="0"/>
        <v>GlaubwuerdigkeitKL[SQ004]</v>
      </c>
      <c r="B27" s="4" t="s">
        <v>24</v>
      </c>
      <c r="C27" s="4">
        <v>3</v>
      </c>
      <c r="D27" s="4">
        <v>5</v>
      </c>
      <c r="E27" s="4">
        <v>3</v>
      </c>
      <c r="F27" s="4">
        <v>1</v>
      </c>
      <c r="G27" s="4">
        <v>3</v>
      </c>
      <c r="H27" s="4">
        <v>4</v>
      </c>
      <c r="I27" s="4">
        <v>3</v>
      </c>
      <c r="J27" s="4">
        <v>5</v>
      </c>
      <c r="K27" s="4">
        <v>3</v>
      </c>
      <c r="L27" s="4">
        <v>5</v>
      </c>
      <c r="M27" s="4">
        <v>3</v>
      </c>
      <c r="N27" s="4">
        <v>5</v>
      </c>
      <c r="O27" s="4">
        <v>4</v>
      </c>
      <c r="P27" s="4">
        <v>4</v>
      </c>
      <c r="Q27" s="4">
        <v>4</v>
      </c>
      <c r="R27" s="4">
        <v>5</v>
      </c>
      <c r="S27" s="4">
        <v>4</v>
      </c>
      <c r="T27" s="4">
        <v>4</v>
      </c>
      <c r="U27" s="4">
        <v>4</v>
      </c>
      <c r="V27" s="4">
        <v>3</v>
      </c>
      <c r="W27" s="4">
        <v>3</v>
      </c>
      <c r="X27" s="4">
        <v>4</v>
      </c>
      <c r="Y27" s="4">
        <v>4</v>
      </c>
      <c r="Z27" s="4">
        <v>1</v>
      </c>
      <c r="AA27" s="4">
        <v>4</v>
      </c>
      <c r="AB27" s="4">
        <v>5</v>
      </c>
      <c r="AC27" s="4">
        <v>3</v>
      </c>
      <c r="AD27" s="4">
        <v>5</v>
      </c>
      <c r="AE27" s="4">
        <v>4</v>
      </c>
      <c r="AF27" s="4">
        <v>2</v>
      </c>
      <c r="AG27" s="4">
        <v>5</v>
      </c>
      <c r="AH27" s="4">
        <v>5</v>
      </c>
      <c r="AI27" s="4">
        <v>3</v>
      </c>
      <c r="AJ27" s="4">
        <v>5</v>
      </c>
      <c r="AK27" s="4">
        <v>3</v>
      </c>
      <c r="AL27" s="4">
        <v>4</v>
      </c>
      <c r="AM27" s="4">
        <v>3</v>
      </c>
      <c r="AN27" s="4">
        <v>4</v>
      </c>
      <c r="AO27" s="4">
        <v>4</v>
      </c>
      <c r="AP27" s="4">
        <v>4</v>
      </c>
      <c r="AQ27" s="4">
        <v>5</v>
      </c>
      <c r="AR27" s="4">
        <v>4</v>
      </c>
      <c r="AS27" s="4">
        <v>3</v>
      </c>
      <c r="AT27" s="4">
        <v>4</v>
      </c>
      <c r="AU27" s="4">
        <v>2</v>
      </c>
      <c r="AW27" s="4">
        <v>2</v>
      </c>
      <c r="AX27" s="4">
        <v>3</v>
      </c>
      <c r="AY27" s="4">
        <v>5</v>
      </c>
      <c r="AZ27" s="4">
        <v>3</v>
      </c>
      <c r="BA27" s="4">
        <v>3</v>
      </c>
      <c r="BB27" s="4">
        <v>4</v>
      </c>
      <c r="BC27" s="4">
        <v>4</v>
      </c>
      <c r="BD27" s="4">
        <v>3</v>
      </c>
      <c r="BE27" s="4">
        <v>3</v>
      </c>
      <c r="BF27" s="4">
        <v>4</v>
      </c>
      <c r="BG27" s="4">
        <v>5</v>
      </c>
      <c r="BH27" s="4">
        <v>4</v>
      </c>
      <c r="BI27" s="4">
        <v>4</v>
      </c>
      <c r="BJ27" s="4">
        <v>4</v>
      </c>
    </row>
    <row r="28" spans="1:62" ht="14" x14ac:dyDescent="0.15">
      <c r="A28" s="20" t="str">
        <f t="shared" si="0"/>
        <v>GlaubwuerdigkeitKL[SQ005]</v>
      </c>
      <c r="B28" s="4" t="s">
        <v>25</v>
      </c>
      <c r="C28" s="4">
        <v>3</v>
      </c>
      <c r="D28" s="4">
        <v>5</v>
      </c>
      <c r="E28" s="4">
        <v>2</v>
      </c>
      <c r="F28" s="4">
        <v>1</v>
      </c>
      <c r="G28" s="4">
        <v>3</v>
      </c>
      <c r="H28" s="4">
        <v>4</v>
      </c>
      <c r="I28" s="4">
        <v>3</v>
      </c>
      <c r="J28" s="4">
        <v>5</v>
      </c>
      <c r="K28" s="4">
        <v>3</v>
      </c>
      <c r="L28" s="4">
        <v>5</v>
      </c>
      <c r="M28" s="4">
        <v>2</v>
      </c>
      <c r="N28" s="4">
        <v>5</v>
      </c>
      <c r="O28" s="4">
        <v>3</v>
      </c>
      <c r="P28" s="4">
        <v>3</v>
      </c>
      <c r="Q28" s="4">
        <v>3</v>
      </c>
      <c r="R28" s="4">
        <v>4</v>
      </c>
      <c r="S28" s="4">
        <v>4</v>
      </c>
      <c r="T28" s="4">
        <v>3</v>
      </c>
      <c r="U28" s="4">
        <v>2</v>
      </c>
      <c r="V28" s="4">
        <v>4</v>
      </c>
      <c r="W28" s="4">
        <v>2</v>
      </c>
      <c r="X28" s="4">
        <v>4</v>
      </c>
      <c r="Y28" s="4">
        <v>4</v>
      </c>
      <c r="Z28" s="4">
        <v>2</v>
      </c>
      <c r="AA28" s="4">
        <v>4</v>
      </c>
      <c r="AB28" s="4">
        <v>4</v>
      </c>
      <c r="AC28" s="4">
        <v>4</v>
      </c>
      <c r="AD28" s="4">
        <v>4</v>
      </c>
      <c r="AE28" s="4">
        <v>2</v>
      </c>
      <c r="AF28" s="4">
        <v>3</v>
      </c>
      <c r="AG28" s="4">
        <v>5</v>
      </c>
      <c r="AH28" s="4">
        <v>4</v>
      </c>
      <c r="AI28" s="4">
        <v>4</v>
      </c>
      <c r="AJ28" s="4">
        <v>4</v>
      </c>
      <c r="AK28" s="4">
        <v>2</v>
      </c>
      <c r="AL28" s="4">
        <v>5</v>
      </c>
      <c r="AM28" s="4">
        <v>3</v>
      </c>
      <c r="AN28" s="4">
        <v>2</v>
      </c>
      <c r="AO28" s="4">
        <v>2</v>
      </c>
      <c r="AP28" s="4">
        <v>3</v>
      </c>
      <c r="AQ28" s="4">
        <v>5</v>
      </c>
      <c r="AR28" s="4">
        <v>3</v>
      </c>
      <c r="AS28" s="4">
        <v>3</v>
      </c>
      <c r="AT28" s="4">
        <v>4</v>
      </c>
      <c r="AU28" s="4">
        <v>1</v>
      </c>
      <c r="AW28" s="4">
        <v>2</v>
      </c>
      <c r="AX28" s="4">
        <v>3</v>
      </c>
      <c r="AY28" s="4">
        <v>5</v>
      </c>
      <c r="AZ28" s="4">
        <v>3</v>
      </c>
      <c r="BA28" s="4">
        <v>3</v>
      </c>
      <c r="BB28" s="4">
        <v>4</v>
      </c>
      <c r="BC28" s="4">
        <v>4</v>
      </c>
      <c r="BD28" s="4">
        <v>3</v>
      </c>
      <c r="BE28" s="4">
        <v>3</v>
      </c>
      <c r="BF28" s="4">
        <v>4</v>
      </c>
      <c r="BG28" s="4">
        <v>5</v>
      </c>
      <c r="BH28" s="4">
        <v>4</v>
      </c>
      <c r="BI28" s="4">
        <v>3</v>
      </c>
      <c r="BJ28" s="4">
        <v>2</v>
      </c>
    </row>
    <row r="29" spans="1:62" ht="14" x14ac:dyDescent="0.15">
      <c r="A29" s="20" t="str">
        <f t="shared" si="0"/>
        <v>GlaubwuerdigkeitKL[SQ006]</v>
      </c>
      <c r="B29" s="4" t="s">
        <v>1151</v>
      </c>
      <c r="C29" s="4">
        <v>3</v>
      </c>
      <c r="D29" s="4">
        <v>5</v>
      </c>
      <c r="E29" s="4">
        <v>3</v>
      </c>
      <c r="F29" s="4">
        <v>1</v>
      </c>
      <c r="G29" s="4">
        <v>3</v>
      </c>
      <c r="H29" s="4">
        <v>4</v>
      </c>
      <c r="I29" s="4">
        <v>3</v>
      </c>
      <c r="J29" s="4">
        <v>3</v>
      </c>
      <c r="K29" s="4">
        <v>4</v>
      </c>
      <c r="L29" s="4">
        <v>4</v>
      </c>
      <c r="M29" s="4">
        <v>3</v>
      </c>
      <c r="N29" s="4">
        <v>5</v>
      </c>
      <c r="O29" s="4">
        <v>3</v>
      </c>
      <c r="P29" s="4">
        <v>4</v>
      </c>
      <c r="Q29" s="4">
        <v>4</v>
      </c>
      <c r="R29" s="4">
        <v>4</v>
      </c>
      <c r="S29" s="4">
        <v>4</v>
      </c>
      <c r="T29" s="4">
        <v>3</v>
      </c>
      <c r="U29" s="4">
        <v>3</v>
      </c>
      <c r="V29" s="4">
        <v>4</v>
      </c>
      <c r="W29" s="4">
        <v>2</v>
      </c>
      <c r="X29" s="4">
        <v>5</v>
      </c>
      <c r="Y29" s="4">
        <v>4</v>
      </c>
      <c r="Z29" s="4">
        <v>2</v>
      </c>
      <c r="AA29" s="4">
        <v>4</v>
      </c>
      <c r="AB29" s="4">
        <v>4</v>
      </c>
      <c r="AC29" s="4">
        <v>3</v>
      </c>
      <c r="AD29" s="4">
        <v>4</v>
      </c>
      <c r="AE29" s="4">
        <v>3</v>
      </c>
      <c r="AF29" s="4">
        <v>2</v>
      </c>
      <c r="AG29" s="4">
        <v>5</v>
      </c>
      <c r="AH29" s="4">
        <v>4</v>
      </c>
      <c r="AI29" s="4">
        <v>3</v>
      </c>
      <c r="AJ29" s="4">
        <v>5</v>
      </c>
      <c r="AK29" s="4">
        <v>4</v>
      </c>
      <c r="AL29" s="4">
        <v>5</v>
      </c>
      <c r="AM29" s="4">
        <v>2</v>
      </c>
      <c r="AN29" s="4">
        <v>3</v>
      </c>
      <c r="AO29" s="4">
        <v>4</v>
      </c>
      <c r="AP29" s="4">
        <v>3</v>
      </c>
      <c r="AQ29" s="4">
        <v>5</v>
      </c>
      <c r="AR29" s="4">
        <v>4</v>
      </c>
      <c r="AS29" s="4">
        <v>3</v>
      </c>
      <c r="AT29" s="4">
        <v>4</v>
      </c>
      <c r="AU29" s="4">
        <v>2</v>
      </c>
      <c r="AW29" s="4">
        <v>4</v>
      </c>
      <c r="AX29" s="4">
        <v>3</v>
      </c>
      <c r="AY29" s="4">
        <v>5</v>
      </c>
      <c r="AZ29" s="4">
        <v>3</v>
      </c>
      <c r="BA29" s="4">
        <v>3</v>
      </c>
      <c r="BB29" s="4">
        <v>4</v>
      </c>
      <c r="BC29" s="4">
        <v>4</v>
      </c>
      <c r="BD29" s="4">
        <v>3</v>
      </c>
      <c r="BE29" s="4">
        <v>3</v>
      </c>
      <c r="BF29" s="4">
        <v>3</v>
      </c>
      <c r="BG29" s="4">
        <v>4</v>
      </c>
      <c r="BH29" s="4">
        <v>4</v>
      </c>
      <c r="BI29" s="4">
        <v>3</v>
      </c>
      <c r="BJ29" s="4">
        <v>3</v>
      </c>
    </row>
    <row r="30" spans="1:62" ht="14" x14ac:dyDescent="0.15">
      <c r="A30" s="20" t="str">
        <f t="shared" si="0"/>
        <v>GlaubwuerdigkeitKL[SQ007]</v>
      </c>
      <c r="B30" s="4" t="s">
        <v>26</v>
      </c>
      <c r="C30" s="4">
        <v>3</v>
      </c>
      <c r="D30" s="4">
        <v>5</v>
      </c>
      <c r="E30" s="4">
        <v>4</v>
      </c>
      <c r="F30" s="4">
        <v>1</v>
      </c>
      <c r="G30" s="4">
        <v>3</v>
      </c>
      <c r="H30" s="4">
        <v>3</v>
      </c>
      <c r="I30" s="4">
        <v>3</v>
      </c>
      <c r="J30" s="4">
        <v>4</v>
      </c>
      <c r="K30" s="4">
        <v>3</v>
      </c>
      <c r="L30" s="4">
        <v>3</v>
      </c>
      <c r="M30" s="4">
        <v>2</v>
      </c>
      <c r="N30" s="4">
        <v>5</v>
      </c>
      <c r="O30" s="4">
        <v>4</v>
      </c>
      <c r="P30" s="4">
        <v>3</v>
      </c>
      <c r="Q30" s="4">
        <v>4</v>
      </c>
      <c r="R30" s="4">
        <v>5</v>
      </c>
      <c r="S30" s="4">
        <v>3</v>
      </c>
      <c r="T30" s="4">
        <v>3</v>
      </c>
      <c r="U30" s="4">
        <v>3</v>
      </c>
      <c r="V30" s="4">
        <v>4</v>
      </c>
      <c r="W30" s="4">
        <v>2</v>
      </c>
      <c r="X30" s="4">
        <v>5</v>
      </c>
      <c r="Y30" s="4">
        <v>4</v>
      </c>
      <c r="Z30" s="4">
        <v>3</v>
      </c>
      <c r="AA30" s="4">
        <v>4</v>
      </c>
      <c r="AB30" s="4">
        <v>4</v>
      </c>
      <c r="AC30" s="4">
        <v>4</v>
      </c>
      <c r="AD30" s="4">
        <v>4</v>
      </c>
      <c r="AE30" s="4">
        <v>2</v>
      </c>
      <c r="AF30" s="4">
        <v>2</v>
      </c>
      <c r="AG30" s="4">
        <v>5</v>
      </c>
      <c r="AH30" s="4">
        <v>4</v>
      </c>
      <c r="AI30" s="4">
        <v>4</v>
      </c>
      <c r="AJ30" s="4">
        <v>4</v>
      </c>
      <c r="AK30" s="4">
        <v>3</v>
      </c>
      <c r="AL30" s="4">
        <v>4</v>
      </c>
      <c r="AM30" s="4">
        <v>2</v>
      </c>
      <c r="AN30" s="4">
        <v>4</v>
      </c>
      <c r="AO30" s="4">
        <v>2</v>
      </c>
      <c r="AP30" s="4">
        <v>4</v>
      </c>
      <c r="AQ30" s="4">
        <v>5</v>
      </c>
      <c r="AR30" s="4">
        <v>4</v>
      </c>
      <c r="AS30" s="4">
        <v>3</v>
      </c>
      <c r="AT30" s="4">
        <v>3</v>
      </c>
      <c r="AU30" s="4">
        <v>1</v>
      </c>
      <c r="AW30" s="4">
        <v>1</v>
      </c>
      <c r="AX30" s="4">
        <v>3</v>
      </c>
      <c r="AY30" s="4">
        <v>5</v>
      </c>
      <c r="AZ30" s="4">
        <v>3</v>
      </c>
      <c r="BA30" s="4">
        <v>4</v>
      </c>
      <c r="BB30" s="4">
        <v>4</v>
      </c>
      <c r="BC30" s="4">
        <v>4</v>
      </c>
      <c r="BD30" s="4">
        <v>3</v>
      </c>
      <c r="BE30" s="4">
        <v>2</v>
      </c>
      <c r="BF30" s="4">
        <v>4</v>
      </c>
      <c r="BG30" s="4">
        <v>4</v>
      </c>
      <c r="BH30" s="4">
        <v>4</v>
      </c>
      <c r="BI30" s="4">
        <v>2</v>
      </c>
      <c r="BJ30" s="4">
        <v>3</v>
      </c>
    </row>
    <row r="31" spans="1:62" ht="14" x14ac:dyDescent="0.15">
      <c r="A31" s="20" t="str">
        <f t="shared" si="0"/>
        <v>TransparenzKL[SQ001]</v>
      </c>
      <c r="B31" s="4" t="s">
        <v>27</v>
      </c>
      <c r="C31" s="4">
        <v>3</v>
      </c>
      <c r="D31" s="4">
        <v>5</v>
      </c>
      <c r="E31" s="4">
        <v>4</v>
      </c>
      <c r="F31" s="4">
        <v>4</v>
      </c>
      <c r="G31" s="4">
        <v>3</v>
      </c>
      <c r="H31" s="4">
        <v>4</v>
      </c>
      <c r="I31" s="4">
        <v>4</v>
      </c>
      <c r="J31" s="4">
        <v>5</v>
      </c>
      <c r="K31" s="4">
        <v>4</v>
      </c>
      <c r="L31" s="4">
        <v>5</v>
      </c>
      <c r="M31" s="4">
        <v>5</v>
      </c>
      <c r="N31" s="4">
        <v>5</v>
      </c>
      <c r="O31" s="4">
        <v>4</v>
      </c>
      <c r="P31" s="4">
        <v>4</v>
      </c>
      <c r="Q31" s="4">
        <v>3</v>
      </c>
      <c r="R31" s="4">
        <v>5</v>
      </c>
      <c r="S31" s="4">
        <v>4</v>
      </c>
      <c r="T31" s="4">
        <v>5</v>
      </c>
      <c r="U31" s="4">
        <v>5</v>
      </c>
      <c r="V31" s="4">
        <v>5</v>
      </c>
      <c r="W31" s="4">
        <v>4</v>
      </c>
      <c r="X31" s="4">
        <v>5</v>
      </c>
      <c r="Y31" s="4">
        <v>4</v>
      </c>
      <c r="Z31" s="4">
        <v>4</v>
      </c>
      <c r="AA31" s="4">
        <v>4</v>
      </c>
      <c r="AB31" s="4">
        <v>5</v>
      </c>
      <c r="AC31" s="4">
        <v>3</v>
      </c>
      <c r="AD31" s="4">
        <v>5</v>
      </c>
      <c r="AE31" s="4">
        <v>2</v>
      </c>
      <c r="AF31" s="4">
        <v>1</v>
      </c>
      <c r="AG31" s="4">
        <v>5</v>
      </c>
      <c r="AH31" s="4">
        <v>4</v>
      </c>
      <c r="AI31" s="4">
        <v>4</v>
      </c>
      <c r="AJ31" s="4">
        <v>5</v>
      </c>
      <c r="AK31" s="4">
        <v>2</v>
      </c>
      <c r="AL31" s="4">
        <v>5</v>
      </c>
      <c r="AM31" s="4">
        <v>2</v>
      </c>
      <c r="AN31" s="4">
        <v>5</v>
      </c>
      <c r="AO31" s="4">
        <v>4</v>
      </c>
      <c r="AP31" s="4">
        <v>5</v>
      </c>
      <c r="AQ31" s="4">
        <v>5</v>
      </c>
      <c r="AR31" s="4">
        <v>4</v>
      </c>
      <c r="AS31" s="4">
        <v>5</v>
      </c>
      <c r="AT31" s="4">
        <v>4</v>
      </c>
      <c r="AU31" s="4">
        <v>4</v>
      </c>
      <c r="AW31" s="4">
        <v>5</v>
      </c>
      <c r="AX31" s="4">
        <v>5</v>
      </c>
      <c r="AY31" s="4">
        <v>5</v>
      </c>
      <c r="AZ31" s="4">
        <v>3</v>
      </c>
      <c r="BA31" s="4">
        <v>4</v>
      </c>
      <c r="BB31" s="4">
        <v>3</v>
      </c>
      <c r="BC31" s="4">
        <v>2</v>
      </c>
      <c r="BD31" s="4">
        <v>4</v>
      </c>
      <c r="BE31" s="4">
        <v>4</v>
      </c>
      <c r="BF31" s="4">
        <v>3</v>
      </c>
      <c r="BG31" s="4">
        <v>3</v>
      </c>
      <c r="BH31" s="4">
        <v>5</v>
      </c>
      <c r="BI31" s="4">
        <v>5</v>
      </c>
      <c r="BJ31" s="4">
        <v>4</v>
      </c>
    </row>
    <row r="32" spans="1:62" ht="14" x14ac:dyDescent="0.15">
      <c r="A32" s="20" t="str">
        <f t="shared" si="0"/>
        <v>TransparenzKL[SQ002]</v>
      </c>
      <c r="B32" s="4" t="s">
        <v>28</v>
      </c>
      <c r="C32" s="4">
        <v>3</v>
      </c>
      <c r="D32" s="4">
        <v>5</v>
      </c>
      <c r="E32" s="4">
        <v>2</v>
      </c>
      <c r="F32" s="4">
        <v>4</v>
      </c>
      <c r="G32" s="4">
        <v>3</v>
      </c>
      <c r="H32" s="4">
        <v>3</v>
      </c>
      <c r="I32" s="4">
        <v>4</v>
      </c>
      <c r="J32" s="4">
        <v>5</v>
      </c>
      <c r="K32" s="4">
        <v>4</v>
      </c>
      <c r="L32" s="4">
        <v>3</v>
      </c>
      <c r="M32" s="4">
        <v>5</v>
      </c>
      <c r="N32" s="4">
        <v>5</v>
      </c>
      <c r="O32" s="4">
        <v>1</v>
      </c>
      <c r="P32" s="4">
        <v>3</v>
      </c>
      <c r="Q32" s="4">
        <v>4</v>
      </c>
      <c r="R32" s="4">
        <v>5</v>
      </c>
      <c r="S32" s="4">
        <v>2</v>
      </c>
      <c r="T32" s="4">
        <v>5</v>
      </c>
      <c r="U32" s="4">
        <v>5</v>
      </c>
      <c r="V32" s="4">
        <v>4</v>
      </c>
      <c r="W32" s="4">
        <v>4</v>
      </c>
      <c r="X32" s="4">
        <v>4</v>
      </c>
      <c r="Y32" s="4">
        <v>4</v>
      </c>
      <c r="Z32" s="4">
        <v>4</v>
      </c>
      <c r="AA32" s="4">
        <v>4</v>
      </c>
      <c r="AB32" s="4">
        <v>5</v>
      </c>
      <c r="AC32" s="4">
        <v>4</v>
      </c>
      <c r="AD32" s="4">
        <v>4</v>
      </c>
      <c r="AE32" s="4">
        <v>3</v>
      </c>
      <c r="AF32" s="4">
        <v>1</v>
      </c>
      <c r="AG32" s="4">
        <v>1</v>
      </c>
      <c r="AH32" s="4">
        <v>4</v>
      </c>
      <c r="AI32" s="4">
        <v>4</v>
      </c>
      <c r="AJ32" s="4">
        <v>5</v>
      </c>
      <c r="AK32" s="4">
        <v>2</v>
      </c>
      <c r="AL32" s="4">
        <v>5</v>
      </c>
      <c r="AM32" s="4">
        <v>3</v>
      </c>
      <c r="AN32" s="4">
        <v>5</v>
      </c>
      <c r="AO32" s="4">
        <v>4</v>
      </c>
      <c r="AP32" s="4">
        <v>5</v>
      </c>
      <c r="AQ32" s="4">
        <v>4</v>
      </c>
      <c r="AR32" s="4">
        <v>4</v>
      </c>
      <c r="AS32" s="4">
        <v>1</v>
      </c>
      <c r="AT32" s="4">
        <v>4</v>
      </c>
      <c r="AU32" s="4">
        <v>3</v>
      </c>
      <c r="AW32" s="4">
        <v>4</v>
      </c>
      <c r="AX32" s="4">
        <v>5</v>
      </c>
      <c r="AY32" s="4">
        <v>5</v>
      </c>
      <c r="AZ32" s="4">
        <v>4</v>
      </c>
      <c r="BA32" s="4">
        <v>3</v>
      </c>
      <c r="BB32" s="4">
        <v>4</v>
      </c>
      <c r="BC32" s="4">
        <v>4</v>
      </c>
      <c r="BD32" s="4">
        <v>4</v>
      </c>
      <c r="BE32" s="4">
        <v>2</v>
      </c>
      <c r="BF32" s="4">
        <v>3</v>
      </c>
      <c r="BG32" s="4">
        <v>3</v>
      </c>
      <c r="BH32" s="4">
        <v>2</v>
      </c>
      <c r="BI32" s="4">
        <v>4</v>
      </c>
      <c r="BJ32" s="4">
        <v>4</v>
      </c>
    </row>
    <row r="33" spans="1:62" ht="14" x14ac:dyDescent="0.15">
      <c r="A33" s="20" t="str">
        <f t="shared" si="0"/>
        <v>TransparenzKL[SQ003]</v>
      </c>
      <c r="B33" s="4" t="s">
        <v>29</v>
      </c>
      <c r="C33" s="4">
        <v>3</v>
      </c>
      <c r="D33" s="4">
        <v>5</v>
      </c>
      <c r="E33" s="4">
        <v>3</v>
      </c>
      <c r="F33" s="4">
        <v>5</v>
      </c>
      <c r="G33" s="4">
        <v>4</v>
      </c>
      <c r="H33" s="4">
        <v>4</v>
      </c>
      <c r="I33" s="4">
        <v>4</v>
      </c>
      <c r="J33" s="4">
        <v>5</v>
      </c>
      <c r="K33" s="4">
        <v>4</v>
      </c>
      <c r="L33" s="4">
        <v>5</v>
      </c>
      <c r="M33" s="4">
        <v>5</v>
      </c>
      <c r="N33" s="4">
        <v>5</v>
      </c>
      <c r="O33" s="4">
        <v>5</v>
      </c>
      <c r="P33" s="4">
        <v>4</v>
      </c>
      <c r="Q33" s="4">
        <v>4</v>
      </c>
      <c r="R33" s="4">
        <v>4</v>
      </c>
      <c r="S33" s="4">
        <v>4</v>
      </c>
      <c r="T33" s="4">
        <v>5</v>
      </c>
      <c r="U33" s="4">
        <v>5</v>
      </c>
      <c r="V33" s="4">
        <v>4</v>
      </c>
      <c r="W33" s="4">
        <v>4</v>
      </c>
      <c r="X33" s="4">
        <v>4</v>
      </c>
      <c r="Y33" s="4">
        <v>4</v>
      </c>
      <c r="Z33" s="4">
        <v>4</v>
      </c>
      <c r="AA33" s="4">
        <v>4</v>
      </c>
      <c r="AB33" s="4">
        <v>5</v>
      </c>
      <c r="AC33" s="4">
        <v>5</v>
      </c>
      <c r="AD33" s="4">
        <v>5</v>
      </c>
      <c r="AE33" s="4">
        <v>4</v>
      </c>
      <c r="AF33" s="4">
        <v>1</v>
      </c>
      <c r="AG33" s="4">
        <v>5</v>
      </c>
      <c r="AH33" s="4">
        <v>3</v>
      </c>
      <c r="AI33" s="4">
        <v>4</v>
      </c>
      <c r="AJ33" s="4">
        <v>5</v>
      </c>
      <c r="AK33" s="4">
        <v>3</v>
      </c>
      <c r="AL33" s="4">
        <v>5</v>
      </c>
      <c r="AM33" s="4">
        <v>3</v>
      </c>
      <c r="AN33" s="4">
        <v>5</v>
      </c>
      <c r="AO33" s="4">
        <v>5</v>
      </c>
      <c r="AP33" s="4">
        <v>5</v>
      </c>
      <c r="AQ33" s="4">
        <v>5</v>
      </c>
      <c r="AR33" s="4">
        <v>4</v>
      </c>
      <c r="AS33" s="4">
        <v>5</v>
      </c>
      <c r="AT33" s="4">
        <v>5</v>
      </c>
      <c r="AU33" s="4">
        <v>4</v>
      </c>
      <c r="AW33" s="4">
        <v>4</v>
      </c>
      <c r="AX33" s="4">
        <v>5</v>
      </c>
      <c r="AY33" s="4">
        <v>5</v>
      </c>
      <c r="AZ33" s="4">
        <v>4</v>
      </c>
      <c r="BA33" s="4">
        <v>4</v>
      </c>
      <c r="BB33" s="4">
        <v>4</v>
      </c>
      <c r="BC33" s="4">
        <v>3</v>
      </c>
      <c r="BD33" s="4">
        <v>4</v>
      </c>
      <c r="BE33" s="4">
        <v>4</v>
      </c>
      <c r="BF33" s="4">
        <v>4</v>
      </c>
      <c r="BG33" s="4">
        <v>3</v>
      </c>
      <c r="BH33" s="4">
        <v>5</v>
      </c>
      <c r="BI33" s="4">
        <v>5</v>
      </c>
      <c r="BJ33" s="4">
        <v>4</v>
      </c>
    </row>
    <row r="34" spans="1:62" ht="14" x14ac:dyDescent="0.15">
      <c r="A34" s="20" t="str">
        <f t="shared" si="0"/>
        <v>TransparenzKL[SQ004]</v>
      </c>
      <c r="B34" s="4" t="s">
        <v>30</v>
      </c>
      <c r="C34" s="4">
        <v>3</v>
      </c>
      <c r="D34" s="4">
        <v>5</v>
      </c>
      <c r="E34" s="4">
        <v>3</v>
      </c>
      <c r="F34" s="4">
        <v>4</v>
      </c>
      <c r="G34" s="4">
        <v>4</v>
      </c>
      <c r="H34" s="4">
        <v>4</v>
      </c>
      <c r="I34" s="4">
        <v>4</v>
      </c>
      <c r="J34" s="4">
        <v>5</v>
      </c>
      <c r="K34" s="4">
        <v>3</v>
      </c>
      <c r="L34" s="4">
        <v>5</v>
      </c>
      <c r="M34" s="4">
        <v>5</v>
      </c>
      <c r="N34" s="4">
        <v>5</v>
      </c>
      <c r="O34" s="4">
        <v>4</v>
      </c>
      <c r="P34" s="4">
        <v>1</v>
      </c>
      <c r="Q34" s="4">
        <v>3</v>
      </c>
      <c r="R34" s="4">
        <v>5</v>
      </c>
      <c r="S34" s="4">
        <v>4</v>
      </c>
      <c r="T34" s="4">
        <v>4</v>
      </c>
      <c r="U34" s="4">
        <v>5</v>
      </c>
      <c r="V34" s="4">
        <v>4</v>
      </c>
      <c r="W34" s="4">
        <v>5</v>
      </c>
      <c r="X34" s="4">
        <v>5</v>
      </c>
      <c r="Y34" s="4">
        <v>4</v>
      </c>
      <c r="Z34" s="4">
        <v>4</v>
      </c>
      <c r="AA34" s="4">
        <v>4</v>
      </c>
      <c r="AB34" s="4">
        <v>5</v>
      </c>
      <c r="AC34" s="4">
        <v>5</v>
      </c>
      <c r="AD34" s="4">
        <v>5</v>
      </c>
      <c r="AE34" s="4">
        <v>2</v>
      </c>
      <c r="AF34" s="4">
        <v>1</v>
      </c>
      <c r="AG34" s="4">
        <v>5</v>
      </c>
      <c r="AH34" s="4">
        <v>4</v>
      </c>
      <c r="AI34" s="4">
        <v>4</v>
      </c>
      <c r="AJ34" s="4">
        <v>5</v>
      </c>
      <c r="AK34" s="4">
        <v>3</v>
      </c>
      <c r="AL34" s="4">
        <v>5</v>
      </c>
      <c r="AM34" s="4">
        <v>4</v>
      </c>
      <c r="AN34" s="4">
        <v>5</v>
      </c>
      <c r="AO34" s="4">
        <v>5</v>
      </c>
      <c r="AP34" s="4">
        <v>5</v>
      </c>
      <c r="AQ34" s="4">
        <v>5</v>
      </c>
      <c r="AR34" s="4">
        <v>4</v>
      </c>
      <c r="AS34" s="4">
        <v>5</v>
      </c>
      <c r="AT34" s="4">
        <v>3</v>
      </c>
      <c r="AU34" s="4">
        <v>4</v>
      </c>
      <c r="AW34" s="4">
        <v>4</v>
      </c>
      <c r="AX34" s="4">
        <v>5</v>
      </c>
      <c r="AY34" s="4">
        <v>5</v>
      </c>
      <c r="AZ34" s="4">
        <v>4</v>
      </c>
      <c r="BA34" s="4">
        <v>4</v>
      </c>
      <c r="BB34" s="4">
        <v>4</v>
      </c>
      <c r="BC34" s="4">
        <v>4</v>
      </c>
      <c r="BD34" s="4">
        <v>4</v>
      </c>
      <c r="BE34" s="4">
        <v>4</v>
      </c>
      <c r="BF34" s="4">
        <v>4</v>
      </c>
      <c r="BG34" s="4">
        <v>3</v>
      </c>
      <c r="BH34" s="4">
        <v>5</v>
      </c>
      <c r="BI34" s="4">
        <v>5</v>
      </c>
      <c r="BJ34" s="4">
        <v>4</v>
      </c>
    </row>
    <row r="35" spans="1:62" ht="14" x14ac:dyDescent="0.15">
      <c r="A35" s="20" t="str">
        <f t="shared" si="0"/>
        <v>TransparenzKL[SQ005]</v>
      </c>
      <c r="B35" s="4" t="s">
        <v>31</v>
      </c>
      <c r="C35" s="4">
        <v>3</v>
      </c>
      <c r="D35" s="4">
        <v>5</v>
      </c>
      <c r="E35" s="4">
        <v>3</v>
      </c>
      <c r="F35" s="4">
        <v>3</v>
      </c>
      <c r="G35" s="4">
        <v>3</v>
      </c>
      <c r="H35" s="4">
        <v>4</v>
      </c>
      <c r="I35" s="4">
        <v>4</v>
      </c>
      <c r="J35" s="4">
        <v>5</v>
      </c>
      <c r="K35" s="4">
        <v>3</v>
      </c>
      <c r="L35" s="4">
        <v>3</v>
      </c>
      <c r="M35" s="4">
        <v>5</v>
      </c>
      <c r="N35" s="4">
        <v>5</v>
      </c>
      <c r="O35" s="4">
        <v>3</v>
      </c>
      <c r="P35" s="4">
        <v>3</v>
      </c>
      <c r="Q35" s="4">
        <v>4</v>
      </c>
      <c r="R35" s="4">
        <v>5</v>
      </c>
      <c r="S35" s="4">
        <v>4</v>
      </c>
      <c r="T35" s="4">
        <v>4</v>
      </c>
      <c r="U35" s="4">
        <v>3</v>
      </c>
      <c r="V35" s="4">
        <v>3</v>
      </c>
      <c r="W35" s="4">
        <v>1</v>
      </c>
      <c r="X35" s="4">
        <v>4</v>
      </c>
      <c r="Y35" s="4">
        <v>4</v>
      </c>
      <c r="Z35" s="4">
        <v>3</v>
      </c>
      <c r="AA35" s="4">
        <v>4</v>
      </c>
      <c r="AB35" s="4">
        <v>4</v>
      </c>
      <c r="AC35" s="4">
        <v>5</v>
      </c>
      <c r="AD35" s="4">
        <v>5</v>
      </c>
      <c r="AE35" s="4">
        <v>3</v>
      </c>
      <c r="AF35" s="4">
        <v>1</v>
      </c>
      <c r="AG35" s="4">
        <v>5</v>
      </c>
      <c r="AH35" s="4">
        <v>4</v>
      </c>
      <c r="AI35" s="4">
        <v>4</v>
      </c>
      <c r="AJ35" s="4">
        <v>5</v>
      </c>
      <c r="AK35" s="4">
        <v>3</v>
      </c>
      <c r="AL35" s="4">
        <v>4</v>
      </c>
      <c r="AM35" s="4">
        <v>3</v>
      </c>
      <c r="AN35" s="4">
        <v>5</v>
      </c>
      <c r="AO35" s="4">
        <v>4</v>
      </c>
      <c r="AP35" s="4">
        <v>5</v>
      </c>
      <c r="AQ35" s="4">
        <v>5</v>
      </c>
      <c r="AR35" s="4">
        <v>3</v>
      </c>
      <c r="AS35" s="4">
        <v>5</v>
      </c>
      <c r="AT35" s="4">
        <v>2</v>
      </c>
      <c r="AU35" s="4">
        <v>4</v>
      </c>
      <c r="AW35" s="4">
        <v>4</v>
      </c>
      <c r="AX35" s="4">
        <v>5</v>
      </c>
      <c r="AY35" s="4">
        <v>5</v>
      </c>
      <c r="AZ35" s="4">
        <v>3</v>
      </c>
      <c r="BA35" s="4">
        <v>4</v>
      </c>
      <c r="BB35" s="4">
        <v>2</v>
      </c>
      <c r="BC35" s="4">
        <v>2</v>
      </c>
      <c r="BD35" s="4">
        <v>4</v>
      </c>
      <c r="BE35" s="4">
        <v>3</v>
      </c>
      <c r="BF35" s="4">
        <v>3</v>
      </c>
      <c r="BG35" s="4">
        <v>4</v>
      </c>
      <c r="BH35" s="4">
        <v>4</v>
      </c>
      <c r="BI35" s="4">
        <v>4</v>
      </c>
      <c r="BJ35" s="4">
        <v>4</v>
      </c>
    </row>
    <row r="36" spans="1:62" ht="14" x14ac:dyDescent="0.15">
      <c r="A36" s="20" t="str">
        <f t="shared" si="0"/>
        <v>FairnessKL[SQ001]</v>
      </c>
      <c r="B36" s="4" t="s">
        <v>32</v>
      </c>
      <c r="C36" s="4">
        <v>3</v>
      </c>
      <c r="D36" s="4">
        <v>5</v>
      </c>
      <c r="E36" s="4">
        <v>3</v>
      </c>
      <c r="F36" s="4">
        <v>2</v>
      </c>
      <c r="G36" s="4">
        <v>3</v>
      </c>
      <c r="H36" s="4">
        <v>3</v>
      </c>
      <c r="I36" s="4">
        <v>3</v>
      </c>
      <c r="J36" s="4">
        <v>5</v>
      </c>
      <c r="K36" s="4">
        <v>4</v>
      </c>
      <c r="L36" s="4">
        <v>4</v>
      </c>
      <c r="M36" s="4">
        <v>2</v>
      </c>
      <c r="N36" s="4">
        <v>5</v>
      </c>
      <c r="O36" s="4">
        <v>4</v>
      </c>
      <c r="P36" s="4">
        <v>5</v>
      </c>
      <c r="Q36" s="4">
        <v>4</v>
      </c>
      <c r="R36" s="4">
        <v>4</v>
      </c>
      <c r="S36" s="4">
        <v>3</v>
      </c>
      <c r="T36" s="4">
        <v>4</v>
      </c>
      <c r="U36" s="4">
        <v>3</v>
      </c>
      <c r="V36" s="4">
        <v>4</v>
      </c>
      <c r="W36" s="4">
        <v>3</v>
      </c>
      <c r="X36" s="4">
        <v>5</v>
      </c>
      <c r="Y36" s="4">
        <v>4</v>
      </c>
      <c r="Z36" s="4">
        <v>3</v>
      </c>
      <c r="AA36" s="4">
        <v>4</v>
      </c>
      <c r="AB36" s="4">
        <v>3</v>
      </c>
      <c r="AC36" s="4">
        <v>3</v>
      </c>
      <c r="AD36" s="4">
        <v>5</v>
      </c>
      <c r="AE36" s="4">
        <v>4</v>
      </c>
      <c r="AF36" s="4">
        <v>2</v>
      </c>
      <c r="AG36" s="4">
        <v>5</v>
      </c>
      <c r="AH36" s="4">
        <v>4</v>
      </c>
      <c r="AI36" s="4">
        <v>4</v>
      </c>
      <c r="AJ36" s="4">
        <v>3</v>
      </c>
      <c r="AK36" s="4">
        <v>4</v>
      </c>
      <c r="AL36" s="4">
        <v>4</v>
      </c>
      <c r="AM36" s="4">
        <v>3</v>
      </c>
      <c r="AN36" s="4">
        <v>3</v>
      </c>
      <c r="AO36" s="4">
        <v>4</v>
      </c>
      <c r="AP36" s="4">
        <v>3</v>
      </c>
      <c r="AQ36" s="4">
        <v>4</v>
      </c>
      <c r="AR36" s="4">
        <v>4</v>
      </c>
      <c r="AS36" s="4">
        <v>3</v>
      </c>
      <c r="AT36" s="4">
        <v>3</v>
      </c>
      <c r="AU36" s="4">
        <v>1</v>
      </c>
      <c r="AW36" s="4">
        <v>4</v>
      </c>
      <c r="AX36" s="4">
        <v>4</v>
      </c>
      <c r="AY36" s="4">
        <v>5</v>
      </c>
      <c r="AZ36" s="4">
        <v>2</v>
      </c>
      <c r="BA36" s="4">
        <v>3</v>
      </c>
      <c r="BB36" s="4">
        <v>4</v>
      </c>
      <c r="BC36" s="4">
        <v>2</v>
      </c>
      <c r="BD36" s="4">
        <v>2</v>
      </c>
      <c r="BE36" s="4">
        <v>4</v>
      </c>
      <c r="BF36" s="4">
        <v>4</v>
      </c>
      <c r="BG36" s="4">
        <v>4</v>
      </c>
      <c r="BH36" s="4">
        <v>4</v>
      </c>
      <c r="BI36" s="4">
        <v>4</v>
      </c>
      <c r="BJ36" s="4">
        <v>4</v>
      </c>
    </row>
    <row r="37" spans="1:62" ht="14" x14ac:dyDescent="0.15">
      <c r="A37" s="20" t="str">
        <f t="shared" si="0"/>
        <v>FairnessKL[SQ002]</v>
      </c>
      <c r="B37" s="4" t="s">
        <v>33</v>
      </c>
      <c r="C37" s="4">
        <v>3</v>
      </c>
      <c r="D37" s="4">
        <v>5</v>
      </c>
      <c r="E37" s="4">
        <v>4</v>
      </c>
      <c r="F37" s="4">
        <v>2</v>
      </c>
      <c r="G37" s="4">
        <v>4</v>
      </c>
      <c r="H37" s="4">
        <v>4</v>
      </c>
      <c r="I37" s="4">
        <v>3</v>
      </c>
      <c r="J37" s="4">
        <v>5</v>
      </c>
      <c r="K37" s="4">
        <v>4</v>
      </c>
      <c r="L37" s="4">
        <v>3</v>
      </c>
      <c r="M37" s="4">
        <v>3</v>
      </c>
      <c r="N37" s="4">
        <v>5</v>
      </c>
      <c r="O37" s="4">
        <v>5</v>
      </c>
      <c r="P37" s="4">
        <v>3</v>
      </c>
      <c r="Q37" s="4">
        <v>5</v>
      </c>
      <c r="R37" s="4">
        <v>5</v>
      </c>
      <c r="S37" s="4">
        <v>4</v>
      </c>
      <c r="T37" s="4">
        <v>4</v>
      </c>
      <c r="U37" s="4">
        <v>4</v>
      </c>
      <c r="V37" s="4">
        <v>5</v>
      </c>
      <c r="W37" s="4">
        <v>3</v>
      </c>
      <c r="X37" s="4">
        <v>4</v>
      </c>
      <c r="Y37" s="4">
        <v>4</v>
      </c>
      <c r="Z37" s="4">
        <v>4</v>
      </c>
      <c r="AA37" s="4">
        <v>4</v>
      </c>
      <c r="AB37" s="4">
        <v>3</v>
      </c>
      <c r="AC37" s="4">
        <v>4</v>
      </c>
      <c r="AD37" s="4">
        <v>5</v>
      </c>
      <c r="AE37" s="4">
        <v>3</v>
      </c>
      <c r="AF37" s="4">
        <v>1</v>
      </c>
      <c r="AG37" s="4">
        <v>5</v>
      </c>
      <c r="AH37" s="4">
        <v>4</v>
      </c>
      <c r="AI37" s="4">
        <v>4</v>
      </c>
      <c r="AJ37" s="4">
        <v>5</v>
      </c>
      <c r="AK37" s="4">
        <v>4</v>
      </c>
      <c r="AL37" s="4">
        <v>5</v>
      </c>
      <c r="AM37" s="4">
        <v>2</v>
      </c>
      <c r="AN37" s="4">
        <v>4</v>
      </c>
      <c r="AO37" s="4">
        <v>5</v>
      </c>
      <c r="AP37" s="4">
        <v>4</v>
      </c>
      <c r="AQ37" s="4">
        <v>4</v>
      </c>
      <c r="AR37" s="4">
        <v>4</v>
      </c>
      <c r="AS37" s="4">
        <v>3</v>
      </c>
      <c r="AT37" s="4">
        <v>3</v>
      </c>
      <c r="AU37" s="4">
        <v>2</v>
      </c>
      <c r="AW37" s="4">
        <v>2</v>
      </c>
      <c r="AX37" s="4">
        <v>4</v>
      </c>
      <c r="AY37" s="4">
        <v>5</v>
      </c>
      <c r="AZ37" s="4">
        <v>3</v>
      </c>
      <c r="BA37" s="4">
        <v>3</v>
      </c>
      <c r="BB37" s="4">
        <v>4</v>
      </c>
      <c r="BC37" s="4">
        <v>4</v>
      </c>
      <c r="BD37" s="4">
        <v>3</v>
      </c>
      <c r="BE37" s="4">
        <v>3</v>
      </c>
      <c r="BF37" s="4">
        <v>3</v>
      </c>
      <c r="BG37" s="4">
        <v>4</v>
      </c>
      <c r="BH37" s="4">
        <v>3</v>
      </c>
      <c r="BI37" s="4">
        <v>5</v>
      </c>
      <c r="BJ37" s="4">
        <v>3</v>
      </c>
    </row>
    <row r="38" spans="1:62" ht="14" x14ac:dyDescent="0.15">
      <c r="A38" s="20" t="str">
        <f t="shared" si="0"/>
        <v>FairnessKL[SQ003]</v>
      </c>
      <c r="B38" s="4" t="s">
        <v>34</v>
      </c>
      <c r="C38" s="4">
        <v>3</v>
      </c>
      <c r="D38" s="4">
        <v>5</v>
      </c>
      <c r="E38" s="4">
        <v>3</v>
      </c>
      <c r="F38" s="4">
        <v>1</v>
      </c>
      <c r="G38" s="4">
        <v>4</v>
      </c>
      <c r="H38" s="4">
        <v>3</v>
      </c>
      <c r="I38" s="4">
        <v>3</v>
      </c>
      <c r="J38" s="4">
        <v>5</v>
      </c>
      <c r="K38" s="4">
        <v>3</v>
      </c>
      <c r="L38" s="4">
        <v>2</v>
      </c>
      <c r="M38" s="4">
        <v>2</v>
      </c>
      <c r="N38" s="4">
        <v>5</v>
      </c>
      <c r="O38" s="4">
        <v>3</v>
      </c>
      <c r="P38" s="4">
        <v>3</v>
      </c>
      <c r="Q38" s="4">
        <v>3</v>
      </c>
      <c r="R38" s="4">
        <v>5</v>
      </c>
      <c r="S38" s="4">
        <v>3</v>
      </c>
      <c r="T38" s="4">
        <v>4</v>
      </c>
      <c r="U38" s="4">
        <v>2</v>
      </c>
      <c r="V38" s="4">
        <v>3</v>
      </c>
      <c r="W38" s="4">
        <v>3</v>
      </c>
      <c r="X38" s="4">
        <v>4</v>
      </c>
      <c r="Y38" s="4">
        <v>4</v>
      </c>
      <c r="Z38" s="4">
        <v>3</v>
      </c>
      <c r="AA38" s="4">
        <v>4</v>
      </c>
      <c r="AB38" s="4">
        <v>3</v>
      </c>
      <c r="AC38" s="4">
        <v>4</v>
      </c>
      <c r="AD38" s="4">
        <v>4</v>
      </c>
      <c r="AE38" s="4">
        <v>2</v>
      </c>
      <c r="AF38" s="4">
        <v>2</v>
      </c>
      <c r="AG38" s="4">
        <v>4</v>
      </c>
      <c r="AH38" s="4">
        <v>4</v>
      </c>
      <c r="AI38" s="4">
        <v>3</v>
      </c>
      <c r="AJ38" s="4">
        <v>4</v>
      </c>
      <c r="AK38" s="4">
        <v>3</v>
      </c>
      <c r="AL38" s="4">
        <v>5</v>
      </c>
      <c r="AM38" s="4">
        <v>3</v>
      </c>
      <c r="AN38" s="4">
        <v>2</v>
      </c>
      <c r="AO38" s="4">
        <v>2</v>
      </c>
      <c r="AP38" s="4">
        <v>2</v>
      </c>
      <c r="AQ38" s="4">
        <v>4</v>
      </c>
      <c r="AR38" s="4">
        <v>4</v>
      </c>
      <c r="AS38" s="4">
        <v>3</v>
      </c>
      <c r="AT38" s="4">
        <v>2</v>
      </c>
      <c r="AU38" s="4">
        <v>2</v>
      </c>
      <c r="AW38" s="4">
        <v>3</v>
      </c>
      <c r="AX38" s="4">
        <v>3</v>
      </c>
      <c r="AY38" s="4">
        <v>5</v>
      </c>
      <c r="AZ38" s="4">
        <v>1</v>
      </c>
      <c r="BA38" s="4">
        <v>2</v>
      </c>
      <c r="BB38" s="4">
        <v>4</v>
      </c>
      <c r="BC38" s="4">
        <v>4</v>
      </c>
      <c r="BD38" s="4">
        <v>2</v>
      </c>
      <c r="BE38" s="4">
        <v>3</v>
      </c>
      <c r="BF38" s="4">
        <v>4</v>
      </c>
      <c r="BG38" s="4">
        <v>4</v>
      </c>
      <c r="BH38" s="4">
        <v>3</v>
      </c>
      <c r="BI38" s="4">
        <v>4</v>
      </c>
      <c r="BJ38" s="4">
        <v>3</v>
      </c>
    </row>
    <row r="39" spans="1:62" ht="14" x14ac:dyDescent="0.15">
      <c r="A39" s="20" t="str">
        <f t="shared" si="0"/>
        <v>FairnessKL[SQ004]</v>
      </c>
      <c r="B39" s="4" t="s">
        <v>35</v>
      </c>
      <c r="C39" s="4">
        <v>3</v>
      </c>
      <c r="D39" s="4">
        <v>5</v>
      </c>
      <c r="E39" s="4">
        <v>3</v>
      </c>
      <c r="F39" s="4">
        <v>1</v>
      </c>
      <c r="G39" s="4">
        <v>3</v>
      </c>
      <c r="H39" s="4">
        <v>3</v>
      </c>
      <c r="I39" s="4">
        <v>4</v>
      </c>
      <c r="J39" s="4">
        <v>5</v>
      </c>
      <c r="K39" s="4">
        <v>4</v>
      </c>
      <c r="L39" s="4">
        <v>5</v>
      </c>
      <c r="M39" s="4">
        <v>3</v>
      </c>
      <c r="N39" s="4">
        <v>5</v>
      </c>
      <c r="O39" s="4">
        <v>4</v>
      </c>
      <c r="P39" s="4">
        <v>4</v>
      </c>
      <c r="Q39" s="4">
        <v>5</v>
      </c>
      <c r="R39" s="4">
        <v>5</v>
      </c>
      <c r="S39" s="4">
        <v>3</v>
      </c>
      <c r="T39" s="4">
        <v>3</v>
      </c>
      <c r="U39" s="4">
        <v>3</v>
      </c>
      <c r="V39" s="4">
        <v>3</v>
      </c>
      <c r="W39" s="4">
        <v>3</v>
      </c>
      <c r="X39" s="4">
        <v>5</v>
      </c>
      <c r="Y39" s="4">
        <v>4</v>
      </c>
      <c r="Z39" s="4">
        <v>2</v>
      </c>
      <c r="AA39" s="4">
        <v>4</v>
      </c>
      <c r="AB39" s="4">
        <v>5</v>
      </c>
      <c r="AC39" s="4">
        <v>4</v>
      </c>
      <c r="AD39" s="4">
        <v>5</v>
      </c>
      <c r="AE39" s="4">
        <v>3</v>
      </c>
      <c r="AF39" s="4">
        <v>1</v>
      </c>
      <c r="AG39" s="4">
        <v>5</v>
      </c>
      <c r="AH39" s="4">
        <v>3</v>
      </c>
      <c r="AI39" s="4">
        <v>4</v>
      </c>
      <c r="AJ39" s="4">
        <v>4</v>
      </c>
      <c r="AK39" s="4">
        <v>3</v>
      </c>
      <c r="AL39" s="4">
        <v>4</v>
      </c>
      <c r="AM39" s="4">
        <v>4</v>
      </c>
      <c r="AN39" s="4">
        <v>4</v>
      </c>
      <c r="AO39" s="4">
        <v>4</v>
      </c>
      <c r="AP39" s="4">
        <v>3</v>
      </c>
      <c r="AQ39" s="4">
        <v>4</v>
      </c>
      <c r="AR39" s="4">
        <v>4</v>
      </c>
      <c r="AS39" s="4">
        <v>3</v>
      </c>
      <c r="AT39" s="4">
        <v>3</v>
      </c>
      <c r="AU39" s="4">
        <v>2</v>
      </c>
      <c r="AW39" s="4">
        <v>3</v>
      </c>
      <c r="AX39" s="4">
        <v>4</v>
      </c>
      <c r="AY39" s="4">
        <v>5</v>
      </c>
      <c r="AZ39" s="4">
        <v>3</v>
      </c>
      <c r="BA39" s="4">
        <v>3</v>
      </c>
      <c r="BB39" s="4">
        <v>4</v>
      </c>
      <c r="BC39" s="4">
        <v>4</v>
      </c>
      <c r="BD39" s="4">
        <v>2</v>
      </c>
      <c r="BE39" s="4">
        <v>3</v>
      </c>
      <c r="BF39" s="4">
        <v>4</v>
      </c>
      <c r="BG39" s="4">
        <v>3</v>
      </c>
      <c r="BH39" s="4">
        <v>4</v>
      </c>
      <c r="BI39" s="4">
        <v>4</v>
      </c>
      <c r="BJ39" s="4">
        <v>4</v>
      </c>
    </row>
    <row r="40" spans="1:62" ht="14" x14ac:dyDescent="0.15">
      <c r="A40" s="20" t="str">
        <f t="shared" si="0"/>
        <v>FairnessKL[SQ005]</v>
      </c>
      <c r="B40" s="4" t="s">
        <v>36</v>
      </c>
      <c r="C40" s="4">
        <v>3</v>
      </c>
      <c r="D40" s="4">
        <v>5</v>
      </c>
      <c r="E40" s="4">
        <v>2</v>
      </c>
      <c r="F40" s="4">
        <v>3</v>
      </c>
      <c r="G40" s="4">
        <v>3</v>
      </c>
      <c r="H40" s="4">
        <v>3</v>
      </c>
      <c r="I40" s="4">
        <v>3</v>
      </c>
      <c r="J40" s="4">
        <v>5</v>
      </c>
      <c r="K40" s="4">
        <v>4</v>
      </c>
      <c r="L40" s="4">
        <v>5</v>
      </c>
      <c r="M40" s="4">
        <v>3</v>
      </c>
      <c r="N40" s="4">
        <v>5</v>
      </c>
      <c r="O40" s="4">
        <v>5</v>
      </c>
      <c r="P40" s="4">
        <v>3</v>
      </c>
      <c r="Q40" s="4">
        <v>5</v>
      </c>
      <c r="R40" s="4">
        <v>4</v>
      </c>
      <c r="S40" s="4">
        <v>3</v>
      </c>
      <c r="T40" s="4">
        <v>4</v>
      </c>
      <c r="U40" s="4">
        <v>3</v>
      </c>
      <c r="V40" s="4">
        <v>4</v>
      </c>
      <c r="W40" s="4">
        <v>4</v>
      </c>
      <c r="X40" s="4">
        <v>4</v>
      </c>
      <c r="Y40" s="4">
        <v>4</v>
      </c>
      <c r="Z40" s="4">
        <v>1</v>
      </c>
      <c r="AA40" s="4">
        <v>4</v>
      </c>
      <c r="AB40" s="4">
        <v>4</v>
      </c>
      <c r="AC40" s="4">
        <v>4</v>
      </c>
      <c r="AD40" s="4">
        <v>4</v>
      </c>
      <c r="AE40" s="4">
        <v>3</v>
      </c>
      <c r="AF40" s="4">
        <v>3</v>
      </c>
      <c r="AG40" s="4">
        <v>5</v>
      </c>
      <c r="AH40" s="4">
        <v>4</v>
      </c>
      <c r="AI40" s="4">
        <v>3</v>
      </c>
      <c r="AJ40" s="4">
        <v>5</v>
      </c>
      <c r="AK40" s="4">
        <v>4</v>
      </c>
      <c r="AL40" s="4">
        <v>4</v>
      </c>
      <c r="AM40" s="4">
        <v>2</v>
      </c>
      <c r="AN40" s="4">
        <v>4</v>
      </c>
      <c r="AO40" s="4">
        <v>5</v>
      </c>
      <c r="AP40" s="4">
        <v>4</v>
      </c>
      <c r="AQ40" s="4">
        <v>5</v>
      </c>
      <c r="AR40" s="4">
        <v>4</v>
      </c>
      <c r="AS40" s="4">
        <v>4</v>
      </c>
      <c r="AT40" s="4">
        <v>2</v>
      </c>
      <c r="AU40" s="4">
        <v>2</v>
      </c>
      <c r="AW40" s="4">
        <v>2</v>
      </c>
      <c r="AX40" s="4">
        <v>4</v>
      </c>
      <c r="AY40" s="4">
        <v>5</v>
      </c>
      <c r="AZ40" s="4">
        <v>3</v>
      </c>
      <c r="BA40" s="4">
        <v>3</v>
      </c>
      <c r="BB40" s="4">
        <v>4</v>
      </c>
      <c r="BC40" s="4">
        <v>4</v>
      </c>
      <c r="BD40" s="4">
        <v>3</v>
      </c>
      <c r="BE40" s="4">
        <v>3</v>
      </c>
      <c r="BF40" s="4">
        <v>5</v>
      </c>
      <c r="BG40" s="4">
        <v>5</v>
      </c>
      <c r="BH40" s="4">
        <v>3</v>
      </c>
      <c r="BI40" s="4">
        <v>5</v>
      </c>
      <c r="BJ40" s="4">
        <v>4</v>
      </c>
    </row>
    <row r="41" spans="1:62" ht="14" x14ac:dyDescent="0.15">
      <c r="A41" s="20" t="str">
        <f t="shared" si="0"/>
        <v>FairnessKL[SQ006]</v>
      </c>
      <c r="B41" s="4" t="s">
        <v>37</v>
      </c>
      <c r="C41" s="4">
        <v>3</v>
      </c>
      <c r="D41" s="4">
        <v>5</v>
      </c>
      <c r="E41" s="4">
        <v>3</v>
      </c>
      <c r="F41" s="4">
        <v>1</v>
      </c>
      <c r="G41" s="4">
        <v>3</v>
      </c>
      <c r="H41" s="4">
        <v>4</v>
      </c>
      <c r="I41" s="4">
        <v>2</v>
      </c>
      <c r="J41" s="4">
        <v>5</v>
      </c>
      <c r="K41" s="4">
        <v>4</v>
      </c>
      <c r="L41" s="4">
        <v>2</v>
      </c>
      <c r="M41" s="4">
        <v>3</v>
      </c>
      <c r="N41" s="4">
        <v>5</v>
      </c>
      <c r="O41" s="4">
        <v>4</v>
      </c>
      <c r="P41" s="4">
        <v>2</v>
      </c>
      <c r="Q41" s="4">
        <v>5</v>
      </c>
      <c r="R41" s="4">
        <v>4</v>
      </c>
      <c r="S41" s="4">
        <v>4</v>
      </c>
      <c r="T41" s="4">
        <v>4</v>
      </c>
      <c r="U41" s="4">
        <v>4</v>
      </c>
      <c r="V41" s="4">
        <v>4</v>
      </c>
      <c r="W41" s="4">
        <v>4</v>
      </c>
      <c r="X41" s="4">
        <v>5</v>
      </c>
      <c r="Y41" s="4">
        <v>4</v>
      </c>
      <c r="Z41" s="4">
        <v>2</v>
      </c>
      <c r="AA41" s="4">
        <v>4</v>
      </c>
      <c r="AB41" s="4">
        <v>4</v>
      </c>
      <c r="AC41" s="4">
        <v>2</v>
      </c>
      <c r="AD41" s="4">
        <v>4</v>
      </c>
      <c r="AE41" s="4">
        <v>2</v>
      </c>
      <c r="AF41" s="4">
        <v>2</v>
      </c>
      <c r="AG41" s="4">
        <v>5</v>
      </c>
      <c r="AH41" s="4">
        <v>4</v>
      </c>
      <c r="AI41" s="4">
        <v>3</v>
      </c>
      <c r="AJ41" s="4">
        <v>5</v>
      </c>
      <c r="AK41" s="4">
        <v>4</v>
      </c>
      <c r="AL41" s="4">
        <v>4</v>
      </c>
      <c r="AM41" s="4">
        <v>2</v>
      </c>
      <c r="AN41" s="4">
        <v>4</v>
      </c>
      <c r="AO41" s="4">
        <v>3</v>
      </c>
      <c r="AP41" s="4">
        <v>3</v>
      </c>
      <c r="AQ41" s="4">
        <v>5</v>
      </c>
      <c r="AR41" s="4">
        <v>4</v>
      </c>
      <c r="AS41" s="4">
        <v>3</v>
      </c>
      <c r="AT41" s="4">
        <v>3</v>
      </c>
      <c r="AU41" s="4">
        <v>2</v>
      </c>
      <c r="AW41" s="4">
        <v>3</v>
      </c>
      <c r="AX41" s="4">
        <v>4</v>
      </c>
      <c r="AY41" s="4">
        <v>5</v>
      </c>
      <c r="AZ41" s="4">
        <v>2</v>
      </c>
      <c r="BA41" s="4">
        <v>3</v>
      </c>
      <c r="BB41" s="4">
        <v>4</v>
      </c>
      <c r="BC41" s="4">
        <v>4</v>
      </c>
      <c r="BD41" s="4">
        <v>2</v>
      </c>
      <c r="BE41" s="4">
        <v>3</v>
      </c>
      <c r="BF41" s="4">
        <v>4</v>
      </c>
      <c r="BG41" s="4">
        <v>4</v>
      </c>
      <c r="BH41" s="4">
        <v>4</v>
      </c>
      <c r="BI41" s="4">
        <v>4</v>
      </c>
      <c r="BJ41" s="4">
        <v>3</v>
      </c>
    </row>
    <row r="42" spans="1:62" ht="14" x14ac:dyDescent="0.15">
      <c r="A42" s="20" t="str">
        <f t="shared" si="0"/>
        <v>FairnessKL[SQ007]</v>
      </c>
      <c r="B42" s="4" t="s">
        <v>38</v>
      </c>
      <c r="C42" s="4">
        <v>3</v>
      </c>
      <c r="D42" s="4">
        <v>5</v>
      </c>
      <c r="E42" s="4">
        <v>3</v>
      </c>
      <c r="F42" s="4">
        <v>1</v>
      </c>
      <c r="G42" s="4">
        <v>3</v>
      </c>
      <c r="H42" s="4">
        <v>4</v>
      </c>
      <c r="I42" s="4">
        <v>3</v>
      </c>
      <c r="J42" s="4">
        <v>5</v>
      </c>
      <c r="K42" s="4">
        <v>3</v>
      </c>
      <c r="L42" s="4">
        <v>3</v>
      </c>
      <c r="M42" s="4">
        <v>3</v>
      </c>
      <c r="N42" s="4">
        <v>5</v>
      </c>
      <c r="O42" s="4">
        <v>4</v>
      </c>
      <c r="P42" s="4">
        <v>3</v>
      </c>
      <c r="Q42" s="4">
        <v>5</v>
      </c>
      <c r="R42" s="4">
        <v>4</v>
      </c>
      <c r="S42" s="4">
        <v>4</v>
      </c>
      <c r="T42" s="4">
        <v>4</v>
      </c>
      <c r="U42" s="4">
        <v>3</v>
      </c>
      <c r="V42" s="4">
        <v>4</v>
      </c>
      <c r="W42" s="4">
        <v>3</v>
      </c>
      <c r="X42" s="4">
        <v>5</v>
      </c>
      <c r="Y42" s="4">
        <v>4</v>
      </c>
      <c r="Z42" s="4">
        <v>4</v>
      </c>
      <c r="AA42" s="4">
        <v>4</v>
      </c>
      <c r="AB42" s="4">
        <v>4</v>
      </c>
      <c r="AC42" s="4">
        <v>3</v>
      </c>
      <c r="AD42" s="4">
        <v>4</v>
      </c>
      <c r="AE42" s="4">
        <v>2</v>
      </c>
      <c r="AF42" s="4">
        <v>3</v>
      </c>
      <c r="AG42" s="4">
        <v>5</v>
      </c>
      <c r="AH42" s="4">
        <v>4</v>
      </c>
      <c r="AI42" s="4">
        <v>3</v>
      </c>
      <c r="AJ42" s="4">
        <v>5</v>
      </c>
      <c r="AK42" s="4">
        <v>4</v>
      </c>
      <c r="AL42" s="4">
        <v>4</v>
      </c>
      <c r="AM42" s="4">
        <v>3</v>
      </c>
      <c r="AN42" s="4">
        <v>4</v>
      </c>
      <c r="AO42" s="4">
        <v>5</v>
      </c>
      <c r="AP42" s="4">
        <v>4</v>
      </c>
      <c r="AQ42" s="4">
        <v>5</v>
      </c>
      <c r="AR42" s="4">
        <v>4</v>
      </c>
      <c r="AS42" s="4">
        <v>3</v>
      </c>
      <c r="AT42" s="4">
        <v>2</v>
      </c>
      <c r="AU42" s="4">
        <v>2</v>
      </c>
      <c r="AW42" s="4">
        <v>3</v>
      </c>
      <c r="AX42" s="4">
        <v>4</v>
      </c>
      <c r="AY42" s="4">
        <v>5</v>
      </c>
      <c r="AZ42" s="4">
        <v>4</v>
      </c>
      <c r="BA42" s="4">
        <v>3</v>
      </c>
      <c r="BB42" s="4">
        <v>5</v>
      </c>
      <c r="BC42" s="4">
        <v>4</v>
      </c>
      <c r="BD42" s="4">
        <v>4</v>
      </c>
      <c r="BE42" s="4">
        <v>3</v>
      </c>
      <c r="BF42" s="4">
        <v>5</v>
      </c>
      <c r="BG42" s="4">
        <v>4</v>
      </c>
      <c r="BH42" s="4">
        <v>4</v>
      </c>
      <c r="BI42" s="4">
        <v>4</v>
      </c>
      <c r="BJ42" s="4">
        <v>3</v>
      </c>
    </row>
    <row r="43" spans="1:62" ht="14" x14ac:dyDescent="0.15">
      <c r="A43" s="20" t="str">
        <f t="shared" si="0"/>
        <v>FairnessKL[SQ008]</v>
      </c>
      <c r="B43" s="4" t="s">
        <v>39</v>
      </c>
      <c r="C43" s="4">
        <v>3</v>
      </c>
      <c r="D43" s="4">
        <v>5</v>
      </c>
      <c r="E43" s="4">
        <v>3</v>
      </c>
      <c r="F43" s="4">
        <v>1</v>
      </c>
      <c r="G43" s="4">
        <v>3</v>
      </c>
      <c r="H43" s="4">
        <v>4</v>
      </c>
      <c r="I43" s="4">
        <v>3</v>
      </c>
      <c r="J43" s="4">
        <v>3</v>
      </c>
      <c r="K43" s="4">
        <v>4</v>
      </c>
      <c r="L43" s="4">
        <v>4</v>
      </c>
      <c r="M43" s="4">
        <v>3</v>
      </c>
      <c r="N43" s="4">
        <v>5</v>
      </c>
      <c r="O43" s="4">
        <v>4</v>
      </c>
      <c r="P43" s="4">
        <v>4</v>
      </c>
      <c r="Q43" s="4">
        <v>5</v>
      </c>
      <c r="R43" s="4">
        <v>5</v>
      </c>
      <c r="S43" s="4">
        <v>4</v>
      </c>
      <c r="T43" s="4">
        <v>4</v>
      </c>
      <c r="U43" s="4">
        <v>4</v>
      </c>
      <c r="V43" s="4">
        <v>4</v>
      </c>
      <c r="W43" s="4">
        <v>3</v>
      </c>
      <c r="X43" s="4">
        <v>4</v>
      </c>
      <c r="Y43" s="4">
        <v>4</v>
      </c>
      <c r="Z43" s="4">
        <v>5</v>
      </c>
      <c r="AA43" s="4">
        <v>4</v>
      </c>
      <c r="AB43" s="4">
        <v>3</v>
      </c>
      <c r="AC43" s="4">
        <v>3</v>
      </c>
      <c r="AD43" s="4">
        <v>4</v>
      </c>
      <c r="AE43" s="4">
        <v>3</v>
      </c>
      <c r="AF43" s="4">
        <v>2</v>
      </c>
      <c r="AG43" s="4">
        <v>5</v>
      </c>
      <c r="AH43" s="4">
        <v>3</v>
      </c>
      <c r="AI43" s="4">
        <v>4</v>
      </c>
      <c r="AJ43" s="4">
        <v>5</v>
      </c>
      <c r="AK43" s="4">
        <v>4</v>
      </c>
      <c r="AL43" s="4">
        <v>4</v>
      </c>
      <c r="AM43" s="4">
        <v>3</v>
      </c>
      <c r="AN43" s="4">
        <v>4</v>
      </c>
      <c r="AO43" s="4">
        <v>5</v>
      </c>
      <c r="AP43" s="4">
        <v>3</v>
      </c>
      <c r="AQ43" s="4">
        <v>4</v>
      </c>
      <c r="AR43" s="4">
        <v>3</v>
      </c>
      <c r="AS43" s="4">
        <v>4</v>
      </c>
      <c r="AT43" s="4">
        <v>3</v>
      </c>
      <c r="AU43" s="4">
        <v>2</v>
      </c>
      <c r="AW43" s="4">
        <v>2</v>
      </c>
      <c r="AX43" s="4">
        <v>4</v>
      </c>
      <c r="AY43" s="4">
        <v>5</v>
      </c>
      <c r="AZ43" s="4">
        <v>3</v>
      </c>
      <c r="BA43" s="4">
        <v>4</v>
      </c>
      <c r="BB43" s="4">
        <v>4</v>
      </c>
      <c r="BC43" s="4">
        <v>4</v>
      </c>
      <c r="BD43" s="4">
        <v>4</v>
      </c>
      <c r="BE43" s="4">
        <v>3</v>
      </c>
      <c r="BF43" s="4">
        <v>5</v>
      </c>
      <c r="BG43" s="4">
        <v>3</v>
      </c>
      <c r="BH43" s="4">
        <v>4</v>
      </c>
      <c r="BI43" s="4">
        <v>4</v>
      </c>
      <c r="BJ43" s="4">
        <v>4</v>
      </c>
    </row>
    <row r="44" spans="1:62" ht="14" x14ac:dyDescent="0.15">
      <c r="A44" s="20" t="str">
        <f t="shared" si="0"/>
        <v>FairnessKL[SQ009]</v>
      </c>
      <c r="B44" s="4" t="s">
        <v>40</v>
      </c>
      <c r="C44" s="4">
        <v>3</v>
      </c>
      <c r="D44" s="4">
        <v>5</v>
      </c>
      <c r="E44" s="4">
        <v>4</v>
      </c>
      <c r="F44" s="4">
        <v>1</v>
      </c>
      <c r="G44" s="4">
        <v>3</v>
      </c>
      <c r="H44" s="4">
        <v>4</v>
      </c>
      <c r="I44" s="4">
        <v>3</v>
      </c>
      <c r="J44" s="4">
        <v>5</v>
      </c>
      <c r="K44" s="4">
        <v>4</v>
      </c>
      <c r="L44" s="4">
        <v>5</v>
      </c>
      <c r="M44" s="4">
        <v>3</v>
      </c>
      <c r="N44" s="4">
        <v>5</v>
      </c>
      <c r="O44" s="4">
        <v>5</v>
      </c>
      <c r="P44" s="4">
        <v>3</v>
      </c>
      <c r="Q44" s="4">
        <v>5</v>
      </c>
      <c r="R44" s="4">
        <v>5</v>
      </c>
      <c r="S44" s="4">
        <v>3</v>
      </c>
      <c r="T44" s="4">
        <v>4</v>
      </c>
      <c r="U44" s="4">
        <v>4</v>
      </c>
      <c r="V44" s="4">
        <v>4</v>
      </c>
      <c r="W44" s="4">
        <v>3</v>
      </c>
      <c r="X44" s="4">
        <v>4</v>
      </c>
      <c r="Y44" s="4">
        <v>4</v>
      </c>
      <c r="Z44" s="4">
        <v>2</v>
      </c>
      <c r="AA44" s="4">
        <v>4</v>
      </c>
      <c r="AB44" s="4">
        <v>4</v>
      </c>
      <c r="AC44" s="4">
        <v>4</v>
      </c>
      <c r="AD44" s="4">
        <v>5</v>
      </c>
      <c r="AE44" s="4">
        <v>4</v>
      </c>
      <c r="AF44" s="4">
        <v>1</v>
      </c>
      <c r="AG44" s="4">
        <v>5</v>
      </c>
      <c r="AH44" s="4">
        <v>4</v>
      </c>
      <c r="AI44" s="4">
        <v>3</v>
      </c>
      <c r="AJ44" s="4">
        <v>5</v>
      </c>
      <c r="AK44" s="4">
        <v>4</v>
      </c>
      <c r="AL44" s="4">
        <v>4</v>
      </c>
      <c r="AM44" s="4">
        <v>4</v>
      </c>
      <c r="AN44" s="4">
        <v>3</v>
      </c>
      <c r="AO44" s="4">
        <v>4</v>
      </c>
      <c r="AP44" s="4">
        <v>4</v>
      </c>
      <c r="AQ44" s="4">
        <v>5</v>
      </c>
      <c r="AR44" s="4">
        <v>5</v>
      </c>
      <c r="AS44" s="4">
        <v>2</v>
      </c>
      <c r="AT44" s="4">
        <v>3</v>
      </c>
      <c r="AU44" s="4">
        <v>1</v>
      </c>
      <c r="AW44" s="4">
        <v>4</v>
      </c>
      <c r="AX44" s="4">
        <v>4</v>
      </c>
      <c r="AY44" s="4">
        <v>5</v>
      </c>
      <c r="AZ44" s="4">
        <v>3</v>
      </c>
      <c r="BA44" s="4">
        <v>4</v>
      </c>
      <c r="BB44" s="4">
        <v>4</v>
      </c>
      <c r="BC44" s="4">
        <v>4</v>
      </c>
      <c r="BD44" s="4">
        <v>3</v>
      </c>
      <c r="BE44" s="4">
        <v>4</v>
      </c>
      <c r="BF44" s="4">
        <v>4</v>
      </c>
      <c r="BG44" s="4">
        <v>4</v>
      </c>
      <c r="BH44" s="4">
        <v>4</v>
      </c>
      <c r="BI44" s="4">
        <v>4</v>
      </c>
      <c r="BJ44" s="4">
        <v>3</v>
      </c>
    </row>
    <row r="45" spans="1:62" ht="14" x14ac:dyDescent="0.15">
      <c r="A45" s="20" t="str">
        <f t="shared" si="0"/>
        <v>FairnessKL[SQ010]</v>
      </c>
      <c r="B45" s="4" t="s">
        <v>41</v>
      </c>
      <c r="C45" s="4">
        <v>3</v>
      </c>
      <c r="D45" s="4">
        <v>5</v>
      </c>
      <c r="E45" s="4">
        <v>4</v>
      </c>
      <c r="F45" s="4">
        <v>2</v>
      </c>
      <c r="G45" s="4">
        <v>3</v>
      </c>
      <c r="H45" s="4">
        <v>5</v>
      </c>
      <c r="I45" s="4">
        <v>3</v>
      </c>
      <c r="J45" s="4">
        <v>5</v>
      </c>
      <c r="K45" s="4">
        <v>3</v>
      </c>
      <c r="L45" s="4">
        <v>5</v>
      </c>
      <c r="M45" s="4">
        <v>4</v>
      </c>
      <c r="N45" s="4">
        <v>5</v>
      </c>
      <c r="O45" s="4">
        <v>5</v>
      </c>
      <c r="P45" s="4">
        <v>2</v>
      </c>
      <c r="Q45" s="4">
        <v>5</v>
      </c>
      <c r="R45" s="4">
        <v>5</v>
      </c>
      <c r="S45" s="4">
        <v>3</v>
      </c>
      <c r="T45" s="4">
        <v>5</v>
      </c>
      <c r="U45" s="4">
        <v>4</v>
      </c>
      <c r="V45" s="4">
        <v>5</v>
      </c>
      <c r="W45" s="4">
        <v>4</v>
      </c>
      <c r="X45" s="4">
        <v>5</v>
      </c>
      <c r="Y45" s="4">
        <v>4</v>
      </c>
      <c r="Z45" s="4">
        <v>2</v>
      </c>
      <c r="AA45" s="4">
        <v>4</v>
      </c>
      <c r="AB45" s="4">
        <v>4</v>
      </c>
      <c r="AC45" s="4">
        <v>4</v>
      </c>
      <c r="AD45" s="4">
        <v>5</v>
      </c>
      <c r="AE45" s="4">
        <v>3</v>
      </c>
      <c r="AF45" s="4">
        <v>2</v>
      </c>
      <c r="AG45" s="4">
        <v>5</v>
      </c>
      <c r="AH45" s="4">
        <v>4</v>
      </c>
      <c r="AI45" s="4">
        <v>5</v>
      </c>
      <c r="AJ45" s="4">
        <v>5</v>
      </c>
      <c r="AK45" s="4">
        <v>4</v>
      </c>
      <c r="AL45" s="4">
        <v>5</v>
      </c>
      <c r="AM45" s="4">
        <v>4</v>
      </c>
      <c r="AN45" s="4">
        <v>4</v>
      </c>
      <c r="AO45" s="4">
        <v>5</v>
      </c>
      <c r="AP45" s="4">
        <v>5</v>
      </c>
      <c r="AQ45" s="4">
        <v>5</v>
      </c>
      <c r="AR45" s="4">
        <v>5</v>
      </c>
      <c r="AS45" s="4">
        <v>5</v>
      </c>
      <c r="AT45" s="4">
        <v>4</v>
      </c>
      <c r="AU45" s="4">
        <v>1</v>
      </c>
      <c r="AW45" s="4">
        <v>4</v>
      </c>
      <c r="AX45" s="4">
        <v>4</v>
      </c>
      <c r="AY45" s="4">
        <v>5</v>
      </c>
      <c r="AZ45" s="4">
        <v>3</v>
      </c>
      <c r="BA45" s="4">
        <v>4</v>
      </c>
      <c r="BB45" s="4">
        <v>5</v>
      </c>
      <c r="BC45" s="4">
        <v>4</v>
      </c>
      <c r="BD45" s="4">
        <v>4</v>
      </c>
      <c r="BE45" s="4">
        <v>3</v>
      </c>
      <c r="BF45" s="4">
        <v>4</v>
      </c>
      <c r="BG45" s="4">
        <v>4</v>
      </c>
      <c r="BH45" s="4">
        <v>5</v>
      </c>
      <c r="BI45" s="4">
        <v>5</v>
      </c>
      <c r="BJ45" s="4">
        <v>4</v>
      </c>
    </row>
    <row r="46" spans="1:62" ht="14" x14ac:dyDescent="0.15">
      <c r="A46" s="20" t="str">
        <f t="shared" si="0"/>
        <v>FairnessKL[SQ011]</v>
      </c>
      <c r="B46" s="4" t="s">
        <v>42</v>
      </c>
      <c r="C46" s="4">
        <v>3</v>
      </c>
      <c r="D46" s="4">
        <v>5</v>
      </c>
      <c r="E46" s="4">
        <v>3</v>
      </c>
      <c r="F46" s="4">
        <v>1</v>
      </c>
      <c r="G46" s="4">
        <v>3</v>
      </c>
      <c r="H46" s="4">
        <v>4</v>
      </c>
      <c r="I46" s="4">
        <v>3</v>
      </c>
      <c r="J46" s="4">
        <v>5</v>
      </c>
      <c r="K46" s="4">
        <v>4</v>
      </c>
      <c r="L46" s="4">
        <v>5</v>
      </c>
      <c r="M46" s="4">
        <v>4</v>
      </c>
      <c r="N46" s="4">
        <v>5</v>
      </c>
      <c r="O46" s="4">
        <v>4</v>
      </c>
      <c r="P46" s="4">
        <v>3</v>
      </c>
      <c r="Q46" s="4">
        <v>4</v>
      </c>
      <c r="R46" s="4">
        <v>5</v>
      </c>
      <c r="S46" s="4">
        <v>4</v>
      </c>
      <c r="T46" s="4">
        <v>4</v>
      </c>
      <c r="U46" s="4">
        <v>3</v>
      </c>
      <c r="V46" s="4">
        <v>4</v>
      </c>
      <c r="W46" s="4">
        <v>3</v>
      </c>
      <c r="X46" s="4">
        <v>5</v>
      </c>
      <c r="Y46" s="4">
        <v>4</v>
      </c>
      <c r="Z46" s="4">
        <v>2</v>
      </c>
      <c r="AA46" s="4">
        <v>4</v>
      </c>
      <c r="AB46" s="4">
        <v>4</v>
      </c>
      <c r="AC46" s="4">
        <v>2</v>
      </c>
      <c r="AD46" s="4">
        <v>5</v>
      </c>
      <c r="AE46" s="4">
        <v>3</v>
      </c>
      <c r="AF46" s="4">
        <v>2</v>
      </c>
      <c r="AG46" s="4">
        <v>5</v>
      </c>
      <c r="AH46" s="4">
        <v>4</v>
      </c>
      <c r="AI46" s="4">
        <v>5</v>
      </c>
      <c r="AJ46" s="4">
        <v>4</v>
      </c>
      <c r="AK46" s="4">
        <v>3</v>
      </c>
      <c r="AL46" s="4">
        <v>4</v>
      </c>
      <c r="AM46" s="4">
        <v>4</v>
      </c>
      <c r="AN46" s="4">
        <v>4</v>
      </c>
      <c r="AO46" s="4">
        <v>5</v>
      </c>
      <c r="AP46" s="4">
        <v>4</v>
      </c>
      <c r="AQ46" s="4">
        <v>5</v>
      </c>
      <c r="AR46" s="4">
        <v>4</v>
      </c>
      <c r="AS46" s="4">
        <v>4</v>
      </c>
      <c r="AT46" s="4">
        <v>4</v>
      </c>
      <c r="AU46" s="4">
        <v>2</v>
      </c>
      <c r="AW46" s="4">
        <v>2</v>
      </c>
      <c r="AX46" s="4">
        <v>4</v>
      </c>
      <c r="AY46" s="4">
        <v>5</v>
      </c>
      <c r="AZ46" s="4">
        <v>3</v>
      </c>
      <c r="BA46" s="4">
        <v>4</v>
      </c>
      <c r="BB46" s="4">
        <v>4</v>
      </c>
      <c r="BC46" s="4">
        <v>3</v>
      </c>
      <c r="BD46" s="4">
        <v>4</v>
      </c>
      <c r="BE46" s="4">
        <v>3</v>
      </c>
      <c r="BF46" s="4">
        <v>4</v>
      </c>
      <c r="BG46" s="4">
        <v>5</v>
      </c>
      <c r="BH46" s="4">
        <v>4</v>
      </c>
      <c r="BI46" s="4">
        <v>5</v>
      </c>
      <c r="BJ46" s="4">
        <v>3</v>
      </c>
    </row>
    <row r="47" spans="1:62" ht="14" x14ac:dyDescent="0.15">
      <c r="A47" s="20" t="str">
        <f t="shared" si="0"/>
        <v>FairnessKL[SQ012]</v>
      </c>
      <c r="B47" s="4" t="s">
        <v>1152</v>
      </c>
      <c r="C47" s="4">
        <v>3</v>
      </c>
      <c r="D47" s="4">
        <v>5</v>
      </c>
      <c r="E47" s="4">
        <v>3</v>
      </c>
      <c r="F47" s="4">
        <v>1</v>
      </c>
      <c r="G47" s="4">
        <v>3</v>
      </c>
      <c r="H47" s="4">
        <v>4</v>
      </c>
      <c r="I47" s="4">
        <v>3</v>
      </c>
      <c r="J47" s="4">
        <v>5</v>
      </c>
      <c r="K47" s="4">
        <v>3</v>
      </c>
      <c r="L47" s="4">
        <v>5</v>
      </c>
      <c r="M47" s="4">
        <v>4</v>
      </c>
      <c r="N47" s="4">
        <v>5</v>
      </c>
      <c r="O47" s="4">
        <v>4</v>
      </c>
      <c r="P47" s="4">
        <v>3</v>
      </c>
      <c r="Q47" s="4">
        <v>4</v>
      </c>
      <c r="R47" s="4">
        <v>5</v>
      </c>
      <c r="S47" s="4">
        <v>3</v>
      </c>
      <c r="T47" s="4">
        <v>4</v>
      </c>
      <c r="U47" s="4">
        <v>4</v>
      </c>
      <c r="V47" s="4">
        <v>4</v>
      </c>
      <c r="W47" s="4">
        <v>4</v>
      </c>
      <c r="X47" s="4">
        <v>4</v>
      </c>
      <c r="Y47" s="4">
        <v>4</v>
      </c>
      <c r="Z47" s="4">
        <v>3</v>
      </c>
      <c r="AA47" s="4">
        <v>4</v>
      </c>
      <c r="AB47" s="4">
        <v>4</v>
      </c>
      <c r="AC47" s="4">
        <v>3</v>
      </c>
      <c r="AD47" s="4">
        <v>5</v>
      </c>
      <c r="AE47" s="4">
        <v>3</v>
      </c>
      <c r="AF47" s="4">
        <v>1</v>
      </c>
      <c r="AG47" s="4">
        <v>5</v>
      </c>
      <c r="AH47" s="4">
        <v>5</v>
      </c>
      <c r="AI47" s="4">
        <v>4</v>
      </c>
      <c r="AJ47" s="4">
        <v>4</v>
      </c>
      <c r="AK47" s="4">
        <v>4</v>
      </c>
      <c r="AL47" s="4">
        <v>4</v>
      </c>
      <c r="AM47" s="4">
        <v>4</v>
      </c>
      <c r="AN47" s="4">
        <v>4</v>
      </c>
      <c r="AO47" s="4">
        <v>5</v>
      </c>
      <c r="AP47" s="4">
        <v>2</v>
      </c>
      <c r="AQ47" s="4">
        <v>5</v>
      </c>
      <c r="AR47" s="4">
        <v>4</v>
      </c>
      <c r="AS47" s="4">
        <v>4</v>
      </c>
      <c r="AT47" s="4">
        <v>4</v>
      </c>
      <c r="AU47" s="4">
        <v>2</v>
      </c>
      <c r="AW47" s="4">
        <v>2</v>
      </c>
      <c r="AX47" s="4">
        <v>4</v>
      </c>
      <c r="AY47" s="4">
        <v>5</v>
      </c>
      <c r="AZ47" s="4">
        <v>3</v>
      </c>
      <c r="BA47" s="4">
        <v>3</v>
      </c>
      <c r="BB47" s="4">
        <v>4</v>
      </c>
      <c r="BC47" s="4">
        <v>3</v>
      </c>
      <c r="BD47" s="4">
        <v>4</v>
      </c>
      <c r="BE47" s="4">
        <v>3</v>
      </c>
      <c r="BF47" s="4">
        <v>4</v>
      </c>
      <c r="BG47" s="4">
        <v>4</v>
      </c>
      <c r="BH47" s="4">
        <v>4</v>
      </c>
      <c r="BI47" s="4">
        <v>5</v>
      </c>
      <c r="BJ47" s="4">
        <v>3</v>
      </c>
    </row>
    <row r="48" spans="1:62" ht="14" x14ac:dyDescent="0.15">
      <c r="A48" s="20" t="str">
        <f t="shared" si="0"/>
        <v>FairnessKL[SQ013]</v>
      </c>
      <c r="B48" s="4" t="s">
        <v>1153</v>
      </c>
      <c r="C48" s="4">
        <v>3</v>
      </c>
      <c r="D48" s="4">
        <v>5</v>
      </c>
      <c r="E48" s="4">
        <v>4</v>
      </c>
      <c r="F48" s="4">
        <v>1</v>
      </c>
      <c r="G48" s="4">
        <v>2</v>
      </c>
      <c r="H48" s="4">
        <v>4</v>
      </c>
      <c r="I48" s="4">
        <v>3</v>
      </c>
      <c r="J48" s="4">
        <v>5</v>
      </c>
      <c r="K48" s="4">
        <v>4</v>
      </c>
      <c r="L48" s="4">
        <v>5</v>
      </c>
      <c r="M48" s="4">
        <v>4</v>
      </c>
      <c r="N48" s="4">
        <v>5</v>
      </c>
      <c r="O48" s="4">
        <v>4</v>
      </c>
      <c r="P48" s="4">
        <v>2</v>
      </c>
      <c r="Q48" s="4">
        <v>4</v>
      </c>
      <c r="R48" s="4">
        <v>5</v>
      </c>
      <c r="S48" s="4">
        <v>3</v>
      </c>
      <c r="T48" s="4">
        <v>4</v>
      </c>
      <c r="U48" s="4">
        <v>4</v>
      </c>
      <c r="V48" s="4">
        <v>4</v>
      </c>
      <c r="W48" s="4">
        <v>3</v>
      </c>
      <c r="X48" s="4">
        <v>5</v>
      </c>
      <c r="Y48" s="4">
        <v>4</v>
      </c>
      <c r="Z48" s="4">
        <v>4</v>
      </c>
      <c r="AA48" s="4">
        <v>3</v>
      </c>
      <c r="AB48" s="4">
        <v>5</v>
      </c>
      <c r="AC48" s="4">
        <v>4</v>
      </c>
      <c r="AD48" s="4">
        <v>4</v>
      </c>
      <c r="AE48" s="4">
        <v>2</v>
      </c>
      <c r="AF48" s="4">
        <v>2</v>
      </c>
      <c r="AG48" s="4">
        <v>5</v>
      </c>
      <c r="AH48" s="4">
        <v>4</v>
      </c>
      <c r="AI48" s="4">
        <v>4</v>
      </c>
      <c r="AJ48" s="4">
        <v>4</v>
      </c>
      <c r="AK48" s="4">
        <v>5</v>
      </c>
      <c r="AL48" s="4">
        <v>5</v>
      </c>
      <c r="AM48" s="4">
        <v>4</v>
      </c>
      <c r="AN48" s="4">
        <v>2</v>
      </c>
      <c r="AO48" s="4">
        <v>5</v>
      </c>
      <c r="AP48" s="4">
        <v>2</v>
      </c>
      <c r="AQ48" s="4">
        <v>5</v>
      </c>
      <c r="AR48" s="4">
        <v>4</v>
      </c>
      <c r="AS48" s="4">
        <v>4</v>
      </c>
      <c r="AT48" s="4">
        <v>4</v>
      </c>
      <c r="AU48" s="4">
        <v>2</v>
      </c>
      <c r="AW48" s="4">
        <v>3</v>
      </c>
      <c r="AX48" s="4">
        <v>4</v>
      </c>
      <c r="AY48" s="4">
        <v>5</v>
      </c>
      <c r="AZ48" s="4">
        <v>3</v>
      </c>
      <c r="BA48" s="4">
        <v>3</v>
      </c>
      <c r="BB48" s="4">
        <v>4</v>
      </c>
      <c r="BC48" s="4">
        <v>3</v>
      </c>
      <c r="BD48" s="4">
        <v>2</v>
      </c>
      <c r="BE48" s="4">
        <v>3</v>
      </c>
      <c r="BF48" s="4">
        <v>4</v>
      </c>
      <c r="BG48" s="4">
        <v>3</v>
      </c>
      <c r="BH48" s="4">
        <v>4</v>
      </c>
      <c r="BI48" s="4">
        <v>5</v>
      </c>
      <c r="BJ48" s="4">
        <v>3</v>
      </c>
    </row>
    <row r="49" spans="1:62" ht="14" x14ac:dyDescent="0.15">
      <c r="A49" s="20" t="str">
        <f t="shared" si="0"/>
        <v>FairnessKL[SQ014]</v>
      </c>
      <c r="B49" s="4" t="s">
        <v>43</v>
      </c>
      <c r="C49" s="4">
        <v>3</v>
      </c>
      <c r="D49" s="4">
        <v>5</v>
      </c>
      <c r="E49" s="4">
        <v>4</v>
      </c>
      <c r="F49" s="4">
        <v>1</v>
      </c>
      <c r="G49" s="4">
        <v>3</v>
      </c>
      <c r="H49" s="4">
        <v>4</v>
      </c>
      <c r="I49" s="4">
        <v>3</v>
      </c>
      <c r="J49" s="4">
        <v>5</v>
      </c>
      <c r="K49" s="4">
        <v>3</v>
      </c>
      <c r="L49" s="4">
        <v>5</v>
      </c>
      <c r="M49" s="4">
        <v>4</v>
      </c>
      <c r="N49" s="4">
        <v>5</v>
      </c>
      <c r="O49" s="4">
        <v>4</v>
      </c>
      <c r="P49" s="4">
        <v>3</v>
      </c>
      <c r="Q49" s="4">
        <v>5</v>
      </c>
      <c r="R49" s="4">
        <v>5</v>
      </c>
      <c r="S49" s="4">
        <v>3</v>
      </c>
      <c r="T49" s="4">
        <v>4</v>
      </c>
      <c r="U49" s="4">
        <v>4</v>
      </c>
      <c r="V49" s="4">
        <v>4</v>
      </c>
      <c r="W49" s="4">
        <v>3</v>
      </c>
      <c r="X49" s="4">
        <v>4</v>
      </c>
      <c r="Y49" s="4">
        <v>4</v>
      </c>
      <c r="Z49" s="4">
        <v>2</v>
      </c>
      <c r="AA49" s="4">
        <v>4</v>
      </c>
      <c r="AB49" s="4">
        <v>5</v>
      </c>
      <c r="AC49" s="4">
        <v>4</v>
      </c>
      <c r="AD49" s="4">
        <v>5</v>
      </c>
      <c r="AE49" s="4">
        <v>3</v>
      </c>
      <c r="AF49" s="4">
        <v>2</v>
      </c>
      <c r="AG49" s="4">
        <v>5</v>
      </c>
      <c r="AH49" s="4">
        <v>4</v>
      </c>
      <c r="AI49" s="4">
        <v>4</v>
      </c>
      <c r="AJ49" s="4">
        <v>5</v>
      </c>
      <c r="AK49" s="4">
        <v>4</v>
      </c>
      <c r="AL49" s="4">
        <v>4</v>
      </c>
      <c r="AM49" s="4">
        <v>4</v>
      </c>
      <c r="AN49" s="4">
        <v>4</v>
      </c>
      <c r="AO49" s="4">
        <v>5</v>
      </c>
      <c r="AP49" s="4">
        <v>3</v>
      </c>
      <c r="AQ49" s="4">
        <v>5</v>
      </c>
      <c r="AR49" s="4">
        <v>4</v>
      </c>
      <c r="AS49" s="4">
        <v>4</v>
      </c>
      <c r="AT49" s="4">
        <v>4</v>
      </c>
      <c r="AU49" s="4">
        <v>2</v>
      </c>
      <c r="AW49" s="4">
        <v>3</v>
      </c>
      <c r="AX49" s="4">
        <v>4</v>
      </c>
      <c r="AY49" s="4">
        <v>5</v>
      </c>
      <c r="AZ49" s="4">
        <v>3</v>
      </c>
      <c r="BA49" s="4">
        <v>4</v>
      </c>
      <c r="BB49" s="4">
        <v>4</v>
      </c>
      <c r="BC49" s="4">
        <v>3</v>
      </c>
      <c r="BD49" s="4">
        <v>3</v>
      </c>
      <c r="BE49" s="4">
        <v>3</v>
      </c>
      <c r="BF49" s="4">
        <v>4</v>
      </c>
      <c r="BG49" s="4">
        <v>4</v>
      </c>
      <c r="BH49" s="4">
        <v>4</v>
      </c>
      <c r="BI49" s="4">
        <v>4</v>
      </c>
      <c r="BJ49" s="4">
        <v>3</v>
      </c>
    </row>
    <row r="50" spans="1:62" ht="14" x14ac:dyDescent="0.15">
      <c r="A50" s="20" t="str">
        <f t="shared" si="0"/>
        <v>FairnessKL[SQ015]</v>
      </c>
      <c r="B50" s="4" t="s">
        <v>1154</v>
      </c>
      <c r="C50" s="4">
        <v>3</v>
      </c>
      <c r="D50" s="4">
        <v>5</v>
      </c>
      <c r="E50" s="4">
        <v>3</v>
      </c>
      <c r="F50" s="4">
        <v>2</v>
      </c>
      <c r="G50" s="4">
        <v>3</v>
      </c>
      <c r="H50" s="4">
        <v>5</v>
      </c>
      <c r="I50" s="4">
        <v>3</v>
      </c>
      <c r="J50" s="4">
        <v>5</v>
      </c>
      <c r="K50" s="4">
        <v>4</v>
      </c>
      <c r="L50" s="4">
        <v>5</v>
      </c>
      <c r="M50" s="4">
        <v>4</v>
      </c>
      <c r="N50" s="4">
        <v>5</v>
      </c>
      <c r="O50" s="4">
        <v>4</v>
      </c>
      <c r="P50" s="4">
        <v>3</v>
      </c>
      <c r="Q50" s="4">
        <v>5</v>
      </c>
      <c r="R50" s="4">
        <v>5</v>
      </c>
      <c r="S50" s="4">
        <v>3</v>
      </c>
      <c r="T50" s="4">
        <v>4</v>
      </c>
      <c r="U50" s="4">
        <v>4</v>
      </c>
      <c r="V50" s="4">
        <v>3</v>
      </c>
      <c r="W50" s="4">
        <v>4</v>
      </c>
      <c r="X50" s="4">
        <v>5</v>
      </c>
      <c r="Y50" s="4">
        <v>4</v>
      </c>
      <c r="Z50" s="4">
        <v>1</v>
      </c>
      <c r="AA50" s="4">
        <v>4</v>
      </c>
      <c r="AB50" s="4">
        <v>5</v>
      </c>
      <c r="AC50" s="4">
        <v>4</v>
      </c>
      <c r="AD50" s="4">
        <v>4</v>
      </c>
      <c r="AE50" s="4">
        <v>3</v>
      </c>
      <c r="AF50" s="4">
        <v>2</v>
      </c>
      <c r="AG50" s="4">
        <v>5</v>
      </c>
      <c r="AH50" s="4">
        <v>5</v>
      </c>
      <c r="AI50" s="4">
        <v>4</v>
      </c>
      <c r="AJ50" s="4">
        <v>4</v>
      </c>
      <c r="AK50" s="4">
        <v>4</v>
      </c>
      <c r="AL50" s="4">
        <v>4</v>
      </c>
      <c r="AM50" s="4">
        <v>4</v>
      </c>
      <c r="AN50" s="4">
        <v>3</v>
      </c>
      <c r="AO50" s="4">
        <v>5</v>
      </c>
      <c r="AP50" s="4">
        <v>1</v>
      </c>
      <c r="AQ50" s="4">
        <v>5</v>
      </c>
      <c r="AR50" s="4">
        <v>3</v>
      </c>
      <c r="AS50" s="4">
        <v>4</v>
      </c>
      <c r="AT50" s="4">
        <v>3</v>
      </c>
      <c r="AU50" s="4">
        <v>2</v>
      </c>
      <c r="AW50" s="4">
        <v>3</v>
      </c>
      <c r="AX50" s="4">
        <v>4</v>
      </c>
      <c r="AY50" s="4">
        <v>5</v>
      </c>
      <c r="AZ50" s="4">
        <v>3</v>
      </c>
      <c r="BA50" s="4">
        <v>3</v>
      </c>
      <c r="BB50" s="4">
        <v>4</v>
      </c>
      <c r="BC50" s="4">
        <v>3</v>
      </c>
      <c r="BD50" s="4">
        <v>2</v>
      </c>
      <c r="BE50" s="4">
        <v>3</v>
      </c>
      <c r="BF50" s="4">
        <v>3</v>
      </c>
      <c r="BG50" s="4">
        <v>4</v>
      </c>
      <c r="BH50" s="4">
        <v>4</v>
      </c>
      <c r="BI50" s="4">
        <v>5</v>
      </c>
      <c r="BJ50" s="4">
        <v>3</v>
      </c>
    </row>
    <row r="51" spans="1:62" ht="14" x14ac:dyDescent="0.15">
      <c r="A51" s="20" t="str">
        <f t="shared" si="0"/>
        <v>ZufriedenheitKL[SQ001]</v>
      </c>
      <c r="B51" s="4" t="s">
        <v>44</v>
      </c>
      <c r="C51" s="4">
        <v>3</v>
      </c>
      <c r="D51" s="4">
        <v>5</v>
      </c>
      <c r="E51" s="4">
        <v>4</v>
      </c>
      <c r="F51" s="4">
        <v>1</v>
      </c>
      <c r="G51" s="4">
        <v>3</v>
      </c>
      <c r="H51" s="4">
        <v>4</v>
      </c>
      <c r="I51" s="4">
        <v>3</v>
      </c>
      <c r="J51" s="4">
        <v>5</v>
      </c>
      <c r="K51" s="4">
        <v>4</v>
      </c>
      <c r="L51" s="4">
        <v>3</v>
      </c>
      <c r="M51" s="4">
        <v>3</v>
      </c>
      <c r="N51" s="4">
        <v>5</v>
      </c>
      <c r="O51" s="4">
        <v>4</v>
      </c>
      <c r="P51" s="4">
        <v>2</v>
      </c>
      <c r="Q51" s="4">
        <v>4</v>
      </c>
      <c r="R51" s="4">
        <v>5</v>
      </c>
      <c r="S51" s="4">
        <v>3</v>
      </c>
      <c r="T51" s="4">
        <v>4</v>
      </c>
      <c r="U51" s="4">
        <v>3</v>
      </c>
      <c r="V51" s="4">
        <v>4</v>
      </c>
      <c r="W51" s="4">
        <v>3</v>
      </c>
      <c r="X51" s="4">
        <v>4</v>
      </c>
      <c r="Y51" s="4">
        <v>4</v>
      </c>
      <c r="Z51" s="4">
        <v>2</v>
      </c>
      <c r="AA51" s="4">
        <v>4</v>
      </c>
      <c r="AB51" s="4">
        <v>4</v>
      </c>
      <c r="AC51" s="4">
        <v>3</v>
      </c>
      <c r="AD51" s="4">
        <v>4</v>
      </c>
      <c r="AE51" s="4">
        <v>2</v>
      </c>
      <c r="AF51" s="4">
        <v>2</v>
      </c>
      <c r="AG51" s="4">
        <v>5</v>
      </c>
      <c r="AH51" s="4">
        <v>4</v>
      </c>
      <c r="AI51" s="4">
        <v>4</v>
      </c>
      <c r="AJ51" s="4">
        <v>5</v>
      </c>
      <c r="AK51" s="4">
        <v>4</v>
      </c>
      <c r="AL51" s="4">
        <v>4</v>
      </c>
      <c r="AM51" s="4">
        <v>2</v>
      </c>
      <c r="AN51" s="4">
        <v>4</v>
      </c>
      <c r="AO51" s="4">
        <v>4</v>
      </c>
      <c r="AP51" s="4">
        <v>4</v>
      </c>
      <c r="AQ51" s="4">
        <v>4</v>
      </c>
      <c r="AR51" s="4">
        <v>4</v>
      </c>
      <c r="AS51" s="4">
        <v>3</v>
      </c>
      <c r="AT51" s="4">
        <v>3</v>
      </c>
      <c r="AU51" s="4">
        <v>1</v>
      </c>
      <c r="AW51" s="4">
        <v>2</v>
      </c>
      <c r="AX51" s="4">
        <v>4</v>
      </c>
      <c r="AY51" s="4">
        <v>5</v>
      </c>
      <c r="AZ51" s="4">
        <v>3</v>
      </c>
      <c r="BA51" s="4">
        <v>3</v>
      </c>
      <c r="BB51" s="4">
        <v>4</v>
      </c>
      <c r="BC51" s="4">
        <v>4</v>
      </c>
      <c r="BD51" s="4">
        <v>3</v>
      </c>
      <c r="BE51" s="4">
        <v>3</v>
      </c>
      <c r="BF51" s="4">
        <v>4</v>
      </c>
      <c r="BG51" s="4">
        <v>3</v>
      </c>
      <c r="BH51" s="4">
        <v>4</v>
      </c>
      <c r="BI51" s="4">
        <v>3</v>
      </c>
      <c r="BJ51" s="4">
        <v>3</v>
      </c>
    </row>
    <row r="52" spans="1:62" ht="14" x14ac:dyDescent="0.15">
      <c r="A52" s="20" t="str">
        <f t="shared" si="0"/>
        <v>ZufriedenheitKL[SQ002]</v>
      </c>
      <c r="B52" s="4" t="s">
        <v>45</v>
      </c>
      <c r="C52" s="4">
        <v>3</v>
      </c>
      <c r="D52" s="4">
        <v>5</v>
      </c>
      <c r="E52" s="4">
        <v>3</v>
      </c>
      <c r="F52" s="4">
        <v>1</v>
      </c>
      <c r="G52" s="4">
        <v>3</v>
      </c>
      <c r="H52" s="4">
        <v>4</v>
      </c>
      <c r="I52" s="4">
        <v>3</v>
      </c>
      <c r="J52" s="4">
        <v>4</v>
      </c>
      <c r="K52" s="4">
        <v>4</v>
      </c>
      <c r="L52" s="4">
        <v>4</v>
      </c>
      <c r="M52" s="4">
        <v>3</v>
      </c>
      <c r="N52" s="4">
        <v>5</v>
      </c>
      <c r="O52" s="4">
        <v>4</v>
      </c>
      <c r="P52" s="4">
        <v>3</v>
      </c>
      <c r="Q52" s="4">
        <v>5</v>
      </c>
      <c r="R52" s="4">
        <v>5</v>
      </c>
      <c r="S52" s="4">
        <v>3</v>
      </c>
      <c r="T52" s="4">
        <v>4</v>
      </c>
      <c r="U52" s="4">
        <v>3</v>
      </c>
      <c r="V52" s="4">
        <v>5</v>
      </c>
      <c r="W52" s="4">
        <v>3</v>
      </c>
      <c r="X52" s="4">
        <v>4</v>
      </c>
      <c r="Y52" s="4">
        <v>4</v>
      </c>
      <c r="Z52" s="4">
        <v>3</v>
      </c>
      <c r="AA52" s="4">
        <v>3</v>
      </c>
      <c r="AB52" s="4">
        <v>5</v>
      </c>
      <c r="AC52" s="4">
        <v>3</v>
      </c>
      <c r="AD52" s="4">
        <v>4</v>
      </c>
      <c r="AE52" s="4">
        <v>2</v>
      </c>
      <c r="AF52" s="4">
        <v>2</v>
      </c>
      <c r="AG52" s="4">
        <v>5</v>
      </c>
      <c r="AH52" s="4">
        <v>5</v>
      </c>
      <c r="AI52" s="4">
        <v>4</v>
      </c>
      <c r="AJ52" s="4">
        <v>5</v>
      </c>
      <c r="AK52" s="4">
        <v>3</v>
      </c>
      <c r="AL52" s="4">
        <v>4</v>
      </c>
      <c r="AM52" s="4">
        <v>3</v>
      </c>
      <c r="AN52" s="4">
        <v>4</v>
      </c>
      <c r="AO52" s="4">
        <v>4</v>
      </c>
      <c r="AP52" s="4">
        <v>4</v>
      </c>
      <c r="AQ52" s="4">
        <v>4</v>
      </c>
      <c r="AR52" s="4">
        <v>4</v>
      </c>
      <c r="AS52" s="4">
        <v>3</v>
      </c>
      <c r="AT52" s="4">
        <v>3</v>
      </c>
      <c r="AU52" s="4">
        <v>1</v>
      </c>
      <c r="AW52" s="4">
        <v>2</v>
      </c>
      <c r="AX52" s="4">
        <v>4</v>
      </c>
      <c r="AY52" s="4">
        <v>5</v>
      </c>
      <c r="AZ52" s="4">
        <v>4</v>
      </c>
      <c r="BA52" s="4">
        <v>3</v>
      </c>
      <c r="BB52" s="4">
        <v>4</v>
      </c>
      <c r="BC52" s="4">
        <v>4</v>
      </c>
      <c r="BD52" s="4">
        <v>3</v>
      </c>
      <c r="BE52" s="4">
        <v>3</v>
      </c>
      <c r="BF52" s="4">
        <v>3</v>
      </c>
      <c r="BG52" s="4">
        <v>3</v>
      </c>
      <c r="BH52" s="4">
        <v>3</v>
      </c>
      <c r="BI52" s="4">
        <v>2</v>
      </c>
      <c r="BJ52" s="4">
        <v>2</v>
      </c>
    </row>
    <row r="53" spans="1:62" ht="14" x14ac:dyDescent="0.15">
      <c r="A53" s="20" t="str">
        <f t="shared" si="0"/>
        <v>ZufriedenheitKL[SQ003]</v>
      </c>
      <c r="B53" s="4" t="s">
        <v>46</v>
      </c>
      <c r="C53" s="4">
        <v>3</v>
      </c>
      <c r="D53" s="4">
        <v>5</v>
      </c>
      <c r="E53" s="4">
        <v>3</v>
      </c>
      <c r="F53" s="4">
        <v>1</v>
      </c>
      <c r="G53" s="4">
        <v>3</v>
      </c>
      <c r="H53" s="4">
        <v>3</v>
      </c>
      <c r="I53" s="4">
        <v>3</v>
      </c>
      <c r="J53" s="4">
        <v>5</v>
      </c>
      <c r="K53" s="4">
        <v>3</v>
      </c>
      <c r="L53" s="4">
        <v>2</v>
      </c>
      <c r="M53" s="4">
        <v>2</v>
      </c>
      <c r="N53" s="4">
        <v>5</v>
      </c>
      <c r="O53" s="4">
        <v>3</v>
      </c>
      <c r="P53" s="4">
        <v>3</v>
      </c>
      <c r="Q53" s="4">
        <v>5</v>
      </c>
      <c r="R53" s="4">
        <v>5</v>
      </c>
      <c r="S53" s="4">
        <v>3</v>
      </c>
      <c r="T53" s="4">
        <v>4</v>
      </c>
      <c r="U53" s="4">
        <v>3</v>
      </c>
      <c r="V53" s="4">
        <v>4</v>
      </c>
      <c r="W53" s="4">
        <v>3</v>
      </c>
      <c r="X53" s="4">
        <v>3</v>
      </c>
      <c r="Y53" s="4">
        <v>4</v>
      </c>
      <c r="Z53" s="4">
        <v>2</v>
      </c>
      <c r="AA53" s="4">
        <v>3</v>
      </c>
      <c r="AB53" s="4">
        <v>5</v>
      </c>
      <c r="AC53" s="4">
        <v>3</v>
      </c>
      <c r="AD53" s="4">
        <v>3</v>
      </c>
      <c r="AE53" s="4">
        <v>2</v>
      </c>
      <c r="AF53" s="4">
        <v>2</v>
      </c>
      <c r="AG53" s="4">
        <v>5</v>
      </c>
      <c r="AH53" s="4">
        <v>4</v>
      </c>
      <c r="AI53" s="4">
        <v>3</v>
      </c>
      <c r="AJ53" s="4">
        <v>5</v>
      </c>
      <c r="AK53" s="4">
        <v>3</v>
      </c>
      <c r="AL53" s="4">
        <v>4</v>
      </c>
      <c r="AM53" s="4">
        <v>2</v>
      </c>
      <c r="AN53" s="4">
        <v>4</v>
      </c>
      <c r="AO53" s="4">
        <v>5</v>
      </c>
      <c r="AP53" s="4">
        <v>4</v>
      </c>
      <c r="AQ53" s="4">
        <v>5</v>
      </c>
      <c r="AR53" s="4">
        <v>3</v>
      </c>
      <c r="AS53" s="4">
        <v>3</v>
      </c>
      <c r="AT53" s="4">
        <v>2</v>
      </c>
      <c r="AU53" s="4">
        <v>1</v>
      </c>
      <c r="AW53" s="4">
        <v>2</v>
      </c>
      <c r="AX53" s="4">
        <v>4</v>
      </c>
      <c r="AY53" s="4">
        <v>5</v>
      </c>
      <c r="AZ53" s="4">
        <v>3</v>
      </c>
      <c r="BA53" s="4">
        <v>3</v>
      </c>
      <c r="BB53" s="4">
        <v>4</v>
      </c>
      <c r="BC53" s="4">
        <v>4</v>
      </c>
      <c r="BD53" s="4">
        <v>3</v>
      </c>
      <c r="BE53" s="4">
        <v>3</v>
      </c>
      <c r="BF53" s="4">
        <v>3</v>
      </c>
      <c r="BG53" s="4">
        <v>2</v>
      </c>
      <c r="BH53" s="4">
        <v>3</v>
      </c>
      <c r="BI53" s="4">
        <v>3</v>
      </c>
      <c r="BJ53" s="4">
        <v>2</v>
      </c>
    </row>
    <row r="54" spans="1:62" ht="14" x14ac:dyDescent="0.15">
      <c r="A54" s="20" t="str">
        <f t="shared" si="0"/>
        <v>ZufriedenheitKL[SQ004]</v>
      </c>
      <c r="B54" s="4" t="s">
        <v>47</v>
      </c>
      <c r="C54" s="4">
        <v>3</v>
      </c>
      <c r="D54" s="4">
        <v>5</v>
      </c>
      <c r="E54" s="4">
        <v>3</v>
      </c>
      <c r="F54" s="4">
        <v>1</v>
      </c>
      <c r="G54" s="4">
        <v>3</v>
      </c>
      <c r="H54" s="4">
        <v>3</v>
      </c>
      <c r="I54" s="4">
        <v>2</v>
      </c>
      <c r="J54" s="4">
        <v>5</v>
      </c>
      <c r="K54" s="4">
        <v>3</v>
      </c>
      <c r="L54" s="4">
        <v>2</v>
      </c>
      <c r="M54" s="4">
        <v>3</v>
      </c>
      <c r="N54" s="4">
        <v>5</v>
      </c>
      <c r="O54" s="4">
        <v>3</v>
      </c>
      <c r="P54" s="4">
        <v>2</v>
      </c>
      <c r="Q54" s="4">
        <v>5</v>
      </c>
      <c r="R54" s="4">
        <v>5</v>
      </c>
      <c r="S54" s="4">
        <v>3</v>
      </c>
      <c r="T54" s="4">
        <v>3</v>
      </c>
      <c r="U54" s="4">
        <v>3</v>
      </c>
      <c r="V54" s="4">
        <v>5</v>
      </c>
      <c r="W54" s="4">
        <v>2</v>
      </c>
      <c r="X54" s="4">
        <v>4</v>
      </c>
      <c r="Y54" s="4">
        <v>4</v>
      </c>
      <c r="Z54" s="4">
        <v>2</v>
      </c>
      <c r="AA54" s="4">
        <v>3</v>
      </c>
      <c r="AB54" s="4">
        <v>4</v>
      </c>
      <c r="AC54" s="4">
        <v>4</v>
      </c>
      <c r="AD54" s="4">
        <v>2</v>
      </c>
      <c r="AE54" s="4">
        <v>2</v>
      </c>
      <c r="AF54" s="4">
        <v>3</v>
      </c>
      <c r="AG54" s="4">
        <v>4</v>
      </c>
      <c r="AH54" s="4">
        <v>4</v>
      </c>
      <c r="AI54" s="4">
        <v>3</v>
      </c>
      <c r="AJ54" s="4">
        <v>5</v>
      </c>
      <c r="AK54" s="4">
        <v>3</v>
      </c>
      <c r="AL54" s="4">
        <v>4</v>
      </c>
      <c r="AM54" s="4">
        <v>2</v>
      </c>
      <c r="AN54" s="4">
        <v>2</v>
      </c>
      <c r="AO54" s="4">
        <v>4</v>
      </c>
      <c r="AP54" s="4">
        <v>4</v>
      </c>
      <c r="AQ54" s="4">
        <v>4</v>
      </c>
      <c r="AR54" s="4">
        <v>3</v>
      </c>
      <c r="AS54" s="4">
        <v>3</v>
      </c>
      <c r="AT54" s="4">
        <v>2</v>
      </c>
      <c r="AU54" s="4">
        <v>1</v>
      </c>
      <c r="AW54" s="4">
        <v>1</v>
      </c>
      <c r="AX54" s="4">
        <v>4</v>
      </c>
      <c r="AY54" s="4">
        <v>5</v>
      </c>
      <c r="AZ54" s="4">
        <v>3</v>
      </c>
      <c r="BA54" s="4">
        <v>3</v>
      </c>
      <c r="BB54" s="4">
        <v>4</v>
      </c>
      <c r="BC54" s="4">
        <v>3</v>
      </c>
      <c r="BD54" s="4">
        <v>3</v>
      </c>
      <c r="BE54" s="4">
        <v>2</v>
      </c>
      <c r="BF54" s="4">
        <v>3</v>
      </c>
      <c r="BG54" s="4">
        <v>2</v>
      </c>
      <c r="BH54" s="4">
        <v>2</v>
      </c>
      <c r="BI54" s="4">
        <v>3</v>
      </c>
      <c r="BJ54" s="4">
        <v>2</v>
      </c>
    </row>
    <row r="55" spans="1:62" ht="14" x14ac:dyDescent="0.15">
      <c r="A55" s="20" t="str">
        <f t="shared" si="0"/>
        <v>ZufriedenheitKL[SQ005]</v>
      </c>
      <c r="B55" s="4" t="s">
        <v>48</v>
      </c>
      <c r="C55" s="4">
        <v>3</v>
      </c>
      <c r="D55" s="4">
        <v>5</v>
      </c>
      <c r="E55" s="4">
        <v>4</v>
      </c>
      <c r="F55" s="4">
        <v>1</v>
      </c>
      <c r="G55" s="4">
        <v>3</v>
      </c>
      <c r="H55" s="4">
        <v>4</v>
      </c>
      <c r="I55" s="4">
        <v>3</v>
      </c>
      <c r="J55" s="4">
        <v>5</v>
      </c>
      <c r="K55" s="4">
        <v>4</v>
      </c>
      <c r="L55" s="4">
        <v>4</v>
      </c>
      <c r="M55" s="4">
        <v>2</v>
      </c>
      <c r="N55" s="4">
        <v>5</v>
      </c>
      <c r="O55" s="4">
        <v>3</v>
      </c>
      <c r="P55" s="4">
        <v>2</v>
      </c>
      <c r="Q55" s="4">
        <v>5</v>
      </c>
      <c r="R55" s="4">
        <v>5</v>
      </c>
      <c r="S55" s="4">
        <v>3</v>
      </c>
      <c r="T55" s="4">
        <v>4</v>
      </c>
      <c r="U55" s="4">
        <v>3</v>
      </c>
      <c r="V55" s="4">
        <v>4</v>
      </c>
      <c r="W55" s="4">
        <v>3</v>
      </c>
      <c r="X55" s="4">
        <v>5</v>
      </c>
      <c r="Y55" s="4">
        <v>4</v>
      </c>
      <c r="Z55" s="4">
        <v>3</v>
      </c>
      <c r="AA55" s="4">
        <v>4</v>
      </c>
      <c r="AB55" s="4">
        <v>5</v>
      </c>
      <c r="AC55" s="4">
        <v>4</v>
      </c>
      <c r="AD55" s="4">
        <v>3</v>
      </c>
      <c r="AE55" s="4">
        <v>2</v>
      </c>
      <c r="AF55" s="4">
        <v>2</v>
      </c>
      <c r="AG55" s="4">
        <v>5</v>
      </c>
      <c r="AH55" s="4">
        <v>5</v>
      </c>
      <c r="AI55" s="4">
        <v>4</v>
      </c>
      <c r="AJ55" s="4">
        <v>5</v>
      </c>
      <c r="AK55" s="4">
        <v>3</v>
      </c>
      <c r="AL55" s="4">
        <v>4</v>
      </c>
      <c r="AM55" s="4">
        <v>1</v>
      </c>
      <c r="AN55" s="4">
        <v>4</v>
      </c>
      <c r="AO55" s="4">
        <v>4</v>
      </c>
      <c r="AP55" s="4">
        <v>4</v>
      </c>
      <c r="AQ55" s="4">
        <v>4</v>
      </c>
      <c r="AR55" s="4">
        <v>4</v>
      </c>
      <c r="AS55" s="4">
        <v>3</v>
      </c>
      <c r="AT55" s="4">
        <v>3</v>
      </c>
      <c r="AU55" s="4">
        <v>1</v>
      </c>
      <c r="AW55" s="4">
        <v>1</v>
      </c>
      <c r="AX55" s="4">
        <v>4</v>
      </c>
      <c r="AY55" s="4">
        <v>5</v>
      </c>
      <c r="AZ55" s="4">
        <v>3</v>
      </c>
      <c r="BA55" s="4">
        <v>3</v>
      </c>
      <c r="BB55" s="4">
        <v>4</v>
      </c>
      <c r="BC55" s="4">
        <v>4</v>
      </c>
      <c r="BD55" s="4">
        <v>3</v>
      </c>
      <c r="BE55" s="4">
        <v>3</v>
      </c>
      <c r="BF55" s="4">
        <v>3</v>
      </c>
      <c r="BG55" s="4">
        <v>3</v>
      </c>
      <c r="BH55" s="4">
        <v>3</v>
      </c>
      <c r="BI55" s="4">
        <v>3</v>
      </c>
      <c r="BJ55" s="4">
        <v>2</v>
      </c>
    </row>
    <row r="56" spans="1:62" ht="14" x14ac:dyDescent="0.15">
      <c r="A56" s="20" t="str">
        <f t="shared" si="0"/>
        <v>ServiceQualityKL[SQ001]</v>
      </c>
      <c r="B56" s="4" t="s">
        <v>49</v>
      </c>
      <c r="C56" s="4">
        <v>3</v>
      </c>
      <c r="D56" s="4">
        <v>5</v>
      </c>
      <c r="E56" s="4">
        <v>4</v>
      </c>
      <c r="F56" s="4">
        <v>1</v>
      </c>
      <c r="G56" s="4">
        <v>3</v>
      </c>
      <c r="H56" s="4">
        <v>4</v>
      </c>
      <c r="I56" s="4">
        <v>4</v>
      </c>
      <c r="J56" s="4">
        <v>5</v>
      </c>
      <c r="K56" s="4">
        <v>4</v>
      </c>
      <c r="L56" s="4">
        <v>3</v>
      </c>
      <c r="M56" s="4">
        <v>5</v>
      </c>
      <c r="N56" s="4">
        <v>5</v>
      </c>
      <c r="O56" s="4">
        <v>4</v>
      </c>
      <c r="P56" s="4">
        <v>2</v>
      </c>
      <c r="Q56" s="4">
        <v>5</v>
      </c>
      <c r="R56" s="4">
        <v>5</v>
      </c>
      <c r="S56" s="4">
        <v>3</v>
      </c>
      <c r="T56" s="4">
        <v>4</v>
      </c>
      <c r="U56" s="4">
        <v>4</v>
      </c>
      <c r="V56" s="4">
        <v>4</v>
      </c>
      <c r="W56" s="4">
        <v>3</v>
      </c>
      <c r="X56" s="4">
        <v>5</v>
      </c>
      <c r="Y56" s="4">
        <v>4</v>
      </c>
      <c r="Z56" s="4">
        <v>2</v>
      </c>
      <c r="AA56" s="4">
        <v>4</v>
      </c>
      <c r="AB56" s="4">
        <v>5</v>
      </c>
      <c r="AC56" s="4">
        <v>4</v>
      </c>
      <c r="AD56" s="4">
        <v>4</v>
      </c>
      <c r="AE56" s="4">
        <v>2</v>
      </c>
      <c r="AF56" s="4">
        <v>2</v>
      </c>
      <c r="AG56" s="4">
        <v>5</v>
      </c>
      <c r="AH56" s="4">
        <v>4</v>
      </c>
      <c r="AI56" s="4">
        <v>4</v>
      </c>
      <c r="AJ56" s="4">
        <v>5</v>
      </c>
      <c r="AK56" s="4">
        <v>4</v>
      </c>
      <c r="AL56" s="4">
        <v>5</v>
      </c>
      <c r="AM56" s="4">
        <v>2</v>
      </c>
      <c r="AN56" s="4">
        <v>4</v>
      </c>
      <c r="AO56" s="4">
        <v>3</v>
      </c>
      <c r="AP56" s="4">
        <v>4</v>
      </c>
      <c r="AQ56" s="4">
        <v>5</v>
      </c>
      <c r="AR56" s="4">
        <v>4</v>
      </c>
      <c r="AS56" s="4">
        <v>3</v>
      </c>
      <c r="AT56" s="4">
        <v>3</v>
      </c>
      <c r="AU56" s="4">
        <v>1</v>
      </c>
      <c r="AW56" s="4">
        <v>3</v>
      </c>
      <c r="AX56" s="4">
        <v>4</v>
      </c>
      <c r="AY56" s="4">
        <v>5</v>
      </c>
      <c r="AZ56" s="4">
        <v>3</v>
      </c>
      <c r="BA56" s="4">
        <v>3</v>
      </c>
      <c r="BB56" s="4">
        <v>5</v>
      </c>
      <c r="BC56" s="4">
        <v>4</v>
      </c>
      <c r="BD56" s="4">
        <v>3</v>
      </c>
      <c r="BE56" s="4">
        <v>4</v>
      </c>
      <c r="BF56" s="4">
        <v>4</v>
      </c>
      <c r="BG56" s="4">
        <v>4</v>
      </c>
      <c r="BH56" s="4">
        <v>4</v>
      </c>
      <c r="BI56" s="4">
        <v>3</v>
      </c>
      <c r="BJ56" s="4">
        <v>3</v>
      </c>
    </row>
    <row r="57" spans="1:62" ht="14" x14ac:dyDescent="0.15">
      <c r="A57" s="20" t="str">
        <f t="shared" si="0"/>
        <v>ServiceQualityKL[SQ002]</v>
      </c>
      <c r="B57" s="4" t="s">
        <v>50</v>
      </c>
      <c r="C57" s="4">
        <v>3</v>
      </c>
      <c r="D57" s="4">
        <v>5</v>
      </c>
      <c r="E57" s="4">
        <v>5</v>
      </c>
      <c r="F57" s="4">
        <v>3</v>
      </c>
      <c r="G57" s="4">
        <v>3</v>
      </c>
      <c r="H57" s="4">
        <v>5</v>
      </c>
      <c r="I57" s="4">
        <v>4</v>
      </c>
      <c r="J57" s="4">
        <v>5</v>
      </c>
      <c r="K57" s="4">
        <v>4</v>
      </c>
      <c r="L57" s="4">
        <v>5</v>
      </c>
      <c r="M57" s="4">
        <v>5</v>
      </c>
      <c r="N57" s="4">
        <v>5</v>
      </c>
      <c r="O57" s="4">
        <v>5</v>
      </c>
      <c r="P57" s="4">
        <v>1</v>
      </c>
      <c r="Q57" s="4">
        <v>5</v>
      </c>
      <c r="R57" s="4">
        <v>5</v>
      </c>
      <c r="S57" s="4">
        <v>4</v>
      </c>
      <c r="T57" s="4">
        <v>4</v>
      </c>
      <c r="U57" s="4">
        <v>5</v>
      </c>
      <c r="V57" s="4">
        <v>5</v>
      </c>
      <c r="W57" s="4">
        <v>5</v>
      </c>
      <c r="X57" s="4">
        <v>4</v>
      </c>
      <c r="Y57" s="4">
        <v>4</v>
      </c>
      <c r="Z57" s="4">
        <v>4</v>
      </c>
      <c r="AA57" s="4">
        <v>4</v>
      </c>
      <c r="AB57" s="4">
        <v>5</v>
      </c>
      <c r="AC57" s="4">
        <v>5</v>
      </c>
      <c r="AD57" s="4">
        <v>5</v>
      </c>
      <c r="AE57" s="4">
        <v>3</v>
      </c>
      <c r="AF57" s="4">
        <v>2</v>
      </c>
      <c r="AG57" s="4">
        <v>5</v>
      </c>
      <c r="AH57" s="4">
        <v>5</v>
      </c>
      <c r="AI57" s="4">
        <v>5</v>
      </c>
      <c r="AJ57" s="4">
        <v>5</v>
      </c>
      <c r="AK57" s="4">
        <v>4</v>
      </c>
      <c r="AL57" s="4">
        <v>5</v>
      </c>
      <c r="AM57" s="4">
        <v>4</v>
      </c>
      <c r="AN57" s="4">
        <v>4</v>
      </c>
      <c r="AO57" s="4">
        <v>5</v>
      </c>
      <c r="AP57" s="4">
        <v>5</v>
      </c>
      <c r="AQ57" s="4">
        <v>5</v>
      </c>
      <c r="AR57" s="4">
        <v>4</v>
      </c>
      <c r="AS57" s="4">
        <v>5</v>
      </c>
      <c r="AT57" s="4">
        <v>4</v>
      </c>
      <c r="AU57" s="4">
        <v>2</v>
      </c>
      <c r="AW57" s="4">
        <v>5</v>
      </c>
      <c r="AX57" s="4">
        <v>4</v>
      </c>
      <c r="AY57" s="4">
        <v>4</v>
      </c>
      <c r="AZ57" s="4">
        <v>3</v>
      </c>
      <c r="BA57" s="4">
        <v>4</v>
      </c>
      <c r="BB57" s="4">
        <v>5</v>
      </c>
      <c r="BC57" s="4">
        <v>5</v>
      </c>
      <c r="BD57" s="4">
        <v>5</v>
      </c>
      <c r="BE57" s="4">
        <v>4</v>
      </c>
      <c r="BF57" s="4">
        <v>4</v>
      </c>
      <c r="BG57" s="4">
        <v>4</v>
      </c>
      <c r="BH57" s="4">
        <v>4</v>
      </c>
      <c r="BI57" s="4">
        <v>5</v>
      </c>
      <c r="BJ57" s="4">
        <v>4</v>
      </c>
    </row>
    <row r="58" spans="1:62" ht="14" x14ac:dyDescent="0.15">
      <c r="A58" s="20" t="str">
        <f t="shared" si="0"/>
        <v>ServiceQualityKL[SQ003]</v>
      </c>
      <c r="B58" s="4" t="s">
        <v>51</v>
      </c>
      <c r="C58" s="4">
        <v>3</v>
      </c>
      <c r="D58" s="4">
        <v>5</v>
      </c>
      <c r="E58" s="4">
        <v>4</v>
      </c>
      <c r="F58" s="4">
        <v>1</v>
      </c>
      <c r="G58" s="4">
        <v>3</v>
      </c>
      <c r="H58" s="4">
        <v>5</v>
      </c>
      <c r="I58" s="4">
        <v>3</v>
      </c>
      <c r="J58" s="4">
        <v>5</v>
      </c>
      <c r="K58" s="4">
        <v>3</v>
      </c>
      <c r="L58" s="4">
        <v>4</v>
      </c>
      <c r="M58" s="4">
        <v>5</v>
      </c>
      <c r="N58" s="4">
        <v>5</v>
      </c>
      <c r="O58" s="4">
        <v>5</v>
      </c>
      <c r="P58" s="4">
        <v>2</v>
      </c>
      <c r="Q58" s="4">
        <v>5</v>
      </c>
      <c r="R58" s="4">
        <v>4</v>
      </c>
      <c r="S58" s="4">
        <v>3</v>
      </c>
      <c r="T58" s="4">
        <v>4</v>
      </c>
      <c r="U58" s="4">
        <v>5</v>
      </c>
      <c r="V58" s="4">
        <v>3</v>
      </c>
      <c r="W58" s="4">
        <v>5</v>
      </c>
      <c r="X58" s="4">
        <v>4</v>
      </c>
      <c r="Y58" s="4">
        <v>4</v>
      </c>
      <c r="Z58" s="4">
        <v>3</v>
      </c>
      <c r="AA58" s="4">
        <v>4</v>
      </c>
      <c r="AB58" s="4">
        <v>5</v>
      </c>
      <c r="AC58" s="4">
        <v>5</v>
      </c>
      <c r="AD58" s="4">
        <v>4</v>
      </c>
      <c r="AE58" s="4">
        <v>3</v>
      </c>
      <c r="AF58" s="4">
        <v>1</v>
      </c>
      <c r="AG58" s="4">
        <v>5</v>
      </c>
      <c r="AH58" s="4">
        <v>4</v>
      </c>
      <c r="AI58" s="4">
        <v>4</v>
      </c>
      <c r="AJ58" s="4">
        <v>5</v>
      </c>
      <c r="AK58" s="4">
        <v>4</v>
      </c>
      <c r="AL58" s="4">
        <v>5</v>
      </c>
      <c r="AM58" s="4">
        <v>3</v>
      </c>
      <c r="AN58" s="4">
        <v>4</v>
      </c>
      <c r="AO58" s="4">
        <v>5</v>
      </c>
      <c r="AP58" s="4">
        <v>5</v>
      </c>
      <c r="AQ58" s="4">
        <v>5</v>
      </c>
      <c r="AR58" s="4">
        <v>4</v>
      </c>
      <c r="AS58" s="4">
        <v>4</v>
      </c>
      <c r="AT58" s="4">
        <v>3</v>
      </c>
      <c r="AU58" s="4">
        <v>2</v>
      </c>
      <c r="AW58" s="4">
        <v>5</v>
      </c>
      <c r="AX58" s="4">
        <v>4</v>
      </c>
      <c r="AY58" s="4">
        <v>5</v>
      </c>
      <c r="AZ58" s="4">
        <v>4</v>
      </c>
      <c r="BA58" s="4">
        <v>4</v>
      </c>
      <c r="BB58" s="4">
        <v>5</v>
      </c>
      <c r="BC58" s="4">
        <v>5</v>
      </c>
      <c r="BD58" s="4">
        <v>5</v>
      </c>
      <c r="BE58" s="4">
        <v>3</v>
      </c>
      <c r="BF58" s="4">
        <v>4</v>
      </c>
      <c r="BG58" s="4">
        <v>4</v>
      </c>
      <c r="BH58" s="4">
        <v>4</v>
      </c>
      <c r="BI58" s="4">
        <v>4</v>
      </c>
      <c r="BJ58" s="4">
        <v>4</v>
      </c>
    </row>
    <row r="59" spans="1:62" ht="14" x14ac:dyDescent="0.15">
      <c r="A59" s="20" t="str">
        <f t="shared" si="0"/>
        <v>ServiceQualityKL[SQ004]</v>
      </c>
      <c r="B59" s="4" t="s">
        <v>52</v>
      </c>
      <c r="C59" s="4">
        <v>3</v>
      </c>
      <c r="D59" s="4">
        <v>5</v>
      </c>
      <c r="E59" s="4">
        <v>3</v>
      </c>
      <c r="F59" s="4">
        <v>1</v>
      </c>
      <c r="G59" s="4">
        <v>3</v>
      </c>
      <c r="H59" s="4">
        <v>4</v>
      </c>
      <c r="I59" s="4">
        <v>3</v>
      </c>
      <c r="J59" s="4">
        <v>2</v>
      </c>
      <c r="K59" s="4">
        <v>4</v>
      </c>
      <c r="L59" s="4">
        <v>1</v>
      </c>
      <c r="M59" s="4">
        <v>3</v>
      </c>
      <c r="N59" s="4">
        <v>5</v>
      </c>
      <c r="O59" s="4">
        <v>4</v>
      </c>
      <c r="P59" s="4">
        <v>2</v>
      </c>
      <c r="Q59" s="4">
        <v>4</v>
      </c>
      <c r="R59" s="4">
        <v>4</v>
      </c>
      <c r="S59" s="4">
        <v>3</v>
      </c>
      <c r="T59" s="4">
        <v>3</v>
      </c>
      <c r="U59" s="4">
        <v>3</v>
      </c>
      <c r="V59" s="4">
        <v>3</v>
      </c>
      <c r="W59" s="4">
        <v>2</v>
      </c>
      <c r="X59" s="4">
        <v>5</v>
      </c>
      <c r="Y59" s="4">
        <v>4</v>
      </c>
      <c r="Z59" s="4">
        <v>2</v>
      </c>
      <c r="AA59" s="4">
        <v>3</v>
      </c>
      <c r="AB59" s="4">
        <v>4</v>
      </c>
      <c r="AC59" s="4">
        <v>5</v>
      </c>
      <c r="AD59" s="4">
        <v>4</v>
      </c>
      <c r="AE59" s="4">
        <v>3</v>
      </c>
      <c r="AF59" s="4">
        <v>3</v>
      </c>
      <c r="AG59" s="4">
        <v>5</v>
      </c>
      <c r="AH59" s="4">
        <v>4</v>
      </c>
      <c r="AI59" s="4">
        <v>3</v>
      </c>
      <c r="AJ59" s="4">
        <v>4</v>
      </c>
      <c r="AK59" s="4">
        <v>3</v>
      </c>
      <c r="AL59" s="4">
        <v>4</v>
      </c>
      <c r="AM59" s="4">
        <v>3</v>
      </c>
      <c r="AN59" s="4">
        <v>2</v>
      </c>
      <c r="AO59" s="4">
        <v>2</v>
      </c>
      <c r="AP59" s="4">
        <v>3</v>
      </c>
      <c r="AQ59" s="4">
        <v>4</v>
      </c>
      <c r="AR59" s="4">
        <v>4</v>
      </c>
      <c r="AS59" s="4">
        <v>2</v>
      </c>
      <c r="AT59" s="4">
        <v>2</v>
      </c>
      <c r="AU59" s="4">
        <v>2</v>
      </c>
      <c r="AW59" s="4">
        <v>2</v>
      </c>
      <c r="AX59" s="4">
        <v>3</v>
      </c>
      <c r="AY59" s="4">
        <v>4</v>
      </c>
      <c r="AZ59" s="4">
        <v>2</v>
      </c>
      <c r="BA59" s="4">
        <v>3</v>
      </c>
      <c r="BB59" s="4">
        <v>4</v>
      </c>
      <c r="BC59" s="4">
        <v>4</v>
      </c>
      <c r="BD59" s="4">
        <v>3</v>
      </c>
      <c r="BE59" s="4">
        <v>3</v>
      </c>
      <c r="BF59" s="4">
        <v>3</v>
      </c>
      <c r="BG59" s="4">
        <v>4</v>
      </c>
      <c r="BH59" s="4">
        <v>4</v>
      </c>
      <c r="BI59" s="4">
        <v>3</v>
      </c>
      <c r="BJ59" s="4">
        <v>3</v>
      </c>
    </row>
    <row r="60" spans="1:62" ht="14" x14ac:dyDescent="0.15">
      <c r="A60" s="20" t="str">
        <f t="shared" si="0"/>
        <v>ServiceQualityKL[SQ005]</v>
      </c>
      <c r="B60" s="4" t="s">
        <v>53</v>
      </c>
      <c r="C60" s="4">
        <v>3</v>
      </c>
      <c r="D60" s="4">
        <v>5</v>
      </c>
      <c r="E60" s="4">
        <v>3</v>
      </c>
      <c r="F60" s="4">
        <v>1</v>
      </c>
      <c r="G60" s="4">
        <v>3</v>
      </c>
      <c r="H60" s="4">
        <v>4</v>
      </c>
      <c r="I60" s="4">
        <v>3</v>
      </c>
      <c r="J60" s="4">
        <v>5</v>
      </c>
      <c r="K60" s="4">
        <v>3</v>
      </c>
      <c r="L60" s="4">
        <v>1</v>
      </c>
      <c r="M60" s="4">
        <v>3</v>
      </c>
      <c r="N60" s="4">
        <v>5</v>
      </c>
      <c r="O60" s="4">
        <v>4</v>
      </c>
      <c r="P60" s="4">
        <v>2</v>
      </c>
      <c r="Q60" s="4">
        <v>5</v>
      </c>
      <c r="R60" s="4">
        <v>5</v>
      </c>
      <c r="S60" s="4">
        <v>4</v>
      </c>
      <c r="T60" s="4">
        <v>3</v>
      </c>
      <c r="U60" s="4">
        <v>4</v>
      </c>
      <c r="V60" s="4">
        <v>4</v>
      </c>
      <c r="W60" s="4">
        <v>2</v>
      </c>
      <c r="X60" s="4">
        <v>5</v>
      </c>
      <c r="Y60" s="4">
        <v>4</v>
      </c>
      <c r="Z60" s="4">
        <v>2</v>
      </c>
      <c r="AA60" s="4">
        <v>3</v>
      </c>
      <c r="AB60" s="4">
        <v>5</v>
      </c>
      <c r="AC60" s="4">
        <v>4</v>
      </c>
      <c r="AD60" s="4">
        <v>3</v>
      </c>
      <c r="AE60" s="4">
        <v>4</v>
      </c>
      <c r="AF60" s="4">
        <v>1</v>
      </c>
      <c r="AG60" s="4">
        <v>5</v>
      </c>
      <c r="AH60" s="4">
        <v>3</v>
      </c>
      <c r="AI60" s="4">
        <v>2</v>
      </c>
      <c r="AJ60" s="4">
        <v>4</v>
      </c>
      <c r="AK60" s="4">
        <v>4</v>
      </c>
      <c r="AL60" s="4">
        <v>5</v>
      </c>
      <c r="AM60" s="4">
        <v>3</v>
      </c>
      <c r="AN60" s="4">
        <v>5</v>
      </c>
      <c r="AO60" s="4">
        <v>5</v>
      </c>
      <c r="AP60" s="4">
        <v>3</v>
      </c>
      <c r="AQ60" s="4">
        <v>5</v>
      </c>
      <c r="AR60" s="4">
        <v>4</v>
      </c>
      <c r="AS60" s="4">
        <v>3</v>
      </c>
      <c r="AT60" s="4">
        <v>3</v>
      </c>
      <c r="AU60" s="4">
        <v>1</v>
      </c>
      <c r="AW60" s="4">
        <v>2</v>
      </c>
      <c r="AX60" s="4">
        <v>3</v>
      </c>
      <c r="AY60" s="4">
        <v>5</v>
      </c>
      <c r="AZ60" s="4">
        <v>3</v>
      </c>
      <c r="BA60" s="4">
        <v>3</v>
      </c>
      <c r="BB60" s="4">
        <v>5</v>
      </c>
      <c r="BC60" s="4">
        <v>4</v>
      </c>
      <c r="BD60" s="4">
        <v>4</v>
      </c>
      <c r="BE60" s="4">
        <v>3</v>
      </c>
      <c r="BF60" s="4">
        <v>4</v>
      </c>
      <c r="BG60" s="4">
        <v>3</v>
      </c>
      <c r="BH60" s="4">
        <v>4</v>
      </c>
      <c r="BI60" s="4">
        <v>4</v>
      </c>
      <c r="BJ60" s="4">
        <v>3</v>
      </c>
    </row>
    <row r="61" spans="1:62" ht="14" x14ac:dyDescent="0.15">
      <c r="A61" s="20" t="str">
        <f t="shared" si="0"/>
        <v>KundenorientierungKL[SQ001]</v>
      </c>
      <c r="B61" s="4" t="s">
        <v>1155</v>
      </c>
      <c r="C61" s="4">
        <v>3</v>
      </c>
      <c r="D61" s="4">
        <v>5</v>
      </c>
      <c r="E61" s="4">
        <v>4</v>
      </c>
      <c r="F61" s="4">
        <v>2</v>
      </c>
      <c r="G61" s="4">
        <v>2</v>
      </c>
      <c r="H61" s="4">
        <v>5</v>
      </c>
      <c r="I61" s="4">
        <v>3</v>
      </c>
      <c r="J61" s="4">
        <v>5</v>
      </c>
      <c r="K61" s="4">
        <v>4</v>
      </c>
      <c r="L61" s="4">
        <v>4</v>
      </c>
      <c r="M61" s="4">
        <v>3</v>
      </c>
      <c r="N61" s="4">
        <v>5</v>
      </c>
      <c r="O61" s="4">
        <v>5</v>
      </c>
      <c r="P61" s="4">
        <v>4</v>
      </c>
      <c r="Q61" s="4">
        <v>5</v>
      </c>
      <c r="R61" s="4">
        <v>4</v>
      </c>
      <c r="S61" s="4">
        <v>4</v>
      </c>
      <c r="T61" s="4">
        <v>4</v>
      </c>
      <c r="U61" s="4">
        <v>4</v>
      </c>
      <c r="V61" s="4">
        <v>4</v>
      </c>
      <c r="W61" s="4">
        <v>4</v>
      </c>
      <c r="X61" s="4">
        <v>4</v>
      </c>
      <c r="Y61" s="4">
        <v>4</v>
      </c>
      <c r="Z61" s="4">
        <v>2</v>
      </c>
      <c r="AA61" s="4">
        <v>4</v>
      </c>
      <c r="AB61" s="4">
        <v>4</v>
      </c>
      <c r="AC61" s="4">
        <v>5</v>
      </c>
      <c r="AD61" s="4">
        <v>5</v>
      </c>
      <c r="AE61" s="4">
        <v>4</v>
      </c>
      <c r="AF61" s="4">
        <v>1</v>
      </c>
      <c r="AG61" s="4">
        <v>5</v>
      </c>
      <c r="AH61" s="4">
        <v>4</v>
      </c>
      <c r="AI61" s="4">
        <v>4</v>
      </c>
      <c r="AJ61" s="4">
        <v>5</v>
      </c>
      <c r="AK61" s="4">
        <v>4</v>
      </c>
      <c r="AL61" s="4">
        <v>5</v>
      </c>
      <c r="AM61" s="4">
        <v>3</v>
      </c>
      <c r="AN61" s="4">
        <v>4</v>
      </c>
      <c r="AO61" s="4">
        <v>4</v>
      </c>
      <c r="AP61" s="4">
        <v>4</v>
      </c>
      <c r="AQ61" s="4">
        <v>5</v>
      </c>
      <c r="AR61" s="4">
        <v>4</v>
      </c>
      <c r="AS61" s="4">
        <v>3</v>
      </c>
      <c r="AT61" s="4">
        <v>4</v>
      </c>
      <c r="AU61" s="4">
        <v>2</v>
      </c>
      <c r="AW61" s="4">
        <v>4</v>
      </c>
      <c r="AX61" s="4">
        <v>4</v>
      </c>
      <c r="AY61" s="4">
        <v>5</v>
      </c>
      <c r="AZ61" s="4">
        <v>3</v>
      </c>
      <c r="BA61" s="4">
        <v>4</v>
      </c>
      <c r="BB61" s="4">
        <v>5</v>
      </c>
      <c r="BC61" s="4">
        <v>4</v>
      </c>
      <c r="BD61" s="4">
        <v>3</v>
      </c>
      <c r="BE61" s="4">
        <v>4</v>
      </c>
      <c r="BF61" s="4">
        <v>5</v>
      </c>
      <c r="BG61" s="4">
        <v>5</v>
      </c>
      <c r="BH61" s="4">
        <v>4</v>
      </c>
      <c r="BI61" s="4">
        <v>4</v>
      </c>
      <c r="BJ61" s="4">
        <v>4</v>
      </c>
    </row>
    <row r="62" spans="1:62" ht="14" x14ac:dyDescent="0.15">
      <c r="A62" s="20" t="str">
        <f t="shared" si="0"/>
        <v>KundenorientierungKL[SQ002]</v>
      </c>
      <c r="B62" s="4" t="s">
        <v>1156</v>
      </c>
      <c r="C62" s="4">
        <v>3</v>
      </c>
      <c r="D62" s="4">
        <v>5</v>
      </c>
      <c r="E62" s="4">
        <v>3</v>
      </c>
      <c r="F62" s="4">
        <v>1</v>
      </c>
      <c r="G62" s="4">
        <v>3</v>
      </c>
      <c r="H62" s="4">
        <v>4</v>
      </c>
      <c r="I62" s="4">
        <v>2</v>
      </c>
      <c r="J62" s="4">
        <v>2</v>
      </c>
      <c r="K62" s="4">
        <v>4</v>
      </c>
      <c r="L62" s="4">
        <v>3</v>
      </c>
      <c r="M62" s="4">
        <v>2</v>
      </c>
      <c r="N62" s="4">
        <v>5</v>
      </c>
      <c r="O62" s="4">
        <v>4</v>
      </c>
      <c r="P62" s="4">
        <v>3</v>
      </c>
      <c r="Q62" s="4">
        <v>4</v>
      </c>
      <c r="R62" s="4">
        <v>5</v>
      </c>
      <c r="S62" s="4">
        <v>3</v>
      </c>
      <c r="T62" s="4">
        <v>4</v>
      </c>
      <c r="U62" s="4">
        <v>4</v>
      </c>
      <c r="V62" s="4">
        <v>4</v>
      </c>
      <c r="W62" s="4">
        <v>2</v>
      </c>
      <c r="X62" s="4">
        <v>5</v>
      </c>
      <c r="Y62" s="4">
        <v>4</v>
      </c>
      <c r="Z62" s="4">
        <v>2</v>
      </c>
      <c r="AA62" s="4">
        <v>3</v>
      </c>
      <c r="AB62" s="4">
        <v>4</v>
      </c>
      <c r="AC62" s="4">
        <v>4</v>
      </c>
      <c r="AD62" s="4">
        <v>3</v>
      </c>
      <c r="AE62" s="4">
        <v>3</v>
      </c>
      <c r="AF62" s="4">
        <v>2</v>
      </c>
      <c r="AG62" s="4">
        <v>5</v>
      </c>
      <c r="AH62" s="4">
        <v>4</v>
      </c>
      <c r="AI62" s="4">
        <v>3</v>
      </c>
      <c r="AJ62" s="4">
        <v>4</v>
      </c>
      <c r="AK62" s="4">
        <v>4</v>
      </c>
      <c r="AL62" s="4">
        <v>4</v>
      </c>
      <c r="AM62" s="4">
        <v>2</v>
      </c>
      <c r="AN62" s="4">
        <v>2</v>
      </c>
      <c r="AO62" s="4">
        <v>2</v>
      </c>
      <c r="AP62" s="4">
        <v>3</v>
      </c>
      <c r="AQ62" s="4">
        <v>4</v>
      </c>
      <c r="AR62" s="4">
        <v>4</v>
      </c>
      <c r="AS62" s="4">
        <v>3</v>
      </c>
      <c r="AT62" s="4">
        <v>3</v>
      </c>
      <c r="AU62" s="4">
        <v>2</v>
      </c>
      <c r="AW62" s="4">
        <v>3</v>
      </c>
      <c r="AX62" s="4">
        <v>3</v>
      </c>
      <c r="AY62" s="4">
        <v>4</v>
      </c>
      <c r="AZ62" s="4">
        <v>2</v>
      </c>
      <c r="BA62" s="4">
        <v>4</v>
      </c>
      <c r="BB62" s="4">
        <v>4</v>
      </c>
      <c r="BC62" s="4">
        <v>4</v>
      </c>
      <c r="BD62" s="4">
        <v>3</v>
      </c>
      <c r="BE62" s="4">
        <v>3</v>
      </c>
      <c r="BF62" s="4">
        <v>4</v>
      </c>
      <c r="BG62" s="4">
        <v>5</v>
      </c>
      <c r="BH62" s="4">
        <v>4</v>
      </c>
      <c r="BI62" s="4">
        <v>4</v>
      </c>
      <c r="BJ62" s="4">
        <v>3</v>
      </c>
    </row>
    <row r="63" spans="1:62" ht="14" x14ac:dyDescent="0.15">
      <c r="A63" s="20" t="str">
        <f t="shared" si="0"/>
        <v>KundenorientierungKL[SQ003]</v>
      </c>
      <c r="B63" s="4" t="s">
        <v>1157</v>
      </c>
      <c r="C63" s="4">
        <v>3</v>
      </c>
      <c r="D63" s="4">
        <v>5</v>
      </c>
      <c r="E63" s="4">
        <v>2</v>
      </c>
      <c r="F63" s="4">
        <v>1</v>
      </c>
      <c r="G63" s="4">
        <v>3</v>
      </c>
      <c r="H63" s="4">
        <v>4</v>
      </c>
      <c r="I63" s="4">
        <v>3</v>
      </c>
      <c r="J63" s="4">
        <v>5</v>
      </c>
      <c r="K63" s="4">
        <v>3</v>
      </c>
      <c r="L63" s="4">
        <v>2</v>
      </c>
      <c r="M63" s="4">
        <v>4</v>
      </c>
      <c r="N63" s="4">
        <v>5</v>
      </c>
      <c r="O63" s="4">
        <v>4</v>
      </c>
      <c r="P63" s="4">
        <v>3</v>
      </c>
      <c r="Q63" s="4">
        <v>4</v>
      </c>
      <c r="R63" s="4">
        <v>5</v>
      </c>
      <c r="S63" s="4">
        <v>4</v>
      </c>
      <c r="T63" s="4">
        <v>4</v>
      </c>
      <c r="U63" s="4">
        <v>3</v>
      </c>
      <c r="V63" s="4">
        <v>4</v>
      </c>
      <c r="W63" s="4">
        <v>3</v>
      </c>
      <c r="X63" s="4">
        <v>4</v>
      </c>
      <c r="Y63" s="4">
        <v>4</v>
      </c>
      <c r="Z63" s="4">
        <v>3</v>
      </c>
      <c r="AA63" s="4">
        <v>4</v>
      </c>
      <c r="AB63" s="4">
        <v>4</v>
      </c>
      <c r="AC63" s="4">
        <v>5</v>
      </c>
      <c r="AD63" s="4">
        <v>4</v>
      </c>
      <c r="AE63" s="4">
        <v>2</v>
      </c>
      <c r="AF63" s="4">
        <v>1</v>
      </c>
      <c r="AG63" s="4">
        <v>5</v>
      </c>
      <c r="AH63" s="4">
        <v>5</v>
      </c>
      <c r="AI63" s="4">
        <v>3</v>
      </c>
      <c r="AJ63" s="4">
        <v>5</v>
      </c>
      <c r="AK63" s="4">
        <v>5</v>
      </c>
      <c r="AL63" s="4">
        <v>4</v>
      </c>
      <c r="AM63" s="4">
        <v>2</v>
      </c>
      <c r="AN63" s="4">
        <v>4</v>
      </c>
      <c r="AO63" s="4">
        <v>3</v>
      </c>
      <c r="AP63" s="4">
        <v>3</v>
      </c>
      <c r="AQ63" s="4">
        <v>5</v>
      </c>
      <c r="AR63" s="4">
        <v>3</v>
      </c>
      <c r="AS63" s="4">
        <v>4</v>
      </c>
      <c r="AT63" s="4">
        <v>3</v>
      </c>
      <c r="AU63" s="4">
        <v>2</v>
      </c>
      <c r="AW63" s="4">
        <v>2</v>
      </c>
      <c r="AX63" s="4">
        <v>3</v>
      </c>
      <c r="AY63" s="4">
        <v>5</v>
      </c>
      <c r="AZ63" s="4">
        <v>3</v>
      </c>
      <c r="BA63" s="4">
        <v>3</v>
      </c>
      <c r="BB63" s="4">
        <v>4</v>
      </c>
      <c r="BC63" s="4">
        <v>5</v>
      </c>
      <c r="BD63" s="4">
        <v>4</v>
      </c>
      <c r="BE63" s="4">
        <v>2</v>
      </c>
      <c r="BF63" s="4">
        <v>5</v>
      </c>
      <c r="BG63" s="4">
        <v>4</v>
      </c>
      <c r="BH63" s="4">
        <v>4</v>
      </c>
      <c r="BI63" s="4">
        <v>4</v>
      </c>
      <c r="BJ63" s="4">
        <v>3</v>
      </c>
    </row>
    <row r="64" spans="1:62" ht="14" x14ac:dyDescent="0.15">
      <c r="A64" s="20" t="str">
        <f t="shared" si="0"/>
        <v>KundenorientierungKL[SQ004]</v>
      </c>
      <c r="B64" s="4" t="s">
        <v>1158</v>
      </c>
      <c r="C64" s="4">
        <v>3</v>
      </c>
      <c r="D64" s="4">
        <v>5</v>
      </c>
      <c r="E64" s="4">
        <v>2</v>
      </c>
      <c r="F64" s="4">
        <v>1</v>
      </c>
      <c r="G64" s="4">
        <v>3</v>
      </c>
      <c r="H64" s="4">
        <v>4</v>
      </c>
      <c r="I64" s="4">
        <v>3</v>
      </c>
      <c r="J64" s="4">
        <v>5</v>
      </c>
      <c r="K64" s="4">
        <v>4</v>
      </c>
      <c r="L64" s="4">
        <v>3</v>
      </c>
      <c r="M64" s="4">
        <v>4</v>
      </c>
      <c r="N64" s="4">
        <v>5</v>
      </c>
      <c r="O64" s="4">
        <v>4</v>
      </c>
      <c r="P64" s="4">
        <v>4</v>
      </c>
      <c r="Q64" s="4">
        <v>4</v>
      </c>
      <c r="R64" s="4">
        <v>5</v>
      </c>
      <c r="S64" s="4">
        <v>4</v>
      </c>
      <c r="T64" s="4">
        <v>4</v>
      </c>
      <c r="U64" s="4">
        <v>2</v>
      </c>
      <c r="V64" s="4">
        <v>4</v>
      </c>
      <c r="W64" s="4">
        <v>3</v>
      </c>
      <c r="X64" s="4">
        <v>4</v>
      </c>
      <c r="Y64" s="4">
        <v>4</v>
      </c>
      <c r="Z64" s="4">
        <v>4</v>
      </c>
      <c r="AA64" s="4">
        <v>4</v>
      </c>
      <c r="AB64" s="4">
        <v>4</v>
      </c>
      <c r="AC64" s="4">
        <v>5</v>
      </c>
      <c r="AD64" s="4">
        <v>4</v>
      </c>
      <c r="AE64" s="4">
        <v>3</v>
      </c>
      <c r="AF64" s="4">
        <v>2</v>
      </c>
      <c r="AG64" s="4">
        <v>5</v>
      </c>
      <c r="AH64" s="4">
        <v>4</v>
      </c>
      <c r="AI64" s="4">
        <v>3</v>
      </c>
      <c r="AJ64" s="4">
        <v>4</v>
      </c>
      <c r="AK64" s="4">
        <v>4</v>
      </c>
      <c r="AL64" s="4">
        <v>4</v>
      </c>
      <c r="AM64" s="4">
        <v>3</v>
      </c>
      <c r="AN64" s="4">
        <v>4</v>
      </c>
      <c r="AO64" s="4">
        <v>4</v>
      </c>
      <c r="AP64" s="4">
        <v>4</v>
      </c>
      <c r="AQ64" s="4">
        <v>5</v>
      </c>
      <c r="AR64" s="4">
        <v>4</v>
      </c>
      <c r="AS64" s="4">
        <v>3</v>
      </c>
      <c r="AT64" s="4">
        <v>2</v>
      </c>
      <c r="AU64" s="4">
        <v>1</v>
      </c>
      <c r="AW64" s="4">
        <v>2</v>
      </c>
      <c r="AX64" s="4">
        <v>3</v>
      </c>
      <c r="AY64" s="4">
        <v>5</v>
      </c>
      <c r="AZ64" s="4">
        <v>3</v>
      </c>
      <c r="BA64" s="4">
        <v>4</v>
      </c>
      <c r="BB64" s="4">
        <v>4</v>
      </c>
      <c r="BC64" s="4">
        <v>4</v>
      </c>
      <c r="BD64" s="4">
        <v>3</v>
      </c>
      <c r="BE64" s="4">
        <v>3</v>
      </c>
      <c r="BF64" s="4">
        <v>5</v>
      </c>
      <c r="BG64" s="4">
        <v>5</v>
      </c>
      <c r="BH64" s="4">
        <v>4</v>
      </c>
      <c r="BI64" s="4">
        <v>4</v>
      </c>
      <c r="BJ64" s="4">
        <v>3</v>
      </c>
    </row>
    <row r="65" spans="1:62" ht="14" x14ac:dyDescent="0.15">
      <c r="A65" s="20" t="str">
        <f t="shared" si="0"/>
        <v>KundenorientierungKL[SQ005]</v>
      </c>
      <c r="B65" s="4" t="s">
        <v>1159</v>
      </c>
      <c r="C65" s="4">
        <v>3</v>
      </c>
      <c r="D65" s="4">
        <v>5</v>
      </c>
      <c r="E65" s="4">
        <v>3</v>
      </c>
      <c r="F65" s="4">
        <v>2</v>
      </c>
      <c r="G65" s="4">
        <v>3</v>
      </c>
      <c r="H65" s="4">
        <v>5</v>
      </c>
      <c r="I65" s="4">
        <v>3</v>
      </c>
      <c r="J65" s="4">
        <v>5</v>
      </c>
      <c r="K65" s="4">
        <v>4</v>
      </c>
      <c r="L65" s="4">
        <v>3</v>
      </c>
      <c r="M65" s="4">
        <v>4</v>
      </c>
      <c r="N65" s="4">
        <v>5</v>
      </c>
      <c r="O65" s="4">
        <v>3</v>
      </c>
      <c r="P65" s="4">
        <v>4</v>
      </c>
      <c r="Q65" s="4">
        <v>5</v>
      </c>
      <c r="R65" s="4">
        <v>5</v>
      </c>
      <c r="S65" s="4">
        <v>4</v>
      </c>
      <c r="T65" s="4">
        <v>3</v>
      </c>
      <c r="U65" s="4">
        <v>3</v>
      </c>
      <c r="V65" s="4">
        <v>4</v>
      </c>
      <c r="W65" s="4">
        <v>3</v>
      </c>
      <c r="X65" s="4">
        <v>5</v>
      </c>
      <c r="Y65" s="4">
        <v>4</v>
      </c>
      <c r="Z65" s="4">
        <v>2</v>
      </c>
      <c r="AA65" s="4">
        <v>4</v>
      </c>
      <c r="AB65" s="4">
        <v>4</v>
      </c>
      <c r="AC65" s="4">
        <v>4</v>
      </c>
      <c r="AD65" s="4">
        <v>4</v>
      </c>
      <c r="AE65" s="4">
        <v>4</v>
      </c>
      <c r="AF65" s="4">
        <v>1</v>
      </c>
      <c r="AG65" s="4">
        <v>5</v>
      </c>
      <c r="AH65" s="4">
        <v>4</v>
      </c>
      <c r="AI65" s="4">
        <v>3</v>
      </c>
      <c r="AJ65" s="4">
        <v>5</v>
      </c>
      <c r="AK65" s="4">
        <v>3</v>
      </c>
      <c r="AL65" s="4">
        <v>5</v>
      </c>
      <c r="AM65" s="4">
        <v>2</v>
      </c>
      <c r="AN65" s="4">
        <v>4</v>
      </c>
      <c r="AO65" s="4">
        <v>5</v>
      </c>
      <c r="AP65" s="4">
        <v>4</v>
      </c>
      <c r="AQ65" s="4">
        <v>5</v>
      </c>
      <c r="AR65" s="4">
        <v>4</v>
      </c>
      <c r="AS65" s="4">
        <v>3</v>
      </c>
      <c r="AT65" s="4">
        <v>2</v>
      </c>
      <c r="AU65" s="4">
        <v>2</v>
      </c>
      <c r="AW65" s="4">
        <v>3</v>
      </c>
      <c r="AX65" s="4">
        <v>3</v>
      </c>
      <c r="AY65" s="4">
        <v>5</v>
      </c>
      <c r="AZ65" s="4">
        <v>3</v>
      </c>
      <c r="BA65" s="4">
        <v>4</v>
      </c>
      <c r="BB65" s="4">
        <v>4</v>
      </c>
      <c r="BC65" s="4">
        <v>4</v>
      </c>
      <c r="BD65" s="4">
        <v>4</v>
      </c>
      <c r="BE65" s="4">
        <v>3</v>
      </c>
      <c r="BF65" s="4">
        <v>4</v>
      </c>
      <c r="BG65" s="4">
        <v>2</v>
      </c>
      <c r="BH65" s="4">
        <v>4</v>
      </c>
      <c r="BI65" s="4">
        <v>4</v>
      </c>
      <c r="BJ65" s="4">
        <v>4</v>
      </c>
    </row>
    <row r="66" spans="1:62" ht="14" x14ac:dyDescent="0.15">
      <c r="A66" s="20" t="str">
        <f t="shared" si="0"/>
        <v>KundenorientierungKL[SQ006]</v>
      </c>
      <c r="B66" s="4" t="s">
        <v>1160</v>
      </c>
      <c r="C66" s="4">
        <v>3</v>
      </c>
      <c r="D66" s="4">
        <v>5</v>
      </c>
      <c r="E66" s="4">
        <v>3</v>
      </c>
      <c r="F66" s="4">
        <v>1</v>
      </c>
      <c r="G66" s="4">
        <v>3</v>
      </c>
      <c r="H66" s="4">
        <v>4</v>
      </c>
      <c r="I66" s="4">
        <v>3</v>
      </c>
      <c r="J66" s="4">
        <v>5</v>
      </c>
      <c r="K66" s="4">
        <v>4</v>
      </c>
      <c r="L66" s="4">
        <v>4</v>
      </c>
      <c r="M66" s="4">
        <v>3</v>
      </c>
      <c r="N66" s="4">
        <v>5</v>
      </c>
      <c r="O66" s="4">
        <v>3</v>
      </c>
      <c r="P66" s="4">
        <v>4</v>
      </c>
      <c r="Q66" s="4">
        <v>5</v>
      </c>
      <c r="R66" s="4">
        <v>5</v>
      </c>
      <c r="S66" s="4">
        <v>4</v>
      </c>
      <c r="T66" s="4">
        <v>4</v>
      </c>
      <c r="U66" s="4">
        <v>4</v>
      </c>
      <c r="V66" s="4">
        <v>3</v>
      </c>
      <c r="W66" s="4">
        <v>3</v>
      </c>
      <c r="X66" s="4">
        <v>4</v>
      </c>
      <c r="Y66" s="4">
        <v>4</v>
      </c>
      <c r="Z66" s="4">
        <v>1</v>
      </c>
      <c r="AA66" s="4">
        <v>4</v>
      </c>
      <c r="AB66" s="4">
        <v>4</v>
      </c>
      <c r="AC66" s="4">
        <v>4</v>
      </c>
      <c r="AD66" s="4">
        <v>4</v>
      </c>
      <c r="AE66" s="4">
        <v>3</v>
      </c>
      <c r="AF66" s="4">
        <v>2</v>
      </c>
      <c r="AG66" s="4">
        <v>5</v>
      </c>
      <c r="AH66" s="4">
        <v>4</v>
      </c>
      <c r="AI66" s="4">
        <v>4</v>
      </c>
      <c r="AJ66" s="4">
        <v>5</v>
      </c>
      <c r="AK66" s="4">
        <v>4</v>
      </c>
      <c r="AL66" s="4">
        <v>4</v>
      </c>
      <c r="AM66" s="4">
        <v>3</v>
      </c>
      <c r="AN66" s="4">
        <v>4</v>
      </c>
      <c r="AO66" s="4">
        <v>4</v>
      </c>
      <c r="AP66" s="4">
        <v>3</v>
      </c>
      <c r="AQ66" s="4">
        <v>5</v>
      </c>
      <c r="AR66" s="4">
        <v>4</v>
      </c>
      <c r="AS66" s="4">
        <v>3</v>
      </c>
      <c r="AT66" s="4">
        <v>2</v>
      </c>
      <c r="AU66" s="4">
        <v>2</v>
      </c>
      <c r="AW66" s="4">
        <v>2</v>
      </c>
      <c r="AX66" s="4">
        <v>3</v>
      </c>
      <c r="AY66" s="4">
        <v>5</v>
      </c>
      <c r="AZ66" s="4">
        <v>3</v>
      </c>
      <c r="BA66" s="4">
        <v>4</v>
      </c>
      <c r="BB66" s="4">
        <v>4</v>
      </c>
      <c r="BC66" s="4">
        <v>4</v>
      </c>
      <c r="BD66" s="4">
        <v>4</v>
      </c>
      <c r="BE66" s="4">
        <v>3</v>
      </c>
      <c r="BF66" s="4">
        <v>5</v>
      </c>
      <c r="BG66" s="4">
        <v>3</v>
      </c>
      <c r="BH66" s="4">
        <v>4</v>
      </c>
      <c r="BI66" s="4">
        <v>4</v>
      </c>
      <c r="BJ66" s="4">
        <v>3</v>
      </c>
    </row>
    <row r="67" spans="1:62" ht="14" x14ac:dyDescent="0.15">
      <c r="A67" s="20" t="str">
        <f t="shared" si="0"/>
        <v>KompetenzBeraterKL[SQ001]</v>
      </c>
      <c r="B67" s="4" t="s">
        <v>262</v>
      </c>
      <c r="C67" s="4">
        <v>3</v>
      </c>
      <c r="D67" s="4">
        <v>5</v>
      </c>
      <c r="E67" s="4">
        <v>4</v>
      </c>
      <c r="F67" s="4">
        <v>1</v>
      </c>
      <c r="G67" s="4">
        <v>3</v>
      </c>
      <c r="H67" s="4">
        <v>5</v>
      </c>
      <c r="I67" s="4">
        <v>3</v>
      </c>
      <c r="J67" s="4">
        <v>5</v>
      </c>
      <c r="K67" s="4">
        <v>3</v>
      </c>
      <c r="L67" s="4">
        <v>5</v>
      </c>
      <c r="M67" s="4">
        <v>3</v>
      </c>
      <c r="N67" s="4">
        <v>5</v>
      </c>
      <c r="O67" s="4">
        <v>4</v>
      </c>
      <c r="P67" s="4">
        <v>3</v>
      </c>
      <c r="Q67" s="4">
        <v>5</v>
      </c>
      <c r="R67" s="4">
        <v>5</v>
      </c>
      <c r="S67" s="4">
        <v>3</v>
      </c>
      <c r="T67" s="4">
        <v>4</v>
      </c>
      <c r="U67" s="4">
        <v>4</v>
      </c>
      <c r="V67" s="4">
        <v>4</v>
      </c>
      <c r="W67" s="4">
        <v>3</v>
      </c>
      <c r="X67" s="4">
        <v>5</v>
      </c>
      <c r="Y67" s="4">
        <v>4</v>
      </c>
      <c r="Z67" s="4">
        <v>2</v>
      </c>
      <c r="AA67" s="4">
        <v>4</v>
      </c>
      <c r="AB67" s="4">
        <v>5</v>
      </c>
      <c r="AC67" s="4">
        <v>4</v>
      </c>
      <c r="AD67" s="4">
        <v>4</v>
      </c>
      <c r="AE67" s="4">
        <v>3</v>
      </c>
      <c r="AF67" s="4">
        <v>2</v>
      </c>
      <c r="AG67" s="4">
        <v>5</v>
      </c>
      <c r="AH67" s="4">
        <v>4</v>
      </c>
      <c r="AI67" s="4">
        <v>3</v>
      </c>
      <c r="AJ67" s="4">
        <v>5</v>
      </c>
      <c r="AK67" s="4">
        <v>5</v>
      </c>
      <c r="AL67" s="4">
        <v>4</v>
      </c>
      <c r="AM67" s="4">
        <v>4</v>
      </c>
      <c r="AN67" s="4">
        <v>4</v>
      </c>
      <c r="AO67" s="4">
        <v>3</v>
      </c>
      <c r="AP67" s="4">
        <v>5</v>
      </c>
      <c r="AQ67" s="4">
        <v>5</v>
      </c>
      <c r="AR67" s="4">
        <v>4</v>
      </c>
      <c r="AS67" s="4">
        <v>2</v>
      </c>
      <c r="AT67" s="4">
        <v>4</v>
      </c>
      <c r="AU67" s="4">
        <v>1</v>
      </c>
      <c r="AW67" s="4">
        <v>4</v>
      </c>
      <c r="AX67" s="4">
        <v>4</v>
      </c>
      <c r="AY67" s="4">
        <v>5</v>
      </c>
      <c r="AZ67" s="4">
        <v>4</v>
      </c>
      <c r="BA67" s="4">
        <v>4</v>
      </c>
      <c r="BB67" s="4">
        <v>4</v>
      </c>
      <c r="BC67" s="4">
        <v>4</v>
      </c>
      <c r="BD67" s="4">
        <v>3</v>
      </c>
      <c r="BE67" s="4">
        <v>3</v>
      </c>
      <c r="BF67" s="4">
        <v>4</v>
      </c>
      <c r="BG67" s="4">
        <v>4</v>
      </c>
      <c r="BH67" s="4">
        <v>4</v>
      </c>
      <c r="BI67" s="4">
        <v>4</v>
      </c>
      <c r="BJ67" s="4">
        <v>3</v>
      </c>
    </row>
    <row r="68" spans="1:62" ht="14" x14ac:dyDescent="0.15">
      <c r="A68" s="20" t="str">
        <f t="shared" ref="A68:A131" si="1">LEFT(B68,(FIND(" ",B68,1)-2))</f>
        <v>KompetenzBeraterKL[SQ002]</v>
      </c>
      <c r="B68" s="4" t="s">
        <v>263</v>
      </c>
      <c r="C68" s="4">
        <v>3</v>
      </c>
      <c r="D68" s="4">
        <v>5</v>
      </c>
      <c r="E68" s="4">
        <v>3</v>
      </c>
      <c r="F68" s="4">
        <v>1</v>
      </c>
      <c r="G68" s="4">
        <v>3</v>
      </c>
      <c r="H68" s="4">
        <v>4</v>
      </c>
      <c r="I68" s="4">
        <v>3</v>
      </c>
      <c r="J68" s="4">
        <v>5</v>
      </c>
      <c r="K68" s="4">
        <v>4</v>
      </c>
      <c r="L68" s="4">
        <v>4</v>
      </c>
      <c r="M68" s="4">
        <v>3</v>
      </c>
      <c r="N68" s="4">
        <v>5</v>
      </c>
      <c r="O68" s="4">
        <v>4</v>
      </c>
      <c r="P68" s="4">
        <v>2</v>
      </c>
      <c r="Q68" s="4">
        <v>3</v>
      </c>
      <c r="R68" s="4">
        <v>5</v>
      </c>
      <c r="S68" s="4">
        <v>3</v>
      </c>
      <c r="T68" s="4">
        <v>4</v>
      </c>
      <c r="U68" s="4">
        <v>3</v>
      </c>
      <c r="V68" s="4">
        <v>4</v>
      </c>
      <c r="W68" s="4">
        <v>4</v>
      </c>
      <c r="X68" s="4">
        <v>4</v>
      </c>
      <c r="Y68" s="4">
        <v>4</v>
      </c>
      <c r="Z68" s="4">
        <v>3</v>
      </c>
      <c r="AA68" s="4">
        <v>4</v>
      </c>
      <c r="AB68" s="4">
        <v>3</v>
      </c>
      <c r="AC68" s="4">
        <v>4</v>
      </c>
      <c r="AD68" s="4">
        <v>4</v>
      </c>
      <c r="AE68" s="4">
        <v>2</v>
      </c>
      <c r="AF68" s="4">
        <v>3</v>
      </c>
      <c r="AG68" s="4">
        <v>5</v>
      </c>
      <c r="AH68" s="4">
        <v>4</v>
      </c>
      <c r="AI68" s="4">
        <v>3</v>
      </c>
      <c r="AJ68" s="4">
        <v>5</v>
      </c>
      <c r="AK68" s="4">
        <v>3</v>
      </c>
      <c r="AL68" s="4">
        <v>4</v>
      </c>
      <c r="AM68" s="4">
        <v>3</v>
      </c>
      <c r="AN68" s="4">
        <v>3</v>
      </c>
      <c r="AO68" s="4">
        <v>2</v>
      </c>
      <c r="AP68" s="4">
        <v>4</v>
      </c>
      <c r="AQ68" s="4">
        <v>3</v>
      </c>
      <c r="AR68" s="4">
        <v>3</v>
      </c>
      <c r="AS68" s="4">
        <v>2</v>
      </c>
      <c r="AT68" s="4">
        <v>3</v>
      </c>
      <c r="AU68" s="4">
        <v>1</v>
      </c>
      <c r="AW68" s="4">
        <v>2</v>
      </c>
      <c r="AX68" s="4">
        <v>3</v>
      </c>
      <c r="AY68" s="4">
        <v>5</v>
      </c>
      <c r="AZ68" s="4">
        <v>2</v>
      </c>
      <c r="BA68" s="4">
        <v>4</v>
      </c>
      <c r="BB68" s="4">
        <v>4</v>
      </c>
      <c r="BC68" s="4">
        <v>4</v>
      </c>
      <c r="BD68" s="4">
        <v>3</v>
      </c>
      <c r="BE68" s="4">
        <v>2</v>
      </c>
      <c r="BF68" s="4">
        <v>4</v>
      </c>
      <c r="BG68" s="4">
        <v>3</v>
      </c>
      <c r="BH68" s="4">
        <v>4</v>
      </c>
      <c r="BI68" s="4">
        <v>4</v>
      </c>
      <c r="BJ68" s="4">
        <v>2</v>
      </c>
    </row>
    <row r="69" spans="1:62" ht="14" x14ac:dyDescent="0.15">
      <c r="A69" s="20" t="str">
        <f t="shared" si="1"/>
        <v>KompetenzBeraterKL[SQ003]</v>
      </c>
      <c r="B69" s="4" t="s">
        <v>264</v>
      </c>
      <c r="C69" s="4">
        <v>3</v>
      </c>
      <c r="D69" s="4">
        <v>1</v>
      </c>
      <c r="E69" s="4">
        <v>3</v>
      </c>
      <c r="F69" s="4">
        <v>5</v>
      </c>
      <c r="G69" s="4">
        <v>3</v>
      </c>
      <c r="H69" s="4">
        <v>1</v>
      </c>
      <c r="I69" s="4">
        <v>3</v>
      </c>
      <c r="J69" s="4">
        <v>1</v>
      </c>
      <c r="K69" s="4">
        <v>4</v>
      </c>
      <c r="L69" s="4">
        <v>1</v>
      </c>
      <c r="M69" s="4">
        <v>3</v>
      </c>
      <c r="N69" s="4">
        <v>1</v>
      </c>
      <c r="O69" s="4">
        <v>1</v>
      </c>
      <c r="P69" s="4">
        <v>4</v>
      </c>
      <c r="Q69" s="4">
        <v>2</v>
      </c>
      <c r="R69" s="4">
        <v>1</v>
      </c>
      <c r="S69" s="4">
        <v>4</v>
      </c>
      <c r="T69" s="4">
        <v>4</v>
      </c>
      <c r="U69" s="4">
        <v>2</v>
      </c>
      <c r="V69" s="4">
        <v>1</v>
      </c>
      <c r="W69" s="4">
        <v>3</v>
      </c>
      <c r="X69" s="4">
        <v>1</v>
      </c>
      <c r="Y69" s="4">
        <v>4</v>
      </c>
      <c r="Z69" s="4">
        <v>2</v>
      </c>
      <c r="AA69" s="4">
        <v>4</v>
      </c>
      <c r="AB69" s="4">
        <v>2</v>
      </c>
      <c r="AC69" s="4">
        <v>4</v>
      </c>
      <c r="AD69" s="4">
        <v>2</v>
      </c>
      <c r="AE69" s="4">
        <v>4</v>
      </c>
      <c r="AF69" s="4">
        <v>5</v>
      </c>
      <c r="AG69" s="4">
        <v>1</v>
      </c>
      <c r="AH69" s="4">
        <v>2</v>
      </c>
      <c r="AI69" s="4">
        <v>2</v>
      </c>
      <c r="AJ69" s="4">
        <v>1</v>
      </c>
      <c r="AK69" s="4">
        <v>2</v>
      </c>
      <c r="AL69" s="4">
        <v>2</v>
      </c>
      <c r="AM69" s="4">
        <v>3</v>
      </c>
      <c r="AN69" s="4">
        <v>4</v>
      </c>
      <c r="AO69" s="4">
        <v>4</v>
      </c>
      <c r="AP69" s="4">
        <v>3</v>
      </c>
      <c r="AQ69" s="4">
        <v>4</v>
      </c>
      <c r="AR69" s="4">
        <v>2</v>
      </c>
      <c r="AS69" s="4">
        <v>4</v>
      </c>
      <c r="AT69" s="4">
        <v>1</v>
      </c>
      <c r="AU69" s="4">
        <v>4</v>
      </c>
      <c r="AW69" s="4">
        <v>3</v>
      </c>
      <c r="AX69" s="4">
        <v>2</v>
      </c>
      <c r="AY69" s="4">
        <v>1</v>
      </c>
      <c r="AZ69" s="4">
        <v>3</v>
      </c>
      <c r="BA69" s="4">
        <v>2</v>
      </c>
      <c r="BB69" s="4">
        <v>2</v>
      </c>
      <c r="BC69" s="4">
        <v>1</v>
      </c>
      <c r="BD69" s="4">
        <v>4</v>
      </c>
      <c r="BE69" s="4">
        <v>2</v>
      </c>
      <c r="BF69" s="4">
        <v>1</v>
      </c>
      <c r="BG69" s="4">
        <v>5</v>
      </c>
      <c r="BH69" s="4">
        <v>2</v>
      </c>
      <c r="BI69" s="4">
        <v>2</v>
      </c>
      <c r="BJ69" s="4">
        <v>3</v>
      </c>
    </row>
    <row r="70" spans="1:62" ht="14" x14ac:dyDescent="0.15">
      <c r="A70" s="20" t="str">
        <f t="shared" si="1"/>
        <v>KompetenzBeraterKL[SQ004]</v>
      </c>
      <c r="B70" s="4" t="s">
        <v>265</v>
      </c>
      <c r="C70" s="4">
        <v>3</v>
      </c>
      <c r="D70" s="4">
        <v>1</v>
      </c>
      <c r="E70" s="4">
        <v>4</v>
      </c>
      <c r="F70" s="4">
        <v>5</v>
      </c>
      <c r="G70" s="4">
        <v>3</v>
      </c>
      <c r="H70" s="4">
        <v>1</v>
      </c>
      <c r="I70" s="4">
        <v>3</v>
      </c>
      <c r="J70" s="4">
        <v>1</v>
      </c>
      <c r="K70" s="4">
        <v>4</v>
      </c>
      <c r="L70" s="4">
        <v>1</v>
      </c>
      <c r="M70" s="4">
        <v>3</v>
      </c>
      <c r="N70" s="4">
        <v>1</v>
      </c>
      <c r="O70" s="4">
        <v>2</v>
      </c>
      <c r="P70" s="4">
        <v>3</v>
      </c>
      <c r="Q70" s="4">
        <v>2</v>
      </c>
      <c r="R70" s="4">
        <v>1</v>
      </c>
      <c r="S70" s="4">
        <v>3</v>
      </c>
      <c r="T70" s="4">
        <v>2</v>
      </c>
      <c r="U70" s="4">
        <v>2</v>
      </c>
      <c r="V70" s="4">
        <v>2</v>
      </c>
      <c r="W70" s="4">
        <v>3</v>
      </c>
      <c r="X70" s="4">
        <v>1</v>
      </c>
      <c r="Y70" s="4">
        <v>4</v>
      </c>
      <c r="Z70" s="4">
        <v>1</v>
      </c>
      <c r="AA70" s="4">
        <v>3</v>
      </c>
      <c r="AB70" s="4">
        <v>2</v>
      </c>
      <c r="AC70" s="4">
        <v>4</v>
      </c>
      <c r="AD70" s="4">
        <v>2</v>
      </c>
      <c r="AE70" s="4">
        <v>3</v>
      </c>
      <c r="AF70" s="4">
        <v>3</v>
      </c>
      <c r="AG70" s="4">
        <v>1</v>
      </c>
      <c r="AH70" s="4">
        <v>2</v>
      </c>
      <c r="AI70" s="4">
        <v>2</v>
      </c>
      <c r="AJ70" s="4">
        <v>1</v>
      </c>
      <c r="AK70" s="4">
        <v>2</v>
      </c>
      <c r="AL70" s="4">
        <v>1</v>
      </c>
      <c r="AM70" s="4">
        <v>3</v>
      </c>
      <c r="AN70" s="4">
        <v>2</v>
      </c>
      <c r="AO70" s="4">
        <v>3</v>
      </c>
      <c r="AP70" s="4">
        <v>3</v>
      </c>
      <c r="AQ70" s="4">
        <v>5</v>
      </c>
      <c r="AR70" s="4">
        <v>2</v>
      </c>
      <c r="AS70" s="4">
        <v>4</v>
      </c>
      <c r="AT70" s="4">
        <v>1</v>
      </c>
      <c r="AU70" s="4">
        <v>4</v>
      </c>
      <c r="AW70" s="4">
        <v>3</v>
      </c>
      <c r="AX70" s="4">
        <v>2</v>
      </c>
      <c r="AY70" s="4">
        <v>1</v>
      </c>
      <c r="AZ70" s="4">
        <v>2</v>
      </c>
      <c r="BA70" s="4">
        <v>2</v>
      </c>
      <c r="BB70" s="4">
        <v>1</v>
      </c>
      <c r="BC70" s="4">
        <v>1</v>
      </c>
      <c r="BD70" s="4">
        <v>4</v>
      </c>
      <c r="BE70" s="4">
        <v>3</v>
      </c>
      <c r="BF70" s="4">
        <v>1</v>
      </c>
      <c r="BG70" s="4">
        <v>4</v>
      </c>
      <c r="BH70" s="4">
        <v>2</v>
      </c>
      <c r="BI70" s="4">
        <v>2</v>
      </c>
      <c r="BJ70" s="4">
        <v>2</v>
      </c>
    </row>
    <row r="71" spans="1:62" ht="14" x14ac:dyDescent="0.15">
      <c r="A71" s="20" t="str">
        <f t="shared" si="1"/>
        <v>KompetenzBeraterKL[SQ005]</v>
      </c>
      <c r="B71" s="4" t="s">
        <v>266</v>
      </c>
      <c r="C71" s="4">
        <v>3</v>
      </c>
      <c r="D71" s="4">
        <v>1</v>
      </c>
      <c r="E71" s="4">
        <v>4</v>
      </c>
      <c r="F71" s="4">
        <v>3</v>
      </c>
      <c r="G71" s="4">
        <v>3</v>
      </c>
      <c r="H71" s="4">
        <v>2</v>
      </c>
      <c r="I71" s="4">
        <v>3</v>
      </c>
      <c r="J71" s="4">
        <v>5</v>
      </c>
      <c r="K71" s="4">
        <v>3</v>
      </c>
      <c r="L71" s="4">
        <v>5</v>
      </c>
      <c r="M71" s="4">
        <v>4</v>
      </c>
      <c r="N71" s="4">
        <v>4</v>
      </c>
      <c r="O71" s="4">
        <v>2</v>
      </c>
      <c r="P71" s="4">
        <v>2</v>
      </c>
      <c r="Q71" s="4">
        <v>5</v>
      </c>
      <c r="R71" s="4">
        <v>5</v>
      </c>
      <c r="S71" s="4">
        <v>3</v>
      </c>
      <c r="T71" s="4">
        <v>3</v>
      </c>
      <c r="U71" s="4">
        <v>3</v>
      </c>
      <c r="V71" s="4">
        <v>1</v>
      </c>
      <c r="W71" s="4">
        <v>3</v>
      </c>
      <c r="X71" s="4">
        <v>4</v>
      </c>
      <c r="Y71" s="4">
        <v>4</v>
      </c>
      <c r="Z71" s="4">
        <v>2</v>
      </c>
      <c r="AA71" s="4">
        <v>4</v>
      </c>
      <c r="AB71" s="4">
        <v>4</v>
      </c>
      <c r="AC71" s="4">
        <v>4</v>
      </c>
      <c r="AD71" s="4">
        <v>4</v>
      </c>
      <c r="AE71" s="4">
        <v>4</v>
      </c>
      <c r="AF71" s="4">
        <v>1</v>
      </c>
      <c r="AG71" s="4">
        <v>1</v>
      </c>
      <c r="AH71" s="4">
        <v>2</v>
      </c>
      <c r="AI71" s="4">
        <v>4</v>
      </c>
      <c r="AJ71" s="4">
        <v>1</v>
      </c>
      <c r="AK71" s="4">
        <v>4</v>
      </c>
      <c r="AL71" s="4">
        <v>2</v>
      </c>
      <c r="AM71" s="4">
        <v>2</v>
      </c>
      <c r="AN71" s="4">
        <v>5</v>
      </c>
      <c r="AO71" s="4">
        <v>5</v>
      </c>
      <c r="AP71" s="4">
        <v>4</v>
      </c>
      <c r="AQ71" s="4">
        <v>5</v>
      </c>
      <c r="AR71" s="4">
        <v>2</v>
      </c>
      <c r="AS71" s="4">
        <v>4</v>
      </c>
      <c r="AT71" s="4">
        <v>4</v>
      </c>
      <c r="AU71" s="4">
        <v>3</v>
      </c>
      <c r="AW71" s="4">
        <v>5</v>
      </c>
      <c r="AX71" s="4">
        <v>4</v>
      </c>
      <c r="AY71" s="4">
        <v>5</v>
      </c>
      <c r="AZ71" s="4">
        <v>3</v>
      </c>
      <c r="BA71" s="4">
        <v>4</v>
      </c>
      <c r="BB71" s="4">
        <v>3</v>
      </c>
      <c r="BC71" s="4">
        <v>4</v>
      </c>
      <c r="BD71" s="4">
        <v>4</v>
      </c>
      <c r="BE71" s="4">
        <v>3</v>
      </c>
      <c r="BF71" s="4">
        <v>4</v>
      </c>
      <c r="BG71" s="4">
        <v>5</v>
      </c>
      <c r="BH71" s="4">
        <v>3</v>
      </c>
      <c r="BI71" s="4">
        <v>4</v>
      </c>
      <c r="BJ71" s="4">
        <v>3</v>
      </c>
    </row>
    <row r="72" spans="1:62" ht="14" x14ac:dyDescent="0.15">
      <c r="A72" s="20" t="str">
        <f t="shared" si="1"/>
        <v>KompetenzBeraterKL[SQ006]</v>
      </c>
      <c r="B72" s="4" t="s">
        <v>267</v>
      </c>
      <c r="C72" s="4">
        <v>3</v>
      </c>
      <c r="D72" s="4">
        <v>5</v>
      </c>
      <c r="E72" s="4">
        <v>1</v>
      </c>
      <c r="F72" s="4">
        <v>1</v>
      </c>
      <c r="G72" s="4">
        <v>3</v>
      </c>
      <c r="H72" s="4">
        <v>3</v>
      </c>
      <c r="I72" s="4">
        <v>1</v>
      </c>
      <c r="J72" s="4">
        <v>1</v>
      </c>
      <c r="K72" s="4">
        <v>4</v>
      </c>
      <c r="L72" s="4">
        <v>1</v>
      </c>
      <c r="M72" s="4">
        <v>2</v>
      </c>
      <c r="N72" s="4">
        <v>3</v>
      </c>
      <c r="O72" s="4">
        <v>1</v>
      </c>
      <c r="P72" s="4">
        <v>1</v>
      </c>
      <c r="Q72" s="4">
        <v>2</v>
      </c>
      <c r="R72" s="4">
        <v>3</v>
      </c>
      <c r="S72" s="4">
        <v>3</v>
      </c>
      <c r="T72" s="4">
        <v>2</v>
      </c>
      <c r="U72" s="4">
        <v>2</v>
      </c>
      <c r="V72" s="4">
        <v>3</v>
      </c>
      <c r="W72" s="4">
        <v>1</v>
      </c>
      <c r="X72" s="4">
        <v>4</v>
      </c>
      <c r="Y72" s="4">
        <v>4</v>
      </c>
      <c r="Z72" s="4">
        <v>1</v>
      </c>
      <c r="AA72" s="4">
        <v>1</v>
      </c>
      <c r="AB72" s="4">
        <v>3</v>
      </c>
      <c r="AC72" s="4">
        <v>4</v>
      </c>
      <c r="AD72" s="4">
        <v>2</v>
      </c>
      <c r="AE72" s="4">
        <v>3</v>
      </c>
      <c r="AF72" s="4">
        <v>3</v>
      </c>
      <c r="AG72" s="4">
        <v>4</v>
      </c>
      <c r="AH72" s="4">
        <v>3</v>
      </c>
      <c r="AI72" s="4">
        <v>2</v>
      </c>
      <c r="AJ72" s="4">
        <v>2</v>
      </c>
      <c r="AK72" s="4">
        <v>3</v>
      </c>
      <c r="AL72" s="4">
        <v>4</v>
      </c>
      <c r="AM72" s="4">
        <v>1</v>
      </c>
      <c r="AN72" s="4">
        <v>3</v>
      </c>
      <c r="AO72" s="4">
        <v>1</v>
      </c>
      <c r="AP72" s="4">
        <v>2</v>
      </c>
      <c r="AQ72" s="4">
        <v>5</v>
      </c>
      <c r="AR72" s="4">
        <v>2</v>
      </c>
      <c r="AS72" s="4">
        <v>1</v>
      </c>
      <c r="AT72" s="4">
        <v>1</v>
      </c>
      <c r="AU72" s="4">
        <v>1</v>
      </c>
      <c r="AW72" s="4">
        <v>1</v>
      </c>
      <c r="AX72" s="4">
        <v>3</v>
      </c>
      <c r="AY72" s="4">
        <v>4</v>
      </c>
      <c r="AZ72" s="4">
        <v>3</v>
      </c>
      <c r="BA72" s="4">
        <v>3</v>
      </c>
      <c r="BB72" s="4">
        <v>2</v>
      </c>
      <c r="BC72" s="4">
        <v>1</v>
      </c>
      <c r="BD72" s="4">
        <v>3</v>
      </c>
      <c r="BE72" s="4">
        <v>2</v>
      </c>
      <c r="BF72" s="4">
        <v>2</v>
      </c>
      <c r="BG72" s="4">
        <v>2</v>
      </c>
      <c r="BH72" s="4">
        <v>2</v>
      </c>
      <c r="BI72" s="4">
        <v>3</v>
      </c>
      <c r="BJ72" s="4">
        <v>2</v>
      </c>
    </row>
    <row r="73" spans="1:62" ht="14" x14ac:dyDescent="0.15">
      <c r="A73" s="20" t="str">
        <f t="shared" si="1"/>
        <v>KompetenzBeraterKL[SQ007]</v>
      </c>
      <c r="B73" s="4" t="s">
        <v>268</v>
      </c>
      <c r="C73" s="4">
        <v>3</v>
      </c>
      <c r="D73" s="4">
        <v>5</v>
      </c>
      <c r="E73" s="4">
        <v>4</v>
      </c>
      <c r="F73" s="4">
        <v>5</v>
      </c>
      <c r="G73" s="4">
        <v>3</v>
      </c>
      <c r="H73" s="4">
        <v>2</v>
      </c>
      <c r="I73" s="4">
        <v>4</v>
      </c>
      <c r="J73" s="4">
        <v>4</v>
      </c>
      <c r="K73" s="4">
        <v>4</v>
      </c>
      <c r="L73" s="4">
        <v>3</v>
      </c>
      <c r="M73" s="4">
        <v>4</v>
      </c>
      <c r="N73" s="4">
        <v>2</v>
      </c>
      <c r="O73" s="4">
        <v>2</v>
      </c>
      <c r="P73" s="4">
        <v>4</v>
      </c>
      <c r="Q73" s="4">
        <v>2</v>
      </c>
      <c r="R73" s="4">
        <v>2</v>
      </c>
      <c r="S73" s="4">
        <v>4</v>
      </c>
      <c r="T73" s="4">
        <v>2</v>
      </c>
      <c r="U73" s="4">
        <v>2</v>
      </c>
      <c r="V73" s="4">
        <v>2</v>
      </c>
      <c r="W73" s="4">
        <v>2</v>
      </c>
      <c r="X73" s="4">
        <v>4</v>
      </c>
      <c r="Y73" s="4">
        <v>4</v>
      </c>
      <c r="Z73" s="4">
        <v>2</v>
      </c>
      <c r="AA73" s="4">
        <v>3</v>
      </c>
      <c r="AB73" s="4">
        <v>3</v>
      </c>
      <c r="AC73" s="4">
        <v>2</v>
      </c>
      <c r="AD73" s="4">
        <v>2</v>
      </c>
      <c r="AE73" s="4">
        <v>3</v>
      </c>
      <c r="AF73" s="4">
        <v>4</v>
      </c>
      <c r="AG73" s="4">
        <v>1</v>
      </c>
      <c r="AH73" s="4">
        <v>2</v>
      </c>
      <c r="AI73" s="4">
        <v>2</v>
      </c>
      <c r="AJ73" s="4">
        <v>2</v>
      </c>
      <c r="AK73" s="4">
        <v>4</v>
      </c>
      <c r="AL73" s="4">
        <v>2</v>
      </c>
      <c r="AM73" s="4">
        <v>3</v>
      </c>
      <c r="AN73" s="4">
        <v>2</v>
      </c>
      <c r="AO73" s="4">
        <v>4</v>
      </c>
      <c r="AP73" s="4">
        <v>4</v>
      </c>
      <c r="AQ73" s="4">
        <v>5</v>
      </c>
      <c r="AR73" s="4">
        <v>2</v>
      </c>
      <c r="AS73" s="4">
        <v>4</v>
      </c>
      <c r="AT73" s="4">
        <v>1</v>
      </c>
      <c r="AU73" s="4">
        <v>3</v>
      </c>
      <c r="AW73" s="4">
        <v>5</v>
      </c>
      <c r="AX73" s="4">
        <v>4</v>
      </c>
      <c r="AY73" s="4">
        <v>1</v>
      </c>
      <c r="AZ73" s="4">
        <v>4</v>
      </c>
      <c r="BA73" s="4">
        <v>3</v>
      </c>
      <c r="BB73" s="4">
        <v>2</v>
      </c>
      <c r="BC73" s="4">
        <v>3</v>
      </c>
      <c r="BD73" s="4">
        <v>4</v>
      </c>
      <c r="BE73" s="4">
        <v>2</v>
      </c>
      <c r="BF73" s="4">
        <v>4</v>
      </c>
      <c r="BG73" s="4">
        <v>3</v>
      </c>
      <c r="BH73" s="4">
        <v>2</v>
      </c>
      <c r="BI73" s="4">
        <v>4</v>
      </c>
      <c r="BJ73" s="4">
        <v>4</v>
      </c>
    </row>
    <row r="74" spans="1:62" ht="14" x14ac:dyDescent="0.15">
      <c r="A74" s="20" t="str">
        <f t="shared" si="1"/>
        <v>KompetenzBeraterKL[SQ008]</v>
      </c>
      <c r="B74" s="4" t="s">
        <v>269</v>
      </c>
      <c r="C74" s="4">
        <v>3</v>
      </c>
      <c r="D74" s="4">
        <v>5</v>
      </c>
      <c r="E74" s="4">
        <v>4</v>
      </c>
      <c r="F74" s="4">
        <v>3</v>
      </c>
      <c r="G74" s="4">
        <v>3</v>
      </c>
      <c r="H74" s="4">
        <v>4</v>
      </c>
      <c r="I74" s="4">
        <v>4</v>
      </c>
      <c r="J74" s="4">
        <v>4</v>
      </c>
      <c r="K74" s="4">
        <v>3</v>
      </c>
      <c r="L74" s="4">
        <v>5</v>
      </c>
      <c r="M74" s="4">
        <v>5</v>
      </c>
      <c r="N74" s="4">
        <v>2</v>
      </c>
      <c r="O74" s="4">
        <v>3</v>
      </c>
      <c r="P74" s="4">
        <v>4</v>
      </c>
      <c r="Q74" s="4">
        <v>2</v>
      </c>
      <c r="R74" s="4">
        <v>2</v>
      </c>
      <c r="S74" s="4">
        <v>4</v>
      </c>
      <c r="T74" s="4">
        <v>2</v>
      </c>
      <c r="U74" s="4">
        <v>3</v>
      </c>
      <c r="V74" s="4">
        <v>3</v>
      </c>
      <c r="W74" s="4">
        <v>3</v>
      </c>
      <c r="X74" s="4">
        <v>2</v>
      </c>
      <c r="Y74" s="4">
        <v>4</v>
      </c>
      <c r="Z74" s="4">
        <v>3</v>
      </c>
      <c r="AA74" s="4">
        <v>4</v>
      </c>
      <c r="AB74" s="4">
        <v>2</v>
      </c>
      <c r="AC74" s="4">
        <v>4</v>
      </c>
      <c r="AD74" s="4">
        <v>3</v>
      </c>
      <c r="AE74" s="4">
        <v>2</v>
      </c>
      <c r="AF74" s="4">
        <v>3</v>
      </c>
      <c r="AG74" s="4">
        <v>2</v>
      </c>
      <c r="AH74" s="4">
        <v>3</v>
      </c>
      <c r="AI74" s="4">
        <v>3</v>
      </c>
      <c r="AJ74" s="4">
        <v>1</v>
      </c>
      <c r="AK74" s="4">
        <v>3</v>
      </c>
      <c r="AL74" s="4">
        <v>4</v>
      </c>
      <c r="AM74" s="4">
        <v>4</v>
      </c>
      <c r="AN74" s="4">
        <v>4</v>
      </c>
      <c r="AO74" s="4">
        <v>5</v>
      </c>
      <c r="AP74" s="4">
        <v>4</v>
      </c>
      <c r="AQ74" s="4">
        <v>5</v>
      </c>
      <c r="AR74" s="4">
        <v>3</v>
      </c>
      <c r="AS74" s="4">
        <v>4</v>
      </c>
      <c r="AT74" s="4">
        <v>1</v>
      </c>
      <c r="AU74" s="4">
        <v>4</v>
      </c>
      <c r="AW74" s="4">
        <v>2</v>
      </c>
      <c r="AX74" s="4">
        <v>4</v>
      </c>
      <c r="AY74" s="4">
        <v>2</v>
      </c>
      <c r="AZ74" s="4">
        <v>3</v>
      </c>
      <c r="BA74" s="4">
        <v>3</v>
      </c>
      <c r="BB74" s="4">
        <v>3</v>
      </c>
      <c r="BC74" s="4">
        <v>2</v>
      </c>
      <c r="BD74" s="4">
        <v>3</v>
      </c>
      <c r="BE74" s="4">
        <v>3</v>
      </c>
      <c r="BF74" s="4">
        <v>1</v>
      </c>
      <c r="BG74" s="4">
        <v>3</v>
      </c>
      <c r="BH74" s="4">
        <v>2</v>
      </c>
      <c r="BI74" s="4">
        <v>4</v>
      </c>
      <c r="BJ74" s="4">
        <v>4</v>
      </c>
    </row>
    <row r="75" spans="1:62" ht="14" x14ac:dyDescent="0.15">
      <c r="A75" s="20" t="str">
        <f t="shared" si="1"/>
        <v>KompetenzBeraterKL[SQ009]</v>
      </c>
      <c r="B75" s="4" t="s">
        <v>270</v>
      </c>
      <c r="C75" s="4">
        <v>3</v>
      </c>
      <c r="D75" s="4">
        <v>5</v>
      </c>
      <c r="E75" s="4">
        <v>3</v>
      </c>
      <c r="F75" s="4">
        <v>1</v>
      </c>
      <c r="G75" s="4">
        <v>3</v>
      </c>
      <c r="H75" s="4">
        <v>4</v>
      </c>
      <c r="I75" s="4">
        <v>1</v>
      </c>
      <c r="J75" s="4">
        <v>1</v>
      </c>
      <c r="K75" s="4">
        <v>4</v>
      </c>
      <c r="L75" s="4">
        <v>1</v>
      </c>
      <c r="M75" s="4">
        <v>2</v>
      </c>
      <c r="N75" s="4">
        <v>3</v>
      </c>
      <c r="O75" s="4">
        <v>2</v>
      </c>
      <c r="P75" s="4">
        <v>1</v>
      </c>
      <c r="Q75" s="4">
        <v>3</v>
      </c>
      <c r="R75" s="4">
        <v>4</v>
      </c>
      <c r="S75" s="4">
        <v>3</v>
      </c>
      <c r="T75" s="4">
        <v>4</v>
      </c>
      <c r="U75" s="4">
        <v>2</v>
      </c>
      <c r="V75" s="4">
        <v>4</v>
      </c>
      <c r="W75" s="4">
        <v>2</v>
      </c>
      <c r="X75" s="4">
        <v>4</v>
      </c>
      <c r="Y75" s="4">
        <v>4</v>
      </c>
      <c r="Z75" s="4">
        <v>1</v>
      </c>
      <c r="AA75" s="4">
        <v>4</v>
      </c>
      <c r="AB75" s="4">
        <v>2</v>
      </c>
      <c r="AC75" s="4">
        <v>4</v>
      </c>
      <c r="AD75" s="4">
        <v>2</v>
      </c>
      <c r="AE75" s="4">
        <v>2</v>
      </c>
      <c r="AF75" s="4">
        <v>3</v>
      </c>
      <c r="AG75" s="4">
        <v>4</v>
      </c>
      <c r="AH75" s="4">
        <v>4</v>
      </c>
      <c r="AI75" s="4">
        <v>3</v>
      </c>
      <c r="AJ75" s="4">
        <v>4</v>
      </c>
      <c r="AK75" s="4">
        <v>3</v>
      </c>
      <c r="AL75" s="4">
        <v>3</v>
      </c>
      <c r="AM75" s="4">
        <v>1</v>
      </c>
      <c r="AN75" s="4">
        <v>2</v>
      </c>
      <c r="AO75" s="4">
        <v>2</v>
      </c>
      <c r="AP75" s="4">
        <v>3</v>
      </c>
      <c r="AQ75" s="4">
        <v>5</v>
      </c>
      <c r="AR75" s="4">
        <v>4</v>
      </c>
      <c r="AS75" s="4">
        <v>1</v>
      </c>
      <c r="AT75" s="4">
        <v>1</v>
      </c>
      <c r="AU75" s="4">
        <v>1</v>
      </c>
      <c r="AW75" s="4">
        <v>2</v>
      </c>
      <c r="AX75" s="4">
        <v>3</v>
      </c>
      <c r="AY75" s="4">
        <v>5</v>
      </c>
      <c r="AZ75" s="4">
        <v>3</v>
      </c>
      <c r="BA75" s="4">
        <v>3</v>
      </c>
      <c r="BB75" s="4">
        <v>4</v>
      </c>
      <c r="BC75" s="4">
        <v>2</v>
      </c>
      <c r="BD75" s="4">
        <v>3</v>
      </c>
      <c r="BE75" s="4">
        <v>2</v>
      </c>
      <c r="BF75" s="4">
        <v>3</v>
      </c>
      <c r="BG75" s="4">
        <v>1</v>
      </c>
      <c r="BH75" s="4">
        <v>2</v>
      </c>
      <c r="BI75" s="4">
        <v>2</v>
      </c>
      <c r="BJ75" s="4">
        <v>2</v>
      </c>
    </row>
    <row r="76" spans="1:62" ht="14" x14ac:dyDescent="0.15">
      <c r="A76" s="20" t="str">
        <f t="shared" si="1"/>
        <v>KompetenzBeraterKL[SQ010]</v>
      </c>
      <c r="B76" s="4" t="s">
        <v>271</v>
      </c>
      <c r="C76" s="4">
        <v>3</v>
      </c>
      <c r="D76" s="4">
        <v>5</v>
      </c>
      <c r="E76" s="4">
        <v>5</v>
      </c>
      <c r="F76" s="4">
        <v>3</v>
      </c>
      <c r="G76" s="4">
        <v>3</v>
      </c>
      <c r="H76" s="4">
        <v>5</v>
      </c>
      <c r="I76" s="4">
        <v>3</v>
      </c>
      <c r="J76" s="4">
        <v>5</v>
      </c>
      <c r="K76" s="4">
        <v>4</v>
      </c>
      <c r="L76" s="4">
        <v>5</v>
      </c>
      <c r="M76" s="4">
        <v>5</v>
      </c>
      <c r="N76" s="4">
        <v>5</v>
      </c>
      <c r="O76" s="4">
        <v>4</v>
      </c>
      <c r="P76" s="4">
        <v>1</v>
      </c>
      <c r="Q76" s="4">
        <v>5</v>
      </c>
      <c r="R76" s="4">
        <v>4</v>
      </c>
      <c r="S76" s="4">
        <v>4</v>
      </c>
      <c r="T76" s="4">
        <v>4</v>
      </c>
      <c r="U76" s="4">
        <v>5</v>
      </c>
      <c r="V76" s="4">
        <v>5</v>
      </c>
      <c r="W76" s="4">
        <v>5</v>
      </c>
      <c r="X76" s="4">
        <v>4</v>
      </c>
      <c r="Y76" s="4">
        <v>4</v>
      </c>
      <c r="Z76" s="4">
        <v>3</v>
      </c>
      <c r="AA76" s="4">
        <v>4</v>
      </c>
      <c r="AB76" s="4">
        <v>5</v>
      </c>
      <c r="AC76" s="4">
        <v>5</v>
      </c>
      <c r="AD76" s="4">
        <v>5</v>
      </c>
      <c r="AE76" s="4">
        <v>4</v>
      </c>
      <c r="AF76" s="4">
        <v>1</v>
      </c>
      <c r="AG76" s="4">
        <v>5</v>
      </c>
      <c r="AH76" s="4">
        <v>5</v>
      </c>
      <c r="AI76" s="4">
        <v>5</v>
      </c>
      <c r="AJ76" s="4">
        <v>5</v>
      </c>
      <c r="AK76" s="4">
        <v>4</v>
      </c>
      <c r="AL76" s="4">
        <v>5</v>
      </c>
      <c r="AM76" s="4">
        <v>3</v>
      </c>
      <c r="AN76" s="4">
        <v>4</v>
      </c>
      <c r="AO76" s="4">
        <v>4</v>
      </c>
      <c r="AP76" s="4">
        <v>4</v>
      </c>
      <c r="AQ76" s="4">
        <v>5</v>
      </c>
      <c r="AR76" s="4">
        <v>4</v>
      </c>
      <c r="AS76" s="4">
        <v>5</v>
      </c>
      <c r="AT76" s="4">
        <v>4</v>
      </c>
      <c r="AU76" s="4">
        <v>2</v>
      </c>
      <c r="AW76" s="4">
        <v>5</v>
      </c>
      <c r="AX76" s="4">
        <v>4</v>
      </c>
      <c r="AY76" s="4">
        <v>5</v>
      </c>
      <c r="AZ76" s="4">
        <v>3</v>
      </c>
      <c r="BA76" s="4">
        <v>4</v>
      </c>
      <c r="BB76" s="4">
        <v>4</v>
      </c>
      <c r="BC76" s="4">
        <v>5</v>
      </c>
      <c r="BD76" s="4">
        <v>4</v>
      </c>
      <c r="BE76" s="4">
        <v>3</v>
      </c>
      <c r="BF76" s="4">
        <v>4</v>
      </c>
      <c r="BG76" s="4">
        <v>3</v>
      </c>
      <c r="BH76" s="4">
        <v>4</v>
      </c>
      <c r="BI76" s="4">
        <v>4</v>
      </c>
      <c r="BJ76" s="4">
        <v>3</v>
      </c>
    </row>
    <row r="77" spans="1:62" ht="14" x14ac:dyDescent="0.15">
      <c r="A77" s="20" t="str">
        <f t="shared" si="1"/>
        <v>KompetenzBeraterKL[SQ011]</v>
      </c>
      <c r="B77" s="4" t="s">
        <v>272</v>
      </c>
      <c r="C77" s="4">
        <v>3</v>
      </c>
      <c r="D77" s="4">
        <v>1</v>
      </c>
      <c r="E77" s="4">
        <v>3</v>
      </c>
      <c r="F77" s="4">
        <v>5</v>
      </c>
      <c r="G77" s="4">
        <v>3</v>
      </c>
      <c r="H77" s="4">
        <v>1</v>
      </c>
      <c r="I77" s="4">
        <v>3</v>
      </c>
      <c r="J77" s="4">
        <v>1</v>
      </c>
      <c r="K77" s="4">
        <v>3</v>
      </c>
      <c r="L77" s="4">
        <v>4</v>
      </c>
      <c r="M77" s="4">
        <v>2</v>
      </c>
      <c r="N77" s="4">
        <v>2</v>
      </c>
      <c r="O77" s="4">
        <v>1</v>
      </c>
      <c r="P77" s="4">
        <v>5</v>
      </c>
      <c r="Q77" s="4">
        <v>1</v>
      </c>
      <c r="R77" s="4">
        <v>2</v>
      </c>
      <c r="S77" s="4">
        <v>4</v>
      </c>
      <c r="T77" s="4">
        <v>3</v>
      </c>
      <c r="U77" s="4">
        <v>3</v>
      </c>
      <c r="V77" s="4">
        <v>2</v>
      </c>
      <c r="W77" s="4">
        <v>2</v>
      </c>
      <c r="X77" s="4">
        <v>1</v>
      </c>
      <c r="Y77" s="4">
        <v>4</v>
      </c>
      <c r="Z77" s="4">
        <v>2</v>
      </c>
      <c r="AA77" s="4">
        <v>2</v>
      </c>
      <c r="AB77" s="4">
        <v>2</v>
      </c>
      <c r="AC77" s="4">
        <v>4</v>
      </c>
      <c r="AD77" s="4">
        <v>3</v>
      </c>
      <c r="AE77" s="4">
        <v>5</v>
      </c>
      <c r="AF77" s="4">
        <v>5</v>
      </c>
      <c r="AG77" s="4">
        <v>2</v>
      </c>
      <c r="AH77" s="4">
        <v>3</v>
      </c>
      <c r="AI77" s="4">
        <v>2</v>
      </c>
      <c r="AJ77" s="4">
        <v>2</v>
      </c>
      <c r="AK77" s="4">
        <v>2</v>
      </c>
      <c r="AL77" s="4">
        <v>1</v>
      </c>
      <c r="AM77" s="4">
        <v>2</v>
      </c>
      <c r="AN77" s="4">
        <v>3</v>
      </c>
      <c r="AO77" s="4">
        <v>5</v>
      </c>
      <c r="AP77" s="4">
        <v>2</v>
      </c>
      <c r="AQ77" s="4">
        <v>2</v>
      </c>
      <c r="AR77" s="4">
        <v>4</v>
      </c>
      <c r="AS77" s="4">
        <v>2</v>
      </c>
      <c r="AT77" s="4">
        <v>1</v>
      </c>
      <c r="AU77" s="4">
        <v>5</v>
      </c>
      <c r="AW77" s="4">
        <v>5</v>
      </c>
      <c r="AX77" s="4">
        <v>2</v>
      </c>
      <c r="AY77" s="4">
        <v>1</v>
      </c>
      <c r="AZ77" s="4">
        <v>3</v>
      </c>
      <c r="BA77" s="4">
        <v>4</v>
      </c>
      <c r="BB77" s="4">
        <v>1</v>
      </c>
      <c r="BC77" s="4">
        <v>4</v>
      </c>
      <c r="BD77" s="4">
        <v>3</v>
      </c>
      <c r="BE77" s="4">
        <v>3</v>
      </c>
      <c r="BF77" s="4">
        <v>1</v>
      </c>
      <c r="BG77" s="4">
        <v>4</v>
      </c>
      <c r="BH77" s="4">
        <v>3</v>
      </c>
      <c r="BI77" s="4">
        <v>4</v>
      </c>
      <c r="BJ77" s="4">
        <v>3</v>
      </c>
    </row>
    <row r="78" spans="1:62" ht="14" x14ac:dyDescent="0.15">
      <c r="A78" s="20" t="str">
        <f t="shared" si="1"/>
        <v>KompetenzBeraterKL[SQ012]</v>
      </c>
      <c r="B78" s="4" t="s">
        <v>273</v>
      </c>
      <c r="C78" s="4">
        <v>3</v>
      </c>
      <c r="D78" s="4">
        <v>1</v>
      </c>
      <c r="E78" s="4">
        <v>2</v>
      </c>
      <c r="F78" s="4">
        <v>4</v>
      </c>
      <c r="G78" s="4">
        <v>3</v>
      </c>
      <c r="H78" s="4">
        <v>2</v>
      </c>
      <c r="I78" s="4">
        <v>3</v>
      </c>
      <c r="J78" s="4">
        <v>1</v>
      </c>
      <c r="K78" s="4">
        <v>4</v>
      </c>
      <c r="L78" s="4">
        <v>4</v>
      </c>
      <c r="M78" s="4">
        <v>2</v>
      </c>
      <c r="N78" s="4">
        <v>2</v>
      </c>
      <c r="O78" s="4">
        <v>2</v>
      </c>
      <c r="P78" s="4">
        <v>4</v>
      </c>
      <c r="Q78" s="4">
        <v>1</v>
      </c>
      <c r="R78" s="4">
        <v>2</v>
      </c>
      <c r="S78" s="4">
        <v>3</v>
      </c>
      <c r="T78" s="4">
        <v>3</v>
      </c>
      <c r="U78" s="4">
        <v>2</v>
      </c>
      <c r="V78" s="4">
        <v>2</v>
      </c>
      <c r="W78" s="4">
        <v>2</v>
      </c>
      <c r="X78" s="4">
        <v>2</v>
      </c>
      <c r="Y78" s="4">
        <v>4</v>
      </c>
      <c r="Z78" s="4">
        <v>2</v>
      </c>
      <c r="AA78" s="4">
        <v>2</v>
      </c>
      <c r="AB78" s="4">
        <v>2</v>
      </c>
      <c r="AC78" s="4">
        <v>2</v>
      </c>
      <c r="AD78" s="4">
        <v>2</v>
      </c>
      <c r="AE78" s="4">
        <v>4</v>
      </c>
      <c r="AF78" s="4">
        <v>5</v>
      </c>
      <c r="AG78" s="4">
        <v>2</v>
      </c>
      <c r="AH78" s="4">
        <v>2</v>
      </c>
      <c r="AI78" s="4">
        <v>2</v>
      </c>
      <c r="AJ78" s="4">
        <v>1</v>
      </c>
      <c r="AK78" s="4">
        <v>2</v>
      </c>
      <c r="AL78" s="4">
        <v>1</v>
      </c>
      <c r="AM78" s="4">
        <v>2</v>
      </c>
      <c r="AN78" s="4">
        <v>2</v>
      </c>
      <c r="AO78" s="4">
        <v>3</v>
      </c>
      <c r="AP78" s="4">
        <v>1</v>
      </c>
      <c r="AQ78" s="4">
        <v>2</v>
      </c>
      <c r="AR78" s="4">
        <v>2</v>
      </c>
      <c r="AS78" s="4">
        <v>1</v>
      </c>
      <c r="AT78" s="4">
        <v>1</v>
      </c>
      <c r="AU78" s="4">
        <v>3</v>
      </c>
      <c r="AW78" s="4">
        <v>3</v>
      </c>
      <c r="AX78" s="4">
        <v>2</v>
      </c>
      <c r="AY78" s="4">
        <v>1</v>
      </c>
      <c r="AZ78" s="4">
        <v>1</v>
      </c>
      <c r="BA78" s="4">
        <v>2</v>
      </c>
      <c r="BB78" s="4">
        <v>1</v>
      </c>
      <c r="BC78" s="4">
        <v>1</v>
      </c>
      <c r="BD78" s="4">
        <v>2</v>
      </c>
      <c r="BE78" s="4">
        <v>3</v>
      </c>
      <c r="BF78" s="4">
        <v>1</v>
      </c>
      <c r="BG78" s="4">
        <v>4</v>
      </c>
      <c r="BH78" s="4">
        <v>2</v>
      </c>
      <c r="BI78" s="4">
        <v>4</v>
      </c>
      <c r="BJ78" s="4">
        <v>2</v>
      </c>
    </row>
    <row r="79" spans="1:62" ht="14" x14ac:dyDescent="0.15">
      <c r="A79" s="20" t="str">
        <f t="shared" si="1"/>
        <v>AttraktivitaetKL[SQ001]</v>
      </c>
      <c r="B79" s="4" t="s">
        <v>54</v>
      </c>
      <c r="C79" s="4">
        <v>3</v>
      </c>
      <c r="D79" s="4">
        <v>1</v>
      </c>
      <c r="E79" s="4">
        <v>3</v>
      </c>
      <c r="F79" s="4">
        <v>3</v>
      </c>
      <c r="G79" s="4">
        <v>3</v>
      </c>
      <c r="H79" s="4">
        <v>3</v>
      </c>
      <c r="I79" s="4">
        <v>3</v>
      </c>
      <c r="J79" s="4">
        <v>1</v>
      </c>
      <c r="K79" s="4">
        <v>3</v>
      </c>
      <c r="L79" s="4">
        <v>1</v>
      </c>
      <c r="M79" s="4">
        <v>1</v>
      </c>
      <c r="N79" s="4">
        <v>1</v>
      </c>
      <c r="O79" s="4">
        <v>2</v>
      </c>
      <c r="P79" s="4">
        <v>4</v>
      </c>
      <c r="Q79" s="4">
        <v>3</v>
      </c>
      <c r="R79" s="4">
        <v>1</v>
      </c>
      <c r="S79" s="4">
        <v>4</v>
      </c>
      <c r="T79" s="4">
        <v>2</v>
      </c>
      <c r="U79" s="4">
        <v>3</v>
      </c>
      <c r="V79" s="4">
        <v>2</v>
      </c>
      <c r="W79" s="4">
        <v>3</v>
      </c>
      <c r="X79" s="4">
        <v>2</v>
      </c>
      <c r="Y79" s="4">
        <v>2</v>
      </c>
      <c r="Z79" s="4">
        <v>2</v>
      </c>
      <c r="AA79" s="4">
        <v>3</v>
      </c>
      <c r="AB79" s="4">
        <v>2</v>
      </c>
      <c r="AC79" s="4">
        <v>2</v>
      </c>
      <c r="AD79" s="4">
        <v>4</v>
      </c>
      <c r="AE79" s="4">
        <v>2</v>
      </c>
      <c r="AF79" s="4">
        <v>3</v>
      </c>
      <c r="AG79" s="4">
        <v>1</v>
      </c>
      <c r="AH79" s="4">
        <v>2</v>
      </c>
      <c r="AI79" s="4">
        <v>3</v>
      </c>
      <c r="AJ79" s="4">
        <v>1</v>
      </c>
      <c r="AK79" s="4">
        <v>4</v>
      </c>
      <c r="AL79" s="4">
        <v>1</v>
      </c>
      <c r="AM79" s="4">
        <v>3</v>
      </c>
      <c r="AN79" s="4">
        <v>2</v>
      </c>
      <c r="AO79" s="4">
        <v>4</v>
      </c>
      <c r="AP79" s="4">
        <v>1</v>
      </c>
      <c r="AQ79" s="4">
        <v>3</v>
      </c>
      <c r="AR79" s="4">
        <v>3</v>
      </c>
      <c r="AS79" s="4">
        <v>2</v>
      </c>
      <c r="AT79" s="4">
        <v>2</v>
      </c>
      <c r="AU79" s="4">
        <v>1</v>
      </c>
      <c r="AW79" s="4">
        <v>3</v>
      </c>
      <c r="AX79" s="4">
        <v>1</v>
      </c>
      <c r="AY79" s="4">
        <v>2</v>
      </c>
      <c r="AZ79" s="4">
        <v>2</v>
      </c>
      <c r="BA79" s="4">
        <v>3</v>
      </c>
      <c r="BB79" s="4">
        <v>3</v>
      </c>
      <c r="BC79" s="4">
        <v>2</v>
      </c>
      <c r="BD79" s="4">
        <v>2</v>
      </c>
      <c r="BE79" s="4">
        <v>4</v>
      </c>
      <c r="BF79" s="4">
        <v>3</v>
      </c>
      <c r="BG79" s="4">
        <v>4</v>
      </c>
      <c r="BH79" s="4">
        <v>1</v>
      </c>
      <c r="BI79" s="4">
        <v>2</v>
      </c>
      <c r="BJ79" s="4">
        <v>4</v>
      </c>
    </row>
    <row r="80" spans="1:62" ht="14" x14ac:dyDescent="0.15">
      <c r="A80" s="20" t="str">
        <f t="shared" si="1"/>
        <v>AttraktivitaetKL[SQ002]</v>
      </c>
      <c r="B80" s="4" t="s">
        <v>55</v>
      </c>
      <c r="C80" s="4">
        <v>3</v>
      </c>
      <c r="D80" s="4">
        <v>5</v>
      </c>
      <c r="E80" s="4">
        <v>3</v>
      </c>
      <c r="F80" s="4">
        <v>2</v>
      </c>
      <c r="G80" s="4">
        <v>3</v>
      </c>
      <c r="H80" s="4">
        <v>4</v>
      </c>
      <c r="I80" s="4">
        <v>3</v>
      </c>
      <c r="J80" s="4">
        <v>4</v>
      </c>
      <c r="K80" s="4">
        <v>4</v>
      </c>
      <c r="L80" s="4">
        <v>3</v>
      </c>
      <c r="M80" s="4">
        <v>4</v>
      </c>
      <c r="N80" s="4">
        <v>5</v>
      </c>
      <c r="O80" s="4">
        <v>3</v>
      </c>
      <c r="P80" s="4">
        <v>2</v>
      </c>
      <c r="Q80" s="4">
        <v>4</v>
      </c>
      <c r="R80" s="4">
        <v>4</v>
      </c>
      <c r="S80" s="4">
        <v>3</v>
      </c>
      <c r="T80" s="4">
        <v>4</v>
      </c>
      <c r="U80" s="4">
        <v>3</v>
      </c>
      <c r="V80" s="4">
        <v>4</v>
      </c>
      <c r="W80" s="4">
        <v>2</v>
      </c>
      <c r="X80" s="4">
        <v>4</v>
      </c>
      <c r="Y80" s="4">
        <v>4</v>
      </c>
      <c r="Z80" s="4">
        <v>3</v>
      </c>
      <c r="AA80" s="4">
        <v>3</v>
      </c>
      <c r="AB80" s="4">
        <v>4</v>
      </c>
      <c r="AC80" s="4">
        <v>4</v>
      </c>
      <c r="AD80" s="4">
        <v>3</v>
      </c>
      <c r="AE80" s="4">
        <v>1</v>
      </c>
      <c r="AF80" s="4">
        <v>3</v>
      </c>
      <c r="AG80" s="4">
        <v>4</v>
      </c>
      <c r="AH80" s="4">
        <v>4</v>
      </c>
      <c r="AI80" s="4">
        <v>3</v>
      </c>
      <c r="AJ80" s="4">
        <v>4</v>
      </c>
      <c r="AK80" s="4">
        <v>4</v>
      </c>
      <c r="AL80" s="4">
        <v>4</v>
      </c>
      <c r="AM80" s="4">
        <v>2</v>
      </c>
      <c r="AN80" s="4">
        <v>3</v>
      </c>
      <c r="AO80" s="4">
        <v>2</v>
      </c>
      <c r="AP80" s="4">
        <v>4</v>
      </c>
      <c r="AQ80" s="4">
        <v>3</v>
      </c>
      <c r="AR80" s="4">
        <v>3</v>
      </c>
      <c r="AS80" s="4">
        <v>3</v>
      </c>
      <c r="AT80" s="4">
        <v>3</v>
      </c>
      <c r="AU80" s="4">
        <v>2</v>
      </c>
      <c r="AW80" s="4">
        <v>4</v>
      </c>
      <c r="AX80" s="4">
        <v>3</v>
      </c>
      <c r="AY80" s="4">
        <v>4</v>
      </c>
      <c r="AZ80" s="4">
        <v>4</v>
      </c>
      <c r="BA80" s="4">
        <v>4</v>
      </c>
      <c r="BB80" s="4">
        <v>3</v>
      </c>
      <c r="BC80" s="4">
        <v>3</v>
      </c>
      <c r="BD80" s="4">
        <v>3</v>
      </c>
      <c r="BE80" s="4">
        <v>3</v>
      </c>
      <c r="BF80" s="4">
        <v>3</v>
      </c>
      <c r="BG80" s="4">
        <v>4</v>
      </c>
      <c r="BH80" s="4">
        <v>3</v>
      </c>
      <c r="BI80" s="4">
        <v>3</v>
      </c>
      <c r="BJ80" s="4">
        <v>3</v>
      </c>
    </row>
    <row r="81" spans="1:62" ht="14" x14ac:dyDescent="0.15">
      <c r="A81" s="20" t="str">
        <f t="shared" si="1"/>
        <v>AttraktivitaetKL[SQ003]</v>
      </c>
      <c r="B81" s="4" t="s">
        <v>56</v>
      </c>
      <c r="C81" s="4">
        <v>3</v>
      </c>
      <c r="D81" s="4">
        <v>1</v>
      </c>
      <c r="E81" s="4">
        <v>3</v>
      </c>
      <c r="F81" s="4">
        <v>3</v>
      </c>
      <c r="G81" s="4">
        <v>3</v>
      </c>
      <c r="H81" s="4">
        <v>4</v>
      </c>
      <c r="I81" s="4">
        <v>4</v>
      </c>
      <c r="J81" s="4">
        <v>1</v>
      </c>
      <c r="K81" s="4">
        <v>4</v>
      </c>
      <c r="L81" s="4">
        <v>2</v>
      </c>
      <c r="M81" s="4">
        <v>2</v>
      </c>
      <c r="N81" s="4">
        <v>1</v>
      </c>
      <c r="O81" s="4">
        <v>2</v>
      </c>
      <c r="P81" s="4">
        <v>4</v>
      </c>
      <c r="Q81" s="4">
        <v>2</v>
      </c>
      <c r="R81" s="4">
        <v>1</v>
      </c>
      <c r="S81" s="4">
        <v>5</v>
      </c>
      <c r="T81" s="4">
        <v>2</v>
      </c>
      <c r="U81" s="4">
        <v>4</v>
      </c>
      <c r="V81" s="4">
        <v>2</v>
      </c>
      <c r="W81" s="4">
        <v>3</v>
      </c>
      <c r="X81" s="4">
        <v>2</v>
      </c>
      <c r="Y81" s="4">
        <v>2</v>
      </c>
      <c r="Z81" s="4">
        <v>2</v>
      </c>
      <c r="AA81" s="4">
        <v>2</v>
      </c>
      <c r="AB81" s="4">
        <v>2</v>
      </c>
      <c r="AC81" s="4">
        <v>2</v>
      </c>
      <c r="AD81" s="4">
        <v>2</v>
      </c>
      <c r="AE81" s="4">
        <v>3</v>
      </c>
      <c r="AF81" s="4">
        <v>2</v>
      </c>
      <c r="AG81" s="4">
        <v>1</v>
      </c>
      <c r="AH81" s="4">
        <v>2</v>
      </c>
      <c r="AI81" s="4">
        <v>3</v>
      </c>
      <c r="AJ81" s="4">
        <v>1</v>
      </c>
      <c r="AK81" s="4">
        <v>3</v>
      </c>
      <c r="AL81" s="4">
        <v>1</v>
      </c>
      <c r="AM81" s="4">
        <v>2</v>
      </c>
      <c r="AN81" s="4">
        <v>2</v>
      </c>
      <c r="AO81" s="4">
        <v>4</v>
      </c>
      <c r="AP81" s="4">
        <v>2</v>
      </c>
      <c r="AQ81" s="4">
        <v>3</v>
      </c>
      <c r="AR81" s="4">
        <v>3</v>
      </c>
      <c r="AS81" s="4">
        <v>3</v>
      </c>
      <c r="AT81" s="4">
        <v>2</v>
      </c>
      <c r="AU81" s="4">
        <v>5</v>
      </c>
      <c r="AW81" s="4">
        <v>3</v>
      </c>
      <c r="AX81" s="4">
        <v>2</v>
      </c>
      <c r="AY81" s="4">
        <v>2</v>
      </c>
      <c r="AZ81" s="4">
        <v>3</v>
      </c>
      <c r="BA81" s="4">
        <v>2</v>
      </c>
      <c r="BB81" s="4">
        <v>2</v>
      </c>
      <c r="BC81" s="4">
        <v>4</v>
      </c>
      <c r="BD81" s="4">
        <v>2</v>
      </c>
      <c r="BE81" s="4">
        <v>4</v>
      </c>
      <c r="BF81" s="4">
        <v>3</v>
      </c>
      <c r="BG81" s="4">
        <v>2</v>
      </c>
      <c r="BH81" s="4">
        <v>2</v>
      </c>
      <c r="BI81" s="4">
        <v>4</v>
      </c>
      <c r="BJ81" s="4">
        <v>5</v>
      </c>
    </row>
    <row r="82" spans="1:62" ht="14" x14ac:dyDescent="0.15">
      <c r="A82" s="20" t="str">
        <f t="shared" si="1"/>
        <v>AttraktivitaetKL[SQ004]</v>
      </c>
      <c r="B82" s="4" t="s">
        <v>57</v>
      </c>
      <c r="C82" s="4">
        <v>3</v>
      </c>
      <c r="D82" s="4">
        <v>1</v>
      </c>
      <c r="E82" s="4">
        <v>2</v>
      </c>
      <c r="F82" s="4">
        <v>5</v>
      </c>
      <c r="G82" s="4">
        <v>3</v>
      </c>
      <c r="H82" s="4">
        <v>3</v>
      </c>
      <c r="I82" s="4">
        <v>3</v>
      </c>
      <c r="J82" s="4">
        <v>1</v>
      </c>
      <c r="K82" s="4">
        <v>4</v>
      </c>
      <c r="L82" s="4">
        <v>4</v>
      </c>
      <c r="M82" s="4">
        <v>2</v>
      </c>
      <c r="N82" s="4">
        <v>1</v>
      </c>
      <c r="O82" s="4">
        <v>2</v>
      </c>
      <c r="P82" s="4">
        <v>5</v>
      </c>
      <c r="Q82" s="4">
        <v>4</v>
      </c>
      <c r="R82" s="4">
        <v>2</v>
      </c>
      <c r="S82" s="4">
        <v>4</v>
      </c>
      <c r="T82" s="4">
        <v>2</v>
      </c>
      <c r="U82" s="4">
        <v>3</v>
      </c>
      <c r="V82" s="4">
        <v>2</v>
      </c>
      <c r="W82" s="4">
        <v>3</v>
      </c>
      <c r="X82" s="4">
        <v>3</v>
      </c>
      <c r="Y82" s="4">
        <v>2</v>
      </c>
      <c r="Z82" s="4">
        <v>2</v>
      </c>
      <c r="AA82" s="4">
        <v>3</v>
      </c>
      <c r="AB82" s="4">
        <v>3</v>
      </c>
      <c r="AC82" s="4">
        <v>1</v>
      </c>
      <c r="AD82" s="4">
        <v>3</v>
      </c>
      <c r="AE82" s="4">
        <v>5</v>
      </c>
      <c r="AF82" s="4">
        <v>4</v>
      </c>
      <c r="AG82" s="4">
        <v>1</v>
      </c>
      <c r="AH82" s="4">
        <v>2</v>
      </c>
      <c r="AI82" s="4">
        <v>3</v>
      </c>
      <c r="AJ82" s="4">
        <v>3</v>
      </c>
      <c r="AK82" s="4">
        <v>2</v>
      </c>
      <c r="AL82" s="4">
        <v>4</v>
      </c>
      <c r="AM82" s="4">
        <v>4</v>
      </c>
      <c r="AN82" s="4">
        <v>3</v>
      </c>
      <c r="AO82" s="4">
        <v>2</v>
      </c>
      <c r="AP82" s="4">
        <v>2</v>
      </c>
      <c r="AQ82" s="4">
        <v>3</v>
      </c>
      <c r="AR82" s="4">
        <v>3</v>
      </c>
      <c r="AS82" s="4">
        <v>3</v>
      </c>
      <c r="AT82" s="4">
        <v>3</v>
      </c>
      <c r="AU82" s="4">
        <v>5</v>
      </c>
      <c r="AW82" s="4">
        <v>4</v>
      </c>
      <c r="AX82" s="4">
        <v>2</v>
      </c>
      <c r="AY82" s="4">
        <v>2</v>
      </c>
      <c r="AZ82" s="4">
        <v>3</v>
      </c>
      <c r="BA82" s="4">
        <v>2</v>
      </c>
      <c r="BB82" s="4">
        <v>2</v>
      </c>
      <c r="BC82" s="4">
        <v>4</v>
      </c>
      <c r="BD82" s="4">
        <v>3</v>
      </c>
      <c r="BE82" s="4">
        <v>3</v>
      </c>
      <c r="BF82" s="4">
        <v>2</v>
      </c>
      <c r="BG82" s="4">
        <v>4</v>
      </c>
      <c r="BH82" s="4">
        <v>2</v>
      </c>
      <c r="BI82" s="4">
        <v>3</v>
      </c>
      <c r="BJ82" s="4">
        <v>4</v>
      </c>
    </row>
    <row r="83" spans="1:62" ht="14" x14ac:dyDescent="0.15">
      <c r="A83" s="20" t="str">
        <f t="shared" si="1"/>
        <v>AttraktivitaetKL[SQ005]</v>
      </c>
      <c r="B83" s="4" t="s">
        <v>58</v>
      </c>
      <c r="C83" s="4">
        <v>3</v>
      </c>
      <c r="D83" s="4">
        <v>1</v>
      </c>
      <c r="E83" s="4">
        <v>2</v>
      </c>
      <c r="F83" s="4">
        <v>1</v>
      </c>
      <c r="G83" s="4">
        <v>3</v>
      </c>
      <c r="H83" s="4">
        <v>3</v>
      </c>
      <c r="I83" s="4">
        <v>3</v>
      </c>
      <c r="J83" s="4">
        <v>1</v>
      </c>
      <c r="K83" s="4">
        <v>4</v>
      </c>
      <c r="L83" s="4">
        <v>1</v>
      </c>
      <c r="M83" s="4">
        <v>2</v>
      </c>
      <c r="N83" s="4">
        <v>3</v>
      </c>
      <c r="O83" s="4">
        <v>2</v>
      </c>
      <c r="P83" s="4">
        <v>4</v>
      </c>
      <c r="Q83" s="4">
        <v>3</v>
      </c>
      <c r="R83" s="4">
        <v>2</v>
      </c>
      <c r="S83" s="4">
        <v>4</v>
      </c>
      <c r="T83" s="4">
        <v>3</v>
      </c>
      <c r="U83" s="4">
        <v>2</v>
      </c>
      <c r="V83" s="4">
        <v>3</v>
      </c>
      <c r="W83" s="4">
        <v>3</v>
      </c>
      <c r="X83" s="4">
        <v>4</v>
      </c>
      <c r="Y83" s="4">
        <v>2</v>
      </c>
      <c r="Z83" s="4">
        <v>2</v>
      </c>
      <c r="AA83" s="4">
        <v>2</v>
      </c>
      <c r="AB83" s="4">
        <v>2</v>
      </c>
      <c r="AC83" s="4">
        <v>2</v>
      </c>
      <c r="AD83" s="4">
        <v>3</v>
      </c>
      <c r="AE83" s="4">
        <v>2</v>
      </c>
      <c r="AF83" s="4">
        <v>2</v>
      </c>
      <c r="AG83" s="4">
        <v>3</v>
      </c>
      <c r="AH83" s="4">
        <v>3</v>
      </c>
      <c r="AI83" s="4">
        <v>3</v>
      </c>
      <c r="AJ83" s="4">
        <v>3</v>
      </c>
      <c r="AK83" s="4">
        <v>4</v>
      </c>
      <c r="AL83" s="4">
        <v>2</v>
      </c>
      <c r="AM83" s="4">
        <v>2</v>
      </c>
      <c r="AN83" s="4">
        <v>2</v>
      </c>
      <c r="AO83" s="4">
        <v>3</v>
      </c>
      <c r="AP83" s="4">
        <v>1</v>
      </c>
      <c r="AQ83" s="4">
        <v>3</v>
      </c>
      <c r="AR83" s="4">
        <v>3</v>
      </c>
      <c r="AS83" s="4">
        <v>2</v>
      </c>
      <c r="AT83" s="4">
        <v>2</v>
      </c>
      <c r="AU83" s="4">
        <v>2</v>
      </c>
      <c r="AW83" s="4">
        <v>1</v>
      </c>
      <c r="AX83" s="4">
        <v>2</v>
      </c>
      <c r="AY83" s="4">
        <v>3</v>
      </c>
      <c r="AZ83" s="4">
        <v>2</v>
      </c>
      <c r="BA83" s="4">
        <v>2</v>
      </c>
      <c r="BB83" s="4">
        <v>3</v>
      </c>
      <c r="BC83" s="4">
        <v>2</v>
      </c>
      <c r="BD83" s="4">
        <v>2</v>
      </c>
      <c r="BE83" s="4">
        <v>2</v>
      </c>
      <c r="BF83" s="4">
        <v>2</v>
      </c>
      <c r="BG83" s="4">
        <v>4</v>
      </c>
      <c r="BH83" s="4">
        <v>2</v>
      </c>
      <c r="BI83" s="4">
        <v>4</v>
      </c>
      <c r="BJ83" s="4">
        <v>4</v>
      </c>
    </row>
    <row r="84" spans="1:62" ht="14" x14ac:dyDescent="0.15">
      <c r="A84" s="20" t="str">
        <f t="shared" si="1"/>
        <v>AttraktivitaetKL[SQ006]</v>
      </c>
      <c r="B84" s="4" t="s">
        <v>59</v>
      </c>
      <c r="C84" s="4">
        <v>3</v>
      </c>
      <c r="D84" s="4">
        <v>5</v>
      </c>
      <c r="E84" s="4">
        <v>3</v>
      </c>
      <c r="F84" s="4">
        <v>1</v>
      </c>
      <c r="G84" s="4">
        <v>3</v>
      </c>
      <c r="H84" s="4">
        <v>3</v>
      </c>
      <c r="I84" s="4">
        <v>3</v>
      </c>
      <c r="J84" s="4">
        <v>5</v>
      </c>
      <c r="K84" s="4">
        <v>4</v>
      </c>
      <c r="L84" s="4">
        <v>3</v>
      </c>
      <c r="M84" s="4">
        <v>2</v>
      </c>
      <c r="N84" s="4">
        <v>5</v>
      </c>
      <c r="O84" s="4">
        <v>4</v>
      </c>
      <c r="P84" s="4">
        <v>3</v>
      </c>
      <c r="Q84" s="4">
        <v>5</v>
      </c>
      <c r="R84" s="4">
        <v>5</v>
      </c>
      <c r="S84" s="4">
        <v>2</v>
      </c>
      <c r="T84" s="4">
        <v>4</v>
      </c>
      <c r="U84" s="4">
        <v>4</v>
      </c>
      <c r="V84" s="4">
        <v>4</v>
      </c>
      <c r="W84" s="4">
        <v>3</v>
      </c>
      <c r="X84" s="4">
        <v>4</v>
      </c>
      <c r="Y84" s="4">
        <v>4</v>
      </c>
      <c r="Z84" s="4">
        <v>4</v>
      </c>
      <c r="AA84" s="4">
        <v>3</v>
      </c>
      <c r="AB84" s="4">
        <v>4</v>
      </c>
      <c r="AC84" s="4">
        <v>4</v>
      </c>
      <c r="AD84" s="4">
        <v>4</v>
      </c>
      <c r="AE84" s="4">
        <v>1</v>
      </c>
      <c r="AF84" s="4">
        <v>3</v>
      </c>
      <c r="AG84" s="4">
        <v>5</v>
      </c>
      <c r="AH84" s="4">
        <v>4</v>
      </c>
      <c r="AI84" s="4">
        <v>4</v>
      </c>
      <c r="AJ84" s="4">
        <v>4</v>
      </c>
      <c r="AK84" s="4">
        <v>4</v>
      </c>
      <c r="AL84" s="4">
        <v>4</v>
      </c>
      <c r="AM84" s="4">
        <v>3</v>
      </c>
      <c r="AN84" s="4">
        <v>3</v>
      </c>
      <c r="AO84" s="4">
        <v>3</v>
      </c>
      <c r="AP84" s="4">
        <v>4</v>
      </c>
      <c r="AQ84" s="4">
        <v>3</v>
      </c>
      <c r="AR84" s="4">
        <v>4</v>
      </c>
      <c r="AS84" s="4">
        <v>3</v>
      </c>
      <c r="AT84" s="4">
        <v>3</v>
      </c>
      <c r="AU84" s="4">
        <v>1</v>
      </c>
      <c r="AW84" s="4">
        <v>2</v>
      </c>
      <c r="AX84" s="4">
        <v>4</v>
      </c>
      <c r="AY84" s="4">
        <v>4</v>
      </c>
      <c r="AZ84" s="4">
        <v>3</v>
      </c>
      <c r="BA84" s="4">
        <v>4</v>
      </c>
      <c r="BB84" s="4">
        <v>4</v>
      </c>
      <c r="BC84" s="4">
        <v>3</v>
      </c>
      <c r="BD84" s="4">
        <v>4</v>
      </c>
      <c r="BE84" s="4">
        <v>3</v>
      </c>
      <c r="BF84" s="4">
        <v>4</v>
      </c>
      <c r="BG84" s="4">
        <v>4</v>
      </c>
      <c r="BH84" s="4">
        <v>4</v>
      </c>
      <c r="BI84" s="4">
        <v>3</v>
      </c>
      <c r="BJ84" s="4">
        <v>2</v>
      </c>
    </row>
    <row r="85" spans="1:62" ht="14" x14ac:dyDescent="0.15">
      <c r="A85" s="20" t="str">
        <f t="shared" si="1"/>
        <v>AttraktivitaetKL[SQ007]</v>
      </c>
      <c r="B85" s="4" t="s">
        <v>60</v>
      </c>
      <c r="C85" s="4">
        <v>3</v>
      </c>
      <c r="D85" s="4">
        <v>5</v>
      </c>
      <c r="E85" s="4">
        <v>2</v>
      </c>
      <c r="F85" s="4">
        <v>1</v>
      </c>
      <c r="G85" s="4">
        <v>3</v>
      </c>
      <c r="H85" s="4">
        <v>4</v>
      </c>
      <c r="I85" s="4">
        <v>3</v>
      </c>
      <c r="J85" s="4">
        <v>2</v>
      </c>
      <c r="K85" s="4">
        <v>3</v>
      </c>
      <c r="L85" s="4">
        <v>1</v>
      </c>
      <c r="M85" s="4">
        <v>3</v>
      </c>
      <c r="N85" s="4">
        <v>3</v>
      </c>
      <c r="O85" s="4">
        <v>4</v>
      </c>
      <c r="P85" s="4">
        <v>1</v>
      </c>
      <c r="Q85" s="4">
        <v>4</v>
      </c>
      <c r="R85" s="4">
        <v>4</v>
      </c>
      <c r="S85" s="4">
        <v>2</v>
      </c>
      <c r="T85" s="4">
        <v>3</v>
      </c>
      <c r="U85" s="4">
        <v>2</v>
      </c>
      <c r="V85" s="4">
        <v>5</v>
      </c>
      <c r="W85" s="4">
        <v>3</v>
      </c>
      <c r="X85" s="4">
        <v>4</v>
      </c>
      <c r="Y85" s="4">
        <v>4</v>
      </c>
      <c r="Z85" s="4">
        <v>3</v>
      </c>
      <c r="AA85" s="4">
        <v>3</v>
      </c>
      <c r="AB85" s="4">
        <v>2</v>
      </c>
      <c r="AC85" s="4">
        <v>4</v>
      </c>
      <c r="AD85" s="4">
        <v>3</v>
      </c>
      <c r="AE85" s="4">
        <v>1</v>
      </c>
      <c r="AF85" s="4">
        <v>3</v>
      </c>
      <c r="AG85" s="4">
        <v>3</v>
      </c>
      <c r="AH85" s="4">
        <v>4</v>
      </c>
      <c r="AI85" s="4">
        <v>3</v>
      </c>
      <c r="AJ85" s="4">
        <v>4</v>
      </c>
      <c r="AK85" s="4">
        <v>1</v>
      </c>
      <c r="AL85" s="4">
        <v>2</v>
      </c>
      <c r="AM85" s="4">
        <v>1</v>
      </c>
      <c r="AN85" s="4">
        <v>3</v>
      </c>
      <c r="AO85" s="4">
        <v>2</v>
      </c>
      <c r="AP85" s="4">
        <v>3</v>
      </c>
      <c r="AQ85" s="4">
        <v>3</v>
      </c>
      <c r="AR85" s="4">
        <v>3</v>
      </c>
      <c r="AS85" s="4">
        <v>3</v>
      </c>
      <c r="AT85" s="4">
        <v>1</v>
      </c>
      <c r="AU85" s="4">
        <v>1</v>
      </c>
      <c r="AW85" s="4">
        <v>2</v>
      </c>
      <c r="AX85" s="4">
        <v>2</v>
      </c>
      <c r="AY85" s="4">
        <v>4</v>
      </c>
      <c r="AZ85" s="4">
        <v>2</v>
      </c>
      <c r="BA85" s="4">
        <v>4</v>
      </c>
      <c r="BB85" s="4">
        <v>3</v>
      </c>
      <c r="BC85" s="4">
        <v>2</v>
      </c>
      <c r="BD85" s="4">
        <v>3</v>
      </c>
      <c r="BE85" s="4">
        <v>2</v>
      </c>
      <c r="BF85" s="4">
        <v>3</v>
      </c>
      <c r="BG85" s="4">
        <v>2</v>
      </c>
      <c r="BH85" s="4">
        <v>3</v>
      </c>
      <c r="BI85" s="4">
        <v>2</v>
      </c>
      <c r="BJ85" s="4">
        <v>2</v>
      </c>
    </row>
    <row r="86" spans="1:62" ht="14" x14ac:dyDescent="0.15">
      <c r="A86" s="20" t="str">
        <f t="shared" si="1"/>
        <v>AttraktivitaetKL[SQ008]</v>
      </c>
      <c r="B86" s="4" t="s">
        <v>61</v>
      </c>
      <c r="C86" s="4">
        <v>3</v>
      </c>
      <c r="D86" s="4">
        <v>1</v>
      </c>
      <c r="E86" s="4">
        <v>3</v>
      </c>
      <c r="F86" s="4">
        <v>5</v>
      </c>
      <c r="G86" s="4">
        <v>3</v>
      </c>
      <c r="H86" s="4">
        <v>2</v>
      </c>
      <c r="I86" s="4">
        <v>3</v>
      </c>
      <c r="J86" s="4">
        <v>1</v>
      </c>
      <c r="K86" s="4">
        <v>4</v>
      </c>
      <c r="L86" s="4">
        <v>3</v>
      </c>
      <c r="M86" s="4">
        <v>3</v>
      </c>
      <c r="N86" s="4">
        <v>1</v>
      </c>
      <c r="O86" s="4">
        <v>1</v>
      </c>
      <c r="P86" s="4">
        <v>4</v>
      </c>
      <c r="Q86" s="4">
        <v>2</v>
      </c>
      <c r="R86" s="4">
        <v>1</v>
      </c>
      <c r="S86" s="4">
        <v>3</v>
      </c>
      <c r="T86" s="4">
        <v>2</v>
      </c>
      <c r="U86" s="4">
        <v>2</v>
      </c>
      <c r="V86" s="4">
        <v>2</v>
      </c>
      <c r="W86" s="4">
        <v>3</v>
      </c>
      <c r="X86" s="4">
        <v>2</v>
      </c>
      <c r="Y86" s="4">
        <v>2</v>
      </c>
      <c r="Z86" s="4">
        <v>3</v>
      </c>
      <c r="AA86" s="4">
        <v>3</v>
      </c>
      <c r="AB86" s="4">
        <v>2</v>
      </c>
      <c r="AC86" s="4">
        <v>1</v>
      </c>
      <c r="AD86" s="4">
        <v>2</v>
      </c>
      <c r="AE86" s="4">
        <v>4</v>
      </c>
      <c r="AF86" s="4">
        <v>3</v>
      </c>
      <c r="AG86" s="4">
        <v>1</v>
      </c>
      <c r="AH86" s="4">
        <v>2</v>
      </c>
      <c r="AI86" s="4">
        <v>2</v>
      </c>
      <c r="AJ86" s="4">
        <v>1</v>
      </c>
      <c r="AK86" s="4">
        <v>3</v>
      </c>
      <c r="AL86" s="4">
        <v>1</v>
      </c>
      <c r="AM86" s="4">
        <v>4</v>
      </c>
      <c r="AN86" s="4">
        <v>2</v>
      </c>
      <c r="AO86" s="4">
        <v>3</v>
      </c>
      <c r="AP86" s="4">
        <v>2</v>
      </c>
      <c r="AQ86" s="4">
        <v>3</v>
      </c>
      <c r="AR86" s="4">
        <v>2</v>
      </c>
      <c r="AS86" s="4">
        <v>3</v>
      </c>
      <c r="AT86" s="4">
        <v>3</v>
      </c>
      <c r="AU86" s="4">
        <v>5</v>
      </c>
      <c r="AW86" s="4">
        <v>4</v>
      </c>
      <c r="AX86" s="4">
        <v>3</v>
      </c>
      <c r="AY86" s="4">
        <v>2</v>
      </c>
      <c r="AZ86" s="4">
        <v>3</v>
      </c>
      <c r="BA86" s="4">
        <v>2</v>
      </c>
      <c r="BB86" s="4">
        <v>2</v>
      </c>
      <c r="BC86" s="4">
        <v>2</v>
      </c>
      <c r="BD86" s="4">
        <v>3</v>
      </c>
      <c r="BE86" s="4">
        <v>3</v>
      </c>
      <c r="BF86" s="4">
        <v>2</v>
      </c>
      <c r="BG86" s="4">
        <v>2</v>
      </c>
      <c r="BH86" s="4">
        <v>2</v>
      </c>
      <c r="BI86" s="4">
        <v>3</v>
      </c>
      <c r="BJ86" s="4">
        <v>4</v>
      </c>
    </row>
    <row r="87" spans="1:62" ht="14" x14ac:dyDescent="0.15">
      <c r="A87" s="20" t="str">
        <f t="shared" si="1"/>
        <v>AttraktivitaetKL[SQ009]</v>
      </c>
      <c r="B87" s="4" t="s">
        <v>62</v>
      </c>
      <c r="C87" s="4">
        <v>3</v>
      </c>
      <c r="D87" s="4">
        <v>5</v>
      </c>
      <c r="E87" s="4">
        <v>2</v>
      </c>
      <c r="F87" s="4">
        <v>3</v>
      </c>
      <c r="G87" s="4">
        <v>3</v>
      </c>
      <c r="H87" s="4">
        <v>3</v>
      </c>
      <c r="I87" s="4">
        <v>2</v>
      </c>
      <c r="J87" s="4">
        <v>5</v>
      </c>
      <c r="K87" s="4">
        <v>4</v>
      </c>
      <c r="L87" s="4">
        <v>2</v>
      </c>
      <c r="M87" s="4">
        <v>5</v>
      </c>
      <c r="N87" s="4">
        <v>5</v>
      </c>
      <c r="O87" s="4">
        <v>4</v>
      </c>
      <c r="P87" s="4">
        <v>2</v>
      </c>
      <c r="Q87" s="4">
        <v>4</v>
      </c>
      <c r="R87" s="4">
        <v>4</v>
      </c>
      <c r="S87" s="4">
        <v>2</v>
      </c>
      <c r="T87" s="4">
        <v>5</v>
      </c>
      <c r="U87" s="4">
        <v>3</v>
      </c>
      <c r="V87" s="4">
        <v>4</v>
      </c>
      <c r="W87" s="4">
        <v>3</v>
      </c>
      <c r="X87" s="4">
        <v>4</v>
      </c>
      <c r="Y87" s="4">
        <v>4</v>
      </c>
      <c r="Z87" s="4">
        <v>3</v>
      </c>
      <c r="AA87" s="4">
        <v>4</v>
      </c>
      <c r="AB87" s="4">
        <v>5</v>
      </c>
      <c r="AC87" s="4">
        <v>5</v>
      </c>
      <c r="AD87" s="4">
        <v>3</v>
      </c>
      <c r="AE87" s="4">
        <v>4</v>
      </c>
      <c r="AF87" s="4">
        <v>4</v>
      </c>
      <c r="AG87" s="4">
        <v>5</v>
      </c>
      <c r="AH87" s="4">
        <v>4</v>
      </c>
      <c r="AI87" s="4">
        <v>3</v>
      </c>
      <c r="AJ87" s="4">
        <v>5</v>
      </c>
      <c r="AK87" s="4">
        <v>2</v>
      </c>
      <c r="AL87" s="4">
        <v>3</v>
      </c>
      <c r="AM87" s="4">
        <v>4</v>
      </c>
      <c r="AN87" s="4">
        <v>4</v>
      </c>
      <c r="AO87" s="4">
        <v>1</v>
      </c>
      <c r="AP87" s="4">
        <v>5</v>
      </c>
      <c r="AQ87" s="4">
        <v>3</v>
      </c>
      <c r="AR87" s="4">
        <v>3</v>
      </c>
      <c r="AS87" s="4">
        <v>4</v>
      </c>
      <c r="AT87" s="4">
        <v>4</v>
      </c>
      <c r="AU87" s="4">
        <v>3</v>
      </c>
      <c r="AW87" s="4">
        <v>2</v>
      </c>
      <c r="AX87" s="4">
        <v>4</v>
      </c>
      <c r="AY87" s="4">
        <v>4</v>
      </c>
      <c r="AZ87" s="4">
        <v>4</v>
      </c>
      <c r="BA87" s="4">
        <v>4</v>
      </c>
      <c r="BB87" s="4">
        <v>3</v>
      </c>
      <c r="BC87" s="4">
        <v>3</v>
      </c>
      <c r="BD87" s="4">
        <v>4</v>
      </c>
      <c r="BE87" s="4">
        <v>3</v>
      </c>
      <c r="BF87" s="4">
        <v>3</v>
      </c>
      <c r="BG87" s="4">
        <v>2</v>
      </c>
      <c r="BH87" s="4">
        <v>4</v>
      </c>
      <c r="BI87" s="4">
        <v>3</v>
      </c>
      <c r="BJ87" s="4">
        <v>4</v>
      </c>
    </row>
    <row r="88" spans="1:62" ht="14" x14ac:dyDescent="0.15">
      <c r="A88" s="20" t="str">
        <f t="shared" si="1"/>
        <v>AttraktivitaetKL[SQ010]</v>
      </c>
      <c r="B88" s="4" t="s">
        <v>63</v>
      </c>
      <c r="C88" s="4">
        <v>3</v>
      </c>
      <c r="D88" s="4">
        <v>5</v>
      </c>
      <c r="E88" s="4">
        <v>3</v>
      </c>
      <c r="F88" s="4">
        <v>3</v>
      </c>
      <c r="G88" s="4">
        <v>3</v>
      </c>
      <c r="H88" s="4">
        <v>3</v>
      </c>
      <c r="I88" s="4">
        <v>2</v>
      </c>
      <c r="J88" s="4">
        <v>3</v>
      </c>
      <c r="K88" s="4">
        <v>4</v>
      </c>
      <c r="L88" s="4">
        <v>1</v>
      </c>
      <c r="M88" s="4">
        <v>2</v>
      </c>
      <c r="N88" s="4">
        <v>3</v>
      </c>
      <c r="O88" s="4">
        <v>3</v>
      </c>
      <c r="P88" s="4">
        <v>1</v>
      </c>
      <c r="Q88" s="4">
        <v>4</v>
      </c>
      <c r="R88" s="4">
        <v>4</v>
      </c>
      <c r="S88" s="4">
        <v>3</v>
      </c>
      <c r="T88" s="4">
        <v>3</v>
      </c>
      <c r="U88" s="4">
        <v>2</v>
      </c>
      <c r="V88" s="4">
        <v>4</v>
      </c>
      <c r="W88" s="4">
        <v>3</v>
      </c>
      <c r="X88" s="4">
        <v>4</v>
      </c>
      <c r="Y88" s="4">
        <v>4</v>
      </c>
      <c r="Z88" s="4">
        <v>3</v>
      </c>
      <c r="AA88" s="4">
        <v>3</v>
      </c>
      <c r="AB88" s="4">
        <v>3</v>
      </c>
      <c r="AC88" s="4">
        <v>3</v>
      </c>
      <c r="AD88" s="4">
        <v>3</v>
      </c>
      <c r="AE88" s="4">
        <v>1</v>
      </c>
      <c r="AF88" s="4">
        <v>3</v>
      </c>
      <c r="AG88" s="4">
        <v>3</v>
      </c>
      <c r="AH88" s="4">
        <v>3</v>
      </c>
      <c r="AI88" s="4">
        <v>3</v>
      </c>
      <c r="AJ88" s="4">
        <v>4</v>
      </c>
      <c r="AK88" s="4">
        <v>2</v>
      </c>
      <c r="AL88" s="4">
        <v>3</v>
      </c>
      <c r="AM88" s="4">
        <v>1</v>
      </c>
      <c r="AN88" s="4">
        <v>3</v>
      </c>
      <c r="AO88" s="4">
        <v>2</v>
      </c>
      <c r="AP88" s="4">
        <v>3</v>
      </c>
      <c r="AQ88" s="4">
        <v>3</v>
      </c>
      <c r="AR88" s="4">
        <v>3</v>
      </c>
      <c r="AS88" s="4">
        <v>2</v>
      </c>
      <c r="AT88" s="4">
        <v>2</v>
      </c>
      <c r="AU88" s="4">
        <v>1</v>
      </c>
      <c r="AW88" s="4">
        <v>2</v>
      </c>
      <c r="AX88" s="4">
        <v>3</v>
      </c>
      <c r="AY88" s="4">
        <v>4</v>
      </c>
      <c r="AZ88" s="4">
        <v>2</v>
      </c>
      <c r="BA88" s="4">
        <v>3</v>
      </c>
      <c r="BB88" s="4">
        <v>2</v>
      </c>
      <c r="BC88" s="4">
        <v>3</v>
      </c>
      <c r="BD88" s="4">
        <v>3</v>
      </c>
      <c r="BE88" s="4">
        <v>3</v>
      </c>
      <c r="BF88" s="4">
        <v>3</v>
      </c>
      <c r="BG88" s="4">
        <v>1</v>
      </c>
      <c r="BH88" s="4">
        <v>3</v>
      </c>
      <c r="BI88" s="4">
        <v>3</v>
      </c>
      <c r="BJ88" s="4">
        <v>2</v>
      </c>
    </row>
    <row r="89" spans="1:62" ht="14" x14ac:dyDescent="0.15">
      <c r="A89" s="20" t="str">
        <f t="shared" si="1"/>
        <v>NetPromoterScoreKL[SQ001]</v>
      </c>
      <c r="B89" s="4" t="s">
        <v>64</v>
      </c>
      <c r="C89" s="4">
        <v>7</v>
      </c>
      <c r="D89" s="4">
        <v>10</v>
      </c>
      <c r="E89" s="4">
        <v>6</v>
      </c>
      <c r="F89" s="4">
        <v>1</v>
      </c>
      <c r="G89" s="4">
        <v>3</v>
      </c>
      <c r="H89" s="4">
        <v>5</v>
      </c>
      <c r="I89" s="4">
        <v>4</v>
      </c>
      <c r="J89" s="4">
        <v>9</v>
      </c>
      <c r="K89" s="4">
        <v>9</v>
      </c>
      <c r="L89" s="4">
        <v>1</v>
      </c>
      <c r="M89" s="4">
        <v>4</v>
      </c>
      <c r="N89" s="4">
        <v>10</v>
      </c>
      <c r="O89" s="4">
        <v>6</v>
      </c>
      <c r="P89" s="4">
        <v>2</v>
      </c>
      <c r="Q89" s="4">
        <v>7</v>
      </c>
      <c r="R89" s="4">
        <v>9</v>
      </c>
      <c r="S89" s="4">
        <v>5</v>
      </c>
      <c r="T89" s="4">
        <v>8</v>
      </c>
      <c r="U89" s="4">
        <v>3</v>
      </c>
      <c r="V89" s="4">
        <v>9</v>
      </c>
      <c r="W89" s="4">
        <v>2</v>
      </c>
      <c r="X89" s="4">
        <v>8</v>
      </c>
      <c r="Y89" s="4">
        <v>6</v>
      </c>
      <c r="Z89" s="4">
        <v>2</v>
      </c>
      <c r="AA89" s="4">
        <v>6</v>
      </c>
      <c r="AB89" s="4">
        <v>7</v>
      </c>
      <c r="AC89" s="4">
        <v>7</v>
      </c>
      <c r="AD89" s="4">
        <v>6</v>
      </c>
      <c r="AE89" s="4">
        <v>2</v>
      </c>
      <c r="AF89" s="4">
        <v>6</v>
      </c>
      <c r="AG89" s="4">
        <v>8</v>
      </c>
      <c r="AH89" s="4">
        <v>8</v>
      </c>
      <c r="AI89" s="4">
        <v>6</v>
      </c>
      <c r="AJ89" s="4">
        <v>9</v>
      </c>
      <c r="AK89" s="4">
        <v>4</v>
      </c>
      <c r="AL89" s="4">
        <v>7</v>
      </c>
      <c r="AM89" s="4">
        <v>4</v>
      </c>
      <c r="AN89" s="4">
        <v>7</v>
      </c>
      <c r="AO89" s="4">
        <v>3</v>
      </c>
      <c r="AP89" s="4">
        <v>8</v>
      </c>
      <c r="AQ89" s="4">
        <v>7</v>
      </c>
      <c r="AR89" s="4">
        <v>7</v>
      </c>
      <c r="AS89" s="4">
        <v>5</v>
      </c>
      <c r="AT89" s="4">
        <v>7</v>
      </c>
      <c r="AU89" s="4">
        <v>1</v>
      </c>
      <c r="AW89" s="4">
        <v>3</v>
      </c>
      <c r="AX89" s="4">
        <v>7</v>
      </c>
      <c r="AY89" s="4">
        <v>9</v>
      </c>
      <c r="AZ89" s="4">
        <v>5</v>
      </c>
      <c r="BA89" s="4">
        <v>7</v>
      </c>
      <c r="BB89" s="4">
        <v>9</v>
      </c>
      <c r="BC89" s="4">
        <v>8</v>
      </c>
      <c r="BD89" s="4">
        <v>4</v>
      </c>
      <c r="BE89" s="4">
        <v>5</v>
      </c>
      <c r="BF89" s="4">
        <v>6</v>
      </c>
      <c r="BG89" s="4">
        <v>6</v>
      </c>
      <c r="BH89" s="4">
        <v>6</v>
      </c>
      <c r="BI89" s="4">
        <v>8</v>
      </c>
      <c r="BJ89" s="4">
        <v>3</v>
      </c>
    </row>
    <row r="90" spans="1:62" ht="14" x14ac:dyDescent="0.15">
      <c r="A90" s="20" t="str">
        <f t="shared" si="1"/>
        <v>OpenQuestionKL</v>
      </c>
      <c r="B90" s="4" t="s">
        <v>65</v>
      </c>
      <c r="E90" s="4" t="s">
        <v>1191</v>
      </c>
      <c r="F90" s="4" t="s">
        <v>1192</v>
      </c>
      <c r="M90" s="4" t="s">
        <v>1193</v>
      </c>
      <c r="Q90" s="4" t="s">
        <v>1194</v>
      </c>
      <c r="S90" s="4" t="s">
        <v>1195</v>
      </c>
      <c r="T90" s="4" t="s">
        <v>1196</v>
      </c>
      <c r="W90" s="4" t="s">
        <v>1197</v>
      </c>
      <c r="X90" s="4" t="s">
        <v>1198</v>
      </c>
      <c r="Y90" s="4" t="s">
        <v>1199</v>
      </c>
      <c r="AA90" s="4" t="s">
        <v>1200</v>
      </c>
      <c r="AF90" s="4" t="s">
        <v>1201</v>
      </c>
      <c r="AN90" s="4" t="s">
        <v>1386</v>
      </c>
      <c r="AO90" s="4" t="s">
        <v>1387</v>
      </c>
      <c r="AT90" s="4" t="s">
        <v>1388</v>
      </c>
      <c r="BI90" s="4" t="s">
        <v>1389</v>
      </c>
    </row>
    <row r="91" spans="1:62" x14ac:dyDescent="0.15">
      <c r="A91" s="20"/>
    </row>
    <row r="92" spans="1:62" x14ac:dyDescent="0.15">
      <c r="A92" s="20"/>
      <c r="B92" s="116" t="s">
        <v>1202</v>
      </c>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c r="AT92" s="117"/>
      <c r="AU92" s="117"/>
      <c r="AV92" s="117"/>
      <c r="AW92" s="117"/>
      <c r="AX92" s="117"/>
      <c r="AY92" s="117"/>
      <c r="AZ92" s="117"/>
      <c r="BA92" s="117"/>
      <c r="BB92" s="117"/>
      <c r="BC92" s="117"/>
      <c r="BD92" s="117"/>
      <c r="BE92" s="117"/>
      <c r="BF92" s="117"/>
      <c r="BG92" s="117"/>
      <c r="BH92" s="117"/>
      <c r="BI92" s="117"/>
      <c r="BJ92" s="117"/>
    </row>
    <row r="93" spans="1:62" ht="14" x14ac:dyDescent="0.15">
      <c r="A93" s="20" t="str">
        <f t="shared" si="1"/>
        <v>VideoPhase1NA</v>
      </c>
      <c r="B93" s="4" t="s">
        <v>1203</v>
      </c>
    </row>
    <row r="94" spans="1:62" ht="14" x14ac:dyDescent="0.15">
      <c r="A94" s="20" t="str">
        <f t="shared" si="1"/>
        <v>UserEngagement1aNA[SQ002]</v>
      </c>
      <c r="B94" s="4" t="s">
        <v>925</v>
      </c>
      <c r="C94" s="4">
        <v>1</v>
      </c>
      <c r="D94" s="4">
        <v>2</v>
      </c>
      <c r="E94" s="4">
        <v>2</v>
      </c>
      <c r="F94" s="4">
        <v>1</v>
      </c>
      <c r="G94" s="4">
        <v>0</v>
      </c>
      <c r="H94" s="4">
        <v>-1</v>
      </c>
      <c r="I94" s="4">
        <v>0</v>
      </c>
      <c r="J94" s="4">
        <v>1</v>
      </c>
      <c r="K94" s="4">
        <v>2</v>
      </c>
      <c r="L94" s="4">
        <v>1</v>
      </c>
      <c r="M94" s="4">
        <v>1</v>
      </c>
      <c r="N94" s="4">
        <v>0</v>
      </c>
      <c r="O94" s="4">
        <v>1</v>
      </c>
      <c r="P94" s="4">
        <v>2</v>
      </c>
      <c r="Q94" s="4">
        <v>2</v>
      </c>
      <c r="R94" s="4">
        <v>-1</v>
      </c>
      <c r="S94" s="4">
        <v>-1</v>
      </c>
      <c r="T94" s="4">
        <v>1</v>
      </c>
      <c r="U94" s="4">
        <v>2</v>
      </c>
      <c r="V94" s="4">
        <v>1</v>
      </c>
      <c r="W94" s="4">
        <v>0</v>
      </c>
      <c r="X94" s="4">
        <v>2</v>
      </c>
      <c r="Y94" s="4">
        <v>0</v>
      </c>
      <c r="Z94" s="4">
        <v>-1</v>
      </c>
      <c r="AA94" s="4">
        <v>1</v>
      </c>
      <c r="AB94" s="4">
        <v>0</v>
      </c>
      <c r="AC94" s="4">
        <v>0</v>
      </c>
      <c r="AD94" s="4">
        <v>-1</v>
      </c>
      <c r="AE94" s="4">
        <v>0</v>
      </c>
      <c r="AF94" s="4">
        <v>1</v>
      </c>
      <c r="AG94" s="4">
        <v>2</v>
      </c>
      <c r="AH94" s="4">
        <v>1</v>
      </c>
      <c r="AI94" s="4">
        <v>2</v>
      </c>
      <c r="AJ94" s="4">
        <v>2</v>
      </c>
      <c r="AK94" s="4">
        <v>1</v>
      </c>
      <c r="AL94" s="4">
        <v>0</v>
      </c>
      <c r="AM94" s="4">
        <v>2</v>
      </c>
      <c r="AN94" s="4">
        <v>1</v>
      </c>
      <c r="AO94" s="4">
        <v>2</v>
      </c>
      <c r="AP94" s="4">
        <v>2</v>
      </c>
      <c r="AQ94" s="4">
        <v>1</v>
      </c>
      <c r="AR94" s="4">
        <v>-1</v>
      </c>
      <c r="AS94" s="4">
        <v>1</v>
      </c>
      <c r="AT94" s="4">
        <v>1</v>
      </c>
      <c r="AU94" s="4">
        <v>-1</v>
      </c>
      <c r="AV94" s="4">
        <v>1</v>
      </c>
      <c r="AW94" s="4">
        <v>-1</v>
      </c>
      <c r="AX94" s="4">
        <v>1</v>
      </c>
      <c r="AY94" s="4">
        <v>2</v>
      </c>
      <c r="AZ94" s="4">
        <v>1</v>
      </c>
      <c r="BA94" s="4">
        <v>-1</v>
      </c>
      <c r="BB94" s="4">
        <v>0</v>
      </c>
      <c r="BC94" s="4">
        <v>1</v>
      </c>
      <c r="BD94" s="4">
        <v>0</v>
      </c>
      <c r="BE94" s="4">
        <v>1</v>
      </c>
      <c r="BF94" s="4">
        <v>2</v>
      </c>
      <c r="BG94" s="4">
        <v>0</v>
      </c>
      <c r="BH94" s="4">
        <v>1</v>
      </c>
      <c r="BI94" s="4">
        <v>-2</v>
      </c>
      <c r="BJ94" s="4">
        <v>-1</v>
      </c>
    </row>
    <row r="95" spans="1:62" ht="14" x14ac:dyDescent="0.15">
      <c r="A95" s="20" t="str">
        <f t="shared" si="1"/>
        <v>UserEngagement1aNA[SQ001]</v>
      </c>
      <c r="B95" s="4" t="s">
        <v>926</v>
      </c>
      <c r="C95" s="4">
        <v>1</v>
      </c>
      <c r="D95" s="4">
        <v>2</v>
      </c>
      <c r="E95" s="4">
        <v>1</v>
      </c>
      <c r="F95" s="4">
        <v>1</v>
      </c>
      <c r="G95" s="4">
        <v>-1</v>
      </c>
      <c r="H95" s="4">
        <v>1</v>
      </c>
      <c r="I95" s="4">
        <v>1</v>
      </c>
      <c r="J95" s="4">
        <v>1</v>
      </c>
      <c r="K95" s="4">
        <v>2</v>
      </c>
      <c r="L95" s="4">
        <v>1</v>
      </c>
      <c r="M95" s="4">
        <v>-1</v>
      </c>
      <c r="N95" s="4">
        <v>0</v>
      </c>
      <c r="O95" s="4">
        <v>1</v>
      </c>
      <c r="P95" s="4">
        <v>2</v>
      </c>
      <c r="Q95" s="4">
        <v>2</v>
      </c>
      <c r="R95" s="4">
        <v>-1</v>
      </c>
      <c r="S95" s="4">
        <v>0</v>
      </c>
      <c r="T95" s="4">
        <v>1</v>
      </c>
      <c r="U95" s="4">
        <v>2</v>
      </c>
      <c r="V95" s="4">
        <v>1</v>
      </c>
      <c r="W95" s="4">
        <v>0</v>
      </c>
      <c r="X95" s="4">
        <v>2</v>
      </c>
      <c r="Y95" s="4">
        <v>0</v>
      </c>
      <c r="Z95" s="4">
        <v>-2</v>
      </c>
      <c r="AA95" s="4">
        <v>1</v>
      </c>
      <c r="AB95" s="4">
        <v>0</v>
      </c>
      <c r="AC95" s="4">
        <v>1</v>
      </c>
      <c r="AD95" s="4">
        <v>1</v>
      </c>
      <c r="AE95" s="4">
        <v>1</v>
      </c>
      <c r="AF95" s="4">
        <v>2</v>
      </c>
      <c r="AG95" s="4">
        <v>2</v>
      </c>
      <c r="AH95" s="4">
        <v>1</v>
      </c>
      <c r="AI95" s="4">
        <v>2</v>
      </c>
      <c r="AJ95" s="4">
        <v>2</v>
      </c>
      <c r="AK95" s="4">
        <v>2</v>
      </c>
      <c r="AL95" s="4">
        <v>0</v>
      </c>
      <c r="AM95" s="4">
        <v>1</v>
      </c>
      <c r="AN95" s="4">
        <v>1</v>
      </c>
      <c r="AO95" s="4">
        <v>2</v>
      </c>
      <c r="AP95" s="4">
        <v>2</v>
      </c>
      <c r="AQ95" s="4">
        <v>1</v>
      </c>
      <c r="AR95" s="4">
        <v>1</v>
      </c>
      <c r="AS95" s="4">
        <v>2</v>
      </c>
      <c r="AT95" s="4">
        <v>1</v>
      </c>
      <c r="AU95" s="4">
        <v>-2</v>
      </c>
      <c r="AV95" s="4">
        <v>1</v>
      </c>
      <c r="AW95" s="4">
        <v>-2</v>
      </c>
      <c r="AX95" s="4">
        <v>1</v>
      </c>
      <c r="AY95" s="4">
        <v>2</v>
      </c>
      <c r="AZ95" s="4">
        <v>1</v>
      </c>
      <c r="BA95" s="4">
        <v>0</v>
      </c>
      <c r="BB95" s="4">
        <v>0</v>
      </c>
      <c r="BC95" s="4">
        <v>1</v>
      </c>
      <c r="BD95" s="4">
        <v>0</v>
      </c>
      <c r="BE95" s="4">
        <v>1</v>
      </c>
      <c r="BF95" s="4">
        <v>2</v>
      </c>
      <c r="BG95" s="4">
        <v>0</v>
      </c>
      <c r="BH95" s="4">
        <v>2</v>
      </c>
      <c r="BI95" s="4">
        <v>0</v>
      </c>
      <c r="BJ95" s="4">
        <v>-1</v>
      </c>
    </row>
    <row r="96" spans="1:62" ht="14" x14ac:dyDescent="0.15">
      <c r="A96" s="20" t="str">
        <f t="shared" si="1"/>
        <v>UserEngagement1aNA[SQ003]</v>
      </c>
      <c r="B96" s="4" t="s">
        <v>927</v>
      </c>
      <c r="C96" s="4">
        <v>1</v>
      </c>
      <c r="D96" s="4">
        <v>2</v>
      </c>
      <c r="E96" s="4">
        <v>1</v>
      </c>
      <c r="F96" s="4">
        <v>2</v>
      </c>
      <c r="G96" s="4">
        <v>0</v>
      </c>
      <c r="H96" s="4">
        <v>1</v>
      </c>
      <c r="I96" s="4">
        <v>0</v>
      </c>
      <c r="J96" s="4">
        <v>1</v>
      </c>
      <c r="K96" s="4">
        <v>2</v>
      </c>
      <c r="L96" s="4">
        <v>1</v>
      </c>
      <c r="M96" s="4">
        <v>0</v>
      </c>
      <c r="N96" s="4">
        <v>0</v>
      </c>
      <c r="O96" s="4">
        <v>0</v>
      </c>
      <c r="P96" s="4">
        <v>1</v>
      </c>
      <c r="Q96" s="4">
        <v>2</v>
      </c>
      <c r="R96" s="4">
        <v>-2</v>
      </c>
      <c r="S96" s="4">
        <v>-1</v>
      </c>
      <c r="T96" s="4">
        <v>1</v>
      </c>
      <c r="U96" s="4">
        <v>1</v>
      </c>
      <c r="V96" s="4">
        <v>1</v>
      </c>
      <c r="W96" s="4">
        <v>0</v>
      </c>
      <c r="X96" s="4">
        <v>1</v>
      </c>
      <c r="Y96" s="4">
        <v>0</v>
      </c>
      <c r="Z96" s="4">
        <v>-2</v>
      </c>
      <c r="AA96" s="4">
        <v>1</v>
      </c>
      <c r="AB96" s="4">
        <v>0</v>
      </c>
      <c r="AC96" s="4">
        <v>1</v>
      </c>
      <c r="AD96" s="4">
        <v>1</v>
      </c>
      <c r="AE96" s="4">
        <v>1</v>
      </c>
      <c r="AF96" s="4">
        <v>1</v>
      </c>
      <c r="AG96" s="4">
        <v>2</v>
      </c>
      <c r="AH96" s="4">
        <v>0</v>
      </c>
      <c r="AI96" s="4">
        <v>2</v>
      </c>
      <c r="AJ96" s="4">
        <v>2</v>
      </c>
      <c r="AK96" s="4">
        <v>1</v>
      </c>
      <c r="AL96" s="4">
        <v>0</v>
      </c>
      <c r="AM96" s="4">
        <v>2</v>
      </c>
      <c r="AN96" s="4">
        <v>1</v>
      </c>
      <c r="AO96" s="4">
        <v>2</v>
      </c>
      <c r="AP96" s="4">
        <v>2</v>
      </c>
      <c r="AQ96" s="4">
        <v>2</v>
      </c>
      <c r="AR96" s="4">
        <v>1</v>
      </c>
      <c r="AS96" s="4">
        <v>1</v>
      </c>
      <c r="AT96" s="4">
        <v>1</v>
      </c>
      <c r="AU96" s="4">
        <v>-2</v>
      </c>
      <c r="AV96" s="4">
        <v>1</v>
      </c>
      <c r="AW96" s="4">
        <v>0</v>
      </c>
      <c r="AX96" s="4">
        <v>1</v>
      </c>
      <c r="AY96" s="4">
        <v>2</v>
      </c>
      <c r="AZ96" s="4">
        <v>1</v>
      </c>
      <c r="BA96" s="4">
        <v>-1</v>
      </c>
      <c r="BB96" s="4">
        <v>1</v>
      </c>
      <c r="BC96" s="4">
        <v>1</v>
      </c>
      <c r="BD96" s="4">
        <v>-2</v>
      </c>
      <c r="BE96" s="4">
        <v>1</v>
      </c>
      <c r="BF96" s="4">
        <v>2</v>
      </c>
      <c r="BG96" s="4">
        <v>1</v>
      </c>
      <c r="BH96" s="4">
        <v>1</v>
      </c>
      <c r="BI96" s="4">
        <v>-1</v>
      </c>
      <c r="BJ96" s="4">
        <v>0</v>
      </c>
    </row>
    <row r="97" spans="1:62" ht="14" x14ac:dyDescent="0.15">
      <c r="A97" s="20" t="str">
        <f t="shared" si="1"/>
        <v>UserEngagement1aNA[SQ004]</v>
      </c>
      <c r="B97" s="4" t="s">
        <v>928</v>
      </c>
      <c r="C97" s="4">
        <v>1</v>
      </c>
      <c r="D97" s="4">
        <v>2</v>
      </c>
      <c r="E97" s="4">
        <v>1</v>
      </c>
      <c r="F97" s="4">
        <v>2</v>
      </c>
      <c r="G97" s="4">
        <v>-1</v>
      </c>
      <c r="H97" s="4">
        <v>1</v>
      </c>
      <c r="I97" s="4">
        <v>0</v>
      </c>
      <c r="J97" s="4">
        <v>1</v>
      </c>
      <c r="K97" s="4">
        <v>2</v>
      </c>
      <c r="L97" s="4">
        <v>1</v>
      </c>
      <c r="M97" s="4">
        <v>-1</v>
      </c>
      <c r="N97" s="4">
        <v>0</v>
      </c>
      <c r="O97" s="4">
        <v>-1</v>
      </c>
      <c r="P97" s="4">
        <v>1</v>
      </c>
      <c r="Q97" s="4">
        <v>2</v>
      </c>
      <c r="R97" s="4">
        <v>-2</v>
      </c>
      <c r="S97" s="4">
        <v>-1</v>
      </c>
      <c r="T97" s="4">
        <v>1</v>
      </c>
      <c r="U97" s="4">
        <v>1</v>
      </c>
      <c r="V97" s="4">
        <v>1</v>
      </c>
      <c r="W97" s="4">
        <v>0</v>
      </c>
      <c r="X97" s="4">
        <v>1</v>
      </c>
      <c r="Y97" s="4">
        <v>0</v>
      </c>
      <c r="Z97" s="4">
        <v>0</v>
      </c>
      <c r="AA97" s="4">
        <v>1</v>
      </c>
      <c r="AB97" s="4">
        <v>0</v>
      </c>
      <c r="AC97" s="4">
        <v>1</v>
      </c>
      <c r="AD97" s="4">
        <v>1</v>
      </c>
      <c r="AE97" s="4">
        <v>1</v>
      </c>
      <c r="AF97" s="4">
        <v>1</v>
      </c>
      <c r="AG97" s="4">
        <v>2</v>
      </c>
      <c r="AH97" s="4">
        <v>1</v>
      </c>
      <c r="AI97" s="4">
        <v>2</v>
      </c>
      <c r="AJ97" s="4">
        <v>2</v>
      </c>
      <c r="AK97" s="4">
        <v>1</v>
      </c>
      <c r="AL97" s="4">
        <v>0</v>
      </c>
      <c r="AM97" s="4">
        <v>2</v>
      </c>
      <c r="AN97" s="4">
        <v>1</v>
      </c>
      <c r="AO97" s="4">
        <v>1</v>
      </c>
      <c r="AP97" s="4">
        <v>2</v>
      </c>
      <c r="AQ97" s="4">
        <v>2</v>
      </c>
      <c r="AR97" s="4">
        <v>1</v>
      </c>
      <c r="AS97" s="4">
        <v>1</v>
      </c>
      <c r="AT97" s="4">
        <v>1</v>
      </c>
      <c r="AU97" s="4">
        <v>-2</v>
      </c>
      <c r="AV97" s="4">
        <v>0</v>
      </c>
      <c r="AW97" s="4">
        <v>0</v>
      </c>
      <c r="AX97" s="4">
        <v>1</v>
      </c>
      <c r="AY97" s="4">
        <v>2</v>
      </c>
      <c r="AZ97" s="4">
        <v>1</v>
      </c>
      <c r="BA97" s="4">
        <v>-2</v>
      </c>
      <c r="BB97" s="4">
        <v>0</v>
      </c>
      <c r="BC97" s="4">
        <v>1</v>
      </c>
      <c r="BD97" s="4">
        <v>-2</v>
      </c>
      <c r="BE97" s="4">
        <v>0</v>
      </c>
      <c r="BF97" s="4">
        <v>2</v>
      </c>
      <c r="BG97" s="4">
        <v>0</v>
      </c>
      <c r="BH97" s="4">
        <v>2</v>
      </c>
      <c r="BI97" s="4">
        <v>1</v>
      </c>
      <c r="BJ97" s="4">
        <v>0</v>
      </c>
    </row>
    <row r="98" spans="1:62" ht="14" x14ac:dyDescent="0.15">
      <c r="A98" s="20" t="str">
        <f t="shared" si="1"/>
        <v>VideoPhase2NA</v>
      </c>
      <c r="B98" s="4" t="s">
        <v>1204</v>
      </c>
    </row>
    <row r="99" spans="1:62" ht="14" x14ac:dyDescent="0.15">
      <c r="A99" s="20" t="str">
        <f t="shared" si="1"/>
        <v>UserEngagement1bNA[SQ002]</v>
      </c>
      <c r="B99" s="4" t="s">
        <v>929</v>
      </c>
      <c r="C99" s="4">
        <v>1</v>
      </c>
      <c r="D99" s="4">
        <v>2</v>
      </c>
      <c r="E99" s="4">
        <v>2</v>
      </c>
      <c r="F99" s="4">
        <v>0</v>
      </c>
      <c r="G99" s="4">
        <v>0</v>
      </c>
      <c r="H99" s="4">
        <v>2</v>
      </c>
      <c r="I99" s="4">
        <v>1</v>
      </c>
      <c r="J99" s="4">
        <v>1</v>
      </c>
      <c r="K99" s="4">
        <v>2</v>
      </c>
      <c r="L99" s="4">
        <v>0</v>
      </c>
      <c r="M99" s="4">
        <v>1</v>
      </c>
      <c r="N99" s="4">
        <v>1</v>
      </c>
      <c r="O99" s="4">
        <v>2</v>
      </c>
      <c r="P99" s="4">
        <v>-1</v>
      </c>
      <c r="Q99" s="4">
        <v>2</v>
      </c>
      <c r="R99" s="4">
        <v>2</v>
      </c>
      <c r="S99" s="4">
        <v>-1</v>
      </c>
      <c r="T99" s="4">
        <v>1</v>
      </c>
      <c r="U99" s="4">
        <v>1</v>
      </c>
      <c r="V99" s="4">
        <v>1</v>
      </c>
      <c r="W99" s="4">
        <v>0</v>
      </c>
      <c r="X99" s="4">
        <v>2</v>
      </c>
      <c r="Y99" s="4">
        <v>1</v>
      </c>
      <c r="Z99" s="4">
        <v>0</v>
      </c>
      <c r="AA99" s="4">
        <v>1</v>
      </c>
      <c r="AB99" s="4">
        <v>1</v>
      </c>
      <c r="AC99" s="4">
        <v>2</v>
      </c>
      <c r="AD99" s="4">
        <v>1</v>
      </c>
      <c r="AE99" s="4">
        <v>1</v>
      </c>
      <c r="AF99" s="4">
        <v>2</v>
      </c>
      <c r="AG99" s="4">
        <v>2</v>
      </c>
      <c r="AH99" s="4">
        <v>1</v>
      </c>
      <c r="AI99" s="4">
        <v>1</v>
      </c>
      <c r="AJ99" s="4">
        <v>2</v>
      </c>
      <c r="AK99" s="4">
        <v>1</v>
      </c>
      <c r="AL99" s="4">
        <v>1</v>
      </c>
      <c r="AM99" s="4">
        <v>1</v>
      </c>
      <c r="AN99" s="4">
        <v>2</v>
      </c>
      <c r="AO99" s="4">
        <v>2</v>
      </c>
      <c r="AP99" s="4">
        <v>2</v>
      </c>
      <c r="AQ99" s="4">
        <v>2</v>
      </c>
      <c r="AR99" s="4">
        <v>-1</v>
      </c>
      <c r="AS99" s="4">
        <v>1</v>
      </c>
      <c r="AT99" s="4">
        <v>2</v>
      </c>
      <c r="AU99" s="4">
        <v>-1</v>
      </c>
      <c r="AV99" s="4">
        <v>1</v>
      </c>
      <c r="AW99" s="4">
        <v>1</v>
      </c>
      <c r="AX99" s="4">
        <v>1</v>
      </c>
      <c r="AY99" s="4">
        <v>2</v>
      </c>
      <c r="AZ99" s="4">
        <v>1</v>
      </c>
      <c r="BA99" s="4">
        <v>1</v>
      </c>
      <c r="BB99" s="4">
        <v>1</v>
      </c>
      <c r="BC99" s="4">
        <v>1</v>
      </c>
      <c r="BD99" s="4">
        <v>2</v>
      </c>
      <c r="BE99" s="4">
        <v>1</v>
      </c>
      <c r="BF99" s="4">
        <v>2</v>
      </c>
      <c r="BG99" s="4">
        <v>0</v>
      </c>
      <c r="BH99" s="4">
        <v>2</v>
      </c>
      <c r="BI99" s="4">
        <v>-2</v>
      </c>
      <c r="BJ99" s="4">
        <v>-1</v>
      </c>
    </row>
    <row r="100" spans="1:62" ht="14" x14ac:dyDescent="0.15">
      <c r="A100" s="20" t="str">
        <f t="shared" si="1"/>
        <v>UserEngagement1bNA[SQ001]</v>
      </c>
      <c r="B100" s="4" t="s">
        <v>930</v>
      </c>
      <c r="C100" s="4">
        <v>1</v>
      </c>
      <c r="D100" s="4">
        <v>2</v>
      </c>
      <c r="E100" s="4">
        <v>2</v>
      </c>
      <c r="F100" s="4">
        <v>-2</v>
      </c>
      <c r="G100" s="4">
        <v>0</v>
      </c>
      <c r="H100" s="4">
        <v>2</v>
      </c>
      <c r="I100" s="4">
        <v>0</v>
      </c>
      <c r="J100" s="4">
        <v>1</v>
      </c>
      <c r="K100" s="4">
        <v>2</v>
      </c>
      <c r="L100" s="4">
        <v>0</v>
      </c>
      <c r="M100" s="4">
        <v>1</v>
      </c>
      <c r="N100" s="4">
        <v>1</v>
      </c>
      <c r="O100" s="4">
        <v>2</v>
      </c>
      <c r="P100" s="4">
        <v>0</v>
      </c>
      <c r="Q100" s="4">
        <v>2</v>
      </c>
      <c r="R100" s="4">
        <v>0</v>
      </c>
      <c r="S100" s="4">
        <v>0</v>
      </c>
      <c r="T100" s="4">
        <v>2</v>
      </c>
      <c r="U100" s="4">
        <v>2</v>
      </c>
      <c r="V100" s="4">
        <v>0</v>
      </c>
      <c r="W100" s="4">
        <v>0</v>
      </c>
      <c r="X100" s="4">
        <v>1</v>
      </c>
      <c r="Y100" s="4">
        <v>1</v>
      </c>
      <c r="Z100" s="4">
        <v>-1</v>
      </c>
      <c r="AA100" s="4">
        <v>1</v>
      </c>
      <c r="AB100" s="4">
        <v>1</v>
      </c>
      <c r="AC100" s="4">
        <v>1</v>
      </c>
      <c r="AD100" s="4">
        <v>2</v>
      </c>
      <c r="AE100" s="4">
        <v>1</v>
      </c>
      <c r="AF100" s="4">
        <v>1</v>
      </c>
      <c r="AG100" s="4">
        <v>2</v>
      </c>
      <c r="AH100" s="4">
        <v>1</v>
      </c>
      <c r="AI100" s="4">
        <v>1</v>
      </c>
      <c r="AJ100" s="4">
        <v>2</v>
      </c>
      <c r="AK100" s="4">
        <v>1</v>
      </c>
      <c r="AL100" s="4">
        <v>1</v>
      </c>
      <c r="AM100" s="4">
        <v>2</v>
      </c>
      <c r="AN100" s="4">
        <v>1</v>
      </c>
      <c r="AO100" s="4">
        <v>2</v>
      </c>
      <c r="AP100" s="4">
        <v>2</v>
      </c>
      <c r="AQ100" s="4">
        <v>2</v>
      </c>
      <c r="AR100" s="4">
        <v>1</v>
      </c>
      <c r="AS100" s="4">
        <v>1</v>
      </c>
      <c r="AT100" s="4">
        <v>1</v>
      </c>
      <c r="AU100" s="4">
        <v>-2</v>
      </c>
      <c r="AV100" s="4">
        <v>1</v>
      </c>
      <c r="AW100" s="4">
        <v>0</v>
      </c>
      <c r="AX100" s="4">
        <v>2</v>
      </c>
      <c r="AY100" s="4">
        <v>2</v>
      </c>
      <c r="AZ100" s="4">
        <v>1</v>
      </c>
      <c r="BA100" s="4">
        <v>1</v>
      </c>
      <c r="BB100" s="4">
        <v>1</v>
      </c>
      <c r="BC100" s="4">
        <v>1</v>
      </c>
      <c r="BD100" s="4">
        <v>0</v>
      </c>
      <c r="BE100" s="4">
        <v>1</v>
      </c>
      <c r="BF100" s="4">
        <v>2</v>
      </c>
      <c r="BG100" s="4">
        <v>0</v>
      </c>
      <c r="BH100" s="4">
        <v>2</v>
      </c>
      <c r="BI100" s="4">
        <v>-2</v>
      </c>
      <c r="BJ100" s="4">
        <v>-1</v>
      </c>
    </row>
    <row r="101" spans="1:62" ht="14" x14ac:dyDescent="0.15">
      <c r="A101" s="20" t="str">
        <f t="shared" si="1"/>
        <v>UserEngagement1bNA[SQ003]</v>
      </c>
      <c r="B101" s="4" t="s">
        <v>931</v>
      </c>
      <c r="C101" s="4">
        <v>1</v>
      </c>
      <c r="D101" s="4">
        <v>2</v>
      </c>
      <c r="E101" s="4">
        <v>2</v>
      </c>
      <c r="F101" s="4">
        <v>-2</v>
      </c>
      <c r="G101" s="4">
        <v>0</v>
      </c>
      <c r="H101" s="4">
        <v>2</v>
      </c>
      <c r="I101" s="4">
        <v>1</v>
      </c>
      <c r="J101" s="4">
        <v>1</v>
      </c>
      <c r="K101" s="4">
        <v>2</v>
      </c>
      <c r="L101" s="4">
        <v>0</v>
      </c>
      <c r="M101" s="4">
        <v>1</v>
      </c>
      <c r="N101" s="4">
        <v>2</v>
      </c>
      <c r="O101" s="4">
        <v>1</v>
      </c>
      <c r="P101" s="4">
        <v>-1</v>
      </c>
      <c r="Q101" s="4">
        <v>2</v>
      </c>
      <c r="R101" s="4">
        <v>0</v>
      </c>
      <c r="S101" s="4">
        <v>0</v>
      </c>
      <c r="T101" s="4">
        <v>1</v>
      </c>
      <c r="U101" s="4">
        <v>1</v>
      </c>
      <c r="V101" s="4">
        <v>0</v>
      </c>
      <c r="W101" s="4">
        <v>0</v>
      </c>
      <c r="X101" s="4">
        <v>1</v>
      </c>
      <c r="Y101" s="4">
        <v>1</v>
      </c>
      <c r="Z101" s="4">
        <v>-2</v>
      </c>
      <c r="AA101" s="4">
        <v>1</v>
      </c>
      <c r="AB101" s="4">
        <v>1</v>
      </c>
      <c r="AC101" s="4">
        <v>2</v>
      </c>
      <c r="AD101" s="4">
        <v>0</v>
      </c>
      <c r="AE101" s="4">
        <v>2</v>
      </c>
      <c r="AF101" s="4">
        <v>2</v>
      </c>
      <c r="AG101" s="4">
        <v>2</v>
      </c>
      <c r="AH101" s="4">
        <v>1</v>
      </c>
      <c r="AI101" s="4">
        <v>1</v>
      </c>
      <c r="AJ101" s="4">
        <v>2</v>
      </c>
      <c r="AK101" s="4">
        <v>1</v>
      </c>
      <c r="AL101" s="4">
        <v>1</v>
      </c>
      <c r="AM101" s="4">
        <v>2</v>
      </c>
      <c r="AN101" s="4">
        <v>1</v>
      </c>
      <c r="AO101" s="4">
        <v>2</v>
      </c>
      <c r="AP101" s="4">
        <v>2</v>
      </c>
      <c r="AQ101" s="4">
        <v>2</v>
      </c>
      <c r="AR101" s="4">
        <v>1</v>
      </c>
      <c r="AS101" s="4">
        <v>1</v>
      </c>
      <c r="AT101" s="4">
        <v>1</v>
      </c>
      <c r="AU101" s="4">
        <v>-1</v>
      </c>
      <c r="AV101" s="4">
        <v>1</v>
      </c>
      <c r="AW101" s="4">
        <v>1</v>
      </c>
      <c r="AX101" s="4">
        <v>2</v>
      </c>
      <c r="AY101" s="4">
        <v>2</v>
      </c>
      <c r="AZ101" s="4">
        <v>1</v>
      </c>
      <c r="BA101" s="4">
        <v>1</v>
      </c>
      <c r="BB101" s="4">
        <v>1</v>
      </c>
      <c r="BC101" s="4">
        <v>1</v>
      </c>
      <c r="BD101" s="4">
        <v>2</v>
      </c>
      <c r="BE101" s="4">
        <v>1</v>
      </c>
      <c r="BF101" s="4">
        <v>2</v>
      </c>
      <c r="BG101" s="4">
        <v>0</v>
      </c>
      <c r="BH101" s="4">
        <v>2</v>
      </c>
      <c r="BI101" s="4">
        <v>-1</v>
      </c>
      <c r="BJ101" s="4">
        <v>-1</v>
      </c>
    </row>
    <row r="102" spans="1:62" ht="14" x14ac:dyDescent="0.15">
      <c r="A102" s="20" t="str">
        <f t="shared" si="1"/>
        <v>UserEngagement1bNA[SQ004]</v>
      </c>
      <c r="B102" s="4" t="s">
        <v>932</v>
      </c>
      <c r="C102" s="4">
        <v>1</v>
      </c>
      <c r="D102" s="4">
        <v>2</v>
      </c>
      <c r="E102" s="4">
        <v>2</v>
      </c>
      <c r="F102" s="4">
        <v>-2</v>
      </c>
      <c r="G102" s="4">
        <v>0</v>
      </c>
      <c r="H102" s="4">
        <v>2</v>
      </c>
      <c r="I102" s="4">
        <v>1</v>
      </c>
      <c r="J102" s="4">
        <v>1</v>
      </c>
      <c r="K102" s="4">
        <v>2</v>
      </c>
      <c r="L102" s="4">
        <v>0</v>
      </c>
      <c r="M102" s="4">
        <v>0</v>
      </c>
      <c r="N102" s="4">
        <v>1</v>
      </c>
      <c r="O102" s="4">
        <v>2</v>
      </c>
      <c r="P102" s="4">
        <v>-2</v>
      </c>
      <c r="Q102" s="4">
        <v>2</v>
      </c>
      <c r="R102" s="4">
        <v>1</v>
      </c>
      <c r="S102" s="4">
        <v>-1</v>
      </c>
      <c r="T102" s="4">
        <v>1</v>
      </c>
      <c r="U102" s="4">
        <v>1</v>
      </c>
      <c r="V102" s="4">
        <v>1</v>
      </c>
      <c r="W102" s="4">
        <v>0</v>
      </c>
      <c r="X102" s="4">
        <v>1</v>
      </c>
      <c r="Y102" s="4">
        <v>1</v>
      </c>
      <c r="Z102" s="4">
        <v>0</v>
      </c>
      <c r="AA102" s="4">
        <v>1</v>
      </c>
      <c r="AB102" s="4">
        <v>1</v>
      </c>
      <c r="AC102" s="4">
        <v>2</v>
      </c>
      <c r="AD102" s="4">
        <v>2</v>
      </c>
      <c r="AE102" s="4">
        <v>1</v>
      </c>
      <c r="AF102" s="4">
        <v>2</v>
      </c>
      <c r="AG102" s="4">
        <v>2</v>
      </c>
      <c r="AH102" s="4">
        <v>1</v>
      </c>
      <c r="AI102" s="4">
        <v>1</v>
      </c>
      <c r="AJ102" s="4">
        <v>2</v>
      </c>
      <c r="AK102" s="4">
        <v>1</v>
      </c>
      <c r="AL102" s="4">
        <v>1</v>
      </c>
      <c r="AM102" s="4">
        <v>1</v>
      </c>
      <c r="AN102" s="4">
        <v>2</v>
      </c>
      <c r="AO102" s="4">
        <v>1</v>
      </c>
      <c r="AP102" s="4">
        <v>2</v>
      </c>
      <c r="AQ102" s="4">
        <v>2</v>
      </c>
      <c r="AR102" s="4">
        <v>1</v>
      </c>
      <c r="AS102" s="4">
        <v>1</v>
      </c>
      <c r="AT102" s="4">
        <v>1</v>
      </c>
      <c r="AU102" s="4">
        <v>-2</v>
      </c>
      <c r="AV102" s="4">
        <v>1</v>
      </c>
      <c r="AW102" s="4">
        <v>1</v>
      </c>
      <c r="AX102" s="4">
        <v>2</v>
      </c>
      <c r="AY102" s="4">
        <v>2</v>
      </c>
      <c r="AZ102" s="4">
        <v>1</v>
      </c>
      <c r="BA102" s="4">
        <v>2</v>
      </c>
      <c r="BB102" s="4">
        <v>2</v>
      </c>
      <c r="BC102" s="4">
        <v>1</v>
      </c>
      <c r="BD102" s="4">
        <v>0</v>
      </c>
      <c r="BE102" s="4">
        <v>1</v>
      </c>
      <c r="BF102" s="4">
        <v>1</v>
      </c>
      <c r="BG102" s="4">
        <v>0</v>
      </c>
      <c r="BH102" s="4">
        <v>2</v>
      </c>
      <c r="BI102" s="4">
        <v>-1</v>
      </c>
      <c r="BJ102" s="4">
        <v>-1</v>
      </c>
    </row>
    <row r="103" spans="1:62" ht="14" x14ac:dyDescent="0.15">
      <c r="A103" s="20" t="str">
        <f t="shared" si="1"/>
        <v>VideoPhase3NA</v>
      </c>
      <c r="B103" s="4" t="s">
        <v>1205</v>
      </c>
    </row>
    <row r="104" spans="1:62" ht="14" x14ac:dyDescent="0.15">
      <c r="A104" s="20" t="str">
        <f t="shared" si="1"/>
        <v>UserEngagement1cNA[SQ002]</v>
      </c>
      <c r="B104" s="4" t="s">
        <v>933</v>
      </c>
      <c r="C104" s="4">
        <v>1</v>
      </c>
      <c r="D104" s="4">
        <v>2</v>
      </c>
      <c r="E104" s="4">
        <v>0</v>
      </c>
      <c r="F104" s="4">
        <v>1</v>
      </c>
      <c r="G104" s="4">
        <v>0</v>
      </c>
      <c r="H104" s="4">
        <v>-1</v>
      </c>
      <c r="I104" s="4">
        <v>1</v>
      </c>
      <c r="J104" s="4">
        <v>0</v>
      </c>
      <c r="K104" s="4">
        <v>2</v>
      </c>
      <c r="L104" s="4">
        <v>2</v>
      </c>
      <c r="M104" s="4">
        <v>0</v>
      </c>
      <c r="N104" s="4">
        <v>2</v>
      </c>
      <c r="O104" s="4">
        <v>1</v>
      </c>
      <c r="P104" s="4">
        <v>-1</v>
      </c>
      <c r="Q104" s="4">
        <v>2</v>
      </c>
      <c r="R104" s="4">
        <v>1</v>
      </c>
      <c r="S104" s="4">
        <v>-1</v>
      </c>
      <c r="T104" s="4">
        <v>1</v>
      </c>
      <c r="U104" s="4">
        <v>1</v>
      </c>
      <c r="V104" s="4">
        <v>1</v>
      </c>
      <c r="W104" s="4">
        <v>0</v>
      </c>
      <c r="X104" s="4">
        <v>1</v>
      </c>
      <c r="Y104" s="4">
        <v>1</v>
      </c>
      <c r="Z104" s="4">
        <v>-2</v>
      </c>
      <c r="AA104" s="4">
        <v>1</v>
      </c>
      <c r="AB104" s="4">
        <v>1</v>
      </c>
      <c r="AC104" s="4">
        <v>1</v>
      </c>
      <c r="AD104" s="4">
        <v>0</v>
      </c>
      <c r="AE104" s="4">
        <v>-1</v>
      </c>
      <c r="AF104" s="4">
        <v>1</v>
      </c>
      <c r="AG104" s="4">
        <v>2</v>
      </c>
      <c r="AH104" s="4">
        <v>1</v>
      </c>
      <c r="AI104" s="4">
        <v>1</v>
      </c>
      <c r="AJ104" s="4">
        <v>2</v>
      </c>
      <c r="AK104" s="4">
        <v>1</v>
      </c>
      <c r="AL104" s="4">
        <v>1</v>
      </c>
      <c r="AM104" s="4">
        <v>1</v>
      </c>
      <c r="AN104" s="4">
        <v>1</v>
      </c>
      <c r="AO104" s="4">
        <v>2</v>
      </c>
      <c r="AP104" s="4">
        <v>0</v>
      </c>
      <c r="AQ104" s="4">
        <v>1</v>
      </c>
      <c r="AR104" s="4">
        <v>-1</v>
      </c>
      <c r="AS104" s="4">
        <v>2</v>
      </c>
      <c r="AT104" s="4">
        <v>0</v>
      </c>
      <c r="AU104" s="4">
        <v>-2</v>
      </c>
      <c r="AV104" s="4">
        <v>1</v>
      </c>
      <c r="AW104" s="4">
        <v>-1</v>
      </c>
      <c r="AX104" s="4">
        <v>1</v>
      </c>
      <c r="AY104" s="4">
        <v>2</v>
      </c>
      <c r="AZ104" s="4">
        <v>1</v>
      </c>
      <c r="BA104" s="4">
        <v>0</v>
      </c>
      <c r="BB104" s="4">
        <v>1</v>
      </c>
      <c r="BC104" s="4">
        <v>0</v>
      </c>
      <c r="BD104" s="4">
        <v>2</v>
      </c>
      <c r="BE104" s="4">
        <v>1</v>
      </c>
      <c r="BF104" s="4">
        <v>1</v>
      </c>
      <c r="BG104" s="4">
        <v>0</v>
      </c>
      <c r="BH104" s="4">
        <v>1</v>
      </c>
      <c r="BI104" s="4">
        <v>-1</v>
      </c>
      <c r="BJ104" s="4">
        <v>-1</v>
      </c>
    </row>
    <row r="105" spans="1:62" ht="14" x14ac:dyDescent="0.15">
      <c r="A105" s="20" t="str">
        <f t="shared" si="1"/>
        <v>UserEngagement1cNA[SQ001]</v>
      </c>
      <c r="B105" s="4" t="s">
        <v>934</v>
      </c>
      <c r="C105" s="4">
        <v>1</v>
      </c>
      <c r="D105" s="4">
        <v>2</v>
      </c>
      <c r="E105" s="4">
        <v>0</v>
      </c>
      <c r="F105" s="4">
        <v>2</v>
      </c>
      <c r="G105" s="4">
        <v>0</v>
      </c>
      <c r="H105" s="4">
        <v>0</v>
      </c>
      <c r="I105" s="4">
        <v>1</v>
      </c>
      <c r="J105" s="4">
        <v>1</v>
      </c>
      <c r="K105" s="4">
        <v>2</v>
      </c>
      <c r="L105" s="4">
        <v>2</v>
      </c>
      <c r="M105" s="4">
        <v>0</v>
      </c>
      <c r="N105" s="4">
        <v>2</v>
      </c>
      <c r="O105" s="4">
        <v>0</v>
      </c>
      <c r="P105" s="4">
        <v>0</v>
      </c>
      <c r="Q105" s="4">
        <v>2</v>
      </c>
      <c r="R105" s="4">
        <v>2</v>
      </c>
      <c r="S105" s="4">
        <v>-1</v>
      </c>
      <c r="T105" s="4">
        <v>1</v>
      </c>
      <c r="U105" s="4">
        <v>1</v>
      </c>
      <c r="V105" s="4">
        <v>1</v>
      </c>
      <c r="W105" s="4">
        <v>0</v>
      </c>
      <c r="X105" s="4">
        <v>2</v>
      </c>
      <c r="Y105" s="4">
        <v>1</v>
      </c>
      <c r="Z105" s="4">
        <v>-1</v>
      </c>
      <c r="AA105" s="4">
        <v>1</v>
      </c>
      <c r="AB105" s="4">
        <v>1</v>
      </c>
      <c r="AC105" s="4">
        <v>2</v>
      </c>
      <c r="AD105" s="4">
        <v>0</v>
      </c>
      <c r="AE105" s="4">
        <v>0</v>
      </c>
      <c r="AF105" s="4">
        <v>2</v>
      </c>
      <c r="AG105" s="4">
        <v>2</v>
      </c>
      <c r="AH105" s="4">
        <v>0</v>
      </c>
      <c r="AI105" s="4">
        <v>1</v>
      </c>
      <c r="AJ105" s="4">
        <v>2</v>
      </c>
      <c r="AK105" s="4">
        <v>2</v>
      </c>
      <c r="AL105" s="4">
        <v>1</v>
      </c>
      <c r="AM105" s="4">
        <v>2</v>
      </c>
      <c r="AN105" s="4">
        <v>1</v>
      </c>
      <c r="AO105" s="4">
        <v>1</v>
      </c>
      <c r="AP105" s="4">
        <v>0</v>
      </c>
      <c r="AQ105" s="4">
        <v>1</v>
      </c>
      <c r="AR105" s="4">
        <v>1</v>
      </c>
      <c r="AS105" s="4">
        <v>2</v>
      </c>
      <c r="AT105" s="4">
        <v>0</v>
      </c>
      <c r="AU105" s="4">
        <v>-2</v>
      </c>
      <c r="AV105" s="4">
        <v>0</v>
      </c>
      <c r="AW105" s="4">
        <v>0</v>
      </c>
      <c r="AX105" s="4">
        <v>1</v>
      </c>
      <c r="AY105" s="4">
        <v>1</v>
      </c>
      <c r="AZ105" s="4">
        <v>1</v>
      </c>
      <c r="BA105" s="4">
        <v>1</v>
      </c>
      <c r="BB105" s="4">
        <v>1</v>
      </c>
      <c r="BC105" s="4">
        <v>1</v>
      </c>
      <c r="BD105" s="4">
        <v>-1</v>
      </c>
      <c r="BE105" s="4">
        <v>1</v>
      </c>
      <c r="BF105" s="4">
        <v>1</v>
      </c>
      <c r="BG105" s="4">
        <v>0</v>
      </c>
      <c r="BH105" s="4">
        <v>2</v>
      </c>
      <c r="BI105" s="4">
        <v>-1</v>
      </c>
      <c r="BJ105" s="4">
        <v>0</v>
      </c>
    </row>
    <row r="106" spans="1:62" ht="14" x14ac:dyDescent="0.15">
      <c r="A106" s="20" t="str">
        <f t="shared" si="1"/>
        <v>UserEngagement1cNA[SQ003]</v>
      </c>
      <c r="B106" s="4" t="s">
        <v>935</v>
      </c>
      <c r="C106" s="4">
        <v>1</v>
      </c>
      <c r="D106" s="4">
        <v>2</v>
      </c>
      <c r="E106" s="4">
        <v>0</v>
      </c>
      <c r="F106" s="4">
        <v>2</v>
      </c>
      <c r="G106" s="4">
        <v>0</v>
      </c>
      <c r="H106" s="4">
        <v>-1</v>
      </c>
      <c r="I106" s="4">
        <v>1</v>
      </c>
      <c r="J106" s="4">
        <v>1</v>
      </c>
      <c r="K106" s="4">
        <v>2</v>
      </c>
      <c r="L106" s="4">
        <v>2</v>
      </c>
      <c r="M106" s="4">
        <v>1</v>
      </c>
      <c r="N106" s="4">
        <v>2</v>
      </c>
      <c r="O106" s="4">
        <v>1</v>
      </c>
      <c r="P106" s="4">
        <v>0</v>
      </c>
      <c r="Q106" s="4">
        <v>2</v>
      </c>
      <c r="R106" s="4">
        <v>2</v>
      </c>
      <c r="S106" s="4">
        <v>-1</v>
      </c>
      <c r="T106" s="4">
        <v>1</v>
      </c>
      <c r="U106" s="4">
        <v>1</v>
      </c>
      <c r="V106" s="4">
        <v>0</v>
      </c>
      <c r="W106" s="4">
        <v>0</v>
      </c>
      <c r="X106" s="4">
        <v>1</v>
      </c>
      <c r="Y106" s="4">
        <v>1</v>
      </c>
      <c r="Z106" s="4">
        <v>-1</v>
      </c>
      <c r="AA106" s="4">
        <v>1</v>
      </c>
      <c r="AB106" s="4">
        <v>1</v>
      </c>
      <c r="AC106" s="4">
        <v>2</v>
      </c>
      <c r="AD106" s="4">
        <v>-1</v>
      </c>
      <c r="AE106" s="4">
        <v>1</v>
      </c>
      <c r="AF106" s="4">
        <v>1</v>
      </c>
      <c r="AG106" s="4">
        <v>1</v>
      </c>
      <c r="AH106" s="4">
        <v>0</v>
      </c>
      <c r="AI106" s="4">
        <v>1</v>
      </c>
      <c r="AJ106" s="4">
        <v>2</v>
      </c>
      <c r="AK106" s="4">
        <v>2</v>
      </c>
      <c r="AL106" s="4">
        <v>1</v>
      </c>
      <c r="AM106" s="4">
        <v>2</v>
      </c>
      <c r="AN106" s="4">
        <v>1</v>
      </c>
      <c r="AO106" s="4">
        <v>2</v>
      </c>
      <c r="AP106" s="4">
        <v>0</v>
      </c>
      <c r="AQ106" s="4">
        <v>1</v>
      </c>
      <c r="AR106" s="4">
        <v>1</v>
      </c>
      <c r="AS106" s="4">
        <v>2</v>
      </c>
      <c r="AT106" s="4">
        <v>0</v>
      </c>
      <c r="AU106" s="4">
        <v>-2</v>
      </c>
      <c r="AV106" s="4">
        <v>1</v>
      </c>
      <c r="AW106" s="4">
        <v>0</v>
      </c>
      <c r="AX106" s="4">
        <v>1</v>
      </c>
      <c r="AY106" s="4">
        <v>1</v>
      </c>
      <c r="AZ106" s="4">
        <v>1</v>
      </c>
      <c r="BA106" s="4">
        <v>0</v>
      </c>
      <c r="BB106" s="4">
        <v>0</v>
      </c>
      <c r="BC106" s="4">
        <v>1</v>
      </c>
      <c r="BD106" s="4">
        <v>1</v>
      </c>
      <c r="BE106" s="4">
        <v>1</v>
      </c>
      <c r="BF106" s="4">
        <v>1</v>
      </c>
      <c r="BG106" s="4">
        <v>1</v>
      </c>
      <c r="BH106" s="4">
        <v>1</v>
      </c>
      <c r="BI106" s="4">
        <v>0</v>
      </c>
      <c r="BJ106" s="4">
        <v>-1</v>
      </c>
    </row>
    <row r="107" spans="1:62" ht="14" x14ac:dyDescent="0.15">
      <c r="A107" s="20" t="str">
        <f t="shared" si="1"/>
        <v>UserEngagement1cNA[SQ004]</v>
      </c>
      <c r="B107" s="4" t="s">
        <v>936</v>
      </c>
      <c r="C107" s="4">
        <v>1</v>
      </c>
      <c r="D107" s="4">
        <v>2</v>
      </c>
      <c r="E107" s="4">
        <v>0</v>
      </c>
      <c r="F107" s="4">
        <v>2</v>
      </c>
      <c r="G107" s="4">
        <v>0</v>
      </c>
      <c r="H107" s="4">
        <v>-1</v>
      </c>
      <c r="I107" s="4">
        <v>1</v>
      </c>
      <c r="J107" s="4">
        <v>1</v>
      </c>
      <c r="K107" s="4">
        <v>2</v>
      </c>
      <c r="L107" s="4">
        <v>2</v>
      </c>
      <c r="M107" s="4">
        <v>0</v>
      </c>
      <c r="N107" s="4">
        <v>1</v>
      </c>
      <c r="O107" s="4">
        <v>1</v>
      </c>
      <c r="P107" s="4">
        <v>0</v>
      </c>
      <c r="Q107" s="4">
        <v>1</v>
      </c>
      <c r="R107" s="4">
        <v>1</v>
      </c>
      <c r="S107" s="4">
        <v>-1</v>
      </c>
      <c r="T107" s="4">
        <v>1</v>
      </c>
      <c r="U107" s="4">
        <v>1</v>
      </c>
      <c r="V107" s="4">
        <v>1</v>
      </c>
      <c r="W107" s="4">
        <v>0</v>
      </c>
      <c r="X107" s="4">
        <v>2</v>
      </c>
      <c r="Y107" s="4">
        <v>1</v>
      </c>
      <c r="Z107" s="4">
        <v>0</v>
      </c>
      <c r="AA107" s="4">
        <v>1</v>
      </c>
      <c r="AB107" s="4">
        <v>1</v>
      </c>
      <c r="AC107" s="4">
        <v>2</v>
      </c>
      <c r="AD107" s="4">
        <v>0</v>
      </c>
      <c r="AE107" s="4">
        <v>1</v>
      </c>
      <c r="AF107" s="4">
        <v>1</v>
      </c>
      <c r="AG107" s="4">
        <v>2</v>
      </c>
      <c r="AH107" s="4">
        <v>1</v>
      </c>
      <c r="AI107" s="4">
        <v>1</v>
      </c>
      <c r="AJ107" s="4">
        <v>2</v>
      </c>
      <c r="AK107" s="4">
        <v>1</v>
      </c>
      <c r="AL107" s="4">
        <v>1</v>
      </c>
      <c r="AM107" s="4">
        <v>2</v>
      </c>
      <c r="AN107" s="4">
        <v>1</v>
      </c>
      <c r="AO107" s="4">
        <v>1</v>
      </c>
      <c r="AP107" s="4">
        <v>0</v>
      </c>
      <c r="AQ107" s="4">
        <v>2</v>
      </c>
      <c r="AR107" s="4">
        <v>1</v>
      </c>
      <c r="AS107" s="4">
        <v>1</v>
      </c>
      <c r="AT107" s="4">
        <v>0</v>
      </c>
      <c r="AU107" s="4">
        <v>-2</v>
      </c>
      <c r="AV107" s="4">
        <v>1</v>
      </c>
      <c r="AW107" s="4">
        <v>0</v>
      </c>
      <c r="AX107" s="4">
        <v>1</v>
      </c>
      <c r="AY107" s="4">
        <v>2</v>
      </c>
      <c r="AZ107" s="4">
        <v>1</v>
      </c>
      <c r="BA107" s="4">
        <v>0</v>
      </c>
      <c r="BB107" s="4">
        <v>1</v>
      </c>
      <c r="BC107" s="4">
        <v>1</v>
      </c>
      <c r="BD107" s="4">
        <v>0</v>
      </c>
      <c r="BE107" s="4">
        <v>0</v>
      </c>
      <c r="BF107" s="4">
        <v>1</v>
      </c>
      <c r="BG107" s="4">
        <v>1</v>
      </c>
      <c r="BH107" s="4">
        <v>1</v>
      </c>
      <c r="BI107" s="4">
        <v>-1</v>
      </c>
      <c r="BJ107" s="4">
        <v>0</v>
      </c>
    </row>
    <row r="108" spans="1:62" ht="14" x14ac:dyDescent="0.15">
      <c r="A108" s="20" t="str">
        <f t="shared" si="1"/>
        <v>VideoPhase4NA</v>
      </c>
      <c r="B108" s="4" t="s">
        <v>1206</v>
      </c>
    </row>
    <row r="109" spans="1:62" ht="14" x14ac:dyDescent="0.15">
      <c r="A109" s="20" t="str">
        <f t="shared" si="1"/>
        <v>UserEngagement1dNA[SQ002]</v>
      </c>
      <c r="B109" s="4" t="s">
        <v>937</v>
      </c>
      <c r="C109" s="4">
        <v>1</v>
      </c>
      <c r="D109" s="4">
        <v>2</v>
      </c>
      <c r="E109" s="4">
        <v>0</v>
      </c>
      <c r="F109" s="4">
        <v>2</v>
      </c>
      <c r="G109" s="4">
        <v>0</v>
      </c>
      <c r="H109" s="4">
        <v>2</v>
      </c>
      <c r="I109" s="4">
        <v>2</v>
      </c>
      <c r="J109" s="4">
        <v>1</v>
      </c>
      <c r="K109" s="4">
        <v>2</v>
      </c>
      <c r="L109" s="4">
        <v>2</v>
      </c>
      <c r="M109" s="4">
        <v>1</v>
      </c>
      <c r="N109" s="4">
        <v>1</v>
      </c>
      <c r="O109" s="4">
        <v>1</v>
      </c>
      <c r="P109" s="4">
        <v>1</v>
      </c>
      <c r="Q109" s="4">
        <v>2</v>
      </c>
      <c r="R109" s="4">
        <v>2</v>
      </c>
      <c r="S109" s="4">
        <v>-1</v>
      </c>
      <c r="T109" s="4">
        <v>1</v>
      </c>
      <c r="U109" s="4">
        <v>1</v>
      </c>
      <c r="V109" s="4">
        <v>0</v>
      </c>
      <c r="W109" s="4">
        <v>0</v>
      </c>
      <c r="X109" s="4">
        <v>1</v>
      </c>
      <c r="Y109" s="4">
        <v>2</v>
      </c>
      <c r="Z109" s="4">
        <v>0</v>
      </c>
      <c r="AA109" s="4">
        <v>1</v>
      </c>
      <c r="AB109" s="4">
        <v>1</v>
      </c>
      <c r="AC109" s="4">
        <v>1</v>
      </c>
      <c r="AD109" s="4">
        <v>1</v>
      </c>
      <c r="AE109" s="4">
        <v>-1</v>
      </c>
      <c r="AF109" s="4">
        <v>1</v>
      </c>
      <c r="AG109" s="4">
        <v>2</v>
      </c>
      <c r="AH109" s="4">
        <v>1</v>
      </c>
      <c r="AI109" s="4">
        <v>1</v>
      </c>
      <c r="AJ109" s="4">
        <v>0</v>
      </c>
      <c r="AK109" s="4">
        <v>1</v>
      </c>
      <c r="AL109" s="4">
        <v>1</v>
      </c>
      <c r="AM109" s="4">
        <v>2</v>
      </c>
      <c r="AN109" s="4">
        <v>2</v>
      </c>
      <c r="AO109" s="4">
        <v>2</v>
      </c>
      <c r="AP109" s="4">
        <v>1</v>
      </c>
      <c r="AQ109" s="4">
        <v>2</v>
      </c>
      <c r="AR109" s="4">
        <v>1</v>
      </c>
      <c r="AS109" s="4">
        <v>2</v>
      </c>
      <c r="AT109" s="4">
        <v>1</v>
      </c>
      <c r="AU109" s="4">
        <v>-2</v>
      </c>
      <c r="AV109" s="4">
        <v>1</v>
      </c>
      <c r="AW109" s="4">
        <v>1</v>
      </c>
      <c r="AX109" s="4">
        <v>1</v>
      </c>
      <c r="AY109" s="4">
        <v>1</v>
      </c>
      <c r="AZ109" s="4">
        <v>2</v>
      </c>
      <c r="BA109" s="4">
        <v>1</v>
      </c>
      <c r="BB109" s="4">
        <v>1</v>
      </c>
      <c r="BC109" s="4">
        <v>0</v>
      </c>
      <c r="BD109" s="4">
        <v>2</v>
      </c>
      <c r="BE109" s="4">
        <v>1</v>
      </c>
      <c r="BF109" s="4">
        <v>2</v>
      </c>
      <c r="BG109" s="4">
        <v>0</v>
      </c>
      <c r="BH109" s="4">
        <v>1</v>
      </c>
      <c r="BI109" s="4">
        <v>-2</v>
      </c>
      <c r="BJ109" s="4">
        <v>1</v>
      </c>
    </row>
    <row r="110" spans="1:62" ht="14" x14ac:dyDescent="0.15">
      <c r="A110" s="20" t="str">
        <f t="shared" si="1"/>
        <v>UserEngagement1dNA[SQ001]</v>
      </c>
      <c r="B110" s="4" t="s">
        <v>938</v>
      </c>
      <c r="C110" s="4">
        <v>1</v>
      </c>
      <c r="D110" s="4">
        <v>2</v>
      </c>
      <c r="E110" s="4">
        <v>0</v>
      </c>
      <c r="F110" s="4">
        <v>2</v>
      </c>
      <c r="G110" s="4">
        <v>0</v>
      </c>
      <c r="H110" s="4">
        <v>2</v>
      </c>
      <c r="I110" s="4">
        <v>1</v>
      </c>
      <c r="J110" s="4">
        <v>1</v>
      </c>
      <c r="K110" s="4">
        <v>2</v>
      </c>
      <c r="L110" s="4">
        <v>2</v>
      </c>
      <c r="M110" s="4">
        <v>0</v>
      </c>
      <c r="N110" s="4">
        <v>2</v>
      </c>
      <c r="O110" s="4">
        <v>1</v>
      </c>
      <c r="P110" s="4">
        <v>2</v>
      </c>
      <c r="Q110" s="4">
        <v>2</v>
      </c>
      <c r="R110" s="4">
        <v>2</v>
      </c>
      <c r="S110" s="4">
        <v>0</v>
      </c>
      <c r="T110" s="4">
        <v>1</v>
      </c>
      <c r="U110" s="4">
        <v>1</v>
      </c>
      <c r="V110" s="4">
        <v>0</v>
      </c>
      <c r="W110" s="4">
        <v>0</v>
      </c>
      <c r="X110" s="4">
        <v>2</v>
      </c>
      <c r="Y110" s="4">
        <v>2</v>
      </c>
      <c r="Z110" s="4">
        <v>0</v>
      </c>
      <c r="AA110" s="4">
        <v>1</v>
      </c>
      <c r="AB110" s="4">
        <v>2</v>
      </c>
      <c r="AC110" s="4">
        <v>1</v>
      </c>
      <c r="AD110" s="4">
        <v>2</v>
      </c>
      <c r="AE110" s="4">
        <v>0</v>
      </c>
      <c r="AF110" s="4">
        <v>2</v>
      </c>
      <c r="AG110" s="4">
        <v>2</v>
      </c>
      <c r="AH110" s="4">
        <v>0</v>
      </c>
      <c r="AI110" s="4">
        <v>1</v>
      </c>
      <c r="AJ110" s="4">
        <v>2</v>
      </c>
      <c r="AK110" s="4">
        <v>1</v>
      </c>
      <c r="AL110" s="4">
        <v>2</v>
      </c>
      <c r="AM110" s="4">
        <v>1</v>
      </c>
      <c r="AN110" s="4">
        <v>1</v>
      </c>
      <c r="AO110" s="4">
        <v>1</v>
      </c>
      <c r="AP110" s="4">
        <v>1</v>
      </c>
      <c r="AQ110" s="4">
        <v>2</v>
      </c>
      <c r="AR110" s="4">
        <v>2</v>
      </c>
      <c r="AS110" s="4">
        <v>2</v>
      </c>
      <c r="AT110" s="4">
        <v>1</v>
      </c>
      <c r="AU110" s="4">
        <v>-2</v>
      </c>
      <c r="AV110" s="4">
        <v>1</v>
      </c>
      <c r="AW110" s="4">
        <v>1</v>
      </c>
      <c r="AX110" s="4">
        <v>1</v>
      </c>
      <c r="AY110" s="4">
        <v>2</v>
      </c>
      <c r="AZ110" s="4">
        <v>2</v>
      </c>
      <c r="BA110" s="4">
        <v>1</v>
      </c>
      <c r="BB110" s="4">
        <v>1</v>
      </c>
      <c r="BC110" s="4">
        <v>1</v>
      </c>
      <c r="BD110" s="4">
        <v>-1</v>
      </c>
      <c r="BE110" s="4">
        <v>0</v>
      </c>
      <c r="BF110" s="4">
        <v>2</v>
      </c>
      <c r="BG110" s="4">
        <v>0</v>
      </c>
      <c r="BH110" s="4">
        <v>2</v>
      </c>
      <c r="BI110" s="4">
        <v>-1</v>
      </c>
      <c r="BJ110" s="4">
        <v>2</v>
      </c>
    </row>
    <row r="111" spans="1:62" ht="14" x14ac:dyDescent="0.15">
      <c r="A111" s="20" t="str">
        <f t="shared" si="1"/>
        <v>UserEngagement1dNA[SQ003]</v>
      </c>
      <c r="B111" s="4" t="s">
        <v>939</v>
      </c>
      <c r="C111" s="4">
        <v>1</v>
      </c>
      <c r="D111" s="4">
        <v>2</v>
      </c>
      <c r="E111" s="4">
        <v>1</v>
      </c>
      <c r="F111" s="4">
        <v>2</v>
      </c>
      <c r="G111" s="4">
        <v>0</v>
      </c>
      <c r="H111" s="4">
        <v>2</v>
      </c>
      <c r="I111" s="4">
        <v>1</v>
      </c>
      <c r="J111" s="4">
        <v>1</v>
      </c>
      <c r="K111" s="4">
        <v>2</v>
      </c>
      <c r="L111" s="4">
        <v>2</v>
      </c>
      <c r="M111" s="4">
        <v>1</v>
      </c>
      <c r="N111" s="4">
        <v>2</v>
      </c>
      <c r="O111" s="4">
        <v>2</v>
      </c>
      <c r="P111" s="4">
        <v>2</v>
      </c>
      <c r="Q111" s="4">
        <v>2</v>
      </c>
      <c r="R111" s="4">
        <v>2</v>
      </c>
      <c r="S111" s="4">
        <v>-1</v>
      </c>
      <c r="T111" s="4">
        <v>1</v>
      </c>
      <c r="U111" s="4">
        <v>1</v>
      </c>
      <c r="V111" s="4">
        <v>1</v>
      </c>
      <c r="W111" s="4">
        <v>1</v>
      </c>
      <c r="X111" s="4">
        <v>2</v>
      </c>
      <c r="Y111" s="4">
        <v>2</v>
      </c>
      <c r="Z111" s="4">
        <v>1</v>
      </c>
      <c r="AA111" s="4">
        <v>1</v>
      </c>
      <c r="AB111" s="4">
        <v>2</v>
      </c>
      <c r="AC111" s="4">
        <v>1</v>
      </c>
      <c r="AD111" s="4">
        <v>2</v>
      </c>
      <c r="AE111" s="4">
        <v>2</v>
      </c>
      <c r="AF111" s="4">
        <v>2</v>
      </c>
      <c r="AG111" s="4">
        <v>2</v>
      </c>
      <c r="AH111" s="4">
        <v>0</v>
      </c>
      <c r="AI111" s="4">
        <v>1</v>
      </c>
      <c r="AJ111" s="4">
        <v>2</v>
      </c>
      <c r="AK111" s="4">
        <v>1</v>
      </c>
      <c r="AL111" s="4">
        <v>2</v>
      </c>
      <c r="AM111" s="4">
        <v>2</v>
      </c>
      <c r="AN111" s="4">
        <v>2</v>
      </c>
      <c r="AO111" s="4">
        <v>2</v>
      </c>
      <c r="AP111" s="4">
        <v>1</v>
      </c>
      <c r="AQ111" s="4">
        <v>2</v>
      </c>
      <c r="AR111" s="4">
        <v>1</v>
      </c>
      <c r="AS111" s="4">
        <v>2</v>
      </c>
      <c r="AT111" s="4">
        <v>1</v>
      </c>
      <c r="AU111" s="4">
        <v>-2</v>
      </c>
      <c r="AV111" s="4">
        <v>0</v>
      </c>
      <c r="AW111" s="4">
        <v>1</v>
      </c>
      <c r="AX111" s="4">
        <v>1</v>
      </c>
      <c r="AY111" s="4">
        <v>2</v>
      </c>
      <c r="AZ111" s="4">
        <v>2</v>
      </c>
      <c r="BA111" s="4">
        <v>2</v>
      </c>
      <c r="BB111" s="4">
        <v>1</v>
      </c>
      <c r="BC111" s="4">
        <v>1</v>
      </c>
      <c r="BD111" s="4">
        <v>2</v>
      </c>
      <c r="BE111" s="4">
        <v>1</v>
      </c>
      <c r="BF111" s="4">
        <v>2</v>
      </c>
      <c r="BG111" s="4">
        <v>0</v>
      </c>
      <c r="BH111" s="4">
        <v>2</v>
      </c>
      <c r="BI111" s="4">
        <v>-1</v>
      </c>
      <c r="BJ111" s="4">
        <v>1</v>
      </c>
    </row>
    <row r="112" spans="1:62" ht="14" x14ac:dyDescent="0.15">
      <c r="A112" s="20" t="str">
        <f t="shared" si="1"/>
        <v>UserEngagement1dNA[SQ004]</v>
      </c>
      <c r="B112" s="4" t="s">
        <v>940</v>
      </c>
      <c r="C112" s="4">
        <v>1</v>
      </c>
      <c r="D112" s="4">
        <v>2</v>
      </c>
      <c r="E112" s="4">
        <v>0</v>
      </c>
      <c r="F112" s="4">
        <v>2</v>
      </c>
      <c r="G112" s="4">
        <v>0</v>
      </c>
      <c r="H112" s="4">
        <v>2</v>
      </c>
      <c r="I112" s="4">
        <v>2</v>
      </c>
      <c r="J112" s="4">
        <v>1</v>
      </c>
      <c r="K112" s="4">
        <v>2</v>
      </c>
      <c r="L112" s="4">
        <v>2</v>
      </c>
      <c r="M112" s="4">
        <v>-1</v>
      </c>
      <c r="N112" s="4">
        <v>1</v>
      </c>
      <c r="O112" s="4">
        <v>0</v>
      </c>
      <c r="P112" s="4">
        <v>1</v>
      </c>
      <c r="Q112" s="4">
        <v>2</v>
      </c>
      <c r="R112" s="4">
        <v>2</v>
      </c>
      <c r="S112" s="4">
        <v>0</v>
      </c>
      <c r="T112" s="4">
        <v>1</v>
      </c>
      <c r="U112" s="4">
        <v>1</v>
      </c>
      <c r="V112" s="4">
        <v>1</v>
      </c>
      <c r="W112" s="4">
        <v>0</v>
      </c>
      <c r="X112" s="4">
        <v>1</v>
      </c>
      <c r="Y112" s="4">
        <v>2</v>
      </c>
      <c r="Z112" s="4">
        <v>0</v>
      </c>
      <c r="AA112" s="4">
        <v>1</v>
      </c>
      <c r="AB112" s="4">
        <v>2</v>
      </c>
      <c r="AC112" s="4">
        <v>-2</v>
      </c>
      <c r="AD112" s="4">
        <v>2</v>
      </c>
      <c r="AE112" s="4">
        <v>-1</v>
      </c>
      <c r="AF112" s="4">
        <v>1</v>
      </c>
      <c r="AG112" s="4">
        <v>1</v>
      </c>
      <c r="AH112" s="4">
        <v>1</v>
      </c>
      <c r="AI112" s="4">
        <v>0</v>
      </c>
      <c r="AJ112" s="4">
        <v>2</v>
      </c>
      <c r="AK112" s="4">
        <v>1</v>
      </c>
      <c r="AL112" s="4">
        <v>1</v>
      </c>
      <c r="AM112" s="4">
        <v>1</v>
      </c>
      <c r="AN112" s="4">
        <v>1</v>
      </c>
      <c r="AO112" s="4">
        <v>1</v>
      </c>
      <c r="AP112" s="4">
        <v>1</v>
      </c>
      <c r="AQ112" s="4">
        <v>2</v>
      </c>
      <c r="AR112" s="4">
        <v>1</v>
      </c>
      <c r="AS112" s="4">
        <v>2</v>
      </c>
      <c r="AT112" s="4">
        <v>0</v>
      </c>
      <c r="AU112" s="4">
        <v>-2</v>
      </c>
      <c r="AV112" s="4">
        <v>1</v>
      </c>
      <c r="AW112" s="4">
        <v>1</v>
      </c>
      <c r="AX112" s="4">
        <v>1</v>
      </c>
      <c r="AY112" s="4">
        <v>2</v>
      </c>
      <c r="AZ112" s="4">
        <v>2</v>
      </c>
      <c r="BA112" s="4">
        <v>1</v>
      </c>
      <c r="BB112" s="4">
        <v>2</v>
      </c>
      <c r="BC112" s="4">
        <v>1</v>
      </c>
      <c r="BD112" s="4">
        <v>0</v>
      </c>
      <c r="BE112" s="4">
        <v>1</v>
      </c>
      <c r="BF112" s="4">
        <v>2</v>
      </c>
      <c r="BG112" s="4">
        <v>0</v>
      </c>
      <c r="BH112" s="4">
        <v>1</v>
      </c>
      <c r="BI112" s="4">
        <v>-2</v>
      </c>
      <c r="BJ112" s="4">
        <v>1</v>
      </c>
    </row>
    <row r="113" spans="1:62" ht="14" x14ac:dyDescent="0.15">
      <c r="A113" s="20" t="str">
        <f t="shared" si="1"/>
        <v>VideoPhase5NA</v>
      </c>
      <c r="B113" s="4" t="s">
        <v>1207</v>
      </c>
    </row>
    <row r="114" spans="1:62" ht="14" x14ac:dyDescent="0.15">
      <c r="A114" s="20" t="str">
        <f t="shared" si="1"/>
        <v>UserEngagement1eNA[SQ002]</v>
      </c>
      <c r="B114" s="4" t="s">
        <v>941</v>
      </c>
      <c r="C114" s="4">
        <v>1</v>
      </c>
      <c r="D114" s="4">
        <v>2</v>
      </c>
      <c r="E114" s="4">
        <v>0</v>
      </c>
      <c r="F114" s="4">
        <v>2</v>
      </c>
      <c r="G114" s="4">
        <v>0</v>
      </c>
      <c r="H114" s="4">
        <v>2</v>
      </c>
      <c r="I114" s="4">
        <v>1</v>
      </c>
      <c r="J114" s="4">
        <v>0</v>
      </c>
      <c r="K114" s="4">
        <v>2</v>
      </c>
      <c r="L114" s="4">
        <v>2</v>
      </c>
      <c r="M114" s="4">
        <v>1</v>
      </c>
      <c r="N114" s="4">
        <v>2</v>
      </c>
      <c r="O114" s="4">
        <v>1</v>
      </c>
      <c r="P114" s="4">
        <v>1</v>
      </c>
      <c r="Q114" s="4">
        <v>2</v>
      </c>
      <c r="R114" s="4">
        <v>2</v>
      </c>
      <c r="S114" s="4">
        <v>-1</v>
      </c>
      <c r="T114" s="4">
        <v>1</v>
      </c>
      <c r="U114" s="4">
        <v>1</v>
      </c>
      <c r="V114" s="4">
        <v>1</v>
      </c>
      <c r="W114" s="4">
        <v>1</v>
      </c>
      <c r="X114" s="4">
        <v>1</v>
      </c>
      <c r="Y114" s="4">
        <v>1</v>
      </c>
      <c r="Z114" s="4">
        <v>-1</v>
      </c>
      <c r="AA114" s="4">
        <v>2</v>
      </c>
      <c r="AB114" s="4">
        <v>2</v>
      </c>
      <c r="AC114" s="4">
        <v>1</v>
      </c>
      <c r="AD114" s="4">
        <v>0</v>
      </c>
      <c r="AE114" s="4">
        <v>0</v>
      </c>
      <c r="AF114" s="4">
        <v>2</v>
      </c>
      <c r="AG114" s="4">
        <v>2</v>
      </c>
      <c r="AH114" s="4">
        <v>1</v>
      </c>
      <c r="AI114" s="4">
        <v>1</v>
      </c>
      <c r="AJ114" s="4">
        <v>1</v>
      </c>
      <c r="AK114" s="4">
        <v>1</v>
      </c>
      <c r="AL114" s="4">
        <v>1</v>
      </c>
      <c r="AM114" s="4">
        <v>2</v>
      </c>
      <c r="AN114" s="4">
        <v>1</v>
      </c>
      <c r="AO114" s="4">
        <v>1</v>
      </c>
      <c r="AP114" s="4">
        <v>2</v>
      </c>
      <c r="AQ114" s="4">
        <v>2</v>
      </c>
      <c r="AR114" s="4">
        <v>1</v>
      </c>
      <c r="AS114" s="4">
        <v>2</v>
      </c>
      <c r="AT114" s="4">
        <v>1</v>
      </c>
      <c r="AU114" s="4">
        <v>-2</v>
      </c>
      <c r="AV114" s="4">
        <v>1</v>
      </c>
      <c r="AW114" s="4">
        <v>1</v>
      </c>
      <c r="AX114" s="4">
        <v>2</v>
      </c>
      <c r="AY114" s="4">
        <v>1</v>
      </c>
      <c r="AZ114" s="4">
        <v>2</v>
      </c>
      <c r="BA114" s="4">
        <v>1</v>
      </c>
      <c r="BB114" s="4">
        <v>1</v>
      </c>
      <c r="BC114" s="4">
        <v>1</v>
      </c>
      <c r="BD114" s="4">
        <v>2</v>
      </c>
      <c r="BE114" s="4">
        <v>1</v>
      </c>
      <c r="BF114" s="4">
        <v>1</v>
      </c>
      <c r="BG114" s="4">
        <v>0</v>
      </c>
      <c r="BH114" s="4">
        <v>1</v>
      </c>
      <c r="BI114" s="4">
        <v>-2</v>
      </c>
      <c r="BJ114" s="4">
        <v>0</v>
      </c>
    </row>
    <row r="115" spans="1:62" ht="14" x14ac:dyDescent="0.15">
      <c r="A115" s="20" t="str">
        <f t="shared" si="1"/>
        <v>UserEngagement1eNA[SQ001]</v>
      </c>
      <c r="B115" s="4" t="s">
        <v>942</v>
      </c>
      <c r="C115" s="4">
        <v>1</v>
      </c>
      <c r="D115" s="4">
        <v>2</v>
      </c>
      <c r="E115" s="4">
        <v>1</v>
      </c>
      <c r="F115" s="4">
        <v>2</v>
      </c>
      <c r="G115" s="4">
        <v>-1</v>
      </c>
      <c r="H115" s="4">
        <v>2</v>
      </c>
      <c r="I115" s="4">
        <v>1</v>
      </c>
      <c r="J115" s="4">
        <v>1</v>
      </c>
      <c r="K115" s="4">
        <v>2</v>
      </c>
      <c r="L115" s="4">
        <v>2</v>
      </c>
      <c r="M115" s="4">
        <v>1</v>
      </c>
      <c r="N115" s="4">
        <v>1</v>
      </c>
      <c r="O115" s="4">
        <v>0</v>
      </c>
      <c r="P115" s="4">
        <v>-2</v>
      </c>
      <c r="Q115" s="4">
        <v>2</v>
      </c>
      <c r="R115" s="4">
        <v>2</v>
      </c>
      <c r="S115" s="4">
        <v>-2</v>
      </c>
      <c r="T115" s="4">
        <v>1</v>
      </c>
      <c r="U115" s="4">
        <v>1</v>
      </c>
      <c r="V115" s="4">
        <v>2</v>
      </c>
      <c r="W115" s="4">
        <v>0</v>
      </c>
      <c r="X115" s="4">
        <v>2</v>
      </c>
      <c r="Y115" s="4">
        <v>1</v>
      </c>
      <c r="Z115" s="4">
        <v>-1</v>
      </c>
      <c r="AA115" s="4">
        <v>2</v>
      </c>
      <c r="AB115" s="4">
        <v>1</v>
      </c>
      <c r="AC115" s="4">
        <v>1</v>
      </c>
      <c r="AD115" s="4">
        <v>0</v>
      </c>
      <c r="AE115" s="4">
        <v>0</v>
      </c>
      <c r="AF115" s="4">
        <v>2</v>
      </c>
      <c r="AG115" s="4">
        <v>2</v>
      </c>
      <c r="AH115" s="4">
        <v>1</v>
      </c>
      <c r="AI115" s="4">
        <v>1</v>
      </c>
      <c r="AJ115" s="4">
        <v>-1</v>
      </c>
      <c r="AK115" s="4">
        <v>1</v>
      </c>
      <c r="AL115" s="4">
        <v>1</v>
      </c>
      <c r="AM115" s="4">
        <v>2</v>
      </c>
      <c r="AN115" s="4">
        <v>0</v>
      </c>
      <c r="AO115" s="4">
        <v>2</v>
      </c>
      <c r="AP115" s="4">
        <v>2</v>
      </c>
      <c r="AQ115" s="4">
        <v>2</v>
      </c>
      <c r="AR115" s="4">
        <v>1</v>
      </c>
      <c r="AS115" s="4">
        <v>1</v>
      </c>
      <c r="AT115" s="4">
        <v>1</v>
      </c>
      <c r="AU115" s="4">
        <v>-2</v>
      </c>
      <c r="AV115" s="4">
        <v>0</v>
      </c>
      <c r="AW115" s="4">
        <v>1</v>
      </c>
      <c r="AX115" s="4">
        <v>1</v>
      </c>
      <c r="AY115" s="4">
        <v>1</v>
      </c>
      <c r="AZ115" s="4">
        <v>2</v>
      </c>
      <c r="BA115" s="4">
        <v>1</v>
      </c>
      <c r="BB115" s="4">
        <v>0</v>
      </c>
      <c r="BC115" s="4">
        <v>0</v>
      </c>
      <c r="BD115" s="4">
        <v>0</v>
      </c>
      <c r="BE115" s="4">
        <v>0</v>
      </c>
      <c r="BF115" s="4">
        <v>1</v>
      </c>
      <c r="BG115" s="4">
        <v>-2</v>
      </c>
      <c r="BH115" s="4">
        <v>2</v>
      </c>
      <c r="BI115" s="4">
        <v>-2</v>
      </c>
      <c r="BJ115" s="4">
        <v>1</v>
      </c>
    </row>
    <row r="116" spans="1:62" ht="14" x14ac:dyDescent="0.15">
      <c r="A116" s="20" t="str">
        <f t="shared" si="1"/>
        <v>UserEngagement1eNA[SQ003]</v>
      </c>
      <c r="B116" s="4" t="s">
        <v>943</v>
      </c>
      <c r="C116" s="4">
        <v>1</v>
      </c>
      <c r="D116" s="4">
        <v>2</v>
      </c>
      <c r="E116" s="4">
        <v>1</v>
      </c>
      <c r="F116" s="4">
        <v>2</v>
      </c>
      <c r="G116" s="4">
        <v>0</v>
      </c>
      <c r="H116" s="4">
        <v>2</v>
      </c>
      <c r="I116" s="4">
        <v>1</v>
      </c>
      <c r="J116" s="4">
        <v>0</v>
      </c>
      <c r="K116" s="4">
        <v>2</v>
      </c>
      <c r="L116" s="4">
        <v>2</v>
      </c>
      <c r="M116" s="4">
        <v>1</v>
      </c>
      <c r="N116" s="4">
        <v>1</v>
      </c>
      <c r="O116" s="4">
        <v>1</v>
      </c>
      <c r="P116" s="4">
        <v>2</v>
      </c>
      <c r="Q116" s="4">
        <v>2</v>
      </c>
      <c r="R116" s="4">
        <v>2</v>
      </c>
      <c r="S116" s="4">
        <v>0</v>
      </c>
      <c r="T116" s="4">
        <v>2</v>
      </c>
      <c r="U116" s="4">
        <v>1</v>
      </c>
      <c r="V116" s="4">
        <v>1</v>
      </c>
      <c r="W116" s="4">
        <v>0</v>
      </c>
      <c r="X116" s="4">
        <v>1</v>
      </c>
      <c r="Y116" s="4">
        <v>1</v>
      </c>
      <c r="Z116" s="4">
        <v>-1</v>
      </c>
      <c r="AA116" s="4">
        <v>2</v>
      </c>
      <c r="AB116" s="4">
        <v>1</v>
      </c>
      <c r="AC116" s="4">
        <v>1</v>
      </c>
      <c r="AD116" s="4">
        <v>1</v>
      </c>
      <c r="AE116" s="4">
        <v>1</v>
      </c>
      <c r="AF116" s="4">
        <v>2</v>
      </c>
      <c r="AG116" s="4">
        <v>2</v>
      </c>
      <c r="AH116" s="4">
        <v>1</v>
      </c>
      <c r="AI116" s="4">
        <v>1</v>
      </c>
      <c r="AJ116" s="4">
        <v>2</v>
      </c>
      <c r="AK116" s="4">
        <v>1</v>
      </c>
      <c r="AL116" s="4">
        <v>1</v>
      </c>
      <c r="AM116" s="4">
        <v>2</v>
      </c>
      <c r="AN116" s="4">
        <v>1</v>
      </c>
      <c r="AO116" s="4">
        <v>2</v>
      </c>
      <c r="AP116" s="4">
        <v>2</v>
      </c>
      <c r="AQ116" s="4">
        <v>2</v>
      </c>
      <c r="AR116" s="4">
        <v>1</v>
      </c>
      <c r="AS116" s="4">
        <v>2</v>
      </c>
      <c r="AT116" s="4">
        <v>1</v>
      </c>
      <c r="AU116" s="4">
        <v>-2</v>
      </c>
      <c r="AV116" s="4">
        <v>1</v>
      </c>
      <c r="AW116" s="4">
        <v>1</v>
      </c>
      <c r="AX116" s="4">
        <v>2</v>
      </c>
      <c r="AY116" s="4">
        <v>2</v>
      </c>
      <c r="AZ116" s="4">
        <v>2</v>
      </c>
      <c r="BA116" s="4">
        <v>0</v>
      </c>
      <c r="BB116" s="4">
        <v>1</v>
      </c>
      <c r="BC116" s="4">
        <v>1</v>
      </c>
      <c r="BD116" s="4">
        <v>0</v>
      </c>
      <c r="BE116" s="4">
        <v>0</v>
      </c>
      <c r="BF116" s="4">
        <v>2</v>
      </c>
      <c r="BG116" s="4">
        <v>-1</v>
      </c>
      <c r="BH116" s="4">
        <v>2</v>
      </c>
      <c r="BI116" s="4">
        <v>-2</v>
      </c>
      <c r="BJ116" s="4">
        <v>1</v>
      </c>
    </row>
    <row r="117" spans="1:62" ht="14" x14ac:dyDescent="0.15">
      <c r="A117" s="20" t="str">
        <f t="shared" si="1"/>
        <v>UserEngagement1eNA[SQ004]</v>
      </c>
      <c r="B117" s="4" t="s">
        <v>944</v>
      </c>
      <c r="C117" s="4">
        <v>1</v>
      </c>
      <c r="D117" s="4">
        <v>2</v>
      </c>
      <c r="E117" s="4">
        <v>0</v>
      </c>
      <c r="F117" s="4">
        <v>2</v>
      </c>
      <c r="G117" s="4">
        <v>-1</v>
      </c>
      <c r="H117" s="4">
        <v>2</v>
      </c>
      <c r="I117" s="4">
        <v>1</v>
      </c>
      <c r="J117" s="4">
        <v>0</v>
      </c>
      <c r="K117" s="4">
        <v>2</v>
      </c>
      <c r="L117" s="4">
        <v>2</v>
      </c>
      <c r="M117" s="4">
        <v>0</v>
      </c>
      <c r="N117" s="4">
        <v>1</v>
      </c>
      <c r="O117" s="4">
        <v>2</v>
      </c>
      <c r="P117" s="4">
        <v>1</v>
      </c>
      <c r="Q117" s="4">
        <v>2</v>
      </c>
      <c r="R117" s="4">
        <v>2</v>
      </c>
      <c r="S117" s="4">
        <v>-1</v>
      </c>
      <c r="T117" s="4">
        <v>1</v>
      </c>
      <c r="U117" s="4">
        <v>1</v>
      </c>
      <c r="V117" s="4">
        <v>2</v>
      </c>
      <c r="W117" s="4">
        <v>0</v>
      </c>
      <c r="X117" s="4">
        <v>2</v>
      </c>
      <c r="Y117" s="4">
        <v>1</v>
      </c>
      <c r="Z117" s="4">
        <v>-2</v>
      </c>
      <c r="AA117" s="4">
        <v>2</v>
      </c>
      <c r="AB117" s="4">
        <v>1</v>
      </c>
      <c r="AC117" s="4">
        <v>1</v>
      </c>
      <c r="AD117" s="4">
        <v>1</v>
      </c>
      <c r="AE117" s="4">
        <v>0</v>
      </c>
      <c r="AF117" s="4">
        <v>2</v>
      </c>
      <c r="AG117" s="4">
        <v>2</v>
      </c>
      <c r="AH117" s="4">
        <v>1</v>
      </c>
      <c r="AI117" s="4">
        <v>1</v>
      </c>
      <c r="AJ117" s="4">
        <v>2</v>
      </c>
      <c r="AK117" s="4">
        <v>1</v>
      </c>
      <c r="AL117" s="4">
        <v>2</v>
      </c>
      <c r="AM117" s="4">
        <v>2</v>
      </c>
      <c r="AN117" s="4">
        <v>1</v>
      </c>
      <c r="AO117" s="4">
        <v>1</v>
      </c>
      <c r="AP117" s="4">
        <v>2</v>
      </c>
      <c r="AQ117" s="4">
        <v>2</v>
      </c>
      <c r="AR117" s="4">
        <v>1</v>
      </c>
      <c r="AS117" s="4">
        <v>2</v>
      </c>
      <c r="AT117" s="4">
        <v>1</v>
      </c>
      <c r="AU117" s="4">
        <v>-2</v>
      </c>
      <c r="AV117" s="4">
        <v>1</v>
      </c>
      <c r="AW117" s="4">
        <v>1</v>
      </c>
      <c r="AX117" s="4">
        <v>2</v>
      </c>
      <c r="AY117" s="4">
        <v>2</v>
      </c>
      <c r="AZ117" s="4">
        <v>2</v>
      </c>
      <c r="BA117" s="4">
        <v>1</v>
      </c>
      <c r="BB117" s="4">
        <v>2</v>
      </c>
      <c r="BC117" s="4">
        <v>1</v>
      </c>
      <c r="BD117" s="4">
        <v>0</v>
      </c>
      <c r="BE117" s="4">
        <v>0</v>
      </c>
      <c r="BF117" s="4">
        <v>2</v>
      </c>
      <c r="BG117" s="4">
        <v>-2</v>
      </c>
      <c r="BH117" s="4">
        <v>1</v>
      </c>
      <c r="BI117" s="4">
        <v>-2</v>
      </c>
      <c r="BJ117" s="4">
        <v>1</v>
      </c>
    </row>
    <row r="118" spans="1:62" ht="14" x14ac:dyDescent="0.15">
      <c r="A118" s="20" t="str">
        <f t="shared" si="1"/>
        <v>ContinueNA</v>
      </c>
      <c r="B118" s="4" t="s">
        <v>1208</v>
      </c>
    </row>
    <row r="119" spans="1:62" ht="14" x14ac:dyDescent="0.15">
      <c r="A119" s="20" t="str">
        <f t="shared" si="1"/>
        <v>Anthro1NA[SQ001]</v>
      </c>
      <c r="B119" s="4" t="s">
        <v>945</v>
      </c>
      <c r="C119" s="4">
        <v>3</v>
      </c>
      <c r="D119" s="4">
        <v>5</v>
      </c>
      <c r="E119" s="4">
        <v>1</v>
      </c>
      <c r="F119" s="4">
        <v>1</v>
      </c>
      <c r="G119" s="4">
        <v>3</v>
      </c>
      <c r="H119" s="4">
        <v>1</v>
      </c>
      <c r="I119" s="4">
        <v>1</v>
      </c>
      <c r="J119" s="4">
        <v>4</v>
      </c>
      <c r="K119" s="4">
        <v>5</v>
      </c>
      <c r="L119" s="4">
        <v>1</v>
      </c>
      <c r="M119" s="4">
        <v>3</v>
      </c>
      <c r="N119" s="4">
        <v>1</v>
      </c>
      <c r="O119" s="4">
        <v>1</v>
      </c>
      <c r="P119" s="4">
        <v>1</v>
      </c>
      <c r="Q119" s="4">
        <v>1</v>
      </c>
      <c r="R119" s="4">
        <v>1</v>
      </c>
      <c r="S119" s="4">
        <v>1</v>
      </c>
      <c r="T119" s="4">
        <v>3</v>
      </c>
      <c r="U119" s="4">
        <v>1</v>
      </c>
      <c r="V119" s="4">
        <v>4</v>
      </c>
      <c r="W119" s="4">
        <v>1</v>
      </c>
      <c r="X119" s="4">
        <v>1</v>
      </c>
      <c r="Y119" s="4">
        <v>4</v>
      </c>
      <c r="Z119" s="4">
        <v>1</v>
      </c>
      <c r="AA119" s="4">
        <v>3</v>
      </c>
      <c r="AB119" s="4">
        <v>1</v>
      </c>
      <c r="AC119" s="4">
        <v>2</v>
      </c>
      <c r="AD119" s="4">
        <v>1</v>
      </c>
      <c r="AE119" s="4">
        <v>1</v>
      </c>
      <c r="AF119" s="4">
        <v>4</v>
      </c>
      <c r="AG119" s="4">
        <v>1</v>
      </c>
      <c r="AH119" s="4">
        <v>4</v>
      </c>
      <c r="AI119" s="4">
        <v>3</v>
      </c>
      <c r="AJ119" s="4">
        <v>1</v>
      </c>
      <c r="AK119" s="4">
        <v>4</v>
      </c>
      <c r="AL119" s="4">
        <v>1</v>
      </c>
      <c r="AM119" s="4">
        <v>3</v>
      </c>
      <c r="AN119" s="4">
        <v>1</v>
      </c>
      <c r="AO119" s="4">
        <v>1</v>
      </c>
      <c r="AP119" s="4">
        <v>1</v>
      </c>
      <c r="AQ119" s="4">
        <v>1</v>
      </c>
      <c r="AR119" s="4">
        <v>1</v>
      </c>
      <c r="AS119" s="4">
        <v>1</v>
      </c>
      <c r="AT119" s="4">
        <v>1</v>
      </c>
      <c r="AU119" s="4">
        <v>3</v>
      </c>
      <c r="AV119" s="4">
        <v>3</v>
      </c>
      <c r="AW119" s="4">
        <v>1</v>
      </c>
      <c r="AX119" s="4">
        <v>1</v>
      </c>
      <c r="AY119" s="4">
        <v>1</v>
      </c>
      <c r="AZ119" s="4">
        <v>2</v>
      </c>
      <c r="BA119" s="4">
        <v>3</v>
      </c>
      <c r="BB119" s="4">
        <v>1</v>
      </c>
      <c r="BC119" s="4">
        <v>1</v>
      </c>
      <c r="BD119" s="4">
        <v>1</v>
      </c>
      <c r="BE119" s="4">
        <v>1</v>
      </c>
      <c r="BF119" s="4">
        <v>1</v>
      </c>
      <c r="BG119" s="4">
        <v>1</v>
      </c>
      <c r="BH119" s="4">
        <v>1</v>
      </c>
      <c r="BI119" s="4">
        <v>1</v>
      </c>
      <c r="BJ119" s="4">
        <v>1</v>
      </c>
    </row>
    <row r="120" spans="1:62" ht="14" x14ac:dyDescent="0.15">
      <c r="A120" s="20" t="str">
        <f t="shared" si="1"/>
        <v>Anthro1NA[SQ002]</v>
      </c>
      <c r="B120" s="4" t="s">
        <v>946</v>
      </c>
      <c r="C120" s="4">
        <v>3</v>
      </c>
      <c r="D120" s="4">
        <v>5</v>
      </c>
      <c r="E120" s="4">
        <v>1</v>
      </c>
      <c r="F120" s="4">
        <v>1</v>
      </c>
      <c r="G120" s="4">
        <v>3</v>
      </c>
      <c r="H120" s="4">
        <v>1</v>
      </c>
      <c r="I120" s="4">
        <v>1</v>
      </c>
      <c r="J120" s="4">
        <v>1</v>
      </c>
      <c r="K120" s="4">
        <v>4</v>
      </c>
      <c r="L120" s="4">
        <v>1</v>
      </c>
      <c r="M120" s="4">
        <v>3</v>
      </c>
      <c r="N120" s="4">
        <v>1</v>
      </c>
      <c r="O120" s="4">
        <v>1</v>
      </c>
      <c r="P120" s="4">
        <v>1</v>
      </c>
      <c r="Q120" s="4">
        <v>1</v>
      </c>
      <c r="R120" s="4">
        <v>1</v>
      </c>
      <c r="S120" s="4">
        <v>1</v>
      </c>
      <c r="T120" s="4">
        <v>2</v>
      </c>
      <c r="U120" s="4">
        <v>1</v>
      </c>
      <c r="V120" s="4">
        <v>4</v>
      </c>
      <c r="W120" s="4">
        <v>1</v>
      </c>
      <c r="X120" s="4">
        <v>1</v>
      </c>
      <c r="Y120" s="4">
        <v>4</v>
      </c>
      <c r="Z120" s="4">
        <v>1</v>
      </c>
      <c r="AA120" s="4">
        <v>2</v>
      </c>
      <c r="AB120" s="4">
        <v>1</v>
      </c>
      <c r="AC120" s="4">
        <v>1</v>
      </c>
      <c r="AD120" s="4">
        <v>1</v>
      </c>
      <c r="AE120" s="4">
        <v>1</v>
      </c>
      <c r="AF120" s="4">
        <v>2</v>
      </c>
      <c r="AG120" s="4">
        <v>2</v>
      </c>
      <c r="AH120" s="4">
        <v>3</v>
      </c>
      <c r="AI120" s="4">
        <v>1</v>
      </c>
      <c r="AJ120" s="4">
        <v>1</v>
      </c>
      <c r="AK120" s="4">
        <v>2</v>
      </c>
      <c r="AL120" s="4">
        <v>1</v>
      </c>
      <c r="AM120" s="4">
        <v>2</v>
      </c>
      <c r="AN120" s="4">
        <v>1</v>
      </c>
      <c r="AO120" s="4">
        <v>1</v>
      </c>
      <c r="AP120" s="4">
        <v>1</v>
      </c>
      <c r="AQ120" s="4">
        <v>1</v>
      </c>
      <c r="AR120" s="4">
        <v>1</v>
      </c>
      <c r="AS120" s="4">
        <v>1</v>
      </c>
      <c r="AT120" s="4">
        <v>1</v>
      </c>
      <c r="AU120" s="4">
        <v>1</v>
      </c>
      <c r="AV120" s="4">
        <v>3</v>
      </c>
      <c r="AW120" s="4">
        <v>1</v>
      </c>
      <c r="AX120" s="4">
        <v>1</v>
      </c>
      <c r="AY120" s="4">
        <v>1</v>
      </c>
      <c r="AZ120" s="4">
        <v>2</v>
      </c>
      <c r="BA120" s="4">
        <v>2</v>
      </c>
      <c r="BB120" s="4">
        <v>1</v>
      </c>
      <c r="BC120" s="4">
        <v>1</v>
      </c>
      <c r="BD120" s="4">
        <v>1</v>
      </c>
      <c r="BE120" s="4">
        <v>1</v>
      </c>
      <c r="BF120" s="4">
        <v>1</v>
      </c>
      <c r="BG120" s="4">
        <v>1</v>
      </c>
      <c r="BH120" s="4">
        <v>1</v>
      </c>
      <c r="BI120" s="4">
        <v>1</v>
      </c>
      <c r="BJ120" s="4">
        <v>1</v>
      </c>
    </row>
    <row r="121" spans="1:62" ht="14" x14ac:dyDescent="0.15">
      <c r="A121" s="20" t="str">
        <f t="shared" si="1"/>
        <v>Anthro1NA[SQ003]</v>
      </c>
      <c r="B121" s="4" t="s">
        <v>947</v>
      </c>
      <c r="C121" s="4">
        <v>3</v>
      </c>
      <c r="D121" s="4">
        <v>5</v>
      </c>
      <c r="E121" s="4">
        <v>1</v>
      </c>
      <c r="F121" s="4">
        <v>2</v>
      </c>
      <c r="G121" s="4">
        <v>4</v>
      </c>
      <c r="H121" s="4">
        <v>2</v>
      </c>
      <c r="I121" s="4">
        <v>1</v>
      </c>
      <c r="J121" s="4">
        <v>2</v>
      </c>
      <c r="K121" s="4">
        <v>4</v>
      </c>
      <c r="L121" s="4">
        <v>1</v>
      </c>
      <c r="M121" s="4">
        <v>3</v>
      </c>
      <c r="N121" s="4">
        <v>1</v>
      </c>
      <c r="O121" s="4">
        <v>2</v>
      </c>
      <c r="P121" s="4">
        <v>3</v>
      </c>
      <c r="Q121" s="4">
        <v>1</v>
      </c>
      <c r="R121" s="4">
        <v>5</v>
      </c>
      <c r="S121" s="4">
        <v>1</v>
      </c>
      <c r="T121" s="4">
        <v>2</v>
      </c>
      <c r="U121" s="4">
        <v>1</v>
      </c>
      <c r="V121" s="4">
        <v>3</v>
      </c>
      <c r="W121" s="4">
        <v>2</v>
      </c>
      <c r="X121" s="4">
        <v>1</v>
      </c>
      <c r="Y121" s="4">
        <v>4</v>
      </c>
      <c r="Z121" s="4">
        <v>1</v>
      </c>
      <c r="AA121" s="4">
        <v>3</v>
      </c>
      <c r="AB121" s="4">
        <v>3</v>
      </c>
      <c r="AC121" s="4">
        <v>3</v>
      </c>
      <c r="AD121" s="4">
        <v>3</v>
      </c>
      <c r="AE121" s="4">
        <v>3</v>
      </c>
      <c r="AF121" s="4">
        <v>4</v>
      </c>
      <c r="AG121" s="4">
        <v>5</v>
      </c>
      <c r="AH121" s="4">
        <v>4</v>
      </c>
      <c r="AI121" s="4">
        <v>4</v>
      </c>
      <c r="AJ121" s="4">
        <v>1</v>
      </c>
      <c r="AK121" s="4">
        <v>4</v>
      </c>
      <c r="AL121" s="4">
        <v>1</v>
      </c>
      <c r="AM121" s="4">
        <v>4</v>
      </c>
      <c r="AN121" s="4">
        <v>1</v>
      </c>
      <c r="AO121" s="4">
        <v>1</v>
      </c>
      <c r="AP121" s="4">
        <v>4</v>
      </c>
      <c r="AQ121" s="4">
        <v>1</v>
      </c>
      <c r="AR121" s="4">
        <v>1</v>
      </c>
      <c r="AS121" s="4">
        <v>1</v>
      </c>
      <c r="AT121" s="4">
        <v>1</v>
      </c>
      <c r="AU121" s="4">
        <v>1</v>
      </c>
      <c r="AV121" s="4">
        <v>4</v>
      </c>
      <c r="AW121" s="4">
        <v>3</v>
      </c>
      <c r="AX121" s="4">
        <v>1</v>
      </c>
      <c r="AY121" s="4">
        <v>2</v>
      </c>
      <c r="AZ121" s="4">
        <v>3</v>
      </c>
      <c r="BA121" s="4">
        <v>4</v>
      </c>
      <c r="BB121" s="4">
        <v>1</v>
      </c>
      <c r="BC121" s="4">
        <v>1</v>
      </c>
      <c r="BD121" s="4">
        <v>1</v>
      </c>
      <c r="BE121" s="4">
        <v>1</v>
      </c>
      <c r="BF121" s="4">
        <v>1</v>
      </c>
      <c r="BG121" s="4">
        <v>1</v>
      </c>
      <c r="BH121" s="4">
        <v>2</v>
      </c>
      <c r="BI121" s="4">
        <v>1</v>
      </c>
      <c r="BJ121" s="4">
        <v>3</v>
      </c>
    </row>
    <row r="122" spans="1:62" ht="14" x14ac:dyDescent="0.15">
      <c r="A122" s="20" t="str">
        <f t="shared" si="1"/>
        <v>Anthro1NA[SQ004]</v>
      </c>
      <c r="B122" s="4" t="s">
        <v>948</v>
      </c>
      <c r="C122" s="4">
        <v>3</v>
      </c>
      <c r="D122" s="4">
        <v>5</v>
      </c>
      <c r="E122" s="4">
        <v>1</v>
      </c>
      <c r="F122" s="4">
        <v>5</v>
      </c>
      <c r="G122" s="4">
        <v>3</v>
      </c>
      <c r="H122" s="4">
        <v>2</v>
      </c>
      <c r="I122" s="4">
        <v>3</v>
      </c>
      <c r="J122" s="4">
        <v>2</v>
      </c>
      <c r="K122" s="4">
        <v>5</v>
      </c>
      <c r="L122" s="4">
        <v>1</v>
      </c>
      <c r="M122" s="4">
        <v>3</v>
      </c>
      <c r="N122" s="4">
        <v>1</v>
      </c>
      <c r="O122" s="4">
        <v>2</v>
      </c>
      <c r="P122" s="4">
        <v>1</v>
      </c>
      <c r="Q122" s="4">
        <v>1</v>
      </c>
      <c r="R122" s="4">
        <v>5</v>
      </c>
      <c r="S122" s="4">
        <v>2</v>
      </c>
      <c r="T122" s="4">
        <v>2</v>
      </c>
      <c r="U122" s="4">
        <v>4</v>
      </c>
      <c r="V122" s="4">
        <v>3</v>
      </c>
      <c r="W122" s="4">
        <v>2</v>
      </c>
      <c r="X122" s="4">
        <v>1</v>
      </c>
      <c r="Y122" s="4">
        <v>4</v>
      </c>
      <c r="Z122" s="4">
        <v>1</v>
      </c>
      <c r="AA122" s="4">
        <v>4</v>
      </c>
      <c r="AB122" s="4">
        <v>3</v>
      </c>
      <c r="AC122" s="4">
        <v>3</v>
      </c>
      <c r="AD122" s="4">
        <v>3</v>
      </c>
      <c r="AE122" s="4">
        <v>3</v>
      </c>
      <c r="AF122" s="4">
        <v>4</v>
      </c>
      <c r="AG122" s="4">
        <v>5</v>
      </c>
      <c r="AH122" s="4">
        <v>3</v>
      </c>
      <c r="AI122" s="4">
        <v>4</v>
      </c>
      <c r="AJ122" s="4">
        <v>1</v>
      </c>
      <c r="AK122" s="4">
        <v>4</v>
      </c>
      <c r="AL122" s="4">
        <v>1</v>
      </c>
      <c r="AM122" s="4">
        <v>5</v>
      </c>
      <c r="AN122" s="4">
        <v>1</v>
      </c>
      <c r="AO122" s="4">
        <v>1</v>
      </c>
      <c r="AP122" s="4">
        <v>5</v>
      </c>
      <c r="AQ122" s="4">
        <v>1</v>
      </c>
      <c r="AR122" s="4">
        <v>1</v>
      </c>
      <c r="AS122" s="4">
        <v>1</v>
      </c>
      <c r="AT122" s="4">
        <v>1</v>
      </c>
      <c r="AU122" s="4">
        <v>2</v>
      </c>
      <c r="AV122" s="4">
        <v>4</v>
      </c>
      <c r="AW122" s="4">
        <v>3</v>
      </c>
      <c r="AX122" s="4">
        <v>1</v>
      </c>
      <c r="AY122" s="4">
        <v>1</v>
      </c>
      <c r="AZ122" s="4">
        <v>3</v>
      </c>
      <c r="BA122" s="4">
        <v>4</v>
      </c>
      <c r="BB122" s="4">
        <v>1</v>
      </c>
      <c r="BC122" s="4">
        <v>1</v>
      </c>
      <c r="BD122" s="4">
        <v>1</v>
      </c>
      <c r="BE122" s="4">
        <v>1</v>
      </c>
      <c r="BF122" s="4">
        <v>1</v>
      </c>
      <c r="BG122" s="4">
        <v>1</v>
      </c>
      <c r="BH122" s="4">
        <v>2</v>
      </c>
      <c r="BI122" s="4">
        <v>1</v>
      </c>
      <c r="BJ122" s="4">
        <v>3</v>
      </c>
    </row>
    <row r="123" spans="1:62" ht="14" x14ac:dyDescent="0.15">
      <c r="A123" s="20" t="str">
        <f t="shared" si="1"/>
        <v>Anthro1NA[SQ005]</v>
      </c>
      <c r="B123" s="4" t="s">
        <v>949</v>
      </c>
      <c r="C123" s="4">
        <v>3</v>
      </c>
      <c r="D123" s="4">
        <v>5</v>
      </c>
      <c r="E123" s="4">
        <v>1</v>
      </c>
      <c r="F123" s="4">
        <v>1</v>
      </c>
      <c r="G123" s="4">
        <v>3</v>
      </c>
      <c r="H123" s="4">
        <v>1</v>
      </c>
      <c r="I123" s="4">
        <v>1</v>
      </c>
      <c r="J123" s="4">
        <v>1</v>
      </c>
      <c r="K123" s="4">
        <v>4</v>
      </c>
      <c r="L123" s="4">
        <v>1</v>
      </c>
      <c r="M123" s="4">
        <v>3</v>
      </c>
      <c r="N123" s="4">
        <v>1</v>
      </c>
      <c r="O123" s="4">
        <v>1</v>
      </c>
      <c r="P123" s="4">
        <v>1</v>
      </c>
      <c r="Q123" s="4">
        <v>1</v>
      </c>
      <c r="R123" s="4">
        <v>5</v>
      </c>
      <c r="S123" s="4">
        <v>1</v>
      </c>
      <c r="T123" s="4">
        <v>2</v>
      </c>
      <c r="U123" s="4">
        <v>1</v>
      </c>
      <c r="V123" s="4">
        <v>2</v>
      </c>
      <c r="W123" s="4">
        <v>1</v>
      </c>
      <c r="X123" s="4">
        <v>1</v>
      </c>
      <c r="Y123" s="4">
        <v>4</v>
      </c>
      <c r="Z123" s="4">
        <v>1</v>
      </c>
      <c r="AA123" s="4">
        <v>2</v>
      </c>
      <c r="AB123" s="4">
        <v>1</v>
      </c>
      <c r="AC123" s="4">
        <v>1</v>
      </c>
      <c r="AD123" s="4">
        <v>1</v>
      </c>
      <c r="AE123" s="4">
        <v>2</v>
      </c>
      <c r="AF123" s="4">
        <v>3</v>
      </c>
      <c r="AG123" s="4">
        <v>1</v>
      </c>
      <c r="AH123" s="4">
        <v>2</v>
      </c>
      <c r="AI123" s="4">
        <v>2</v>
      </c>
      <c r="AJ123" s="4">
        <v>1</v>
      </c>
      <c r="AK123" s="4">
        <v>2</v>
      </c>
      <c r="AL123" s="4">
        <v>1</v>
      </c>
      <c r="AM123" s="4">
        <v>2</v>
      </c>
      <c r="AN123" s="4">
        <v>1</v>
      </c>
      <c r="AO123" s="4">
        <v>1</v>
      </c>
      <c r="AP123" s="4">
        <v>1</v>
      </c>
      <c r="AQ123" s="4">
        <v>1</v>
      </c>
      <c r="AR123" s="4">
        <v>1</v>
      </c>
      <c r="AS123" s="4">
        <v>1</v>
      </c>
      <c r="AT123" s="4">
        <v>1</v>
      </c>
      <c r="AU123" s="4">
        <v>1</v>
      </c>
      <c r="AV123" s="4">
        <v>3</v>
      </c>
      <c r="AW123" s="4">
        <v>1</v>
      </c>
      <c r="AX123" s="4">
        <v>1</v>
      </c>
      <c r="AY123" s="4">
        <v>1</v>
      </c>
      <c r="AZ123" s="4">
        <v>2</v>
      </c>
      <c r="BA123" s="4">
        <v>2</v>
      </c>
      <c r="BB123" s="4">
        <v>1</v>
      </c>
      <c r="BC123" s="4">
        <v>1</v>
      </c>
      <c r="BD123" s="4">
        <v>1</v>
      </c>
      <c r="BE123" s="4">
        <v>1</v>
      </c>
      <c r="BF123" s="4">
        <v>1</v>
      </c>
      <c r="BG123" s="4">
        <v>1</v>
      </c>
      <c r="BH123" s="4">
        <v>1</v>
      </c>
      <c r="BI123" s="4">
        <v>1</v>
      </c>
      <c r="BJ123" s="4">
        <v>3</v>
      </c>
    </row>
    <row r="124" spans="1:62" ht="14" x14ac:dyDescent="0.15">
      <c r="A124" s="20" t="str">
        <f t="shared" si="1"/>
        <v>Anthro1NA[SQ006]</v>
      </c>
      <c r="B124" s="4" t="s">
        <v>950</v>
      </c>
      <c r="C124" s="4">
        <v>3</v>
      </c>
      <c r="D124" s="4">
        <v>5</v>
      </c>
      <c r="E124" s="4">
        <v>1</v>
      </c>
      <c r="F124" s="4">
        <v>2</v>
      </c>
      <c r="G124" s="4">
        <v>2</v>
      </c>
      <c r="H124" s="4">
        <v>2</v>
      </c>
      <c r="I124" s="4">
        <v>1</v>
      </c>
      <c r="J124" s="4">
        <v>1</v>
      </c>
      <c r="K124" s="4">
        <v>5</v>
      </c>
      <c r="L124" s="4">
        <v>1</v>
      </c>
      <c r="M124" s="4">
        <v>3</v>
      </c>
      <c r="N124" s="4">
        <v>1</v>
      </c>
      <c r="O124" s="4">
        <v>1</v>
      </c>
      <c r="P124" s="4">
        <v>4</v>
      </c>
      <c r="Q124" s="4">
        <v>1</v>
      </c>
      <c r="R124" s="4">
        <v>1</v>
      </c>
      <c r="S124" s="4">
        <v>1</v>
      </c>
      <c r="T124" s="4">
        <v>2</v>
      </c>
      <c r="U124" s="4">
        <v>4</v>
      </c>
      <c r="V124" s="4">
        <v>2</v>
      </c>
      <c r="W124" s="4">
        <v>1</v>
      </c>
      <c r="X124" s="4">
        <v>1</v>
      </c>
      <c r="Y124" s="4">
        <v>4</v>
      </c>
      <c r="Z124" s="4">
        <v>1</v>
      </c>
      <c r="AA124" s="4">
        <v>2</v>
      </c>
      <c r="AB124" s="4">
        <v>1</v>
      </c>
      <c r="AC124" s="4">
        <v>1</v>
      </c>
      <c r="AD124" s="4">
        <v>1</v>
      </c>
      <c r="AE124" s="4">
        <v>2</v>
      </c>
      <c r="AF124" s="4">
        <v>3</v>
      </c>
      <c r="AG124" s="4">
        <v>2</v>
      </c>
      <c r="AH124" s="4">
        <v>3</v>
      </c>
      <c r="AI124" s="4">
        <v>2</v>
      </c>
      <c r="AJ124" s="4">
        <v>1</v>
      </c>
      <c r="AK124" s="4">
        <v>2</v>
      </c>
      <c r="AL124" s="4">
        <v>1</v>
      </c>
      <c r="AM124" s="4">
        <v>2</v>
      </c>
      <c r="AN124" s="4">
        <v>1</v>
      </c>
      <c r="AO124" s="4">
        <v>1</v>
      </c>
      <c r="AP124" s="4">
        <v>3</v>
      </c>
      <c r="AQ124" s="4">
        <v>1</v>
      </c>
      <c r="AR124" s="4">
        <v>1</v>
      </c>
      <c r="AS124" s="4">
        <v>1</v>
      </c>
      <c r="AT124" s="4">
        <v>1</v>
      </c>
      <c r="AU124" s="4">
        <v>1</v>
      </c>
      <c r="AV124" s="4">
        <v>3</v>
      </c>
      <c r="AW124" s="4">
        <v>1</v>
      </c>
      <c r="AX124" s="4">
        <v>1</v>
      </c>
      <c r="AY124" s="4">
        <v>1</v>
      </c>
      <c r="AZ124" s="4">
        <v>2</v>
      </c>
      <c r="BA124" s="4">
        <v>3</v>
      </c>
      <c r="BB124" s="4">
        <v>1</v>
      </c>
      <c r="BC124" s="4">
        <v>1</v>
      </c>
      <c r="BD124" s="4">
        <v>1</v>
      </c>
      <c r="BE124" s="4">
        <v>1</v>
      </c>
      <c r="BF124" s="4">
        <v>1</v>
      </c>
      <c r="BG124" s="4">
        <v>1</v>
      </c>
      <c r="BH124" s="4">
        <v>1</v>
      </c>
      <c r="BI124" s="4">
        <v>1</v>
      </c>
      <c r="BJ124" s="4">
        <v>3</v>
      </c>
    </row>
    <row r="125" spans="1:62" ht="14" x14ac:dyDescent="0.15">
      <c r="A125" s="20" t="str">
        <f t="shared" si="1"/>
        <v>Anthro1NA[SQ007]</v>
      </c>
      <c r="B125" s="4" t="s">
        <v>951</v>
      </c>
      <c r="C125" s="4">
        <v>3</v>
      </c>
      <c r="D125" s="4">
        <v>5</v>
      </c>
      <c r="E125" s="4">
        <v>4</v>
      </c>
      <c r="F125" s="4">
        <v>5</v>
      </c>
      <c r="G125" s="4">
        <v>3</v>
      </c>
      <c r="H125" s="4">
        <v>5</v>
      </c>
      <c r="I125" s="4">
        <v>4</v>
      </c>
      <c r="J125" s="4">
        <v>5</v>
      </c>
      <c r="K125" s="4">
        <v>4</v>
      </c>
      <c r="L125" s="4">
        <v>5</v>
      </c>
      <c r="M125" s="4">
        <v>3</v>
      </c>
      <c r="N125" s="4">
        <v>5</v>
      </c>
      <c r="O125" s="4">
        <v>5</v>
      </c>
      <c r="P125" s="4">
        <v>5</v>
      </c>
      <c r="Q125" s="4">
        <v>5</v>
      </c>
      <c r="R125" s="4">
        <v>5</v>
      </c>
      <c r="S125" s="4">
        <v>4</v>
      </c>
      <c r="T125" s="4">
        <v>4</v>
      </c>
      <c r="U125" s="4">
        <v>5</v>
      </c>
      <c r="V125" s="4">
        <v>4</v>
      </c>
      <c r="W125" s="4">
        <v>3</v>
      </c>
      <c r="X125" s="4">
        <v>4</v>
      </c>
      <c r="Y125" s="4">
        <v>4</v>
      </c>
      <c r="Z125" s="4">
        <v>2</v>
      </c>
      <c r="AA125" s="4">
        <v>4</v>
      </c>
      <c r="AB125" s="4">
        <v>5</v>
      </c>
      <c r="AC125" s="4">
        <v>4</v>
      </c>
      <c r="AD125" s="4">
        <v>5</v>
      </c>
      <c r="AE125" s="4">
        <v>5</v>
      </c>
      <c r="AF125" s="4">
        <v>4</v>
      </c>
      <c r="AG125" s="4">
        <v>5</v>
      </c>
      <c r="AH125" s="4">
        <v>4</v>
      </c>
      <c r="AI125" s="4">
        <v>4</v>
      </c>
      <c r="AJ125" s="4">
        <v>5</v>
      </c>
      <c r="AK125" s="4">
        <v>3</v>
      </c>
      <c r="AL125" s="4">
        <v>4</v>
      </c>
      <c r="AM125" s="4">
        <v>5</v>
      </c>
      <c r="AN125" s="4">
        <v>5</v>
      </c>
      <c r="AO125" s="4">
        <v>5</v>
      </c>
      <c r="AP125" s="4">
        <v>5</v>
      </c>
      <c r="AQ125" s="4">
        <v>5</v>
      </c>
      <c r="AR125" s="4">
        <v>5</v>
      </c>
      <c r="AS125" s="4">
        <v>1</v>
      </c>
      <c r="AT125" s="4">
        <v>4</v>
      </c>
      <c r="AU125" s="4">
        <v>2</v>
      </c>
      <c r="AV125" s="4">
        <v>5</v>
      </c>
      <c r="AW125" s="4">
        <v>5</v>
      </c>
      <c r="AX125" s="4">
        <v>5</v>
      </c>
      <c r="AY125" s="4">
        <v>5</v>
      </c>
      <c r="AZ125" s="4">
        <v>3</v>
      </c>
      <c r="BA125" s="4">
        <v>4</v>
      </c>
      <c r="BB125" s="4">
        <v>5</v>
      </c>
      <c r="BC125" s="4">
        <v>5</v>
      </c>
      <c r="BD125" s="4">
        <v>5</v>
      </c>
      <c r="BE125" s="4">
        <v>4</v>
      </c>
      <c r="BF125" s="4">
        <v>1</v>
      </c>
      <c r="BG125" s="4">
        <v>3</v>
      </c>
      <c r="BH125" s="4">
        <v>4</v>
      </c>
      <c r="BI125" s="4">
        <v>4</v>
      </c>
      <c r="BJ125" s="4">
        <v>4</v>
      </c>
    </row>
    <row r="126" spans="1:62" ht="14" x14ac:dyDescent="0.15">
      <c r="A126" s="20" t="str">
        <f t="shared" si="1"/>
        <v>Anthro1NA[SQ008]</v>
      </c>
      <c r="B126" s="4" t="s">
        <v>952</v>
      </c>
      <c r="C126" s="4">
        <v>3</v>
      </c>
      <c r="D126" s="4">
        <v>5</v>
      </c>
      <c r="E126" s="4">
        <v>4</v>
      </c>
      <c r="F126" s="4">
        <v>4</v>
      </c>
      <c r="G126" s="4">
        <v>3</v>
      </c>
      <c r="H126" s="4">
        <v>3</v>
      </c>
      <c r="I126" s="4">
        <v>4</v>
      </c>
      <c r="J126" s="4">
        <v>5</v>
      </c>
      <c r="K126" s="4">
        <v>4</v>
      </c>
      <c r="L126" s="4">
        <v>4</v>
      </c>
      <c r="M126" s="4">
        <v>3</v>
      </c>
      <c r="N126" s="4">
        <v>4</v>
      </c>
      <c r="O126" s="4">
        <v>4</v>
      </c>
      <c r="P126" s="4">
        <v>3</v>
      </c>
      <c r="Q126" s="4">
        <v>4</v>
      </c>
      <c r="R126" s="4">
        <v>4</v>
      </c>
      <c r="S126" s="4">
        <v>3</v>
      </c>
      <c r="T126" s="4">
        <v>4</v>
      </c>
      <c r="U126" s="4">
        <v>5</v>
      </c>
      <c r="V126" s="4">
        <v>4</v>
      </c>
      <c r="W126" s="4">
        <v>3</v>
      </c>
      <c r="X126" s="4">
        <v>5</v>
      </c>
      <c r="Y126" s="4">
        <v>4</v>
      </c>
      <c r="Z126" s="4">
        <v>2</v>
      </c>
      <c r="AA126" s="4">
        <v>4</v>
      </c>
      <c r="AB126" s="4">
        <v>4</v>
      </c>
      <c r="AC126" s="4">
        <v>3</v>
      </c>
      <c r="AD126" s="4">
        <v>4</v>
      </c>
      <c r="AE126" s="4">
        <v>4</v>
      </c>
      <c r="AF126" s="4">
        <v>4</v>
      </c>
      <c r="AG126" s="4">
        <v>5</v>
      </c>
      <c r="AH126" s="4">
        <v>4</v>
      </c>
      <c r="AI126" s="4">
        <v>4</v>
      </c>
      <c r="AJ126" s="4">
        <v>3</v>
      </c>
      <c r="AK126" s="4">
        <v>4</v>
      </c>
      <c r="AL126" s="4">
        <v>4</v>
      </c>
      <c r="AM126" s="4">
        <v>3</v>
      </c>
      <c r="AN126" s="4">
        <v>4</v>
      </c>
      <c r="AO126" s="4">
        <v>5</v>
      </c>
      <c r="AP126" s="4">
        <v>5</v>
      </c>
      <c r="AQ126" s="4">
        <v>4</v>
      </c>
      <c r="AR126" s="4">
        <v>5</v>
      </c>
      <c r="AS126" s="4">
        <v>5</v>
      </c>
      <c r="AT126" s="4">
        <v>3</v>
      </c>
      <c r="AU126" s="4">
        <v>4</v>
      </c>
      <c r="AV126" s="4">
        <v>5</v>
      </c>
      <c r="AW126" s="4">
        <v>5</v>
      </c>
      <c r="AX126" s="4">
        <v>4</v>
      </c>
      <c r="AY126" s="4">
        <v>4</v>
      </c>
      <c r="AZ126" s="4">
        <v>3</v>
      </c>
      <c r="BA126" s="4">
        <v>4</v>
      </c>
      <c r="BB126" s="4">
        <v>4</v>
      </c>
      <c r="BC126" s="4">
        <v>4</v>
      </c>
      <c r="BD126" s="4">
        <v>4</v>
      </c>
      <c r="BE126" s="4">
        <v>3</v>
      </c>
      <c r="BF126" s="4">
        <v>4</v>
      </c>
      <c r="BG126" s="4">
        <v>2</v>
      </c>
      <c r="BH126" s="4">
        <v>4</v>
      </c>
      <c r="BI126" s="4">
        <v>3</v>
      </c>
      <c r="BJ126" s="4">
        <v>4</v>
      </c>
    </row>
    <row r="127" spans="1:62" ht="14" x14ac:dyDescent="0.15">
      <c r="A127" s="20" t="str">
        <f t="shared" si="1"/>
        <v>Anthro1NA[SQ009]</v>
      </c>
      <c r="B127" s="4" t="s">
        <v>953</v>
      </c>
      <c r="C127" s="4">
        <v>3</v>
      </c>
      <c r="D127" s="4">
        <v>5</v>
      </c>
      <c r="E127" s="4">
        <v>4</v>
      </c>
      <c r="F127" s="4">
        <v>4</v>
      </c>
      <c r="G127" s="4">
        <v>4</v>
      </c>
      <c r="H127" s="4">
        <v>4</v>
      </c>
      <c r="I127" s="4">
        <v>2</v>
      </c>
      <c r="J127" s="4">
        <v>5</v>
      </c>
      <c r="K127" s="4">
        <v>5</v>
      </c>
      <c r="L127" s="4">
        <v>3</v>
      </c>
      <c r="M127" s="4">
        <v>3</v>
      </c>
      <c r="N127" s="4">
        <v>3</v>
      </c>
      <c r="O127" s="4">
        <v>3</v>
      </c>
      <c r="P127" s="4">
        <v>3</v>
      </c>
      <c r="Q127" s="4">
        <v>4</v>
      </c>
      <c r="R127" s="4">
        <v>2</v>
      </c>
      <c r="S127" s="4">
        <v>2</v>
      </c>
      <c r="T127" s="4">
        <v>4</v>
      </c>
      <c r="U127" s="4">
        <v>4</v>
      </c>
      <c r="V127" s="4">
        <v>3</v>
      </c>
      <c r="W127" s="4">
        <v>3</v>
      </c>
      <c r="X127" s="4">
        <v>5</v>
      </c>
      <c r="Y127" s="4">
        <v>4</v>
      </c>
      <c r="Z127" s="4">
        <v>2</v>
      </c>
      <c r="AA127" s="4">
        <v>4</v>
      </c>
      <c r="AB127" s="4">
        <v>4</v>
      </c>
      <c r="AC127" s="4">
        <v>3</v>
      </c>
      <c r="AD127" s="4">
        <v>5</v>
      </c>
      <c r="AE127" s="4">
        <v>4</v>
      </c>
      <c r="AF127" s="4">
        <v>4</v>
      </c>
      <c r="AG127" s="4">
        <v>5</v>
      </c>
      <c r="AH127" s="4">
        <v>3</v>
      </c>
      <c r="AI127" s="4">
        <v>4</v>
      </c>
      <c r="AJ127" s="4">
        <v>4</v>
      </c>
      <c r="AK127" s="4">
        <v>4</v>
      </c>
      <c r="AL127" s="4">
        <v>3</v>
      </c>
      <c r="AM127" s="4">
        <v>4</v>
      </c>
      <c r="AN127" s="4">
        <v>2</v>
      </c>
      <c r="AO127" s="4">
        <v>5</v>
      </c>
      <c r="AP127" s="4">
        <v>5</v>
      </c>
      <c r="AQ127" s="4">
        <v>5</v>
      </c>
      <c r="AR127" s="4">
        <v>1</v>
      </c>
      <c r="AS127" s="4">
        <v>4</v>
      </c>
      <c r="AT127" s="4">
        <v>5</v>
      </c>
      <c r="AU127" s="4">
        <v>3</v>
      </c>
      <c r="AV127" s="4">
        <v>4</v>
      </c>
      <c r="AW127" s="4">
        <v>5</v>
      </c>
      <c r="AX127" s="4">
        <v>3</v>
      </c>
      <c r="AY127" s="4">
        <v>2</v>
      </c>
      <c r="AZ127" s="4">
        <v>3</v>
      </c>
      <c r="BA127" s="4">
        <v>4</v>
      </c>
      <c r="BB127" s="4">
        <v>5</v>
      </c>
      <c r="BC127" s="4">
        <v>4</v>
      </c>
      <c r="BD127" s="4">
        <v>3</v>
      </c>
      <c r="BE127" s="4">
        <v>2</v>
      </c>
      <c r="BF127" s="4">
        <v>1</v>
      </c>
      <c r="BG127" s="4">
        <v>1</v>
      </c>
      <c r="BH127" s="4">
        <v>4</v>
      </c>
      <c r="BI127" s="4">
        <v>1</v>
      </c>
      <c r="BJ127" s="4">
        <v>3</v>
      </c>
    </row>
    <row r="128" spans="1:62" ht="14" x14ac:dyDescent="0.15">
      <c r="A128" s="20" t="str">
        <f t="shared" si="1"/>
        <v>Anthro1NA[SQ010]</v>
      </c>
      <c r="B128" s="4" t="s">
        <v>954</v>
      </c>
      <c r="C128" s="4">
        <v>3</v>
      </c>
      <c r="D128" s="4">
        <v>5</v>
      </c>
      <c r="E128" s="4">
        <v>5</v>
      </c>
      <c r="F128" s="4">
        <v>5</v>
      </c>
      <c r="G128" s="4">
        <v>2</v>
      </c>
      <c r="H128" s="4">
        <v>5</v>
      </c>
      <c r="I128" s="4">
        <v>4</v>
      </c>
      <c r="J128" s="4">
        <v>5</v>
      </c>
      <c r="K128" s="4">
        <v>4</v>
      </c>
      <c r="L128" s="4">
        <v>4</v>
      </c>
      <c r="M128" s="4">
        <v>3</v>
      </c>
      <c r="N128" s="4">
        <v>5</v>
      </c>
      <c r="O128" s="4">
        <v>5</v>
      </c>
      <c r="P128" s="4">
        <v>4</v>
      </c>
      <c r="Q128" s="4">
        <v>5</v>
      </c>
      <c r="R128" s="4">
        <v>5</v>
      </c>
      <c r="S128" s="4">
        <v>3</v>
      </c>
      <c r="T128" s="4">
        <v>4</v>
      </c>
      <c r="U128" s="4">
        <v>5</v>
      </c>
      <c r="V128" s="4">
        <v>2</v>
      </c>
      <c r="W128" s="4">
        <v>3</v>
      </c>
      <c r="X128" s="4">
        <v>5</v>
      </c>
      <c r="Y128" s="4">
        <v>4</v>
      </c>
      <c r="Z128" s="4">
        <v>3</v>
      </c>
      <c r="AA128" s="4">
        <v>4</v>
      </c>
      <c r="AB128" s="4">
        <v>4</v>
      </c>
      <c r="AC128" s="4">
        <v>4</v>
      </c>
      <c r="AD128" s="4">
        <v>5</v>
      </c>
      <c r="AE128" s="4">
        <v>4</v>
      </c>
      <c r="AF128" s="4">
        <v>5</v>
      </c>
      <c r="AG128" s="4">
        <v>5</v>
      </c>
      <c r="AH128" s="4">
        <v>4</v>
      </c>
      <c r="AI128" s="4">
        <v>4</v>
      </c>
      <c r="AJ128" s="4">
        <v>5</v>
      </c>
      <c r="AK128" s="4">
        <v>4</v>
      </c>
      <c r="AL128" s="4">
        <v>4</v>
      </c>
      <c r="AM128" s="4">
        <v>4</v>
      </c>
      <c r="AN128" s="4">
        <v>5</v>
      </c>
      <c r="AO128" s="4">
        <v>5</v>
      </c>
      <c r="AP128" s="4">
        <v>5</v>
      </c>
      <c r="AQ128" s="4">
        <v>5</v>
      </c>
      <c r="AR128" s="4">
        <v>5</v>
      </c>
      <c r="AS128" s="4">
        <v>5</v>
      </c>
      <c r="AT128" s="4">
        <v>4</v>
      </c>
      <c r="AU128" s="4">
        <v>2</v>
      </c>
      <c r="AV128" s="4">
        <v>5</v>
      </c>
      <c r="AW128" s="4">
        <v>5</v>
      </c>
      <c r="AX128" s="4">
        <v>4</v>
      </c>
      <c r="AY128" s="4">
        <v>5</v>
      </c>
      <c r="AZ128" s="4">
        <v>3</v>
      </c>
      <c r="BA128" s="4">
        <v>3</v>
      </c>
      <c r="BB128" s="4">
        <v>4</v>
      </c>
      <c r="BC128" s="4">
        <v>5</v>
      </c>
      <c r="BD128" s="4">
        <v>4</v>
      </c>
      <c r="BE128" s="4">
        <v>3</v>
      </c>
      <c r="BF128" s="4">
        <v>5</v>
      </c>
      <c r="BG128" s="4">
        <v>2</v>
      </c>
      <c r="BH128" s="4">
        <v>4</v>
      </c>
      <c r="BI128" s="4">
        <v>3</v>
      </c>
      <c r="BJ128" s="4">
        <v>3</v>
      </c>
    </row>
    <row r="129" spans="1:62" ht="14" x14ac:dyDescent="0.15">
      <c r="A129" s="20" t="str">
        <f t="shared" si="1"/>
        <v>Anthro1NA[SQ011]</v>
      </c>
      <c r="B129" s="4" t="s">
        <v>955</v>
      </c>
      <c r="C129" s="4">
        <v>3</v>
      </c>
      <c r="D129" s="4">
        <v>5</v>
      </c>
      <c r="E129" s="4">
        <v>5</v>
      </c>
      <c r="F129" s="4">
        <v>5</v>
      </c>
      <c r="G129" s="4">
        <v>2</v>
      </c>
      <c r="H129" s="4">
        <v>5</v>
      </c>
      <c r="I129" s="4">
        <v>4</v>
      </c>
      <c r="J129" s="4">
        <v>5</v>
      </c>
      <c r="K129" s="4">
        <v>4</v>
      </c>
      <c r="L129" s="4">
        <v>5</v>
      </c>
      <c r="M129" s="4">
        <v>3</v>
      </c>
      <c r="N129" s="4">
        <v>3</v>
      </c>
      <c r="O129" s="4">
        <v>4</v>
      </c>
      <c r="P129" s="4">
        <v>3</v>
      </c>
      <c r="Q129" s="4">
        <v>5</v>
      </c>
      <c r="R129" s="4">
        <v>5</v>
      </c>
      <c r="S129" s="4">
        <v>3</v>
      </c>
      <c r="T129" s="4">
        <v>4</v>
      </c>
      <c r="U129" s="4">
        <v>5</v>
      </c>
      <c r="V129" s="4">
        <v>5</v>
      </c>
      <c r="W129" s="4">
        <v>3</v>
      </c>
      <c r="X129" s="4">
        <v>5</v>
      </c>
      <c r="Y129" s="4">
        <v>4</v>
      </c>
      <c r="Z129" s="4">
        <v>2</v>
      </c>
      <c r="AA129" s="4">
        <v>4</v>
      </c>
      <c r="AB129" s="4">
        <v>4</v>
      </c>
      <c r="AC129" s="4">
        <v>4</v>
      </c>
      <c r="AD129" s="4">
        <v>4</v>
      </c>
      <c r="AE129" s="4">
        <v>4</v>
      </c>
      <c r="AF129" s="4">
        <v>4</v>
      </c>
      <c r="AG129" s="4">
        <v>4</v>
      </c>
      <c r="AH129" s="4">
        <v>4</v>
      </c>
      <c r="AI129" s="4">
        <v>4</v>
      </c>
      <c r="AJ129" s="4">
        <v>5</v>
      </c>
      <c r="AK129" s="4">
        <v>5</v>
      </c>
      <c r="AL129" s="4">
        <v>4</v>
      </c>
      <c r="AM129" s="4">
        <v>4</v>
      </c>
      <c r="AN129" s="4">
        <v>4</v>
      </c>
      <c r="AO129" s="4">
        <v>4</v>
      </c>
      <c r="AP129" s="4">
        <v>5</v>
      </c>
      <c r="AQ129" s="4">
        <v>5</v>
      </c>
      <c r="AR129" s="4">
        <v>5</v>
      </c>
      <c r="AS129" s="4">
        <v>4</v>
      </c>
      <c r="AT129" s="4">
        <v>3</v>
      </c>
      <c r="AU129" s="4">
        <v>2</v>
      </c>
      <c r="AV129" s="4">
        <v>5</v>
      </c>
      <c r="AW129" s="4">
        <v>5</v>
      </c>
      <c r="AX129" s="4">
        <v>4</v>
      </c>
      <c r="AY129" s="4">
        <v>5</v>
      </c>
      <c r="AZ129" s="4">
        <v>3</v>
      </c>
      <c r="BA129" s="4">
        <v>3</v>
      </c>
      <c r="BB129" s="4">
        <v>5</v>
      </c>
      <c r="BC129" s="4">
        <v>4</v>
      </c>
      <c r="BD129" s="4">
        <v>4</v>
      </c>
      <c r="BE129" s="4">
        <v>2</v>
      </c>
      <c r="BF129" s="4">
        <v>4</v>
      </c>
      <c r="BG129" s="4">
        <v>4</v>
      </c>
      <c r="BH129" s="4">
        <v>5</v>
      </c>
      <c r="BI129" s="4">
        <v>2</v>
      </c>
      <c r="BJ129" s="4">
        <v>4</v>
      </c>
    </row>
    <row r="130" spans="1:62" ht="14" x14ac:dyDescent="0.15">
      <c r="A130" s="20" t="str">
        <f t="shared" si="1"/>
        <v>Anthro3NA[SQ001]</v>
      </c>
      <c r="B130" s="4" t="s">
        <v>956</v>
      </c>
      <c r="C130" s="4">
        <v>3</v>
      </c>
      <c r="D130" s="4">
        <v>1</v>
      </c>
      <c r="E130" s="4">
        <v>2</v>
      </c>
      <c r="F130" s="4">
        <v>2</v>
      </c>
      <c r="G130" s="4">
        <v>2</v>
      </c>
      <c r="H130" s="4">
        <v>1</v>
      </c>
      <c r="I130" s="4">
        <v>2</v>
      </c>
      <c r="J130" s="4">
        <v>1</v>
      </c>
      <c r="K130" s="4">
        <v>4</v>
      </c>
      <c r="L130" s="4">
        <v>5</v>
      </c>
      <c r="M130" s="4">
        <v>4</v>
      </c>
      <c r="N130" s="4">
        <v>3</v>
      </c>
      <c r="O130" s="4">
        <v>2</v>
      </c>
      <c r="P130" s="4">
        <v>3</v>
      </c>
      <c r="Q130" s="4">
        <v>1</v>
      </c>
      <c r="R130" s="4">
        <v>3</v>
      </c>
      <c r="S130" s="4">
        <v>2</v>
      </c>
      <c r="T130" s="4">
        <v>3</v>
      </c>
      <c r="U130" s="4">
        <v>1</v>
      </c>
      <c r="V130" s="4">
        <v>4</v>
      </c>
      <c r="W130" s="4">
        <v>5</v>
      </c>
      <c r="X130" s="4">
        <v>1</v>
      </c>
      <c r="Y130" s="4">
        <v>4</v>
      </c>
      <c r="Z130" s="4">
        <v>1</v>
      </c>
      <c r="AA130" s="4">
        <v>3</v>
      </c>
      <c r="AB130" s="4">
        <v>1</v>
      </c>
      <c r="AC130" s="4">
        <v>3</v>
      </c>
      <c r="AD130" s="4">
        <v>1</v>
      </c>
      <c r="AE130" s="4">
        <v>1</v>
      </c>
      <c r="AF130" s="4">
        <v>2</v>
      </c>
      <c r="AG130" s="4">
        <v>1</v>
      </c>
      <c r="AH130" s="4">
        <v>4</v>
      </c>
      <c r="AI130" s="4">
        <v>3</v>
      </c>
      <c r="AJ130" s="4">
        <v>1</v>
      </c>
      <c r="AK130" s="4">
        <v>2</v>
      </c>
      <c r="AL130" s="4">
        <v>1</v>
      </c>
      <c r="AM130" s="4">
        <v>2</v>
      </c>
      <c r="AN130" s="4">
        <v>1</v>
      </c>
      <c r="AO130" s="4">
        <v>1</v>
      </c>
      <c r="AP130" s="4">
        <v>3</v>
      </c>
      <c r="AQ130" s="4">
        <v>3</v>
      </c>
      <c r="AR130" s="4">
        <v>1</v>
      </c>
      <c r="AS130" s="4">
        <v>1</v>
      </c>
      <c r="AT130" s="4">
        <v>2</v>
      </c>
      <c r="AU130" s="4">
        <v>2</v>
      </c>
      <c r="AV130" s="4">
        <v>2</v>
      </c>
      <c r="AW130" s="4">
        <v>1</v>
      </c>
      <c r="AX130" s="4">
        <v>3</v>
      </c>
      <c r="AY130" s="4">
        <v>2</v>
      </c>
      <c r="AZ130" s="4">
        <v>1</v>
      </c>
      <c r="BA130" s="4">
        <v>2</v>
      </c>
      <c r="BB130" s="4">
        <v>1</v>
      </c>
      <c r="BC130" s="4">
        <v>1</v>
      </c>
      <c r="BD130" s="4">
        <v>3</v>
      </c>
      <c r="BE130" s="4">
        <v>2</v>
      </c>
      <c r="BF130" s="4">
        <v>1</v>
      </c>
      <c r="BG130" s="4">
        <v>1</v>
      </c>
      <c r="BH130" s="4">
        <v>2</v>
      </c>
      <c r="BI130" s="4">
        <v>1</v>
      </c>
      <c r="BJ130" s="4">
        <v>1</v>
      </c>
    </row>
    <row r="131" spans="1:62" ht="14" x14ac:dyDescent="0.15">
      <c r="A131" s="20" t="str">
        <f t="shared" si="1"/>
        <v>Anthro3NA[SQ002]</v>
      </c>
      <c r="B131" s="4" t="s">
        <v>957</v>
      </c>
      <c r="C131" s="4">
        <v>3</v>
      </c>
      <c r="D131" s="4">
        <v>5</v>
      </c>
      <c r="E131" s="4">
        <v>2</v>
      </c>
      <c r="F131" s="4">
        <v>1</v>
      </c>
      <c r="G131" s="4">
        <v>3</v>
      </c>
      <c r="H131" s="4">
        <v>2</v>
      </c>
      <c r="I131" s="4">
        <v>2</v>
      </c>
      <c r="J131" s="4">
        <v>1</v>
      </c>
      <c r="K131" s="4">
        <v>4</v>
      </c>
      <c r="L131" s="4">
        <v>1</v>
      </c>
      <c r="M131" s="4">
        <v>3</v>
      </c>
      <c r="N131" s="4">
        <v>1</v>
      </c>
      <c r="O131" s="4">
        <v>1</v>
      </c>
      <c r="P131" s="4">
        <v>1</v>
      </c>
      <c r="Q131" s="4">
        <v>1</v>
      </c>
      <c r="R131" s="4">
        <v>5</v>
      </c>
      <c r="S131" s="4">
        <v>1</v>
      </c>
      <c r="T131" s="4">
        <v>1</v>
      </c>
      <c r="U131" s="4">
        <v>1</v>
      </c>
      <c r="V131" s="4">
        <v>4</v>
      </c>
      <c r="W131" s="4">
        <v>4</v>
      </c>
      <c r="X131" s="4">
        <v>1</v>
      </c>
      <c r="Y131" s="4">
        <v>4</v>
      </c>
      <c r="Z131" s="4">
        <v>1</v>
      </c>
      <c r="AA131" s="4">
        <v>4</v>
      </c>
      <c r="AB131" s="4">
        <v>1</v>
      </c>
      <c r="AC131" s="4">
        <v>2</v>
      </c>
      <c r="AD131" s="4">
        <v>1</v>
      </c>
      <c r="AE131" s="4">
        <v>1</v>
      </c>
      <c r="AF131" s="4">
        <v>1</v>
      </c>
      <c r="AG131" s="4">
        <v>1</v>
      </c>
      <c r="AH131" s="4">
        <v>3</v>
      </c>
      <c r="AI131" s="4">
        <v>1</v>
      </c>
      <c r="AJ131" s="4">
        <v>1</v>
      </c>
      <c r="AK131" s="4">
        <v>1</v>
      </c>
      <c r="AL131" s="4">
        <v>1</v>
      </c>
      <c r="AM131" s="4">
        <v>2</v>
      </c>
      <c r="AN131" s="4">
        <v>1</v>
      </c>
      <c r="AO131" s="4">
        <v>1</v>
      </c>
      <c r="AP131" s="4">
        <v>1</v>
      </c>
      <c r="AQ131" s="4">
        <v>2</v>
      </c>
      <c r="AR131" s="4">
        <v>1</v>
      </c>
      <c r="AS131" s="4">
        <v>1</v>
      </c>
      <c r="AT131" s="4">
        <v>4</v>
      </c>
      <c r="AU131" s="4">
        <v>2</v>
      </c>
      <c r="AV131" s="4">
        <v>2</v>
      </c>
      <c r="AW131" s="4">
        <v>1</v>
      </c>
      <c r="AX131" s="4">
        <v>1</v>
      </c>
      <c r="AY131" s="4">
        <v>2</v>
      </c>
      <c r="AZ131" s="4">
        <v>2</v>
      </c>
      <c r="BA131" s="4">
        <v>3</v>
      </c>
      <c r="BB131" s="4">
        <v>1</v>
      </c>
      <c r="BC131" s="4">
        <v>1</v>
      </c>
      <c r="BD131" s="4">
        <v>1</v>
      </c>
      <c r="BE131" s="4">
        <v>2</v>
      </c>
      <c r="BF131" s="4">
        <v>1</v>
      </c>
      <c r="BG131" s="4">
        <v>1</v>
      </c>
      <c r="BH131" s="4">
        <v>1</v>
      </c>
      <c r="BI131" s="4">
        <v>1</v>
      </c>
      <c r="BJ131" s="4">
        <v>1</v>
      </c>
    </row>
    <row r="132" spans="1:62" ht="14" x14ac:dyDescent="0.15">
      <c r="A132" s="20" t="str">
        <f t="shared" ref="A132:A195" si="2">LEFT(B132,(FIND(" ",B132,1)-2))</f>
        <v>Anthro3NA[SQ003]</v>
      </c>
      <c r="B132" s="4" t="s">
        <v>958</v>
      </c>
      <c r="C132" s="4">
        <v>3</v>
      </c>
      <c r="D132" s="4">
        <v>5</v>
      </c>
      <c r="E132" s="4">
        <v>2</v>
      </c>
      <c r="F132" s="4">
        <v>1</v>
      </c>
      <c r="G132" s="4">
        <v>3</v>
      </c>
      <c r="H132" s="4">
        <v>3</v>
      </c>
      <c r="I132" s="4">
        <v>1</v>
      </c>
      <c r="J132" s="4">
        <v>1</v>
      </c>
      <c r="K132" s="4">
        <v>5</v>
      </c>
      <c r="L132" s="4">
        <v>1</v>
      </c>
      <c r="M132" s="4">
        <v>2</v>
      </c>
      <c r="N132" s="4">
        <v>1</v>
      </c>
      <c r="O132" s="4">
        <v>2</v>
      </c>
      <c r="P132" s="4">
        <v>2</v>
      </c>
      <c r="Q132" s="4">
        <v>1</v>
      </c>
      <c r="R132" s="4">
        <v>2</v>
      </c>
      <c r="S132" s="4">
        <v>1</v>
      </c>
      <c r="T132" s="4">
        <v>2</v>
      </c>
      <c r="U132" s="4">
        <v>2</v>
      </c>
      <c r="V132" s="4">
        <v>2</v>
      </c>
      <c r="W132" s="4">
        <v>3</v>
      </c>
      <c r="X132" s="4">
        <v>1</v>
      </c>
      <c r="Y132" s="4">
        <v>4</v>
      </c>
      <c r="Z132" s="4">
        <v>1</v>
      </c>
      <c r="AA132" s="4">
        <v>3</v>
      </c>
      <c r="AB132" s="4">
        <v>1</v>
      </c>
      <c r="AC132" s="4">
        <v>2</v>
      </c>
      <c r="AD132" s="4">
        <v>1</v>
      </c>
      <c r="AE132" s="4">
        <v>1</v>
      </c>
      <c r="AF132" s="4">
        <v>2</v>
      </c>
      <c r="AG132" s="4">
        <v>1</v>
      </c>
      <c r="AH132" s="4">
        <v>4</v>
      </c>
      <c r="AI132" s="4">
        <v>1</v>
      </c>
      <c r="AJ132" s="4">
        <v>1</v>
      </c>
      <c r="AK132" s="4">
        <v>2</v>
      </c>
      <c r="AL132" s="4">
        <v>1</v>
      </c>
      <c r="AM132" s="4">
        <v>2</v>
      </c>
      <c r="AN132" s="4">
        <v>1</v>
      </c>
      <c r="AO132" s="4">
        <v>1</v>
      </c>
      <c r="AP132" s="4">
        <v>3</v>
      </c>
      <c r="AQ132" s="4">
        <v>2</v>
      </c>
      <c r="AR132" s="4">
        <v>1</v>
      </c>
      <c r="AS132" s="4">
        <v>1</v>
      </c>
      <c r="AT132" s="4">
        <v>3</v>
      </c>
      <c r="AU132" s="4">
        <v>2</v>
      </c>
      <c r="AV132" s="4">
        <v>4</v>
      </c>
      <c r="AW132" s="4">
        <v>1</v>
      </c>
      <c r="AX132" s="4">
        <v>1</v>
      </c>
      <c r="AY132" s="4">
        <v>3</v>
      </c>
      <c r="AZ132" s="4">
        <v>2</v>
      </c>
      <c r="BA132" s="4">
        <v>3</v>
      </c>
      <c r="BB132" s="4">
        <v>1</v>
      </c>
      <c r="BC132" s="4">
        <v>1</v>
      </c>
      <c r="BD132" s="4">
        <v>1</v>
      </c>
      <c r="BE132" s="4">
        <v>2</v>
      </c>
      <c r="BF132" s="4">
        <v>1</v>
      </c>
      <c r="BG132" s="4">
        <v>1</v>
      </c>
      <c r="BH132" s="4">
        <v>1</v>
      </c>
      <c r="BI132" s="4">
        <v>1</v>
      </c>
      <c r="BJ132" s="4">
        <v>1</v>
      </c>
    </row>
    <row r="133" spans="1:62" ht="14" x14ac:dyDescent="0.15">
      <c r="A133" s="20" t="str">
        <f t="shared" si="2"/>
        <v>Anthro3NA[SQ004]</v>
      </c>
      <c r="B133" s="4" t="s">
        <v>959</v>
      </c>
      <c r="C133" s="4">
        <v>3</v>
      </c>
      <c r="D133" s="4">
        <v>3</v>
      </c>
      <c r="E133" s="4">
        <v>2</v>
      </c>
      <c r="F133" s="4">
        <v>2</v>
      </c>
      <c r="G133" s="4">
        <v>3</v>
      </c>
      <c r="H133" s="4">
        <v>2</v>
      </c>
      <c r="I133" s="4">
        <v>1</v>
      </c>
      <c r="J133" s="4">
        <v>1</v>
      </c>
      <c r="K133" s="4">
        <v>5</v>
      </c>
      <c r="L133" s="4">
        <v>1</v>
      </c>
      <c r="M133" s="4">
        <v>2</v>
      </c>
      <c r="N133" s="4">
        <v>3</v>
      </c>
      <c r="O133" s="4">
        <v>3</v>
      </c>
      <c r="P133" s="4">
        <v>1</v>
      </c>
      <c r="Q133" s="4">
        <v>1</v>
      </c>
      <c r="R133" s="4">
        <v>4</v>
      </c>
      <c r="S133" s="4">
        <v>1</v>
      </c>
      <c r="T133" s="4">
        <v>2</v>
      </c>
      <c r="U133" s="4">
        <v>3</v>
      </c>
      <c r="V133" s="4">
        <v>2</v>
      </c>
      <c r="W133" s="4">
        <v>3</v>
      </c>
      <c r="X133" s="4">
        <v>1</v>
      </c>
      <c r="Y133" s="4">
        <v>4</v>
      </c>
      <c r="Z133" s="4">
        <v>1</v>
      </c>
      <c r="AA133" s="4">
        <v>3</v>
      </c>
      <c r="AB133" s="4">
        <v>1</v>
      </c>
      <c r="AC133" s="4">
        <v>4</v>
      </c>
      <c r="AD133" s="4">
        <v>1</v>
      </c>
      <c r="AE133" s="4">
        <v>3</v>
      </c>
      <c r="AF133" s="4">
        <v>3</v>
      </c>
      <c r="AG133" s="4">
        <v>1</v>
      </c>
      <c r="AH133" s="4">
        <v>4</v>
      </c>
      <c r="AI133" s="4">
        <v>2</v>
      </c>
      <c r="AJ133" s="4">
        <v>1</v>
      </c>
      <c r="AK133" s="4">
        <v>2</v>
      </c>
      <c r="AL133" s="4">
        <v>1</v>
      </c>
      <c r="AM133" s="4">
        <v>3</v>
      </c>
      <c r="AN133" s="4">
        <v>1</v>
      </c>
      <c r="AO133" s="4">
        <v>1</v>
      </c>
      <c r="AP133" s="4">
        <v>3</v>
      </c>
      <c r="AQ133" s="4">
        <v>2</v>
      </c>
      <c r="AR133" s="4">
        <v>1</v>
      </c>
      <c r="AS133" s="4">
        <v>1</v>
      </c>
      <c r="AT133" s="4">
        <v>3</v>
      </c>
      <c r="AU133" s="4">
        <v>3</v>
      </c>
      <c r="AV133" s="4">
        <v>3</v>
      </c>
      <c r="AW133" s="4">
        <v>1</v>
      </c>
      <c r="AX133" s="4">
        <v>1</v>
      </c>
      <c r="AY133" s="4">
        <v>2</v>
      </c>
      <c r="AZ133" s="4">
        <v>2</v>
      </c>
      <c r="BA133" s="4">
        <v>2</v>
      </c>
      <c r="BB133" s="4">
        <v>1</v>
      </c>
      <c r="BC133" s="4">
        <v>1</v>
      </c>
      <c r="BD133" s="4">
        <v>1</v>
      </c>
      <c r="BE133" s="4">
        <v>1</v>
      </c>
      <c r="BF133" s="4">
        <v>1</v>
      </c>
      <c r="BG133" s="4">
        <v>1</v>
      </c>
      <c r="BH133" s="4">
        <v>1</v>
      </c>
      <c r="BI133" s="4">
        <v>1</v>
      </c>
      <c r="BJ133" s="4">
        <v>1</v>
      </c>
    </row>
    <row r="134" spans="1:62" ht="14" x14ac:dyDescent="0.15">
      <c r="A134" s="20" t="str">
        <f t="shared" si="2"/>
        <v>Anthro3NA[SQ005]</v>
      </c>
      <c r="B134" s="4" t="s">
        <v>960</v>
      </c>
      <c r="C134" s="4">
        <v>3</v>
      </c>
      <c r="D134" s="4">
        <v>3</v>
      </c>
      <c r="E134" s="4">
        <v>2</v>
      </c>
      <c r="F134" s="4">
        <v>1</v>
      </c>
      <c r="G134" s="4">
        <v>3</v>
      </c>
      <c r="H134" s="4">
        <v>3</v>
      </c>
      <c r="I134" s="4">
        <v>1</v>
      </c>
      <c r="J134" s="4">
        <v>1</v>
      </c>
      <c r="K134" s="4">
        <v>4</v>
      </c>
      <c r="L134" s="4">
        <v>1</v>
      </c>
      <c r="M134" s="4">
        <v>2</v>
      </c>
      <c r="N134" s="4">
        <v>1</v>
      </c>
      <c r="O134" s="4">
        <v>2</v>
      </c>
      <c r="P134" s="4">
        <v>1</v>
      </c>
      <c r="Q134" s="4">
        <v>1</v>
      </c>
      <c r="R134" s="4">
        <v>4</v>
      </c>
      <c r="S134" s="4">
        <v>1</v>
      </c>
      <c r="T134" s="4">
        <v>2</v>
      </c>
      <c r="U134" s="4">
        <v>2</v>
      </c>
      <c r="V134" s="4">
        <v>2</v>
      </c>
      <c r="W134" s="4">
        <v>2</v>
      </c>
      <c r="X134" s="4">
        <v>1</v>
      </c>
      <c r="Y134" s="4">
        <v>4</v>
      </c>
      <c r="Z134" s="4">
        <v>1</v>
      </c>
      <c r="AA134" s="4">
        <v>4</v>
      </c>
      <c r="AB134" s="4">
        <v>1</v>
      </c>
      <c r="AC134" s="4">
        <v>4</v>
      </c>
      <c r="AD134" s="4">
        <v>1</v>
      </c>
      <c r="AE134" s="4">
        <v>1</v>
      </c>
      <c r="AF134" s="4">
        <v>3</v>
      </c>
      <c r="AG134" s="4">
        <v>1</v>
      </c>
      <c r="AH134" s="4">
        <v>4</v>
      </c>
      <c r="AI134" s="4">
        <v>1</v>
      </c>
      <c r="AJ134" s="4">
        <v>1</v>
      </c>
      <c r="AK134" s="4">
        <v>3</v>
      </c>
      <c r="AL134" s="4">
        <v>1</v>
      </c>
      <c r="AM134" s="4">
        <v>3</v>
      </c>
      <c r="AN134" s="4">
        <v>1</v>
      </c>
      <c r="AO134" s="4">
        <v>1</v>
      </c>
      <c r="AP134" s="4">
        <v>1</v>
      </c>
      <c r="AQ134" s="4">
        <v>2</v>
      </c>
      <c r="AR134" s="4">
        <v>1</v>
      </c>
      <c r="AS134" s="4">
        <v>1</v>
      </c>
      <c r="AT134" s="4">
        <v>1</v>
      </c>
      <c r="AU134" s="4">
        <v>2</v>
      </c>
      <c r="AV134" s="4">
        <v>3</v>
      </c>
      <c r="AW134" s="4">
        <v>2</v>
      </c>
      <c r="AX134" s="4">
        <v>1</v>
      </c>
      <c r="AY134" s="4">
        <v>2</v>
      </c>
      <c r="AZ134" s="4">
        <v>3</v>
      </c>
      <c r="BA134" s="4">
        <v>2</v>
      </c>
      <c r="BB134" s="4">
        <v>1</v>
      </c>
      <c r="BC134" s="4">
        <v>1</v>
      </c>
      <c r="BD134" s="4">
        <v>1</v>
      </c>
      <c r="BE134" s="4">
        <v>2</v>
      </c>
      <c r="BF134" s="4">
        <v>1</v>
      </c>
      <c r="BG134" s="4">
        <v>1</v>
      </c>
      <c r="BH134" s="4">
        <v>1</v>
      </c>
      <c r="BI134" s="4">
        <v>1</v>
      </c>
      <c r="BJ134" s="4">
        <v>1</v>
      </c>
    </row>
    <row r="135" spans="1:62" ht="14" x14ac:dyDescent="0.15">
      <c r="A135" s="20" t="str">
        <f t="shared" si="2"/>
        <v>Anthro5NA[SQ001]</v>
      </c>
      <c r="B135" s="4" t="s">
        <v>961</v>
      </c>
      <c r="C135" s="4">
        <v>3</v>
      </c>
      <c r="D135" s="4">
        <v>5</v>
      </c>
      <c r="E135" s="4">
        <v>4</v>
      </c>
      <c r="F135" s="4">
        <v>3</v>
      </c>
      <c r="G135" s="4">
        <v>3</v>
      </c>
      <c r="H135" s="4">
        <v>4</v>
      </c>
      <c r="I135" s="4">
        <v>3</v>
      </c>
      <c r="J135" s="4">
        <v>3</v>
      </c>
      <c r="K135" s="4">
        <v>4</v>
      </c>
      <c r="L135" s="4">
        <v>3</v>
      </c>
      <c r="M135" s="4">
        <v>3</v>
      </c>
      <c r="N135" s="4">
        <v>3</v>
      </c>
      <c r="O135" s="4">
        <v>3</v>
      </c>
      <c r="P135" s="4">
        <v>2</v>
      </c>
      <c r="Q135" s="4">
        <v>4</v>
      </c>
      <c r="R135" s="4">
        <v>4</v>
      </c>
      <c r="S135" s="4">
        <v>2</v>
      </c>
      <c r="T135" s="4">
        <v>3</v>
      </c>
      <c r="U135" s="4">
        <v>5</v>
      </c>
      <c r="V135" s="4">
        <v>4</v>
      </c>
      <c r="W135" s="4">
        <v>3</v>
      </c>
      <c r="X135" s="4">
        <v>5</v>
      </c>
      <c r="Y135" s="4">
        <v>4</v>
      </c>
      <c r="Z135" s="4">
        <v>2</v>
      </c>
      <c r="AA135" s="4">
        <v>3</v>
      </c>
      <c r="AB135" s="4">
        <v>3</v>
      </c>
      <c r="AC135" s="4">
        <v>2</v>
      </c>
      <c r="AD135" s="4">
        <v>3</v>
      </c>
      <c r="AE135" s="4">
        <v>3</v>
      </c>
      <c r="AF135" s="4">
        <v>3</v>
      </c>
      <c r="AG135" s="4">
        <v>4</v>
      </c>
      <c r="AH135" s="4">
        <v>3</v>
      </c>
      <c r="AI135" s="4">
        <v>4</v>
      </c>
      <c r="AJ135" s="4">
        <v>3</v>
      </c>
      <c r="AK135" s="4">
        <v>3</v>
      </c>
      <c r="AL135" s="4">
        <v>3</v>
      </c>
      <c r="AM135" s="4">
        <v>3</v>
      </c>
      <c r="AN135" s="4">
        <v>2</v>
      </c>
      <c r="AO135" s="4">
        <v>5</v>
      </c>
      <c r="AP135" s="4">
        <v>5</v>
      </c>
      <c r="AQ135" s="4">
        <v>3</v>
      </c>
      <c r="AR135" s="4">
        <v>3</v>
      </c>
      <c r="AS135" s="4">
        <v>3</v>
      </c>
      <c r="AT135" s="4">
        <v>3</v>
      </c>
      <c r="AU135" s="4">
        <v>3</v>
      </c>
      <c r="AV135" s="4">
        <v>3</v>
      </c>
      <c r="AW135" s="4">
        <v>3</v>
      </c>
      <c r="AX135" s="4">
        <v>3</v>
      </c>
      <c r="AY135" s="4">
        <v>3</v>
      </c>
      <c r="AZ135" s="4">
        <v>3</v>
      </c>
      <c r="BA135" s="4">
        <v>4</v>
      </c>
      <c r="BB135" s="4">
        <v>2</v>
      </c>
      <c r="BC135" s="4">
        <v>3</v>
      </c>
      <c r="BD135" s="4">
        <v>3</v>
      </c>
      <c r="BE135" s="4">
        <v>2</v>
      </c>
      <c r="BF135" s="4">
        <v>3</v>
      </c>
      <c r="BG135" s="4">
        <v>4</v>
      </c>
      <c r="BH135" s="4">
        <v>3</v>
      </c>
      <c r="BI135" s="4">
        <v>1</v>
      </c>
      <c r="BJ135" s="4">
        <v>3</v>
      </c>
    </row>
    <row r="136" spans="1:62" ht="14" x14ac:dyDescent="0.15">
      <c r="A136" s="20" t="str">
        <f t="shared" si="2"/>
        <v>Anthro5NA[SQ002]</v>
      </c>
      <c r="B136" s="4" t="s">
        <v>962</v>
      </c>
      <c r="C136" s="4">
        <v>3</v>
      </c>
      <c r="D136" s="4">
        <v>5</v>
      </c>
      <c r="E136" s="4">
        <v>4</v>
      </c>
      <c r="F136" s="4">
        <v>5</v>
      </c>
      <c r="G136" s="4">
        <v>3</v>
      </c>
      <c r="H136" s="4">
        <v>4</v>
      </c>
      <c r="I136" s="4">
        <v>3</v>
      </c>
      <c r="J136" s="4">
        <v>3</v>
      </c>
      <c r="K136" s="4">
        <v>3</v>
      </c>
      <c r="L136" s="4">
        <v>3</v>
      </c>
      <c r="M136" s="4">
        <v>3</v>
      </c>
      <c r="N136" s="4">
        <v>3</v>
      </c>
      <c r="O136" s="4">
        <v>2</v>
      </c>
      <c r="P136" s="4">
        <v>2</v>
      </c>
      <c r="Q136" s="4">
        <v>4</v>
      </c>
      <c r="R136" s="4">
        <v>4</v>
      </c>
      <c r="S136" s="4">
        <v>2</v>
      </c>
      <c r="T136" s="4">
        <v>2</v>
      </c>
      <c r="U136" s="4">
        <v>5</v>
      </c>
      <c r="V136" s="4">
        <v>4</v>
      </c>
      <c r="W136" s="4">
        <v>3</v>
      </c>
      <c r="X136" s="4">
        <v>5</v>
      </c>
      <c r="Y136" s="4">
        <v>4</v>
      </c>
      <c r="Z136" s="4">
        <v>2</v>
      </c>
      <c r="AA136" s="4">
        <v>3</v>
      </c>
      <c r="AB136" s="4">
        <v>4</v>
      </c>
      <c r="AC136" s="4">
        <v>3</v>
      </c>
      <c r="AD136" s="4">
        <v>3</v>
      </c>
      <c r="AE136" s="4">
        <v>4</v>
      </c>
      <c r="AF136" s="4">
        <v>4</v>
      </c>
      <c r="AG136" s="4">
        <v>5</v>
      </c>
      <c r="AH136" s="4">
        <v>4</v>
      </c>
      <c r="AI136" s="4">
        <v>3</v>
      </c>
      <c r="AJ136" s="4">
        <v>4</v>
      </c>
      <c r="AK136" s="4">
        <v>4</v>
      </c>
      <c r="AL136" s="4">
        <v>3</v>
      </c>
      <c r="AM136" s="4">
        <v>4</v>
      </c>
      <c r="AN136" s="4">
        <v>3</v>
      </c>
      <c r="AO136" s="4">
        <v>3</v>
      </c>
      <c r="AP136" s="4">
        <v>5</v>
      </c>
      <c r="AQ136" s="4">
        <v>4</v>
      </c>
      <c r="AR136" s="4">
        <v>3</v>
      </c>
      <c r="AS136" s="4">
        <v>3</v>
      </c>
      <c r="AT136" s="4">
        <v>3</v>
      </c>
      <c r="AU136" s="4">
        <v>3</v>
      </c>
      <c r="AV136" s="4">
        <v>4</v>
      </c>
      <c r="AW136" s="4">
        <v>4</v>
      </c>
      <c r="AX136" s="4">
        <v>3</v>
      </c>
      <c r="AY136" s="4">
        <v>3</v>
      </c>
      <c r="AZ136" s="4">
        <v>4</v>
      </c>
      <c r="BA136" s="4">
        <v>4</v>
      </c>
      <c r="BB136" s="4">
        <v>4</v>
      </c>
      <c r="BC136" s="4">
        <v>3</v>
      </c>
      <c r="BD136" s="4">
        <v>3</v>
      </c>
      <c r="BE136" s="4">
        <v>2</v>
      </c>
      <c r="BF136" s="4">
        <v>3</v>
      </c>
      <c r="BG136" s="4">
        <v>4</v>
      </c>
      <c r="BH136" s="4">
        <v>3</v>
      </c>
      <c r="BI136" s="4">
        <v>1</v>
      </c>
      <c r="BJ136" s="4">
        <v>3</v>
      </c>
    </row>
    <row r="137" spans="1:62" ht="14" x14ac:dyDescent="0.15">
      <c r="A137" s="20" t="str">
        <f t="shared" si="2"/>
        <v>Anthro5NA[SQ003]</v>
      </c>
      <c r="B137" s="4" t="s">
        <v>963</v>
      </c>
      <c r="C137" s="4">
        <v>3</v>
      </c>
      <c r="D137" s="4">
        <v>5</v>
      </c>
      <c r="E137" s="4">
        <v>4</v>
      </c>
      <c r="F137" s="4">
        <v>3</v>
      </c>
      <c r="G137" s="4">
        <v>3</v>
      </c>
      <c r="H137" s="4">
        <v>5</v>
      </c>
      <c r="I137" s="4">
        <v>4</v>
      </c>
      <c r="J137" s="4">
        <v>3</v>
      </c>
      <c r="K137" s="4">
        <v>3</v>
      </c>
      <c r="L137" s="4">
        <v>1</v>
      </c>
      <c r="M137" s="4">
        <v>2</v>
      </c>
      <c r="N137" s="4">
        <v>3</v>
      </c>
      <c r="O137" s="4">
        <v>4</v>
      </c>
      <c r="P137" s="4">
        <v>3</v>
      </c>
      <c r="Q137" s="4">
        <v>5</v>
      </c>
      <c r="R137" s="4">
        <v>4</v>
      </c>
      <c r="S137" s="4">
        <v>3</v>
      </c>
      <c r="T137" s="4">
        <v>2</v>
      </c>
      <c r="U137" s="4">
        <v>5</v>
      </c>
      <c r="V137" s="4">
        <v>4</v>
      </c>
      <c r="W137" s="4">
        <v>4</v>
      </c>
      <c r="X137" s="4">
        <v>5</v>
      </c>
      <c r="Y137" s="4">
        <v>4</v>
      </c>
      <c r="Z137" s="4">
        <v>2</v>
      </c>
      <c r="AA137" s="4">
        <v>4</v>
      </c>
      <c r="AB137" s="4">
        <v>4</v>
      </c>
      <c r="AC137" s="4">
        <v>4</v>
      </c>
      <c r="AD137" s="4">
        <v>4</v>
      </c>
      <c r="AE137" s="4">
        <v>4</v>
      </c>
      <c r="AF137" s="4">
        <v>4</v>
      </c>
      <c r="AG137" s="4">
        <v>5</v>
      </c>
      <c r="AH137" s="4">
        <v>4</v>
      </c>
      <c r="AI137" s="4">
        <v>4</v>
      </c>
      <c r="AJ137" s="4">
        <v>3</v>
      </c>
      <c r="AK137" s="4">
        <v>4</v>
      </c>
      <c r="AL137" s="4">
        <v>3</v>
      </c>
      <c r="AM137" s="4">
        <v>3</v>
      </c>
      <c r="AN137" s="4">
        <v>3</v>
      </c>
      <c r="AO137" s="4">
        <v>3</v>
      </c>
      <c r="AP137" s="4">
        <v>5</v>
      </c>
      <c r="AQ137" s="4">
        <v>4</v>
      </c>
      <c r="AR137" s="4">
        <v>3</v>
      </c>
      <c r="AS137" s="4">
        <v>3</v>
      </c>
      <c r="AT137" s="4">
        <v>3</v>
      </c>
      <c r="AU137" s="4">
        <v>3</v>
      </c>
      <c r="AV137" s="4">
        <v>4</v>
      </c>
      <c r="AW137" s="4">
        <v>4</v>
      </c>
      <c r="AX137" s="4">
        <v>3</v>
      </c>
      <c r="AY137" s="4">
        <v>4</v>
      </c>
      <c r="AZ137" s="4">
        <v>4</v>
      </c>
      <c r="BA137" s="4">
        <v>3</v>
      </c>
      <c r="BB137" s="4">
        <v>4</v>
      </c>
      <c r="BC137" s="4">
        <v>3</v>
      </c>
      <c r="BD137" s="4">
        <v>3</v>
      </c>
      <c r="BE137" s="4">
        <v>3</v>
      </c>
      <c r="BF137" s="4">
        <v>3</v>
      </c>
      <c r="BG137" s="4">
        <v>2</v>
      </c>
      <c r="BH137" s="4">
        <v>3</v>
      </c>
      <c r="BI137" s="4">
        <v>3</v>
      </c>
      <c r="BJ137" s="4">
        <v>3</v>
      </c>
    </row>
    <row r="138" spans="1:62" ht="14" x14ac:dyDescent="0.15">
      <c r="A138" s="20" t="str">
        <f t="shared" si="2"/>
        <v>Anthro5NA[SQ004]</v>
      </c>
      <c r="B138" s="4" t="s">
        <v>964</v>
      </c>
      <c r="C138" s="4">
        <v>3</v>
      </c>
      <c r="D138" s="4">
        <v>5</v>
      </c>
      <c r="E138" s="4">
        <v>5</v>
      </c>
      <c r="F138" s="4">
        <v>5</v>
      </c>
      <c r="G138" s="4">
        <v>3</v>
      </c>
      <c r="H138" s="4">
        <v>5</v>
      </c>
      <c r="I138" s="4">
        <v>4</v>
      </c>
      <c r="J138" s="4">
        <v>3</v>
      </c>
      <c r="K138" s="4">
        <v>3</v>
      </c>
      <c r="L138" s="4">
        <v>2</v>
      </c>
      <c r="M138" s="4">
        <v>3</v>
      </c>
      <c r="N138" s="4">
        <v>3</v>
      </c>
      <c r="O138" s="4">
        <v>4</v>
      </c>
      <c r="P138" s="4">
        <v>5</v>
      </c>
      <c r="Q138" s="4">
        <v>4</v>
      </c>
      <c r="R138" s="4">
        <v>4</v>
      </c>
      <c r="S138" s="4">
        <v>4</v>
      </c>
      <c r="T138" s="4">
        <v>3</v>
      </c>
      <c r="U138" s="4">
        <v>5</v>
      </c>
      <c r="V138" s="4">
        <v>5</v>
      </c>
      <c r="W138" s="4">
        <v>4</v>
      </c>
      <c r="X138" s="4">
        <v>5</v>
      </c>
      <c r="Y138" s="4">
        <v>4</v>
      </c>
      <c r="Z138" s="4">
        <v>3</v>
      </c>
      <c r="AA138" s="4">
        <v>3</v>
      </c>
      <c r="AB138" s="4">
        <v>5</v>
      </c>
      <c r="AC138" s="4">
        <v>4</v>
      </c>
      <c r="AD138" s="4">
        <v>5</v>
      </c>
      <c r="AE138" s="4">
        <v>5</v>
      </c>
      <c r="AF138" s="4">
        <v>5</v>
      </c>
      <c r="AG138" s="4">
        <v>5</v>
      </c>
      <c r="AH138" s="4">
        <v>4</v>
      </c>
      <c r="AI138" s="4">
        <v>3</v>
      </c>
      <c r="AJ138" s="4">
        <v>5</v>
      </c>
      <c r="AK138" s="4">
        <v>4</v>
      </c>
      <c r="AL138" s="4">
        <v>5</v>
      </c>
      <c r="AM138" s="4">
        <v>4</v>
      </c>
      <c r="AN138" s="4">
        <v>4</v>
      </c>
      <c r="AO138" s="4">
        <v>5</v>
      </c>
      <c r="AP138" s="4">
        <v>5</v>
      </c>
      <c r="AQ138" s="4">
        <v>5</v>
      </c>
      <c r="AR138" s="4">
        <v>5</v>
      </c>
      <c r="AS138" s="4">
        <v>3</v>
      </c>
      <c r="AT138" s="4">
        <v>3</v>
      </c>
      <c r="AU138" s="4">
        <v>3</v>
      </c>
      <c r="AV138" s="4">
        <v>3</v>
      </c>
      <c r="AW138" s="4">
        <v>5</v>
      </c>
      <c r="AX138" s="4">
        <v>3</v>
      </c>
      <c r="AY138" s="4">
        <v>3</v>
      </c>
      <c r="AZ138" s="4">
        <v>4</v>
      </c>
      <c r="BA138" s="4">
        <v>3</v>
      </c>
      <c r="BB138" s="4">
        <v>4</v>
      </c>
      <c r="BC138" s="4">
        <v>3</v>
      </c>
      <c r="BD138" s="4">
        <v>3</v>
      </c>
      <c r="BE138" s="4">
        <v>4</v>
      </c>
      <c r="BF138" s="4">
        <v>3</v>
      </c>
      <c r="BG138" s="4">
        <v>2</v>
      </c>
      <c r="BH138" s="4">
        <v>4</v>
      </c>
      <c r="BI138" s="4">
        <v>3</v>
      </c>
      <c r="BJ138" s="4">
        <v>3</v>
      </c>
    </row>
    <row r="139" spans="1:62" ht="14" x14ac:dyDescent="0.15">
      <c r="A139" s="20" t="str">
        <f t="shared" si="2"/>
        <v>AgencyNA[SQ001]</v>
      </c>
      <c r="B139" s="4" t="s">
        <v>965</v>
      </c>
      <c r="C139" s="4">
        <v>4</v>
      </c>
      <c r="D139" s="4">
        <v>4</v>
      </c>
      <c r="E139" s="4">
        <v>1</v>
      </c>
      <c r="F139" s="4">
        <v>3</v>
      </c>
      <c r="G139" s="4">
        <v>4</v>
      </c>
      <c r="H139" s="4">
        <v>6</v>
      </c>
      <c r="I139" s="4">
        <v>1</v>
      </c>
      <c r="J139" s="4">
        <v>2</v>
      </c>
      <c r="K139" s="4">
        <v>6</v>
      </c>
      <c r="L139" s="4">
        <v>1</v>
      </c>
      <c r="M139" s="4">
        <v>2</v>
      </c>
      <c r="N139" s="4">
        <v>1</v>
      </c>
      <c r="O139" s="4">
        <v>2</v>
      </c>
      <c r="P139" s="4">
        <v>2</v>
      </c>
      <c r="Q139" s="4">
        <v>1</v>
      </c>
      <c r="R139" s="4">
        <v>7</v>
      </c>
      <c r="S139" s="4">
        <v>1</v>
      </c>
      <c r="T139" s="4">
        <v>2</v>
      </c>
      <c r="U139" s="4">
        <v>1</v>
      </c>
      <c r="V139" s="4">
        <v>5</v>
      </c>
      <c r="W139" s="4">
        <v>4</v>
      </c>
      <c r="X139" s="4">
        <v>6</v>
      </c>
      <c r="Y139" s="4">
        <v>1</v>
      </c>
      <c r="Z139" s="4">
        <v>2</v>
      </c>
      <c r="AA139" s="4">
        <v>4</v>
      </c>
      <c r="AB139" s="4">
        <v>1</v>
      </c>
      <c r="AC139" s="4">
        <v>2</v>
      </c>
      <c r="AD139" s="4">
        <v>1</v>
      </c>
      <c r="AE139" s="4">
        <v>1</v>
      </c>
      <c r="AF139" s="4">
        <v>5</v>
      </c>
      <c r="AG139" s="4">
        <v>1</v>
      </c>
      <c r="AH139" s="4">
        <v>6</v>
      </c>
      <c r="AI139" s="4">
        <v>2</v>
      </c>
      <c r="AJ139" s="4">
        <v>1</v>
      </c>
      <c r="AK139" s="4">
        <v>5</v>
      </c>
      <c r="AL139" s="4">
        <v>1</v>
      </c>
      <c r="AM139" s="4">
        <v>3</v>
      </c>
      <c r="AN139" s="4">
        <v>1</v>
      </c>
      <c r="AO139" s="4">
        <v>1</v>
      </c>
      <c r="AP139" s="4">
        <v>1</v>
      </c>
      <c r="AQ139" s="4">
        <v>5</v>
      </c>
      <c r="AR139" s="4">
        <v>1</v>
      </c>
      <c r="AS139" s="4">
        <v>1</v>
      </c>
      <c r="AT139" s="4">
        <v>1</v>
      </c>
      <c r="AU139" s="4">
        <v>1</v>
      </c>
      <c r="AV139" s="4">
        <v>4</v>
      </c>
      <c r="AW139" s="4">
        <v>1</v>
      </c>
      <c r="AX139" s="4">
        <v>1</v>
      </c>
      <c r="AY139" s="4">
        <v>3</v>
      </c>
      <c r="AZ139" s="4">
        <v>2</v>
      </c>
      <c r="BA139" s="4">
        <v>1</v>
      </c>
      <c r="BB139" s="4">
        <v>1</v>
      </c>
      <c r="BC139" s="4">
        <v>1</v>
      </c>
      <c r="BD139" s="4">
        <v>1</v>
      </c>
      <c r="BE139" s="4">
        <v>1</v>
      </c>
      <c r="BF139" s="4">
        <v>1</v>
      </c>
      <c r="BG139" s="4">
        <v>1</v>
      </c>
      <c r="BH139" s="4">
        <v>1</v>
      </c>
      <c r="BI139" s="4">
        <v>1</v>
      </c>
      <c r="BJ139" s="4">
        <v>1</v>
      </c>
    </row>
    <row r="140" spans="1:62" ht="14" x14ac:dyDescent="0.15">
      <c r="A140" s="20" t="str">
        <f t="shared" si="2"/>
        <v>AgencyNA[SQ002]</v>
      </c>
      <c r="B140" s="4" t="s">
        <v>966</v>
      </c>
      <c r="C140" s="4">
        <v>4</v>
      </c>
      <c r="D140" s="4">
        <v>4</v>
      </c>
      <c r="E140" s="4">
        <v>1</v>
      </c>
      <c r="F140" s="4">
        <v>1</v>
      </c>
      <c r="G140" s="4">
        <v>4</v>
      </c>
      <c r="H140" s="4">
        <v>7</v>
      </c>
      <c r="I140" s="4">
        <v>1</v>
      </c>
      <c r="J140" s="4">
        <v>1</v>
      </c>
      <c r="K140" s="4">
        <v>5</v>
      </c>
      <c r="L140" s="4">
        <v>1</v>
      </c>
      <c r="M140" s="4">
        <v>2</v>
      </c>
      <c r="N140" s="4">
        <v>1</v>
      </c>
      <c r="O140" s="4">
        <v>1</v>
      </c>
      <c r="P140" s="4">
        <v>1</v>
      </c>
      <c r="Q140" s="4">
        <v>1</v>
      </c>
      <c r="R140" s="4">
        <v>7</v>
      </c>
      <c r="S140" s="4">
        <v>1</v>
      </c>
      <c r="T140" s="4">
        <v>2</v>
      </c>
      <c r="U140" s="4">
        <v>1</v>
      </c>
      <c r="V140" s="4">
        <v>5</v>
      </c>
      <c r="W140" s="4">
        <v>3</v>
      </c>
      <c r="X140" s="4">
        <v>1</v>
      </c>
      <c r="Y140" s="4">
        <v>1</v>
      </c>
      <c r="Z140" s="4">
        <v>1</v>
      </c>
      <c r="AA140" s="4">
        <v>3</v>
      </c>
      <c r="AB140" s="4">
        <v>1</v>
      </c>
      <c r="AC140" s="4">
        <v>3</v>
      </c>
      <c r="AD140" s="4">
        <v>1</v>
      </c>
      <c r="AE140" s="4">
        <v>1</v>
      </c>
      <c r="AF140" s="4">
        <v>2</v>
      </c>
      <c r="AG140" s="4">
        <v>1</v>
      </c>
      <c r="AH140" s="4">
        <v>5</v>
      </c>
      <c r="AI140" s="4">
        <v>1</v>
      </c>
      <c r="AJ140" s="4">
        <v>1</v>
      </c>
      <c r="AK140" s="4">
        <v>1</v>
      </c>
      <c r="AL140" s="4">
        <v>1</v>
      </c>
      <c r="AM140" s="4">
        <v>2</v>
      </c>
      <c r="AN140" s="4">
        <v>1</v>
      </c>
      <c r="AO140" s="4">
        <v>1</v>
      </c>
      <c r="AP140" s="4">
        <v>1</v>
      </c>
      <c r="AQ140" s="4">
        <v>1</v>
      </c>
      <c r="AR140" s="4">
        <v>1</v>
      </c>
      <c r="AS140" s="4">
        <v>1</v>
      </c>
      <c r="AT140" s="4">
        <v>1</v>
      </c>
      <c r="AU140" s="4">
        <v>4</v>
      </c>
      <c r="AV140" s="4">
        <v>5</v>
      </c>
      <c r="AW140" s="4">
        <v>1</v>
      </c>
      <c r="AX140" s="4">
        <v>1</v>
      </c>
      <c r="AY140" s="4">
        <v>3</v>
      </c>
      <c r="AZ140" s="4">
        <v>2</v>
      </c>
      <c r="BA140" s="4">
        <v>2</v>
      </c>
      <c r="BB140" s="4">
        <v>1</v>
      </c>
      <c r="BC140" s="4">
        <v>1</v>
      </c>
      <c r="BD140" s="4">
        <v>1</v>
      </c>
      <c r="BE140" s="4">
        <v>1</v>
      </c>
      <c r="BF140" s="4">
        <v>1</v>
      </c>
      <c r="BG140" s="4">
        <v>1</v>
      </c>
      <c r="BH140" s="4">
        <v>1</v>
      </c>
      <c r="BI140" s="4">
        <v>1</v>
      </c>
      <c r="BJ140" s="4">
        <v>1</v>
      </c>
    </row>
    <row r="141" spans="1:62" ht="14" x14ac:dyDescent="0.15">
      <c r="A141" s="20" t="str">
        <f t="shared" si="2"/>
        <v>AgencyNA[SQ003]</v>
      </c>
      <c r="B141" s="4" t="s">
        <v>967</v>
      </c>
      <c r="C141" s="4">
        <v>4</v>
      </c>
      <c r="D141" s="4">
        <v>4</v>
      </c>
      <c r="E141" s="4">
        <v>4</v>
      </c>
      <c r="F141" s="4">
        <v>1</v>
      </c>
      <c r="G141" s="4">
        <v>3</v>
      </c>
      <c r="H141" s="4">
        <v>6</v>
      </c>
      <c r="I141" s="4">
        <v>1</v>
      </c>
      <c r="J141" s="4">
        <v>2</v>
      </c>
      <c r="K141" s="4">
        <v>5</v>
      </c>
      <c r="L141" s="4">
        <v>1</v>
      </c>
      <c r="M141" s="4">
        <v>4</v>
      </c>
      <c r="N141" s="4">
        <v>1</v>
      </c>
      <c r="O141" s="4">
        <v>1</v>
      </c>
      <c r="P141" s="4">
        <v>5</v>
      </c>
      <c r="Q141" s="4">
        <v>6</v>
      </c>
      <c r="R141" s="4">
        <v>7</v>
      </c>
      <c r="S141" s="4">
        <v>1</v>
      </c>
      <c r="T141" s="4">
        <v>2</v>
      </c>
      <c r="U141" s="4">
        <v>5</v>
      </c>
      <c r="V141" s="4">
        <v>2</v>
      </c>
      <c r="W141" s="4">
        <v>3</v>
      </c>
      <c r="X141" s="4">
        <v>6</v>
      </c>
      <c r="Y141" s="4">
        <v>1</v>
      </c>
      <c r="Z141" s="4">
        <v>1</v>
      </c>
      <c r="AA141" s="4">
        <v>4</v>
      </c>
      <c r="AB141" s="4">
        <v>1</v>
      </c>
      <c r="AC141" s="4">
        <v>4</v>
      </c>
      <c r="AD141" s="4">
        <v>1</v>
      </c>
      <c r="AE141" s="4">
        <v>1</v>
      </c>
      <c r="AF141" s="4">
        <v>6</v>
      </c>
      <c r="AG141" s="4">
        <v>2</v>
      </c>
      <c r="AH141" s="4">
        <v>2</v>
      </c>
      <c r="AI141" s="4">
        <v>2</v>
      </c>
      <c r="AJ141" s="4">
        <v>1</v>
      </c>
      <c r="AK141" s="4">
        <v>5</v>
      </c>
      <c r="AL141" s="4">
        <v>1</v>
      </c>
      <c r="AM141" s="4">
        <v>2</v>
      </c>
      <c r="AN141" s="4">
        <v>1</v>
      </c>
      <c r="AO141" s="4">
        <v>1</v>
      </c>
      <c r="AP141" s="4">
        <v>1</v>
      </c>
      <c r="AQ141" s="4">
        <v>1</v>
      </c>
      <c r="AR141" s="4">
        <v>1</v>
      </c>
      <c r="AS141" s="4">
        <v>1</v>
      </c>
      <c r="AT141" s="4">
        <v>1</v>
      </c>
      <c r="AU141" s="4">
        <v>6</v>
      </c>
      <c r="AV141" s="4">
        <v>3</v>
      </c>
      <c r="AW141" s="4">
        <v>4</v>
      </c>
      <c r="AX141" s="4">
        <v>1</v>
      </c>
      <c r="AY141" s="4">
        <v>2</v>
      </c>
      <c r="AZ141" s="4">
        <v>2</v>
      </c>
      <c r="BA141" s="4">
        <v>4</v>
      </c>
      <c r="BB141" s="4">
        <v>1</v>
      </c>
      <c r="BC141" s="4">
        <v>1</v>
      </c>
      <c r="BD141" s="4">
        <v>1</v>
      </c>
      <c r="BE141" s="4">
        <v>1</v>
      </c>
      <c r="BF141" s="4">
        <v>1</v>
      </c>
      <c r="BG141" s="4">
        <v>2</v>
      </c>
      <c r="BH141" s="4">
        <v>1</v>
      </c>
      <c r="BI141" s="4">
        <v>1</v>
      </c>
      <c r="BJ141" s="4">
        <v>1</v>
      </c>
    </row>
    <row r="142" spans="1:62" ht="14" x14ac:dyDescent="0.15">
      <c r="A142" s="20" t="str">
        <f t="shared" si="2"/>
        <v>AgencyNA[SQ004]</v>
      </c>
      <c r="B142" s="4" t="s">
        <v>968</v>
      </c>
      <c r="C142" s="4">
        <v>4</v>
      </c>
      <c r="D142" s="4">
        <v>4</v>
      </c>
      <c r="E142" s="4">
        <v>3</v>
      </c>
      <c r="F142" s="4">
        <v>1</v>
      </c>
      <c r="G142" s="4">
        <v>3</v>
      </c>
      <c r="H142" s="4">
        <v>6</v>
      </c>
      <c r="I142" s="4">
        <v>1</v>
      </c>
      <c r="J142" s="4">
        <v>2</v>
      </c>
      <c r="K142" s="4">
        <v>5</v>
      </c>
      <c r="L142" s="4">
        <v>1</v>
      </c>
      <c r="M142" s="4">
        <v>2</v>
      </c>
      <c r="N142" s="4">
        <v>1</v>
      </c>
      <c r="O142" s="4">
        <v>2</v>
      </c>
      <c r="P142" s="4">
        <v>1</v>
      </c>
      <c r="Q142" s="4">
        <v>1</v>
      </c>
      <c r="R142" s="4">
        <v>7</v>
      </c>
      <c r="S142" s="4">
        <v>1</v>
      </c>
      <c r="T142" s="4">
        <v>2</v>
      </c>
      <c r="U142" s="4">
        <v>1</v>
      </c>
      <c r="V142" s="4">
        <v>2</v>
      </c>
      <c r="W142" s="4">
        <v>2</v>
      </c>
      <c r="X142" s="4">
        <v>5</v>
      </c>
      <c r="Y142" s="4">
        <v>1</v>
      </c>
      <c r="Z142" s="4">
        <v>1</v>
      </c>
      <c r="AA142" s="4">
        <v>4</v>
      </c>
      <c r="AB142" s="4">
        <v>1</v>
      </c>
      <c r="AC142" s="4">
        <v>3</v>
      </c>
      <c r="AD142" s="4">
        <v>1</v>
      </c>
      <c r="AE142" s="4">
        <v>1</v>
      </c>
      <c r="AF142" s="4">
        <v>6</v>
      </c>
      <c r="AG142" s="4">
        <v>1</v>
      </c>
      <c r="AH142" s="4">
        <v>2</v>
      </c>
      <c r="AI142" s="4">
        <v>1</v>
      </c>
      <c r="AJ142" s="4">
        <v>1</v>
      </c>
      <c r="AK142" s="4">
        <v>5</v>
      </c>
      <c r="AL142" s="4">
        <v>1</v>
      </c>
      <c r="AM142" s="4">
        <v>3</v>
      </c>
      <c r="AN142" s="4">
        <v>1</v>
      </c>
      <c r="AO142" s="4">
        <v>5</v>
      </c>
      <c r="AP142" s="4">
        <v>1</v>
      </c>
      <c r="AQ142" s="4">
        <v>1</v>
      </c>
      <c r="AR142" s="4">
        <v>1</v>
      </c>
      <c r="AS142" s="4">
        <v>1</v>
      </c>
      <c r="AT142" s="4">
        <v>1</v>
      </c>
      <c r="AU142" s="4">
        <v>6</v>
      </c>
      <c r="AV142" s="4">
        <v>3</v>
      </c>
      <c r="AW142" s="4">
        <v>2</v>
      </c>
      <c r="AX142" s="4">
        <v>1</v>
      </c>
      <c r="AY142" s="4">
        <v>2</v>
      </c>
      <c r="AZ142" s="4">
        <v>2</v>
      </c>
      <c r="BA142" s="4">
        <v>3</v>
      </c>
      <c r="BB142" s="4">
        <v>1</v>
      </c>
      <c r="BC142" s="4">
        <v>1</v>
      </c>
      <c r="BD142" s="4">
        <v>1</v>
      </c>
      <c r="BE142" s="4">
        <v>1</v>
      </c>
      <c r="BF142" s="4">
        <v>1</v>
      </c>
      <c r="BG142" s="4">
        <v>1</v>
      </c>
      <c r="BH142" s="4">
        <v>1</v>
      </c>
      <c r="BI142" s="4">
        <v>1</v>
      </c>
      <c r="BJ142" s="4">
        <v>1</v>
      </c>
    </row>
    <row r="143" spans="1:62" ht="14" x14ac:dyDescent="0.15">
      <c r="A143" s="20" t="str">
        <f t="shared" si="2"/>
        <v>SocialPresenceNA[SQ001]</v>
      </c>
      <c r="B143" s="4" t="s">
        <v>969</v>
      </c>
      <c r="C143" s="4">
        <v>3</v>
      </c>
      <c r="D143" s="4">
        <v>3</v>
      </c>
      <c r="E143" s="4">
        <v>1</v>
      </c>
      <c r="F143" s="4">
        <v>1</v>
      </c>
      <c r="G143" s="4">
        <v>3</v>
      </c>
      <c r="H143" s="4">
        <v>2</v>
      </c>
      <c r="I143" s="4">
        <v>1</v>
      </c>
      <c r="J143" s="4">
        <v>2</v>
      </c>
      <c r="K143" s="4">
        <v>4</v>
      </c>
      <c r="L143" s="4">
        <v>1</v>
      </c>
      <c r="M143" s="4">
        <v>2</v>
      </c>
      <c r="N143" s="4">
        <v>1</v>
      </c>
      <c r="O143" s="4">
        <v>3</v>
      </c>
      <c r="P143" s="4">
        <v>1</v>
      </c>
      <c r="Q143" s="4">
        <v>1</v>
      </c>
      <c r="R143" s="4">
        <v>5</v>
      </c>
      <c r="S143" s="4">
        <v>1</v>
      </c>
      <c r="T143" s="4">
        <v>2</v>
      </c>
      <c r="U143" s="4">
        <v>1</v>
      </c>
      <c r="V143" s="4">
        <v>3</v>
      </c>
      <c r="W143" s="4">
        <v>2</v>
      </c>
      <c r="X143" s="4">
        <v>2</v>
      </c>
      <c r="Y143" s="4">
        <v>2</v>
      </c>
      <c r="Z143" s="4">
        <v>1</v>
      </c>
      <c r="AA143" s="4">
        <v>3</v>
      </c>
      <c r="AB143" s="4">
        <v>1</v>
      </c>
      <c r="AC143" s="4">
        <v>2</v>
      </c>
      <c r="AD143" s="4">
        <v>1</v>
      </c>
      <c r="AE143" s="4">
        <v>1</v>
      </c>
      <c r="AF143" s="4">
        <v>4</v>
      </c>
      <c r="AG143" s="4">
        <v>1</v>
      </c>
      <c r="AH143" s="4">
        <v>4</v>
      </c>
      <c r="AI143" s="4">
        <v>2</v>
      </c>
      <c r="AJ143" s="4">
        <v>1</v>
      </c>
      <c r="AK143" s="4">
        <v>3</v>
      </c>
      <c r="AL143" s="4">
        <v>1</v>
      </c>
      <c r="AM143" s="4">
        <v>1</v>
      </c>
      <c r="AN143" s="4">
        <v>1</v>
      </c>
      <c r="AO143" s="4">
        <v>1</v>
      </c>
      <c r="AP143" s="4">
        <v>1</v>
      </c>
      <c r="AQ143" s="4">
        <v>2</v>
      </c>
      <c r="AR143" s="4">
        <v>1</v>
      </c>
      <c r="AS143" s="4">
        <v>1</v>
      </c>
      <c r="AT143" s="4">
        <v>1</v>
      </c>
      <c r="AU143" s="4">
        <v>1</v>
      </c>
      <c r="AV143" s="4">
        <v>3</v>
      </c>
      <c r="AW143" s="4">
        <v>1</v>
      </c>
      <c r="AX143" s="4">
        <v>1</v>
      </c>
      <c r="AY143" s="4">
        <v>2</v>
      </c>
      <c r="AZ143" s="4">
        <v>2</v>
      </c>
      <c r="BA143" s="4">
        <v>2</v>
      </c>
      <c r="BB143" s="4">
        <v>1</v>
      </c>
      <c r="BC143" s="4">
        <v>1</v>
      </c>
      <c r="BD143" s="4">
        <v>3</v>
      </c>
      <c r="BE143" s="4">
        <v>1</v>
      </c>
      <c r="BF143" s="4">
        <v>1</v>
      </c>
      <c r="BG143" s="4">
        <v>1</v>
      </c>
      <c r="BH143" s="4">
        <v>1</v>
      </c>
      <c r="BI143" s="4">
        <v>1</v>
      </c>
      <c r="BJ143" s="4">
        <v>3</v>
      </c>
    </row>
    <row r="144" spans="1:62" ht="14" x14ac:dyDescent="0.15">
      <c r="A144" s="20" t="str">
        <f t="shared" si="2"/>
        <v>SocialPresenceNA[SQ002]</v>
      </c>
      <c r="B144" s="4" t="s">
        <v>970</v>
      </c>
      <c r="C144" s="4">
        <v>3</v>
      </c>
      <c r="D144" s="4">
        <v>3</v>
      </c>
      <c r="E144" s="4">
        <v>2</v>
      </c>
      <c r="F144" s="4">
        <v>1</v>
      </c>
      <c r="G144" s="4">
        <v>3</v>
      </c>
      <c r="H144" s="4">
        <v>2</v>
      </c>
      <c r="I144" s="4">
        <v>1</v>
      </c>
      <c r="J144" s="4">
        <v>1</v>
      </c>
      <c r="K144" s="4">
        <v>3</v>
      </c>
      <c r="L144" s="4">
        <v>1</v>
      </c>
      <c r="M144" s="4">
        <v>2</v>
      </c>
      <c r="N144" s="4">
        <v>1</v>
      </c>
      <c r="O144" s="4">
        <v>2</v>
      </c>
      <c r="P144" s="4">
        <v>1</v>
      </c>
      <c r="Q144" s="4">
        <v>1</v>
      </c>
      <c r="R144" s="4">
        <v>5</v>
      </c>
      <c r="S144" s="4">
        <v>1</v>
      </c>
      <c r="T144" s="4">
        <v>2</v>
      </c>
      <c r="U144" s="4">
        <v>1</v>
      </c>
      <c r="V144" s="4">
        <v>2</v>
      </c>
      <c r="W144" s="4">
        <v>3</v>
      </c>
      <c r="X144" s="4">
        <v>2</v>
      </c>
      <c r="Y144" s="4">
        <v>2</v>
      </c>
      <c r="Z144" s="4">
        <v>1</v>
      </c>
      <c r="AA144" s="4">
        <v>3</v>
      </c>
      <c r="AB144" s="4">
        <v>1</v>
      </c>
      <c r="AC144" s="4">
        <v>2</v>
      </c>
      <c r="AD144" s="4">
        <v>1</v>
      </c>
      <c r="AE144" s="4">
        <v>1</v>
      </c>
      <c r="AF144" s="4">
        <v>3</v>
      </c>
      <c r="AG144" s="4">
        <v>1</v>
      </c>
      <c r="AH144" s="4">
        <v>3</v>
      </c>
      <c r="AI144" s="4">
        <v>2</v>
      </c>
      <c r="AJ144" s="4">
        <v>1</v>
      </c>
      <c r="AK144" s="4">
        <v>3</v>
      </c>
      <c r="AL144" s="4">
        <v>1</v>
      </c>
      <c r="AM144" s="4">
        <v>2</v>
      </c>
      <c r="AN144" s="4">
        <v>1</v>
      </c>
      <c r="AO144" s="4">
        <v>3</v>
      </c>
      <c r="AP144" s="4">
        <v>1</v>
      </c>
      <c r="AQ144" s="4">
        <v>1</v>
      </c>
      <c r="AR144" s="4">
        <v>1</v>
      </c>
      <c r="AS144" s="4">
        <v>1</v>
      </c>
      <c r="AT144" s="4">
        <v>1</v>
      </c>
      <c r="AU144" s="4">
        <v>1</v>
      </c>
      <c r="AV144" s="4">
        <v>3</v>
      </c>
      <c r="AW144" s="4">
        <v>1</v>
      </c>
      <c r="AX144" s="4">
        <v>1</v>
      </c>
      <c r="AY144" s="4">
        <v>2</v>
      </c>
      <c r="AZ144" s="4">
        <v>2</v>
      </c>
      <c r="BA144" s="4">
        <v>2</v>
      </c>
      <c r="BB144" s="4">
        <v>1</v>
      </c>
      <c r="BC144" s="4">
        <v>1</v>
      </c>
      <c r="BD144" s="4">
        <v>3</v>
      </c>
      <c r="BE144" s="4">
        <v>1</v>
      </c>
      <c r="BF144" s="4">
        <v>1</v>
      </c>
      <c r="BG144" s="4">
        <v>1</v>
      </c>
      <c r="BH144" s="4">
        <v>1</v>
      </c>
      <c r="BI144" s="4">
        <v>1</v>
      </c>
      <c r="BJ144" s="4">
        <v>3</v>
      </c>
    </row>
    <row r="145" spans="1:62" ht="14" x14ac:dyDescent="0.15">
      <c r="A145" s="20" t="str">
        <f t="shared" si="2"/>
        <v>SocialPresenceNA[SQ003]</v>
      </c>
      <c r="B145" s="4" t="s">
        <v>971</v>
      </c>
      <c r="C145" s="4">
        <v>3</v>
      </c>
      <c r="D145" s="4">
        <v>3</v>
      </c>
      <c r="E145" s="4">
        <v>2</v>
      </c>
      <c r="F145" s="4">
        <v>1</v>
      </c>
      <c r="G145" s="4">
        <v>3</v>
      </c>
      <c r="H145" s="4">
        <v>1</v>
      </c>
      <c r="I145" s="4">
        <v>1</v>
      </c>
      <c r="J145" s="4">
        <v>1</v>
      </c>
      <c r="K145" s="4">
        <v>3</v>
      </c>
      <c r="L145" s="4">
        <v>1</v>
      </c>
      <c r="M145" s="4">
        <v>2</v>
      </c>
      <c r="N145" s="4">
        <v>1</v>
      </c>
      <c r="O145" s="4">
        <v>1</v>
      </c>
      <c r="P145" s="4">
        <v>1</v>
      </c>
      <c r="Q145" s="4">
        <v>1</v>
      </c>
      <c r="R145" s="4">
        <v>5</v>
      </c>
      <c r="S145" s="4">
        <v>1</v>
      </c>
      <c r="T145" s="4">
        <v>1</v>
      </c>
      <c r="U145" s="4">
        <v>1</v>
      </c>
      <c r="V145" s="4">
        <v>2</v>
      </c>
      <c r="W145" s="4">
        <v>2</v>
      </c>
      <c r="X145" s="4">
        <v>2</v>
      </c>
      <c r="Y145" s="4">
        <v>2</v>
      </c>
      <c r="Z145" s="4">
        <v>1</v>
      </c>
      <c r="AA145" s="4">
        <v>2</v>
      </c>
      <c r="AB145" s="4">
        <v>1</v>
      </c>
      <c r="AC145" s="4">
        <v>2</v>
      </c>
      <c r="AD145" s="4">
        <v>1</v>
      </c>
      <c r="AE145" s="4">
        <v>1</v>
      </c>
      <c r="AF145" s="4">
        <v>2</v>
      </c>
      <c r="AG145" s="4">
        <v>1</v>
      </c>
      <c r="AH145" s="4">
        <v>3</v>
      </c>
      <c r="AI145" s="4">
        <v>2</v>
      </c>
      <c r="AJ145" s="4">
        <v>1</v>
      </c>
      <c r="AK145" s="4">
        <v>3</v>
      </c>
      <c r="AL145" s="4">
        <v>1</v>
      </c>
      <c r="AM145" s="4">
        <v>2</v>
      </c>
      <c r="AN145" s="4">
        <v>1</v>
      </c>
      <c r="AO145" s="4">
        <v>1</v>
      </c>
      <c r="AP145" s="4">
        <v>1</v>
      </c>
      <c r="AQ145" s="4">
        <v>1</v>
      </c>
      <c r="AR145" s="4">
        <v>1</v>
      </c>
      <c r="AS145" s="4">
        <v>1</v>
      </c>
      <c r="AT145" s="4">
        <v>1</v>
      </c>
      <c r="AU145" s="4">
        <v>1</v>
      </c>
      <c r="AV145" s="4">
        <v>3</v>
      </c>
      <c r="AW145" s="4">
        <v>1</v>
      </c>
      <c r="AX145" s="4">
        <v>1</v>
      </c>
      <c r="AY145" s="4">
        <v>2</v>
      </c>
      <c r="AZ145" s="4">
        <v>2</v>
      </c>
      <c r="BA145" s="4">
        <v>2</v>
      </c>
      <c r="BB145" s="4">
        <v>1</v>
      </c>
      <c r="BC145" s="4">
        <v>1</v>
      </c>
      <c r="BD145" s="4">
        <v>1</v>
      </c>
      <c r="BE145" s="4">
        <v>1</v>
      </c>
      <c r="BF145" s="4">
        <v>1</v>
      </c>
      <c r="BG145" s="4">
        <v>2</v>
      </c>
      <c r="BH145" s="4">
        <v>1</v>
      </c>
      <c r="BI145" s="4">
        <v>1</v>
      </c>
      <c r="BJ145" s="4">
        <v>2</v>
      </c>
    </row>
    <row r="146" spans="1:62" ht="14" x14ac:dyDescent="0.15">
      <c r="A146" s="20" t="str">
        <f t="shared" si="2"/>
        <v>SocialPresenceNA[SQ004]</v>
      </c>
      <c r="B146" s="4" t="s">
        <v>972</v>
      </c>
      <c r="C146" s="4">
        <v>3</v>
      </c>
      <c r="D146" s="4">
        <v>3</v>
      </c>
      <c r="E146" s="4">
        <v>1</v>
      </c>
      <c r="F146" s="4">
        <v>1</v>
      </c>
      <c r="G146" s="4">
        <v>3</v>
      </c>
      <c r="H146" s="4">
        <v>2</v>
      </c>
      <c r="I146" s="4">
        <v>1</v>
      </c>
      <c r="J146" s="4">
        <v>1</v>
      </c>
      <c r="K146" s="4">
        <v>4</v>
      </c>
      <c r="L146" s="4">
        <v>1</v>
      </c>
      <c r="M146" s="4">
        <v>2</v>
      </c>
      <c r="N146" s="4">
        <v>1</v>
      </c>
      <c r="O146" s="4">
        <v>1</v>
      </c>
      <c r="P146" s="4">
        <v>1</v>
      </c>
      <c r="Q146" s="4">
        <v>1</v>
      </c>
      <c r="R146" s="4">
        <v>1</v>
      </c>
      <c r="S146" s="4">
        <v>1</v>
      </c>
      <c r="T146" s="4">
        <v>1</v>
      </c>
      <c r="U146" s="4">
        <v>1</v>
      </c>
      <c r="V146" s="4">
        <v>2</v>
      </c>
      <c r="W146" s="4">
        <v>2</v>
      </c>
      <c r="X146" s="4">
        <v>1</v>
      </c>
      <c r="Y146" s="4">
        <v>2</v>
      </c>
      <c r="Z146" s="4">
        <v>1</v>
      </c>
      <c r="AA146" s="4">
        <v>2</v>
      </c>
      <c r="AB146" s="4">
        <v>1</v>
      </c>
      <c r="AC146" s="4">
        <v>1</v>
      </c>
      <c r="AD146" s="4">
        <v>1</v>
      </c>
      <c r="AE146" s="4">
        <v>1</v>
      </c>
      <c r="AF146" s="4">
        <v>2</v>
      </c>
      <c r="AG146" s="4">
        <v>1</v>
      </c>
      <c r="AH146" s="4">
        <v>3</v>
      </c>
      <c r="AI146" s="4">
        <v>2</v>
      </c>
      <c r="AJ146" s="4">
        <v>1</v>
      </c>
      <c r="AK146" s="4">
        <v>2</v>
      </c>
      <c r="AL146" s="4">
        <v>1</v>
      </c>
      <c r="AM146" s="4">
        <v>2</v>
      </c>
      <c r="AN146" s="4">
        <v>1</v>
      </c>
      <c r="AO146" s="4">
        <v>1</v>
      </c>
      <c r="AP146" s="4">
        <v>1</v>
      </c>
      <c r="AQ146" s="4">
        <v>1</v>
      </c>
      <c r="AR146" s="4">
        <v>1</v>
      </c>
      <c r="AS146" s="4">
        <v>1</v>
      </c>
      <c r="AT146" s="4">
        <v>1</v>
      </c>
      <c r="AU146" s="4">
        <v>1</v>
      </c>
      <c r="AV146" s="4">
        <v>3</v>
      </c>
      <c r="AW146" s="4">
        <v>1</v>
      </c>
      <c r="AX146" s="4">
        <v>1</v>
      </c>
      <c r="AY146" s="4">
        <v>2</v>
      </c>
      <c r="AZ146" s="4">
        <v>2</v>
      </c>
      <c r="BA146" s="4">
        <v>2</v>
      </c>
      <c r="BB146" s="4">
        <v>1</v>
      </c>
      <c r="BC146" s="4">
        <v>1</v>
      </c>
      <c r="BD146" s="4">
        <v>1</v>
      </c>
      <c r="BE146" s="4">
        <v>1</v>
      </c>
      <c r="BF146" s="4">
        <v>1</v>
      </c>
      <c r="BG146" s="4">
        <v>1</v>
      </c>
      <c r="BH146" s="4">
        <v>1</v>
      </c>
      <c r="BI146" s="4">
        <v>1</v>
      </c>
      <c r="BJ146" s="4">
        <v>2</v>
      </c>
    </row>
    <row r="147" spans="1:62" ht="14" x14ac:dyDescent="0.15">
      <c r="A147" s="20" t="str">
        <f t="shared" si="2"/>
        <v>SocialPresenceNA[SQ005]</v>
      </c>
      <c r="B147" s="4" t="s">
        <v>973</v>
      </c>
      <c r="C147" s="4">
        <v>3</v>
      </c>
      <c r="D147" s="4">
        <v>3</v>
      </c>
      <c r="E147" s="4">
        <v>1</v>
      </c>
      <c r="F147" s="4">
        <v>1</v>
      </c>
      <c r="G147" s="4">
        <v>3</v>
      </c>
      <c r="H147" s="4">
        <v>2</v>
      </c>
      <c r="I147" s="4">
        <v>1</v>
      </c>
      <c r="J147" s="4">
        <v>1</v>
      </c>
      <c r="K147" s="4">
        <v>4</v>
      </c>
      <c r="L147" s="4">
        <v>1</v>
      </c>
      <c r="M147" s="4">
        <v>2</v>
      </c>
      <c r="N147" s="4">
        <v>1</v>
      </c>
      <c r="O147" s="4">
        <v>3</v>
      </c>
      <c r="P147" s="4">
        <v>1</v>
      </c>
      <c r="Q147" s="4">
        <v>1</v>
      </c>
      <c r="R147" s="4">
        <v>1</v>
      </c>
      <c r="S147" s="4">
        <v>1</v>
      </c>
      <c r="T147" s="4">
        <v>1</v>
      </c>
      <c r="U147" s="4">
        <v>3</v>
      </c>
      <c r="V147" s="4">
        <v>2</v>
      </c>
      <c r="W147" s="4">
        <v>2</v>
      </c>
      <c r="X147" s="4">
        <v>2</v>
      </c>
      <c r="Y147" s="4">
        <v>2</v>
      </c>
      <c r="Z147" s="4">
        <v>1</v>
      </c>
      <c r="AA147" s="4">
        <v>2</v>
      </c>
      <c r="AB147" s="4">
        <v>1</v>
      </c>
      <c r="AC147" s="4">
        <v>2</v>
      </c>
      <c r="AD147" s="4">
        <v>1</v>
      </c>
      <c r="AE147" s="4">
        <v>1</v>
      </c>
      <c r="AF147" s="4">
        <v>3</v>
      </c>
      <c r="AG147" s="4">
        <v>2</v>
      </c>
      <c r="AH147" s="4">
        <v>3</v>
      </c>
      <c r="AI147" s="4">
        <v>2</v>
      </c>
      <c r="AJ147" s="4">
        <v>1</v>
      </c>
      <c r="AK147" s="4">
        <v>3</v>
      </c>
      <c r="AL147" s="4">
        <v>1</v>
      </c>
      <c r="AM147" s="4">
        <v>2</v>
      </c>
      <c r="AN147" s="4">
        <v>1</v>
      </c>
      <c r="AO147" s="4">
        <v>1</v>
      </c>
      <c r="AP147" s="4">
        <v>1</v>
      </c>
      <c r="AQ147" s="4">
        <v>1</v>
      </c>
      <c r="AR147" s="4">
        <v>1</v>
      </c>
      <c r="AS147" s="4">
        <v>1</v>
      </c>
      <c r="AT147" s="4">
        <v>1</v>
      </c>
      <c r="AU147" s="4">
        <v>1</v>
      </c>
      <c r="AV147" s="4">
        <v>3</v>
      </c>
      <c r="AW147" s="4">
        <v>1</v>
      </c>
      <c r="AX147" s="4">
        <v>1</v>
      </c>
      <c r="AY147" s="4">
        <v>2</v>
      </c>
      <c r="AZ147" s="4">
        <v>2</v>
      </c>
      <c r="BA147" s="4">
        <v>2</v>
      </c>
      <c r="BB147" s="4">
        <v>1</v>
      </c>
      <c r="BC147" s="4">
        <v>1</v>
      </c>
      <c r="BD147" s="4">
        <v>1</v>
      </c>
      <c r="BE147" s="4">
        <v>1</v>
      </c>
      <c r="BF147" s="4">
        <v>1</v>
      </c>
      <c r="BG147" s="4">
        <v>1</v>
      </c>
      <c r="BH147" s="4">
        <v>1</v>
      </c>
      <c r="BI147" s="4">
        <v>1</v>
      </c>
      <c r="BJ147" s="4">
        <v>1</v>
      </c>
    </row>
    <row r="148" spans="1:62" ht="14" x14ac:dyDescent="0.15">
      <c r="A148" s="20" t="str">
        <f t="shared" si="2"/>
        <v>KommunikationsstilNA[SQ001]</v>
      </c>
      <c r="B148" s="4" t="s">
        <v>974</v>
      </c>
      <c r="C148" s="4">
        <v>3</v>
      </c>
      <c r="D148" s="4">
        <v>3</v>
      </c>
      <c r="E148" s="4">
        <v>5</v>
      </c>
      <c r="F148" s="4">
        <v>5</v>
      </c>
      <c r="G148" s="4">
        <v>3</v>
      </c>
      <c r="H148" s="4">
        <v>4</v>
      </c>
      <c r="I148" s="4">
        <v>2</v>
      </c>
      <c r="J148" s="4">
        <v>3</v>
      </c>
      <c r="K148" s="4">
        <v>4</v>
      </c>
      <c r="L148" s="4">
        <v>3</v>
      </c>
      <c r="M148" s="4">
        <v>2</v>
      </c>
      <c r="N148" s="4">
        <v>3</v>
      </c>
      <c r="O148" s="4">
        <v>5</v>
      </c>
      <c r="P148" s="4">
        <v>4</v>
      </c>
      <c r="Q148" s="4">
        <v>5</v>
      </c>
      <c r="R148" s="4">
        <v>5</v>
      </c>
      <c r="S148" s="4">
        <v>1</v>
      </c>
      <c r="T148" s="4">
        <v>3</v>
      </c>
      <c r="U148" s="4">
        <v>5</v>
      </c>
      <c r="V148" s="4">
        <v>4</v>
      </c>
      <c r="W148" s="4">
        <v>3</v>
      </c>
      <c r="X148" s="4">
        <v>4</v>
      </c>
      <c r="Y148" s="4">
        <v>2</v>
      </c>
      <c r="Z148" s="4">
        <v>1</v>
      </c>
      <c r="AA148" s="4">
        <v>2</v>
      </c>
      <c r="AB148" s="4">
        <v>4</v>
      </c>
      <c r="AC148" s="4">
        <v>2</v>
      </c>
      <c r="AD148" s="4">
        <v>1</v>
      </c>
      <c r="AE148" s="4">
        <v>3</v>
      </c>
      <c r="AF148" s="4">
        <v>4</v>
      </c>
      <c r="AG148" s="4">
        <v>5</v>
      </c>
      <c r="AH148" s="4">
        <v>3</v>
      </c>
      <c r="AI148" s="4">
        <v>4</v>
      </c>
      <c r="AJ148" s="4">
        <v>4</v>
      </c>
      <c r="AK148" s="4">
        <v>3</v>
      </c>
      <c r="AL148" s="4">
        <v>2</v>
      </c>
      <c r="AM148" s="4">
        <v>3</v>
      </c>
      <c r="AN148" s="4">
        <v>2</v>
      </c>
      <c r="AO148" s="4">
        <v>5</v>
      </c>
      <c r="AP148" s="4">
        <v>4</v>
      </c>
      <c r="AQ148" s="4">
        <v>4</v>
      </c>
      <c r="AR148" s="4">
        <v>5</v>
      </c>
      <c r="AS148" s="4">
        <v>4</v>
      </c>
      <c r="AT148" s="4">
        <v>5</v>
      </c>
      <c r="AU148" s="4">
        <v>3</v>
      </c>
      <c r="AV148" s="4">
        <v>4</v>
      </c>
      <c r="AW148" s="4">
        <v>2</v>
      </c>
      <c r="AX148" s="4">
        <v>4</v>
      </c>
      <c r="AY148" s="4">
        <v>2</v>
      </c>
      <c r="AZ148" s="4">
        <v>4</v>
      </c>
      <c r="BA148" s="4">
        <v>3</v>
      </c>
      <c r="BB148" s="4">
        <v>4</v>
      </c>
      <c r="BC148" s="4">
        <v>4</v>
      </c>
      <c r="BD148" s="4">
        <v>3</v>
      </c>
      <c r="BE148" s="4">
        <v>3</v>
      </c>
      <c r="BF148" s="4">
        <v>4</v>
      </c>
      <c r="BG148" s="4">
        <v>2</v>
      </c>
      <c r="BH148" s="4">
        <v>3</v>
      </c>
      <c r="BI148" s="4">
        <v>1</v>
      </c>
      <c r="BJ148" s="4">
        <v>4</v>
      </c>
    </row>
    <row r="149" spans="1:62" ht="14" x14ac:dyDescent="0.15">
      <c r="A149" s="20" t="str">
        <f t="shared" si="2"/>
        <v>KommunikationsstilNA[SQ002]</v>
      </c>
      <c r="B149" s="4" t="s">
        <v>975</v>
      </c>
      <c r="C149" s="4">
        <v>3</v>
      </c>
      <c r="D149" s="4">
        <v>3</v>
      </c>
      <c r="E149" s="4">
        <v>4</v>
      </c>
      <c r="F149" s="4">
        <v>5</v>
      </c>
      <c r="G149" s="4">
        <v>3</v>
      </c>
      <c r="H149" s="4">
        <v>4</v>
      </c>
      <c r="I149" s="4">
        <v>1</v>
      </c>
      <c r="J149" s="4">
        <v>3</v>
      </c>
      <c r="K149" s="4">
        <v>4</v>
      </c>
      <c r="L149" s="4">
        <v>3</v>
      </c>
      <c r="M149" s="4">
        <v>2</v>
      </c>
      <c r="N149" s="4">
        <v>3</v>
      </c>
      <c r="O149" s="4">
        <v>3</v>
      </c>
      <c r="P149" s="4">
        <v>1</v>
      </c>
      <c r="Q149" s="4">
        <v>1</v>
      </c>
      <c r="R149" s="4">
        <v>5</v>
      </c>
      <c r="S149" s="4">
        <v>1</v>
      </c>
      <c r="T149" s="4">
        <v>3</v>
      </c>
      <c r="U149" s="4">
        <v>5</v>
      </c>
      <c r="V149" s="4">
        <v>3</v>
      </c>
      <c r="W149" s="4">
        <v>2</v>
      </c>
      <c r="X149" s="4">
        <v>4</v>
      </c>
      <c r="Y149" s="4">
        <v>2</v>
      </c>
      <c r="Z149" s="4">
        <v>1</v>
      </c>
      <c r="AA149" s="4">
        <v>4</v>
      </c>
      <c r="AB149" s="4">
        <v>4</v>
      </c>
      <c r="AC149" s="4">
        <v>3</v>
      </c>
      <c r="AD149" s="4">
        <v>1</v>
      </c>
      <c r="AE149" s="4">
        <v>1</v>
      </c>
      <c r="AF149" s="4">
        <v>4</v>
      </c>
      <c r="AG149" s="4">
        <v>5</v>
      </c>
      <c r="AH149" s="4">
        <v>4</v>
      </c>
      <c r="AI149" s="4">
        <v>3</v>
      </c>
      <c r="AJ149" s="4">
        <v>2</v>
      </c>
      <c r="AK149" s="4">
        <v>3</v>
      </c>
      <c r="AL149" s="4">
        <v>2</v>
      </c>
      <c r="AM149" s="4">
        <v>2</v>
      </c>
      <c r="AN149" s="4">
        <v>3</v>
      </c>
      <c r="AO149" s="4">
        <v>5</v>
      </c>
      <c r="AP149" s="4">
        <v>4</v>
      </c>
      <c r="AQ149" s="4">
        <v>4</v>
      </c>
      <c r="AR149" s="4">
        <v>2</v>
      </c>
      <c r="AS149" s="4">
        <v>4</v>
      </c>
      <c r="AT149" s="4">
        <v>3</v>
      </c>
      <c r="AU149" s="4">
        <v>2</v>
      </c>
      <c r="AV149" s="4">
        <v>4</v>
      </c>
      <c r="AW149" s="4">
        <v>3</v>
      </c>
      <c r="AX149" s="4">
        <v>2</v>
      </c>
      <c r="AY149" s="4">
        <v>2</v>
      </c>
      <c r="AZ149" s="4">
        <v>4</v>
      </c>
      <c r="BA149" s="4">
        <v>3</v>
      </c>
      <c r="BB149" s="4">
        <v>3</v>
      </c>
      <c r="BC149" s="4">
        <v>4</v>
      </c>
      <c r="BD149" s="4">
        <v>2</v>
      </c>
      <c r="BE149" s="4">
        <v>2</v>
      </c>
      <c r="BF149" s="4">
        <v>4</v>
      </c>
      <c r="BG149" s="4">
        <v>1</v>
      </c>
      <c r="BH149" s="4">
        <v>4</v>
      </c>
      <c r="BI149" s="4">
        <v>1</v>
      </c>
      <c r="BJ149" s="4">
        <v>3</v>
      </c>
    </row>
    <row r="150" spans="1:62" ht="14" x14ac:dyDescent="0.15">
      <c r="A150" s="20" t="str">
        <f t="shared" si="2"/>
        <v>KommunikationsstilNA[SQ003]</v>
      </c>
      <c r="B150" s="4" t="s">
        <v>976</v>
      </c>
      <c r="C150" s="4">
        <v>3</v>
      </c>
      <c r="D150" s="4">
        <v>3</v>
      </c>
      <c r="E150" s="4">
        <v>4</v>
      </c>
      <c r="F150" s="4">
        <v>5</v>
      </c>
      <c r="G150" s="4">
        <v>3</v>
      </c>
      <c r="H150" s="4">
        <v>5</v>
      </c>
      <c r="I150" s="4">
        <v>2</v>
      </c>
      <c r="J150" s="4">
        <v>3</v>
      </c>
      <c r="K150" s="4">
        <v>3</v>
      </c>
      <c r="L150" s="4">
        <v>4</v>
      </c>
      <c r="M150" s="4">
        <v>2</v>
      </c>
      <c r="N150" s="4">
        <v>3</v>
      </c>
      <c r="O150" s="4">
        <v>4</v>
      </c>
      <c r="P150" s="4">
        <v>4</v>
      </c>
      <c r="Q150" s="4">
        <v>5</v>
      </c>
      <c r="R150" s="4">
        <v>5</v>
      </c>
      <c r="S150" s="4">
        <v>1</v>
      </c>
      <c r="T150" s="4">
        <v>3</v>
      </c>
      <c r="U150" s="4">
        <v>5</v>
      </c>
      <c r="V150" s="4">
        <v>3</v>
      </c>
      <c r="W150" s="4">
        <v>2</v>
      </c>
      <c r="X150" s="4">
        <v>4</v>
      </c>
      <c r="Y150" s="4">
        <v>2</v>
      </c>
      <c r="Z150" s="4">
        <v>1</v>
      </c>
      <c r="AA150" s="4">
        <v>3</v>
      </c>
      <c r="AB150" s="4">
        <v>4</v>
      </c>
      <c r="AC150" s="4">
        <v>3</v>
      </c>
      <c r="AD150" s="4">
        <v>1</v>
      </c>
      <c r="AE150" s="4">
        <v>3</v>
      </c>
      <c r="AF150" s="4">
        <v>4</v>
      </c>
      <c r="AG150" s="4">
        <v>5</v>
      </c>
      <c r="AH150" s="4">
        <v>4</v>
      </c>
      <c r="AI150" s="4">
        <v>4</v>
      </c>
      <c r="AJ150" s="4">
        <v>4</v>
      </c>
      <c r="AK150" s="4">
        <v>3</v>
      </c>
      <c r="AL150" s="4">
        <v>1</v>
      </c>
      <c r="AM150" s="4">
        <v>3</v>
      </c>
      <c r="AN150" s="4">
        <v>2</v>
      </c>
      <c r="AO150" s="4">
        <v>5</v>
      </c>
      <c r="AP150" s="4">
        <v>4</v>
      </c>
      <c r="AQ150" s="4">
        <v>4</v>
      </c>
      <c r="AR150" s="4">
        <v>5</v>
      </c>
      <c r="AS150" s="4">
        <v>4</v>
      </c>
      <c r="AT150" s="4">
        <v>5</v>
      </c>
      <c r="AU150" s="4">
        <v>2</v>
      </c>
      <c r="AV150" s="4">
        <v>4</v>
      </c>
      <c r="AW150" s="4">
        <v>2</v>
      </c>
      <c r="AX150" s="4">
        <v>3</v>
      </c>
      <c r="AY150" s="4">
        <v>2</v>
      </c>
      <c r="AZ150" s="4">
        <v>4</v>
      </c>
      <c r="BA150" s="4">
        <v>3</v>
      </c>
      <c r="BB150" s="4">
        <v>4</v>
      </c>
      <c r="BC150" s="4">
        <v>4</v>
      </c>
      <c r="BD150" s="4">
        <v>3</v>
      </c>
      <c r="BE150" s="4">
        <v>3</v>
      </c>
      <c r="BF150" s="4">
        <v>4</v>
      </c>
      <c r="BG150" s="4">
        <v>2</v>
      </c>
      <c r="BH150" s="4">
        <v>4</v>
      </c>
      <c r="BI150" s="4">
        <v>1</v>
      </c>
      <c r="BJ150" s="4">
        <v>4</v>
      </c>
    </row>
    <row r="151" spans="1:62" ht="14" x14ac:dyDescent="0.15">
      <c r="A151" s="20" t="str">
        <f t="shared" si="2"/>
        <v>ValueAlignmentNA[SQ001]</v>
      </c>
      <c r="B151" s="4" t="s">
        <v>977</v>
      </c>
      <c r="C151" s="4">
        <v>3</v>
      </c>
      <c r="D151" s="4">
        <v>3</v>
      </c>
      <c r="E151" s="4">
        <v>4</v>
      </c>
      <c r="F151" s="4">
        <v>3</v>
      </c>
      <c r="G151" s="4">
        <v>3</v>
      </c>
      <c r="H151" s="4">
        <v>2</v>
      </c>
      <c r="I151" s="4">
        <v>1</v>
      </c>
      <c r="J151" s="4">
        <v>4</v>
      </c>
      <c r="K151" s="4">
        <v>5</v>
      </c>
      <c r="L151" s="4">
        <v>1</v>
      </c>
      <c r="M151" s="4">
        <v>3</v>
      </c>
      <c r="N151" s="4">
        <v>3</v>
      </c>
      <c r="O151" s="4">
        <v>1</v>
      </c>
      <c r="P151" s="4">
        <v>1</v>
      </c>
      <c r="Q151" s="4">
        <v>1</v>
      </c>
      <c r="R151" s="4">
        <v>5</v>
      </c>
      <c r="S151" s="4">
        <v>1</v>
      </c>
      <c r="T151" s="4">
        <v>1</v>
      </c>
      <c r="U151" s="4">
        <v>3</v>
      </c>
      <c r="V151" s="4">
        <v>3</v>
      </c>
      <c r="W151" s="4">
        <v>2</v>
      </c>
      <c r="X151" s="4">
        <v>1</v>
      </c>
      <c r="Y151" s="4">
        <v>2</v>
      </c>
      <c r="Z151" s="4">
        <v>1</v>
      </c>
      <c r="AA151" s="4">
        <v>1</v>
      </c>
      <c r="AB151" s="4">
        <v>2</v>
      </c>
      <c r="AC151" s="4">
        <v>1</v>
      </c>
      <c r="AD151" s="4">
        <v>3</v>
      </c>
      <c r="AE151" s="4">
        <v>2</v>
      </c>
      <c r="AF151" s="4">
        <v>2</v>
      </c>
      <c r="AG151" s="4">
        <v>5</v>
      </c>
      <c r="AH151" s="4">
        <v>3</v>
      </c>
      <c r="AI151" s="4">
        <v>3</v>
      </c>
      <c r="AJ151" s="4">
        <v>2</v>
      </c>
      <c r="AK151" s="4">
        <v>3</v>
      </c>
      <c r="AL151" s="4">
        <v>1</v>
      </c>
      <c r="AM151" s="4">
        <v>2</v>
      </c>
      <c r="AN151" s="4">
        <v>3</v>
      </c>
      <c r="AO151" s="4">
        <v>1</v>
      </c>
      <c r="AP151" s="4">
        <v>3</v>
      </c>
      <c r="AQ151" s="4">
        <v>3</v>
      </c>
      <c r="AR151" s="4">
        <v>1</v>
      </c>
      <c r="AS151" s="4">
        <v>1</v>
      </c>
      <c r="AT151" s="4">
        <v>1</v>
      </c>
      <c r="AU151" s="4">
        <v>1</v>
      </c>
      <c r="AV151" s="4">
        <v>3</v>
      </c>
      <c r="AW151" s="4">
        <v>1</v>
      </c>
      <c r="AX151" s="4">
        <v>1</v>
      </c>
      <c r="AY151" s="4">
        <v>2</v>
      </c>
      <c r="AZ151" s="4">
        <v>3</v>
      </c>
      <c r="BA151" s="4">
        <v>2</v>
      </c>
      <c r="BB151" s="4">
        <v>1</v>
      </c>
      <c r="BC151" s="4">
        <v>1</v>
      </c>
      <c r="BD151" s="4">
        <v>1</v>
      </c>
      <c r="BE151" s="4">
        <v>1</v>
      </c>
      <c r="BF151" s="4">
        <v>1</v>
      </c>
      <c r="BG151" s="4">
        <v>2</v>
      </c>
      <c r="BH151" s="4">
        <v>2</v>
      </c>
      <c r="BI151" s="4">
        <v>1</v>
      </c>
      <c r="BJ151" s="4">
        <v>3</v>
      </c>
    </row>
    <row r="152" spans="1:62" ht="14" x14ac:dyDescent="0.15">
      <c r="A152" s="20" t="str">
        <f t="shared" si="2"/>
        <v>ValueAlignmentNA[SQ002]</v>
      </c>
      <c r="B152" s="4" t="s">
        <v>978</v>
      </c>
      <c r="C152" s="4">
        <v>3</v>
      </c>
      <c r="D152" s="4">
        <v>3</v>
      </c>
      <c r="E152" s="4">
        <v>4</v>
      </c>
      <c r="F152" s="4">
        <v>3</v>
      </c>
      <c r="G152" s="4">
        <v>4</v>
      </c>
      <c r="H152" s="4">
        <v>3</v>
      </c>
      <c r="I152" s="4">
        <v>1</v>
      </c>
      <c r="J152" s="4">
        <v>2</v>
      </c>
      <c r="K152" s="4">
        <v>3</v>
      </c>
      <c r="L152" s="4">
        <v>3</v>
      </c>
      <c r="M152" s="4">
        <v>3</v>
      </c>
      <c r="N152" s="4">
        <v>3</v>
      </c>
      <c r="O152" s="4">
        <v>1</v>
      </c>
      <c r="P152" s="4">
        <v>3</v>
      </c>
      <c r="Q152" s="4">
        <v>1</v>
      </c>
      <c r="R152" s="4">
        <v>5</v>
      </c>
      <c r="S152" s="4">
        <v>4</v>
      </c>
      <c r="T152" s="4">
        <v>2</v>
      </c>
      <c r="U152" s="4">
        <v>4</v>
      </c>
      <c r="V152" s="4">
        <v>3</v>
      </c>
      <c r="W152" s="4">
        <v>2</v>
      </c>
      <c r="X152" s="4">
        <v>1</v>
      </c>
      <c r="Y152" s="4">
        <v>2</v>
      </c>
      <c r="Z152" s="4">
        <v>1</v>
      </c>
      <c r="AA152" s="4">
        <v>1</v>
      </c>
      <c r="AB152" s="4">
        <v>3</v>
      </c>
      <c r="AC152" s="4">
        <v>1</v>
      </c>
      <c r="AD152" s="4">
        <v>5</v>
      </c>
      <c r="AE152" s="4">
        <v>3</v>
      </c>
      <c r="AF152" s="4">
        <v>3</v>
      </c>
      <c r="AG152" s="4">
        <v>5</v>
      </c>
      <c r="AH152" s="4">
        <v>3</v>
      </c>
      <c r="AI152" s="4">
        <v>3</v>
      </c>
      <c r="AJ152" s="4">
        <v>2</v>
      </c>
      <c r="AK152" s="4">
        <v>4</v>
      </c>
      <c r="AL152" s="4">
        <v>3</v>
      </c>
      <c r="AM152" s="4">
        <v>2</v>
      </c>
      <c r="AN152" s="4">
        <v>4</v>
      </c>
      <c r="AO152" s="4">
        <v>1</v>
      </c>
      <c r="AP152" s="4">
        <v>5</v>
      </c>
      <c r="AQ152" s="4">
        <v>4</v>
      </c>
      <c r="AR152" s="4">
        <v>1</v>
      </c>
      <c r="AS152" s="4">
        <v>3</v>
      </c>
      <c r="AT152" s="4">
        <v>1</v>
      </c>
      <c r="AU152" s="4">
        <v>1</v>
      </c>
      <c r="AV152" s="4">
        <v>3</v>
      </c>
      <c r="AW152" s="4">
        <v>5</v>
      </c>
      <c r="AX152" s="4">
        <v>1</v>
      </c>
      <c r="AY152" s="4">
        <v>2</v>
      </c>
      <c r="AZ152" s="4">
        <v>3</v>
      </c>
      <c r="BA152" s="4">
        <v>3</v>
      </c>
      <c r="BB152" s="4">
        <v>1</v>
      </c>
      <c r="BC152" s="4">
        <v>1</v>
      </c>
      <c r="BD152" s="4">
        <v>3</v>
      </c>
      <c r="BE152" s="4">
        <v>1</v>
      </c>
      <c r="BF152" s="4">
        <v>5</v>
      </c>
      <c r="BG152" s="4">
        <v>1</v>
      </c>
      <c r="BH152" s="4">
        <v>4</v>
      </c>
      <c r="BI152" s="4">
        <v>1</v>
      </c>
      <c r="BJ152" s="4">
        <v>4</v>
      </c>
    </row>
    <row r="153" spans="1:62" ht="14" x14ac:dyDescent="0.15">
      <c r="A153" s="20" t="str">
        <f t="shared" si="2"/>
        <v>ValueAlignmentNA[SQ003]</v>
      </c>
      <c r="B153" s="4" t="s">
        <v>979</v>
      </c>
      <c r="C153" s="4">
        <v>3</v>
      </c>
      <c r="D153" s="4">
        <v>3</v>
      </c>
      <c r="E153" s="4">
        <v>3</v>
      </c>
      <c r="F153" s="4">
        <v>2</v>
      </c>
      <c r="G153" s="4">
        <v>3</v>
      </c>
      <c r="H153" s="4">
        <v>3</v>
      </c>
      <c r="I153" s="4">
        <v>1</v>
      </c>
      <c r="J153" s="4">
        <v>2</v>
      </c>
      <c r="K153" s="4">
        <v>4</v>
      </c>
      <c r="L153" s="4">
        <v>3</v>
      </c>
      <c r="M153" s="4">
        <v>3</v>
      </c>
      <c r="N153" s="4">
        <v>2</v>
      </c>
      <c r="O153" s="4">
        <v>3</v>
      </c>
      <c r="P153" s="4">
        <v>4</v>
      </c>
      <c r="Q153" s="4">
        <v>1</v>
      </c>
      <c r="R153" s="4">
        <v>5</v>
      </c>
      <c r="S153" s="4">
        <v>2</v>
      </c>
      <c r="T153" s="4">
        <v>2</v>
      </c>
      <c r="U153" s="4">
        <v>4</v>
      </c>
      <c r="V153" s="4">
        <v>4</v>
      </c>
      <c r="W153" s="4">
        <v>3</v>
      </c>
      <c r="X153" s="4">
        <v>1</v>
      </c>
      <c r="Y153" s="4">
        <v>2</v>
      </c>
      <c r="Z153" s="4">
        <v>1</v>
      </c>
      <c r="AA153" s="4">
        <v>3</v>
      </c>
      <c r="AB153" s="4">
        <v>3</v>
      </c>
      <c r="AC153" s="4">
        <v>2</v>
      </c>
      <c r="AD153" s="4">
        <v>3</v>
      </c>
      <c r="AE153" s="4">
        <v>3</v>
      </c>
      <c r="AF153" s="4">
        <v>4</v>
      </c>
      <c r="AG153" s="4">
        <v>5</v>
      </c>
      <c r="AH153" s="4">
        <v>3</v>
      </c>
      <c r="AI153" s="4">
        <v>4</v>
      </c>
      <c r="AJ153" s="4">
        <v>1</v>
      </c>
      <c r="AK153" s="4">
        <v>4</v>
      </c>
      <c r="AL153" s="4">
        <v>3</v>
      </c>
      <c r="AM153" s="4">
        <v>2</v>
      </c>
      <c r="AN153" s="4">
        <v>2</v>
      </c>
      <c r="AO153" s="4">
        <v>1</v>
      </c>
      <c r="AP153" s="4">
        <v>4</v>
      </c>
      <c r="AQ153" s="4">
        <v>3</v>
      </c>
      <c r="AR153" s="4">
        <v>1</v>
      </c>
      <c r="AS153" s="4">
        <v>3</v>
      </c>
      <c r="AT153" s="4">
        <v>1</v>
      </c>
      <c r="AU153" s="4">
        <v>1</v>
      </c>
      <c r="AV153" s="4">
        <v>4</v>
      </c>
      <c r="AW153" s="4">
        <v>4</v>
      </c>
      <c r="AX153" s="4">
        <v>1</v>
      </c>
      <c r="AY153" s="4">
        <v>2</v>
      </c>
      <c r="AZ153" s="4">
        <v>3</v>
      </c>
      <c r="BA153" s="4">
        <v>4</v>
      </c>
      <c r="BB153" s="4">
        <v>1</v>
      </c>
      <c r="BC153" s="4">
        <v>1</v>
      </c>
      <c r="BD153" s="4">
        <v>3</v>
      </c>
      <c r="BE153" s="4">
        <v>1</v>
      </c>
      <c r="BF153" s="4">
        <v>3</v>
      </c>
      <c r="BG153" s="4">
        <v>1</v>
      </c>
      <c r="BH153" s="4">
        <v>2</v>
      </c>
      <c r="BI153" s="4">
        <v>1</v>
      </c>
      <c r="BJ153" s="4">
        <v>4</v>
      </c>
    </row>
    <row r="154" spans="1:62" ht="14" x14ac:dyDescent="0.15">
      <c r="A154" s="20" t="str">
        <f t="shared" si="2"/>
        <v>ValueAlignmentNA[SQ004]</v>
      </c>
      <c r="B154" s="4" t="s">
        <v>980</v>
      </c>
      <c r="C154" s="4">
        <v>3</v>
      </c>
      <c r="D154" s="4">
        <v>3</v>
      </c>
      <c r="E154" s="4">
        <v>3</v>
      </c>
      <c r="F154" s="4">
        <v>1</v>
      </c>
      <c r="G154" s="4">
        <v>3</v>
      </c>
      <c r="H154" s="4">
        <v>2</v>
      </c>
      <c r="I154" s="4">
        <v>1</v>
      </c>
      <c r="J154" s="4">
        <v>4</v>
      </c>
      <c r="K154" s="4">
        <v>3</v>
      </c>
      <c r="L154" s="4">
        <v>3</v>
      </c>
      <c r="M154" s="4">
        <v>2</v>
      </c>
      <c r="N154" s="4">
        <v>3</v>
      </c>
      <c r="O154" s="4">
        <v>1</v>
      </c>
      <c r="P154" s="4">
        <v>3</v>
      </c>
      <c r="Q154" s="4">
        <v>1</v>
      </c>
      <c r="R154" s="4">
        <v>1</v>
      </c>
      <c r="S154" s="4">
        <v>1</v>
      </c>
      <c r="T154" s="4">
        <v>2</v>
      </c>
      <c r="U154" s="4">
        <v>3</v>
      </c>
      <c r="V154" s="4">
        <v>2</v>
      </c>
      <c r="W154" s="4">
        <v>5</v>
      </c>
      <c r="X154" s="4">
        <v>1</v>
      </c>
      <c r="Y154" s="4">
        <v>2</v>
      </c>
      <c r="Z154" s="4">
        <v>1</v>
      </c>
      <c r="AA154" s="4">
        <v>1</v>
      </c>
      <c r="AB154" s="4">
        <v>3</v>
      </c>
      <c r="AC154" s="4">
        <v>2</v>
      </c>
      <c r="AD154" s="4">
        <v>3</v>
      </c>
      <c r="AE154" s="4">
        <v>3</v>
      </c>
      <c r="AF154" s="4">
        <v>3</v>
      </c>
      <c r="AG154" s="4">
        <v>5</v>
      </c>
      <c r="AH154" s="4">
        <v>3</v>
      </c>
      <c r="AI154" s="4">
        <v>3</v>
      </c>
      <c r="AJ154" s="4">
        <v>2</v>
      </c>
      <c r="AK154" s="4">
        <v>4</v>
      </c>
      <c r="AL154" s="4">
        <v>3</v>
      </c>
      <c r="AM154" s="4">
        <v>2</v>
      </c>
      <c r="AN154" s="4">
        <v>3</v>
      </c>
      <c r="AO154" s="4">
        <v>2</v>
      </c>
      <c r="AP154" s="4">
        <v>4</v>
      </c>
      <c r="AQ154" s="4">
        <v>3</v>
      </c>
      <c r="AR154" s="4">
        <v>1</v>
      </c>
      <c r="AS154" s="4">
        <v>3</v>
      </c>
      <c r="AT154" s="4">
        <v>1</v>
      </c>
      <c r="AU154" s="4">
        <v>1</v>
      </c>
      <c r="AV154" s="4">
        <v>3</v>
      </c>
      <c r="AW154" s="4">
        <v>1</v>
      </c>
      <c r="AX154" s="4">
        <v>2</v>
      </c>
      <c r="AY154" s="4">
        <v>2</v>
      </c>
      <c r="AZ154" s="4">
        <v>3</v>
      </c>
      <c r="BA154" s="4">
        <v>3</v>
      </c>
      <c r="BB154" s="4">
        <v>1</v>
      </c>
      <c r="BC154" s="4">
        <v>1</v>
      </c>
      <c r="BD154" s="4">
        <v>3</v>
      </c>
      <c r="BE154" s="4">
        <v>1</v>
      </c>
      <c r="BF154" s="4">
        <v>1</v>
      </c>
      <c r="BG154" s="4">
        <v>5</v>
      </c>
      <c r="BH154" s="4">
        <v>2</v>
      </c>
      <c r="BI154" s="4">
        <v>1</v>
      </c>
      <c r="BJ154" s="4">
        <v>3</v>
      </c>
    </row>
    <row r="155" spans="1:62" ht="14" x14ac:dyDescent="0.15">
      <c r="A155" s="20" t="str">
        <f t="shared" si="2"/>
        <v>GlaubwuerdigkeitNA[SQ001]</v>
      </c>
      <c r="B155" s="4" t="s">
        <v>981</v>
      </c>
      <c r="C155" s="4">
        <v>3</v>
      </c>
      <c r="D155" s="4">
        <v>5</v>
      </c>
      <c r="E155" s="4">
        <v>4</v>
      </c>
      <c r="F155" s="4">
        <v>4</v>
      </c>
      <c r="G155" s="4">
        <v>4</v>
      </c>
      <c r="H155" s="4">
        <v>5</v>
      </c>
      <c r="I155" s="4">
        <v>3</v>
      </c>
      <c r="J155" s="4">
        <v>4</v>
      </c>
      <c r="K155" s="4">
        <v>3</v>
      </c>
      <c r="L155" s="4">
        <v>5</v>
      </c>
      <c r="M155" s="4">
        <v>3</v>
      </c>
      <c r="N155" s="4">
        <v>5</v>
      </c>
      <c r="O155" s="4">
        <v>4</v>
      </c>
      <c r="P155" s="4">
        <v>4</v>
      </c>
      <c r="Q155" s="4">
        <v>5</v>
      </c>
      <c r="R155" s="4">
        <v>5</v>
      </c>
      <c r="S155" s="4">
        <v>4</v>
      </c>
      <c r="T155" s="4">
        <v>4</v>
      </c>
      <c r="U155" s="4">
        <v>3</v>
      </c>
      <c r="V155" s="4">
        <v>3</v>
      </c>
      <c r="W155" s="4">
        <v>2</v>
      </c>
      <c r="X155" s="4">
        <v>5</v>
      </c>
      <c r="Y155" s="4">
        <v>4</v>
      </c>
      <c r="Z155" s="4">
        <v>1</v>
      </c>
      <c r="AA155" s="4">
        <v>4</v>
      </c>
      <c r="AB155" s="4">
        <v>5</v>
      </c>
      <c r="AC155" s="4">
        <v>2</v>
      </c>
      <c r="AD155" s="4">
        <v>4</v>
      </c>
      <c r="AE155" s="4">
        <v>4</v>
      </c>
      <c r="AF155" s="4">
        <v>4</v>
      </c>
      <c r="AG155" s="4">
        <v>5</v>
      </c>
      <c r="AH155" s="4">
        <v>4</v>
      </c>
      <c r="AI155" s="4">
        <v>3</v>
      </c>
      <c r="AJ155" s="4">
        <v>5</v>
      </c>
      <c r="AK155" s="4">
        <v>4</v>
      </c>
      <c r="AL155" s="4">
        <v>5</v>
      </c>
      <c r="AM155" s="4">
        <v>4</v>
      </c>
      <c r="AN155" s="4">
        <v>4</v>
      </c>
      <c r="AO155" s="4">
        <v>2</v>
      </c>
      <c r="AP155" s="4">
        <v>4</v>
      </c>
      <c r="AQ155" s="4">
        <v>5</v>
      </c>
      <c r="AR155" s="4">
        <v>5</v>
      </c>
      <c r="AS155" s="4">
        <v>4</v>
      </c>
      <c r="AT155" s="4">
        <v>4</v>
      </c>
      <c r="AU155" s="4">
        <v>1</v>
      </c>
      <c r="AV155" s="4">
        <v>4</v>
      </c>
      <c r="AW155" s="4">
        <v>5</v>
      </c>
      <c r="AX155" s="4">
        <v>4</v>
      </c>
      <c r="AY155" s="4">
        <v>4</v>
      </c>
      <c r="AZ155" s="4">
        <v>5</v>
      </c>
      <c r="BA155" s="4">
        <v>4</v>
      </c>
      <c r="BB155" s="4">
        <v>5</v>
      </c>
      <c r="BC155" s="4">
        <v>4</v>
      </c>
      <c r="BD155" s="4">
        <v>2</v>
      </c>
      <c r="BE155" s="4">
        <v>3</v>
      </c>
      <c r="BF155" s="4">
        <v>4</v>
      </c>
      <c r="BG155" s="4">
        <v>2</v>
      </c>
      <c r="BH155" s="4">
        <v>2</v>
      </c>
      <c r="BI155" s="4">
        <v>4</v>
      </c>
      <c r="BJ155" s="4">
        <v>4</v>
      </c>
    </row>
    <row r="156" spans="1:62" ht="14" x14ac:dyDescent="0.15">
      <c r="A156" s="20" t="str">
        <f t="shared" si="2"/>
        <v>GlaubwuerdigkeitNA[SQ002]</v>
      </c>
      <c r="B156" s="4" t="s">
        <v>982</v>
      </c>
      <c r="C156" s="4">
        <v>3</v>
      </c>
      <c r="D156" s="4">
        <v>3</v>
      </c>
      <c r="E156" s="4">
        <v>4</v>
      </c>
      <c r="F156" s="4">
        <v>5</v>
      </c>
      <c r="G156" s="4">
        <v>3</v>
      </c>
      <c r="H156" s="4">
        <v>5</v>
      </c>
      <c r="I156" s="4">
        <v>3</v>
      </c>
      <c r="J156" s="4">
        <v>4</v>
      </c>
      <c r="K156" s="4">
        <v>4</v>
      </c>
      <c r="L156" s="4">
        <v>5</v>
      </c>
      <c r="M156" s="4">
        <v>3</v>
      </c>
      <c r="N156" s="4">
        <v>5</v>
      </c>
      <c r="O156" s="4">
        <v>3</v>
      </c>
      <c r="P156" s="4">
        <v>4</v>
      </c>
      <c r="Q156" s="4">
        <v>5</v>
      </c>
      <c r="R156" s="4">
        <v>5</v>
      </c>
      <c r="S156" s="4">
        <v>3</v>
      </c>
      <c r="T156" s="4">
        <v>4</v>
      </c>
      <c r="U156" s="4">
        <v>4</v>
      </c>
      <c r="V156" s="4">
        <v>3</v>
      </c>
      <c r="W156" s="4">
        <v>3</v>
      </c>
      <c r="X156" s="4">
        <v>5</v>
      </c>
      <c r="Y156" s="4">
        <v>4</v>
      </c>
      <c r="Z156" s="4">
        <v>2</v>
      </c>
      <c r="AA156" s="4">
        <v>3</v>
      </c>
      <c r="AB156" s="4">
        <v>5</v>
      </c>
      <c r="AC156" s="4">
        <v>3</v>
      </c>
      <c r="AD156" s="4">
        <v>5</v>
      </c>
      <c r="AE156" s="4">
        <v>3</v>
      </c>
      <c r="AF156" s="4">
        <v>4</v>
      </c>
      <c r="AG156" s="4">
        <v>5</v>
      </c>
      <c r="AH156" s="4">
        <v>4</v>
      </c>
      <c r="AI156" s="4">
        <v>3</v>
      </c>
      <c r="AJ156" s="4">
        <v>5</v>
      </c>
      <c r="AK156" s="4">
        <v>4</v>
      </c>
      <c r="AL156" s="4">
        <v>5</v>
      </c>
      <c r="AM156" s="4">
        <v>4</v>
      </c>
      <c r="AN156" s="4">
        <v>4</v>
      </c>
      <c r="AO156" s="4">
        <v>5</v>
      </c>
      <c r="AP156" s="4">
        <v>5</v>
      </c>
      <c r="AQ156" s="4">
        <v>5</v>
      </c>
      <c r="AR156" s="4">
        <v>5</v>
      </c>
      <c r="AS156" s="4">
        <v>3</v>
      </c>
      <c r="AT156" s="4">
        <v>2</v>
      </c>
      <c r="AU156" s="4">
        <v>1</v>
      </c>
      <c r="AV156" s="4">
        <v>4</v>
      </c>
      <c r="AW156" s="4">
        <v>5</v>
      </c>
      <c r="AX156" s="4">
        <v>4</v>
      </c>
      <c r="AY156" s="4">
        <v>4</v>
      </c>
      <c r="AZ156" s="4">
        <v>5</v>
      </c>
      <c r="BA156" s="4">
        <v>4</v>
      </c>
      <c r="BB156" s="4">
        <v>4</v>
      </c>
      <c r="BC156" s="4">
        <v>4</v>
      </c>
      <c r="BD156" s="4">
        <v>2</v>
      </c>
      <c r="BE156" s="4">
        <v>3</v>
      </c>
      <c r="BF156" s="4">
        <v>4</v>
      </c>
      <c r="BG156" s="4">
        <v>3</v>
      </c>
      <c r="BH156" s="4">
        <v>2</v>
      </c>
      <c r="BI156" s="4">
        <v>4</v>
      </c>
      <c r="BJ156" s="4">
        <v>4</v>
      </c>
    </row>
    <row r="157" spans="1:62" ht="14" x14ac:dyDescent="0.15">
      <c r="A157" s="20" t="str">
        <f t="shared" si="2"/>
        <v>GlaubwuerdigkeitNA[SQ003]</v>
      </c>
      <c r="B157" s="4" t="s">
        <v>983</v>
      </c>
      <c r="C157" s="4">
        <v>3</v>
      </c>
      <c r="D157" s="4">
        <v>3</v>
      </c>
      <c r="E157" s="4">
        <v>4</v>
      </c>
      <c r="F157" s="4">
        <v>5</v>
      </c>
      <c r="G157" s="4">
        <v>3</v>
      </c>
      <c r="H157" s="4">
        <v>5</v>
      </c>
      <c r="I157" s="4">
        <v>3</v>
      </c>
      <c r="J157" s="4">
        <v>4</v>
      </c>
      <c r="K157" s="4">
        <v>4</v>
      </c>
      <c r="L157" s="4">
        <v>5</v>
      </c>
      <c r="M157" s="4">
        <v>3</v>
      </c>
      <c r="N157" s="4">
        <v>5</v>
      </c>
      <c r="O157" s="4">
        <v>2</v>
      </c>
      <c r="P157" s="4">
        <v>4</v>
      </c>
      <c r="Q157" s="4">
        <v>5</v>
      </c>
      <c r="R157" s="4">
        <v>4</v>
      </c>
      <c r="S157" s="4">
        <v>4</v>
      </c>
      <c r="T157" s="4">
        <v>3</v>
      </c>
      <c r="U157" s="4">
        <v>4</v>
      </c>
      <c r="V157" s="4">
        <v>3</v>
      </c>
      <c r="W157" s="4">
        <v>2</v>
      </c>
      <c r="X157" s="4">
        <v>5</v>
      </c>
      <c r="Y157" s="4">
        <v>4</v>
      </c>
      <c r="Z157" s="4">
        <v>2</v>
      </c>
      <c r="AA157" s="4">
        <v>4</v>
      </c>
      <c r="AB157" s="4">
        <v>5</v>
      </c>
      <c r="AC157" s="4">
        <v>3</v>
      </c>
      <c r="AD157" s="4">
        <v>4</v>
      </c>
      <c r="AE157" s="4">
        <v>4</v>
      </c>
      <c r="AF157" s="4">
        <v>5</v>
      </c>
      <c r="AG157" s="4">
        <v>5</v>
      </c>
      <c r="AH157" s="4">
        <v>4</v>
      </c>
      <c r="AI157" s="4">
        <v>3</v>
      </c>
      <c r="AJ157" s="4">
        <v>5</v>
      </c>
      <c r="AK157" s="4">
        <v>3</v>
      </c>
      <c r="AL157" s="4">
        <v>5</v>
      </c>
      <c r="AM157" s="4">
        <v>4</v>
      </c>
      <c r="AN157" s="4">
        <v>4</v>
      </c>
      <c r="AO157" s="4">
        <v>5</v>
      </c>
      <c r="AP157" s="4">
        <v>5</v>
      </c>
      <c r="AQ157" s="4">
        <v>5</v>
      </c>
      <c r="AR157" s="4">
        <v>4</v>
      </c>
      <c r="AS157" s="4">
        <v>4</v>
      </c>
      <c r="AT157" s="4">
        <v>3</v>
      </c>
      <c r="AU157" s="4">
        <v>1</v>
      </c>
      <c r="AV157" s="4">
        <v>4</v>
      </c>
      <c r="AW157" s="4">
        <v>5</v>
      </c>
      <c r="AX157" s="4">
        <v>4</v>
      </c>
      <c r="AY157" s="4">
        <v>4</v>
      </c>
      <c r="AZ157" s="4">
        <v>4</v>
      </c>
      <c r="BA157" s="4">
        <v>4</v>
      </c>
      <c r="BB157" s="4">
        <v>5</v>
      </c>
      <c r="BC157" s="4">
        <v>4</v>
      </c>
      <c r="BD157" s="4">
        <v>2</v>
      </c>
      <c r="BE157" s="4">
        <v>3</v>
      </c>
      <c r="BF157" s="4">
        <v>5</v>
      </c>
      <c r="BG157" s="4">
        <v>1</v>
      </c>
      <c r="BH157" s="4">
        <v>3</v>
      </c>
      <c r="BI157" s="4">
        <v>4</v>
      </c>
      <c r="BJ157" s="4">
        <v>4</v>
      </c>
    </row>
    <row r="158" spans="1:62" ht="14" x14ac:dyDescent="0.15">
      <c r="A158" s="20" t="str">
        <f t="shared" si="2"/>
        <v>GlaubwuerdigkeitNA[SQ004]</v>
      </c>
      <c r="B158" s="4" t="s">
        <v>984</v>
      </c>
      <c r="C158" s="4">
        <v>3</v>
      </c>
      <c r="D158" s="4">
        <v>5</v>
      </c>
      <c r="E158" s="4">
        <v>4</v>
      </c>
      <c r="F158" s="4">
        <v>5</v>
      </c>
      <c r="G158" s="4">
        <v>3</v>
      </c>
      <c r="H158" s="4">
        <v>5</v>
      </c>
      <c r="I158" s="4">
        <v>3</v>
      </c>
      <c r="J158" s="4">
        <v>3</v>
      </c>
      <c r="K158" s="4">
        <v>3</v>
      </c>
      <c r="L158" s="4">
        <v>3</v>
      </c>
      <c r="M158" s="4">
        <v>2</v>
      </c>
      <c r="N158" s="4">
        <v>5</v>
      </c>
      <c r="O158" s="4">
        <v>4</v>
      </c>
      <c r="P158" s="4">
        <v>5</v>
      </c>
      <c r="Q158" s="4">
        <v>4</v>
      </c>
      <c r="R158" s="4">
        <v>5</v>
      </c>
      <c r="S158" s="4">
        <v>3</v>
      </c>
      <c r="T158" s="4">
        <v>3</v>
      </c>
      <c r="U158" s="4">
        <v>4</v>
      </c>
      <c r="V158" s="4">
        <v>4</v>
      </c>
      <c r="W158" s="4">
        <v>2</v>
      </c>
      <c r="X158" s="4">
        <v>5</v>
      </c>
      <c r="Y158" s="4">
        <v>4</v>
      </c>
      <c r="Z158" s="4">
        <v>2</v>
      </c>
      <c r="AA158" s="4">
        <v>3</v>
      </c>
      <c r="AB158" s="4">
        <v>4</v>
      </c>
      <c r="AC158" s="4">
        <v>4</v>
      </c>
      <c r="AD158" s="4">
        <v>4</v>
      </c>
      <c r="AE158" s="4">
        <v>3</v>
      </c>
      <c r="AF158" s="4">
        <v>4</v>
      </c>
      <c r="AG158" s="4">
        <v>5</v>
      </c>
      <c r="AH158" s="4">
        <v>4</v>
      </c>
      <c r="AI158" s="4">
        <v>4</v>
      </c>
      <c r="AJ158" s="4">
        <v>4</v>
      </c>
      <c r="AK158" s="4">
        <v>3</v>
      </c>
      <c r="AL158" s="4">
        <v>5</v>
      </c>
      <c r="AM158" s="4">
        <v>4</v>
      </c>
      <c r="AN158" s="4">
        <v>3</v>
      </c>
      <c r="AO158" s="4">
        <v>4</v>
      </c>
      <c r="AP158" s="4">
        <v>4</v>
      </c>
      <c r="AQ158" s="4">
        <v>5</v>
      </c>
      <c r="AR158" s="4">
        <v>4</v>
      </c>
      <c r="AS158" s="4">
        <v>4</v>
      </c>
      <c r="AT158" s="4">
        <v>3</v>
      </c>
      <c r="AU158" s="4">
        <v>2</v>
      </c>
      <c r="AV158" s="4">
        <v>4</v>
      </c>
      <c r="AW158" s="4">
        <v>5</v>
      </c>
      <c r="AX158" s="4">
        <v>4</v>
      </c>
      <c r="AY158" s="4">
        <v>4</v>
      </c>
      <c r="AZ158" s="4">
        <v>4</v>
      </c>
      <c r="BA158" s="4">
        <v>4</v>
      </c>
      <c r="BB158" s="4">
        <v>4</v>
      </c>
      <c r="BC158" s="4">
        <v>4</v>
      </c>
      <c r="BD158" s="4">
        <v>2</v>
      </c>
      <c r="BE158" s="4">
        <v>4</v>
      </c>
      <c r="BF158" s="4">
        <v>4</v>
      </c>
      <c r="BG158" s="4">
        <v>4</v>
      </c>
      <c r="BH158" s="4">
        <v>4</v>
      </c>
      <c r="BI158" s="4">
        <v>4</v>
      </c>
      <c r="BJ158" s="4">
        <v>4</v>
      </c>
    </row>
    <row r="159" spans="1:62" ht="14" x14ac:dyDescent="0.15">
      <c r="A159" s="20" t="str">
        <f t="shared" si="2"/>
        <v>GlaubwuerdigkeitNA[SQ005]</v>
      </c>
      <c r="B159" s="4" t="s">
        <v>985</v>
      </c>
      <c r="C159" s="4">
        <v>3</v>
      </c>
      <c r="D159" s="4">
        <v>5</v>
      </c>
      <c r="E159" s="4">
        <v>4</v>
      </c>
      <c r="F159" s="4">
        <v>3</v>
      </c>
      <c r="G159" s="4">
        <v>3</v>
      </c>
      <c r="H159" s="4">
        <v>5</v>
      </c>
      <c r="I159" s="4">
        <v>2</v>
      </c>
      <c r="J159" s="4">
        <v>3</v>
      </c>
      <c r="K159" s="4">
        <v>3</v>
      </c>
      <c r="L159" s="4">
        <v>5</v>
      </c>
      <c r="M159" s="4">
        <v>3</v>
      </c>
      <c r="N159" s="4">
        <v>5</v>
      </c>
      <c r="O159" s="4">
        <v>3</v>
      </c>
      <c r="P159" s="4">
        <v>3</v>
      </c>
      <c r="Q159" s="4">
        <v>4</v>
      </c>
      <c r="R159" s="4">
        <v>5</v>
      </c>
      <c r="S159" s="4">
        <v>3</v>
      </c>
      <c r="T159" s="4">
        <v>3</v>
      </c>
      <c r="U159" s="4">
        <v>2</v>
      </c>
      <c r="V159" s="4">
        <v>4</v>
      </c>
      <c r="W159" s="4">
        <v>1</v>
      </c>
      <c r="X159" s="4">
        <v>5</v>
      </c>
      <c r="Y159" s="4">
        <v>4</v>
      </c>
      <c r="Z159" s="4">
        <v>1</v>
      </c>
      <c r="AA159" s="4">
        <v>3</v>
      </c>
      <c r="AB159" s="4">
        <v>4</v>
      </c>
      <c r="AC159" s="4">
        <v>4</v>
      </c>
      <c r="AD159" s="4">
        <v>4</v>
      </c>
      <c r="AE159" s="4">
        <v>4</v>
      </c>
      <c r="AF159" s="4">
        <v>4</v>
      </c>
      <c r="AG159" s="4">
        <v>5</v>
      </c>
      <c r="AH159" s="4">
        <v>4</v>
      </c>
      <c r="AI159" s="4">
        <v>3</v>
      </c>
      <c r="AJ159" s="4">
        <v>4</v>
      </c>
      <c r="AK159" s="4">
        <v>3</v>
      </c>
      <c r="AL159" s="4">
        <v>5</v>
      </c>
      <c r="AM159" s="4">
        <v>4</v>
      </c>
      <c r="AN159" s="4">
        <v>2</v>
      </c>
      <c r="AO159" s="4">
        <v>2</v>
      </c>
      <c r="AP159" s="4">
        <v>3</v>
      </c>
      <c r="AQ159" s="4">
        <v>4</v>
      </c>
      <c r="AR159" s="4">
        <v>4</v>
      </c>
      <c r="AS159" s="4">
        <v>3</v>
      </c>
      <c r="AT159" s="4">
        <v>3</v>
      </c>
      <c r="AU159" s="4">
        <v>2</v>
      </c>
      <c r="AV159" s="4">
        <v>4</v>
      </c>
      <c r="AW159" s="4">
        <v>4</v>
      </c>
      <c r="AX159" s="4">
        <v>4</v>
      </c>
      <c r="AY159" s="4">
        <v>4</v>
      </c>
      <c r="AZ159" s="4">
        <v>3</v>
      </c>
      <c r="BA159" s="4">
        <v>4</v>
      </c>
      <c r="BB159" s="4">
        <v>4</v>
      </c>
      <c r="BC159" s="4">
        <v>4</v>
      </c>
      <c r="BD159" s="4">
        <v>2</v>
      </c>
      <c r="BE159" s="4">
        <v>3</v>
      </c>
      <c r="BF159" s="4">
        <v>4</v>
      </c>
      <c r="BG159" s="4">
        <v>2</v>
      </c>
      <c r="BH159" s="4">
        <v>3</v>
      </c>
      <c r="BI159" s="4">
        <v>4</v>
      </c>
      <c r="BJ159" s="4">
        <v>3</v>
      </c>
    </row>
    <row r="160" spans="1:62" ht="14" x14ac:dyDescent="0.15">
      <c r="A160" s="20" t="str">
        <f t="shared" si="2"/>
        <v>GlaubwuerdigkeitNA[SQ006]</v>
      </c>
      <c r="B160" s="4" t="s">
        <v>986</v>
      </c>
      <c r="C160" s="4">
        <v>3</v>
      </c>
      <c r="D160" s="4">
        <v>5</v>
      </c>
      <c r="E160" s="4">
        <v>3</v>
      </c>
      <c r="F160" s="4">
        <v>4</v>
      </c>
      <c r="G160" s="4">
        <v>3</v>
      </c>
      <c r="H160" s="4">
        <v>4</v>
      </c>
      <c r="I160" s="4">
        <v>3</v>
      </c>
      <c r="J160" s="4">
        <v>3</v>
      </c>
      <c r="K160" s="4">
        <v>5</v>
      </c>
      <c r="L160" s="4">
        <v>4</v>
      </c>
      <c r="M160" s="4">
        <v>2</v>
      </c>
      <c r="N160" s="4">
        <v>5</v>
      </c>
      <c r="O160" s="4">
        <v>4</v>
      </c>
      <c r="P160" s="4">
        <v>4</v>
      </c>
      <c r="Q160" s="4">
        <v>5</v>
      </c>
      <c r="R160" s="4">
        <v>5</v>
      </c>
      <c r="S160" s="4">
        <v>3</v>
      </c>
      <c r="T160" s="4">
        <v>3</v>
      </c>
      <c r="U160" s="4">
        <v>3</v>
      </c>
      <c r="V160" s="4">
        <v>4</v>
      </c>
      <c r="W160" s="4">
        <v>1</v>
      </c>
      <c r="X160" s="4">
        <v>5</v>
      </c>
      <c r="Y160" s="4">
        <v>4</v>
      </c>
      <c r="Z160" s="4">
        <v>2</v>
      </c>
      <c r="AA160" s="4">
        <v>3</v>
      </c>
      <c r="AB160" s="4">
        <v>4</v>
      </c>
      <c r="AC160" s="4">
        <v>4</v>
      </c>
      <c r="AD160" s="4">
        <v>4</v>
      </c>
      <c r="AE160" s="4">
        <v>4</v>
      </c>
      <c r="AF160" s="4">
        <v>4</v>
      </c>
      <c r="AG160" s="4">
        <v>5</v>
      </c>
      <c r="AH160" s="4">
        <v>4</v>
      </c>
      <c r="AI160" s="4">
        <v>4</v>
      </c>
      <c r="AJ160" s="4">
        <v>4</v>
      </c>
      <c r="AK160" s="4">
        <v>4</v>
      </c>
      <c r="AL160" s="4">
        <v>5</v>
      </c>
      <c r="AM160" s="4">
        <v>4</v>
      </c>
      <c r="AN160" s="4">
        <v>4</v>
      </c>
      <c r="AO160" s="4">
        <v>4</v>
      </c>
      <c r="AP160" s="4">
        <v>4</v>
      </c>
      <c r="AQ160" s="4">
        <v>5</v>
      </c>
      <c r="AR160" s="4">
        <v>4</v>
      </c>
      <c r="AS160" s="4">
        <v>3</v>
      </c>
      <c r="AT160" s="4">
        <v>4</v>
      </c>
      <c r="AU160" s="4">
        <v>2</v>
      </c>
      <c r="AV160" s="4">
        <v>4</v>
      </c>
      <c r="AW160" s="4">
        <v>4</v>
      </c>
      <c r="AX160" s="4">
        <v>4</v>
      </c>
      <c r="AY160" s="4">
        <v>4</v>
      </c>
      <c r="AZ160" s="4">
        <v>4</v>
      </c>
      <c r="BA160" s="4">
        <v>4</v>
      </c>
      <c r="BB160" s="4">
        <v>4</v>
      </c>
      <c r="BC160" s="4">
        <v>4</v>
      </c>
      <c r="BD160" s="4">
        <v>3</v>
      </c>
      <c r="BE160" s="4">
        <v>3</v>
      </c>
      <c r="BF160" s="4">
        <v>4</v>
      </c>
      <c r="BG160" s="4">
        <v>4</v>
      </c>
      <c r="BH160" s="4">
        <v>4</v>
      </c>
      <c r="BI160" s="4">
        <v>4</v>
      </c>
      <c r="BJ160" s="4">
        <v>3</v>
      </c>
    </row>
    <row r="161" spans="1:62" ht="14" x14ac:dyDescent="0.15">
      <c r="A161" s="20" t="str">
        <f t="shared" si="2"/>
        <v>GlaubwuerdigkeitNA[SQ007]</v>
      </c>
      <c r="B161" s="4" t="s">
        <v>987</v>
      </c>
      <c r="C161" s="4">
        <v>3</v>
      </c>
      <c r="D161" s="4">
        <v>5</v>
      </c>
      <c r="E161" s="4">
        <v>4</v>
      </c>
      <c r="F161" s="4">
        <v>3</v>
      </c>
      <c r="G161" s="4">
        <v>3</v>
      </c>
      <c r="H161" s="4">
        <v>3</v>
      </c>
      <c r="I161" s="4">
        <v>2</v>
      </c>
      <c r="J161" s="4">
        <v>3</v>
      </c>
      <c r="K161" s="4">
        <v>4</v>
      </c>
      <c r="L161" s="4">
        <v>3</v>
      </c>
      <c r="M161" s="4">
        <v>3</v>
      </c>
      <c r="N161" s="4">
        <v>5</v>
      </c>
      <c r="O161" s="4">
        <v>4</v>
      </c>
      <c r="P161" s="4">
        <v>4</v>
      </c>
      <c r="Q161" s="4">
        <v>5</v>
      </c>
      <c r="R161" s="4">
        <v>5</v>
      </c>
      <c r="S161" s="4">
        <v>3</v>
      </c>
      <c r="T161" s="4">
        <v>3</v>
      </c>
      <c r="U161" s="4">
        <v>3</v>
      </c>
      <c r="V161" s="4">
        <v>2</v>
      </c>
      <c r="W161" s="4">
        <v>1</v>
      </c>
      <c r="X161" s="4">
        <v>5</v>
      </c>
      <c r="Y161" s="4">
        <v>4</v>
      </c>
      <c r="Z161" s="4">
        <v>1</v>
      </c>
      <c r="AA161" s="4">
        <v>3</v>
      </c>
      <c r="AB161" s="4">
        <v>4</v>
      </c>
      <c r="AC161" s="4">
        <v>4</v>
      </c>
      <c r="AD161" s="4">
        <v>4</v>
      </c>
      <c r="AE161" s="4">
        <v>3</v>
      </c>
      <c r="AF161" s="4">
        <v>4</v>
      </c>
      <c r="AG161" s="4">
        <v>5</v>
      </c>
      <c r="AH161" s="4">
        <v>3</v>
      </c>
      <c r="AI161" s="4">
        <v>4</v>
      </c>
      <c r="AJ161" s="4">
        <v>4</v>
      </c>
      <c r="AK161" s="4">
        <v>3</v>
      </c>
      <c r="AL161" s="4">
        <v>4</v>
      </c>
      <c r="AM161" s="4">
        <v>4</v>
      </c>
      <c r="AN161" s="4">
        <v>4</v>
      </c>
      <c r="AO161" s="4">
        <v>2</v>
      </c>
      <c r="AP161" s="4">
        <v>4</v>
      </c>
      <c r="AQ161" s="4">
        <v>5</v>
      </c>
      <c r="AR161" s="4">
        <v>5</v>
      </c>
      <c r="AS161" s="4">
        <v>2</v>
      </c>
      <c r="AT161" s="4">
        <v>2</v>
      </c>
      <c r="AU161" s="4">
        <v>1</v>
      </c>
      <c r="AV161" s="4">
        <v>4</v>
      </c>
      <c r="AW161" s="4">
        <v>5</v>
      </c>
      <c r="AX161" s="4">
        <v>4</v>
      </c>
      <c r="AY161" s="4">
        <v>4</v>
      </c>
      <c r="AZ161" s="4">
        <v>4</v>
      </c>
      <c r="BA161" s="4">
        <v>4</v>
      </c>
      <c r="BB161" s="4">
        <v>5</v>
      </c>
      <c r="BC161" s="4">
        <v>4</v>
      </c>
      <c r="BD161" s="4">
        <v>2</v>
      </c>
      <c r="BE161" s="4">
        <v>2</v>
      </c>
      <c r="BF161" s="4">
        <v>4</v>
      </c>
      <c r="BG161" s="4">
        <v>2</v>
      </c>
      <c r="BH161" s="4">
        <v>3</v>
      </c>
      <c r="BI161" s="4">
        <v>4</v>
      </c>
      <c r="BJ161" s="4">
        <v>4</v>
      </c>
    </row>
    <row r="162" spans="1:62" ht="14" x14ac:dyDescent="0.15">
      <c r="A162" s="20" t="str">
        <f t="shared" si="2"/>
        <v>TransparenzNA[SQ001]</v>
      </c>
      <c r="B162" s="4" t="s">
        <v>988</v>
      </c>
      <c r="C162" s="4">
        <v>3</v>
      </c>
      <c r="D162" s="4">
        <v>5</v>
      </c>
      <c r="E162" s="4">
        <v>4</v>
      </c>
      <c r="F162" s="4">
        <v>5</v>
      </c>
      <c r="G162" s="4">
        <v>2</v>
      </c>
      <c r="H162" s="4">
        <v>4</v>
      </c>
      <c r="I162" s="4">
        <v>4</v>
      </c>
      <c r="J162" s="4">
        <v>5</v>
      </c>
      <c r="K162" s="4">
        <v>3</v>
      </c>
      <c r="L162" s="4">
        <v>5</v>
      </c>
      <c r="M162" s="4">
        <v>5</v>
      </c>
      <c r="N162" s="4">
        <v>5</v>
      </c>
      <c r="O162" s="4">
        <v>5</v>
      </c>
      <c r="P162" s="4">
        <v>4</v>
      </c>
      <c r="Q162" s="4">
        <v>4</v>
      </c>
      <c r="R162" s="4">
        <v>5</v>
      </c>
      <c r="S162" s="4">
        <v>4</v>
      </c>
      <c r="T162" s="4">
        <v>4</v>
      </c>
      <c r="U162" s="4">
        <v>5</v>
      </c>
      <c r="V162" s="4">
        <v>4</v>
      </c>
      <c r="W162" s="4">
        <v>3</v>
      </c>
      <c r="X162" s="4">
        <v>5</v>
      </c>
      <c r="Y162" s="4">
        <v>4</v>
      </c>
      <c r="Z162" s="4">
        <v>3</v>
      </c>
      <c r="AA162" s="4">
        <v>4</v>
      </c>
      <c r="AB162" s="4">
        <v>5</v>
      </c>
      <c r="AC162" s="4">
        <v>4</v>
      </c>
      <c r="AD162" s="4">
        <v>5</v>
      </c>
      <c r="AE162" s="4">
        <v>3</v>
      </c>
      <c r="AF162" s="4">
        <v>5</v>
      </c>
      <c r="AG162" s="4">
        <v>5</v>
      </c>
      <c r="AH162" s="4">
        <v>5</v>
      </c>
      <c r="AI162" s="4">
        <v>4</v>
      </c>
      <c r="AJ162" s="4">
        <v>5</v>
      </c>
      <c r="AK162" s="4">
        <v>3</v>
      </c>
      <c r="AL162" s="4">
        <v>5</v>
      </c>
      <c r="AM162" s="4">
        <v>5</v>
      </c>
      <c r="AN162" s="4">
        <v>5</v>
      </c>
      <c r="AO162" s="4">
        <v>5</v>
      </c>
      <c r="AP162" s="4">
        <v>5</v>
      </c>
      <c r="AQ162" s="4">
        <v>5</v>
      </c>
      <c r="AR162" s="4">
        <v>4</v>
      </c>
      <c r="AS162" s="4">
        <v>5</v>
      </c>
      <c r="AT162" s="4">
        <v>5</v>
      </c>
      <c r="AU162" s="4">
        <v>3</v>
      </c>
      <c r="AV162" s="4">
        <v>4</v>
      </c>
      <c r="AW162" s="4">
        <v>5</v>
      </c>
      <c r="AX162" s="4">
        <v>5</v>
      </c>
      <c r="AY162" s="4">
        <v>4</v>
      </c>
      <c r="AZ162" s="4">
        <v>4</v>
      </c>
      <c r="BA162" s="4">
        <v>4</v>
      </c>
      <c r="BB162" s="4">
        <v>4</v>
      </c>
      <c r="BC162" s="4">
        <v>3</v>
      </c>
      <c r="BD162" s="4">
        <v>3</v>
      </c>
      <c r="BE162" s="4">
        <v>4</v>
      </c>
      <c r="BF162" s="4">
        <v>5</v>
      </c>
      <c r="BG162" s="4">
        <v>4</v>
      </c>
      <c r="BH162" s="4">
        <v>4</v>
      </c>
      <c r="BI162" s="4">
        <v>4</v>
      </c>
      <c r="BJ162" s="4">
        <v>4</v>
      </c>
    </row>
    <row r="163" spans="1:62" ht="14" x14ac:dyDescent="0.15">
      <c r="A163" s="20" t="str">
        <f t="shared" si="2"/>
        <v>TransparenzNA[SQ002]</v>
      </c>
      <c r="B163" s="4" t="s">
        <v>989</v>
      </c>
      <c r="C163" s="4">
        <v>3</v>
      </c>
      <c r="D163" s="4">
        <v>4</v>
      </c>
      <c r="E163" s="4">
        <v>4</v>
      </c>
      <c r="F163" s="4">
        <v>5</v>
      </c>
      <c r="G163" s="4">
        <v>3</v>
      </c>
      <c r="H163" s="4">
        <v>5</v>
      </c>
      <c r="I163" s="4">
        <v>4</v>
      </c>
      <c r="J163" s="4">
        <v>5</v>
      </c>
      <c r="K163" s="4">
        <v>4</v>
      </c>
      <c r="L163" s="4">
        <v>5</v>
      </c>
      <c r="M163" s="4">
        <v>5</v>
      </c>
      <c r="N163" s="4">
        <v>5</v>
      </c>
      <c r="O163" s="4">
        <v>1</v>
      </c>
      <c r="P163" s="4">
        <v>4</v>
      </c>
      <c r="Q163" s="4">
        <v>4</v>
      </c>
      <c r="R163" s="4">
        <v>5</v>
      </c>
      <c r="S163" s="4">
        <v>4</v>
      </c>
      <c r="T163" s="4">
        <v>4</v>
      </c>
      <c r="U163" s="4">
        <v>5</v>
      </c>
      <c r="V163" s="4">
        <v>4</v>
      </c>
      <c r="W163" s="4">
        <v>3</v>
      </c>
      <c r="X163" s="4">
        <v>2</v>
      </c>
      <c r="Y163" s="4">
        <v>4</v>
      </c>
      <c r="Z163" s="4">
        <v>3</v>
      </c>
      <c r="AA163" s="4">
        <v>4</v>
      </c>
      <c r="AB163" s="4">
        <v>5</v>
      </c>
      <c r="AC163" s="4">
        <v>4</v>
      </c>
      <c r="AD163" s="4">
        <v>4</v>
      </c>
      <c r="AE163" s="4">
        <v>4</v>
      </c>
      <c r="AF163" s="4">
        <v>5</v>
      </c>
      <c r="AG163" s="4">
        <v>5</v>
      </c>
      <c r="AH163" s="4">
        <v>4</v>
      </c>
      <c r="AI163" s="4">
        <v>4</v>
      </c>
      <c r="AJ163" s="4">
        <v>5</v>
      </c>
      <c r="AK163" s="4">
        <v>3</v>
      </c>
      <c r="AL163" s="4">
        <v>5</v>
      </c>
      <c r="AM163" s="4">
        <v>5</v>
      </c>
      <c r="AN163" s="4">
        <v>5</v>
      </c>
      <c r="AO163" s="4">
        <v>5</v>
      </c>
      <c r="AP163" s="4">
        <v>5</v>
      </c>
      <c r="AQ163" s="4">
        <v>5</v>
      </c>
      <c r="AR163" s="4">
        <v>4</v>
      </c>
      <c r="AS163" s="4">
        <v>5</v>
      </c>
      <c r="AT163" s="4">
        <v>5</v>
      </c>
      <c r="AU163" s="4">
        <v>3</v>
      </c>
      <c r="AV163" s="4">
        <v>5</v>
      </c>
      <c r="AW163" s="4">
        <v>5</v>
      </c>
      <c r="AX163" s="4">
        <v>5</v>
      </c>
      <c r="AY163" s="4">
        <v>4</v>
      </c>
      <c r="AZ163" s="4">
        <v>4</v>
      </c>
      <c r="BA163" s="4">
        <v>5</v>
      </c>
      <c r="BB163" s="4">
        <v>5</v>
      </c>
      <c r="BC163" s="4">
        <v>3</v>
      </c>
      <c r="BD163" s="4">
        <v>4</v>
      </c>
      <c r="BE163" s="4">
        <v>4</v>
      </c>
      <c r="BF163" s="4">
        <v>5</v>
      </c>
      <c r="BG163" s="4">
        <v>4</v>
      </c>
      <c r="BH163" s="4">
        <v>4</v>
      </c>
      <c r="BI163" s="4">
        <v>4</v>
      </c>
      <c r="BJ163" s="4">
        <v>4</v>
      </c>
    </row>
    <row r="164" spans="1:62" ht="14" x14ac:dyDescent="0.15">
      <c r="A164" s="20" t="str">
        <f t="shared" si="2"/>
        <v>TransparenzNA[SQ003]</v>
      </c>
      <c r="B164" s="4" t="s">
        <v>990</v>
      </c>
      <c r="C164" s="4">
        <v>3</v>
      </c>
      <c r="D164" s="4">
        <v>4</v>
      </c>
      <c r="E164" s="4">
        <v>4</v>
      </c>
      <c r="F164" s="4">
        <v>5</v>
      </c>
      <c r="G164" s="4">
        <v>3</v>
      </c>
      <c r="H164" s="4">
        <v>4</v>
      </c>
      <c r="I164" s="4">
        <v>4</v>
      </c>
      <c r="J164" s="4">
        <v>5</v>
      </c>
      <c r="K164" s="4">
        <v>3</v>
      </c>
      <c r="L164" s="4">
        <v>5</v>
      </c>
      <c r="M164" s="4">
        <v>5</v>
      </c>
      <c r="N164" s="4">
        <v>5</v>
      </c>
      <c r="O164" s="4">
        <v>5</v>
      </c>
      <c r="P164" s="4">
        <v>4</v>
      </c>
      <c r="Q164" s="4">
        <v>4</v>
      </c>
      <c r="R164" s="4">
        <v>5</v>
      </c>
      <c r="S164" s="4">
        <v>4</v>
      </c>
      <c r="T164" s="4">
        <v>4</v>
      </c>
      <c r="U164" s="4">
        <v>5</v>
      </c>
      <c r="V164" s="4">
        <v>4</v>
      </c>
      <c r="W164" s="4">
        <v>5</v>
      </c>
      <c r="X164" s="4">
        <v>4</v>
      </c>
      <c r="Y164" s="4">
        <v>4</v>
      </c>
      <c r="Z164" s="4">
        <v>3</v>
      </c>
      <c r="AA164" s="4">
        <v>4</v>
      </c>
      <c r="AB164" s="4">
        <v>5</v>
      </c>
      <c r="AC164" s="4">
        <v>4</v>
      </c>
      <c r="AD164" s="4">
        <v>5</v>
      </c>
      <c r="AE164" s="4">
        <v>4</v>
      </c>
      <c r="AF164" s="4">
        <v>5</v>
      </c>
      <c r="AG164" s="4">
        <v>5</v>
      </c>
      <c r="AH164" s="4">
        <v>4</v>
      </c>
      <c r="AI164" s="4">
        <v>3</v>
      </c>
      <c r="AJ164" s="4">
        <v>5</v>
      </c>
      <c r="AK164" s="4">
        <v>4</v>
      </c>
      <c r="AL164" s="4">
        <v>5</v>
      </c>
      <c r="AM164" s="4">
        <v>5</v>
      </c>
      <c r="AN164" s="4">
        <v>5</v>
      </c>
      <c r="AO164" s="4">
        <v>5</v>
      </c>
      <c r="AP164" s="4">
        <v>5</v>
      </c>
      <c r="AQ164" s="4">
        <v>5</v>
      </c>
      <c r="AR164" s="4">
        <v>4</v>
      </c>
      <c r="AS164" s="4">
        <v>5</v>
      </c>
      <c r="AT164" s="4">
        <v>5</v>
      </c>
      <c r="AU164" s="4">
        <v>4</v>
      </c>
      <c r="AV164" s="4">
        <v>5</v>
      </c>
      <c r="AW164" s="4">
        <v>5</v>
      </c>
      <c r="AX164" s="4">
        <v>5</v>
      </c>
      <c r="AY164" s="4">
        <v>4</v>
      </c>
      <c r="AZ164" s="4">
        <v>4</v>
      </c>
      <c r="BA164" s="4">
        <v>5</v>
      </c>
      <c r="BB164" s="4">
        <v>5</v>
      </c>
      <c r="BC164" s="4">
        <v>2</v>
      </c>
      <c r="BD164" s="4">
        <v>4</v>
      </c>
      <c r="BE164" s="4">
        <v>4</v>
      </c>
      <c r="BF164" s="4">
        <v>5</v>
      </c>
      <c r="BG164" s="4">
        <v>4</v>
      </c>
      <c r="BH164" s="4">
        <v>4</v>
      </c>
      <c r="BI164" s="4">
        <v>4</v>
      </c>
      <c r="BJ164" s="4">
        <v>4</v>
      </c>
    </row>
    <row r="165" spans="1:62" ht="14" x14ac:dyDescent="0.15">
      <c r="A165" s="20" t="str">
        <f t="shared" si="2"/>
        <v>TransparenzNA[SQ004]</v>
      </c>
      <c r="B165" s="4" t="s">
        <v>991</v>
      </c>
      <c r="C165" s="4">
        <v>3</v>
      </c>
      <c r="D165" s="4">
        <v>4</v>
      </c>
      <c r="E165" s="4">
        <v>4</v>
      </c>
      <c r="F165" s="4">
        <v>5</v>
      </c>
      <c r="G165" s="4">
        <v>3</v>
      </c>
      <c r="H165" s="4">
        <v>5</v>
      </c>
      <c r="I165" s="4">
        <v>4</v>
      </c>
      <c r="J165" s="4">
        <v>5</v>
      </c>
      <c r="K165" s="4">
        <v>3</v>
      </c>
      <c r="L165" s="4">
        <v>5</v>
      </c>
      <c r="M165" s="4">
        <v>5</v>
      </c>
      <c r="N165" s="4">
        <v>5</v>
      </c>
      <c r="O165" s="4">
        <v>3</v>
      </c>
      <c r="P165" s="4">
        <v>3</v>
      </c>
      <c r="Q165" s="4">
        <v>4</v>
      </c>
      <c r="R165" s="4">
        <v>5</v>
      </c>
      <c r="S165" s="4">
        <v>3</v>
      </c>
      <c r="T165" s="4">
        <v>4</v>
      </c>
      <c r="U165" s="4">
        <v>5</v>
      </c>
      <c r="V165" s="4">
        <v>4</v>
      </c>
      <c r="W165" s="4">
        <v>5</v>
      </c>
      <c r="X165" s="4">
        <v>2</v>
      </c>
      <c r="Y165" s="4">
        <v>4</v>
      </c>
      <c r="Z165" s="4">
        <v>5</v>
      </c>
      <c r="AA165" s="4">
        <v>4</v>
      </c>
      <c r="AB165" s="4">
        <v>5</v>
      </c>
      <c r="AC165" s="4">
        <v>4</v>
      </c>
      <c r="AD165" s="4">
        <v>5</v>
      </c>
      <c r="AE165" s="4">
        <v>3</v>
      </c>
      <c r="AF165" s="4">
        <v>5</v>
      </c>
      <c r="AG165" s="4">
        <v>5</v>
      </c>
      <c r="AH165" s="4">
        <v>5</v>
      </c>
      <c r="AI165" s="4">
        <v>4</v>
      </c>
      <c r="AJ165" s="4">
        <v>5</v>
      </c>
      <c r="AK165" s="4">
        <v>4</v>
      </c>
      <c r="AL165" s="4">
        <v>5</v>
      </c>
      <c r="AM165" s="4">
        <v>4</v>
      </c>
      <c r="AN165" s="4">
        <v>5</v>
      </c>
      <c r="AO165" s="4">
        <v>5</v>
      </c>
      <c r="AP165" s="4">
        <v>5</v>
      </c>
      <c r="AQ165" s="4">
        <v>5</v>
      </c>
      <c r="AR165" s="4">
        <v>4</v>
      </c>
      <c r="AS165" s="4">
        <v>5</v>
      </c>
      <c r="AT165" s="4">
        <v>4</v>
      </c>
      <c r="AU165" s="4">
        <v>4</v>
      </c>
      <c r="AV165" s="4">
        <v>5</v>
      </c>
      <c r="AW165" s="4">
        <v>5</v>
      </c>
      <c r="AX165" s="4">
        <v>5</v>
      </c>
      <c r="AY165" s="4">
        <v>4</v>
      </c>
      <c r="AZ165" s="4">
        <v>3</v>
      </c>
      <c r="BA165" s="4">
        <v>4</v>
      </c>
      <c r="BB165" s="4">
        <v>4</v>
      </c>
      <c r="BC165" s="4">
        <v>3</v>
      </c>
      <c r="BD165" s="4">
        <v>4</v>
      </c>
      <c r="BE165" s="4">
        <v>4</v>
      </c>
      <c r="BF165" s="4">
        <v>5</v>
      </c>
      <c r="BG165" s="4">
        <v>5</v>
      </c>
      <c r="BH165" s="4">
        <v>5</v>
      </c>
      <c r="BI165" s="4">
        <v>4</v>
      </c>
      <c r="BJ165" s="4">
        <v>4</v>
      </c>
    </row>
    <row r="166" spans="1:62" ht="14" x14ac:dyDescent="0.15">
      <c r="A166" s="20" t="str">
        <f t="shared" si="2"/>
        <v>TransparenzNA[SQ005]</v>
      </c>
      <c r="B166" s="4" t="s">
        <v>992</v>
      </c>
      <c r="C166" s="4">
        <v>3</v>
      </c>
      <c r="D166" s="4">
        <v>4</v>
      </c>
      <c r="E166" s="4">
        <v>4</v>
      </c>
      <c r="F166" s="4">
        <v>5</v>
      </c>
      <c r="G166" s="4">
        <v>3</v>
      </c>
      <c r="H166" s="4">
        <v>5</v>
      </c>
      <c r="I166" s="4">
        <v>4</v>
      </c>
      <c r="J166" s="4">
        <v>5</v>
      </c>
      <c r="K166" s="4">
        <v>4</v>
      </c>
      <c r="L166" s="4">
        <v>4</v>
      </c>
      <c r="M166" s="4">
        <v>5</v>
      </c>
      <c r="N166" s="4">
        <v>5</v>
      </c>
      <c r="O166" s="4">
        <v>1</v>
      </c>
      <c r="P166" s="4">
        <v>3</v>
      </c>
      <c r="Q166" s="4">
        <v>4</v>
      </c>
      <c r="R166" s="4">
        <v>5</v>
      </c>
      <c r="S166" s="4">
        <v>4</v>
      </c>
      <c r="T166" s="4">
        <v>4</v>
      </c>
      <c r="U166" s="4">
        <v>4</v>
      </c>
      <c r="V166" s="4">
        <v>3</v>
      </c>
      <c r="W166" s="4">
        <v>5</v>
      </c>
      <c r="X166" s="4">
        <v>4</v>
      </c>
      <c r="Y166" s="4">
        <v>4</v>
      </c>
      <c r="Z166" s="4">
        <v>2</v>
      </c>
      <c r="AA166" s="4">
        <v>4</v>
      </c>
      <c r="AB166" s="4">
        <v>5</v>
      </c>
      <c r="AC166" s="4">
        <v>4</v>
      </c>
      <c r="AD166" s="4">
        <v>5</v>
      </c>
      <c r="AE166" s="4">
        <v>3</v>
      </c>
      <c r="AF166" s="4">
        <v>4</v>
      </c>
      <c r="AG166" s="4">
        <v>5</v>
      </c>
      <c r="AH166" s="4">
        <v>4</v>
      </c>
      <c r="AI166" s="4">
        <v>4</v>
      </c>
      <c r="AJ166" s="4">
        <v>5</v>
      </c>
      <c r="AK166" s="4">
        <v>3</v>
      </c>
      <c r="AL166" s="4">
        <v>4</v>
      </c>
      <c r="AM166" s="4">
        <v>4</v>
      </c>
      <c r="AN166" s="4">
        <v>5</v>
      </c>
      <c r="AO166" s="4">
        <v>5</v>
      </c>
      <c r="AP166" s="4">
        <v>5</v>
      </c>
      <c r="AQ166" s="4">
        <v>5</v>
      </c>
      <c r="AR166" s="4">
        <v>4</v>
      </c>
      <c r="AS166" s="4">
        <v>4</v>
      </c>
      <c r="AT166" s="4">
        <v>4</v>
      </c>
      <c r="AU166" s="4">
        <v>4</v>
      </c>
      <c r="AV166" s="4">
        <v>3</v>
      </c>
      <c r="AW166" s="4">
        <v>5</v>
      </c>
      <c r="AX166" s="4">
        <v>5</v>
      </c>
      <c r="AY166" s="4">
        <v>4</v>
      </c>
      <c r="AZ166" s="4">
        <v>3</v>
      </c>
      <c r="BA166" s="4">
        <v>4</v>
      </c>
      <c r="BB166" s="4">
        <v>4</v>
      </c>
      <c r="BC166" s="4">
        <v>4</v>
      </c>
      <c r="BD166" s="4">
        <v>4</v>
      </c>
      <c r="BE166" s="4">
        <v>2</v>
      </c>
      <c r="BF166" s="4">
        <v>4</v>
      </c>
      <c r="BG166" s="4">
        <v>4</v>
      </c>
      <c r="BH166" s="4">
        <v>5</v>
      </c>
      <c r="BI166" s="4">
        <v>4</v>
      </c>
      <c r="BJ166" s="4">
        <v>4</v>
      </c>
    </row>
    <row r="167" spans="1:62" ht="14" x14ac:dyDescent="0.15">
      <c r="A167" s="20" t="str">
        <f t="shared" si="2"/>
        <v>FairnessNA[SQ001]</v>
      </c>
      <c r="B167" s="4" t="s">
        <v>993</v>
      </c>
      <c r="C167" s="4">
        <v>3</v>
      </c>
      <c r="D167" s="4">
        <v>4</v>
      </c>
      <c r="E167" s="4">
        <v>5</v>
      </c>
      <c r="F167" s="4">
        <v>5</v>
      </c>
      <c r="G167" s="4">
        <v>3</v>
      </c>
      <c r="H167" s="4">
        <v>5</v>
      </c>
      <c r="I167" s="4">
        <v>3</v>
      </c>
      <c r="J167" s="4">
        <v>4</v>
      </c>
      <c r="K167" s="4">
        <v>4</v>
      </c>
      <c r="L167" s="4">
        <v>4</v>
      </c>
      <c r="M167" s="4">
        <v>3</v>
      </c>
      <c r="N167" s="4">
        <v>5</v>
      </c>
      <c r="O167" s="4">
        <v>5</v>
      </c>
      <c r="P167" s="4">
        <v>4</v>
      </c>
      <c r="Q167" s="4">
        <v>5</v>
      </c>
      <c r="R167" s="4">
        <v>5</v>
      </c>
      <c r="S167" s="4">
        <v>3</v>
      </c>
      <c r="T167" s="4">
        <v>4</v>
      </c>
      <c r="U167" s="4">
        <v>4</v>
      </c>
      <c r="V167" s="4">
        <v>4</v>
      </c>
      <c r="W167" s="4">
        <v>3</v>
      </c>
      <c r="X167" s="4">
        <v>4</v>
      </c>
      <c r="Y167" s="4">
        <v>2</v>
      </c>
      <c r="Z167" s="4">
        <v>2</v>
      </c>
      <c r="AA167" s="4">
        <v>3</v>
      </c>
      <c r="AB167" s="4">
        <v>4</v>
      </c>
      <c r="AC167" s="4">
        <v>3</v>
      </c>
      <c r="AD167" s="4">
        <v>5</v>
      </c>
      <c r="AE167" s="4">
        <v>4</v>
      </c>
      <c r="AF167" s="4">
        <v>4</v>
      </c>
      <c r="AG167" s="4">
        <v>5</v>
      </c>
      <c r="AH167" s="4">
        <v>4</v>
      </c>
      <c r="AI167" s="4">
        <v>4</v>
      </c>
      <c r="AJ167" s="4">
        <v>5</v>
      </c>
      <c r="AK167" s="4">
        <v>3</v>
      </c>
      <c r="AL167" s="4">
        <v>4</v>
      </c>
      <c r="AM167" s="4">
        <v>3</v>
      </c>
      <c r="AN167" s="4">
        <v>4</v>
      </c>
      <c r="AO167" s="4">
        <v>5</v>
      </c>
      <c r="AP167" s="4">
        <v>4</v>
      </c>
      <c r="AQ167" s="4">
        <v>5</v>
      </c>
      <c r="AR167" s="4">
        <v>4</v>
      </c>
      <c r="AS167" s="4">
        <v>4</v>
      </c>
      <c r="AT167" s="4">
        <v>3</v>
      </c>
      <c r="AU167" s="4">
        <v>2</v>
      </c>
      <c r="AV167" s="4">
        <v>4</v>
      </c>
      <c r="AW167" s="4">
        <v>5</v>
      </c>
      <c r="AX167" s="4">
        <v>4</v>
      </c>
      <c r="AY167" s="4">
        <v>4</v>
      </c>
      <c r="AZ167" s="4">
        <v>4</v>
      </c>
      <c r="BA167" s="4">
        <v>4</v>
      </c>
      <c r="BB167" s="4">
        <v>4</v>
      </c>
      <c r="BC167" s="4">
        <v>3</v>
      </c>
      <c r="BD167" s="4">
        <v>2</v>
      </c>
      <c r="BE167" s="4">
        <v>4</v>
      </c>
      <c r="BF167" s="4">
        <v>5</v>
      </c>
      <c r="BG167" s="4">
        <v>2</v>
      </c>
      <c r="BH167" s="4">
        <v>3</v>
      </c>
      <c r="BI167" s="4">
        <v>4</v>
      </c>
      <c r="BJ167" s="4">
        <v>4</v>
      </c>
    </row>
    <row r="168" spans="1:62" ht="14" x14ac:dyDescent="0.15">
      <c r="A168" s="20" t="str">
        <f t="shared" si="2"/>
        <v>FairnessNA[SQ002]</v>
      </c>
      <c r="B168" s="4" t="s">
        <v>994</v>
      </c>
      <c r="C168" s="4">
        <v>3</v>
      </c>
      <c r="D168" s="4">
        <v>4</v>
      </c>
      <c r="E168" s="4">
        <v>4</v>
      </c>
      <c r="F168" s="4">
        <v>5</v>
      </c>
      <c r="G168" s="4">
        <v>4</v>
      </c>
      <c r="H168" s="4">
        <v>5</v>
      </c>
      <c r="I168" s="4">
        <v>4</v>
      </c>
      <c r="J168" s="4">
        <v>4</v>
      </c>
      <c r="K168" s="4">
        <v>4</v>
      </c>
      <c r="L168" s="4">
        <v>5</v>
      </c>
      <c r="M168" s="4">
        <v>4</v>
      </c>
      <c r="N168" s="4">
        <v>5</v>
      </c>
      <c r="O168" s="4">
        <v>4</v>
      </c>
      <c r="P168" s="4">
        <v>4</v>
      </c>
      <c r="Q168" s="4">
        <v>5</v>
      </c>
      <c r="R168" s="4">
        <v>5</v>
      </c>
      <c r="S168" s="4">
        <v>4</v>
      </c>
      <c r="T168" s="4">
        <v>4</v>
      </c>
      <c r="U168" s="4">
        <v>3</v>
      </c>
      <c r="V168" s="4">
        <v>4</v>
      </c>
      <c r="W168" s="4">
        <v>3</v>
      </c>
      <c r="X168" s="4">
        <v>4</v>
      </c>
      <c r="Y168" s="4">
        <v>2</v>
      </c>
      <c r="Z168" s="4">
        <v>3</v>
      </c>
      <c r="AA168" s="4">
        <v>4</v>
      </c>
      <c r="AB168" s="4">
        <v>4</v>
      </c>
      <c r="AC168" s="4">
        <v>4</v>
      </c>
      <c r="AD168" s="4">
        <v>5</v>
      </c>
      <c r="AE168" s="4">
        <v>4</v>
      </c>
      <c r="AF168" s="4">
        <v>4</v>
      </c>
      <c r="AG168" s="4">
        <v>5</v>
      </c>
      <c r="AH168" s="4">
        <v>4</v>
      </c>
      <c r="AI168" s="4">
        <v>4</v>
      </c>
      <c r="AJ168" s="4">
        <v>5</v>
      </c>
      <c r="AK168" s="4">
        <v>4</v>
      </c>
      <c r="AL168" s="4">
        <v>5</v>
      </c>
      <c r="AM168" s="4">
        <v>4</v>
      </c>
      <c r="AN168" s="4">
        <v>5</v>
      </c>
      <c r="AO168" s="4">
        <v>4</v>
      </c>
      <c r="AP168" s="4">
        <v>4</v>
      </c>
      <c r="AQ168" s="4">
        <v>5</v>
      </c>
      <c r="AR168" s="4">
        <v>4</v>
      </c>
      <c r="AS168" s="4">
        <v>4</v>
      </c>
      <c r="AT168" s="4">
        <v>2</v>
      </c>
      <c r="AU168" s="4">
        <v>2</v>
      </c>
      <c r="AV168" s="4">
        <v>5</v>
      </c>
      <c r="AW168" s="4">
        <v>5</v>
      </c>
      <c r="AX168" s="4">
        <v>4</v>
      </c>
      <c r="AY168" s="4">
        <v>5</v>
      </c>
      <c r="AZ168" s="4">
        <v>4</v>
      </c>
      <c r="BA168" s="4">
        <v>3</v>
      </c>
      <c r="BB168" s="4">
        <v>4</v>
      </c>
      <c r="BC168" s="4">
        <v>4</v>
      </c>
      <c r="BD168" s="4">
        <v>4</v>
      </c>
      <c r="BE168" s="4">
        <v>4</v>
      </c>
      <c r="BF168" s="4">
        <v>5</v>
      </c>
      <c r="BG168" s="4">
        <v>4</v>
      </c>
      <c r="BH168" s="4">
        <v>3</v>
      </c>
      <c r="BI168" s="4">
        <v>4</v>
      </c>
      <c r="BJ168" s="4">
        <v>4</v>
      </c>
    </row>
    <row r="169" spans="1:62" ht="14" x14ac:dyDescent="0.15">
      <c r="A169" s="20" t="str">
        <f t="shared" si="2"/>
        <v>FairnessNA[SQ003]</v>
      </c>
      <c r="B169" s="4" t="s">
        <v>995</v>
      </c>
      <c r="C169" s="4">
        <v>3</v>
      </c>
      <c r="D169" s="4">
        <v>4</v>
      </c>
      <c r="E169" s="4">
        <v>4</v>
      </c>
      <c r="F169" s="4">
        <v>4</v>
      </c>
      <c r="G169" s="4">
        <v>3</v>
      </c>
      <c r="H169" s="4">
        <v>4</v>
      </c>
      <c r="I169" s="4">
        <v>2</v>
      </c>
      <c r="J169" s="4">
        <v>4</v>
      </c>
      <c r="K169" s="4">
        <v>3</v>
      </c>
      <c r="L169" s="4">
        <v>3</v>
      </c>
      <c r="M169" s="4">
        <v>4</v>
      </c>
      <c r="N169" s="4">
        <v>5</v>
      </c>
      <c r="O169" s="4">
        <v>3</v>
      </c>
      <c r="P169" s="4">
        <v>4</v>
      </c>
      <c r="Q169" s="4">
        <v>4</v>
      </c>
      <c r="R169" s="4">
        <v>5</v>
      </c>
      <c r="S169" s="4">
        <v>3</v>
      </c>
      <c r="T169" s="4">
        <v>4</v>
      </c>
      <c r="U169" s="4">
        <v>4</v>
      </c>
      <c r="V169" s="4">
        <v>4</v>
      </c>
      <c r="W169" s="4">
        <v>3</v>
      </c>
      <c r="X169" s="4">
        <v>4</v>
      </c>
      <c r="Y169" s="4">
        <v>3</v>
      </c>
      <c r="Z169" s="4">
        <v>3</v>
      </c>
      <c r="AA169" s="4">
        <v>3</v>
      </c>
      <c r="AB169" s="4">
        <v>4</v>
      </c>
      <c r="AC169" s="4">
        <v>2</v>
      </c>
      <c r="AD169" s="4">
        <v>4</v>
      </c>
      <c r="AE169" s="4">
        <v>3</v>
      </c>
      <c r="AF169" s="4">
        <v>4</v>
      </c>
      <c r="AG169" s="4">
        <v>5</v>
      </c>
      <c r="AH169" s="4">
        <v>4</v>
      </c>
      <c r="AI169" s="4">
        <v>2</v>
      </c>
      <c r="AJ169" s="4">
        <v>4</v>
      </c>
      <c r="AK169" s="4">
        <v>4</v>
      </c>
      <c r="AL169" s="4">
        <v>4</v>
      </c>
      <c r="AM169" s="4">
        <v>4</v>
      </c>
      <c r="AN169" s="4">
        <v>4</v>
      </c>
      <c r="AO169" s="4">
        <v>5</v>
      </c>
      <c r="AP169" s="4">
        <v>3</v>
      </c>
      <c r="AQ169" s="4">
        <v>4</v>
      </c>
      <c r="AR169" s="4">
        <v>3</v>
      </c>
      <c r="AS169" s="4">
        <v>4</v>
      </c>
      <c r="AT169" s="4">
        <v>2</v>
      </c>
      <c r="AU169" s="4">
        <v>1</v>
      </c>
      <c r="AV169" s="4">
        <v>4</v>
      </c>
      <c r="AW169" s="4">
        <v>5</v>
      </c>
      <c r="AX169" s="4">
        <v>3</v>
      </c>
      <c r="AY169" s="4">
        <v>5</v>
      </c>
      <c r="AZ169" s="4">
        <v>4</v>
      </c>
      <c r="BA169" s="4">
        <v>4</v>
      </c>
      <c r="BB169" s="4">
        <v>4</v>
      </c>
      <c r="BC169" s="4">
        <v>3</v>
      </c>
      <c r="BD169" s="4">
        <v>2</v>
      </c>
      <c r="BE169" s="4">
        <v>4</v>
      </c>
      <c r="BF169" s="4">
        <v>4</v>
      </c>
      <c r="BG169" s="4">
        <v>4</v>
      </c>
      <c r="BH169" s="4">
        <v>2</v>
      </c>
      <c r="BI169" s="4">
        <v>4</v>
      </c>
      <c r="BJ169" s="4">
        <v>4</v>
      </c>
    </row>
    <row r="170" spans="1:62" ht="14" x14ac:dyDescent="0.15">
      <c r="A170" s="20" t="str">
        <f t="shared" si="2"/>
        <v>FairnessNA[SQ004]</v>
      </c>
      <c r="B170" s="4" t="s">
        <v>996</v>
      </c>
      <c r="C170" s="4">
        <v>3</v>
      </c>
      <c r="D170" s="4">
        <v>4</v>
      </c>
      <c r="E170" s="4">
        <v>4</v>
      </c>
      <c r="F170" s="4">
        <v>4</v>
      </c>
      <c r="G170" s="4">
        <v>3</v>
      </c>
      <c r="H170" s="4">
        <v>4</v>
      </c>
      <c r="I170" s="4">
        <v>4</v>
      </c>
      <c r="J170" s="4">
        <v>4</v>
      </c>
      <c r="K170" s="4">
        <v>4</v>
      </c>
      <c r="L170" s="4">
        <v>5</v>
      </c>
      <c r="M170" s="4">
        <v>3</v>
      </c>
      <c r="N170" s="4">
        <v>5</v>
      </c>
      <c r="O170" s="4">
        <v>4</v>
      </c>
      <c r="P170" s="4">
        <v>5</v>
      </c>
      <c r="Q170" s="4">
        <v>4</v>
      </c>
      <c r="R170" s="4">
        <v>5</v>
      </c>
      <c r="S170" s="4">
        <v>4</v>
      </c>
      <c r="T170" s="4">
        <v>3</v>
      </c>
      <c r="U170" s="4">
        <v>4</v>
      </c>
      <c r="V170" s="4">
        <v>3</v>
      </c>
      <c r="W170" s="4">
        <v>3</v>
      </c>
      <c r="X170" s="4">
        <v>4</v>
      </c>
      <c r="Y170" s="4">
        <v>2</v>
      </c>
      <c r="Z170" s="4">
        <v>3</v>
      </c>
      <c r="AA170" s="4">
        <v>4</v>
      </c>
      <c r="AB170" s="4">
        <v>5</v>
      </c>
      <c r="AC170" s="4">
        <v>4</v>
      </c>
      <c r="AD170" s="4">
        <v>4</v>
      </c>
      <c r="AE170" s="4">
        <v>4</v>
      </c>
      <c r="AF170" s="4">
        <v>4</v>
      </c>
      <c r="AG170" s="4">
        <v>5</v>
      </c>
      <c r="AH170" s="4">
        <v>3</v>
      </c>
      <c r="AI170" s="4">
        <v>3</v>
      </c>
      <c r="AJ170" s="4">
        <v>5</v>
      </c>
      <c r="AK170" s="4">
        <v>4</v>
      </c>
      <c r="AL170" s="4">
        <v>5</v>
      </c>
      <c r="AM170" s="4">
        <v>4</v>
      </c>
      <c r="AN170" s="4">
        <v>4</v>
      </c>
      <c r="AO170" s="4">
        <v>4</v>
      </c>
      <c r="AP170" s="4">
        <v>4</v>
      </c>
      <c r="AQ170" s="4">
        <v>4</v>
      </c>
      <c r="AR170" s="4">
        <v>4</v>
      </c>
      <c r="AS170" s="4">
        <v>4</v>
      </c>
      <c r="AT170" s="4">
        <v>2</v>
      </c>
      <c r="AU170" s="4">
        <v>2</v>
      </c>
      <c r="AV170" s="4">
        <v>4</v>
      </c>
      <c r="AW170" s="4">
        <v>5</v>
      </c>
      <c r="AX170" s="4">
        <v>4</v>
      </c>
      <c r="AY170" s="4">
        <v>5</v>
      </c>
      <c r="AZ170" s="4">
        <v>4</v>
      </c>
      <c r="BA170" s="4">
        <v>3</v>
      </c>
      <c r="BB170" s="4">
        <v>3</v>
      </c>
      <c r="BC170" s="4">
        <v>4</v>
      </c>
      <c r="BD170" s="4">
        <v>3</v>
      </c>
      <c r="BE170" s="4">
        <v>4</v>
      </c>
      <c r="BF170" s="4">
        <v>4</v>
      </c>
      <c r="BG170" s="4">
        <v>4</v>
      </c>
      <c r="BH170" s="4">
        <v>3</v>
      </c>
      <c r="BI170" s="4">
        <v>3</v>
      </c>
      <c r="BJ170" s="4">
        <v>3</v>
      </c>
    </row>
    <row r="171" spans="1:62" ht="14" x14ac:dyDescent="0.15">
      <c r="A171" s="20" t="str">
        <f t="shared" si="2"/>
        <v>FairnessNA[SQ005]</v>
      </c>
      <c r="B171" s="4" t="s">
        <v>997</v>
      </c>
      <c r="C171" s="4">
        <v>3</v>
      </c>
      <c r="D171" s="4">
        <v>4</v>
      </c>
      <c r="E171" s="4">
        <v>3</v>
      </c>
      <c r="F171" s="4">
        <v>4</v>
      </c>
      <c r="G171" s="4">
        <v>3</v>
      </c>
      <c r="H171" s="4">
        <v>5</v>
      </c>
      <c r="I171" s="4">
        <v>3</v>
      </c>
      <c r="J171" s="4">
        <v>4</v>
      </c>
      <c r="K171" s="4">
        <v>4</v>
      </c>
      <c r="L171" s="4">
        <v>5</v>
      </c>
      <c r="M171" s="4">
        <v>2</v>
      </c>
      <c r="N171" s="4">
        <v>5</v>
      </c>
      <c r="O171" s="4">
        <v>5</v>
      </c>
      <c r="P171" s="4">
        <v>4</v>
      </c>
      <c r="Q171" s="4">
        <v>4</v>
      </c>
      <c r="R171" s="4">
        <v>5</v>
      </c>
      <c r="S171" s="4">
        <v>4</v>
      </c>
      <c r="T171" s="4">
        <v>4</v>
      </c>
      <c r="U171" s="4">
        <v>3</v>
      </c>
      <c r="V171" s="4">
        <v>5</v>
      </c>
      <c r="W171" s="4">
        <v>3</v>
      </c>
      <c r="X171" s="4">
        <v>4</v>
      </c>
      <c r="Y171" s="4">
        <v>2</v>
      </c>
      <c r="Z171" s="4">
        <v>4</v>
      </c>
      <c r="AA171" s="4">
        <v>4</v>
      </c>
      <c r="AB171" s="4">
        <v>4</v>
      </c>
      <c r="AC171" s="4">
        <v>4</v>
      </c>
      <c r="AD171" s="4">
        <v>4</v>
      </c>
      <c r="AE171" s="4">
        <v>4</v>
      </c>
      <c r="AF171" s="4">
        <v>4</v>
      </c>
      <c r="AG171" s="4">
        <v>5</v>
      </c>
      <c r="AH171" s="4">
        <v>4</v>
      </c>
      <c r="AI171" s="4">
        <v>4</v>
      </c>
      <c r="AJ171" s="4">
        <v>5</v>
      </c>
      <c r="AK171" s="4">
        <v>4</v>
      </c>
      <c r="AL171" s="4">
        <v>5</v>
      </c>
      <c r="AM171" s="4">
        <v>4</v>
      </c>
      <c r="AN171" s="4">
        <v>3</v>
      </c>
      <c r="AO171" s="4">
        <v>5</v>
      </c>
      <c r="AP171" s="4">
        <v>4</v>
      </c>
      <c r="AQ171" s="4">
        <v>5</v>
      </c>
      <c r="AR171" s="4">
        <v>5</v>
      </c>
      <c r="AS171" s="4">
        <v>4</v>
      </c>
      <c r="AT171" s="4">
        <v>1</v>
      </c>
      <c r="AU171" s="4">
        <v>2</v>
      </c>
      <c r="AV171" s="4">
        <v>5</v>
      </c>
      <c r="AW171" s="4">
        <v>5</v>
      </c>
      <c r="AX171" s="4">
        <v>4</v>
      </c>
      <c r="AY171" s="4">
        <v>5</v>
      </c>
      <c r="AZ171" s="4">
        <v>4</v>
      </c>
      <c r="BA171" s="4">
        <v>3</v>
      </c>
      <c r="BB171" s="4">
        <v>4</v>
      </c>
      <c r="BC171" s="4">
        <v>4</v>
      </c>
      <c r="BD171" s="4">
        <v>3</v>
      </c>
      <c r="BE171" s="4">
        <v>3</v>
      </c>
      <c r="BF171" s="4">
        <v>5</v>
      </c>
      <c r="BG171" s="4">
        <v>4</v>
      </c>
      <c r="BH171" s="4">
        <v>2</v>
      </c>
      <c r="BI171" s="4">
        <v>3</v>
      </c>
      <c r="BJ171" s="4">
        <v>4</v>
      </c>
    </row>
    <row r="172" spans="1:62" ht="14" x14ac:dyDescent="0.15">
      <c r="A172" s="20" t="str">
        <f t="shared" si="2"/>
        <v>FairnessNA[SQ006]</v>
      </c>
      <c r="B172" s="4" t="s">
        <v>998</v>
      </c>
      <c r="C172" s="4">
        <v>3</v>
      </c>
      <c r="D172" s="4">
        <v>4</v>
      </c>
      <c r="E172" s="4">
        <v>4</v>
      </c>
      <c r="F172" s="4">
        <v>3</v>
      </c>
      <c r="G172" s="4">
        <v>3</v>
      </c>
      <c r="H172" s="4">
        <v>5</v>
      </c>
      <c r="I172" s="4">
        <v>3</v>
      </c>
      <c r="J172" s="4">
        <v>4</v>
      </c>
      <c r="K172" s="4">
        <v>4</v>
      </c>
      <c r="L172" s="4">
        <v>3</v>
      </c>
      <c r="M172" s="4">
        <v>3</v>
      </c>
      <c r="N172" s="4">
        <v>5</v>
      </c>
      <c r="O172" s="4">
        <v>3</v>
      </c>
      <c r="P172" s="4">
        <v>4</v>
      </c>
      <c r="Q172" s="4">
        <v>5</v>
      </c>
      <c r="R172" s="4">
        <v>5</v>
      </c>
      <c r="S172" s="4">
        <v>4</v>
      </c>
      <c r="T172" s="4">
        <v>4</v>
      </c>
      <c r="U172" s="4">
        <v>4</v>
      </c>
      <c r="V172" s="4">
        <v>4</v>
      </c>
      <c r="W172" s="4">
        <v>3</v>
      </c>
      <c r="X172" s="4">
        <v>4</v>
      </c>
      <c r="Y172" s="4">
        <v>2</v>
      </c>
      <c r="Z172" s="4">
        <v>2</v>
      </c>
      <c r="AA172" s="4">
        <v>4</v>
      </c>
      <c r="AB172" s="4">
        <v>5</v>
      </c>
      <c r="AC172" s="4">
        <v>3</v>
      </c>
      <c r="AD172" s="4">
        <v>5</v>
      </c>
      <c r="AE172" s="4">
        <v>4</v>
      </c>
      <c r="AF172" s="4">
        <v>4</v>
      </c>
      <c r="AG172" s="4">
        <v>5</v>
      </c>
      <c r="AH172" s="4">
        <v>4</v>
      </c>
      <c r="AI172" s="4">
        <v>3</v>
      </c>
      <c r="AJ172" s="4">
        <v>5</v>
      </c>
      <c r="AK172" s="4">
        <v>3</v>
      </c>
      <c r="AL172" s="4">
        <v>4</v>
      </c>
      <c r="AM172" s="4">
        <v>5</v>
      </c>
      <c r="AN172" s="4">
        <v>4</v>
      </c>
      <c r="AO172" s="4">
        <v>5</v>
      </c>
      <c r="AP172" s="4">
        <v>3</v>
      </c>
      <c r="AQ172" s="4">
        <v>5</v>
      </c>
      <c r="AR172" s="4">
        <v>4</v>
      </c>
      <c r="AS172" s="4">
        <v>4</v>
      </c>
      <c r="AT172" s="4">
        <v>2</v>
      </c>
      <c r="AU172" s="4">
        <v>1</v>
      </c>
      <c r="AV172" s="4">
        <v>4</v>
      </c>
      <c r="AW172" s="4">
        <v>5</v>
      </c>
      <c r="AX172" s="4">
        <v>3</v>
      </c>
      <c r="AY172" s="4">
        <v>5</v>
      </c>
      <c r="AZ172" s="4">
        <v>4</v>
      </c>
      <c r="BA172" s="4">
        <v>4</v>
      </c>
      <c r="BB172" s="4">
        <v>4</v>
      </c>
      <c r="BC172" s="4">
        <v>4</v>
      </c>
      <c r="BD172" s="4">
        <v>3</v>
      </c>
      <c r="BE172" s="4">
        <v>3</v>
      </c>
      <c r="BF172" s="4">
        <v>4</v>
      </c>
      <c r="BG172" s="4">
        <v>2</v>
      </c>
      <c r="BH172" s="4">
        <v>3</v>
      </c>
      <c r="BI172" s="4">
        <v>3</v>
      </c>
      <c r="BJ172" s="4">
        <v>4</v>
      </c>
    </row>
    <row r="173" spans="1:62" ht="14" x14ac:dyDescent="0.15">
      <c r="A173" s="20" t="str">
        <f t="shared" si="2"/>
        <v>FairnessNA[SQ007]</v>
      </c>
      <c r="B173" s="4" t="s">
        <v>999</v>
      </c>
      <c r="C173" s="4">
        <v>3</v>
      </c>
      <c r="D173" s="4">
        <v>4</v>
      </c>
      <c r="E173" s="4">
        <v>4</v>
      </c>
      <c r="F173" s="4">
        <v>3</v>
      </c>
      <c r="G173" s="4">
        <v>3</v>
      </c>
      <c r="H173" s="4">
        <v>5</v>
      </c>
      <c r="I173" s="4">
        <v>3</v>
      </c>
      <c r="J173" s="4">
        <v>4</v>
      </c>
      <c r="K173" s="4">
        <v>4</v>
      </c>
      <c r="L173" s="4">
        <v>5</v>
      </c>
      <c r="M173" s="4">
        <v>4</v>
      </c>
      <c r="N173" s="4">
        <v>5</v>
      </c>
      <c r="O173" s="4">
        <v>4</v>
      </c>
      <c r="P173" s="4">
        <v>5</v>
      </c>
      <c r="Q173" s="4">
        <v>5</v>
      </c>
      <c r="R173" s="4">
        <v>5</v>
      </c>
      <c r="S173" s="4">
        <v>4</v>
      </c>
      <c r="T173" s="4">
        <v>3</v>
      </c>
      <c r="U173" s="4">
        <v>3</v>
      </c>
      <c r="V173" s="4">
        <v>5</v>
      </c>
      <c r="W173" s="4">
        <v>4</v>
      </c>
      <c r="X173" s="4">
        <v>4</v>
      </c>
      <c r="Y173" s="4">
        <v>2</v>
      </c>
      <c r="Z173" s="4">
        <v>1</v>
      </c>
      <c r="AA173" s="4">
        <v>4</v>
      </c>
      <c r="AB173" s="4">
        <v>4</v>
      </c>
      <c r="AC173" s="4">
        <v>4</v>
      </c>
      <c r="AD173" s="4">
        <v>4</v>
      </c>
      <c r="AE173" s="4">
        <v>4</v>
      </c>
      <c r="AF173" s="4">
        <v>4</v>
      </c>
      <c r="AG173" s="4">
        <v>5</v>
      </c>
      <c r="AH173" s="4">
        <v>4</v>
      </c>
      <c r="AI173" s="4">
        <v>4</v>
      </c>
      <c r="AJ173" s="4">
        <v>5</v>
      </c>
      <c r="AK173" s="4">
        <v>4</v>
      </c>
      <c r="AL173" s="4">
        <v>5</v>
      </c>
      <c r="AM173" s="4">
        <v>4</v>
      </c>
      <c r="AN173" s="4">
        <v>4</v>
      </c>
      <c r="AO173" s="4">
        <v>5</v>
      </c>
      <c r="AP173" s="4">
        <v>4</v>
      </c>
      <c r="AQ173" s="4">
        <v>5</v>
      </c>
      <c r="AR173" s="4">
        <v>5</v>
      </c>
      <c r="AS173" s="4">
        <v>4</v>
      </c>
      <c r="AT173" s="4">
        <v>2</v>
      </c>
      <c r="AU173" s="4">
        <v>2</v>
      </c>
      <c r="AV173" s="4">
        <v>5</v>
      </c>
      <c r="AW173" s="4">
        <v>4</v>
      </c>
      <c r="AX173" s="4">
        <v>4</v>
      </c>
      <c r="AY173" s="4">
        <v>5</v>
      </c>
      <c r="AZ173" s="4">
        <v>4</v>
      </c>
      <c r="BA173" s="4">
        <v>3</v>
      </c>
      <c r="BB173" s="4">
        <v>4</v>
      </c>
      <c r="BC173" s="4">
        <v>4</v>
      </c>
      <c r="BD173" s="4">
        <v>3</v>
      </c>
      <c r="BE173" s="4">
        <v>3</v>
      </c>
      <c r="BF173" s="4">
        <v>5</v>
      </c>
      <c r="BG173" s="4">
        <v>2</v>
      </c>
      <c r="BH173" s="4">
        <v>2</v>
      </c>
      <c r="BI173" s="4">
        <v>4</v>
      </c>
      <c r="BJ173" s="4">
        <v>4</v>
      </c>
    </row>
    <row r="174" spans="1:62" ht="14" x14ac:dyDescent="0.15">
      <c r="A174" s="20" t="str">
        <f t="shared" si="2"/>
        <v>FairnessNA[SQ008]</v>
      </c>
      <c r="B174" s="4" t="s">
        <v>1000</v>
      </c>
      <c r="C174" s="4">
        <v>3</v>
      </c>
      <c r="D174" s="4">
        <v>4</v>
      </c>
      <c r="E174" s="4">
        <v>4</v>
      </c>
      <c r="F174" s="4">
        <v>4</v>
      </c>
      <c r="G174" s="4">
        <v>3</v>
      </c>
      <c r="H174" s="4">
        <v>5</v>
      </c>
      <c r="I174" s="4">
        <v>3</v>
      </c>
      <c r="J174" s="4">
        <v>4</v>
      </c>
      <c r="K174" s="4">
        <v>4</v>
      </c>
      <c r="L174" s="4">
        <v>5</v>
      </c>
      <c r="M174" s="4">
        <v>4</v>
      </c>
      <c r="N174" s="4">
        <v>5</v>
      </c>
      <c r="O174" s="4">
        <v>4</v>
      </c>
      <c r="P174" s="4">
        <v>5</v>
      </c>
      <c r="Q174" s="4">
        <v>5</v>
      </c>
      <c r="R174" s="4">
        <v>5</v>
      </c>
      <c r="S174" s="4">
        <v>3</v>
      </c>
      <c r="T174" s="4">
        <v>3</v>
      </c>
      <c r="U174" s="4">
        <v>4</v>
      </c>
      <c r="V174" s="4">
        <v>4</v>
      </c>
      <c r="W174" s="4">
        <v>3</v>
      </c>
      <c r="X174" s="4">
        <v>4</v>
      </c>
      <c r="Y174" s="4">
        <v>2</v>
      </c>
      <c r="Z174" s="4">
        <v>4</v>
      </c>
      <c r="AA174" s="4">
        <v>4</v>
      </c>
      <c r="AB174" s="4">
        <v>4</v>
      </c>
      <c r="AC174" s="4">
        <v>3</v>
      </c>
      <c r="AD174" s="4">
        <v>4</v>
      </c>
      <c r="AE174" s="4">
        <v>4</v>
      </c>
      <c r="AF174" s="4">
        <v>5</v>
      </c>
      <c r="AG174" s="4">
        <v>5</v>
      </c>
      <c r="AH174" s="4">
        <v>4</v>
      </c>
      <c r="AI174" s="4">
        <v>3</v>
      </c>
      <c r="AJ174" s="4">
        <v>5</v>
      </c>
      <c r="AK174" s="4">
        <v>4</v>
      </c>
      <c r="AL174" s="4">
        <v>5</v>
      </c>
      <c r="AM174" s="4">
        <v>5</v>
      </c>
      <c r="AN174" s="4">
        <v>4</v>
      </c>
      <c r="AO174" s="4">
        <v>5</v>
      </c>
      <c r="AP174" s="4">
        <v>4</v>
      </c>
      <c r="AQ174" s="4">
        <v>5</v>
      </c>
      <c r="AR174" s="4">
        <v>4</v>
      </c>
      <c r="AS174" s="4">
        <v>4</v>
      </c>
      <c r="AT174" s="4">
        <v>3</v>
      </c>
      <c r="AU174" s="4">
        <v>2</v>
      </c>
      <c r="AV174" s="4">
        <v>3</v>
      </c>
      <c r="AW174" s="4">
        <v>4</v>
      </c>
      <c r="AX174" s="4">
        <v>4</v>
      </c>
      <c r="AY174" s="4">
        <v>5</v>
      </c>
      <c r="AZ174" s="4">
        <v>4</v>
      </c>
      <c r="BA174" s="4">
        <v>4</v>
      </c>
      <c r="BB174" s="4">
        <v>4</v>
      </c>
      <c r="BC174" s="4">
        <v>4</v>
      </c>
      <c r="BD174" s="4">
        <v>4</v>
      </c>
      <c r="BE174" s="4">
        <v>3</v>
      </c>
      <c r="BF174" s="4">
        <v>5</v>
      </c>
      <c r="BG174" s="4">
        <v>2</v>
      </c>
      <c r="BH174" s="4">
        <v>3</v>
      </c>
      <c r="BI174" s="4">
        <v>4</v>
      </c>
      <c r="BJ174" s="4">
        <v>3</v>
      </c>
    </row>
    <row r="175" spans="1:62" ht="14" x14ac:dyDescent="0.15">
      <c r="A175" s="20" t="str">
        <f t="shared" si="2"/>
        <v>FairnessNA[SQ009]</v>
      </c>
      <c r="B175" s="4" t="s">
        <v>1001</v>
      </c>
      <c r="C175" s="4">
        <v>3</v>
      </c>
      <c r="D175" s="4">
        <v>4</v>
      </c>
      <c r="E175" s="4">
        <v>4</v>
      </c>
      <c r="F175" s="4">
        <v>4</v>
      </c>
      <c r="G175" s="4">
        <v>3</v>
      </c>
      <c r="H175" s="4">
        <v>5</v>
      </c>
      <c r="I175" s="4">
        <v>4</v>
      </c>
      <c r="J175" s="4">
        <v>4</v>
      </c>
      <c r="K175" s="4">
        <v>4</v>
      </c>
      <c r="L175" s="4">
        <v>5</v>
      </c>
      <c r="M175" s="4">
        <v>3</v>
      </c>
      <c r="N175" s="4">
        <v>5</v>
      </c>
      <c r="O175" s="4">
        <v>5</v>
      </c>
      <c r="P175" s="4">
        <v>4</v>
      </c>
      <c r="Q175" s="4">
        <v>5</v>
      </c>
      <c r="R175" s="4">
        <v>5</v>
      </c>
      <c r="S175" s="4">
        <v>4</v>
      </c>
      <c r="T175" s="4">
        <v>4</v>
      </c>
      <c r="U175" s="4">
        <v>4</v>
      </c>
      <c r="V175" s="4">
        <v>4</v>
      </c>
      <c r="W175" s="4">
        <v>3</v>
      </c>
      <c r="X175" s="4">
        <v>4</v>
      </c>
      <c r="Y175" s="4">
        <v>2</v>
      </c>
      <c r="Z175" s="4">
        <v>2</v>
      </c>
      <c r="AA175" s="4">
        <v>4</v>
      </c>
      <c r="AB175" s="4">
        <v>5</v>
      </c>
      <c r="AC175" s="4">
        <v>4</v>
      </c>
      <c r="AD175" s="4">
        <v>5</v>
      </c>
      <c r="AE175" s="4">
        <v>4</v>
      </c>
      <c r="AF175" s="4">
        <v>4</v>
      </c>
      <c r="AG175" s="4">
        <v>5</v>
      </c>
      <c r="AH175" s="4">
        <v>3</v>
      </c>
      <c r="AI175" s="4">
        <v>4</v>
      </c>
      <c r="AJ175" s="4">
        <v>5</v>
      </c>
      <c r="AK175" s="4">
        <v>3</v>
      </c>
      <c r="AL175" s="4">
        <v>4</v>
      </c>
      <c r="AM175" s="4">
        <v>4</v>
      </c>
      <c r="AN175" s="4">
        <v>3</v>
      </c>
      <c r="AO175" s="4">
        <v>5</v>
      </c>
      <c r="AP175" s="4">
        <v>4</v>
      </c>
      <c r="AQ175" s="4">
        <v>5</v>
      </c>
      <c r="AR175" s="4">
        <v>5</v>
      </c>
      <c r="AS175" s="4">
        <v>4</v>
      </c>
      <c r="AT175" s="4">
        <v>2</v>
      </c>
      <c r="AU175" s="4">
        <v>1</v>
      </c>
      <c r="AV175" s="4">
        <v>4</v>
      </c>
      <c r="AW175" s="4">
        <v>5</v>
      </c>
      <c r="AX175" s="4">
        <v>4</v>
      </c>
      <c r="AY175" s="4">
        <v>5</v>
      </c>
      <c r="AZ175" s="4">
        <v>4</v>
      </c>
      <c r="BA175" s="4">
        <v>4</v>
      </c>
      <c r="BB175" s="4">
        <v>4</v>
      </c>
      <c r="BC175" s="4">
        <v>4</v>
      </c>
      <c r="BD175" s="4">
        <v>3</v>
      </c>
      <c r="BE175" s="4">
        <v>3</v>
      </c>
      <c r="BF175" s="4">
        <v>4</v>
      </c>
      <c r="BG175" s="4">
        <v>2</v>
      </c>
      <c r="BH175" s="4">
        <v>4</v>
      </c>
      <c r="BI175" s="4">
        <v>4</v>
      </c>
      <c r="BJ175" s="4">
        <v>4</v>
      </c>
    </row>
    <row r="176" spans="1:62" ht="14" x14ac:dyDescent="0.15">
      <c r="A176" s="20" t="str">
        <f t="shared" si="2"/>
        <v>FairnessNA[SQ010]</v>
      </c>
      <c r="B176" s="4" t="s">
        <v>1002</v>
      </c>
      <c r="C176" s="4">
        <v>3</v>
      </c>
      <c r="D176" s="4">
        <v>4</v>
      </c>
      <c r="E176" s="4">
        <v>4</v>
      </c>
      <c r="F176" s="4">
        <v>5</v>
      </c>
      <c r="G176" s="4">
        <v>3</v>
      </c>
      <c r="H176" s="4">
        <v>5</v>
      </c>
      <c r="I176" s="4">
        <v>4</v>
      </c>
      <c r="J176" s="4">
        <v>4</v>
      </c>
      <c r="K176" s="4">
        <v>4</v>
      </c>
      <c r="L176" s="4">
        <v>5</v>
      </c>
      <c r="M176" s="4">
        <v>3</v>
      </c>
      <c r="N176" s="4">
        <v>5</v>
      </c>
      <c r="O176" s="4">
        <v>5</v>
      </c>
      <c r="P176" s="4">
        <v>4</v>
      </c>
      <c r="Q176" s="4">
        <v>5</v>
      </c>
      <c r="R176" s="4">
        <v>5</v>
      </c>
      <c r="S176" s="4">
        <v>3</v>
      </c>
      <c r="T176" s="4">
        <v>4</v>
      </c>
      <c r="U176" s="4">
        <v>4</v>
      </c>
      <c r="V176" s="4">
        <v>5</v>
      </c>
      <c r="W176" s="4">
        <v>3</v>
      </c>
      <c r="X176" s="4">
        <v>4</v>
      </c>
      <c r="Y176" s="4">
        <v>2</v>
      </c>
      <c r="Z176" s="4">
        <v>3</v>
      </c>
      <c r="AA176" s="4">
        <v>4</v>
      </c>
      <c r="AB176" s="4">
        <v>5</v>
      </c>
      <c r="AC176" s="4">
        <v>4</v>
      </c>
      <c r="AD176" s="4">
        <v>5</v>
      </c>
      <c r="AE176" s="4">
        <v>4</v>
      </c>
      <c r="AF176" s="4">
        <v>4</v>
      </c>
      <c r="AG176" s="4">
        <v>5</v>
      </c>
      <c r="AH176" s="4">
        <v>3</v>
      </c>
      <c r="AI176" s="4">
        <v>5</v>
      </c>
      <c r="AJ176" s="4">
        <v>5</v>
      </c>
      <c r="AK176" s="4">
        <v>4</v>
      </c>
      <c r="AL176" s="4">
        <v>5</v>
      </c>
      <c r="AM176" s="4">
        <v>5</v>
      </c>
      <c r="AN176" s="4">
        <v>4</v>
      </c>
      <c r="AO176" s="4">
        <v>4</v>
      </c>
      <c r="AP176" s="4">
        <v>5</v>
      </c>
      <c r="AQ176" s="4">
        <v>5</v>
      </c>
      <c r="AR176" s="4">
        <v>5</v>
      </c>
      <c r="AS176" s="4">
        <v>4</v>
      </c>
      <c r="AT176" s="4">
        <v>4</v>
      </c>
      <c r="AU176" s="4">
        <v>2</v>
      </c>
      <c r="AV176" s="4">
        <v>4</v>
      </c>
      <c r="AW176" s="4">
        <v>5</v>
      </c>
      <c r="AX176" s="4">
        <v>4</v>
      </c>
      <c r="AY176" s="4">
        <v>5</v>
      </c>
      <c r="AZ176" s="4">
        <v>3</v>
      </c>
      <c r="BA176" s="4">
        <v>5</v>
      </c>
      <c r="BB176" s="4">
        <v>5</v>
      </c>
      <c r="BC176" s="4">
        <v>4</v>
      </c>
      <c r="BD176" s="4">
        <v>5</v>
      </c>
      <c r="BE176" s="4">
        <v>3</v>
      </c>
      <c r="BF176" s="4">
        <v>4</v>
      </c>
      <c r="BG176" s="4">
        <v>4</v>
      </c>
      <c r="BH176" s="4">
        <v>4</v>
      </c>
      <c r="BI176" s="4">
        <v>4</v>
      </c>
      <c r="BJ176" s="4">
        <v>4</v>
      </c>
    </row>
    <row r="177" spans="1:62" ht="14" x14ac:dyDescent="0.15">
      <c r="A177" s="20" t="str">
        <f t="shared" si="2"/>
        <v>FairnessNA[SQ011]</v>
      </c>
      <c r="B177" s="4" t="s">
        <v>1003</v>
      </c>
      <c r="C177" s="4">
        <v>3</v>
      </c>
      <c r="D177" s="4">
        <v>4</v>
      </c>
      <c r="E177" s="4">
        <v>4</v>
      </c>
      <c r="F177" s="4">
        <v>4</v>
      </c>
      <c r="G177" s="4">
        <v>3</v>
      </c>
      <c r="H177" s="4">
        <v>5</v>
      </c>
      <c r="I177" s="4">
        <v>4</v>
      </c>
      <c r="J177" s="4">
        <v>4</v>
      </c>
      <c r="K177" s="4">
        <v>3</v>
      </c>
      <c r="L177" s="4">
        <v>5</v>
      </c>
      <c r="M177" s="4">
        <v>3</v>
      </c>
      <c r="N177" s="4">
        <v>5</v>
      </c>
      <c r="O177" s="4">
        <v>5</v>
      </c>
      <c r="P177" s="4">
        <v>3</v>
      </c>
      <c r="Q177" s="4">
        <v>4</v>
      </c>
      <c r="R177" s="4">
        <v>5</v>
      </c>
      <c r="S177" s="4">
        <v>3</v>
      </c>
      <c r="T177" s="4">
        <v>4</v>
      </c>
      <c r="U177" s="4">
        <v>4</v>
      </c>
      <c r="V177" s="4">
        <v>4</v>
      </c>
      <c r="W177" s="4">
        <v>3</v>
      </c>
      <c r="X177" s="4">
        <v>4</v>
      </c>
      <c r="Y177" s="4">
        <v>2</v>
      </c>
      <c r="Z177" s="4">
        <v>1</v>
      </c>
      <c r="AA177" s="4">
        <v>3</v>
      </c>
      <c r="AB177" s="4">
        <v>4</v>
      </c>
      <c r="AC177" s="4">
        <v>5</v>
      </c>
      <c r="AD177" s="4">
        <v>5</v>
      </c>
      <c r="AE177" s="4">
        <v>4</v>
      </c>
      <c r="AF177" s="4">
        <v>4</v>
      </c>
      <c r="AG177" s="4">
        <v>5</v>
      </c>
      <c r="AH177" s="4">
        <v>3</v>
      </c>
      <c r="AI177" s="4">
        <v>4</v>
      </c>
      <c r="AJ177" s="4">
        <v>5</v>
      </c>
      <c r="AK177" s="4">
        <v>4</v>
      </c>
      <c r="AL177" s="4">
        <v>5</v>
      </c>
      <c r="AM177" s="4">
        <v>5</v>
      </c>
      <c r="AN177" s="4">
        <v>4</v>
      </c>
      <c r="AO177" s="4">
        <v>5</v>
      </c>
      <c r="AP177" s="4">
        <v>4</v>
      </c>
      <c r="AQ177" s="4">
        <v>5</v>
      </c>
      <c r="AR177" s="4">
        <v>5</v>
      </c>
      <c r="AS177" s="4">
        <v>4</v>
      </c>
      <c r="AT177" s="4">
        <v>4</v>
      </c>
      <c r="AU177" s="4">
        <v>2</v>
      </c>
      <c r="AV177" s="4">
        <v>3</v>
      </c>
      <c r="AW177" s="4">
        <v>5</v>
      </c>
      <c r="AX177" s="4">
        <v>4</v>
      </c>
      <c r="AY177" s="4">
        <v>5</v>
      </c>
      <c r="AZ177" s="4">
        <v>3</v>
      </c>
      <c r="BA177" s="4">
        <v>4</v>
      </c>
      <c r="BB177" s="4">
        <v>5</v>
      </c>
      <c r="BC177" s="4">
        <v>4</v>
      </c>
      <c r="BD177" s="4">
        <v>4</v>
      </c>
      <c r="BE177" s="4">
        <v>3</v>
      </c>
      <c r="BF177" s="4">
        <v>4</v>
      </c>
      <c r="BG177" s="4">
        <v>4</v>
      </c>
      <c r="BH177" s="4">
        <v>5</v>
      </c>
      <c r="BI177" s="4">
        <v>4</v>
      </c>
      <c r="BJ177" s="4">
        <v>3</v>
      </c>
    </row>
    <row r="178" spans="1:62" ht="14" x14ac:dyDescent="0.15">
      <c r="A178" s="20" t="str">
        <f t="shared" si="2"/>
        <v>FairnessNA[SQ012]</v>
      </c>
      <c r="B178" s="4" t="s">
        <v>1004</v>
      </c>
      <c r="C178" s="4">
        <v>3</v>
      </c>
      <c r="D178" s="4">
        <v>4</v>
      </c>
      <c r="E178" s="4">
        <v>4</v>
      </c>
      <c r="F178" s="4">
        <v>4</v>
      </c>
      <c r="G178" s="4">
        <v>3</v>
      </c>
      <c r="H178" s="4">
        <v>5</v>
      </c>
      <c r="I178" s="4">
        <v>4</v>
      </c>
      <c r="J178" s="4">
        <v>3</v>
      </c>
      <c r="K178" s="4">
        <v>4</v>
      </c>
      <c r="L178" s="4">
        <v>5</v>
      </c>
      <c r="M178" s="4">
        <v>3</v>
      </c>
      <c r="N178" s="4">
        <v>5</v>
      </c>
      <c r="O178" s="4">
        <v>5</v>
      </c>
      <c r="P178" s="4">
        <v>3</v>
      </c>
      <c r="Q178" s="4">
        <v>4</v>
      </c>
      <c r="R178" s="4">
        <v>5</v>
      </c>
      <c r="S178" s="4">
        <v>3</v>
      </c>
      <c r="T178" s="4">
        <v>3</v>
      </c>
      <c r="U178" s="4">
        <v>4</v>
      </c>
      <c r="V178" s="4">
        <v>4</v>
      </c>
      <c r="W178" s="4">
        <v>3</v>
      </c>
      <c r="X178" s="4">
        <v>4</v>
      </c>
      <c r="Y178" s="4">
        <v>2</v>
      </c>
      <c r="Z178" s="4">
        <v>5</v>
      </c>
      <c r="AA178" s="4">
        <v>3</v>
      </c>
      <c r="AB178" s="4">
        <v>5</v>
      </c>
      <c r="AC178" s="4">
        <v>5</v>
      </c>
      <c r="AD178" s="4">
        <v>5</v>
      </c>
      <c r="AE178" s="4">
        <v>4</v>
      </c>
      <c r="AF178" s="4">
        <v>4</v>
      </c>
      <c r="AG178" s="4">
        <v>5</v>
      </c>
      <c r="AH178" s="4">
        <v>3</v>
      </c>
      <c r="AI178" s="4">
        <v>3</v>
      </c>
      <c r="AJ178" s="4">
        <v>4</v>
      </c>
      <c r="AK178" s="4">
        <v>4</v>
      </c>
      <c r="AL178" s="4">
        <v>4</v>
      </c>
      <c r="AM178" s="4">
        <v>4</v>
      </c>
      <c r="AN178" s="4">
        <v>3</v>
      </c>
      <c r="AO178" s="4">
        <v>5</v>
      </c>
      <c r="AP178" s="4">
        <v>3</v>
      </c>
      <c r="AQ178" s="4">
        <v>5</v>
      </c>
      <c r="AR178" s="4">
        <v>4</v>
      </c>
      <c r="AS178" s="4">
        <v>4</v>
      </c>
      <c r="AT178" s="4">
        <v>4</v>
      </c>
      <c r="AU178" s="4">
        <v>2</v>
      </c>
      <c r="AV178" s="4">
        <v>4</v>
      </c>
      <c r="AW178" s="4">
        <v>5</v>
      </c>
      <c r="AX178" s="4">
        <v>4</v>
      </c>
      <c r="AY178" s="4">
        <v>5</v>
      </c>
      <c r="AZ178" s="4">
        <v>3</v>
      </c>
      <c r="BA178" s="4">
        <v>4</v>
      </c>
      <c r="BB178" s="4">
        <v>4</v>
      </c>
      <c r="BC178" s="4">
        <v>3</v>
      </c>
      <c r="BD178" s="4">
        <v>2</v>
      </c>
      <c r="BE178" s="4">
        <v>4</v>
      </c>
      <c r="BF178" s="4">
        <v>4</v>
      </c>
      <c r="BG178" s="4">
        <v>4</v>
      </c>
      <c r="BH178" s="4">
        <v>4</v>
      </c>
      <c r="BI178" s="4">
        <v>4</v>
      </c>
      <c r="BJ178" s="4">
        <v>3</v>
      </c>
    </row>
    <row r="179" spans="1:62" ht="14" x14ac:dyDescent="0.15">
      <c r="A179" s="20" t="str">
        <f t="shared" si="2"/>
        <v>FairnessNA[SQ013]</v>
      </c>
      <c r="B179" s="4" t="s">
        <v>1005</v>
      </c>
      <c r="C179" s="4">
        <v>3</v>
      </c>
      <c r="D179" s="4">
        <v>4</v>
      </c>
      <c r="E179" s="4">
        <v>4</v>
      </c>
      <c r="F179" s="4">
        <v>4</v>
      </c>
      <c r="G179" s="4">
        <v>3</v>
      </c>
      <c r="H179" s="4">
        <v>5</v>
      </c>
      <c r="I179" s="4">
        <v>4</v>
      </c>
      <c r="J179" s="4">
        <v>3</v>
      </c>
      <c r="K179" s="4">
        <v>3</v>
      </c>
      <c r="L179" s="4">
        <v>5</v>
      </c>
      <c r="M179" s="4">
        <v>4</v>
      </c>
      <c r="N179" s="4">
        <v>5</v>
      </c>
      <c r="O179" s="4">
        <v>5</v>
      </c>
      <c r="P179" s="4">
        <v>4</v>
      </c>
      <c r="Q179" s="4">
        <v>4</v>
      </c>
      <c r="R179" s="4">
        <v>5</v>
      </c>
      <c r="S179" s="4">
        <v>2</v>
      </c>
      <c r="T179" s="4">
        <v>3</v>
      </c>
      <c r="U179" s="4">
        <v>4</v>
      </c>
      <c r="V179" s="4">
        <v>4</v>
      </c>
      <c r="W179" s="4">
        <v>3</v>
      </c>
      <c r="X179" s="4">
        <v>4</v>
      </c>
      <c r="Y179" s="4">
        <v>2</v>
      </c>
      <c r="Z179" s="4">
        <v>1</v>
      </c>
      <c r="AA179" s="4">
        <v>4</v>
      </c>
      <c r="AB179" s="4">
        <v>5</v>
      </c>
      <c r="AC179" s="4">
        <v>4</v>
      </c>
      <c r="AD179" s="4">
        <v>5</v>
      </c>
      <c r="AE179" s="4">
        <v>3</v>
      </c>
      <c r="AF179" s="4">
        <v>4</v>
      </c>
      <c r="AG179" s="4">
        <v>5</v>
      </c>
      <c r="AH179" s="4">
        <v>4</v>
      </c>
      <c r="AI179" s="4">
        <v>4</v>
      </c>
      <c r="AJ179" s="4">
        <v>4</v>
      </c>
      <c r="AK179" s="4">
        <v>3</v>
      </c>
      <c r="AL179" s="4">
        <v>4</v>
      </c>
      <c r="AM179" s="4">
        <v>5</v>
      </c>
      <c r="AN179" s="4">
        <v>3</v>
      </c>
      <c r="AO179" s="4">
        <v>5</v>
      </c>
      <c r="AP179" s="4">
        <v>4</v>
      </c>
      <c r="AQ179" s="4">
        <v>5</v>
      </c>
      <c r="AR179" s="4">
        <v>3</v>
      </c>
      <c r="AS179" s="4">
        <v>4</v>
      </c>
      <c r="AT179" s="4">
        <v>4</v>
      </c>
      <c r="AU179" s="4">
        <v>2</v>
      </c>
      <c r="AV179" s="4">
        <v>4</v>
      </c>
      <c r="AW179" s="4">
        <v>5</v>
      </c>
      <c r="AX179" s="4">
        <v>4</v>
      </c>
      <c r="AY179" s="4">
        <v>5</v>
      </c>
      <c r="AZ179" s="4">
        <v>3</v>
      </c>
      <c r="BA179" s="4">
        <v>4</v>
      </c>
      <c r="BB179" s="4">
        <v>4</v>
      </c>
      <c r="BC179" s="4">
        <v>3</v>
      </c>
      <c r="BD179" s="4">
        <v>1</v>
      </c>
      <c r="BE179" s="4">
        <v>3</v>
      </c>
      <c r="BF179" s="4">
        <v>4</v>
      </c>
      <c r="BG179" s="4">
        <v>5</v>
      </c>
      <c r="BH179" s="4">
        <v>4</v>
      </c>
      <c r="BI179" s="4">
        <v>4</v>
      </c>
      <c r="BJ179" s="4">
        <v>4</v>
      </c>
    </row>
    <row r="180" spans="1:62" ht="14" x14ac:dyDescent="0.15">
      <c r="A180" s="20" t="str">
        <f t="shared" si="2"/>
        <v>FairnessNA[SQ014]</v>
      </c>
      <c r="B180" s="4" t="s">
        <v>1006</v>
      </c>
      <c r="C180" s="4">
        <v>3</v>
      </c>
      <c r="D180" s="4">
        <v>4</v>
      </c>
      <c r="E180" s="4">
        <v>4</v>
      </c>
      <c r="F180" s="4">
        <v>4</v>
      </c>
      <c r="G180" s="4">
        <v>3</v>
      </c>
      <c r="H180" s="4">
        <v>5</v>
      </c>
      <c r="I180" s="4">
        <v>4</v>
      </c>
      <c r="J180" s="4">
        <v>5</v>
      </c>
      <c r="K180" s="4">
        <v>4</v>
      </c>
      <c r="L180" s="4">
        <v>5</v>
      </c>
      <c r="M180" s="4">
        <v>4</v>
      </c>
      <c r="N180" s="4">
        <v>5</v>
      </c>
      <c r="O180" s="4">
        <v>4</v>
      </c>
      <c r="P180" s="4">
        <v>4</v>
      </c>
      <c r="Q180" s="4">
        <v>5</v>
      </c>
      <c r="R180" s="4">
        <v>5</v>
      </c>
      <c r="S180" s="4">
        <v>3</v>
      </c>
      <c r="T180" s="4">
        <v>3</v>
      </c>
      <c r="U180" s="4">
        <v>4</v>
      </c>
      <c r="V180" s="4">
        <v>4</v>
      </c>
      <c r="W180" s="4">
        <v>3</v>
      </c>
      <c r="X180" s="4">
        <v>4</v>
      </c>
      <c r="Y180" s="4">
        <v>2</v>
      </c>
      <c r="Z180" s="4">
        <v>2</v>
      </c>
      <c r="AA180" s="4">
        <v>4</v>
      </c>
      <c r="AB180" s="4">
        <v>5</v>
      </c>
      <c r="AC180" s="4">
        <v>4</v>
      </c>
      <c r="AD180" s="4">
        <v>5</v>
      </c>
      <c r="AE180" s="4">
        <v>4</v>
      </c>
      <c r="AF180" s="4">
        <v>4</v>
      </c>
      <c r="AG180" s="4">
        <v>5</v>
      </c>
      <c r="AH180" s="4">
        <v>4</v>
      </c>
      <c r="AI180" s="4">
        <v>4</v>
      </c>
      <c r="AJ180" s="4">
        <v>5</v>
      </c>
      <c r="AK180" s="4">
        <v>4</v>
      </c>
      <c r="AL180" s="4">
        <v>4</v>
      </c>
      <c r="AM180" s="4">
        <v>4</v>
      </c>
      <c r="AN180" s="4">
        <v>4</v>
      </c>
      <c r="AO180" s="4">
        <v>5</v>
      </c>
      <c r="AP180" s="4">
        <v>4</v>
      </c>
      <c r="AQ180" s="4">
        <v>5</v>
      </c>
      <c r="AR180" s="4">
        <v>4</v>
      </c>
      <c r="AS180" s="4">
        <v>4</v>
      </c>
      <c r="AT180" s="4">
        <v>4</v>
      </c>
      <c r="AU180" s="4">
        <v>2</v>
      </c>
      <c r="AV180" s="4">
        <v>4</v>
      </c>
      <c r="AW180" s="4">
        <v>5</v>
      </c>
      <c r="AX180" s="4">
        <v>4</v>
      </c>
      <c r="AY180" s="4">
        <v>5</v>
      </c>
      <c r="AZ180" s="4">
        <v>3</v>
      </c>
      <c r="BA180" s="4">
        <v>4</v>
      </c>
      <c r="BB180" s="4">
        <v>4</v>
      </c>
      <c r="BC180" s="4">
        <v>4</v>
      </c>
      <c r="BD180" s="4">
        <v>3</v>
      </c>
      <c r="BE180" s="4">
        <v>3</v>
      </c>
      <c r="BF180" s="4">
        <v>4</v>
      </c>
      <c r="BG180" s="4">
        <v>5</v>
      </c>
      <c r="BH180" s="4">
        <v>4</v>
      </c>
      <c r="BI180" s="4">
        <v>4</v>
      </c>
      <c r="BJ180" s="4">
        <v>4</v>
      </c>
    </row>
    <row r="181" spans="1:62" ht="14" x14ac:dyDescent="0.15">
      <c r="A181" s="20" t="str">
        <f t="shared" si="2"/>
        <v>FairnessNA[SQ015]</v>
      </c>
      <c r="B181" s="4" t="s">
        <v>1007</v>
      </c>
      <c r="C181" s="4">
        <v>3</v>
      </c>
      <c r="D181" s="4">
        <v>4</v>
      </c>
      <c r="E181" s="4">
        <v>3</v>
      </c>
      <c r="F181" s="4">
        <v>4</v>
      </c>
      <c r="G181" s="4">
        <v>3</v>
      </c>
      <c r="H181" s="4">
        <v>5</v>
      </c>
      <c r="I181" s="4">
        <v>4</v>
      </c>
      <c r="J181" s="4">
        <v>3</v>
      </c>
      <c r="K181" s="4">
        <v>3</v>
      </c>
      <c r="L181" s="4">
        <v>5</v>
      </c>
      <c r="M181" s="4">
        <v>3</v>
      </c>
      <c r="N181" s="4">
        <v>5</v>
      </c>
      <c r="O181" s="4">
        <v>4</v>
      </c>
      <c r="P181" s="4">
        <v>4</v>
      </c>
      <c r="Q181" s="4">
        <v>5</v>
      </c>
      <c r="R181" s="4">
        <v>5</v>
      </c>
      <c r="S181" s="4">
        <v>3</v>
      </c>
      <c r="T181" s="4">
        <v>3</v>
      </c>
      <c r="U181" s="4">
        <v>4</v>
      </c>
      <c r="V181" s="4">
        <v>4</v>
      </c>
      <c r="W181" s="4">
        <v>3</v>
      </c>
      <c r="X181" s="4">
        <v>4</v>
      </c>
      <c r="Y181" s="4">
        <v>2</v>
      </c>
      <c r="Z181" s="4">
        <v>2</v>
      </c>
      <c r="AA181" s="4">
        <v>4</v>
      </c>
      <c r="AB181" s="4">
        <v>5</v>
      </c>
      <c r="AC181" s="4">
        <v>4</v>
      </c>
      <c r="AD181" s="4">
        <v>5</v>
      </c>
      <c r="AE181" s="4">
        <v>3</v>
      </c>
      <c r="AF181" s="4">
        <v>4</v>
      </c>
      <c r="AG181" s="4">
        <v>5</v>
      </c>
      <c r="AH181" s="4">
        <v>4</v>
      </c>
      <c r="AI181" s="4">
        <v>4</v>
      </c>
      <c r="AJ181" s="4">
        <v>4</v>
      </c>
      <c r="AK181" s="4">
        <v>4</v>
      </c>
      <c r="AL181" s="4">
        <v>5</v>
      </c>
      <c r="AM181" s="4">
        <v>4</v>
      </c>
      <c r="AN181" s="4">
        <v>3</v>
      </c>
      <c r="AO181" s="4">
        <v>5</v>
      </c>
      <c r="AP181" s="4">
        <v>2</v>
      </c>
      <c r="AQ181" s="4">
        <v>5</v>
      </c>
      <c r="AR181" s="4">
        <v>4</v>
      </c>
      <c r="AS181" s="4">
        <v>3</v>
      </c>
      <c r="AT181" s="4">
        <v>3</v>
      </c>
      <c r="AU181" s="4">
        <v>2</v>
      </c>
      <c r="AV181" s="4">
        <v>3</v>
      </c>
      <c r="AW181" s="4">
        <v>5</v>
      </c>
      <c r="AX181" s="4">
        <v>4</v>
      </c>
      <c r="AY181" s="4">
        <v>5</v>
      </c>
      <c r="AZ181" s="4">
        <v>3</v>
      </c>
      <c r="BA181" s="4">
        <v>4</v>
      </c>
      <c r="BB181" s="4">
        <v>4</v>
      </c>
      <c r="BC181" s="4">
        <v>3</v>
      </c>
      <c r="BD181" s="4">
        <v>1</v>
      </c>
      <c r="BE181" s="4">
        <v>3</v>
      </c>
      <c r="BF181" s="4">
        <v>4</v>
      </c>
      <c r="BG181" s="4">
        <v>5</v>
      </c>
      <c r="BH181" s="4">
        <v>4</v>
      </c>
      <c r="BI181" s="4">
        <v>4</v>
      </c>
      <c r="BJ181" s="4">
        <v>4</v>
      </c>
    </row>
    <row r="182" spans="1:62" ht="14" x14ac:dyDescent="0.15">
      <c r="A182" s="20" t="str">
        <f t="shared" si="2"/>
        <v>ZufriedenheitNA[SQ001]</v>
      </c>
      <c r="B182" s="4" t="s">
        <v>1008</v>
      </c>
      <c r="C182" s="4">
        <v>3</v>
      </c>
      <c r="D182" s="4">
        <v>4</v>
      </c>
      <c r="E182" s="4">
        <v>4</v>
      </c>
      <c r="F182" s="4">
        <v>4</v>
      </c>
      <c r="G182" s="4">
        <v>2</v>
      </c>
      <c r="H182" s="4">
        <v>5</v>
      </c>
      <c r="I182" s="4">
        <v>3</v>
      </c>
      <c r="J182" s="4">
        <v>4</v>
      </c>
      <c r="K182" s="4">
        <v>4</v>
      </c>
      <c r="L182" s="4">
        <v>4</v>
      </c>
      <c r="M182" s="4">
        <v>3</v>
      </c>
      <c r="N182" s="4">
        <v>5</v>
      </c>
      <c r="O182" s="4">
        <v>4</v>
      </c>
      <c r="P182" s="4">
        <v>4</v>
      </c>
      <c r="Q182" s="4">
        <v>5</v>
      </c>
      <c r="R182" s="4">
        <v>4</v>
      </c>
      <c r="S182" s="4">
        <v>2</v>
      </c>
      <c r="T182" s="4">
        <v>3</v>
      </c>
      <c r="U182" s="4">
        <v>4</v>
      </c>
      <c r="V182" s="4">
        <v>4</v>
      </c>
      <c r="W182" s="4">
        <v>2</v>
      </c>
      <c r="X182" s="4">
        <v>5</v>
      </c>
      <c r="Y182" s="4">
        <v>3</v>
      </c>
      <c r="Z182" s="4">
        <v>1</v>
      </c>
      <c r="AA182" s="4">
        <v>4</v>
      </c>
      <c r="AB182" s="4">
        <v>5</v>
      </c>
      <c r="AC182" s="4">
        <v>3</v>
      </c>
      <c r="AD182" s="4">
        <v>5</v>
      </c>
      <c r="AE182" s="4">
        <v>3</v>
      </c>
      <c r="AF182" s="4">
        <v>4</v>
      </c>
      <c r="AG182" s="4">
        <v>5</v>
      </c>
      <c r="AH182" s="4">
        <v>4</v>
      </c>
      <c r="AI182" s="4">
        <v>3</v>
      </c>
      <c r="AJ182" s="4">
        <v>5</v>
      </c>
      <c r="AK182" s="4">
        <v>3</v>
      </c>
      <c r="AL182" s="4">
        <v>4</v>
      </c>
      <c r="AM182" s="4">
        <v>5</v>
      </c>
      <c r="AN182" s="4">
        <v>4</v>
      </c>
      <c r="AO182" s="4">
        <v>5</v>
      </c>
      <c r="AP182" s="4">
        <v>4</v>
      </c>
      <c r="AQ182" s="4">
        <v>5</v>
      </c>
      <c r="AR182" s="4">
        <v>5</v>
      </c>
      <c r="AS182" s="4">
        <v>4</v>
      </c>
      <c r="AT182" s="4">
        <v>2</v>
      </c>
      <c r="AU182" s="4">
        <v>1</v>
      </c>
      <c r="AV182" s="4">
        <v>4</v>
      </c>
      <c r="AW182" s="4">
        <v>5</v>
      </c>
      <c r="AX182" s="4">
        <v>4</v>
      </c>
      <c r="AY182" s="4">
        <v>4</v>
      </c>
      <c r="AZ182" s="4">
        <v>4</v>
      </c>
      <c r="BA182" s="4">
        <v>4</v>
      </c>
      <c r="BB182" s="4">
        <v>5</v>
      </c>
      <c r="BC182" s="4">
        <v>4</v>
      </c>
      <c r="BD182" s="4">
        <v>2</v>
      </c>
      <c r="BE182" s="4">
        <v>3</v>
      </c>
      <c r="BF182" s="4">
        <v>5</v>
      </c>
      <c r="BG182" s="4">
        <v>2</v>
      </c>
      <c r="BH182" s="4">
        <v>2</v>
      </c>
      <c r="BI182" s="4">
        <v>4</v>
      </c>
      <c r="BJ182" s="4">
        <v>4</v>
      </c>
    </row>
    <row r="183" spans="1:62" ht="14" x14ac:dyDescent="0.15">
      <c r="A183" s="20" t="str">
        <f t="shared" si="2"/>
        <v>ZufriedenheitNA[SQ002]</v>
      </c>
      <c r="B183" s="4" t="s">
        <v>1009</v>
      </c>
      <c r="C183" s="4">
        <v>3</v>
      </c>
      <c r="D183" s="4">
        <v>4</v>
      </c>
      <c r="E183" s="4">
        <v>4</v>
      </c>
      <c r="F183" s="4">
        <v>4</v>
      </c>
      <c r="G183" s="4">
        <v>3</v>
      </c>
      <c r="H183" s="4">
        <v>5</v>
      </c>
      <c r="I183" s="4">
        <v>2</v>
      </c>
      <c r="J183" s="4">
        <v>3</v>
      </c>
      <c r="K183" s="4">
        <v>4</v>
      </c>
      <c r="L183" s="4">
        <v>4</v>
      </c>
      <c r="M183" s="4">
        <v>3</v>
      </c>
      <c r="N183" s="4">
        <v>5</v>
      </c>
      <c r="O183" s="4">
        <v>4</v>
      </c>
      <c r="P183" s="4">
        <v>5</v>
      </c>
      <c r="Q183" s="4">
        <v>5</v>
      </c>
      <c r="R183" s="4">
        <v>5</v>
      </c>
      <c r="S183" s="4">
        <v>2</v>
      </c>
      <c r="T183" s="4">
        <v>3</v>
      </c>
      <c r="U183" s="4">
        <v>4</v>
      </c>
      <c r="V183" s="4">
        <v>5</v>
      </c>
      <c r="W183" s="4">
        <v>2</v>
      </c>
      <c r="X183" s="4">
        <v>4</v>
      </c>
      <c r="Y183" s="4">
        <v>3</v>
      </c>
      <c r="Z183" s="4">
        <v>2</v>
      </c>
      <c r="AA183" s="4">
        <v>4</v>
      </c>
      <c r="AB183" s="4">
        <v>5</v>
      </c>
      <c r="AC183" s="4">
        <v>3</v>
      </c>
      <c r="AD183" s="4">
        <v>5</v>
      </c>
      <c r="AE183" s="4">
        <v>4</v>
      </c>
      <c r="AF183" s="4">
        <v>4</v>
      </c>
      <c r="AG183" s="4">
        <v>5</v>
      </c>
      <c r="AH183" s="4">
        <v>4</v>
      </c>
      <c r="AI183" s="4">
        <v>4</v>
      </c>
      <c r="AJ183" s="4">
        <v>5</v>
      </c>
      <c r="AK183" s="4">
        <v>4</v>
      </c>
      <c r="AL183" s="4">
        <v>4</v>
      </c>
      <c r="AM183" s="4">
        <v>4</v>
      </c>
      <c r="AN183" s="4">
        <v>4</v>
      </c>
      <c r="AO183" s="4">
        <v>5</v>
      </c>
      <c r="AP183" s="4">
        <v>5</v>
      </c>
      <c r="AQ183" s="4">
        <v>5</v>
      </c>
      <c r="AR183" s="4">
        <v>5</v>
      </c>
      <c r="AS183" s="4">
        <v>3</v>
      </c>
      <c r="AT183" s="4">
        <v>3</v>
      </c>
      <c r="AU183" s="4">
        <v>1</v>
      </c>
      <c r="AV183" s="4">
        <v>4</v>
      </c>
      <c r="AW183" s="4">
        <v>5</v>
      </c>
      <c r="AX183" s="4">
        <v>4</v>
      </c>
      <c r="AY183" s="4">
        <v>4</v>
      </c>
      <c r="AZ183" s="4">
        <v>5</v>
      </c>
      <c r="BA183" s="4">
        <v>4</v>
      </c>
      <c r="BB183" s="4">
        <v>5</v>
      </c>
      <c r="BC183" s="4">
        <v>4</v>
      </c>
      <c r="BD183" s="4">
        <v>2</v>
      </c>
      <c r="BE183" s="4">
        <v>3</v>
      </c>
      <c r="BF183" s="4">
        <v>5</v>
      </c>
      <c r="BG183" s="4">
        <v>2</v>
      </c>
      <c r="BH183" s="4">
        <v>3</v>
      </c>
      <c r="BI183" s="4">
        <v>4</v>
      </c>
      <c r="BJ183" s="4">
        <v>4</v>
      </c>
    </row>
    <row r="184" spans="1:62" ht="14" x14ac:dyDescent="0.15">
      <c r="A184" s="20" t="str">
        <f t="shared" si="2"/>
        <v>ZufriedenheitNA[SQ003]</v>
      </c>
      <c r="B184" s="4" t="s">
        <v>1010</v>
      </c>
      <c r="C184" s="4">
        <v>3</v>
      </c>
      <c r="D184" s="4">
        <v>4</v>
      </c>
      <c r="E184" s="4">
        <v>4</v>
      </c>
      <c r="F184" s="4">
        <v>4</v>
      </c>
      <c r="G184" s="4">
        <v>4</v>
      </c>
      <c r="H184" s="4">
        <v>4</v>
      </c>
      <c r="I184" s="4">
        <v>2</v>
      </c>
      <c r="J184" s="4">
        <v>3</v>
      </c>
      <c r="K184" s="4">
        <v>4</v>
      </c>
      <c r="L184" s="4">
        <v>3</v>
      </c>
      <c r="M184" s="4">
        <v>3</v>
      </c>
      <c r="N184" s="4">
        <v>5</v>
      </c>
      <c r="O184" s="4">
        <v>3</v>
      </c>
      <c r="P184" s="4">
        <v>4</v>
      </c>
      <c r="Q184" s="4">
        <v>4</v>
      </c>
      <c r="R184" s="4">
        <v>5</v>
      </c>
      <c r="S184" s="4">
        <v>2</v>
      </c>
      <c r="T184" s="4">
        <v>2</v>
      </c>
      <c r="U184" s="4">
        <v>4</v>
      </c>
      <c r="V184" s="4">
        <v>4</v>
      </c>
      <c r="W184" s="4">
        <v>3</v>
      </c>
      <c r="X184" s="4">
        <v>5</v>
      </c>
      <c r="Y184" s="4">
        <v>3</v>
      </c>
      <c r="Z184" s="4">
        <v>3</v>
      </c>
      <c r="AA184" s="4">
        <v>3</v>
      </c>
      <c r="AB184" s="4">
        <v>5</v>
      </c>
      <c r="AC184" s="4">
        <v>2</v>
      </c>
      <c r="AD184" s="4">
        <v>4</v>
      </c>
      <c r="AE184" s="4">
        <v>3</v>
      </c>
      <c r="AF184" s="4">
        <v>4</v>
      </c>
      <c r="AG184" s="4">
        <v>5</v>
      </c>
      <c r="AH184" s="4">
        <v>4</v>
      </c>
      <c r="AI184" s="4">
        <v>4</v>
      </c>
      <c r="AJ184" s="4">
        <v>5</v>
      </c>
      <c r="AK184" s="4">
        <v>3</v>
      </c>
      <c r="AL184" s="4">
        <v>4</v>
      </c>
      <c r="AM184" s="4">
        <v>5</v>
      </c>
      <c r="AN184" s="4">
        <v>4</v>
      </c>
      <c r="AO184" s="4">
        <v>4</v>
      </c>
      <c r="AP184" s="4">
        <v>5</v>
      </c>
      <c r="AQ184" s="4">
        <v>5</v>
      </c>
      <c r="AR184" s="4">
        <v>5</v>
      </c>
      <c r="AS184" s="4">
        <v>2</v>
      </c>
      <c r="AT184" s="4">
        <v>1</v>
      </c>
      <c r="AU184" s="4">
        <v>1</v>
      </c>
      <c r="AV184" s="4">
        <v>4</v>
      </c>
      <c r="AW184" s="4">
        <v>4</v>
      </c>
      <c r="AX184" s="4">
        <v>4</v>
      </c>
      <c r="AY184" s="4">
        <v>4</v>
      </c>
      <c r="AZ184" s="4">
        <v>4</v>
      </c>
      <c r="BA184" s="4">
        <v>4</v>
      </c>
      <c r="BB184" s="4">
        <v>4</v>
      </c>
      <c r="BC184" s="4">
        <v>4</v>
      </c>
      <c r="BD184" s="4">
        <v>1</v>
      </c>
      <c r="BE184" s="4">
        <v>3</v>
      </c>
      <c r="BF184" s="4">
        <v>5</v>
      </c>
      <c r="BG184" s="4">
        <v>1</v>
      </c>
      <c r="BH184" s="4">
        <v>2</v>
      </c>
      <c r="BI184" s="4">
        <v>4</v>
      </c>
      <c r="BJ184" s="4">
        <v>4</v>
      </c>
    </row>
    <row r="185" spans="1:62" ht="14" x14ac:dyDescent="0.15">
      <c r="A185" s="20" t="str">
        <f t="shared" si="2"/>
        <v>ZufriedenheitNA[SQ004]</v>
      </c>
      <c r="B185" s="4" t="s">
        <v>1011</v>
      </c>
      <c r="C185" s="4">
        <v>3</v>
      </c>
      <c r="D185" s="4">
        <v>4</v>
      </c>
      <c r="E185" s="4">
        <v>3</v>
      </c>
      <c r="F185" s="4">
        <v>2</v>
      </c>
      <c r="G185" s="4">
        <v>3</v>
      </c>
      <c r="H185" s="4">
        <v>4</v>
      </c>
      <c r="I185" s="4">
        <v>2</v>
      </c>
      <c r="J185" s="4">
        <v>3</v>
      </c>
      <c r="K185" s="4">
        <v>3</v>
      </c>
      <c r="L185" s="4">
        <v>3</v>
      </c>
      <c r="M185" s="4">
        <v>3</v>
      </c>
      <c r="N185" s="4">
        <v>5</v>
      </c>
      <c r="O185" s="4">
        <v>3</v>
      </c>
      <c r="P185" s="4">
        <v>4</v>
      </c>
      <c r="Q185" s="4">
        <v>4</v>
      </c>
      <c r="R185" s="4">
        <v>4</v>
      </c>
      <c r="S185" s="4">
        <v>2</v>
      </c>
      <c r="T185" s="4">
        <v>2</v>
      </c>
      <c r="U185" s="4">
        <v>4</v>
      </c>
      <c r="V185" s="4">
        <v>4</v>
      </c>
      <c r="W185" s="4">
        <v>2</v>
      </c>
      <c r="X185" s="4">
        <v>5</v>
      </c>
      <c r="Y185" s="4">
        <v>3</v>
      </c>
      <c r="Z185" s="4">
        <v>2</v>
      </c>
      <c r="AA185" s="4">
        <v>3</v>
      </c>
      <c r="AB185" s="4">
        <v>5</v>
      </c>
      <c r="AC185" s="4">
        <v>4</v>
      </c>
      <c r="AD185" s="4">
        <v>3</v>
      </c>
      <c r="AE185" s="4">
        <v>2</v>
      </c>
      <c r="AF185" s="4">
        <v>3</v>
      </c>
      <c r="AG185" s="4">
        <v>5</v>
      </c>
      <c r="AH185" s="4">
        <v>3</v>
      </c>
      <c r="AI185" s="4">
        <v>4</v>
      </c>
      <c r="AJ185" s="4">
        <v>5</v>
      </c>
      <c r="AK185" s="4">
        <v>3</v>
      </c>
      <c r="AL185" s="4">
        <v>4</v>
      </c>
      <c r="AM185" s="4">
        <v>4</v>
      </c>
      <c r="AN185" s="4">
        <v>3</v>
      </c>
      <c r="AO185" s="4">
        <v>3</v>
      </c>
      <c r="AP185" s="4">
        <v>4</v>
      </c>
      <c r="AQ185" s="4">
        <v>5</v>
      </c>
      <c r="AR185" s="4">
        <v>3</v>
      </c>
      <c r="AS185" s="4">
        <v>3</v>
      </c>
      <c r="AT185" s="4">
        <v>2</v>
      </c>
      <c r="AU185" s="4">
        <v>1</v>
      </c>
      <c r="AV185" s="4">
        <v>3</v>
      </c>
      <c r="AW185" s="4">
        <v>4</v>
      </c>
      <c r="AX185" s="4">
        <v>4</v>
      </c>
      <c r="AY185" s="4">
        <v>4</v>
      </c>
      <c r="AZ185" s="4">
        <v>4</v>
      </c>
      <c r="BA185" s="4">
        <v>4</v>
      </c>
      <c r="BB185" s="4">
        <v>4</v>
      </c>
      <c r="BC185" s="4">
        <v>2</v>
      </c>
      <c r="BD185" s="4">
        <v>1</v>
      </c>
      <c r="BE185" s="4">
        <v>3</v>
      </c>
      <c r="BF185" s="4">
        <v>5</v>
      </c>
      <c r="BG185" s="4">
        <v>1</v>
      </c>
      <c r="BH185" s="4">
        <v>2</v>
      </c>
      <c r="BI185" s="4">
        <v>4</v>
      </c>
      <c r="BJ185" s="4">
        <v>4</v>
      </c>
    </row>
    <row r="186" spans="1:62" ht="14" x14ac:dyDescent="0.15">
      <c r="A186" s="20" t="str">
        <f t="shared" si="2"/>
        <v>ZufriedenheitNA[SQ005]</v>
      </c>
      <c r="B186" s="4" t="s">
        <v>1012</v>
      </c>
      <c r="C186" s="4">
        <v>3</v>
      </c>
      <c r="D186" s="4">
        <v>4</v>
      </c>
      <c r="E186" s="4">
        <v>4</v>
      </c>
      <c r="F186" s="4">
        <v>4</v>
      </c>
      <c r="G186" s="4">
        <v>3</v>
      </c>
      <c r="H186" s="4">
        <v>4</v>
      </c>
      <c r="I186" s="4">
        <v>2</v>
      </c>
      <c r="J186" s="4">
        <v>4</v>
      </c>
      <c r="K186" s="4">
        <v>4</v>
      </c>
      <c r="L186" s="4">
        <v>3</v>
      </c>
      <c r="M186" s="4">
        <v>3</v>
      </c>
      <c r="N186" s="4">
        <v>5</v>
      </c>
      <c r="O186" s="4">
        <v>4</v>
      </c>
      <c r="P186" s="4">
        <v>4</v>
      </c>
      <c r="Q186" s="4">
        <v>5</v>
      </c>
      <c r="R186" s="4">
        <v>5</v>
      </c>
      <c r="S186" s="4">
        <v>2</v>
      </c>
      <c r="T186" s="4">
        <v>3</v>
      </c>
      <c r="U186" s="4">
        <v>4</v>
      </c>
      <c r="V186" s="4">
        <v>4</v>
      </c>
      <c r="W186" s="4">
        <v>2</v>
      </c>
      <c r="X186" s="4">
        <v>5</v>
      </c>
      <c r="Y186" s="4">
        <v>3</v>
      </c>
      <c r="Z186" s="4">
        <v>1</v>
      </c>
      <c r="AA186" s="4">
        <v>4</v>
      </c>
      <c r="AB186" s="4">
        <v>5</v>
      </c>
      <c r="AC186" s="4">
        <v>4</v>
      </c>
      <c r="AD186" s="4">
        <v>4</v>
      </c>
      <c r="AE186" s="4">
        <v>4</v>
      </c>
      <c r="AF186" s="4">
        <v>4</v>
      </c>
      <c r="AG186" s="4">
        <v>5</v>
      </c>
      <c r="AH186" s="4">
        <v>5</v>
      </c>
      <c r="AI186" s="4">
        <v>4</v>
      </c>
      <c r="AJ186" s="4">
        <v>5</v>
      </c>
      <c r="AK186" s="4">
        <v>3</v>
      </c>
      <c r="AL186" s="4">
        <v>4</v>
      </c>
      <c r="AM186" s="4">
        <v>5</v>
      </c>
      <c r="AN186" s="4">
        <v>4</v>
      </c>
      <c r="AO186" s="4">
        <v>4</v>
      </c>
      <c r="AP186" s="4">
        <v>5</v>
      </c>
      <c r="AQ186" s="4">
        <v>5</v>
      </c>
      <c r="AR186" s="4">
        <v>4</v>
      </c>
      <c r="AS186" s="4">
        <v>3</v>
      </c>
      <c r="AT186" s="4">
        <v>3</v>
      </c>
      <c r="AU186" s="4">
        <v>1</v>
      </c>
      <c r="AV186" s="4">
        <v>4</v>
      </c>
      <c r="AW186" s="4">
        <v>5</v>
      </c>
      <c r="AX186" s="4">
        <v>4</v>
      </c>
      <c r="AY186" s="4">
        <v>4</v>
      </c>
      <c r="AZ186" s="4">
        <v>4</v>
      </c>
      <c r="BA186" s="4">
        <v>4</v>
      </c>
      <c r="BB186" s="4">
        <v>4</v>
      </c>
      <c r="BC186" s="4">
        <v>4</v>
      </c>
      <c r="BD186" s="4">
        <v>2</v>
      </c>
      <c r="BE186" s="4">
        <v>3</v>
      </c>
      <c r="BF186" s="4">
        <v>4</v>
      </c>
      <c r="BG186" s="4">
        <v>2</v>
      </c>
      <c r="BH186" s="4">
        <v>3</v>
      </c>
      <c r="BI186" s="4">
        <v>4</v>
      </c>
      <c r="BJ186" s="4">
        <v>4</v>
      </c>
    </row>
    <row r="187" spans="1:62" ht="14" x14ac:dyDescent="0.15">
      <c r="A187" s="20" t="str">
        <f t="shared" si="2"/>
        <v>ServiceQualityNA[SQ001]</v>
      </c>
      <c r="B187" s="4" t="s">
        <v>1013</v>
      </c>
      <c r="C187" s="4">
        <v>3</v>
      </c>
      <c r="D187" s="4">
        <v>4</v>
      </c>
      <c r="E187" s="4">
        <v>4</v>
      </c>
      <c r="F187" s="4">
        <v>4</v>
      </c>
      <c r="G187" s="4">
        <v>3</v>
      </c>
      <c r="H187" s="4">
        <v>5</v>
      </c>
      <c r="I187" s="4">
        <v>2</v>
      </c>
      <c r="J187" s="4">
        <v>4</v>
      </c>
      <c r="K187" s="4">
        <v>5</v>
      </c>
      <c r="L187" s="4">
        <v>3</v>
      </c>
      <c r="M187" s="4">
        <v>3</v>
      </c>
      <c r="N187" s="4">
        <v>5</v>
      </c>
      <c r="O187" s="4">
        <v>4</v>
      </c>
      <c r="P187" s="4">
        <v>4</v>
      </c>
      <c r="Q187" s="4">
        <v>5</v>
      </c>
      <c r="R187" s="4">
        <v>5</v>
      </c>
      <c r="S187" s="4">
        <v>3</v>
      </c>
      <c r="T187" s="4">
        <v>4</v>
      </c>
      <c r="U187" s="4">
        <v>4</v>
      </c>
      <c r="V187" s="4">
        <v>4</v>
      </c>
      <c r="W187" s="4">
        <v>3</v>
      </c>
      <c r="X187" s="4">
        <v>5</v>
      </c>
      <c r="Y187" s="4">
        <v>4</v>
      </c>
      <c r="Z187" s="4">
        <v>1</v>
      </c>
      <c r="AA187" s="4">
        <v>4</v>
      </c>
      <c r="AB187" s="4">
        <v>5</v>
      </c>
      <c r="AC187" s="4">
        <v>3</v>
      </c>
      <c r="AD187" s="4">
        <v>4</v>
      </c>
      <c r="AE187" s="4">
        <v>4</v>
      </c>
      <c r="AF187" s="4">
        <v>4</v>
      </c>
      <c r="AG187" s="4">
        <v>5</v>
      </c>
      <c r="AH187" s="4">
        <v>4</v>
      </c>
      <c r="AI187" s="4">
        <v>4</v>
      </c>
      <c r="AJ187" s="4">
        <v>5</v>
      </c>
      <c r="AK187" s="4">
        <v>3</v>
      </c>
      <c r="AL187" s="4">
        <v>5</v>
      </c>
      <c r="AM187" s="4">
        <v>4</v>
      </c>
      <c r="AN187" s="4">
        <v>4</v>
      </c>
      <c r="AO187" s="4">
        <v>5</v>
      </c>
      <c r="AP187" s="4">
        <v>4</v>
      </c>
      <c r="AQ187" s="4">
        <v>5</v>
      </c>
      <c r="AR187" s="4">
        <v>5</v>
      </c>
      <c r="AS187" s="4">
        <v>3</v>
      </c>
      <c r="AT187" s="4">
        <v>3</v>
      </c>
      <c r="AU187" s="4">
        <v>1</v>
      </c>
      <c r="AV187" s="4">
        <v>3</v>
      </c>
      <c r="AW187" s="4">
        <v>5</v>
      </c>
      <c r="AX187" s="4">
        <v>4</v>
      </c>
      <c r="AY187" s="4">
        <v>4</v>
      </c>
      <c r="AZ187" s="4">
        <v>4</v>
      </c>
      <c r="BA187" s="4">
        <v>4</v>
      </c>
      <c r="BB187" s="4">
        <v>5</v>
      </c>
      <c r="BC187" s="4">
        <v>4</v>
      </c>
      <c r="BD187" s="4">
        <v>2</v>
      </c>
      <c r="BE187" s="4">
        <v>4</v>
      </c>
      <c r="BF187" s="4">
        <v>4</v>
      </c>
      <c r="BG187" s="4">
        <v>4</v>
      </c>
      <c r="BH187" s="4">
        <v>3</v>
      </c>
      <c r="BI187" s="4">
        <v>4</v>
      </c>
      <c r="BJ187" s="4">
        <v>4</v>
      </c>
    </row>
    <row r="188" spans="1:62" ht="14" x14ac:dyDescent="0.15">
      <c r="A188" s="20" t="str">
        <f t="shared" si="2"/>
        <v>ServiceQualityNA[SQ002]</v>
      </c>
      <c r="B188" s="4" t="s">
        <v>1014</v>
      </c>
      <c r="C188" s="4">
        <v>3</v>
      </c>
      <c r="D188" s="4">
        <v>4</v>
      </c>
      <c r="E188" s="4">
        <v>5</v>
      </c>
      <c r="F188" s="4">
        <v>4</v>
      </c>
      <c r="G188" s="4">
        <v>4</v>
      </c>
      <c r="H188" s="4">
        <v>5</v>
      </c>
      <c r="I188" s="4">
        <v>4</v>
      </c>
      <c r="J188" s="4">
        <v>4</v>
      </c>
      <c r="K188" s="4">
        <v>5</v>
      </c>
      <c r="L188" s="4">
        <v>5</v>
      </c>
      <c r="M188" s="4">
        <v>4</v>
      </c>
      <c r="N188" s="4">
        <v>5</v>
      </c>
      <c r="O188" s="4">
        <v>5</v>
      </c>
      <c r="P188" s="4">
        <v>4</v>
      </c>
      <c r="Q188" s="4">
        <v>5</v>
      </c>
      <c r="R188" s="4">
        <v>5</v>
      </c>
      <c r="S188" s="4">
        <v>3</v>
      </c>
      <c r="T188" s="4">
        <v>4</v>
      </c>
      <c r="U188" s="4">
        <v>5</v>
      </c>
      <c r="V188" s="4">
        <v>5</v>
      </c>
      <c r="W188" s="4">
        <v>5</v>
      </c>
      <c r="X188" s="4">
        <v>5</v>
      </c>
      <c r="Y188" s="4">
        <v>4</v>
      </c>
      <c r="Z188" s="4">
        <v>2</v>
      </c>
      <c r="AA188" s="4">
        <v>4</v>
      </c>
      <c r="AB188" s="4">
        <v>5</v>
      </c>
      <c r="AC188" s="4">
        <v>4</v>
      </c>
      <c r="AD188" s="4">
        <v>5</v>
      </c>
      <c r="AE188" s="4">
        <v>4</v>
      </c>
      <c r="AF188" s="4">
        <v>4</v>
      </c>
      <c r="AG188" s="4">
        <v>5</v>
      </c>
      <c r="AH188" s="4">
        <v>5</v>
      </c>
      <c r="AI188" s="4">
        <v>5</v>
      </c>
      <c r="AJ188" s="4">
        <v>5</v>
      </c>
      <c r="AK188" s="4">
        <v>4</v>
      </c>
      <c r="AL188" s="4">
        <v>5</v>
      </c>
      <c r="AM188" s="4">
        <v>5</v>
      </c>
      <c r="AN188" s="4">
        <v>4</v>
      </c>
      <c r="AO188" s="4">
        <v>5</v>
      </c>
      <c r="AP188" s="4">
        <v>5</v>
      </c>
      <c r="AQ188" s="4">
        <v>5</v>
      </c>
      <c r="AR188" s="4">
        <v>5</v>
      </c>
      <c r="AS188" s="4">
        <v>3</v>
      </c>
      <c r="AT188" s="4">
        <v>4</v>
      </c>
      <c r="AU188" s="4">
        <v>3</v>
      </c>
      <c r="AV188" s="4">
        <v>4</v>
      </c>
      <c r="AW188" s="4">
        <v>5</v>
      </c>
      <c r="AX188" s="4">
        <v>4</v>
      </c>
      <c r="AY188" s="4">
        <v>5</v>
      </c>
      <c r="AZ188" s="4">
        <v>4</v>
      </c>
      <c r="BA188" s="4">
        <v>5</v>
      </c>
      <c r="BB188" s="4">
        <v>5</v>
      </c>
      <c r="BC188" s="4">
        <v>4</v>
      </c>
      <c r="BD188" s="4">
        <v>5</v>
      </c>
      <c r="BE188" s="4">
        <v>4</v>
      </c>
      <c r="BF188" s="4">
        <v>4</v>
      </c>
      <c r="BG188" s="4">
        <v>4</v>
      </c>
      <c r="BH188" s="4">
        <v>4</v>
      </c>
      <c r="BI188" s="4">
        <v>4</v>
      </c>
      <c r="BJ188" s="4">
        <v>4</v>
      </c>
    </row>
    <row r="189" spans="1:62" ht="14" x14ac:dyDescent="0.15">
      <c r="A189" s="20" t="str">
        <f t="shared" si="2"/>
        <v>ServiceQualityNA[SQ003]</v>
      </c>
      <c r="B189" s="4" t="s">
        <v>1015</v>
      </c>
      <c r="C189" s="4">
        <v>3</v>
      </c>
      <c r="D189" s="4">
        <v>4</v>
      </c>
      <c r="E189" s="4">
        <v>4</v>
      </c>
      <c r="F189" s="4">
        <v>3</v>
      </c>
      <c r="G189" s="4">
        <v>3</v>
      </c>
      <c r="H189" s="4">
        <v>5</v>
      </c>
      <c r="I189" s="4">
        <v>3</v>
      </c>
      <c r="J189" s="4">
        <v>4</v>
      </c>
      <c r="K189" s="4">
        <v>4</v>
      </c>
      <c r="L189" s="4">
        <v>1</v>
      </c>
      <c r="M189" s="4">
        <v>4</v>
      </c>
      <c r="N189" s="4">
        <v>5</v>
      </c>
      <c r="O189" s="4">
        <v>4</v>
      </c>
      <c r="P189" s="4">
        <v>5</v>
      </c>
      <c r="Q189" s="4">
        <v>5</v>
      </c>
      <c r="R189" s="4">
        <v>5</v>
      </c>
      <c r="S189" s="4">
        <v>4</v>
      </c>
      <c r="T189" s="4">
        <v>4</v>
      </c>
      <c r="U189" s="4">
        <v>5</v>
      </c>
      <c r="V189" s="4">
        <v>5</v>
      </c>
      <c r="W189" s="4">
        <v>5</v>
      </c>
      <c r="X189" s="4">
        <v>5</v>
      </c>
      <c r="Y189" s="4">
        <v>4</v>
      </c>
      <c r="Z189" s="4">
        <v>4</v>
      </c>
      <c r="AA189" s="4">
        <v>4</v>
      </c>
      <c r="AB189" s="4">
        <v>4</v>
      </c>
      <c r="AC189" s="4">
        <v>4</v>
      </c>
      <c r="AD189" s="4">
        <v>5</v>
      </c>
      <c r="AE189" s="4">
        <v>4</v>
      </c>
      <c r="AF189" s="4">
        <v>5</v>
      </c>
      <c r="AG189" s="4">
        <v>5</v>
      </c>
      <c r="AH189" s="4">
        <v>4</v>
      </c>
      <c r="AI189" s="4">
        <v>4</v>
      </c>
      <c r="AJ189" s="4">
        <v>5</v>
      </c>
      <c r="AK189" s="4">
        <v>4</v>
      </c>
      <c r="AL189" s="4">
        <v>5</v>
      </c>
      <c r="AM189" s="4">
        <v>5</v>
      </c>
      <c r="AN189" s="4">
        <v>4</v>
      </c>
      <c r="AO189" s="4">
        <v>5</v>
      </c>
      <c r="AP189" s="4">
        <v>5</v>
      </c>
      <c r="AQ189" s="4">
        <v>5</v>
      </c>
      <c r="AR189" s="4">
        <v>5</v>
      </c>
      <c r="AS189" s="4">
        <v>3</v>
      </c>
      <c r="AT189" s="4">
        <v>3</v>
      </c>
      <c r="AU189" s="4">
        <v>2</v>
      </c>
      <c r="AV189" s="4">
        <v>4</v>
      </c>
      <c r="AW189" s="4">
        <v>5</v>
      </c>
      <c r="AX189" s="4">
        <v>4</v>
      </c>
      <c r="AY189" s="4">
        <v>4</v>
      </c>
      <c r="AZ189" s="4">
        <v>4</v>
      </c>
      <c r="BA189" s="4">
        <v>5</v>
      </c>
      <c r="BB189" s="4">
        <v>4</v>
      </c>
      <c r="BC189" s="4">
        <v>4</v>
      </c>
      <c r="BD189" s="4">
        <v>4</v>
      </c>
      <c r="BE189" s="4">
        <v>3</v>
      </c>
      <c r="BF189" s="4">
        <v>4</v>
      </c>
      <c r="BG189" s="4">
        <v>5</v>
      </c>
      <c r="BH189" s="4">
        <v>3</v>
      </c>
      <c r="BI189" s="4">
        <v>4</v>
      </c>
      <c r="BJ189" s="4">
        <v>4</v>
      </c>
    </row>
    <row r="190" spans="1:62" ht="14" x14ac:dyDescent="0.15">
      <c r="A190" s="20" t="str">
        <f t="shared" si="2"/>
        <v>ServiceQualityNA[SQ004]</v>
      </c>
      <c r="B190" s="4" t="s">
        <v>1016</v>
      </c>
      <c r="C190" s="4">
        <v>3</v>
      </c>
      <c r="D190" s="4">
        <v>4</v>
      </c>
      <c r="E190" s="4">
        <v>3</v>
      </c>
      <c r="F190" s="4">
        <v>2</v>
      </c>
      <c r="G190" s="4">
        <v>3</v>
      </c>
      <c r="H190" s="4">
        <v>4</v>
      </c>
      <c r="I190" s="4">
        <v>2</v>
      </c>
      <c r="J190" s="4">
        <v>2</v>
      </c>
      <c r="K190" s="4">
        <v>4</v>
      </c>
      <c r="L190" s="4">
        <v>3</v>
      </c>
      <c r="M190" s="4">
        <v>2</v>
      </c>
      <c r="N190" s="4">
        <v>4</v>
      </c>
      <c r="O190" s="4">
        <v>3</v>
      </c>
      <c r="P190" s="4">
        <v>3</v>
      </c>
      <c r="Q190" s="4">
        <v>4</v>
      </c>
      <c r="R190" s="4">
        <v>5</v>
      </c>
      <c r="S190" s="4">
        <v>3</v>
      </c>
      <c r="T190" s="4">
        <v>3</v>
      </c>
      <c r="U190" s="4">
        <v>3</v>
      </c>
      <c r="V190" s="4">
        <v>4</v>
      </c>
      <c r="W190" s="4">
        <v>2</v>
      </c>
      <c r="X190" s="4">
        <v>5</v>
      </c>
      <c r="Y190" s="4">
        <v>4</v>
      </c>
      <c r="Z190" s="4">
        <v>1</v>
      </c>
      <c r="AA190" s="4">
        <v>2</v>
      </c>
      <c r="AB190" s="4">
        <v>4</v>
      </c>
      <c r="AC190" s="4">
        <v>4</v>
      </c>
      <c r="AD190" s="4">
        <v>4</v>
      </c>
      <c r="AE190" s="4">
        <v>3</v>
      </c>
      <c r="AF190" s="4">
        <v>4</v>
      </c>
      <c r="AG190" s="4">
        <v>5</v>
      </c>
      <c r="AH190" s="4">
        <v>4</v>
      </c>
      <c r="AI190" s="4">
        <v>3</v>
      </c>
      <c r="AJ190" s="4">
        <v>4</v>
      </c>
      <c r="AK190" s="4">
        <v>3</v>
      </c>
      <c r="AL190" s="4">
        <v>4</v>
      </c>
      <c r="AM190" s="4">
        <v>3</v>
      </c>
      <c r="AN190" s="4">
        <v>3</v>
      </c>
      <c r="AO190" s="4">
        <v>2</v>
      </c>
      <c r="AP190" s="4">
        <v>4</v>
      </c>
      <c r="AQ190" s="4">
        <v>4</v>
      </c>
      <c r="AR190" s="4">
        <v>5</v>
      </c>
      <c r="AS190" s="4">
        <v>2</v>
      </c>
      <c r="AT190" s="4">
        <v>2</v>
      </c>
      <c r="AU190" s="4">
        <v>2</v>
      </c>
      <c r="AV190" s="4">
        <v>3</v>
      </c>
      <c r="AW190" s="4">
        <v>5</v>
      </c>
      <c r="AX190" s="4">
        <v>4</v>
      </c>
      <c r="AY190" s="4">
        <v>4</v>
      </c>
      <c r="AZ190" s="4">
        <v>4</v>
      </c>
      <c r="BA190" s="4">
        <v>4</v>
      </c>
      <c r="BB190" s="4">
        <v>4</v>
      </c>
      <c r="BC190" s="4">
        <v>4</v>
      </c>
      <c r="BD190" s="4">
        <v>2</v>
      </c>
      <c r="BE190" s="4">
        <v>3</v>
      </c>
      <c r="BF190" s="4">
        <v>3</v>
      </c>
      <c r="BG190" s="4">
        <v>2</v>
      </c>
      <c r="BH190" s="4">
        <v>4</v>
      </c>
      <c r="BI190" s="4">
        <v>4</v>
      </c>
      <c r="BJ190" s="4">
        <v>3</v>
      </c>
    </row>
    <row r="191" spans="1:62" ht="14" x14ac:dyDescent="0.15">
      <c r="A191" s="20" t="str">
        <f t="shared" si="2"/>
        <v>ServiceQualityNA[SQ005]</v>
      </c>
      <c r="B191" s="4" t="s">
        <v>1017</v>
      </c>
      <c r="C191" s="4">
        <v>3</v>
      </c>
      <c r="D191" s="4">
        <v>4</v>
      </c>
      <c r="E191" s="4">
        <v>3</v>
      </c>
      <c r="F191" s="4">
        <v>5</v>
      </c>
      <c r="G191" s="4">
        <v>3</v>
      </c>
      <c r="H191" s="4">
        <v>4</v>
      </c>
      <c r="I191" s="4">
        <v>2</v>
      </c>
      <c r="J191" s="4">
        <v>4</v>
      </c>
      <c r="K191" s="4">
        <v>2</v>
      </c>
      <c r="L191" s="4">
        <v>4</v>
      </c>
      <c r="M191" s="4">
        <v>3</v>
      </c>
      <c r="N191" s="4">
        <v>5</v>
      </c>
      <c r="O191" s="4">
        <v>4</v>
      </c>
      <c r="P191" s="4">
        <v>4</v>
      </c>
      <c r="Q191" s="4">
        <v>5</v>
      </c>
      <c r="R191" s="4">
        <v>5</v>
      </c>
      <c r="S191" s="4">
        <v>3</v>
      </c>
      <c r="T191" s="4">
        <v>3</v>
      </c>
      <c r="U191" s="4">
        <v>4</v>
      </c>
      <c r="V191" s="4">
        <v>4</v>
      </c>
      <c r="W191" s="4">
        <v>2</v>
      </c>
      <c r="X191" s="4">
        <v>5</v>
      </c>
      <c r="Y191" s="4">
        <v>4</v>
      </c>
      <c r="Z191" s="4">
        <v>1</v>
      </c>
      <c r="AA191" s="4">
        <v>3</v>
      </c>
      <c r="AB191" s="4">
        <v>4</v>
      </c>
      <c r="AC191" s="4">
        <v>4</v>
      </c>
      <c r="AD191" s="4">
        <v>4</v>
      </c>
      <c r="AE191" s="4">
        <v>4</v>
      </c>
      <c r="AF191" s="4">
        <v>5</v>
      </c>
      <c r="AG191" s="4">
        <v>5</v>
      </c>
      <c r="AH191" s="4">
        <v>4</v>
      </c>
      <c r="AI191" s="4">
        <v>3</v>
      </c>
      <c r="AJ191" s="4">
        <v>4</v>
      </c>
      <c r="AK191" s="4">
        <v>3</v>
      </c>
      <c r="AL191" s="4">
        <v>5</v>
      </c>
      <c r="AM191" s="4">
        <v>4</v>
      </c>
      <c r="AN191" s="4">
        <v>3</v>
      </c>
      <c r="AO191" s="4">
        <v>4</v>
      </c>
      <c r="AP191" s="4">
        <v>4</v>
      </c>
      <c r="AQ191" s="4">
        <v>4</v>
      </c>
      <c r="AR191" s="4">
        <v>5</v>
      </c>
      <c r="AS191" s="4">
        <v>3</v>
      </c>
      <c r="AT191" s="4">
        <v>3</v>
      </c>
      <c r="AU191" s="4">
        <v>1</v>
      </c>
      <c r="AV191" s="4">
        <v>4</v>
      </c>
      <c r="AW191" s="4">
        <v>5</v>
      </c>
      <c r="AX191" s="4">
        <v>4</v>
      </c>
      <c r="AY191" s="4">
        <v>4</v>
      </c>
      <c r="AZ191" s="4">
        <v>4</v>
      </c>
      <c r="BA191" s="4">
        <v>4</v>
      </c>
      <c r="BB191" s="4">
        <v>5</v>
      </c>
      <c r="BC191" s="4">
        <v>4</v>
      </c>
      <c r="BD191" s="4">
        <v>3</v>
      </c>
      <c r="BE191" s="4">
        <v>3</v>
      </c>
      <c r="BF191" s="4">
        <v>4</v>
      </c>
      <c r="BG191" s="4">
        <v>2</v>
      </c>
      <c r="BH191" s="4">
        <v>4</v>
      </c>
      <c r="BI191" s="4">
        <v>4</v>
      </c>
      <c r="BJ191" s="4">
        <v>4</v>
      </c>
    </row>
    <row r="192" spans="1:62" ht="14" x14ac:dyDescent="0.15">
      <c r="A192" s="20" t="str">
        <f t="shared" si="2"/>
        <v>KundenorientierungNA[SQ001]</v>
      </c>
      <c r="B192" s="4" t="s">
        <v>1018</v>
      </c>
      <c r="C192" s="4">
        <v>3</v>
      </c>
      <c r="D192" s="4">
        <v>4</v>
      </c>
      <c r="E192" s="4">
        <v>5</v>
      </c>
      <c r="F192" s="4">
        <v>4</v>
      </c>
      <c r="G192" s="4">
        <v>3</v>
      </c>
      <c r="H192" s="4">
        <v>5</v>
      </c>
      <c r="I192" s="4">
        <v>3</v>
      </c>
      <c r="J192" s="4">
        <v>4</v>
      </c>
      <c r="K192" s="4">
        <v>3</v>
      </c>
      <c r="L192" s="4">
        <v>3</v>
      </c>
      <c r="M192" s="4">
        <v>4</v>
      </c>
      <c r="N192" s="4">
        <v>5</v>
      </c>
      <c r="O192" s="4">
        <v>4</v>
      </c>
      <c r="P192" s="4">
        <v>4</v>
      </c>
      <c r="Q192" s="4">
        <v>5</v>
      </c>
      <c r="R192" s="4">
        <v>5</v>
      </c>
      <c r="S192" s="4">
        <v>4</v>
      </c>
      <c r="T192" s="4">
        <v>3</v>
      </c>
      <c r="U192" s="4">
        <v>4</v>
      </c>
      <c r="V192" s="4">
        <v>4</v>
      </c>
      <c r="W192" s="4">
        <v>3</v>
      </c>
      <c r="X192" s="4">
        <v>4</v>
      </c>
      <c r="Y192" s="4">
        <v>4</v>
      </c>
      <c r="Z192" s="4">
        <v>1</v>
      </c>
      <c r="AA192" s="4">
        <v>4</v>
      </c>
      <c r="AB192" s="4">
        <v>4</v>
      </c>
      <c r="AC192" s="4">
        <v>5</v>
      </c>
      <c r="AD192" s="4">
        <v>5</v>
      </c>
      <c r="AE192" s="4">
        <v>4</v>
      </c>
      <c r="AF192" s="4">
        <v>4</v>
      </c>
      <c r="AG192" s="4">
        <v>5</v>
      </c>
      <c r="AH192" s="4">
        <v>4</v>
      </c>
      <c r="AI192" s="4">
        <v>4</v>
      </c>
      <c r="AJ192" s="4">
        <v>5</v>
      </c>
      <c r="AK192" s="4">
        <v>4</v>
      </c>
      <c r="AL192" s="4">
        <v>5</v>
      </c>
      <c r="AM192" s="4">
        <v>4</v>
      </c>
      <c r="AN192" s="4">
        <v>4</v>
      </c>
      <c r="AO192" s="4">
        <v>4</v>
      </c>
      <c r="AP192" s="4">
        <v>5</v>
      </c>
      <c r="AQ192" s="4">
        <v>5</v>
      </c>
      <c r="AR192" s="4">
        <v>5</v>
      </c>
      <c r="AS192" s="4">
        <v>3</v>
      </c>
      <c r="AT192" s="4">
        <v>4</v>
      </c>
      <c r="AU192" s="4">
        <v>2</v>
      </c>
      <c r="AV192" s="4">
        <v>4</v>
      </c>
      <c r="AW192" s="4">
        <v>4</v>
      </c>
      <c r="AX192" s="4">
        <v>4</v>
      </c>
      <c r="AY192" s="4">
        <v>5</v>
      </c>
      <c r="AZ192" s="4">
        <v>3</v>
      </c>
      <c r="BA192" s="4">
        <v>3</v>
      </c>
      <c r="BB192" s="4">
        <v>4</v>
      </c>
      <c r="BC192" s="4">
        <v>4</v>
      </c>
      <c r="BD192" s="4">
        <v>3</v>
      </c>
      <c r="BE192" s="4">
        <v>4</v>
      </c>
      <c r="BF192" s="4">
        <v>5</v>
      </c>
      <c r="BG192" s="4">
        <v>4</v>
      </c>
      <c r="BH192" s="4">
        <v>3</v>
      </c>
      <c r="BI192" s="4">
        <v>4</v>
      </c>
      <c r="BJ192" s="4">
        <v>4</v>
      </c>
    </row>
    <row r="193" spans="1:62" ht="14" x14ac:dyDescent="0.15">
      <c r="A193" s="20" t="str">
        <f t="shared" si="2"/>
        <v>KundenorientierungNA[SQ002]</v>
      </c>
      <c r="B193" s="4" t="s">
        <v>1019</v>
      </c>
      <c r="C193" s="4">
        <v>3</v>
      </c>
      <c r="D193" s="4">
        <v>4</v>
      </c>
      <c r="E193" s="4">
        <v>3</v>
      </c>
      <c r="F193" s="4">
        <v>3</v>
      </c>
      <c r="G193" s="4">
        <v>3</v>
      </c>
      <c r="H193" s="4">
        <v>4</v>
      </c>
      <c r="I193" s="4">
        <v>3</v>
      </c>
      <c r="J193" s="4">
        <v>2</v>
      </c>
      <c r="K193" s="4">
        <v>4</v>
      </c>
      <c r="L193" s="4">
        <v>3</v>
      </c>
      <c r="M193" s="4">
        <v>2</v>
      </c>
      <c r="N193" s="4">
        <v>5</v>
      </c>
      <c r="O193" s="4">
        <v>4</v>
      </c>
      <c r="P193" s="4">
        <v>4</v>
      </c>
      <c r="Q193" s="4">
        <v>4</v>
      </c>
      <c r="R193" s="4">
        <v>5</v>
      </c>
      <c r="S193" s="4">
        <v>3</v>
      </c>
      <c r="T193" s="4">
        <v>3</v>
      </c>
      <c r="U193" s="4">
        <v>3</v>
      </c>
      <c r="V193" s="4">
        <v>4</v>
      </c>
      <c r="W193" s="4">
        <v>2</v>
      </c>
      <c r="X193" s="4">
        <v>4</v>
      </c>
      <c r="Y193" s="4">
        <v>4</v>
      </c>
      <c r="Z193" s="4">
        <v>2</v>
      </c>
      <c r="AA193" s="4">
        <v>3</v>
      </c>
      <c r="AB193" s="4">
        <v>4</v>
      </c>
      <c r="AC193" s="4">
        <v>5</v>
      </c>
      <c r="AD193" s="4">
        <v>4</v>
      </c>
      <c r="AE193" s="4">
        <v>3</v>
      </c>
      <c r="AF193" s="4">
        <v>4</v>
      </c>
      <c r="AG193" s="4">
        <v>5</v>
      </c>
      <c r="AH193" s="4">
        <v>4</v>
      </c>
      <c r="AI193" s="4">
        <v>3</v>
      </c>
      <c r="AJ193" s="4">
        <v>4</v>
      </c>
      <c r="AK193" s="4">
        <v>4</v>
      </c>
      <c r="AL193" s="4">
        <v>5</v>
      </c>
      <c r="AM193" s="4">
        <v>3</v>
      </c>
      <c r="AN193" s="4">
        <v>2</v>
      </c>
      <c r="AO193" s="4">
        <v>3</v>
      </c>
      <c r="AP193" s="4">
        <v>3</v>
      </c>
      <c r="AQ193" s="4">
        <v>4</v>
      </c>
      <c r="AR193" s="4">
        <v>5</v>
      </c>
      <c r="AS193" s="4">
        <v>2</v>
      </c>
      <c r="AT193" s="4">
        <v>2</v>
      </c>
      <c r="AU193" s="4">
        <v>1</v>
      </c>
      <c r="AV193" s="4">
        <v>4</v>
      </c>
      <c r="AW193" s="4">
        <v>4</v>
      </c>
      <c r="AX193" s="4">
        <v>4</v>
      </c>
      <c r="AY193" s="4">
        <v>4</v>
      </c>
      <c r="AZ193" s="4">
        <v>3</v>
      </c>
      <c r="BA193" s="4">
        <v>4</v>
      </c>
      <c r="BB193" s="4">
        <v>4</v>
      </c>
      <c r="BC193" s="4">
        <v>4</v>
      </c>
      <c r="BD193" s="4">
        <v>3</v>
      </c>
      <c r="BE193" s="4">
        <v>4</v>
      </c>
      <c r="BF193" s="4">
        <v>4</v>
      </c>
      <c r="BG193" s="4">
        <v>2</v>
      </c>
      <c r="BH193" s="4">
        <v>4</v>
      </c>
      <c r="BI193" s="4">
        <v>4</v>
      </c>
      <c r="BJ193" s="4">
        <v>4</v>
      </c>
    </row>
    <row r="194" spans="1:62" ht="14" x14ac:dyDescent="0.15">
      <c r="A194" s="20" t="str">
        <f t="shared" si="2"/>
        <v>KundenorientierungNA[SQ003]</v>
      </c>
      <c r="B194" s="4" t="s">
        <v>1020</v>
      </c>
      <c r="C194" s="4">
        <v>3</v>
      </c>
      <c r="D194" s="4">
        <v>4</v>
      </c>
      <c r="E194" s="4">
        <v>4</v>
      </c>
      <c r="F194" s="4">
        <v>3</v>
      </c>
      <c r="G194" s="4">
        <v>3</v>
      </c>
      <c r="H194" s="4">
        <v>5</v>
      </c>
      <c r="I194" s="4">
        <v>4</v>
      </c>
      <c r="J194" s="4">
        <v>3</v>
      </c>
      <c r="K194" s="4">
        <v>4</v>
      </c>
      <c r="L194" s="4">
        <v>5</v>
      </c>
      <c r="M194" s="4">
        <v>4</v>
      </c>
      <c r="N194" s="4">
        <v>5</v>
      </c>
      <c r="O194" s="4">
        <v>5</v>
      </c>
      <c r="P194" s="4">
        <v>3</v>
      </c>
      <c r="Q194" s="4">
        <v>5</v>
      </c>
      <c r="R194" s="4">
        <v>5</v>
      </c>
      <c r="S194" s="4">
        <v>3</v>
      </c>
      <c r="T194" s="4">
        <v>3</v>
      </c>
      <c r="U194" s="4">
        <v>3</v>
      </c>
      <c r="V194" s="4">
        <v>5</v>
      </c>
      <c r="W194" s="4">
        <v>3</v>
      </c>
      <c r="X194" s="4">
        <v>4</v>
      </c>
      <c r="Y194" s="4">
        <v>4</v>
      </c>
      <c r="Z194" s="4">
        <v>3</v>
      </c>
      <c r="AA194" s="4">
        <v>4</v>
      </c>
      <c r="AB194" s="4">
        <v>4</v>
      </c>
      <c r="AC194" s="4">
        <v>4</v>
      </c>
      <c r="AD194" s="4">
        <v>4</v>
      </c>
      <c r="AE194" s="4">
        <v>3</v>
      </c>
      <c r="AF194" s="4">
        <v>4</v>
      </c>
      <c r="AG194" s="4">
        <v>5</v>
      </c>
      <c r="AH194" s="4">
        <v>4</v>
      </c>
      <c r="AI194" s="4">
        <v>4</v>
      </c>
      <c r="AJ194" s="4">
        <v>5</v>
      </c>
      <c r="AK194" s="4">
        <v>4</v>
      </c>
      <c r="AL194" s="4">
        <v>4</v>
      </c>
      <c r="AM194" s="4">
        <v>4</v>
      </c>
      <c r="AN194" s="4">
        <v>4</v>
      </c>
      <c r="AO194" s="4">
        <v>5</v>
      </c>
      <c r="AP194" s="4">
        <v>4</v>
      </c>
      <c r="AQ194" s="4">
        <v>5</v>
      </c>
      <c r="AR194" s="4">
        <v>5</v>
      </c>
      <c r="AS194" s="4">
        <v>3</v>
      </c>
      <c r="AT194" s="4">
        <v>2</v>
      </c>
      <c r="AU194" s="4">
        <v>1</v>
      </c>
      <c r="AV194" s="4">
        <v>4</v>
      </c>
      <c r="AW194" s="4">
        <v>5</v>
      </c>
      <c r="AX194" s="4">
        <v>4</v>
      </c>
      <c r="AY194" s="4">
        <v>5</v>
      </c>
      <c r="AZ194" s="4">
        <v>3</v>
      </c>
      <c r="BA194" s="4">
        <v>3</v>
      </c>
      <c r="BB194" s="4">
        <v>4</v>
      </c>
      <c r="BC194" s="4">
        <v>4</v>
      </c>
      <c r="BD194" s="4">
        <v>3</v>
      </c>
      <c r="BE194" s="4">
        <v>3</v>
      </c>
      <c r="BF194" s="4">
        <v>5</v>
      </c>
      <c r="BG194" s="4">
        <v>4</v>
      </c>
      <c r="BH194" s="4">
        <v>3</v>
      </c>
      <c r="BI194" s="4">
        <v>3</v>
      </c>
      <c r="BJ194" s="4">
        <v>4</v>
      </c>
    </row>
    <row r="195" spans="1:62" ht="14" x14ac:dyDescent="0.15">
      <c r="A195" s="20" t="str">
        <f t="shared" si="2"/>
        <v>KundenorientierungNA[SQ004]</v>
      </c>
      <c r="B195" s="4" t="s">
        <v>1021</v>
      </c>
      <c r="C195" s="4">
        <v>3</v>
      </c>
      <c r="D195" s="4">
        <v>4</v>
      </c>
      <c r="E195" s="4">
        <v>3</v>
      </c>
      <c r="F195" s="4">
        <v>3</v>
      </c>
      <c r="G195" s="4">
        <v>3</v>
      </c>
      <c r="H195" s="4">
        <v>4</v>
      </c>
      <c r="I195" s="4">
        <v>4</v>
      </c>
      <c r="J195" s="4">
        <v>4</v>
      </c>
      <c r="K195" s="4">
        <v>4</v>
      </c>
      <c r="L195" s="4">
        <v>5</v>
      </c>
      <c r="M195" s="4">
        <v>3</v>
      </c>
      <c r="N195" s="4">
        <v>5</v>
      </c>
      <c r="O195" s="4">
        <v>5</v>
      </c>
      <c r="P195" s="4">
        <v>3</v>
      </c>
      <c r="Q195" s="4">
        <v>4</v>
      </c>
      <c r="R195" s="4">
        <v>5</v>
      </c>
      <c r="S195" s="4">
        <v>4</v>
      </c>
      <c r="T195" s="4">
        <v>4</v>
      </c>
      <c r="U195" s="4">
        <v>2</v>
      </c>
      <c r="V195" s="4">
        <v>4</v>
      </c>
      <c r="W195" s="4">
        <v>2</v>
      </c>
      <c r="X195" s="4">
        <v>4</v>
      </c>
      <c r="Y195" s="4">
        <v>4</v>
      </c>
      <c r="Z195" s="4">
        <v>2</v>
      </c>
      <c r="AA195" s="4">
        <v>4</v>
      </c>
      <c r="AB195" s="4">
        <v>4</v>
      </c>
      <c r="AC195" s="4">
        <v>4</v>
      </c>
      <c r="AD195" s="4">
        <v>4</v>
      </c>
      <c r="AE195" s="4">
        <v>3</v>
      </c>
      <c r="AF195" s="4">
        <v>4</v>
      </c>
      <c r="AG195" s="4">
        <v>5</v>
      </c>
      <c r="AH195" s="4">
        <v>4</v>
      </c>
      <c r="AI195" s="4">
        <v>3</v>
      </c>
      <c r="AJ195" s="4">
        <v>4</v>
      </c>
      <c r="AK195" s="4">
        <v>4</v>
      </c>
      <c r="AL195" s="4">
        <v>4</v>
      </c>
      <c r="AM195" s="4">
        <v>4</v>
      </c>
      <c r="AN195" s="4">
        <v>4</v>
      </c>
      <c r="AO195" s="4">
        <v>4</v>
      </c>
      <c r="AP195" s="4">
        <v>3</v>
      </c>
      <c r="AQ195" s="4">
        <v>5</v>
      </c>
      <c r="AR195" s="4">
        <v>5</v>
      </c>
      <c r="AS195" s="4">
        <v>3</v>
      </c>
      <c r="AT195" s="4">
        <v>1</v>
      </c>
      <c r="AU195" s="4">
        <v>1</v>
      </c>
      <c r="AV195" s="4">
        <v>3</v>
      </c>
      <c r="AW195" s="4">
        <v>4</v>
      </c>
      <c r="AX195" s="4">
        <v>4</v>
      </c>
      <c r="AY195" s="4">
        <v>5</v>
      </c>
      <c r="AZ195" s="4">
        <v>4</v>
      </c>
      <c r="BA195" s="4">
        <v>4</v>
      </c>
      <c r="BB195" s="4">
        <v>4</v>
      </c>
      <c r="BC195" s="4">
        <v>3</v>
      </c>
      <c r="BD195" s="4">
        <v>2</v>
      </c>
      <c r="BE195" s="4">
        <v>3</v>
      </c>
      <c r="BF195" s="4">
        <v>5</v>
      </c>
      <c r="BG195" s="4">
        <v>4</v>
      </c>
      <c r="BH195" s="4">
        <v>4</v>
      </c>
      <c r="BI195" s="4">
        <v>3</v>
      </c>
      <c r="BJ195" s="4">
        <v>4</v>
      </c>
    </row>
    <row r="196" spans="1:62" ht="14" x14ac:dyDescent="0.15">
      <c r="A196" s="20" t="str">
        <f t="shared" ref="A196:A259" si="3">LEFT(B196,(FIND(" ",B196,1)-2))</f>
        <v>KundenorientierungNA[SQ005]</v>
      </c>
      <c r="B196" s="4" t="s">
        <v>1022</v>
      </c>
      <c r="C196" s="4">
        <v>3</v>
      </c>
      <c r="D196" s="4">
        <v>4</v>
      </c>
      <c r="E196" s="4">
        <v>4</v>
      </c>
      <c r="F196" s="4">
        <v>2</v>
      </c>
      <c r="G196" s="4">
        <v>3</v>
      </c>
      <c r="H196" s="4">
        <v>5</v>
      </c>
      <c r="I196" s="4">
        <v>4</v>
      </c>
      <c r="J196" s="4">
        <v>4</v>
      </c>
      <c r="K196" s="4">
        <v>4</v>
      </c>
      <c r="L196" s="4">
        <v>5</v>
      </c>
      <c r="M196" s="4">
        <v>4</v>
      </c>
      <c r="N196" s="4">
        <v>5</v>
      </c>
      <c r="O196" s="4">
        <v>5</v>
      </c>
      <c r="P196" s="4">
        <v>4</v>
      </c>
      <c r="Q196" s="4">
        <v>5</v>
      </c>
      <c r="R196" s="4">
        <v>5</v>
      </c>
      <c r="S196" s="4">
        <v>4</v>
      </c>
      <c r="T196" s="4">
        <v>3</v>
      </c>
      <c r="U196" s="4">
        <v>3</v>
      </c>
      <c r="V196" s="4">
        <v>4</v>
      </c>
      <c r="W196" s="4">
        <v>2</v>
      </c>
      <c r="X196" s="4">
        <v>4</v>
      </c>
      <c r="Y196" s="4">
        <v>4</v>
      </c>
      <c r="Z196" s="4">
        <v>1</v>
      </c>
      <c r="AA196" s="4">
        <v>4</v>
      </c>
      <c r="AB196" s="4">
        <v>4</v>
      </c>
      <c r="AC196" s="4">
        <v>4</v>
      </c>
      <c r="AD196" s="4">
        <v>5</v>
      </c>
      <c r="AE196" s="4">
        <v>4</v>
      </c>
      <c r="AF196" s="4">
        <v>4</v>
      </c>
      <c r="AG196" s="4">
        <v>5</v>
      </c>
      <c r="AH196" s="4">
        <v>4</v>
      </c>
      <c r="AI196" s="4">
        <v>4</v>
      </c>
      <c r="AJ196" s="4">
        <v>5</v>
      </c>
      <c r="AK196" s="4">
        <v>4</v>
      </c>
      <c r="AL196" s="4">
        <v>5</v>
      </c>
      <c r="AM196" s="4">
        <v>4</v>
      </c>
      <c r="AN196" s="4">
        <v>4</v>
      </c>
      <c r="AO196" s="4">
        <v>5</v>
      </c>
      <c r="AP196" s="4">
        <v>3</v>
      </c>
      <c r="AQ196" s="4">
        <v>5</v>
      </c>
      <c r="AR196" s="4">
        <v>5</v>
      </c>
      <c r="AS196" s="4">
        <v>3</v>
      </c>
      <c r="AT196" s="4">
        <v>2</v>
      </c>
      <c r="AU196" s="4">
        <v>1</v>
      </c>
      <c r="AV196" s="4">
        <v>4</v>
      </c>
      <c r="AW196" s="4">
        <v>5</v>
      </c>
      <c r="AX196" s="4">
        <v>4</v>
      </c>
      <c r="AY196" s="4">
        <v>5</v>
      </c>
      <c r="AZ196" s="4">
        <v>3</v>
      </c>
      <c r="BA196" s="4">
        <v>3</v>
      </c>
      <c r="BB196" s="4">
        <v>4</v>
      </c>
      <c r="BC196" s="4">
        <v>4</v>
      </c>
      <c r="BD196" s="4">
        <v>3</v>
      </c>
      <c r="BE196" s="4">
        <v>3</v>
      </c>
      <c r="BF196" s="4">
        <v>5</v>
      </c>
      <c r="BG196" s="4">
        <v>2</v>
      </c>
      <c r="BH196" s="4">
        <v>3</v>
      </c>
      <c r="BI196" s="4">
        <v>4</v>
      </c>
      <c r="BJ196" s="4">
        <v>4</v>
      </c>
    </row>
    <row r="197" spans="1:62" ht="14" x14ac:dyDescent="0.15">
      <c r="A197" s="20" t="str">
        <f t="shared" si="3"/>
        <v>KundenorientierungNA[SQ006]</v>
      </c>
      <c r="B197" s="4" t="s">
        <v>1023</v>
      </c>
      <c r="C197" s="4">
        <v>3</v>
      </c>
      <c r="D197" s="4">
        <v>4</v>
      </c>
      <c r="E197" s="4">
        <v>4</v>
      </c>
      <c r="F197" s="4">
        <v>4</v>
      </c>
      <c r="G197" s="4">
        <v>3</v>
      </c>
      <c r="H197" s="4">
        <v>5</v>
      </c>
      <c r="I197" s="4">
        <v>4</v>
      </c>
      <c r="J197" s="4">
        <v>4</v>
      </c>
      <c r="K197" s="4">
        <v>4</v>
      </c>
      <c r="L197" s="4">
        <v>5</v>
      </c>
      <c r="M197" s="4">
        <v>4</v>
      </c>
      <c r="N197" s="4">
        <v>5</v>
      </c>
      <c r="O197" s="4">
        <v>4</v>
      </c>
      <c r="P197" s="4">
        <v>4</v>
      </c>
      <c r="Q197" s="4">
        <v>5</v>
      </c>
      <c r="R197" s="4">
        <v>5</v>
      </c>
      <c r="S197" s="4">
        <v>3</v>
      </c>
      <c r="T197" s="4">
        <v>3</v>
      </c>
      <c r="U197" s="4">
        <v>3</v>
      </c>
      <c r="V197" s="4">
        <v>4</v>
      </c>
      <c r="W197" s="4">
        <v>2</v>
      </c>
      <c r="X197" s="4">
        <v>4</v>
      </c>
      <c r="Y197" s="4">
        <v>4</v>
      </c>
      <c r="Z197" s="4">
        <v>1</v>
      </c>
      <c r="AA197" s="4">
        <v>4</v>
      </c>
      <c r="AB197" s="4">
        <v>4</v>
      </c>
      <c r="AC197" s="4">
        <v>3</v>
      </c>
      <c r="AD197" s="4">
        <v>4</v>
      </c>
      <c r="AE197" s="4">
        <v>4</v>
      </c>
      <c r="AF197" s="4">
        <v>4</v>
      </c>
      <c r="AG197" s="4">
        <v>5</v>
      </c>
      <c r="AH197" s="4">
        <v>4</v>
      </c>
      <c r="AI197" s="4">
        <v>4</v>
      </c>
      <c r="AJ197" s="4">
        <v>5</v>
      </c>
      <c r="AK197" s="4">
        <v>4</v>
      </c>
      <c r="AL197" s="4">
        <v>4</v>
      </c>
      <c r="AM197" s="4">
        <v>4</v>
      </c>
      <c r="AN197" s="4">
        <v>4</v>
      </c>
      <c r="AO197" s="4">
        <v>4</v>
      </c>
      <c r="AP197" s="4">
        <v>4</v>
      </c>
      <c r="AQ197" s="4">
        <v>5</v>
      </c>
      <c r="AR197" s="4">
        <v>5</v>
      </c>
      <c r="AS197" s="4">
        <v>3</v>
      </c>
      <c r="AT197" s="4">
        <v>2</v>
      </c>
      <c r="AU197" s="4">
        <v>1</v>
      </c>
      <c r="AV197" s="4">
        <v>4</v>
      </c>
      <c r="AW197" s="4">
        <v>5</v>
      </c>
      <c r="AX197" s="4">
        <v>4</v>
      </c>
      <c r="AY197" s="4">
        <v>5</v>
      </c>
      <c r="AZ197" s="4">
        <v>3</v>
      </c>
      <c r="BA197" s="4">
        <v>3</v>
      </c>
      <c r="BB197" s="4">
        <v>4</v>
      </c>
      <c r="BC197" s="4">
        <v>4</v>
      </c>
      <c r="BD197" s="4">
        <v>4</v>
      </c>
      <c r="BE197" s="4">
        <v>3</v>
      </c>
      <c r="BF197" s="4">
        <v>4</v>
      </c>
      <c r="BG197" s="4">
        <v>5</v>
      </c>
      <c r="BH197" s="4">
        <v>3</v>
      </c>
      <c r="BI197" s="4">
        <v>4</v>
      </c>
      <c r="BJ197" s="4">
        <v>4</v>
      </c>
    </row>
    <row r="198" spans="1:62" ht="14" x14ac:dyDescent="0.15">
      <c r="A198" s="20" t="str">
        <f t="shared" si="3"/>
        <v>KompetenzNA[SQ001]</v>
      </c>
      <c r="B198" s="4" t="s">
        <v>1024</v>
      </c>
      <c r="C198" s="4">
        <v>3</v>
      </c>
      <c r="D198" s="4">
        <v>4</v>
      </c>
      <c r="E198" s="4">
        <v>4</v>
      </c>
      <c r="F198" s="4">
        <v>5</v>
      </c>
      <c r="G198" s="4">
        <v>3</v>
      </c>
      <c r="H198" s="4">
        <v>3</v>
      </c>
      <c r="I198" s="4">
        <v>4</v>
      </c>
      <c r="J198" s="4">
        <v>5</v>
      </c>
      <c r="K198" s="4">
        <v>4</v>
      </c>
      <c r="L198" s="4">
        <v>1</v>
      </c>
      <c r="M198" s="4">
        <v>3</v>
      </c>
      <c r="N198" s="4">
        <v>3</v>
      </c>
      <c r="O198" s="4">
        <v>5</v>
      </c>
      <c r="P198" s="4">
        <v>4</v>
      </c>
      <c r="Q198" s="4">
        <v>4</v>
      </c>
      <c r="R198" s="4">
        <v>2</v>
      </c>
      <c r="S198" s="4">
        <v>4</v>
      </c>
      <c r="T198" s="4">
        <v>2</v>
      </c>
      <c r="U198" s="4">
        <v>5</v>
      </c>
      <c r="V198" s="4">
        <v>3</v>
      </c>
      <c r="W198" s="4">
        <v>3</v>
      </c>
      <c r="X198" s="4">
        <v>5</v>
      </c>
      <c r="Y198" s="4">
        <v>2</v>
      </c>
      <c r="Z198" s="4">
        <v>2</v>
      </c>
      <c r="AA198" s="4">
        <v>4</v>
      </c>
      <c r="AB198" s="4">
        <v>4</v>
      </c>
      <c r="AC198" s="4">
        <v>3</v>
      </c>
      <c r="AD198" s="4">
        <v>5</v>
      </c>
      <c r="AE198" s="4">
        <v>3</v>
      </c>
      <c r="AF198" s="4">
        <v>4</v>
      </c>
      <c r="AG198" s="4">
        <v>5</v>
      </c>
      <c r="AH198" s="4">
        <v>4</v>
      </c>
      <c r="AI198" s="4">
        <v>4</v>
      </c>
      <c r="AJ198" s="4">
        <v>5</v>
      </c>
      <c r="AK198" s="4">
        <v>3</v>
      </c>
      <c r="AL198" s="4">
        <v>3</v>
      </c>
      <c r="AM198" s="4">
        <v>2</v>
      </c>
      <c r="AN198" s="4">
        <v>4</v>
      </c>
      <c r="AO198" s="4">
        <v>5</v>
      </c>
      <c r="AP198" s="4">
        <v>5</v>
      </c>
      <c r="AQ198" s="4">
        <v>4</v>
      </c>
      <c r="AR198" s="4">
        <v>2</v>
      </c>
      <c r="AS198" s="4">
        <v>1</v>
      </c>
      <c r="AT198" s="4">
        <v>4</v>
      </c>
      <c r="AU198" s="4">
        <v>3</v>
      </c>
      <c r="AV198" s="4">
        <v>4</v>
      </c>
      <c r="AW198" s="4">
        <v>5</v>
      </c>
      <c r="AX198" s="4">
        <v>3</v>
      </c>
      <c r="AY198" s="4">
        <v>3</v>
      </c>
      <c r="AZ198" s="4">
        <v>2</v>
      </c>
      <c r="BA198" s="4">
        <v>3</v>
      </c>
      <c r="BB198" s="4">
        <v>4</v>
      </c>
      <c r="BC198" s="4">
        <v>4</v>
      </c>
      <c r="BD198" s="4">
        <v>3</v>
      </c>
      <c r="BE198" s="4">
        <v>2</v>
      </c>
      <c r="BF198" s="4">
        <v>3</v>
      </c>
      <c r="BG198" s="4">
        <v>2</v>
      </c>
      <c r="BH198" s="4">
        <v>4</v>
      </c>
      <c r="BI198" s="4">
        <v>1</v>
      </c>
      <c r="BJ198" s="4">
        <v>3</v>
      </c>
    </row>
    <row r="199" spans="1:62" ht="14" x14ac:dyDescent="0.15">
      <c r="A199" s="20" t="str">
        <f t="shared" si="3"/>
        <v>KompetenzNA[SQ002]</v>
      </c>
      <c r="B199" s="4" t="s">
        <v>1025</v>
      </c>
      <c r="C199" s="4">
        <v>3</v>
      </c>
      <c r="D199" s="4">
        <v>4</v>
      </c>
      <c r="E199" s="4">
        <v>5</v>
      </c>
      <c r="F199" s="4">
        <v>5</v>
      </c>
      <c r="G199" s="4">
        <v>3</v>
      </c>
      <c r="H199" s="4">
        <v>5</v>
      </c>
      <c r="I199" s="4">
        <v>4</v>
      </c>
      <c r="J199" s="4">
        <v>4</v>
      </c>
      <c r="K199" s="4">
        <v>3</v>
      </c>
      <c r="L199" s="4">
        <v>4</v>
      </c>
      <c r="M199" s="4">
        <v>2</v>
      </c>
      <c r="N199" s="4">
        <v>2</v>
      </c>
      <c r="O199" s="4">
        <v>5</v>
      </c>
      <c r="P199" s="4">
        <v>4</v>
      </c>
      <c r="Q199" s="4">
        <v>5</v>
      </c>
      <c r="R199" s="4">
        <v>2</v>
      </c>
      <c r="S199" s="4">
        <v>3</v>
      </c>
      <c r="T199" s="4">
        <v>3</v>
      </c>
      <c r="U199" s="4">
        <v>5</v>
      </c>
      <c r="V199" s="4">
        <v>5</v>
      </c>
      <c r="W199" s="4">
        <v>3</v>
      </c>
      <c r="X199" s="4">
        <v>5</v>
      </c>
      <c r="Y199" s="4">
        <v>2</v>
      </c>
      <c r="Z199" s="4">
        <v>2</v>
      </c>
      <c r="AA199" s="4">
        <v>4</v>
      </c>
      <c r="AB199" s="4">
        <v>4</v>
      </c>
      <c r="AC199" s="4">
        <v>4</v>
      </c>
      <c r="AD199" s="4">
        <v>5</v>
      </c>
      <c r="AE199" s="4">
        <v>3</v>
      </c>
      <c r="AF199" s="4">
        <v>5</v>
      </c>
      <c r="AG199" s="4">
        <v>3</v>
      </c>
      <c r="AH199" s="4">
        <v>5</v>
      </c>
      <c r="AI199" s="4">
        <v>3</v>
      </c>
      <c r="AJ199" s="4">
        <v>5</v>
      </c>
      <c r="AK199" s="4">
        <v>4</v>
      </c>
      <c r="AL199" s="4">
        <v>4</v>
      </c>
      <c r="AM199" s="4">
        <v>2</v>
      </c>
      <c r="AN199" s="4">
        <v>4</v>
      </c>
      <c r="AO199" s="4">
        <v>5</v>
      </c>
      <c r="AP199" s="4">
        <v>5</v>
      </c>
      <c r="AQ199" s="4">
        <v>4</v>
      </c>
      <c r="AR199" s="4">
        <v>5</v>
      </c>
      <c r="AS199" s="4">
        <v>3</v>
      </c>
      <c r="AT199" s="4">
        <v>5</v>
      </c>
      <c r="AU199" s="4">
        <v>2</v>
      </c>
      <c r="AV199" s="4">
        <v>4</v>
      </c>
      <c r="AW199" s="4">
        <v>5</v>
      </c>
      <c r="AX199" s="4">
        <v>4</v>
      </c>
      <c r="AY199" s="4">
        <v>4</v>
      </c>
      <c r="AZ199" s="4">
        <v>5</v>
      </c>
      <c r="BA199" s="4">
        <v>3</v>
      </c>
      <c r="BB199" s="4">
        <v>2</v>
      </c>
      <c r="BC199" s="4">
        <v>4</v>
      </c>
      <c r="BD199" s="4">
        <v>2</v>
      </c>
      <c r="BE199" s="4">
        <v>1</v>
      </c>
      <c r="BF199" s="4">
        <v>3</v>
      </c>
      <c r="BG199" s="4">
        <v>2</v>
      </c>
      <c r="BH199" s="4">
        <v>4</v>
      </c>
      <c r="BI199" s="4">
        <v>1</v>
      </c>
      <c r="BJ199" s="4">
        <v>4</v>
      </c>
    </row>
    <row r="200" spans="1:62" ht="14" x14ac:dyDescent="0.15">
      <c r="A200" s="20" t="str">
        <f t="shared" si="3"/>
        <v>KompetenzNA[SQ003]</v>
      </c>
      <c r="B200" s="4" t="s">
        <v>1026</v>
      </c>
      <c r="C200" s="4">
        <v>3</v>
      </c>
      <c r="D200" s="4">
        <v>4</v>
      </c>
      <c r="E200" s="4">
        <v>2</v>
      </c>
      <c r="F200" s="4">
        <v>1</v>
      </c>
      <c r="G200" s="4">
        <v>3</v>
      </c>
      <c r="H200" s="4">
        <v>3</v>
      </c>
      <c r="I200" s="4">
        <v>2</v>
      </c>
      <c r="J200" s="4">
        <v>1</v>
      </c>
      <c r="K200" s="4">
        <v>4</v>
      </c>
      <c r="L200" s="4">
        <v>1</v>
      </c>
      <c r="M200" s="4">
        <v>3</v>
      </c>
      <c r="N200" s="4">
        <v>3</v>
      </c>
      <c r="O200" s="4">
        <v>1</v>
      </c>
      <c r="P200" s="4">
        <v>2</v>
      </c>
      <c r="Q200" s="4">
        <v>1</v>
      </c>
      <c r="R200" s="4">
        <v>2</v>
      </c>
      <c r="S200" s="4">
        <v>4</v>
      </c>
      <c r="T200" s="4">
        <v>2</v>
      </c>
      <c r="U200" s="4">
        <v>2</v>
      </c>
      <c r="V200" s="4">
        <v>2</v>
      </c>
      <c r="W200" s="4">
        <v>3</v>
      </c>
      <c r="X200" s="4">
        <v>1</v>
      </c>
      <c r="Y200" s="4">
        <v>2</v>
      </c>
      <c r="Z200" s="4">
        <v>3</v>
      </c>
      <c r="AA200" s="4">
        <v>4</v>
      </c>
      <c r="AB200" s="4">
        <v>2</v>
      </c>
      <c r="AC200" s="4">
        <v>3</v>
      </c>
      <c r="AD200" s="4">
        <v>1</v>
      </c>
      <c r="AE200" s="4">
        <v>2</v>
      </c>
      <c r="AF200" s="4">
        <v>1</v>
      </c>
      <c r="AG200" s="4">
        <v>1</v>
      </c>
      <c r="AH200" s="4">
        <v>3</v>
      </c>
      <c r="AI200" s="4">
        <v>4</v>
      </c>
      <c r="AJ200" s="4">
        <v>1</v>
      </c>
      <c r="AK200" s="4">
        <v>2</v>
      </c>
      <c r="AL200" s="4">
        <v>2</v>
      </c>
      <c r="AM200" s="4">
        <v>3</v>
      </c>
      <c r="AN200" s="4">
        <v>2</v>
      </c>
      <c r="AO200" s="4">
        <v>5</v>
      </c>
      <c r="AP200" s="4">
        <v>2</v>
      </c>
      <c r="AQ200" s="4">
        <v>1</v>
      </c>
      <c r="AR200" s="4">
        <v>2</v>
      </c>
      <c r="AS200" s="4">
        <v>2</v>
      </c>
      <c r="AT200" s="4">
        <v>1</v>
      </c>
      <c r="AU200" s="4">
        <v>3</v>
      </c>
      <c r="AV200" s="4">
        <v>3</v>
      </c>
      <c r="AW200" s="4">
        <v>2</v>
      </c>
      <c r="AX200" s="4">
        <v>2</v>
      </c>
      <c r="AY200" s="4">
        <v>2</v>
      </c>
      <c r="AZ200" s="4">
        <v>5</v>
      </c>
      <c r="BA200" s="4">
        <v>3</v>
      </c>
      <c r="BB200" s="4">
        <v>1</v>
      </c>
      <c r="BC200" s="4">
        <v>2</v>
      </c>
      <c r="BD200" s="4">
        <v>3</v>
      </c>
      <c r="BE200" s="4">
        <v>1</v>
      </c>
      <c r="BF200" s="4">
        <v>2</v>
      </c>
      <c r="BG200" s="4">
        <v>3</v>
      </c>
      <c r="BH200" s="4">
        <v>2</v>
      </c>
      <c r="BI200" s="4">
        <v>1</v>
      </c>
      <c r="BJ200" s="4">
        <v>2</v>
      </c>
    </row>
    <row r="201" spans="1:62" ht="14" x14ac:dyDescent="0.15">
      <c r="A201" s="20" t="str">
        <f t="shared" si="3"/>
        <v>KompetenzNA[SQ004]</v>
      </c>
      <c r="B201" s="4" t="s">
        <v>1027</v>
      </c>
      <c r="C201" s="4">
        <v>3</v>
      </c>
      <c r="D201" s="4">
        <v>4</v>
      </c>
      <c r="E201" s="4">
        <v>2</v>
      </c>
      <c r="F201" s="4">
        <v>1</v>
      </c>
      <c r="G201" s="4">
        <v>2</v>
      </c>
      <c r="H201" s="4">
        <v>4</v>
      </c>
      <c r="I201" s="4">
        <v>3</v>
      </c>
      <c r="J201" s="4">
        <v>1</v>
      </c>
      <c r="K201" s="4">
        <v>4</v>
      </c>
      <c r="L201" s="4">
        <v>1</v>
      </c>
      <c r="M201" s="4">
        <v>3</v>
      </c>
      <c r="N201" s="4">
        <v>3</v>
      </c>
      <c r="O201" s="4">
        <v>4</v>
      </c>
      <c r="P201" s="4">
        <v>4</v>
      </c>
      <c r="Q201" s="4">
        <v>1</v>
      </c>
      <c r="R201" s="4">
        <v>4</v>
      </c>
      <c r="S201" s="4">
        <v>4</v>
      </c>
      <c r="T201" s="4">
        <v>2</v>
      </c>
      <c r="U201" s="4">
        <v>2</v>
      </c>
      <c r="V201" s="4">
        <v>2</v>
      </c>
      <c r="W201" s="4">
        <v>3</v>
      </c>
      <c r="X201" s="4">
        <v>4</v>
      </c>
      <c r="Y201" s="4">
        <v>2</v>
      </c>
      <c r="Z201" s="4">
        <v>1</v>
      </c>
      <c r="AA201" s="4">
        <v>4</v>
      </c>
      <c r="AB201" s="4">
        <v>3</v>
      </c>
      <c r="AC201" s="4">
        <v>4</v>
      </c>
      <c r="AD201" s="4">
        <v>1</v>
      </c>
      <c r="AE201" s="4">
        <v>2</v>
      </c>
      <c r="AF201" s="4">
        <v>2</v>
      </c>
      <c r="AG201" s="4">
        <v>1</v>
      </c>
      <c r="AH201" s="4">
        <v>4</v>
      </c>
      <c r="AI201" s="4">
        <v>2</v>
      </c>
      <c r="AJ201" s="4">
        <v>2</v>
      </c>
      <c r="AK201" s="4">
        <v>3</v>
      </c>
      <c r="AL201" s="4">
        <v>1</v>
      </c>
      <c r="AM201" s="4">
        <v>2</v>
      </c>
      <c r="AN201" s="4">
        <v>2</v>
      </c>
      <c r="AO201" s="4">
        <v>1</v>
      </c>
      <c r="AP201" s="4">
        <v>2</v>
      </c>
      <c r="AQ201" s="4">
        <v>1</v>
      </c>
      <c r="AR201" s="4">
        <v>2</v>
      </c>
      <c r="AS201" s="4">
        <v>1</v>
      </c>
      <c r="AT201" s="4">
        <v>1</v>
      </c>
      <c r="AU201" s="4">
        <v>3</v>
      </c>
      <c r="AV201" s="4">
        <v>2</v>
      </c>
      <c r="AW201" s="4">
        <v>2</v>
      </c>
      <c r="AX201" s="4">
        <v>2</v>
      </c>
      <c r="AY201" s="4">
        <v>2</v>
      </c>
      <c r="AZ201" s="4">
        <v>2</v>
      </c>
      <c r="BA201" s="4">
        <v>3</v>
      </c>
      <c r="BB201" s="4">
        <v>1</v>
      </c>
      <c r="BC201" s="4">
        <v>2</v>
      </c>
      <c r="BD201" s="4">
        <v>1</v>
      </c>
      <c r="BE201" s="4">
        <v>2</v>
      </c>
      <c r="BF201" s="4">
        <v>2</v>
      </c>
      <c r="BG201" s="4">
        <v>2</v>
      </c>
      <c r="BH201" s="4">
        <v>3</v>
      </c>
      <c r="BI201" s="4">
        <v>1</v>
      </c>
      <c r="BJ201" s="4">
        <v>2</v>
      </c>
    </row>
    <row r="202" spans="1:62" ht="14" x14ac:dyDescent="0.15">
      <c r="A202" s="20" t="str">
        <f t="shared" si="3"/>
        <v>KompetenzNA[SQ005]</v>
      </c>
      <c r="B202" s="4" t="s">
        <v>1028</v>
      </c>
      <c r="C202" s="4">
        <v>3</v>
      </c>
      <c r="D202" s="4">
        <v>4</v>
      </c>
      <c r="E202" s="4">
        <v>4</v>
      </c>
      <c r="F202" s="4">
        <v>5</v>
      </c>
      <c r="G202" s="4">
        <v>3</v>
      </c>
      <c r="H202" s="4">
        <v>4</v>
      </c>
      <c r="I202" s="4">
        <v>4</v>
      </c>
      <c r="J202" s="4">
        <v>5</v>
      </c>
      <c r="K202" s="4">
        <v>5</v>
      </c>
      <c r="L202" s="4">
        <v>1</v>
      </c>
      <c r="M202" s="4">
        <v>3</v>
      </c>
      <c r="N202" s="4">
        <v>3</v>
      </c>
      <c r="O202" s="4">
        <v>1</v>
      </c>
      <c r="P202" s="4">
        <v>3</v>
      </c>
      <c r="Q202" s="4">
        <v>5</v>
      </c>
      <c r="R202" s="4">
        <v>4</v>
      </c>
      <c r="S202" s="4">
        <v>4</v>
      </c>
      <c r="T202" s="4">
        <v>2</v>
      </c>
      <c r="U202" s="4">
        <v>4</v>
      </c>
      <c r="V202" s="4">
        <v>2</v>
      </c>
      <c r="W202" s="4">
        <v>3</v>
      </c>
      <c r="X202" s="4">
        <v>1</v>
      </c>
      <c r="Y202" s="4">
        <v>2</v>
      </c>
      <c r="Z202" s="4">
        <v>2</v>
      </c>
      <c r="AA202" s="4">
        <v>4</v>
      </c>
      <c r="AB202" s="4">
        <v>2</v>
      </c>
      <c r="AC202" s="4">
        <v>2</v>
      </c>
      <c r="AD202" s="4">
        <v>5</v>
      </c>
      <c r="AE202" s="4">
        <v>4</v>
      </c>
      <c r="AF202" s="4">
        <v>4</v>
      </c>
      <c r="AG202" s="4">
        <v>5</v>
      </c>
      <c r="AH202" s="4">
        <v>3</v>
      </c>
      <c r="AI202" s="4">
        <v>4</v>
      </c>
      <c r="AJ202" s="4">
        <v>1</v>
      </c>
      <c r="AK202" s="4">
        <v>4</v>
      </c>
      <c r="AL202" s="4">
        <v>5</v>
      </c>
      <c r="AM202" s="4">
        <v>3</v>
      </c>
      <c r="AN202" s="4">
        <v>1</v>
      </c>
      <c r="AO202" s="4">
        <v>5</v>
      </c>
      <c r="AP202" s="4">
        <v>4</v>
      </c>
      <c r="AQ202" s="4">
        <v>3</v>
      </c>
      <c r="AR202" s="4">
        <v>2</v>
      </c>
      <c r="AS202" s="4">
        <v>4</v>
      </c>
      <c r="AT202" s="4">
        <v>4</v>
      </c>
      <c r="AU202" s="4">
        <v>3</v>
      </c>
      <c r="AV202" s="4">
        <v>2</v>
      </c>
      <c r="AW202" s="4">
        <v>3</v>
      </c>
      <c r="AX202" s="4">
        <v>1</v>
      </c>
      <c r="AY202" s="4">
        <v>4</v>
      </c>
      <c r="AZ202" s="4">
        <v>2</v>
      </c>
      <c r="BA202" s="4">
        <v>4</v>
      </c>
      <c r="BB202" s="4">
        <v>3</v>
      </c>
      <c r="BC202" s="4">
        <v>1</v>
      </c>
      <c r="BD202" s="4">
        <v>3</v>
      </c>
      <c r="BE202" s="4">
        <v>3</v>
      </c>
      <c r="BF202" s="4">
        <v>3</v>
      </c>
      <c r="BG202" s="4">
        <v>2</v>
      </c>
      <c r="BH202" s="4">
        <v>3</v>
      </c>
      <c r="BI202" s="4">
        <v>1</v>
      </c>
      <c r="BJ202" s="4">
        <v>2</v>
      </c>
    </row>
    <row r="203" spans="1:62" ht="14" x14ac:dyDescent="0.15">
      <c r="A203" s="20" t="str">
        <f t="shared" si="3"/>
        <v>KompetenzNA[SQ006]</v>
      </c>
      <c r="B203" s="4" t="s">
        <v>1029</v>
      </c>
      <c r="C203" s="4">
        <v>3</v>
      </c>
      <c r="D203" s="4">
        <v>4</v>
      </c>
      <c r="E203" s="4">
        <v>1</v>
      </c>
      <c r="F203" s="4">
        <v>3</v>
      </c>
      <c r="G203" s="4">
        <v>3</v>
      </c>
      <c r="H203" s="4">
        <v>3</v>
      </c>
      <c r="I203" s="4">
        <v>1</v>
      </c>
      <c r="J203" s="4">
        <v>1</v>
      </c>
      <c r="K203" s="4">
        <v>4</v>
      </c>
      <c r="L203" s="4">
        <v>1</v>
      </c>
      <c r="M203" s="4">
        <v>2</v>
      </c>
      <c r="N203" s="4">
        <v>3</v>
      </c>
      <c r="O203" s="4">
        <v>5</v>
      </c>
      <c r="P203" s="4">
        <v>4</v>
      </c>
      <c r="Q203" s="4">
        <v>1</v>
      </c>
      <c r="R203" s="4">
        <v>1</v>
      </c>
      <c r="S203" s="4">
        <v>3</v>
      </c>
      <c r="T203" s="4">
        <v>1</v>
      </c>
      <c r="U203" s="4">
        <v>4</v>
      </c>
      <c r="V203" s="4">
        <v>2</v>
      </c>
      <c r="W203" s="4">
        <v>1</v>
      </c>
      <c r="X203" s="4">
        <v>1</v>
      </c>
      <c r="Y203" s="4">
        <v>2</v>
      </c>
      <c r="Z203" s="4">
        <v>3</v>
      </c>
      <c r="AA203" s="4">
        <v>1</v>
      </c>
      <c r="AB203" s="4">
        <v>3</v>
      </c>
      <c r="AC203" s="4">
        <v>2</v>
      </c>
      <c r="AD203" s="4">
        <v>3</v>
      </c>
      <c r="AE203" s="4">
        <v>1</v>
      </c>
      <c r="AF203" s="4">
        <v>1</v>
      </c>
      <c r="AG203" s="4">
        <v>4</v>
      </c>
      <c r="AH203" s="4">
        <v>2</v>
      </c>
      <c r="AI203" s="4">
        <v>1</v>
      </c>
      <c r="AJ203" s="4">
        <v>2</v>
      </c>
      <c r="AK203" s="4">
        <v>2</v>
      </c>
      <c r="AL203" s="4">
        <v>4</v>
      </c>
      <c r="AM203" s="4">
        <v>1</v>
      </c>
      <c r="AN203" s="4">
        <v>2</v>
      </c>
      <c r="AO203" s="4">
        <v>4</v>
      </c>
      <c r="AP203" s="4">
        <v>3</v>
      </c>
      <c r="AQ203" s="4">
        <v>3</v>
      </c>
      <c r="AR203" s="4">
        <v>3</v>
      </c>
      <c r="AS203" s="4">
        <v>1</v>
      </c>
      <c r="AT203" s="4">
        <v>1</v>
      </c>
      <c r="AU203" s="4">
        <v>1</v>
      </c>
      <c r="AV203" s="4">
        <v>3</v>
      </c>
      <c r="AW203" s="4">
        <v>3</v>
      </c>
      <c r="AX203" s="4">
        <v>3</v>
      </c>
      <c r="AY203" s="4">
        <v>3</v>
      </c>
      <c r="AZ203" s="4">
        <v>3</v>
      </c>
      <c r="BA203" s="4">
        <v>3</v>
      </c>
      <c r="BB203" s="4">
        <v>2</v>
      </c>
      <c r="BC203" s="4">
        <v>1</v>
      </c>
      <c r="BD203" s="4">
        <v>1</v>
      </c>
      <c r="BE203" s="4">
        <v>1</v>
      </c>
      <c r="BF203" s="4">
        <v>1</v>
      </c>
      <c r="BG203" s="4">
        <v>1</v>
      </c>
      <c r="BH203" s="4">
        <v>2</v>
      </c>
      <c r="BI203" s="4">
        <v>1</v>
      </c>
      <c r="BJ203" s="4">
        <v>3</v>
      </c>
    </row>
    <row r="204" spans="1:62" ht="14" x14ac:dyDescent="0.15">
      <c r="A204" s="20" t="str">
        <f t="shared" si="3"/>
        <v>KompetenzNA[SQ007]</v>
      </c>
      <c r="B204" s="4" t="s">
        <v>1030</v>
      </c>
      <c r="C204" s="4">
        <v>3</v>
      </c>
      <c r="D204" s="4">
        <v>4</v>
      </c>
      <c r="E204" s="4">
        <v>4</v>
      </c>
      <c r="F204" s="4">
        <v>2</v>
      </c>
      <c r="G204" s="4">
        <v>3</v>
      </c>
      <c r="H204" s="4">
        <v>2</v>
      </c>
      <c r="I204" s="4">
        <v>2</v>
      </c>
      <c r="J204" s="4">
        <v>3</v>
      </c>
      <c r="K204" s="4">
        <v>4</v>
      </c>
      <c r="L204" s="4">
        <v>1</v>
      </c>
      <c r="M204" s="4">
        <v>2</v>
      </c>
      <c r="N204" s="4">
        <v>2</v>
      </c>
      <c r="O204" s="4">
        <v>1</v>
      </c>
      <c r="P204" s="4">
        <v>2</v>
      </c>
      <c r="Q204" s="4">
        <v>1</v>
      </c>
      <c r="R204" s="4">
        <v>1</v>
      </c>
      <c r="S204" s="4">
        <v>4</v>
      </c>
      <c r="T204" s="4">
        <v>3</v>
      </c>
      <c r="U204" s="4">
        <v>3</v>
      </c>
      <c r="V204" s="4">
        <v>2</v>
      </c>
      <c r="W204" s="4">
        <v>1</v>
      </c>
      <c r="X204" s="4">
        <v>1</v>
      </c>
      <c r="Y204" s="4">
        <v>2</v>
      </c>
      <c r="Z204" s="4">
        <v>3</v>
      </c>
      <c r="AA204" s="4">
        <v>4</v>
      </c>
      <c r="AB204" s="4">
        <v>2</v>
      </c>
      <c r="AC204" s="4">
        <v>2</v>
      </c>
      <c r="AD204" s="4">
        <v>2</v>
      </c>
      <c r="AE204" s="4">
        <v>1</v>
      </c>
      <c r="AF204" s="4">
        <v>2</v>
      </c>
      <c r="AG204" s="4">
        <v>1</v>
      </c>
      <c r="AH204" s="4">
        <v>2</v>
      </c>
      <c r="AI204" s="4">
        <v>2</v>
      </c>
      <c r="AJ204" s="4">
        <v>2</v>
      </c>
      <c r="AK204" s="4">
        <v>3</v>
      </c>
      <c r="AL204" s="4">
        <v>1</v>
      </c>
      <c r="AM204" s="4">
        <v>2</v>
      </c>
      <c r="AN204" s="4">
        <v>2</v>
      </c>
      <c r="AO204" s="4">
        <v>3</v>
      </c>
      <c r="AP204" s="4">
        <v>3</v>
      </c>
      <c r="AQ204" s="4">
        <v>2</v>
      </c>
      <c r="AR204" s="4">
        <v>3</v>
      </c>
      <c r="AS204" s="4">
        <v>3</v>
      </c>
      <c r="AT204" s="4">
        <v>1</v>
      </c>
      <c r="AU204" s="4">
        <v>4</v>
      </c>
      <c r="AV204" s="4">
        <v>3</v>
      </c>
      <c r="AW204" s="4">
        <v>4</v>
      </c>
      <c r="AX204" s="4">
        <v>3</v>
      </c>
      <c r="AY204" s="4">
        <v>1</v>
      </c>
      <c r="AZ204" s="4">
        <v>3</v>
      </c>
      <c r="BA204" s="4">
        <v>3</v>
      </c>
      <c r="BB204" s="4">
        <v>2</v>
      </c>
      <c r="BC204" s="4">
        <v>3</v>
      </c>
      <c r="BD204" s="4">
        <v>3</v>
      </c>
      <c r="BE204" s="4">
        <v>2</v>
      </c>
      <c r="BF204" s="4">
        <v>1</v>
      </c>
      <c r="BG204" s="4">
        <v>5</v>
      </c>
      <c r="BH204" s="4">
        <v>4</v>
      </c>
      <c r="BI204" s="4">
        <v>1</v>
      </c>
      <c r="BJ204" s="4">
        <v>2</v>
      </c>
    </row>
    <row r="205" spans="1:62" ht="14" x14ac:dyDescent="0.15">
      <c r="A205" s="20" t="str">
        <f t="shared" si="3"/>
        <v>KompetenzNA[SQ008]</v>
      </c>
      <c r="B205" s="4" t="s">
        <v>1031</v>
      </c>
      <c r="C205" s="4">
        <v>3</v>
      </c>
      <c r="D205" s="4">
        <v>5</v>
      </c>
      <c r="E205" s="4">
        <v>4</v>
      </c>
      <c r="F205" s="4">
        <v>1</v>
      </c>
      <c r="G205" s="4">
        <v>3</v>
      </c>
      <c r="H205" s="4">
        <v>1</v>
      </c>
      <c r="I205" s="4">
        <v>2</v>
      </c>
      <c r="J205" s="4">
        <v>3</v>
      </c>
      <c r="K205" s="4">
        <v>4</v>
      </c>
      <c r="L205" s="4">
        <v>3</v>
      </c>
      <c r="M205" s="4">
        <v>2</v>
      </c>
      <c r="N205" s="4">
        <v>3</v>
      </c>
      <c r="O205" s="4">
        <v>1</v>
      </c>
      <c r="P205" s="4">
        <v>1</v>
      </c>
      <c r="Q205" s="4">
        <v>1</v>
      </c>
      <c r="R205" s="4">
        <v>1</v>
      </c>
      <c r="S205" s="4">
        <v>3</v>
      </c>
      <c r="T205" s="4">
        <v>3</v>
      </c>
      <c r="U205" s="4">
        <v>3</v>
      </c>
      <c r="V205" s="4">
        <v>2</v>
      </c>
      <c r="W205" s="4">
        <v>2</v>
      </c>
      <c r="X205" s="4">
        <v>4</v>
      </c>
      <c r="Y205" s="4">
        <v>2</v>
      </c>
      <c r="Z205" s="4">
        <v>3</v>
      </c>
      <c r="AA205" s="4">
        <v>3</v>
      </c>
      <c r="AB205" s="4">
        <v>2</v>
      </c>
      <c r="AC205" s="4">
        <v>4</v>
      </c>
      <c r="AD205" s="4">
        <v>2</v>
      </c>
      <c r="AE205" s="4">
        <v>1</v>
      </c>
      <c r="AF205" s="4">
        <v>3</v>
      </c>
      <c r="AG205" s="4">
        <v>1</v>
      </c>
      <c r="AH205" s="4">
        <v>3</v>
      </c>
      <c r="AI205" s="4">
        <v>3</v>
      </c>
      <c r="AJ205" s="4">
        <v>2</v>
      </c>
      <c r="AK205" s="4">
        <v>2</v>
      </c>
      <c r="AL205" s="4">
        <v>4</v>
      </c>
      <c r="AM205" s="4">
        <v>3</v>
      </c>
      <c r="AN205" s="4">
        <v>2</v>
      </c>
      <c r="AO205" s="4">
        <v>1</v>
      </c>
      <c r="AP205" s="4">
        <v>3</v>
      </c>
      <c r="AQ205" s="4">
        <v>2</v>
      </c>
      <c r="AR205" s="4">
        <v>2</v>
      </c>
      <c r="AS205" s="4">
        <v>3</v>
      </c>
      <c r="AT205" s="4">
        <v>1</v>
      </c>
      <c r="AU205" s="4">
        <v>4</v>
      </c>
      <c r="AV205" s="4">
        <v>3</v>
      </c>
      <c r="AW205" s="4">
        <v>3</v>
      </c>
      <c r="AX205" s="4">
        <v>1</v>
      </c>
      <c r="AY205" s="4">
        <v>2</v>
      </c>
      <c r="AZ205" s="4">
        <v>2</v>
      </c>
      <c r="BA205" s="4">
        <v>3</v>
      </c>
      <c r="BB205" s="4">
        <v>2</v>
      </c>
      <c r="BC205" s="4">
        <v>3</v>
      </c>
      <c r="BD205" s="4">
        <v>3</v>
      </c>
      <c r="BE205" s="4">
        <v>2</v>
      </c>
      <c r="BF205" s="4">
        <v>1</v>
      </c>
      <c r="BG205" s="4">
        <v>4</v>
      </c>
      <c r="BH205" s="4">
        <v>2</v>
      </c>
      <c r="BI205" s="4">
        <v>1</v>
      </c>
      <c r="BJ205" s="4">
        <v>2</v>
      </c>
    </row>
    <row r="206" spans="1:62" ht="14" x14ac:dyDescent="0.15">
      <c r="A206" s="20" t="str">
        <f t="shared" si="3"/>
        <v>KompetenzNA[SQ009]</v>
      </c>
      <c r="B206" s="4" t="s">
        <v>1032</v>
      </c>
      <c r="C206" s="4">
        <v>3</v>
      </c>
      <c r="D206" s="4">
        <v>5</v>
      </c>
      <c r="E206" s="4">
        <v>4</v>
      </c>
      <c r="F206" s="4">
        <v>2</v>
      </c>
      <c r="G206" s="4">
        <v>3</v>
      </c>
      <c r="H206" s="4">
        <v>4</v>
      </c>
      <c r="I206" s="4">
        <v>1</v>
      </c>
      <c r="J206" s="4">
        <v>1</v>
      </c>
      <c r="K206" s="4">
        <v>5</v>
      </c>
      <c r="L206" s="4">
        <v>1</v>
      </c>
      <c r="M206" s="4">
        <v>3</v>
      </c>
      <c r="N206" s="4">
        <v>2</v>
      </c>
      <c r="O206" s="4">
        <v>3</v>
      </c>
      <c r="P206" s="4">
        <v>1</v>
      </c>
      <c r="Q206" s="4">
        <v>1</v>
      </c>
      <c r="R206" s="4">
        <v>2</v>
      </c>
      <c r="S206" s="4">
        <v>1</v>
      </c>
      <c r="T206" s="4">
        <v>1</v>
      </c>
      <c r="U206" s="4">
        <v>5</v>
      </c>
      <c r="V206" s="4">
        <v>4</v>
      </c>
      <c r="W206" s="4">
        <v>3</v>
      </c>
      <c r="X206" s="4">
        <v>1</v>
      </c>
      <c r="Y206" s="4">
        <v>2</v>
      </c>
      <c r="Z206" s="4">
        <v>4</v>
      </c>
      <c r="AA206" s="4">
        <v>4</v>
      </c>
      <c r="AB206" s="4">
        <v>1</v>
      </c>
      <c r="AC206" s="4">
        <v>2</v>
      </c>
      <c r="AD206" s="4">
        <v>1</v>
      </c>
      <c r="AE206" s="4">
        <v>1</v>
      </c>
      <c r="AF206" s="4">
        <v>3</v>
      </c>
      <c r="AG206" s="4">
        <v>3</v>
      </c>
      <c r="AH206" s="4">
        <v>4</v>
      </c>
      <c r="AI206" s="4">
        <v>4</v>
      </c>
      <c r="AJ206" s="4">
        <v>1</v>
      </c>
      <c r="AK206" s="4">
        <v>4</v>
      </c>
      <c r="AL206" s="4">
        <v>3</v>
      </c>
      <c r="AM206" s="4">
        <v>2</v>
      </c>
      <c r="AN206" s="4">
        <v>2</v>
      </c>
      <c r="AO206" s="4">
        <v>5</v>
      </c>
      <c r="AP206" s="4">
        <v>4</v>
      </c>
      <c r="AQ206" s="4">
        <v>1</v>
      </c>
      <c r="AR206" s="4">
        <v>2</v>
      </c>
      <c r="AS206" s="4">
        <v>1</v>
      </c>
      <c r="AT206" s="4">
        <v>1</v>
      </c>
      <c r="AU206" s="4">
        <v>1</v>
      </c>
      <c r="AV206" s="4">
        <v>1</v>
      </c>
      <c r="AW206" s="4">
        <v>2</v>
      </c>
      <c r="AX206" s="4">
        <v>3</v>
      </c>
      <c r="AY206" s="4">
        <v>4</v>
      </c>
      <c r="AZ206" s="4">
        <v>3</v>
      </c>
      <c r="BA206" s="4">
        <v>3</v>
      </c>
      <c r="BB206" s="4">
        <v>1</v>
      </c>
      <c r="BC206" s="4">
        <v>1</v>
      </c>
      <c r="BD206" s="4">
        <v>1</v>
      </c>
      <c r="BE206" s="4">
        <v>1</v>
      </c>
      <c r="BF206" s="4">
        <v>1</v>
      </c>
      <c r="BG206" s="4">
        <v>1</v>
      </c>
      <c r="BH206" s="4">
        <v>2</v>
      </c>
      <c r="BI206" s="4">
        <v>1</v>
      </c>
      <c r="BJ206" s="4">
        <v>3</v>
      </c>
    </row>
    <row r="207" spans="1:62" ht="14" x14ac:dyDescent="0.15">
      <c r="A207" s="20" t="str">
        <f t="shared" si="3"/>
        <v>KompetenzNA[SQ010]</v>
      </c>
      <c r="B207" s="4" t="s">
        <v>1033</v>
      </c>
      <c r="C207" s="4">
        <v>3</v>
      </c>
      <c r="D207" s="4">
        <v>5</v>
      </c>
      <c r="E207" s="4">
        <v>4</v>
      </c>
      <c r="F207" s="4">
        <v>1</v>
      </c>
      <c r="G207" s="4">
        <v>3</v>
      </c>
      <c r="H207" s="4">
        <v>3</v>
      </c>
      <c r="I207" s="4">
        <v>1</v>
      </c>
      <c r="J207" s="4">
        <v>3</v>
      </c>
      <c r="K207" s="4">
        <v>4</v>
      </c>
      <c r="L207" s="4">
        <v>5</v>
      </c>
      <c r="M207" s="4">
        <v>3</v>
      </c>
      <c r="N207" s="4">
        <v>2</v>
      </c>
      <c r="O207" s="4">
        <v>3</v>
      </c>
      <c r="P207" s="4">
        <v>3</v>
      </c>
      <c r="Q207" s="4">
        <v>1</v>
      </c>
      <c r="R207" s="4">
        <v>3</v>
      </c>
      <c r="S207" s="4">
        <v>2</v>
      </c>
      <c r="T207" s="4">
        <v>2</v>
      </c>
      <c r="U207" s="4">
        <v>3</v>
      </c>
      <c r="V207" s="4">
        <v>4</v>
      </c>
      <c r="W207" s="4">
        <v>3</v>
      </c>
      <c r="X207" s="4">
        <v>5</v>
      </c>
      <c r="Y207" s="4">
        <v>2</v>
      </c>
      <c r="Z207" s="4">
        <v>2</v>
      </c>
      <c r="AA207" s="4">
        <v>3</v>
      </c>
      <c r="AB207" s="4">
        <v>2</v>
      </c>
      <c r="AC207" s="4">
        <v>4</v>
      </c>
      <c r="AD207" s="4">
        <v>3</v>
      </c>
      <c r="AE207" s="4">
        <v>3</v>
      </c>
      <c r="AF207" s="4">
        <v>4</v>
      </c>
      <c r="AG207" s="4">
        <v>5</v>
      </c>
      <c r="AH207" s="4">
        <v>4</v>
      </c>
      <c r="AI207" s="4">
        <v>5</v>
      </c>
      <c r="AJ207" s="4">
        <v>1</v>
      </c>
      <c r="AK207" s="4">
        <v>4</v>
      </c>
      <c r="AL207" s="4">
        <v>3</v>
      </c>
      <c r="AM207" s="4">
        <v>3</v>
      </c>
      <c r="AN207" s="4">
        <v>1</v>
      </c>
      <c r="AO207" s="4">
        <v>1</v>
      </c>
      <c r="AP207" s="4">
        <v>5</v>
      </c>
      <c r="AQ207" s="4">
        <v>3</v>
      </c>
      <c r="AR207" s="4">
        <v>1</v>
      </c>
      <c r="AS207" s="4">
        <v>3</v>
      </c>
      <c r="AT207" s="4">
        <v>1</v>
      </c>
      <c r="AU207" s="4">
        <v>1</v>
      </c>
      <c r="AV207" s="4">
        <v>4</v>
      </c>
      <c r="AW207" s="4">
        <v>5</v>
      </c>
      <c r="AX207" s="4">
        <v>3</v>
      </c>
      <c r="AY207" s="4">
        <v>2</v>
      </c>
      <c r="AZ207" s="4">
        <v>3</v>
      </c>
      <c r="BA207" s="4">
        <v>4</v>
      </c>
      <c r="BB207" s="4">
        <v>1</v>
      </c>
      <c r="BC207" s="4">
        <v>1</v>
      </c>
      <c r="BD207" s="4">
        <v>3</v>
      </c>
      <c r="BE207" s="4">
        <v>1</v>
      </c>
      <c r="BF207" s="4">
        <v>1</v>
      </c>
      <c r="BG207" s="4">
        <v>1</v>
      </c>
      <c r="BH207" s="4">
        <v>2</v>
      </c>
      <c r="BI207" s="4">
        <v>1</v>
      </c>
      <c r="BJ207" s="4">
        <v>4</v>
      </c>
    </row>
    <row r="208" spans="1:62" ht="14" x14ac:dyDescent="0.15">
      <c r="A208" s="20" t="str">
        <f t="shared" si="3"/>
        <v>KompetenzNA[SQ011]</v>
      </c>
      <c r="B208" s="4" t="s">
        <v>1034</v>
      </c>
      <c r="C208" s="4">
        <v>3</v>
      </c>
      <c r="D208" s="4">
        <v>5</v>
      </c>
      <c r="E208" s="4">
        <v>2</v>
      </c>
      <c r="F208" s="4">
        <v>3</v>
      </c>
      <c r="G208" s="4">
        <v>3</v>
      </c>
      <c r="H208" s="4">
        <v>3</v>
      </c>
      <c r="I208" s="4">
        <v>3</v>
      </c>
      <c r="J208" s="4">
        <v>2</v>
      </c>
      <c r="K208" s="4">
        <v>5</v>
      </c>
      <c r="L208" s="4">
        <v>3</v>
      </c>
      <c r="M208" s="4">
        <v>3</v>
      </c>
      <c r="N208" s="4">
        <v>4</v>
      </c>
      <c r="O208" s="4">
        <v>2</v>
      </c>
      <c r="P208" s="4">
        <v>3</v>
      </c>
      <c r="Q208" s="4">
        <v>1</v>
      </c>
      <c r="R208" s="4">
        <v>4</v>
      </c>
      <c r="S208" s="4">
        <v>5</v>
      </c>
      <c r="T208" s="4">
        <v>4</v>
      </c>
      <c r="U208" s="4">
        <v>1</v>
      </c>
      <c r="V208" s="4">
        <v>3</v>
      </c>
      <c r="W208" s="4">
        <v>2</v>
      </c>
      <c r="X208" s="4">
        <v>1</v>
      </c>
      <c r="Y208" s="4">
        <v>2</v>
      </c>
      <c r="Z208" s="4">
        <v>4</v>
      </c>
      <c r="AA208" s="4">
        <v>1</v>
      </c>
      <c r="AB208" s="4">
        <v>2</v>
      </c>
      <c r="AC208" s="4">
        <v>3</v>
      </c>
      <c r="AD208" s="4">
        <v>2</v>
      </c>
      <c r="AE208" s="4">
        <v>1</v>
      </c>
      <c r="AF208" s="4">
        <v>2</v>
      </c>
      <c r="AG208" s="4">
        <v>2</v>
      </c>
      <c r="AH208" s="4">
        <v>3</v>
      </c>
      <c r="AI208" s="4">
        <v>2</v>
      </c>
      <c r="AJ208" s="4">
        <v>1</v>
      </c>
      <c r="AK208" s="4">
        <v>3</v>
      </c>
      <c r="AL208" s="4">
        <v>4</v>
      </c>
      <c r="AM208" s="4">
        <v>3</v>
      </c>
      <c r="AN208" s="4">
        <v>1</v>
      </c>
      <c r="AO208" s="4">
        <v>3</v>
      </c>
      <c r="AP208" s="4">
        <v>2</v>
      </c>
      <c r="AQ208" s="4">
        <v>3</v>
      </c>
      <c r="AR208" s="4">
        <v>1</v>
      </c>
      <c r="AS208" s="4">
        <v>1</v>
      </c>
      <c r="AT208" s="4">
        <v>1</v>
      </c>
      <c r="AU208" s="4">
        <v>5</v>
      </c>
      <c r="AV208" s="4">
        <v>3</v>
      </c>
      <c r="AW208" s="4">
        <v>1</v>
      </c>
      <c r="AX208" s="4">
        <v>3</v>
      </c>
      <c r="AY208" s="4">
        <v>2</v>
      </c>
      <c r="AZ208" s="4">
        <v>3</v>
      </c>
      <c r="BA208" s="4">
        <v>2</v>
      </c>
      <c r="BB208" s="4">
        <v>3</v>
      </c>
      <c r="BC208" s="4">
        <v>1</v>
      </c>
      <c r="BD208" s="4">
        <v>3</v>
      </c>
      <c r="BE208" s="4">
        <v>4</v>
      </c>
      <c r="BF208" s="4">
        <v>1</v>
      </c>
      <c r="BG208" s="4">
        <v>1</v>
      </c>
      <c r="BH208" s="4">
        <v>3</v>
      </c>
      <c r="BI208" s="4">
        <v>1</v>
      </c>
      <c r="BJ208" s="4">
        <v>4</v>
      </c>
    </row>
    <row r="209" spans="1:62" ht="14" x14ac:dyDescent="0.15">
      <c r="A209" s="20" t="str">
        <f t="shared" si="3"/>
        <v>KompetenzNA[SQ012]</v>
      </c>
      <c r="B209" s="4" t="s">
        <v>1035</v>
      </c>
      <c r="C209" s="4">
        <v>3</v>
      </c>
      <c r="D209" s="4">
        <v>5</v>
      </c>
      <c r="E209" s="4">
        <v>4</v>
      </c>
      <c r="F209" s="4">
        <v>5</v>
      </c>
      <c r="G209" s="4">
        <v>3</v>
      </c>
      <c r="H209" s="4">
        <v>3</v>
      </c>
      <c r="I209" s="4">
        <v>1</v>
      </c>
      <c r="J209" s="4">
        <v>3</v>
      </c>
      <c r="K209" s="4">
        <v>4</v>
      </c>
      <c r="L209" s="4">
        <v>1</v>
      </c>
      <c r="M209" s="4">
        <v>3</v>
      </c>
      <c r="N209" s="4">
        <v>5</v>
      </c>
      <c r="O209" s="4">
        <v>3</v>
      </c>
      <c r="P209" s="4">
        <v>4</v>
      </c>
      <c r="Q209" s="4">
        <v>1</v>
      </c>
      <c r="R209" s="4">
        <v>4</v>
      </c>
      <c r="S209" s="4">
        <v>5</v>
      </c>
      <c r="T209" s="4">
        <v>4</v>
      </c>
      <c r="U209" s="4">
        <v>2</v>
      </c>
      <c r="V209" s="4">
        <v>2</v>
      </c>
      <c r="W209" s="4">
        <v>2</v>
      </c>
      <c r="X209" s="4">
        <v>1</v>
      </c>
      <c r="Y209" s="4">
        <v>2</v>
      </c>
      <c r="Z209" s="4">
        <v>3</v>
      </c>
      <c r="AA209" s="4">
        <v>1</v>
      </c>
      <c r="AB209" s="4">
        <v>3</v>
      </c>
      <c r="AC209" s="4">
        <v>3</v>
      </c>
      <c r="AD209" s="4">
        <v>3</v>
      </c>
      <c r="AE209" s="4">
        <v>5</v>
      </c>
      <c r="AF209" s="4">
        <v>3</v>
      </c>
      <c r="AG209" s="4">
        <v>4</v>
      </c>
      <c r="AH209" s="4">
        <v>3</v>
      </c>
      <c r="AI209" s="4">
        <v>3</v>
      </c>
      <c r="AJ209" s="4">
        <v>4</v>
      </c>
      <c r="AK209" s="4">
        <v>3</v>
      </c>
      <c r="AL209" s="4">
        <v>5</v>
      </c>
      <c r="AM209" s="4">
        <v>3</v>
      </c>
      <c r="AN209" s="4">
        <v>4</v>
      </c>
      <c r="AO209" s="4">
        <v>5</v>
      </c>
      <c r="AP209" s="4">
        <v>2</v>
      </c>
      <c r="AQ209" s="4">
        <v>3</v>
      </c>
      <c r="AR209" s="4">
        <v>1</v>
      </c>
      <c r="AS209" s="4">
        <v>1</v>
      </c>
      <c r="AT209" s="4">
        <v>1</v>
      </c>
      <c r="AU209" s="4">
        <v>3</v>
      </c>
      <c r="AV209" s="4">
        <v>3</v>
      </c>
      <c r="AW209" s="4">
        <v>4</v>
      </c>
      <c r="AX209" s="4">
        <v>3</v>
      </c>
      <c r="AY209" s="4">
        <v>2</v>
      </c>
      <c r="AZ209" s="4">
        <v>3</v>
      </c>
      <c r="BA209" s="4">
        <v>2</v>
      </c>
      <c r="BB209" s="4">
        <v>4</v>
      </c>
      <c r="BC209" s="4">
        <v>3</v>
      </c>
      <c r="BD209" s="4">
        <v>3</v>
      </c>
      <c r="BE209" s="4">
        <v>4</v>
      </c>
      <c r="BF209" s="4">
        <v>5</v>
      </c>
      <c r="BG209" s="4">
        <v>5</v>
      </c>
      <c r="BH209" s="4">
        <v>3</v>
      </c>
      <c r="BI209" s="4">
        <v>1</v>
      </c>
      <c r="BJ209" s="4">
        <v>2</v>
      </c>
    </row>
    <row r="210" spans="1:62" ht="14" x14ac:dyDescent="0.15">
      <c r="A210" s="20" t="str">
        <f t="shared" si="3"/>
        <v>KompetenzBeraterNA[SQ001]</v>
      </c>
      <c r="B210" s="4" t="s">
        <v>230</v>
      </c>
      <c r="C210" s="4">
        <v>3</v>
      </c>
      <c r="D210" s="4">
        <v>4</v>
      </c>
      <c r="E210" s="4">
        <v>4</v>
      </c>
      <c r="F210" s="4">
        <v>4</v>
      </c>
      <c r="G210" s="4">
        <v>3</v>
      </c>
      <c r="H210" s="4">
        <v>5</v>
      </c>
      <c r="I210" s="4">
        <v>4</v>
      </c>
      <c r="J210" s="4">
        <v>4</v>
      </c>
      <c r="K210" s="4">
        <v>3</v>
      </c>
      <c r="L210" s="4">
        <v>5</v>
      </c>
      <c r="M210" s="4">
        <v>3</v>
      </c>
      <c r="N210" s="4">
        <v>5</v>
      </c>
      <c r="O210" s="4">
        <v>5</v>
      </c>
      <c r="P210" s="4">
        <v>3</v>
      </c>
      <c r="Q210" s="4">
        <v>5</v>
      </c>
      <c r="R210" s="4">
        <v>5</v>
      </c>
      <c r="S210" s="4">
        <v>3</v>
      </c>
      <c r="T210" s="4">
        <v>4</v>
      </c>
      <c r="U210" s="4">
        <v>4</v>
      </c>
      <c r="V210" s="4">
        <v>4</v>
      </c>
      <c r="W210" s="4">
        <v>3</v>
      </c>
      <c r="X210" s="4">
        <v>4</v>
      </c>
      <c r="Y210" s="4">
        <v>4</v>
      </c>
      <c r="Z210" s="4">
        <v>2</v>
      </c>
      <c r="AA210" s="4">
        <v>4</v>
      </c>
      <c r="AB210" s="4">
        <v>5</v>
      </c>
      <c r="AC210" s="4">
        <v>4</v>
      </c>
      <c r="AD210" s="4">
        <v>5</v>
      </c>
      <c r="AE210" s="4">
        <v>4</v>
      </c>
      <c r="AF210" s="4">
        <v>4</v>
      </c>
      <c r="AG210" s="4">
        <v>5</v>
      </c>
      <c r="AH210" s="4">
        <v>4</v>
      </c>
      <c r="AI210" s="4">
        <v>3</v>
      </c>
      <c r="AJ210" s="4">
        <v>5</v>
      </c>
      <c r="AK210" s="4">
        <v>4</v>
      </c>
      <c r="AL210" s="4">
        <v>5</v>
      </c>
      <c r="AM210" s="4">
        <v>4</v>
      </c>
      <c r="AN210" s="4">
        <v>4</v>
      </c>
      <c r="AO210" s="4">
        <v>5</v>
      </c>
      <c r="AP210" s="4">
        <v>5</v>
      </c>
      <c r="AQ210" s="4">
        <v>5</v>
      </c>
      <c r="AR210" s="4">
        <v>5</v>
      </c>
      <c r="AS210" s="4">
        <v>3</v>
      </c>
      <c r="AT210" s="4">
        <v>4</v>
      </c>
      <c r="AU210" s="4">
        <v>2</v>
      </c>
      <c r="AV210" s="4">
        <v>3</v>
      </c>
      <c r="AW210" s="4">
        <v>5</v>
      </c>
      <c r="AX210" s="4">
        <v>4</v>
      </c>
      <c r="AY210" s="4">
        <v>5</v>
      </c>
      <c r="AZ210" s="4">
        <v>5</v>
      </c>
      <c r="BA210" s="4">
        <v>5</v>
      </c>
      <c r="BB210" s="4">
        <v>4</v>
      </c>
      <c r="BC210" s="4">
        <v>4</v>
      </c>
      <c r="BD210" s="4">
        <v>2</v>
      </c>
      <c r="BE210" s="4">
        <v>3</v>
      </c>
      <c r="BF210" s="4">
        <v>5</v>
      </c>
      <c r="BG210" s="4">
        <v>4</v>
      </c>
      <c r="BH210" s="4">
        <v>3</v>
      </c>
      <c r="BI210" s="4">
        <v>4</v>
      </c>
      <c r="BJ210" s="4">
        <v>4</v>
      </c>
    </row>
    <row r="211" spans="1:62" ht="14" x14ac:dyDescent="0.15">
      <c r="A211" s="20" t="str">
        <f t="shared" si="3"/>
        <v>KompetenzBeraterNA[SQ002]</v>
      </c>
      <c r="B211" s="4" t="s">
        <v>231</v>
      </c>
      <c r="C211" s="4">
        <v>3</v>
      </c>
      <c r="D211" s="4">
        <v>4</v>
      </c>
      <c r="E211" s="4">
        <v>4</v>
      </c>
      <c r="F211" s="4">
        <v>3</v>
      </c>
      <c r="G211" s="4">
        <v>3</v>
      </c>
      <c r="H211" s="4">
        <v>5</v>
      </c>
      <c r="I211" s="4">
        <v>2</v>
      </c>
      <c r="J211" s="4">
        <v>4</v>
      </c>
      <c r="K211" s="4">
        <v>3</v>
      </c>
      <c r="L211" s="4">
        <v>4</v>
      </c>
      <c r="M211" s="4">
        <v>2</v>
      </c>
      <c r="N211" s="4">
        <v>5</v>
      </c>
      <c r="O211" s="4">
        <v>4</v>
      </c>
      <c r="P211" s="4">
        <v>3</v>
      </c>
      <c r="Q211" s="4">
        <v>4</v>
      </c>
      <c r="R211" s="4">
        <v>5</v>
      </c>
      <c r="S211" s="4">
        <v>3</v>
      </c>
      <c r="T211" s="4">
        <v>4</v>
      </c>
      <c r="U211" s="4">
        <v>3</v>
      </c>
      <c r="V211" s="4">
        <v>4</v>
      </c>
      <c r="W211" s="4">
        <v>3</v>
      </c>
      <c r="X211" s="4">
        <v>5</v>
      </c>
      <c r="Y211" s="4">
        <v>4</v>
      </c>
      <c r="Z211" s="4">
        <v>4</v>
      </c>
      <c r="AA211" s="4">
        <v>4</v>
      </c>
      <c r="AB211" s="4">
        <v>4</v>
      </c>
      <c r="AC211" s="4">
        <v>4</v>
      </c>
      <c r="AD211" s="4">
        <v>4</v>
      </c>
      <c r="AE211" s="4">
        <v>3</v>
      </c>
      <c r="AF211" s="4">
        <v>4</v>
      </c>
      <c r="AG211" s="4">
        <v>5</v>
      </c>
      <c r="AH211" s="4">
        <v>4</v>
      </c>
      <c r="AI211" s="4">
        <v>4</v>
      </c>
      <c r="AJ211" s="4">
        <v>4</v>
      </c>
      <c r="AK211" s="4">
        <v>3</v>
      </c>
      <c r="AL211" s="4">
        <v>4</v>
      </c>
      <c r="AM211" s="4">
        <v>4</v>
      </c>
      <c r="AN211" s="4">
        <v>4</v>
      </c>
      <c r="AO211" s="4">
        <v>3</v>
      </c>
      <c r="AP211" s="4">
        <v>4</v>
      </c>
      <c r="AQ211" s="4">
        <v>4</v>
      </c>
      <c r="AR211" s="4">
        <v>5</v>
      </c>
      <c r="AS211" s="4">
        <v>3</v>
      </c>
      <c r="AT211" s="4">
        <v>2</v>
      </c>
      <c r="AU211" s="4">
        <v>1</v>
      </c>
      <c r="AV211" s="4">
        <v>3</v>
      </c>
      <c r="AW211" s="4">
        <v>5</v>
      </c>
      <c r="AX211" s="4">
        <v>4</v>
      </c>
      <c r="AY211" s="4">
        <v>5</v>
      </c>
      <c r="AZ211" s="4">
        <v>4</v>
      </c>
      <c r="BA211" s="4">
        <v>5</v>
      </c>
      <c r="BB211" s="4">
        <v>4</v>
      </c>
      <c r="BC211" s="4">
        <v>4</v>
      </c>
      <c r="BD211" s="4">
        <v>2</v>
      </c>
      <c r="BE211" s="4">
        <v>3</v>
      </c>
      <c r="BF211" s="4">
        <v>4</v>
      </c>
      <c r="BG211" s="4">
        <v>4</v>
      </c>
      <c r="BH211" s="4">
        <v>3</v>
      </c>
      <c r="BI211" s="4">
        <v>4</v>
      </c>
      <c r="BJ211" s="4">
        <v>3</v>
      </c>
    </row>
    <row r="212" spans="1:62" ht="14" x14ac:dyDescent="0.15">
      <c r="A212" s="20" t="str">
        <f t="shared" si="3"/>
        <v>KompetenzBeraterNA[SQ003]</v>
      </c>
      <c r="B212" s="4" t="s">
        <v>232</v>
      </c>
      <c r="C212" s="4">
        <v>3</v>
      </c>
      <c r="D212" s="4">
        <v>4</v>
      </c>
      <c r="E212" s="4">
        <v>2</v>
      </c>
      <c r="F212" s="4">
        <v>5</v>
      </c>
      <c r="G212" s="4">
        <v>3</v>
      </c>
      <c r="H212" s="4">
        <v>2</v>
      </c>
      <c r="I212" s="4">
        <v>3</v>
      </c>
      <c r="J212" s="4">
        <v>2</v>
      </c>
      <c r="K212" s="4">
        <v>4</v>
      </c>
      <c r="L212" s="4">
        <v>1</v>
      </c>
      <c r="M212" s="4">
        <v>3</v>
      </c>
      <c r="N212" s="4">
        <v>1</v>
      </c>
      <c r="O212" s="4">
        <v>1</v>
      </c>
      <c r="P212" s="4">
        <v>4</v>
      </c>
      <c r="Q212" s="4">
        <v>1</v>
      </c>
      <c r="R212" s="4">
        <v>1</v>
      </c>
      <c r="S212" s="4">
        <v>4</v>
      </c>
      <c r="T212" s="4">
        <v>2</v>
      </c>
      <c r="U212" s="4">
        <v>2</v>
      </c>
      <c r="V212" s="4">
        <v>2</v>
      </c>
      <c r="W212" s="4">
        <v>4</v>
      </c>
      <c r="X212" s="4">
        <v>1</v>
      </c>
      <c r="Y212" s="4">
        <v>4</v>
      </c>
      <c r="Z212" s="4">
        <v>2</v>
      </c>
      <c r="AA212" s="4">
        <v>4</v>
      </c>
      <c r="AB212" s="4">
        <v>2</v>
      </c>
      <c r="AC212" s="4">
        <v>2</v>
      </c>
      <c r="AD212" s="4">
        <v>1</v>
      </c>
      <c r="AE212" s="4">
        <v>2</v>
      </c>
      <c r="AF212" s="4">
        <v>1</v>
      </c>
      <c r="AG212" s="4">
        <v>1</v>
      </c>
      <c r="AH212" s="4">
        <v>2</v>
      </c>
      <c r="AI212" s="4">
        <v>3</v>
      </c>
      <c r="AJ212" s="4">
        <v>4</v>
      </c>
      <c r="AK212" s="4">
        <v>2</v>
      </c>
      <c r="AL212" s="4">
        <v>1</v>
      </c>
      <c r="AM212" s="4">
        <v>2</v>
      </c>
      <c r="AN212" s="4">
        <v>2</v>
      </c>
      <c r="AO212" s="4">
        <v>2</v>
      </c>
      <c r="AP212" s="4">
        <v>2</v>
      </c>
      <c r="AQ212" s="4">
        <v>1</v>
      </c>
      <c r="AR212" s="4">
        <v>2</v>
      </c>
      <c r="AS212" s="4">
        <v>3</v>
      </c>
      <c r="AT212" s="4">
        <v>1</v>
      </c>
      <c r="AU212" s="4">
        <v>5</v>
      </c>
      <c r="AV212" s="4">
        <v>4</v>
      </c>
      <c r="AW212" s="4">
        <v>1</v>
      </c>
      <c r="AX212" s="4">
        <v>2</v>
      </c>
      <c r="AY212" s="4">
        <v>2</v>
      </c>
      <c r="AZ212" s="4">
        <v>2</v>
      </c>
      <c r="BA212" s="4">
        <v>1</v>
      </c>
      <c r="BB212" s="4">
        <v>2</v>
      </c>
      <c r="BC212" s="4">
        <v>2</v>
      </c>
      <c r="BD212" s="4">
        <v>2</v>
      </c>
      <c r="BE212" s="4">
        <v>2</v>
      </c>
      <c r="BF212" s="4">
        <v>1</v>
      </c>
      <c r="BG212" s="4">
        <v>2</v>
      </c>
      <c r="BH212" s="4">
        <v>2</v>
      </c>
      <c r="BI212" s="4">
        <v>2</v>
      </c>
      <c r="BJ212" s="4">
        <v>3</v>
      </c>
    </row>
    <row r="213" spans="1:62" ht="14" x14ac:dyDescent="0.15">
      <c r="A213" s="20" t="str">
        <f t="shared" si="3"/>
        <v>KompetenzBeraterNA[SQ004]</v>
      </c>
      <c r="B213" s="4" t="s">
        <v>233</v>
      </c>
      <c r="C213" s="4">
        <v>3</v>
      </c>
      <c r="D213" s="4">
        <v>4</v>
      </c>
      <c r="E213" s="4">
        <v>2</v>
      </c>
      <c r="F213" s="4">
        <v>4</v>
      </c>
      <c r="G213" s="4">
        <v>3</v>
      </c>
      <c r="H213" s="4">
        <v>2</v>
      </c>
      <c r="I213" s="4">
        <v>2</v>
      </c>
      <c r="J213" s="4">
        <v>2</v>
      </c>
      <c r="K213" s="4">
        <v>4</v>
      </c>
      <c r="L213" s="4">
        <v>1</v>
      </c>
      <c r="M213" s="4">
        <v>3</v>
      </c>
      <c r="N213" s="4">
        <v>2</v>
      </c>
      <c r="O213" s="4">
        <v>2</v>
      </c>
      <c r="P213" s="4">
        <v>3</v>
      </c>
      <c r="Q213" s="4">
        <v>1</v>
      </c>
      <c r="R213" s="4">
        <v>1</v>
      </c>
      <c r="S213" s="4">
        <v>4</v>
      </c>
      <c r="T213" s="4">
        <v>2</v>
      </c>
      <c r="U213" s="4">
        <v>2</v>
      </c>
      <c r="V213" s="4">
        <v>2</v>
      </c>
      <c r="W213" s="4">
        <v>3</v>
      </c>
      <c r="X213" s="4">
        <v>1</v>
      </c>
      <c r="Y213" s="4">
        <v>4</v>
      </c>
      <c r="Z213" s="4">
        <v>3</v>
      </c>
      <c r="AA213" s="4">
        <v>3</v>
      </c>
      <c r="AB213" s="4">
        <v>2</v>
      </c>
      <c r="AC213" s="4">
        <v>3</v>
      </c>
      <c r="AD213" s="4">
        <v>2</v>
      </c>
      <c r="AE213" s="4">
        <v>2</v>
      </c>
      <c r="AF213" s="4">
        <v>2</v>
      </c>
      <c r="AG213" s="4">
        <v>1</v>
      </c>
      <c r="AH213" s="4">
        <v>3</v>
      </c>
      <c r="AI213" s="4">
        <v>3</v>
      </c>
      <c r="AJ213" s="4">
        <v>2</v>
      </c>
      <c r="AK213" s="4">
        <v>2</v>
      </c>
      <c r="AL213" s="4">
        <v>1</v>
      </c>
      <c r="AM213" s="4">
        <v>2</v>
      </c>
      <c r="AN213" s="4">
        <v>2</v>
      </c>
      <c r="AO213" s="4">
        <v>3</v>
      </c>
      <c r="AP213" s="4">
        <v>3</v>
      </c>
      <c r="AQ213" s="4">
        <v>1</v>
      </c>
      <c r="AR213" s="4">
        <v>2</v>
      </c>
      <c r="AS213" s="4">
        <v>2</v>
      </c>
      <c r="AT213" s="4">
        <v>1</v>
      </c>
      <c r="AU213" s="4">
        <v>4</v>
      </c>
      <c r="AV213" s="4">
        <v>3</v>
      </c>
      <c r="AW213" s="4">
        <v>1</v>
      </c>
      <c r="AX213" s="4">
        <v>2</v>
      </c>
      <c r="AY213" s="4">
        <v>2</v>
      </c>
      <c r="AZ213" s="4">
        <v>2</v>
      </c>
      <c r="BA213" s="4">
        <v>1</v>
      </c>
      <c r="BB213" s="4">
        <v>1</v>
      </c>
      <c r="BC213" s="4">
        <v>2</v>
      </c>
      <c r="BD213" s="4">
        <v>2</v>
      </c>
      <c r="BE213" s="4">
        <v>3</v>
      </c>
      <c r="BF213" s="4">
        <v>1</v>
      </c>
      <c r="BG213" s="4">
        <v>1</v>
      </c>
      <c r="BH213" s="4">
        <v>3</v>
      </c>
      <c r="BI213" s="4">
        <v>3</v>
      </c>
      <c r="BJ213" s="4">
        <v>3</v>
      </c>
    </row>
    <row r="214" spans="1:62" ht="14" x14ac:dyDescent="0.15">
      <c r="A214" s="20" t="str">
        <f t="shared" si="3"/>
        <v>KompetenzBeraterNA[SQ005]</v>
      </c>
      <c r="B214" s="4" t="s">
        <v>234</v>
      </c>
      <c r="C214" s="4">
        <v>3</v>
      </c>
      <c r="D214" s="4">
        <v>4</v>
      </c>
      <c r="E214" s="4">
        <v>4</v>
      </c>
      <c r="F214" s="4">
        <v>5</v>
      </c>
      <c r="G214" s="4">
        <v>3</v>
      </c>
      <c r="H214" s="4">
        <v>1</v>
      </c>
      <c r="I214" s="4">
        <v>2</v>
      </c>
      <c r="J214" s="4">
        <v>4</v>
      </c>
      <c r="K214" s="4">
        <v>4</v>
      </c>
      <c r="L214" s="4">
        <v>1</v>
      </c>
      <c r="M214" s="4">
        <v>3</v>
      </c>
      <c r="N214" s="4">
        <v>4</v>
      </c>
      <c r="O214" s="4">
        <v>4</v>
      </c>
      <c r="P214" s="4">
        <v>4</v>
      </c>
      <c r="Q214" s="4">
        <v>4</v>
      </c>
      <c r="R214" s="4">
        <v>5</v>
      </c>
      <c r="S214" s="4">
        <v>3</v>
      </c>
      <c r="T214" s="4">
        <v>3</v>
      </c>
      <c r="U214" s="4">
        <v>2</v>
      </c>
      <c r="V214" s="4">
        <v>4</v>
      </c>
      <c r="W214" s="4">
        <v>3</v>
      </c>
      <c r="X214" s="4">
        <v>1</v>
      </c>
      <c r="Y214" s="4">
        <v>4</v>
      </c>
      <c r="Z214" s="4">
        <v>2</v>
      </c>
      <c r="AA214" s="4">
        <v>4</v>
      </c>
      <c r="AB214" s="4">
        <v>1</v>
      </c>
      <c r="AC214" s="4">
        <v>3</v>
      </c>
      <c r="AD214" s="4">
        <v>2</v>
      </c>
      <c r="AE214" s="4">
        <v>4</v>
      </c>
      <c r="AF214" s="4">
        <v>4</v>
      </c>
      <c r="AG214" s="4">
        <v>1</v>
      </c>
      <c r="AH214" s="4">
        <v>3</v>
      </c>
      <c r="AI214" s="4">
        <v>3</v>
      </c>
      <c r="AJ214" s="4">
        <v>5</v>
      </c>
      <c r="AK214" s="4">
        <v>4</v>
      </c>
      <c r="AL214" s="4">
        <v>4</v>
      </c>
      <c r="AM214" s="4">
        <v>4</v>
      </c>
      <c r="AN214" s="4">
        <v>4</v>
      </c>
      <c r="AO214" s="4">
        <v>5</v>
      </c>
      <c r="AP214" s="4">
        <v>4</v>
      </c>
      <c r="AQ214" s="4">
        <v>4</v>
      </c>
      <c r="AR214" s="4">
        <v>2</v>
      </c>
      <c r="AS214" s="4">
        <v>2</v>
      </c>
      <c r="AT214" s="4">
        <v>4</v>
      </c>
      <c r="AU214" s="4">
        <v>3</v>
      </c>
      <c r="AV214" s="4">
        <v>3</v>
      </c>
      <c r="AW214" s="4">
        <v>1</v>
      </c>
      <c r="AX214" s="4">
        <v>2</v>
      </c>
      <c r="AY214" s="4">
        <v>4</v>
      </c>
      <c r="AZ214" s="4">
        <v>2</v>
      </c>
      <c r="BA214" s="4">
        <v>4</v>
      </c>
      <c r="BB214" s="4">
        <v>3</v>
      </c>
      <c r="BC214" s="4">
        <v>1</v>
      </c>
      <c r="BD214" s="4">
        <v>3</v>
      </c>
      <c r="BE214" s="4">
        <v>3</v>
      </c>
      <c r="BF214" s="4">
        <v>4</v>
      </c>
      <c r="BG214" s="4">
        <v>2</v>
      </c>
      <c r="BH214" s="4">
        <v>2</v>
      </c>
      <c r="BI214" s="4">
        <v>4</v>
      </c>
      <c r="BJ214" s="4">
        <v>3</v>
      </c>
    </row>
    <row r="215" spans="1:62" ht="14" x14ac:dyDescent="0.15">
      <c r="A215" s="20" t="str">
        <f t="shared" si="3"/>
        <v>KompetenzBeraterNA[SQ006]</v>
      </c>
      <c r="B215" s="4" t="s">
        <v>235</v>
      </c>
      <c r="C215" s="4">
        <v>3</v>
      </c>
      <c r="D215" s="4">
        <v>4</v>
      </c>
      <c r="E215" s="4">
        <v>1</v>
      </c>
      <c r="F215" s="4">
        <v>1</v>
      </c>
      <c r="G215" s="4">
        <v>3</v>
      </c>
      <c r="H215" s="4">
        <v>3</v>
      </c>
      <c r="I215" s="4">
        <v>1</v>
      </c>
      <c r="J215" s="4">
        <v>1</v>
      </c>
      <c r="K215" s="4">
        <v>4</v>
      </c>
      <c r="L215" s="4">
        <v>1</v>
      </c>
      <c r="M215" s="4">
        <v>2</v>
      </c>
      <c r="N215" s="4">
        <v>3</v>
      </c>
      <c r="O215" s="4">
        <v>2</v>
      </c>
      <c r="P215" s="4">
        <v>2</v>
      </c>
      <c r="Q215" s="4">
        <v>2</v>
      </c>
      <c r="R215" s="4">
        <v>3</v>
      </c>
      <c r="S215" s="4">
        <v>3</v>
      </c>
      <c r="T215" s="4">
        <v>2</v>
      </c>
      <c r="U215" s="4">
        <v>2</v>
      </c>
      <c r="V215" s="4">
        <v>3</v>
      </c>
      <c r="W215" s="4">
        <v>1</v>
      </c>
      <c r="X215" s="4">
        <v>2</v>
      </c>
      <c r="Y215" s="4">
        <v>4</v>
      </c>
      <c r="Z215" s="4">
        <v>1</v>
      </c>
      <c r="AA215" s="4">
        <v>1</v>
      </c>
      <c r="AB215" s="4">
        <v>3</v>
      </c>
      <c r="AC215" s="4">
        <v>2</v>
      </c>
      <c r="AD215" s="4">
        <v>3</v>
      </c>
      <c r="AE215" s="4">
        <v>2</v>
      </c>
      <c r="AF215" s="4">
        <v>3</v>
      </c>
      <c r="AG215" s="4">
        <v>4</v>
      </c>
      <c r="AH215" s="4">
        <v>2</v>
      </c>
      <c r="AI215" s="4">
        <v>3</v>
      </c>
      <c r="AJ215" s="4">
        <v>2</v>
      </c>
      <c r="AK215" s="4">
        <v>2</v>
      </c>
      <c r="AL215" s="4">
        <v>4</v>
      </c>
      <c r="AM215" s="4">
        <v>2</v>
      </c>
      <c r="AN215" s="4">
        <v>3</v>
      </c>
      <c r="AO215" s="4">
        <v>2</v>
      </c>
      <c r="AP215" s="4">
        <v>2</v>
      </c>
      <c r="AQ215" s="4">
        <v>1</v>
      </c>
      <c r="AR215" s="4">
        <v>3</v>
      </c>
      <c r="AS215" s="4">
        <v>1</v>
      </c>
      <c r="AT215" s="4">
        <v>1</v>
      </c>
      <c r="AU215" s="4">
        <v>2</v>
      </c>
      <c r="AV215" s="4">
        <v>2</v>
      </c>
      <c r="AW215" s="4">
        <v>3</v>
      </c>
      <c r="AX215" s="4">
        <v>3</v>
      </c>
      <c r="AY215" s="4">
        <v>4</v>
      </c>
      <c r="AZ215" s="4">
        <v>2</v>
      </c>
      <c r="BA215" s="4">
        <v>3</v>
      </c>
      <c r="BB215" s="4">
        <v>2</v>
      </c>
      <c r="BC215" s="4">
        <v>1</v>
      </c>
      <c r="BD215" s="4">
        <v>2</v>
      </c>
      <c r="BE215" s="4">
        <v>2</v>
      </c>
      <c r="BF215" s="4">
        <v>2</v>
      </c>
      <c r="BG215" s="4">
        <v>1</v>
      </c>
      <c r="BH215" s="4">
        <v>2</v>
      </c>
      <c r="BI215" s="4">
        <v>3</v>
      </c>
      <c r="BJ215" s="4">
        <v>3</v>
      </c>
    </row>
    <row r="216" spans="1:62" ht="14" x14ac:dyDescent="0.15">
      <c r="A216" s="20" t="str">
        <f t="shared" si="3"/>
        <v>KompetenzBeraterNA[SQ007]</v>
      </c>
      <c r="B216" s="4" t="s">
        <v>236</v>
      </c>
      <c r="C216" s="4">
        <v>3</v>
      </c>
      <c r="D216" s="4">
        <v>5</v>
      </c>
      <c r="E216" s="4">
        <v>3</v>
      </c>
      <c r="F216" s="4">
        <v>3</v>
      </c>
      <c r="G216" s="4">
        <v>3</v>
      </c>
      <c r="H216" s="4">
        <v>3</v>
      </c>
      <c r="I216" s="4">
        <v>3</v>
      </c>
      <c r="J216" s="4">
        <v>3</v>
      </c>
      <c r="K216" s="4">
        <v>4</v>
      </c>
      <c r="L216" s="4">
        <v>1</v>
      </c>
      <c r="M216" s="4">
        <v>4</v>
      </c>
      <c r="N216" s="4">
        <v>3</v>
      </c>
      <c r="O216" s="4">
        <v>4</v>
      </c>
      <c r="P216" s="4">
        <v>4</v>
      </c>
      <c r="Q216" s="4">
        <v>2</v>
      </c>
      <c r="R216" s="4">
        <v>2</v>
      </c>
      <c r="S216" s="4">
        <v>4</v>
      </c>
      <c r="T216" s="4">
        <v>3</v>
      </c>
      <c r="U216" s="4">
        <v>3</v>
      </c>
      <c r="V216" s="4">
        <v>3</v>
      </c>
      <c r="W216" s="4">
        <v>2</v>
      </c>
      <c r="X216" s="4">
        <v>4</v>
      </c>
      <c r="Y216" s="4">
        <v>4</v>
      </c>
      <c r="Z216" s="4">
        <v>2</v>
      </c>
      <c r="AA216" s="4">
        <v>4</v>
      </c>
      <c r="AB216" s="4">
        <v>3</v>
      </c>
      <c r="AC216" s="4">
        <v>3</v>
      </c>
      <c r="AD216" s="4">
        <v>2</v>
      </c>
      <c r="AE216" s="4">
        <v>2</v>
      </c>
      <c r="AF216" s="4">
        <v>2</v>
      </c>
      <c r="AG216" s="4">
        <v>1</v>
      </c>
      <c r="AH216" s="4">
        <v>3</v>
      </c>
      <c r="AI216" s="4">
        <v>2</v>
      </c>
      <c r="AJ216" s="4">
        <v>2</v>
      </c>
      <c r="AK216" s="4">
        <v>4</v>
      </c>
      <c r="AL216" s="4">
        <v>2</v>
      </c>
      <c r="AM216" s="4">
        <v>3</v>
      </c>
      <c r="AN216" s="4">
        <v>2</v>
      </c>
      <c r="AO216" s="4">
        <v>4</v>
      </c>
      <c r="AP216" s="4">
        <v>3</v>
      </c>
      <c r="AQ216" s="4">
        <v>4</v>
      </c>
      <c r="AR216" s="4">
        <v>3</v>
      </c>
      <c r="AS216" s="4">
        <v>2</v>
      </c>
      <c r="AT216" s="4">
        <v>1</v>
      </c>
      <c r="AU216" s="4">
        <v>4</v>
      </c>
      <c r="AV216" s="4">
        <v>3</v>
      </c>
      <c r="AW216" s="4">
        <v>4</v>
      </c>
      <c r="AX216" s="4">
        <v>2</v>
      </c>
      <c r="AY216" s="4">
        <v>4</v>
      </c>
      <c r="AZ216" s="4">
        <v>3</v>
      </c>
      <c r="BA216" s="4">
        <v>2</v>
      </c>
      <c r="BB216" s="4">
        <v>2</v>
      </c>
      <c r="BC216" s="4">
        <v>3</v>
      </c>
      <c r="BD216" s="4">
        <v>4</v>
      </c>
      <c r="BE216" s="4">
        <v>3</v>
      </c>
      <c r="BF216" s="4">
        <v>3</v>
      </c>
      <c r="BG216" s="4">
        <v>2</v>
      </c>
      <c r="BH216" s="4">
        <v>3</v>
      </c>
      <c r="BI216" s="4">
        <v>2</v>
      </c>
      <c r="BJ216" s="4">
        <v>3</v>
      </c>
    </row>
    <row r="217" spans="1:62" ht="14" x14ac:dyDescent="0.15">
      <c r="A217" s="20" t="str">
        <f t="shared" si="3"/>
        <v>KompetenzBeraterNA[SQ008]</v>
      </c>
      <c r="B217" s="4" t="s">
        <v>237</v>
      </c>
      <c r="C217" s="4">
        <v>3</v>
      </c>
      <c r="D217" s="4">
        <v>5</v>
      </c>
      <c r="E217" s="4">
        <v>3</v>
      </c>
      <c r="F217" s="4">
        <v>3</v>
      </c>
      <c r="G217" s="4">
        <v>3</v>
      </c>
      <c r="H217" s="4">
        <v>4</v>
      </c>
      <c r="I217" s="4">
        <v>4</v>
      </c>
      <c r="J217" s="4">
        <v>4</v>
      </c>
      <c r="K217" s="4">
        <v>4</v>
      </c>
      <c r="L217" s="4">
        <v>2</v>
      </c>
      <c r="M217" s="4">
        <v>4</v>
      </c>
      <c r="N217" s="4">
        <v>2</v>
      </c>
      <c r="O217" s="4">
        <v>4</v>
      </c>
      <c r="P217" s="4">
        <v>4</v>
      </c>
      <c r="Q217" s="4">
        <v>3</v>
      </c>
      <c r="R217" s="4">
        <v>1</v>
      </c>
      <c r="S217" s="4">
        <v>2</v>
      </c>
      <c r="T217" s="4">
        <v>3</v>
      </c>
      <c r="U217" s="4">
        <v>3</v>
      </c>
      <c r="V217" s="4">
        <v>3</v>
      </c>
      <c r="W217" s="4">
        <v>2</v>
      </c>
      <c r="X217" s="4">
        <v>2</v>
      </c>
      <c r="Y217" s="4">
        <v>4</v>
      </c>
      <c r="Z217" s="4">
        <v>3</v>
      </c>
      <c r="AA217" s="4">
        <v>4</v>
      </c>
      <c r="AB217" s="4">
        <v>3</v>
      </c>
      <c r="AC217" s="4">
        <v>4</v>
      </c>
      <c r="AD217" s="4">
        <v>2</v>
      </c>
      <c r="AE217" s="4">
        <v>2</v>
      </c>
      <c r="AF217" s="4">
        <v>3</v>
      </c>
      <c r="AG217" s="4">
        <v>2</v>
      </c>
      <c r="AH217" s="4">
        <v>3</v>
      </c>
      <c r="AI217" s="4">
        <v>3</v>
      </c>
      <c r="AJ217" s="4">
        <v>4</v>
      </c>
      <c r="AK217" s="4">
        <v>4</v>
      </c>
      <c r="AL217" s="4">
        <v>4</v>
      </c>
      <c r="AM217" s="4">
        <v>4</v>
      </c>
      <c r="AN217" s="4">
        <v>4</v>
      </c>
      <c r="AO217" s="4">
        <v>4</v>
      </c>
      <c r="AP217" s="4">
        <v>4</v>
      </c>
      <c r="AQ217" s="4">
        <v>4</v>
      </c>
      <c r="AR217" s="4">
        <v>3</v>
      </c>
      <c r="AS217" s="4">
        <v>3</v>
      </c>
      <c r="AT217" s="4">
        <v>1</v>
      </c>
      <c r="AU217" s="4">
        <v>4</v>
      </c>
      <c r="AV217" s="4">
        <v>3</v>
      </c>
      <c r="AW217" s="4">
        <v>4</v>
      </c>
      <c r="AX217" s="4">
        <v>3</v>
      </c>
      <c r="AY217" s="4">
        <v>4</v>
      </c>
      <c r="AZ217" s="4">
        <v>3</v>
      </c>
      <c r="BA217" s="4">
        <v>3</v>
      </c>
      <c r="BB217" s="4">
        <v>2</v>
      </c>
      <c r="BC217" s="4">
        <v>2</v>
      </c>
      <c r="BD217" s="4">
        <v>4</v>
      </c>
      <c r="BE217" s="4">
        <v>3</v>
      </c>
      <c r="BF217" s="4">
        <v>2</v>
      </c>
      <c r="BG217" s="4">
        <v>4</v>
      </c>
      <c r="BH217" s="4">
        <v>3</v>
      </c>
      <c r="BI217" s="4">
        <v>3</v>
      </c>
      <c r="BJ217" s="4">
        <v>4</v>
      </c>
    </row>
    <row r="218" spans="1:62" ht="14" x14ac:dyDescent="0.15">
      <c r="A218" s="20" t="str">
        <f t="shared" si="3"/>
        <v>KompetenzBeraterNA[SQ009]</v>
      </c>
      <c r="B218" s="4" t="s">
        <v>238</v>
      </c>
      <c r="C218" s="4">
        <v>3</v>
      </c>
      <c r="D218" s="4">
        <v>5</v>
      </c>
      <c r="E218" s="4">
        <v>4</v>
      </c>
      <c r="F218" s="4">
        <v>1</v>
      </c>
      <c r="G218" s="4">
        <v>3</v>
      </c>
      <c r="H218" s="4">
        <v>4</v>
      </c>
      <c r="I218" s="4">
        <v>1</v>
      </c>
      <c r="J218" s="4">
        <v>1</v>
      </c>
      <c r="K218" s="4">
        <v>3</v>
      </c>
      <c r="L218" s="4">
        <v>1</v>
      </c>
      <c r="M218" s="4">
        <v>3</v>
      </c>
      <c r="N218" s="4">
        <v>3</v>
      </c>
      <c r="O218" s="4">
        <v>3</v>
      </c>
      <c r="P218" s="4">
        <v>2</v>
      </c>
      <c r="Q218" s="4">
        <v>4</v>
      </c>
      <c r="R218" s="4">
        <v>5</v>
      </c>
      <c r="S218" s="4">
        <v>2</v>
      </c>
      <c r="T218" s="4">
        <v>3</v>
      </c>
      <c r="U218" s="4">
        <v>2</v>
      </c>
      <c r="V218" s="4">
        <v>4</v>
      </c>
      <c r="W218" s="4">
        <v>1</v>
      </c>
      <c r="X218" s="4">
        <v>4</v>
      </c>
      <c r="Y218" s="4">
        <v>4</v>
      </c>
      <c r="Z218" s="4">
        <v>1</v>
      </c>
      <c r="AA218" s="4">
        <v>4</v>
      </c>
      <c r="AB218" s="4">
        <v>3</v>
      </c>
      <c r="AC218" s="4">
        <v>4</v>
      </c>
      <c r="AD218" s="4">
        <v>2</v>
      </c>
      <c r="AE218" s="4">
        <v>3</v>
      </c>
      <c r="AF218" s="4">
        <v>4</v>
      </c>
      <c r="AG218" s="4">
        <v>4</v>
      </c>
      <c r="AH218" s="4">
        <v>4</v>
      </c>
      <c r="AI218" s="4">
        <v>3</v>
      </c>
      <c r="AJ218" s="4">
        <v>4</v>
      </c>
      <c r="AK218" s="4">
        <v>3</v>
      </c>
      <c r="AL218" s="4">
        <v>3</v>
      </c>
      <c r="AM218" s="4">
        <v>2</v>
      </c>
      <c r="AN218" s="4">
        <v>3</v>
      </c>
      <c r="AO218" s="4">
        <v>3</v>
      </c>
      <c r="AP218" s="4">
        <v>4</v>
      </c>
      <c r="AQ218" s="4">
        <v>3</v>
      </c>
      <c r="AR218" s="4">
        <v>4</v>
      </c>
      <c r="AS218" s="4">
        <v>1</v>
      </c>
      <c r="AT218" s="4">
        <v>1</v>
      </c>
      <c r="AU218" s="4">
        <v>1</v>
      </c>
      <c r="AV218" s="4">
        <v>1</v>
      </c>
      <c r="AW218" s="4">
        <v>3</v>
      </c>
      <c r="AX218" s="4">
        <v>4</v>
      </c>
      <c r="AY218" s="4">
        <v>4</v>
      </c>
      <c r="AZ218" s="4">
        <v>3</v>
      </c>
      <c r="BA218" s="4">
        <v>4</v>
      </c>
      <c r="BB218" s="4">
        <v>5</v>
      </c>
      <c r="BC218" s="4">
        <v>2</v>
      </c>
      <c r="BD218" s="4">
        <v>2</v>
      </c>
      <c r="BE218" s="4">
        <v>2</v>
      </c>
      <c r="BF218" s="4">
        <v>3</v>
      </c>
      <c r="BG218" s="4">
        <v>2</v>
      </c>
      <c r="BH218" s="4">
        <v>2</v>
      </c>
      <c r="BI218" s="4">
        <v>2</v>
      </c>
      <c r="BJ218" s="4">
        <v>3</v>
      </c>
    </row>
    <row r="219" spans="1:62" ht="14" x14ac:dyDescent="0.15">
      <c r="A219" s="20" t="str">
        <f t="shared" si="3"/>
        <v>KompetenzBeraterNA[SQ010]</v>
      </c>
      <c r="B219" s="4" t="s">
        <v>239</v>
      </c>
      <c r="C219" s="4">
        <v>3</v>
      </c>
      <c r="D219" s="4">
        <v>5</v>
      </c>
      <c r="E219" s="4">
        <v>4</v>
      </c>
      <c r="F219" s="4">
        <v>4</v>
      </c>
      <c r="G219" s="4">
        <v>3</v>
      </c>
      <c r="H219" s="4">
        <v>5</v>
      </c>
      <c r="I219" s="4">
        <v>3</v>
      </c>
      <c r="J219" s="4">
        <v>4</v>
      </c>
      <c r="K219" s="4">
        <v>4</v>
      </c>
      <c r="L219" s="4">
        <v>5</v>
      </c>
      <c r="M219" s="4">
        <v>4</v>
      </c>
      <c r="N219" s="4">
        <v>5</v>
      </c>
      <c r="O219" s="4">
        <v>4</v>
      </c>
      <c r="P219" s="4">
        <v>4</v>
      </c>
      <c r="Q219" s="4">
        <v>5</v>
      </c>
      <c r="R219" s="4">
        <v>5</v>
      </c>
      <c r="S219" s="4">
        <v>3</v>
      </c>
      <c r="T219" s="4">
        <v>4</v>
      </c>
      <c r="U219" s="4">
        <v>5</v>
      </c>
      <c r="V219" s="4">
        <v>5</v>
      </c>
      <c r="W219" s="4">
        <v>5</v>
      </c>
      <c r="X219" s="4">
        <v>5</v>
      </c>
      <c r="Y219" s="4">
        <v>4</v>
      </c>
      <c r="Z219" s="4">
        <v>3</v>
      </c>
      <c r="AA219" s="4">
        <v>4</v>
      </c>
      <c r="AB219" s="4">
        <v>5</v>
      </c>
      <c r="AC219" s="4">
        <v>4</v>
      </c>
      <c r="AD219" s="4">
        <v>5</v>
      </c>
      <c r="AE219" s="4">
        <v>4</v>
      </c>
      <c r="AF219" s="4">
        <v>4</v>
      </c>
      <c r="AG219" s="4">
        <v>5</v>
      </c>
      <c r="AH219" s="4">
        <v>5</v>
      </c>
      <c r="AI219" s="4">
        <v>5</v>
      </c>
      <c r="AJ219" s="4">
        <v>5</v>
      </c>
      <c r="AK219" s="4">
        <v>4</v>
      </c>
      <c r="AL219" s="4">
        <v>5</v>
      </c>
      <c r="AM219" s="4">
        <v>4</v>
      </c>
      <c r="AN219" s="4">
        <v>4</v>
      </c>
      <c r="AO219" s="4">
        <v>5</v>
      </c>
      <c r="AP219" s="4">
        <v>5</v>
      </c>
      <c r="AQ219" s="4">
        <v>5</v>
      </c>
      <c r="AR219" s="4">
        <v>5</v>
      </c>
      <c r="AS219" s="4">
        <v>4</v>
      </c>
      <c r="AT219" s="4">
        <v>4</v>
      </c>
      <c r="AU219" s="4">
        <v>3</v>
      </c>
      <c r="AV219" s="4">
        <v>4</v>
      </c>
      <c r="AW219" s="4">
        <v>5</v>
      </c>
      <c r="AX219" s="4">
        <v>4</v>
      </c>
      <c r="AY219" s="4">
        <v>4</v>
      </c>
      <c r="AZ219" s="4">
        <v>3</v>
      </c>
      <c r="BA219" s="4">
        <v>5</v>
      </c>
      <c r="BB219" s="4">
        <v>5</v>
      </c>
      <c r="BC219" s="4">
        <v>5</v>
      </c>
      <c r="BD219" s="4">
        <v>4</v>
      </c>
      <c r="BE219" s="4">
        <v>3</v>
      </c>
      <c r="BF219" s="4">
        <v>4</v>
      </c>
      <c r="BG219" s="4">
        <v>2</v>
      </c>
      <c r="BH219" s="4">
        <v>4</v>
      </c>
      <c r="BI219" s="4">
        <v>5</v>
      </c>
      <c r="BJ219" s="4">
        <v>4</v>
      </c>
    </row>
    <row r="220" spans="1:62" ht="14" x14ac:dyDescent="0.15">
      <c r="A220" s="20" t="str">
        <f t="shared" si="3"/>
        <v>KompetenzBeraterNA[SQ011]</v>
      </c>
      <c r="B220" s="4" t="s">
        <v>240</v>
      </c>
      <c r="C220" s="4">
        <v>3</v>
      </c>
      <c r="D220" s="4">
        <v>5</v>
      </c>
      <c r="E220" s="4">
        <v>3</v>
      </c>
      <c r="F220" s="4">
        <v>2</v>
      </c>
      <c r="G220" s="4">
        <v>3</v>
      </c>
      <c r="H220" s="4">
        <v>1</v>
      </c>
      <c r="I220" s="4">
        <v>3</v>
      </c>
      <c r="J220" s="4">
        <v>2</v>
      </c>
      <c r="K220" s="4">
        <v>4</v>
      </c>
      <c r="L220" s="4">
        <v>3</v>
      </c>
      <c r="M220" s="4">
        <v>4</v>
      </c>
      <c r="N220" s="4">
        <v>2</v>
      </c>
      <c r="O220" s="4">
        <v>2</v>
      </c>
      <c r="P220" s="4">
        <v>4</v>
      </c>
      <c r="Q220" s="4">
        <v>1</v>
      </c>
      <c r="R220" s="4">
        <v>1</v>
      </c>
      <c r="S220" s="4">
        <v>4</v>
      </c>
      <c r="T220" s="4">
        <v>2</v>
      </c>
      <c r="U220" s="4">
        <v>3</v>
      </c>
      <c r="V220" s="4">
        <v>1</v>
      </c>
      <c r="W220" s="4">
        <v>3</v>
      </c>
      <c r="X220" s="4">
        <v>1</v>
      </c>
      <c r="Y220" s="4">
        <v>4</v>
      </c>
      <c r="Z220" s="4">
        <v>3</v>
      </c>
      <c r="AA220" s="4">
        <v>2</v>
      </c>
      <c r="AB220" s="4">
        <v>2</v>
      </c>
      <c r="AC220" s="4">
        <v>2</v>
      </c>
      <c r="AD220" s="4">
        <v>2</v>
      </c>
      <c r="AE220" s="4">
        <v>2</v>
      </c>
      <c r="AF220" s="4">
        <v>2</v>
      </c>
      <c r="AG220" s="4">
        <v>5</v>
      </c>
      <c r="AH220" s="4">
        <v>3</v>
      </c>
      <c r="AI220" s="4">
        <v>1</v>
      </c>
      <c r="AJ220" s="4">
        <v>1</v>
      </c>
      <c r="AK220" s="4">
        <v>2</v>
      </c>
      <c r="AL220" s="4">
        <v>1</v>
      </c>
      <c r="AM220" s="4">
        <v>2</v>
      </c>
      <c r="AN220" s="4">
        <v>2</v>
      </c>
      <c r="AO220" s="4">
        <v>3</v>
      </c>
      <c r="AP220" s="4">
        <v>2</v>
      </c>
      <c r="AQ220" s="4">
        <v>1</v>
      </c>
      <c r="AR220" s="4">
        <v>5</v>
      </c>
      <c r="AS220" s="4">
        <v>2</v>
      </c>
      <c r="AT220" s="4">
        <v>1</v>
      </c>
      <c r="AU220" s="4">
        <v>5</v>
      </c>
      <c r="AV220" s="4">
        <v>3</v>
      </c>
      <c r="AW220" s="4">
        <v>3</v>
      </c>
      <c r="AX220" s="4">
        <v>2</v>
      </c>
      <c r="AY220" s="4">
        <v>4</v>
      </c>
      <c r="AZ220" s="4">
        <v>3</v>
      </c>
      <c r="BA220" s="4">
        <v>3</v>
      </c>
      <c r="BB220" s="4">
        <v>1</v>
      </c>
      <c r="BC220" s="4">
        <v>4</v>
      </c>
      <c r="BD220" s="4">
        <v>3</v>
      </c>
      <c r="BE220" s="4">
        <v>4</v>
      </c>
      <c r="BF220" s="4">
        <v>2</v>
      </c>
      <c r="BG220" s="4">
        <v>2</v>
      </c>
      <c r="BH220" s="4">
        <v>3</v>
      </c>
      <c r="BI220" s="4">
        <v>2</v>
      </c>
      <c r="BJ220" s="4">
        <v>4</v>
      </c>
    </row>
    <row r="221" spans="1:62" ht="14" x14ac:dyDescent="0.15">
      <c r="A221" s="20" t="str">
        <f t="shared" si="3"/>
        <v>KompetenzBeraterNA[SQ012]</v>
      </c>
      <c r="B221" s="4" t="s">
        <v>241</v>
      </c>
      <c r="C221" s="4">
        <v>3</v>
      </c>
      <c r="D221" s="4">
        <v>5</v>
      </c>
      <c r="E221" s="4">
        <v>2</v>
      </c>
      <c r="F221" s="4">
        <v>2</v>
      </c>
      <c r="G221" s="4">
        <v>3</v>
      </c>
      <c r="H221" s="4">
        <v>2</v>
      </c>
      <c r="I221" s="4">
        <v>3</v>
      </c>
      <c r="J221" s="4">
        <v>2</v>
      </c>
      <c r="K221" s="4">
        <v>3</v>
      </c>
      <c r="L221" s="4">
        <v>3</v>
      </c>
      <c r="M221" s="4">
        <v>2</v>
      </c>
      <c r="N221" s="4">
        <v>3</v>
      </c>
      <c r="O221" s="4">
        <v>2</v>
      </c>
      <c r="P221" s="4">
        <v>3</v>
      </c>
      <c r="Q221" s="4">
        <v>1</v>
      </c>
      <c r="R221" s="4">
        <v>1</v>
      </c>
      <c r="S221" s="4">
        <v>3</v>
      </c>
      <c r="T221" s="4">
        <v>2</v>
      </c>
      <c r="U221" s="4">
        <v>3</v>
      </c>
      <c r="V221" s="4">
        <v>1</v>
      </c>
      <c r="W221" s="4">
        <v>2</v>
      </c>
      <c r="X221" s="4">
        <v>2</v>
      </c>
      <c r="Y221" s="4">
        <v>4</v>
      </c>
      <c r="Z221" s="4">
        <v>2</v>
      </c>
      <c r="AA221" s="4">
        <v>2</v>
      </c>
      <c r="AB221" s="4">
        <v>2</v>
      </c>
      <c r="AC221" s="4">
        <v>2</v>
      </c>
      <c r="AD221" s="4">
        <v>1</v>
      </c>
      <c r="AE221" s="4">
        <v>3</v>
      </c>
      <c r="AF221" s="4">
        <v>2</v>
      </c>
      <c r="AG221" s="4">
        <v>1</v>
      </c>
      <c r="AH221" s="4">
        <v>3</v>
      </c>
      <c r="AI221" s="4">
        <v>2</v>
      </c>
      <c r="AJ221" s="4">
        <v>2</v>
      </c>
      <c r="AK221" s="4">
        <v>2</v>
      </c>
      <c r="AL221" s="4">
        <v>1</v>
      </c>
      <c r="AM221" s="4">
        <v>2</v>
      </c>
      <c r="AN221" s="4">
        <v>1</v>
      </c>
      <c r="AO221" s="4">
        <v>1</v>
      </c>
      <c r="AP221" s="4">
        <v>1</v>
      </c>
      <c r="AQ221" s="4">
        <v>3</v>
      </c>
      <c r="AR221" s="4">
        <v>1</v>
      </c>
      <c r="AS221" s="4">
        <v>1</v>
      </c>
      <c r="AT221" s="4">
        <v>1</v>
      </c>
      <c r="AU221" s="4">
        <v>3</v>
      </c>
      <c r="AV221" s="4">
        <v>3</v>
      </c>
      <c r="AW221" s="4">
        <v>2</v>
      </c>
      <c r="AX221" s="4">
        <v>2</v>
      </c>
      <c r="AY221" s="4">
        <v>2</v>
      </c>
      <c r="AZ221" s="4">
        <v>3</v>
      </c>
      <c r="BA221" s="4">
        <v>2</v>
      </c>
      <c r="BB221" s="4">
        <v>1</v>
      </c>
      <c r="BC221" s="4">
        <v>2</v>
      </c>
      <c r="BD221" s="4">
        <v>2</v>
      </c>
      <c r="BE221" s="4">
        <v>3</v>
      </c>
      <c r="BF221" s="4">
        <v>1</v>
      </c>
      <c r="BG221" s="4">
        <v>1</v>
      </c>
      <c r="BH221" s="4">
        <v>3</v>
      </c>
      <c r="BI221" s="4">
        <v>2</v>
      </c>
      <c r="BJ221" s="4">
        <v>2</v>
      </c>
    </row>
    <row r="222" spans="1:62" ht="14" x14ac:dyDescent="0.15">
      <c r="A222" s="20" t="str">
        <f t="shared" si="3"/>
        <v>AttraktivitaetNA[SQ001]</v>
      </c>
      <c r="B222" s="4" t="s">
        <v>1036</v>
      </c>
      <c r="C222" s="4">
        <v>3</v>
      </c>
      <c r="D222" s="4">
        <v>1</v>
      </c>
      <c r="E222" s="4">
        <v>2</v>
      </c>
      <c r="F222" s="4">
        <v>2</v>
      </c>
      <c r="G222" s="4">
        <v>3</v>
      </c>
      <c r="H222" s="4">
        <v>2</v>
      </c>
      <c r="I222" s="4">
        <v>2</v>
      </c>
      <c r="J222" s="4">
        <v>1</v>
      </c>
      <c r="K222" s="4">
        <v>3</v>
      </c>
      <c r="L222" s="4">
        <v>1</v>
      </c>
      <c r="M222" s="4">
        <v>3</v>
      </c>
      <c r="N222" s="4">
        <v>1</v>
      </c>
      <c r="O222" s="4">
        <v>3</v>
      </c>
      <c r="P222" s="4">
        <v>3</v>
      </c>
      <c r="Q222" s="4">
        <v>2</v>
      </c>
      <c r="R222" s="4">
        <v>1</v>
      </c>
      <c r="S222" s="4">
        <v>2</v>
      </c>
      <c r="T222" s="4">
        <v>2</v>
      </c>
      <c r="U222" s="4">
        <v>2</v>
      </c>
      <c r="V222" s="4">
        <v>2</v>
      </c>
      <c r="W222" s="4">
        <v>3</v>
      </c>
      <c r="X222" s="4">
        <v>1</v>
      </c>
      <c r="Y222" s="4">
        <v>4</v>
      </c>
      <c r="Z222" s="4">
        <v>1</v>
      </c>
      <c r="AA222" s="4">
        <v>3</v>
      </c>
      <c r="AB222" s="4">
        <v>1</v>
      </c>
      <c r="AC222" s="4">
        <v>1</v>
      </c>
      <c r="AD222" s="4">
        <v>4</v>
      </c>
      <c r="AE222" s="4">
        <v>1</v>
      </c>
      <c r="AF222" s="4">
        <v>1</v>
      </c>
      <c r="AG222" s="4">
        <v>1</v>
      </c>
      <c r="AH222" s="4">
        <v>2</v>
      </c>
      <c r="AI222" s="4">
        <v>2</v>
      </c>
      <c r="AJ222" s="4">
        <v>1</v>
      </c>
      <c r="AK222" s="4">
        <v>2</v>
      </c>
      <c r="AL222" s="4">
        <v>1</v>
      </c>
      <c r="AM222" s="4">
        <v>2</v>
      </c>
      <c r="AN222" s="4">
        <v>2</v>
      </c>
      <c r="AO222" s="4">
        <v>2</v>
      </c>
      <c r="AP222" s="4">
        <v>1</v>
      </c>
      <c r="AQ222" s="4">
        <v>2</v>
      </c>
      <c r="AR222" s="4">
        <v>1</v>
      </c>
      <c r="AS222" s="4">
        <v>3</v>
      </c>
      <c r="AT222" s="4">
        <v>2</v>
      </c>
      <c r="AU222" s="4">
        <v>1</v>
      </c>
      <c r="AV222" s="4">
        <v>2</v>
      </c>
      <c r="AW222" s="4">
        <v>2</v>
      </c>
      <c r="AX222" s="4">
        <v>1</v>
      </c>
      <c r="AY222" s="4">
        <v>2</v>
      </c>
      <c r="AZ222" s="4">
        <v>1</v>
      </c>
      <c r="BA222" s="4">
        <v>3</v>
      </c>
      <c r="BB222" s="4">
        <v>2</v>
      </c>
      <c r="BC222" s="4">
        <v>2</v>
      </c>
      <c r="BD222" s="4">
        <v>2</v>
      </c>
      <c r="BE222" s="4">
        <v>2</v>
      </c>
      <c r="BF222" s="4">
        <v>1</v>
      </c>
      <c r="BG222" s="4">
        <v>2</v>
      </c>
      <c r="BH222" s="4">
        <v>1</v>
      </c>
      <c r="BI222" s="4">
        <v>2</v>
      </c>
      <c r="BJ222" s="4">
        <v>2</v>
      </c>
    </row>
    <row r="223" spans="1:62" ht="14" x14ac:dyDescent="0.15">
      <c r="A223" s="20" t="str">
        <f t="shared" si="3"/>
        <v>AttraktivitaetNA[SQ002]</v>
      </c>
      <c r="B223" s="4" t="s">
        <v>1037</v>
      </c>
      <c r="C223" s="4">
        <v>3</v>
      </c>
      <c r="D223" s="4">
        <v>5</v>
      </c>
      <c r="E223" s="4">
        <v>4</v>
      </c>
      <c r="F223" s="4">
        <v>4</v>
      </c>
      <c r="G223" s="4">
        <v>3</v>
      </c>
      <c r="H223" s="4">
        <v>4</v>
      </c>
      <c r="I223" s="4">
        <v>3</v>
      </c>
      <c r="J223" s="4">
        <v>3</v>
      </c>
      <c r="K223" s="4">
        <v>4</v>
      </c>
      <c r="L223" s="4">
        <v>3</v>
      </c>
      <c r="M223" s="4">
        <v>3</v>
      </c>
      <c r="N223" s="4">
        <v>4</v>
      </c>
      <c r="O223" s="4">
        <v>3</v>
      </c>
      <c r="P223" s="4">
        <v>4</v>
      </c>
      <c r="Q223" s="4">
        <v>4</v>
      </c>
      <c r="R223" s="4">
        <v>4</v>
      </c>
      <c r="S223" s="4">
        <v>3</v>
      </c>
      <c r="T223" s="4">
        <v>3</v>
      </c>
      <c r="U223" s="4">
        <v>4</v>
      </c>
      <c r="V223" s="4">
        <v>4</v>
      </c>
      <c r="W223" s="4">
        <v>3</v>
      </c>
      <c r="X223" s="4">
        <v>4</v>
      </c>
      <c r="Y223" s="4">
        <v>1</v>
      </c>
      <c r="Z223" s="4">
        <v>3</v>
      </c>
      <c r="AA223" s="4">
        <v>3</v>
      </c>
      <c r="AB223" s="4">
        <v>4</v>
      </c>
      <c r="AC223" s="4">
        <v>4</v>
      </c>
      <c r="AD223" s="4">
        <v>3</v>
      </c>
      <c r="AE223" s="4">
        <v>4</v>
      </c>
      <c r="AF223" s="4">
        <v>4</v>
      </c>
      <c r="AG223" s="4">
        <v>5</v>
      </c>
      <c r="AH223" s="4">
        <v>4</v>
      </c>
      <c r="AI223" s="4">
        <v>4</v>
      </c>
      <c r="AJ223" s="4">
        <v>4</v>
      </c>
      <c r="AK223" s="4">
        <v>3</v>
      </c>
      <c r="AL223" s="4">
        <v>3</v>
      </c>
      <c r="AM223" s="4">
        <v>4</v>
      </c>
      <c r="AN223" s="4">
        <v>3</v>
      </c>
      <c r="AO223" s="4">
        <v>4</v>
      </c>
      <c r="AP223" s="4">
        <v>5</v>
      </c>
      <c r="AQ223" s="4">
        <v>3</v>
      </c>
      <c r="AR223" s="4">
        <v>3</v>
      </c>
      <c r="AS223" s="4">
        <v>3</v>
      </c>
      <c r="AT223" s="4">
        <v>3</v>
      </c>
      <c r="AU223" s="4">
        <v>2</v>
      </c>
      <c r="AV223" s="4">
        <v>4</v>
      </c>
      <c r="AW223" s="4">
        <v>3</v>
      </c>
      <c r="AX223" s="4">
        <v>3</v>
      </c>
      <c r="AY223" s="4">
        <v>3</v>
      </c>
      <c r="AZ223" s="4">
        <v>5</v>
      </c>
      <c r="BA223" s="4">
        <v>3</v>
      </c>
      <c r="BB223" s="4">
        <v>3</v>
      </c>
      <c r="BC223" s="4">
        <v>3</v>
      </c>
      <c r="BD223" s="4">
        <v>3</v>
      </c>
      <c r="BE223" s="4">
        <v>4</v>
      </c>
      <c r="BF223" s="4">
        <v>4</v>
      </c>
      <c r="BG223" s="4">
        <v>4</v>
      </c>
      <c r="BH223" s="4">
        <v>2</v>
      </c>
      <c r="BI223" s="4">
        <v>2</v>
      </c>
      <c r="BJ223" s="4">
        <v>3</v>
      </c>
    </row>
    <row r="224" spans="1:62" ht="14" x14ac:dyDescent="0.15">
      <c r="A224" s="20" t="str">
        <f t="shared" si="3"/>
        <v>AttraktivitaetNA[SQ003]</v>
      </c>
      <c r="B224" s="4" t="s">
        <v>1038</v>
      </c>
      <c r="C224" s="4">
        <v>3</v>
      </c>
      <c r="D224" s="4">
        <v>1</v>
      </c>
      <c r="E224" s="4">
        <v>2</v>
      </c>
      <c r="F224" s="4">
        <v>5</v>
      </c>
      <c r="G224" s="4">
        <v>2</v>
      </c>
      <c r="H224" s="4">
        <v>1</v>
      </c>
      <c r="I224" s="4">
        <v>2</v>
      </c>
      <c r="J224" s="4">
        <v>1</v>
      </c>
      <c r="K224" s="4">
        <v>4</v>
      </c>
      <c r="L224" s="4">
        <v>1</v>
      </c>
      <c r="M224" s="4">
        <v>2</v>
      </c>
      <c r="N224" s="4">
        <v>1</v>
      </c>
      <c r="O224" s="4">
        <v>2</v>
      </c>
      <c r="P224" s="4">
        <v>1</v>
      </c>
      <c r="Q224" s="4">
        <v>1</v>
      </c>
      <c r="R224" s="4">
        <v>1</v>
      </c>
      <c r="S224" s="4">
        <v>2</v>
      </c>
      <c r="T224" s="4">
        <v>3</v>
      </c>
      <c r="U224" s="4">
        <v>2</v>
      </c>
      <c r="V224" s="4">
        <v>2</v>
      </c>
      <c r="W224" s="4">
        <v>5</v>
      </c>
      <c r="X224" s="4">
        <v>2</v>
      </c>
      <c r="Y224" s="4">
        <v>2</v>
      </c>
      <c r="Z224" s="4">
        <v>4</v>
      </c>
      <c r="AA224" s="4">
        <v>3</v>
      </c>
      <c r="AB224" s="4">
        <v>1</v>
      </c>
      <c r="AC224" s="4">
        <v>1</v>
      </c>
      <c r="AD224" s="4">
        <v>2</v>
      </c>
      <c r="AE224" s="4">
        <v>1</v>
      </c>
      <c r="AF224" s="4">
        <v>1</v>
      </c>
      <c r="AG224" s="4">
        <v>1</v>
      </c>
      <c r="AH224" s="4">
        <v>2</v>
      </c>
      <c r="AI224" s="4">
        <v>2</v>
      </c>
      <c r="AJ224" s="4">
        <v>1</v>
      </c>
      <c r="AK224" s="4">
        <v>2</v>
      </c>
      <c r="AL224" s="4">
        <v>1</v>
      </c>
      <c r="AM224" s="4">
        <v>2</v>
      </c>
      <c r="AN224" s="4">
        <v>1</v>
      </c>
      <c r="AO224" s="4">
        <v>1</v>
      </c>
      <c r="AP224" s="4">
        <v>1</v>
      </c>
      <c r="AQ224" s="4">
        <v>1</v>
      </c>
      <c r="AR224" s="4">
        <v>2</v>
      </c>
      <c r="AS224" s="4">
        <v>3</v>
      </c>
      <c r="AT224" s="4">
        <v>3</v>
      </c>
      <c r="AU224" s="4">
        <v>5</v>
      </c>
      <c r="AV224" s="4">
        <v>2</v>
      </c>
      <c r="AW224" s="4">
        <v>2</v>
      </c>
      <c r="AX224" s="4">
        <v>1</v>
      </c>
      <c r="AY224" s="4">
        <v>2</v>
      </c>
      <c r="AZ224" s="4">
        <v>1</v>
      </c>
      <c r="BA224" s="4">
        <v>4</v>
      </c>
      <c r="BB224" s="4">
        <v>2</v>
      </c>
      <c r="BC224" s="4">
        <v>2</v>
      </c>
      <c r="BD224" s="4">
        <v>4</v>
      </c>
      <c r="BE224" s="4">
        <v>2</v>
      </c>
      <c r="BF224" s="4">
        <v>1</v>
      </c>
      <c r="BG224" s="4">
        <v>2</v>
      </c>
      <c r="BH224" s="4">
        <v>2</v>
      </c>
      <c r="BI224" s="4">
        <v>2</v>
      </c>
      <c r="BJ224" s="4">
        <v>2</v>
      </c>
    </row>
    <row r="225" spans="1:62" ht="14" x14ac:dyDescent="0.15">
      <c r="A225" s="20" t="str">
        <f t="shared" si="3"/>
        <v>AttraktivitaetNA[SQ004]</v>
      </c>
      <c r="B225" s="4" t="s">
        <v>1039</v>
      </c>
      <c r="C225" s="4">
        <v>3</v>
      </c>
      <c r="D225" s="4">
        <v>1</v>
      </c>
      <c r="E225" s="4">
        <v>2</v>
      </c>
      <c r="F225" s="4">
        <v>3</v>
      </c>
      <c r="G225" s="4">
        <v>3</v>
      </c>
      <c r="H225" s="4">
        <v>1</v>
      </c>
      <c r="I225" s="4">
        <v>2</v>
      </c>
      <c r="J225" s="4">
        <v>2</v>
      </c>
      <c r="K225" s="4">
        <v>4</v>
      </c>
      <c r="L225" s="4">
        <v>4</v>
      </c>
      <c r="M225" s="4">
        <v>3</v>
      </c>
      <c r="N225" s="4">
        <v>1</v>
      </c>
      <c r="O225" s="4">
        <v>2</v>
      </c>
      <c r="P225" s="4">
        <v>2</v>
      </c>
      <c r="Q225" s="4">
        <v>2</v>
      </c>
      <c r="R225" s="4">
        <v>2</v>
      </c>
      <c r="S225" s="4">
        <v>4</v>
      </c>
      <c r="T225" s="4">
        <v>3</v>
      </c>
      <c r="U225" s="4">
        <v>1</v>
      </c>
      <c r="V225" s="4">
        <v>3</v>
      </c>
      <c r="W225" s="4">
        <v>3</v>
      </c>
      <c r="X225" s="4">
        <v>2</v>
      </c>
      <c r="Y225" s="4">
        <v>4</v>
      </c>
      <c r="Z225" s="4">
        <v>4</v>
      </c>
      <c r="AA225" s="4">
        <v>2</v>
      </c>
      <c r="AB225" s="4">
        <v>2</v>
      </c>
      <c r="AC225" s="4">
        <v>2</v>
      </c>
      <c r="AD225" s="4">
        <v>3</v>
      </c>
      <c r="AE225" s="4">
        <v>2</v>
      </c>
      <c r="AF225" s="4">
        <v>2</v>
      </c>
      <c r="AG225" s="4">
        <v>1</v>
      </c>
      <c r="AH225" s="4">
        <v>2</v>
      </c>
      <c r="AI225" s="4">
        <v>2</v>
      </c>
      <c r="AJ225" s="4">
        <v>2</v>
      </c>
      <c r="AK225" s="4">
        <v>2</v>
      </c>
      <c r="AL225" s="4">
        <v>3</v>
      </c>
      <c r="AM225" s="4">
        <v>3</v>
      </c>
      <c r="AN225" s="4">
        <v>2</v>
      </c>
      <c r="AO225" s="4">
        <v>1</v>
      </c>
      <c r="AP225" s="4">
        <v>2</v>
      </c>
      <c r="AQ225" s="4">
        <v>2</v>
      </c>
      <c r="AR225" s="4">
        <v>3</v>
      </c>
      <c r="AS225" s="4">
        <v>3</v>
      </c>
      <c r="AT225" s="4">
        <v>3</v>
      </c>
      <c r="AU225" s="4">
        <v>4</v>
      </c>
      <c r="AV225" s="4">
        <v>2</v>
      </c>
      <c r="AW225" s="4">
        <v>2</v>
      </c>
      <c r="AX225" s="4">
        <v>3</v>
      </c>
      <c r="AY225" s="4">
        <v>2</v>
      </c>
      <c r="AZ225" s="4">
        <v>1</v>
      </c>
      <c r="BA225" s="4">
        <v>2</v>
      </c>
      <c r="BB225" s="4">
        <v>2</v>
      </c>
      <c r="BC225" s="4">
        <v>2</v>
      </c>
      <c r="BD225" s="4">
        <v>3</v>
      </c>
      <c r="BE225" s="4">
        <v>3</v>
      </c>
      <c r="BF225" s="4">
        <v>2</v>
      </c>
      <c r="BG225" s="4">
        <v>2</v>
      </c>
      <c r="BH225" s="4">
        <v>4</v>
      </c>
      <c r="BI225" s="4">
        <v>3</v>
      </c>
      <c r="BJ225" s="4">
        <v>2</v>
      </c>
    </row>
    <row r="226" spans="1:62" ht="14" x14ac:dyDescent="0.15">
      <c r="A226" s="20" t="str">
        <f t="shared" si="3"/>
        <v>AttraktivitaetNA[SQ005]</v>
      </c>
      <c r="B226" s="4" t="s">
        <v>1040</v>
      </c>
      <c r="C226" s="4">
        <v>3</v>
      </c>
      <c r="D226" s="4">
        <v>1</v>
      </c>
      <c r="E226" s="4">
        <v>2</v>
      </c>
      <c r="F226" s="4">
        <v>4</v>
      </c>
      <c r="G226" s="4">
        <v>3</v>
      </c>
      <c r="H226" s="4">
        <v>3</v>
      </c>
      <c r="I226" s="4">
        <v>2</v>
      </c>
      <c r="J226" s="4">
        <v>2</v>
      </c>
      <c r="K226" s="4">
        <v>3</v>
      </c>
      <c r="L226" s="4">
        <v>1</v>
      </c>
      <c r="M226" s="4">
        <v>2</v>
      </c>
      <c r="N226" s="4">
        <v>3</v>
      </c>
      <c r="O226" s="4">
        <v>2</v>
      </c>
      <c r="P226" s="4">
        <v>2</v>
      </c>
      <c r="Q226" s="4">
        <v>3</v>
      </c>
      <c r="R226" s="4">
        <v>2</v>
      </c>
      <c r="S226" s="4">
        <v>2</v>
      </c>
      <c r="T226" s="4">
        <v>3</v>
      </c>
      <c r="U226" s="4">
        <v>1</v>
      </c>
      <c r="V226" s="4">
        <v>2</v>
      </c>
      <c r="W226" s="4">
        <v>3</v>
      </c>
      <c r="X226" s="4">
        <v>1</v>
      </c>
      <c r="Y226" s="4">
        <v>4</v>
      </c>
      <c r="Z226" s="4">
        <v>2</v>
      </c>
      <c r="AA226" s="4">
        <v>2</v>
      </c>
      <c r="AB226" s="4">
        <v>2</v>
      </c>
      <c r="AC226" s="4">
        <v>2</v>
      </c>
      <c r="AD226" s="4">
        <v>4</v>
      </c>
      <c r="AE226" s="4">
        <v>2</v>
      </c>
      <c r="AF226" s="4">
        <v>2</v>
      </c>
      <c r="AG226" s="4">
        <v>2</v>
      </c>
      <c r="AH226" s="4">
        <v>2</v>
      </c>
      <c r="AI226" s="4">
        <v>3</v>
      </c>
      <c r="AJ226" s="4">
        <v>3</v>
      </c>
      <c r="AK226" s="4">
        <v>2</v>
      </c>
      <c r="AL226" s="4">
        <v>1</v>
      </c>
      <c r="AM226" s="4">
        <v>2</v>
      </c>
      <c r="AN226" s="4">
        <v>2</v>
      </c>
      <c r="AO226" s="4">
        <v>2</v>
      </c>
      <c r="AP226" s="4">
        <v>1</v>
      </c>
      <c r="AQ226" s="4">
        <v>3</v>
      </c>
      <c r="AR226" s="4">
        <v>3</v>
      </c>
      <c r="AS226" s="4">
        <v>2</v>
      </c>
      <c r="AT226" s="4">
        <v>1</v>
      </c>
      <c r="AU226" s="4">
        <v>2</v>
      </c>
      <c r="AV226" s="4">
        <v>3</v>
      </c>
      <c r="AW226" s="4">
        <v>3</v>
      </c>
      <c r="AX226" s="4">
        <v>2</v>
      </c>
      <c r="AY226" s="4">
        <v>3</v>
      </c>
      <c r="AZ226" s="4">
        <v>2</v>
      </c>
      <c r="BA226" s="4">
        <v>2</v>
      </c>
      <c r="BB226" s="4">
        <v>3</v>
      </c>
      <c r="BC226" s="4">
        <v>2</v>
      </c>
      <c r="BD226" s="4">
        <v>2</v>
      </c>
      <c r="BE226" s="4">
        <v>2</v>
      </c>
      <c r="BF226" s="4">
        <v>2</v>
      </c>
      <c r="BG226" s="4">
        <v>2</v>
      </c>
      <c r="BH226" s="4">
        <v>2</v>
      </c>
      <c r="BI226" s="4">
        <v>2</v>
      </c>
      <c r="BJ226" s="4">
        <v>2</v>
      </c>
    </row>
    <row r="227" spans="1:62" ht="14" x14ac:dyDescent="0.15">
      <c r="A227" s="20" t="str">
        <f t="shared" si="3"/>
        <v>AttraktivitaetNA[SQ006]</v>
      </c>
      <c r="B227" s="4" t="s">
        <v>1041</v>
      </c>
      <c r="C227" s="4">
        <v>3</v>
      </c>
      <c r="D227" s="4">
        <v>5</v>
      </c>
      <c r="E227" s="4">
        <v>4</v>
      </c>
      <c r="F227" s="4">
        <v>4</v>
      </c>
      <c r="G227" s="4">
        <v>4</v>
      </c>
      <c r="H227" s="4">
        <v>5</v>
      </c>
      <c r="I227" s="4">
        <v>3</v>
      </c>
      <c r="J227" s="4">
        <v>4</v>
      </c>
      <c r="K227" s="4">
        <v>4</v>
      </c>
      <c r="L227" s="4">
        <v>3</v>
      </c>
      <c r="M227" s="4">
        <v>3</v>
      </c>
      <c r="N227" s="4">
        <v>5</v>
      </c>
      <c r="O227" s="4">
        <v>4</v>
      </c>
      <c r="P227" s="4">
        <v>4</v>
      </c>
      <c r="Q227" s="4">
        <v>5</v>
      </c>
      <c r="R227" s="4">
        <v>4</v>
      </c>
      <c r="S227" s="4">
        <v>2</v>
      </c>
      <c r="T227" s="4">
        <v>3</v>
      </c>
      <c r="U227" s="4">
        <v>4</v>
      </c>
      <c r="V227" s="4">
        <v>3</v>
      </c>
      <c r="W227" s="4">
        <v>2</v>
      </c>
      <c r="X227" s="4">
        <v>4</v>
      </c>
      <c r="Y227" s="4">
        <v>2</v>
      </c>
      <c r="Z227" s="4">
        <v>4</v>
      </c>
      <c r="AA227" s="4">
        <v>3</v>
      </c>
      <c r="AB227" s="4">
        <v>5</v>
      </c>
      <c r="AC227" s="4">
        <v>4</v>
      </c>
      <c r="AD227" s="4">
        <v>3</v>
      </c>
      <c r="AE227" s="4">
        <v>3</v>
      </c>
      <c r="AF227" s="4">
        <v>4</v>
      </c>
      <c r="AG227" s="4">
        <v>5</v>
      </c>
      <c r="AH227" s="4">
        <v>4</v>
      </c>
      <c r="AI227" s="4">
        <v>4</v>
      </c>
      <c r="AJ227" s="4">
        <v>4</v>
      </c>
      <c r="AK227" s="4">
        <v>4</v>
      </c>
      <c r="AL227" s="4">
        <v>4</v>
      </c>
      <c r="AM227" s="4">
        <v>3</v>
      </c>
      <c r="AN227" s="4">
        <v>4</v>
      </c>
      <c r="AO227" s="4">
        <v>4</v>
      </c>
      <c r="AP227" s="4">
        <v>4</v>
      </c>
      <c r="AQ227" s="4">
        <v>4</v>
      </c>
      <c r="AR227" s="4">
        <v>4</v>
      </c>
      <c r="AS227" s="4">
        <v>3</v>
      </c>
      <c r="AT227" s="4">
        <v>2</v>
      </c>
      <c r="AU227" s="4">
        <v>1</v>
      </c>
      <c r="AV227" s="4">
        <v>4</v>
      </c>
      <c r="AW227" s="4">
        <v>4</v>
      </c>
      <c r="AX227" s="4">
        <v>4</v>
      </c>
      <c r="AY227" s="4">
        <v>4</v>
      </c>
      <c r="AZ227" s="4">
        <v>4</v>
      </c>
      <c r="BA227" s="4">
        <v>4</v>
      </c>
      <c r="BB227" s="4">
        <v>4</v>
      </c>
      <c r="BC227" s="4">
        <v>4</v>
      </c>
      <c r="BD227" s="4">
        <v>2</v>
      </c>
      <c r="BE227" s="4">
        <v>3</v>
      </c>
      <c r="BF227" s="4">
        <v>4</v>
      </c>
      <c r="BG227" s="4">
        <v>4</v>
      </c>
      <c r="BH227" s="4">
        <v>2</v>
      </c>
      <c r="BI227" s="4">
        <v>3</v>
      </c>
      <c r="BJ227" s="4">
        <v>4</v>
      </c>
    </row>
    <row r="228" spans="1:62" ht="14" x14ac:dyDescent="0.15">
      <c r="A228" s="20" t="str">
        <f t="shared" si="3"/>
        <v>AttraktivitaetNA[SQ007]</v>
      </c>
      <c r="B228" s="4" t="s">
        <v>1042</v>
      </c>
      <c r="C228" s="4">
        <v>3</v>
      </c>
      <c r="D228" s="4">
        <v>5</v>
      </c>
      <c r="E228" s="4">
        <v>2</v>
      </c>
      <c r="F228" s="4">
        <v>4</v>
      </c>
      <c r="G228" s="4">
        <v>3</v>
      </c>
      <c r="H228" s="4">
        <v>4</v>
      </c>
      <c r="I228" s="4">
        <v>3</v>
      </c>
      <c r="J228" s="4">
        <v>3</v>
      </c>
      <c r="K228" s="4">
        <v>4</v>
      </c>
      <c r="L228" s="4">
        <v>3</v>
      </c>
      <c r="M228" s="4">
        <v>2</v>
      </c>
      <c r="N228" s="4">
        <v>4</v>
      </c>
      <c r="O228" s="4">
        <v>3</v>
      </c>
      <c r="P228" s="4">
        <v>3</v>
      </c>
      <c r="Q228" s="4">
        <v>3</v>
      </c>
      <c r="R228" s="4">
        <v>2</v>
      </c>
      <c r="S228" s="4">
        <v>1</v>
      </c>
      <c r="T228" s="4">
        <v>2</v>
      </c>
      <c r="U228" s="4">
        <v>4</v>
      </c>
      <c r="V228" s="4">
        <v>3</v>
      </c>
      <c r="W228" s="4">
        <v>1</v>
      </c>
      <c r="X228" s="4">
        <v>3</v>
      </c>
      <c r="Y228" s="4">
        <v>2</v>
      </c>
      <c r="Z228" s="4">
        <v>2</v>
      </c>
      <c r="AA228" s="4">
        <v>3</v>
      </c>
      <c r="AB228" s="4">
        <v>4</v>
      </c>
      <c r="AC228" s="4">
        <v>4</v>
      </c>
      <c r="AD228" s="4">
        <v>3</v>
      </c>
      <c r="AE228" s="4">
        <v>3</v>
      </c>
      <c r="AF228" s="4">
        <v>3</v>
      </c>
      <c r="AG228" s="4">
        <v>4</v>
      </c>
      <c r="AH228" s="4">
        <v>3</v>
      </c>
      <c r="AI228" s="4">
        <v>3</v>
      </c>
      <c r="AJ228" s="4">
        <v>4</v>
      </c>
      <c r="AK228" s="4">
        <v>4</v>
      </c>
      <c r="AL228" s="4">
        <v>2</v>
      </c>
      <c r="AM228" s="4">
        <v>4</v>
      </c>
      <c r="AN228" s="4">
        <v>3</v>
      </c>
      <c r="AO228" s="4">
        <v>1</v>
      </c>
      <c r="AP228" s="4">
        <v>4</v>
      </c>
      <c r="AQ228" s="4">
        <v>2</v>
      </c>
      <c r="AR228" s="4">
        <v>3</v>
      </c>
      <c r="AS228" s="4">
        <v>2</v>
      </c>
      <c r="AT228" s="4">
        <v>1</v>
      </c>
      <c r="AU228" s="4">
        <v>1</v>
      </c>
      <c r="AV228" s="4">
        <v>3</v>
      </c>
      <c r="AW228" s="4">
        <v>3</v>
      </c>
      <c r="AX228" s="4">
        <v>2</v>
      </c>
      <c r="AY228" s="4">
        <v>3</v>
      </c>
      <c r="AZ228" s="4">
        <v>4</v>
      </c>
      <c r="BA228" s="4">
        <v>4</v>
      </c>
      <c r="BB228" s="4">
        <v>3</v>
      </c>
      <c r="BC228" s="4">
        <v>4</v>
      </c>
      <c r="BD228" s="4">
        <v>3</v>
      </c>
      <c r="BE228" s="4">
        <v>3</v>
      </c>
      <c r="BF228" s="4">
        <v>4</v>
      </c>
      <c r="BG228" s="4">
        <v>2</v>
      </c>
      <c r="BH228" s="4">
        <v>2</v>
      </c>
      <c r="BI228" s="4">
        <v>3</v>
      </c>
      <c r="BJ228" s="4">
        <v>4</v>
      </c>
    </row>
    <row r="229" spans="1:62" ht="14" x14ac:dyDescent="0.15">
      <c r="A229" s="20" t="str">
        <f t="shared" si="3"/>
        <v>AttraktivitaetNA[SQ008]</v>
      </c>
      <c r="B229" s="4" t="s">
        <v>1043</v>
      </c>
      <c r="C229" s="4">
        <v>3</v>
      </c>
      <c r="D229" s="4">
        <v>1</v>
      </c>
      <c r="E229" s="4">
        <v>2</v>
      </c>
      <c r="F229" s="4">
        <v>2</v>
      </c>
      <c r="G229" s="4">
        <v>3</v>
      </c>
      <c r="H229" s="4">
        <v>1</v>
      </c>
      <c r="I229" s="4">
        <v>3</v>
      </c>
      <c r="J229" s="4">
        <v>1</v>
      </c>
      <c r="K229" s="4">
        <v>4</v>
      </c>
      <c r="L229" s="4">
        <v>3</v>
      </c>
      <c r="M229" s="4">
        <v>3</v>
      </c>
      <c r="N229" s="4">
        <v>1</v>
      </c>
      <c r="O229" s="4">
        <v>2</v>
      </c>
      <c r="P229" s="4">
        <v>2</v>
      </c>
      <c r="Q229" s="4">
        <v>1</v>
      </c>
      <c r="R229" s="4">
        <v>2</v>
      </c>
      <c r="S229" s="4">
        <v>3</v>
      </c>
      <c r="T229" s="4">
        <v>3</v>
      </c>
      <c r="U229" s="4">
        <v>2</v>
      </c>
      <c r="V229" s="4">
        <v>2</v>
      </c>
      <c r="W229" s="4">
        <v>2</v>
      </c>
      <c r="X229" s="4">
        <v>2</v>
      </c>
      <c r="Y229" s="4">
        <v>4</v>
      </c>
      <c r="Z229" s="4">
        <v>3</v>
      </c>
      <c r="AA229" s="4">
        <v>3</v>
      </c>
      <c r="AB229" s="4">
        <v>1</v>
      </c>
      <c r="AC229" s="4">
        <v>2</v>
      </c>
      <c r="AD229" s="4">
        <v>2</v>
      </c>
      <c r="AE229" s="4">
        <v>2</v>
      </c>
      <c r="AF229" s="4">
        <v>2</v>
      </c>
      <c r="AG229" s="4">
        <v>1</v>
      </c>
      <c r="AH229" s="4">
        <v>2</v>
      </c>
      <c r="AI229" s="4">
        <v>2</v>
      </c>
      <c r="AJ229" s="4">
        <v>1</v>
      </c>
      <c r="AK229" s="4">
        <v>2</v>
      </c>
      <c r="AL229" s="4">
        <v>1</v>
      </c>
      <c r="AM229" s="4">
        <v>2</v>
      </c>
      <c r="AN229" s="4">
        <v>2</v>
      </c>
      <c r="AO229" s="4">
        <v>1</v>
      </c>
      <c r="AP229" s="4">
        <v>2</v>
      </c>
      <c r="AQ229" s="4">
        <v>1</v>
      </c>
      <c r="AR229" s="4">
        <v>1</v>
      </c>
      <c r="AS229" s="4">
        <v>2</v>
      </c>
      <c r="AT229" s="4">
        <v>4</v>
      </c>
      <c r="AU229" s="4">
        <v>5</v>
      </c>
      <c r="AV229" s="4">
        <v>2</v>
      </c>
      <c r="AW229" s="4">
        <v>2</v>
      </c>
      <c r="AX229" s="4">
        <v>2</v>
      </c>
      <c r="AY229" s="4">
        <v>2</v>
      </c>
      <c r="AZ229" s="4">
        <v>2</v>
      </c>
      <c r="BA229" s="4">
        <v>2</v>
      </c>
      <c r="BB229" s="4">
        <v>2</v>
      </c>
      <c r="BC229" s="4">
        <v>2</v>
      </c>
      <c r="BD229" s="4">
        <v>3</v>
      </c>
      <c r="BE229" s="4">
        <v>3</v>
      </c>
      <c r="BF229" s="4">
        <v>1</v>
      </c>
      <c r="BG229" s="4">
        <v>2</v>
      </c>
      <c r="BH229" s="4">
        <v>3</v>
      </c>
      <c r="BI229" s="4">
        <v>2</v>
      </c>
      <c r="BJ229" s="4">
        <v>2</v>
      </c>
    </row>
    <row r="230" spans="1:62" ht="14" x14ac:dyDescent="0.15">
      <c r="A230" s="20" t="str">
        <f t="shared" si="3"/>
        <v>AttraktivitaetNA[SQ009]</v>
      </c>
      <c r="B230" s="4" t="s">
        <v>1044</v>
      </c>
      <c r="C230" s="4">
        <v>3</v>
      </c>
      <c r="D230" s="4">
        <v>5</v>
      </c>
      <c r="E230" s="4">
        <v>4</v>
      </c>
      <c r="F230" s="4">
        <v>3</v>
      </c>
      <c r="G230" s="4">
        <v>3</v>
      </c>
      <c r="H230" s="4">
        <v>5</v>
      </c>
      <c r="I230" s="4">
        <v>4</v>
      </c>
      <c r="J230" s="4">
        <v>5</v>
      </c>
      <c r="K230" s="4">
        <v>4</v>
      </c>
      <c r="L230" s="4">
        <v>5</v>
      </c>
      <c r="M230" s="4">
        <v>5</v>
      </c>
      <c r="N230" s="4">
        <v>5</v>
      </c>
      <c r="O230" s="4">
        <v>4</v>
      </c>
      <c r="P230" s="4">
        <v>4</v>
      </c>
      <c r="Q230" s="4">
        <v>5</v>
      </c>
      <c r="R230" s="4">
        <v>4</v>
      </c>
      <c r="S230" s="4">
        <v>4</v>
      </c>
      <c r="T230" s="4">
        <v>4</v>
      </c>
      <c r="U230" s="4">
        <v>4</v>
      </c>
      <c r="V230" s="4">
        <v>4</v>
      </c>
      <c r="W230" s="4">
        <v>4</v>
      </c>
      <c r="X230" s="4">
        <v>4</v>
      </c>
      <c r="Y230" s="4">
        <v>2</v>
      </c>
      <c r="Z230" s="4">
        <v>4</v>
      </c>
      <c r="AA230" s="4">
        <v>3</v>
      </c>
      <c r="AB230" s="4">
        <v>5</v>
      </c>
      <c r="AC230" s="4">
        <v>3</v>
      </c>
      <c r="AD230" s="4">
        <v>5</v>
      </c>
      <c r="AE230" s="4">
        <v>5</v>
      </c>
      <c r="AF230" s="4">
        <v>4</v>
      </c>
      <c r="AG230" s="4">
        <v>5</v>
      </c>
      <c r="AH230" s="4">
        <v>4</v>
      </c>
      <c r="AI230" s="4">
        <v>4</v>
      </c>
      <c r="AJ230" s="4">
        <v>5</v>
      </c>
      <c r="AK230" s="4">
        <v>3</v>
      </c>
      <c r="AL230" s="4">
        <v>4</v>
      </c>
      <c r="AM230" s="4">
        <v>4</v>
      </c>
      <c r="AN230" s="4">
        <v>5</v>
      </c>
      <c r="AO230" s="4">
        <v>5</v>
      </c>
      <c r="AP230" s="4">
        <v>5</v>
      </c>
      <c r="AQ230" s="4">
        <v>5</v>
      </c>
      <c r="AR230" s="4">
        <v>5</v>
      </c>
      <c r="AS230" s="4">
        <v>4</v>
      </c>
      <c r="AT230" s="4">
        <v>3</v>
      </c>
      <c r="AU230" s="4">
        <v>4</v>
      </c>
      <c r="AV230" s="4">
        <v>4</v>
      </c>
      <c r="AW230" s="4">
        <v>4</v>
      </c>
      <c r="AX230" s="4">
        <v>4</v>
      </c>
      <c r="AY230" s="4">
        <v>3</v>
      </c>
      <c r="AZ230" s="4">
        <v>5</v>
      </c>
      <c r="BA230" s="4">
        <v>4</v>
      </c>
      <c r="BB230" s="4">
        <v>4</v>
      </c>
      <c r="BC230" s="4">
        <v>4</v>
      </c>
      <c r="BD230" s="4">
        <v>4</v>
      </c>
      <c r="BE230" s="4">
        <v>3</v>
      </c>
      <c r="BF230" s="4">
        <v>5</v>
      </c>
      <c r="BG230" s="4">
        <v>2</v>
      </c>
      <c r="BH230" s="4">
        <v>4</v>
      </c>
      <c r="BI230" s="4">
        <v>4</v>
      </c>
      <c r="BJ230" s="4">
        <v>4</v>
      </c>
    </row>
    <row r="231" spans="1:62" ht="14" x14ac:dyDescent="0.15">
      <c r="A231" s="20" t="str">
        <f t="shared" si="3"/>
        <v>AttraktivitaetNA[SQ010]</v>
      </c>
      <c r="B231" s="4" t="s">
        <v>1045</v>
      </c>
      <c r="C231" s="4">
        <v>3</v>
      </c>
      <c r="D231" s="4">
        <v>5</v>
      </c>
      <c r="E231" s="4">
        <v>3</v>
      </c>
      <c r="F231" s="4">
        <v>4</v>
      </c>
      <c r="G231" s="4">
        <v>3</v>
      </c>
      <c r="H231" s="4">
        <v>4</v>
      </c>
      <c r="I231" s="4">
        <v>2</v>
      </c>
      <c r="J231" s="4">
        <v>2</v>
      </c>
      <c r="K231" s="4">
        <v>4</v>
      </c>
      <c r="L231" s="4">
        <v>3</v>
      </c>
      <c r="M231" s="4">
        <v>4</v>
      </c>
      <c r="N231" s="4">
        <v>3</v>
      </c>
      <c r="O231" s="4">
        <v>3</v>
      </c>
      <c r="P231" s="4">
        <v>3</v>
      </c>
      <c r="Q231" s="4">
        <v>4</v>
      </c>
      <c r="R231" s="4">
        <v>4</v>
      </c>
      <c r="S231" s="4">
        <v>2</v>
      </c>
      <c r="T231" s="4">
        <v>3</v>
      </c>
      <c r="U231" s="4">
        <v>4</v>
      </c>
      <c r="V231" s="4">
        <v>4</v>
      </c>
      <c r="W231" s="4">
        <v>1</v>
      </c>
      <c r="X231" s="4">
        <v>3</v>
      </c>
      <c r="Y231" s="4">
        <v>2</v>
      </c>
      <c r="Z231" s="4">
        <v>2</v>
      </c>
      <c r="AA231" s="4">
        <v>3</v>
      </c>
      <c r="AB231" s="4">
        <v>4</v>
      </c>
      <c r="AC231" s="4">
        <v>3</v>
      </c>
      <c r="AD231" s="4">
        <v>3</v>
      </c>
      <c r="AE231" s="4">
        <v>2</v>
      </c>
      <c r="AF231" s="4">
        <v>3</v>
      </c>
      <c r="AG231" s="4">
        <v>3</v>
      </c>
      <c r="AH231" s="4">
        <v>3</v>
      </c>
      <c r="AI231" s="4">
        <v>3</v>
      </c>
      <c r="AJ231" s="4">
        <v>4</v>
      </c>
      <c r="AK231" s="4">
        <v>3</v>
      </c>
      <c r="AL231" s="4">
        <v>3</v>
      </c>
      <c r="AM231" s="4">
        <v>3</v>
      </c>
      <c r="AN231" s="4">
        <v>3</v>
      </c>
      <c r="AO231" s="4">
        <v>3</v>
      </c>
      <c r="AP231" s="4">
        <v>3</v>
      </c>
      <c r="AQ231" s="4">
        <v>3</v>
      </c>
      <c r="AR231" s="4">
        <v>3</v>
      </c>
      <c r="AS231" s="4">
        <v>4</v>
      </c>
      <c r="AT231" s="4">
        <v>1</v>
      </c>
      <c r="AU231" s="4">
        <v>2</v>
      </c>
      <c r="AV231" s="4">
        <v>4</v>
      </c>
      <c r="AW231" s="4">
        <v>4</v>
      </c>
      <c r="AX231" s="4">
        <v>3</v>
      </c>
      <c r="AY231" s="4">
        <v>3</v>
      </c>
      <c r="AZ231" s="4">
        <v>4</v>
      </c>
      <c r="BA231" s="4">
        <v>4</v>
      </c>
      <c r="BB231" s="4">
        <v>3</v>
      </c>
      <c r="BC231" s="4">
        <v>3</v>
      </c>
      <c r="BD231" s="4">
        <v>3</v>
      </c>
      <c r="BE231" s="4">
        <v>3</v>
      </c>
      <c r="BF231" s="4">
        <v>4</v>
      </c>
      <c r="BG231" s="4">
        <v>2</v>
      </c>
      <c r="BH231" s="4">
        <v>2</v>
      </c>
      <c r="BI231" s="4">
        <v>3</v>
      </c>
      <c r="BJ231" s="4">
        <v>4</v>
      </c>
    </row>
    <row r="232" spans="1:62" ht="14" x14ac:dyDescent="0.15">
      <c r="A232" s="20" t="str">
        <f t="shared" si="3"/>
        <v>NetPromoterScoreNA[SQ001]</v>
      </c>
      <c r="B232" s="4" t="s">
        <v>1046</v>
      </c>
      <c r="C232" s="4">
        <v>7</v>
      </c>
      <c r="D232" s="4">
        <v>10</v>
      </c>
      <c r="E232" s="4">
        <v>8</v>
      </c>
      <c r="F232" s="4">
        <v>1</v>
      </c>
      <c r="G232" s="4">
        <v>4</v>
      </c>
      <c r="H232" s="4">
        <v>8</v>
      </c>
      <c r="I232" s="4">
        <v>5</v>
      </c>
      <c r="J232" s="4">
        <v>7</v>
      </c>
      <c r="K232" s="4">
        <v>5</v>
      </c>
      <c r="L232" s="4">
        <v>2</v>
      </c>
      <c r="M232" s="4">
        <v>5</v>
      </c>
      <c r="N232" s="4">
        <v>10</v>
      </c>
      <c r="O232" s="4">
        <v>5</v>
      </c>
      <c r="P232" s="4">
        <v>7</v>
      </c>
      <c r="Q232" s="4">
        <v>9</v>
      </c>
      <c r="R232" s="4">
        <v>6</v>
      </c>
      <c r="S232" s="4">
        <v>4</v>
      </c>
      <c r="T232" s="4">
        <v>6</v>
      </c>
      <c r="U232" s="4">
        <v>7</v>
      </c>
      <c r="V232" s="4">
        <v>8</v>
      </c>
      <c r="W232" s="4">
        <v>1</v>
      </c>
      <c r="X232" s="4">
        <v>9</v>
      </c>
      <c r="Y232" s="4">
        <v>6</v>
      </c>
      <c r="Z232" s="4">
        <v>1</v>
      </c>
      <c r="AA232" s="4">
        <v>7</v>
      </c>
      <c r="AB232" s="4">
        <v>9</v>
      </c>
      <c r="AC232" s="4">
        <v>4</v>
      </c>
      <c r="AD232" s="4">
        <v>8</v>
      </c>
      <c r="AE232" s="4">
        <v>6</v>
      </c>
      <c r="AF232" s="4">
        <v>7</v>
      </c>
      <c r="AG232" s="4">
        <v>10</v>
      </c>
      <c r="AH232" s="4">
        <v>8</v>
      </c>
      <c r="AI232" s="4">
        <v>6</v>
      </c>
      <c r="AJ232" s="4">
        <v>9</v>
      </c>
      <c r="AK232" s="4">
        <v>6</v>
      </c>
      <c r="AL232" s="4">
        <v>7</v>
      </c>
      <c r="AM232" s="4">
        <v>7</v>
      </c>
      <c r="AN232" s="4">
        <v>7</v>
      </c>
      <c r="AO232" s="4">
        <v>6</v>
      </c>
      <c r="AP232" s="4">
        <v>10</v>
      </c>
      <c r="AQ232" s="4">
        <v>8</v>
      </c>
      <c r="AR232" s="4">
        <v>9</v>
      </c>
      <c r="AS232" s="4">
        <v>6</v>
      </c>
      <c r="AT232" s="4">
        <v>5</v>
      </c>
      <c r="AU232" s="4">
        <v>1</v>
      </c>
      <c r="AV232" s="4">
        <v>7</v>
      </c>
      <c r="AW232" s="4">
        <v>6</v>
      </c>
      <c r="AX232" s="4">
        <v>7</v>
      </c>
      <c r="AY232" s="4">
        <v>8</v>
      </c>
      <c r="AZ232" s="4">
        <v>7</v>
      </c>
      <c r="BA232" s="4">
        <v>8</v>
      </c>
      <c r="BB232" s="4">
        <v>9</v>
      </c>
      <c r="BC232" s="4">
        <v>8</v>
      </c>
      <c r="BD232" s="4">
        <v>1</v>
      </c>
      <c r="BE232" s="4">
        <v>4</v>
      </c>
      <c r="BF232" s="4">
        <v>9</v>
      </c>
      <c r="BG232" s="4">
        <v>4</v>
      </c>
      <c r="BH232" s="4">
        <v>2</v>
      </c>
      <c r="BI232" s="4">
        <v>8</v>
      </c>
      <c r="BJ232" s="4">
        <v>7</v>
      </c>
    </row>
    <row r="233" spans="1:62" ht="14" x14ac:dyDescent="0.15">
      <c r="A233" s="20" t="str">
        <f t="shared" si="3"/>
        <v>OpenQuestionNA</v>
      </c>
      <c r="B233" s="4" t="s">
        <v>14</v>
      </c>
      <c r="E233" s="4" t="s">
        <v>1209</v>
      </c>
      <c r="H233" s="4" t="s">
        <v>1210</v>
      </c>
      <c r="M233" s="4" t="s">
        <v>1211</v>
      </c>
      <c r="Q233" s="4" t="s">
        <v>1212</v>
      </c>
      <c r="W233" s="4" t="s">
        <v>1213</v>
      </c>
      <c r="AA233" s="4" t="s">
        <v>1214</v>
      </c>
      <c r="AD233" s="4" t="s">
        <v>1215</v>
      </c>
      <c r="AF233" s="4" t="s">
        <v>1216</v>
      </c>
      <c r="AN233" s="4" t="s">
        <v>1390</v>
      </c>
      <c r="AP233" s="4" t="s">
        <v>1391</v>
      </c>
      <c r="AT233" s="4" t="s">
        <v>1392</v>
      </c>
      <c r="BJ233" s="4" t="s">
        <v>1393</v>
      </c>
    </row>
    <row r="234" spans="1:62" x14ac:dyDescent="0.15">
      <c r="A234" s="20"/>
    </row>
    <row r="235" spans="1:62" x14ac:dyDescent="0.15">
      <c r="A235" s="20"/>
      <c r="B235" s="116" t="s">
        <v>1217</v>
      </c>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c r="AT235" s="117"/>
      <c r="AU235" s="117"/>
      <c r="AV235" s="117"/>
      <c r="AW235" s="117"/>
      <c r="AX235" s="117"/>
      <c r="AY235" s="117"/>
      <c r="AZ235" s="117"/>
      <c r="BA235" s="117"/>
      <c r="BB235" s="117"/>
      <c r="BC235" s="117"/>
      <c r="BD235" s="117"/>
      <c r="BE235" s="117"/>
      <c r="BF235" s="117"/>
      <c r="BG235" s="117"/>
      <c r="BH235" s="117"/>
      <c r="BI235" s="117"/>
      <c r="BJ235" s="117"/>
    </row>
    <row r="236" spans="1:62" ht="14" x14ac:dyDescent="0.15">
      <c r="A236" s="20" t="str">
        <f t="shared" si="3"/>
        <v>VideoPhase1WA</v>
      </c>
      <c r="B236" s="4" t="s">
        <v>1218</v>
      </c>
    </row>
    <row r="237" spans="1:62" ht="14" x14ac:dyDescent="0.15">
      <c r="A237" s="20" t="str">
        <f t="shared" si="3"/>
        <v>UserEngagement1aWA[SQ002]</v>
      </c>
      <c r="B237" s="4" t="s">
        <v>803</v>
      </c>
      <c r="C237" s="4">
        <v>1</v>
      </c>
      <c r="D237" s="4">
        <v>2</v>
      </c>
      <c r="E237" s="4">
        <v>0</v>
      </c>
      <c r="F237" s="4">
        <v>1</v>
      </c>
      <c r="G237" s="4">
        <v>0</v>
      </c>
      <c r="H237" s="4">
        <v>1</v>
      </c>
      <c r="I237" s="4">
        <v>-1</v>
      </c>
      <c r="J237" s="4">
        <v>0</v>
      </c>
      <c r="K237" s="4">
        <v>2</v>
      </c>
      <c r="L237" s="4">
        <v>0</v>
      </c>
      <c r="M237" s="4">
        <v>1</v>
      </c>
      <c r="N237" s="4">
        <v>1</v>
      </c>
      <c r="O237" s="4">
        <v>2</v>
      </c>
      <c r="P237" s="4">
        <v>-1</v>
      </c>
      <c r="Q237" s="4">
        <v>-1</v>
      </c>
      <c r="R237" s="4">
        <v>1</v>
      </c>
      <c r="S237" s="4">
        <v>-1</v>
      </c>
      <c r="T237" s="4">
        <v>1</v>
      </c>
      <c r="U237" s="4">
        <v>0</v>
      </c>
      <c r="V237" s="4">
        <v>1</v>
      </c>
      <c r="W237" s="4">
        <v>1</v>
      </c>
      <c r="X237" s="4">
        <v>1</v>
      </c>
      <c r="Y237" s="4">
        <v>-2</v>
      </c>
      <c r="Z237" s="4">
        <v>-1</v>
      </c>
      <c r="AA237" s="4">
        <v>1</v>
      </c>
      <c r="AB237" s="4">
        <v>0</v>
      </c>
      <c r="AC237" s="4">
        <v>1</v>
      </c>
      <c r="AD237" s="4">
        <v>-1</v>
      </c>
      <c r="AE237" s="4">
        <v>-1</v>
      </c>
      <c r="AF237" s="4">
        <v>0</v>
      </c>
      <c r="AG237" s="4">
        <v>0</v>
      </c>
      <c r="AH237" s="4">
        <v>1</v>
      </c>
      <c r="AI237" s="4">
        <v>-2</v>
      </c>
      <c r="AJ237" s="4">
        <v>-2</v>
      </c>
      <c r="AK237" s="4">
        <v>1</v>
      </c>
      <c r="AL237" s="4">
        <v>1</v>
      </c>
      <c r="AM237" s="4">
        <v>1</v>
      </c>
      <c r="AN237" s="4">
        <v>1</v>
      </c>
      <c r="AO237" s="4">
        <v>0</v>
      </c>
      <c r="AP237" s="4">
        <v>1</v>
      </c>
      <c r="AQ237" s="4">
        <v>0</v>
      </c>
      <c r="AR237" s="4">
        <v>-1</v>
      </c>
      <c r="AS237" s="4">
        <v>-2</v>
      </c>
      <c r="AT237" s="4">
        <v>0</v>
      </c>
      <c r="AU237" s="4">
        <v>-2</v>
      </c>
      <c r="AV237" s="4">
        <v>1</v>
      </c>
      <c r="AW237" s="4">
        <v>0</v>
      </c>
      <c r="AX237" s="4">
        <v>1</v>
      </c>
      <c r="AY237" s="4">
        <v>1</v>
      </c>
      <c r="AZ237" s="4">
        <v>0</v>
      </c>
      <c r="BA237" s="4">
        <v>2</v>
      </c>
      <c r="BB237" s="4">
        <v>0</v>
      </c>
      <c r="BC237" s="4">
        <v>0</v>
      </c>
      <c r="BD237" s="4">
        <v>0</v>
      </c>
      <c r="BE237" s="4">
        <v>1</v>
      </c>
      <c r="BF237" s="4">
        <v>1</v>
      </c>
      <c r="BG237" s="4">
        <v>-1</v>
      </c>
      <c r="BH237" s="4">
        <v>1</v>
      </c>
      <c r="BI237" s="4">
        <v>-2</v>
      </c>
      <c r="BJ237" s="4">
        <v>1</v>
      </c>
    </row>
    <row r="238" spans="1:62" ht="14" x14ac:dyDescent="0.15">
      <c r="A238" s="20" t="str">
        <f t="shared" si="3"/>
        <v>UserEngagement1aWA[SQ001]</v>
      </c>
      <c r="B238" s="4" t="s">
        <v>804</v>
      </c>
      <c r="C238" s="4">
        <v>1</v>
      </c>
      <c r="D238" s="4">
        <v>2</v>
      </c>
      <c r="E238" s="4">
        <v>0</v>
      </c>
      <c r="F238" s="4">
        <v>0</v>
      </c>
      <c r="G238" s="4">
        <v>0</v>
      </c>
      <c r="H238" s="4">
        <v>1</v>
      </c>
      <c r="I238" s="4">
        <v>0</v>
      </c>
      <c r="J238" s="4">
        <v>-1</v>
      </c>
      <c r="K238" s="4">
        <v>1</v>
      </c>
      <c r="L238" s="4">
        <v>0</v>
      </c>
      <c r="M238" s="4">
        <v>1</v>
      </c>
      <c r="N238" s="4">
        <v>1</v>
      </c>
      <c r="O238" s="4">
        <v>1</v>
      </c>
      <c r="P238" s="4">
        <v>0</v>
      </c>
      <c r="Q238" s="4">
        <v>-1</v>
      </c>
      <c r="R238" s="4">
        <v>1</v>
      </c>
      <c r="S238" s="4">
        <v>-1</v>
      </c>
      <c r="T238" s="4">
        <v>1</v>
      </c>
      <c r="U238" s="4">
        <v>0</v>
      </c>
      <c r="V238" s="4">
        <v>1</v>
      </c>
      <c r="W238" s="4">
        <v>2</v>
      </c>
      <c r="X238" s="4">
        <v>2</v>
      </c>
      <c r="Y238" s="4">
        <v>-2</v>
      </c>
      <c r="Z238" s="4">
        <v>0</v>
      </c>
      <c r="AA238" s="4">
        <v>1</v>
      </c>
      <c r="AB238" s="4">
        <v>0</v>
      </c>
      <c r="AC238" s="4">
        <v>1</v>
      </c>
      <c r="AD238" s="4">
        <v>-2</v>
      </c>
      <c r="AE238" s="4">
        <v>0</v>
      </c>
      <c r="AF238" s="4">
        <v>1</v>
      </c>
      <c r="AG238" s="4">
        <v>1</v>
      </c>
      <c r="AH238" s="4">
        <v>0</v>
      </c>
      <c r="AI238" s="4">
        <v>0</v>
      </c>
      <c r="AJ238" s="4">
        <v>-2</v>
      </c>
      <c r="AK238" s="4">
        <v>2</v>
      </c>
      <c r="AL238" s="4">
        <v>1</v>
      </c>
      <c r="AM238" s="4">
        <v>1</v>
      </c>
      <c r="AN238" s="4">
        <v>1</v>
      </c>
      <c r="AO238" s="4">
        <v>2</v>
      </c>
      <c r="AP238" s="4">
        <v>2</v>
      </c>
      <c r="AQ238" s="4">
        <v>0</v>
      </c>
      <c r="AR238" s="4">
        <v>1</v>
      </c>
      <c r="AS238" s="4">
        <v>-2</v>
      </c>
      <c r="AT238" s="4">
        <v>-2</v>
      </c>
      <c r="AU238" s="4">
        <v>-2</v>
      </c>
      <c r="AV238" s="4">
        <v>1</v>
      </c>
      <c r="AW238" s="4">
        <v>-1</v>
      </c>
      <c r="AX238" s="4">
        <v>1</v>
      </c>
      <c r="AY238" s="4">
        <v>1</v>
      </c>
      <c r="AZ238" s="4">
        <v>0</v>
      </c>
      <c r="BA238" s="4">
        <v>2</v>
      </c>
      <c r="BB238" s="4">
        <v>0</v>
      </c>
      <c r="BC238" s="4">
        <v>0</v>
      </c>
      <c r="BD238" s="4">
        <v>0</v>
      </c>
      <c r="BE238" s="4">
        <v>0</v>
      </c>
      <c r="BF238" s="4">
        <v>2</v>
      </c>
      <c r="BG238" s="4">
        <v>-1</v>
      </c>
      <c r="BH238" s="4">
        <v>2</v>
      </c>
      <c r="BI238" s="4">
        <v>-1</v>
      </c>
      <c r="BJ238" s="4">
        <v>0</v>
      </c>
    </row>
    <row r="239" spans="1:62" ht="14" x14ac:dyDescent="0.15">
      <c r="A239" s="20" t="str">
        <f t="shared" si="3"/>
        <v>UserEngagement1aWA[SQ003]</v>
      </c>
      <c r="B239" s="4" t="s">
        <v>805</v>
      </c>
      <c r="C239" s="4">
        <v>1</v>
      </c>
      <c r="D239" s="4">
        <v>2</v>
      </c>
      <c r="E239" s="4">
        <v>0</v>
      </c>
      <c r="F239" s="4">
        <v>2</v>
      </c>
      <c r="G239" s="4">
        <v>0</v>
      </c>
      <c r="H239" s="4">
        <v>0</v>
      </c>
      <c r="I239" s="4">
        <v>0</v>
      </c>
      <c r="J239" s="4">
        <v>1</v>
      </c>
      <c r="K239" s="4">
        <v>1</v>
      </c>
      <c r="L239" s="4">
        <v>0</v>
      </c>
      <c r="M239" s="4">
        <v>0</v>
      </c>
      <c r="N239" s="4">
        <v>0</v>
      </c>
      <c r="O239" s="4">
        <v>0</v>
      </c>
      <c r="P239" s="4">
        <v>-1</v>
      </c>
      <c r="Q239" s="4">
        <v>-1</v>
      </c>
      <c r="R239" s="4">
        <v>0</v>
      </c>
      <c r="S239" s="4">
        <v>-1</v>
      </c>
      <c r="T239" s="4">
        <v>1</v>
      </c>
      <c r="U239" s="4">
        <v>0</v>
      </c>
      <c r="V239" s="4">
        <v>1</v>
      </c>
      <c r="W239" s="4">
        <v>1</v>
      </c>
      <c r="X239" s="4">
        <v>1</v>
      </c>
      <c r="Y239" s="4">
        <v>-2</v>
      </c>
      <c r="Z239" s="4">
        <v>0</v>
      </c>
      <c r="AA239" s="4">
        <v>1</v>
      </c>
      <c r="AB239" s="4">
        <v>2</v>
      </c>
      <c r="AC239" s="4">
        <v>2</v>
      </c>
      <c r="AD239" s="4">
        <v>-1</v>
      </c>
      <c r="AE239" s="4">
        <v>1</v>
      </c>
      <c r="AF239" s="4">
        <v>0</v>
      </c>
      <c r="AG239" s="4">
        <v>1</v>
      </c>
      <c r="AH239" s="4">
        <v>0</v>
      </c>
      <c r="AI239" s="4">
        <v>0</v>
      </c>
      <c r="AJ239" s="4">
        <v>-2</v>
      </c>
      <c r="AK239" s="4">
        <v>1</v>
      </c>
      <c r="AL239" s="4">
        <v>1</v>
      </c>
      <c r="AM239" s="4">
        <v>1</v>
      </c>
      <c r="AN239" s="4">
        <v>0</v>
      </c>
      <c r="AO239" s="4">
        <v>2</v>
      </c>
      <c r="AP239" s="4">
        <v>0</v>
      </c>
      <c r="AQ239" s="4">
        <v>0</v>
      </c>
      <c r="AR239" s="4">
        <v>1</v>
      </c>
      <c r="AS239" s="4">
        <v>-2</v>
      </c>
      <c r="AT239" s="4">
        <v>-2</v>
      </c>
      <c r="AU239" s="4">
        <v>-2</v>
      </c>
      <c r="AV239" s="4">
        <v>0</v>
      </c>
      <c r="AW239" s="4">
        <v>-2</v>
      </c>
      <c r="AX239" s="4">
        <v>1</v>
      </c>
      <c r="AY239" s="4">
        <v>1</v>
      </c>
      <c r="AZ239" s="4">
        <v>0</v>
      </c>
      <c r="BA239" s="4">
        <v>1</v>
      </c>
      <c r="BB239" s="4">
        <v>-1</v>
      </c>
      <c r="BC239" s="4">
        <v>0</v>
      </c>
      <c r="BD239" s="4">
        <v>1</v>
      </c>
      <c r="BE239" s="4">
        <v>0</v>
      </c>
      <c r="BF239" s="4">
        <v>2</v>
      </c>
      <c r="BG239" s="4">
        <v>0</v>
      </c>
      <c r="BH239" s="4">
        <v>2</v>
      </c>
      <c r="BI239" s="4">
        <v>0</v>
      </c>
      <c r="BJ239" s="4">
        <v>1</v>
      </c>
    </row>
    <row r="240" spans="1:62" ht="14" x14ac:dyDescent="0.15">
      <c r="A240" s="20" t="str">
        <f t="shared" si="3"/>
        <v>UserEngagement1aWA[SQ004]</v>
      </c>
      <c r="B240" s="4" t="s">
        <v>806</v>
      </c>
      <c r="C240" s="4">
        <v>1</v>
      </c>
      <c r="D240" s="4">
        <v>2</v>
      </c>
      <c r="E240" s="4">
        <v>0</v>
      </c>
      <c r="F240" s="4">
        <v>2</v>
      </c>
      <c r="G240" s="4">
        <v>0</v>
      </c>
      <c r="H240" s="4">
        <v>1</v>
      </c>
      <c r="I240" s="4">
        <v>0</v>
      </c>
      <c r="J240" s="4">
        <v>0</v>
      </c>
      <c r="K240" s="4">
        <v>1</v>
      </c>
      <c r="L240" s="4">
        <v>0</v>
      </c>
      <c r="M240" s="4">
        <v>1</v>
      </c>
      <c r="N240" s="4">
        <v>0</v>
      </c>
      <c r="O240" s="4">
        <v>1</v>
      </c>
      <c r="P240" s="4">
        <v>-1</v>
      </c>
      <c r="Q240" s="4">
        <v>-2</v>
      </c>
      <c r="R240" s="4">
        <v>-1</v>
      </c>
      <c r="S240" s="4">
        <v>-1</v>
      </c>
      <c r="T240" s="4">
        <v>1</v>
      </c>
      <c r="U240" s="4">
        <v>0</v>
      </c>
      <c r="V240" s="4">
        <v>1</v>
      </c>
      <c r="W240" s="4">
        <v>0</v>
      </c>
      <c r="X240" s="4">
        <v>0</v>
      </c>
      <c r="Y240" s="4">
        <v>-2</v>
      </c>
      <c r="Z240" s="4">
        <v>0</v>
      </c>
      <c r="AA240" s="4">
        <v>1</v>
      </c>
      <c r="AB240" s="4">
        <v>0</v>
      </c>
      <c r="AC240" s="4">
        <v>0</v>
      </c>
      <c r="AD240" s="4">
        <v>-1</v>
      </c>
      <c r="AE240" s="4">
        <v>0</v>
      </c>
      <c r="AF240" s="4">
        <v>0</v>
      </c>
      <c r="AG240" s="4">
        <v>1</v>
      </c>
      <c r="AH240" s="4">
        <v>1</v>
      </c>
      <c r="AI240" s="4">
        <v>0</v>
      </c>
      <c r="AJ240" s="4">
        <v>-2</v>
      </c>
      <c r="AK240" s="4">
        <v>1</v>
      </c>
      <c r="AL240" s="4">
        <v>1</v>
      </c>
      <c r="AM240" s="4">
        <v>1</v>
      </c>
      <c r="AN240" s="4">
        <v>1</v>
      </c>
      <c r="AO240" s="4">
        <v>1</v>
      </c>
      <c r="AP240" s="4">
        <v>0</v>
      </c>
      <c r="AQ240" s="4">
        <v>0</v>
      </c>
      <c r="AR240" s="4">
        <v>0</v>
      </c>
      <c r="AS240" s="4">
        <v>-2</v>
      </c>
      <c r="AT240" s="4">
        <v>-2</v>
      </c>
      <c r="AU240" s="4">
        <v>-2</v>
      </c>
      <c r="AV240" s="4">
        <v>1</v>
      </c>
      <c r="AW240" s="4">
        <v>-1</v>
      </c>
      <c r="AX240" s="4">
        <v>1</v>
      </c>
      <c r="AY240" s="4">
        <v>1</v>
      </c>
      <c r="AZ240" s="4">
        <v>0</v>
      </c>
      <c r="BA240" s="4">
        <v>1</v>
      </c>
      <c r="BB240" s="4">
        <v>0</v>
      </c>
      <c r="BC240" s="4">
        <v>0</v>
      </c>
      <c r="BD240" s="4">
        <v>0</v>
      </c>
      <c r="BE240" s="4">
        <v>0</v>
      </c>
      <c r="BF240" s="4">
        <v>2</v>
      </c>
      <c r="BG240" s="4">
        <v>-1</v>
      </c>
      <c r="BH240" s="4">
        <v>2</v>
      </c>
      <c r="BI240" s="4">
        <v>-1</v>
      </c>
      <c r="BJ240" s="4">
        <v>1</v>
      </c>
    </row>
    <row r="241" spans="1:62" ht="14" x14ac:dyDescent="0.15">
      <c r="A241" s="20" t="str">
        <f t="shared" si="3"/>
        <v>VideoPhase2WA</v>
      </c>
      <c r="B241" s="4" t="s">
        <v>1219</v>
      </c>
    </row>
    <row r="242" spans="1:62" ht="14" x14ac:dyDescent="0.15">
      <c r="A242" s="20" t="str">
        <f t="shared" si="3"/>
        <v>UserEngagement1bWA[SQ002]</v>
      </c>
      <c r="B242" s="4" t="s">
        <v>807</v>
      </c>
      <c r="C242" s="4">
        <v>1</v>
      </c>
      <c r="D242" s="4">
        <v>2</v>
      </c>
      <c r="E242" s="4">
        <v>0</v>
      </c>
      <c r="F242" s="4">
        <v>1</v>
      </c>
      <c r="G242" s="4">
        <v>0</v>
      </c>
      <c r="H242" s="4">
        <v>1</v>
      </c>
      <c r="I242" s="4">
        <v>1</v>
      </c>
      <c r="J242" s="4">
        <v>1</v>
      </c>
      <c r="K242" s="4">
        <v>1</v>
      </c>
      <c r="L242" s="4">
        <v>2</v>
      </c>
      <c r="M242" s="4">
        <v>1</v>
      </c>
      <c r="N242" s="4">
        <v>1</v>
      </c>
      <c r="O242" s="4">
        <v>2</v>
      </c>
      <c r="P242" s="4">
        <v>0</v>
      </c>
      <c r="Q242" s="4">
        <v>1</v>
      </c>
      <c r="R242" s="4">
        <v>1</v>
      </c>
      <c r="S242" s="4">
        <v>0</v>
      </c>
      <c r="T242" s="4">
        <v>2</v>
      </c>
      <c r="U242" s="4">
        <v>1</v>
      </c>
      <c r="V242" s="4">
        <v>0</v>
      </c>
      <c r="W242" s="4">
        <v>1</v>
      </c>
      <c r="X242" s="4">
        <v>1</v>
      </c>
      <c r="Y242" s="4">
        <v>-2</v>
      </c>
      <c r="Z242" s="4">
        <v>0</v>
      </c>
      <c r="AA242" s="4">
        <v>1</v>
      </c>
      <c r="AB242" s="4">
        <v>1</v>
      </c>
      <c r="AC242" s="4">
        <v>1</v>
      </c>
      <c r="AD242" s="4">
        <v>-1</v>
      </c>
      <c r="AE242" s="4">
        <v>-2</v>
      </c>
      <c r="AF242" s="4">
        <v>1</v>
      </c>
      <c r="AG242" s="4">
        <v>1</v>
      </c>
      <c r="AH242" s="4">
        <v>1</v>
      </c>
      <c r="AI242" s="4">
        <v>2</v>
      </c>
      <c r="AJ242" s="4">
        <v>2</v>
      </c>
      <c r="AK242" s="4">
        <v>0</v>
      </c>
      <c r="AL242" s="4">
        <v>1</v>
      </c>
      <c r="AM242" s="4">
        <v>1</v>
      </c>
      <c r="AN242" s="4">
        <v>1</v>
      </c>
      <c r="AO242" s="4">
        <v>1</v>
      </c>
      <c r="AP242" s="4">
        <v>2</v>
      </c>
      <c r="AQ242" s="4">
        <v>1</v>
      </c>
      <c r="AR242" s="4">
        <v>1</v>
      </c>
      <c r="AS242" s="4">
        <v>0</v>
      </c>
      <c r="AT242" s="4">
        <v>0</v>
      </c>
      <c r="AU242" s="4">
        <v>-2</v>
      </c>
      <c r="AV242" s="4">
        <v>1</v>
      </c>
      <c r="AW242" s="4">
        <v>2</v>
      </c>
      <c r="AX242" s="4">
        <v>1</v>
      </c>
      <c r="AY242" s="4">
        <v>-1</v>
      </c>
      <c r="AZ242" s="4">
        <v>-1</v>
      </c>
      <c r="BA242" s="4">
        <v>1</v>
      </c>
      <c r="BB242" s="4">
        <v>-1</v>
      </c>
      <c r="BC242" s="4">
        <v>1</v>
      </c>
      <c r="BD242" s="4">
        <v>1</v>
      </c>
      <c r="BE242" s="4">
        <v>1</v>
      </c>
      <c r="BF242" s="4">
        <v>-2</v>
      </c>
      <c r="BG242" s="4">
        <v>-2</v>
      </c>
      <c r="BH242" s="4">
        <v>2</v>
      </c>
      <c r="BI242" s="4">
        <v>-1</v>
      </c>
      <c r="BJ242" s="4">
        <v>1</v>
      </c>
    </row>
    <row r="243" spans="1:62" ht="14" x14ac:dyDescent="0.15">
      <c r="A243" s="20" t="str">
        <f t="shared" si="3"/>
        <v>UserEngagement1bWA[SQ001]</v>
      </c>
      <c r="B243" s="4" t="s">
        <v>808</v>
      </c>
      <c r="C243" s="4">
        <v>1</v>
      </c>
      <c r="D243" s="4">
        <v>2</v>
      </c>
      <c r="E243" s="4">
        <v>1</v>
      </c>
      <c r="F243" s="4">
        <v>1</v>
      </c>
      <c r="G243" s="4">
        <v>0</v>
      </c>
      <c r="H243" s="4">
        <v>1</v>
      </c>
      <c r="I243" s="4">
        <v>1</v>
      </c>
      <c r="J243" s="4">
        <v>1</v>
      </c>
      <c r="K243" s="4">
        <v>1</v>
      </c>
      <c r="L243" s="4">
        <v>2</v>
      </c>
      <c r="M243" s="4">
        <v>1</v>
      </c>
      <c r="N243" s="4">
        <v>1</v>
      </c>
      <c r="O243" s="4">
        <v>2</v>
      </c>
      <c r="P243" s="4">
        <v>0</v>
      </c>
      <c r="Q243" s="4">
        <v>1</v>
      </c>
      <c r="R243" s="4">
        <v>0</v>
      </c>
      <c r="S243" s="4">
        <v>0</v>
      </c>
      <c r="T243" s="4">
        <v>1</v>
      </c>
      <c r="U243" s="4">
        <v>1</v>
      </c>
      <c r="V243" s="4">
        <v>1</v>
      </c>
      <c r="W243" s="4">
        <v>1</v>
      </c>
      <c r="X243" s="4">
        <v>2</v>
      </c>
      <c r="Y243" s="4">
        <v>-2</v>
      </c>
      <c r="Z243" s="4">
        <v>-1</v>
      </c>
      <c r="AA243" s="4">
        <v>2</v>
      </c>
      <c r="AB243" s="4">
        <v>1</v>
      </c>
      <c r="AC243" s="4">
        <v>1</v>
      </c>
      <c r="AD243" s="4">
        <v>-1</v>
      </c>
      <c r="AE243" s="4">
        <v>0</v>
      </c>
      <c r="AF243" s="4">
        <v>1</v>
      </c>
      <c r="AG243" s="4">
        <v>1</v>
      </c>
      <c r="AH243" s="4">
        <v>1</v>
      </c>
      <c r="AI243" s="4">
        <v>2</v>
      </c>
      <c r="AJ243" s="4">
        <v>2</v>
      </c>
      <c r="AK243" s="4">
        <v>1</v>
      </c>
      <c r="AL243" s="4">
        <v>1</v>
      </c>
      <c r="AM243" s="4">
        <v>1</v>
      </c>
      <c r="AN243" s="4">
        <v>1</v>
      </c>
      <c r="AO243" s="4">
        <v>2</v>
      </c>
      <c r="AP243" s="4">
        <v>2</v>
      </c>
      <c r="AQ243" s="4">
        <v>1</v>
      </c>
      <c r="AR243" s="4">
        <v>1</v>
      </c>
      <c r="AS243" s="4">
        <v>0</v>
      </c>
      <c r="AT243" s="4">
        <v>0</v>
      </c>
      <c r="AU243" s="4">
        <v>-2</v>
      </c>
      <c r="AV243" s="4">
        <v>0</v>
      </c>
      <c r="AW243" s="4">
        <v>1</v>
      </c>
      <c r="AX243" s="4">
        <v>1</v>
      </c>
      <c r="AY243" s="4">
        <v>1</v>
      </c>
      <c r="AZ243" s="4">
        <v>0</v>
      </c>
      <c r="BA243" s="4">
        <v>2</v>
      </c>
      <c r="BB243" s="4">
        <v>0</v>
      </c>
      <c r="BC243" s="4">
        <v>-1</v>
      </c>
      <c r="BD243" s="4">
        <v>0</v>
      </c>
      <c r="BE243" s="4">
        <v>0</v>
      </c>
      <c r="BF243" s="4">
        <v>-2</v>
      </c>
      <c r="BG243" s="4">
        <v>-2</v>
      </c>
      <c r="BH243" s="4">
        <v>2</v>
      </c>
      <c r="BI243" s="4">
        <v>-1</v>
      </c>
      <c r="BJ243" s="4">
        <v>1</v>
      </c>
    </row>
    <row r="244" spans="1:62" ht="14" x14ac:dyDescent="0.15">
      <c r="A244" s="20" t="str">
        <f t="shared" si="3"/>
        <v>UserEngagement1bWA[SQ003]</v>
      </c>
      <c r="B244" s="4" t="s">
        <v>809</v>
      </c>
      <c r="C244" s="4">
        <v>1</v>
      </c>
      <c r="D244" s="4">
        <v>2</v>
      </c>
      <c r="E244" s="4">
        <v>1</v>
      </c>
      <c r="F244" s="4">
        <v>2</v>
      </c>
      <c r="G244" s="4">
        <v>0</v>
      </c>
      <c r="H244" s="4">
        <v>1</v>
      </c>
      <c r="I244" s="4">
        <v>1</v>
      </c>
      <c r="J244" s="4">
        <v>1</v>
      </c>
      <c r="K244" s="4">
        <v>1</v>
      </c>
      <c r="L244" s="4">
        <v>2</v>
      </c>
      <c r="M244" s="4">
        <v>1</v>
      </c>
      <c r="N244" s="4">
        <v>1</v>
      </c>
      <c r="O244" s="4">
        <v>1</v>
      </c>
      <c r="P244" s="4">
        <v>1</v>
      </c>
      <c r="Q244" s="4">
        <v>1</v>
      </c>
      <c r="R244" s="4">
        <v>-2</v>
      </c>
      <c r="S244" s="4">
        <v>-1</v>
      </c>
      <c r="T244" s="4">
        <v>2</v>
      </c>
      <c r="U244" s="4">
        <v>1</v>
      </c>
      <c r="V244" s="4">
        <v>1</v>
      </c>
      <c r="W244" s="4">
        <v>0</v>
      </c>
      <c r="X244" s="4">
        <v>0</v>
      </c>
      <c r="Y244" s="4">
        <v>-2</v>
      </c>
      <c r="Z244" s="4">
        <v>1</v>
      </c>
      <c r="AA244" s="4">
        <v>2</v>
      </c>
      <c r="AB244" s="4">
        <v>1</v>
      </c>
      <c r="AC244" s="4">
        <v>1</v>
      </c>
      <c r="AD244" s="4">
        <v>-2</v>
      </c>
      <c r="AE244" s="4">
        <v>0</v>
      </c>
      <c r="AF244" s="4">
        <v>0</v>
      </c>
      <c r="AG244" s="4">
        <v>2</v>
      </c>
      <c r="AH244" s="4">
        <v>0</v>
      </c>
      <c r="AI244" s="4">
        <v>2</v>
      </c>
      <c r="AJ244" s="4">
        <v>2</v>
      </c>
      <c r="AK244" s="4">
        <v>1</v>
      </c>
      <c r="AL244" s="4">
        <v>1</v>
      </c>
      <c r="AM244" s="4">
        <v>1</v>
      </c>
      <c r="AN244" s="4">
        <v>1</v>
      </c>
      <c r="AO244" s="4">
        <v>1</v>
      </c>
      <c r="AP244" s="4">
        <v>2</v>
      </c>
      <c r="AQ244" s="4">
        <v>1</v>
      </c>
      <c r="AR244" s="4">
        <v>1</v>
      </c>
      <c r="AS244" s="4">
        <v>0</v>
      </c>
      <c r="AT244" s="4">
        <v>0</v>
      </c>
      <c r="AU244" s="4">
        <v>-1</v>
      </c>
      <c r="AV244" s="4">
        <v>1</v>
      </c>
      <c r="AW244" s="4">
        <v>0</v>
      </c>
      <c r="AX244" s="4">
        <v>1</v>
      </c>
      <c r="AY244" s="4">
        <v>1</v>
      </c>
      <c r="AZ244" s="4">
        <v>1</v>
      </c>
      <c r="BA244" s="4">
        <v>1</v>
      </c>
      <c r="BB244" s="4">
        <v>-1</v>
      </c>
      <c r="BC244" s="4">
        <v>0</v>
      </c>
      <c r="BD244" s="4">
        <v>1</v>
      </c>
      <c r="BE244" s="4">
        <v>1</v>
      </c>
      <c r="BF244" s="4">
        <v>-2</v>
      </c>
      <c r="BG244" s="4">
        <v>-2</v>
      </c>
      <c r="BH244" s="4">
        <v>2</v>
      </c>
      <c r="BI244" s="4">
        <v>-1</v>
      </c>
      <c r="BJ244" s="4">
        <v>1</v>
      </c>
    </row>
    <row r="245" spans="1:62" ht="14" x14ac:dyDescent="0.15">
      <c r="A245" s="20" t="str">
        <f t="shared" si="3"/>
        <v>UserEngagement1bWA[SQ004]</v>
      </c>
      <c r="B245" s="4" t="s">
        <v>810</v>
      </c>
      <c r="C245" s="4">
        <v>1</v>
      </c>
      <c r="D245" s="4">
        <v>2</v>
      </c>
      <c r="E245" s="4">
        <v>0</v>
      </c>
      <c r="F245" s="4">
        <v>2</v>
      </c>
      <c r="G245" s="4">
        <v>0</v>
      </c>
      <c r="H245" s="4">
        <v>1</v>
      </c>
      <c r="I245" s="4">
        <v>1</v>
      </c>
      <c r="J245" s="4">
        <v>1</v>
      </c>
      <c r="K245" s="4">
        <v>1</v>
      </c>
      <c r="L245" s="4">
        <v>2</v>
      </c>
      <c r="M245" s="4">
        <v>0</v>
      </c>
      <c r="N245" s="4">
        <v>1</v>
      </c>
      <c r="O245" s="4">
        <v>1</v>
      </c>
      <c r="P245" s="4">
        <v>1</v>
      </c>
      <c r="Q245" s="4">
        <v>1</v>
      </c>
      <c r="R245" s="4">
        <v>0</v>
      </c>
      <c r="S245" s="4">
        <v>0</v>
      </c>
      <c r="T245" s="4">
        <v>1</v>
      </c>
      <c r="U245" s="4">
        <v>1</v>
      </c>
      <c r="V245" s="4">
        <v>1</v>
      </c>
      <c r="W245" s="4">
        <v>0</v>
      </c>
      <c r="X245" s="4">
        <v>1</v>
      </c>
      <c r="Y245" s="4">
        <v>-2</v>
      </c>
      <c r="Z245" s="4">
        <v>0</v>
      </c>
      <c r="AA245" s="4">
        <v>2</v>
      </c>
      <c r="AB245" s="4">
        <v>1</v>
      </c>
      <c r="AC245" s="4">
        <v>0</v>
      </c>
      <c r="AD245" s="4">
        <v>-2</v>
      </c>
      <c r="AE245" s="4">
        <v>0</v>
      </c>
      <c r="AF245" s="4">
        <v>1</v>
      </c>
      <c r="AG245" s="4">
        <v>2</v>
      </c>
      <c r="AH245" s="4">
        <v>1</v>
      </c>
      <c r="AI245" s="4">
        <v>1</v>
      </c>
      <c r="AJ245" s="4">
        <v>2</v>
      </c>
      <c r="AK245" s="4">
        <v>1</v>
      </c>
      <c r="AL245" s="4">
        <v>1</v>
      </c>
      <c r="AM245" s="4">
        <v>1</v>
      </c>
      <c r="AN245" s="4">
        <v>0</v>
      </c>
      <c r="AO245" s="4">
        <v>1</v>
      </c>
      <c r="AP245" s="4">
        <v>2</v>
      </c>
      <c r="AQ245" s="4">
        <v>1</v>
      </c>
      <c r="AR245" s="4">
        <v>1</v>
      </c>
      <c r="AS245" s="4">
        <v>0</v>
      </c>
      <c r="AT245" s="4">
        <v>0</v>
      </c>
      <c r="AU245" s="4">
        <v>-2</v>
      </c>
      <c r="AV245" s="4">
        <v>1</v>
      </c>
      <c r="AW245" s="4">
        <v>1</v>
      </c>
      <c r="AX245" s="4">
        <v>1</v>
      </c>
      <c r="AY245" s="4">
        <v>0</v>
      </c>
      <c r="AZ245" s="4">
        <v>0</v>
      </c>
      <c r="BA245" s="4">
        <v>1</v>
      </c>
      <c r="BB245" s="4">
        <v>0</v>
      </c>
      <c r="BC245" s="4">
        <v>-1</v>
      </c>
      <c r="BD245" s="4">
        <v>0</v>
      </c>
      <c r="BE245" s="4">
        <v>0</v>
      </c>
      <c r="BF245" s="4">
        <v>-2</v>
      </c>
      <c r="BG245" s="4">
        <v>-2</v>
      </c>
      <c r="BH245" s="4">
        <v>2</v>
      </c>
      <c r="BI245" s="4">
        <v>0</v>
      </c>
      <c r="BJ245" s="4">
        <v>1</v>
      </c>
    </row>
    <row r="246" spans="1:62" ht="14" x14ac:dyDescent="0.15">
      <c r="A246" s="20" t="str">
        <f t="shared" si="3"/>
        <v>VideoPhase3WA</v>
      </c>
      <c r="B246" s="4" t="s">
        <v>1220</v>
      </c>
    </row>
    <row r="247" spans="1:62" ht="14" x14ac:dyDescent="0.15">
      <c r="A247" s="20" t="str">
        <f t="shared" si="3"/>
        <v>UserEngagement1cWA[SQ002]</v>
      </c>
      <c r="B247" s="4" t="s">
        <v>811</v>
      </c>
      <c r="C247" s="4">
        <v>1</v>
      </c>
      <c r="D247" s="4">
        <v>2</v>
      </c>
      <c r="E247" s="4">
        <v>0</v>
      </c>
      <c r="F247" s="4">
        <v>1</v>
      </c>
      <c r="G247" s="4">
        <v>0</v>
      </c>
      <c r="H247" s="4">
        <v>-1</v>
      </c>
      <c r="I247" s="4">
        <v>0</v>
      </c>
      <c r="J247" s="4">
        <v>-1</v>
      </c>
      <c r="K247" s="4">
        <v>1</v>
      </c>
      <c r="L247" s="4">
        <v>1</v>
      </c>
      <c r="M247" s="4">
        <v>-1</v>
      </c>
      <c r="N247" s="4">
        <v>2</v>
      </c>
      <c r="O247" s="4">
        <v>-1</v>
      </c>
      <c r="P247" s="4">
        <v>0</v>
      </c>
      <c r="Q247" s="4">
        <v>1</v>
      </c>
      <c r="R247" s="4">
        <v>1</v>
      </c>
      <c r="S247" s="4">
        <v>-1</v>
      </c>
      <c r="T247" s="4">
        <v>1</v>
      </c>
      <c r="U247" s="4">
        <v>0</v>
      </c>
      <c r="V247" s="4">
        <v>1</v>
      </c>
      <c r="W247" s="4">
        <v>0</v>
      </c>
      <c r="X247" s="4">
        <v>0</v>
      </c>
      <c r="Y247" s="4">
        <v>-1</v>
      </c>
      <c r="Z247" s="4">
        <v>0</v>
      </c>
      <c r="AA247" s="4">
        <v>2</v>
      </c>
      <c r="AB247" s="4">
        <v>1</v>
      </c>
      <c r="AC247" s="4">
        <v>1</v>
      </c>
      <c r="AD247" s="4">
        <v>0</v>
      </c>
      <c r="AE247" s="4">
        <v>-1</v>
      </c>
      <c r="AF247" s="4">
        <v>2</v>
      </c>
      <c r="AG247" s="4">
        <v>2</v>
      </c>
      <c r="AH247" s="4">
        <v>1</v>
      </c>
      <c r="AI247" s="4">
        <v>1</v>
      </c>
      <c r="AJ247" s="4">
        <v>1</v>
      </c>
      <c r="AK247" s="4">
        <v>2</v>
      </c>
      <c r="AL247" s="4">
        <v>1</v>
      </c>
      <c r="AM247" s="4">
        <v>0</v>
      </c>
      <c r="AN247" s="4">
        <v>2</v>
      </c>
      <c r="AO247" s="4">
        <v>2</v>
      </c>
      <c r="AP247" s="4">
        <v>0</v>
      </c>
      <c r="AQ247" s="4">
        <v>0</v>
      </c>
      <c r="AR247" s="4">
        <v>0</v>
      </c>
      <c r="AS247" s="4">
        <v>-1</v>
      </c>
      <c r="AT247" s="4">
        <v>-1</v>
      </c>
      <c r="AU247" s="4">
        <v>-1</v>
      </c>
      <c r="AV247" s="4">
        <v>2</v>
      </c>
      <c r="AW247" s="4">
        <v>1</v>
      </c>
      <c r="AX247" s="4">
        <v>1</v>
      </c>
      <c r="AY247" s="4">
        <v>0</v>
      </c>
      <c r="AZ247" s="4">
        <v>1</v>
      </c>
      <c r="BA247" s="4">
        <v>1</v>
      </c>
      <c r="BB247" s="4">
        <v>-1</v>
      </c>
      <c r="BC247" s="4">
        <v>1</v>
      </c>
      <c r="BD247" s="4">
        <v>0</v>
      </c>
      <c r="BE247" s="4">
        <v>1</v>
      </c>
      <c r="BF247" s="4">
        <v>-1</v>
      </c>
      <c r="BG247" s="4">
        <v>0</v>
      </c>
      <c r="BH247" s="4">
        <v>1</v>
      </c>
      <c r="BI247" s="4">
        <v>-1</v>
      </c>
      <c r="BJ247" s="4">
        <v>1</v>
      </c>
    </row>
    <row r="248" spans="1:62" ht="14" x14ac:dyDescent="0.15">
      <c r="A248" s="20" t="str">
        <f t="shared" si="3"/>
        <v>UserEngagement1cWA[SQ001]</v>
      </c>
      <c r="B248" s="4" t="s">
        <v>812</v>
      </c>
      <c r="C248" s="4">
        <v>1</v>
      </c>
      <c r="D248" s="4">
        <v>2</v>
      </c>
      <c r="E248" s="4">
        <v>1</v>
      </c>
      <c r="F248" s="4">
        <v>1</v>
      </c>
      <c r="G248" s="4">
        <v>0</v>
      </c>
      <c r="H248" s="4">
        <v>1</v>
      </c>
      <c r="I248" s="4">
        <v>0</v>
      </c>
      <c r="J248" s="4">
        <v>0</v>
      </c>
      <c r="K248" s="4">
        <v>1</v>
      </c>
      <c r="L248" s="4">
        <v>1</v>
      </c>
      <c r="M248" s="4">
        <v>-1</v>
      </c>
      <c r="N248" s="4">
        <v>2</v>
      </c>
      <c r="O248" s="4">
        <v>0</v>
      </c>
      <c r="P248" s="4">
        <v>-1</v>
      </c>
      <c r="Q248" s="4">
        <v>-1</v>
      </c>
      <c r="R248" s="4">
        <v>1</v>
      </c>
      <c r="S248" s="4">
        <v>0</v>
      </c>
      <c r="T248" s="4">
        <v>2</v>
      </c>
      <c r="U248" s="4">
        <v>1</v>
      </c>
      <c r="V248" s="4">
        <v>0</v>
      </c>
      <c r="W248" s="4">
        <v>0</v>
      </c>
      <c r="X248" s="4">
        <v>1</v>
      </c>
      <c r="Y248" s="4">
        <v>-1</v>
      </c>
      <c r="Z248" s="4">
        <v>1</v>
      </c>
      <c r="AA248" s="4">
        <v>2</v>
      </c>
      <c r="AB248" s="4">
        <v>1</v>
      </c>
      <c r="AC248" s="4">
        <v>1</v>
      </c>
      <c r="AD248" s="4">
        <v>-1</v>
      </c>
      <c r="AE248" s="4">
        <v>0</v>
      </c>
      <c r="AF248" s="4">
        <v>2</v>
      </c>
      <c r="AG248" s="4">
        <v>1</v>
      </c>
      <c r="AH248" s="4">
        <v>1</v>
      </c>
      <c r="AI248" s="4">
        <v>1</v>
      </c>
      <c r="AJ248" s="4">
        <v>1</v>
      </c>
      <c r="AK248" s="4">
        <v>1</v>
      </c>
      <c r="AL248" s="4">
        <v>0</v>
      </c>
      <c r="AM248" s="4">
        <v>0</v>
      </c>
      <c r="AN248" s="4">
        <v>1</v>
      </c>
      <c r="AO248" s="4">
        <v>1</v>
      </c>
      <c r="AP248" s="4">
        <v>0</v>
      </c>
      <c r="AQ248" s="4">
        <v>0</v>
      </c>
      <c r="AR248" s="4">
        <v>1</v>
      </c>
      <c r="AS248" s="4">
        <v>-2</v>
      </c>
      <c r="AT248" s="4">
        <v>0</v>
      </c>
      <c r="AU248" s="4">
        <v>-2</v>
      </c>
      <c r="AV248" s="4">
        <v>1</v>
      </c>
      <c r="AW248" s="4">
        <v>0</v>
      </c>
      <c r="AX248" s="4">
        <v>1</v>
      </c>
      <c r="AY248" s="4">
        <v>-1</v>
      </c>
      <c r="AZ248" s="4">
        <v>0</v>
      </c>
      <c r="BA248" s="4">
        <v>2</v>
      </c>
      <c r="BB248" s="4">
        <v>0</v>
      </c>
      <c r="BC248" s="4">
        <v>1</v>
      </c>
      <c r="BD248" s="4">
        <v>0</v>
      </c>
      <c r="BE248" s="4">
        <v>0</v>
      </c>
      <c r="BF248" s="4">
        <v>-2</v>
      </c>
      <c r="BG248" s="4">
        <v>1</v>
      </c>
      <c r="BH248" s="4">
        <v>2</v>
      </c>
      <c r="BI248" s="4">
        <v>-1</v>
      </c>
      <c r="BJ248" s="4">
        <v>0</v>
      </c>
    </row>
    <row r="249" spans="1:62" ht="14" x14ac:dyDescent="0.15">
      <c r="A249" s="20" t="str">
        <f t="shared" si="3"/>
        <v>UserEngagement1cWA[SQ003]</v>
      </c>
      <c r="B249" s="4" t="s">
        <v>813</v>
      </c>
      <c r="C249" s="4">
        <v>1</v>
      </c>
      <c r="D249" s="4">
        <v>2</v>
      </c>
      <c r="E249" s="4">
        <v>1</v>
      </c>
      <c r="F249" s="4">
        <v>0</v>
      </c>
      <c r="G249" s="4">
        <v>0</v>
      </c>
      <c r="H249" s="4">
        <v>-2</v>
      </c>
      <c r="I249" s="4">
        <v>0</v>
      </c>
      <c r="J249" s="4">
        <v>0</v>
      </c>
      <c r="K249" s="4">
        <v>2</v>
      </c>
      <c r="L249" s="4">
        <v>1</v>
      </c>
      <c r="M249" s="4">
        <v>-1</v>
      </c>
      <c r="N249" s="4">
        <v>1</v>
      </c>
      <c r="O249" s="4">
        <v>-1</v>
      </c>
      <c r="P249" s="4">
        <v>-1</v>
      </c>
      <c r="Q249" s="4">
        <v>1</v>
      </c>
      <c r="R249" s="4">
        <v>-1</v>
      </c>
      <c r="S249" s="4">
        <v>-1</v>
      </c>
      <c r="T249" s="4">
        <v>2</v>
      </c>
      <c r="U249" s="4">
        <v>0</v>
      </c>
      <c r="V249" s="4">
        <v>0</v>
      </c>
      <c r="W249" s="4">
        <v>-1</v>
      </c>
      <c r="X249" s="4">
        <v>0</v>
      </c>
      <c r="Y249" s="4">
        <v>-1</v>
      </c>
      <c r="Z249" s="4">
        <v>0</v>
      </c>
      <c r="AA249" s="4">
        <v>2</v>
      </c>
      <c r="AB249" s="4">
        <v>0</v>
      </c>
      <c r="AC249" s="4">
        <v>2</v>
      </c>
      <c r="AD249" s="4">
        <v>0</v>
      </c>
      <c r="AE249" s="4">
        <v>1</v>
      </c>
      <c r="AF249" s="4">
        <v>1</v>
      </c>
      <c r="AG249" s="4">
        <v>2</v>
      </c>
      <c r="AH249" s="4">
        <v>0</v>
      </c>
      <c r="AI249" s="4">
        <v>0</v>
      </c>
      <c r="AJ249" s="4">
        <v>1</v>
      </c>
      <c r="AK249" s="4">
        <v>1</v>
      </c>
      <c r="AL249" s="4">
        <v>1</v>
      </c>
      <c r="AM249" s="4">
        <v>0</v>
      </c>
      <c r="AN249" s="4">
        <v>1</v>
      </c>
      <c r="AO249" s="4">
        <v>1</v>
      </c>
      <c r="AP249" s="4">
        <v>1</v>
      </c>
      <c r="AQ249" s="4">
        <v>0</v>
      </c>
      <c r="AR249" s="4">
        <v>1</v>
      </c>
      <c r="AS249" s="4">
        <v>-2</v>
      </c>
      <c r="AT249" s="4">
        <v>0</v>
      </c>
      <c r="AU249" s="4">
        <v>-2</v>
      </c>
      <c r="AV249" s="4">
        <v>0</v>
      </c>
      <c r="AW249" s="4">
        <v>1</v>
      </c>
      <c r="AX249" s="4">
        <v>1</v>
      </c>
      <c r="AY249" s="4">
        <v>-1</v>
      </c>
      <c r="AZ249" s="4">
        <v>0</v>
      </c>
      <c r="BA249" s="4">
        <v>1</v>
      </c>
      <c r="BB249" s="4">
        <v>-1</v>
      </c>
      <c r="BC249" s="4">
        <v>0</v>
      </c>
      <c r="BD249" s="4">
        <v>0</v>
      </c>
      <c r="BE249" s="4">
        <v>0</v>
      </c>
      <c r="BF249" s="4">
        <v>-1</v>
      </c>
      <c r="BG249" s="4">
        <v>2</v>
      </c>
      <c r="BH249" s="4">
        <v>1</v>
      </c>
      <c r="BI249" s="4">
        <v>0</v>
      </c>
      <c r="BJ249" s="4">
        <v>1</v>
      </c>
    </row>
    <row r="250" spans="1:62" ht="14" x14ac:dyDescent="0.15">
      <c r="A250" s="20" t="str">
        <f t="shared" si="3"/>
        <v>UserEngagement1cWA[SQ004]</v>
      </c>
      <c r="B250" s="4" t="s">
        <v>814</v>
      </c>
      <c r="C250" s="4">
        <v>1</v>
      </c>
      <c r="D250" s="4">
        <v>2</v>
      </c>
      <c r="E250" s="4">
        <v>1</v>
      </c>
      <c r="F250" s="4">
        <v>-1</v>
      </c>
      <c r="G250" s="4">
        <v>0</v>
      </c>
      <c r="H250" s="4">
        <v>0</v>
      </c>
      <c r="I250" s="4">
        <v>0</v>
      </c>
      <c r="J250" s="4">
        <v>0</v>
      </c>
      <c r="K250" s="4">
        <v>2</v>
      </c>
      <c r="L250" s="4">
        <v>1</v>
      </c>
      <c r="M250" s="4">
        <v>0</v>
      </c>
      <c r="N250" s="4">
        <v>1</v>
      </c>
      <c r="O250" s="4">
        <v>-1</v>
      </c>
      <c r="P250" s="4">
        <v>-1</v>
      </c>
      <c r="Q250" s="4">
        <v>-2</v>
      </c>
      <c r="R250" s="4">
        <v>-2</v>
      </c>
      <c r="S250" s="4">
        <v>-1</v>
      </c>
      <c r="T250" s="4">
        <v>2</v>
      </c>
      <c r="U250" s="4">
        <v>1</v>
      </c>
      <c r="V250" s="4">
        <v>1</v>
      </c>
      <c r="W250" s="4">
        <v>0</v>
      </c>
      <c r="X250" s="4">
        <v>1</v>
      </c>
      <c r="Y250" s="4">
        <v>-1</v>
      </c>
      <c r="Z250" s="4">
        <v>0</v>
      </c>
      <c r="AA250" s="4">
        <v>1</v>
      </c>
      <c r="AB250" s="4">
        <v>1</v>
      </c>
      <c r="AC250" s="4">
        <v>1</v>
      </c>
      <c r="AD250" s="4">
        <v>0</v>
      </c>
      <c r="AE250" s="4">
        <v>-1</v>
      </c>
      <c r="AF250" s="4">
        <v>1</v>
      </c>
      <c r="AG250" s="4">
        <v>1</v>
      </c>
      <c r="AH250" s="4">
        <v>1</v>
      </c>
      <c r="AI250" s="4">
        <v>0</v>
      </c>
      <c r="AJ250" s="4">
        <v>1</v>
      </c>
      <c r="AK250" s="4">
        <v>1</v>
      </c>
      <c r="AL250" s="4">
        <v>0</v>
      </c>
      <c r="AM250" s="4">
        <v>0</v>
      </c>
      <c r="AN250" s="4">
        <v>-1</v>
      </c>
      <c r="AO250" s="4">
        <v>1</v>
      </c>
      <c r="AP250" s="4">
        <v>0</v>
      </c>
      <c r="AQ250" s="4">
        <v>0</v>
      </c>
      <c r="AR250" s="4">
        <v>1</v>
      </c>
      <c r="AS250" s="4">
        <v>-1</v>
      </c>
      <c r="AT250" s="4">
        <v>0</v>
      </c>
      <c r="AU250" s="4">
        <v>-2</v>
      </c>
      <c r="AV250" s="4">
        <v>1</v>
      </c>
      <c r="AW250" s="4">
        <v>1</v>
      </c>
      <c r="AX250" s="4">
        <v>1</v>
      </c>
      <c r="AY250" s="4">
        <v>-1</v>
      </c>
      <c r="AZ250" s="4">
        <v>0</v>
      </c>
      <c r="BA250" s="4">
        <v>2</v>
      </c>
      <c r="BB250" s="4">
        <v>0</v>
      </c>
      <c r="BC250" s="4">
        <v>0</v>
      </c>
      <c r="BD250" s="4">
        <v>0</v>
      </c>
      <c r="BE250" s="4">
        <v>0</v>
      </c>
      <c r="BF250" s="4">
        <v>0</v>
      </c>
      <c r="BG250" s="4">
        <v>2</v>
      </c>
      <c r="BH250" s="4">
        <v>1</v>
      </c>
      <c r="BI250" s="4">
        <v>-1</v>
      </c>
      <c r="BJ250" s="4">
        <v>0</v>
      </c>
    </row>
    <row r="251" spans="1:62" ht="14" x14ac:dyDescent="0.15">
      <c r="A251" s="20" t="str">
        <f t="shared" si="3"/>
        <v>VideoPhase4WA</v>
      </c>
      <c r="B251" s="4" t="s">
        <v>1221</v>
      </c>
    </row>
    <row r="252" spans="1:62" ht="14" x14ac:dyDescent="0.15">
      <c r="A252" s="20" t="str">
        <f t="shared" si="3"/>
        <v>UserEngagement1dWA[SQ002]</v>
      </c>
      <c r="B252" s="4" t="s">
        <v>815</v>
      </c>
      <c r="C252" s="4">
        <v>1</v>
      </c>
      <c r="D252" s="4">
        <v>2</v>
      </c>
      <c r="E252" s="4">
        <v>1</v>
      </c>
      <c r="F252" s="4">
        <v>1</v>
      </c>
      <c r="G252" s="4">
        <v>0</v>
      </c>
      <c r="H252" s="4">
        <v>2</v>
      </c>
      <c r="I252" s="4">
        <v>1</v>
      </c>
      <c r="J252" s="4">
        <v>1</v>
      </c>
      <c r="K252" s="4">
        <v>1</v>
      </c>
      <c r="L252" s="4">
        <v>2</v>
      </c>
      <c r="M252" s="4">
        <v>1</v>
      </c>
      <c r="N252" s="4">
        <v>1</v>
      </c>
      <c r="O252" s="4">
        <v>2</v>
      </c>
      <c r="P252" s="4">
        <v>-1</v>
      </c>
      <c r="Q252" s="4">
        <v>1</v>
      </c>
      <c r="R252" s="4">
        <v>1</v>
      </c>
      <c r="S252" s="4">
        <v>1</v>
      </c>
      <c r="T252" s="4">
        <v>1</v>
      </c>
      <c r="U252" s="4">
        <v>1</v>
      </c>
      <c r="V252" s="4">
        <v>1</v>
      </c>
      <c r="W252" s="4">
        <v>1</v>
      </c>
      <c r="X252" s="4">
        <v>2</v>
      </c>
      <c r="Y252" s="4">
        <v>-1</v>
      </c>
      <c r="Z252" s="4">
        <v>0</v>
      </c>
      <c r="AA252" s="4">
        <v>2</v>
      </c>
      <c r="AB252" s="4">
        <v>1</v>
      </c>
      <c r="AC252" s="4">
        <v>1</v>
      </c>
      <c r="AD252" s="4">
        <v>1</v>
      </c>
      <c r="AE252" s="4">
        <v>-1</v>
      </c>
      <c r="AF252" s="4">
        <v>2</v>
      </c>
      <c r="AG252" s="4">
        <v>2</v>
      </c>
      <c r="AH252" s="4">
        <v>1</v>
      </c>
      <c r="AI252" s="4">
        <v>2</v>
      </c>
      <c r="AJ252" s="4">
        <v>1</v>
      </c>
      <c r="AK252" s="4">
        <v>1</v>
      </c>
      <c r="AL252" s="4">
        <v>1</v>
      </c>
      <c r="AM252" s="4">
        <v>-1</v>
      </c>
      <c r="AN252" s="4">
        <v>2</v>
      </c>
      <c r="AO252" s="4">
        <v>2</v>
      </c>
      <c r="AP252" s="4">
        <v>2</v>
      </c>
      <c r="AQ252" s="4">
        <v>0</v>
      </c>
      <c r="AR252" s="4">
        <v>0</v>
      </c>
      <c r="AS252" s="4">
        <v>-2</v>
      </c>
      <c r="AT252" s="4">
        <v>1</v>
      </c>
      <c r="AU252" s="4">
        <v>0</v>
      </c>
      <c r="AV252" s="4">
        <v>1</v>
      </c>
      <c r="AW252" s="4">
        <v>2</v>
      </c>
      <c r="AX252" s="4">
        <v>1</v>
      </c>
      <c r="AY252" s="4">
        <v>2</v>
      </c>
      <c r="AZ252" s="4">
        <v>-1</v>
      </c>
      <c r="BA252" s="4">
        <v>2</v>
      </c>
      <c r="BB252" s="4">
        <v>0</v>
      </c>
      <c r="BC252" s="4">
        <v>1</v>
      </c>
      <c r="BD252" s="4">
        <v>1</v>
      </c>
      <c r="BE252" s="4">
        <v>1</v>
      </c>
      <c r="BF252" s="4">
        <v>-1</v>
      </c>
      <c r="BG252" s="4">
        <v>2</v>
      </c>
      <c r="BH252" s="4">
        <v>1</v>
      </c>
      <c r="BI252" s="4">
        <v>-1</v>
      </c>
      <c r="BJ252" s="4">
        <v>1</v>
      </c>
    </row>
    <row r="253" spans="1:62" ht="14" x14ac:dyDescent="0.15">
      <c r="A253" s="20" t="str">
        <f t="shared" si="3"/>
        <v>UserEngagement1dWA[SQ001]</v>
      </c>
      <c r="B253" s="4" t="s">
        <v>816</v>
      </c>
      <c r="C253" s="4">
        <v>1</v>
      </c>
      <c r="D253" s="4">
        <v>2</v>
      </c>
      <c r="E253" s="4">
        <v>1</v>
      </c>
      <c r="F253" s="4">
        <v>1</v>
      </c>
      <c r="G253" s="4">
        <v>0</v>
      </c>
      <c r="H253" s="4">
        <v>1</v>
      </c>
      <c r="I253" s="4">
        <v>1</v>
      </c>
      <c r="J253" s="4">
        <v>1</v>
      </c>
      <c r="K253" s="4">
        <v>1</v>
      </c>
      <c r="L253" s="4">
        <v>2</v>
      </c>
      <c r="M253" s="4">
        <v>0</v>
      </c>
      <c r="N253" s="4">
        <v>2</v>
      </c>
      <c r="O253" s="4">
        <v>2</v>
      </c>
      <c r="P253" s="4">
        <v>-1</v>
      </c>
      <c r="Q253" s="4">
        <v>-1</v>
      </c>
      <c r="R253" s="4">
        <v>-1</v>
      </c>
      <c r="S253" s="4">
        <v>1</v>
      </c>
      <c r="T253" s="4">
        <v>1</v>
      </c>
      <c r="U253" s="4">
        <v>1</v>
      </c>
      <c r="V253" s="4">
        <v>2</v>
      </c>
      <c r="W253" s="4">
        <v>0</v>
      </c>
      <c r="X253" s="4">
        <v>2</v>
      </c>
      <c r="Y253" s="4">
        <v>-1</v>
      </c>
      <c r="Z253" s="4">
        <v>1</v>
      </c>
      <c r="AA253" s="4">
        <v>2</v>
      </c>
      <c r="AB253" s="4">
        <v>1</v>
      </c>
      <c r="AC253" s="4">
        <v>1</v>
      </c>
      <c r="AD253" s="4">
        <v>0</v>
      </c>
      <c r="AE253" s="4">
        <v>0</v>
      </c>
      <c r="AF253" s="4">
        <v>2</v>
      </c>
      <c r="AG253" s="4">
        <v>2</v>
      </c>
      <c r="AH253" s="4">
        <v>1</v>
      </c>
      <c r="AI253" s="4">
        <v>1</v>
      </c>
      <c r="AJ253" s="4">
        <v>1</v>
      </c>
      <c r="AK253" s="4">
        <v>1</v>
      </c>
      <c r="AL253" s="4">
        <v>0</v>
      </c>
      <c r="AM253" s="4">
        <v>-1</v>
      </c>
      <c r="AN253" s="4">
        <v>1</v>
      </c>
      <c r="AO253" s="4">
        <v>1</v>
      </c>
      <c r="AP253" s="4">
        <v>1</v>
      </c>
      <c r="AQ253" s="4">
        <v>1</v>
      </c>
      <c r="AR253" s="4">
        <v>2</v>
      </c>
      <c r="AS253" s="4">
        <v>0</v>
      </c>
      <c r="AT253" s="4">
        <v>1</v>
      </c>
      <c r="AU253" s="4">
        <v>-2</v>
      </c>
      <c r="AV253" s="4">
        <v>0</v>
      </c>
      <c r="AW253" s="4">
        <v>1</v>
      </c>
      <c r="AX253" s="4">
        <v>1</v>
      </c>
      <c r="AY253" s="4">
        <v>1</v>
      </c>
      <c r="AZ253" s="4">
        <v>1</v>
      </c>
      <c r="BA253" s="4">
        <v>2</v>
      </c>
      <c r="BB253" s="4">
        <v>0</v>
      </c>
      <c r="BC253" s="4">
        <v>1</v>
      </c>
      <c r="BD253" s="4">
        <v>0</v>
      </c>
      <c r="BE253" s="4">
        <v>1</v>
      </c>
      <c r="BF253" s="4">
        <v>-1</v>
      </c>
      <c r="BG253" s="4">
        <v>2</v>
      </c>
      <c r="BH253" s="4">
        <v>2</v>
      </c>
      <c r="BI253" s="4">
        <v>0</v>
      </c>
      <c r="BJ253" s="4">
        <v>1</v>
      </c>
    </row>
    <row r="254" spans="1:62" ht="14" x14ac:dyDescent="0.15">
      <c r="A254" s="20" t="str">
        <f t="shared" si="3"/>
        <v>UserEngagement1dWA[SQ003]</v>
      </c>
      <c r="B254" s="4" t="s">
        <v>817</v>
      </c>
      <c r="C254" s="4">
        <v>1</v>
      </c>
      <c r="D254" s="4">
        <v>2</v>
      </c>
      <c r="E254" s="4">
        <v>1</v>
      </c>
      <c r="F254" s="4">
        <v>0</v>
      </c>
      <c r="G254" s="4">
        <v>0</v>
      </c>
      <c r="H254" s="4">
        <v>2</v>
      </c>
      <c r="I254" s="4">
        <v>1</v>
      </c>
      <c r="J254" s="4">
        <v>1</v>
      </c>
      <c r="K254" s="4">
        <v>1</v>
      </c>
      <c r="L254" s="4">
        <v>2</v>
      </c>
      <c r="M254" s="4">
        <v>1</v>
      </c>
      <c r="N254" s="4">
        <v>2</v>
      </c>
      <c r="O254" s="4">
        <v>2</v>
      </c>
      <c r="P254" s="4">
        <v>-2</v>
      </c>
      <c r="Q254" s="4">
        <v>1</v>
      </c>
      <c r="R254" s="4">
        <v>-2</v>
      </c>
      <c r="S254" s="4">
        <v>1</v>
      </c>
      <c r="T254" s="4">
        <v>1</v>
      </c>
      <c r="U254" s="4">
        <v>1</v>
      </c>
      <c r="V254" s="4">
        <v>1</v>
      </c>
      <c r="W254" s="4">
        <v>0</v>
      </c>
      <c r="X254" s="4">
        <v>1</v>
      </c>
      <c r="Y254" s="4">
        <v>-1</v>
      </c>
      <c r="Z254" s="4">
        <v>-1</v>
      </c>
      <c r="AA254" s="4">
        <v>2</v>
      </c>
      <c r="AB254" s="4">
        <v>2</v>
      </c>
      <c r="AC254" s="4">
        <v>1</v>
      </c>
      <c r="AD254" s="4">
        <v>0</v>
      </c>
      <c r="AE254" s="4">
        <v>1</v>
      </c>
      <c r="AF254" s="4">
        <v>2</v>
      </c>
      <c r="AG254" s="4">
        <v>2</v>
      </c>
      <c r="AH254" s="4">
        <v>0</v>
      </c>
      <c r="AI254" s="4">
        <v>2</v>
      </c>
      <c r="AJ254" s="4">
        <v>1</v>
      </c>
      <c r="AK254" s="4">
        <v>1</v>
      </c>
      <c r="AL254" s="4">
        <v>1</v>
      </c>
      <c r="AM254" s="4">
        <v>-1</v>
      </c>
      <c r="AN254" s="4">
        <v>2</v>
      </c>
      <c r="AO254" s="4">
        <v>2</v>
      </c>
      <c r="AP254" s="4">
        <v>1</v>
      </c>
      <c r="AQ254" s="4">
        <v>1</v>
      </c>
      <c r="AR254" s="4">
        <v>1</v>
      </c>
      <c r="AS254" s="4">
        <v>-2</v>
      </c>
      <c r="AT254" s="4">
        <v>2</v>
      </c>
      <c r="AU254" s="4">
        <v>-2</v>
      </c>
      <c r="AV254" s="4">
        <v>1</v>
      </c>
      <c r="AW254" s="4">
        <v>0</v>
      </c>
      <c r="AX254" s="4">
        <v>1</v>
      </c>
      <c r="AY254" s="4">
        <v>1</v>
      </c>
      <c r="AZ254" s="4">
        <v>1</v>
      </c>
      <c r="BA254" s="4">
        <v>1</v>
      </c>
      <c r="BB254" s="4">
        <v>1</v>
      </c>
      <c r="BC254" s="4">
        <v>1</v>
      </c>
      <c r="BD254" s="4">
        <v>1</v>
      </c>
      <c r="BE254" s="4">
        <v>1</v>
      </c>
      <c r="BF254" s="4">
        <v>-1</v>
      </c>
      <c r="BG254" s="4">
        <v>2</v>
      </c>
      <c r="BH254" s="4">
        <v>2</v>
      </c>
      <c r="BI254" s="4">
        <v>0</v>
      </c>
      <c r="BJ254" s="4">
        <v>1</v>
      </c>
    </row>
    <row r="255" spans="1:62" ht="14" x14ac:dyDescent="0.15">
      <c r="A255" s="20" t="str">
        <f t="shared" si="3"/>
        <v>UserEngagement1dWA[SQ004]</v>
      </c>
      <c r="B255" s="4" t="s">
        <v>818</v>
      </c>
      <c r="C255" s="4">
        <v>1</v>
      </c>
      <c r="D255" s="4">
        <v>2</v>
      </c>
      <c r="E255" s="4">
        <v>0</v>
      </c>
      <c r="F255" s="4">
        <v>0</v>
      </c>
      <c r="G255" s="4">
        <v>0</v>
      </c>
      <c r="H255" s="4">
        <v>2</v>
      </c>
      <c r="I255" s="4">
        <v>1</v>
      </c>
      <c r="J255" s="4">
        <v>1</v>
      </c>
      <c r="K255" s="4">
        <v>2</v>
      </c>
      <c r="L255" s="4">
        <v>2</v>
      </c>
      <c r="M255" s="4">
        <v>-1</v>
      </c>
      <c r="N255" s="4">
        <v>1</v>
      </c>
      <c r="O255" s="4">
        <v>1</v>
      </c>
      <c r="P255" s="4">
        <v>-1</v>
      </c>
      <c r="Q255" s="4">
        <v>-2</v>
      </c>
      <c r="R255" s="4">
        <v>1</v>
      </c>
      <c r="S255" s="4">
        <v>1</v>
      </c>
      <c r="T255" s="4">
        <v>1</v>
      </c>
      <c r="U255" s="4">
        <v>1</v>
      </c>
      <c r="V255" s="4">
        <v>1</v>
      </c>
      <c r="W255" s="4">
        <v>0</v>
      </c>
      <c r="X255" s="4">
        <v>1</v>
      </c>
      <c r="Y255" s="4">
        <v>-1</v>
      </c>
      <c r="Z255" s="4">
        <v>-1</v>
      </c>
      <c r="AA255" s="4">
        <v>2</v>
      </c>
      <c r="AB255" s="4">
        <v>2</v>
      </c>
      <c r="AC255" s="4">
        <v>0</v>
      </c>
      <c r="AD255" s="4">
        <v>1</v>
      </c>
      <c r="AE255" s="4">
        <v>0</v>
      </c>
      <c r="AF255" s="4">
        <v>2</v>
      </c>
      <c r="AG255" s="4">
        <v>2</v>
      </c>
      <c r="AH255" s="4">
        <v>1</v>
      </c>
      <c r="AI255" s="4">
        <v>1</v>
      </c>
      <c r="AJ255" s="4">
        <v>1</v>
      </c>
      <c r="AK255" s="4">
        <v>1</v>
      </c>
      <c r="AL255" s="4">
        <v>0</v>
      </c>
      <c r="AM255" s="4">
        <v>-1</v>
      </c>
      <c r="AN255" s="4">
        <v>1</v>
      </c>
      <c r="AO255" s="4">
        <v>1</v>
      </c>
      <c r="AP255" s="4">
        <v>1</v>
      </c>
      <c r="AQ255" s="4">
        <v>0</v>
      </c>
      <c r="AR255" s="4">
        <v>1</v>
      </c>
      <c r="AS255" s="4">
        <v>-2</v>
      </c>
      <c r="AT255" s="4">
        <v>1</v>
      </c>
      <c r="AU255" s="4">
        <v>-2</v>
      </c>
      <c r="AV255" s="4">
        <v>1</v>
      </c>
      <c r="AW255" s="4">
        <v>1</v>
      </c>
      <c r="AX255" s="4">
        <v>1</v>
      </c>
      <c r="AY255" s="4">
        <v>1</v>
      </c>
      <c r="AZ255" s="4">
        <v>0</v>
      </c>
      <c r="BA255" s="4">
        <v>2</v>
      </c>
      <c r="BB255" s="4">
        <v>0</v>
      </c>
      <c r="BC255" s="4">
        <v>1</v>
      </c>
      <c r="BD255" s="4">
        <v>0</v>
      </c>
      <c r="BE255" s="4">
        <v>1</v>
      </c>
      <c r="BF255" s="4">
        <v>0</v>
      </c>
      <c r="BG255" s="4">
        <v>2</v>
      </c>
      <c r="BH255" s="4">
        <v>2</v>
      </c>
      <c r="BI255" s="4">
        <v>-1</v>
      </c>
      <c r="BJ255" s="4">
        <v>1</v>
      </c>
    </row>
    <row r="256" spans="1:62" ht="14" x14ac:dyDescent="0.15">
      <c r="A256" s="20" t="str">
        <f t="shared" si="3"/>
        <v>VideoPhase5WA</v>
      </c>
      <c r="B256" s="4" t="s">
        <v>1222</v>
      </c>
    </row>
    <row r="257" spans="1:62" ht="14" x14ac:dyDescent="0.15">
      <c r="A257" s="20" t="str">
        <f t="shared" si="3"/>
        <v>UserEngagement1eWA[SQ002]</v>
      </c>
      <c r="B257" s="4" t="s">
        <v>819</v>
      </c>
      <c r="C257" s="4">
        <v>1</v>
      </c>
      <c r="D257" s="4">
        <v>2</v>
      </c>
      <c r="E257" s="4">
        <v>0</v>
      </c>
      <c r="F257" s="4">
        <v>1</v>
      </c>
      <c r="G257" s="4">
        <v>0</v>
      </c>
      <c r="H257" s="4">
        <v>2</v>
      </c>
      <c r="I257" s="4">
        <v>1</v>
      </c>
      <c r="J257" s="4">
        <v>0</v>
      </c>
      <c r="K257" s="4">
        <v>2</v>
      </c>
      <c r="L257" s="4">
        <v>2</v>
      </c>
      <c r="M257" s="4">
        <v>1</v>
      </c>
      <c r="N257" s="4">
        <v>1</v>
      </c>
      <c r="O257" s="4">
        <v>-1</v>
      </c>
      <c r="P257" s="4">
        <v>0</v>
      </c>
      <c r="Q257" s="4">
        <v>0</v>
      </c>
      <c r="R257" s="4">
        <v>-1</v>
      </c>
      <c r="S257" s="4">
        <v>2</v>
      </c>
      <c r="T257" s="4">
        <v>2</v>
      </c>
      <c r="U257" s="4">
        <v>2</v>
      </c>
      <c r="V257" s="4">
        <v>1</v>
      </c>
      <c r="W257" s="4">
        <v>1</v>
      </c>
      <c r="X257" s="4">
        <v>1</v>
      </c>
      <c r="Y257" s="4">
        <v>-1</v>
      </c>
      <c r="Z257" s="4">
        <v>0</v>
      </c>
      <c r="AA257" s="4">
        <v>2</v>
      </c>
      <c r="AB257" s="4">
        <v>1</v>
      </c>
      <c r="AC257" s="4">
        <v>1</v>
      </c>
      <c r="AD257" s="4">
        <v>-2</v>
      </c>
      <c r="AE257" s="4">
        <v>0</v>
      </c>
      <c r="AF257" s="4">
        <v>2</v>
      </c>
      <c r="AG257" s="4">
        <v>1</v>
      </c>
      <c r="AH257" s="4">
        <v>1</v>
      </c>
      <c r="AI257" s="4">
        <v>2</v>
      </c>
      <c r="AJ257" s="4">
        <v>2</v>
      </c>
      <c r="AK257" s="4">
        <v>0</v>
      </c>
      <c r="AL257" s="4">
        <v>1</v>
      </c>
      <c r="AM257" s="4">
        <v>-1</v>
      </c>
      <c r="AN257" s="4">
        <v>1</v>
      </c>
      <c r="AO257" s="4">
        <v>2</v>
      </c>
      <c r="AP257" s="4">
        <v>1</v>
      </c>
      <c r="AQ257" s="4">
        <v>2</v>
      </c>
      <c r="AR257" s="4">
        <v>1</v>
      </c>
      <c r="AS257" s="4">
        <v>1</v>
      </c>
      <c r="AT257" s="4">
        <v>0</v>
      </c>
      <c r="AU257" s="4">
        <v>-1</v>
      </c>
      <c r="AV257" s="4">
        <v>2</v>
      </c>
      <c r="AW257" s="4">
        <v>1</v>
      </c>
      <c r="AX257" s="4">
        <v>1</v>
      </c>
      <c r="AY257" s="4">
        <v>1</v>
      </c>
      <c r="AZ257" s="4">
        <v>0</v>
      </c>
      <c r="BA257" s="4">
        <v>1</v>
      </c>
      <c r="BB257" s="4">
        <v>0</v>
      </c>
      <c r="BC257" s="4">
        <v>1</v>
      </c>
      <c r="BD257" s="4">
        <v>0</v>
      </c>
      <c r="BE257" s="4">
        <v>1</v>
      </c>
      <c r="BF257" s="4">
        <v>1</v>
      </c>
      <c r="BG257" s="4">
        <v>1</v>
      </c>
      <c r="BH257" s="4">
        <v>1</v>
      </c>
      <c r="BI257" s="4">
        <v>-1</v>
      </c>
      <c r="BJ257" s="4">
        <v>0</v>
      </c>
    </row>
    <row r="258" spans="1:62" ht="14" x14ac:dyDescent="0.15">
      <c r="A258" s="20" t="str">
        <f t="shared" si="3"/>
        <v>UserEngagement1eWA[SQ001]</v>
      </c>
      <c r="B258" s="4" t="s">
        <v>820</v>
      </c>
      <c r="C258" s="4">
        <v>1</v>
      </c>
      <c r="D258" s="4">
        <v>2</v>
      </c>
      <c r="E258" s="4">
        <v>1</v>
      </c>
      <c r="F258" s="4">
        <v>2</v>
      </c>
      <c r="G258" s="4">
        <v>0</v>
      </c>
      <c r="H258" s="4">
        <v>1</v>
      </c>
      <c r="I258" s="4">
        <v>0</v>
      </c>
      <c r="J258" s="4">
        <v>-1</v>
      </c>
      <c r="K258" s="4">
        <v>1</v>
      </c>
      <c r="L258" s="4">
        <v>2</v>
      </c>
      <c r="M258" s="4">
        <v>0</v>
      </c>
      <c r="N258" s="4">
        <v>1</v>
      </c>
      <c r="O258" s="4">
        <v>-1</v>
      </c>
      <c r="P258" s="4">
        <v>0</v>
      </c>
      <c r="Q258" s="4">
        <v>-1</v>
      </c>
      <c r="R258" s="4">
        <v>1</v>
      </c>
      <c r="S258" s="4">
        <v>0</v>
      </c>
      <c r="T258" s="4">
        <v>1</v>
      </c>
      <c r="U258" s="4">
        <v>2</v>
      </c>
      <c r="V258" s="4">
        <v>2</v>
      </c>
      <c r="W258" s="4">
        <v>0</v>
      </c>
      <c r="X258" s="4">
        <v>2</v>
      </c>
      <c r="Y258" s="4">
        <v>-1</v>
      </c>
      <c r="Z258" s="4">
        <v>0</v>
      </c>
      <c r="AA258" s="4">
        <v>2</v>
      </c>
      <c r="AB258" s="4">
        <v>0</v>
      </c>
      <c r="AC258" s="4">
        <v>1</v>
      </c>
      <c r="AD258" s="4">
        <v>-2</v>
      </c>
      <c r="AE258" s="4">
        <v>0</v>
      </c>
      <c r="AF258" s="4">
        <v>2</v>
      </c>
      <c r="AG258" s="4">
        <v>1</v>
      </c>
      <c r="AH258" s="4">
        <v>0</v>
      </c>
      <c r="AI258" s="4">
        <v>2</v>
      </c>
      <c r="AJ258" s="4">
        <v>1</v>
      </c>
      <c r="AK258" s="4">
        <v>1</v>
      </c>
      <c r="AL258" s="4">
        <v>1</v>
      </c>
      <c r="AM258" s="4">
        <v>-1</v>
      </c>
      <c r="AN258" s="4">
        <v>-1</v>
      </c>
      <c r="AO258" s="4">
        <v>0</v>
      </c>
      <c r="AP258" s="4">
        <v>1</v>
      </c>
      <c r="AQ258" s="4">
        <v>2</v>
      </c>
      <c r="AR258" s="4">
        <v>1</v>
      </c>
      <c r="AS258" s="4">
        <v>0</v>
      </c>
      <c r="AT258" s="4">
        <v>0</v>
      </c>
      <c r="AU258" s="4">
        <v>-2</v>
      </c>
      <c r="AV258" s="4">
        <v>1</v>
      </c>
      <c r="AW258" s="4">
        <v>0</v>
      </c>
      <c r="AX258" s="4">
        <v>1</v>
      </c>
      <c r="AY258" s="4">
        <v>1</v>
      </c>
      <c r="AZ258" s="4">
        <v>-1</v>
      </c>
      <c r="BA258" s="4">
        <v>1</v>
      </c>
      <c r="BB258" s="4">
        <v>-1</v>
      </c>
      <c r="BC258" s="4">
        <v>-1</v>
      </c>
      <c r="BD258" s="4">
        <v>0</v>
      </c>
      <c r="BE258" s="4">
        <v>1</v>
      </c>
      <c r="BF258" s="4">
        <v>1</v>
      </c>
      <c r="BG258" s="4">
        <v>2</v>
      </c>
      <c r="BH258" s="4">
        <v>0</v>
      </c>
      <c r="BI258" s="4">
        <v>-1</v>
      </c>
      <c r="BJ258" s="4">
        <v>0</v>
      </c>
    </row>
    <row r="259" spans="1:62" ht="14" x14ac:dyDescent="0.15">
      <c r="A259" s="20" t="str">
        <f t="shared" si="3"/>
        <v>UserEngagement1eWA[SQ003]</v>
      </c>
      <c r="B259" s="4" t="s">
        <v>821</v>
      </c>
      <c r="C259" s="4">
        <v>1</v>
      </c>
      <c r="D259" s="4">
        <v>2</v>
      </c>
      <c r="E259" s="4">
        <v>1</v>
      </c>
      <c r="F259" s="4">
        <v>1</v>
      </c>
      <c r="G259" s="4">
        <v>0</v>
      </c>
      <c r="H259" s="4">
        <v>2</v>
      </c>
      <c r="I259" s="4">
        <v>1</v>
      </c>
      <c r="J259" s="4">
        <v>-1</v>
      </c>
      <c r="K259" s="4">
        <v>1</v>
      </c>
      <c r="L259" s="4">
        <v>2</v>
      </c>
      <c r="M259" s="4">
        <v>1</v>
      </c>
      <c r="N259" s="4">
        <v>1</v>
      </c>
      <c r="O259" s="4">
        <v>1</v>
      </c>
      <c r="P259" s="4">
        <v>0</v>
      </c>
      <c r="Q259" s="4">
        <v>0</v>
      </c>
      <c r="R259" s="4">
        <v>-2</v>
      </c>
      <c r="S259" s="4">
        <v>1</v>
      </c>
      <c r="T259" s="4">
        <v>0</v>
      </c>
      <c r="U259" s="4">
        <v>2</v>
      </c>
      <c r="V259" s="4">
        <v>0</v>
      </c>
      <c r="W259" s="4">
        <v>0</v>
      </c>
      <c r="X259" s="4">
        <v>2</v>
      </c>
      <c r="Y259" s="4">
        <v>-1</v>
      </c>
      <c r="Z259" s="4">
        <v>0</v>
      </c>
      <c r="AA259" s="4">
        <v>2</v>
      </c>
      <c r="AB259" s="4">
        <v>2</v>
      </c>
      <c r="AC259" s="4">
        <v>1</v>
      </c>
      <c r="AD259" s="4">
        <v>-1</v>
      </c>
      <c r="AE259" s="4">
        <v>1</v>
      </c>
      <c r="AF259" s="4">
        <v>2</v>
      </c>
      <c r="AG259" s="4">
        <v>2</v>
      </c>
      <c r="AH259" s="4">
        <v>1</v>
      </c>
      <c r="AI259" s="4">
        <v>2</v>
      </c>
      <c r="AJ259" s="4">
        <v>2</v>
      </c>
      <c r="AK259" s="4">
        <v>0</v>
      </c>
      <c r="AL259" s="4">
        <v>1</v>
      </c>
      <c r="AM259" s="4">
        <v>-1</v>
      </c>
      <c r="AN259" s="4">
        <v>1</v>
      </c>
      <c r="AO259" s="4">
        <v>2</v>
      </c>
      <c r="AP259" s="4">
        <v>1</v>
      </c>
      <c r="AQ259" s="4">
        <v>2</v>
      </c>
      <c r="AR259" s="4">
        <v>1</v>
      </c>
      <c r="AS259" s="4">
        <v>0</v>
      </c>
      <c r="AT259" s="4">
        <v>0</v>
      </c>
      <c r="AU259" s="4">
        <v>-1</v>
      </c>
      <c r="AV259" s="4">
        <v>1</v>
      </c>
      <c r="AW259" s="4">
        <v>1</v>
      </c>
      <c r="AX259" s="4">
        <v>1</v>
      </c>
      <c r="AY259" s="4">
        <v>1</v>
      </c>
      <c r="AZ259" s="4">
        <v>-1</v>
      </c>
      <c r="BA259" s="4">
        <v>2</v>
      </c>
      <c r="BB259" s="4">
        <v>0</v>
      </c>
      <c r="BC259" s="4">
        <v>0</v>
      </c>
      <c r="BD259" s="4">
        <v>0</v>
      </c>
      <c r="BE259" s="4">
        <v>1</v>
      </c>
      <c r="BF259" s="4">
        <v>1</v>
      </c>
      <c r="BG259" s="4">
        <v>1</v>
      </c>
      <c r="BH259" s="4">
        <v>1</v>
      </c>
      <c r="BI259" s="4">
        <v>-1</v>
      </c>
      <c r="BJ259" s="4">
        <v>1</v>
      </c>
    </row>
    <row r="260" spans="1:62" ht="14" x14ac:dyDescent="0.15">
      <c r="A260" s="20" t="str">
        <f t="shared" ref="A260:A323" si="4">LEFT(B260,(FIND(" ",B260,1)-2))</f>
        <v>UserEngagement1eWA[SQ004]</v>
      </c>
      <c r="B260" s="4" t="s">
        <v>822</v>
      </c>
      <c r="C260" s="4">
        <v>1</v>
      </c>
      <c r="D260" s="4">
        <v>2</v>
      </c>
      <c r="E260" s="4">
        <v>0</v>
      </c>
      <c r="F260" s="4">
        <v>1</v>
      </c>
      <c r="G260" s="4">
        <v>0</v>
      </c>
      <c r="H260" s="4">
        <v>2</v>
      </c>
      <c r="I260" s="4">
        <v>0</v>
      </c>
      <c r="J260" s="4">
        <v>0</v>
      </c>
      <c r="K260" s="4">
        <v>2</v>
      </c>
      <c r="L260" s="4">
        <v>2</v>
      </c>
      <c r="M260" s="4">
        <v>0</v>
      </c>
      <c r="N260" s="4">
        <v>1</v>
      </c>
      <c r="O260" s="4">
        <v>1</v>
      </c>
      <c r="P260" s="4">
        <v>0</v>
      </c>
      <c r="Q260" s="4">
        <v>-2</v>
      </c>
      <c r="R260" s="4">
        <v>-1</v>
      </c>
      <c r="S260" s="4">
        <v>1</v>
      </c>
      <c r="T260" s="4">
        <v>1</v>
      </c>
      <c r="U260" s="4">
        <v>2</v>
      </c>
      <c r="V260" s="4">
        <v>0</v>
      </c>
      <c r="W260" s="4">
        <v>0</v>
      </c>
      <c r="X260" s="4">
        <v>1</v>
      </c>
      <c r="Y260" s="4">
        <v>-1</v>
      </c>
      <c r="Z260" s="4">
        <v>0</v>
      </c>
      <c r="AA260" s="4">
        <v>2</v>
      </c>
      <c r="AB260" s="4">
        <v>1</v>
      </c>
      <c r="AC260" s="4">
        <v>1</v>
      </c>
      <c r="AD260" s="4">
        <v>-1</v>
      </c>
      <c r="AE260" s="4">
        <v>-1</v>
      </c>
      <c r="AF260" s="4">
        <v>2</v>
      </c>
      <c r="AG260" s="4">
        <v>2</v>
      </c>
      <c r="AH260" s="4">
        <v>0</v>
      </c>
      <c r="AI260" s="4">
        <v>1</v>
      </c>
      <c r="AJ260" s="4">
        <v>2</v>
      </c>
      <c r="AK260" s="4">
        <v>1</v>
      </c>
      <c r="AL260" s="4">
        <v>1</v>
      </c>
      <c r="AM260" s="4">
        <v>-1</v>
      </c>
      <c r="AN260" s="4">
        <v>1</v>
      </c>
      <c r="AO260" s="4">
        <v>1</v>
      </c>
      <c r="AP260" s="4">
        <v>1</v>
      </c>
      <c r="AQ260" s="4">
        <v>2</v>
      </c>
      <c r="AR260" s="4">
        <v>1</v>
      </c>
      <c r="AS260" s="4">
        <v>-2</v>
      </c>
      <c r="AT260" s="4">
        <v>0</v>
      </c>
      <c r="AU260" s="4">
        <v>-2</v>
      </c>
      <c r="AV260" s="4">
        <v>1</v>
      </c>
      <c r="AW260" s="4">
        <v>1</v>
      </c>
      <c r="AX260" s="4">
        <v>1</v>
      </c>
      <c r="AY260" s="4">
        <v>1</v>
      </c>
      <c r="AZ260" s="4">
        <v>-1</v>
      </c>
      <c r="BA260" s="4">
        <v>2</v>
      </c>
      <c r="BB260" s="4">
        <v>0</v>
      </c>
      <c r="BC260" s="4">
        <v>0</v>
      </c>
      <c r="BD260" s="4">
        <v>0</v>
      </c>
      <c r="BE260" s="4">
        <v>1</v>
      </c>
      <c r="BF260" s="4">
        <v>1</v>
      </c>
      <c r="BG260" s="4">
        <v>0</v>
      </c>
      <c r="BH260" s="4">
        <v>1</v>
      </c>
      <c r="BI260" s="4">
        <v>-1</v>
      </c>
      <c r="BJ260" s="4">
        <v>0</v>
      </c>
    </row>
    <row r="261" spans="1:62" ht="14" x14ac:dyDescent="0.15">
      <c r="A261" s="20" t="str">
        <f t="shared" si="4"/>
        <v>ContinueWA</v>
      </c>
      <c r="B261" s="4" t="s">
        <v>1223</v>
      </c>
    </row>
    <row r="262" spans="1:62" ht="14" x14ac:dyDescent="0.15">
      <c r="A262" s="20" t="str">
        <f t="shared" si="4"/>
        <v>Anthro1WA[SQ001]</v>
      </c>
      <c r="B262" s="4" t="s">
        <v>823</v>
      </c>
      <c r="C262" s="4">
        <v>3</v>
      </c>
      <c r="D262" s="4">
        <v>5</v>
      </c>
      <c r="E262" s="4">
        <v>3</v>
      </c>
      <c r="F262" s="4">
        <v>5</v>
      </c>
      <c r="G262" s="4">
        <v>3</v>
      </c>
      <c r="H262" s="4">
        <v>5</v>
      </c>
      <c r="I262" s="4">
        <v>2</v>
      </c>
      <c r="J262" s="4">
        <v>5</v>
      </c>
      <c r="K262" s="4">
        <v>4</v>
      </c>
      <c r="L262" s="4">
        <v>5</v>
      </c>
      <c r="M262" s="4">
        <v>2</v>
      </c>
      <c r="N262" s="4">
        <v>3</v>
      </c>
      <c r="O262" s="4">
        <v>3</v>
      </c>
      <c r="P262" s="4">
        <v>4</v>
      </c>
      <c r="Q262" s="4">
        <v>5</v>
      </c>
      <c r="R262" s="4">
        <v>5</v>
      </c>
      <c r="S262" s="4">
        <v>5</v>
      </c>
      <c r="T262" s="4">
        <v>5</v>
      </c>
      <c r="U262" s="4">
        <v>4</v>
      </c>
      <c r="V262" s="4">
        <v>4</v>
      </c>
      <c r="W262" s="4">
        <v>4</v>
      </c>
      <c r="X262" s="4">
        <v>4</v>
      </c>
      <c r="Y262" s="4">
        <v>1</v>
      </c>
      <c r="Z262" s="4">
        <v>3</v>
      </c>
      <c r="AA262" s="4">
        <v>4</v>
      </c>
      <c r="AB262" s="4">
        <v>4</v>
      </c>
      <c r="AC262" s="4">
        <v>2</v>
      </c>
      <c r="AD262" s="4">
        <v>2</v>
      </c>
      <c r="AE262" s="4">
        <v>4</v>
      </c>
      <c r="AF262" s="4">
        <v>5</v>
      </c>
      <c r="AG262" s="4">
        <v>4</v>
      </c>
      <c r="AH262" s="4">
        <v>4</v>
      </c>
      <c r="AI262" s="4">
        <v>4</v>
      </c>
      <c r="AJ262" s="4">
        <v>5</v>
      </c>
      <c r="AK262" s="4">
        <v>5</v>
      </c>
      <c r="AL262" s="4">
        <v>5</v>
      </c>
      <c r="AM262" s="4">
        <v>2</v>
      </c>
      <c r="AN262" s="4">
        <v>4</v>
      </c>
      <c r="AO262" s="4">
        <v>4</v>
      </c>
      <c r="AP262" s="4">
        <v>5</v>
      </c>
      <c r="AQ262" s="4">
        <v>3</v>
      </c>
      <c r="AR262" s="4">
        <v>5</v>
      </c>
      <c r="AS262" s="4">
        <v>1</v>
      </c>
      <c r="AT262" s="4">
        <v>2</v>
      </c>
      <c r="AU262" s="4">
        <v>4</v>
      </c>
      <c r="AV262" s="4">
        <v>4</v>
      </c>
      <c r="AW262" s="4">
        <v>5</v>
      </c>
      <c r="AX262" s="4">
        <v>1</v>
      </c>
      <c r="AY262" s="4">
        <v>5</v>
      </c>
      <c r="AZ262" s="4">
        <v>3</v>
      </c>
      <c r="BA262" s="4">
        <v>5</v>
      </c>
      <c r="BB262" s="4">
        <v>2</v>
      </c>
      <c r="BC262" s="4">
        <v>5</v>
      </c>
      <c r="BD262" s="4">
        <v>4</v>
      </c>
      <c r="BE262" s="4">
        <v>3</v>
      </c>
      <c r="BF262" s="4">
        <v>4</v>
      </c>
      <c r="BG262" s="4">
        <v>2</v>
      </c>
      <c r="BH262" s="4">
        <v>5</v>
      </c>
      <c r="BI262" s="4">
        <v>2</v>
      </c>
      <c r="BJ262" s="4">
        <v>4</v>
      </c>
    </row>
    <row r="263" spans="1:62" ht="14" x14ac:dyDescent="0.15">
      <c r="A263" s="20" t="str">
        <f t="shared" si="4"/>
        <v>Anthro1WA[SQ002]</v>
      </c>
      <c r="B263" s="4" t="s">
        <v>824</v>
      </c>
      <c r="C263" s="4">
        <v>3</v>
      </c>
      <c r="D263" s="4">
        <v>5</v>
      </c>
      <c r="E263" s="4">
        <v>2</v>
      </c>
      <c r="F263" s="4">
        <v>2</v>
      </c>
      <c r="G263" s="4">
        <v>3</v>
      </c>
      <c r="H263" s="4">
        <v>2</v>
      </c>
      <c r="I263" s="4">
        <v>1</v>
      </c>
      <c r="J263" s="4">
        <v>1</v>
      </c>
      <c r="K263" s="4">
        <v>4</v>
      </c>
      <c r="L263" s="4">
        <v>3</v>
      </c>
      <c r="M263" s="4">
        <v>2</v>
      </c>
      <c r="N263" s="4">
        <v>1</v>
      </c>
      <c r="O263" s="4">
        <v>1</v>
      </c>
      <c r="P263" s="4">
        <v>3</v>
      </c>
      <c r="Q263" s="4">
        <v>1</v>
      </c>
      <c r="R263" s="4">
        <v>1</v>
      </c>
      <c r="S263" s="4">
        <v>4</v>
      </c>
      <c r="T263" s="4">
        <v>3</v>
      </c>
      <c r="U263" s="4">
        <v>1</v>
      </c>
      <c r="V263" s="4">
        <v>3</v>
      </c>
      <c r="W263" s="4">
        <v>2</v>
      </c>
      <c r="X263" s="4">
        <v>2</v>
      </c>
      <c r="Y263" s="4">
        <v>1</v>
      </c>
      <c r="Z263" s="4">
        <v>1</v>
      </c>
      <c r="AA263" s="4">
        <v>3</v>
      </c>
      <c r="AB263" s="4">
        <v>3</v>
      </c>
      <c r="AC263" s="4">
        <v>2</v>
      </c>
      <c r="AD263" s="4">
        <v>1</v>
      </c>
      <c r="AE263" s="4">
        <v>3</v>
      </c>
      <c r="AF263" s="4">
        <v>3</v>
      </c>
      <c r="AG263" s="4">
        <v>4</v>
      </c>
      <c r="AH263" s="4">
        <v>4</v>
      </c>
      <c r="AI263" s="4">
        <v>1</v>
      </c>
      <c r="AJ263" s="4">
        <v>4</v>
      </c>
      <c r="AK263" s="4">
        <v>3</v>
      </c>
      <c r="AL263" s="4">
        <v>1</v>
      </c>
      <c r="AM263" s="4">
        <v>2</v>
      </c>
      <c r="AN263" s="4">
        <v>1</v>
      </c>
      <c r="AO263" s="4">
        <v>3</v>
      </c>
      <c r="AP263" s="4">
        <v>4</v>
      </c>
      <c r="AQ263" s="4">
        <v>1</v>
      </c>
      <c r="AR263" s="4">
        <v>2</v>
      </c>
      <c r="AS263" s="4">
        <v>1</v>
      </c>
      <c r="AT263" s="4">
        <v>1</v>
      </c>
      <c r="AU263" s="4">
        <v>2</v>
      </c>
      <c r="AV263" s="4">
        <v>2</v>
      </c>
      <c r="AW263" s="4">
        <v>5</v>
      </c>
      <c r="AX263" s="4">
        <v>1</v>
      </c>
      <c r="AY263" s="4">
        <v>1</v>
      </c>
      <c r="AZ263" s="4">
        <v>3</v>
      </c>
      <c r="BA263" s="4">
        <v>4</v>
      </c>
      <c r="BB263" s="4">
        <v>2</v>
      </c>
      <c r="BC263" s="4">
        <v>3</v>
      </c>
      <c r="BD263" s="4">
        <v>1</v>
      </c>
      <c r="BE263" s="4">
        <v>2</v>
      </c>
      <c r="BF263" s="4">
        <v>2</v>
      </c>
      <c r="BG263" s="4">
        <v>1</v>
      </c>
      <c r="BH263" s="4">
        <v>1</v>
      </c>
      <c r="BI263" s="4">
        <v>1</v>
      </c>
      <c r="BJ263" s="4">
        <v>3</v>
      </c>
    </row>
    <row r="264" spans="1:62" ht="14" x14ac:dyDescent="0.15">
      <c r="A264" s="20" t="str">
        <f t="shared" si="4"/>
        <v>Anthro1WA[SQ003]</v>
      </c>
      <c r="B264" s="4" t="s">
        <v>825</v>
      </c>
      <c r="C264" s="4">
        <v>3</v>
      </c>
      <c r="D264" s="4">
        <v>5</v>
      </c>
      <c r="E264" s="4">
        <v>2</v>
      </c>
      <c r="F264" s="4">
        <v>1</v>
      </c>
      <c r="G264" s="4">
        <v>3</v>
      </c>
      <c r="H264" s="4">
        <v>3</v>
      </c>
      <c r="I264" s="4">
        <v>2</v>
      </c>
      <c r="J264" s="4">
        <v>5</v>
      </c>
      <c r="K264" s="4">
        <v>4</v>
      </c>
      <c r="L264" s="4">
        <v>5</v>
      </c>
      <c r="M264" s="4">
        <v>3</v>
      </c>
      <c r="N264" s="4">
        <v>3</v>
      </c>
      <c r="O264" s="4">
        <v>1</v>
      </c>
      <c r="P264" s="4">
        <v>4</v>
      </c>
      <c r="Q264" s="4">
        <v>2</v>
      </c>
      <c r="R264" s="4">
        <v>5</v>
      </c>
      <c r="S264" s="4">
        <v>4</v>
      </c>
      <c r="T264" s="4">
        <v>4</v>
      </c>
      <c r="U264" s="4">
        <v>4</v>
      </c>
      <c r="V264" s="4">
        <v>3</v>
      </c>
      <c r="W264" s="4">
        <v>3</v>
      </c>
      <c r="X264" s="4">
        <v>4</v>
      </c>
      <c r="Y264" s="4">
        <v>1</v>
      </c>
      <c r="Z264" s="4">
        <v>1</v>
      </c>
      <c r="AA264" s="4">
        <v>4</v>
      </c>
      <c r="AB264" s="4">
        <v>4</v>
      </c>
      <c r="AC264" s="4">
        <v>2</v>
      </c>
      <c r="AD264" s="4">
        <v>1</v>
      </c>
      <c r="AE264" s="4">
        <v>3</v>
      </c>
      <c r="AF264" s="4">
        <v>5</v>
      </c>
      <c r="AG264" s="4">
        <v>5</v>
      </c>
      <c r="AH264" s="4">
        <v>3</v>
      </c>
      <c r="AI264" s="4">
        <v>3</v>
      </c>
      <c r="AJ264" s="4">
        <v>5</v>
      </c>
      <c r="AK264" s="4">
        <v>4</v>
      </c>
      <c r="AL264" s="4">
        <v>3</v>
      </c>
      <c r="AM264" s="4">
        <v>2</v>
      </c>
      <c r="AN264" s="4">
        <v>4</v>
      </c>
      <c r="AO264" s="4">
        <v>5</v>
      </c>
      <c r="AP264" s="4">
        <v>4</v>
      </c>
      <c r="AQ264" s="4">
        <v>3</v>
      </c>
      <c r="AR264" s="4">
        <v>3</v>
      </c>
      <c r="AS264" s="4">
        <v>4</v>
      </c>
      <c r="AT264" s="4">
        <v>3</v>
      </c>
      <c r="AU264" s="4">
        <v>2</v>
      </c>
      <c r="AV264" s="4">
        <v>3</v>
      </c>
      <c r="AW264" s="4">
        <v>4</v>
      </c>
      <c r="AX264" s="4">
        <v>1</v>
      </c>
      <c r="AY264" s="4">
        <v>1</v>
      </c>
      <c r="AZ264" s="4">
        <v>3</v>
      </c>
      <c r="BA264" s="4">
        <v>5</v>
      </c>
      <c r="BB264" s="4">
        <v>3</v>
      </c>
      <c r="BC264" s="4">
        <v>5</v>
      </c>
      <c r="BD264" s="4">
        <v>2</v>
      </c>
      <c r="BE264" s="4">
        <v>2</v>
      </c>
      <c r="BF264" s="4">
        <v>3</v>
      </c>
      <c r="BG264" s="4">
        <v>2</v>
      </c>
      <c r="BH264" s="4">
        <v>2</v>
      </c>
      <c r="BI264" s="4">
        <v>3</v>
      </c>
      <c r="BJ264" s="4">
        <v>4</v>
      </c>
    </row>
    <row r="265" spans="1:62" ht="14" x14ac:dyDescent="0.15">
      <c r="A265" s="20" t="str">
        <f t="shared" si="4"/>
        <v>Anthro1WA[SQ004]</v>
      </c>
      <c r="B265" s="4" t="s">
        <v>826</v>
      </c>
      <c r="C265" s="4">
        <v>3</v>
      </c>
      <c r="D265" s="4">
        <v>5</v>
      </c>
      <c r="E265" s="4">
        <v>3</v>
      </c>
      <c r="F265" s="4">
        <v>5</v>
      </c>
      <c r="G265" s="4">
        <v>3</v>
      </c>
      <c r="H265" s="4">
        <v>4</v>
      </c>
      <c r="I265" s="4">
        <v>1</v>
      </c>
      <c r="J265" s="4">
        <v>4</v>
      </c>
      <c r="K265" s="4">
        <v>4</v>
      </c>
      <c r="L265" s="4">
        <v>5</v>
      </c>
      <c r="M265" s="4">
        <v>3</v>
      </c>
      <c r="N265" s="4">
        <v>3</v>
      </c>
      <c r="O265" s="4">
        <v>4</v>
      </c>
      <c r="P265" s="4">
        <v>2</v>
      </c>
      <c r="Q265" s="4">
        <v>1</v>
      </c>
      <c r="R265" s="4">
        <v>5</v>
      </c>
      <c r="S265" s="4">
        <v>4</v>
      </c>
      <c r="T265" s="4">
        <v>4</v>
      </c>
      <c r="U265" s="4">
        <v>3</v>
      </c>
      <c r="V265" s="4">
        <v>3</v>
      </c>
      <c r="W265" s="4">
        <v>3</v>
      </c>
      <c r="X265" s="4">
        <v>4</v>
      </c>
      <c r="Y265" s="4">
        <v>1</v>
      </c>
      <c r="Z265" s="4">
        <v>1</v>
      </c>
      <c r="AA265" s="4">
        <v>4</v>
      </c>
      <c r="AB265" s="4">
        <v>4</v>
      </c>
      <c r="AC265" s="4">
        <v>2</v>
      </c>
      <c r="AD265" s="4">
        <v>3</v>
      </c>
      <c r="AE265" s="4">
        <v>3</v>
      </c>
      <c r="AF265" s="4">
        <v>4</v>
      </c>
      <c r="AG265" s="4">
        <v>5</v>
      </c>
      <c r="AH265" s="4">
        <v>4</v>
      </c>
      <c r="AI265" s="4">
        <v>4</v>
      </c>
      <c r="AJ265" s="4">
        <v>5</v>
      </c>
      <c r="AK265" s="4">
        <v>4</v>
      </c>
      <c r="AL265" s="4">
        <v>3</v>
      </c>
      <c r="AM265" s="4">
        <v>3</v>
      </c>
      <c r="AN265" s="4">
        <v>5</v>
      </c>
      <c r="AO265" s="4">
        <v>5</v>
      </c>
      <c r="AP265" s="4">
        <v>4</v>
      </c>
      <c r="AQ265" s="4">
        <v>3</v>
      </c>
      <c r="AR265" s="4">
        <v>2</v>
      </c>
      <c r="AS265" s="4">
        <v>4</v>
      </c>
      <c r="AT265" s="4">
        <v>3</v>
      </c>
      <c r="AU265" s="4">
        <v>2</v>
      </c>
      <c r="AV265" s="4">
        <v>4</v>
      </c>
      <c r="AW265" s="4">
        <v>5</v>
      </c>
      <c r="AX265" s="4">
        <v>1</v>
      </c>
      <c r="AY265" s="4">
        <v>2</v>
      </c>
      <c r="AZ265" s="4">
        <v>3</v>
      </c>
      <c r="BA265" s="4">
        <v>5</v>
      </c>
      <c r="BB265" s="4">
        <v>3</v>
      </c>
      <c r="BC265" s="4">
        <v>5</v>
      </c>
      <c r="BD265" s="4">
        <v>1</v>
      </c>
      <c r="BE265" s="4">
        <v>2</v>
      </c>
      <c r="BF265" s="4">
        <v>4</v>
      </c>
      <c r="BG265" s="4">
        <v>2</v>
      </c>
      <c r="BH265" s="4">
        <v>3</v>
      </c>
      <c r="BI265" s="4">
        <v>3</v>
      </c>
      <c r="BJ265" s="4">
        <v>4</v>
      </c>
    </row>
    <row r="266" spans="1:62" ht="14" x14ac:dyDescent="0.15">
      <c r="A266" s="20" t="str">
        <f t="shared" si="4"/>
        <v>Anthro1WA[SQ005]</v>
      </c>
      <c r="B266" s="4" t="s">
        <v>827</v>
      </c>
      <c r="C266" s="4">
        <v>3</v>
      </c>
      <c r="D266" s="4">
        <v>5</v>
      </c>
      <c r="E266" s="4">
        <v>2</v>
      </c>
      <c r="F266" s="4">
        <v>2</v>
      </c>
      <c r="G266" s="4">
        <v>3</v>
      </c>
      <c r="H266" s="4">
        <v>2</v>
      </c>
      <c r="I266" s="4">
        <v>1</v>
      </c>
      <c r="J266" s="4">
        <v>1</v>
      </c>
      <c r="K266" s="4">
        <v>3</v>
      </c>
      <c r="L266" s="4">
        <v>5</v>
      </c>
      <c r="M266" s="4">
        <v>3</v>
      </c>
      <c r="N266" s="4">
        <v>1</v>
      </c>
      <c r="O266" s="4">
        <v>2</v>
      </c>
      <c r="P266" s="4">
        <v>3</v>
      </c>
      <c r="Q266" s="4">
        <v>1</v>
      </c>
      <c r="R266" s="4">
        <v>5</v>
      </c>
      <c r="S266" s="4">
        <v>5</v>
      </c>
      <c r="T266" s="4">
        <v>2</v>
      </c>
      <c r="U266" s="4">
        <v>3</v>
      </c>
      <c r="V266" s="4">
        <v>2</v>
      </c>
      <c r="W266" s="4">
        <v>2</v>
      </c>
      <c r="X266" s="4">
        <v>1</v>
      </c>
      <c r="Y266" s="4">
        <v>1</v>
      </c>
      <c r="Z266" s="4">
        <v>2</v>
      </c>
      <c r="AA266" s="4">
        <v>3</v>
      </c>
      <c r="AB266" s="4">
        <v>3</v>
      </c>
      <c r="AC266" s="4">
        <v>2</v>
      </c>
      <c r="AD266" s="4">
        <v>1</v>
      </c>
      <c r="AE266" s="4">
        <v>2</v>
      </c>
      <c r="AF266" s="4">
        <v>2</v>
      </c>
      <c r="AG266" s="4">
        <v>4</v>
      </c>
      <c r="AH266" s="4">
        <v>4</v>
      </c>
      <c r="AI266" s="4">
        <v>2</v>
      </c>
      <c r="AJ266" s="4">
        <v>4</v>
      </c>
      <c r="AK266" s="4">
        <v>3</v>
      </c>
      <c r="AL266" s="4">
        <v>1</v>
      </c>
      <c r="AM266" s="4">
        <v>1</v>
      </c>
      <c r="AN266" s="4">
        <v>3</v>
      </c>
      <c r="AO266" s="4">
        <v>1</v>
      </c>
      <c r="AP266" s="4">
        <v>3</v>
      </c>
      <c r="AQ266" s="4">
        <v>1</v>
      </c>
      <c r="AR266" s="4">
        <v>1</v>
      </c>
      <c r="AS266" s="4">
        <v>1</v>
      </c>
      <c r="AT266" s="4">
        <v>1</v>
      </c>
      <c r="AU266" s="4">
        <v>1</v>
      </c>
      <c r="AV266" s="4">
        <v>3</v>
      </c>
      <c r="AW266" s="4">
        <v>2</v>
      </c>
      <c r="AX266" s="4">
        <v>1</v>
      </c>
      <c r="AY266" s="4">
        <v>1</v>
      </c>
      <c r="AZ266" s="4">
        <v>3</v>
      </c>
      <c r="BA266" s="4">
        <v>4</v>
      </c>
      <c r="BB266" s="4">
        <v>2</v>
      </c>
      <c r="BC266" s="4">
        <v>4</v>
      </c>
      <c r="BD266" s="4">
        <v>1</v>
      </c>
      <c r="BE266" s="4">
        <v>2</v>
      </c>
      <c r="BF266" s="4">
        <v>2</v>
      </c>
      <c r="BG266" s="4">
        <v>1</v>
      </c>
      <c r="BH266" s="4">
        <v>1</v>
      </c>
      <c r="BI266" s="4">
        <v>1</v>
      </c>
      <c r="BJ266" s="4">
        <v>4</v>
      </c>
    </row>
    <row r="267" spans="1:62" ht="14" x14ac:dyDescent="0.15">
      <c r="A267" s="20" t="str">
        <f t="shared" si="4"/>
        <v>Anthro1WA[SQ006]</v>
      </c>
      <c r="B267" s="4" t="s">
        <v>828</v>
      </c>
      <c r="C267" s="4">
        <v>3</v>
      </c>
      <c r="D267" s="4">
        <v>5</v>
      </c>
      <c r="E267" s="4">
        <v>2</v>
      </c>
      <c r="F267" s="4">
        <v>1</v>
      </c>
      <c r="G267" s="4">
        <v>3</v>
      </c>
      <c r="H267" s="4">
        <v>2</v>
      </c>
      <c r="I267" s="4">
        <v>1</v>
      </c>
      <c r="J267" s="4">
        <v>1</v>
      </c>
      <c r="K267" s="4">
        <v>4</v>
      </c>
      <c r="L267" s="4">
        <v>5</v>
      </c>
      <c r="M267" s="4">
        <v>2</v>
      </c>
      <c r="N267" s="4">
        <v>1</v>
      </c>
      <c r="O267" s="4">
        <v>1</v>
      </c>
      <c r="P267" s="4">
        <v>3</v>
      </c>
      <c r="Q267" s="4">
        <v>1</v>
      </c>
      <c r="R267" s="4">
        <v>1</v>
      </c>
      <c r="S267" s="4">
        <v>3</v>
      </c>
      <c r="T267" s="4">
        <v>2</v>
      </c>
      <c r="U267" s="4">
        <v>3</v>
      </c>
      <c r="V267" s="4">
        <v>3</v>
      </c>
      <c r="W267" s="4">
        <v>2</v>
      </c>
      <c r="X267" s="4">
        <v>1</v>
      </c>
      <c r="Y267" s="4">
        <v>1</v>
      </c>
      <c r="Z267" s="4">
        <v>1</v>
      </c>
      <c r="AA267" s="4">
        <v>2</v>
      </c>
      <c r="AB267" s="4">
        <v>3</v>
      </c>
      <c r="AC267" s="4">
        <v>2</v>
      </c>
      <c r="AD267" s="4">
        <v>1</v>
      </c>
      <c r="AE267" s="4">
        <v>2</v>
      </c>
      <c r="AF267" s="4">
        <v>3</v>
      </c>
      <c r="AG267" s="4">
        <v>4</v>
      </c>
      <c r="AH267" s="4">
        <v>4</v>
      </c>
      <c r="AI267" s="4">
        <v>2</v>
      </c>
      <c r="AJ267" s="4">
        <v>2</v>
      </c>
      <c r="AK267" s="4">
        <v>2</v>
      </c>
      <c r="AL267" s="4">
        <v>3</v>
      </c>
      <c r="AM267" s="4">
        <v>1</v>
      </c>
      <c r="AN267" s="4">
        <v>3</v>
      </c>
      <c r="AO267" s="4">
        <v>2</v>
      </c>
      <c r="AP267" s="4">
        <v>1</v>
      </c>
      <c r="AQ267" s="4">
        <v>1</v>
      </c>
      <c r="AR267" s="4">
        <v>1</v>
      </c>
      <c r="AS267" s="4">
        <v>1</v>
      </c>
      <c r="AT267" s="4">
        <v>1</v>
      </c>
      <c r="AU267" s="4">
        <v>1</v>
      </c>
      <c r="AV267" s="4">
        <v>3</v>
      </c>
      <c r="AW267" s="4">
        <v>2</v>
      </c>
      <c r="AX267" s="4">
        <v>1</v>
      </c>
      <c r="AY267" s="4">
        <v>1</v>
      </c>
      <c r="AZ267" s="4">
        <v>3</v>
      </c>
      <c r="BA267" s="4">
        <v>4</v>
      </c>
      <c r="BB267" s="4">
        <v>2</v>
      </c>
      <c r="BC267" s="4">
        <v>4</v>
      </c>
      <c r="BD267" s="4">
        <v>1</v>
      </c>
      <c r="BE267" s="4">
        <v>2</v>
      </c>
      <c r="BF267" s="4">
        <v>2</v>
      </c>
      <c r="BG267" s="4">
        <v>1</v>
      </c>
      <c r="BH267" s="4">
        <v>2</v>
      </c>
      <c r="BI267" s="4">
        <v>1</v>
      </c>
      <c r="BJ267" s="4">
        <v>3</v>
      </c>
    </row>
    <row r="268" spans="1:62" ht="14" x14ac:dyDescent="0.15">
      <c r="A268" s="20" t="str">
        <f t="shared" si="4"/>
        <v>Anthro1WA[SQ007]</v>
      </c>
      <c r="B268" s="4" t="s">
        <v>829</v>
      </c>
      <c r="C268" s="4">
        <v>3</v>
      </c>
      <c r="D268" s="4">
        <v>5</v>
      </c>
      <c r="E268" s="4">
        <v>4</v>
      </c>
      <c r="F268" s="4">
        <v>5</v>
      </c>
      <c r="G268" s="4">
        <v>4</v>
      </c>
      <c r="H268" s="4">
        <v>5</v>
      </c>
      <c r="I268" s="4">
        <v>3</v>
      </c>
      <c r="J268" s="4">
        <v>4</v>
      </c>
      <c r="K268" s="4">
        <v>4</v>
      </c>
      <c r="L268" s="4">
        <v>5</v>
      </c>
      <c r="M268" s="4">
        <v>3</v>
      </c>
      <c r="N268" s="4">
        <v>4</v>
      </c>
      <c r="O268" s="4">
        <v>5</v>
      </c>
      <c r="P268" s="4">
        <v>2</v>
      </c>
      <c r="Q268" s="4">
        <v>3</v>
      </c>
      <c r="R268" s="4">
        <v>5</v>
      </c>
      <c r="S268" s="4">
        <v>3</v>
      </c>
      <c r="T268" s="4">
        <v>4</v>
      </c>
      <c r="U268" s="4">
        <v>5</v>
      </c>
      <c r="V268" s="4">
        <v>4</v>
      </c>
      <c r="W268" s="4">
        <v>3</v>
      </c>
      <c r="X268" s="4">
        <v>5</v>
      </c>
      <c r="Y268" s="4">
        <v>3</v>
      </c>
      <c r="Z268" s="4">
        <v>2</v>
      </c>
      <c r="AA268" s="4">
        <v>4</v>
      </c>
      <c r="AB268" s="4">
        <v>5</v>
      </c>
      <c r="AC268" s="4">
        <v>2</v>
      </c>
      <c r="AD268" s="4">
        <v>4</v>
      </c>
      <c r="AE268" s="4">
        <v>4</v>
      </c>
      <c r="AF268" s="4">
        <v>5</v>
      </c>
      <c r="AG268" s="4">
        <v>5</v>
      </c>
      <c r="AH268" s="4">
        <v>3</v>
      </c>
      <c r="AI268" s="4">
        <v>4</v>
      </c>
      <c r="AJ268" s="4">
        <v>5</v>
      </c>
      <c r="AK268" s="4">
        <v>5</v>
      </c>
      <c r="AL268" s="4">
        <v>4</v>
      </c>
      <c r="AM268" s="4">
        <v>2</v>
      </c>
      <c r="AN268" s="4">
        <v>5</v>
      </c>
      <c r="AO268" s="4">
        <v>4</v>
      </c>
      <c r="AP268" s="4">
        <v>5</v>
      </c>
      <c r="AQ268" s="4">
        <v>4</v>
      </c>
      <c r="AR268" s="4">
        <v>4</v>
      </c>
      <c r="AS268" s="4">
        <v>1</v>
      </c>
      <c r="AT268" s="4">
        <v>4</v>
      </c>
      <c r="AU268" s="4">
        <v>1</v>
      </c>
      <c r="AV268" s="4">
        <v>5</v>
      </c>
      <c r="AW268" s="4">
        <v>5</v>
      </c>
      <c r="AX268" s="4">
        <v>5</v>
      </c>
      <c r="AY268" s="4">
        <v>5</v>
      </c>
      <c r="AZ268" s="4">
        <v>3</v>
      </c>
      <c r="BA268" s="4">
        <v>4</v>
      </c>
      <c r="BB268" s="4">
        <v>4</v>
      </c>
      <c r="BC268" s="4">
        <v>4</v>
      </c>
      <c r="BD268" s="4">
        <v>4</v>
      </c>
      <c r="BE268" s="4">
        <v>3</v>
      </c>
      <c r="BF268" s="4">
        <v>4</v>
      </c>
      <c r="BG268" s="4">
        <v>4</v>
      </c>
      <c r="BH268" s="4">
        <v>4</v>
      </c>
      <c r="BI268" s="4">
        <v>4</v>
      </c>
      <c r="BJ268" s="4">
        <v>4</v>
      </c>
    </row>
    <row r="269" spans="1:62" ht="14" x14ac:dyDescent="0.15">
      <c r="A269" s="20" t="str">
        <f t="shared" si="4"/>
        <v>Anthro1WA[SQ008]</v>
      </c>
      <c r="B269" s="4" t="s">
        <v>830</v>
      </c>
      <c r="C269" s="4">
        <v>3</v>
      </c>
      <c r="D269" s="4">
        <v>5</v>
      </c>
      <c r="E269" s="4">
        <v>4</v>
      </c>
      <c r="F269" s="4">
        <v>3</v>
      </c>
      <c r="G269" s="4">
        <v>3</v>
      </c>
      <c r="H269" s="4">
        <v>3</v>
      </c>
      <c r="I269" s="4">
        <v>4</v>
      </c>
      <c r="J269" s="4">
        <v>4</v>
      </c>
      <c r="K269" s="4">
        <v>3</v>
      </c>
      <c r="L269" s="4">
        <v>5</v>
      </c>
      <c r="M269" s="4">
        <v>3</v>
      </c>
      <c r="N269" s="4">
        <v>5</v>
      </c>
      <c r="O269" s="4">
        <v>4</v>
      </c>
      <c r="P269" s="4">
        <v>5</v>
      </c>
      <c r="Q269" s="4">
        <v>3</v>
      </c>
      <c r="R269" s="4">
        <v>5</v>
      </c>
      <c r="S269" s="4">
        <v>3</v>
      </c>
      <c r="T269" s="4">
        <v>4</v>
      </c>
      <c r="U269" s="4">
        <v>5</v>
      </c>
      <c r="V269" s="4">
        <v>4</v>
      </c>
      <c r="W269" s="4">
        <v>3</v>
      </c>
      <c r="X269" s="4">
        <v>4</v>
      </c>
      <c r="Y269" s="4">
        <v>2</v>
      </c>
      <c r="Z269" s="4">
        <v>2</v>
      </c>
      <c r="AA269" s="4">
        <v>4</v>
      </c>
      <c r="AB269" s="4">
        <v>3</v>
      </c>
      <c r="AC269" s="4">
        <v>2</v>
      </c>
      <c r="AD269" s="4">
        <v>3</v>
      </c>
      <c r="AE269" s="4">
        <v>4</v>
      </c>
      <c r="AF269" s="4">
        <v>4</v>
      </c>
      <c r="AG269" s="4">
        <v>5</v>
      </c>
      <c r="AH269" s="4">
        <v>4</v>
      </c>
      <c r="AI269" s="4">
        <v>4</v>
      </c>
      <c r="AJ269" s="4">
        <v>4</v>
      </c>
      <c r="AK269" s="4">
        <v>5</v>
      </c>
      <c r="AL269" s="4">
        <v>4</v>
      </c>
      <c r="AM269" s="4">
        <v>2</v>
      </c>
      <c r="AN269" s="4">
        <v>4</v>
      </c>
      <c r="AO269" s="4">
        <v>3</v>
      </c>
      <c r="AP269" s="4">
        <v>4</v>
      </c>
      <c r="AQ269" s="4">
        <v>4</v>
      </c>
      <c r="AR269" s="4">
        <v>3</v>
      </c>
      <c r="AS269" s="4">
        <v>1</v>
      </c>
      <c r="AT269" s="4">
        <v>2</v>
      </c>
      <c r="AU269" s="4">
        <v>1</v>
      </c>
      <c r="AV269" s="4">
        <v>4</v>
      </c>
      <c r="AW269" s="4">
        <v>5</v>
      </c>
      <c r="AX269" s="4">
        <v>5</v>
      </c>
      <c r="AY269" s="4">
        <v>5</v>
      </c>
      <c r="AZ269" s="4">
        <v>3</v>
      </c>
      <c r="BA269" s="4">
        <v>4</v>
      </c>
      <c r="BB269" s="4">
        <v>3</v>
      </c>
      <c r="BC269" s="4">
        <v>3</v>
      </c>
      <c r="BD269" s="4">
        <v>4</v>
      </c>
      <c r="BE269" s="4">
        <v>3</v>
      </c>
      <c r="BF269" s="4">
        <v>4</v>
      </c>
      <c r="BG269" s="4">
        <v>4</v>
      </c>
      <c r="BH269" s="4">
        <v>3</v>
      </c>
      <c r="BI269" s="4">
        <v>3</v>
      </c>
      <c r="BJ269" s="4">
        <v>3</v>
      </c>
    </row>
    <row r="270" spans="1:62" ht="14" x14ac:dyDescent="0.15">
      <c r="A270" s="20" t="str">
        <f t="shared" si="4"/>
        <v>Anthro1WA[SQ009]</v>
      </c>
      <c r="B270" s="4" t="s">
        <v>831</v>
      </c>
      <c r="C270" s="4">
        <v>3</v>
      </c>
      <c r="D270" s="4">
        <v>5</v>
      </c>
      <c r="E270" s="4">
        <v>4</v>
      </c>
      <c r="F270" s="4">
        <v>5</v>
      </c>
      <c r="G270" s="4">
        <v>3</v>
      </c>
      <c r="H270" s="4">
        <v>4</v>
      </c>
      <c r="I270" s="4">
        <v>4</v>
      </c>
      <c r="J270" s="4">
        <v>5</v>
      </c>
      <c r="K270" s="4">
        <v>4</v>
      </c>
      <c r="L270" s="4">
        <v>5</v>
      </c>
      <c r="M270" s="4">
        <v>3</v>
      </c>
      <c r="N270" s="4">
        <v>5</v>
      </c>
      <c r="O270" s="4">
        <v>5</v>
      </c>
      <c r="P270" s="4">
        <v>4</v>
      </c>
      <c r="Q270" s="4">
        <v>3</v>
      </c>
      <c r="R270" s="4">
        <v>5</v>
      </c>
      <c r="S270" s="4">
        <v>4</v>
      </c>
      <c r="T270" s="4">
        <v>5</v>
      </c>
      <c r="U270" s="4">
        <v>5</v>
      </c>
      <c r="V270" s="4">
        <v>4</v>
      </c>
      <c r="W270" s="4">
        <v>3</v>
      </c>
      <c r="X270" s="4">
        <v>4</v>
      </c>
      <c r="Y270" s="4">
        <v>2</v>
      </c>
      <c r="Z270" s="4">
        <v>1</v>
      </c>
      <c r="AA270" s="4">
        <v>4</v>
      </c>
      <c r="AB270" s="4">
        <v>4</v>
      </c>
      <c r="AC270" s="4">
        <v>3</v>
      </c>
      <c r="AD270" s="4">
        <v>4</v>
      </c>
      <c r="AE270" s="4">
        <v>3</v>
      </c>
      <c r="AF270" s="4">
        <v>5</v>
      </c>
      <c r="AG270" s="4">
        <v>5</v>
      </c>
      <c r="AH270" s="4">
        <v>3</v>
      </c>
      <c r="AI270" s="4">
        <v>3</v>
      </c>
      <c r="AJ270" s="4">
        <v>5</v>
      </c>
      <c r="AK270" s="4">
        <v>4</v>
      </c>
      <c r="AL270" s="4">
        <v>4</v>
      </c>
      <c r="AM270" s="4">
        <v>2</v>
      </c>
      <c r="AN270" s="4">
        <v>4</v>
      </c>
      <c r="AO270" s="4">
        <v>5</v>
      </c>
      <c r="AP270" s="4">
        <v>5</v>
      </c>
      <c r="AQ270" s="4">
        <v>5</v>
      </c>
      <c r="AR270" s="4">
        <v>4</v>
      </c>
      <c r="AS270" s="4">
        <v>1</v>
      </c>
      <c r="AT270" s="4">
        <v>3</v>
      </c>
      <c r="AU270" s="4">
        <v>1</v>
      </c>
      <c r="AV270" s="4">
        <v>4</v>
      </c>
      <c r="AW270" s="4">
        <v>5</v>
      </c>
      <c r="AX270" s="4">
        <v>5</v>
      </c>
      <c r="AY270" s="4">
        <v>4</v>
      </c>
      <c r="AZ270" s="4">
        <v>3</v>
      </c>
      <c r="BA270" s="4">
        <v>5</v>
      </c>
      <c r="BB270" s="4">
        <v>3</v>
      </c>
      <c r="BC270" s="4">
        <v>4</v>
      </c>
      <c r="BD270" s="4">
        <v>4</v>
      </c>
      <c r="BE270" s="4">
        <v>3</v>
      </c>
      <c r="BF270" s="4">
        <v>5</v>
      </c>
      <c r="BG270" s="4">
        <v>5</v>
      </c>
      <c r="BH270" s="4">
        <v>3</v>
      </c>
      <c r="BI270" s="4">
        <v>4</v>
      </c>
      <c r="BJ270" s="4">
        <v>4</v>
      </c>
    </row>
    <row r="271" spans="1:62" ht="14" x14ac:dyDescent="0.15">
      <c r="A271" s="20" t="str">
        <f t="shared" si="4"/>
        <v>Anthro1WA[SQ010]</v>
      </c>
      <c r="B271" s="4" t="s">
        <v>832</v>
      </c>
      <c r="C271" s="4">
        <v>3</v>
      </c>
      <c r="D271" s="4">
        <v>5</v>
      </c>
      <c r="E271" s="4">
        <v>5</v>
      </c>
      <c r="F271" s="4">
        <v>5</v>
      </c>
      <c r="G271" s="4">
        <v>3</v>
      </c>
      <c r="H271" s="4">
        <v>5</v>
      </c>
      <c r="I271" s="4">
        <v>4</v>
      </c>
      <c r="J271" s="4">
        <v>5</v>
      </c>
      <c r="K271" s="4">
        <v>5</v>
      </c>
      <c r="L271" s="4">
        <v>5</v>
      </c>
      <c r="M271" s="4">
        <v>4</v>
      </c>
      <c r="N271" s="4">
        <v>5</v>
      </c>
      <c r="O271" s="4">
        <v>4</v>
      </c>
      <c r="P271" s="4">
        <v>3</v>
      </c>
      <c r="Q271" s="4">
        <v>5</v>
      </c>
      <c r="R271" s="4">
        <v>5</v>
      </c>
      <c r="S271" s="4">
        <v>4</v>
      </c>
      <c r="T271" s="4">
        <v>4</v>
      </c>
      <c r="U271" s="4">
        <v>5</v>
      </c>
      <c r="V271" s="4">
        <v>4</v>
      </c>
      <c r="W271" s="4">
        <v>3</v>
      </c>
      <c r="X271" s="4">
        <v>4</v>
      </c>
      <c r="Y271" s="4">
        <v>2</v>
      </c>
      <c r="Z271" s="4">
        <v>2</v>
      </c>
      <c r="AA271" s="4">
        <v>4</v>
      </c>
      <c r="AB271" s="4">
        <v>3</v>
      </c>
      <c r="AC271" s="4">
        <v>3</v>
      </c>
      <c r="AD271" s="4">
        <v>2</v>
      </c>
      <c r="AE271" s="4">
        <v>4</v>
      </c>
      <c r="AF271" s="4">
        <v>5</v>
      </c>
      <c r="AG271" s="4">
        <v>5</v>
      </c>
      <c r="AH271" s="4">
        <v>3</v>
      </c>
      <c r="AI271" s="4">
        <v>4</v>
      </c>
      <c r="AJ271" s="4">
        <v>5</v>
      </c>
      <c r="AK271" s="4">
        <v>4</v>
      </c>
      <c r="AL271" s="4">
        <v>4</v>
      </c>
      <c r="AM271" s="4">
        <v>1</v>
      </c>
      <c r="AN271" s="4">
        <v>4</v>
      </c>
      <c r="AO271" s="4">
        <v>4</v>
      </c>
      <c r="AP271" s="4">
        <v>5</v>
      </c>
      <c r="AQ271" s="4">
        <v>5</v>
      </c>
      <c r="AR271" s="4">
        <v>5</v>
      </c>
      <c r="AS271" s="4">
        <v>1</v>
      </c>
      <c r="AT271" s="4">
        <v>4</v>
      </c>
      <c r="AU271" s="4">
        <v>2</v>
      </c>
      <c r="AV271" s="4">
        <v>5</v>
      </c>
      <c r="AW271" s="4">
        <v>5</v>
      </c>
      <c r="AX271" s="4">
        <v>5</v>
      </c>
      <c r="AY271" s="4">
        <v>5</v>
      </c>
      <c r="AZ271" s="4">
        <v>4</v>
      </c>
      <c r="BA271" s="4">
        <v>5</v>
      </c>
      <c r="BB271" s="4">
        <v>3</v>
      </c>
      <c r="BC271" s="4">
        <v>4</v>
      </c>
      <c r="BD271" s="4">
        <v>4</v>
      </c>
      <c r="BE271" s="4">
        <v>3</v>
      </c>
      <c r="BF271" s="4">
        <v>5</v>
      </c>
      <c r="BG271" s="4">
        <v>5</v>
      </c>
      <c r="BH271" s="4">
        <v>4</v>
      </c>
      <c r="BI271" s="4">
        <v>2</v>
      </c>
      <c r="BJ271" s="4">
        <v>3</v>
      </c>
    </row>
    <row r="272" spans="1:62" ht="14" x14ac:dyDescent="0.15">
      <c r="A272" s="20" t="str">
        <f t="shared" si="4"/>
        <v>Anthro1WA[SQ011]</v>
      </c>
      <c r="B272" s="4" t="s">
        <v>833</v>
      </c>
      <c r="C272" s="4">
        <v>3</v>
      </c>
      <c r="D272" s="4">
        <v>5</v>
      </c>
      <c r="E272" s="4">
        <v>4</v>
      </c>
      <c r="F272" s="4">
        <v>4</v>
      </c>
      <c r="G272" s="4">
        <v>3</v>
      </c>
      <c r="H272" s="4">
        <v>4</v>
      </c>
      <c r="I272" s="4">
        <v>4</v>
      </c>
      <c r="J272" s="4">
        <v>5</v>
      </c>
      <c r="K272" s="4">
        <v>4</v>
      </c>
      <c r="L272" s="4">
        <v>5</v>
      </c>
      <c r="M272" s="4">
        <v>3</v>
      </c>
      <c r="N272" s="4">
        <v>4</v>
      </c>
      <c r="O272" s="4">
        <v>4</v>
      </c>
      <c r="P272" s="4">
        <v>2</v>
      </c>
      <c r="Q272" s="4">
        <v>4</v>
      </c>
      <c r="R272" s="4">
        <v>2</v>
      </c>
      <c r="S272" s="4">
        <v>3</v>
      </c>
      <c r="T272" s="4">
        <v>4</v>
      </c>
      <c r="U272" s="4">
        <v>5</v>
      </c>
      <c r="V272" s="4">
        <v>4</v>
      </c>
      <c r="W272" s="4">
        <v>3</v>
      </c>
      <c r="X272" s="4">
        <v>5</v>
      </c>
      <c r="Y272" s="4">
        <v>2</v>
      </c>
      <c r="Z272" s="4">
        <v>1</v>
      </c>
      <c r="AA272" s="4">
        <v>4</v>
      </c>
      <c r="AB272" s="4">
        <v>4</v>
      </c>
      <c r="AC272" s="4">
        <v>3</v>
      </c>
      <c r="AD272" s="4">
        <v>3</v>
      </c>
      <c r="AE272" s="4">
        <v>3</v>
      </c>
      <c r="AF272" s="4">
        <v>5</v>
      </c>
      <c r="AG272" s="4">
        <v>5</v>
      </c>
      <c r="AH272" s="4">
        <v>4</v>
      </c>
      <c r="AI272" s="4">
        <v>2</v>
      </c>
      <c r="AJ272" s="4">
        <v>5</v>
      </c>
      <c r="AK272" s="4">
        <v>5</v>
      </c>
      <c r="AL272" s="4">
        <v>4</v>
      </c>
      <c r="AM272" s="4">
        <v>2</v>
      </c>
      <c r="AN272" s="4">
        <v>3</v>
      </c>
      <c r="AO272" s="4">
        <v>5</v>
      </c>
      <c r="AP272" s="4">
        <v>5</v>
      </c>
      <c r="AQ272" s="4">
        <v>5</v>
      </c>
      <c r="AR272" s="4">
        <v>5</v>
      </c>
      <c r="AS272" s="4">
        <v>1</v>
      </c>
      <c r="AT272" s="4">
        <v>2</v>
      </c>
      <c r="AU272" s="4">
        <v>1</v>
      </c>
      <c r="AV272" s="4">
        <v>4</v>
      </c>
      <c r="AW272" s="4">
        <v>5</v>
      </c>
      <c r="AX272" s="4">
        <v>4</v>
      </c>
      <c r="AY272" s="4">
        <v>4</v>
      </c>
      <c r="AZ272" s="4">
        <v>3</v>
      </c>
      <c r="BA272" s="4">
        <v>4</v>
      </c>
      <c r="BB272" s="4">
        <v>4</v>
      </c>
      <c r="BC272" s="4">
        <v>4</v>
      </c>
      <c r="BD272" s="4">
        <v>3</v>
      </c>
      <c r="BE272" s="4">
        <v>3</v>
      </c>
      <c r="BF272" s="4">
        <v>4</v>
      </c>
      <c r="BG272" s="4">
        <v>5</v>
      </c>
      <c r="BH272" s="4">
        <v>4</v>
      </c>
      <c r="BI272" s="4">
        <v>2</v>
      </c>
      <c r="BJ272" s="4">
        <v>4</v>
      </c>
    </row>
    <row r="273" spans="1:62" ht="14" x14ac:dyDescent="0.15">
      <c r="A273" s="20" t="str">
        <f t="shared" si="4"/>
        <v>Anthro3WA[SQ001]</v>
      </c>
      <c r="B273" s="4" t="s">
        <v>834</v>
      </c>
      <c r="C273" s="4">
        <v>3</v>
      </c>
      <c r="D273" s="4">
        <v>1</v>
      </c>
      <c r="E273" s="4">
        <v>2</v>
      </c>
      <c r="F273" s="4">
        <v>2</v>
      </c>
      <c r="G273" s="4">
        <v>3</v>
      </c>
      <c r="H273" s="4">
        <v>3</v>
      </c>
      <c r="I273" s="4">
        <v>2</v>
      </c>
      <c r="J273" s="4">
        <v>1</v>
      </c>
      <c r="K273" s="4">
        <v>4</v>
      </c>
      <c r="L273" s="4">
        <v>3</v>
      </c>
      <c r="M273" s="4">
        <v>3</v>
      </c>
      <c r="N273" s="4">
        <v>3</v>
      </c>
      <c r="O273" s="4">
        <v>2</v>
      </c>
      <c r="P273" s="4">
        <v>4</v>
      </c>
      <c r="Q273" s="4">
        <v>2</v>
      </c>
      <c r="R273" s="4">
        <v>5</v>
      </c>
      <c r="S273" s="4">
        <v>4</v>
      </c>
      <c r="T273" s="4">
        <v>3</v>
      </c>
      <c r="U273" s="4">
        <v>3</v>
      </c>
      <c r="V273" s="4">
        <v>4</v>
      </c>
      <c r="W273" s="4">
        <v>5</v>
      </c>
      <c r="X273" s="4">
        <v>1</v>
      </c>
      <c r="Y273" s="4">
        <v>3</v>
      </c>
      <c r="Z273" s="4">
        <v>1</v>
      </c>
      <c r="AA273" s="4">
        <v>1</v>
      </c>
      <c r="AB273" s="4">
        <v>2</v>
      </c>
      <c r="AC273" s="4">
        <v>2</v>
      </c>
      <c r="AD273" s="4">
        <v>1</v>
      </c>
      <c r="AE273" s="4">
        <v>1</v>
      </c>
      <c r="AF273" s="4">
        <v>1</v>
      </c>
      <c r="AG273" s="4">
        <v>1</v>
      </c>
      <c r="AH273" s="4">
        <v>3</v>
      </c>
      <c r="AI273" s="4">
        <v>3</v>
      </c>
      <c r="AJ273" s="4">
        <v>2</v>
      </c>
      <c r="AK273" s="4">
        <v>2</v>
      </c>
      <c r="AL273" s="4">
        <v>1</v>
      </c>
      <c r="AM273" s="4">
        <v>4</v>
      </c>
      <c r="AN273" s="4">
        <v>1</v>
      </c>
      <c r="AO273" s="4">
        <v>5</v>
      </c>
      <c r="AP273" s="4">
        <v>1</v>
      </c>
      <c r="AQ273" s="4">
        <v>3</v>
      </c>
      <c r="AR273" s="4">
        <v>2</v>
      </c>
      <c r="AS273" s="4">
        <v>3</v>
      </c>
      <c r="AT273" s="4">
        <v>3</v>
      </c>
      <c r="AU273" s="4">
        <v>5</v>
      </c>
      <c r="AV273" s="4">
        <v>3</v>
      </c>
      <c r="AW273" s="4">
        <v>2</v>
      </c>
      <c r="AX273" s="4">
        <v>3</v>
      </c>
      <c r="AY273" s="4">
        <v>5</v>
      </c>
      <c r="AZ273" s="4">
        <v>3</v>
      </c>
      <c r="BA273" s="4">
        <v>4</v>
      </c>
      <c r="BB273" s="4">
        <v>1</v>
      </c>
      <c r="BC273" s="4">
        <v>4</v>
      </c>
      <c r="BD273" s="4">
        <v>3</v>
      </c>
      <c r="BE273" s="4">
        <v>3</v>
      </c>
      <c r="BF273" s="4">
        <v>3</v>
      </c>
      <c r="BG273" s="4">
        <v>1</v>
      </c>
      <c r="BH273" s="4">
        <v>2</v>
      </c>
      <c r="BI273" s="4">
        <v>1</v>
      </c>
      <c r="BJ273" s="4">
        <v>1</v>
      </c>
    </row>
    <row r="274" spans="1:62" ht="14" x14ac:dyDescent="0.15">
      <c r="A274" s="20" t="str">
        <f t="shared" si="4"/>
        <v>Anthro3WA[SQ002]</v>
      </c>
      <c r="B274" s="4" t="s">
        <v>835</v>
      </c>
      <c r="C274" s="4">
        <v>3</v>
      </c>
      <c r="D274" s="4">
        <v>5</v>
      </c>
      <c r="E274" s="4">
        <v>3</v>
      </c>
      <c r="F274" s="4">
        <v>1</v>
      </c>
      <c r="G274" s="4">
        <v>3</v>
      </c>
      <c r="H274" s="4">
        <v>2</v>
      </c>
      <c r="I274" s="4">
        <v>1</v>
      </c>
      <c r="J274" s="4">
        <v>1</v>
      </c>
      <c r="K274" s="4">
        <v>4</v>
      </c>
      <c r="L274" s="4">
        <v>3</v>
      </c>
      <c r="M274" s="4">
        <v>2</v>
      </c>
      <c r="N274" s="4">
        <v>3</v>
      </c>
      <c r="O274" s="4">
        <v>1</v>
      </c>
      <c r="P274" s="4">
        <v>5</v>
      </c>
      <c r="Q274" s="4">
        <v>1</v>
      </c>
      <c r="R274" s="4">
        <v>5</v>
      </c>
      <c r="S274" s="4">
        <v>5</v>
      </c>
      <c r="T274" s="4">
        <v>2</v>
      </c>
      <c r="U274" s="4">
        <v>2</v>
      </c>
      <c r="V274" s="4">
        <v>3</v>
      </c>
      <c r="W274" s="4">
        <v>2</v>
      </c>
      <c r="X274" s="4">
        <v>1</v>
      </c>
      <c r="Y274" s="4">
        <v>2</v>
      </c>
      <c r="Z274" s="4">
        <v>1</v>
      </c>
      <c r="AA274" s="4">
        <v>3</v>
      </c>
      <c r="AB274" s="4">
        <v>1</v>
      </c>
      <c r="AC274" s="4">
        <v>2</v>
      </c>
      <c r="AD274" s="4">
        <v>1</v>
      </c>
      <c r="AE274" s="4">
        <v>1</v>
      </c>
      <c r="AF274" s="4">
        <v>1</v>
      </c>
      <c r="AG274" s="4">
        <v>1</v>
      </c>
      <c r="AH274" s="4">
        <v>3</v>
      </c>
      <c r="AI274" s="4">
        <v>3</v>
      </c>
      <c r="AJ274" s="4">
        <v>3</v>
      </c>
      <c r="AK274" s="4">
        <v>3</v>
      </c>
      <c r="AL274" s="4">
        <v>1</v>
      </c>
      <c r="AM274" s="4">
        <v>2</v>
      </c>
      <c r="AN274" s="4">
        <v>1</v>
      </c>
      <c r="AO274" s="4">
        <v>5</v>
      </c>
      <c r="AP274" s="4">
        <v>4</v>
      </c>
      <c r="AQ274" s="4">
        <v>1</v>
      </c>
      <c r="AR274" s="4">
        <v>2</v>
      </c>
      <c r="AS274" s="4">
        <v>1</v>
      </c>
      <c r="AT274" s="4">
        <v>1</v>
      </c>
      <c r="AU274" s="4">
        <v>1</v>
      </c>
      <c r="AV274" s="4">
        <v>4</v>
      </c>
      <c r="AW274" s="4">
        <v>4</v>
      </c>
      <c r="AX274" s="4">
        <v>3</v>
      </c>
      <c r="AY274" s="4">
        <v>4</v>
      </c>
      <c r="AZ274" s="4">
        <v>3</v>
      </c>
      <c r="BA274" s="4">
        <v>4</v>
      </c>
      <c r="BB274" s="4">
        <v>1</v>
      </c>
      <c r="BC274" s="4">
        <v>4</v>
      </c>
      <c r="BD274" s="4">
        <v>3</v>
      </c>
      <c r="BE274" s="4">
        <v>2</v>
      </c>
      <c r="BF274" s="4">
        <v>2</v>
      </c>
      <c r="BG274" s="4">
        <v>1</v>
      </c>
      <c r="BH274" s="4">
        <v>2</v>
      </c>
      <c r="BI274" s="4">
        <v>1</v>
      </c>
      <c r="BJ274" s="4">
        <v>1</v>
      </c>
    </row>
    <row r="275" spans="1:62" ht="14" x14ac:dyDescent="0.15">
      <c r="A275" s="20" t="str">
        <f t="shared" si="4"/>
        <v>Anthro3WA[SQ003]</v>
      </c>
      <c r="B275" s="4" t="s">
        <v>836</v>
      </c>
      <c r="C275" s="4">
        <v>3</v>
      </c>
      <c r="D275" s="4">
        <v>4</v>
      </c>
      <c r="E275" s="4">
        <v>3</v>
      </c>
      <c r="F275" s="4">
        <v>1</v>
      </c>
      <c r="G275" s="4">
        <v>3</v>
      </c>
      <c r="H275" s="4">
        <v>1</v>
      </c>
      <c r="I275" s="4">
        <v>1</v>
      </c>
      <c r="J275" s="4">
        <v>1</v>
      </c>
      <c r="K275" s="4">
        <v>4</v>
      </c>
      <c r="L275" s="4">
        <v>3</v>
      </c>
      <c r="M275" s="4">
        <v>2</v>
      </c>
      <c r="N275" s="4">
        <v>3</v>
      </c>
      <c r="O275" s="4">
        <v>2</v>
      </c>
      <c r="P275" s="4">
        <v>4</v>
      </c>
      <c r="Q275" s="4">
        <v>1</v>
      </c>
      <c r="R275" s="4">
        <v>5</v>
      </c>
      <c r="S275" s="4">
        <v>4</v>
      </c>
      <c r="T275" s="4">
        <v>4</v>
      </c>
      <c r="U275" s="4">
        <v>4</v>
      </c>
      <c r="V275" s="4">
        <v>4</v>
      </c>
      <c r="W275" s="4">
        <v>2</v>
      </c>
      <c r="X275" s="4">
        <v>1</v>
      </c>
      <c r="Y275" s="4">
        <v>1</v>
      </c>
      <c r="Z275" s="4">
        <v>1</v>
      </c>
      <c r="AA275" s="4">
        <v>1</v>
      </c>
      <c r="AB275" s="4">
        <v>2</v>
      </c>
      <c r="AC275" s="4">
        <v>2</v>
      </c>
      <c r="AD275" s="4">
        <v>1</v>
      </c>
      <c r="AE275" s="4">
        <v>2</v>
      </c>
      <c r="AF275" s="4">
        <v>2</v>
      </c>
      <c r="AG275" s="4">
        <v>3</v>
      </c>
      <c r="AH275" s="4">
        <v>4</v>
      </c>
      <c r="AI275" s="4">
        <v>1</v>
      </c>
      <c r="AJ275" s="4">
        <v>2</v>
      </c>
      <c r="AK275" s="4">
        <v>4</v>
      </c>
      <c r="AL275" s="4">
        <v>1</v>
      </c>
      <c r="AM275" s="4">
        <v>2</v>
      </c>
      <c r="AN275" s="4">
        <v>2</v>
      </c>
      <c r="AO275" s="4">
        <v>2</v>
      </c>
      <c r="AP275" s="4">
        <v>4</v>
      </c>
      <c r="AQ275" s="4">
        <v>2</v>
      </c>
      <c r="AR275" s="4">
        <v>3</v>
      </c>
      <c r="AS275" s="4">
        <v>1</v>
      </c>
      <c r="AT275" s="4">
        <v>1</v>
      </c>
      <c r="AU275" s="4">
        <v>1</v>
      </c>
      <c r="AV275" s="4">
        <v>4</v>
      </c>
      <c r="AW275" s="4">
        <v>4</v>
      </c>
      <c r="AX275" s="4">
        <v>2</v>
      </c>
      <c r="AY275" s="4">
        <v>3</v>
      </c>
      <c r="AZ275" s="4">
        <v>3</v>
      </c>
      <c r="BA275" s="4">
        <v>5</v>
      </c>
      <c r="BB275" s="4">
        <v>1</v>
      </c>
      <c r="BC275" s="4">
        <v>4</v>
      </c>
      <c r="BD275" s="4">
        <v>3</v>
      </c>
      <c r="BE275" s="4">
        <v>2</v>
      </c>
      <c r="BF275" s="4">
        <v>1</v>
      </c>
      <c r="BG275" s="4">
        <v>1</v>
      </c>
      <c r="BH275" s="4">
        <v>3</v>
      </c>
      <c r="BI275" s="4">
        <v>1</v>
      </c>
      <c r="BJ275" s="4">
        <v>3</v>
      </c>
    </row>
    <row r="276" spans="1:62" ht="14" x14ac:dyDescent="0.15">
      <c r="A276" s="20" t="str">
        <f t="shared" si="4"/>
        <v>Anthro3WA[SQ004]</v>
      </c>
      <c r="B276" s="4" t="s">
        <v>837</v>
      </c>
      <c r="C276" s="4">
        <v>3</v>
      </c>
      <c r="D276" s="4">
        <v>5</v>
      </c>
      <c r="E276" s="4">
        <v>2</v>
      </c>
      <c r="F276" s="4">
        <v>1</v>
      </c>
      <c r="G276" s="4">
        <v>3</v>
      </c>
      <c r="H276" s="4">
        <v>1</v>
      </c>
      <c r="I276" s="4">
        <v>1</v>
      </c>
      <c r="J276" s="4">
        <v>1</v>
      </c>
      <c r="K276" s="4">
        <v>3</v>
      </c>
      <c r="L276" s="4">
        <v>3</v>
      </c>
      <c r="M276" s="4">
        <v>2</v>
      </c>
      <c r="N276" s="4">
        <v>3</v>
      </c>
      <c r="O276" s="4">
        <v>3</v>
      </c>
      <c r="P276" s="4">
        <v>4</v>
      </c>
      <c r="Q276" s="4">
        <v>1</v>
      </c>
      <c r="R276" s="4">
        <v>1</v>
      </c>
      <c r="S276" s="4">
        <v>4</v>
      </c>
      <c r="T276" s="4">
        <v>3</v>
      </c>
      <c r="U276" s="4">
        <v>3</v>
      </c>
      <c r="V276" s="4">
        <v>3</v>
      </c>
      <c r="W276" s="4">
        <v>2</v>
      </c>
      <c r="X276" s="4">
        <v>1</v>
      </c>
      <c r="Y276" s="4">
        <v>1</v>
      </c>
      <c r="Z276" s="4">
        <v>1</v>
      </c>
      <c r="AA276" s="4">
        <v>2</v>
      </c>
      <c r="AB276" s="4">
        <v>2</v>
      </c>
      <c r="AC276" s="4">
        <v>3</v>
      </c>
      <c r="AD276" s="4">
        <v>1</v>
      </c>
      <c r="AE276" s="4">
        <v>2</v>
      </c>
      <c r="AF276" s="4">
        <v>3</v>
      </c>
      <c r="AG276" s="4">
        <v>1</v>
      </c>
      <c r="AH276" s="4">
        <v>4</v>
      </c>
      <c r="AI276" s="4">
        <v>1</v>
      </c>
      <c r="AJ276" s="4">
        <v>1</v>
      </c>
      <c r="AK276" s="4">
        <v>2</v>
      </c>
      <c r="AL276" s="4">
        <v>1</v>
      </c>
      <c r="AM276" s="4">
        <v>1</v>
      </c>
      <c r="AN276" s="4">
        <v>3</v>
      </c>
      <c r="AO276" s="4">
        <v>2</v>
      </c>
      <c r="AP276" s="4">
        <v>3</v>
      </c>
      <c r="AQ276" s="4">
        <v>2</v>
      </c>
      <c r="AR276" s="4">
        <v>2</v>
      </c>
      <c r="AS276" s="4">
        <v>1</v>
      </c>
      <c r="AT276" s="4">
        <v>1</v>
      </c>
      <c r="AU276" s="4">
        <v>1</v>
      </c>
      <c r="AV276" s="4">
        <v>3</v>
      </c>
      <c r="AW276" s="4">
        <v>2</v>
      </c>
      <c r="AX276" s="4">
        <v>3</v>
      </c>
      <c r="AY276" s="4">
        <v>2</v>
      </c>
      <c r="AZ276" s="4">
        <v>2</v>
      </c>
      <c r="BA276" s="4">
        <v>4</v>
      </c>
      <c r="BB276" s="4">
        <v>1</v>
      </c>
      <c r="BC276" s="4">
        <v>4</v>
      </c>
      <c r="BD276" s="4">
        <v>3</v>
      </c>
      <c r="BE276" s="4">
        <v>2</v>
      </c>
      <c r="BF276" s="4">
        <v>2</v>
      </c>
      <c r="BG276" s="4">
        <v>1</v>
      </c>
      <c r="BH276" s="4">
        <v>1</v>
      </c>
      <c r="BI276" s="4">
        <v>1</v>
      </c>
      <c r="BJ276" s="4">
        <v>2</v>
      </c>
    </row>
    <row r="277" spans="1:62" ht="14" x14ac:dyDescent="0.15">
      <c r="A277" s="20" t="str">
        <f t="shared" si="4"/>
        <v>Anthro3WA[SQ005]</v>
      </c>
      <c r="B277" s="4" t="s">
        <v>838</v>
      </c>
      <c r="C277" s="4">
        <v>3</v>
      </c>
      <c r="D277" s="4">
        <v>3</v>
      </c>
      <c r="E277" s="4">
        <v>3</v>
      </c>
      <c r="F277" s="4">
        <v>1</v>
      </c>
      <c r="G277" s="4">
        <v>3</v>
      </c>
      <c r="H277" s="4">
        <v>1</v>
      </c>
      <c r="I277" s="4">
        <v>1</v>
      </c>
      <c r="J277" s="4">
        <v>1</v>
      </c>
      <c r="K277" s="4">
        <v>4</v>
      </c>
      <c r="L277" s="4">
        <v>4</v>
      </c>
      <c r="M277" s="4">
        <v>2</v>
      </c>
      <c r="N277" s="4">
        <v>2</v>
      </c>
      <c r="O277" s="4">
        <v>3</v>
      </c>
      <c r="P277" s="4">
        <v>5</v>
      </c>
      <c r="Q277" s="4">
        <v>1</v>
      </c>
      <c r="R277" s="4">
        <v>1</v>
      </c>
      <c r="S277" s="4">
        <v>4</v>
      </c>
      <c r="T277" s="4">
        <v>2</v>
      </c>
      <c r="U277" s="4">
        <v>2</v>
      </c>
      <c r="V277" s="4">
        <v>3</v>
      </c>
      <c r="W277" s="4">
        <v>2</v>
      </c>
      <c r="X277" s="4">
        <v>1</v>
      </c>
      <c r="Y277" s="4">
        <v>1</v>
      </c>
      <c r="Z277" s="4">
        <v>1</v>
      </c>
      <c r="AA277" s="4">
        <v>3</v>
      </c>
      <c r="AB277" s="4">
        <v>3</v>
      </c>
      <c r="AC277" s="4">
        <v>4</v>
      </c>
      <c r="AD277" s="4">
        <v>1</v>
      </c>
      <c r="AE277" s="4">
        <v>2</v>
      </c>
      <c r="AF277" s="4">
        <v>3</v>
      </c>
      <c r="AG277" s="4">
        <v>2</v>
      </c>
      <c r="AH277" s="4">
        <v>2</v>
      </c>
      <c r="AI277" s="4">
        <v>1</v>
      </c>
      <c r="AJ277" s="4">
        <v>3</v>
      </c>
      <c r="AK277" s="4">
        <v>4</v>
      </c>
      <c r="AL277" s="4">
        <v>1</v>
      </c>
      <c r="AM277" s="4">
        <v>1</v>
      </c>
      <c r="AN277" s="4">
        <v>3</v>
      </c>
      <c r="AO277" s="4">
        <v>4</v>
      </c>
      <c r="AP277" s="4">
        <v>4</v>
      </c>
      <c r="AQ277" s="4">
        <v>4</v>
      </c>
      <c r="AR277" s="4">
        <v>3</v>
      </c>
      <c r="AS277" s="4">
        <v>1</v>
      </c>
      <c r="AT277" s="4">
        <v>1</v>
      </c>
      <c r="AU277" s="4">
        <v>1</v>
      </c>
      <c r="AV277" s="4">
        <v>2</v>
      </c>
      <c r="AW277" s="4">
        <v>3</v>
      </c>
      <c r="AX277" s="4">
        <v>2</v>
      </c>
      <c r="AY277" s="4">
        <v>2</v>
      </c>
      <c r="AZ277" s="4">
        <v>2</v>
      </c>
      <c r="BA277" s="4">
        <v>4</v>
      </c>
      <c r="BB277" s="4">
        <v>1</v>
      </c>
      <c r="BC277" s="4">
        <v>5</v>
      </c>
      <c r="BD277" s="4">
        <v>3</v>
      </c>
      <c r="BE277" s="4">
        <v>2</v>
      </c>
      <c r="BF277" s="4">
        <v>2</v>
      </c>
      <c r="BG277" s="4">
        <v>1</v>
      </c>
      <c r="BH277" s="4">
        <v>3</v>
      </c>
      <c r="BI277" s="4">
        <v>1</v>
      </c>
      <c r="BJ277" s="4">
        <v>1</v>
      </c>
    </row>
    <row r="278" spans="1:62" ht="14" x14ac:dyDescent="0.15">
      <c r="A278" s="20" t="str">
        <f t="shared" si="4"/>
        <v>Anthro5WA[SQ001]</v>
      </c>
      <c r="B278" s="4" t="s">
        <v>839</v>
      </c>
      <c r="C278" s="4">
        <v>3</v>
      </c>
      <c r="D278" s="4">
        <v>3</v>
      </c>
      <c r="E278" s="4">
        <v>3</v>
      </c>
      <c r="F278" s="4">
        <v>3</v>
      </c>
      <c r="G278" s="4">
        <v>3</v>
      </c>
      <c r="H278" s="4">
        <v>2</v>
      </c>
      <c r="I278" s="4">
        <v>3</v>
      </c>
      <c r="J278" s="4">
        <v>3</v>
      </c>
      <c r="K278" s="4">
        <v>4</v>
      </c>
      <c r="L278" s="4">
        <v>4</v>
      </c>
      <c r="M278" s="4">
        <v>3</v>
      </c>
      <c r="N278" s="4">
        <v>3</v>
      </c>
      <c r="O278" s="4">
        <v>3</v>
      </c>
      <c r="P278" s="4">
        <v>2</v>
      </c>
      <c r="Q278" s="4">
        <v>1</v>
      </c>
      <c r="R278" s="4">
        <v>2</v>
      </c>
      <c r="S278" s="4">
        <v>3</v>
      </c>
      <c r="T278" s="4">
        <v>3</v>
      </c>
      <c r="U278" s="4">
        <v>3</v>
      </c>
      <c r="V278" s="4">
        <v>4</v>
      </c>
      <c r="W278" s="4">
        <v>3</v>
      </c>
      <c r="X278" s="4">
        <v>1</v>
      </c>
      <c r="Y278" s="4">
        <v>2</v>
      </c>
      <c r="Z278" s="4">
        <v>3</v>
      </c>
      <c r="AA278" s="4">
        <v>3</v>
      </c>
      <c r="AB278" s="4">
        <v>4</v>
      </c>
      <c r="AC278" s="4">
        <v>3</v>
      </c>
      <c r="AD278" s="4">
        <v>3</v>
      </c>
      <c r="AE278" s="4">
        <v>2</v>
      </c>
      <c r="AF278" s="4">
        <v>4</v>
      </c>
      <c r="AG278" s="4">
        <v>4</v>
      </c>
      <c r="AH278" s="4">
        <v>4</v>
      </c>
      <c r="AI278" s="4">
        <v>3</v>
      </c>
      <c r="AJ278" s="4">
        <v>3</v>
      </c>
      <c r="AK278" s="4">
        <v>3</v>
      </c>
      <c r="AL278" s="4">
        <v>2</v>
      </c>
      <c r="AM278" s="4">
        <v>3</v>
      </c>
      <c r="AN278" s="4">
        <v>3</v>
      </c>
      <c r="AO278" s="4">
        <v>3</v>
      </c>
      <c r="AP278" s="4">
        <v>3</v>
      </c>
      <c r="AQ278" s="4">
        <v>3</v>
      </c>
      <c r="AR278" s="4">
        <v>3</v>
      </c>
      <c r="AS278" s="4">
        <v>1</v>
      </c>
      <c r="AT278" s="4">
        <v>3</v>
      </c>
      <c r="AU278" s="4">
        <v>1</v>
      </c>
      <c r="AV278" s="4">
        <v>4</v>
      </c>
      <c r="AW278" s="4">
        <v>3</v>
      </c>
      <c r="AX278" s="4">
        <v>2</v>
      </c>
      <c r="AY278" s="4">
        <v>2</v>
      </c>
      <c r="AZ278" s="4">
        <v>2</v>
      </c>
      <c r="BA278" s="4">
        <v>4</v>
      </c>
      <c r="BB278" s="4">
        <v>2</v>
      </c>
      <c r="BC278" s="4">
        <v>3</v>
      </c>
      <c r="BD278" s="4">
        <v>3</v>
      </c>
      <c r="BE278" s="4">
        <v>3</v>
      </c>
      <c r="BF278" s="4">
        <v>3</v>
      </c>
      <c r="BG278" s="4">
        <v>3</v>
      </c>
      <c r="BH278" s="4">
        <v>3</v>
      </c>
      <c r="BI278" s="4">
        <v>2</v>
      </c>
      <c r="BJ278" s="4">
        <v>1</v>
      </c>
    </row>
    <row r="279" spans="1:62" ht="14" x14ac:dyDescent="0.15">
      <c r="A279" s="20" t="str">
        <f t="shared" si="4"/>
        <v>Anthro5WA[SQ002]</v>
      </c>
      <c r="B279" s="4" t="s">
        <v>840</v>
      </c>
      <c r="C279" s="4">
        <v>3</v>
      </c>
      <c r="D279" s="4">
        <v>3</v>
      </c>
      <c r="E279" s="4">
        <v>4</v>
      </c>
      <c r="F279" s="4">
        <v>3</v>
      </c>
      <c r="G279" s="4">
        <v>3</v>
      </c>
      <c r="H279" s="4">
        <v>3</v>
      </c>
      <c r="I279" s="4">
        <v>3</v>
      </c>
      <c r="J279" s="4">
        <v>4</v>
      </c>
      <c r="K279" s="4">
        <v>3</v>
      </c>
      <c r="L279" s="4">
        <v>4</v>
      </c>
      <c r="M279" s="4">
        <v>2</v>
      </c>
      <c r="N279" s="4">
        <v>3</v>
      </c>
      <c r="O279" s="4">
        <v>3</v>
      </c>
      <c r="P279" s="4">
        <v>2</v>
      </c>
      <c r="Q279" s="4">
        <v>3</v>
      </c>
      <c r="R279" s="4">
        <v>3</v>
      </c>
      <c r="S279" s="4">
        <v>4</v>
      </c>
      <c r="T279" s="4">
        <v>4</v>
      </c>
      <c r="U279" s="4">
        <v>5</v>
      </c>
      <c r="V279" s="4">
        <v>4</v>
      </c>
      <c r="W279" s="4">
        <v>3</v>
      </c>
      <c r="X279" s="4">
        <v>4</v>
      </c>
      <c r="Y279" s="4">
        <v>1</v>
      </c>
      <c r="Z279" s="4">
        <v>3</v>
      </c>
      <c r="AA279" s="4">
        <v>3</v>
      </c>
      <c r="AB279" s="4">
        <v>4</v>
      </c>
      <c r="AC279" s="4">
        <v>2</v>
      </c>
      <c r="AD279" s="4">
        <v>3</v>
      </c>
      <c r="AE279" s="4">
        <v>3</v>
      </c>
      <c r="AF279" s="4">
        <v>4</v>
      </c>
      <c r="AG279" s="4">
        <v>4</v>
      </c>
      <c r="AH279" s="4">
        <v>3</v>
      </c>
      <c r="AI279" s="4">
        <v>4</v>
      </c>
      <c r="AJ279" s="4">
        <v>4</v>
      </c>
      <c r="AK279" s="4">
        <v>4</v>
      </c>
      <c r="AL279" s="4">
        <v>3</v>
      </c>
      <c r="AM279" s="4">
        <v>4</v>
      </c>
      <c r="AN279" s="4">
        <v>4</v>
      </c>
      <c r="AO279" s="4">
        <v>4</v>
      </c>
      <c r="AP279" s="4">
        <v>4</v>
      </c>
      <c r="AQ279" s="4">
        <v>3</v>
      </c>
      <c r="AR279" s="4">
        <v>3</v>
      </c>
      <c r="AS279" s="4">
        <v>1</v>
      </c>
      <c r="AT279" s="4">
        <v>3</v>
      </c>
      <c r="AU279" s="4">
        <v>1</v>
      </c>
      <c r="AV279" s="4">
        <v>4</v>
      </c>
      <c r="AW279" s="4">
        <v>2</v>
      </c>
      <c r="AX279" s="4">
        <v>3</v>
      </c>
      <c r="AY279" s="4">
        <v>3</v>
      </c>
      <c r="AZ279" s="4">
        <v>3</v>
      </c>
      <c r="BA279" s="4">
        <v>4</v>
      </c>
      <c r="BB279" s="4">
        <v>2</v>
      </c>
      <c r="BC279" s="4">
        <v>3</v>
      </c>
      <c r="BD279" s="4">
        <v>3</v>
      </c>
      <c r="BE279" s="4">
        <v>2</v>
      </c>
      <c r="BF279" s="4">
        <v>3</v>
      </c>
      <c r="BG279" s="4">
        <v>3</v>
      </c>
      <c r="BH279" s="4">
        <v>3</v>
      </c>
      <c r="BI279" s="4">
        <v>2</v>
      </c>
      <c r="BJ279" s="4">
        <v>2</v>
      </c>
    </row>
    <row r="280" spans="1:62" ht="14" x14ac:dyDescent="0.15">
      <c r="A280" s="20" t="str">
        <f t="shared" si="4"/>
        <v>Anthro5WA[SQ003]</v>
      </c>
      <c r="B280" s="4" t="s">
        <v>841</v>
      </c>
      <c r="C280" s="4">
        <v>3</v>
      </c>
      <c r="D280" s="4">
        <v>3</v>
      </c>
      <c r="E280" s="4">
        <v>4</v>
      </c>
      <c r="F280" s="4">
        <v>3</v>
      </c>
      <c r="G280" s="4">
        <v>3</v>
      </c>
      <c r="H280" s="4">
        <v>2</v>
      </c>
      <c r="I280" s="4">
        <v>2</v>
      </c>
      <c r="J280" s="4">
        <v>3</v>
      </c>
      <c r="K280" s="4">
        <v>4</v>
      </c>
      <c r="L280" s="4">
        <v>3</v>
      </c>
      <c r="M280" s="4">
        <v>3</v>
      </c>
      <c r="N280" s="4">
        <v>3</v>
      </c>
      <c r="O280" s="4">
        <v>4</v>
      </c>
      <c r="P280" s="4">
        <v>2</v>
      </c>
      <c r="Q280" s="4">
        <v>2</v>
      </c>
      <c r="R280" s="4">
        <v>1</v>
      </c>
      <c r="S280" s="4">
        <v>3</v>
      </c>
      <c r="T280" s="4">
        <v>3</v>
      </c>
      <c r="U280" s="4">
        <v>4</v>
      </c>
      <c r="V280" s="4">
        <v>3</v>
      </c>
      <c r="W280" s="4">
        <v>3</v>
      </c>
      <c r="X280" s="4">
        <v>3</v>
      </c>
      <c r="Y280" s="4">
        <v>1</v>
      </c>
      <c r="Z280" s="4">
        <v>3</v>
      </c>
      <c r="AA280" s="4">
        <v>3</v>
      </c>
      <c r="AB280" s="4">
        <v>3</v>
      </c>
      <c r="AC280" s="4">
        <v>4</v>
      </c>
      <c r="AD280" s="4">
        <v>3</v>
      </c>
      <c r="AE280" s="4">
        <v>3</v>
      </c>
      <c r="AF280" s="4">
        <v>3</v>
      </c>
      <c r="AG280" s="4">
        <v>4</v>
      </c>
      <c r="AH280" s="4">
        <v>4</v>
      </c>
      <c r="AI280" s="4">
        <v>3</v>
      </c>
      <c r="AJ280" s="4">
        <v>3</v>
      </c>
      <c r="AK280" s="4">
        <v>4</v>
      </c>
      <c r="AL280" s="4">
        <v>3</v>
      </c>
      <c r="AM280" s="4">
        <v>2</v>
      </c>
      <c r="AN280" s="4">
        <v>3</v>
      </c>
      <c r="AO280" s="4">
        <v>5</v>
      </c>
      <c r="AP280" s="4">
        <v>5</v>
      </c>
      <c r="AQ280" s="4">
        <v>4</v>
      </c>
      <c r="AR280" s="4">
        <v>3</v>
      </c>
      <c r="AS280" s="4">
        <v>1</v>
      </c>
      <c r="AT280" s="4">
        <v>3</v>
      </c>
      <c r="AU280" s="4">
        <v>2</v>
      </c>
      <c r="AV280" s="4">
        <v>4</v>
      </c>
      <c r="AW280" s="4">
        <v>3</v>
      </c>
      <c r="AX280" s="4">
        <v>3</v>
      </c>
      <c r="AY280" s="4">
        <v>3</v>
      </c>
      <c r="AZ280" s="4">
        <v>2</v>
      </c>
      <c r="BA280" s="4">
        <v>4</v>
      </c>
      <c r="BB280" s="4">
        <v>2</v>
      </c>
      <c r="BC280" s="4">
        <v>2</v>
      </c>
      <c r="BD280" s="4">
        <v>3</v>
      </c>
      <c r="BE280" s="4">
        <v>4</v>
      </c>
      <c r="BF280" s="4">
        <v>3</v>
      </c>
      <c r="BG280" s="4">
        <v>4</v>
      </c>
      <c r="BH280" s="4">
        <v>1</v>
      </c>
      <c r="BI280" s="4">
        <v>2</v>
      </c>
      <c r="BJ280" s="4">
        <v>2</v>
      </c>
    </row>
    <row r="281" spans="1:62" ht="14" x14ac:dyDescent="0.15">
      <c r="A281" s="20" t="str">
        <f t="shared" si="4"/>
        <v>Anthro5WA[SQ004]</v>
      </c>
      <c r="B281" s="4" t="s">
        <v>842</v>
      </c>
      <c r="C281" s="4">
        <v>3</v>
      </c>
      <c r="D281" s="4">
        <v>3</v>
      </c>
      <c r="E281" s="4">
        <v>4</v>
      </c>
      <c r="F281" s="4">
        <v>5</v>
      </c>
      <c r="G281" s="4">
        <v>3</v>
      </c>
      <c r="H281" s="4">
        <v>4</v>
      </c>
      <c r="I281" s="4">
        <v>3</v>
      </c>
      <c r="J281" s="4">
        <v>5</v>
      </c>
      <c r="K281" s="4">
        <v>3</v>
      </c>
      <c r="L281" s="4">
        <v>3</v>
      </c>
      <c r="M281" s="4">
        <v>4</v>
      </c>
      <c r="N281" s="4">
        <v>3</v>
      </c>
      <c r="O281" s="4">
        <v>3</v>
      </c>
      <c r="P281" s="4">
        <v>3</v>
      </c>
      <c r="Q281" s="4">
        <v>2</v>
      </c>
      <c r="R281" s="4">
        <v>2</v>
      </c>
      <c r="S281" s="4">
        <v>3</v>
      </c>
      <c r="T281" s="4">
        <v>4</v>
      </c>
      <c r="U281" s="4">
        <v>4</v>
      </c>
      <c r="V281" s="4">
        <v>4</v>
      </c>
      <c r="W281" s="4">
        <v>3</v>
      </c>
      <c r="X281" s="4">
        <v>4</v>
      </c>
      <c r="Y281" s="4">
        <v>1</v>
      </c>
      <c r="Z281" s="4">
        <v>3</v>
      </c>
      <c r="AA281" s="4">
        <v>3</v>
      </c>
      <c r="AB281" s="4">
        <v>5</v>
      </c>
      <c r="AC281" s="4">
        <v>4</v>
      </c>
      <c r="AD281" s="4">
        <v>3</v>
      </c>
      <c r="AE281" s="4">
        <v>4</v>
      </c>
      <c r="AF281" s="4">
        <v>5</v>
      </c>
      <c r="AG281" s="4">
        <v>5</v>
      </c>
      <c r="AH281" s="4">
        <v>4</v>
      </c>
      <c r="AI281" s="4">
        <v>4</v>
      </c>
      <c r="AJ281" s="4">
        <v>5</v>
      </c>
      <c r="AK281" s="4">
        <v>5</v>
      </c>
      <c r="AL281" s="4">
        <v>4</v>
      </c>
      <c r="AM281" s="4">
        <v>4</v>
      </c>
      <c r="AN281" s="4">
        <v>4</v>
      </c>
      <c r="AO281" s="4">
        <v>5</v>
      </c>
      <c r="AP281" s="4">
        <v>5</v>
      </c>
      <c r="AQ281" s="4">
        <v>4</v>
      </c>
      <c r="AR281" s="4">
        <v>3</v>
      </c>
      <c r="AS281" s="4">
        <v>4</v>
      </c>
      <c r="AT281" s="4">
        <v>3</v>
      </c>
      <c r="AU281" s="4">
        <v>3</v>
      </c>
      <c r="AV281" s="4">
        <v>3</v>
      </c>
      <c r="AW281" s="4">
        <v>2</v>
      </c>
      <c r="AX281" s="4">
        <v>3</v>
      </c>
      <c r="AY281" s="4">
        <v>3</v>
      </c>
      <c r="AZ281" s="4">
        <v>4</v>
      </c>
      <c r="BA281" s="4">
        <v>4</v>
      </c>
      <c r="BB281" s="4">
        <v>3</v>
      </c>
      <c r="BC281" s="4">
        <v>4</v>
      </c>
      <c r="BD281" s="4">
        <v>3</v>
      </c>
      <c r="BE281" s="4">
        <v>4</v>
      </c>
      <c r="BF281" s="4">
        <v>3</v>
      </c>
      <c r="BG281" s="4">
        <v>4</v>
      </c>
      <c r="BH281" s="4">
        <v>3</v>
      </c>
      <c r="BI281" s="4">
        <v>3</v>
      </c>
      <c r="BJ281" s="4">
        <v>3</v>
      </c>
    </row>
    <row r="282" spans="1:62" ht="14" x14ac:dyDescent="0.15">
      <c r="A282" s="20" t="str">
        <f t="shared" si="4"/>
        <v>AgencyWA[SQ001]</v>
      </c>
      <c r="B282" s="4" t="s">
        <v>843</v>
      </c>
      <c r="C282" s="4">
        <v>4</v>
      </c>
      <c r="D282" s="4">
        <v>3</v>
      </c>
      <c r="E282" s="4">
        <v>3</v>
      </c>
      <c r="F282" s="4">
        <v>6</v>
      </c>
      <c r="G282" s="4">
        <v>3</v>
      </c>
      <c r="H282" s="4">
        <v>2</v>
      </c>
      <c r="I282" s="4">
        <v>1</v>
      </c>
      <c r="J282" s="4">
        <v>6</v>
      </c>
      <c r="K282" s="4">
        <v>4</v>
      </c>
      <c r="L282" s="4">
        <v>7</v>
      </c>
      <c r="M282" s="4">
        <v>2</v>
      </c>
      <c r="N282" s="4">
        <v>3</v>
      </c>
      <c r="O282" s="4">
        <v>2</v>
      </c>
      <c r="P282" s="4">
        <v>7</v>
      </c>
      <c r="Q282" s="4">
        <v>1</v>
      </c>
      <c r="R282" s="4">
        <v>2</v>
      </c>
      <c r="S282" s="4">
        <v>7</v>
      </c>
      <c r="T282" s="4">
        <v>5</v>
      </c>
      <c r="U282" s="4">
        <v>4</v>
      </c>
      <c r="V282" s="4">
        <v>5</v>
      </c>
      <c r="W282" s="4">
        <v>3</v>
      </c>
      <c r="X282" s="4">
        <v>1</v>
      </c>
      <c r="Y282" s="4">
        <v>1</v>
      </c>
      <c r="Z282" s="4">
        <v>3</v>
      </c>
      <c r="AA282" s="4">
        <v>4</v>
      </c>
      <c r="AB282" s="4">
        <v>4</v>
      </c>
      <c r="AC282" s="4">
        <v>2</v>
      </c>
      <c r="AD282" s="4">
        <v>1</v>
      </c>
      <c r="AE282" s="4">
        <v>2</v>
      </c>
      <c r="AF282" s="4">
        <v>6</v>
      </c>
      <c r="AG282" s="4">
        <v>5</v>
      </c>
      <c r="AH282" s="4">
        <v>6</v>
      </c>
      <c r="AI282" s="4">
        <v>2</v>
      </c>
      <c r="AJ282" s="4">
        <v>2</v>
      </c>
      <c r="AK282" s="4">
        <v>6</v>
      </c>
      <c r="AL282" s="4">
        <v>5</v>
      </c>
      <c r="AM282" s="4">
        <v>2</v>
      </c>
      <c r="AN282" s="4">
        <v>5</v>
      </c>
      <c r="AO282" s="4">
        <v>3</v>
      </c>
      <c r="AP282" s="4">
        <v>7</v>
      </c>
      <c r="AQ282" s="4">
        <v>4</v>
      </c>
      <c r="AR282" s="4">
        <v>2</v>
      </c>
      <c r="AS282" s="4">
        <v>1</v>
      </c>
      <c r="AT282" s="4">
        <v>1</v>
      </c>
      <c r="AU282" s="4">
        <v>2</v>
      </c>
      <c r="AV282" s="4">
        <v>4</v>
      </c>
      <c r="AW282" s="4">
        <v>6</v>
      </c>
      <c r="AX282" s="4">
        <v>1</v>
      </c>
      <c r="AY282" s="4">
        <v>3</v>
      </c>
      <c r="AZ282" s="4">
        <v>4</v>
      </c>
      <c r="BA282" s="4">
        <v>6</v>
      </c>
      <c r="BB282" s="4">
        <v>2</v>
      </c>
      <c r="BC282" s="4">
        <v>7</v>
      </c>
      <c r="BD282" s="4">
        <v>3</v>
      </c>
      <c r="BE282" s="4">
        <v>4</v>
      </c>
      <c r="BF282" s="4">
        <v>3</v>
      </c>
      <c r="BG282" s="4">
        <v>1</v>
      </c>
      <c r="BH282" s="4">
        <v>3</v>
      </c>
      <c r="BI282" s="4">
        <v>2</v>
      </c>
      <c r="BJ282" s="4">
        <v>3</v>
      </c>
    </row>
    <row r="283" spans="1:62" ht="14" x14ac:dyDescent="0.15">
      <c r="A283" s="20" t="str">
        <f t="shared" si="4"/>
        <v>AgencyWA[SQ002]</v>
      </c>
      <c r="B283" s="4" t="s">
        <v>844</v>
      </c>
      <c r="C283" s="4">
        <v>4</v>
      </c>
      <c r="D283" s="4">
        <v>3</v>
      </c>
      <c r="E283" s="4">
        <v>2</v>
      </c>
      <c r="F283" s="4">
        <v>6</v>
      </c>
      <c r="G283" s="4">
        <v>2</v>
      </c>
      <c r="H283" s="4">
        <v>1</v>
      </c>
      <c r="I283" s="4">
        <v>1</v>
      </c>
      <c r="J283" s="4">
        <v>1</v>
      </c>
      <c r="K283" s="4">
        <v>4</v>
      </c>
      <c r="L283" s="4">
        <v>1</v>
      </c>
      <c r="M283" s="4">
        <v>2</v>
      </c>
      <c r="N283" s="4">
        <v>2</v>
      </c>
      <c r="O283" s="4">
        <v>1</v>
      </c>
      <c r="P283" s="4">
        <v>5</v>
      </c>
      <c r="Q283" s="4">
        <v>1</v>
      </c>
      <c r="R283" s="4">
        <v>1</v>
      </c>
      <c r="S283" s="4">
        <v>5</v>
      </c>
      <c r="T283" s="4">
        <v>5</v>
      </c>
      <c r="U283" s="4">
        <v>1</v>
      </c>
      <c r="V283" s="4">
        <v>6</v>
      </c>
      <c r="W283" s="4">
        <v>3</v>
      </c>
      <c r="X283" s="4">
        <v>1</v>
      </c>
      <c r="Y283" s="4">
        <v>1</v>
      </c>
      <c r="Z283" s="4">
        <v>3</v>
      </c>
      <c r="AA283" s="4">
        <v>3</v>
      </c>
      <c r="AB283" s="4">
        <v>4</v>
      </c>
      <c r="AC283" s="4">
        <v>2</v>
      </c>
      <c r="AD283" s="4">
        <v>1</v>
      </c>
      <c r="AE283" s="4">
        <v>1</v>
      </c>
      <c r="AF283" s="4">
        <v>1</v>
      </c>
      <c r="AG283" s="4">
        <v>3</v>
      </c>
      <c r="AH283" s="4">
        <v>6</v>
      </c>
      <c r="AI283" s="4">
        <v>1</v>
      </c>
      <c r="AJ283" s="4">
        <v>1</v>
      </c>
      <c r="AK283" s="4">
        <v>2</v>
      </c>
      <c r="AL283" s="4">
        <v>1</v>
      </c>
      <c r="AM283" s="4">
        <v>2</v>
      </c>
      <c r="AN283" s="4">
        <v>3</v>
      </c>
      <c r="AO283" s="4">
        <v>1</v>
      </c>
      <c r="AP283" s="4">
        <v>1</v>
      </c>
      <c r="AQ283" s="4">
        <v>1</v>
      </c>
      <c r="AR283" s="4">
        <v>1</v>
      </c>
      <c r="AS283" s="4">
        <v>1</v>
      </c>
      <c r="AT283" s="4">
        <v>1</v>
      </c>
      <c r="AU283" s="4">
        <v>1</v>
      </c>
      <c r="AV283" s="4">
        <v>5</v>
      </c>
      <c r="AW283" s="4">
        <v>5</v>
      </c>
      <c r="AX283" s="4">
        <v>1</v>
      </c>
      <c r="AY283" s="4">
        <v>2</v>
      </c>
      <c r="AZ283" s="4">
        <v>3</v>
      </c>
      <c r="BA283" s="4">
        <v>6</v>
      </c>
      <c r="BB283" s="4">
        <v>1</v>
      </c>
      <c r="BC283" s="4">
        <v>4</v>
      </c>
      <c r="BD283" s="4">
        <v>2</v>
      </c>
      <c r="BE283" s="4">
        <v>3</v>
      </c>
      <c r="BF283" s="4">
        <v>2</v>
      </c>
      <c r="BG283" s="4">
        <v>1</v>
      </c>
      <c r="BH283" s="4">
        <v>1</v>
      </c>
      <c r="BI283" s="4">
        <v>2</v>
      </c>
      <c r="BJ283" s="4">
        <v>3</v>
      </c>
    </row>
    <row r="284" spans="1:62" ht="14" x14ac:dyDescent="0.15">
      <c r="A284" s="20" t="str">
        <f t="shared" si="4"/>
        <v>AgencyWA[SQ003]</v>
      </c>
      <c r="B284" s="4" t="s">
        <v>845</v>
      </c>
      <c r="C284" s="4">
        <v>4</v>
      </c>
      <c r="D284" s="4">
        <v>3</v>
      </c>
      <c r="E284" s="4">
        <v>3</v>
      </c>
      <c r="F284" s="4">
        <v>2</v>
      </c>
      <c r="G284" s="4">
        <v>4</v>
      </c>
      <c r="H284" s="4">
        <v>7</v>
      </c>
      <c r="I284" s="4">
        <v>1</v>
      </c>
      <c r="J284" s="4">
        <v>1</v>
      </c>
      <c r="K284" s="4">
        <v>4</v>
      </c>
      <c r="L284" s="4">
        <v>1</v>
      </c>
      <c r="M284" s="4">
        <v>6</v>
      </c>
      <c r="N284" s="4">
        <v>3</v>
      </c>
      <c r="O284" s="4">
        <v>1</v>
      </c>
      <c r="P284" s="4">
        <v>4</v>
      </c>
      <c r="Q284" s="4">
        <v>1</v>
      </c>
      <c r="R284" s="4">
        <v>7</v>
      </c>
      <c r="S284" s="4">
        <v>7</v>
      </c>
      <c r="T284" s="4">
        <v>6</v>
      </c>
      <c r="U284" s="4">
        <v>5</v>
      </c>
      <c r="V284" s="4">
        <v>4</v>
      </c>
      <c r="W284" s="4">
        <v>3</v>
      </c>
      <c r="X284" s="4">
        <v>1</v>
      </c>
      <c r="Y284" s="4">
        <v>1</v>
      </c>
      <c r="Z284" s="4">
        <v>4</v>
      </c>
      <c r="AA284" s="4">
        <v>3</v>
      </c>
      <c r="AB284" s="4">
        <v>5</v>
      </c>
      <c r="AC284" s="4">
        <v>2</v>
      </c>
      <c r="AD284" s="4">
        <v>5</v>
      </c>
      <c r="AE284" s="4">
        <v>2</v>
      </c>
      <c r="AF284" s="4">
        <v>4</v>
      </c>
      <c r="AG284" s="4">
        <v>5</v>
      </c>
      <c r="AH284" s="4">
        <v>6</v>
      </c>
      <c r="AI284" s="4">
        <v>2</v>
      </c>
      <c r="AJ284" s="4">
        <v>1</v>
      </c>
      <c r="AK284" s="4">
        <v>7</v>
      </c>
      <c r="AL284" s="4">
        <v>1</v>
      </c>
      <c r="AM284" s="4">
        <v>4</v>
      </c>
      <c r="AN284" s="4">
        <v>1</v>
      </c>
      <c r="AO284" s="4">
        <v>7</v>
      </c>
      <c r="AP284" s="4">
        <v>7</v>
      </c>
      <c r="AQ284" s="4">
        <v>3</v>
      </c>
      <c r="AR284" s="4">
        <v>2</v>
      </c>
      <c r="AS284" s="4">
        <v>1</v>
      </c>
      <c r="AT284" s="4">
        <v>1</v>
      </c>
      <c r="AU284" s="4">
        <v>6</v>
      </c>
      <c r="AV284" s="4">
        <v>5</v>
      </c>
      <c r="AW284" s="4">
        <v>7</v>
      </c>
      <c r="AX284" s="4">
        <v>1</v>
      </c>
      <c r="AY284" s="4">
        <v>7</v>
      </c>
      <c r="AZ284" s="4">
        <v>5</v>
      </c>
      <c r="BA284" s="4">
        <v>6</v>
      </c>
      <c r="BB284" s="4">
        <v>2</v>
      </c>
      <c r="BC284" s="4">
        <v>7</v>
      </c>
      <c r="BD284" s="4">
        <v>7</v>
      </c>
      <c r="BE284" s="4">
        <v>3</v>
      </c>
      <c r="BF284" s="4">
        <v>6</v>
      </c>
      <c r="BG284" s="4">
        <v>1</v>
      </c>
      <c r="BH284" s="4">
        <v>5</v>
      </c>
      <c r="BI284" s="4">
        <v>1</v>
      </c>
      <c r="BJ284" s="4">
        <v>4</v>
      </c>
    </row>
    <row r="285" spans="1:62" ht="14" x14ac:dyDescent="0.15">
      <c r="A285" s="20" t="str">
        <f t="shared" si="4"/>
        <v>AgencyWA[SQ004]</v>
      </c>
      <c r="B285" s="4" t="s">
        <v>846</v>
      </c>
      <c r="C285" s="4">
        <v>4</v>
      </c>
      <c r="D285" s="4">
        <v>3</v>
      </c>
      <c r="E285" s="4">
        <v>3</v>
      </c>
      <c r="F285" s="4">
        <v>2</v>
      </c>
      <c r="G285" s="4">
        <v>4</v>
      </c>
      <c r="H285" s="4">
        <v>3</v>
      </c>
      <c r="I285" s="4">
        <v>1</v>
      </c>
      <c r="J285" s="4">
        <v>7</v>
      </c>
      <c r="K285" s="4">
        <v>3</v>
      </c>
      <c r="L285" s="4">
        <v>3</v>
      </c>
      <c r="M285" s="4">
        <v>2</v>
      </c>
      <c r="N285" s="4">
        <v>2</v>
      </c>
      <c r="O285" s="4">
        <v>2</v>
      </c>
      <c r="P285" s="4">
        <v>7</v>
      </c>
      <c r="Q285" s="4">
        <v>1</v>
      </c>
      <c r="R285" s="4">
        <v>7</v>
      </c>
      <c r="S285" s="4">
        <v>7</v>
      </c>
      <c r="T285" s="4">
        <v>5</v>
      </c>
      <c r="U285" s="4">
        <v>4</v>
      </c>
      <c r="V285" s="4">
        <v>4</v>
      </c>
      <c r="W285" s="4">
        <v>2</v>
      </c>
      <c r="X285" s="4">
        <v>2</v>
      </c>
      <c r="Y285" s="4">
        <v>1</v>
      </c>
      <c r="Z285" s="4">
        <v>3</v>
      </c>
      <c r="AA285" s="4">
        <v>4</v>
      </c>
      <c r="AB285" s="4">
        <v>5</v>
      </c>
      <c r="AC285" s="4">
        <v>3</v>
      </c>
      <c r="AD285" s="4">
        <v>1</v>
      </c>
      <c r="AE285" s="4">
        <v>2</v>
      </c>
      <c r="AF285" s="4">
        <v>4</v>
      </c>
      <c r="AG285" s="4">
        <v>5</v>
      </c>
      <c r="AH285" s="4">
        <v>6</v>
      </c>
      <c r="AI285" s="4">
        <v>1</v>
      </c>
      <c r="AJ285" s="4">
        <v>3</v>
      </c>
      <c r="AK285" s="4">
        <v>7</v>
      </c>
      <c r="AL285" s="4">
        <v>2</v>
      </c>
      <c r="AM285" s="4">
        <v>1</v>
      </c>
      <c r="AN285" s="4">
        <v>1</v>
      </c>
      <c r="AO285" s="4">
        <v>3</v>
      </c>
      <c r="AP285" s="4">
        <v>7</v>
      </c>
      <c r="AQ285" s="4">
        <v>3</v>
      </c>
      <c r="AR285" s="4">
        <v>2</v>
      </c>
      <c r="AS285" s="4">
        <v>1</v>
      </c>
      <c r="AT285" s="4">
        <v>1</v>
      </c>
      <c r="AU285" s="4">
        <v>6</v>
      </c>
      <c r="AV285" s="4">
        <v>3</v>
      </c>
      <c r="AW285" s="4">
        <v>2</v>
      </c>
      <c r="AX285" s="4">
        <v>1</v>
      </c>
      <c r="AY285" s="4">
        <v>7</v>
      </c>
      <c r="AZ285" s="4">
        <v>5</v>
      </c>
      <c r="BA285" s="4">
        <v>7</v>
      </c>
      <c r="BB285" s="4">
        <v>1</v>
      </c>
      <c r="BC285" s="4">
        <v>7</v>
      </c>
      <c r="BD285" s="4">
        <v>1</v>
      </c>
      <c r="BE285" s="4">
        <v>5</v>
      </c>
      <c r="BF285" s="4">
        <v>5</v>
      </c>
      <c r="BG285" s="4">
        <v>1</v>
      </c>
      <c r="BH285" s="4">
        <v>6</v>
      </c>
      <c r="BI285" s="4">
        <v>2</v>
      </c>
      <c r="BJ285" s="4">
        <v>3</v>
      </c>
    </row>
    <row r="286" spans="1:62" ht="14" x14ac:dyDescent="0.15">
      <c r="A286" s="20" t="str">
        <f t="shared" si="4"/>
        <v>SocialPresenceWA[SQ001]</v>
      </c>
      <c r="B286" s="4" t="s">
        <v>847</v>
      </c>
      <c r="C286" s="4">
        <v>3</v>
      </c>
      <c r="D286" s="4">
        <v>5</v>
      </c>
      <c r="E286" s="4">
        <v>2</v>
      </c>
      <c r="F286" s="4">
        <v>1</v>
      </c>
      <c r="G286" s="4">
        <v>3</v>
      </c>
      <c r="H286" s="4">
        <v>1</v>
      </c>
      <c r="I286" s="4">
        <v>1</v>
      </c>
      <c r="J286" s="4">
        <v>2</v>
      </c>
      <c r="K286" s="4">
        <v>3</v>
      </c>
      <c r="L286" s="4">
        <v>4</v>
      </c>
      <c r="M286" s="4">
        <v>2</v>
      </c>
      <c r="N286" s="4">
        <v>1</v>
      </c>
      <c r="O286" s="4">
        <v>1</v>
      </c>
      <c r="P286" s="4">
        <v>3</v>
      </c>
      <c r="Q286" s="4">
        <v>1</v>
      </c>
      <c r="R286" s="4">
        <v>1</v>
      </c>
      <c r="S286" s="4">
        <v>5</v>
      </c>
      <c r="T286" s="4">
        <v>3</v>
      </c>
      <c r="U286" s="4">
        <v>4</v>
      </c>
      <c r="V286" s="4">
        <v>4</v>
      </c>
      <c r="W286" s="4">
        <v>2</v>
      </c>
      <c r="X286" s="4">
        <v>1</v>
      </c>
      <c r="Y286" s="4">
        <v>1</v>
      </c>
      <c r="Z286" s="4">
        <v>2</v>
      </c>
      <c r="AA286" s="4">
        <v>3</v>
      </c>
      <c r="AB286" s="4">
        <v>3</v>
      </c>
      <c r="AC286" s="4">
        <v>3</v>
      </c>
      <c r="AD286" s="4">
        <v>1</v>
      </c>
      <c r="AE286" s="4">
        <v>1</v>
      </c>
      <c r="AF286" s="4">
        <v>4</v>
      </c>
      <c r="AG286" s="4">
        <v>4</v>
      </c>
      <c r="AH286" s="4">
        <v>5</v>
      </c>
      <c r="AI286" s="4">
        <v>2</v>
      </c>
      <c r="AJ286" s="4">
        <v>2</v>
      </c>
      <c r="AK286" s="4">
        <v>4</v>
      </c>
      <c r="AL286" s="4">
        <v>2</v>
      </c>
      <c r="AM286" s="4">
        <v>2</v>
      </c>
      <c r="AN286" s="4">
        <v>1</v>
      </c>
      <c r="AO286" s="4">
        <v>2</v>
      </c>
      <c r="AP286" s="4">
        <v>3</v>
      </c>
      <c r="AQ286" s="4">
        <v>4</v>
      </c>
      <c r="AR286" s="4">
        <v>2</v>
      </c>
      <c r="AS286" s="4">
        <v>1</v>
      </c>
      <c r="AT286" s="4">
        <v>1</v>
      </c>
      <c r="AU286" s="4">
        <v>1</v>
      </c>
      <c r="AV286" s="4">
        <v>3</v>
      </c>
      <c r="AW286" s="4">
        <v>2</v>
      </c>
      <c r="AX286" s="4">
        <v>1</v>
      </c>
      <c r="AY286" s="4">
        <v>1</v>
      </c>
      <c r="AZ286" s="4">
        <v>3</v>
      </c>
      <c r="BA286" s="4">
        <v>4</v>
      </c>
      <c r="BB286" s="4">
        <v>1</v>
      </c>
      <c r="BC286" s="4">
        <v>5</v>
      </c>
      <c r="BD286" s="4">
        <v>3</v>
      </c>
      <c r="BE286" s="4">
        <v>3</v>
      </c>
      <c r="BF286" s="4">
        <v>2</v>
      </c>
      <c r="BG286" s="4">
        <v>2</v>
      </c>
      <c r="BH286" s="4">
        <v>3</v>
      </c>
      <c r="BI286" s="4">
        <v>2</v>
      </c>
      <c r="BJ286" s="4">
        <v>2</v>
      </c>
    </row>
    <row r="287" spans="1:62" ht="14" x14ac:dyDescent="0.15">
      <c r="A287" s="20" t="str">
        <f t="shared" si="4"/>
        <v>SocialPresenceWA[SQ002]</v>
      </c>
      <c r="B287" s="4" t="s">
        <v>848</v>
      </c>
      <c r="C287" s="4">
        <v>3</v>
      </c>
      <c r="D287" s="4">
        <v>5</v>
      </c>
      <c r="E287" s="4">
        <v>2</v>
      </c>
      <c r="F287" s="4">
        <v>1</v>
      </c>
      <c r="G287" s="4">
        <v>3</v>
      </c>
      <c r="H287" s="4">
        <v>1</v>
      </c>
      <c r="I287" s="4">
        <v>1</v>
      </c>
      <c r="J287" s="4">
        <v>1</v>
      </c>
      <c r="K287" s="4">
        <v>4</v>
      </c>
      <c r="L287" s="4">
        <v>2</v>
      </c>
      <c r="M287" s="4">
        <v>2</v>
      </c>
      <c r="N287" s="4">
        <v>1</v>
      </c>
      <c r="O287" s="4">
        <v>1</v>
      </c>
      <c r="P287" s="4">
        <v>2</v>
      </c>
      <c r="Q287" s="4">
        <v>1</v>
      </c>
      <c r="R287" s="4">
        <v>1</v>
      </c>
      <c r="S287" s="4">
        <v>4</v>
      </c>
      <c r="T287" s="4">
        <v>3</v>
      </c>
      <c r="U287" s="4">
        <v>3</v>
      </c>
      <c r="V287" s="4">
        <v>3</v>
      </c>
      <c r="W287" s="4">
        <v>2</v>
      </c>
      <c r="X287" s="4">
        <v>1</v>
      </c>
      <c r="Y287" s="4">
        <v>1</v>
      </c>
      <c r="Z287" s="4">
        <v>4</v>
      </c>
      <c r="AA287" s="4">
        <v>2</v>
      </c>
      <c r="AB287" s="4">
        <v>2</v>
      </c>
      <c r="AC287" s="4">
        <v>3</v>
      </c>
      <c r="AD287" s="4">
        <v>1</v>
      </c>
      <c r="AE287" s="4">
        <v>1</v>
      </c>
      <c r="AF287" s="4">
        <v>2</v>
      </c>
      <c r="AG287" s="4">
        <v>4</v>
      </c>
      <c r="AH287" s="4">
        <v>4</v>
      </c>
      <c r="AI287" s="4">
        <v>1</v>
      </c>
      <c r="AJ287" s="4">
        <v>5</v>
      </c>
      <c r="AK287" s="4">
        <v>2</v>
      </c>
      <c r="AL287" s="4">
        <v>2</v>
      </c>
      <c r="AM287" s="4">
        <v>2</v>
      </c>
      <c r="AN287" s="4">
        <v>1</v>
      </c>
      <c r="AO287" s="4">
        <v>1</v>
      </c>
      <c r="AP287" s="4">
        <v>2</v>
      </c>
      <c r="AQ287" s="4">
        <v>2</v>
      </c>
      <c r="AR287" s="4">
        <v>2</v>
      </c>
      <c r="AS287" s="4">
        <v>1</v>
      </c>
      <c r="AT287" s="4">
        <v>1</v>
      </c>
      <c r="AU287" s="4">
        <v>1</v>
      </c>
      <c r="AV287" s="4">
        <v>3</v>
      </c>
      <c r="AW287" s="4">
        <v>1</v>
      </c>
      <c r="AX287" s="4">
        <v>1</v>
      </c>
      <c r="AY287" s="4">
        <v>1</v>
      </c>
      <c r="AZ287" s="4">
        <v>3</v>
      </c>
      <c r="BA287" s="4">
        <v>5</v>
      </c>
      <c r="BB287" s="4">
        <v>2</v>
      </c>
      <c r="BC287" s="4">
        <v>4</v>
      </c>
      <c r="BD287" s="4">
        <v>3</v>
      </c>
      <c r="BE287" s="4">
        <v>2</v>
      </c>
      <c r="BF287" s="4">
        <v>1</v>
      </c>
      <c r="BG287" s="4">
        <v>1</v>
      </c>
      <c r="BH287" s="4">
        <v>2</v>
      </c>
      <c r="BI287" s="4">
        <v>1</v>
      </c>
      <c r="BJ287" s="4">
        <v>1</v>
      </c>
    </row>
    <row r="288" spans="1:62" ht="14" x14ac:dyDescent="0.15">
      <c r="A288" s="20" t="str">
        <f t="shared" si="4"/>
        <v>SocialPresenceWA[SQ003]</v>
      </c>
      <c r="B288" s="4" t="s">
        <v>849</v>
      </c>
      <c r="C288" s="4">
        <v>3</v>
      </c>
      <c r="D288" s="4">
        <v>5</v>
      </c>
      <c r="E288" s="4">
        <v>2</v>
      </c>
      <c r="F288" s="4">
        <v>1</v>
      </c>
      <c r="G288" s="4">
        <v>3</v>
      </c>
      <c r="H288" s="4">
        <v>1</v>
      </c>
      <c r="I288" s="4">
        <v>1</v>
      </c>
      <c r="J288" s="4">
        <v>1</v>
      </c>
      <c r="K288" s="4">
        <v>5</v>
      </c>
      <c r="L288" s="4">
        <v>5</v>
      </c>
      <c r="M288" s="4">
        <v>2</v>
      </c>
      <c r="N288" s="4">
        <v>1</v>
      </c>
      <c r="O288" s="4">
        <v>1</v>
      </c>
      <c r="P288" s="4">
        <v>4</v>
      </c>
      <c r="Q288" s="4">
        <v>1</v>
      </c>
      <c r="R288" s="4">
        <v>1</v>
      </c>
      <c r="S288" s="4">
        <v>4</v>
      </c>
      <c r="T288" s="4">
        <v>2</v>
      </c>
      <c r="U288" s="4">
        <v>2</v>
      </c>
      <c r="V288" s="4">
        <v>2</v>
      </c>
      <c r="W288" s="4">
        <v>2</v>
      </c>
      <c r="X288" s="4">
        <v>1</v>
      </c>
      <c r="Y288" s="4">
        <v>1</v>
      </c>
      <c r="Z288" s="4">
        <v>3</v>
      </c>
      <c r="AA288" s="4">
        <v>2</v>
      </c>
      <c r="AB288" s="4">
        <v>3</v>
      </c>
      <c r="AC288" s="4">
        <v>2</v>
      </c>
      <c r="AD288" s="4">
        <v>1</v>
      </c>
      <c r="AE288" s="4">
        <v>1</v>
      </c>
      <c r="AF288" s="4">
        <v>2</v>
      </c>
      <c r="AG288" s="4">
        <v>4</v>
      </c>
      <c r="AH288" s="4">
        <v>3</v>
      </c>
      <c r="AI288" s="4">
        <v>2</v>
      </c>
      <c r="AJ288" s="4">
        <v>3</v>
      </c>
      <c r="AK288" s="4">
        <v>2</v>
      </c>
      <c r="AL288" s="4">
        <v>1</v>
      </c>
      <c r="AM288" s="4">
        <v>2</v>
      </c>
      <c r="AN288" s="4">
        <v>1</v>
      </c>
      <c r="AO288" s="4">
        <v>1</v>
      </c>
      <c r="AP288" s="4">
        <v>2</v>
      </c>
      <c r="AQ288" s="4">
        <v>2</v>
      </c>
      <c r="AR288" s="4">
        <v>2</v>
      </c>
      <c r="AS288" s="4">
        <v>1</v>
      </c>
      <c r="AT288" s="4">
        <v>1</v>
      </c>
      <c r="AU288" s="4">
        <v>1</v>
      </c>
      <c r="AV288" s="4">
        <v>4</v>
      </c>
      <c r="AW288" s="4">
        <v>3</v>
      </c>
      <c r="AX288" s="4">
        <v>1</v>
      </c>
      <c r="AY288" s="4">
        <v>1</v>
      </c>
      <c r="AZ288" s="4">
        <v>3</v>
      </c>
      <c r="BA288" s="4">
        <v>5</v>
      </c>
      <c r="BB288" s="4">
        <v>1</v>
      </c>
      <c r="BC288" s="4">
        <v>4</v>
      </c>
      <c r="BD288" s="4">
        <v>3</v>
      </c>
      <c r="BE288" s="4">
        <v>2</v>
      </c>
      <c r="BF288" s="4">
        <v>1</v>
      </c>
      <c r="BG288" s="4">
        <v>2</v>
      </c>
      <c r="BH288" s="4">
        <v>1</v>
      </c>
      <c r="BI288" s="4">
        <v>1</v>
      </c>
      <c r="BJ288" s="4">
        <v>1</v>
      </c>
    </row>
    <row r="289" spans="1:62" ht="14" x14ac:dyDescent="0.15">
      <c r="A289" s="20" t="str">
        <f t="shared" si="4"/>
        <v>SocialPresenceWA[SQ004]</v>
      </c>
      <c r="B289" s="4" t="s">
        <v>850</v>
      </c>
      <c r="C289" s="4">
        <v>3</v>
      </c>
      <c r="D289" s="4">
        <v>5</v>
      </c>
      <c r="E289" s="4">
        <v>2</v>
      </c>
      <c r="F289" s="4">
        <v>1</v>
      </c>
      <c r="G289" s="4">
        <v>4</v>
      </c>
      <c r="H289" s="4">
        <v>1</v>
      </c>
      <c r="I289" s="4">
        <v>1</v>
      </c>
      <c r="J289" s="4">
        <v>1</v>
      </c>
      <c r="K289" s="4">
        <v>4</v>
      </c>
      <c r="L289" s="4">
        <v>3</v>
      </c>
      <c r="M289" s="4">
        <v>2</v>
      </c>
      <c r="N289" s="4">
        <v>1</v>
      </c>
      <c r="O289" s="4">
        <v>1</v>
      </c>
      <c r="P289" s="4">
        <v>2</v>
      </c>
      <c r="Q289" s="4">
        <v>1</v>
      </c>
      <c r="R289" s="4">
        <v>1</v>
      </c>
      <c r="S289" s="4">
        <v>4</v>
      </c>
      <c r="T289" s="4">
        <v>2</v>
      </c>
      <c r="U289" s="4">
        <v>3</v>
      </c>
      <c r="V289" s="4">
        <v>2</v>
      </c>
      <c r="W289" s="4">
        <v>2</v>
      </c>
      <c r="X289" s="4">
        <v>1</v>
      </c>
      <c r="Y289" s="4">
        <v>1</v>
      </c>
      <c r="Z289" s="4">
        <v>2</v>
      </c>
      <c r="AA289" s="4">
        <v>2</v>
      </c>
      <c r="AB289" s="4">
        <v>2</v>
      </c>
      <c r="AC289" s="4">
        <v>2</v>
      </c>
      <c r="AD289" s="4">
        <v>1</v>
      </c>
      <c r="AE289" s="4">
        <v>1</v>
      </c>
      <c r="AF289" s="4">
        <v>2</v>
      </c>
      <c r="AG289" s="4">
        <v>4</v>
      </c>
      <c r="AH289" s="4">
        <v>4</v>
      </c>
      <c r="AI289" s="4">
        <v>1</v>
      </c>
      <c r="AJ289" s="4">
        <v>3</v>
      </c>
      <c r="AK289" s="4">
        <v>2</v>
      </c>
      <c r="AL289" s="4">
        <v>2</v>
      </c>
      <c r="AM289" s="4">
        <v>2</v>
      </c>
      <c r="AN289" s="4">
        <v>1</v>
      </c>
      <c r="AO289" s="4">
        <v>3</v>
      </c>
      <c r="AP289" s="4">
        <v>3</v>
      </c>
      <c r="AQ289" s="4">
        <v>1</v>
      </c>
      <c r="AR289" s="4">
        <v>2</v>
      </c>
      <c r="AS289" s="4">
        <v>1</v>
      </c>
      <c r="AT289" s="4">
        <v>1</v>
      </c>
      <c r="AU289" s="4">
        <v>1</v>
      </c>
      <c r="AV289" s="4">
        <v>3</v>
      </c>
      <c r="AW289" s="4">
        <v>2</v>
      </c>
      <c r="AX289" s="4">
        <v>1</v>
      </c>
      <c r="AY289" s="4">
        <v>2</v>
      </c>
      <c r="AZ289" s="4">
        <v>3</v>
      </c>
      <c r="BA289" s="4">
        <v>4</v>
      </c>
      <c r="BB289" s="4">
        <v>1</v>
      </c>
      <c r="BC289" s="4">
        <v>4</v>
      </c>
      <c r="BD289" s="4">
        <v>1</v>
      </c>
      <c r="BE289" s="4">
        <v>2</v>
      </c>
      <c r="BF289" s="4">
        <v>1</v>
      </c>
      <c r="BG289" s="4">
        <v>1</v>
      </c>
      <c r="BH289" s="4">
        <v>1</v>
      </c>
      <c r="BI289" s="4">
        <v>1</v>
      </c>
      <c r="BJ289" s="4">
        <v>2</v>
      </c>
    </row>
    <row r="290" spans="1:62" ht="14" x14ac:dyDescent="0.15">
      <c r="A290" s="20" t="str">
        <f t="shared" si="4"/>
        <v>SocialPresenceWA[SQ005]</v>
      </c>
      <c r="B290" s="4" t="s">
        <v>851</v>
      </c>
      <c r="C290" s="4">
        <v>3</v>
      </c>
      <c r="D290" s="4">
        <v>5</v>
      </c>
      <c r="E290" s="4">
        <v>3</v>
      </c>
      <c r="F290" s="4">
        <v>1</v>
      </c>
      <c r="G290" s="4">
        <v>3</v>
      </c>
      <c r="H290" s="4">
        <v>1</v>
      </c>
      <c r="I290" s="4">
        <v>1</v>
      </c>
      <c r="J290" s="4">
        <v>1</v>
      </c>
      <c r="K290" s="4">
        <v>4</v>
      </c>
      <c r="L290" s="4">
        <v>3</v>
      </c>
      <c r="M290" s="4">
        <v>2</v>
      </c>
      <c r="N290" s="4">
        <v>1</v>
      </c>
      <c r="O290" s="4">
        <v>1</v>
      </c>
      <c r="P290" s="4">
        <v>3</v>
      </c>
      <c r="Q290" s="4">
        <v>1</v>
      </c>
      <c r="R290" s="4">
        <v>1</v>
      </c>
      <c r="S290" s="4">
        <v>3</v>
      </c>
      <c r="T290" s="4">
        <v>3</v>
      </c>
      <c r="U290" s="4">
        <v>3</v>
      </c>
      <c r="V290" s="4">
        <v>4</v>
      </c>
      <c r="W290" s="4">
        <v>2</v>
      </c>
      <c r="X290" s="4">
        <v>1</v>
      </c>
      <c r="Y290" s="4">
        <v>1</v>
      </c>
      <c r="Z290" s="4">
        <v>1</v>
      </c>
      <c r="AA290" s="4">
        <v>2</v>
      </c>
      <c r="AB290" s="4">
        <v>3</v>
      </c>
      <c r="AC290" s="4">
        <v>2</v>
      </c>
      <c r="AD290" s="4">
        <v>1</v>
      </c>
      <c r="AE290" s="4">
        <v>1</v>
      </c>
      <c r="AF290" s="4">
        <v>2</v>
      </c>
      <c r="AG290" s="4">
        <v>4</v>
      </c>
      <c r="AH290" s="4">
        <v>4</v>
      </c>
      <c r="AI290" s="4">
        <v>2</v>
      </c>
      <c r="AJ290" s="4">
        <v>3</v>
      </c>
      <c r="AK290" s="4">
        <v>3</v>
      </c>
      <c r="AL290" s="4">
        <v>2</v>
      </c>
      <c r="AM290" s="4">
        <v>2</v>
      </c>
      <c r="AN290" s="4">
        <v>1</v>
      </c>
      <c r="AO290" s="4">
        <v>2</v>
      </c>
      <c r="AP290" s="4">
        <v>3</v>
      </c>
      <c r="AQ290" s="4">
        <v>1</v>
      </c>
      <c r="AR290" s="4">
        <v>2</v>
      </c>
      <c r="AS290" s="4">
        <v>1</v>
      </c>
      <c r="AT290" s="4">
        <v>1</v>
      </c>
      <c r="AU290" s="4">
        <v>1</v>
      </c>
      <c r="AV290" s="4">
        <v>3</v>
      </c>
      <c r="AW290" s="4">
        <v>3</v>
      </c>
      <c r="AX290" s="4">
        <v>1</v>
      </c>
      <c r="AY290" s="4">
        <v>1</v>
      </c>
      <c r="AZ290" s="4">
        <v>3</v>
      </c>
      <c r="BA290" s="4">
        <v>4</v>
      </c>
      <c r="BB290" s="4">
        <v>1</v>
      </c>
      <c r="BC290" s="4">
        <v>4</v>
      </c>
      <c r="BD290" s="4">
        <v>1</v>
      </c>
      <c r="BE290" s="4">
        <v>2</v>
      </c>
      <c r="BF290" s="4">
        <v>1</v>
      </c>
      <c r="BG290" s="4">
        <v>2</v>
      </c>
      <c r="BH290" s="4">
        <v>2</v>
      </c>
      <c r="BI290" s="4">
        <v>1</v>
      </c>
      <c r="BJ290" s="4">
        <v>2</v>
      </c>
    </row>
    <row r="291" spans="1:62" ht="14" x14ac:dyDescent="0.15">
      <c r="A291" s="20" t="str">
        <f t="shared" si="4"/>
        <v>KommunikationsstilWA[SQ001]</v>
      </c>
      <c r="B291" s="4" t="s">
        <v>852</v>
      </c>
      <c r="C291" s="4">
        <v>3</v>
      </c>
      <c r="D291" s="4">
        <v>5</v>
      </c>
      <c r="E291" s="4">
        <v>4</v>
      </c>
      <c r="F291" s="4">
        <v>3</v>
      </c>
      <c r="G291" s="4">
        <v>3</v>
      </c>
      <c r="H291" s="4">
        <v>2</v>
      </c>
      <c r="I291" s="4">
        <v>2</v>
      </c>
      <c r="J291" s="4">
        <v>3</v>
      </c>
      <c r="K291" s="4">
        <v>4</v>
      </c>
      <c r="L291" s="4">
        <v>5</v>
      </c>
      <c r="M291" s="4">
        <v>2</v>
      </c>
      <c r="N291" s="4">
        <v>3</v>
      </c>
      <c r="O291" s="4">
        <v>4</v>
      </c>
      <c r="P291" s="4">
        <v>1</v>
      </c>
      <c r="Q291" s="4">
        <v>1</v>
      </c>
      <c r="R291" s="4">
        <v>1</v>
      </c>
      <c r="S291" s="4">
        <v>4</v>
      </c>
      <c r="T291" s="4">
        <v>3</v>
      </c>
      <c r="U291" s="4">
        <v>3</v>
      </c>
      <c r="V291" s="4">
        <v>4</v>
      </c>
      <c r="W291" s="4">
        <v>3</v>
      </c>
      <c r="X291" s="4">
        <v>4</v>
      </c>
      <c r="Y291" s="4">
        <v>1</v>
      </c>
      <c r="Z291" s="4">
        <v>1</v>
      </c>
      <c r="AA291" s="4">
        <v>4</v>
      </c>
      <c r="AB291" s="4">
        <v>3</v>
      </c>
      <c r="AC291" s="4">
        <v>3</v>
      </c>
      <c r="AD291" s="4">
        <v>1</v>
      </c>
      <c r="AE291" s="4">
        <v>2</v>
      </c>
      <c r="AF291" s="4">
        <v>4</v>
      </c>
      <c r="AG291" s="4">
        <v>4</v>
      </c>
      <c r="AH291" s="4">
        <v>4</v>
      </c>
      <c r="AI291" s="4">
        <v>3</v>
      </c>
      <c r="AJ291" s="4">
        <v>5</v>
      </c>
      <c r="AK291" s="4">
        <v>4</v>
      </c>
      <c r="AL291" s="4">
        <v>2</v>
      </c>
      <c r="AM291" s="4">
        <v>2</v>
      </c>
      <c r="AN291" s="4">
        <v>3</v>
      </c>
      <c r="AO291" s="4">
        <v>4</v>
      </c>
      <c r="AP291" s="4">
        <v>4</v>
      </c>
      <c r="AQ291" s="4">
        <v>2</v>
      </c>
      <c r="AR291" s="4">
        <v>5</v>
      </c>
      <c r="AS291" s="4">
        <v>1</v>
      </c>
      <c r="AT291" s="4">
        <v>2</v>
      </c>
      <c r="AU291" s="4">
        <v>1</v>
      </c>
      <c r="AV291" s="4">
        <v>3</v>
      </c>
      <c r="AW291" s="4">
        <v>1</v>
      </c>
      <c r="AX291" s="4">
        <v>4</v>
      </c>
      <c r="AY291" s="4">
        <v>1</v>
      </c>
      <c r="AZ291" s="4">
        <v>2</v>
      </c>
      <c r="BA291" s="4">
        <v>5</v>
      </c>
      <c r="BB291" s="4">
        <v>1</v>
      </c>
      <c r="BC291" s="4">
        <v>4</v>
      </c>
      <c r="BD291" s="4">
        <v>3</v>
      </c>
      <c r="BE291" s="4">
        <v>2</v>
      </c>
      <c r="BF291" s="4">
        <v>3</v>
      </c>
      <c r="BG291" s="4">
        <v>5</v>
      </c>
      <c r="BH291" s="4">
        <v>2</v>
      </c>
      <c r="BI291" s="4">
        <v>2</v>
      </c>
      <c r="BJ291" s="4">
        <v>2</v>
      </c>
    </row>
    <row r="292" spans="1:62" ht="14" x14ac:dyDescent="0.15">
      <c r="A292" s="20" t="str">
        <f t="shared" si="4"/>
        <v>KommunikationsstilWA[SQ002]</v>
      </c>
      <c r="B292" s="4" t="s">
        <v>853</v>
      </c>
      <c r="C292" s="4">
        <v>3</v>
      </c>
      <c r="D292" s="4">
        <v>5</v>
      </c>
      <c r="E292" s="4">
        <v>4</v>
      </c>
      <c r="F292" s="4">
        <v>2</v>
      </c>
      <c r="G292" s="4">
        <v>3</v>
      </c>
      <c r="H292" s="4">
        <v>2</v>
      </c>
      <c r="I292" s="4">
        <v>2</v>
      </c>
      <c r="J292" s="4">
        <v>3</v>
      </c>
      <c r="K292" s="4">
        <v>4</v>
      </c>
      <c r="L292" s="4">
        <v>5</v>
      </c>
      <c r="M292" s="4">
        <v>2</v>
      </c>
      <c r="N292" s="4">
        <v>2</v>
      </c>
      <c r="O292" s="4">
        <v>4</v>
      </c>
      <c r="P292" s="4">
        <v>1</v>
      </c>
      <c r="Q292" s="4">
        <v>1</v>
      </c>
      <c r="R292" s="4">
        <v>3</v>
      </c>
      <c r="S292" s="4">
        <v>5</v>
      </c>
      <c r="T292" s="4">
        <v>4</v>
      </c>
      <c r="U292" s="4">
        <v>4</v>
      </c>
      <c r="V292" s="4">
        <v>4</v>
      </c>
      <c r="W292" s="4">
        <v>3</v>
      </c>
      <c r="X292" s="4">
        <v>2</v>
      </c>
      <c r="Y292" s="4">
        <v>1</v>
      </c>
      <c r="Z292" s="4">
        <v>1</v>
      </c>
      <c r="AA292" s="4">
        <v>4</v>
      </c>
      <c r="AB292" s="4">
        <v>3</v>
      </c>
      <c r="AC292" s="4">
        <v>4</v>
      </c>
      <c r="AD292" s="4">
        <v>1</v>
      </c>
      <c r="AE292" s="4">
        <v>1</v>
      </c>
      <c r="AF292" s="4">
        <v>4</v>
      </c>
      <c r="AG292" s="4">
        <v>4</v>
      </c>
      <c r="AH292" s="4">
        <v>4</v>
      </c>
      <c r="AI292" s="4">
        <v>3</v>
      </c>
      <c r="AJ292" s="4">
        <v>5</v>
      </c>
      <c r="AK292" s="4">
        <v>4</v>
      </c>
      <c r="AL292" s="4">
        <v>2</v>
      </c>
      <c r="AM292" s="4">
        <v>2</v>
      </c>
      <c r="AN292" s="4">
        <v>3</v>
      </c>
      <c r="AO292" s="4">
        <v>1</v>
      </c>
      <c r="AP292" s="4">
        <v>3</v>
      </c>
      <c r="AQ292" s="4">
        <v>2</v>
      </c>
      <c r="AR292" s="4">
        <v>3</v>
      </c>
      <c r="AS292" s="4">
        <v>1</v>
      </c>
      <c r="AT292" s="4">
        <v>1</v>
      </c>
      <c r="AU292" s="4">
        <v>1</v>
      </c>
      <c r="AV292" s="4">
        <v>4</v>
      </c>
      <c r="AW292" s="4">
        <v>3</v>
      </c>
      <c r="AX292" s="4">
        <v>3</v>
      </c>
      <c r="AY292" s="4">
        <v>1</v>
      </c>
      <c r="AZ292" s="4">
        <v>2</v>
      </c>
      <c r="BA292" s="4">
        <v>5</v>
      </c>
      <c r="BB292" s="4">
        <v>1</v>
      </c>
      <c r="BC292" s="4">
        <v>4</v>
      </c>
      <c r="BD292" s="4">
        <v>3</v>
      </c>
      <c r="BE292" s="4">
        <v>2</v>
      </c>
      <c r="BF292" s="4">
        <v>3</v>
      </c>
      <c r="BG292" s="4">
        <v>5</v>
      </c>
      <c r="BH292" s="4">
        <v>2</v>
      </c>
      <c r="BI292" s="4">
        <v>1</v>
      </c>
      <c r="BJ292" s="4">
        <v>2</v>
      </c>
    </row>
    <row r="293" spans="1:62" ht="14" x14ac:dyDescent="0.15">
      <c r="A293" s="20" t="str">
        <f t="shared" si="4"/>
        <v>KommunikationsstilWA[SQ003]</v>
      </c>
      <c r="B293" s="4" t="s">
        <v>854</v>
      </c>
      <c r="C293" s="4">
        <v>3</v>
      </c>
      <c r="D293" s="4">
        <v>5</v>
      </c>
      <c r="E293" s="4">
        <v>3</v>
      </c>
      <c r="F293" s="4">
        <v>2</v>
      </c>
      <c r="G293" s="4">
        <v>3</v>
      </c>
      <c r="H293" s="4">
        <v>3</v>
      </c>
      <c r="I293" s="4">
        <v>2</v>
      </c>
      <c r="J293" s="4">
        <v>2</v>
      </c>
      <c r="K293" s="4">
        <v>4</v>
      </c>
      <c r="L293" s="4">
        <v>5</v>
      </c>
      <c r="M293" s="4">
        <v>2</v>
      </c>
      <c r="N293" s="4">
        <v>3</v>
      </c>
      <c r="O293" s="4">
        <v>3</v>
      </c>
      <c r="P293" s="4">
        <v>1</v>
      </c>
      <c r="Q293" s="4">
        <v>1</v>
      </c>
      <c r="R293" s="4">
        <v>1</v>
      </c>
      <c r="S293" s="4">
        <v>5</v>
      </c>
      <c r="T293" s="4">
        <v>3</v>
      </c>
      <c r="U293" s="4">
        <v>4</v>
      </c>
      <c r="V293" s="4">
        <v>5</v>
      </c>
      <c r="W293" s="4">
        <v>3</v>
      </c>
      <c r="X293" s="4">
        <v>3</v>
      </c>
      <c r="Y293" s="4">
        <v>1</v>
      </c>
      <c r="Z293" s="4">
        <v>1</v>
      </c>
      <c r="AA293" s="4">
        <v>3</v>
      </c>
      <c r="AB293" s="4">
        <v>3</v>
      </c>
      <c r="AC293" s="4">
        <v>2</v>
      </c>
      <c r="AD293" s="4">
        <v>1</v>
      </c>
      <c r="AE293" s="4">
        <v>3</v>
      </c>
      <c r="AF293" s="4">
        <v>4</v>
      </c>
      <c r="AG293" s="4">
        <v>4</v>
      </c>
      <c r="AH293" s="4">
        <v>4</v>
      </c>
      <c r="AI293" s="4">
        <v>4</v>
      </c>
      <c r="AJ293" s="4">
        <v>5</v>
      </c>
      <c r="AK293" s="4">
        <v>3</v>
      </c>
      <c r="AL293" s="4">
        <v>2</v>
      </c>
      <c r="AM293" s="4">
        <v>2</v>
      </c>
      <c r="AN293" s="4">
        <v>3</v>
      </c>
      <c r="AO293" s="4">
        <v>4</v>
      </c>
      <c r="AP293" s="4">
        <v>4</v>
      </c>
      <c r="AQ293" s="4">
        <v>2</v>
      </c>
      <c r="AR293" s="4">
        <v>4</v>
      </c>
      <c r="AS293" s="4">
        <v>1</v>
      </c>
      <c r="AT293" s="4">
        <v>2</v>
      </c>
      <c r="AU293" s="4">
        <v>1</v>
      </c>
      <c r="AV293" s="4">
        <v>4</v>
      </c>
      <c r="AW293" s="4">
        <v>2</v>
      </c>
      <c r="AX293" s="4">
        <v>4</v>
      </c>
      <c r="AY293" s="4">
        <v>1</v>
      </c>
      <c r="AZ293" s="4">
        <v>3</v>
      </c>
      <c r="BA293" s="4">
        <v>5</v>
      </c>
      <c r="BB293" s="4">
        <v>1</v>
      </c>
      <c r="BC293" s="4">
        <v>3</v>
      </c>
      <c r="BD293" s="4">
        <v>3</v>
      </c>
      <c r="BE293" s="4">
        <v>2</v>
      </c>
      <c r="BF293" s="4">
        <v>3</v>
      </c>
      <c r="BG293" s="4">
        <v>4</v>
      </c>
      <c r="BH293" s="4">
        <v>1</v>
      </c>
      <c r="BI293" s="4">
        <v>1</v>
      </c>
      <c r="BJ293" s="4">
        <v>2</v>
      </c>
    </row>
    <row r="294" spans="1:62" ht="14" x14ac:dyDescent="0.15">
      <c r="A294" s="20" t="str">
        <f t="shared" si="4"/>
        <v>ValueAlignmentWA[SQ001]</v>
      </c>
      <c r="B294" s="4" t="s">
        <v>855</v>
      </c>
      <c r="C294" s="4">
        <v>3</v>
      </c>
      <c r="D294" s="4">
        <v>5</v>
      </c>
      <c r="E294" s="4">
        <v>3</v>
      </c>
      <c r="F294" s="4">
        <v>2</v>
      </c>
      <c r="G294" s="4">
        <v>2</v>
      </c>
      <c r="H294" s="4">
        <v>2</v>
      </c>
      <c r="I294" s="4">
        <v>1</v>
      </c>
      <c r="J294" s="4">
        <v>3</v>
      </c>
      <c r="K294" s="4">
        <v>3</v>
      </c>
      <c r="L294" s="4">
        <v>3</v>
      </c>
      <c r="M294" s="4">
        <v>2</v>
      </c>
      <c r="N294" s="4">
        <v>2</v>
      </c>
      <c r="O294" s="4">
        <v>1</v>
      </c>
      <c r="P294" s="4">
        <v>2</v>
      </c>
      <c r="Q294" s="4">
        <v>1</v>
      </c>
      <c r="R294" s="4">
        <v>1</v>
      </c>
      <c r="S294" s="4">
        <v>4</v>
      </c>
      <c r="T294" s="4">
        <v>3</v>
      </c>
      <c r="U294" s="4">
        <v>1</v>
      </c>
      <c r="V294" s="4">
        <v>4</v>
      </c>
      <c r="W294" s="4">
        <v>1</v>
      </c>
      <c r="X294" s="4">
        <v>1</v>
      </c>
      <c r="Y294" s="4">
        <v>1</v>
      </c>
      <c r="Z294" s="4">
        <v>2</v>
      </c>
      <c r="AA294" s="4">
        <v>2</v>
      </c>
      <c r="AB294" s="4">
        <v>3</v>
      </c>
      <c r="AC294" s="4">
        <v>3</v>
      </c>
      <c r="AD294" s="4">
        <v>3</v>
      </c>
      <c r="AE294" s="4">
        <v>3</v>
      </c>
      <c r="AF294" s="4">
        <v>2</v>
      </c>
      <c r="AG294" s="4">
        <v>5</v>
      </c>
      <c r="AH294" s="4">
        <v>4</v>
      </c>
      <c r="AI294" s="4">
        <v>3</v>
      </c>
      <c r="AJ294" s="4">
        <v>3</v>
      </c>
      <c r="AK294" s="4">
        <v>2</v>
      </c>
      <c r="AL294" s="4">
        <v>2</v>
      </c>
      <c r="AM294" s="4">
        <v>3</v>
      </c>
      <c r="AN294" s="4">
        <v>3</v>
      </c>
      <c r="AO294" s="4">
        <v>1</v>
      </c>
      <c r="AP294" s="4">
        <v>3</v>
      </c>
      <c r="AQ294" s="4">
        <v>3</v>
      </c>
      <c r="AR294" s="4">
        <v>1</v>
      </c>
      <c r="AS294" s="4">
        <v>1</v>
      </c>
      <c r="AT294" s="4">
        <v>1</v>
      </c>
      <c r="AU294" s="4">
        <v>1</v>
      </c>
      <c r="AV294" s="4">
        <v>4</v>
      </c>
      <c r="AW294" s="4">
        <v>1</v>
      </c>
      <c r="AX294" s="4">
        <v>3</v>
      </c>
      <c r="AY294" s="4">
        <v>1</v>
      </c>
      <c r="AZ294" s="4">
        <v>2</v>
      </c>
      <c r="BA294" s="4">
        <v>4</v>
      </c>
      <c r="BB294" s="4">
        <v>1</v>
      </c>
      <c r="BC294" s="4">
        <v>3</v>
      </c>
      <c r="BD294" s="4">
        <v>1</v>
      </c>
      <c r="BE294" s="4">
        <v>2</v>
      </c>
      <c r="BF294" s="4">
        <v>1</v>
      </c>
      <c r="BG294" s="4">
        <v>4</v>
      </c>
      <c r="BH294" s="4">
        <v>2</v>
      </c>
      <c r="BI294" s="4">
        <v>1</v>
      </c>
      <c r="BJ294" s="4">
        <v>2</v>
      </c>
    </row>
    <row r="295" spans="1:62" ht="14" x14ac:dyDescent="0.15">
      <c r="A295" s="20" t="str">
        <f t="shared" si="4"/>
        <v>ValueAlignmentWA[SQ002]</v>
      </c>
      <c r="B295" s="4" t="s">
        <v>856</v>
      </c>
      <c r="C295" s="4">
        <v>3</v>
      </c>
      <c r="D295" s="4">
        <v>5</v>
      </c>
      <c r="E295" s="4">
        <v>4</v>
      </c>
      <c r="F295" s="4">
        <v>1</v>
      </c>
      <c r="G295" s="4">
        <v>3</v>
      </c>
      <c r="H295" s="4">
        <v>4</v>
      </c>
      <c r="I295" s="4">
        <v>2</v>
      </c>
      <c r="J295" s="4">
        <v>3</v>
      </c>
      <c r="K295" s="4">
        <v>5</v>
      </c>
      <c r="L295" s="4">
        <v>5</v>
      </c>
      <c r="M295" s="4">
        <v>3</v>
      </c>
      <c r="N295" s="4">
        <v>3</v>
      </c>
      <c r="O295" s="4">
        <v>3</v>
      </c>
      <c r="P295" s="4">
        <v>3</v>
      </c>
      <c r="Q295" s="4">
        <v>2</v>
      </c>
      <c r="R295" s="4">
        <v>1</v>
      </c>
      <c r="S295" s="4">
        <v>5</v>
      </c>
      <c r="T295" s="4">
        <v>2</v>
      </c>
      <c r="U295" s="4">
        <v>3</v>
      </c>
      <c r="V295" s="4">
        <v>4</v>
      </c>
      <c r="W295" s="4">
        <v>2</v>
      </c>
      <c r="X295" s="4">
        <v>1</v>
      </c>
      <c r="Y295" s="4">
        <v>2</v>
      </c>
      <c r="Z295" s="4">
        <v>1</v>
      </c>
      <c r="AA295" s="4">
        <v>2</v>
      </c>
      <c r="AB295" s="4">
        <v>4</v>
      </c>
      <c r="AC295" s="4">
        <v>2</v>
      </c>
      <c r="AD295" s="4">
        <v>4</v>
      </c>
      <c r="AE295" s="4">
        <v>3</v>
      </c>
      <c r="AF295" s="4">
        <v>3</v>
      </c>
      <c r="AG295" s="4">
        <v>5</v>
      </c>
      <c r="AH295" s="4">
        <v>4</v>
      </c>
      <c r="AI295" s="4">
        <v>3</v>
      </c>
      <c r="AJ295" s="4">
        <v>1</v>
      </c>
      <c r="AK295" s="4">
        <v>4</v>
      </c>
      <c r="AL295" s="4">
        <v>3</v>
      </c>
      <c r="AM295" s="4">
        <v>3</v>
      </c>
      <c r="AN295" s="4">
        <v>4</v>
      </c>
      <c r="AO295" s="4">
        <v>5</v>
      </c>
      <c r="AP295" s="4">
        <v>4</v>
      </c>
      <c r="AQ295" s="4">
        <v>3</v>
      </c>
      <c r="AR295" s="4">
        <v>1</v>
      </c>
      <c r="AS295" s="4">
        <v>4</v>
      </c>
      <c r="AT295" s="4">
        <v>3</v>
      </c>
      <c r="AU295" s="4">
        <v>1</v>
      </c>
      <c r="AV295" s="4">
        <v>3</v>
      </c>
      <c r="AW295" s="4">
        <v>5</v>
      </c>
      <c r="AX295" s="4">
        <v>3</v>
      </c>
      <c r="AY295" s="4">
        <v>2</v>
      </c>
      <c r="AZ295" s="4">
        <v>2</v>
      </c>
      <c r="BA295" s="4">
        <v>4</v>
      </c>
      <c r="BB295" s="4">
        <v>1</v>
      </c>
      <c r="BC295" s="4">
        <v>4</v>
      </c>
      <c r="BD295" s="4">
        <v>3</v>
      </c>
      <c r="BE295" s="4">
        <v>3</v>
      </c>
      <c r="BF295" s="4">
        <v>4</v>
      </c>
      <c r="BG295" s="4">
        <v>5</v>
      </c>
      <c r="BH295" s="4">
        <v>3</v>
      </c>
      <c r="BI295" s="4">
        <v>2</v>
      </c>
      <c r="BJ295" s="4">
        <v>3</v>
      </c>
    </row>
    <row r="296" spans="1:62" ht="14" x14ac:dyDescent="0.15">
      <c r="A296" s="20" t="str">
        <f t="shared" si="4"/>
        <v>ValueAlignmentWA[SQ003]</v>
      </c>
      <c r="B296" s="4" t="s">
        <v>857</v>
      </c>
      <c r="C296" s="4">
        <v>3</v>
      </c>
      <c r="D296" s="4">
        <v>5</v>
      </c>
      <c r="E296" s="4">
        <v>3</v>
      </c>
      <c r="F296" s="4">
        <v>1</v>
      </c>
      <c r="G296" s="4">
        <v>3</v>
      </c>
      <c r="H296" s="4">
        <v>2</v>
      </c>
      <c r="I296" s="4">
        <v>2</v>
      </c>
      <c r="J296" s="4">
        <v>3</v>
      </c>
      <c r="K296" s="4">
        <v>4</v>
      </c>
      <c r="L296" s="4">
        <v>5</v>
      </c>
      <c r="M296" s="4">
        <v>3</v>
      </c>
      <c r="N296" s="4">
        <v>3</v>
      </c>
      <c r="O296" s="4">
        <v>2</v>
      </c>
      <c r="P296" s="4">
        <v>2</v>
      </c>
      <c r="Q296" s="4">
        <v>1</v>
      </c>
      <c r="R296" s="4">
        <v>1</v>
      </c>
      <c r="S296" s="4">
        <v>4</v>
      </c>
      <c r="T296" s="4">
        <v>4</v>
      </c>
      <c r="U296" s="4">
        <v>3</v>
      </c>
      <c r="V296" s="4">
        <v>4</v>
      </c>
      <c r="W296" s="4">
        <v>2</v>
      </c>
      <c r="X296" s="4">
        <v>1</v>
      </c>
      <c r="Y296" s="4">
        <v>1</v>
      </c>
      <c r="Z296" s="4">
        <v>1</v>
      </c>
      <c r="AA296" s="4">
        <v>2</v>
      </c>
      <c r="AB296" s="4">
        <v>3</v>
      </c>
      <c r="AC296" s="4">
        <v>2</v>
      </c>
      <c r="AD296" s="4">
        <v>3</v>
      </c>
      <c r="AE296" s="4">
        <v>3</v>
      </c>
      <c r="AF296" s="4">
        <v>3</v>
      </c>
      <c r="AG296" s="4">
        <v>5</v>
      </c>
      <c r="AH296" s="4">
        <v>5</v>
      </c>
      <c r="AI296" s="4">
        <v>3</v>
      </c>
      <c r="AJ296" s="4">
        <v>4</v>
      </c>
      <c r="AK296" s="4">
        <v>4</v>
      </c>
      <c r="AL296" s="4">
        <v>3</v>
      </c>
      <c r="AM296" s="4">
        <v>4</v>
      </c>
      <c r="AN296" s="4">
        <v>4</v>
      </c>
      <c r="AO296" s="4">
        <v>4</v>
      </c>
      <c r="AP296" s="4">
        <v>5</v>
      </c>
      <c r="AQ296" s="4">
        <v>3</v>
      </c>
      <c r="AR296" s="4">
        <v>3</v>
      </c>
      <c r="AS296" s="4">
        <v>3</v>
      </c>
      <c r="AT296" s="4">
        <v>1</v>
      </c>
      <c r="AU296" s="4">
        <v>1</v>
      </c>
      <c r="AV296" s="4">
        <v>4</v>
      </c>
      <c r="AW296" s="4">
        <v>4</v>
      </c>
      <c r="AX296" s="4">
        <v>2</v>
      </c>
      <c r="AY296" s="4">
        <v>2</v>
      </c>
      <c r="AZ296" s="4">
        <v>3</v>
      </c>
      <c r="BA296" s="4">
        <v>4</v>
      </c>
      <c r="BB296" s="4">
        <v>2</v>
      </c>
      <c r="BC296" s="4">
        <v>4</v>
      </c>
      <c r="BD296" s="4">
        <v>3</v>
      </c>
      <c r="BE296" s="4">
        <v>3</v>
      </c>
      <c r="BF296" s="4">
        <v>3</v>
      </c>
      <c r="BG296" s="4">
        <v>5</v>
      </c>
      <c r="BH296" s="4">
        <v>2</v>
      </c>
      <c r="BI296" s="4">
        <v>1</v>
      </c>
      <c r="BJ296" s="4">
        <v>3</v>
      </c>
    </row>
    <row r="297" spans="1:62" ht="14" x14ac:dyDescent="0.15">
      <c r="A297" s="20" t="str">
        <f t="shared" si="4"/>
        <v>ValueAlignmentWA[SQ004]</v>
      </c>
      <c r="B297" s="4" t="s">
        <v>858</v>
      </c>
      <c r="C297" s="4">
        <v>3</v>
      </c>
      <c r="D297" s="4">
        <v>5</v>
      </c>
      <c r="E297" s="4">
        <v>2</v>
      </c>
      <c r="F297" s="4">
        <v>1</v>
      </c>
      <c r="G297" s="4">
        <v>3</v>
      </c>
      <c r="H297" s="4">
        <v>3</v>
      </c>
      <c r="I297" s="4">
        <v>2</v>
      </c>
      <c r="J297" s="4">
        <v>3</v>
      </c>
      <c r="K297" s="4">
        <v>4</v>
      </c>
      <c r="L297" s="4">
        <v>1</v>
      </c>
      <c r="M297" s="4">
        <v>4</v>
      </c>
      <c r="N297" s="4">
        <v>3</v>
      </c>
      <c r="O297" s="4">
        <v>1</v>
      </c>
      <c r="P297" s="4">
        <v>3</v>
      </c>
      <c r="Q297" s="4">
        <v>2</v>
      </c>
      <c r="R297" s="4">
        <v>4</v>
      </c>
      <c r="S297" s="4">
        <v>3</v>
      </c>
      <c r="T297" s="4">
        <v>4</v>
      </c>
      <c r="U297" s="4">
        <v>3</v>
      </c>
      <c r="V297" s="4">
        <v>3</v>
      </c>
      <c r="W297" s="4">
        <v>5</v>
      </c>
      <c r="X297" s="4">
        <v>1</v>
      </c>
      <c r="Y297" s="4">
        <v>1</v>
      </c>
      <c r="Z297" s="4">
        <v>1</v>
      </c>
      <c r="AA297" s="4">
        <v>4</v>
      </c>
      <c r="AB297" s="4">
        <v>3</v>
      </c>
      <c r="AC297" s="4">
        <v>2</v>
      </c>
      <c r="AD297" s="4">
        <v>3</v>
      </c>
      <c r="AE297" s="4">
        <v>3</v>
      </c>
      <c r="AF297" s="4">
        <v>3</v>
      </c>
      <c r="AG297" s="4">
        <v>5</v>
      </c>
      <c r="AH297" s="4">
        <v>4</v>
      </c>
      <c r="AI297" s="4">
        <v>3</v>
      </c>
      <c r="AJ297" s="4">
        <v>2</v>
      </c>
      <c r="AK297" s="4">
        <v>3</v>
      </c>
      <c r="AL297" s="4">
        <v>3</v>
      </c>
      <c r="AM297" s="4">
        <v>2</v>
      </c>
      <c r="AN297" s="4">
        <v>3</v>
      </c>
      <c r="AO297" s="4">
        <v>2</v>
      </c>
      <c r="AP297" s="4">
        <v>3</v>
      </c>
      <c r="AQ297" s="4">
        <v>3</v>
      </c>
      <c r="AR297" s="4">
        <v>1</v>
      </c>
      <c r="AS297" s="4">
        <v>1</v>
      </c>
      <c r="AT297" s="4">
        <v>1</v>
      </c>
      <c r="AU297" s="4">
        <v>1</v>
      </c>
      <c r="AV297" s="4">
        <v>3</v>
      </c>
      <c r="AW297" s="4">
        <v>1</v>
      </c>
      <c r="AX297" s="4">
        <v>2</v>
      </c>
      <c r="AY297" s="4">
        <v>1</v>
      </c>
      <c r="AZ297" s="4">
        <v>2</v>
      </c>
      <c r="BA297" s="4">
        <v>4</v>
      </c>
      <c r="BB297" s="4">
        <v>1</v>
      </c>
      <c r="BC297" s="4">
        <v>3</v>
      </c>
      <c r="BD297" s="4">
        <v>3</v>
      </c>
      <c r="BE297" s="4">
        <v>3</v>
      </c>
      <c r="BF297" s="4">
        <v>3</v>
      </c>
      <c r="BG297" s="4">
        <v>2</v>
      </c>
      <c r="BH297" s="4">
        <v>3</v>
      </c>
      <c r="BI297" s="4">
        <v>1</v>
      </c>
      <c r="BJ297" s="4">
        <v>3</v>
      </c>
    </row>
    <row r="298" spans="1:62" ht="14" x14ac:dyDescent="0.15">
      <c r="A298" s="20" t="str">
        <f t="shared" si="4"/>
        <v>GlaubwuerdigkeitWA[SQ001]</v>
      </c>
      <c r="B298" s="4" t="s">
        <v>859</v>
      </c>
      <c r="C298" s="4">
        <v>3</v>
      </c>
      <c r="D298" s="4">
        <v>5</v>
      </c>
      <c r="E298" s="4">
        <v>4</v>
      </c>
      <c r="F298" s="4">
        <v>3</v>
      </c>
      <c r="G298" s="4">
        <v>2</v>
      </c>
      <c r="H298" s="4">
        <v>5</v>
      </c>
      <c r="I298" s="4">
        <v>3</v>
      </c>
      <c r="J298" s="4">
        <v>3</v>
      </c>
      <c r="K298" s="4">
        <v>4</v>
      </c>
      <c r="L298" s="4">
        <v>5</v>
      </c>
      <c r="M298" s="4">
        <v>3</v>
      </c>
      <c r="N298" s="4">
        <v>5</v>
      </c>
      <c r="O298" s="4">
        <v>4</v>
      </c>
      <c r="P298" s="4">
        <v>3</v>
      </c>
      <c r="Q298" s="4">
        <v>3</v>
      </c>
      <c r="R298" s="4">
        <v>1</v>
      </c>
      <c r="S298" s="4">
        <v>4</v>
      </c>
      <c r="T298" s="4">
        <v>4</v>
      </c>
      <c r="U298" s="4">
        <v>3</v>
      </c>
      <c r="V298" s="4">
        <v>4</v>
      </c>
      <c r="W298" s="4">
        <v>2</v>
      </c>
      <c r="X298" s="4">
        <v>4</v>
      </c>
      <c r="Y298" s="4">
        <v>1</v>
      </c>
      <c r="Z298" s="4">
        <v>2</v>
      </c>
      <c r="AA298" s="4">
        <v>4</v>
      </c>
      <c r="AB298" s="4">
        <v>4</v>
      </c>
      <c r="AC298" s="4">
        <v>4</v>
      </c>
      <c r="AD298" s="4">
        <v>4</v>
      </c>
      <c r="AE298" s="4">
        <v>3</v>
      </c>
      <c r="AF298" s="4">
        <v>4</v>
      </c>
      <c r="AG298" s="4">
        <v>5</v>
      </c>
      <c r="AH298" s="4">
        <v>4</v>
      </c>
      <c r="AI298" s="4">
        <v>4</v>
      </c>
      <c r="AJ298" s="4">
        <v>4</v>
      </c>
      <c r="AK298" s="4">
        <v>4</v>
      </c>
      <c r="AL298" s="4">
        <v>4</v>
      </c>
      <c r="AM298" s="4">
        <v>2</v>
      </c>
      <c r="AN298" s="4">
        <v>4</v>
      </c>
      <c r="AO298" s="4">
        <v>3</v>
      </c>
      <c r="AP298" s="4">
        <v>4</v>
      </c>
      <c r="AQ298" s="4">
        <v>4</v>
      </c>
      <c r="AR298" s="4">
        <v>5</v>
      </c>
      <c r="AS298" s="4">
        <v>2</v>
      </c>
      <c r="AT298" s="4">
        <v>4</v>
      </c>
      <c r="AU298" s="4">
        <v>1</v>
      </c>
      <c r="AV298" s="4">
        <v>4</v>
      </c>
      <c r="AW298" s="4">
        <v>5</v>
      </c>
      <c r="AX298" s="4">
        <v>4</v>
      </c>
      <c r="AY298" s="4">
        <v>4</v>
      </c>
      <c r="AZ298" s="4">
        <v>3</v>
      </c>
      <c r="BA298" s="4">
        <v>4</v>
      </c>
      <c r="BB298" s="4">
        <v>4</v>
      </c>
      <c r="BC298" s="4">
        <v>3</v>
      </c>
      <c r="BD298" s="4">
        <v>3</v>
      </c>
      <c r="BE298" s="4">
        <v>3</v>
      </c>
      <c r="BF298" s="4">
        <v>4</v>
      </c>
      <c r="BG298" s="4">
        <v>4</v>
      </c>
      <c r="BH298" s="4">
        <v>3</v>
      </c>
      <c r="BI298" s="4">
        <v>4</v>
      </c>
      <c r="BJ298" s="4">
        <v>4</v>
      </c>
    </row>
    <row r="299" spans="1:62" ht="14" x14ac:dyDescent="0.15">
      <c r="A299" s="20" t="str">
        <f t="shared" si="4"/>
        <v>GlaubwuerdigkeitWA[SQ002]</v>
      </c>
      <c r="B299" s="4" t="s">
        <v>860</v>
      </c>
      <c r="C299" s="4">
        <v>3</v>
      </c>
      <c r="D299" s="4">
        <v>5</v>
      </c>
      <c r="E299" s="4">
        <v>4</v>
      </c>
      <c r="F299" s="4">
        <v>3</v>
      </c>
      <c r="G299" s="4">
        <v>3</v>
      </c>
      <c r="H299" s="4">
        <v>5</v>
      </c>
      <c r="I299" s="4">
        <v>3</v>
      </c>
      <c r="J299" s="4">
        <v>4</v>
      </c>
      <c r="K299" s="4">
        <v>4</v>
      </c>
      <c r="L299" s="4">
        <v>5</v>
      </c>
      <c r="M299" s="4">
        <v>2</v>
      </c>
      <c r="N299" s="4">
        <v>5</v>
      </c>
      <c r="O299" s="4">
        <v>4</v>
      </c>
      <c r="P299" s="4">
        <v>3</v>
      </c>
      <c r="Q299" s="4">
        <v>4</v>
      </c>
      <c r="R299" s="4">
        <v>1</v>
      </c>
      <c r="S299" s="4">
        <v>4</v>
      </c>
      <c r="T299" s="4">
        <v>4</v>
      </c>
      <c r="U299" s="4">
        <v>3</v>
      </c>
      <c r="V299" s="4">
        <v>4</v>
      </c>
      <c r="W299" s="4">
        <v>2</v>
      </c>
      <c r="X299" s="4">
        <v>5</v>
      </c>
      <c r="Y299" s="4">
        <v>1</v>
      </c>
      <c r="Z299" s="4">
        <v>2</v>
      </c>
      <c r="AA299" s="4">
        <v>3</v>
      </c>
      <c r="AB299" s="4">
        <v>5</v>
      </c>
      <c r="AC299" s="4">
        <v>4</v>
      </c>
      <c r="AD299" s="4">
        <v>4</v>
      </c>
      <c r="AE299" s="4">
        <v>3</v>
      </c>
      <c r="AF299" s="4">
        <v>5</v>
      </c>
      <c r="AG299" s="4">
        <v>5</v>
      </c>
      <c r="AH299" s="4">
        <v>4</v>
      </c>
      <c r="AI299" s="4">
        <v>3</v>
      </c>
      <c r="AJ299" s="4">
        <v>5</v>
      </c>
      <c r="AK299" s="4">
        <v>5</v>
      </c>
      <c r="AL299" s="4">
        <v>4</v>
      </c>
      <c r="AM299" s="4">
        <v>2</v>
      </c>
      <c r="AN299" s="4">
        <v>3</v>
      </c>
      <c r="AO299" s="4">
        <v>5</v>
      </c>
      <c r="AP299" s="4">
        <v>4</v>
      </c>
      <c r="AQ299" s="4">
        <v>5</v>
      </c>
      <c r="AR299" s="4">
        <v>5</v>
      </c>
      <c r="AS299" s="4">
        <v>1</v>
      </c>
      <c r="AT299" s="4">
        <v>3</v>
      </c>
      <c r="AU299" s="4">
        <v>1</v>
      </c>
      <c r="AV299" s="4">
        <v>4</v>
      </c>
      <c r="AW299" s="4">
        <v>4</v>
      </c>
      <c r="AX299" s="4">
        <v>4</v>
      </c>
      <c r="AY299" s="4">
        <v>4</v>
      </c>
      <c r="AZ299" s="4">
        <v>3</v>
      </c>
      <c r="BA299" s="4">
        <v>4</v>
      </c>
      <c r="BB299" s="4">
        <v>4</v>
      </c>
      <c r="BC299" s="4">
        <v>3</v>
      </c>
      <c r="BD299" s="4">
        <v>2</v>
      </c>
      <c r="BE299" s="4">
        <v>3</v>
      </c>
      <c r="BF299" s="4">
        <v>4</v>
      </c>
      <c r="BG299" s="4">
        <v>5</v>
      </c>
      <c r="BH299" s="4">
        <v>4</v>
      </c>
      <c r="BI299" s="4">
        <v>4</v>
      </c>
      <c r="BJ299" s="4">
        <v>4</v>
      </c>
    </row>
    <row r="300" spans="1:62" ht="14" x14ac:dyDescent="0.15">
      <c r="A300" s="20" t="str">
        <f t="shared" si="4"/>
        <v>GlaubwuerdigkeitWA[SQ003]</v>
      </c>
      <c r="B300" s="4" t="s">
        <v>861</v>
      </c>
      <c r="C300" s="4">
        <v>3</v>
      </c>
      <c r="D300" s="4">
        <v>5</v>
      </c>
      <c r="E300" s="4">
        <v>4</v>
      </c>
      <c r="F300" s="4">
        <v>4</v>
      </c>
      <c r="G300" s="4">
        <v>4</v>
      </c>
      <c r="H300" s="4">
        <v>5</v>
      </c>
      <c r="I300" s="4">
        <v>3</v>
      </c>
      <c r="J300" s="4">
        <v>4</v>
      </c>
      <c r="K300" s="4">
        <v>4</v>
      </c>
      <c r="L300" s="4">
        <v>5</v>
      </c>
      <c r="M300" s="4">
        <v>3</v>
      </c>
      <c r="N300" s="4">
        <v>5</v>
      </c>
      <c r="O300" s="4">
        <v>3</v>
      </c>
      <c r="P300" s="4">
        <v>4</v>
      </c>
      <c r="Q300" s="4">
        <v>4</v>
      </c>
      <c r="R300" s="4">
        <v>3</v>
      </c>
      <c r="S300" s="4">
        <v>5</v>
      </c>
      <c r="T300" s="4">
        <v>3</v>
      </c>
      <c r="U300" s="4">
        <v>2</v>
      </c>
      <c r="V300" s="4">
        <v>4</v>
      </c>
      <c r="W300" s="4">
        <v>2</v>
      </c>
      <c r="X300" s="4">
        <v>2</v>
      </c>
      <c r="Y300" s="4">
        <v>1</v>
      </c>
      <c r="Z300" s="4">
        <v>2</v>
      </c>
      <c r="AA300" s="4">
        <v>4</v>
      </c>
      <c r="AB300" s="4">
        <v>4</v>
      </c>
      <c r="AC300" s="4">
        <v>4</v>
      </c>
      <c r="AD300" s="4">
        <v>2</v>
      </c>
      <c r="AE300" s="4">
        <v>3</v>
      </c>
      <c r="AF300" s="4">
        <v>5</v>
      </c>
      <c r="AG300" s="4">
        <v>5</v>
      </c>
      <c r="AH300" s="4">
        <v>5</v>
      </c>
      <c r="AI300" s="4">
        <v>4</v>
      </c>
      <c r="AJ300" s="4">
        <v>5</v>
      </c>
      <c r="AK300" s="4">
        <v>4</v>
      </c>
      <c r="AL300" s="4">
        <v>4</v>
      </c>
      <c r="AM300" s="4">
        <v>2</v>
      </c>
      <c r="AN300" s="4">
        <v>2</v>
      </c>
      <c r="AO300" s="4">
        <v>5</v>
      </c>
      <c r="AP300" s="4">
        <v>4</v>
      </c>
      <c r="AQ300" s="4">
        <v>5</v>
      </c>
      <c r="AR300" s="4">
        <v>3</v>
      </c>
      <c r="AS300" s="4">
        <v>1</v>
      </c>
      <c r="AT300" s="4">
        <v>4</v>
      </c>
      <c r="AU300" s="4">
        <v>1</v>
      </c>
      <c r="AV300" s="4">
        <v>3</v>
      </c>
      <c r="AW300" s="4">
        <v>3</v>
      </c>
      <c r="AX300" s="4">
        <v>4</v>
      </c>
      <c r="AY300" s="4">
        <v>4</v>
      </c>
      <c r="AZ300" s="4">
        <v>3</v>
      </c>
      <c r="BA300" s="4">
        <v>5</v>
      </c>
      <c r="BB300" s="4">
        <v>4</v>
      </c>
      <c r="BC300" s="4">
        <v>2</v>
      </c>
      <c r="BD300" s="4">
        <v>4</v>
      </c>
      <c r="BE300" s="4">
        <v>3</v>
      </c>
      <c r="BF300" s="4">
        <v>5</v>
      </c>
      <c r="BG300" s="4">
        <v>4</v>
      </c>
      <c r="BH300" s="4">
        <v>3</v>
      </c>
      <c r="BI300" s="4">
        <v>4</v>
      </c>
      <c r="BJ300" s="4">
        <v>4</v>
      </c>
    </row>
    <row r="301" spans="1:62" ht="14" x14ac:dyDescent="0.15">
      <c r="A301" s="20" t="str">
        <f t="shared" si="4"/>
        <v>GlaubwuerdigkeitWA[SQ004]</v>
      </c>
      <c r="B301" s="4" t="s">
        <v>862</v>
      </c>
      <c r="C301" s="4">
        <v>3</v>
      </c>
      <c r="D301" s="4">
        <v>5</v>
      </c>
      <c r="E301" s="4">
        <v>3</v>
      </c>
      <c r="F301" s="4">
        <v>2</v>
      </c>
      <c r="G301" s="4">
        <v>3</v>
      </c>
      <c r="H301" s="4">
        <v>5</v>
      </c>
      <c r="I301" s="4">
        <v>3</v>
      </c>
      <c r="J301" s="4">
        <v>3</v>
      </c>
      <c r="K301" s="4">
        <v>4</v>
      </c>
      <c r="L301" s="4">
        <v>5</v>
      </c>
      <c r="M301" s="4">
        <v>2</v>
      </c>
      <c r="N301" s="4">
        <v>5</v>
      </c>
      <c r="O301" s="4">
        <v>4</v>
      </c>
      <c r="P301" s="4">
        <v>3</v>
      </c>
      <c r="Q301" s="4">
        <v>4</v>
      </c>
      <c r="R301" s="4">
        <v>2</v>
      </c>
      <c r="S301" s="4">
        <v>4</v>
      </c>
      <c r="T301" s="4">
        <v>3</v>
      </c>
      <c r="U301" s="4">
        <v>3</v>
      </c>
      <c r="V301" s="4">
        <v>4</v>
      </c>
      <c r="W301" s="4">
        <v>2</v>
      </c>
      <c r="X301" s="4">
        <v>3</v>
      </c>
      <c r="Y301" s="4">
        <v>1</v>
      </c>
      <c r="Z301" s="4">
        <v>2</v>
      </c>
      <c r="AA301" s="4">
        <v>4</v>
      </c>
      <c r="AB301" s="4">
        <v>4</v>
      </c>
      <c r="AC301" s="4">
        <v>3</v>
      </c>
      <c r="AD301" s="4">
        <v>4</v>
      </c>
      <c r="AE301" s="4">
        <v>4</v>
      </c>
      <c r="AF301" s="4">
        <v>4</v>
      </c>
      <c r="AG301" s="4">
        <v>5</v>
      </c>
      <c r="AH301" s="4">
        <v>4</v>
      </c>
      <c r="AI301" s="4">
        <v>4</v>
      </c>
      <c r="AJ301" s="4">
        <v>4</v>
      </c>
      <c r="AK301" s="4">
        <v>4</v>
      </c>
      <c r="AL301" s="4">
        <v>4</v>
      </c>
      <c r="AM301" s="4">
        <v>2</v>
      </c>
      <c r="AN301" s="4">
        <v>3</v>
      </c>
      <c r="AO301" s="4">
        <v>4</v>
      </c>
      <c r="AP301" s="4">
        <v>5</v>
      </c>
      <c r="AQ301" s="4">
        <v>4</v>
      </c>
      <c r="AR301" s="4">
        <v>4</v>
      </c>
      <c r="AS301" s="4">
        <v>3</v>
      </c>
      <c r="AT301" s="4">
        <v>4</v>
      </c>
      <c r="AU301" s="4">
        <v>3</v>
      </c>
      <c r="AV301" s="4">
        <v>3</v>
      </c>
      <c r="AW301" s="4">
        <v>3</v>
      </c>
      <c r="AX301" s="4">
        <v>4</v>
      </c>
      <c r="AY301" s="4">
        <v>4</v>
      </c>
      <c r="AZ301" s="4">
        <v>3</v>
      </c>
      <c r="BA301" s="4">
        <v>5</v>
      </c>
      <c r="BB301" s="4">
        <v>4</v>
      </c>
      <c r="BC301" s="4">
        <v>3</v>
      </c>
      <c r="BD301" s="4">
        <v>3</v>
      </c>
      <c r="BE301" s="4">
        <v>3</v>
      </c>
      <c r="BF301" s="4">
        <v>4</v>
      </c>
      <c r="BG301" s="4">
        <v>4</v>
      </c>
      <c r="BH301" s="4">
        <v>4</v>
      </c>
      <c r="BI301" s="4">
        <v>3</v>
      </c>
      <c r="BJ301" s="4">
        <v>3</v>
      </c>
    </row>
    <row r="302" spans="1:62" ht="14" x14ac:dyDescent="0.15">
      <c r="A302" s="20" t="str">
        <f t="shared" si="4"/>
        <v>GlaubwuerdigkeitWA[SQ005]</v>
      </c>
      <c r="B302" s="4" t="s">
        <v>863</v>
      </c>
      <c r="C302" s="4">
        <v>3</v>
      </c>
      <c r="D302" s="4">
        <v>5</v>
      </c>
      <c r="E302" s="4">
        <v>3</v>
      </c>
      <c r="F302" s="4">
        <v>1</v>
      </c>
      <c r="G302" s="4">
        <v>3</v>
      </c>
      <c r="H302" s="4">
        <v>5</v>
      </c>
      <c r="I302" s="4">
        <v>3</v>
      </c>
      <c r="J302" s="4">
        <v>3</v>
      </c>
      <c r="K302" s="4">
        <v>4</v>
      </c>
      <c r="L302" s="4">
        <v>5</v>
      </c>
      <c r="M302" s="4">
        <v>2</v>
      </c>
      <c r="N302" s="4">
        <v>5</v>
      </c>
      <c r="O302" s="4">
        <v>3</v>
      </c>
      <c r="P302" s="4">
        <v>4</v>
      </c>
      <c r="Q302" s="4">
        <v>4</v>
      </c>
      <c r="R302" s="4">
        <v>5</v>
      </c>
      <c r="S302" s="4">
        <v>3</v>
      </c>
      <c r="T302" s="4">
        <v>4</v>
      </c>
      <c r="U302" s="4">
        <v>2</v>
      </c>
      <c r="V302" s="4">
        <v>3</v>
      </c>
      <c r="W302" s="4">
        <v>2</v>
      </c>
      <c r="X302" s="4">
        <v>2</v>
      </c>
      <c r="Y302" s="4">
        <v>1</v>
      </c>
      <c r="Z302" s="4">
        <v>1</v>
      </c>
      <c r="AA302" s="4">
        <v>3</v>
      </c>
      <c r="AB302" s="4">
        <v>4</v>
      </c>
      <c r="AC302" s="4">
        <v>3</v>
      </c>
      <c r="AD302" s="4">
        <v>4</v>
      </c>
      <c r="AE302" s="4">
        <v>4</v>
      </c>
      <c r="AF302" s="4">
        <v>4</v>
      </c>
      <c r="AG302" s="4">
        <v>5</v>
      </c>
      <c r="AH302" s="4">
        <v>4</v>
      </c>
      <c r="AI302" s="4">
        <v>4</v>
      </c>
      <c r="AJ302" s="4">
        <v>4</v>
      </c>
      <c r="AK302" s="4">
        <v>3</v>
      </c>
      <c r="AL302" s="4">
        <v>4</v>
      </c>
      <c r="AM302" s="4">
        <v>2</v>
      </c>
      <c r="AN302" s="4">
        <v>2</v>
      </c>
      <c r="AO302" s="4">
        <v>3</v>
      </c>
      <c r="AP302" s="4">
        <v>5</v>
      </c>
      <c r="AQ302" s="4">
        <v>5</v>
      </c>
      <c r="AR302" s="4">
        <v>2</v>
      </c>
      <c r="AS302" s="4">
        <v>3</v>
      </c>
      <c r="AT302" s="4">
        <v>3</v>
      </c>
      <c r="AU302" s="4">
        <v>2</v>
      </c>
      <c r="AV302" s="4">
        <v>4</v>
      </c>
      <c r="AW302" s="4">
        <v>2</v>
      </c>
      <c r="AX302" s="4">
        <v>4</v>
      </c>
      <c r="AY302" s="4">
        <v>3</v>
      </c>
      <c r="AZ302" s="4">
        <v>3</v>
      </c>
      <c r="BA302" s="4">
        <v>4</v>
      </c>
      <c r="BB302" s="4">
        <v>4</v>
      </c>
      <c r="BC302" s="4">
        <v>4</v>
      </c>
      <c r="BD302" s="4">
        <v>3</v>
      </c>
      <c r="BE302" s="4">
        <v>2</v>
      </c>
      <c r="BF302" s="4">
        <v>4</v>
      </c>
      <c r="BG302" s="4">
        <v>4</v>
      </c>
      <c r="BH302" s="4">
        <v>4</v>
      </c>
      <c r="BI302" s="4">
        <v>4</v>
      </c>
      <c r="BJ302" s="4">
        <v>4</v>
      </c>
    </row>
    <row r="303" spans="1:62" ht="14" x14ac:dyDescent="0.15">
      <c r="A303" s="20" t="str">
        <f t="shared" si="4"/>
        <v>GlaubwuerdigkeitWA[SQ006]</v>
      </c>
      <c r="B303" s="4" t="s">
        <v>864</v>
      </c>
      <c r="C303" s="4">
        <v>3</v>
      </c>
      <c r="D303" s="4">
        <v>5</v>
      </c>
      <c r="E303" s="4">
        <v>3</v>
      </c>
      <c r="F303" s="4">
        <v>1</v>
      </c>
      <c r="G303" s="4">
        <v>3</v>
      </c>
      <c r="H303" s="4">
        <v>5</v>
      </c>
      <c r="I303" s="4">
        <v>3</v>
      </c>
      <c r="J303" s="4">
        <v>3</v>
      </c>
      <c r="K303" s="4">
        <v>4</v>
      </c>
      <c r="L303" s="4">
        <v>5</v>
      </c>
      <c r="M303" s="4">
        <v>3</v>
      </c>
      <c r="N303" s="4">
        <v>5</v>
      </c>
      <c r="O303" s="4">
        <v>4</v>
      </c>
      <c r="P303" s="4">
        <v>3</v>
      </c>
      <c r="Q303" s="4">
        <v>4</v>
      </c>
      <c r="R303" s="4">
        <v>5</v>
      </c>
      <c r="S303" s="4">
        <v>4</v>
      </c>
      <c r="T303" s="4">
        <v>4</v>
      </c>
      <c r="U303" s="4">
        <v>3</v>
      </c>
      <c r="V303" s="4">
        <v>4</v>
      </c>
      <c r="W303" s="4">
        <v>2</v>
      </c>
      <c r="X303" s="4">
        <v>3</v>
      </c>
      <c r="Y303" s="4">
        <v>1</v>
      </c>
      <c r="Z303" s="4">
        <v>1</v>
      </c>
      <c r="AA303" s="4">
        <v>4</v>
      </c>
      <c r="AB303" s="4">
        <v>4</v>
      </c>
      <c r="AC303" s="4">
        <v>2</v>
      </c>
      <c r="AD303" s="4">
        <v>4</v>
      </c>
      <c r="AE303" s="4">
        <v>4</v>
      </c>
      <c r="AF303" s="4">
        <v>4</v>
      </c>
      <c r="AG303" s="4">
        <v>5</v>
      </c>
      <c r="AH303" s="4">
        <v>4</v>
      </c>
      <c r="AI303" s="4">
        <v>4</v>
      </c>
      <c r="AJ303" s="4">
        <v>4</v>
      </c>
      <c r="AK303" s="4">
        <v>4</v>
      </c>
      <c r="AL303" s="4">
        <v>5</v>
      </c>
      <c r="AM303" s="4">
        <v>2</v>
      </c>
      <c r="AN303" s="4">
        <v>3</v>
      </c>
      <c r="AO303" s="4">
        <v>4</v>
      </c>
      <c r="AP303" s="4">
        <v>4</v>
      </c>
      <c r="AQ303" s="4">
        <v>5</v>
      </c>
      <c r="AR303" s="4">
        <v>4</v>
      </c>
      <c r="AS303" s="4">
        <v>3</v>
      </c>
      <c r="AT303" s="4">
        <v>4</v>
      </c>
      <c r="AU303" s="4">
        <v>3</v>
      </c>
      <c r="AV303" s="4">
        <v>3</v>
      </c>
      <c r="AW303" s="4">
        <v>4</v>
      </c>
      <c r="AX303" s="4">
        <v>4</v>
      </c>
      <c r="AY303" s="4">
        <v>4</v>
      </c>
      <c r="AZ303" s="4">
        <v>3</v>
      </c>
      <c r="BA303" s="4">
        <v>5</v>
      </c>
      <c r="BB303" s="4">
        <v>4</v>
      </c>
      <c r="BC303" s="4">
        <v>4</v>
      </c>
      <c r="BD303" s="4">
        <v>3</v>
      </c>
      <c r="BE303" s="4">
        <v>2</v>
      </c>
      <c r="BF303" s="4">
        <v>4</v>
      </c>
      <c r="BG303" s="4">
        <v>4</v>
      </c>
      <c r="BH303" s="4">
        <v>4</v>
      </c>
      <c r="BI303" s="4">
        <v>3</v>
      </c>
      <c r="BJ303" s="4">
        <v>4</v>
      </c>
    </row>
    <row r="304" spans="1:62" ht="14" x14ac:dyDescent="0.15">
      <c r="A304" s="20" t="str">
        <f t="shared" si="4"/>
        <v>GlaubwuerdigkeitWA[SQ007]</v>
      </c>
      <c r="B304" s="4" t="s">
        <v>865</v>
      </c>
      <c r="C304" s="4">
        <v>3</v>
      </c>
      <c r="D304" s="4">
        <v>5</v>
      </c>
      <c r="E304" s="4">
        <v>3</v>
      </c>
      <c r="F304" s="4">
        <v>1</v>
      </c>
      <c r="G304" s="4">
        <v>3</v>
      </c>
      <c r="H304" s="4">
        <v>3</v>
      </c>
      <c r="I304" s="4">
        <v>3</v>
      </c>
      <c r="J304" s="4">
        <v>3</v>
      </c>
      <c r="K304" s="4">
        <v>5</v>
      </c>
      <c r="L304" s="4">
        <v>3</v>
      </c>
      <c r="M304" s="4">
        <v>3</v>
      </c>
      <c r="N304" s="4">
        <v>5</v>
      </c>
      <c r="O304" s="4">
        <v>4</v>
      </c>
      <c r="P304" s="4">
        <v>3</v>
      </c>
      <c r="Q304" s="4">
        <v>4</v>
      </c>
      <c r="R304" s="4">
        <v>1</v>
      </c>
      <c r="S304" s="4">
        <v>4</v>
      </c>
      <c r="T304" s="4">
        <v>3</v>
      </c>
      <c r="U304" s="4">
        <v>3</v>
      </c>
      <c r="V304" s="4">
        <v>4</v>
      </c>
      <c r="W304" s="4">
        <v>1</v>
      </c>
      <c r="X304" s="4">
        <v>4</v>
      </c>
      <c r="Y304" s="4">
        <v>1</v>
      </c>
      <c r="Z304" s="4">
        <v>1</v>
      </c>
      <c r="AA304" s="4">
        <v>3</v>
      </c>
      <c r="AB304" s="4">
        <v>4</v>
      </c>
      <c r="AC304" s="4">
        <v>2</v>
      </c>
      <c r="AD304" s="4">
        <v>2</v>
      </c>
      <c r="AE304" s="4">
        <v>3</v>
      </c>
      <c r="AF304" s="4">
        <v>4</v>
      </c>
      <c r="AG304" s="4">
        <v>5</v>
      </c>
      <c r="AH304" s="4">
        <v>5</v>
      </c>
      <c r="AI304" s="4">
        <v>3</v>
      </c>
      <c r="AJ304" s="4">
        <v>3</v>
      </c>
      <c r="AK304" s="4">
        <v>4</v>
      </c>
      <c r="AL304" s="4">
        <v>4</v>
      </c>
      <c r="AM304" s="4">
        <v>2</v>
      </c>
      <c r="AN304" s="4">
        <v>4</v>
      </c>
      <c r="AO304" s="4">
        <v>3</v>
      </c>
      <c r="AP304" s="4">
        <v>4</v>
      </c>
      <c r="AQ304" s="4">
        <v>4</v>
      </c>
      <c r="AR304" s="4">
        <v>4</v>
      </c>
      <c r="AS304" s="4">
        <v>1</v>
      </c>
      <c r="AT304" s="4">
        <v>4</v>
      </c>
      <c r="AU304" s="4">
        <v>1</v>
      </c>
      <c r="AV304" s="4">
        <v>4</v>
      </c>
      <c r="AW304" s="4">
        <v>2</v>
      </c>
      <c r="AX304" s="4">
        <v>4</v>
      </c>
      <c r="AY304" s="4">
        <v>4</v>
      </c>
      <c r="AZ304" s="4">
        <v>3</v>
      </c>
      <c r="BA304" s="4">
        <v>5</v>
      </c>
      <c r="BB304" s="4">
        <v>4</v>
      </c>
      <c r="BC304" s="4">
        <v>2</v>
      </c>
      <c r="BD304" s="4">
        <v>1</v>
      </c>
      <c r="BE304" s="4">
        <v>2</v>
      </c>
      <c r="BF304" s="4">
        <v>4</v>
      </c>
      <c r="BG304" s="4">
        <v>2</v>
      </c>
      <c r="BH304" s="4">
        <v>4</v>
      </c>
      <c r="BI304" s="4">
        <v>4</v>
      </c>
      <c r="BJ304" s="4">
        <v>3</v>
      </c>
    </row>
    <row r="305" spans="1:62" ht="14" x14ac:dyDescent="0.15">
      <c r="A305" s="20" t="str">
        <f t="shared" si="4"/>
        <v>TransparenzWA[SQ001]</v>
      </c>
      <c r="B305" s="4" t="s">
        <v>866</v>
      </c>
      <c r="C305" s="4">
        <v>3</v>
      </c>
      <c r="D305" s="4">
        <v>5</v>
      </c>
      <c r="E305" s="4">
        <v>4</v>
      </c>
      <c r="F305" s="4">
        <v>5</v>
      </c>
      <c r="G305" s="4">
        <v>3</v>
      </c>
      <c r="H305" s="4">
        <v>5</v>
      </c>
      <c r="I305" s="4">
        <v>4</v>
      </c>
      <c r="J305" s="4">
        <v>5</v>
      </c>
      <c r="K305" s="4">
        <v>4</v>
      </c>
      <c r="L305" s="4">
        <v>5</v>
      </c>
      <c r="M305" s="4">
        <v>5</v>
      </c>
      <c r="N305" s="4">
        <v>5</v>
      </c>
      <c r="O305" s="4">
        <v>5</v>
      </c>
      <c r="P305" s="4">
        <v>1</v>
      </c>
      <c r="Q305" s="4">
        <v>4</v>
      </c>
      <c r="R305" s="4">
        <v>5</v>
      </c>
      <c r="S305" s="4">
        <v>5</v>
      </c>
      <c r="T305" s="4">
        <v>5</v>
      </c>
      <c r="U305" s="4">
        <v>4</v>
      </c>
      <c r="V305" s="4">
        <v>5</v>
      </c>
      <c r="W305" s="4">
        <v>4</v>
      </c>
      <c r="X305" s="4">
        <v>4</v>
      </c>
      <c r="Y305" s="4">
        <v>3</v>
      </c>
      <c r="Z305" s="4">
        <v>3</v>
      </c>
      <c r="AA305" s="4">
        <v>4</v>
      </c>
      <c r="AB305" s="4">
        <v>5</v>
      </c>
      <c r="AC305" s="4">
        <v>4</v>
      </c>
      <c r="AD305" s="4">
        <v>5</v>
      </c>
      <c r="AE305" s="4">
        <v>3</v>
      </c>
      <c r="AF305" s="4">
        <v>5</v>
      </c>
      <c r="AG305" s="4">
        <v>5</v>
      </c>
      <c r="AH305" s="4">
        <v>5</v>
      </c>
      <c r="AI305" s="4">
        <v>4</v>
      </c>
      <c r="AJ305" s="4">
        <v>5</v>
      </c>
      <c r="AK305" s="4">
        <v>3</v>
      </c>
      <c r="AL305" s="4">
        <v>5</v>
      </c>
      <c r="AM305" s="4">
        <v>3</v>
      </c>
      <c r="AN305" s="4">
        <v>4</v>
      </c>
      <c r="AO305" s="4">
        <v>5</v>
      </c>
      <c r="AP305" s="4">
        <v>5</v>
      </c>
      <c r="AQ305" s="4">
        <v>3</v>
      </c>
      <c r="AR305" s="4">
        <v>4</v>
      </c>
      <c r="AS305" s="4">
        <v>3</v>
      </c>
      <c r="AT305" s="4">
        <v>4</v>
      </c>
      <c r="AU305" s="4">
        <v>5</v>
      </c>
      <c r="AV305" s="4">
        <v>4</v>
      </c>
      <c r="AW305" s="4">
        <v>5</v>
      </c>
      <c r="AX305" s="4">
        <v>5</v>
      </c>
      <c r="AY305" s="4">
        <v>5</v>
      </c>
      <c r="AZ305" s="4">
        <v>4</v>
      </c>
      <c r="BA305" s="4">
        <v>4</v>
      </c>
      <c r="BB305" s="4">
        <v>4</v>
      </c>
      <c r="BC305" s="4">
        <v>2</v>
      </c>
      <c r="BD305" s="4">
        <v>4</v>
      </c>
      <c r="BE305" s="4">
        <v>4</v>
      </c>
      <c r="BF305" s="4">
        <v>3</v>
      </c>
      <c r="BG305" s="4">
        <v>4</v>
      </c>
      <c r="BH305" s="4">
        <v>5</v>
      </c>
      <c r="BI305" s="4">
        <v>3</v>
      </c>
      <c r="BJ305" s="4">
        <v>4</v>
      </c>
    </row>
    <row r="306" spans="1:62" ht="14" x14ac:dyDescent="0.15">
      <c r="A306" s="20" t="str">
        <f t="shared" si="4"/>
        <v>TransparenzWA[SQ002]</v>
      </c>
      <c r="B306" s="4" t="s">
        <v>867</v>
      </c>
      <c r="C306" s="4">
        <v>3</v>
      </c>
      <c r="D306" s="4">
        <v>5</v>
      </c>
      <c r="E306" s="4">
        <v>3</v>
      </c>
      <c r="F306" s="4">
        <v>5</v>
      </c>
      <c r="G306" s="4">
        <v>3</v>
      </c>
      <c r="H306" s="4">
        <v>5</v>
      </c>
      <c r="I306" s="4">
        <v>4</v>
      </c>
      <c r="J306" s="4">
        <v>5</v>
      </c>
      <c r="K306" s="4">
        <v>4</v>
      </c>
      <c r="L306" s="4">
        <v>5</v>
      </c>
      <c r="M306" s="4">
        <v>5</v>
      </c>
      <c r="N306" s="4">
        <v>5</v>
      </c>
      <c r="O306" s="4">
        <v>5</v>
      </c>
      <c r="P306" s="4">
        <v>2</v>
      </c>
      <c r="Q306" s="4">
        <v>4</v>
      </c>
      <c r="R306" s="4">
        <v>5</v>
      </c>
      <c r="S306" s="4">
        <v>4</v>
      </c>
      <c r="T306" s="4">
        <v>5</v>
      </c>
      <c r="U306" s="4">
        <v>4</v>
      </c>
      <c r="V306" s="4">
        <v>4</v>
      </c>
      <c r="W306" s="4">
        <v>5</v>
      </c>
      <c r="X306" s="4">
        <v>4</v>
      </c>
      <c r="Y306" s="4">
        <v>3</v>
      </c>
      <c r="Z306" s="4">
        <v>3</v>
      </c>
      <c r="AA306" s="4">
        <v>4</v>
      </c>
      <c r="AB306" s="4">
        <v>5</v>
      </c>
      <c r="AC306" s="4">
        <v>4</v>
      </c>
      <c r="AD306" s="4">
        <v>4</v>
      </c>
      <c r="AE306" s="4">
        <v>3</v>
      </c>
      <c r="AF306" s="4">
        <v>5</v>
      </c>
      <c r="AG306" s="4">
        <v>5</v>
      </c>
      <c r="AH306" s="4">
        <v>4</v>
      </c>
      <c r="AI306" s="4">
        <v>4</v>
      </c>
      <c r="AJ306" s="4">
        <v>5</v>
      </c>
      <c r="AK306" s="4">
        <v>3</v>
      </c>
      <c r="AL306" s="4">
        <v>5</v>
      </c>
      <c r="AM306" s="4">
        <v>3</v>
      </c>
      <c r="AN306" s="4">
        <v>4</v>
      </c>
      <c r="AO306" s="4">
        <v>5</v>
      </c>
      <c r="AP306" s="4">
        <v>5</v>
      </c>
      <c r="AQ306" s="4">
        <v>3</v>
      </c>
      <c r="AR306" s="4">
        <v>5</v>
      </c>
      <c r="AS306" s="4">
        <v>1</v>
      </c>
      <c r="AT306" s="4">
        <v>5</v>
      </c>
      <c r="AU306" s="4">
        <v>2</v>
      </c>
      <c r="AV306" s="4">
        <v>4</v>
      </c>
      <c r="AW306" s="4">
        <v>4</v>
      </c>
      <c r="AX306" s="4">
        <v>5</v>
      </c>
      <c r="AY306" s="4">
        <v>5</v>
      </c>
      <c r="AZ306" s="4">
        <v>3</v>
      </c>
      <c r="BA306" s="4">
        <v>4</v>
      </c>
      <c r="BB306" s="4">
        <v>4</v>
      </c>
      <c r="BC306" s="4">
        <v>4</v>
      </c>
      <c r="BD306" s="4">
        <v>1</v>
      </c>
      <c r="BE306" s="4">
        <v>4</v>
      </c>
      <c r="BF306" s="4">
        <v>4</v>
      </c>
      <c r="BG306" s="4">
        <v>4</v>
      </c>
      <c r="BH306" s="4">
        <v>1</v>
      </c>
      <c r="BI306" s="4">
        <v>3</v>
      </c>
      <c r="BJ306" s="4">
        <v>4</v>
      </c>
    </row>
    <row r="307" spans="1:62" ht="14" x14ac:dyDescent="0.15">
      <c r="A307" s="20" t="str">
        <f t="shared" si="4"/>
        <v>TransparenzWA[SQ003]</v>
      </c>
      <c r="B307" s="4" t="s">
        <v>868</v>
      </c>
      <c r="C307" s="4">
        <v>3</v>
      </c>
      <c r="D307" s="4">
        <v>5</v>
      </c>
      <c r="E307" s="4">
        <v>4</v>
      </c>
      <c r="F307" s="4">
        <v>5</v>
      </c>
      <c r="G307" s="4">
        <v>3</v>
      </c>
      <c r="H307" s="4">
        <v>5</v>
      </c>
      <c r="I307" s="4">
        <v>4</v>
      </c>
      <c r="J307" s="4">
        <v>5</v>
      </c>
      <c r="K307" s="4">
        <v>4</v>
      </c>
      <c r="L307" s="4">
        <v>5</v>
      </c>
      <c r="M307" s="4">
        <v>5</v>
      </c>
      <c r="N307" s="4">
        <v>5</v>
      </c>
      <c r="O307" s="4">
        <v>5</v>
      </c>
      <c r="P307" s="4">
        <v>3</v>
      </c>
      <c r="Q307" s="4">
        <v>4</v>
      </c>
      <c r="R307" s="4">
        <v>5</v>
      </c>
      <c r="S307" s="4">
        <v>4</v>
      </c>
      <c r="T307" s="4">
        <v>4</v>
      </c>
      <c r="U307" s="4">
        <v>4</v>
      </c>
      <c r="V307" s="4">
        <v>4</v>
      </c>
      <c r="W307" s="4">
        <v>5</v>
      </c>
      <c r="X307" s="4">
        <v>4</v>
      </c>
      <c r="Y307" s="4">
        <v>3</v>
      </c>
      <c r="Z307" s="4">
        <v>3</v>
      </c>
      <c r="AA307" s="4">
        <v>4</v>
      </c>
      <c r="AB307" s="4">
        <v>5</v>
      </c>
      <c r="AC307" s="4">
        <v>4</v>
      </c>
      <c r="AD307" s="4">
        <v>5</v>
      </c>
      <c r="AE307" s="4">
        <v>4</v>
      </c>
      <c r="AF307" s="4">
        <v>5</v>
      </c>
      <c r="AG307" s="4">
        <v>5</v>
      </c>
      <c r="AH307" s="4">
        <v>4</v>
      </c>
      <c r="AI307" s="4">
        <v>4</v>
      </c>
      <c r="AJ307" s="4">
        <v>5</v>
      </c>
      <c r="AK307" s="4">
        <v>4</v>
      </c>
      <c r="AL307" s="4">
        <v>5</v>
      </c>
      <c r="AM307" s="4">
        <v>3</v>
      </c>
      <c r="AN307" s="4">
        <v>4</v>
      </c>
      <c r="AO307" s="4">
        <v>5</v>
      </c>
      <c r="AP307" s="4">
        <v>5</v>
      </c>
      <c r="AQ307" s="4">
        <v>4</v>
      </c>
      <c r="AR307" s="4">
        <v>4</v>
      </c>
      <c r="AS307" s="4">
        <v>5</v>
      </c>
      <c r="AT307" s="4">
        <v>5</v>
      </c>
      <c r="AU307" s="4">
        <v>5</v>
      </c>
      <c r="AV307" s="4">
        <v>4</v>
      </c>
      <c r="AW307" s="4">
        <v>5</v>
      </c>
      <c r="AX307" s="4">
        <v>5</v>
      </c>
      <c r="AY307" s="4">
        <v>5</v>
      </c>
      <c r="AZ307" s="4">
        <v>3</v>
      </c>
      <c r="BA307" s="4">
        <v>5</v>
      </c>
      <c r="BB307" s="4">
        <v>5</v>
      </c>
      <c r="BC307" s="4">
        <v>1</v>
      </c>
      <c r="BD307" s="4">
        <v>5</v>
      </c>
      <c r="BE307" s="4">
        <v>4</v>
      </c>
      <c r="BF307" s="4">
        <v>4</v>
      </c>
      <c r="BG307" s="4">
        <v>5</v>
      </c>
      <c r="BH307" s="4">
        <v>5</v>
      </c>
      <c r="BI307" s="4">
        <v>3</v>
      </c>
      <c r="BJ307" s="4">
        <v>4</v>
      </c>
    </row>
    <row r="308" spans="1:62" ht="14" x14ac:dyDescent="0.15">
      <c r="A308" s="20" t="str">
        <f t="shared" si="4"/>
        <v>TransparenzWA[SQ004]</v>
      </c>
      <c r="B308" s="4" t="s">
        <v>869</v>
      </c>
      <c r="C308" s="4">
        <v>3</v>
      </c>
      <c r="D308" s="4">
        <v>5</v>
      </c>
      <c r="E308" s="4">
        <v>4</v>
      </c>
      <c r="F308" s="4">
        <v>5</v>
      </c>
      <c r="G308" s="4">
        <v>3</v>
      </c>
      <c r="H308" s="4">
        <v>5</v>
      </c>
      <c r="I308" s="4">
        <v>4</v>
      </c>
      <c r="J308" s="4">
        <v>5</v>
      </c>
      <c r="K308" s="4">
        <v>3</v>
      </c>
      <c r="L308" s="4">
        <v>5</v>
      </c>
      <c r="M308" s="4">
        <v>5</v>
      </c>
      <c r="N308" s="4">
        <v>5</v>
      </c>
      <c r="O308" s="4">
        <v>4</v>
      </c>
      <c r="P308" s="4">
        <v>3</v>
      </c>
      <c r="Q308" s="4">
        <v>4</v>
      </c>
      <c r="R308" s="4">
        <v>5</v>
      </c>
      <c r="S308" s="4">
        <v>5</v>
      </c>
      <c r="T308" s="4">
        <v>4</v>
      </c>
      <c r="U308" s="4">
        <v>4</v>
      </c>
      <c r="V308" s="4">
        <v>4</v>
      </c>
      <c r="W308" s="4">
        <v>5</v>
      </c>
      <c r="X308" s="4">
        <v>4</v>
      </c>
      <c r="Y308" s="4">
        <v>3</v>
      </c>
      <c r="Z308" s="4">
        <v>3</v>
      </c>
      <c r="AA308" s="4">
        <v>4</v>
      </c>
      <c r="AB308" s="4">
        <v>5</v>
      </c>
      <c r="AC308" s="4">
        <v>4</v>
      </c>
      <c r="AD308" s="4">
        <v>5</v>
      </c>
      <c r="AE308" s="4">
        <v>2</v>
      </c>
      <c r="AF308" s="4">
        <v>5</v>
      </c>
      <c r="AG308" s="4">
        <v>5</v>
      </c>
      <c r="AH308" s="4">
        <v>4</v>
      </c>
      <c r="AI308" s="4">
        <v>4</v>
      </c>
      <c r="AJ308" s="4">
        <v>5</v>
      </c>
      <c r="AK308" s="4">
        <v>5</v>
      </c>
      <c r="AL308" s="4">
        <v>5</v>
      </c>
      <c r="AM308" s="4">
        <v>3</v>
      </c>
      <c r="AN308" s="4">
        <v>4</v>
      </c>
      <c r="AO308" s="4">
        <v>5</v>
      </c>
      <c r="AP308" s="4">
        <v>5</v>
      </c>
      <c r="AQ308" s="4">
        <v>5</v>
      </c>
      <c r="AR308" s="4">
        <v>4</v>
      </c>
      <c r="AS308" s="4">
        <v>5</v>
      </c>
      <c r="AT308" s="4">
        <v>4</v>
      </c>
      <c r="AU308" s="4">
        <v>5</v>
      </c>
      <c r="AV308" s="4">
        <v>4</v>
      </c>
      <c r="AW308" s="4">
        <v>5</v>
      </c>
      <c r="AX308" s="4">
        <v>5</v>
      </c>
      <c r="AY308" s="4">
        <v>5</v>
      </c>
      <c r="AZ308" s="4">
        <v>3</v>
      </c>
      <c r="BA308" s="4">
        <v>5</v>
      </c>
      <c r="BB308" s="4">
        <v>5</v>
      </c>
      <c r="BC308" s="4">
        <v>3</v>
      </c>
      <c r="BD308" s="4">
        <v>4</v>
      </c>
      <c r="BE308" s="4">
        <v>4</v>
      </c>
      <c r="BF308" s="4">
        <v>4</v>
      </c>
      <c r="BG308" s="4">
        <v>5</v>
      </c>
      <c r="BH308" s="4">
        <v>5</v>
      </c>
      <c r="BI308" s="4">
        <v>3</v>
      </c>
      <c r="BJ308" s="4">
        <v>3</v>
      </c>
    </row>
    <row r="309" spans="1:62" ht="14" x14ac:dyDescent="0.15">
      <c r="A309" s="20" t="str">
        <f t="shared" si="4"/>
        <v>TransparenzWA[SQ005]</v>
      </c>
      <c r="B309" s="4" t="s">
        <v>870</v>
      </c>
      <c r="C309" s="4">
        <v>3</v>
      </c>
      <c r="D309" s="4">
        <v>5</v>
      </c>
      <c r="E309" s="4">
        <v>3</v>
      </c>
      <c r="F309" s="4">
        <v>3</v>
      </c>
      <c r="G309" s="4">
        <v>3</v>
      </c>
      <c r="H309" s="4">
        <v>5</v>
      </c>
      <c r="I309" s="4">
        <v>4</v>
      </c>
      <c r="J309" s="4">
        <v>5</v>
      </c>
      <c r="K309" s="4">
        <v>3</v>
      </c>
      <c r="L309" s="4">
        <v>1</v>
      </c>
      <c r="M309" s="4">
        <v>5</v>
      </c>
      <c r="N309" s="4">
        <v>5</v>
      </c>
      <c r="O309" s="4">
        <v>3</v>
      </c>
      <c r="P309" s="4">
        <v>2</v>
      </c>
      <c r="Q309" s="4">
        <v>4</v>
      </c>
      <c r="R309" s="4">
        <v>5</v>
      </c>
      <c r="S309" s="4">
        <v>4</v>
      </c>
      <c r="T309" s="4">
        <v>4</v>
      </c>
      <c r="U309" s="4">
        <v>4</v>
      </c>
      <c r="V309" s="4">
        <v>3</v>
      </c>
      <c r="W309" s="4">
        <v>5</v>
      </c>
      <c r="X309" s="4">
        <v>2</v>
      </c>
      <c r="Y309" s="4">
        <v>3</v>
      </c>
      <c r="Z309" s="4">
        <v>2</v>
      </c>
      <c r="AA309" s="4">
        <v>4</v>
      </c>
      <c r="AB309" s="4">
        <v>5</v>
      </c>
      <c r="AC309" s="4">
        <v>4</v>
      </c>
      <c r="AD309" s="4">
        <v>5</v>
      </c>
      <c r="AE309" s="4">
        <v>3</v>
      </c>
      <c r="AF309" s="4">
        <v>3</v>
      </c>
      <c r="AG309" s="4">
        <v>5</v>
      </c>
      <c r="AH309" s="4">
        <v>5</v>
      </c>
      <c r="AI309" s="4">
        <v>4</v>
      </c>
      <c r="AJ309" s="4">
        <v>5</v>
      </c>
      <c r="AK309" s="4">
        <v>5</v>
      </c>
      <c r="AL309" s="4">
        <v>4</v>
      </c>
      <c r="AM309" s="4">
        <v>3</v>
      </c>
      <c r="AN309" s="4">
        <v>4</v>
      </c>
      <c r="AO309" s="4">
        <v>5</v>
      </c>
      <c r="AP309" s="4">
        <v>5</v>
      </c>
      <c r="AQ309" s="4">
        <v>5</v>
      </c>
      <c r="AR309" s="4">
        <v>4</v>
      </c>
      <c r="AS309" s="4">
        <v>5</v>
      </c>
      <c r="AT309" s="4">
        <v>4</v>
      </c>
      <c r="AU309" s="4">
        <v>3</v>
      </c>
      <c r="AV309" s="4">
        <v>4</v>
      </c>
      <c r="AW309" s="4">
        <v>5</v>
      </c>
      <c r="AX309" s="4">
        <v>5</v>
      </c>
      <c r="AY309" s="4">
        <v>5</v>
      </c>
      <c r="AZ309" s="4">
        <v>3</v>
      </c>
      <c r="BA309" s="4">
        <v>5</v>
      </c>
      <c r="BB309" s="4">
        <v>4</v>
      </c>
      <c r="BC309" s="4">
        <v>4</v>
      </c>
      <c r="BD309" s="4">
        <v>4</v>
      </c>
      <c r="BE309" s="4">
        <v>4</v>
      </c>
      <c r="BF309" s="4">
        <v>4</v>
      </c>
      <c r="BG309" s="4">
        <v>4</v>
      </c>
      <c r="BH309" s="4">
        <v>5</v>
      </c>
      <c r="BI309" s="4">
        <v>2</v>
      </c>
      <c r="BJ309" s="4">
        <v>4</v>
      </c>
    </row>
    <row r="310" spans="1:62" ht="14" x14ac:dyDescent="0.15">
      <c r="A310" s="20" t="str">
        <f t="shared" si="4"/>
        <v>FairnessWA[SQ001]</v>
      </c>
      <c r="B310" s="4" t="s">
        <v>871</v>
      </c>
      <c r="C310" s="4">
        <v>3</v>
      </c>
      <c r="D310" s="4">
        <v>5</v>
      </c>
      <c r="E310" s="4">
        <v>4</v>
      </c>
      <c r="F310" s="4">
        <v>5</v>
      </c>
      <c r="G310" s="4">
        <v>3</v>
      </c>
      <c r="H310" s="4">
        <v>5</v>
      </c>
      <c r="I310" s="4">
        <v>3</v>
      </c>
      <c r="J310" s="4">
        <v>4</v>
      </c>
      <c r="K310" s="4">
        <v>4</v>
      </c>
      <c r="L310" s="4">
        <v>4</v>
      </c>
      <c r="M310" s="4">
        <v>3</v>
      </c>
      <c r="N310" s="4">
        <v>5</v>
      </c>
      <c r="O310" s="4">
        <v>4</v>
      </c>
      <c r="P310" s="4">
        <v>2</v>
      </c>
      <c r="Q310" s="4">
        <v>4</v>
      </c>
      <c r="R310" s="4">
        <v>5</v>
      </c>
      <c r="S310" s="4">
        <v>3</v>
      </c>
      <c r="T310" s="4">
        <v>4</v>
      </c>
      <c r="U310" s="4">
        <v>4</v>
      </c>
      <c r="V310" s="4">
        <v>4</v>
      </c>
      <c r="W310" s="4">
        <v>2</v>
      </c>
      <c r="X310" s="4">
        <v>4</v>
      </c>
      <c r="Y310" s="4">
        <v>1</v>
      </c>
      <c r="Z310" s="4">
        <v>2</v>
      </c>
      <c r="AA310" s="4">
        <v>4</v>
      </c>
      <c r="AB310" s="4">
        <v>4</v>
      </c>
      <c r="AC310" s="4">
        <v>4</v>
      </c>
      <c r="AD310" s="4">
        <v>4</v>
      </c>
      <c r="AE310" s="4">
        <v>4</v>
      </c>
      <c r="AF310" s="4">
        <v>5</v>
      </c>
      <c r="AG310" s="4">
        <v>5</v>
      </c>
      <c r="AH310" s="4">
        <v>4</v>
      </c>
      <c r="AI310" s="4">
        <v>3</v>
      </c>
      <c r="AJ310" s="4">
        <v>5</v>
      </c>
      <c r="AK310" s="4">
        <v>4</v>
      </c>
      <c r="AL310" s="4">
        <v>4</v>
      </c>
      <c r="AM310" s="4">
        <v>2</v>
      </c>
      <c r="AN310" s="4">
        <v>2</v>
      </c>
      <c r="AO310" s="4">
        <v>4</v>
      </c>
      <c r="AP310" s="4">
        <v>3</v>
      </c>
      <c r="AQ310" s="4">
        <v>5</v>
      </c>
      <c r="AR310" s="4">
        <v>4</v>
      </c>
      <c r="AS310" s="4">
        <v>1</v>
      </c>
      <c r="AT310" s="4">
        <v>3</v>
      </c>
      <c r="AU310" s="4">
        <v>1</v>
      </c>
      <c r="AV310" s="4">
        <v>4</v>
      </c>
      <c r="AW310" s="4">
        <v>4</v>
      </c>
      <c r="AX310" s="4">
        <v>4</v>
      </c>
      <c r="AY310" s="4">
        <v>4</v>
      </c>
      <c r="AZ310" s="4">
        <v>3</v>
      </c>
      <c r="BA310" s="4">
        <v>4</v>
      </c>
      <c r="BB310" s="4">
        <v>4</v>
      </c>
      <c r="BC310" s="4">
        <v>2</v>
      </c>
      <c r="BD310" s="4">
        <v>2</v>
      </c>
      <c r="BE310" s="4">
        <v>4</v>
      </c>
      <c r="BF310" s="4">
        <v>4</v>
      </c>
      <c r="BG310" s="4">
        <v>4</v>
      </c>
      <c r="BH310" s="4">
        <v>4</v>
      </c>
      <c r="BI310" s="4">
        <v>4</v>
      </c>
      <c r="BJ310" s="4">
        <v>4</v>
      </c>
    </row>
    <row r="311" spans="1:62" ht="14" x14ac:dyDescent="0.15">
      <c r="A311" s="20" t="str">
        <f t="shared" si="4"/>
        <v>FairnessWA[SQ002]</v>
      </c>
      <c r="B311" s="4" t="s">
        <v>872</v>
      </c>
      <c r="C311" s="4">
        <v>3</v>
      </c>
      <c r="D311" s="4">
        <v>5</v>
      </c>
      <c r="E311" s="4">
        <v>4</v>
      </c>
      <c r="F311" s="4">
        <v>5</v>
      </c>
      <c r="G311" s="4">
        <v>3</v>
      </c>
      <c r="H311" s="4">
        <v>5</v>
      </c>
      <c r="I311" s="4">
        <v>3</v>
      </c>
      <c r="J311" s="4">
        <v>4</v>
      </c>
      <c r="K311" s="4">
        <v>4</v>
      </c>
      <c r="L311" s="4">
        <v>5</v>
      </c>
      <c r="M311" s="4">
        <v>4</v>
      </c>
      <c r="N311" s="4">
        <v>5</v>
      </c>
      <c r="O311" s="4">
        <v>4</v>
      </c>
      <c r="P311" s="4">
        <v>4</v>
      </c>
      <c r="Q311" s="4">
        <v>5</v>
      </c>
      <c r="R311" s="4">
        <v>5</v>
      </c>
      <c r="S311" s="4">
        <v>4</v>
      </c>
      <c r="T311" s="4">
        <v>4</v>
      </c>
      <c r="U311" s="4">
        <v>3</v>
      </c>
      <c r="V311" s="4">
        <v>4</v>
      </c>
      <c r="W311" s="4">
        <v>2</v>
      </c>
      <c r="X311" s="4">
        <v>5</v>
      </c>
      <c r="Y311" s="4">
        <v>3</v>
      </c>
      <c r="Z311" s="4">
        <v>3</v>
      </c>
      <c r="AA311" s="4">
        <v>4</v>
      </c>
      <c r="AB311" s="4">
        <v>4</v>
      </c>
      <c r="AC311" s="4">
        <v>4</v>
      </c>
      <c r="AD311" s="4">
        <v>4</v>
      </c>
      <c r="AE311" s="4">
        <v>4</v>
      </c>
      <c r="AF311" s="4">
        <v>4</v>
      </c>
      <c r="AG311" s="4">
        <v>5</v>
      </c>
      <c r="AH311" s="4">
        <v>4</v>
      </c>
      <c r="AI311" s="4">
        <v>4</v>
      </c>
      <c r="AJ311" s="4">
        <v>5</v>
      </c>
      <c r="AK311" s="4">
        <v>5</v>
      </c>
      <c r="AL311" s="4">
        <v>5</v>
      </c>
      <c r="AM311" s="4">
        <v>3</v>
      </c>
      <c r="AN311" s="4">
        <v>4</v>
      </c>
      <c r="AO311" s="4">
        <v>5</v>
      </c>
      <c r="AP311" s="4">
        <v>4</v>
      </c>
      <c r="AQ311" s="4">
        <v>5</v>
      </c>
      <c r="AR311" s="4">
        <v>4</v>
      </c>
      <c r="AS311" s="4">
        <v>3</v>
      </c>
      <c r="AT311" s="4">
        <v>3</v>
      </c>
      <c r="AU311" s="4">
        <v>2</v>
      </c>
      <c r="AV311" s="4">
        <v>4</v>
      </c>
      <c r="AW311" s="4">
        <v>5</v>
      </c>
      <c r="AX311" s="4">
        <v>4</v>
      </c>
      <c r="AY311" s="4">
        <v>5</v>
      </c>
      <c r="AZ311" s="4">
        <v>4</v>
      </c>
      <c r="BA311" s="4">
        <v>4</v>
      </c>
      <c r="BB311" s="4">
        <v>4</v>
      </c>
      <c r="BC311" s="4">
        <v>4</v>
      </c>
      <c r="BD311" s="4">
        <v>4</v>
      </c>
      <c r="BE311" s="4">
        <v>4</v>
      </c>
      <c r="BF311" s="4">
        <v>5</v>
      </c>
      <c r="BG311" s="4">
        <v>4</v>
      </c>
      <c r="BH311" s="4">
        <v>3</v>
      </c>
      <c r="BI311" s="4">
        <v>4</v>
      </c>
      <c r="BJ311" s="4">
        <v>4</v>
      </c>
    </row>
    <row r="312" spans="1:62" ht="14" x14ac:dyDescent="0.15">
      <c r="A312" s="20" t="str">
        <f t="shared" si="4"/>
        <v>FairnessWA[SQ003]</v>
      </c>
      <c r="B312" s="4" t="s">
        <v>873</v>
      </c>
      <c r="C312" s="4">
        <v>3</v>
      </c>
      <c r="D312" s="4">
        <v>5</v>
      </c>
      <c r="E312" s="4">
        <v>4</v>
      </c>
      <c r="F312" s="4">
        <v>2</v>
      </c>
      <c r="G312" s="4">
        <v>3</v>
      </c>
      <c r="H312" s="4">
        <v>5</v>
      </c>
      <c r="I312" s="4">
        <v>3</v>
      </c>
      <c r="J312" s="4">
        <v>3</v>
      </c>
      <c r="K312" s="4">
        <v>4</v>
      </c>
      <c r="L312" s="4">
        <v>5</v>
      </c>
      <c r="M312" s="4">
        <v>3</v>
      </c>
      <c r="N312" s="4">
        <v>5</v>
      </c>
      <c r="O312" s="4">
        <v>3</v>
      </c>
      <c r="P312" s="4">
        <v>3</v>
      </c>
      <c r="Q312" s="4">
        <v>4</v>
      </c>
      <c r="R312" s="4">
        <v>5</v>
      </c>
      <c r="S312" s="4">
        <v>3</v>
      </c>
      <c r="T312" s="4">
        <v>4</v>
      </c>
      <c r="U312" s="4">
        <v>3</v>
      </c>
      <c r="V312" s="4">
        <v>3</v>
      </c>
      <c r="W312" s="4">
        <v>1</v>
      </c>
      <c r="X312" s="4">
        <v>5</v>
      </c>
      <c r="Y312" s="4">
        <v>1</v>
      </c>
      <c r="Z312" s="4">
        <v>2</v>
      </c>
      <c r="AA312" s="4">
        <v>4</v>
      </c>
      <c r="AB312" s="4">
        <v>4</v>
      </c>
      <c r="AC312" s="4">
        <v>4</v>
      </c>
      <c r="AD312" s="4">
        <v>4</v>
      </c>
      <c r="AE312" s="4">
        <v>2</v>
      </c>
      <c r="AF312" s="4">
        <v>4</v>
      </c>
      <c r="AG312" s="4">
        <v>4</v>
      </c>
      <c r="AH312" s="4">
        <v>3</v>
      </c>
      <c r="AI312" s="4">
        <v>2</v>
      </c>
      <c r="AJ312" s="4">
        <v>4</v>
      </c>
      <c r="AK312" s="4">
        <v>4</v>
      </c>
      <c r="AL312" s="4">
        <v>4</v>
      </c>
      <c r="AM312" s="4">
        <v>2</v>
      </c>
      <c r="AN312" s="4">
        <v>2</v>
      </c>
      <c r="AO312" s="4">
        <v>2</v>
      </c>
      <c r="AP312" s="4">
        <v>2</v>
      </c>
      <c r="AQ312" s="4">
        <v>5</v>
      </c>
      <c r="AR312" s="4">
        <v>4</v>
      </c>
      <c r="AS312" s="4">
        <v>2</v>
      </c>
      <c r="AT312" s="4">
        <v>2</v>
      </c>
      <c r="AU312" s="4">
        <v>1</v>
      </c>
      <c r="AV312" s="4">
        <v>4</v>
      </c>
      <c r="AW312" s="4">
        <v>3</v>
      </c>
      <c r="AX312" s="4">
        <v>4</v>
      </c>
      <c r="AY312" s="4">
        <v>5</v>
      </c>
      <c r="AZ312" s="4">
        <v>4</v>
      </c>
      <c r="BA312" s="4">
        <v>4</v>
      </c>
      <c r="BB312" s="4">
        <v>4</v>
      </c>
      <c r="BC312" s="4">
        <v>3</v>
      </c>
      <c r="BD312" s="4">
        <v>2</v>
      </c>
      <c r="BE312" s="4">
        <v>4</v>
      </c>
      <c r="BF312" s="4">
        <v>4</v>
      </c>
      <c r="BG312" s="4">
        <v>5</v>
      </c>
      <c r="BH312" s="4">
        <v>3</v>
      </c>
      <c r="BI312" s="4">
        <v>4</v>
      </c>
      <c r="BJ312" s="4">
        <v>3</v>
      </c>
    </row>
    <row r="313" spans="1:62" ht="14" x14ac:dyDescent="0.15">
      <c r="A313" s="20" t="str">
        <f t="shared" si="4"/>
        <v>FairnessWA[SQ004]</v>
      </c>
      <c r="B313" s="4" t="s">
        <v>874</v>
      </c>
      <c r="C313" s="4">
        <v>3</v>
      </c>
      <c r="D313" s="4">
        <v>5</v>
      </c>
      <c r="E313" s="4">
        <v>3</v>
      </c>
      <c r="F313" s="4">
        <v>3</v>
      </c>
      <c r="G313" s="4">
        <v>2</v>
      </c>
      <c r="H313" s="4">
        <v>5</v>
      </c>
      <c r="I313" s="4">
        <v>4</v>
      </c>
      <c r="J313" s="4">
        <v>5</v>
      </c>
      <c r="K313" s="4">
        <v>5</v>
      </c>
      <c r="L313" s="4">
        <v>5</v>
      </c>
      <c r="M313" s="4">
        <v>3</v>
      </c>
      <c r="N313" s="4">
        <v>5</v>
      </c>
      <c r="O313" s="4">
        <v>4</v>
      </c>
      <c r="P313" s="4">
        <v>4</v>
      </c>
      <c r="Q313" s="4">
        <v>3</v>
      </c>
      <c r="R313" s="4">
        <v>5</v>
      </c>
      <c r="S313" s="4">
        <v>4</v>
      </c>
      <c r="T313" s="4">
        <v>3</v>
      </c>
      <c r="U313" s="4">
        <v>4</v>
      </c>
      <c r="V313" s="4">
        <v>4</v>
      </c>
      <c r="W313" s="4">
        <v>3</v>
      </c>
      <c r="X313" s="4">
        <v>4</v>
      </c>
      <c r="Y313" s="4">
        <v>2</v>
      </c>
      <c r="Z313" s="4">
        <v>4</v>
      </c>
      <c r="AA313" s="4">
        <v>4</v>
      </c>
      <c r="AB313" s="4">
        <v>5</v>
      </c>
      <c r="AC313" s="4">
        <v>4</v>
      </c>
      <c r="AD313" s="4">
        <v>4</v>
      </c>
      <c r="AE313" s="4">
        <v>4</v>
      </c>
      <c r="AF313" s="4">
        <v>4</v>
      </c>
      <c r="AG313" s="4">
        <v>5</v>
      </c>
      <c r="AH313" s="4">
        <v>4</v>
      </c>
      <c r="AI313" s="4">
        <v>3</v>
      </c>
      <c r="AJ313" s="4">
        <v>5</v>
      </c>
      <c r="AK313" s="4">
        <v>3</v>
      </c>
      <c r="AL313" s="4">
        <v>4</v>
      </c>
      <c r="AM313" s="4">
        <v>2</v>
      </c>
      <c r="AN313" s="4">
        <v>4</v>
      </c>
      <c r="AO313" s="4">
        <v>4</v>
      </c>
      <c r="AP313" s="4">
        <v>3</v>
      </c>
      <c r="AQ313" s="4">
        <v>5</v>
      </c>
      <c r="AR313" s="4">
        <v>4</v>
      </c>
      <c r="AS313" s="4">
        <v>3</v>
      </c>
      <c r="AT313" s="4">
        <v>2</v>
      </c>
      <c r="AU313" s="4">
        <v>2</v>
      </c>
      <c r="AV313" s="4">
        <v>4</v>
      </c>
      <c r="AW313" s="4">
        <v>2</v>
      </c>
      <c r="AX313" s="4">
        <v>4</v>
      </c>
      <c r="AY313" s="4">
        <v>5</v>
      </c>
      <c r="AZ313" s="4">
        <v>3</v>
      </c>
      <c r="BA313" s="4">
        <v>4</v>
      </c>
      <c r="BB313" s="4">
        <v>3</v>
      </c>
      <c r="BC313" s="4">
        <v>3</v>
      </c>
      <c r="BD313" s="4">
        <v>4</v>
      </c>
      <c r="BE313" s="4">
        <v>4</v>
      </c>
      <c r="BF313" s="4">
        <v>5</v>
      </c>
      <c r="BG313" s="4">
        <v>4</v>
      </c>
      <c r="BH313" s="4">
        <v>4</v>
      </c>
      <c r="BI313" s="4">
        <v>3</v>
      </c>
      <c r="BJ313" s="4">
        <v>3</v>
      </c>
    </row>
    <row r="314" spans="1:62" ht="14" x14ac:dyDescent="0.15">
      <c r="A314" s="20" t="str">
        <f t="shared" si="4"/>
        <v>FairnessWA[SQ005]</v>
      </c>
      <c r="B314" s="4" t="s">
        <v>875</v>
      </c>
      <c r="C314" s="4">
        <v>3</v>
      </c>
      <c r="D314" s="4">
        <v>5</v>
      </c>
      <c r="E314" s="4">
        <v>3</v>
      </c>
      <c r="F314" s="4">
        <v>3</v>
      </c>
      <c r="G314" s="4">
        <v>3</v>
      </c>
      <c r="H314" s="4">
        <v>5</v>
      </c>
      <c r="I314" s="4">
        <v>3</v>
      </c>
      <c r="J314" s="4">
        <v>5</v>
      </c>
      <c r="K314" s="4">
        <v>4</v>
      </c>
      <c r="L314" s="4">
        <v>5</v>
      </c>
      <c r="M314" s="4">
        <v>4</v>
      </c>
      <c r="N314" s="4">
        <v>5</v>
      </c>
      <c r="O314" s="4">
        <v>5</v>
      </c>
      <c r="P314" s="4">
        <v>4</v>
      </c>
      <c r="Q314" s="4">
        <v>4</v>
      </c>
      <c r="R314" s="4">
        <v>5</v>
      </c>
      <c r="S314" s="4">
        <v>5</v>
      </c>
      <c r="T314" s="4">
        <v>4</v>
      </c>
      <c r="U314" s="4">
        <v>3</v>
      </c>
      <c r="V314" s="4">
        <v>5</v>
      </c>
      <c r="W314" s="4">
        <v>2</v>
      </c>
      <c r="X314" s="4">
        <v>4</v>
      </c>
      <c r="Y314" s="4">
        <v>3</v>
      </c>
      <c r="Z314" s="4">
        <v>4</v>
      </c>
      <c r="AA314" s="4">
        <v>4</v>
      </c>
      <c r="AB314" s="4">
        <v>3</v>
      </c>
      <c r="AC314" s="4">
        <v>3</v>
      </c>
      <c r="AD314" s="4">
        <v>4</v>
      </c>
      <c r="AE314" s="4">
        <v>4</v>
      </c>
      <c r="AF314" s="4">
        <v>4</v>
      </c>
      <c r="AG314" s="4">
        <v>4</v>
      </c>
      <c r="AH314" s="4">
        <v>4</v>
      </c>
      <c r="AI314" s="4">
        <v>4</v>
      </c>
      <c r="AJ314" s="4">
        <v>5</v>
      </c>
      <c r="AK314" s="4">
        <v>4</v>
      </c>
      <c r="AL314" s="4">
        <v>5</v>
      </c>
      <c r="AM314" s="4">
        <v>3</v>
      </c>
      <c r="AN314" s="4">
        <v>4</v>
      </c>
      <c r="AO314" s="4">
        <v>4</v>
      </c>
      <c r="AP314" s="4">
        <v>4</v>
      </c>
      <c r="AQ314" s="4">
        <v>4</v>
      </c>
      <c r="AR314" s="4">
        <v>4</v>
      </c>
      <c r="AS314" s="4">
        <v>3</v>
      </c>
      <c r="AT314" s="4">
        <v>1</v>
      </c>
      <c r="AU314" s="4">
        <v>2</v>
      </c>
      <c r="AV314" s="4">
        <v>4</v>
      </c>
      <c r="AW314" s="4">
        <v>3</v>
      </c>
      <c r="AX314" s="4">
        <v>4</v>
      </c>
      <c r="AY314" s="4">
        <v>5</v>
      </c>
      <c r="AZ314" s="4">
        <v>4</v>
      </c>
      <c r="BA314" s="4">
        <v>4</v>
      </c>
      <c r="BB314" s="4">
        <v>4</v>
      </c>
      <c r="BC314" s="4">
        <v>4</v>
      </c>
      <c r="BD314" s="4">
        <v>3</v>
      </c>
      <c r="BE314" s="4">
        <v>2</v>
      </c>
      <c r="BF314" s="4">
        <v>5</v>
      </c>
      <c r="BG314" s="4">
        <v>4</v>
      </c>
      <c r="BH314" s="4">
        <v>3</v>
      </c>
      <c r="BI314" s="4">
        <v>4</v>
      </c>
      <c r="BJ314" s="4">
        <v>4</v>
      </c>
    </row>
    <row r="315" spans="1:62" ht="14" x14ac:dyDescent="0.15">
      <c r="A315" s="20" t="str">
        <f t="shared" si="4"/>
        <v>FairnessWA[SQ006]</v>
      </c>
      <c r="B315" s="4" t="s">
        <v>876</v>
      </c>
      <c r="C315" s="4">
        <v>3</v>
      </c>
      <c r="D315" s="4">
        <v>5</v>
      </c>
      <c r="E315" s="4">
        <v>4</v>
      </c>
      <c r="F315" s="4">
        <v>4</v>
      </c>
      <c r="G315" s="4">
        <v>3</v>
      </c>
      <c r="H315" s="4">
        <v>5</v>
      </c>
      <c r="I315" s="4">
        <v>3</v>
      </c>
      <c r="J315" s="4">
        <v>4</v>
      </c>
      <c r="K315" s="4">
        <v>4</v>
      </c>
      <c r="L315" s="4">
        <v>4</v>
      </c>
      <c r="M315" s="4">
        <v>3</v>
      </c>
      <c r="N315" s="4">
        <v>5</v>
      </c>
      <c r="O315" s="4">
        <v>4</v>
      </c>
      <c r="P315" s="4">
        <v>3</v>
      </c>
      <c r="Q315" s="4">
        <v>4</v>
      </c>
      <c r="R315" s="4">
        <v>5</v>
      </c>
      <c r="S315" s="4">
        <v>4</v>
      </c>
      <c r="T315" s="4">
        <v>4</v>
      </c>
      <c r="U315" s="4">
        <v>4</v>
      </c>
      <c r="V315" s="4">
        <v>3</v>
      </c>
      <c r="W315" s="4">
        <v>2</v>
      </c>
      <c r="X315" s="4">
        <v>5</v>
      </c>
      <c r="Y315" s="4">
        <v>3</v>
      </c>
      <c r="Z315" s="4">
        <v>3</v>
      </c>
      <c r="AA315" s="4">
        <v>3</v>
      </c>
      <c r="AB315" s="4">
        <v>4</v>
      </c>
      <c r="AC315" s="4">
        <v>4</v>
      </c>
      <c r="AD315" s="4">
        <v>4</v>
      </c>
      <c r="AE315" s="4">
        <v>4</v>
      </c>
      <c r="AF315" s="4">
        <v>5</v>
      </c>
      <c r="AG315" s="4">
        <v>5</v>
      </c>
      <c r="AH315" s="4">
        <v>4</v>
      </c>
      <c r="AI315" s="4">
        <v>3</v>
      </c>
      <c r="AJ315" s="4">
        <v>5</v>
      </c>
      <c r="AK315" s="4">
        <v>3</v>
      </c>
      <c r="AL315" s="4">
        <v>5</v>
      </c>
      <c r="AM315" s="4">
        <v>2</v>
      </c>
      <c r="AN315" s="4">
        <v>4</v>
      </c>
      <c r="AO315" s="4">
        <v>4</v>
      </c>
      <c r="AP315" s="4">
        <v>3</v>
      </c>
      <c r="AQ315" s="4">
        <v>5</v>
      </c>
      <c r="AR315" s="4">
        <v>3</v>
      </c>
      <c r="AS315" s="4">
        <v>2</v>
      </c>
      <c r="AT315" s="4">
        <v>4</v>
      </c>
      <c r="AU315" s="4">
        <v>1</v>
      </c>
      <c r="AV315" s="4">
        <v>5</v>
      </c>
      <c r="AW315" s="4">
        <v>3</v>
      </c>
      <c r="AX315" s="4">
        <v>4</v>
      </c>
      <c r="AY315" s="4">
        <v>5</v>
      </c>
      <c r="AZ315" s="4">
        <v>3</v>
      </c>
      <c r="BA315" s="4">
        <v>5</v>
      </c>
      <c r="BB315" s="4">
        <v>4</v>
      </c>
      <c r="BC315" s="4">
        <v>3</v>
      </c>
      <c r="BD315" s="4">
        <v>2</v>
      </c>
      <c r="BE315" s="4">
        <v>3</v>
      </c>
      <c r="BF315" s="4">
        <v>4</v>
      </c>
      <c r="BG315" s="4">
        <v>5</v>
      </c>
      <c r="BH315" s="4">
        <v>4</v>
      </c>
      <c r="BI315" s="4">
        <v>3</v>
      </c>
      <c r="BJ315" s="4">
        <v>4</v>
      </c>
    </row>
    <row r="316" spans="1:62" ht="14" x14ac:dyDescent="0.15">
      <c r="A316" s="20" t="str">
        <f t="shared" si="4"/>
        <v>FairnessWA[SQ007]</v>
      </c>
      <c r="B316" s="4" t="s">
        <v>877</v>
      </c>
      <c r="C316" s="4">
        <v>3</v>
      </c>
      <c r="D316" s="4">
        <v>5</v>
      </c>
      <c r="E316" s="4">
        <v>4</v>
      </c>
      <c r="F316" s="4">
        <v>3</v>
      </c>
      <c r="G316" s="4">
        <v>2</v>
      </c>
      <c r="H316" s="4">
        <v>5</v>
      </c>
      <c r="I316" s="4">
        <v>3</v>
      </c>
      <c r="J316" s="4">
        <v>3</v>
      </c>
      <c r="K316" s="4">
        <v>4</v>
      </c>
      <c r="L316" s="4">
        <v>5</v>
      </c>
      <c r="M316" s="4">
        <v>4</v>
      </c>
      <c r="N316" s="4">
        <v>5</v>
      </c>
      <c r="O316" s="4">
        <v>5</v>
      </c>
      <c r="P316" s="4">
        <v>4</v>
      </c>
      <c r="Q316" s="4">
        <v>4</v>
      </c>
      <c r="R316" s="4">
        <v>5</v>
      </c>
      <c r="S316" s="4">
        <v>4</v>
      </c>
      <c r="T316" s="4">
        <v>4</v>
      </c>
      <c r="U316" s="4">
        <v>4</v>
      </c>
      <c r="V316" s="4">
        <v>4</v>
      </c>
      <c r="W316" s="4">
        <v>2</v>
      </c>
      <c r="X316" s="4">
        <v>5</v>
      </c>
      <c r="Y316" s="4">
        <v>3</v>
      </c>
      <c r="Z316" s="4">
        <v>4</v>
      </c>
      <c r="AA316" s="4">
        <v>4</v>
      </c>
      <c r="AB316" s="4">
        <v>4</v>
      </c>
      <c r="AC316" s="4">
        <v>3</v>
      </c>
      <c r="AD316" s="4">
        <v>4</v>
      </c>
      <c r="AE316" s="4">
        <v>4</v>
      </c>
      <c r="AF316" s="4">
        <v>4</v>
      </c>
      <c r="AG316" s="4">
        <v>5</v>
      </c>
      <c r="AH316" s="4">
        <v>4</v>
      </c>
      <c r="AI316" s="4">
        <v>4</v>
      </c>
      <c r="AJ316" s="4">
        <v>5</v>
      </c>
      <c r="AK316" s="4">
        <v>4</v>
      </c>
      <c r="AL316" s="4">
        <v>5</v>
      </c>
      <c r="AM316" s="4">
        <v>2</v>
      </c>
      <c r="AN316" s="4">
        <v>4</v>
      </c>
      <c r="AO316" s="4">
        <v>5</v>
      </c>
      <c r="AP316" s="4">
        <v>4</v>
      </c>
      <c r="AQ316" s="4">
        <v>5</v>
      </c>
      <c r="AR316" s="4">
        <v>4</v>
      </c>
      <c r="AS316" s="4">
        <v>3</v>
      </c>
      <c r="AT316" s="4">
        <v>2</v>
      </c>
      <c r="AU316" s="4">
        <v>2</v>
      </c>
      <c r="AV316" s="4">
        <v>4</v>
      </c>
      <c r="AW316" s="4">
        <v>4</v>
      </c>
      <c r="AX316" s="4">
        <v>4</v>
      </c>
      <c r="AY316" s="4">
        <v>5</v>
      </c>
      <c r="AZ316" s="4">
        <v>3</v>
      </c>
      <c r="BA316" s="4">
        <v>4</v>
      </c>
      <c r="BB316" s="4">
        <v>5</v>
      </c>
      <c r="BC316" s="4">
        <v>4</v>
      </c>
      <c r="BD316" s="4">
        <v>4</v>
      </c>
      <c r="BE316" s="4">
        <v>2</v>
      </c>
      <c r="BF316" s="4">
        <v>4</v>
      </c>
      <c r="BG316" s="4">
        <v>5</v>
      </c>
      <c r="BH316" s="4">
        <v>3</v>
      </c>
      <c r="BI316" s="4">
        <v>4</v>
      </c>
      <c r="BJ316" s="4">
        <v>3</v>
      </c>
    </row>
    <row r="317" spans="1:62" ht="14" x14ac:dyDescent="0.15">
      <c r="A317" s="20" t="str">
        <f t="shared" si="4"/>
        <v>FairnessWA[SQ008]</v>
      </c>
      <c r="B317" s="4" t="s">
        <v>878</v>
      </c>
      <c r="C317" s="4">
        <v>3</v>
      </c>
      <c r="D317" s="4">
        <v>5</v>
      </c>
      <c r="E317" s="4">
        <v>4</v>
      </c>
      <c r="F317" s="4">
        <v>4</v>
      </c>
      <c r="G317" s="4">
        <v>3</v>
      </c>
      <c r="H317" s="4">
        <v>5</v>
      </c>
      <c r="I317" s="4">
        <v>3</v>
      </c>
      <c r="J317" s="4">
        <v>3</v>
      </c>
      <c r="K317" s="4">
        <v>4</v>
      </c>
      <c r="L317" s="4">
        <v>5</v>
      </c>
      <c r="M317" s="4">
        <v>3</v>
      </c>
      <c r="N317" s="4">
        <v>5</v>
      </c>
      <c r="O317" s="4">
        <v>5</v>
      </c>
      <c r="P317" s="4">
        <v>5</v>
      </c>
      <c r="Q317" s="4">
        <v>5</v>
      </c>
      <c r="R317" s="4">
        <v>5</v>
      </c>
      <c r="S317" s="4">
        <v>4</v>
      </c>
      <c r="T317" s="4">
        <v>5</v>
      </c>
      <c r="U317" s="4">
        <v>4</v>
      </c>
      <c r="V317" s="4">
        <v>3</v>
      </c>
      <c r="W317" s="4">
        <v>2</v>
      </c>
      <c r="X317" s="4">
        <v>5</v>
      </c>
      <c r="Y317" s="4">
        <v>4</v>
      </c>
      <c r="Z317" s="4">
        <v>2</v>
      </c>
      <c r="AA317" s="4">
        <v>4</v>
      </c>
      <c r="AB317" s="4">
        <v>4</v>
      </c>
      <c r="AC317" s="4">
        <v>3</v>
      </c>
      <c r="AD317" s="4">
        <v>4</v>
      </c>
      <c r="AE317" s="4">
        <v>4</v>
      </c>
      <c r="AF317" s="4">
        <v>4</v>
      </c>
      <c r="AG317" s="4">
        <v>5</v>
      </c>
      <c r="AH317" s="4">
        <v>3</v>
      </c>
      <c r="AI317" s="4">
        <v>3</v>
      </c>
      <c r="AJ317" s="4">
        <v>5</v>
      </c>
      <c r="AK317" s="4">
        <v>4</v>
      </c>
      <c r="AL317" s="4">
        <v>5</v>
      </c>
      <c r="AM317" s="4">
        <v>2</v>
      </c>
      <c r="AN317" s="4">
        <v>4</v>
      </c>
      <c r="AO317" s="4">
        <v>5</v>
      </c>
      <c r="AP317" s="4">
        <v>4</v>
      </c>
      <c r="AQ317" s="4">
        <v>4</v>
      </c>
      <c r="AR317" s="4">
        <v>3</v>
      </c>
      <c r="AS317" s="4">
        <v>3</v>
      </c>
      <c r="AT317" s="4">
        <v>4</v>
      </c>
      <c r="AU317" s="4">
        <v>2</v>
      </c>
      <c r="AV317" s="4">
        <v>4</v>
      </c>
      <c r="AW317" s="4">
        <v>2</v>
      </c>
      <c r="AX317" s="4">
        <v>4</v>
      </c>
      <c r="AY317" s="4">
        <v>5</v>
      </c>
      <c r="AZ317" s="4">
        <v>3</v>
      </c>
      <c r="BA317" s="4">
        <v>5</v>
      </c>
      <c r="BB317" s="4">
        <v>4</v>
      </c>
      <c r="BC317" s="4">
        <v>4</v>
      </c>
      <c r="BD317" s="4">
        <v>4</v>
      </c>
      <c r="BE317" s="4">
        <v>2</v>
      </c>
      <c r="BF317" s="4">
        <v>5</v>
      </c>
      <c r="BG317" s="4">
        <v>4</v>
      </c>
      <c r="BH317" s="4">
        <v>3</v>
      </c>
      <c r="BI317" s="4">
        <v>4</v>
      </c>
      <c r="BJ317" s="4">
        <v>3</v>
      </c>
    </row>
    <row r="318" spans="1:62" ht="14" x14ac:dyDescent="0.15">
      <c r="A318" s="20" t="str">
        <f t="shared" si="4"/>
        <v>FairnessWA[SQ009]</v>
      </c>
      <c r="B318" s="4" t="s">
        <v>879</v>
      </c>
      <c r="C318" s="4">
        <v>3</v>
      </c>
      <c r="D318" s="4">
        <v>5</v>
      </c>
      <c r="E318" s="4">
        <v>3</v>
      </c>
      <c r="F318" s="4">
        <v>2</v>
      </c>
      <c r="G318" s="4">
        <v>3</v>
      </c>
      <c r="H318" s="4">
        <v>5</v>
      </c>
      <c r="I318" s="4">
        <v>3</v>
      </c>
      <c r="J318" s="4">
        <v>4</v>
      </c>
      <c r="K318" s="4">
        <v>5</v>
      </c>
      <c r="L318" s="4">
        <v>5</v>
      </c>
      <c r="M318" s="4">
        <v>3</v>
      </c>
      <c r="N318" s="4">
        <v>5</v>
      </c>
      <c r="O318" s="4">
        <v>4</v>
      </c>
      <c r="P318" s="4">
        <v>3</v>
      </c>
      <c r="Q318" s="4">
        <v>4</v>
      </c>
      <c r="R318" s="4">
        <v>5</v>
      </c>
      <c r="S318" s="4">
        <v>4</v>
      </c>
      <c r="T318" s="4">
        <v>4</v>
      </c>
      <c r="U318" s="4">
        <v>4</v>
      </c>
      <c r="V318" s="4">
        <v>4</v>
      </c>
      <c r="W318" s="4">
        <v>2</v>
      </c>
      <c r="X318" s="4">
        <v>5</v>
      </c>
      <c r="Y318" s="4">
        <v>3</v>
      </c>
      <c r="Z318" s="4">
        <v>4</v>
      </c>
      <c r="AA318" s="4">
        <v>3</v>
      </c>
      <c r="AB318" s="4">
        <v>4</v>
      </c>
      <c r="AC318" s="4">
        <v>3</v>
      </c>
      <c r="AD318" s="4">
        <v>4</v>
      </c>
      <c r="AE318" s="4">
        <v>4</v>
      </c>
      <c r="AF318" s="4">
        <v>4</v>
      </c>
      <c r="AG318" s="4">
        <v>5</v>
      </c>
      <c r="AH318" s="4">
        <v>4</v>
      </c>
      <c r="AI318" s="4">
        <v>3</v>
      </c>
      <c r="AJ318" s="4">
        <v>5</v>
      </c>
      <c r="AK318" s="4">
        <v>5</v>
      </c>
      <c r="AL318" s="4">
        <v>4</v>
      </c>
      <c r="AM318" s="4">
        <v>2</v>
      </c>
      <c r="AN318" s="4">
        <v>3</v>
      </c>
      <c r="AO318" s="4">
        <v>4</v>
      </c>
      <c r="AP318" s="4">
        <v>4</v>
      </c>
      <c r="AQ318" s="4">
        <v>5</v>
      </c>
      <c r="AR318" s="4">
        <v>5</v>
      </c>
      <c r="AS318" s="4">
        <v>3</v>
      </c>
      <c r="AT318" s="4">
        <v>2</v>
      </c>
      <c r="AU318" s="4">
        <v>1</v>
      </c>
      <c r="AV318" s="4">
        <v>4</v>
      </c>
      <c r="AW318" s="4">
        <v>3</v>
      </c>
      <c r="AX318" s="4">
        <v>4</v>
      </c>
      <c r="AY318" s="4">
        <v>5</v>
      </c>
      <c r="AZ318" s="4">
        <v>3</v>
      </c>
      <c r="BA318" s="4">
        <v>4</v>
      </c>
      <c r="BB318" s="4">
        <v>4</v>
      </c>
      <c r="BC318" s="4">
        <v>4</v>
      </c>
      <c r="BD318" s="4">
        <v>3</v>
      </c>
      <c r="BE318" s="4">
        <v>3</v>
      </c>
      <c r="BF318" s="4">
        <v>4</v>
      </c>
      <c r="BG318" s="4">
        <v>4</v>
      </c>
      <c r="BH318" s="4">
        <v>4</v>
      </c>
      <c r="BI318" s="4">
        <v>3</v>
      </c>
      <c r="BJ318" s="4">
        <v>4</v>
      </c>
    </row>
    <row r="319" spans="1:62" ht="14" x14ac:dyDescent="0.15">
      <c r="A319" s="20" t="str">
        <f t="shared" si="4"/>
        <v>FairnessWA[SQ010]</v>
      </c>
      <c r="B319" s="4" t="s">
        <v>880</v>
      </c>
      <c r="C319" s="4">
        <v>3</v>
      </c>
      <c r="D319" s="4">
        <v>5</v>
      </c>
      <c r="E319" s="4">
        <v>4</v>
      </c>
      <c r="F319" s="4">
        <v>2</v>
      </c>
      <c r="G319" s="4">
        <v>3</v>
      </c>
      <c r="H319" s="4">
        <v>5</v>
      </c>
      <c r="I319" s="4">
        <v>3</v>
      </c>
      <c r="J319" s="4">
        <v>4</v>
      </c>
      <c r="K319" s="4">
        <v>4</v>
      </c>
      <c r="L319" s="4">
        <v>5</v>
      </c>
      <c r="M319" s="4">
        <v>4</v>
      </c>
      <c r="N319" s="4">
        <v>5</v>
      </c>
      <c r="O319" s="4">
        <v>5</v>
      </c>
      <c r="P319" s="4">
        <v>3</v>
      </c>
      <c r="Q319" s="4">
        <v>4</v>
      </c>
      <c r="R319" s="4">
        <v>2</v>
      </c>
      <c r="S319" s="4">
        <v>4</v>
      </c>
      <c r="T319" s="4">
        <v>4</v>
      </c>
      <c r="U319" s="4">
        <v>4</v>
      </c>
      <c r="V319" s="4">
        <v>4</v>
      </c>
      <c r="W319" s="4">
        <v>2</v>
      </c>
      <c r="X319" s="4">
        <v>5</v>
      </c>
      <c r="Y319" s="4">
        <v>2</v>
      </c>
      <c r="Z319" s="4">
        <v>5</v>
      </c>
      <c r="AA319" s="4">
        <v>4</v>
      </c>
      <c r="AB319" s="4">
        <v>5</v>
      </c>
      <c r="AC319" s="4">
        <v>3</v>
      </c>
      <c r="AD319" s="4">
        <v>5</v>
      </c>
      <c r="AE319" s="4">
        <v>4</v>
      </c>
      <c r="AF319" s="4">
        <v>3</v>
      </c>
      <c r="AG319" s="4">
        <v>5</v>
      </c>
      <c r="AH319" s="4">
        <v>4</v>
      </c>
      <c r="AI319" s="4">
        <v>4</v>
      </c>
      <c r="AJ319" s="4">
        <v>5</v>
      </c>
      <c r="AK319" s="4">
        <v>4</v>
      </c>
      <c r="AL319" s="4">
        <v>5</v>
      </c>
      <c r="AM319" s="4">
        <v>2</v>
      </c>
      <c r="AN319" s="4">
        <v>4</v>
      </c>
      <c r="AO319" s="4">
        <v>5</v>
      </c>
      <c r="AP319" s="4">
        <v>5</v>
      </c>
      <c r="AQ319" s="4">
        <v>5</v>
      </c>
      <c r="AR319" s="4">
        <v>5</v>
      </c>
      <c r="AS319" s="4">
        <v>3</v>
      </c>
      <c r="AT319" s="4">
        <v>4</v>
      </c>
      <c r="AU319" s="4">
        <v>1</v>
      </c>
      <c r="AV319" s="4">
        <v>4</v>
      </c>
      <c r="AW319" s="4">
        <v>5</v>
      </c>
      <c r="AX319" s="4">
        <v>4</v>
      </c>
      <c r="AY319" s="4">
        <v>5</v>
      </c>
      <c r="AZ319" s="4">
        <v>3</v>
      </c>
      <c r="BA319" s="4">
        <v>4</v>
      </c>
      <c r="BB319" s="4">
        <v>5</v>
      </c>
      <c r="BC319" s="4">
        <v>4</v>
      </c>
      <c r="BD319" s="4">
        <v>4</v>
      </c>
      <c r="BE319" s="4">
        <v>4</v>
      </c>
      <c r="BF319" s="4">
        <v>4</v>
      </c>
      <c r="BG319" s="4">
        <v>5</v>
      </c>
      <c r="BH319" s="4">
        <v>4</v>
      </c>
      <c r="BI319" s="4">
        <v>3</v>
      </c>
      <c r="BJ319" s="4">
        <v>4</v>
      </c>
    </row>
    <row r="320" spans="1:62" ht="14" x14ac:dyDescent="0.15">
      <c r="A320" s="20" t="str">
        <f t="shared" si="4"/>
        <v>FairnessWA[SQ011]</v>
      </c>
      <c r="B320" s="4" t="s">
        <v>881</v>
      </c>
      <c r="C320" s="4">
        <v>3</v>
      </c>
      <c r="D320" s="4">
        <v>5</v>
      </c>
      <c r="E320" s="4">
        <v>3</v>
      </c>
      <c r="F320" s="4">
        <v>1</v>
      </c>
      <c r="G320" s="4">
        <v>4</v>
      </c>
      <c r="H320" s="4">
        <v>5</v>
      </c>
      <c r="I320" s="4">
        <v>3</v>
      </c>
      <c r="J320" s="4">
        <v>5</v>
      </c>
      <c r="K320" s="4">
        <v>4</v>
      </c>
      <c r="L320" s="4">
        <v>5</v>
      </c>
      <c r="M320" s="4">
        <v>3</v>
      </c>
      <c r="N320" s="4">
        <v>5</v>
      </c>
      <c r="O320" s="4">
        <v>4</v>
      </c>
      <c r="P320" s="4">
        <v>4</v>
      </c>
      <c r="Q320" s="4">
        <v>4</v>
      </c>
      <c r="R320" s="4">
        <v>5</v>
      </c>
      <c r="S320" s="4">
        <v>4</v>
      </c>
      <c r="T320" s="4">
        <v>3</v>
      </c>
      <c r="U320" s="4">
        <v>4</v>
      </c>
      <c r="V320" s="4">
        <v>4</v>
      </c>
      <c r="W320" s="4">
        <v>2</v>
      </c>
      <c r="X320" s="4">
        <v>5</v>
      </c>
      <c r="Y320" s="4">
        <v>3</v>
      </c>
      <c r="Z320" s="4">
        <v>2</v>
      </c>
      <c r="AA320" s="4">
        <v>3</v>
      </c>
      <c r="AB320" s="4">
        <v>4</v>
      </c>
      <c r="AC320" s="4">
        <v>3</v>
      </c>
      <c r="AD320" s="4">
        <v>5</v>
      </c>
      <c r="AE320" s="4">
        <v>4</v>
      </c>
      <c r="AF320" s="4">
        <v>4</v>
      </c>
      <c r="AG320" s="4">
        <v>5</v>
      </c>
      <c r="AH320" s="4">
        <v>4</v>
      </c>
      <c r="AI320" s="4">
        <v>5</v>
      </c>
      <c r="AJ320" s="4">
        <v>4</v>
      </c>
      <c r="AK320" s="4">
        <v>5</v>
      </c>
      <c r="AL320" s="4">
        <v>5</v>
      </c>
      <c r="AM320" s="4">
        <v>4</v>
      </c>
      <c r="AN320" s="4">
        <v>4</v>
      </c>
      <c r="AO320" s="4">
        <v>5</v>
      </c>
      <c r="AP320" s="4">
        <v>5</v>
      </c>
      <c r="AQ320" s="4">
        <v>5</v>
      </c>
      <c r="AR320" s="4">
        <v>5</v>
      </c>
      <c r="AS320" s="4">
        <v>3</v>
      </c>
      <c r="AT320" s="4">
        <v>4</v>
      </c>
      <c r="AU320" s="4">
        <v>2</v>
      </c>
      <c r="AV320" s="4">
        <v>4</v>
      </c>
      <c r="AW320" s="4">
        <v>3</v>
      </c>
      <c r="AX320" s="4">
        <v>4</v>
      </c>
      <c r="AY320" s="4">
        <v>5</v>
      </c>
      <c r="AZ320" s="4">
        <v>3</v>
      </c>
      <c r="BA320" s="4">
        <v>4</v>
      </c>
      <c r="BB320" s="4">
        <v>4</v>
      </c>
      <c r="BC320" s="4">
        <v>4</v>
      </c>
      <c r="BD320" s="4">
        <v>4</v>
      </c>
      <c r="BE320" s="4">
        <v>3</v>
      </c>
      <c r="BF320" s="4">
        <v>3</v>
      </c>
      <c r="BG320" s="4">
        <v>5</v>
      </c>
      <c r="BH320" s="4">
        <v>4</v>
      </c>
      <c r="BI320" s="4">
        <v>3</v>
      </c>
      <c r="BJ320" s="4">
        <v>3</v>
      </c>
    </row>
    <row r="321" spans="1:62" ht="14" x14ac:dyDescent="0.15">
      <c r="A321" s="20" t="str">
        <f t="shared" si="4"/>
        <v>FairnessWA[SQ012]</v>
      </c>
      <c r="B321" s="4" t="s">
        <v>882</v>
      </c>
      <c r="C321" s="4">
        <v>3</v>
      </c>
      <c r="D321" s="4">
        <v>5</v>
      </c>
      <c r="E321" s="4">
        <v>3</v>
      </c>
      <c r="F321" s="4">
        <v>2</v>
      </c>
      <c r="G321" s="4">
        <v>3</v>
      </c>
      <c r="H321" s="4">
        <v>5</v>
      </c>
      <c r="I321" s="4">
        <v>3</v>
      </c>
      <c r="J321" s="4">
        <v>5</v>
      </c>
      <c r="K321" s="4">
        <v>5</v>
      </c>
      <c r="L321" s="4">
        <v>5</v>
      </c>
      <c r="M321" s="4">
        <v>3</v>
      </c>
      <c r="N321" s="4">
        <v>5</v>
      </c>
      <c r="O321" s="4">
        <v>4</v>
      </c>
      <c r="P321" s="4">
        <v>3</v>
      </c>
      <c r="Q321" s="4">
        <v>4</v>
      </c>
      <c r="R321" s="4">
        <v>5</v>
      </c>
      <c r="S321" s="4">
        <v>3</v>
      </c>
      <c r="T321" s="4">
        <v>4</v>
      </c>
      <c r="U321" s="4">
        <v>4</v>
      </c>
      <c r="V321" s="4">
        <v>3</v>
      </c>
      <c r="W321" s="4">
        <v>3</v>
      </c>
      <c r="X321" s="4">
        <v>5</v>
      </c>
      <c r="Y321" s="4">
        <v>2</v>
      </c>
      <c r="Z321" s="4">
        <v>1</v>
      </c>
      <c r="AA321" s="4">
        <v>4</v>
      </c>
      <c r="AB321" s="4">
        <v>5</v>
      </c>
      <c r="AC321" s="4">
        <v>3</v>
      </c>
      <c r="AD321" s="4">
        <v>5</v>
      </c>
      <c r="AE321" s="4">
        <v>4</v>
      </c>
      <c r="AF321" s="4">
        <v>4</v>
      </c>
      <c r="AG321" s="4">
        <v>5</v>
      </c>
      <c r="AH321" s="4">
        <v>3</v>
      </c>
      <c r="AI321" s="4">
        <v>4</v>
      </c>
      <c r="AJ321" s="4">
        <v>4</v>
      </c>
      <c r="AK321" s="4">
        <v>5</v>
      </c>
      <c r="AL321" s="4">
        <v>5</v>
      </c>
      <c r="AM321" s="4">
        <v>4</v>
      </c>
      <c r="AN321" s="4">
        <v>4</v>
      </c>
      <c r="AO321" s="4">
        <v>4</v>
      </c>
      <c r="AP321" s="4">
        <v>2</v>
      </c>
      <c r="AQ321" s="4">
        <v>5</v>
      </c>
      <c r="AR321" s="4">
        <v>5</v>
      </c>
      <c r="AS321" s="4">
        <v>3</v>
      </c>
      <c r="AT321" s="4">
        <v>4</v>
      </c>
      <c r="AU321" s="4">
        <v>1</v>
      </c>
      <c r="AV321" s="4">
        <v>2</v>
      </c>
      <c r="AW321" s="4">
        <v>3</v>
      </c>
      <c r="AX321" s="4">
        <v>4</v>
      </c>
      <c r="AY321" s="4">
        <v>5</v>
      </c>
      <c r="AZ321" s="4">
        <v>3</v>
      </c>
      <c r="BA321" s="4">
        <v>5</v>
      </c>
      <c r="BB321" s="4">
        <v>4</v>
      </c>
      <c r="BC321" s="4">
        <v>3</v>
      </c>
      <c r="BD321" s="4">
        <v>4</v>
      </c>
      <c r="BE321" s="4">
        <v>3</v>
      </c>
      <c r="BF321" s="4">
        <v>4</v>
      </c>
      <c r="BG321" s="4">
        <v>4</v>
      </c>
      <c r="BH321" s="4">
        <v>4</v>
      </c>
      <c r="BI321" s="4">
        <v>4</v>
      </c>
      <c r="BJ321" s="4">
        <v>3</v>
      </c>
    </row>
    <row r="322" spans="1:62" ht="14" x14ac:dyDescent="0.15">
      <c r="A322" s="20" t="str">
        <f t="shared" si="4"/>
        <v>FairnessWA[SQ013]</v>
      </c>
      <c r="B322" s="4" t="s">
        <v>883</v>
      </c>
      <c r="C322" s="4">
        <v>3</v>
      </c>
      <c r="D322" s="4">
        <v>5</v>
      </c>
      <c r="E322" s="4">
        <v>3</v>
      </c>
      <c r="F322" s="4">
        <v>3</v>
      </c>
      <c r="G322" s="4">
        <v>3</v>
      </c>
      <c r="H322" s="4">
        <v>5</v>
      </c>
      <c r="I322" s="4">
        <v>3</v>
      </c>
      <c r="J322" s="4">
        <v>4</v>
      </c>
      <c r="K322" s="4">
        <v>4</v>
      </c>
      <c r="L322" s="4">
        <v>5</v>
      </c>
      <c r="M322" s="4">
        <v>4</v>
      </c>
      <c r="N322" s="4">
        <v>5</v>
      </c>
      <c r="O322" s="4">
        <v>4</v>
      </c>
      <c r="P322" s="4">
        <v>3</v>
      </c>
      <c r="Q322" s="4">
        <v>4</v>
      </c>
      <c r="R322" s="4">
        <v>5</v>
      </c>
      <c r="S322" s="4">
        <v>4</v>
      </c>
      <c r="T322" s="4">
        <v>4</v>
      </c>
      <c r="U322" s="4">
        <v>4</v>
      </c>
      <c r="V322" s="4">
        <v>4</v>
      </c>
      <c r="W322" s="4">
        <v>2</v>
      </c>
      <c r="X322" s="4">
        <v>5</v>
      </c>
      <c r="Y322" s="4">
        <v>3</v>
      </c>
      <c r="Z322" s="4">
        <v>2</v>
      </c>
      <c r="AA322" s="4">
        <v>4</v>
      </c>
      <c r="AB322" s="4">
        <v>5</v>
      </c>
      <c r="AC322" s="4">
        <v>3</v>
      </c>
      <c r="AD322" s="4">
        <v>5</v>
      </c>
      <c r="AE322" s="4">
        <v>3</v>
      </c>
      <c r="AF322" s="4">
        <v>4</v>
      </c>
      <c r="AG322" s="4">
        <v>5</v>
      </c>
      <c r="AH322" s="4">
        <v>4</v>
      </c>
      <c r="AI322" s="4">
        <v>4</v>
      </c>
      <c r="AJ322" s="4">
        <v>4</v>
      </c>
      <c r="AK322" s="4">
        <v>4</v>
      </c>
      <c r="AL322" s="4">
        <v>4</v>
      </c>
      <c r="AM322" s="4">
        <v>4</v>
      </c>
      <c r="AN322" s="4">
        <v>2</v>
      </c>
      <c r="AO322" s="4">
        <v>5</v>
      </c>
      <c r="AP322" s="4">
        <v>3</v>
      </c>
      <c r="AQ322" s="4">
        <v>5</v>
      </c>
      <c r="AR322" s="4">
        <v>5</v>
      </c>
      <c r="AS322" s="4">
        <v>3</v>
      </c>
      <c r="AT322" s="4">
        <v>4</v>
      </c>
      <c r="AU322" s="4">
        <v>1</v>
      </c>
      <c r="AV322" s="4">
        <v>4</v>
      </c>
      <c r="AW322" s="4">
        <v>4</v>
      </c>
      <c r="AX322" s="4">
        <v>4</v>
      </c>
      <c r="AY322" s="4">
        <v>5</v>
      </c>
      <c r="AZ322" s="4">
        <v>3</v>
      </c>
      <c r="BA322" s="4">
        <v>5</v>
      </c>
      <c r="BB322" s="4">
        <v>4</v>
      </c>
      <c r="BC322" s="4">
        <v>3</v>
      </c>
      <c r="BD322" s="4">
        <v>2</v>
      </c>
      <c r="BE322" s="4">
        <v>3</v>
      </c>
      <c r="BF322" s="4">
        <v>4</v>
      </c>
      <c r="BG322" s="4">
        <v>4</v>
      </c>
      <c r="BH322" s="4">
        <v>4</v>
      </c>
      <c r="BI322" s="4">
        <v>3</v>
      </c>
      <c r="BJ322" s="4">
        <v>3</v>
      </c>
    </row>
    <row r="323" spans="1:62" ht="14" x14ac:dyDescent="0.15">
      <c r="A323" s="20" t="str">
        <f t="shared" si="4"/>
        <v>FairnessWA[SQ014]</v>
      </c>
      <c r="B323" s="4" t="s">
        <v>884</v>
      </c>
      <c r="C323" s="4">
        <v>3</v>
      </c>
      <c r="D323" s="4">
        <v>5</v>
      </c>
      <c r="E323" s="4">
        <v>3</v>
      </c>
      <c r="F323" s="4">
        <v>4</v>
      </c>
      <c r="G323" s="4">
        <v>2</v>
      </c>
      <c r="H323" s="4">
        <v>5</v>
      </c>
      <c r="I323" s="4">
        <v>3</v>
      </c>
      <c r="J323" s="4">
        <v>5</v>
      </c>
      <c r="K323" s="4">
        <v>4</v>
      </c>
      <c r="L323" s="4">
        <v>5</v>
      </c>
      <c r="M323" s="4">
        <v>4</v>
      </c>
      <c r="N323" s="4">
        <v>5</v>
      </c>
      <c r="O323" s="4">
        <v>4</v>
      </c>
      <c r="P323" s="4">
        <v>4</v>
      </c>
      <c r="Q323" s="4">
        <v>5</v>
      </c>
      <c r="R323" s="4">
        <v>5</v>
      </c>
      <c r="S323" s="4">
        <v>4</v>
      </c>
      <c r="T323" s="4">
        <v>4</v>
      </c>
      <c r="U323" s="4">
        <v>4</v>
      </c>
      <c r="V323" s="4">
        <v>4</v>
      </c>
      <c r="W323" s="4">
        <v>2</v>
      </c>
      <c r="X323" s="4">
        <v>5</v>
      </c>
      <c r="Y323" s="4">
        <v>3</v>
      </c>
      <c r="Z323" s="4">
        <v>3</v>
      </c>
      <c r="AA323" s="4">
        <v>4</v>
      </c>
      <c r="AB323" s="4">
        <v>5</v>
      </c>
      <c r="AC323" s="4">
        <v>3</v>
      </c>
      <c r="AD323" s="4">
        <v>5</v>
      </c>
      <c r="AE323" s="4">
        <v>4</v>
      </c>
      <c r="AF323" s="4">
        <v>4</v>
      </c>
      <c r="AG323" s="4">
        <v>5</v>
      </c>
      <c r="AH323" s="4">
        <v>4</v>
      </c>
      <c r="AI323" s="4">
        <v>4</v>
      </c>
      <c r="AJ323" s="4">
        <v>5</v>
      </c>
      <c r="AK323" s="4">
        <v>4</v>
      </c>
      <c r="AL323" s="4">
        <v>4</v>
      </c>
      <c r="AM323" s="4">
        <v>3</v>
      </c>
      <c r="AN323" s="4">
        <v>4</v>
      </c>
      <c r="AO323" s="4">
        <v>5</v>
      </c>
      <c r="AP323" s="4">
        <v>3</v>
      </c>
      <c r="AQ323" s="4">
        <v>5</v>
      </c>
      <c r="AR323" s="4">
        <v>5</v>
      </c>
      <c r="AS323" s="4">
        <v>3</v>
      </c>
      <c r="AT323" s="4">
        <v>4</v>
      </c>
      <c r="AU323" s="4">
        <v>2</v>
      </c>
      <c r="AV323" s="4">
        <v>4</v>
      </c>
      <c r="AW323" s="4">
        <v>4</v>
      </c>
      <c r="AX323" s="4">
        <v>4</v>
      </c>
      <c r="AY323" s="4">
        <v>5</v>
      </c>
      <c r="AZ323" s="4">
        <v>3</v>
      </c>
      <c r="BA323" s="4">
        <v>5</v>
      </c>
      <c r="BB323" s="4">
        <v>4</v>
      </c>
      <c r="BC323" s="4">
        <v>3</v>
      </c>
      <c r="BD323" s="4">
        <v>4</v>
      </c>
      <c r="BE323" s="4">
        <v>3</v>
      </c>
      <c r="BF323" s="4">
        <v>4</v>
      </c>
      <c r="BG323" s="4">
        <v>5</v>
      </c>
      <c r="BH323" s="4">
        <v>4</v>
      </c>
      <c r="BI323" s="4">
        <v>2</v>
      </c>
      <c r="BJ323" s="4">
        <v>4</v>
      </c>
    </row>
    <row r="324" spans="1:62" ht="14" x14ac:dyDescent="0.15">
      <c r="A324" s="20" t="str">
        <f t="shared" ref="A324:A387" si="5">LEFT(B324,(FIND(" ",B324,1)-2))</f>
        <v>FairnessWA[SQ015]</v>
      </c>
      <c r="B324" s="4" t="s">
        <v>885</v>
      </c>
      <c r="C324" s="4">
        <v>3</v>
      </c>
      <c r="D324" s="4">
        <v>5</v>
      </c>
      <c r="E324" s="4">
        <v>3</v>
      </c>
      <c r="F324" s="4">
        <v>3</v>
      </c>
      <c r="G324" s="4">
        <v>3</v>
      </c>
      <c r="H324" s="4">
        <v>5</v>
      </c>
      <c r="I324" s="4">
        <v>3</v>
      </c>
      <c r="J324" s="4">
        <v>5</v>
      </c>
      <c r="K324" s="4">
        <v>5</v>
      </c>
      <c r="L324" s="4">
        <v>5</v>
      </c>
      <c r="M324" s="4">
        <v>4</v>
      </c>
      <c r="N324" s="4">
        <v>5</v>
      </c>
      <c r="O324" s="4">
        <v>4</v>
      </c>
      <c r="P324" s="4">
        <v>4</v>
      </c>
      <c r="Q324" s="4">
        <v>5</v>
      </c>
      <c r="R324" s="4">
        <v>5</v>
      </c>
      <c r="S324" s="4">
        <v>4</v>
      </c>
      <c r="T324" s="4">
        <v>5</v>
      </c>
      <c r="U324" s="4">
        <v>4</v>
      </c>
      <c r="V324" s="4">
        <v>3</v>
      </c>
      <c r="W324" s="4">
        <v>2</v>
      </c>
      <c r="X324" s="4">
        <v>5</v>
      </c>
      <c r="Y324" s="4">
        <v>3</v>
      </c>
      <c r="Z324" s="4">
        <v>1</v>
      </c>
      <c r="AA324" s="4">
        <v>4</v>
      </c>
      <c r="AB324" s="4">
        <v>5</v>
      </c>
      <c r="AC324" s="4">
        <v>3</v>
      </c>
      <c r="AD324" s="4">
        <v>5</v>
      </c>
      <c r="AE324" s="4">
        <v>3</v>
      </c>
      <c r="AF324" s="4">
        <v>4</v>
      </c>
      <c r="AG324" s="4">
        <v>5</v>
      </c>
      <c r="AH324" s="4">
        <v>4</v>
      </c>
      <c r="AI324" s="4">
        <v>4</v>
      </c>
      <c r="AJ324" s="4">
        <v>4</v>
      </c>
      <c r="AK324" s="4">
        <v>5</v>
      </c>
      <c r="AL324" s="4">
        <v>5</v>
      </c>
      <c r="AM324" s="4">
        <v>4</v>
      </c>
      <c r="AN324" s="4">
        <v>3</v>
      </c>
      <c r="AO324" s="4">
        <v>5</v>
      </c>
      <c r="AP324" s="4">
        <v>3</v>
      </c>
      <c r="AQ324" s="4">
        <v>5</v>
      </c>
      <c r="AR324" s="4">
        <v>2</v>
      </c>
      <c r="AS324" s="4">
        <v>3</v>
      </c>
      <c r="AT324" s="4">
        <v>3</v>
      </c>
      <c r="AU324" s="4">
        <v>1</v>
      </c>
      <c r="AV324" s="4">
        <v>3</v>
      </c>
      <c r="AW324" s="4">
        <v>3</v>
      </c>
      <c r="AX324" s="4">
        <v>4</v>
      </c>
      <c r="AY324" s="4">
        <v>5</v>
      </c>
      <c r="AZ324" s="4">
        <v>3</v>
      </c>
      <c r="BA324" s="4">
        <v>4</v>
      </c>
      <c r="BB324" s="4">
        <v>5</v>
      </c>
      <c r="BC324" s="4">
        <v>3</v>
      </c>
      <c r="BD324" s="4">
        <v>2</v>
      </c>
      <c r="BE324" s="4">
        <v>3</v>
      </c>
      <c r="BF324" s="4">
        <v>4</v>
      </c>
      <c r="BG324" s="4">
        <v>4</v>
      </c>
      <c r="BH324" s="4">
        <v>4</v>
      </c>
      <c r="BI324" s="4">
        <v>3</v>
      </c>
      <c r="BJ324" s="4">
        <v>3</v>
      </c>
    </row>
    <row r="325" spans="1:62" ht="14" x14ac:dyDescent="0.15">
      <c r="A325" s="20" t="str">
        <f t="shared" si="5"/>
        <v>ZufriedenheitWA[SQ001]</v>
      </c>
      <c r="B325" s="4" t="s">
        <v>886</v>
      </c>
      <c r="C325" s="4">
        <v>3</v>
      </c>
      <c r="D325" s="4">
        <v>5</v>
      </c>
      <c r="E325" s="4">
        <v>4</v>
      </c>
      <c r="F325" s="4">
        <v>1</v>
      </c>
      <c r="G325" s="4">
        <v>4</v>
      </c>
      <c r="H325" s="4">
        <v>3</v>
      </c>
      <c r="I325" s="4">
        <v>3</v>
      </c>
      <c r="J325" s="4">
        <v>4</v>
      </c>
      <c r="K325" s="4">
        <v>2</v>
      </c>
      <c r="L325" s="4">
        <v>4</v>
      </c>
      <c r="M325" s="4">
        <v>2</v>
      </c>
      <c r="N325" s="4">
        <v>5</v>
      </c>
      <c r="O325" s="4">
        <v>4</v>
      </c>
      <c r="P325" s="4">
        <v>2</v>
      </c>
      <c r="Q325" s="4">
        <v>4</v>
      </c>
      <c r="R325" s="4">
        <v>2</v>
      </c>
      <c r="S325" s="4">
        <v>4</v>
      </c>
      <c r="T325" s="4">
        <v>4</v>
      </c>
      <c r="U325" s="4">
        <v>3</v>
      </c>
      <c r="V325" s="4">
        <v>4</v>
      </c>
      <c r="W325" s="4">
        <v>1</v>
      </c>
      <c r="X325" s="4">
        <v>5</v>
      </c>
      <c r="Y325" s="4">
        <v>1</v>
      </c>
      <c r="Z325" s="4">
        <v>1</v>
      </c>
      <c r="AA325" s="4">
        <v>2</v>
      </c>
      <c r="AB325" s="4">
        <v>5</v>
      </c>
      <c r="AC325" s="4">
        <v>3</v>
      </c>
      <c r="AD325" s="4">
        <v>4</v>
      </c>
      <c r="AE325" s="4">
        <v>3</v>
      </c>
      <c r="AF325" s="4">
        <v>4</v>
      </c>
      <c r="AG325" s="4">
        <v>5</v>
      </c>
      <c r="AH325" s="4">
        <v>4</v>
      </c>
      <c r="AI325" s="4">
        <v>2</v>
      </c>
      <c r="AJ325" s="4">
        <v>4</v>
      </c>
      <c r="AK325" s="4">
        <v>5</v>
      </c>
      <c r="AL325" s="4">
        <v>4</v>
      </c>
      <c r="AM325" s="4">
        <v>2</v>
      </c>
      <c r="AN325" s="4">
        <v>3</v>
      </c>
      <c r="AO325" s="4">
        <v>5</v>
      </c>
      <c r="AP325" s="4">
        <v>2</v>
      </c>
      <c r="AQ325" s="4">
        <v>4</v>
      </c>
      <c r="AR325" s="4">
        <v>4</v>
      </c>
      <c r="AS325" s="4">
        <v>1</v>
      </c>
      <c r="AT325" s="4">
        <v>2</v>
      </c>
      <c r="AU325" s="4">
        <v>1</v>
      </c>
      <c r="AV325" s="4">
        <v>4</v>
      </c>
      <c r="AW325" s="4">
        <v>2</v>
      </c>
      <c r="AX325" s="4">
        <v>4</v>
      </c>
      <c r="AY325" s="4">
        <v>4</v>
      </c>
      <c r="AZ325" s="4">
        <v>3</v>
      </c>
      <c r="BA325" s="4">
        <v>4</v>
      </c>
      <c r="BB325" s="4">
        <v>4</v>
      </c>
      <c r="BC325" s="4">
        <v>2</v>
      </c>
      <c r="BD325" s="4">
        <v>2</v>
      </c>
      <c r="BE325" s="4">
        <v>3</v>
      </c>
      <c r="BF325" s="4">
        <v>4</v>
      </c>
      <c r="BG325" s="4">
        <v>4</v>
      </c>
      <c r="BH325" s="4">
        <v>3</v>
      </c>
      <c r="BI325" s="4">
        <v>3</v>
      </c>
      <c r="BJ325" s="4">
        <v>3</v>
      </c>
    </row>
    <row r="326" spans="1:62" ht="14" x14ac:dyDescent="0.15">
      <c r="A326" s="20" t="str">
        <f t="shared" si="5"/>
        <v>ZufriedenheitWA[SQ002]</v>
      </c>
      <c r="B326" s="4" t="s">
        <v>887</v>
      </c>
      <c r="C326" s="4">
        <v>3</v>
      </c>
      <c r="D326" s="4">
        <v>5</v>
      </c>
      <c r="E326" s="4">
        <v>3</v>
      </c>
      <c r="F326" s="4">
        <v>1</v>
      </c>
      <c r="G326" s="4">
        <v>3</v>
      </c>
      <c r="H326" s="4">
        <v>1</v>
      </c>
      <c r="I326" s="4">
        <v>2</v>
      </c>
      <c r="J326" s="4">
        <v>2</v>
      </c>
      <c r="K326" s="4">
        <v>4</v>
      </c>
      <c r="L326" s="4">
        <v>4</v>
      </c>
      <c r="M326" s="4">
        <v>2</v>
      </c>
      <c r="N326" s="4">
        <v>5</v>
      </c>
      <c r="O326" s="4">
        <v>3</v>
      </c>
      <c r="P326" s="4">
        <v>2</v>
      </c>
      <c r="Q326" s="4">
        <v>3</v>
      </c>
      <c r="R326" s="4">
        <v>1</v>
      </c>
      <c r="S326" s="4">
        <v>4</v>
      </c>
      <c r="T326" s="4">
        <v>4</v>
      </c>
      <c r="U326" s="4">
        <v>3</v>
      </c>
      <c r="V326" s="4">
        <v>5</v>
      </c>
      <c r="W326" s="4">
        <v>2</v>
      </c>
      <c r="X326" s="4">
        <v>5</v>
      </c>
      <c r="Y326" s="4">
        <v>1</v>
      </c>
      <c r="Z326" s="4">
        <v>1</v>
      </c>
      <c r="AA326" s="4">
        <v>4</v>
      </c>
      <c r="AB326" s="4">
        <v>4</v>
      </c>
      <c r="AC326" s="4">
        <v>2</v>
      </c>
      <c r="AD326" s="4">
        <v>1</v>
      </c>
      <c r="AE326" s="4">
        <v>3</v>
      </c>
      <c r="AF326" s="4">
        <v>4</v>
      </c>
      <c r="AG326" s="4">
        <v>5</v>
      </c>
      <c r="AH326" s="4">
        <v>4</v>
      </c>
      <c r="AI326" s="4">
        <v>4</v>
      </c>
      <c r="AJ326" s="4">
        <v>5</v>
      </c>
      <c r="AK326" s="4">
        <v>4</v>
      </c>
      <c r="AL326" s="4">
        <v>4</v>
      </c>
      <c r="AM326" s="4">
        <v>2</v>
      </c>
      <c r="AN326" s="4">
        <v>4</v>
      </c>
      <c r="AO326" s="4">
        <v>5</v>
      </c>
      <c r="AP326" s="4">
        <v>3</v>
      </c>
      <c r="AQ326" s="4">
        <v>4</v>
      </c>
      <c r="AR326" s="4">
        <v>4</v>
      </c>
      <c r="AS326" s="4">
        <v>1</v>
      </c>
      <c r="AT326" s="4">
        <v>2</v>
      </c>
      <c r="AU326" s="4">
        <v>1</v>
      </c>
      <c r="AV326" s="4">
        <v>4</v>
      </c>
      <c r="AW326" s="4">
        <v>3</v>
      </c>
      <c r="AX326" s="4">
        <v>4</v>
      </c>
      <c r="AY326" s="4">
        <v>4</v>
      </c>
      <c r="AZ326" s="4">
        <v>3</v>
      </c>
      <c r="BA326" s="4">
        <v>4</v>
      </c>
      <c r="BB326" s="4">
        <v>4</v>
      </c>
      <c r="BC326" s="4">
        <v>3</v>
      </c>
      <c r="BD326" s="4">
        <v>2</v>
      </c>
      <c r="BE326" s="4">
        <v>2</v>
      </c>
      <c r="BF326" s="4">
        <v>3</v>
      </c>
      <c r="BG326" s="4">
        <v>5</v>
      </c>
      <c r="BH326" s="4">
        <v>3</v>
      </c>
      <c r="BI326" s="4">
        <v>3</v>
      </c>
      <c r="BJ326" s="4">
        <v>2</v>
      </c>
    </row>
    <row r="327" spans="1:62" ht="14" x14ac:dyDescent="0.15">
      <c r="A327" s="20" t="str">
        <f t="shared" si="5"/>
        <v>ZufriedenheitWA[SQ003]</v>
      </c>
      <c r="B327" s="4" t="s">
        <v>888</v>
      </c>
      <c r="C327" s="4">
        <v>3</v>
      </c>
      <c r="D327" s="4">
        <v>5</v>
      </c>
      <c r="E327" s="4">
        <v>3</v>
      </c>
      <c r="F327" s="4">
        <v>1</v>
      </c>
      <c r="G327" s="4">
        <v>4</v>
      </c>
      <c r="H327" s="4">
        <v>1</v>
      </c>
      <c r="I327" s="4">
        <v>2</v>
      </c>
      <c r="J327" s="4">
        <v>3</v>
      </c>
      <c r="K327" s="4">
        <v>3</v>
      </c>
      <c r="L327" s="4">
        <v>2</v>
      </c>
      <c r="M327" s="4">
        <v>3</v>
      </c>
      <c r="N327" s="4">
        <v>5</v>
      </c>
      <c r="O327" s="4">
        <v>3</v>
      </c>
      <c r="P327" s="4">
        <v>3</v>
      </c>
      <c r="Q327" s="4">
        <v>4</v>
      </c>
      <c r="R327" s="4">
        <v>2</v>
      </c>
      <c r="S327" s="4">
        <v>4</v>
      </c>
      <c r="T327" s="4">
        <v>3</v>
      </c>
      <c r="U327" s="4">
        <v>3</v>
      </c>
      <c r="V327" s="4">
        <v>4</v>
      </c>
      <c r="W327" s="4">
        <v>1</v>
      </c>
      <c r="X327" s="4">
        <v>5</v>
      </c>
      <c r="Y327" s="4">
        <v>1</v>
      </c>
      <c r="Z327" s="4">
        <v>1</v>
      </c>
      <c r="AA327" s="4">
        <v>2</v>
      </c>
      <c r="AB327" s="4">
        <v>5</v>
      </c>
      <c r="AC327" s="4">
        <v>2</v>
      </c>
      <c r="AD327" s="4">
        <v>2</v>
      </c>
      <c r="AE327" s="4">
        <v>3</v>
      </c>
      <c r="AF327" s="4">
        <v>4</v>
      </c>
      <c r="AG327" s="4">
        <v>5</v>
      </c>
      <c r="AH327" s="4">
        <v>4</v>
      </c>
      <c r="AI327" s="4">
        <v>2</v>
      </c>
      <c r="AJ327" s="4">
        <v>4</v>
      </c>
      <c r="AK327" s="4">
        <v>4</v>
      </c>
      <c r="AL327" s="4">
        <v>4</v>
      </c>
      <c r="AM327" s="4">
        <v>2</v>
      </c>
      <c r="AN327" s="4">
        <v>3</v>
      </c>
      <c r="AO327" s="4">
        <v>5</v>
      </c>
      <c r="AP327" s="4">
        <v>2</v>
      </c>
      <c r="AQ327" s="4">
        <v>4</v>
      </c>
      <c r="AR327" s="4">
        <v>3</v>
      </c>
      <c r="AS327" s="4">
        <v>1</v>
      </c>
      <c r="AT327" s="4">
        <v>1</v>
      </c>
      <c r="AU327" s="4">
        <v>1</v>
      </c>
      <c r="AV327" s="4">
        <v>4</v>
      </c>
      <c r="AW327" s="4">
        <v>3</v>
      </c>
      <c r="AX327" s="4">
        <v>4</v>
      </c>
      <c r="AY327" s="4">
        <v>4</v>
      </c>
      <c r="AZ327" s="4">
        <v>3</v>
      </c>
      <c r="BA327" s="4">
        <v>5</v>
      </c>
      <c r="BB327" s="4">
        <v>4</v>
      </c>
      <c r="BC327" s="4">
        <v>2</v>
      </c>
      <c r="BD327" s="4">
        <v>2</v>
      </c>
      <c r="BE327" s="4">
        <v>2</v>
      </c>
      <c r="BF327" s="4">
        <v>3</v>
      </c>
      <c r="BG327" s="4">
        <v>4</v>
      </c>
      <c r="BH327" s="4">
        <v>2</v>
      </c>
      <c r="BI327" s="4">
        <v>2</v>
      </c>
      <c r="BJ327" s="4">
        <v>2</v>
      </c>
    </row>
    <row r="328" spans="1:62" ht="14" x14ac:dyDescent="0.15">
      <c r="A328" s="20" t="str">
        <f t="shared" si="5"/>
        <v>ZufriedenheitWA[SQ004]</v>
      </c>
      <c r="B328" s="4" t="s">
        <v>889</v>
      </c>
      <c r="C328" s="4">
        <v>3</v>
      </c>
      <c r="D328" s="4">
        <v>5</v>
      </c>
      <c r="E328" s="4">
        <v>3</v>
      </c>
      <c r="F328" s="4">
        <v>1</v>
      </c>
      <c r="G328" s="4">
        <v>3</v>
      </c>
      <c r="H328" s="4">
        <v>2</v>
      </c>
      <c r="I328" s="4">
        <v>2</v>
      </c>
      <c r="J328" s="4">
        <v>2</v>
      </c>
      <c r="K328" s="4">
        <v>4</v>
      </c>
      <c r="L328" s="4">
        <v>3</v>
      </c>
      <c r="M328" s="4">
        <v>2</v>
      </c>
      <c r="N328" s="4">
        <v>5</v>
      </c>
      <c r="O328" s="4">
        <v>3</v>
      </c>
      <c r="P328" s="4">
        <v>2</v>
      </c>
      <c r="Q328" s="4">
        <v>3</v>
      </c>
      <c r="R328" s="4">
        <v>1</v>
      </c>
      <c r="S328" s="4">
        <v>5</v>
      </c>
      <c r="T328" s="4">
        <v>3</v>
      </c>
      <c r="U328" s="4">
        <v>3</v>
      </c>
      <c r="V328" s="4">
        <v>5</v>
      </c>
      <c r="W328" s="4">
        <v>2</v>
      </c>
      <c r="X328" s="4">
        <v>4</v>
      </c>
      <c r="Y328" s="4">
        <v>1</v>
      </c>
      <c r="Z328" s="4">
        <v>1</v>
      </c>
      <c r="AA328" s="4">
        <v>3</v>
      </c>
      <c r="AB328" s="4">
        <v>3</v>
      </c>
      <c r="AC328" s="4">
        <v>2</v>
      </c>
      <c r="AD328" s="4">
        <v>2</v>
      </c>
      <c r="AE328" s="4">
        <v>3</v>
      </c>
      <c r="AF328" s="4">
        <v>3</v>
      </c>
      <c r="AG328" s="4">
        <v>4</v>
      </c>
      <c r="AH328" s="4">
        <v>4</v>
      </c>
      <c r="AI328" s="4">
        <v>3</v>
      </c>
      <c r="AJ328" s="4">
        <v>5</v>
      </c>
      <c r="AK328" s="4">
        <v>3</v>
      </c>
      <c r="AL328" s="4">
        <v>3</v>
      </c>
      <c r="AM328" s="4">
        <v>1</v>
      </c>
      <c r="AN328" s="4">
        <v>3</v>
      </c>
      <c r="AO328" s="4">
        <v>4</v>
      </c>
      <c r="AP328" s="4">
        <v>2</v>
      </c>
      <c r="AQ328" s="4">
        <v>4</v>
      </c>
      <c r="AR328" s="4">
        <v>3</v>
      </c>
      <c r="AS328" s="4">
        <v>1</v>
      </c>
      <c r="AT328" s="4">
        <v>1</v>
      </c>
      <c r="AU328" s="4">
        <v>1</v>
      </c>
      <c r="AV328" s="4">
        <v>3</v>
      </c>
      <c r="AW328" s="4">
        <v>3</v>
      </c>
      <c r="AX328" s="4">
        <v>3</v>
      </c>
      <c r="AY328" s="4">
        <v>4</v>
      </c>
      <c r="AZ328" s="4">
        <v>3</v>
      </c>
      <c r="BA328" s="4">
        <v>5</v>
      </c>
      <c r="BB328" s="4">
        <v>3</v>
      </c>
      <c r="BC328" s="4">
        <v>2</v>
      </c>
      <c r="BD328" s="4">
        <v>2</v>
      </c>
      <c r="BE328" s="4">
        <v>2</v>
      </c>
      <c r="BF328" s="4">
        <v>3</v>
      </c>
      <c r="BG328" s="4">
        <v>4</v>
      </c>
      <c r="BH328" s="4">
        <v>2</v>
      </c>
      <c r="BI328" s="4">
        <v>3</v>
      </c>
      <c r="BJ328" s="4">
        <v>2</v>
      </c>
    </row>
    <row r="329" spans="1:62" ht="14" x14ac:dyDescent="0.15">
      <c r="A329" s="20" t="str">
        <f t="shared" si="5"/>
        <v>ZufriedenheitWA[SQ005]</v>
      </c>
      <c r="B329" s="4" t="s">
        <v>890</v>
      </c>
      <c r="C329" s="4">
        <v>3</v>
      </c>
      <c r="D329" s="4">
        <v>5</v>
      </c>
      <c r="E329" s="4">
        <v>4</v>
      </c>
      <c r="F329" s="4">
        <v>1</v>
      </c>
      <c r="G329" s="4">
        <v>3</v>
      </c>
      <c r="H329" s="4">
        <v>2</v>
      </c>
      <c r="I329" s="4">
        <v>2</v>
      </c>
      <c r="J329" s="4">
        <v>2</v>
      </c>
      <c r="K329" s="4">
        <v>3</v>
      </c>
      <c r="L329" s="4">
        <v>3</v>
      </c>
      <c r="M329" s="4">
        <v>2</v>
      </c>
      <c r="N329" s="4">
        <v>5</v>
      </c>
      <c r="O329" s="4">
        <v>3</v>
      </c>
      <c r="P329" s="4">
        <v>2</v>
      </c>
      <c r="Q329" s="4">
        <v>4</v>
      </c>
      <c r="R329" s="4">
        <v>1</v>
      </c>
      <c r="S329" s="4">
        <v>4</v>
      </c>
      <c r="T329" s="4">
        <v>4</v>
      </c>
      <c r="U329" s="4">
        <v>3</v>
      </c>
      <c r="V329" s="4">
        <v>4</v>
      </c>
      <c r="W329" s="4">
        <v>1</v>
      </c>
      <c r="X329" s="4">
        <v>4</v>
      </c>
      <c r="Y329" s="4">
        <v>1</v>
      </c>
      <c r="Z329" s="4">
        <v>1</v>
      </c>
      <c r="AA329" s="4">
        <v>3</v>
      </c>
      <c r="AB329" s="4">
        <v>4</v>
      </c>
      <c r="AC329" s="4">
        <v>4</v>
      </c>
      <c r="AD329" s="4">
        <v>2</v>
      </c>
      <c r="AE329" s="4">
        <v>3</v>
      </c>
      <c r="AF329" s="4">
        <v>3</v>
      </c>
      <c r="AG329" s="4">
        <v>5</v>
      </c>
      <c r="AH329" s="4">
        <v>3</v>
      </c>
      <c r="AI329" s="4">
        <v>3</v>
      </c>
      <c r="AJ329" s="4">
        <v>4</v>
      </c>
      <c r="AK329" s="4">
        <v>4</v>
      </c>
      <c r="AL329" s="4">
        <v>4</v>
      </c>
      <c r="AM329" s="4">
        <v>2</v>
      </c>
      <c r="AN329" s="4">
        <v>3</v>
      </c>
      <c r="AO329" s="4">
        <v>4</v>
      </c>
      <c r="AP329" s="4">
        <v>3</v>
      </c>
      <c r="AQ329" s="4">
        <v>4</v>
      </c>
      <c r="AR329" s="4">
        <v>5</v>
      </c>
      <c r="AS329" s="4">
        <v>1</v>
      </c>
      <c r="AT329" s="4">
        <v>2</v>
      </c>
      <c r="AU329" s="4">
        <v>1</v>
      </c>
      <c r="AV329" s="4">
        <v>4</v>
      </c>
      <c r="AW329" s="4">
        <v>3</v>
      </c>
      <c r="AX329" s="4">
        <v>4</v>
      </c>
      <c r="AY329" s="4">
        <v>4</v>
      </c>
      <c r="AZ329" s="4">
        <v>3</v>
      </c>
      <c r="BA329" s="4">
        <v>5</v>
      </c>
      <c r="BB329" s="4">
        <v>4</v>
      </c>
      <c r="BC329" s="4">
        <v>3</v>
      </c>
      <c r="BD329" s="4">
        <v>2</v>
      </c>
      <c r="BE329" s="4">
        <v>2</v>
      </c>
      <c r="BF329" s="4">
        <v>3</v>
      </c>
      <c r="BG329" s="4">
        <v>4</v>
      </c>
      <c r="BH329" s="4">
        <v>3</v>
      </c>
      <c r="BI329" s="4">
        <v>3</v>
      </c>
      <c r="BJ329" s="4">
        <v>2</v>
      </c>
    </row>
    <row r="330" spans="1:62" ht="14" x14ac:dyDescent="0.15">
      <c r="A330" s="20" t="str">
        <f t="shared" si="5"/>
        <v>ServiceQualityWA[SQ001]</v>
      </c>
      <c r="B330" s="4" t="s">
        <v>891</v>
      </c>
      <c r="C330" s="4">
        <v>3</v>
      </c>
      <c r="D330" s="4">
        <v>5</v>
      </c>
      <c r="E330" s="4">
        <v>4</v>
      </c>
      <c r="F330" s="4">
        <v>1</v>
      </c>
      <c r="G330" s="4">
        <v>3</v>
      </c>
      <c r="H330" s="4">
        <v>5</v>
      </c>
      <c r="I330" s="4">
        <v>3</v>
      </c>
      <c r="J330" s="4">
        <v>3</v>
      </c>
      <c r="K330" s="4">
        <v>5</v>
      </c>
      <c r="L330" s="4">
        <v>5</v>
      </c>
      <c r="M330" s="4">
        <v>3</v>
      </c>
      <c r="N330" s="4">
        <v>5</v>
      </c>
      <c r="O330" s="4">
        <v>4</v>
      </c>
      <c r="P330" s="4">
        <v>3</v>
      </c>
      <c r="Q330" s="4">
        <v>4</v>
      </c>
      <c r="R330" s="4">
        <v>4</v>
      </c>
      <c r="S330" s="4">
        <v>4</v>
      </c>
      <c r="T330" s="4">
        <v>4</v>
      </c>
      <c r="U330" s="4">
        <v>2</v>
      </c>
      <c r="V330" s="4">
        <v>4</v>
      </c>
      <c r="W330" s="4">
        <v>2</v>
      </c>
      <c r="X330" s="4">
        <v>4</v>
      </c>
      <c r="Y330" s="4">
        <v>2</v>
      </c>
      <c r="Z330" s="4">
        <v>1</v>
      </c>
      <c r="AA330" s="4">
        <v>4</v>
      </c>
      <c r="AB330" s="4">
        <v>5</v>
      </c>
      <c r="AC330" s="4">
        <v>4</v>
      </c>
      <c r="AD330" s="4">
        <v>4</v>
      </c>
      <c r="AE330" s="4">
        <v>3</v>
      </c>
      <c r="AF330" s="4">
        <v>4</v>
      </c>
      <c r="AG330" s="4">
        <v>5</v>
      </c>
      <c r="AH330" s="4">
        <v>4</v>
      </c>
      <c r="AI330" s="4">
        <v>3</v>
      </c>
      <c r="AJ330" s="4">
        <v>4</v>
      </c>
      <c r="AK330" s="4">
        <v>4</v>
      </c>
      <c r="AL330" s="4">
        <v>5</v>
      </c>
      <c r="AM330" s="4">
        <v>4</v>
      </c>
      <c r="AN330" s="4">
        <v>3</v>
      </c>
      <c r="AO330" s="4">
        <v>5</v>
      </c>
      <c r="AP330" s="4">
        <v>4</v>
      </c>
      <c r="AQ330" s="4">
        <v>5</v>
      </c>
      <c r="AR330" s="4">
        <v>5</v>
      </c>
      <c r="AS330" s="4">
        <v>3</v>
      </c>
      <c r="AT330" s="4">
        <v>3</v>
      </c>
      <c r="AU330" s="4">
        <v>1</v>
      </c>
      <c r="AV330" s="4">
        <v>3</v>
      </c>
      <c r="AW330" s="4">
        <v>3</v>
      </c>
      <c r="AX330" s="4">
        <v>4</v>
      </c>
      <c r="AY330" s="4">
        <v>5</v>
      </c>
      <c r="AZ330" s="4">
        <v>3</v>
      </c>
      <c r="BA330" s="4">
        <v>4</v>
      </c>
      <c r="BB330" s="4">
        <v>5</v>
      </c>
      <c r="BC330" s="4">
        <v>3</v>
      </c>
      <c r="BD330" s="4">
        <v>3</v>
      </c>
      <c r="BE330" s="4">
        <v>3</v>
      </c>
      <c r="BF330" s="4">
        <v>4</v>
      </c>
      <c r="BG330" s="4">
        <v>4</v>
      </c>
      <c r="BH330" s="4">
        <v>3</v>
      </c>
      <c r="BI330" s="4">
        <v>3</v>
      </c>
      <c r="BJ330" s="4">
        <v>3</v>
      </c>
    </row>
    <row r="331" spans="1:62" ht="14" x14ac:dyDescent="0.15">
      <c r="A331" s="20" t="str">
        <f t="shared" si="5"/>
        <v>ServiceQualityWA[SQ002]</v>
      </c>
      <c r="B331" s="4" t="s">
        <v>892</v>
      </c>
      <c r="C331" s="4">
        <v>3</v>
      </c>
      <c r="D331" s="4">
        <v>5</v>
      </c>
      <c r="E331" s="4">
        <v>4</v>
      </c>
      <c r="F331" s="4">
        <v>3</v>
      </c>
      <c r="G331" s="4">
        <v>4</v>
      </c>
      <c r="H331" s="4">
        <v>5</v>
      </c>
      <c r="I331" s="4">
        <v>3</v>
      </c>
      <c r="J331" s="4">
        <v>4</v>
      </c>
      <c r="K331" s="4">
        <v>4</v>
      </c>
      <c r="L331" s="4">
        <v>5</v>
      </c>
      <c r="M331" s="4">
        <v>5</v>
      </c>
      <c r="N331" s="4">
        <v>5</v>
      </c>
      <c r="O331" s="4">
        <v>5</v>
      </c>
      <c r="P331" s="4">
        <v>4</v>
      </c>
      <c r="Q331" s="4">
        <v>5</v>
      </c>
      <c r="R331" s="4">
        <v>5</v>
      </c>
      <c r="S331" s="4">
        <v>4</v>
      </c>
      <c r="T331" s="4">
        <v>4</v>
      </c>
      <c r="U331" s="4">
        <v>5</v>
      </c>
      <c r="V331" s="4">
        <v>5</v>
      </c>
      <c r="W331" s="4">
        <v>5</v>
      </c>
      <c r="X331" s="4">
        <v>5</v>
      </c>
      <c r="Y331" s="4">
        <v>3</v>
      </c>
      <c r="Z331" s="4">
        <v>2</v>
      </c>
      <c r="AA331" s="4">
        <v>4</v>
      </c>
      <c r="AB331" s="4">
        <v>5</v>
      </c>
      <c r="AC331" s="4">
        <v>4</v>
      </c>
      <c r="AD331" s="4">
        <v>5</v>
      </c>
      <c r="AE331" s="4">
        <v>4</v>
      </c>
      <c r="AF331" s="4">
        <v>4</v>
      </c>
      <c r="AG331" s="4">
        <v>5</v>
      </c>
      <c r="AH331" s="4">
        <v>5</v>
      </c>
      <c r="AI331" s="4">
        <v>5</v>
      </c>
      <c r="AJ331" s="4">
        <v>5</v>
      </c>
      <c r="AK331" s="4">
        <v>5</v>
      </c>
      <c r="AL331" s="4">
        <v>5</v>
      </c>
      <c r="AM331" s="4">
        <v>3</v>
      </c>
      <c r="AN331" s="4">
        <v>4</v>
      </c>
      <c r="AO331" s="4">
        <v>5</v>
      </c>
      <c r="AP331" s="4">
        <v>5</v>
      </c>
      <c r="AQ331" s="4">
        <v>5</v>
      </c>
      <c r="AR331" s="4">
        <v>5</v>
      </c>
      <c r="AS331" s="4">
        <v>3</v>
      </c>
      <c r="AT331" s="4">
        <v>4</v>
      </c>
      <c r="AU331" s="4">
        <v>2</v>
      </c>
      <c r="AV331" s="4">
        <v>4</v>
      </c>
      <c r="AW331" s="4">
        <v>5</v>
      </c>
      <c r="AX331" s="4">
        <v>4</v>
      </c>
      <c r="AY331" s="4">
        <v>5</v>
      </c>
      <c r="AZ331" s="4">
        <v>3</v>
      </c>
      <c r="BA331" s="4">
        <v>5</v>
      </c>
      <c r="BB331" s="4">
        <v>5</v>
      </c>
      <c r="BC331" s="4">
        <v>5</v>
      </c>
      <c r="BD331" s="4">
        <v>5</v>
      </c>
      <c r="BE331" s="4">
        <v>3</v>
      </c>
      <c r="BF331" s="4">
        <v>4</v>
      </c>
      <c r="BG331" s="4">
        <v>5</v>
      </c>
      <c r="BH331" s="4">
        <v>3</v>
      </c>
      <c r="BI331" s="4">
        <v>4</v>
      </c>
      <c r="BJ331" s="4">
        <v>4</v>
      </c>
    </row>
    <row r="332" spans="1:62" ht="14" x14ac:dyDescent="0.15">
      <c r="A332" s="20" t="str">
        <f t="shared" si="5"/>
        <v>ServiceQualityWA[SQ003]</v>
      </c>
      <c r="B332" s="4" t="s">
        <v>893</v>
      </c>
      <c r="C332" s="4">
        <v>3</v>
      </c>
      <c r="D332" s="4">
        <v>5</v>
      </c>
      <c r="E332" s="4">
        <v>4</v>
      </c>
      <c r="F332" s="4">
        <v>3</v>
      </c>
      <c r="G332" s="4">
        <v>3</v>
      </c>
      <c r="H332" s="4">
        <v>5</v>
      </c>
      <c r="I332" s="4">
        <v>3</v>
      </c>
      <c r="J332" s="4">
        <v>5</v>
      </c>
      <c r="K332" s="4">
        <v>3</v>
      </c>
      <c r="L332" s="4">
        <v>5</v>
      </c>
      <c r="M332" s="4">
        <v>4</v>
      </c>
      <c r="N332" s="4">
        <v>5</v>
      </c>
      <c r="O332" s="4">
        <v>4</v>
      </c>
      <c r="P332" s="4">
        <v>3</v>
      </c>
      <c r="Q332" s="4">
        <v>5</v>
      </c>
      <c r="R332" s="4">
        <v>5</v>
      </c>
      <c r="S332" s="4">
        <v>5</v>
      </c>
      <c r="T332" s="4">
        <v>4</v>
      </c>
      <c r="U332" s="4">
        <v>4</v>
      </c>
      <c r="V332" s="4">
        <v>4</v>
      </c>
      <c r="W332" s="4">
        <v>4</v>
      </c>
      <c r="X332" s="4">
        <v>5</v>
      </c>
      <c r="Y332" s="4">
        <v>3</v>
      </c>
      <c r="Z332" s="4">
        <v>3</v>
      </c>
      <c r="AA332" s="4">
        <v>4</v>
      </c>
      <c r="AB332" s="4">
        <v>5</v>
      </c>
      <c r="AC332" s="4">
        <v>4</v>
      </c>
      <c r="AD332" s="4">
        <v>4</v>
      </c>
      <c r="AE332" s="4">
        <v>4</v>
      </c>
      <c r="AF332" s="4">
        <v>4</v>
      </c>
      <c r="AG332" s="4">
        <v>5</v>
      </c>
      <c r="AH332" s="4">
        <v>4</v>
      </c>
      <c r="AI332" s="4">
        <v>4</v>
      </c>
      <c r="AJ332" s="4">
        <v>5</v>
      </c>
      <c r="AK332" s="4">
        <v>5</v>
      </c>
      <c r="AL332" s="4">
        <v>5</v>
      </c>
      <c r="AM332" s="4">
        <v>3</v>
      </c>
      <c r="AN332" s="4">
        <v>4</v>
      </c>
      <c r="AO332" s="4">
        <v>5</v>
      </c>
      <c r="AP332" s="4">
        <v>5</v>
      </c>
      <c r="AQ332" s="4">
        <v>5</v>
      </c>
      <c r="AR332" s="4">
        <v>5</v>
      </c>
      <c r="AS332" s="4">
        <v>3</v>
      </c>
      <c r="AT332" s="4">
        <v>2</v>
      </c>
      <c r="AU332" s="4">
        <v>2</v>
      </c>
      <c r="AV332" s="4">
        <v>4</v>
      </c>
      <c r="AW332" s="4">
        <v>4</v>
      </c>
      <c r="AX332" s="4">
        <v>4</v>
      </c>
      <c r="AY332" s="4">
        <v>5</v>
      </c>
      <c r="AZ332" s="4">
        <v>3</v>
      </c>
      <c r="BA332" s="4">
        <v>5</v>
      </c>
      <c r="BB332" s="4">
        <v>4</v>
      </c>
      <c r="BC332" s="4">
        <v>4</v>
      </c>
      <c r="BD332" s="4">
        <v>5</v>
      </c>
      <c r="BE332" s="4">
        <v>3</v>
      </c>
      <c r="BF332" s="4">
        <v>4</v>
      </c>
      <c r="BG332" s="4">
        <v>4</v>
      </c>
      <c r="BH332" s="4">
        <v>1</v>
      </c>
      <c r="BI332" s="4">
        <v>3</v>
      </c>
      <c r="BJ332" s="4">
        <v>4</v>
      </c>
    </row>
    <row r="333" spans="1:62" ht="14" x14ac:dyDescent="0.15">
      <c r="A333" s="20" t="str">
        <f t="shared" si="5"/>
        <v>ServiceQualityWA[SQ004]</v>
      </c>
      <c r="B333" s="4" t="s">
        <v>894</v>
      </c>
      <c r="C333" s="4">
        <v>3</v>
      </c>
      <c r="D333" s="4">
        <v>5</v>
      </c>
      <c r="E333" s="4">
        <v>3</v>
      </c>
      <c r="F333" s="4">
        <v>1</v>
      </c>
      <c r="G333" s="4">
        <v>3</v>
      </c>
      <c r="H333" s="4">
        <v>4</v>
      </c>
      <c r="I333" s="4">
        <v>2</v>
      </c>
      <c r="J333" s="4">
        <v>3</v>
      </c>
      <c r="K333" s="4">
        <v>4</v>
      </c>
      <c r="L333" s="4">
        <v>2</v>
      </c>
      <c r="M333" s="4">
        <v>2</v>
      </c>
      <c r="N333" s="4">
        <v>5</v>
      </c>
      <c r="O333" s="4">
        <v>4</v>
      </c>
      <c r="P333" s="4">
        <v>3</v>
      </c>
      <c r="Q333" s="4">
        <v>4</v>
      </c>
      <c r="R333" s="4">
        <v>5</v>
      </c>
      <c r="S333" s="4">
        <v>4</v>
      </c>
      <c r="T333" s="4">
        <v>3</v>
      </c>
      <c r="U333" s="4">
        <v>3</v>
      </c>
      <c r="V333" s="4">
        <v>3</v>
      </c>
      <c r="W333" s="4">
        <v>2</v>
      </c>
      <c r="X333" s="4">
        <v>4</v>
      </c>
      <c r="Y333" s="4">
        <v>3</v>
      </c>
      <c r="Z333" s="4">
        <v>1</v>
      </c>
      <c r="AA333" s="4">
        <v>2</v>
      </c>
      <c r="AB333" s="4">
        <v>4</v>
      </c>
      <c r="AC333" s="4">
        <v>4</v>
      </c>
      <c r="AD333" s="4">
        <v>4</v>
      </c>
      <c r="AE333" s="4">
        <v>3</v>
      </c>
      <c r="AF333" s="4">
        <v>3</v>
      </c>
      <c r="AG333" s="4">
        <v>5</v>
      </c>
      <c r="AH333" s="4">
        <v>3</v>
      </c>
      <c r="AI333" s="4">
        <v>3</v>
      </c>
      <c r="AJ333" s="4">
        <v>4</v>
      </c>
      <c r="AK333" s="4">
        <v>4</v>
      </c>
      <c r="AL333" s="4">
        <v>4</v>
      </c>
      <c r="AM333" s="4">
        <v>2</v>
      </c>
      <c r="AN333" s="4">
        <v>3</v>
      </c>
      <c r="AO333" s="4">
        <v>3</v>
      </c>
      <c r="AP333" s="4">
        <v>2</v>
      </c>
      <c r="AQ333" s="4">
        <v>4</v>
      </c>
      <c r="AR333" s="4">
        <v>4</v>
      </c>
      <c r="AS333" s="4">
        <v>3</v>
      </c>
      <c r="AT333" s="4">
        <v>2</v>
      </c>
      <c r="AU333" s="4">
        <v>2</v>
      </c>
      <c r="AV333" s="4">
        <v>3</v>
      </c>
      <c r="AW333" s="4">
        <v>3</v>
      </c>
      <c r="AX333" s="4">
        <v>3</v>
      </c>
      <c r="AY333" s="4">
        <v>4</v>
      </c>
      <c r="AZ333" s="4">
        <v>3</v>
      </c>
      <c r="BA333" s="4">
        <v>5</v>
      </c>
      <c r="BB333" s="4">
        <v>4</v>
      </c>
      <c r="BC333" s="4">
        <v>3</v>
      </c>
      <c r="BD333" s="4">
        <v>3</v>
      </c>
      <c r="BE333" s="4">
        <v>2</v>
      </c>
      <c r="BF333" s="4">
        <v>3</v>
      </c>
      <c r="BG333" s="4">
        <v>4</v>
      </c>
      <c r="BH333" s="4">
        <v>3</v>
      </c>
      <c r="BI333" s="4">
        <v>3</v>
      </c>
      <c r="BJ333" s="4">
        <v>3</v>
      </c>
    </row>
    <row r="334" spans="1:62" ht="14" x14ac:dyDescent="0.15">
      <c r="A334" s="20" t="str">
        <f t="shared" si="5"/>
        <v>ServiceQualityWA[SQ005]</v>
      </c>
      <c r="B334" s="4" t="s">
        <v>895</v>
      </c>
      <c r="C334" s="4">
        <v>3</v>
      </c>
      <c r="D334" s="4">
        <v>5</v>
      </c>
      <c r="E334" s="4">
        <v>3</v>
      </c>
      <c r="F334" s="4">
        <v>4</v>
      </c>
      <c r="G334" s="4">
        <v>3</v>
      </c>
      <c r="H334" s="4">
        <v>3</v>
      </c>
      <c r="I334" s="4">
        <v>3</v>
      </c>
      <c r="J334" s="4">
        <v>5</v>
      </c>
      <c r="K334" s="4">
        <v>4</v>
      </c>
      <c r="L334" s="4">
        <v>3</v>
      </c>
      <c r="M334" s="4">
        <v>4</v>
      </c>
      <c r="N334" s="4">
        <v>5</v>
      </c>
      <c r="O334" s="4">
        <v>3</v>
      </c>
      <c r="P334" s="4">
        <v>4</v>
      </c>
      <c r="Q334" s="4">
        <v>5</v>
      </c>
      <c r="R334" s="4">
        <v>5</v>
      </c>
      <c r="S334" s="4">
        <v>5</v>
      </c>
      <c r="T334" s="4">
        <v>3</v>
      </c>
      <c r="U334" s="4">
        <v>3</v>
      </c>
      <c r="V334" s="4">
        <v>4</v>
      </c>
      <c r="W334" s="4">
        <v>1</v>
      </c>
      <c r="X334" s="4">
        <v>4</v>
      </c>
      <c r="Y334" s="4">
        <v>3</v>
      </c>
      <c r="Z334" s="4">
        <v>2</v>
      </c>
      <c r="AA334" s="4">
        <v>3</v>
      </c>
      <c r="AB334" s="4">
        <v>5</v>
      </c>
      <c r="AC334" s="4">
        <v>4</v>
      </c>
      <c r="AD334" s="4">
        <v>4</v>
      </c>
      <c r="AE334" s="4">
        <v>4</v>
      </c>
      <c r="AF334" s="4">
        <v>4</v>
      </c>
      <c r="AG334" s="4">
        <v>5</v>
      </c>
      <c r="AH334" s="4">
        <v>4</v>
      </c>
      <c r="AI334" s="4">
        <v>3</v>
      </c>
      <c r="AJ334" s="4">
        <v>3</v>
      </c>
      <c r="AK334" s="4">
        <v>4</v>
      </c>
      <c r="AL334" s="4">
        <v>5</v>
      </c>
      <c r="AM334" s="4">
        <v>4</v>
      </c>
      <c r="AN334" s="4">
        <v>3</v>
      </c>
      <c r="AO334" s="4">
        <v>4</v>
      </c>
      <c r="AP334" s="4">
        <v>3</v>
      </c>
      <c r="AQ334" s="4">
        <v>5</v>
      </c>
      <c r="AR334" s="4">
        <v>4</v>
      </c>
      <c r="AS334" s="4">
        <v>3</v>
      </c>
      <c r="AT334" s="4">
        <v>2</v>
      </c>
      <c r="AU334" s="4">
        <v>2</v>
      </c>
      <c r="AV334" s="4">
        <v>4</v>
      </c>
      <c r="AW334" s="4">
        <v>5</v>
      </c>
      <c r="AX334" s="4">
        <v>3</v>
      </c>
      <c r="AY334" s="4">
        <v>4</v>
      </c>
      <c r="AZ334" s="4">
        <v>3</v>
      </c>
      <c r="BA334" s="4">
        <v>5</v>
      </c>
      <c r="BB334" s="4">
        <v>5</v>
      </c>
      <c r="BC334" s="4">
        <v>4</v>
      </c>
      <c r="BD334" s="4">
        <v>3</v>
      </c>
      <c r="BE334" s="4">
        <v>2</v>
      </c>
      <c r="BF334" s="4">
        <v>5</v>
      </c>
      <c r="BG334" s="4">
        <v>4</v>
      </c>
      <c r="BH334" s="4">
        <v>4</v>
      </c>
      <c r="BI334" s="4">
        <v>4</v>
      </c>
      <c r="BJ334" s="4">
        <v>3</v>
      </c>
    </row>
    <row r="335" spans="1:62" ht="14" x14ac:dyDescent="0.15">
      <c r="A335" s="20" t="str">
        <f t="shared" si="5"/>
        <v>KundenorientierungWA[SQ001]</v>
      </c>
      <c r="B335" s="4" t="s">
        <v>896</v>
      </c>
      <c r="C335" s="4">
        <v>3</v>
      </c>
      <c r="D335" s="4">
        <v>5</v>
      </c>
      <c r="E335" s="4">
        <v>4</v>
      </c>
      <c r="F335" s="4">
        <v>2</v>
      </c>
      <c r="G335" s="4">
        <v>3</v>
      </c>
      <c r="H335" s="4">
        <v>5</v>
      </c>
      <c r="I335" s="4">
        <v>3</v>
      </c>
      <c r="J335" s="4">
        <v>4</v>
      </c>
      <c r="K335" s="4">
        <v>4</v>
      </c>
      <c r="L335" s="4">
        <v>5</v>
      </c>
      <c r="M335" s="4">
        <v>4</v>
      </c>
      <c r="N335" s="4">
        <v>5</v>
      </c>
      <c r="O335" s="4">
        <v>5</v>
      </c>
      <c r="P335" s="4">
        <v>4</v>
      </c>
      <c r="Q335" s="4">
        <v>5</v>
      </c>
      <c r="R335" s="4">
        <v>5</v>
      </c>
      <c r="S335" s="4">
        <v>4</v>
      </c>
      <c r="T335" s="4">
        <v>4</v>
      </c>
      <c r="U335" s="4">
        <v>4</v>
      </c>
      <c r="V335" s="4">
        <v>4</v>
      </c>
      <c r="W335" s="4">
        <v>2</v>
      </c>
      <c r="X335" s="4">
        <v>5</v>
      </c>
      <c r="Y335" s="4">
        <v>4</v>
      </c>
      <c r="Z335" s="4">
        <v>3</v>
      </c>
      <c r="AA335" s="4">
        <v>4</v>
      </c>
      <c r="AB335" s="4">
        <v>5</v>
      </c>
      <c r="AC335" s="4">
        <v>4</v>
      </c>
      <c r="AD335" s="4">
        <v>5</v>
      </c>
      <c r="AE335" s="4">
        <v>4</v>
      </c>
      <c r="AF335" s="4">
        <v>4</v>
      </c>
      <c r="AG335" s="4">
        <v>5</v>
      </c>
      <c r="AH335" s="4">
        <v>4</v>
      </c>
      <c r="AI335" s="4">
        <v>4</v>
      </c>
      <c r="AJ335" s="4">
        <v>5</v>
      </c>
      <c r="AK335" s="4">
        <v>4</v>
      </c>
      <c r="AL335" s="4">
        <v>5</v>
      </c>
      <c r="AM335" s="4">
        <v>3</v>
      </c>
      <c r="AN335" s="4">
        <v>4</v>
      </c>
      <c r="AO335" s="4">
        <v>5</v>
      </c>
      <c r="AP335" s="4">
        <v>4</v>
      </c>
      <c r="AQ335" s="4">
        <v>5</v>
      </c>
      <c r="AR335" s="4">
        <v>4</v>
      </c>
      <c r="AS335" s="4">
        <v>3</v>
      </c>
      <c r="AT335" s="4">
        <v>2</v>
      </c>
      <c r="AU335" s="4">
        <v>3</v>
      </c>
      <c r="AV335" s="4">
        <v>4</v>
      </c>
      <c r="AW335" s="4">
        <v>5</v>
      </c>
      <c r="AX335" s="4">
        <v>4</v>
      </c>
      <c r="AY335" s="4">
        <v>5</v>
      </c>
      <c r="AZ335" s="4">
        <v>3</v>
      </c>
      <c r="BA335" s="4">
        <v>4</v>
      </c>
      <c r="BB335" s="4">
        <v>4</v>
      </c>
      <c r="BC335" s="4">
        <v>4</v>
      </c>
      <c r="BD335" s="4">
        <v>4</v>
      </c>
      <c r="BE335" s="4">
        <v>4</v>
      </c>
      <c r="BF335" s="4">
        <v>5</v>
      </c>
      <c r="BG335" s="4">
        <v>4</v>
      </c>
      <c r="BH335" s="4">
        <v>4</v>
      </c>
      <c r="BI335" s="4">
        <v>4</v>
      </c>
      <c r="BJ335" s="4">
        <v>4</v>
      </c>
    </row>
    <row r="336" spans="1:62" ht="14" x14ac:dyDescent="0.15">
      <c r="A336" s="20" t="str">
        <f t="shared" si="5"/>
        <v>KundenorientierungWA[SQ002]</v>
      </c>
      <c r="B336" s="4" t="s">
        <v>897</v>
      </c>
      <c r="C336" s="4">
        <v>3</v>
      </c>
      <c r="D336" s="4">
        <v>5</v>
      </c>
      <c r="E336" s="4">
        <v>3</v>
      </c>
      <c r="F336" s="4">
        <v>1</v>
      </c>
      <c r="G336" s="4">
        <v>3</v>
      </c>
      <c r="H336" s="4">
        <v>5</v>
      </c>
      <c r="I336" s="4">
        <v>3</v>
      </c>
      <c r="J336" s="4">
        <v>3</v>
      </c>
      <c r="K336" s="4">
        <v>4</v>
      </c>
      <c r="L336" s="4">
        <v>3</v>
      </c>
      <c r="M336" s="4">
        <v>2</v>
      </c>
      <c r="N336" s="4">
        <v>5</v>
      </c>
      <c r="O336" s="4">
        <v>4</v>
      </c>
      <c r="P336" s="4">
        <v>3</v>
      </c>
      <c r="Q336" s="4">
        <v>4</v>
      </c>
      <c r="R336" s="4">
        <v>5</v>
      </c>
      <c r="S336" s="4">
        <v>4</v>
      </c>
      <c r="T336" s="4">
        <v>3</v>
      </c>
      <c r="U336" s="4">
        <v>3</v>
      </c>
      <c r="V336" s="4">
        <v>3</v>
      </c>
      <c r="W336" s="4">
        <v>1</v>
      </c>
      <c r="X336" s="4">
        <v>4</v>
      </c>
      <c r="Y336" s="4">
        <v>4</v>
      </c>
      <c r="Z336" s="4">
        <v>3</v>
      </c>
      <c r="AA336" s="4">
        <v>3</v>
      </c>
      <c r="AB336" s="4">
        <v>4</v>
      </c>
      <c r="AC336" s="4">
        <v>4</v>
      </c>
      <c r="AD336" s="4">
        <v>4</v>
      </c>
      <c r="AE336" s="4">
        <v>3</v>
      </c>
      <c r="AF336" s="4">
        <v>4</v>
      </c>
      <c r="AG336" s="4">
        <v>5</v>
      </c>
      <c r="AH336" s="4">
        <v>4</v>
      </c>
      <c r="AI336" s="4">
        <v>3</v>
      </c>
      <c r="AJ336" s="4">
        <v>4</v>
      </c>
      <c r="AK336" s="4">
        <v>4</v>
      </c>
      <c r="AL336" s="4">
        <v>4</v>
      </c>
      <c r="AM336" s="4">
        <v>1</v>
      </c>
      <c r="AN336" s="4">
        <v>3</v>
      </c>
      <c r="AO336" s="4">
        <v>3</v>
      </c>
      <c r="AP336" s="4">
        <v>3</v>
      </c>
      <c r="AQ336" s="4">
        <v>4</v>
      </c>
      <c r="AR336" s="4">
        <v>5</v>
      </c>
      <c r="AS336" s="4">
        <v>2</v>
      </c>
      <c r="AT336" s="4">
        <v>2</v>
      </c>
      <c r="AU336" s="4">
        <v>3</v>
      </c>
      <c r="AV336" s="4">
        <v>3</v>
      </c>
      <c r="AW336" s="4">
        <v>3</v>
      </c>
      <c r="AX336" s="4">
        <v>3</v>
      </c>
      <c r="AY336" s="4">
        <v>4</v>
      </c>
      <c r="AZ336" s="4">
        <v>3</v>
      </c>
      <c r="BA336" s="4">
        <v>5</v>
      </c>
      <c r="BB336" s="4">
        <v>4</v>
      </c>
      <c r="BC336" s="4">
        <v>4</v>
      </c>
      <c r="BD336" s="4">
        <v>3</v>
      </c>
      <c r="BE336" s="4">
        <v>3</v>
      </c>
      <c r="BF336" s="4">
        <v>4</v>
      </c>
      <c r="BG336" s="4">
        <v>5</v>
      </c>
      <c r="BH336" s="4">
        <v>4</v>
      </c>
      <c r="BI336" s="4">
        <v>3</v>
      </c>
      <c r="BJ336" s="4">
        <v>3</v>
      </c>
    </row>
    <row r="337" spans="1:62" ht="14" x14ac:dyDescent="0.15">
      <c r="A337" s="20" t="str">
        <f t="shared" si="5"/>
        <v>KundenorientierungWA[SQ003]</v>
      </c>
      <c r="B337" s="4" t="s">
        <v>898</v>
      </c>
      <c r="C337" s="4">
        <v>3</v>
      </c>
      <c r="D337" s="4">
        <v>5</v>
      </c>
      <c r="E337" s="4">
        <v>3</v>
      </c>
      <c r="F337" s="4">
        <v>5</v>
      </c>
      <c r="G337" s="4">
        <v>3</v>
      </c>
      <c r="H337" s="4">
        <v>5</v>
      </c>
      <c r="I337" s="4">
        <v>3</v>
      </c>
      <c r="J337" s="4">
        <v>4</v>
      </c>
      <c r="K337" s="4">
        <v>4</v>
      </c>
      <c r="L337" s="4">
        <v>4</v>
      </c>
      <c r="M337" s="4">
        <v>4</v>
      </c>
      <c r="N337" s="4">
        <v>5</v>
      </c>
      <c r="O337" s="4">
        <v>4</v>
      </c>
      <c r="P337" s="4">
        <v>4</v>
      </c>
      <c r="Q337" s="4">
        <v>5</v>
      </c>
      <c r="R337" s="4">
        <v>5</v>
      </c>
      <c r="S337" s="4">
        <v>4</v>
      </c>
      <c r="T337" s="4">
        <v>4</v>
      </c>
      <c r="U337" s="4">
        <v>4</v>
      </c>
      <c r="V337" s="4">
        <v>4</v>
      </c>
      <c r="W337" s="4">
        <v>2</v>
      </c>
      <c r="X337" s="4">
        <v>5</v>
      </c>
      <c r="Y337" s="4">
        <v>4</v>
      </c>
      <c r="Z337" s="4">
        <v>4</v>
      </c>
      <c r="AA337" s="4">
        <v>4</v>
      </c>
      <c r="AB337" s="4">
        <v>4</v>
      </c>
      <c r="AC337" s="4">
        <v>4</v>
      </c>
      <c r="AD337" s="4">
        <v>4</v>
      </c>
      <c r="AE337" s="4">
        <v>3</v>
      </c>
      <c r="AF337" s="4">
        <v>5</v>
      </c>
      <c r="AG337" s="4">
        <v>5</v>
      </c>
      <c r="AH337" s="4">
        <v>4</v>
      </c>
      <c r="AI337" s="4">
        <v>4</v>
      </c>
      <c r="AJ337" s="4">
        <v>5</v>
      </c>
      <c r="AK337" s="4">
        <v>4</v>
      </c>
      <c r="AL337" s="4">
        <v>4</v>
      </c>
      <c r="AM337" s="4">
        <v>2</v>
      </c>
      <c r="AN337" s="4">
        <v>4</v>
      </c>
      <c r="AO337" s="4">
        <v>4</v>
      </c>
      <c r="AP337" s="4">
        <v>3</v>
      </c>
      <c r="AQ337" s="4">
        <v>4</v>
      </c>
      <c r="AR337" s="4">
        <v>4</v>
      </c>
      <c r="AS337" s="4">
        <v>3</v>
      </c>
      <c r="AT337" s="4">
        <v>2</v>
      </c>
      <c r="AU337" s="4">
        <v>2</v>
      </c>
      <c r="AV337" s="4">
        <v>4</v>
      </c>
      <c r="AW337" s="4">
        <v>4</v>
      </c>
      <c r="AX337" s="4">
        <v>4</v>
      </c>
      <c r="AY337" s="4">
        <v>5</v>
      </c>
      <c r="AZ337" s="4">
        <v>3</v>
      </c>
      <c r="BA337" s="4">
        <v>5</v>
      </c>
      <c r="BB337" s="4">
        <v>4</v>
      </c>
      <c r="BC337" s="4">
        <v>4</v>
      </c>
      <c r="BD337" s="4">
        <v>4</v>
      </c>
      <c r="BE337" s="4">
        <v>3</v>
      </c>
      <c r="BF337" s="4">
        <v>5</v>
      </c>
      <c r="BG337" s="4">
        <v>5</v>
      </c>
      <c r="BH337" s="4">
        <v>4</v>
      </c>
      <c r="BI337" s="4">
        <v>3</v>
      </c>
      <c r="BJ337" s="4">
        <v>4</v>
      </c>
    </row>
    <row r="338" spans="1:62" ht="14" x14ac:dyDescent="0.15">
      <c r="A338" s="20" t="str">
        <f t="shared" si="5"/>
        <v>KundenorientierungWA[SQ004]</v>
      </c>
      <c r="B338" s="4" t="s">
        <v>899</v>
      </c>
      <c r="C338" s="4">
        <v>3</v>
      </c>
      <c r="D338" s="4">
        <v>5</v>
      </c>
      <c r="E338" s="4">
        <v>3</v>
      </c>
      <c r="F338" s="4">
        <v>3</v>
      </c>
      <c r="G338" s="4">
        <v>3</v>
      </c>
      <c r="H338" s="4">
        <v>5</v>
      </c>
      <c r="I338" s="4">
        <v>3</v>
      </c>
      <c r="J338" s="4">
        <v>3</v>
      </c>
      <c r="K338" s="4">
        <v>4</v>
      </c>
      <c r="L338" s="4">
        <v>3</v>
      </c>
      <c r="M338" s="4">
        <v>4</v>
      </c>
      <c r="N338" s="4">
        <v>5</v>
      </c>
      <c r="O338" s="4">
        <v>3</v>
      </c>
      <c r="P338" s="4">
        <v>4</v>
      </c>
      <c r="Q338" s="4">
        <v>4</v>
      </c>
      <c r="R338" s="4">
        <v>5</v>
      </c>
      <c r="S338" s="4">
        <v>5</v>
      </c>
      <c r="T338" s="4">
        <v>4</v>
      </c>
      <c r="U338" s="4">
        <v>3</v>
      </c>
      <c r="V338" s="4">
        <v>4</v>
      </c>
      <c r="W338" s="4">
        <v>1</v>
      </c>
      <c r="X338" s="4">
        <v>5</v>
      </c>
      <c r="Y338" s="4">
        <v>4</v>
      </c>
      <c r="Z338" s="4">
        <v>1</v>
      </c>
      <c r="AA338" s="4">
        <v>3</v>
      </c>
      <c r="AB338" s="4">
        <v>4</v>
      </c>
      <c r="AC338" s="4">
        <v>4</v>
      </c>
      <c r="AD338" s="4">
        <v>4</v>
      </c>
      <c r="AE338" s="4">
        <v>4</v>
      </c>
      <c r="AF338" s="4">
        <v>4</v>
      </c>
      <c r="AG338" s="4">
        <v>5</v>
      </c>
      <c r="AH338" s="4">
        <v>3</v>
      </c>
      <c r="AI338" s="4">
        <v>4</v>
      </c>
      <c r="AJ338" s="4">
        <v>4</v>
      </c>
      <c r="AK338" s="4">
        <v>4</v>
      </c>
      <c r="AL338" s="4">
        <v>4</v>
      </c>
      <c r="AM338" s="4">
        <v>4</v>
      </c>
      <c r="AN338" s="4">
        <v>3</v>
      </c>
      <c r="AO338" s="4">
        <v>5</v>
      </c>
      <c r="AP338" s="4">
        <v>3</v>
      </c>
      <c r="AQ338" s="4">
        <v>5</v>
      </c>
      <c r="AR338" s="4">
        <v>4</v>
      </c>
      <c r="AS338" s="4">
        <v>3</v>
      </c>
      <c r="AT338" s="4">
        <v>1</v>
      </c>
      <c r="AU338" s="4">
        <v>2</v>
      </c>
      <c r="AV338" s="4">
        <v>4</v>
      </c>
      <c r="AW338" s="4">
        <v>5</v>
      </c>
      <c r="AX338" s="4">
        <v>4</v>
      </c>
      <c r="AY338" s="4">
        <v>5</v>
      </c>
      <c r="AZ338" s="4">
        <v>3</v>
      </c>
      <c r="BA338" s="4">
        <v>5</v>
      </c>
      <c r="BB338" s="4">
        <v>4</v>
      </c>
      <c r="BC338" s="4">
        <v>4</v>
      </c>
      <c r="BD338" s="4">
        <v>2</v>
      </c>
      <c r="BE338" s="4">
        <v>2</v>
      </c>
      <c r="BF338" s="4">
        <v>5</v>
      </c>
      <c r="BG338" s="4">
        <v>4</v>
      </c>
      <c r="BH338" s="4">
        <v>4</v>
      </c>
      <c r="BI338" s="4">
        <v>4</v>
      </c>
      <c r="BJ338" s="4">
        <v>4</v>
      </c>
    </row>
    <row r="339" spans="1:62" ht="14" x14ac:dyDescent="0.15">
      <c r="A339" s="20" t="str">
        <f t="shared" si="5"/>
        <v>KundenorientierungWA[SQ005]</v>
      </c>
      <c r="B339" s="4" t="s">
        <v>900</v>
      </c>
      <c r="C339" s="4">
        <v>3</v>
      </c>
      <c r="D339" s="4">
        <v>5</v>
      </c>
      <c r="E339" s="4">
        <v>4</v>
      </c>
      <c r="F339" s="4">
        <v>4</v>
      </c>
      <c r="G339" s="4">
        <v>3</v>
      </c>
      <c r="H339" s="4">
        <v>5</v>
      </c>
      <c r="I339" s="4">
        <v>3</v>
      </c>
      <c r="J339" s="4">
        <v>4</v>
      </c>
      <c r="K339" s="4">
        <v>4</v>
      </c>
      <c r="L339" s="4">
        <v>4</v>
      </c>
      <c r="M339" s="4">
        <v>3</v>
      </c>
      <c r="N339" s="4">
        <v>5</v>
      </c>
      <c r="O339" s="4">
        <v>4</v>
      </c>
      <c r="P339" s="4">
        <v>4</v>
      </c>
      <c r="Q339" s="4">
        <v>5</v>
      </c>
      <c r="R339" s="4">
        <v>5</v>
      </c>
      <c r="S339" s="4">
        <v>4</v>
      </c>
      <c r="T339" s="4">
        <v>4</v>
      </c>
      <c r="U339" s="4">
        <v>3</v>
      </c>
      <c r="V339" s="4">
        <v>4</v>
      </c>
      <c r="W339" s="4">
        <v>1</v>
      </c>
      <c r="X339" s="4">
        <v>5</v>
      </c>
      <c r="Y339" s="4">
        <v>2</v>
      </c>
      <c r="Z339" s="4">
        <v>2</v>
      </c>
      <c r="AA339" s="4">
        <v>3</v>
      </c>
      <c r="AB339" s="4">
        <v>4</v>
      </c>
      <c r="AC339" s="4">
        <v>4</v>
      </c>
      <c r="AD339" s="4">
        <v>4</v>
      </c>
      <c r="AE339" s="4">
        <v>3</v>
      </c>
      <c r="AF339" s="4">
        <v>5</v>
      </c>
      <c r="AG339" s="4">
        <v>5</v>
      </c>
      <c r="AH339" s="4">
        <v>3</v>
      </c>
      <c r="AI339" s="4">
        <v>4</v>
      </c>
      <c r="AJ339" s="4">
        <v>5</v>
      </c>
      <c r="AK339" s="4">
        <v>3</v>
      </c>
      <c r="AL339" s="4">
        <v>5</v>
      </c>
      <c r="AM339" s="4">
        <v>3</v>
      </c>
      <c r="AN339" s="4">
        <v>3</v>
      </c>
      <c r="AO339" s="4">
        <v>3</v>
      </c>
      <c r="AP339" s="4">
        <v>4</v>
      </c>
      <c r="AQ339" s="4">
        <v>5</v>
      </c>
      <c r="AR339" s="4">
        <v>4</v>
      </c>
      <c r="AS339" s="4">
        <v>2</v>
      </c>
      <c r="AT339" s="4">
        <v>1</v>
      </c>
      <c r="AU339" s="4">
        <v>3</v>
      </c>
      <c r="AV339" s="4">
        <v>4</v>
      </c>
      <c r="AW339" s="4">
        <v>4</v>
      </c>
      <c r="AX339" s="4">
        <v>4</v>
      </c>
      <c r="AY339" s="4">
        <v>5</v>
      </c>
      <c r="AZ339" s="4">
        <v>3</v>
      </c>
      <c r="BA339" s="4">
        <v>4</v>
      </c>
      <c r="BB339" s="4">
        <v>4</v>
      </c>
      <c r="BC339" s="4">
        <v>4</v>
      </c>
      <c r="BD339" s="4">
        <v>3</v>
      </c>
      <c r="BE339" s="4">
        <v>3</v>
      </c>
      <c r="BF339" s="4">
        <v>4</v>
      </c>
      <c r="BG339" s="4">
        <v>5</v>
      </c>
      <c r="BH339" s="4">
        <v>4</v>
      </c>
      <c r="BI339" s="4">
        <v>3</v>
      </c>
      <c r="BJ339" s="4">
        <v>4</v>
      </c>
    </row>
    <row r="340" spans="1:62" ht="14" x14ac:dyDescent="0.15">
      <c r="A340" s="20" t="str">
        <f t="shared" si="5"/>
        <v>KundenorientierungWA[SQ006]</v>
      </c>
      <c r="B340" s="4" t="s">
        <v>901</v>
      </c>
      <c r="C340" s="4">
        <v>3</v>
      </c>
      <c r="D340" s="4">
        <v>5</v>
      </c>
      <c r="E340" s="4">
        <v>3</v>
      </c>
      <c r="F340" s="4">
        <v>4</v>
      </c>
      <c r="G340" s="4">
        <v>3</v>
      </c>
      <c r="H340" s="4">
        <v>5</v>
      </c>
      <c r="I340" s="4">
        <v>3</v>
      </c>
      <c r="J340" s="4">
        <v>4</v>
      </c>
      <c r="K340" s="4">
        <v>4</v>
      </c>
      <c r="L340" s="4">
        <v>4</v>
      </c>
      <c r="M340" s="4">
        <v>3</v>
      </c>
      <c r="N340" s="4">
        <v>5</v>
      </c>
      <c r="O340" s="4">
        <v>4</v>
      </c>
      <c r="P340" s="4">
        <v>3</v>
      </c>
      <c r="Q340" s="4">
        <v>5</v>
      </c>
      <c r="R340" s="4">
        <v>5</v>
      </c>
      <c r="S340" s="4">
        <v>5</v>
      </c>
      <c r="T340" s="4">
        <v>4</v>
      </c>
      <c r="U340" s="4">
        <v>3</v>
      </c>
      <c r="V340" s="4">
        <v>4</v>
      </c>
      <c r="W340" s="4">
        <v>1</v>
      </c>
      <c r="X340" s="4">
        <v>5</v>
      </c>
      <c r="Y340" s="4">
        <v>4</v>
      </c>
      <c r="Z340" s="4">
        <v>3</v>
      </c>
      <c r="AA340" s="4">
        <v>4</v>
      </c>
      <c r="AB340" s="4">
        <v>4</v>
      </c>
      <c r="AC340" s="4">
        <v>4</v>
      </c>
      <c r="AD340" s="4">
        <v>4</v>
      </c>
      <c r="AE340" s="4">
        <v>4</v>
      </c>
      <c r="AF340" s="4">
        <v>4</v>
      </c>
      <c r="AG340" s="4">
        <v>5</v>
      </c>
      <c r="AH340" s="4">
        <v>4</v>
      </c>
      <c r="AI340" s="4">
        <v>4</v>
      </c>
      <c r="AJ340" s="4">
        <v>5</v>
      </c>
      <c r="AK340" s="4">
        <v>4</v>
      </c>
      <c r="AL340" s="4">
        <v>4</v>
      </c>
      <c r="AM340" s="4">
        <v>2</v>
      </c>
      <c r="AN340" s="4">
        <v>4</v>
      </c>
      <c r="AO340" s="4">
        <v>4</v>
      </c>
      <c r="AP340" s="4">
        <v>3</v>
      </c>
      <c r="AQ340" s="4">
        <v>5</v>
      </c>
      <c r="AR340" s="4">
        <v>5</v>
      </c>
      <c r="AS340" s="4">
        <v>2</v>
      </c>
      <c r="AT340" s="4">
        <v>2</v>
      </c>
      <c r="AU340" s="4">
        <v>2</v>
      </c>
      <c r="AV340" s="4">
        <v>4</v>
      </c>
      <c r="AW340" s="4">
        <v>3</v>
      </c>
      <c r="AX340" s="4">
        <v>4</v>
      </c>
      <c r="AY340" s="4">
        <v>5</v>
      </c>
      <c r="AZ340" s="4">
        <v>3</v>
      </c>
      <c r="BA340" s="4">
        <v>4</v>
      </c>
      <c r="BB340" s="4">
        <v>4</v>
      </c>
      <c r="BC340" s="4">
        <v>4</v>
      </c>
      <c r="BD340" s="4">
        <v>3</v>
      </c>
      <c r="BE340" s="4">
        <v>3</v>
      </c>
      <c r="BF340" s="4">
        <v>5</v>
      </c>
      <c r="BG340" s="4">
        <v>5</v>
      </c>
      <c r="BH340" s="4">
        <v>4</v>
      </c>
      <c r="BI340" s="4">
        <v>3</v>
      </c>
      <c r="BJ340" s="4">
        <v>3</v>
      </c>
    </row>
    <row r="341" spans="1:62" ht="14" x14ac:dyDescent="0.15">
      <c r="A341" s="20" t="str">
        <f t="shared" si="5"/>
        <v>KompetenzWA[SQ001]</v>
      </c>
      <c r="B341" s="4" t="s">
        <v>902</v>
      </c>
      <c r="C341" s="4">
        <v>3</v>
      </c>
      <c r="D341" s="4">
        <v>5</v>
      </c>
      <c r="E341" s="4">
        <v>4</v>
      </c>
      <c r="F341" s="4">
        <v>5</v>
      </c>
      <c r="G341" s="4">
        <v>3</v>
      </c>
      <c r="H341" s="4">
        <v>4</v>
      </c>
      <c r="I341" s="4">
        <v>1</v>
      </c>
      <c r="J341" s="4">
        <v>3</v>
      </c>
      <c r="K341" s="4">
        <v>4</v>
      </c>
      <c r="L341" s="4">
        <v>5</v>
      </c>
      <c r="M341" s="4">
        <v>3</v>
      </c>
      <c r="N341" s="4">
        <v>4</v>
      </c>
      <c r="O341" s="4">
        <v>5</v>
      </c>
      <c r="P341" s="4">
        <v>2</v>
      </c>
      <c r="Q341" s="4">
        <v>3</v>
      </c>
      <c r="R341" s="4">
        <v>2</v>
      </c>
      <c r="S341" s="4">
        <v>5</v>
      </c>
      <c r="T341" s="4">
        <v>4</v>
      </c>
      <c r="U341" s="4">
        <v>4</v>
      </c>
      <c r="V341" s="4">
        <v>3</v>
      </c>
      <c r="W341" s="4">
        <v>4</v>
      </c>
      <c r="X341" s="4">
        <v>4</v>
      </c>
      <c r="Y341" s="4">
        <v>2</v>
      </c>
      <c r="Z341" s="4">
        <v>1</v>
      </c>
      <c r="AA341" s="4">
        <v>3</v>
      </c>
      <c r="AB341" s="4">
        <v>4</v>
      </c>
      <c r="AC341" s="4">
        <v>5</v>
      </c>
      <c r="AD341" s="4">
        <v>4</v>
      </c>
      <c r="AE341" s="4">
        <v>3</v>
      </c>
      <c r="AF341" s="4">
        <v>4</v>
      </c>
      <c r="AG341" s="4">
        <v>5</v>
      </c>
      <c r="AH341" s="4">
        <v>4</v>
      </c>
      <c r="AI341" s="4">
        <v>2</v>
      </c>
      <c r="AJ341" s="4">
        <v>4</v>
      </c>
      <c r="AK341" s="4">
        <v>4</v>
      </c>
      <c r="AL341" s="4">
        <v>4</v>
      </c>
      <c r="AM341" s="4">
        <v>1</v>
      </c>
      <c r="AN341" s="4">
        <v>3</v>
      </c>
      <c r="AO341" s="4">
        <v>1</v>
      </c>
      <c r="AP341" s="4">
        <v>4</v>
      </c>
      <c r="AQ341" s="4">
        <v>4</v>
      </c>
      <c r="AR341" s="4">
        <v>2</v>
      </c>
      <c r="AS341" s="4">
        <v>1</v>
      </c>
      <c r="AT341" s="4">
        <v>1</v>
      </c>
      <c r="AU341" s="4">
        <v>1</v>
      </c>
      <c r="AV341" s="4">
        <v>4</v>
      </c>
      <c r="AW341" s="4">
        <v>5</v>
      </c>
      <c r="AX341" s="4">
        <v>3</v>
      </c>
      <c r="AY341" s="4">
        <v>3</v>
      </c>
      <c r="AZ341" s="4">
        <v>2</v>
      </c>
      <c r="BA341" s="4">
        <v>4</v>
      </c>
      <c r="BB341" s="4">
        <v>2</v>
      </c>
      <c r="BC341" s="4">
        <v>3</v>
      </c>
      <c r="BD341" s="4">
        <v>2</v>
      </c>
      <c r="BE341" s="4">
        <v>2</v>
      </c>
      <c r="BF341" s="4">
        <v>4</v>
      </c>
      <c r="BG341" s="4">
        <v>5</v>
      </c>
      <c r="BH341" s="4">
        <v>3</v>
      </c>
      <c r="BI341" s="4">
        <v>2</v>
      </c>
      <c r="BJ341" s="4">
        <v>3</v>
      </c>
    </row>
    <row r="342" spans="1:62" ht="14" x14ac:dyDescent="0.15">
      <c r="A342" s="20" t="str">
        <f t="shared" si="5"/>
        <v>KompetenzWA[SQ002]</v>
      </c>
      <c r="B342" s="4" t="s">
        <v>903</v>
      </c>
      <c r="C342" s="4">
        <v>3</v>
      </c>
      <c r="D342" s="4">
        <v>5</v>
      </c>
      <c r="E342" s="4">
        <v>4</v>
      </c>
      <c r="F342" s="4">
        <v>3</v>
      </c>
      <c r="G342" s="4">
        <v>3</v>
      </c>
      <c r="H342" s="4">
        <v>4</v>
      </c>
      <c r="I342" s="4">
        <v>2</v>
      </c>
      <c r="J342" s="4">
        <v>4</v>
      </c>
      <c r="K342" s="4">
        <v>4</v>
      </c>
      <c r="L342" s="4">
        <v>5</v>
      </c>
      <c r="M342" s="4">
        <v>3</v>
      </c>
      <c r="N342" s="4">
        <v>4</v>
      </c>
      <c r="O342" s="4">
        <v>5</v>
      </c>
      <c r="P342" s="4">
        <v>1</v>
      </c>
      <c r="Q342" s="4">
        <v>3</v>
      </c>
      <c r="R342" s="4">
        <v>4</v>
      </c>
      <c r="S342" s="4">
        <v>4</v>
      </c>
      <c r="T342" s="4">
        <v>4</v>
      </c>
      <c r="U342" s="4">
        <v>4</v>
      </c>
      <c r="V342" s="4">
        <v>4</v>
      </c>
      <c r="W342" s="4">
        <v>4</v>
      </c>
      <c r="X342" s="4">
        <v>3</v>
      </c>
      <c r="Y342" s="4">
        <v>2</v>
      </c>
      <c r="Z342" s="4">
        <v>1</v>
      </c>
      <c r="AA342" s="4">
        <v>4</v>
      </c>
      <c r="AB342" s="4">
        <v>4</v>
      </c>
      <c r="AC342" s="4">
        <v>4</v>
      </c>
      <c r="AD342" s="4">
        <v>3</v>
      </c>
      <c r="AE342" s="4">
        <v>2</v>
      </c>
      <c r="AF342" s="4">
        <v>4</v>
      </c>
      <c r="AG342" s="4">
        <v>5</v>
      </c>
      <c r="AH342" s="4">
        <v>5</v>
      </c>
      <c r="AI342" s="4">
        <v>3</v>
      </c>
      <c r="AJ342" s="4">
        <v>5</v>
      </c>
      <c r="AK342" s="4">
        <v>4</v>
      </c>
      <c r="AL342" s="4">
        <v>4</v>
      </c>
      <c r="AM342" s="4">
        <v>2</v>
      </c>
      <c r="AN342" s="4">
        <v>4</v>
      </c>
      <c r="AO342" s="4">
        <v>5</v>
      </c>
      <c r="AP342" s="4">
        <v>5</v>
      </c>
      <c r="AQ342" s="4">
        <v>4</v>
      </c>
      <c r="AR342" s="4">
        <v>5</v>
      </c>
      <c r="AS342" s="4">
        <v>1</v>
      </c>
      <c r="AT342" s="4">
        <v>1</v>
      </c>
      <c r="AU342" s="4">
        <v>1</v>
      </c>
      <c r="AV342" s="4">
        <v>4</v>
      </c>
      <c r="AW342" s="4">
        <v>5</v>
      </c>
      <c r="AX342" s="4">
        <v>4</v>
      </c>
      <c r="AY342" s="4">
        <v>3</v>
      </c>
      <c r="AZ342" s="4">
        <v>2</v>
      </c>
      <c r="BA342" s="4">
        <v>5</v>
      </c>
      <c r="BB342" s="4">
        <v>1</v>
      </c>
      <c r="BC342" s="4">
        <v>2</v>
      </c>
      <c r="BD342" s="4">
        <v>2</v>
      </c>
      <c r="BE342" s="4">
        <v>2</v>
      </c>
      <c r="BF342" s="4">
        <v>4</v>
      </c>
      <c r="BG342" s="4">
        <v>3</v>
      </c>
      <c r="BH342" s="4">
        <v>3</v>
      </c>
      <c r="BI342" s="4">
        <v>2</v>
      </c>
      <c r="BJ342" s="4">
        <v>3</v>
      </c>
    </row>
    <row r="343" spans="1:62" ht="14" x14ac:dyDescent="0.15">
      <c r="A343" s="20" t="str">
        <f t="shared" si="5"/>
        <v>KompetenzWA[SQ003]</v>
      </c>
      <c r="B343" s="4" t="s">
        <v>904</v>
      </c>
      <c r="C343" s="4">
        <v>3</v>
      </c>
      <c r="D343" s="4">
        <v>5</v>
      </c>
      <c r="E343" s="4">
        <v>2</v>
      </c>
      <c r="F343" s="4">
        <v>5</v>
      </c>
      <c r="G343" s="4">
        <v>3</v>
      </c>
      <c r="H343" s="4">
        <v>3</v>
      </c>
      <c r="I343" s="4">
        <v>2</v>
      </c>
      <c r="J343" s="4">
        <v>3</v>
      </c>
      <c r="K343" s="4">
        <v>5</v>
      </c>
      <c r="L343" s="4">
        <v>1</v>
      </c>
      <c r="M343" s="4">
        <v>3</v>
      </c>
      <c r="N343" s="4">
        <v>2</v>
      </c>
      <c r="O343" s="4">
        <v>1</v>
      </c>
      <c r="P343" s="4">
        <v>4</v>
      </c>
      <c r="Q343" s="4">
        <v>4</v>
      </c>
      <c r="R343" s="4">
        <v>4</v>
      </c>
      <c r="S343" s="4">
        <v>2</v>
      </c>
      <c r="T343" s="4">
        <v>2</v>
      </c>
      <c r="U343" s="4">
        <v>1</v>
      </c>
      <c r="V343" s="4">
        <v>2</v>
      </c>
      <c r="W343" s="4">
        <v>3</v>
      </c>
      <c r="X343" s="4">
        <v>1</v>
      </c>
      <c r="Y343" s="4">
        <v>2</v>
      </c>
      <c r="Z343" s="4">
        <v>1</v>
      </c>
      <c r="AA343" s="4">
        <v>4</v>
      </c>
      <c r="AB343" s="4">
        <v>2</v>
      </c>
      <c r="AC343" s="4">
        <v>4</v>
      </c>
      <c r="AD343" s="4">
        <v>3</v>
      </c>
      <c r="AE343" s="4">
        <v>3</v>
      </c>
      <c r="AF343" s="4">
        <v>1</v>
      </c>
      <c r="AG343" s="4">
        <v>1</v>
      </c>
      <c r="AH343" s="4">
        <v>4</v>
      </c>
      <c r="AI343" s="4">
        <v>4</v>
      </c>
      <c r="AJ343" s="4">
        <v>1</v>
      </c>
      <c r="AK343" s="4">
        <v>3</v>
      </c>
      <c r="AL343" s="4">
        <v>2</v>
      </c>
      <c r="AM343" s="4">
        <v>4</v>
      </c>
      <c r="AN343" s="4">
        <v>2</v>
      </c>
      <c r="AO343" s="4">
        <v>4</v>
      </c>
      <c r="AP343" s="4">
        <v>2</v>
      </c>
      <c r="AQ343" s="4">
        <v>1</v>
      </c>
      <c r="AR343" s="4">
        <v>2</v>
      </c>
      <c r="AS343" s="4">
        <v>5</v>
      </c>
      <c r="AT343" s="4">
        <v>1</v>
      </c>
      <c r="AU343" s="4">
        <v>5</v>
      </c>
      <c r="AV343" s="4">
        <v>2</v>
      </c>
      <c r="AW343" s="4">
        <v>2</v>
      </c>
      <c r="AX343" s="4">
        <v>2</v>
      </c>
      <c r="AY343" s="4">
        <v>3</v>
      </c>
      <c r="AZ343" s="4">
        <v>3</v>
      </c>
      <c r="BA343" s="4">
        <v>1</v>
      </c>
      <c r="BB343" s="4">
        <v>4</v>
      </c>
      <c r="BC343" s="4">
        <v>4</v>
      </c>
      <c r="BD343" s="4">
        <v>2</v>
      </c>
      <c r="BE343" s="4">
        <v>4</v>
      </c>
      <c r="BF343" s="4">
        <v>1</v>
      </c>
      <c r="BG343" s="4">
        <v>4</v>
      </c>
      <c r="BH343" s="4">
        <v>2</v>
      </c>
      <c r="BI343" s="4">
        <v>4</v>
      </c>
      <c r="BJ343" s="4">
        <v>2</v>
      </c>
    </row>
    <row r="344" spans="1:62" ht="14" x14ac:dyDescent="0.15">
      <c r="A344" s="20" t="str">
        <f t="shared" si="5"/>
        <v>KompetenzWA[SQ004]</v>
      </c>
      <c r="B344" s="4" t="s">
        <v>905</v>
      </c>
      <c r="C344" s="4">
        <v>3</v>
      </c>
      <c r="D344" s="4">
        <v>5</v>
      </c>
      <c r="E344" s="4">
        <v>2</v>
      </c>
      <c r="F344" s="4">
        <v>5</v>
      </c>
      <c r="G344" s="4">
        <v>3</v>
      </c>
      <c r="H344" s="4">
        <v>2</v>
      </c>
      <c r="I344" s="4">
        <v>3</v>
      </c>
      <c r="J344" s="4">
        <v>3</v>
      </c>
      <c r="K344" s="4">
        <v>4</v>
      </c>
      <c r="L344" s="4">
        <v>1</v>
      </c>
      <c r="M344" s="4">
        <v>2</v>
      </c>
      <c r="N344" s="4">
        <v>3</v>
      </c>
      <c r="O344" s="4">
        <v>2</v>
      </c>
      <c r="P344" s="4">
        <v>3</v>
      </c>
      <c r="Q344" s="4">
        <v>4</v>
      </c>
      <c r="R344" s="4">
        <v>5</v>
      </c>
      <c r="S344" s="4">
        <v>3</v>
      </c>
      <c r="T344" s="4">
        <v>3</v>
      </c>
      <c r="U344" s="4">
        <v>2</v>
      </c>
      <c r="V344" s="4">
        <v>2</v>
      </c>
      <c r="W344" s="4">
        <v>3</v>
      </c>
      <c r="X344" s="4">
        <v>4</v>
      </c>
      <c r="Y344" s="4">
        <v>4</v>
      </c>
      <c r="Z344" s="4">
        <v>1</v>
      </c>
      <c r="AA344" s="4">
        <v>4</v>
      </c>
      <c r="AB344" s="4">
        <v>3</v>
      </c>
      <c r="AC344" s="4">
        <v>4</v>
      </c>
      <c r="AD344" s="4">
        <v>2</v>
      </c>
      <c r="AE344" s="4">
        <v>3</v>
      </c>
      <c r="AF344" s="4">
        <v>2</v>
      </c>
      <c r="AG344" s="4">
        <v>1</v>
      </c>
      <c r="AH344" s="4">
        <v>4</v>
      </c>
      <c r="AI344" s="4">
        <v>3</v>
      </c>
      <c r="AJ344" s="4">
        <v>1</v>
      </c>
      <c r="AK344" s="4">
        <v>3</v>
      </c>
      <c r="AL344" s="4">
        <v>2</v>
      </c>
      <c r="AM344" s="4">
        <v>4</v>
      </c>
      <c r="AN344" s="4">
        <v>2</v>
      </c>
      <c r="AO344" s="4">
        <v>3</v>
      </c>
      <c r="AP344" s="4">
        <v>3</v>
      </c>
      <c r="AQ344" s="4">
        <v>1</v>
      </c>
      <c r="AR344" s="4">
        <v>2</v>
      </c>
      <c r="AS344" s="4">
        <v>5</v>
      </c>
      <c r="AT344" s="4">
        <v>1</v>
      </c>
      <c r="AU344" s="4">
        <v>4</v>
      </c>
      <c r="AV344" s="4">
        <v>2</v>
      </c>
      <c r="AW344" s="4">
        <v>1</v>
      </c>
      <c r="AX344" s="4">
        <v>2</v>
      </c>
      <c r="AY344" s="4">
        <v>3</v>
      </c>
      <c r="AZ344" s="4">
        <v>2</v>
      </c>
      <c r="BA344" s="4">
        <v>1</v>
      </c>
      <c r="BB344" s="4">
        <v>4</v>
      </c>
      <c r="BC344" s="4">
        <v>4</v>
      </c>
      <c r="BD344" s="4">
        <v>2</v>
      </c>
      <c r="BE344" s="4">
        <v>4</v>
      </c>
      <c r="BF344" s="4">
        <v>1</v>
      </c>
      <c r="BG344" s="4">
        <v>4</v>
      </c>
      <c r="BH344" s="4">
        <v>2</v>
      </c>
      <c r="BI344" s="4">
        <v>4</v>
      </c>
      <c r="BJ344" s="4">
        <v>2</v>
      </c>
    </row>
    <row r="345" spans="1:62" ht="14" x14ac:dyDescent="0.15">
      <c r="A345" s="20" t="str">
        <f t="shared" si="5"/>
        <v>KompetenzWA[SQ005]</v>
      </c>
      <c r="B345" s="4" t="s">
        <v>906</v>
      </c>
      <c r="C345" s="4">
        <v>3</v>
      </c>
      <c r="D345" s="4">
        <v>5</v>
      </c>
      <c r="E345" s="4">
        <v>2</v>
      </c>
      <c r="F345" s="4">
        <v>4</v>
      </c>
      <c r="G345" s="4">
        <v>3</v>
      </c>
      <c r="H345" s="4">
        <v>4</v>
      </c>
      <c r="I345" s="4">
        <v>2</v>
      </c>
      <c r="J345" s="4">
        <v>4</v>
      </c>
      <c r="K345" s="4">
        <v>4</v>
      </c>
      <c r="L345" s="4">
        <v>5</v>
      </c>
      <c r="M345" s="4">
        <v>2</v>
      </c>
      <c r="N345" s="4">
        <v>4</v>
      </c>
      <c r="O345" s="4">
        <v>4</v>
      </c>
      <c r="P345" s="4">
        <v>4</v>
      </c>
      <c r="Q345" s="4">
        <v>4</v>
      </c>
      <c r="R345" s="4">
        <v>5</v>
      </c>
      <c r="S345" s="4">
        <v>4</v>
      </c>
      <c r="T345" s="4">
        <v>4</v>
      </c>
      <c r="U345" s="4">
        <v>4</v>
      </c>
      <c r="V345" s="4">
        <v>2</v>
      </c>
      <c r="W345" s="4">
        <v>3</v>
      </c>
      <c r="X345" s="4">
        <v>4</v>
      </c>
      <c r="Y345" s="4">
        <v>2</v>
      </c>
      <c r="Z345" s="4">
        <v>1</v>
      </c>
      <c r="AA345" s="4">
        <v>3</v>
      </c>
      <c r="AB345" s="4">
        <v>4</v>
      </c>
      <c r="AC345" s="4">
        <v>4</v>
      </c>
      <c r="AD345" s="4">
        <v>5</v>
      </c>
      <c r="AE345" s="4">
        <v>4</v>
      </c>
      <c r="AF345" s="4">
        <v>4</v>
      </c>
      <c r="AG345" s="4">
        <v>5</v>
      </c>
      <c r="AH345" s="4">
        <v>3</v>
      </c>
      <c r="AI345" s="4">
        <v>5</v>
      </c>
      <c r="AJ345" s="4">
        <v>1</v>
      </c>
      <c r="AK345" s="4">
        <v>4</v>
      </c>
      <c r="AL345" s="4">
        <v>4</v>
      </c>
      <c r="AM345" s="4">
        <v>2</v>
      </c>
      <c r="AN345" s="4">
        <v>4</v>
      </c>
      <c r="AO345" s="4">
        <v>5</v>
      </c>
      <c r="AP345" s="4">
        <v>3</v>
      </c>
      <c r="AQ345" s="4">
        <v>4</v>
      </c>
      <c r="AR345" s="4">
        <v>2</v>
      </c>
      <c r="AS345" s="4">
        <v>3</v>
      </c>
      <c r="AT345" s="4">
        <v>4</v>
      </c>
      <c r="AU345" s="4">
        <v>4</v>
      </c>
      <c r="AV345" s="4">
        <v>3</v>
      </c>
      <c r="AW345" s="4">
        <v>5</v>
      </c>
      <c r="AX345" s="4">
        <v>4</v>
      </c>
      <c r="AY345" s="4">
        <v>4</v>
      </c>
      <c r="AZ345" s="4">
        <v>2</v>
      </c>
      <c r="BA345" s="4">
        <v>4</v>
      </c>
      <c r="BB345" s="4">
        <v>3</v>
      </c>
      <c r="BC345" s="4">
        <v>4</v>
      </c>
      <c r="BD345" s="4">
        <v>4</v>
      </c>
      <c r="BE345" s="4">
        <v>3</v>
      </c>
      <c r="BF345" s="4">
        <v>5</v>
      </c>
      <c r="BG345" s="4">
        <v>1</v>
      </c>
      <c r="BH345" s="4">
        <v>2</v>
      </c>
      <c r="BI345" s="4">
        <v>3</v>
      </c>
      <c r="BJ345" s="4">
        <v>3</v>
      </c>
    </row>
    <row r="346" spans="1:62" ht="14" x14ac:dyDescent="0.15">
      <c r="A346" s="20" t="str">
        <f t="shared" si="5"/>
        <v>KompetenzWA[SQ006]</v>
      </c>
      <c r="B346" s="4" t="s">
        <v>907</v>
      </c>
      <c r="C346" s="4">
        <v>3</v>
      </c>
      <c r="D346" s="4">
        <v>5</v>
      </c>
      <c r="E346" s="4">
        <v>1</v>
      </c>
      <c r="F346" s="4">
        <v>2</v>
      </c>
      <c r="G346" s="4">
        <v>3</v>
      </c>
      <c r="H346" s="4">
        <v>4</v>
      </c>
      <c r="I346" s="4">
        <v>1</v>
      </c>
      <c r="J346" s="4">
        <v>1</v>
      </c>
      <c r="K346" s="4">
        <v>4</v>
      </c>
      <c r="L346" s="4">
        <v>1</v>
      </c>
      <c r="M346" s="4">
        <v>2</v>
      </c>
      <c r="N346" s="4">
        <v>3</v>
      </c>
      <c r="O346" s="4">
        <v>3</v>
      </c>
      <c r="P346" s="4">
        <v>3</v>
      </c>
      <c r="Q346" s="4">
        <v>1</v>
      </c>
      <c r="R346" s="4">
        <v>1</v>
      </c>
      <c r="S346" s="4">
        <v>3</v>
      </c>
      <c r="T346" s="4">
        <v>2</v>
      </c>
      <c r="U346" s="4">
        <v>4</v>
      </c>
      <c r="V346" s="4">
        <v>2</v>
      </c>
      <c r="W346" s="4">
        <v>1</v>
      </c>
      <c r="X346" s="4">
        <v>1</v>
      </c>
      <c r="Y346" s="4">
        <v>1</v>
      </c>
      <c r="Z346" s="4">
        <v>1</v>
      </c>
      <c r="AA346" s="4">
        <v>1</v>
      </c>
      <c r="AB346" s="4">
        <v>4</v>
      </c>
      <c r="AC346" s="4">
        <v>4</v>
      </c>
      <c r="AD346" s="4">
        <v>3</v>
      </c>
      <c r="AE346" s="4">
        <v>1</v>
      </c>
      <c r="AF346" s="4">
        <v>1</v>
      </c>
      <c r="AG346" s="4">
        <v>4</v>
      </c>
      <c r="AH346" s="4">
        <v>3</v>
      </c>
      <c r="AI346" s="4">
        <v>1</v>
      </c>
      <c r="AJ346" s="4">
        <v>1</v>
      </c>
      <c r="AK346" s="4">
        <v>3</v>
      </c>
      <c r="AL346" s="4">
        <v>3</v>
      </c>
      <c r="AM346" s="4">
        <v>1</v>
      </c>
      <c r="AN346" s="4">
        <v>1</v>
      </c>
      <c r="AO346" s="4">
        <v>2</v>
      </c>
      <c r="AP346" s="4">
        <v>4</v>
      </c>
      <c r="AQ346" s="4">
        <v>3</v>
      </c>
      <c r="AR346" s="4">
        <v>2</v>
      </c>
      <c r="AS346" s="4">
        <v>1</v>
      </c>
      <c r="AT346" s="4">
        <v>1</v>
      </c>
      <c r="AU346" s="4">
        <v>1</v>
      </c>
      <c r="AV346" s="4">
        <v>1</v>
      </c>
      <c r="AW346" s="4">
        <v>3</v>
      </c>
      <c r="AX346" s="4">
        <v>3</v>
      </c>
      <c r="AY346" s="4">
        <v>4</v>
      </c>
      <c r="AZ346" s="4">
        <v>2</v>
      </c>
      <c r="BA346" s="4">
        <v>4</v>
      </c>
      <c r="BB346" s="4">
        <v>1</v>
      </c>
      <c r="BC346" s="4">
        <v>1</v>
      </c>
      <c r="BD346" s="4">
        <v>1</v>
      </c>
      <c r="BE346" s="4">
        <v>2</v>
      </c>
      <c r="BF346" s="4">
        <v>2</v>
      </c>
      <c r="BG346" s="4">
        <v>1</v>
      </c>
      <c r="BH346" s="4">
        <v>2</v>
      </c>
      <c r="BI346" s="4">
        <v>1</v>
      </c>
      <c r="BJ346" s="4">
        <v>3</v>
      </c>
    </row>
    <row r="347" spans="1:62" ht="14" x14ac:dyDescent="0.15">
      <c r="A347" s="20" t="str">
        <f t="shared" si="5"/>
        <v>KompetenzWA[SQ007]</v>
      </c>
      <c r="B347" s="4" t="s">
        <v>908</v>
      </c>
      <c r="C347" s="4">
        <v>3</v>
      </c>
      <c r="D347" s="4">
        <v>5</v>
      </c>
      <c r="E347" s="4">
        <v>4</v>
      </c>
      <c r="F347" s="4">
        <v>5</v>
      </c>
      <c r="G347" s="4">
        <v>3</v>
      </c>
      <c r="H347" s="4">
        <v>3</v>
      </c>
      <c r="I347" s="4">
        <v>2</v>
      </c>
      <c r="J347" s="4">
        <v>3</v>
      </c>
      <c r="K347" s="4">
        <v>4</v>
      </c>
      <c r="L347" s="4">
        <v>4</v>
      </c>
      <c r="M347" s="4">
        <v>4</v>
      </c>
      <c r="N347" s="4">
        <v>4</v>
      </c>
      <c r="O347" s="4">
        <v>2</v>
      </c>
      <c r="P347" s="4">
        <v>4</v>
      </c>
      <c r="Q347" s="4">
        <v>4</v>
      </c>
      <c r="R347" s="4">
        <v>1</v>
      </c>
      <c r="S347" s="4">
        <v>4</v>
      </c>
      <c r="T347" s="4">
        <v>2</v>
      </c>
      <c r="U347" s="4">
        <v>2</v>
      </c>
      <c r="V347" s="4">
        <v>3</v>
      </c>
      <c r="W347" s="4">
        <v>4</v>
      </c>
      <c r="X347" s="4">
        <v>4</v>
      </c>
      <c r="Y347" s="4">
        <v>4</v>
      </c>
      <c r="Z347" s="4">
        <v>1</v>
      </c>
      <c r="AA347" s="4">
        <v>4</v>
      </c>
      <c r="AB347" s="4">
        <v>2</v>
      </c>
      <c r="AC347" s="4">
        <v>4</v>
      </c>
      <c r="AD347" s="4">
        <v>2</v>
      </c>
      <c r="AE347" s="4">
        <v>2</v>
      </c>
      <c r="AF347" s="4">
        <v>2</v>
      </c>
      <c r="AG347" s="4">
        <v>1</v>
      </c>
      <c r="AH347" s="4">
        <v>4</v>
      </c>
      <c r="AI347" s="4">
        <v>3</v>
      </c>
      <c r="AJ347" s="4">
        <v>1</v>
      </c>
      <c r="AK347" s="4">
        <v>2</v>
      </c>
      <c r="AL347" s="4">
        <v>1</v>
      </c>
      <c r="AM347" s="4">
        <v>2</v>
      </c>
      <c r="AN347" s="4">
        <v>3</v>
      </c>
      <c r="AO347" s="4">
        <v>1</v>
      </c>
      <c r="AP347" s="4">
        <v>3</v>
      </c>
      <c r="AQ347" s="4">
        <v>3</v>
      </c>
      <c r="AR347" s="4">
        <v>4</v>
      </c>
      <c r="AS347" s="4">
        <v>1</v>
      </c>
      <c r="AT347" s="4">
        <v>1</v>
      </c>
      <c r="AU347" s="4">
        <v>2</v>
      </c>
      <c r="AV347" s="4">
        <v>2</v>
      </c>
      <c r="AW347" s="4">
        <v>3</v>
      </c>
      <c r="AX347" s="4">
        <v>3</v>
      </c>
      <c r="AY347" s="4">
        <v>2</v>
      </c>
      <c r="AZ347" s="4">
        <v>2</v>
      </c>
      <c r="BA347" s="4">
        <v>1</v>
      </c>
      <c r="BB347" s="4">
        <v>1</v>
      </c>
      <c r="BC347" s="4">
        <v>4</v>
      </c>
      <c r="BD347" s="4">
        <v>3</v>
      </c>
      <c r="BE347" s="4">
        <v>3</v>
      </c>
      <c r="BF347" s="4">
        <v>2</v>
      </c>
      <c r="BG347" s="4">
        <v>2</v>
      </c>
      <c r="BH347" s="4">
        <v>3</v>
      </c>
      <c r="BI347" s="4">
        <v>1</v>
      </c>
      <c r="BJ347" s="4">
        <v>2</v>
      </c>
    </row>
    <row r="348" spans="1:62" ht="14" x14ac:dyDescent="0.15">
      <c r="A348" s="20" t="str">
        <f t="shared" si="5"/>
        <v>KompetenzWA[SQ008]</v>
      </c>
      <c r="B348" s="4" t="s">
        <v>909</v>
      </c>
      <c r="C348" s="4">
        <v>3</v>
      </c>
      <c r="D348" s="4">
        <v>5</v>
      </c>
      <c r="E348" s="4">
        <v>4</v>
      </c>
      <c r="F348" s="4">
        <v>2</v>
      </c>
      <c r="G348" s="4">
        <v>3</v>
      </c>
      <c r="H348" s="4">
        <v>4</v>
      </c>
      <c r="I348" s="4">
        <v>4</v>
      </c>
      <c r="J348" s="4">
        <v>2</v>
      </c>
      <c r="K348" s="4">
        <v>4</v>
      </c>
      <c r="L348" s="4">
        <v>5</v>
      </c>
      <c r="M348" s="4">
        <v>4</v>
      </c>
      <c r="N348" s="4">
        <v>2</v>
      </c>
      <c r="O348" s="4">
        <v>2</v>
      </c>
      <c r="P348" s="4">
        <v>3</v>
      </c>
      <c r="Q348" s="4">
        <v>3</v>
      </c>
      <c r="R348" s="4">
        <v>1</v>
      </c>
      <c r="S348" s="4">
        <v>2</v>
      </c>
      <c r="T348" s="4">
        <v>2</v>
      </c>
      <c r="U348" s="4">
        <v>3</v>
      </c>
      <c r="V348" s="4">
        <v>3</v>
      </c>
      <c r="W348" s="4">
        <v>3</v>
      </c>
      <c r="X348" s="4">
        <v>2</v>
      </c>
      <c r="Y348" s="4">
        <v>4</v>
      </c>
      <c r="Z348" s="4">
        <v>3</v>
      </c>
      <c r="AA348" s="4">
        <v>3</v>
      </c>
      <c r="AB348" s="4">
        <v>3</v>
      </c>
      <c r="AC348" s="4">
        <v>4</v>
      </c>
      <c r="AD348" s="4">
        <v>2</v>
      </c>
      <c r="AE348" s="4">
        <v>2</v>
      </c>
      <c r="AF348" s="4">
        <v>3</v>
      </c>
      <c r="AG348" s="4">
        <v>2</v>
      </c>
      <c r="AH348" s="4">
        <v>4</v>
      </c>
      <c r="AI348" s="4">
        <v>3</v>
      </c>
      <c r="AJ348" s="4">
        <v>1</v>
      </c>
      <c r="AK348" s="4">
        <v>4</v>
      </c>
      <c r="AL348" s="4">
        <v>4</v>
      </c>
      <c r="AM348" s="4">
        <v>2</v>
      </c>
      <c r="AN348" s="4">
        <v>3</v>
      </c>
      <c r="AO348" s="4">
        <v>2</v>
      </c>
      <c r="AP348" s="4">
        <v>2</v>
      </c>
      <c r="AQ348" s="4">
        <v>3</v>
      </c>
      <c r="AR348" s="4">
        <v>2</v>
      </c>
      <c r="AS348" s="4">
        <v>4</v>
      </c>
      <c r="AT348" s="4">
        <v>1</v>
      </c>
      <c r="AU348" s="4">
        <v>2</v>
      </c>
      <c r="AV348" s="4">
        <v>2</v>
      </c>
      <c r="AW348" s="4">
        <v>2</v>
      </c>
      <c r="AX348" s="4">
        <v>2</v>
      </c>
      <c r="AY348" s="4">
        <v>2</v>
      </c>
      <c r="AZ348" s="4">
        <v>2</v>
      </c>
      <c r="BA348" s="4">
        <v>2</v>
      </c>
      <c r="BB348" s="4">
        <v>4</v>
      </c>
      <c r="BC348" s="4">
        <v>4</v>
      </c>
      <c r="BD348" s="4">
        <v>3</v>
      </c>
      <c r="BE348" s="4">
        <v>2</v>
      </c>
      <c r="BF348" s="4">
        <v>1</v>
      </c>
      <c r="BG348" s="4">
        <v>1</v>
      </c>
      <c r="BH348" s="4">
        <v>2</v>
      </c>
      <c r="BI348" s="4">
        <v>2</v>
      </c>
      <c r="BJ348" s="4">
        <v>2</v>
      </c>
    </row>
    <row r="349" spans="1:62" ht="14" x14ac:dyDescent="0.15">
      <c r="A349" s="20" t="str">
        <f t="shared" si="5"/>
        <v>KompetenzWA[SQ009]</v>
      </c>
      <c r="B349" s="4" t="s">
        <v>910</v>
      </c>
      <c r="C349" s="4">
        <v>3</v>
      </c>
      <c r="D349" s="4">
        <v>5</v>
      </c>
      <c r="E349" s="4">
        <v>3</v>
      </c>
      <c r="F349" s="4">
        <v>1</v>
      </c>
      <c r="G349" s="4">
        <v>2</v>
      </c>
      <c r="H349" s="4">
        <v>2</v>
      </c>
      <c r="I349" s="4">
        <v>1</v>
      </c>
      <c r="J349" s="4">
        <v>1</v>
      </c>
      <c r="K349" s="4">
        <v>3</v>
      </c>
      <c r="L349" s="4">
        <v>1</v>
      </c>
      <c r="M349" s="4">
        <v>2</v>
      </c>
      <c r="N349" s="4">
        <v>3</v>
      </c>
      <c r="O349" s="4">
        <v>2</v>
      </c>
      <c r="P349" s="4">
        <v>3</v>
      </c>
      <c r="Q349" s="4">
        <v>1</v>
      </c>
      <c r="R349" s="4">
        <v>1</v>
      </c>
      <c r="S349" s="4">
        <v>4</v>
      </c>
      <c r="T349" s="4">
        <v>3</v>
      </c>
      <c r="U349" s="4">
        <v>4</v>
      </c>
      <c r="V349" s="4">
        <v>4</v>
      </c>
      <c r="W349" s="4">
        <v>1</v>
      </c>
      <c r="X349" s="4">
        <v>1</v>
      </c>
      <c r="Y349" s="4">
        <v>5</v>
      </c>
      <c r="Z349" s="4">
        <v>1</v>
      </c>
      <c r="AA349" s="4">
        <v>5</v>
      </c>
      <c r="AB349" s="4">
        <v>2</v>
      </c>
      <c r="AC349" s="4">
        <v>3</v>
      </c>
      <c r="AD349" s="4">
        <v>1</v>
      </c>
      <c r="AE349" s="4">
        <v>1</v>
      </c>
      <c r="AF349" s="4">
        <v>3</v>
      </c>
      <c r="AG349" s="4">
        <v>4</v>
      </c>
      <c r="AH349" s="4">
        <v>3</v>
      </c>
      <c r="AI349" s="4">
        <v>4</v>
      </c>
      <c r="AJ349" s="4">
        <v>1</v>
      </c>
      <c r="AK349" s="4">
        <v>4</v>
      </c>
      <c r="AL349" s="4">
        <v>3</v>
      </c>
      <c r="AM349" s="4">
        <v>1</v>
      </c>
      <c r="AN349" s="4">
        <v>1</v>
      </c>
      <c r="AO349" s="4">
        <v>1</v>
      </c>
      <c r="AP349" s="4">
        <v>4</v>
      </c>
      <c r="AQ349" s="4">
        <v>1</v>
      </c>
      <c r="AR349" s="4">
        <v>1</v>
      </c>
      <c r="AS349" s="4">
        <v>1</v>
      </c>
      <c r="AT349" s="4">
        <v>1</v>
      </c>
      <c r="AU349" s="4">
        <v>1</v>
      </c>
      <c r="AV349" s="4">
        <v>1</v>
      </c>
      <c r="AW349" s="4">
        <v>2</v>
      </c>
      <c r="AX349" s="4">
        <v>2</v>
      </c>
      <c r="AY349" s="4">
        <v>2</v>
      </c>
      <c r="AZ349" s="4">
        <v>3</v>
      </c>
      <c r="BA349" s="4">
        <v>4</v>
      </c>
      <c r="BB349" s="4">
        <v>1</v>
      </c>
      <c r="BC349" s="4">
        <v>1</v>
      </c>
      <c r="BD349" s="4">
        <v>1</v>
      </c>
      <c r="BE349" s="4">
        <v>2</v>
      </c>
      <c r="BF349" s="4">
        <v>2</v>
      </c>
      <c r="BG349" s="4">
        <v>1</v>
      </c>
      <c r="BH349" s="4">
        <v>1</v>
      </c>
      <c r="BI349" s="4">
        <v>1</v>
      </c>
      <c r="BJ349" s="4">
        <v>3</v>
      </c>
    </row>
    <row r="350" spans="1:62" ht="14" x14ac:dyDescent="0.15">
      <c r="A350" s="20" t="str">
        <f t="shared" si="5"/>
        <v>KompetenzWA[SQ010]</v>
      </c>
      <c r="B350" s="4" t="s">
        <v>911</v>
      </c>
      <c r="C350" s="4">
        <v>3</v>
      </c>
      <c r="D350" s="4">
        <v>5</v>
      </c>
      <c r="E350" s="4">
        <v>3</v>
      </c>
      <c r="F350" s="4">
        <v>1</v>
      </c>
      <c r="G350" s="4">
        <v>3</v>
      </c>
      <c r="H350" s="4">
        <v>3</v>
      </c>
      <c r="I350" s="4">
        <v>3</v>
      </c>
      <c r="J350" s="4">
        <v>3</v>
      </c>
      <c r="K350" s="4">
        <v>4</v>
      </c>
      <c r="L350" s="4">
        <v>5</v>
      </c>
      <c r="M350" s="4">
        <v>3</v>
      </c>
      <c r="N350" s="4">
        <v>4</v>
      </c>
      <c r="O350" s="4">
        <v>2</v>
      </c>
      <c r="P350" s="4">
        <v>4</v>
      </c>
      <c r="Q350" s="4">
        <v>3</v>
      </c>
      <c r="R350" s="4">
        <v>4</v>
      </c>
      <c r="S350" s="4">
        <v>4</v>
      </c>
      <c r="T350" s="4">
        <v>4</v>
      </c>
      <c r="U350" s="4">
        <v>3</v>
      </c>
      <c r="V350" s="4">
        <v>4</v>
      </c>
      <c r="W350" s="4">
        <v>5</v>
      </c>
      <c r="X350" s="4">
        <v>1</v>
      </c>
      <c r="Y350" s="4">
        <v>3</v>
      </c>
      <c r="Z350" s="4">
        <v>1</v>
      </c>
      <c r="AA350" s="4">
        <v>4</v>
      </c>
      <c r="AB350" s="4">
        <v>4</v>
      </c>
      <c r="AC350" s="4">
        <v>4</v>
      </c>
      <c r="AD350" s="4">
        <v>2</v>
      </c>
      <c r="AE350" s="4">
        <v>3</v>
      </c>
      <c r="AF350" s="4">
        <v>4</v>
      </c>
      <c r="AG350" s="4">
        <v>5</v>
      </c>
      <c r="AH350" s="4">
        <v>4</v>
      </c>
      <c r="AI350" s="4">
        <v>4</v>
      </c>
      <c r="AJ350" s="4">
        <v>5</v>
      </c>
      <c r="AK350" s="4">
        <v>4</v>
      </c>
      <c r="AL350" s="4">
        <v>3</v>
      </c>
      <c r="AM350" s="4">
        <v>2</v>
      </c>
      <c r="AN350" s="4">
        <v>4</v>
      </c>
      <c r="AO350" s="4">
        <v>3</v>
      </c>
      <c r="AP350" s="4">
        <v>5</v>
      </c>
      <c r="AQ350" s="4">
        <v>3</v>
      </c>
      <c r="AR350" s="4">
        <v>4</v>
      </c>
      <c r="AS350" s="4">
        <v>3</v>
      </c>
      <c r="AT350" s="4">
        <v>4</v>
      </c>
      <c r="AU350" s="4">
        <v>1</v>
      </c>
      <c r="AV350" s="4">
        <v>4</v>
      </c>
      <c r="AW350" s="4">
        <v>5</v>
      </c>
      <c r="AX350" s="4">
        <v>2</v>
      </c>
      <c r="AY350" s="4">
        <v>4</v>
      </c>
      <c r="AZ350" s="4">
        <v>3</v>
      </c>
      <c r="BA350" s="4">
        <v>4</v>
      </c>
      <c r="BB350" s="4">
        <v>2</v>
      </c>
      <c r="BC350" s="4">
        <v>4</v>
      </c>
      <c r="BD350" s="4">
        <v>3</v>
      </c>
      <c r="BE350" s="4">
        <v>3</v>
      </c>
      <c r="BF350" s="4">
        <v>4</v>
      </c>
      <c r="BG350" s="4">
        <v>2</v>
      </c>
      <c r="BH350" s="4">
        <v>2</v>
      </c>
      <c r="BI350" s="4">
        <v>4</v>
      </c>
      <c r="BJ350" s="4">
        <v>3</v>
      </c>
    </row>
    <row r="351" spans="1:62" ht="14" x14ac:dyDescent="0.15">
      <c r="A351" s="20" t="str">
        <f t="shared" si="5"/>
        <v>KompetenzWA[SQ011]</v>
      </c>
      <c r="B351" s="4" t="s">
        <v>912</v>
      </c>
      <c r="C351" s="4">
        <v>3</v>
      </c>
      <c r="D351" s="4">
        <v>5</v>
      </c>
      <c r="E351" s="4">
        <v>4</v>
      </c>
      <c r="F351" s="4">
        <v>5</v>
      </c>
      <c r="G351" s="4">
        <v>3</v>
      </c>
      <c r="H351" s="4">
        <v>5</v>
      </c>
      <c r="I351" s="4">
        <v>3</v>
      </c>
      <c r="J351" s="4">
        <v>3</v>
      </c>
      <c r="K351" s="4">
        <v>4</v>
      </c>
      <c r="L351" s="4">
        <v>1</v>
      </c>
      <c r="M351" s="4">
        <v>3</v>
      </c>
      <c r="N351" s="4">
        <v>2</v>
      </c>
      <c r="O351" s="4">
        <v>3</v>
      </c>
      <c r="P351" s="4">
        <v>2</v>
      </c>
      <c r="Q351" s="4">
        <v>5</v>
      </c>
      <c r="R351" s="4">
        <v>4</v>
      </c>
      <c r="S351" s="4">
        <v>2</v>
      </c>
      <c r="T351" s="4">
        <v>2</v>
      </c>
      <c r="U351" s="4">
        <v>2</v>
      </c>
      <c r="V351" s="4">
        <v>2</v>
      </c>
      <c r="W351" s="4">
        <v>3</v>
      </c>
      <c r="X351" s="4">
        <v>1</v>
      </c>
      <c r="Y351" s="4">
        <v>4</v>
      </c>
      <c r="Z351" s="4">
        <v>3</v>
      </c>
      <c r="AA351" s="4">
        <v>2</v>
      </c>
      <c r="AB351" s="4">
        <v>3</v>
      </c>
      <c r="AC351" s="4">
        <v>2</v>
      </c>
      <c r="AD351" s="4">
        <v>5</v>
      </c>
      <c r="AE351" s="4">
        <v>3</v>
      </c>
      <c r="AF351" s="4">
        <v>1</v>
      </c>
      <c r="AG351" s="4">
        <v>1</v>
      </c>
      <c r="AH351" s="4">
        <v>3</v>
      </c>
      <c r="AI351" s="4">
        <v>3</v>
      </c>
      <c r="AJ351" s="4">
        <v>1</v>
      </c>
      <c r="AK351" s="4">
        <v>2</v>
      </c>
      <c r="AL351" s="4">
        <v>2</v>
      </c>
      <c r="AM351" s="4">
        <v>4</v>
      </c>
      <c r="AN351" s="4">
        <v>2</v>
      </c>
      <c r="AO351" s="4">
        <v>5</v>
      </c>
      <c r="AP351" s="4">
        <v>2</v>
      </c>
      <c r="AQ351" s="4">
        <v>3</v>
      </c>
      <c r="AR351" s="4">
        <v>2</v>
      </c>
      <c r="AS351" s="4">
        <v>5</v>
      </c>
      <c r="AT351" s="4">
        <v>4</v>
      </c>
      <c r="AU351" s="4">
        <v>5</v>
      </c>
      <c r="AV351" s="4">
        <v>3</v>
      </c>
      <c r="AW351" s="4">
        <v>3</v>
      </c>
      <c r="AX351" s="4">
        <v>2</v>
      </c>
      <c r="AY351" s="4">
        <v>4</v>
      </c>
      <c r="AZ351" s="4">
        <v>3</v>
      </c>
      <c r="BA351" s="4">
        <v>5</v>
      </c>
      <c r="BB351" s="4">
        <v>5</v>
      </c>
      <c r="BC351" s="4">
        <v>2</v>
      </c>
      <c r="BD351" s="4">
        <v>3</v>
      </c>
      <c r="BE351" s="4">
        <v>4</v>
      </c>
      <c r="BF351" s="4">
        <v>3</v>
      </c>
      <c r="BG351" s="4">
        <v>4</v>
      </c>
      <c r="BH351" s="4">
        <v>4</v>
      </c>
      <c r="BI351" s="4">
        <v>1</v>
      </c>
      <c r="BJ351" s="4">
        <v>5</v>
      </c>
    </row>
    <row r="352" spans="1:62" ht="14" x14ac:dyDescent="0.15">
      <c r="A352" s="20" t="str">
        <f t="shared" si="5"/>
        <v>KompetenzWA[SQ012]</v>
      </c>
      <c r="B352" s="4" t="s">
        <v>913</v>
      </c>
      <c r="C352" s="4">
        <v>3</v>
      </c>
      <c r="D352" s="4">
        <v>5</v>
      </c>
      <c r="E352" s="4">
        <v>4</v>
      </c>
      <c r="F352" s="4">
        <v>5</v>
      </c>
      <c r="G352" s="4">
        <v>3</v>
      </c>
      <c r="H352" s="4">
        <v>5</v>
      </c>
      <c r="I352" s="4">
        <v>3</v>
      </c>
      <c r="J352" s="4">
        <v>3</v>
      </c>
      <c r="K352" s="4">
        <v>4</v>
      </c>
      <c r="L352" s="4">
        <v>1</v>
      </c>
      <c r="M352" s="4">
        <v>2</v>
      </c>
      <c r="N352" s="4">
        <v>4</v>
      </c>
      <c r="O352" s="4">
        <v>1</v>
      </c>
      <c r="P352" s="4">
        <v>1</v>
      </c>
      <c r="Q352" s="4">
        <v>5</v>
      </c>
      <c r="R352" s="4">
        <v>4</v>
      </c>
      <c r="S352" s="4">
        <v>1</v>
      </c>
      <c r="T352" s="4">
        <v>2</v>
      </c>
      <c r="U352" s="4">
        <v>1</v>
      </c>
      <c r="V352" s="4">
        <v>3</v>
      </c>
      <c r="W352" s="4">
        <v>3</v>
      </c>
      <c r="X352" s="4">
        <v>4</v>
      </c>
      <c r="Y352" s="4">
        <v>5</v>
      </c>
      <c r="Z352" s="4">
        <v>3</v>
      </c>
      <c r="AA352" s="4">
        <v>2</v>
      </c>
      <c r="AB352" s="4">
        <v>3</v>
      </c>
      <c r="AC352" s="4">
        <v>4</v>
      </c>
      <c r="AD352" s="4">
        <v>5</v>
      </c>
      <c r="AE352" s="4">
        <v>5</v>
      </c>
      <c r="AF352" s="4">
        <v>3</v>
      </c>
      <c r="AG352" s="4">
        <v>2</v>
      </c>
      <c r="AH352" s="4">
        <v>3</v>
      </c>
      <c r="AI352" s="4">
        <v>3</v>
      </c>
      <c r="AJ352" s="4">
        <v>1</v>
      </c>
      <c r="AK352" s="4">
        <v>3</v>
      </c>
      <c r="AL352" s="4">
        <v>1</v>
      </c>
      <c r="AM352" s="4">
        <v>4</v>
      </c>
      <c r="AN352" s="4">
        <v>3</v>
      </c>
      <c r="AO352" s="4">
        <v>4</v>
      </c>
      <c r="AP352" s="4">
        <v>2</v>
      </c>
      <c r="AQ352" s="4">
        <v>3</v>
      </c>
      <c r="AR352" s="4">
        <v>5</v>
      </c>
      <c r="AS352" s="4">
        <v>5</v>
      </c>
      <c r="AT352" s="4">
        <v>5</v>
      </c>
      <c r="AU352" s="4">
        <v>1</v>
      </c>
      <c r="AV352" s="4">
        <v>3</v>
      </c>
      <c r="AW352" s="4">
        <v>2</v>
      </c>
      <c r="AX352" s="4">
        <v>3</v>
      </c>
      <c r="AY352" s="4">
        <v>2</v>
      </c>
      <c r="AZ352" s="4">
        <v>3</v>
      </c>
      <c r="BA352" s="4">
        <v>1</v>
      </c>
      <c r="BB352" s="4">
        <v>5</v>
      </c>
      <c r="BC352" s="4">
        <v>2</v>
      </c>
      <c r="BD352" s="4">
        <v>3</v>
      </c>
      <c r="BE352" s="4">
        <v>4</v>
      </c>
      <c r="BF352" s="4">
        <v>1</v>
      </c>
      <c r="BG352" s="4">
        <v>5</v>
      </c>
      <c r="BH352" s="4">
        <v>4</v>
      </c>
      <c r="BI352" s="4">
        <v>5</v>
      </c>
      <c r="BJ352" s="4">
        <v>3</v>
      </c>
    </row>
    <row r="353" spans="1:62" ht="14" x14ac:dyDescent="0.15">
      <c r="A353" s="20" t="str">
        <f t="shared" si="5"/>
        <v>KompetenzBeraterWA[SQ001]</v>
      </c>
      <c r="B353" s="4" t="s">
        <v>212</v>
      </c>
      <c r="C353" s="4">
        <v>3</v>
      </c>
      <c r="D353" s="4">
        <v>5</v>
      </c>
      <c r="E353" s="4">
        <v>4</v>
      </c>
      <c r="F353" s="4">
        <v>3</v>
      </c>
      <c r="G353" s="4">
        <v>2</v>
      </c>
      <c r="H353" s="4">
        <v>5</v>
      </c>
      <c r="I353" s="4">
        <v>4</v>
      </c>
      <c r="J353" s="4">
        <v>5</v>
      </c>
      <c r="K353" s="4">
        <v>4</v>
      </c>
      <c r="L353" s="4">
        <v>5</v>
      </c>
      <c r="M353" s="4">
        <v>3</v>
      </c>
      <c r="N353" s="4">
        <v>5</v>
      </c>
      <c r="O353" s="4">
        <v>4</v>
      </c>
      <c r="P353" s="4">
        <v>3</v>
      </c>
      <c r="Q353" s="4">
        <v>5</v>
      </c>
      <c r="R353" s="4">
        <v>5</v>
      </c>
      <c r="S353" s="4">
        <v>4</v>
      </c>
      <c r="T353" s="4">
        <v>4</v>
      </c>
      <c r="U353" s="4">
        <v>4</v>
      </c>
      <c r="V353" s="4">
        <v>4</v>
      </c>
      <c r="W353" s="4">
        <v>3</v>
      </c>
      <c r="X353" s="4">
        <v>4</v>
      </c>
      <c r="Y353" s="4">
        <v>3</v>
      </c>
      <c r="Z353" s="4">
        <v>2</v>
      </c>
      <c r="AA353" s="4">
        <v>3</v>
      </c>
      <c r="AB353" s="4">
        <v>5</v>
      </c>
      <c r="AC353" s="4">
        <v>4</v>
      </c>
      <c r="AD353" s="4">
        <v>5</v>
      </c>
      <c r="AE353" s="4">
        <v>3</v>
      </c>
      <c r="AF353" s="4">
        <v>4</v>
      </c>
      <c r="AG353" s="4">
        <v>5</v>
      </c>
      <c r="AH353" s="4">
        <v>4</v>
      </c>
      <c r="AI353" s="4">
        <v>3</v>
      </c>
      <c r="AJ353" s="4">
        <v>4</v>
      </c>
      <c r="AK353" s="4">
        <v>5</v>
      </c>
      <c r="AL353" s="4">
        <v>5</v>
      </c>
      <c r="AM353" s="4">
        <v>2</v>
      </c>
      <c r="AN353" s="4">
        <v>3</v>
      </c>
      <c r="AO353" s="4">
        <v>5</v>
      </c>
      <c r="AP353" s="4">
        <v>4</v>
      </c>
      <c r="AQ353" s="4">
        <v>5</v>
      </c>
      <c r="AR353" s="4">
        <v>5</v>
      </c>
      <c r="AS353" s="4">
        <v>3</v>
      </c>
      <c r="AT353" s="4">
        <v>3</v>
      </c>
      <c r="AU353" s="4">
        <v>2</v>
      </c>
      <c r="AV353" s="4">
        <v>4</v>
      </c>
      <c r="AW353" s="4">
        <v>4</v>
      </c>
      <c r="AX353" s="4">
        <v>4</v>
      </c>
      <c r="AY353" s="4">
        <v>4</v>
      </c>
      <c r="AZ353" s="4">
        <v>3</v>
      </c>
      <c r="BA353" s="4">
        <v>5</v>
      </c>
      <c r="BB353" s="4">
        <v>4</v>
      </c>
      <c r="BC353" s="4">
        <v>4</v>
      </c>
      <c r="BD353" s="4">
        <v>4</v>
      </c>
      <c r="BE353" s="4">
        <v>3</v>
      </c>
      <c r="BF353" s="4">
        <v>5</v>
      </c>
      <c r="BG353" s="4">
        <v>5</v>
      </c>
      <c r="BH353" s="4">
        <v>4</v>
      </c>
      <c r="BI353" s="4">
        <v>5</v>
      </c>
      <c r="BJ353" s="4">
        <v>4</v>
      </c>
    </row>
    <row r="354" spans="1:62" ht="14" x14ac:dyDescent="0.15">
      <c r="A354" s="20" t="str">
        <f t="shared" si="5"/>
        <v>KompetenzBeraterWA[SQ002]</v>
      </c>
      <c r="B354" s="4" t="s">
        <v>213</v>
      </c>
      <c r="C354" s="4">
        <v>3</v>
      </c>
      <c r="D354" s="4">
        <v>5</v>
      </c>
      <c r="E354" s="4">
        <v>4</v>
      </c>
      <c r="F354" s="4">
        <v>2</v>
      </c>
      <c r="G354" s="4">
        <v>3</v>
      </c>
      <c r="H354" s="4">
        <v>5</v>
      </c>
      <c r="I354" s="4">
        <v>3</v>
      </c>
      <c r="J354" s="4">
        <v>4</v>
      </c>
      <c r="K354" s="4">
        <v>4</v>
      </c>
      <c r="L354" s="4">
        <v>5</v>
      </c>
      <c r="M354" s="4">
        <v>3</v>
      </c>
      <c r="N354" s="4">
        <v>5</v>
      </c>
      <c r="O354" s="4">
        <v>4</v>
      </c>
      <c r="P354" s="4">
        <v>4</v>
      </c>
      <c r="Q354" s="4">
        <v>4</v>
      </c>
      <c r="R354" s="4">
        <v>5</v>
      </c>
      <c r="S354" s="4">
        <v>4</v>
      </c>
      <c r="T354" s="4">
        <v>4</v>
      </c>
      <c r="U354" s="4">
        <v>3</v>
      </c>
      <c r="V354" s="4">
        <v>4</v>
      </c>
      <c r="W354" s="4">
        <v>1</v>
      </c>
      <c r="X354" s="4">
        <v>4</v>
      </c>
      <c r="Y354" s="4">
        <v>4</v>
      </c>
      <c r="Z354" s="4">
        <v>3</v>
      </c>
      <c r="AA354" s="4">
        <v>3</v>
      </c>
      <c r="AB354" s="4">
        <v>4</v>
      </c>
      <c r="AC354" s="4">
        <v>4</v>
      </c>
      <c r="AD354" s="4">
        <v>4</v>
      </c>
      <c r="AE354" s="4">
        <v>3</v>
      </c>
      <c r="AF354" s="4">
        <v>4</v>
      </c>
      <c r="AG354" s="4">
        <v>5</v>
      </c>
      <c r="AH354" s="4">
        <v>4</v>
      </c>
      <c r="AI354" s="4">
        <v>4</v>
      </c>
      <c r="AJ354" s="4">
        <v>4</v>
      </c>
      <c r="AK354" s="4">
        <v>4</v>
      </c>
      <c r="AL354" s="4">
        <v>4</v>
      </c>
      <c r="AM354" s="4">
        <v>2</v>
      </c>
      <c r="AN354" s="4">
        <v>3</v>
      </c>
      <c r="AO354" s="4">
        <v>5</v>
      </c>
      <c r="AP354" s="4">
        <v>4</v>
      </c>
      <c r="AQ354" s="4">
        <v>4</v>
      </c>
      <c r="AR354" s="4">
        <v>4</v>
      </c>
      <c r="AS354" s="4">
        <v>3</v>
      </c>
      <c r="AT354" s="4">
        <v>2</v>
      </c>
      <c r="AU354" s="4">
        <v>1</v>
      </c>
      <c r="AV354" s="4">
        <v>3</v>
      </c>
      <c r="AW354" s="4">
        <v>4</v>
      </c>
      <c r="AX354" s="4">
        <v>4</v>
      </c>
      <c r="AY354" s="4">
        <v>5</v>
      </c>
      <c r="AZ354" s="4">
        <v>3</v>
      </c>
      <c r="BA354" s="4">
        <v>5</v>
      </c>
      <c r="BB354" s="4">
        <v>4</v>
      </c>
      <c r="BC354" s="4">
        <v>3</v>
      </c>
      <c r="BD354" s="4">
        <v>3</v>
      </c>
      <c r="BE354" s="4">
        <v>3</v>
      </c>
      <c r="BF354" s="4">
        <v>5</v>
      </c>
      <c r="BG354" s="4">
        <v>5</v>
      </c>
      <c r="BH354" s="4">
        <v>3</v>
      </c>
      <c r="BI354" s="4">
        <v>5</v>
      </c>
      <c r="BJ354" s="4">
        <v>3</v>
      </c>
    </row>
    <row r="355" spans="1:62" ht="14" x14ac:dyDescent="0.15">
      <c r="A355" s="20" t="str">
        <f t="shared" si="5"/>
        <v>KompetenzBeraterWA[SQ003]</v>
      </c>
      <c r="B355" s="4" t="s">
        <v>214</v>
      </c>
      <c r="C355" s="4">
        <v>3</v>
      </c>
      <c r="D355" s="4">
        <v>5</v>
      </c>
      <c r="E355" s="4">
        <v>2</v>
      </c>
      <c r="F355" s="4">
        <v>5</v>
      </c>
      <c r="G355" s="4">
        <v>3</v>
      </c>
      <c r="H355" s="4">
        <v>1</v>
      </c>
      <c r="I355" s="4">
        <v>3</v>
      </c>
      <c r="J355" s="4">
        <v>2</v>
      </c>
      <c r="K355" s="4">
        <v>4</v>
      </c>
      <c r="L355" s="4">
        <v>1</v>
      </c>
      <c r="M355" s="4">
        <v>2</v>
      </c>
      <c r="N355" s="4">
        <v>1</v>
      </c>
      <c r="O355" s="4">
        <v>2</v>
      </c>
      <c r="P355" s="4">
        <v>2</v>
      </c>
      <c r="Q355" s="4">
        <v>2</v>
      </c>
      <c r="R355" s="4">
        <v>1</v>
      </c>
      <c r="S355" s="4">
        <v>2</v>
      </c>
      <c r="T355" s="4">
        <v>2</v>
      </c>
      <c r="U355" s="4">
        <v>3</v>
      </c>
      <c r="V355" s="4">
        <v>1</v>
      </c>
      <c r="W355" s="4">
        <v>5</v>
      </c>
      <c r="X355" s="4">
        <v>1</v>
      </c>
      <c r="Y355" s="4">
        <v>2</v>
      </c>
      <c r="Z355" s="4">
        <v>3</v>
      </c>
      <c r="AA355" s="4">
        <v>4</v>
      </c>
      <c r="AB355" s="4">
        <v>2</v>
      </c>
      <c r="AC355" s="4">
        <v>3</v>
      </c>
      <c r="AD355" s="4">
        <v>1</v>
      </c>
      <c r="AE355" s="4">
        <v>2</v>
      </c>
      <c r="AF355" s="4">
        <v>2</v>
      </c>
      <c r="AG355" s="4">
        <v>1</v>
      </c>
      <c r="AH355" s="4">
        <v>3</v>
      </c>
      <c r="AI355" s="4">
        <v>3</v>
      </c>
      <c r="AJ355" s="4">
        <v>2</v>
      </c>
      <c r="AK355" s="4">
        <v>2</v>
      </c>
      <c r="AL355" s="4">
        <v>2</v>
      </c>
      <c r="AM355" s="4">
        <v>4</v>
      </c>
      <c r="AN355" s="4">
        <v>3</v>
      </c>
      <c r="AO355" s="4">
        <v>2</v>
      </c>
      <c r="AP355" s="4">
        <v>2</v>
      </c>
      <c r="AQ355" s="4">
        <v>1</v>
      </c>
      <c r="AR355" s="4">
        <v>2</v>
      </c>
      <c r="AS355" s="4">
        <v>3</v>
      </c>
      <c r="AT355" s="4">
        <v>1</v>
      </c>
      <c r="AU355" s="4">
        <v>4</v>
      </c>
      <c r="AV355" s="4">
        <v>2</v>
      </c>
      <c r="AW355" s="4">
        <v>2</v>
      </c>
      <c r="AX355" s="4">
        <v>2</v>
      </c>
      <c r="AY355" s="4">
        <v>1</v>
      </c>
      <c r="AZ355" s="4">
        <v>2</v>
      </c>
      <c r="BA355" s="4">
        <v>1</v>
      </c>
      <c r="BB355" s="4">
        <v>1</v>
      </c>
      <c r="BC355" s="4">
        <v>2</v>
      </c>
      <c r="BD355" s="4">
        <v>4</v>
      </c>
      <c r="BE355" s="4">
        <v>4</v>
      </c>
      <c r="BF355" s="4">
        <v>1</v>
      </c>
      <c r="BG355" s="4">
        <v>2</v>
      </c>
      <c r="BH355" s="4">
        <v>2</v>
      </c>
      <c r="BI355" s="4">
        <v>2</v>
      </c>
      <c r="BJ355" s="4">
        <v>3</v>
      </c>
    </row>
    <row r="356" spans="1:62" ht="14" x14ac:dyDescent="0.15">
      <c r="A356" s="20" t="str">
        <f t="shared" si="5"/>
        <v>KompetenzBeraterWA[SQ004]</v>
      </c>
      <c r="B356" s="4" t="s">
        <v>215</v>
      </c>
      <c r="C356" s="4">
        <v>3</v>
      </c>
      <c r="D356" s="4">
        <v>5</v>
      </c>
      <c r="E356" s="4">
        <v>2</v>
      </c>
      <c r="F356" s="4">
        <v>5</v>
      </c>
      <c r="G356" s="4">
        <v>3</v>
      </c>
      <c r="H356" s="4">
        <v>1</v>
      </c>
      <c r="I356" s="4">
        <v>3</v>
      </c>
      <c r="J356" s="4">
        <v>2</v>
      </c>
      <c r="K356" s="4">
        <v>3</v>
      </c>
      <c r="L356" s="4">
        <v>1</v>
      </c>
      <c r="M356" s="4">
        <v>3</v>
      </c>
      <c r="N356" s="4">
        <v>1</v>
      </c>
      <c r="O356" s="4">
        <v>2</v>
      </c>
      <c r="P356" s="4">
        <v>2</v>
      </c>
      <c r="Q356" s="4">
        <v>1</v>
      </c>
      <c r="R356" s="4">
        <v>1</v>
      </c>
      <c r="S356" s="4">
        <v>2</v>
      </c>
      <c r="T356" s="4">
        <v>2</v>
      </c>
      <c r="U356" s="4">
        <v>2</v>
      </c>
      <c r="V356" s="4">
        <v>1</v>
      </c>
      <c r="W356" s="4">
        <v>3</v>
      </c>
      <c r="X356" s="4">
        <v>1</v>
      </c>
      <c r="Y356" s="4">
        <v>2</v>
      </c>
      <c r="Z356" s="4">
        <v>3</v>
      </c>
      <c r="AA356" s="4">
        <v>3</v>
      </c>
      <c r="AB356" s="4">
        <v>2</v>
      </c>
      <c r="AC356" s="4">
        <v>3</v>
      </c>
      <c r="AD356" s="4">
        <v>2</v>
      </c>
      <c r="AE356" s="4">
        <v>2</v>
      </c>
      <c r="AF356" s="4">
        <v>2</v>
      </c>
      <c r="AG356" s="4">
        <v>1</v>
      </c>
      <c r="AH356" s="4">
        <v>4</v>
      </c>
      <c r="AI356" s="4">
        <v>3</v>
      </c>
      <c r="AJ356" s="4">
        <v>1</v>
      </c>
      <c r="AK356" s="4">
        <v>2</v>
      </c>
      <c r="AL356" s="4">
        <v>2</v>
      </c>
      <c r="AM356" s="4">
        <v>2</v>
      </c>
      <c r="AN356" s="4">
        <v>3</v>
      </c>
      <c r="AO356" s="4">
        <v>3</v>
      </c>
      <c r="AP356" s="4">
        <v>2</v>
      </c>
      <c r="AQ356" s="4">
        <v>1</v>
      </c>
      <c r="AR356" s="4">
        <v>4</v>
      </c>
      <c r="AS356" s="4">
        <v>3</v>
      </c>
      <c r="AT356" s="4">
        <v>1</v>
      </c>
      <c r="AU356" s="4">
        <v>4</v>
      </c>
      <c r="AV356" s="4">
        <v>3</v>
      </c>
      <c r="AW356" s="4">
        <v>2</v>
      </c>
      <c r="AX356" s="4">
        <v>2</v>
      </c>
      <c r="AY356" s="4">
        <v>1</v>
      </c>
      <c r="AZ356" s="4">
        <v>2</v>
      </c>
      <c r="BA356" s="4">
        <v>1</v>
      </c>
      <c r="BB356" s="4">
        <v>1</v>
      </c>
      <c r="BC356" s="4">
        <v>2</v>
      </c>
      <c r="BD356" s="4">
        <v>4</v>
      </c>
      <c r="BE356" s="4">
        <v>3</v>
      </c>
      <c r="BF356" s="4">
        <v>1</v>
      </c>
      <c r="BG356" s="4">
        <v>1</v>
      </c>
      <c r="BH356" s="4">
        <v>2</v>
      </c>
      <c r="BI356" s="4">
        <v>2</v>
      </c>
      <c r="BJ356" s="4">
        <v>3</v>
      </c>
    </row>
    <row r="357" spans="1:62" ht="14" x14ac:dyDescent="0.15">
      <c r="A357" s="20" t="str">
        <f t="shared" si="5"/>
        <v>KompetenzBeraterWA[SQ005]</v>
      </c>
      <c r="B357" s="4" t="s">
        <v>216</v>
      </c>
      <c r="C357" s="4">
        <v>3</v>
      </c>
      <c r="D357" s="4">
        <v>5</v>
      </c>
      <c r="E357" s="4">
        <v>2</v>
      </c>
      <c r="F357" s="4">
        <v>3</v>
      </c>
      <c r="G357" s="4">
        <v>3</v>
      </c>
      <c r="H357" s="4">
        <v>5</v>
      </c>
      <c r="I357" s="4">
        <v>3</v>
      </c>
      <c r="J357" s="4">
        <v>4</v>
      </c>
      <c r="K357" s="4">
        <v>3</v>
      </c>
      <c r="L357" s="4">
        <v>5</v>
      </c>
      <c r="M357" s="4">
        <v>4</v>
      </c>
      <c r="N357" s="4">
        <v>4</v>
      </c>
      <c r="O357" s="4">
        <v>2</v>
      </c>
      <c r="P357" s="4">
        <v>4</v>
      </c>
      <c r="Q357" s="4">
        <v>4</v>
      </c>
      <c r="R357" s="4">
        <v>5</v>
      </c>
      <c r="S357" s="4">
        <v>2</v>
      </c>
      <c r="T357" s="4">
        <v>3</v>
      </c>
      <c r="U357" s="4">
        <v>4</v>
      </c>
      <c r="V357" s="4">
        <v>4</v>
      </c>
      <c r="W357" s="4">
        <v>3</v>
      </c>
      <c r="X357" s="4">
        <v>5</v>
      </c>
      <c r="Y357" s="4">
        <v>4</v>
      </c>
      <c r="Z357" s="4">
        <v>2</v>
      </c>
      <c r="AA357" s="4">
        <v>4</v>
      </c>
      <c r="AB357" s="4">
        <v>4</v>
      </c>
      <c r="AC357" s="4">
        <v>2</v>
      </c>
      <c r="AD357" s="4">
        <v>1</v>
      </c>
      <c r="AE357" s="4">
        <v>4</v>
      </c>
      <c r="AF357" s="4">
        <v>4</v>
      </c>
      <c r="AG357" s="4">
        <v>1</v>
      </c>
      <c r="AH357" s="4">
        <v>3</v>
      </c>
      <c r="AI357" s="4">
        <v>3</v>
      </c>
      <c r="AJ357" s="4">
        <v>1</v>
      </c>
      <c r="AK357" s="4">
        <v>3</v>
      </c>
      <c r="AL357" s="4">
        <v>4</v>
      </c>
      <c r="AM357" s="4">
        <v>3</v>
      </c>
      <c r="AN357" s="4">
        <v>4</v>
      </c>
      <c r="AO357" s="4">
        <v>4</v>
      </c>
      <c r="AP357" s="4">
        <v>4</v>
      </c>
      <c r="AQ357" s="4">
        <v>4</v>
      </c>
      <c r="AR357" s="4">
        <v>4</v>
      </c>
      <c r="AS357" s="4">
        <v>3</v>
      </c>
      <c r="AT357" s="4">
        <v>4</v>
      </c>
      <c r="AU357" s="4">
        <v>3</v>
      </c>
      <c r="AV357" s="4">
        <v>3</v>
      </c>
      <c r="AW357" s="4">
        <v>3</v>
      </c>
      <c r="AX357" s="4">
        <v>2</v>
      </c>
      <c r="AY357" s="4">
        <v>4</v>
      </c>
      <c r="AZ357" s="4">
        <v>3</v>
      </c>
      <c r="BA357" s="4">
        <v>4</v>
      </c>
      <c r="BB357" s="4">
        <v>3</v>
      </c>
      <c r="BC357" s="4">
        <v>3</v>
      </c>
      <c r="BD357" s="4">
        <v>3</v>
      </c>
      <c r="BE357" s="4">
        <v>3</v>
      </c>
      <c r="BF357" s="4">
        <v>4</v>
      </c>
      <c r="BG357" s="4">
        <v>2</v>
      </c>
      <c r="BH357" s="4">
        <v>2</v>
      </c>
      <c r="BI357" s="4">
        <v>3</v>
      </c>
      <c r="BJ357" s="4">
        <v>3</v>
      </c>
    </row>
    <row r="358" spans="1:62" ht="14" x14ac:dyDescent="0.15">
      <c r="A358" s="20" t="str">
        <f t="shared" si="5"/>
        <v>KompetenzBeraterWA[SQ006]</v>
      </c>
      <c r="B358" s="4" t="s">
        <v>217</v>
      </c>
      <c r="C358" s="4">
        <v>3</v>
      </c>
      <c r="D358" s="4">
        <v>5</v>
      </c>
      <c r="E358" s="4">
        <v>1</v>
      </c>
      <c r="F358" s="4">
        <v>1</v>
      </c>
      <c r="G358" s="4">
        <v>3</v>
      </c>
      <c r="H358" s="4">
        <v>4</v>
      </c>
      <c r="I358" s="4">
        <v>1</v>
      </c>
      <c r="J358" s="4">
        <v>1</v>
      </c>
      <c r="K358" s="4">
        <v>4</v>
      </c>
      <c r="L358" s="4">
        <v>1</v>
      </c>
      <c r="M358" s="4">
        <v>2</v>
      </c>
      <c r="N358" s="4">
        <v>3</v>
      </c>
      <c r="O358" s="4">
        <v>2</v>
      </c>
      <c r="P358" s="4">
        <v>3</v>
      </c>
      <c r="Q358" s="4">
        <v>2</v>
      </c>
      <c r="R358" s="4">
        <v>1</v>
      </c>
      <c r="S358" s="4">
        <v>3</v>
      </c>
      <c r="T358" s="4">
        <v>2</v>
      </c>
      <c r="U358" s="4">
        <v>2</v>
      </c>
      <c r="V358" s="4">
        <v>3</v>
      </c>
      <c r="W358" s="4">
        <v>1</v>
      </c>
      <c r="X358" s="4">
        <v>3</v>
      </c>
      <c r="Y358" s="4">
        <v>2</v>
      </c>
      <c r="Z358" s="4">
        <v>1</v>
      </c>
      <c r="AA358" s="4">
        <v>1</v>
      </c>
      <c r="AB358" s="4">
        <v>3</v>
      </c>
      <c r="AC358" s="4">
        <v>3</v>
      </c>
      <c r="AD358" s="4">
        <v>2</v>
      </c>
      <c r="AE358" s="4">
        <v>2</v>
      </c>
      <c r="AF358" s="4">
        <v>3</v>
      </c>
      <c r="AG358" s="4">
        <v>4</v>
      </c>
      <c r="AH358" s="4">
        <v>4</v>
      </c>
      <c r="AI358" s="4">
        <v>3</v>
      </c>
      <c r="AJ358" s="4">
        <v>1</v>
      </c>
      <c r="AK358" s="4">
        <v>2</v>
      </c>
      <c r="AL358" s="4">
        <v>4</v>
      </c>
      <c r="AM358" s="4">
        <v>1</v>
      </c>
      <c r="AN358" s="4">
        <v>2</v>
      </c>
      <c r="AO358" s="4">
        <v>1</v>
      </c>
      <c r="AP358" s="4">
        <v>2</v>
      </c>
      <c r="AQ358" s="4">
        <v>3</v>
      </c>
      <c r="AR358" s="4">
        <v>3</v>
      </c>
      <c r="AS358" s="4">
        <v>1</v>
      </c>
      <c r="AT358" s="4">
        <v>1</v>
      </c>
      <c r="AU358" s="4">
        <v>1</v>
      </c>
      <c r="AV358" s="4">
        <v>1</v>
      </c>
      <c r="AW358" s="4">
        <v>3</v>
      </c>
      <c r="AX358" s="4">
        <v>3</v>
      </c>
      <c r="AY358" s="4">
        <v>4</v>
      </c>
      <c r="AZ358" s="4">
        <v>3</v>
      </c>
      <c r="BA358" s="4">
        <v>4</v>
      </c>
      <c r="BB358" s="4">
        <v>3</v>
      </c>
      <c r="BC358" s="4">
        <v>1</v>
      </c>
      <c r="BD358" s="4">
        <v>2</v>
      </c>
      <c r="BE358" s="4">
        <v>3</v>
      </c>
      <c r="BF358" s="4">
        <v>3</v>
      </c>
      <c r="BG358" s="4">
        <v>2</v>
      </c>
      <c r="BH358" s="4">
        <v>3</v>
      </c>
      <c r="BI358" s="4">
        <v>3</v>
      </c>
      <c r="BJ358" s="4">
        <v>3</v>
      </c>
    </row>
    <row r="359" spans="1:62" ht="14" x14ac:dyDescent="0.15">
      <c r="A359" s="20" t="str">
        <f t="shared" si="5"/>
        <v>KompetenzBeraterWA[SQ007]</v>
      </c>
      <c r="B359" s="4" t="s">
        <v>218</v>
      </c>
      <c r="C359" s="4">
        <v>3</v>
      </c>
      <c r="D359" s="4">
        <v>5</v>
      </c>
      <c r="E359" s="4">
        <v>3</v>
      </c>
      <c r="F359" s="4">
        <v>5</v>
      </c>
      <c r="G359" s="4">
        <v>4</v>
      </c>
      <c r="H359" s="4">
        <v>1</v>
      </c>
      <c r="I359" s="4">
        <v>4</v>
      </c>
      <c r="J359" s="4">
        <v>4</v>
      </c>
      <c r="K359" s="4">
        <v>4</v>
      </c>
      <c r="L359" s="4">
        <v>3</v>
      </c>
      <c r="M359" s="4">
        <v>5</v>
      </c>
      <c r="N359" s="4">
        <v>2</v>
      </c>
      <c r="O359" s="4">
        <v>3</v>
      </c>
      <c r="P359" s="4">
        <v>3</v>
      </c>
      <c r="Q359" s="4">
        <v>2</v>
      </c>
      <c r="R359" s="4">
        <v>1</v>
      </c>
      <c r="S359" s="4">
        <v>4</v>
      </c>
      <c r="T359" s="4">
        <v>2</v>
      </c>
      <c r="U359" s="4">
        <v>3</v>
      </c>
      <c r="V359" s="4">
        <v>2</v>
      </c>
      <c r="W359" s="4">
        <v>3</v>
      </c>
      <c r="X359" s="4">
        <v>2</v>
      </c>
      <c r="Y359" s="4">
        <v>3</v>
      </c>
      <c r="Z359" s="4">
        <v>2</v>
      </c>
      <c r="AA359" s="4">
        <v>4</v>
      </c>
      <c r="AB359" s="4">
        <v>3</v>
      </c>
      <c r="AC359" s="4">
        <v>3</v>
      </c>
      <c r="AD359" s="4">
        <v>2</v>
      </c>
      <c r="AE359" s="4">
        <v>2</v>
      </c>
      <c r="AF359" s="4">
        <v>2</v>
      </c>
      <c r="AG359" s="4">
        <v>1</v>
      </c>
      <c r="AH359" s="4">
        <v>3</v>
      </c>
      <c r="AI359" s="4">
        <v>4</v>
      </c>
      <c r="AJ359" s="4">
        <v>1</v>
      </c>
      <c r="AK359" s="4">
        <v>4</v>
      </c>
      <c r="AL359" s="4">
        <v>2</v>
      </c>
      <c r="AM359" s="4">
        <v>3</v>
      </c>
      <c r="AN359" s="4">
        <v>2</v>
      </c>
      <c r="AO359" s="4">
        <v>4</v>
      </c>
      <c r="AP359" s="4">
        <v>3</v>
      </c>
      <c r="AQ359" s="4">
        <v>4</v>
      </c>
      <c r="AR359" s="4">
        <v>2</v>
      </c>
      <c r="AS359" s="4">
        <v>3</v>
      </c>
      <c r="AT359" s="4">
        <v>1</v>
      </c>
      <c r="AU359" s="4">
        <v>3</v>
      </c>
      <c r="AV359" s="4">
        <v>3</v>
      </c>
      <c r="AW359" s="4">
        <v>4</v>
      </c>
      <c r="AX359" s="4">
        <v>2</v>
      </c>
      <c r="AY359" s="4">
        <v>2</v>
      </c>
      <c r="AZ359" s="4">
        <v>3</v>
      </c>
      <c r="BA359" s="4">
        <v>1</v>
      </c>
      <c r="BB359" s="4">
        <v>2</v>
      </c>
      <c r="BC359" s="4">
        <v>4</v>
      </c>
      <c r="BD359" s="4">
        <v>3</v>
      </c>
      <c r="BE359" s="4">
        <v>3</v>
      </c>
      <c r="BF359" s="4">
        <v>2</v>
      </c>
      <c r="BG359" s="4">
        <v>2</v>
      </c>
      <c r="BH359" s="4">
        <v>2</v>
      </c>
      <c r="BI359" s="4">
        <v>2</v>
      </c>
      <c r="BJ359" s="4">
        <v>4</v>
      </c>
    </row>
    <row r="360" spans="1:62" ht="14" x14ac:dyDescent="0.15">
      <c r="A360" s="20" t="str">
        <f t="shared" si="5"/>
        <v>KompetenzBeraterWA[SQ008]</v>
      </c>
      <c r="B360" s="4" t="s">
        <v>219</v>
      </c>
      <c r="C360" s="4">
        <v>3</v>
      </c>
      <c r="D360" s="4">
        <v>5</v>
      </c>
      <c r="E360" s="4">
        <v>4</v>
      </c>
      <c r="F360" s="4">
        <v>4</v>
      </c>
      <c r="G360" s="4">
        <v>3</v>
      </c>
      <c r="H360" s="4">
        <v>4</v>
      </c>
      <c r="I360" s="4">
        <v>4</v>
      </c>
      <c r="J360" s="4">
        <v>4</v>
      </c>
      <c r="K360" s="4">
        <v>3</v>
      </c>
      <c r="L360" s="4">
        <v>4</v>
      </c>
      <c r="M360" s="4">
        <v>4</v>
      </c>
      <c r="N360" s="4">
        <v>2</v>
      </c>
      <c r="O360" s="4">
        <v>4</v>
      </c>
      <c r="P360" s="4">
        <v>4</v>
      </c>
      <c r="Q360" s="4">
        <v>3</v>
      </c>
      <c r="R360" s="4">
        <v>1</v>
      </c>
      <c r="S360" s="4">
        <v>3</v>
      </c>
      <c r="T360" s="4">
        <v>3</v>
      </c>
      <c r="U360" s="4">
        <v>4</v>
      </c>
      <c r="V360" s="4">
        <v>3</v>
      </c>
      <c r="W360" s="4">
        <v>3</v>
      </c>
      <c r="X360" s="4">
        <v>1</v>
      </c>
      <c r="Y360" s="4">
        <v>4</v>
      </c>
      <c r="Z360" s="4">
        <v>4</v>
      </c>
      <c r="AA360" s="4">
        <v>4</v>
      </c>
      <c r="AB360" s="4">
        <v>3</v>
      </c>
      <c r="AC360" s="4">
        <v>4</v>
      </c>
      <c r="AD360" s="4">
        <v>3</v>
      </c>
      <c r="AE360" s="4">
        <v>3</v>
      </c>
      <c r="AF360" s="4">
        <v>2</v>
      </c>
      <c r="AG360" s="4">
        <v>2</v>
      </c>
      <c r="AH360" s="4">
        <v>3</v>
      </c>
      <c r="AI360" s="4">
        <v>3</v>
      </c>
      <c r="AJ360" s="4">
        <v>1</v>
      </c>
      <c r="AK360" s="4">
        <v>4</v>
      </c>
      <c r="AL360" s="4">
        <v>4</v>
      </c>
      <c r="AM360" s="4">
        <v>3</v>
      </c>
      <c r="AN360" s="4">
        <v>4</v>
      </c>
      <c r="AO360" s="4">
        <v>4</v>
      </c>
      <c r="AP360" s="4">
        <v>5</v>
      </c>
      <c r="AQ360" s="4">
        <v>4</v>
      </c>
      <c r="AR360" s="4">
        <v>3</v>
      </c>
      <c r="AS360" s="4">
        <v>3</v>
      </c>
      <c r="AT360" s="4">
        <v>2</v>
      </c>
      <c r="AU360" s="4">
        <v>4</v>
      </c>
      <c r="AV360" s="4">
        <v>3</v>
      </c>
      <c r="AW360" s="4">
        <v>3</v>
      </c>
      <c r="AX360" s="4">
        <v>4</v>
      </c>
      <c r="AY360" s="4">
        <v>2</v>
      </c>
      <c r="AZ360" s="4">
        <v>4</v>
      </c>
      <c r="BA360" s="4">
        <v>3</v>
      </c>
      <c r="BB360" s="4">
        <v>2</v>
      </c>
      <c r="BC360" s="4">
        <v>4</v>
      </c>
      <c r="BD360" s="4">
        <v>3</v>
      </c>
      <c r="BE360" s="4">
        <v>3</v>
      </c>
      <c r="BF360" s="4">
        <v>2</v>
      </c>
      <c r="BG360" s="4">
        <v>4</v>
      </c>
      <c r="BH360" s="4">
        <v>2</v>
      </c>
      <c r="BI360" s="4">
        <v>3</v>
      </c>
      <c r="BJ360" s="4">
        <v>4</v>
      </c>
    </row>
    <row r="361" spans="1:62" ht="14" x14ac:dyDescent="0.15">
      <c r="A361" s="20" t="str">
        <f t="shared" si="5"/>
        <v>KompetenzBeraterWA[SQ009]</v>
      </c>
      <c r="B361" s="4" t="s">
        <v>220</v>
      </c>
      <c r="C361" s="4">
        <v>3</v>
      </c>
      <c r="D361" s="4">
        <v>5</v>
      </c>
      <c r="E361" s="4">
        <v>3</v>
      </c>
      <c r="F361" s="4">
        <v>1</v>
      </c>
      <c r="G361" s="4">
        <v>3</v>
      </c>
      <c r="H361" s="4">
        <v>5</v>
      </c>
      <c r="I361" s="4">
        <v>1</v>
      </c>
      <c r="J361" s="4">
        <v>1</v>
      </c>
      <c r="K361" s="4">
        <v>4</v>
      </c>
      <c r="L361" s="4">
        <v>1</v>
      </c>
      <c r="M361" s="4">
        <v>3</v>
      </c>
      <c r="N361" s="4">
        <v>3</v>
      </c>
      <c r="O361" s="4">
        <v>2</v>
      </c>
      <c r="P361" s="4">
        <v>3</v>
      </c>
      <c r="Q361" s="4">
        <v>4</v>
      </c>
      <c r="R361" s="4">
        <v>3</v>
      </c>
      <c r="S361" s="4">
        <v>4</v>
      </c>
      <c r="T361" s="4">
        <v>4</v>
      </c>
      <c r="U361" s="4">
        <v>2</v>
      </c>
      <c r="V361" s="4">
        <v>5</v>
      </c>
      <c r="W361" s="4">
        <v>1</v>
      </c>
      <c r="X361" s="4">
        <v>4</v>
      </c>
      <c r="Y361" s="4">
        <v>4</v>
      </c>
      <c r="Z361" s="4">
        <v>2</v>
      </c>
      <c r="AA361" s="4">
        <v>4</v>
      </c>
      <c r="AB361" s="4">
        <v>3</v>
      </c>
      <c r="AC361" s="4">
        <v>4</v>
      </c>
      <c r="AD361" s="4">
        <v>2</v>
      </c>
      <c r="AE361" s="4">
        <v>3</v>
      </c>
      <c r="AF361" s="4">
        <v>3</v>
      </c>
      <c r="AG361" s="4">
        <v>4</v>
      </c>
      <c r="AH361" s="4">
        <v>4</v>
      </c>
      <c r="AI361" s="4">
        <v>2</v>
      </c>
      <c r="AJ361" s="4">
        <v>4</v>
      </c>
      <c r="AK361" s="4">
        <v>2</v>
      </c>
      <c r="AL361" s="4">
        <v>3</v>
      </c>
      <c r="AM361" s="4">
        <v>1</v>
      </c>
      <c r="AN361" s="4">
        <v>3</v>
      </c>
      <c r="AO361" s="4">
        <v>3</v>
      </c>
      <c r="AP361" s="4">
        <v>4</v>
      </c>
      <c r="AQ361" s="4">
        <v>3</v>
      </c>
      <c r="AR361" s="4">
        <v>4</v>
      </c>
      <c r="AS361" s="4">
        <v>1</v>
      </c>
      <c r="AT361" s="4">
        <v>1</v>
      </c>
      <c r="AU361" s="4">
        <v>1</v>
      </c>
      <c r="AV361" s="4">
        <v>1</v>
      </c>
      <c r="AW361" s="4">
        <v>2</v>
      </c>
      <c r="AX361" s="4">
        <v>3</v>
      </c>
      <c r="AY361" s="4">
        <v>4</v>
      </c>
      <c r="AZ361" s="4">
        <v>3</v>
      </c>
      <c r="BA361" s="4">
        <v>4</v>
      </c>
      <c r="BB361" s="4">
        <v>4</v>
      </c>
      <c r="BC361" s="4">
        <v>2</v>
      </c>
      <c r="BD361" s="4">
        <v>2</v>
      </c>
      <c r="BE361" s="4">
        <v>3</v>
      </c>
      <c r="BF361" s="4">
        <v>3</v>
      </c>
      <c r="BG361" s="4">
        <v>1</v>
      </c>
      <c r="BH361" s="4">
        <v>2</v>
      </c>
      <c r="BI361" s="4">
        <v>2</v>
      </c>
      <c r="BJ361" s="4">
        <v>3</v>
      </c>
    </row>
    <row r="362" spans="1:62" ht="14" x14ac:dyDescent="0.15">
      <c r="A362" s="20" t="str">
        <f t="shared" si="5"/>
        <v>KompetenzBeraterWA[SQ010]</v>
      </c>
      <c r="B362" s="4" t="s">
        <v>221</v>
      </c>
      <c r="C362" s="4">
        <v>3</v>
      </c>
      <c r="D362" s="4">
        <v>5</v>
      </c>
      <c r="E362" s="4">
        <v>4</v>
      </c>
      <c r="F362" s="4">
        <v>3</v>
      </c>
      <c r="G362" s="4">
        <v>3</v>
      </c>
      <c r="H362" s="4">
        <v>5</v>
      </c>
      <c r="I362" s="4">
        <v>3</v>
      </c>
      <c r="J362" s="4">
        <v>5</v>
      </c>
      <c r="K362" s="4">
        <v>4</v>
      </c>
      <c r="L362" s="4">
        <v>5</v>
      </c>
      <c r="M362" s="4">
        <v>4</v>
      </c>
      <c r="N362" s="4">
        <v>5</v>
      </c>
      <c r="O362" s="4">
        <v>4</v>
      </c>
      <c r="P362" s="4">
        <v>4</v>
      </c>
      <c r="Q362" s="4">
        <v>5</v>
      </c>
      <c r="R362" s="4">
        <v>4</v>
      </c>
      <c r="S362" s="4">
        <v>4</v>
      </c>
      <c r="T362" s="4">
        <v>4</v>
      </c>
      <c r="U362" s="4">
        <v>5</v>
      </c>
      <c r="V362" s="4">
        <v>4</v>
      </c>
      <c r="W362" s="4">
        <v>5</v>
      </c>
      <c r="X362" s="4">
        <v>5</v>
      </c>
      <c r="Y362" s="4">
        <v>4</v>
      </c>
      <c r="Z362" s="4">
        <v>2</v>
      </c>
      <c r="AA362" s="4">
        <v>4</v>
      </c>
      <c r="AB362" s="4">
        <v>5</v>
      </c>
      <c r="AC362" s="4">
        <v>3</v>
      </c>
      <c r="AD362" s="4">
        <v>5</v>
      </c>
      <c r="AE362" s="4">
        <v>4</v>
      </c>
      <c r="AF362" s="4">
        <v>4</v>
      </c>
      <c r="AG362" s="4">
        <v>5</v>
      </c>
      <c r="AH362" s="4">
        <v>5</v>
      </c>
      <c r="AI362" s="4">
        <v>5</v>
      </c>
      <c r="AJ362" s="4">
        <v>5</v>
      </c>
      <c r="AK362" s="4">
        <v>4</v>
      </c>
      <c r="AL362" s="4">
        <v>5</v>
      </c>
      <c r="AM362" s="4">
        <v>3</v>
      </c>
      <c r="AN362" s="4">
        <v>4</v>
      </c>
      <c r="AO362" s="4">
        <v>4</v>
      </c>
      <c r="AP362" s="4">
        <v>5</v>
      </c>
      <c r="AQ362" s="4">
        <v>5</v>
      </c>
      <c r="AR362" s="4">
        <v>4</v>
      </c>
      <c r="AS362" s="4">
        <v>3</v>
      </c>
      <c r="AT362" s="4">
        <v>4</v>
      </c>
      <c r="AU362" s="4">
        <v>2</v>
      </c>
      <c r="AV362" s="4">
        <v>4</v>
      </c>
      <c r="AW362" s="4">
        <v>5</v>
      </c>
      <c r="AX362" s="4">
        <v>4</v>
      </c>
      <c r="AY362" s="4">
        <v>4</v>
      </c>
      <c r="AZ362" s="4">
        <v>3</v>
      </c>
      <c r="BA362" s="4">
        <v>4</v>
      </c>
      <c r="BB362" s="4">
        <v>4</v>
      </c>
      <c r="BC362" s="4">
        <v>4</v>
      </c>
      <c r="BD362" s="4">
        <v>4</v>
      </c>
      <c r="BE362" s="4">
        <v>3</v>
      </c>
      <c r="BF362" s="4">
        <v>4</v>
      </c>
      <c r="BG362" s="4">
        <v>4</v>
      </c>
      <c r="BH362" s="4">
        <v>3</v>
      </c>
      <c r="BI362" s="4">
        <v>4</v>
      </c>
      <c r="BJ362" s="4">
        <v>4</v>
      </c>
    </row>
    <row r="363" spans="1:62" ht="14" x14ac:dyDescent="0.15">
      <c r="A363" s="20" t="str">
        <f t="shared" si="5"/>
        <v>KompetenzBeraterWA[SQ011]</v>
      </c>
      <c r="B363" s="4" t="s">
        <v>222</v>
      </c>
      <c r="C363" s="4">
        <v>3</v>
      </c>
      <c r="D363" s="4">
        <v>5</v>
      </c>
      <c r="E363" s="4">
        <v>2</v>
      </c>
      <c r="F363" s="4">
        <v>5</v>
      </c>
      <c r="G363" s="4">
        <v>3</v>
      </c>
      <c r="H363" s="4">
        <v>1</v>
      </c>
      <c r="I363" s="4">
        <v>3</v>
      </c>
      <c r="J363" s="4">
        <v>3</v>
      </c>
      <c r="K363" s="4">
        <v>4</v>
      </c>
      <c r="L363" s="4">
        <v>4</v>
      </c>
      <c r="M363" s="4">
        <v>2</v>
      </c>
      <c r="N363" s="4">
        <v>2</v>
      </c>
      <c r="O363" s="4">
        <v>2</v>
      </c>
      <c r="P363" s="4">
        <v>2</v>
      </c>
      <c r="Q363" s="4">
        <v>2</v>
      </c>
      <c r="R363" s="4">
        <v>1</v>
      </c>
      <c r="S363" s="4">
        <v>2</v>
      </c>
      <c r="T363" s="4">
        <v>2</v>
      </c>
      <c r="U363" s="4">
        <v>3</v>
      </c>
      <c r="V363" s="4">
        <v>1</v>
      </c>
      <c r="W363" s="4">
        <v>3</v>
      </c>
      <c r="X363" s="4">
        <v>1</v>
      </c>
      <c r="Y363" s="4">
        <v>3</v>
      </c>
      <c r="Z363" s="4">
        <v>2</v>
      </c>
      <c r="AA363" s="4">
        <v>2</v>
      </c>
      <c r="AB363" s="4">
        <v>2</v>
      </c>
      <c r="AC363" s="4">
        <v>3</v>
      </c>
      <c r="AD363" s="4">
        <v>2</v>
      </c>
      <c r="AE363" s="4">
        <v>2</v>
      </c>
      <c r="AF363" s="4">
        <v>2</v>
      </c>
      <c r="AG363" s="4">
        <v>5</v>
      </c>
      <c r="AH363" s="4">
        <v>4</v>
      </c>
      <c r="AI363" s="4">
        <v>2</v>
      </c>
      <c r="AJ363" s="4">
        <v>1</v>
      </c>
      <c r="AK363" s="4">
        <v>2</v>
      </c>
      <c r="AL363" s="4">
        <v>1</v>
      </c>
      <c r="AM363" s="4">
        <v>4</v>
      </c>
      <c r="AN363" s="4">
        <v>2</v>
      </c>
      <c r="AO363" s="4">
        <v>1</v>
      </c>
      <c r="AP363" s="4">
        <v>2</v>
      </c>
      <c r="AQ363" s="4">
        <v>1</v>
      </c>
      <c r="AR363" s="4">
        <v>4</v>
      </c>
      <c r="AS363" s="4">
        <v>2</v>
      </c>
      <c r="AT363" s="4">
        <v>1</v>
      </c>
      <c r="AU363" s="4">
        <v>5</v>
      </c>
      <c r="AV363" s="4">
        <v>3</v>
      </c>
      <c r="AW363" s="4">
        <v>4</v>
      </c>
      <c r="AX363" s="4">
        <v>2</v>
      </c>
      <c r="AY363" s="4">
        <v>2</v>
      </c>
      <c r="AZ363" s="4">
        <v>2</v>
      </c>
      <c r="BA363" s="4">
        <v>4</v>
      </c>
      <c r="BB363" s="4">
        <v>1</v>
      </c>
      <c r="BC363" s="4">
        <v>3</v>
      </c>
      <c r="BD363" s="4">
        <v>4</v>
      </c>
      <c r="BE363" s="4">
        <v>2</v>
      </c>
      <c r="BF363" s="4">
        <v>2</v>
      </c>
      <c r="BG363" s="4">
        <v>4</v>
      </c>
      <c r="BH363" s="4">
        <v>2</v>
      </c>
      <c r="BI363" s="4">
        <v>4</v>
      </c>
      <c r="BJ363" s="4">
        <v>3</v>
      </c>
    </row>
    <row r="364" spans="1:62" ht="14" x14ac:dyDescent="0.15">
      <c r="A364" s="20" t="str">
        <f t="shared" si="5"/>
        <v>KompetenzBeraterWA[SQ012]</v>
      </c>
      <c r="B364" s="4" t="s">
        <v>223</v>
      </c>
      <c r="C364" s="4">
        <v>3</v>
      </c>
      <c r="D364" s="4">
        <v>5</v>
      </c>
      <c r="E364" s="4">
        <v>2</v>
      </c>
      <c r="F364" s="4">
        <v>4</v>
      </c>
      <c r="G364" s="4">
        <v>3</v>
      </c>
      <c r="H364" s="4">
        <v>1</v>
      </c>
      <c r="I364" s="4">
        <v>3</v>
      </c>
      <c r="J364" s="4">
        <v>2</v>
      </c>
      <c r="K364" s="4">
        <v>4</v>
      </c>
      <c r="L364" s="4">
        <v>3</v>
      </c>
      <c r="M364" s="4">
        <v>2</v>
      </c>
      <c r="N364" s="4">
        <v>2</v>
      </c>
      <c r="O364" s="4">
        <v>2</v>
      </c>
      <c r="P364" s="4">
        <v>2</v>
      </c>
      <c r="Q364" s="4">
        <v>1</v>
      </c>
      <c r="R364" s="4">
        <v>1</v>
      </c>
      <c r="S364" s="4">
        <v>3</v>
      </c>
      <c r="T364" s="4">
        <v>2</v>
      </c>
      <c r="U364" s="4">
        <v>3</v>
      </c>
      <c r="V364" s="4">
        <v>1</v>
      </c>
      <c r="W364" s="4">
        <v>3</v>
      </c>
      <c r="X364" s="4">
        <v>1</v>
      </c>
      <c r="Y364" s="4">
        <v>4</v>
      </c>
      <c r="Z364" s="4">
        <v>3</v>
      </c>
      <c r="AA364" s="4">
        <v>2</v>
      </c>
      <c r="AB364" s="4">
        <v>2</v>
      </c>
      <c r="AC364" s="4">
        <v>3</v>
      </c>
      <c r="AD364" s="4">
        <v>1</v>
      </c>
      <c r="AE364" s="4">
        <v>3</v>
      </c>
      <c r="AF364" s="4">
        <v>2</v>
      </c>
      <c r="AG364" s="4">
        <v>1</v>
      </c>
      <c r="AH364" s="4">
        <v>4</v>
      </c>
      <c r="AI364" s="4">
        <v>2</v>
      </c>
      <c r="AJ364" s="4">
        <v>2</v>
      </c>
      <c r="AK364" s="4">
        <v>2</v>
      </c>
      <c r="AL364" s="4">
        <v>1</v>
      </c>
      <c r="AM364" s="4">
        <v>3</v>
      </c>
      <c r="AN364" s="4">
        <v>3</v>
      </c>
      <c r="AO364" s="4">
        <v>1</v>
      </c>
      <c r="AP364" s="4">
        <v>1</v>
      </c>
      <c r="AQ364" s="4">
        <v>3</v>
      </c>
      <c r="AR364" s="4">
        <v>2</v>
      </c>
      <c r="AS364" s="4">
        <v>1</v>
      </c>
      <c r="AT364" s="4">
        <v>1</v>
      </c>
      <c r="AU364" s="4">
        <v>3</v>
      </c>
      <c r="AV364" s="4">
        <v>3</v>
      </c>
      <c r="AW364" s="4">
        <v>3</v>
      </c>
      <c r="AX364" s="4">
        <v>2</v>
      </c>
      <c r="AY364" s="4">
        <v>1</v>
      </c>
      <c r="AZ364" s="4">
        <v>2</v>
      </c>
      <c r="BA364" s="4">
        <v>1</v>
      </c>
      <c r="BB364" s="4">
        <v>1</v>
      </c>
      <c r="BC364" s="4">
        <v>2</v>
      </c>
      <c r="BD364" s="4">
        <v>1</v>
      </c>
      <c r="BE364" s="4">
        <v>3</v>
      </c>
      <c r="BF364" s="4">
        <v>1</v>
      </c>
      <c r="BG364" s="4">
        <v>2</v>
      </c>
      <c r="BH364" s="4">
        <v>4</v>
      </c>
      <c r="BI364" s="4">
        <v>4</v>
      </c>
      <c r="BJ364" s="4">
        <v>2</v>
      </c>
    </row>
    <row r="365" spans="1:62" ht="14" x14ac:dyDescent="0.15">
      <c r="A365" s="20" t="str">
        <f t="shared" si="5"/>
        <v>AttraktivitaetWA[SQ001]</v>
      </c>
      <c r="B365" s="4" t="s">
        <v>914</v>
      </c>
      <c r="C365" s="4">
        <v>3</v>
      </c>
      <c r="D365" s="4">
        <v>1</v>
      </c>
      <c r="E365" s="4">
        <v>2</v>
      </c>
      <c r="F365" s="4">
        <v>2</v>
      </c>
      <c r="G365" s="4">
        <v>3</v>
      </c>
      <c r="H365" s="4">
        <v>1</v>
      </c>
      <c r="I365" s="4">
        <v>2</v>
      </c>
      <c r="J365" s="4">
        <v>1</v>
      </c>
      <c r="K365" s="4">
        <v>4</v>
      </c>
      <c r="L365" s="4">
        <v>1</v>
      </c>
      <c r="M365" s="4">
        <v>4</v>
      </c>
      <c r="N365" s="4">
        <v>1</v>
      </c>
      <c r="O365" s="4">
        <v>2</v>
      </c>
      <c r="P365" s="4">
        <v>4</v>
      </c>
      <c r="Q365" s="4">
        <v>2</v>
      </c>
      <c r="R365" s="4">
        <v>5</v>
      </c>
      <c r="S365" s="4">
        <v>1</v>
      </c>
      <c r="T365" s="4">
        <v>2</v>
      </c>
      <c r="U365" s="4">
        <v>1</v>
      </c>
      <c r="V365" s="4">
        <v>2</v>
      </c>
      <c r="W365" s="4">
        <v>3</v>
      </c>
      <c r="X365" s="4">
        <v>1</v>
      </c>
      <c r="Y365" s="4">
        <v>1</v>
      </c>
      <c r="Z365" s="4">
        <v>2</v>
      </c>
      <c r="AA365" s="4">
        <v>3</v>
      </c>
      <c r="AB365" s="4">
        <v>1</v>
      </c>
      <c r="AC365" s="4">
        <v>1</v>
      </c>
      <c r="AD365" s="4">
        <v>4</v>
      </c>
      <c r="AE365" s="4">
        <v>2</v>
      </c>
      <c r="AF365" s="4">
        <v>2</v>
      </c>
      <c r="AG365" s="4">
        <v>1</v>
      </c>
      <c r="AH365" s="4">
        <v>3</v>
      </c>
      <c r="AI365" s="4">
        <v>2</v>
      </c>
      <c r="AJ365" s="4">
        <v>1</v>
      </c>
      <c r="AK365" s="4">
        <v>2</v>
      </c>
      <c r="AL365" s="4">
        <v>1</v>
      </c>
      <c r="AM365" s="4">
        <v>2</v>
      </c>
      <c r="AN365" s="4">
        <v>2</v>
      </c>
      <c r="AO365" s="4">
        <v>1</v>
      </c>
      <c r="AP365" s="4">
        <v>1</v>
      </c>
      <c r="AQ365" s="4">
        <v>3</v>
      </c>
      <c r="AR365" s="4">
        <v>2</v>
      </c>
      <c r="AS365" s="4">
        <v>3</v>
      </c>
      <c r="AT365" s="4">
        <v>1</v>
      </c>
      <c r="AU365" s="4">
        <v>1</v>
      </c>
      <c r="AV365" s="4">
        <v>2</v>
      </c>
      <c r="AW365" s="4">
        <v>3</v>
      </c>
      <c r="AX365" s="4">
        <v>1</v>
      </c>
      <c r="AY365" s="4">
        <v>2</v>
      </c>
      <c r="AZ365" s="4">
        <v>2</v>
      </c>
      <c r="BA365" s="4">
        <v>2</v>
      </c>
      <c r="BB365" s="4">
        <v>2</v>
      </c>
      <c r="BC365" s="4">
        <v>4</v>
      </c>
      <c r="BD365" s="4">
        <v>2</v>
      </c>
      <c r="BE365" s="4">
        <v>2</v>
      </c>
      <c r="BF365" s="4">
        <v>2</v>
      </c>
      <c r="BG365" s="4">
        <v>2</v>
      </c>
      <c r="BH365" s="4">
        <v>1</v>
      </c>
      <c r="BI365" s="4">
        <v>2</v>
      </c>
      <c r="BJ365" s="4">
        <v>3</v>
      </c>
    </row>
    <row r="366" spans="1:62" ht="14" x14ac:dyDescent="0.15">
      <c r="A366" s="20" t="str">
        <f t="shared" si="5"/>
        <v>AttraktivitaetWA[SQ002]</v>
      </c>
      <c r="B366" s="4" t="s">
        <v>915</v>
      </c>
      <c r="C366" s="4">
        <v>3</v>
      </c>
      <c r="D366" s="4">
        <v>5</v>
      </c>
      <c r="E366" s="4">
        <v>3</v>
      </c>
      <c r="F366" s="4">
        <v>3</v>
      </c>
      <c r="G366" s="4">
        <v>3</v>
      </c>
      <c r="H366" s="4">
        <v>2</v>
      </c>
      <c r="I366" s="4">
        <v>4</v>
      </c>
      <c r="J366" s="4">
        <v>3</v>
      </c>
      <c r="K366" s="4">
        <v>2</v>
      </c>
      <c r="L366" s="4">
        <v>3</v>
      </c>
      <c r="M366" s="4">
        <v>3</v>
      </c>
      <c r="N366" s="4">
        <v>3</v>
      </c>
      <c r="O366" s="4">
        <v>3</v>
      </c>
      <c r="P366" s="4">
        <v>2</v>
      </c>
      <c r="Q366" s="4">
        <v>3</v>
      </c>
      <c r="R366" s="4">
        <v>2</v>
      </c>
      <c r="S366" s="4">
        <v>3</v>
      </c>
      <c r="T366" s="4">
        <v>3</v>
      </c>
      <c r="U366" s="4">
        <v>3</v>
      </c>
      <c r="V366" s="4">
        <v>5</v>
      </c>
      <c r="W366" s="4">
        <v>3</v>
      </c>
      <c r="X366" s="4">
        <v>4</v>
      </c>
      <c r="Y366" s="4">
        <v>2</v>
      </c>
      <c r="Z366" s="4">
        <v>2</v>
      </c>
      <c r="AA366" s="4">
        <v>3</v>
      </c>
      <c r="AB366" s="4">
        <v>4</v>
      </c>
      <c r="AC366" s="4">
        <v>5</v>
      </c>
      <c r="AD366" s="4">
        <v>3</v>
      </c>
      <c r="AE366" s="4">
        <v>3</v>
      </c>
      <c r="AF366" s="4">
        <v>4</v>
      </c>
      <c r="AG366" s="4">
        <v>5</v>
      </c>
      <c r="AH366" s="4">
        <v>4</v>
      </c>
      <c r="AI366" s="4">
        <v>3</v>
      </c>
      <c r="AJ366" s="4">
        <v>4</v>
      </c>
      <c r="AK366" s="4">
        <v>4</v>
      </c>
      <c r="AL366" s="4">
        <v>3</v>
      </c>
      <c r="AM366" s="4">
        <v>3</v>
      </c>
      <c r="AN366" s="4">
        <v>3</v>
      </c>
      <c r="AO366" s="4">
        <v>4</v>
      </c>
      <c r="AP366" s="4">
        <v>3</v>
      </c>
      <c r="AQ366" s="4">
        <v>3</v>
      </c>
      <c r="AR366" s="4">
        <v>4</v>
      </c>
      <c r="AS366" s="4">
        <v>3</v>
      </c>
      <c r="AT366" s="4">
        <v>3</v>
      </c>
      <c r="AU366" s="4">
        <v>1</v>
      </c>
      <c r="AV366" s="4">
        <v>3</v>
      </c>
      <c r="AW366" s="4">
        <v>4</v>
      </c>
      <c r="AX366" s="4">
        <v>3</v>
      </c>
      <c r="AY366" s="4">
        <v>3</v>
      </c>
      <c r="AZ366" s="4">
        <v>3</v>
      </c>
      <c r="BA366" s="4">
        <v>4</v>
      </c>
      <c r="BB366" s="4">
        <v>3</v>
      </c>
      <c r="BC366" s="4">
        <v>3</v>
      </c>
      <c r="BD366" s="4">
        <v>3</v>
      </c>
      <c r="BE366" s="4">
        <v>3</v>
      </c>
      <c r="BF366" s="4">
        <v>4</v>
      </c>
      <c r="BG366" s="4">
        <v>4</v>
      </c>
      <c r="BH366" s="4">
        <v>3</v>
      </c>
      <c r="BI366" s="4">
        <v>2</v>
      </c>
      <c r="BJ366" s="4">
        <v>2</v>
      </c>
    </row>
    <row r="367" spans="1:62" ht="14" x14ac:dyDescent="0.15">
      <c r="A367" s="20" t="str">
        <f t="shared" si="5"/>
        <v>AttraktivitaetWA[SQ003]</v>
      </c>
      <c r="B367" s="4" t="s">
        <v>916</v>
      </c>
      <c r="C367" s="4">
        <v>3</v>
      </c>
      <c r="D367" s="4">
        <v>1</v>
      </c>
      <c r="E367" s="4">
        <v>2</v>
      </c>
      <c r="F367" s="4">
        <v>2</v>
      </c>
      <c r="G367" s="4">
        <v>4</v>
      </c>
      <c r="H367" s="4">
        <v>2</v>
      </c>
      <c r="I367" s="4">
        <v>2</v>
      </c>
      <c r="J367" s="4">
        <v>2</v>
      </c>
      <c r="K367" s="4">
        <v>3</v>
      </c>
      <c r="L367" s="4">
        <v>1</v>
      </c>
      <c r="M367" s="4">
        <v>2</v>
      </c>
      <c r="N367" s="4">
        <v>1</v>
      </c>
      <c r="O367" s="4">
        <v>1</v>
      </c>
      <c r="P367" s="4">
        <v>5</v>
      </c>
      <c r="Q367" s="4">
        <v>3</v>
      </c>
      <c r="R367" s="4">
        <v>4</v>
      </c>
      <c r="S367" s="4">
        <v>2</v>
      </c>
      <c r="T367" s="4">
        <v>2</v>
      </c>
      <c r="U367" s="4">
        <v>2</v>
      </c>
      <c r="V367" s="4">
        <v>2</v>
      </c>
      <c r="W367" s="4">
        <v>2</v>
      </c>
      <c r="X367" s="4">
        <v>1</v>
      </c>
      <c r="Y367" s="4">
        <v>4</v>
      </c>
      <c r="Z367" s="4">
        <v>4</v>
      </c>
      <c r="AA367" s="4">
        <v>2</v>
      </c>
      <c r="AB367" s="4">
        <v>2</v>
      </c>
      <c r="AC367" s="4">
        <v>1</v>
      </c>
      <c r="AD367" s="4">
        <v>2</v>
      </c>
      <c r="AE367" s="4">
        <v>3</v>
      </c>
      <c r="AF367" s="4">
        <v>1</v>
      </c>
      <c r="AG367" s="4">
        <v>1</v>
      </c>
      <c r="AH367" s="4">
        <v>2</v>
      </c>
      <c r="AI367" s="4">
        <v>2</v>
      </c>
      <c r="AJ367" s="4">
        <v>1</v>
      </c>
      <c r="AK367" s="4">
        <v>1</v>
      </c>
      <c r="AL367" s="4">
        <v>1</v>
      </c>
      <c r="AM367" s="4">
        <v>4</v>
      </c>
      <c r="AN367" s="4">
        <v>4</v>
      </c>
      <c r="AO367" s="4">
        <v>2</v>
      </c>
      <c r="AP367" s="4">
        <v>1</v>
      </c>
      <c r="AQ367" s="4">
        <v>3</v>
      </c>
      <c r="AR367" s="4">
        <v>2</v>
      </c>
      <c r="AS367" s="4">
        <v>2</v>
      </c>
      <c r="AT367" s="4">
        <v>3</v>
      </c>
      <c r="AU367" s="4">
        <v>5</v>
      </c>
      <c r="AV367" s="4">
        <v>2</v>
      </c>
      <c r="AW367" s="4">
        <v>5</v>
      </c>
      <c r="AX367" s="4">
        <v>2</v>
      </c>
      <c r="AY367" s="4">
        <v>2</v>
      </c>
      <c r="AZ367" s="4">
        <v>2</v>
      </c>
      <c r="BA367" s="4">
        <v>2</v>
      </c>
      <c r="BB367" s="4">
        <v>2</v>
      </c>
      <c r="BC367" s="4">
        <v>3</v>
      </c>
      <c r="BD367" s="4">
        <v>2</v>
      </c>
      <c r="BE367" s="4">
        <v>2</v>
      </c>
      <c r="BF367" s="4">
        <v>3</v>
      </c>
      <c r="BG367" s="4">
        <v>1</v>
      </c>
      <c r="BH367" s="4">
        <v>2</v>
      </c>
      <c r="BI367" s="4">
        <v>2</v>
      </c>
      <c r="BJ367" s="4">
        <v>4</v>
      </c>
    </row>
    <row r="368" spans="1:62" ht="14" x14ac:dyDescent="0.15">
      <c r="A368" s="20" t="str">
        <f t="shared" si="5"/>
        <v>AttraktivitaetWA[SQ004]</v>
      </c>
      <c r="B368" s="4" t="s">
        <v>917</v>
      </c>
      <c r="C368" s="4">
        <v>3</v>
      </c>
      <c r="D368" s="4">
        <v>1</v>
      </c>
      <c r="E368" s="4">
        <v>2</v>
      </c>
      <c r="F368" s="4">
        <v>5</v>
      </c>
      <c r="G368" s="4">
        <v>3</v>
      </c>
      <c r="H368" s="4">
        <v>3</v>
      </c>
      <c r="I368" s="4">
        <v>2</v>
      </c>
      <c r="J368" s="4">
        <v>4</v>
      </c>
      <c r="K368" s="4">
        <v>4</v>
      </c>
      <c r="L368" s="4">
        <v>3</v>
      </c>
      <c r="M368" s="4">
        <v>2</v>
      </c>
      <c r="N368" s="4">
        <v>2</v>
      </c>
      <c r="O368" s="4">
        <v>3</v>
      </c>
      <c r="P368" s="4">
        <v>4</v>
      </c>
      <c r="Q368" s="4">
        <v>4</v>
      </c>
      <c r="R368" s="4">
        <v>4</v>
      </c>
      <c r="S368" s="4">
        <v>3</v>
      </c>
      <c r="T368" s="4">
        <v>3</v>
      </c>
      <c r="U368" s="4">
        <v>3</v>
      </c>
      <c r="V368" s="4">
        <v>2</v>
      </c>
      <c r="W368" s="4">
        <v>3</v>
      </c>
      <c r="X368" s="4">
        <v>2</v>
      </c>
      <c r="Y368" s="4">
        <v>4</v>
      </c>
      <c r="Z368" s="4">
        <v>3</v>
      </c>
      <c r="AA368" s="4">
        <v>3</v>
      </c>
      <c r="AB368" s="4">
        <v>2</v>
      </c>
      <c r="AC368" s="4">
        <v>1</v>
      </c>
      <c r="AD368" s="4">
        <v>3</v>
      </c>
      <c r="AE368" s="4">
        <v>3</v>
      </c>
      <c r="AF368" s="4">
        <v>4</v>
      </c>
      <c r="AG368" s="4">
        <v>1</v>
      </c>
      <c r="AH368" s="4">
        <v>2</v>
      </c>
      <c r="AI368" s="4">
        <v>2</v>
      </c>
      <c r="AJ368" s="4">
        <v>2</v>
      </c>
      <c r="AK368" s="4">
        <v>3</v>
      </c>
      <c r="AL368" s="4">
        <v>3</v>
      </c>
      <c r="AM368" s="4">
        <v>4</v>
      </c>
      <c r="AN368" s="4">
        <v>3</v>
      </c>
      <c r="AO368" s="4">
        <v>2</v>
      </c>
      <c r="AP368" s="4">
        <v>3</v>
      </c>
      <c r="AQ368" s="4">
        <v>3</v>
      </c>
      <c r="AR368" s="4">
        <v>2</v>
      </c>
      <c r="AS368" s="4">
        <v>3</v>
      </c>
      <c r="AT368" s="4">
        <v>3</v>
      </c>
      <c r="AU368" s="4">
        <v>5</v>
      </c>
      <c r="AV368" s="4">
        <v>2</v>
      </c>
      <c r="AW368" s="4">
        <v>4</v>
      </c>
      <c r="AX368" s="4">
        <v>3</v>
      </c>
      <c r="AY368" s="4">
        <v>2</v>
      </c>
      <c r="AZ368" s="4">
        <v>3</v>
      </c>
      <c r="BA368" s="4">
        <v>1</v>
      </c>
      <c r="BB368" s="4">
        <v>2</v>
      </c>
      <c r="BC368" s="4">
        <v>2</v>
      </c>
      <c r="BD368" s="4">
        <v>3</v>
      </c>
      <c r="BE368" s="4">
        <v>3</v>
      </c>
      <c r="BF368" s="4">
        <v>3</v>
      </c>
      <c r="BG368" s="4">
        <v>2</v>
      </c>
      <c r="BH368" s="4">
        <v>3</v>
      </c>
      <c r="BI368" s="4">
        <v>4</v>
      </c>
      <c r="BJ368" s="4">
        <v>4</v>
      </c>
    </row>
    <row r="369" spans="1:62" ht="14" x14ac:dyDescent="0.15">
      <c r="A369" s="20" t="str">
        <f t="shared" si="5"/>
        <v>AttraktivitaetWA[SQ005]</v>
      </c>
      <c r="B369" s="4" t="s">
        <v>918</v>
      </c>
      <c r="C369" s="4">
        <v>3</v>
      </c>
      <c r="D369" s="4">
        <v>1</v>
      </c>
      <c r="E369" s="4">
        <v>2</v>
      </c>
      <c r="F369" s="4">
        <v>5</v>
      </c>
      <c r="G369" s="4">
        <v>3</v>
      </c>
      <c r="H369" s="4">
        <v>1</v>
      </c>
      <c r="I369" s="4">
        <v>3</v>
      </c>
      <c r="J369" s="4">
        <v>1</v>
      </c>
      <c r="K369" s="4">
        <v>4</v>
      </c>
      <c r="L369" s="4">
        <v>2</v>
      </c>
      <c r="M369" s="4">
        <v>1</v>
      </c>
      <c r="N369" s="4">
        <v>3</v>
      </c>
      <c r="O369" s="4">
        <v>2</v>
      </c>
      <c r="P369" s="4">
        <v>4</v>
      </c>
      <c r="Q369" s="4">
        <v>3</v>
      </c>
      <c r="R369" s="4">
        <v>5</v>
      </c>
      <c r="S369" s="4">
        <v>2</v>
      </c>
      <c r="T369" s="4">
        <v>3</v>
      </c>
      <c r="U369" s="4">
        <v>2</v>
      </c>
      <c r="V369" s="4">
        <v>3</v>
      </c>
      <c r="W369" s="4">
        <v>2</v>
      </c>
      <c r="X369" s="4">
        <v>2</v>
      </c>
      <c r="Y369" s="4">
        <v>4</v>
      </c>
      <c r="Z369" s="4">
        <v>3</v>
      </c>
      <c r="AA369" s="4">
        <v>2</v>
      </c>
      <c r="AB369" s="4">
        <v>2</v>
      </c>
      <c r="AC369" s="4">
        <v>3</v>
      </c>
      <c r="AD369" s="4">
        <v>4</v>
      </c>
      <c r="AE369" s="4">
        <v>2</v>
      </c>
      <c r="AF369" s="4">
        <v>2</v>
      </c>
      <c r="AG369" s="4">
        <v>2</v>
      </c>
      <c r="AH369" s="4">
        <v>3</v>
      </c>
      <c r="AI369" s="4">
        <v>3</v>
      </c>
      <c r="AJ369" s="4">
        <v>3</v>
      </c>
      <c r="AK369" s="4">
        <v>2</v>
      </c>
      <c r="AL369" s="4">
        <v>1</v>
      </c>
      <c r="AM369" s="4">
        <v>4</v>
      </c>
      <c r="AN369" s="4">
        <v>2</v>
      </c>
      <c r="AO369" s="4">
        <v>1</v>
      </c>
      <c r="AP369" s="4">
        <v>2</v>
      </c>
      <c r="AQ369" s="4">
        <v>3</v>
      </c>
      <c r="AR369" s="4">
        <v>3</v>
      </c>
      <c r="AS369" s="4">
        <v>2</v>
      </c>
      <c r="AT369" s="4">
        <v>2</v>
      </c>
      <c r="AU369" s="4">
        <v>2</v>
      </c>
      <c r="AV369" s="4">
        <v>3</v>
      </c>
      <c r="AW369" s="4">
        <v>1</v>
      </c>
      <c r="AX369" s="4">
        <v>2</v>
      </c>
      <c r="AY369" s="4">
        <v>3</v>
      </c>
      <c r="AZ369" s="4">
        <v>2</v>
      </c>
      <c r="BA369" s="4">
        <v>2</v>
      </c>
      <c r="BB369" s="4">
        <v>3</v>
      </c>
      <c r="BC369" s="4">
        <v>3</v>
      </c>
      <c r="BD369" s="4">
        <v>2</v>
      </c>
      <c r="BE369" s="4">
        <v>2</v>
      </c>
      <c r="BF369" s="4">
        <v>2</v>
      </c>
      <c r="BG369" s="4">
        <v>1</v>
      </c>
      <c r="BH369" s="4">
        <v>2</v>
      </c>
      <c r="BI369" s="4">
        <v>1</v>
      </c>
      <c r="BJ369" s="4">
        <v>2</v>
      </c>
    </row>
    <row r="370" spans="1:62" ht="14" x14ac:dyDescent="0.15">
      <c r="A370" s="20" t="str">
        <f t="shared" si="5"/>
        <v>AttraktivitaetWA[SQ006]</v>
      </c>
      <c r="B370" s="4" t="s">
        <v>919</v>
      </c>
      <c r="C370" s="4">
        <v>3</v>
      </c>
      <c r="D370" s="4">
        <v>5</v>
      </c>
      <c r="E370" s="4">
        <v>3</v>
      </c>
      <c r="F370" s="4">
        <v>3</v>
      </c>
      <c r="G370" s="4">
        <v>2</v>
      </c>
      <c r="H370" s="4">
        <v>4</v>
      </c>
      <c r="I370" s="4">
        <v>4</v>
      </c>
      <c r="J370" s="4">
        <v>4</v>
      </c>
      <c r="K370" s="4">
        <v>5</v>
      </c>
      <c r="L370" s="4">
        <v>4</v>
      </c>
      <c r="M370" s="4">
        <v>3</v>
      </c>
      <c r="N370" s="4">
        <v>5</v>
      </c>
      <c r="O370" s="4">
        <v>4</v>
      </c>
      <c r="P370" s="4">
        <v>2</v>
      </c>
      <c r="Q370" s="4">
        <v>4</v>
      </c>
      <c r="R370" s="4">
        <v>4</v>
      </c>
      <c r="S370" s="4">
        <v>3</v>
      </c>
      <c r="T370" s="4">
        <v>3</v>
      </c>
      <c r="U370" s="4">
        <v>4</v>
      </c>
      <c r="V370" s="4">
        <v>4</v>
      </c>
      <c r="W370" s="4">
        <v>1</v>
      </c>
      <c r="X370" s="4">
        <v>4</v>
      </c>
      <c r="Y370" s="4">
        <v>2</v>
      </c>
      <c r="Z370" s="4">
        <v>3</v>
      </c>
      <c r="AA370" s="4">
        <v>3</v>
      </c>
      <c r="AB370" s="4">
        <v>4</v>
      </c>
      <c r="AC370" s="4">
        <v>4</v>
      </c>
      <c r="AD370" s="4">
        <v>3</v>
      </c>
      <c r="AE370" s="4">
        <v>3</v>
      </c>
      <c r="AF370" s="4">
        <v>4</v>
      </c>
      <c r="AG370" s="4">
        <v>4</v>
      </c>
      <c r="AH370" s="4">
        <v>4</v>
      </c>
      <c r="AI370" s="4">
        <v>3</v>
      </c>
      <c r="AJ370" s="4">
        <v>4</v>
      </c>
      <c r="AK370" s="4">
        <v>4</v>
      </c>
      <c r="AL370" s="4">
        <v>4</v>
      </c>
      <c r="AM370" s="4">
        <v>2</v>
      </c>
      <c r="AN370" s="4">
        <v>4</v>
      </c>
      <c r="AO370" s="4">
        <v>4</v>
      </c>
      <c r="AP370" s="4">
        <v>4</v>
      </c>
      <c r="AQ370" s="4">
        <v>4</v>
      </c>
      <c r="AR370" s="4">
        <v>5</v>
      </c>
      <c r="AS370" s="4">
        <v>3</v>
      </c>
      <c r="AT370" s="4">
        <v>3</v>
      </c>
      <c r="AU370" s="4">
        <v>1</v>
      </c>
      <c r="AV370" s="4">
        <v>4</v>
      </c>
      <c r="AW370" s="4">
        <v>3</v>
      </c>
      <c r="AX370" s="4">
        <v>4</v>
      </c>
      <c r="AY370" s="4">
        <v>4</v>
      </c>
      <c r="AZ370" s="4">
        <v>3</v>
      </c>
      <c r="BA370" s="4">
        <v>4</v>
      </c>
      <c r="BB370" s="4">
        <v>4</v>
      </c>
      <c r="BC370" s="4">
        <v>3</v>
      </c>
      <c r="BD370" s="4">
        <v>3</v>
      </c>
      <c r="BE370" s="4">
        <v>3</v>
      </c>
      <c r="BF370" s="4">
        <v>4</v>
      </c>
      <c r="BG370" s="4">
        <v>4</v>
      </c>
      <c r="BH370" s="4">
        <v>3</v>
      </c>
      <c r="BI370" s="4">
        <v>3</v>
      </c>
      <c r="BJ370" s="4">
        <v>3</v>
      </c>
    </row>
    <row r="371" spans="1:62" ht="14" x14ac:dyDescent="0.15">
      <c r="A371" s="20" t="str">
        <f t="shared" si="5"/>
        <v>AttraktivitaetWA[SQ007]</v>
      </c>
      <c r="B371" s="4" t="s">
        <v>920</v>
      </c>
      <c r="C371" s="4">
        <v>3</v>
      </c>
      <c r="D371" s="4">
        <v>5</v>
      </c>
      <c r="E371" s="4">
        <v>2</v>
      </c>
      <c r="F371" s="4">
        <v>1</v>
      </c>
      <c r="G371" s="4">
        <v>3</v>
      </c>
      <c r="H371" s="4">
        <v>2</v>
      </c>
      <c r="I371" s="4">
        <v>4</v>
      </c>
      <c r="J371" s="4">
        <v>3</v>
      </c>
      <c r="K371" s="4">
        <v>3</v>
      </c>
      <c r="L371" s="4">
        <v>3</v>
      </c>
      <c r="M371" s="4">
        <v>3</v>
      </c>
      <c r="N371" s="4">
        <v>3</v>
      </c>
      <c r="O371" s="4">
        <v>3</v>
      </c>
      <c r="P371" s="4">
        <v>4</v>
      </c>
      <c r="Q371" s="4">
        <v>2</v>
      </c>
      <c r="R371" s="4">
        <v>4</v>
      </c>
      <c r="S371" s="4">
        <v>4</v>
      </c>
      <c r="T371" s="4">
        <v>4</v>
      </c>
      <c r="U371" s="4">
        <v>3</v>
      </c>
      <c r="V371" s="4">
        <v>4</v>
      </c>
      <c r="W371" s="4">
        <v>1</v>
      </c>
      <c r="X371" s="4">
        <v>1</v>
      </c>
      <c r="Y371" s="4">
        <v>1</v>
      </c>
      <c r="Z371" s="4">
        <v>3</v>
      </c>
      <c r="AA371" s="4">
        <v>3</v>
      </c>
      <c r="AB371" s="4">
        <v>3</v>
      </c>
      <c r="AC371" s="4">
        <v>3</v>
      </c>
      <c r="AD371" s="4">
        <v>2</v>
      </c>
      <c r="AE371" s="4">
        <v>3</v>
      </c>
      <c r="AF371" s="4">
        <v>3</v>
      </c>
      <c r="AG371" s="4">
        <v>4</v>
      </c>
      <c r="AH371" s="4">
        <v>4</v>
      </c>
      <c r="AI371" s="4">
        <v>3</v>
      </c>
      <c r="AJ371" s="4">
        <v>4</v>
      </c>
      <c r="AK371" s="4">
        <v>5</v>
      </c>
      <c r="AL371" s="4">
        <v>3</v>
      </c>
      <c r="AM371" s="4">
        <v>3</v>
      </c>
      <c r="AN371" s="4">
        <v>4</v>
      </c>
      <c r="AO371" s="4">
        <v>3</v>
      </c>
      <c r="AP371" s="4">
        <v>3</v>
      </c>
      <c r="AQ371" s="4">
        <v>3</v>
      </c>
      <c r="AR371" s="4">
        <v>3</v>
      </c>
      <c r="AS371" s="4">
        <v>2</v>
      </c>
      <c r="AT371" s="4">
        <v>2</v>
      </c>
      <c r="AU371" s="4">
        <v>1</v>
      </c>
      <c r="AV371" s="4">
        <v>3</v>
      </c>
      <c r="AW371" s="4">
        <v>3</v>
      </c>
      <c r="AX371" s="4">
        <v>3</v>
      </c>
      <c r="AY371" s="4">
        <v>4</v>
      </c>
      <c r="AZ371" s="4">
        <v>2</v>
      </c>
      <c r="BA371" s="4">
        <v>4</v>
      </c>
      <c r="BB371" s="4">
        <v>3</v>
      </c>
      <c r="BC371" s="4">
        <v>3</v>
      </c>
      <c r="BD371" s="4">
        <v>3</v>
      </c>
      <c r="BE371" s="4">
        <v>3</v>
      </c>
      <c r="BF371" s="4">
        <v>4</v>
      </c>
      <c r="BG371" s="4">
        <v>4</v>
      </c>
      <c r="BH371" s="4">
        <v>3</v>
      </c>
      <c r="BI371" s="4">
        <v>2</v>
      </c>
      <c r="BJ371" s="4">
        <v>3</v>
      </c>
    </row>
    <row r="372" spans="1:62" ht="14" x14ac:dyDescent="0.15">
      <c r="A372" s="20" t="str">
        <f t="shared" si="5"/>
        <v>AttraktivitaetWA[SQ008]</v>
      </c>
      <c r="B372" s="4" t="s">
        <v>921</v>
      </c>
      <c r="C372" s="4">
        <v>3</v>
      </c>
      <c r="D372" s="4">
        <v>1</v>
      </c>
      <c r="E372" s="4">
        <v>2</v>
      </c>
      <c r="F372" s="4">
        <v>2</v>
      </c>
      <c r="G372" s="4">
        <v>2</v>
      </c>
      <c r="H372" s="4">
        <v>2</v>
      </c>
      <c r="I372" s="4">
        <v>2</v>
      </c>
      <c r="J372" s="4">
        <v>4</v>
      </c>
      <c r="K372" s="4">
        <v>4</v>
      </c>
      <c r="L372" s="4">
        <v>1</v>
      </c>
      <c r="M372" s="4">
        <v>3</v>
      </c>
      <c r="N372" s="4">
        <v>1</v>
      </c>
      <c r="O372" s="4">
        <v>1</v>
      </c>
      <c r="P372" s="4">
        <v>4</v>
      </c>
      <c r="Q372" s="4">
        <v>2</v>
      </c>
      <c r="R372" s="4">
        <v>2</v>
      </c>
      <c r="S372" s="4">
        <v>2</v>
      </c>
      <c r="T372" s="4">
        <v>2</v>
      </c>
      <c r="U372" s="4">
        <v>2</v>
      </c>
      <c r="V372" s="4">
        <v>3</v>
      </c>
      <c r="W372" s="4">
        <v>1</v>
      </c>
      <c r="X372" s="4">
        <v>2</v>
      </c>
      <c r="Y372" s="4">
        <v>4</v>
      </c>
      <c r="Z372" s="4">
        <v>2</v>
      </c>
      <c r="AA372" s="4">
        <v>3</v>
      </c>
      <c r="AB372" s="4">
        <v>2</v>
      </c>
      <c r="AC372" s="4">
        <v>3</v>
      </c>
      <c r="AD372" s="4">
        <v>2</v>
      </c>
      <c r="AE372" s="4">
        <v>3</v>
      </c>
      <c r="AF372" s="4">
        <v>2</v>
      </c>
      <c r="AG372" s="4">
        <v>1</v>
      </c>
      <c r="AH372" s="4">
        <v>2</v>
      </c>
      <c r="AI372" s="4">
        <v>3</v>
      </c>
      <c r="AJ372" s="4">
        <v>1</v>
      </c>
      <c r="AK372" s="4">
        <v>2</v>
      </c>
      <c r="AL372" s="4">
        <v>1</v>
      </c>
      <c r="AM372" s="4">
        <v>4</v>
      </c>
      <c r="AN372" s="4">
        <v>2</v>
      </c>
      <c r="AO372" s="4">
        <v>2</v>
      </c>
      <c r="AP372" s="4">
        <v>2</v>
      </c>
      <c r="AQ372" s="4">
        <v>2</v>
      </c>
      <c r="AR372" s="4">
        <v>1</v>
      </c>
      <c r="AS372" s="4">
        <v>3</v>
      </c>
      <c r="AT372" s="4">
        <v>3</v>
      </c>
      <c r="AU372" s="4">
        <v>5</v>
      </c>
      <c r="AV372" s="4">
        <v>2</v>
      </c>
      <c r="AW372" s="4">
        <v>3</v>
      </c>
      <c r="AX372" s="4">
        <v>2</v>
      </c>
      <c r="AY372" s="4">
        <v>2</v>
      </c>
      <c r="AZ372" s="4">
        <v>2</v>
      </c>
      <c r="BA372" s="4">
        <v>2</v>
      </c>
      <c r="BB372" s="4">
        <v>2</v>
      </c>
      <c r="BC372" s="4">
        <v>3</v>
      </c>
      <c r="BD372" s="4">
        <v>3</v>
      </c>
      <c r="BE372" s="4">
        <v>3</v>
      </c>
      <c r="BF372" s="4">
        <v>2</v>
      </c>
      <c r="BG372" s="4">
        <v>1</v>
      </c>
      <c r="BH372" s="4">
        <v>2</v>
      </c>
      <c r="BI372" s="4">
        <v>2</v>
      </c>
      <c r="BJ372" s="4">
        <v>3</v>
      </c>
    </row>
    <row r="373" spans="1:62" ht="14" x14ac:dyDescent="0.15">
      <c r="A373" s="20" t="str">
        <f t="shared" si="5"/>
        <v>AttraktivitaetWA[SQ009]</v>
      </c>
      <c r="B373" s="4" t="s">
        <v>922</v>
      </c>
      <c r="C373" s="4">
        <v>3</v>
      </c>
      <c r="D373" s="4">
        <v>5</v>
      </c>
      <c r="E373" s="4">
        <v>4</v>
      </c>
      <c r="F373" s="4">
        <v>4</v>
      </c>
      <c r="G373" s="4">
        <v>3</v>
      </c>
      <c r="H373" s="4">
        <v>5</v>
      </c>
      <c r="I373" s="4">
        <v>4</v>
      </c>
      <c r="J373" s="4">
        <v>5</v>
      </c>
      <c r="K373" s="4">
        <v>3</v>
      </c>
      <c r="L373" s="4">
        <v>3</v>
      </c>
      <c r="M373" s="4">
        <v>2</v>
      </c>
      <c r="N373" s="4">
        <v>5</v>
      </c>
      <c r="O373" s="4">
        <v>4</v>
      </c>
      <c r="P373" s="4">
        <v>1</v>
      </c>
      <c r="Q373" s="4">
        <v>3</v>
      </c>
      <c r="R373" s="4">
        <v>4</v>
      </c>
      <c r="S373" s="4">
        <v>5</v>
      </c>
      <c r="T373" s="4">
        <v>4</v>
      </c>
      <c r="U373" s="4">
        <v>4</v>
      </c>
      <c r="V373" s="4">
        <v>4</v>
      </c>
      <c r="W373" s="4">
        <v>3</v>
      </c>
      <c r="X373" s="4">
        <v>5</v>
      </c>
      <c r="Y373" s="4">
        <v>1</v>
      </c>
      <c r="Z373" s="4">
        <v>4</v>
      </c>
      <c r="AA373" s="4">
        <v>4</v>
      </c>
      <c r="AB373" s="4">
        <v>5</v>
      </c>
      <c r="AC373" s="4">
        <v>4</v>
      </c>
      <c r="AD373" s="4">
        <v>4</v>
      </c>
      <c r="AE373" s="4">
        <v>4</v>
      </c>
      <c r="AF373" s="4">
        <v>4</v>
      </c>
      <c r="AG373" s="4">
        <v>5</v>
      </c>
      <c r="AH373" s="4">
        <v>4</v>
      </c>
      <c r="AI373" s="4">
        <v>4</v>
      </c>
      <c r="AJ373" s="4">
        <v>5</v>
      </c>
      <c r="AK373" s="4">
        <v>5</v>
      </c>
      <c r="AL373" s="4">
        <v>4</v>
      </c>
      <c r="AM373" s="4">
        <v>2</v>
      </c>
      <c r="AN373" s="4">
        <v>4</v>
      </c>
      <c r="AO373" s="4">
        <v>5</v>
      </c>
      <c r="AP373" s="4">
        <v>4</v>
      </c>
      <c r="AQ373" s="4">
        <v>4</v>
      </c>
      <c r="AR373" s="4">
        <v>4</v>
      </c>
      <c r="AS373" s="4">
        <v>3</v>
      </c>
      <c r="AT373" s="4">
        <v>4</v>
      </c>
      <c r="AU373" s="4">
        <v>4</v>
      </c>
      <c r="AV373" s="4">
        <v>4</v>
      </c>
      <c r="AW373" s="4">
        <v>4</v>
      </c>
      <c r="AX373" s="4">
        <v>4</v>
      </c>
      <c r="AY373" s="4">
        <v>4</v>
      </c>
      <c r="AZ373" s="4">
        <v>3</v>
      </c>
      <c r="BA373" s="4">
        <v>4</v>
      </c>
      <c r="BB373" s="4">
        <v>5</v>
      </c>
      <c r="BC373" s="4">
        <v>2</v>
      </c>
      <c r="BD373" s="4">
        <v>4</v>
      </c>
      <c r="BE373" s="4">
        <v>4</v>
      </c>
      <c r="BF373" s="4">
        <v>4</v>
      </c>
      <c r="BG373" s="4">
        <v>4</v>
      </c>
      <c r="BH373" s="4">
        <v>4</v>
      </c>
      <c r="BI373" s="4">
        <v>4</v>
      </c>
      <c r="BJ373" s="4">
        <v>3</v>
      </c>
    </row>
    <row r="374" spans="1:62" ht="14" x14ac:dyDescent="0.15">
      <c r="A374" s="20" t="str">
        <f t="shared" si="5"/>
        <v>AttraktivitaetWA[SQ010]</v>
      </c>
      <c r="B374" s="4" t="s">
        <v>923</v>
      </c>
      <c r="C374" s="4">
        <v>3</v>
      </c>
      <c r="D374" s="4">
        <v>3</v>
      </c>
      <c r="E374" s="4">
        <v>3</v>
      </c>
      <c r="F374" s="4">
        <v>4</v>
      </c>
      <c r="G374" s="4">
        <v>3</v>
      </c>
      <c r="H374" s="4">
        <v>2</v>
      </c>
      <c r="I374" s="4">
        <v>3</v>
      </c>
      <c r="J374" s="4">
        <v>2</v>
      </c>
      <c r="K374" s="4">
        <v>4</v>
      </c>
      <c r="L374" s="4">
        <v>3</v>
      </c>
      <c r="M374" s="4">
        <v>3</v>
      </c>
      <c r="N374" s="4">
        <v>3</v>
      </c>
      <c r="O374" s="4">
        <v>2</v>
      </c>
      <c r="P374" s="4">
        <v>3</v>
      </c>
      <c r="Q374" s="4">
        <v>2</v>
      </c>
      <c r="R374" s="4">
        <v>4</v>
      </c>
      <c r="S374" s="4">
        <v>4</v>
      </c>
      <c r="T374" s="4">
        <v>3</v>
      </c>
      <c r="U374" s="4">
        <v>3</v>
      </c>
      <c r="V374" s="4">
        <v>4</v>
      </c>
      <c r="W374" s="4">
        <v>1</v>
      </c>
      <c r="X374" s="4">
        <v>2</v>
      </c>
      <c r="Y374" s="4">
        <v>1</v>
      </c>
      <c r="Z374" s="4">
        <v>3</v>
      </c>
      <c r="AA374" s="4">
        <v>2</v>
      </c>
      <c r="AB374" s="4">
        <v>4</v>
      </c>
      <c r="AC374" s="4">
        <v>2</v>
      </c>
      <c r="AD374" s="4">
        <v>3</v>
      </c>
      <c r="AE374" s="4">
        <v>2</v>
      </c>
      <c r="AF374" s="4">
        <v>3</v>
      </c>
      <c r="AG374" s="4">
        <v>3</v>
      </c>
      <c r="AH374" s="4">
        <v>3</v>
      </c>
      <c r="AI374" s="4">
        <v>4</v>
      </c>
      <c r="AJ374" s="4">
        <v>4</v>
      </c>
      <c r="AK374" s="4">
        <v>3</v>
      </c>
      <c r="AL374" s="4">
        <v>3</v>
      </c>
      <c r="AM374" s="4">
        <v>2</v>
      </c>
      <c r="AN374" s="4">
        <v>2</v>
      </c>
      <c r="AO374" s="4">
        <v>4</v>
      </c>
      <c r="AP374" s="4">
        <v>3</v>
      </c>
      <c r="AQ374" s="4">
        <v>3</v>
      </c>
      <c r="AR374" s="4">
        <v>3</v>
      </c>
      <c r="AS374" s="4">
        <v>3</v>
      </c>
      <c r="AT374" s="4">
        <v>1</v>
      </c>
      <c r="AU374" s="4">
        <v>1</v>
      </c>
      <c r="AV374" s="4">
        <v>3</v>
      </c>
      <c r="AW374" s="4">
        <v>2</v>
      </c>
      <c r="AX374" s="4">
        <v>3</v>
      </c>
      <c r="AY374" s="4">
        <v>3</v>
      </c>
      <c r="AZ374" s="4">
        <v>3</v>
      </c>
      <c r="BA374" s="4">
        <v>4</v>
      </c>
      <c r="BB374" s="4">
        <v>3</v>
      </c>
      <c r="BC374" s="4">
        <v>1</v>
      </c>
      <c r="BD374" s="4">
        <v>3</v>
      </c>
      <c r="BE374" s="4">
        <v>3</v>
      </c>
      <c r="BF374" s="4">
        <v>3</v>
      </c>
      <c r="BG374" s="4">
        <v>2</v>
      </c>
      <c r="BH374" s="4">
        <v>2</v>
      </c>
      <c r="BI374" s="4">
        <v>3</v>
      </c>
      <c r="BJ374" s="4">
        <v>2</v>
      </c>
    </row>
    <row r="375" spans="1:62" ht="14" x14ac:dyDescent="0.15">
      <c r="A375" s="20" t="str">
        <f t="shared" si="5"/>
        <v>NetPromoterScoreWA[SQ001]</v>
      </c>
      <c r="B375" s="4" t="s">
        <v>924</v>
      </c>
      <c r="C375" s="4">
        <v>7</v>
      </c>
      <c r="D375" s="4">
        <v>10</v>
      </c>
      <c r="E375" s="4">
        <v>7</v>
      </c>
      <c r="F375" s="4">
        <v>1</v>
      </c>
      <c r="G375" s="4">
        <v>5</v>
      </c>
      <c r="H375" s="4">
        <v>5</v>
      </c>
      <c r="I375" s="4">
        <v>6</v>
      </c>
      <c r="J375" s="4">
        <v>5</v>
      </c>
      <c r="K375" s="4">
        <v>8</v>
      </c>
      <c r="L375" s="4">
        <v>3</v>
      </c>
      <c r="M375" s="4">
        <v>5</v>
      </c>
      <c r="N375" s="4">
        <v>10</v>
      </c>
      <c r="O375" s="4">
        <v>7</v>
      </c>
      <c r="P375" s="4">
        <v>3</v>
      </c>
      <c r="Q375" s="4">
        <v>6</v>
      </c>
      <c r="R375" s="4">
        <v>2</v>
      </c>
      <c r="S375" s="4">
        <v>6</v>
      </c>
      <c r="T375" s="4">
        <v>7</v>
      </c>
      <c r="U375" s="4">
        <v>4</v>
      </c>
      <c r="V375" s="4">
        <v>9</v>
      </c>
      <c r="W375" s="4">
        <v>1</v>
      </c>
      <c r="X375" s="4">
        <v>7</v>
      </c>
      <c r="Y375" s="4">
        <v>2</v>
      </c>
      <c r="Z375" s="4">
        <v>1</v>
      </c>
      <c r="AA375" s="4">
        <v>4</v>
      </c>
      <c r="AB375" s="4">
        <v>7</v>
      </c>
      <c r="AC375" s="4">
        <v>6</v>
      </c>
      <c r="AD375" s="4">
        <v>6</v>
      </c>
      <c r="AE375" s="4">
        <v>4</v>
      </c>
      <c r="AF375" s="4">
        <v>7</v>
      </c>
      <c r="AG375" s="4">
        <v>9</v>
      </c>
      <c r="AH375" s="4">
        <v>7</v>
      </c>
      <c r="AI375" s="4">
        <v>5</v>
      </c>
      <c r="AJ375" s="4">
        <v>8</v>
      </c>
      <c r="AK375" s="4">
        <v>7</v>
      </c>
      <c r="AL375" s="4">
        <v>7</v>
      </c>
      <c r="AM375" s="4">
        <v>3</v>
      </c>
      <c r="AN375" s="4">
        <v>6</v>
      </c>
      <c r="AO375" s="4">
        <v>5</v>
      </c>
      <c r="AP375" s="4">
        <v>8</v>
      </c>
      <c r="AQ375" s="4">
        <v>7</v>
      </c>
      <c r="AR375" s="4">
        <v>8</v>
      </c>
      <c r="AS375" s="4">
        <v>1</v>
      </c>
      <c r="AT375" s="4">
        <v>3</v>
      </c>
      <c r="AU375" s="4">
        <v>1</v>
      </c>
      <c r="AV375" s="4">
        <v>8</v>
      </c>
      <c r="AW375" s="4">
        <v>3</v>
      </c>
      <c r="AX375" s="4">
        <v>7</v>
      </c>
      <c r="AY375" s="4">
        <v>7</v>
      </c>
      <c r="AZ375" s="4">
        <v>5</v>
      </c>
      <c r="BA375" s="4">
        <v>9</v>
      </c>
      <c r="BB375" s="4">
        <v>9</v>
      </c>
      <c r="BC375" s="4">
        <v>2</v>
      </c>
      <c r="BD375" s="4">
        <v>2</v>
      </c>
      <c r="BE375" s="4">
        <v>5</v>
      </c>
      <c r="BF375" s="4">
        <v>6</v>
      </c>
      <c r="BG375" s="4">
        <v>8</v>
      </c>
      <c r="BH375" s="4">
        <v>4</v>
      </c>
      <c r="BI375" s="4">
        <v>7</v>
      </c>
      <c r="BJ375" s="4">
        <v>3</v>
      </c>
    </row>
    <row r="376" spans="1:62" ht="14" x14ac:dyDescent="0.15">
      <c r="A376" s="20" t="str">
        <f t="shared" si="5"/>
        <v>OpenQuestionWA</v>
      </c>
      <c r="B376" s="4" t="s">
        <v>13</v>
      </c>
      <c r="E376" s="4" t="s">
        <v>1209</v>
      </c>
      <c r="H376" s="4" t="s">
        <v>1224</v>
      </c>
      <c r="M376" s="4" t="s">
        <v>1225</v>
      </c>
      <c r="Q376" s="4" t="s">
        <v>1226</v>
      </c>
      <c r="S376" s="4" t="s">
        <v>1227</v>
      </c>
      <c r="T376" s="4" t="s">
        <v>1228</v>
      </c>
      <c r="W376" s="4" t="s">
        <v>1229</v>
      </c>
      <c r="X376" s="4" t="s">
        <v>1230</v>
      </c>
      <c r="AA376" s="4" t="s">
        <v>1231</v>
      </c>
      <c r="AD376" s="4" t="s">
        <v>1232</v>
      </c>
      <c r="AF376" s="4" t="s">
        <v>1216</v>
      </c>
      <c r="AN376" s="4" t="s">
        <v>1394</v>
      </c>
      <c r="AO376" s="4" t="s">
        <v>1395</v>
      </c>
      <c r="AU376" s="4" t="s">
        <v>1396</v>
      </c>
      <c r="AW376" s="4" t="s">
        <v>1397</v>
      </c>
      <c r="BE376" s="4" t="s">
        <v>1398</v>
      </c>
    </row>
    <row r="377" spans="1:62" x14ac:dyDescent="0.15">
      <c r="A377" s="20"/>
    </row>
    <row r="378" spans="1:62" x14ac:dyDescent="0.15">
      <c r="A378" s="20"/>
      <c r="B378" s="116" t="s">
        <v>1233</v>
      </c>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c r="AT378" s="117"/>
      <c r="AU378" s="117"/>
      <c r="AV378" s="117"/>
      <c r="AW378" s="117"/>
      <c r="AX378" s="117"/>
      <c r="AY378" s="117"/>
      <c r="AZ378" s="117"/>
      <c r="BA378" s="117"/>
      <c r="BB378" s="117"/>
      <c r="BC378" s="117"/>
      <c r="BD378" s="117"/>
      <c r="BE378" s="117"/>
      <c r="BF378" s="117"/>
      <c r="BG378" s="117"/>
      <c r="BH378" s="117"/>
      <c r="BI378" s="117"/>
      <c r="BJ378" s="117"/>
    </row>
    <row r="379" spans="1:62" ht="14" x14ac:dyDescent="0.15">
      <c r="A379" s="20" t="str">
        <f t="shared" si="5"/>
        <v>VideoPhase1SA</v>
      </c>
      <c r="B379" s="4" t="s">
        <v>1234</v>
      </c>
    </row>
    <row r="380" spans="1:62" ht="14" x14ac:dyDescent="0.15">
      <c r="A380" s="20" t="str">
        <f t="shared" si="5"/>
        <v>UserEngagement1aSA[SQ002]</v>
      </c>
      <c r="B380" s="4" t="s">
        <v>1047</v>
      </c>
      <c r="C380" s="4">
        <v>1</v>
      </c>
      <c r="D380" s="4">
        <v>2</v>
      </c>
      <c r="E380" s="4">
        <v>1</v>
      </c>
      <c r="F380" s="4">
        <v>1</v>
      </c>
      <c r="G380" s="4">
        <v>0</v>
      </c>
      <c r="H380" s="4">
        <v>1</v>
      </c>
      <c r="I380" s="4">
        <v>0</v>
      </c>
      <c r="J380" s="4">
        <v>-1</v>
      </c>
      <c r="K380" s="4">
        <v>1</v>
      </c>
      <c r="L380" s="4">
        <v>2</v>
      </c>
      <c r="M380" s="4">
        <v>1</v>
      </c>
      <c r="N380" s="4">
        <v>0</v>
      </c>
      <c r="O380" s="4">
        <v>1</v>
      </c>
      <c r="P380" s="4">
        <v>-1</v>
      </c>
      <c r="Q380" s="4">
        <v>-1</v>
      </c>
      <c r="R380" s="4">
        <v>1</v>
      </c>
      <c r="S380" s="4">
        <v>0</v>
      </c>
      <c r="T380" s="4">
        <v>1</v>
      </c>
      <c r="U380" s="4">
        <v>0</v>
      </c>
      <c r="V380" s="4">
        <v>1</v>
      </c>
      <c r="W380" s="4">
        <v>0</v>
      </c>
      <c r="X380" s="4">
        <v>0</v>
      </c>
      <c r="Y380" s="4">
        <v>1</v>
      </c>
      <c r="Z380" s="4">
        <v>0</v>
      </c>
      <c r="AA380" s="4">
        <v>1</v>
      </c>
      <c r="AB380" s="4">
        <v>1</v>
      </c>
      <c r="AC380" s="4">
        <v>1</v>
      </c>
      <c r="AD380" s="4">
        <v>-2</v>
      </c>
      <c r="AE380" s="4">
        <v>0</v>
      </c>
      <c r="AF380" s="4">
        <v>1</v>
      </c>
      <c r="AG380" s="4">
        <v>1</v>
      </c>
      <c r="AH380" s="4">
        <v>1</v>
      </c>
      <c r="AI380" s="4">
        <v>0</v>
      </c>
      <c r="AJ380" s="4">
        <v>1</v>
      </c>
      <c r="AK380" s="4">
        <v>1</v>
      </c>
      <c r="AL380" s="4">
        <v>1</v>
      </c>
      <c r="AM380" s="4">
        <v>0</v>
      </c>
      <c r="AN380" s="4">
        <v>1</v>
      </c>
      <c r="AO380" s="4">
        <v>2</v>
      </c>
      <c r="AP380" s="4">
        <v>1</v>
      </c>
      <c r="AQ380" s="4">
        <v>2</v>
      </c>
      <c r="AR380" s="4">
        <v>-1</v>
      </c>
      <c r="AS380" s="4">
        <v>2</v>
      </c>
      <c r="AT380" s="4">
        <v>0</v>
      </c>
      <c r="AU380" s="4">
        <v>-1</v>
      </c>
      <c r="AV380" s="4">
        <v>1</v>
      </c>
      <c r="AW380" s="4">
        <v>2</v>
      </c>
      <c r="AX380" s="4">
        <v>1</v>
      </c>
      <c r="AY380" s="4">
        <v>1</v>
      </c>
      <c r="AZ380" s="4">
        <v>1</v>
      </c>
      <c r="BA380" s="4">
        <v>1</v>
      </c>
      <c r="BB380" s="4">
        <v>0</v>
      </c>
      <c r="BC380" s="4">
        <v>1</v>
      </c>
      <c r="BD380" s="4">
        <v>-1</v>
      </c>
      <c r="BE380" s="4">
        <v>0</v>
      </c>
      <c r="BF380" s="4">
        <v>0</v>
      </c>
      <c r="BG380" s="4">
        <v>-1</v>
      </c>
      <c r="BH380" s="4">
        <v>1</v>
      </c>
      <c r="BI380" s="4">
        <v>-1</v>
      </c>
      <c r="BJ380" s="4">
        <v>0</v>
      </c>
    </row>
    <row r="381" spans="1:62" ht="14" x14ac:dyDescent="0.15">
      <c r="A381" s="20" t="str">
        <f t="shared" si="5"/>
        <v>UserEngagement1aSA[SQ001]</v>
      </c>
      <c r="B381" s="4" t="s">
        <v>1048</v>
      </c>
      <c r="C381" s="4">
        <v>1</v>
      </c>
      <c r="D381" s="4">
        <v>2</v>
      </c>
      <c r="E381" s="4">
        <v>1</v>
      </c>
      <c r="F381" s="4">
        <v>2</v>
      </c>
      <c r="G381" s="4">
        <v>0</v>
      </c>
      <c r="H381" s="4">
        <v>1</v>
      </c>
      <c r="I381" s="4">
        <v>1</v>
      </c>
      <c r="J381" s="4">
        <v>2</v>
      </c>
      <c r="K381" s="4">
        <v>2</v>
      </c>
      <c r="L381" s="4">
        <v>2</v>
      </c>
      <c r="M381" s="4">
        <v>1</v>
      </c>
      <c r="N381" s="4">
        <v>0</v>
      </c>
      <c r="O381" s="4">
        <v>1</v>
      </c>
      <c r="P381" s="4">
        <v>-1</v>
      </c>
      <c r="Q381" s="4">
        <v>0</v>
      </c>
      <c r="R381" s="4">
        <v>-1</v>
      </c>
      <c r="S381" s="4">
        <v>1</v>
      </c>
      <c r="T381" s="4">
        <v>1</v>
      </c>
      <c r="U381" s="4">
        <v>0</v>
      </c>
      <c r="V381" s="4">
        <v>1</v>
      </c>
      <c r="W381" s="4">
        <v>0</v>
      </c>
      <c r="X381" s="4">
        <v>1</v>
      </c>
      <c r="Y381" s="4">
        <v>1</v>
      </c>
      <c r="Z381" s="4">
        <v>1</v>
      </c>
      <c r="AA381" s="4">
        <v>1</v>
      </c>
      <c r="AB381" s="4">
        <v>1</v>
      </c>
      <c r="AC381" s="4">
        <v>1</v>
      </c>
      <c r="AD381" s="4">
        <v>0</v>
      </c>
      <c r="AE381" s="4">
        <v>1</v>
      </c>
      <c r="AF381" s="4">
        <v>1</v>
      </c>
      <c r="AG381" s="4">
        <v>2</v>
      </c>
      <c r="AH381" s="4">
        <v>1</v>
      </c>
      <c r="AI381" s="4">
        <v>-1</v>
      </c>
      <c r="AJ381" s="4">
        <v>2</v>
      </c>
      <c r="AK381" s="4">
        <v>0</v>
      </c>
      <c r="AL381" s="4">
        <v>1</v>
      </c>
      <c r="AM381" s="4">
        <v>0</v>
      </c>
      <c r="AN381" s="4">
        <v>1</v>
      </c>
      <c r="AO381" s="4">
        <v>2</v>
      </c>
      <c r="AP381" s="4">
        <v>1</v>
      </c>
      <c r="AQ381" s="4">
        <v>2</v>
      </c>
      <c r="AR381" s="4">
        <v>1</v>
      </c>
      <c r="AS381" s="4">
        <v>2</v>
      </c>
      <c r="AT381" s="4">
        <v>-1</v>
      </c>
      <c r="AU381" s="4">
        <v>-1</v>
      </c>
      <c r="AV381" s="4">
        <v>1</v>
      </c>
      <c r="AW381" s="4">
        <v>2</v>
      </c>
      <c r="AX381" s="4">
        <v>1</v>
      </c>
      <c r="AY381" s="4">
        <v>1</v>
      </c>
      <c r="AZ381" s="4">
        <v>1</v>
      </c>
      <c r="BA381" s="4">
        <v>0</v>
      </c>
      <c r="BB381" s="4">
        <v>0</v>
      </c>
      <c r="BC381" s="4">
        <v>1</v>
      </c>
      <c r="BD381" s="4">
        <v>0</v>
      </c>
      <c r="BE381" s="4">
        <v>0</v>
      </c>
      <c r="BF381" s="4">
        <v>0</v>
      </c>
      <c r="BG381" s="4">
        <v>1</v>
      </c>
      <c r="BH381" s="4">
        <v>1</v>
      </c>
      <c r="BI381" s="4">
        <v>0</v>
      </c>
      <c r="BJ381" s="4">
        <v>0</v>
      </c>
    </row>
    <row r="382" spans="1:62" ht="14" x14ac:dyDescent="0.15">
      <c r="A382" s="20" t="str">
        <f t="shared" si="5"/>
        <v>UserEngagement1aSA[SQ003]</v>
      </c>
      <c r="B382" s="4" t="s">
        <v>1049</v>
      </c>
      <c r="C382" s="4">
        <v>1</v>
      </c>
      <c r="D382" s="4">
        <v>2</v>
      </c>
      <c r="E382" s="4">
        <v>1</v>
      </c>
      <c r="F382" s="4">
        <v>2</v>
      </c>
      <c r="G382" s="4">
        <v>0</v>
      </c>
      <c r="H382" s="4">
        <v>0</v>
      </c>
      <c r="I382" s="4">
        <v>1</v>
      </c>
      <c r="J382" s="4">
        <v>1</v>
      </c>
      <c r="K382" s="4">
        <v>1</v>
      </c>
      <c r="L382" s="4">
        <v>2</v>
      </c>
      <c r="M382" s="4">
        <v>1</v>
      </c>
      <c r="N382" s="4">
        <v>0</v>
      </c>
      <c r="O382" s="4">
        <v>0</v>
      </c>
      <c r="P382" s="4">
        <v>-2</v>
      </c>
      <c r="Q382" s="4">
        <v>-1</v>
      </c>
      <c r="R382" s="4">
        <v>-1</v>
      </c>
      <c r="S382" s="4">
        <v>1</v>
      </c>
      <c r="T382" s="4">
        <v>2</v>
      </c>
      <c r="U382" s="4">
        <v>0</v>
      </c>
      <c r="V382" s="4">
        <v>1</v>
      </c>
      <c r="W382" s="4">
        <v>0</v>
      </c>
      <c r="X382" s="4">
        <v>-1</v>
      </c>
      <c r="Y382" s="4">
        <v>1</v>
      </c>
      <c r="Z382" s="4">
        <v>0</v>
      </c>
      <c r="AA382" s="4">
        <v>1</v>
      </c>
      <c r="AB382" s="4">
        <v>1</v>
      </c>
      <c r="AC382" s="4">
        <v>1</v>
      </c>
      <c r="AD382" s="4">
        <v>-1</v>
      </c>
      <c r="AE382" s="4">
        <v>1</v>
      </c>
      <c r="AF382" s="4">
        <v>2</v>
      </c>
      <c r="AG382" s="4">
        <v>1</v>
      </c>
      <c r="AH382" s="4">
        <v>0</v>
      </c>
      <c r="AI382" s="4">
        <v>-1</v>
      </c>
      <c r="AJ382" s="4">
        <v>0</v>
      </c>
      <c r="AK382" s="4">
        <v>1</v>
      </c>
      <c r="AL382" s="4">
        <v>1</v>
      </c>
      <c r="AM382" s="4">
        <v>-1</v>
      </c>
      <c r="AN382" s="4">
        <v>1</v>
      </c>
      <c r="AO382" s="4">
        <v>2</v>
      </c>
      <c r="AP382" s="4">
        <v>1</v>
      </c>
      <c r="AQ382" s="4">
        <v>2</v>
      </c>
      <c r="AR382" s="4">
        <v>-1</v>
      </c>
      <c r="AS382" s="4">
        <v>2</v>
      </c>
      <c r="AT382" s="4">
        <v>-2</v>
      </c>
      <c r="AU382" s="4">
        <v>-1</v>
      </c>
      <c r="AV382" s="4">
        <v>1</v>
      </c>
      <c r="AW382" s="4">
        <v>2</v>
      </c>
      <c r="AX382" s="4">
        <v>1</v>
      </c>
      <c r="AY382" s="4">
        <v>1</v>
      </c>
      <c r="AZ382" s="4">
        <v>1</v>
      </c>
      <c r="BA382" s="4">
        <v>0</v>
      </c>
      <c r="BB382" s="4">
        <v>-1</v>
      </c>
      <c r="BC382" s="4">
        <v>1</v>
      </c>
      <c r="BD382" s="4">
        <v>1</v>
      </c>
      <c r="BE382" s="4">
        <v>0</v>
      </c>
      <c r="BF382" s="4">
        <v>-1</v>
      </c>
      <c r="BG382" s="4">
        <v>1</v>
      </c>
      <c r="BH382" s="4">
        <v>0</v>
      </c>
      <c r="BI382" s="4">
        <v>0</v>
      </c>
      <c r="BJ382" s="4">
        <v>1</v>
      </c>
    </row>
    <row r="383" spans="1:62" ht="14" x14ac:dyDescent="0.15">
      <c r="A383" s="20" t="str">
        <f t="shared" si="5"/>
        <v>UserEngagement1aSA[SQ004]</v>
      </c>
      <c r="B383" s="4" t="s">
        <v>1050</v>
      </c>
      <c r="C383" s="4">
        <v>1</v>
      </c>
      <c r="D383" s="4">
        <v>2</v>
      </c>
      <c r="E383" s="4">
        <v>1</v>
      </c>
      <c r="F383" s="4">
        <v>2</v>
      </c>
      <c r="G383" s="4">
        <v>0</v>
      </c>
      <c r="H383" s="4">
        <v>1</v>
      </c>
      <c r="I383" s="4">
        <v>1</v>
      </c>
      <c r="J383" s="4">
        <v>1</v>
      </c>
      <c r="K383" s="4">
        <v>1</v>
      </c>
      <c r="L383" s="4">
        <v>2</v>
      </c>
      <c r="M383" s="4">
        <v>1</v>
      </c>
      <c r="N383" s="4">
        <v>0</v>
      </c>
      <c r="O383" s="4">
        <v>1</v>
      </c>
      <c r="P383" s="4">
        <v>-2</v>
      </c>
      <c r="Q383" s="4">
        <v>0</v>
      </c>
      <c r="R383" s="4">
        <v>0</v>
      </c>
      <c r="S383" s="4">
        <v>0</v>
      </c>
      <c r="T383" s="4">
        <v>1</v>
      </c>
      <c r="U383" s="4">
        <v>0</v>
      </c>
      <c r="V383" s="4">
        <v>0</v>
      </c>
      <c r="W383" s="4">
        <v>0</v>
      </c>
      <c r="X383" s="4">
        <v>0</v>
      </c>
      <c r="Y383" s="4">
        <v>1</v>
      </c>
      <c r="Z383" s="4">
        <v>0</v>
      </c>
      <c r="AA383" s="4">
        <v>1</v>
      </c>
      <c r="AB383" s="4">
        <v>1</v>
      </c>
      <c r="AC383" s="4">
        <v>1</v>
      </c>
      <c r="AD383" s="4">
        <v>0</v>
      </c>
      <c r="AE383" s="4">
        <v>1</v>
      </c>
      <c r="AF383" s="4">
        <v>1</v>
      </c>
      <c r="AG383" s="4">
        <v>1</v>
      </c>
      <c r="AH383" s="4">
        <v>1</v>
      </c>
      <c r="AI383" s="4">
        <v>-1</v>
      </c>
      <c r="AJ383" s="4">
        <v>0</v>
      </c>
      <c r="AK383" s="4">
        <v>1</v>
      </c>
      <c r="AL383" s="4">
        <v>1</v>
      </c>
      <c r="AM383" s="4">
        <v>-1</v>
      </c>
      <c r="AN383" s="4">
        <v>1</v>
      </c>
      <c r="AO383" s="4">
        <v>2</v>
      </c>
      <c r="AP383" s="4">
        <v>1</v>
      </c>
      <c r="AQ383" s="4">
        <v>2</v>
      </c>
      <c r="AR383" s="4">
        <v>-1</v>
      </c>
      <c r="AS383" s="4">
        <v>2</v>
      </c>
      <c r="AT383" s="4">
        <v>0</v>
      </c>
      <c r="AU383" s="4">
        <v>-1</v>
      </c>
      <c r="AV383" s="4">
        <v>1</v>
      </c>
      <c r="AW383" s="4">
        <v>2</v>
      </c>
      <c r="AX383" s="4">
        <v>1</v>
      </c>
      <c r="AY383" s="4">
        <v>1</v>
      </c>
      <c r="AZ383" s="4">
        <v>1</v>
      </c>
      <c r="BA383" s="4">
        <v>1</v>
      </c>
      <c r="BB383" s="4">
        <v>0</v>
      </c>
      <c r="BC383" s="4">
        <v>1</v>
      </c>
      <c r="BD383" s="4">
        <v>0</v>
      </c>
      <c r="BE383" s="4">
        <v>0</v>
      </c>
      <c r="BF383" s="4">
        <v>0</v>
      </c>
      <c r="BG383" s="4">
        <v>1</v>
      </c>
      <c r="BH383" s="4">
        <v>1</v>
      </c>
      <c r="BI383" s="4">
        <v>1</v>
      </c>
      <c r="BJ383" s="4">
        <v>0</v>
      </c>
    </row>
    <row r="384" spans="1:62" ht="14" x14ac:dyDescent="0.15">
      <c r="A384" s="20" t="str">
        <f t="shared" si="5"/>
        <v>VideoPhase2SA</v>
      </c>
      <c r="B384" s="4" t="s">
        <v>1235</v>
      </c>
    </row>
    <row r="385" spans="1:62" ht="14" x14ac:dyDescent="0.15">
      <c r="A385" s="20" t="str">
        <f t="shared" si="5"/>
        <v>UserEngagement1bSA[SQ002]</v>
      </c>
      <c r="B385" s="4" t="s">
        <v>1051</v>
      </c>
      <c r="C385" s="4">
        <v>1</v>
      </c>
      <c r="D385" s="4">
        <v>2</v>
      </c>
      <c r="E385" s="4">
        <v>1</v>
      </c>
      <c r="F385" s="4">
        <v>2</v>
      </c>
      <c r="G385" s="4">
        <v>0</v>
      </c>
      <c r="H385" s="4">
        <v>1</v>
      </c>
      <c r="I385" s="4">
        <v>1</v>
      </c>
      <c r="J385" s="4">
        <v>1</v>
      </c>
      <c r="K385" s="4">
        <v>2</v>
      </c>
      <c r="L385" s="4">
        <v>2</v>
      </c>
      <c r="M385" s="4">
        <v>1</v>
      </c>
      <c r="N385" s="4">
        <v>2</v>
      </c>
      <c r="O385" s="4">
        <v>2</v>
      </c>
      <c r="P385" s="4">
        <v>1</v>
      </c>
      <c r="Q385" s="4">
        <v>2</v>
      </c>
      <c r="R385" s="4">
        <v>0</v>
      </c>
      <c r="S385" s="4">
        <v>2</v>
      </c>
      <c r="T385" s="4">
        <v>1</v>
      </c>
      <c r="U385" s="4">
        <v>1</v>
      </c>
      <c r="V385" s="4">
        <v>2</v>
      </c>
      <c r="W385" s="4">
        <v>1</v>
      </c>
      <c r="X385" s="4">
        <v>1</v>
      </c>
      <c r="Y385" s="4">
        <v>2</v>
      </c>
      <c r="Z385" s="4">
        <v>0</v>
      </c>
      <c r="AA385" s="4">
        <v>1</v>
      </c>
      <c r="AB385" s="4">
        <v>1</v>
      </c>
      <c r="AC385" s="4">
        <v>1</v>
      </c>
      <c r="AD385" s="4">
        <v>2</v>
      </c>
      <c r="AE385" s="4">
        <v>1</v>
      </c>
      <c r="AF385" s="4">
        <v>1</v>
      </c>
      <c r="AG385" s="4">
        <v>1</v>
      </c>
      <c r="AH385" s="4">
        <v>1</v>
      </c>
      <c r="AI385" s="4">
        <v>-1</v>
      </c>
      <c r="AJ385" s="4">
        <v>2</v>
      </c>
      <c r="AK385" s="4">
        <v>1</v>
      </c>
      <c r="AL385" s="4">
        <v>1</v>
      </c>
      <c r="AM385" s="4">
        <v>-1</v>
      </c>
      <c r="AN385" s="4">
        <v>1</v>
      </c>
      <c r="AO385" s="4">
        <v>2</v>
      </c>
      <c r="AP385" s="4">
        <v>2</v>
      </c>
      <c r="AQ385" s="4">
        <v>2</v>
      </c>
      <c r="AR385" s="4">
        <v>1</v>
      </c>
      <c r="AS385" s="4">
        <v>2</v>
      </c>
      <c r="AT385" s="4">
        <v>1</v>
      </c>
      <c r="AU385" s="4">
        <v>-2</v>
      </c>
      <c r="AV385" s="4">
        <v>1</v>
      </c>
      <c r="AW385" s="4">
        <v>1</v>
      </c>
      <c r="AX385" s="4">
        <v>1</v>
      </c>
      <c r="AY385" s="4">
        <v>2</v>
      </c>
      <c r="AZ385" s="4">
        <v>-1</v>
      </c>
      <c r="BA385" s="4">
        <v>1</v>
      </c>
      <c r="BB385" s="4">
        <v>1</v>
      </c>
      <c r="BC385" s="4">
        <v>-1</v>
      </c>
      <c r="BD385" s="4">
        <v>2</v>
      </c>
      <c r="BE385" s="4">
        <v>0</v>
      </c>
      <c r="BF385" s="4">
        <v>2</v>
      </c>
      <c r="BG385" s="4">
        <v>2</v>
      </c>
      <c r="BH385" s="4">
        <v>2</v>
      </c>
      <c r="BI385" s="4">
        <v>1</v>
      </c>
      <c r="BJ385" s="4">
        <v>0</v>
      </c>
    </row>
    <row r="386" spans="1:62" ht="14" x14ac:dyDescent="0.15">
      <c r="A386" s="20" t="str">
        <f t="shared" si="5"/>
        <v>UserEngagement1bSA[SQ001]</v>
      </c>
      <c r="B386" s="4" t="s">
        <v>1052</v>
      </c>
      <c r="C386" s="4">
        <v>1</v>
      </c>
      <c r="D386" s="4">
        <v>2</v>
      </c>
      <c r="E386" s="4">
        <v>1</v>
      </c>
      <c r="F386" s="4">
        <v>2</v>
      </c>
      <c r="G386" s="4">
        <v>0</v>
      </c>
      <c r="H386" s="4">
        <v>-1</v>
      </c>
      <c r="I386" s="4">
        <v>1</v>
      </c>
      <c r="J386" s="4">
        <v>2</v>
      </c>
      <c r="K386" s="4">
        <v>1</v>
      </c>
      <c r="L386" s="4">
        <v>2</v>
      </c>
      <c r="M386" s="4">
        <v>0</v>
      </c>
      <c r="N386" s="4">
        <v>2</v>
      </c>
      <c r="O386" s="4">
        <v>1</v>
      </c>
      <c r="P386" s="4">
        <v>0</v>
      </c>
      <c r="Q386" s="4">
        <v>1</v>
      </c>
      <c r="R386" s="4">
        <v>-2</v>
      </c>
      <c r="S386" s="4">
        <v>1</v>
      </c>
      <c r="T386" s="4">
        <v>2</v>
      </c>
      <c r="U386" s="4">
        <v>1</v>
      </c>
      <c r="V386" s="4">
        <v>1</v>
      </c>
      <c r="W386" s="4">
        <v>1</v>
      </c>
      <c r="X386" s="4">
        <v>1</v>
      </c>
      <c r="Y386" s="4">
        <v>2</v>
      </c>
      <c r="Z386" s="4">
        <v>0</v>
      </c>
      <c r="AA386" s="4">
        <v>1</v>
      </c>
      <c r="AB386" s="4">
        <v>1</v>
      </c>
      <c r="AC386" s="4">
        <v>2</v>
      </c>
      <c r="AD386" s="4">
        <v>2</v>
      </c>
      <c r="AE386" s="4">
        <v>0</v>
      </c>
      <c r="AF386" s="4">
        <v>1</v>
      </c>
      <c r="AG386" s="4">
        <v>2</v>
      </c>
      <c r="AH386" s="4">
        <v>1</v>
      </c>
      <c r="AI386" s="4">
        <v>0</v>
      </c>
      <c r="AJ386" s="4">
        <v>1</v>
      </c>
      <c r="AK386" s="4">
        <v>1</v>
      </c>
      <c r="AL386" s="4">
        <v>1</v>
      </c>
      <c r="AM386" s="4">
        <v>-1</v>
      </c>
      <c r="AN386" s="4">
        <v>1</v>
      </c>
      <c r="AO386" s="4">
        <v>2</v>
      </c>
      <c r="AP386" s="4">
        <v>2</v>
      </c>
      <c r="AQ386" s="4">
        <v>2</v>
      </c>
      <c r="AR386" s="4">
        <v>1</v>
      </c>
      <c r="AS386" s="4">
        <v>2</v>
      </c>
      <c r="AT386" s="4">
        <v>2</v>
      </c>
      <c r="AU386" s="4">
        <v>-2</v>
      </c>
      <c r="AV386" s="4">
        <v>0</v>
      </c>
      <c r="AW386" s="4">
        <v>1</v>
      </c>
      <c r="AX386" s="4">
        <v>2</v>
      </c>
      <c r="AY386" s="4">
        <v>2</v>
      </c>
      <c r="AZ386" s="4">
        <v>1</v>
      </c>
      <c r="BA386" s="4">
        <v>2</v>
      </c>
      <c r="BB386" s="4">
        <v>1</v>
      </c>
      <c r="BC386" s="4">
        <v>1</v>
      </c>
      <c r="BD386" s="4">
        <v>1</v>
      </c>
      <c r="BE386" s="4">
        <v>1</v>
      </c>
      <c r="BF386" s="4">
        <v>2</v>
      </c>
      <c r="BG386" s="4">
        <v>2</v>
      </c>
      <c r="BH386" s="4">
        <v>2</v>
      </c>
      <c r="BI386" s="4">
        <v>1</v>
      </c>
      <c r="BJ386" s="4">
        <v>1</v>
      </c>
    </row>
    <row r="387" spans="1:62" ht="14" x14ac:dyDescent="0.15">
      <c r="A387" s="20" t="str">
        <f t="shared" si="5"/>
        <v>UserEngagement1bSA[SQ003]</v>
      </c>
      <c r="B387" s="4" t="s">
        <v>1053</v>
      </c>
      <c r="C387" s="4">
        <v>1</v>
      </c>
      <c r="D387" s="4">
        <v>2</v>
      </c>
      <c r="E387" s="4">
        <v>1</v>
      </c>
      <c r="F387" s="4">
        <v>2</v>
      </c>
      <c r="G387" s="4">
        <v>0</v>
      </c>
      <c r="H387" s="4">
        <v>0</v>
      </c>
      <c r="I387" s="4">
        <v>2</v>
      </c>
      <c r="J387" s="4">
        <v>2</v>
      </c>
      <c r="K387" s="4">
        <v>1</v>
      </c>
      <c r="L387" s="4">
        <v>2</v>
      </c>
      <c r="M387" s="4">
        <v>1</v>
      </c>
      <c r="N387" s="4">
        <v>2</v>
      </c>
      <c r="O387" s="4">
        <v>2</v>
      </c>
      <c r="P387" s="4">
        <v>1</v>
      </c>
      <c r="Q387" s="4">
        <v>2</v>
      </c>
      <c r="R387" s="4">
        <v>-2</v>
      </c>
      <c r="S387" s="4">
        <v>1</v>
      </c>
      <c r="T387" s="4">
        <v>1</v>
      </c>
      <c r="U387" s="4">
        <v>1</v>
      </c>
      <c r="V387" s="4">
        <v>1</v>
      </c>
      <c r="W387" s="4">
        <v>0</v>
      </c>
      <c r="X387" s="4">
        <v>0</v>
      </c>
      <c r="Y387" s="4">
        <v>2</v>
      </c>
      <c r="Z387" s="4">
        <v>0</v>
      </c>
      <c r="AA387" s="4">
        <v>1</v>
      </c>
      <c r="AB387" s="4">
        <v>2</v>
      </c>
      <c r="AC387" s="4">
        <v>2</v>
      </c>
      <c r="AD387" s="4">
        <v>2</v>
      </c>
      <c r="AE387" s="4">
        <v>1</v>
      </c>
      <c r="AF387" s="4">
        <v>1</v>
      </c>
      <c r="AG387" s="4">
        <v>2</v>
      </c>
      <c r="AH387" s="4">
        <v>1</v>
      </c>
      <c r="AI387" s="4">
        <v>0</v>
      </c>
      <c r="AJ387" s="4">
        <v>2</v>
      </c>
      <c r="AK387" s="4">
        <v>1</v>
      </c>
      <c r="AL387" s="4">
        <v>0</v>
      </c>
      <c r="AM387" s="4">
        <v>-1</v>
      </c>
      <c r="AN387" s="4">
        <v>1</v>
      </c>
      <c r="AO387" s="4">
        <v>1</v>
      </c>
      <c r="AP387" s="4">
        <v>2</v>
      </c>
      <c r="AQ387" s="4">
        <v>2</v>
      </c>
      <c r="AR387" s="4">
        <v>1</v>
      </c>
      <c r="AS387" s="4">
        <v>1</v>
      </c>
      <c r="AT387" s="4">
        <v>1</v>
      </c>
      <c r="AU387" s="4">
        <v>-1</v>
      </c>
      <c r="AV387" s="4">
        <v>0</v>
      </c>
      <c r="AW387" s="4">
        <v>1</v>
      </c>
      <c r="AX387" s="4">
        <v>2</v>
      </c>
      <c r="AY387" s="4">
        <v>2</v>
      </c>
      <c r="AZ387" s="4">
        <v>1</v>
      </c>
      <c r="BA387" s="4">
        <v>2</v>
      </c>
      <c r="BB387" s="4">
        <v>1</v>
      </c>
      <c r="BC387" s="4">
        <v>1</v>
      </c>
      <c r="BD387" s="4">
        <v>2</v>
      </c>
      <c r="BE387" s="4">
        <v>1</v>
      </c>
      <c r="BF387" s="4">
        <v>1</v>
      </c>
      <c r="BG387" s="4">
        <v>2</v>
      </c>
      <c r="BH387" s="4">
        <v>2</v>
      </c>
      <c r="BI387" s="4">
        <v>2</v>
      </c>
      <c r="BJ387" s="4">
        <v>1</v>
      </c>
    </row>
    <row r="388" spans="1:62" ht="14" x14ac:dyDescent="0.15">
      <c r="A388" s="20" t="str">
        <f t="shared" ref="A388:A451" si="6">LEFT(B388,(FIND(" ",B388,1)-2))</f>
        <v>UserEngagement1bSA[SQ004]</v>
      </c>
      <c r="B388" s="4" t="s">
        <v>1054</v>
      </c>
      <c r="C388" s="4">
        <v>1</v>
      </c>
      <c r="D388" s="4">
        <v>2</v>
      </c>
      <c r="E388" s="4">
        <v>1</v>
      </c>
      <c r="F388" s="4">
        <v>2</v>
      </c>
      <c r="G388" s="4">
        <v>0</v>
      </c>
      <c r="H388" s="4">
        <v>-2</v>
      </c>
      <c r="I388" s="4">
        <v>1</v>
      </c>
      <c r="J388" s="4">
        <v>2</v>
      </c>
      <c r="K388" s="4">
        <v>1</v>
      </c>
      <c r="L388" s="4">
        <v>2</v>
      </c>
      <c r="M388" s="4">
        <v>0</v>
      </c>
      <c r="N388" s="4">
        <v>2</v>
      </c>
      <c r="O388" s="4">
        <v>0</v>
      </c>
      <c r="P388" s="4">
        <v>0</v>
      </c>
      <c r="Q388" s="4">
        <v>-1</v>
      </c>
      <c r="R388" s="4">
        <v>-2</v>
      </c>
      <c r="S388" s="4">
        <v>1</v>
      </c>
      <c r="T388" s="4">
        <v>2</v>
      </c>
      <c r="U388" s="4">
        <v>1</v>
      </c>
      <c r="V388" s="4">
        <v>1</v>
      </c>
      <c r="W388" s="4">
        <v>1</v>
      </c>
      <c r="X388" s="4">
        <v>1</v>
      </c>
      <c r="Y388" s="4">
        <v>2</v>
      </c>
      <c r="Z388" s="4">
        <v>0</v>
      </c>
      <c r="AA388" s="4">
        <v>1</v>
      </c>
      <c r="AB388" s="4">
        <v>2</v>
      </c>
      <c r="AC388" s="4">
        <v>2</v>
      </c>
      <c r="AD388" s="4">
        <v>2</v>
      </c>
      <c r="AE388" s="4">
        <v>1</v>
      </c>
      <c r="AF388" s="4">
        <v>1</v>
      </c>
      <c r="AG388" s="4">
        <v>2</v>
      </c>
      <c r="AH388" s="4">
        <v>0</v>
      </c>
      <c r="AI388" s="4">
        <v>-1</v>
      </c>
      <c r="AJ388" s="4">
        <v>2</v>
      </c>
      <c r="AK388" s="4">
        <v>1</v>
      </c>
      <c r="AL388" s="4">
        <v>1</v>
      </c>
      <c r="AM388" s="4">
        <v>-1</v>
      </c>
      <c r="AN388" s="4">
        <v>0</v>
      </c>
      <c r="AO388" s="4">
        <v>2</v>
      </c>
      <c r="AP388" s="4">
        <v>2</v>
      </c>
      <c r="AQ388" s="4">
        <v>2</v>
      </c>
      <c r="AR388" s="4">
        <v>1</v>
      </c>
      <c r="AS388" s="4">
        <v>2</v>
      </c>
      <c r="AT388" s="4">
        <v>1</v>
      </c>
      <c r="AU388" s="4">
        <v>-2</v>
      </c>
      <c r="AV388" s="4">
        <v>1</v>
      </c>
      <c r="AW388" s="4">
        <v>1</v>
      </c>
      <c r="AX388" s="4">
        <v>2</v>
      </c>
      <c r="AY388" s="4">
        <v>2</v>
      </c>
      <c r="AZ388" s="4">
        <v>1</v>
      </c>
      <c r="BA388" s="4">
        <v>1</v>
      </c>
      <c r="BB388" s="4">
        <v>1</v>
      </c>
      <c r="BC388" s="4">
        <v>1</v>
      </c>
      <c r="BD388" s="4">
        <v>1</v>
      </c>
      <c r="BE388" s="4">
        <v>1</v>
      </c>
      <c r="BF388" s="4">
        <v>2</v>
      </c>
      <c r="BG388" s="4">
        <v>2</v>
      </c>
      <c r="BH388" s="4">
        <v>2</v>
      </c>
      <c r="BI388" s="4">
        <v>2</v>
      </c>
      <c r="BJ388" s="4">
        <v>0</v>
      </c>
    </row>
    <row r="389" spans="1:62" ht="14" x14ac:dyDescent="0.15">
      <c r="A389" s="20" t="str">
        <f t="shared" si="6"/>
        <v>VideoPhase3SA</v>
      </c>
      <c r="B389" s="4" t="s">
        <v>1236</v>
      </c>
    </row>
    <row r="390" spans="1:62" ht="14" x14ac:dyDescent="0.15">
      <c r="A390" s="20" t="str">
        <f t="shared" si="6"/>
        <v>UserEngagement1cSA[SQ002]</v>
      </c>
      <c r="B390" s="4" t="s">
        <v>1055</v>
      </c>
      <c r="C390" s="4">
        <v>1</v>
      </c>
      <c r="D390" s="4">
        <v>2</v>
      </c>
      <c r="E390" s="4">
        <v>1</v>
      </c>
      <c r="F390" s="4">
        <v>2</v>
      </c>
      <c r="G390" s="4">
        <v>0</v>
      </c>
      <c r="H390" s="4">
        <v>-1</v>
      </c>
      <c r="I390" s="4">
        <v>1</v>
      </c>
      <c r="J390" s="4">
        <v>1</v>
      </c>
      <c r="K390" s="4">
        <v>1</v>
      </c>
      <c r="L390" s="4">
        <v>2</v>
      </c>
      <c r="M390" s="4">
        <v>0</v>
      </c>
      <c r="N390" s="4">
        <v>1</v>
      </c>
      <c r="O390" s="4">
        <v>1</v>
      </c>
      <c r="P390" s="4">
        <v>-1</v>
      </c>
      <c r="Q390" s="4">
        <v>-1</v>
      </c>
      <c r="R390" s="4">
        <v>1</v>
      </c>
      <c r="S390" s="4">
        <v>0</v>
      </c>
      <c r="T390" s="4">
        <v>1</v>
      </c>
      <c r="U390" s="4">
        <v>0</v>
      </c>
      <c r="V390" s="4">
        <v>2</v>
      </c>
      <c r="W390" s="4">
        <v>0</v>
      </c>
      <c r="X390" s="4">
        <v>1</v>
      </c>
      <c r="Y390" s="4">
        <v>2</v>
      </c>
      <c r="Z390" s="4">
        <v>-1</v>
      </c>
      <c r="AA390" s="4">
        <v>1</v>
      </c>
      <c r="AB390" s="4">
        <v>1</v>
      </c>
      <c r="AC390" s="4">
        <v>1</v>
      </c>
      <c r="AD390" s="4">
        <v>0</v>
      </c>
      <c r="AE390" s="4">
        <v>-2</v>
      </c>
      <c r="AF390" s="4">
        <v>1</v>
      </c>
      <c r="AG390" s="4">
        <v>2</v>
      </c>
      <c r="AH390" s="4">
        <v>1</v>
      </c>
      <c r="AI390" s="4">
        <v>1</v>
      </c>
      <c r="AJ390" s="4">
        <v>1</v>
      </c>
      <c r="AK390" s="4">
        <v>0</v>
      </c>
      <c r="AL390" s="4">
        <v>0</v>
      </c>
      <c r="AM390" s="4">
        <v>0</v>
      </c>
      <c r="AN390" s="4">
        <v>1</v>
      </c>
      <c r="AO390" s="4">
        <v>2</v>
      </c>
      <c r="AP390" s="4">
        <v>1</v>
      </c>
      <c r="AQ390" s="4">
        <v>2</v>
      </c>
      <c r="AR390" s="4">
        <v>-1</v>
      </c>
      <c r="AS390" s="4">
        <v>2</v>
      </c>
      <c r="AT390" s="4">
        <v>-2</v>
      </c>
      <c r="AU390" s="4">
        <v>-2</v>
      </c>
      <c r="AV390" s="4">
        <v>2</v>
      </c>
      <c r="AW390" s="4">
        <v>1</v>
      </c>
      <c r="AX390" s="4">
        <v>1</v>
      </c>
      <c r="AY390" s="4">
        <v>1</v>
      </c>
      <c r="AZ390" s="4">
        <v>1</v>
      </c>
      <c r="BA390" s="4">
        <v>0</v>
      </c>
      <c r="BB390" s="4">
        <v>0</v>
      </c>
      <c r="BC390" s="4">
        <v>1</v>
      </c>
      <c r="BD390" s="4">
        <v>0</v>
      </c>
      <c r="BE390" s="4">
        <v>1</v>
      </c>
      <c r="BF390" s="4">
        <v>0</v>
      </c>
      <c r="BG390" s="4">
        <v>0</v>
      </c>
      <c r="BH390" s="4">
        <v>1</v>
      </c>
      <c r="BI390" s="4">
        <v>-1</v>
      </c>
      <c r="BJ390" s="4">
        <v>-1</v>
      </c>
    </row>
    <row r="391" spans="1:62" ht="14" x14ac:dyDescent="0.15">
      <c r="A391" s="20" t="str">
        <f t="shared" si="6"/>
        <v>UserEngagement1cSA[SQ001]</v>
      </c>
      <c r="B391" s="4" t="s">
        <v>1056</v>
      </c>
      <c r="C391" s="4">
        <v>1</v>
      </c>
      <c r="D391" s="4">
        <v>2</v>
      </c>
      <c r="E391" s="4">
        <v>2</v>
      </c>
      <c r="F391" s="4">
        <v>2</v>
      </c>
      <c r="G391" s="4">
        <v>0</v>
      </c>
      <c r="H391" s="4">
        <v>0</v>
      </c>
      <c r="I391" s="4">
        <v>1</v>
      </c>
      <c r="J391" s="4">
        <v>2</v>
      </c>
      <c r="K391" s="4">
        <v>1</v>
      </c>
      <c r="L391" s="4">
        <v>2</v>
      </c>
      <c r="M391" s="4">
        <v>0</v>
      </c>
      <c r="N391" s="4">
        <v>1</v>
      </c>
      <c r="O391" s="4">
        <v>1</v>
      </c>
      <c r="P391" s="4">
        <v>0</v>
      </c>
      <c r="Q391" s="4">
        <v>-1</v>
      </c>
      <c r="R391" s="4">
        <v>1</v>
      </c>
      <c r="S391" s="4">
        <v>0</v>
      </c>
      <c r="T391" s="4">
        <v>2</v>
      </c>
      <c r="U391" s="4">
        <v>0</v>
      </c>
      <c r="V391" s="4">
        <v>2</v>
      </c>
      <c r="W391" s="4">
        <v>0</v>
      </c>
      <c r="X391" s="4">
        <v>2</v>
      </c>
      <c r="Y391" s="4">
        <v>2</v>
      </c>
      <c r="Z391" s="4">
        <v>0</v>
      </c>
      <c r="AA391" s="4">
        <v>1</v>
      </c>
      <c r="AB391" s="4">
        <v>2</v>
      </c>
      <c r="AC391" s="4">
        <v>1</v>
      </c>
      <c r="AD391" s="4">
        <v>0</v>
      </c>
      <c r="AE391" s="4">
        <v>0</v>
      </c>
      <c r="AF391" s="4">
        <v>1</v>
      </c>
      <c r="AG391" s="4">
        <v>2</v>
      </c>
      <c r="AH391" s="4">
        <v>1</v>
      </c>
      <c r="AI391" s="4">
        <v>1</v>
      </c>
      <c r="AJ391" s="4">
        <v>2</v>
      </c>
      <c r="AK391" s="4">
        <v>1</v>
      </c>
      <c r="AL391" s="4">
        <v>0</v>
      </c>
      <c r="AM391" s="4">
        <v>0</v>
      </c>
      <c r="AN391" s="4">
        <v>2</v>
      </c>
      <c r="AO391" s="4">
        <v>2</v>
      </c>
      <c r="AP391" s="4">
        <v>1</v>
      </c>
      <c r="AQ391" s="4">
        <v>2</v>
      </c>
      <c r="AR391" s="4">
        <v>0</v>
      </c>
      <c r="AS391" s="4">
        <v>2</v>
      </c>
      <c r="AT391" s="4">
        <v>0</v>
      </c>
      <c r="AU391" s="4">
        <v>-2</v>
      </c>
      <c r="AV391" s="4">
        <v>1</v>
      </c>
      <c r="AW391" s="4">
        <v>1</v>
      </c>
      <c r="AX391" s="4">
        <v>2</v>
      </c>
      <c r="AY391" s="4">
        <v>1</v>
      </c>
      <c r="AZ391" s="4">
        <v>1</v>
      </c>
      <c r="BA391" s="4">
        <v>1</v>
      </c>
      <c r="BB391" s="4">
        <v>0</v>
      </c>
      <c r="BC391" s="4">
        <v>1</v>
      </c>
      <c r="BD391" s="4">
        <v>0</v>
      </c>
      <c r="BE391" s="4">
        <v>1</v>
      </c>
      <c r="BF391" s="4">
        <v>0</v>
      </c>
      <c r="BG391" s="4">
        <v>0</v>
      </c>
      <c r="BH391" s="4">
        <v>2</v>
      </c>
      <c r="BI391" s="4">
        <v>0</v>
      </c>
      <c r="BJ391" s="4">
        <v>-1</v>
      </c>
    </row>
    <row r="392" spans="1:62" ht="14" x14ac:dyDescent="0.15">
      <c r="A392" s="20" t="str">
        <f t="shared" si="6"/>
        <v>UserEngagement1cSA[SQ003]</v>
      </c>
      <c r="B392" s="4" t="s">
        <v>1057</v>
      </c>
      <c r="C392" s="4">
        <v>1</v>
      </c>
      <c r="D392" s="4">
        <v>2</v>
      </c>
      <c r="E392" s="4">
        <v>2</v>
      </c>
      <c r="F392" s="4">
        <v>1</v>
      </c>
      <c r="G392" s="4">
        <v>0</v>
      </c>
      <c r="H392" s="4">
        <v>-2</v>
      </c>
      <c r="I392" s="4">
        <v>2</v>
      </c>
      <c r="J392" s="4">
        <v>2</v>
      </c>
      <c r="K392" s="4">
        <v>1</v>
      </c>
      <c r="L392" s="4">
        <v>2</v>
      </c>
      <c r="M392" s="4">
        <v>1</v>
      </c>
      <c r="N392" s="4">
        <v>0</v>
      </c>
      <c r="O392" s="4">
        <v>1</v>
      </c>
      <c r="P392" s="4">
        <v>-1</v>
      </c>
      <c r="Q392" s="4">
        <v>-1</v>
      </c>
      <c r="R392" s="4">
        <v>2</v>
      </c>
      <c r="S392" s="4">
        <v>0</v>
      </c>
      <c r="T392" s="4">
        <v>1</v>
      </c>
      <c r="U392" s="4">
        <v>1</v>
      </c>
      <c r="V392" s="4">
        <v>0</v>
      </c>
      <c r="W392" s="4">
        <v>0</v>
      </c>
      <c r="X392" s="4">
        <v>1</v>
      </c>
      <c r="Y392" s="4">
        <v>2</v>
      </c>
      <c r="Z392" s="4">
        <v>-1</v>
      </c>
      <c r="AA392" s="4">
        <v>1</v>
      </c>
      <c r="AB392" s="4">
        <v>2</v>
      </c>
      <c r="AC392" s="4">
        <v>1</v>
      </c>
      <c r="AD392" s="4">
        <v>0</v>
      </c>
      <c r="AE392" s="4">
        <v>-1</v>
      </c>
      <c r="AF392" s="4">
        <v>2</v>
      </c>
      <c r="AG392" s="4">
        <v>1</v>
      </c>
      <c r="AH392" s="4">
        <v>1</v>
      </c>
      <c r="AI392" s="4">
        <v>1</v>
      </c>
      <c r="AJ392" s="4">
        <v>2</v>
      </c>
      <c r="AK392" s="4">
        <v>1</v>
      </c>
      <c r="AL392" s="4">
        <v>0</v>
      </c>
      <c r="AM392" s="4">
        <v>-1</v>
      </c>
      <c r="AN392" s="4">
        <v>1</v>
      </c>
      <c r="AO392" s="4">
        <v>2</v>
      </c>
      <c r="AP392" s="4">
        <v>1</v>
      </c>
      <c r="AQ392" s="4">
        <v>2</v>
      </c>
      <c r="AR392" s="4">
        <v>0</v>
      </c>
      <c r="AS392" s="4">
        <v>2</v>
      </c>
      <c r="AT392" s="4">
        <v>0</v>
      </c>
      <c r="AU392" s="4">
        <v>-2</v>
      </c>
      <c r="AV392" s="4">
        <v>1</v>
      </c>
      <c r="AW392" s="4">
        <v>1</v>
      </c>
      <c r="AX392" s="4">
        <v>1</v>
      </c>
      <c r="AY392" s="4">
        <v>1</v>
      </c>
      <c r="AZ392" s="4">
        <v>1</v>
      </c>
      <c r="BA392" s="4">
        <v>0</v>
      </c>
      <c r="BB392" s="4">
        <v>1</v>
      </c>
      <c r="BC392" s="4">
        <v>1</v>
      </c>
      <c r="BD392" s="4">
        <v>0</v>
      </c>
      <c r="BE392" s="4">
        <v>1</v>
      </c>
      <c r="BF392" s="4">
        <v>-1</v>
      </c>
      <c r="BG392" s="4">
        <v>1</v>
      </c>
      <c r="BH392" s="4">
        <v>2</v>
      </c>
      <c r="BI392" s="4">
        <v>0</v>
      </c>
      <c r="BJ392" s="4">
        <v>0</v>
      </c>
    </row>
    <row r="393" spans="1:62" ht="14" x14ac:dyDescent="0.15">
      <c r="A393" s="20" t="str">
        <f t="shared" si="6"/>
        <v>UserEngagement1cSA[SQ004]</v>
      </c>
      <c r="B393" s="4" t="s">
        <v>1058</v>
      </c>
      <c r="C393" s="4">
        <v>1</v>
      </c>
      <c r="D393" s="4">
        <v>2</v>
      </c>
      <c r="E393" s="4">
        <v>2</v>
      </c>
      <c r="F393" s="4">
        <v>1</v>
      </c>
      <c r="G393" s="4">
        <v>0</v>
      </c>
      <c r="H393" s="4">
        <v>0</v>
      </c>
      <c r="I393" s="4">
        <v>1</v>
      </c>
      <c r="J393" s="4">
        <v>2</v>
      </c>
      <c r="K393" s="4">
        <v>1</v>
      </c>
      <c r="L393" s="4">
        <v>2</v>
      </c>
      <c r="M393" s="4">
        <v>0</v>
      </c>
      <c r="N393" s="4">
        <v>1</v>
      </c>
      <c r="O393" s="4">
        <v>0</v>
      </c>
      <c r="P393" s="4">
        <v>-1</v>
      </c>
      <c r="Q393" s="4">
        <v>-1</v>
      </c>
      <c r="R393" s="4">
        <v>-1</v>
      </c>
      <c r="S393" s="4">
        <v>-1</v>
      </c>
      <c r="T393" s="4">
        <v>1</v>
      </c>
      <c r="U393" s="4">
        <v>0</v>
      </c>
      <c r="V393" s="4">
        <v>1</v>
      </c>
      <c r="W393" s="4">
        <v>0</v>
      </c>
      <c r="X393" s="4">
        <v>1</v>
      </c>
      <c r="Y393" s="4">
        <v>2</v>
      </c>
      <c r="Z393" s="4">
        <v>0</v>
      </c>
      <c r="AA393" s="4">
        <v>1</v>
      </c>
      <c r="AB393" s="4">
        <v>2</v>
      </c>
      <c r="AC393" s="4">
        <v>1</v>
      </c>
      <c r="AD393" s="4">
        <v>0</v>
      </c>
      <c r="AE393" s="4">
        <v>-1</v>
      </c>
      <c r="AF393" s="4">
        <v>1</v>
      </c>
      <c r="AG393" s="4">
        <v>2</v>
      </c>
      <c r="AH393" s="4">
        <v>0</v>
      </c>
      <c r="AI393" s="4">
        <v>1</v>
      </c>
      <c r="AJ393" s="4">
        <v>2</v>
      </c>
      <c r="AK393" s="4">
        <v>1</v>
      </c>
      <c r="AL393" s="4">
        <v>0</v>
      </c>
      <c r="AM393" s="4">
        <v>-1</v>
      </c>
      <c r="AN393" s="4">
        <v>2</v>
      </c>
      <c r="AO393" s="4">
        <v>2</v>
      </c>
      <c r="AP393" s="4">
        <v>1</v>
      </c>
      <c r="AQ393" s="4">
        <v>2</v>
      </c>
      <c r="AR393" s="4">
        <v>0</v>
      </c>
      <c r="AS393" s="4">
        <v>2</v>
      </c>
      <c r="AT393" s="4">
        <v>0</v>
      </c>
      <c r="AU393" s="4">
        <v>-2</v>
      </c>
      <c r="AV393" s="4">
        <v>1</v>
      </c>
      <c r="AW393" s="4">
        <v>1</v>
      </c>
      <c r="AX393" s="4">
        <v>1</v>
      </c>
      <c r="AY393" s="4">
        <v>1</v>
      </c>
      <c r="AZ393" s="4">
        <v>1</v>
      </c>
      <c r="BA393" s="4">
        <v>0</v>
      </c>
      <c r="BB393" s="4">
        <v>0</v>
      </c>
      <c r="BC393" s="4">
        <v>1</v>
      </c>
      <c r="BD393" s="4">
        <v>0</v>
      </c>
      <c r="BE393" s="4">
        <v>0</v>
      </c>
      <c r="BF393" s="4">
        <v>0</v>
      </c>
      <c r="BG393" s="4">
        <v>0</v>
      </c>
      <c r="BH393" s="4">
        <v>1</v>
      </c>
      <c r="BI393" s="4">
        <v>0</v>
      </c>
      <c r="BJ393" s="4">
        <v>-1</v>
      </c>
    </row>
    <row r="394" spans="1:62" ht="14" x14ac:dyDescent="0.15">
      <c r="A394" s="20" t="str">
        <f t="shared" si="6"/>
        <v>VideoPhase4SA</v>
      </c>
      <c r="B394" s="4" t="s">
        <v>1237</v>
      </c>
    </row>
    <row r="395" spans="1:62" ht="14" x14ac:dyDescent="0.15">
      <c r="A395" s="20" t="str">
        <f t="shared" si="6"/>
        <v>UserEngagement1dSA[SQ002]</v>
      </c>
      <c r="B395" s="4" t="s">
        <v>1059</v>
      </c>
      <c r="C395" s="4">
        <v>1</v>
      </c>
      <c r="D395" s="4">
        <v>2</v>
      </c>
      <c r="E395" s="4">
        <v>1</v>
      </c>
      <c r="F395" s="4">
        <v>2</v>
      </c>
      <c r="G395" s="4">
        <v>0</v>
      </c>
      <c r="H395" s="4">
        <v>2</v>
      </c>
      <c r="I395" s="4">
        <v>1</v>
      </c>
      <c r="J395" s="4">
        <v>1</v>
      </c>
      <c r="K395" s="4">
        <v>1</v>
      </c>
      <c r="L395" s="4">
        <v>1</v>
      </c>
      <c r="M395" s="4">
        <v>0</v>
      </c>
      <c r="N395" s="4">
        <v>2</v>
      </c>
      <c r="O395" s="4">
        <v>2</v>
      </c>
      <c r="P395" s="4">
        <v>0</v>
      </c>
      <c r="Q395" s="4">
        <v>2</v>
      </c>
      <c r="R395" s="4">
        <v>-1</v>
      </c>
      <c r="S395" s="4">
        <v>1</v>
      </c>
      <c r="T395" s="4">
        <v>1</v>
      </c>
      <c r="U395" s="4">
        <v>1</v>
      </c>
      <c r="V395" s="4">
        <v>1</v>
      </c>
      <c r="W395" s="4">
        <v>1</v>
      </c>
      <c r="X395" s="4">
        <v>2</v>
      </c>
      <c r="Y395" s="4">
        <v>2</v>
      </c>
      <c r="Z395" s="4">
        <v>-1</v>
      </c>
      <c r="AA395" s="4">
        <v>2</v>
      </c>
      <c r="AB395" s="4">
        <v>1</v>
      </c>
      <c r="AC395" s="4">
        <v>1</v>
      </c>
      <c r="AD395" s="4">
        <v>2</v>
      </c>
      <c r="AE395" s="4">
        <v>1</v>
      </c>
      <c r="AF395" s="4">
        <v>2</v>
      </c>
      <c r="AG395" s="4">
        <v>1</v>
      </c>
      <c r="AH395" s="4">
        <v>1</v>
      </c>
      <c r="AI395" s="4">
        <v>1</v>
      </c>
      <c r="AJ395" s="4">
        <v>1</v>
      </c>
      <c r="AK395" s="4">
        <v>2</v>
      </c>
      <c r="AL395" s="4">
        <v>2</v>
      </c>
      <c r="AM395" s="4">
        <v>-1</v>
      </c>
      <c r="AN395" s="4">
        <v>2</v>
      </c>
      <c r="AO395" s="4">
        <v>2</v>
      </c>
      <c r="AP395" s="4">
        <v>2</v>
      </c>
      <c r="AQ395" s="4">
        <v>2</v>
      </c>
      <c r="AR395" s="4">
        <v>1</v>
      </c>
      <c r="AS395" s="4">
        <v>2</v>
      </c>
      <c r="AT395" s="4">
        <v>1</v>
      </c>
      <c r="AU395" s="4">
        <v>-2</v>
      </c>
      <c r="AV395" s="4">
        <v>2</v>
      </c>
      <c r="AW395" s="4">
        <v>0</v>
      </c>
      <c r="AX395" s="4">
        <v>2</v>
      </c>
      <c r="AY395" s="4">
        <v>2</v>
      </c>
      <c r="AZ395" s="4">
        <v>-1</v>
      </c>
      <c r="BA395" s="4">
        <v>2</v>
      </c>
      <c r="BB395" s="4">
        <v>1</v>
      </c>
      <c r="BC395" s="4">
        <v>1</v>
      </c>
      <c r="BD395" s="4">
        <v>1</v>
      </c>
      <c r="BE395" s="4">
        <v>1</v>
      </c>
      <c r="BF395" s="4">
        <v>2</v>
      </c>
      <c r="BG395" s="4">
        <v>2</v>
      </c>
      <c r="BH395" s="4">
        <v>2</v>
      </c>
      <c r="BI395" s="4">
        <v>1</v>
      </c>
      <c r="BJ395" s="4">
        <v>1</v>
      </c>
    </row>
    <row r="396" spans="1:62" ht="14" x14ac:dyDescent="0.15">
      <c r="A396" s="20" t="str">
        <f t="shared" si="6"/>
        <v>UserEngagement1dSA[SQ001]</v>
      </c>
      <c r="B396" s="4" t="s">
        <v>1060</v>
      </c>
      <c r="C396" s="4">
        <v>1</v>
      </c>
      <c r="D396" s="4">
        <v>2</v>
      </c>
      <c r="E396" s="4">
        <v>1</v>
      </c>
      <c r="F396" s="4">
        <v>2</v>
      </c>
      <c r="G396" s="4">
        <v>0</v>
      </c>
      <c r="H396" s="4">
        <v>1</v>
      </c>
      <c r="I396" s="4">
        <v>1</v>
      </c>
      <c r="J396" s="4">
        <v>2</v>
      </c>
      <c r="K396" s="4">
        <v>2</v>
      </c>
      <c r="L396" s="4">
        <v>2</v>
      </c>
      <c r="M396" s="4">
        <v>0</v>
      </c>
      <c r="N396" s="4">
        <v>2</v>
      </c>
      <c r="O396" s="4">
        <v>1</v>
      </c>
      <c r="P396" s="4">
        <v>1</v>
      </c>
      <c r="Q396" s="4">
        <v>2</v>
      </c>
      <c r="R396" s="4">
        <v>-1</v>
      </c>
      <c r="S396" s="4">
        <v>2</v>
      </c>
      <c r="T396" s="4">
        <v>1</v>
      </c>
      <c r="U396" s="4">
        <v>2</v>
      </c>
      <c r="V396" s="4">
        <v>1</v>
      </c>
      <c r="W396" s="4">
        <v>1</v>
      </c>
      <c r="X396" s="4">
        <v>1</v>
      </c>
      <c r="Y396" s="4">
        <v>2</v>
      </c>
      <c r="Z396" s="4">
        <v>-1</v>
      </c>
      <c r="AA396" s="4">
        <v>2</v>
      </c>
      <c r="AB396" s="4">
        <v>2</v>
      </c>
      <c r="AC396" s="4">
        <v>2</v>
      </c>
      <c r="AD396" s="4">
        <v>1</v>
      </c>
      <c r="AE396" s="4">
        <v>0</v>
      </c>
      <c r="AF396" s="4">
        <v>2</v>
      </c>
      <c r="AG396" s="4">
        <v>2</v>
      </c>
      <c r="AH396" s="4">
        <v>1</v>
      </c>
      <c r="AI396" s="4">
        <v>1</v>
      </c>
      <c r="AJ396" s="4">
        <v>2</v>
      </c>
      <c r="AK396" s="4">
        <v>2</v>
      </c>
      <c r="AL396" s="4">
        <v>2</v>
      </c>
      <c r="AM396" s="4">
        <v>-1</v>
      </c>
      <c r="AN396" s="4">
        <v>1</v>
      </c>
      <c r="AO396" s="4">
        <v>2</v>
      </c>
      <c r="AP396" s="4">
        <v>2</v>
      </c>
      <c r="AQ396" s="4">
        <v>2</v>
      </c>
      <c r="AR396" s="4">
        <v>1</v>
      </c>
      <c r="AS396" s="4">
        <v>2</v>
      </c>
      <c r="AT396" s="4">
        <v>1</v>
      </c>
      <c r="AU396" s="4">
        <v>-2</v>
      </c>
      <c r="AV396" s="4">
        <v>1</v>
      </c>
      <c r="AW396" s="4">
        <v>1</v>
      </c>
      <c r="AX396" s="4">
        <v>2</v>
      </c>
      <c r="AY396" s="4">
        <v>2</v>
      </c>
      <c r="AZ396" s="4">
        <v>2</v>
      </c>
      <c r="BA396" s="4">
        <v>2</v>
      </c>
      <c r="BB396" s="4">
        <v>1</v>
      </c>
      <c r="BC396" s="4">
        <v>1</v>
      </c>
      <c r="BD396" s="4">
        <v>1</v>
      </c>
      <c r="BE396" s="4">
        <v>1</v>
      </c>
      <c r="BF396" s="4">
        <v>2</v>
      </c>
      <c r="BG396" s="4">
        <v>1</v>
      </c>
      <c r="BH396" s="4">
        <v>2</v>
      </c>
      <c r="BI396" s="4">
        <v>1</v>
      </c>
      <c r="BJ396" s="4">
        <v>1</v>
      </c>
    </row>
    <row r="397" spans="1:62" ht="14" x14ac:dyDescent="0.15">
      <c r="A397" s="20" t="str">
        <f t="shared" si="6"/>
        <v>UserEngagement1dSA[SQ003]</v>
      </c>
      <c r="B397" s="4" t="s">
        <v>1061</v>
      </c>
      <c r="C397" s="4">
        <v>1</v>
      </c>
      <c r="D397" s="4">
        <v>2</v>
      </c>
      <c r="E397" s="4">
        <v>1</v>
      </c>
      <c r="F397" s="4">
        <v>2</v>
      </c>
      <c r="G397" s="4">
        <v>0</v>
      </c>
      <c r="H397" s="4">
        <v>2</v>
      </c>
      <c r="I397" s="4">
        <v>1</v>
      </c>
      <c r="J397" s="4">
        <v>2</v>
      </c>
      <c r="K397" s="4">
        <v>2</v>
      </c>
      <c r="L397" s="4">
        <v>2</v>
      </c>
      <c r="M397" s="4">
        <v>1</v>
      </c>
      <c r="N397" s="4">
        <v>2</v>
      </c>
      <c r="O397" s="4">
        <v>1</v>
      </c>
      <c r="P397" s="4">
        <v>1</v>
      </c>
      <c r="Q397" s="4">
        <v>2</v>
      </c>
      <c r="R397" s="4">
        <v>-2</v>
      </c>
      <c r="S397" s="4">
        <v>1</v>
      </c>
      <c r="T397" s="4">
        <v>1</v>
      </c>
      <c r="U397" s="4">
        <v>1</v>
      </c>
      <c r="V397" s="4">
        <v>0</v>
      </c>
      <c r="W397" s="4">
        <v>1</v>
      </c>
      <c r="X397" s="4">
        <v>1</v>
      </c>
      <c r="Y397" s="4">
        <v>2</v>
      </c>
      <c r="Z397" s="4">
        <v>-1</v>
      </c>
      <c r="AA397" s="4">
        <v>1</v>
      </c>
      <c r="AB397" s="4">
        <v>2</v>
      </c>
      <c r="AC397" s="4">
        <v>2</v>
      </c>
      <c r="AD397" s="4">
        <v>2</v>
      </c>
      <c r="AE397" s="4">
        <v>2</v>
      </c>
      <c r="AF397" s="4">
        <v>2</v>
      </c>
      <c r="AG397" s="4">
        <v>1</v>
      </c>
      <c r="AH397" s="4">
        <v>1</v>
      </c>
      <c r="AI397" s="4">
        <v>1</v>
      </c>
      <c r="AJ397" s="4">
        <v>2</v>
      </c>
      <c r="AK397" s="4">
        <v>1</v>
      </c>
      <c r="AL397" s="4">
        <v>2</v>
      </c>
      <c r="AM397" s="4">
        <v>-1</v>
      </c>
      <c r="AN397" s="4">
        <v>1</v>
      </c>
      <c r="AO397" s="4">
        <v>1</v>
      </c>
      <c r="AP397" s="4">
        <v>2</v>
      </c>
      <c r="AQ397" s="4">
        <v>2</v>
      </c>
      <c r="AR397" s="4">
        <v>2</v>
      </c>
      <c r="AS397" s="4">
        <v>2</v>
      </c>
      <c r="AT397" s="4">
        <v>2</v>
      </c>
      <c r="AU397" s="4">
        <v>-2</v>
      </c>
      <c r="AV397" s="4">
        <v>2</v>
      </c>
      <c r="AW397" s="4">
        <v>1</v>
      </c>
      <c r="AX397" s="4">
        <v>2</v>
      </c>
      <c r="AY397" s="4">
        <v>1</v>
      </c>
      <c r="AZ397" s="4">
        <v>1</v>
      </c>
      <c r="BA397" s="4">
        <v>2</v>
      </c>
      <c r="BB397" s="4">
        <v>2</v>
      </c>
      <c r="BC397" s="4">
        <v>1</v>
      </c>
      <c r="BD397" s="4">
        <v>2</v>
      </c>
      <c r="BE397" s="4">
        <v>1</v>
      </c>
      <c r="BF397" s="4">
        <v>2</v>
      </c>
      <c r="BG397" s="4">
        <v>2</v>
      </c>
      <c r="BH397" s="4">
        <v>2</v>
      </c>
      <c r="BI397" s="4">
        <v>2</v>
      </c>
      <c r="BJ397" s="4">
        <v>2</v>
      </c>
    </row>
    <row r="398" spans="1:62" ht="14" x14ac:dyDescent="0.15">
      <c r="A398" s="20" t="str">
        <f t="shared" si="6"/>
        <v>UserEngagement1dSA[SQ004]</v>
      </c>
      <c r="B398" s="4" t="s">
        <v>1062</v>
      </c>
      <c r="C398" s="4">
        <v>1</v>
      </c>
      <c r="D398" s="4">
        <v>2</v>
      </c>
      <c r="E398" s="4">
        <v>1</v>
      </c>
      <c r="F398" s="4">
        <v>2</v>
      </c>
      <c r="G398" s="4">
        <v>0</v>
      </c>
      <c r="H398" s="4">
        <v>2</v>
      </c>
      <c r="I398" s="4">
        <v>1</v>
      </c>
      <c r="J398" s="4">
        <v>2</v>
      </c>
      <c r="K398" s="4">
        <v>2</v>
      </c>
      <c r="L398" s="4">
        <v>2</v>
      </c>
      <c r="M398" s="4">
        <v>0</v>
      </c>
      <c r="N398" s="4">
        <v>2</v>
      </c>
      <c r="O398" s="4">
        <v>0</v>
      </c>
      <c r="P398" s="4">
        <v>1</v>
      </c>
      <c r="Q398" s="4">
        <v>2</v>
      </c>
      <c r="R398" s="4">
        <v>-2</v>
      </c>
      <c r="S398" s="4">
        <v>1</v>
      </c>
      <c r="T398" s="4">
        <v>1</v>
      </c>
      <c r="U398" s="4">
        <v>1</v>
      </c>
      <c r="V398" s="4">
        <v>2</v>
      </c>
      <c r="W398" s="4">
        <v>1</v>
      </c>
      <c r="X398" s="4">
        <v>2</v>
      </c>
      <c r="Y398" s="4">
        <v>2</v>
      </c>
      <c r="Z398" s="4">
        <v>0</v>
      </c>
      <c r="AA398" s="4">
        <v>1</v>
      </c>
      <c r="AB398" s="4">
        <v>1</v>
      </c>
      <c r="AC398" s="4">
        <v>2</v>
      </c>
      <c r="AD398" s="4">
        <v>2</v>
      </c>
      <c r="AE398" s="4">
        <v>0</v>
      </c>
      <c r="AF398" s="4">
        <v>2</v>
      </c>
      <c r="AG398" s="4">
        <v>2</v>
      </c>
      <c r="AH398" s="4">
        <v>2</v>
      </c>
      <c r="AI398" s="4">
        <v>-1</v>
      </c>
      <c r="AJ398" s="4">
        <v>1</v>
      </c>
      <c r="AK398" s="4">
        <v>2</v>
      </c>
      <c r="AL398" s="4">
        <v>2</v>
      </c>
      <c r="AM398" s="4">
        <v>-1</v>
      </c>
      <c r="AN398" s="4">
        <v>-1</v>
      </c>
      <c r="AO398" s="4">
        <v>2</v>
      </c>
      <c r="AP398" s="4">
        <v>2</v>
      </c>
      <c r="AQ398" s="4">
        <v>1</v>
      </c>
      <c r="AR398" s="4">
        <v>2</v>
      </c>
      <c r="AS398" s="4">
        <v>2</v>
      </c>
      <c r="AT398" s="4">
        <v>1</v>
      </c>
      <c r="AU398" s="4">
        <v>-2</v>
      </c>
      <c r="AV398" s="4">
        <v>1</v>
      </c>
      <c r="AW398" s="4">
        <v>1</v>
      </c>
      <c r="AX398" s="4">
        <v>2</v>
      </c>
      <c r="AY398" s="4">
        <v>2</v>
      </c>
      <c r="AZ398" s="4">
        <v>1</v>
      </c>
      <c r="BA398" s="4">
        <v>1</v>
      </c>
      <c r="BB398" s="4">
        <v>1</v>
      </c>
      <c r="BC398" s="4">
        <v>1</v>
      </c>
      <c r="BD398" s="4">
        <v>-1</v>
      </c>
      <c r="BE398" s="4">
        <v>1</v>
      </c>
      <c r="BF398" s="4">
        <v>2</v>
      </c>
      <c r="BG398" s="4">
        <v>2</v>
      </c>
      <c r="BH398" s="4">
        <v>2</v>
      </c>
      <c r="BI398" s="4">
        <v>1</v>
      </c>
      <c r="BJ398" s="4">
        <v>2</v>
      </c>
    </row>
    <row r="399" spans="1:62" ht="14" x14ac:dyDescent="0.15">
      <c r="A399" s="20" t="str">
        <f t="shared" si="6"/>
        <v>VideoPhase5SA</v>
      </c>
      <c r="B399" s="4" t="s">
        <v>1238</v>
      </c>
    </row>
    <row r="400" spans="1:62" ht="14" x14ac:dyDescent="0.15">
      <c r="A400" s="20" t="str">
        <f t="shared" si="6"/>
        <v>UserEngagement1eSA[SQ002]</v>
      </c>
      <c r="B400" s="4" t="s">
        <v>1063</v>
      </c>
      <c r="C400" s="4">
        <v>1</v>
      </c>
      <c r="D400" s="4">
        <v>2</v>
      </c>
      <c r="E400" s="4">
        <v>0</v>
      </c>
      <c r="F400" s="4">
        <v>2</v>
      </c>
      <c r="G400" s="4">
        <v>0</v>
      </c>
      <c r="H400" s="4">
        <v>2</v>
      </c>
      <c r="I400" s="4">
        <v>1</v>
      </c>
      <c r="J400" s="4">
        <v>1</v>
      </c>
      <c r="K400" s="4">
        <v>2</v>
      </c>
      <c r="L400" s="4">
        <v>2</v>
      </c>
      <c r="M400" s="4">
        <v>0</v>
      </c>
      <c r="N400" s="4">
        <v>1</v>
      </c>
      <c r="O400" s="4">
        <v>1</v>
      </c>
      <c r="P400" s="4">
        <v>0</v>
      </c>
      <c r="Q400" s="4">
        <v>-1</v>
      </c>
      <c r="R400" s="4">
        <v>-2</v>
      </c>
      <c r="S400" s="4">
        <v>1</v>
      </c>
      <c r="T400" s="4">
        <v>2</v>
      </c>
      <c r="U400" s="4">
        <v>1</v>
      </c>
      <c r="V400" s="4">
        <v>1</v>
      </c>
      <c r="W400" s="4">
        <v>0</v>
      </c>
      <c r="X400" s="4">
        <v>-1</v>
      </c>
      <c r="Y400" s="4">
        <v>2</v>
      </c>
      <c r="Z400" s="4">
        <v>0</v>
      </c>
      <c r="AA400" s="4">
        <v>2</v>
      </c>
      <c r="AB400" s="4">
        <v>1</v>
      </c>
      <c r="AC400" s="4">
        <v>1</v>
      </c>
      <c r="AD400" s="4">
        <v>0</v>
      </c>
      <c r="AE400" s="4">
        <v>-1</v>
      </c>
      <c r="AF400" s="4">
        <v>2</v>
      </c>
      <c r="AG400" s="4">
        <v>1</v>
      </c>
      <c r="AH400" s="4">
        <v>1</v>
      </c>
      <c r="AI400" s="4">
        <v>1</v>
      </c>
      <c r="AJ400" s="4">
        <v>2</v>
      </c>
      <c r="AK400" s="4">
        <v>1</v>
      </c>
      <c r="AL400" s="4">
        <v>1</v>
      </c>
      <c r="AM400" s="4">
        <v>-1</v>
      </c>
      <c r="AN400" s="4">
        <v>1</v>
      </c>
      <c r="AO400" s="4">
        <v>2</v>
      </c>
      <c r="AP400" s="4">
        <v>2</v>
      </c>
      <c r="AQ400" s="4">
        <v>2</v>
      </c>
      <c r="AR400" s="4">
        <v>1</v>
      </c>
      <c r="AS400" s="4">
        <v>0</v>
      </c>
      <c r="AT400" s="4">
        <v>1</v>
      </c>
      <c r="AU400" s="4">
        <v>-2</v>
      </c>
      <c r="AV400" s="4">
        <v>1</v>
      </c>
      <c r="AW400" s="4">
        <v>-1</v>
      </c>
      <c r="AX400" s="4">
        <v>2</v>
      </c>
      <c r="AY400" s="4">
        <v>2</v>
      </c>
      <c r="AZ400" s="4">
        <v>0</v>
      </c>
      <c r="BA400" s="4">
        <v>1</v>
      </c>
      <c r="BB400" s="4">
        <v>1</v>
      </c>
      <c r="BC400" s="4">
        <v>1</v>
      </c>
      <c r="BD400" s="4">
        <v>1</v>
      </c>
      <c r="BE400" s="4">
        <v>1</v>
      </c>
      <c r="BF400" s="4">
        <v>2</v>
      </c>
      <c r="BG400" s="4">
        <v>2</v>
      </c>
      <c r="BH400" s="4">
        <v>2</v>
      </c>
      <c r="BI400" s="4">
        <v>-1</v>
      </c>
      <c r="BJ400" s="4">
        <v>0</v>
      </c>
    </row>
    <row r="401" spans="1:62" ht="14" x14ac:dyDescent="0.15">
      <c r="A401" s="20" t="str">
        <f t="shared" si="6"/>
        <v>UserEngagement1eSA[SQ001]</v>
      </c>
      <c r="B401" s="4" t="s">
        <v>1064</v>
      </c>
      <c r="C401" s="4">
        <v>1</v>
      </c>
      <c r="D401" s="4">
        <v>2</v>
      </c>
      <c r="E401" s="4">
        <v>1</v>
      </c>
      <c r="F401" s="4">
        <v>2</v>
      </c>
      <c r="G401" s="4">
        <v>0</v>
      </c>
      <c r="H401" s="4">
        <v>1</v>
      </c>
      <c r="I401" s="4">
        <v>0</v>
      </c>
      <c r="J401" s="4">
        <v>2</v>
      </c>
      <c r="K401" s="4">
        <v>1</v>
      </c>
      <c r="L401" s="4">
        <v>2</v>
      </c>
      <c r="M401" s="4">
        <v>0</v>
      </c>
      <c r="N401" s="4">
        <v>1</v>
      </c>
      <c r="O401" s="4">
        <v>1</v>
      </c>
      <c r="P401" s="4">
        <v>-1</v>
      </c>
      <c r="Q401" s="4">
        <v>0</v>
      </c>
      <c r="R401" s="4">
        <v>-2</v>
      </c>
      <c r="S401" s="4">
        <v>0</v>
      </c>
      <c r="T401" s="4">
        <v>1</v>
      </c>
      <c r="U401" s="4">
        <v>2</v>
      </c>
      <c r="V401" s="4">
        <v>2</v>
      </c>
      <c r="W401" s="4">
        <v>0</v>
      </c>
      <c r="X401" s="4">
        <v>1</v>
      </c>
      <c r="Y401" s="4">
        <v>2</v>
      </c>
      <c r="Z401" s="4">
        <v>0</v>
      </c>
      <c r="AA401" s="4">
        <v>2</v>
      </c>
      <c r="AB401" s="4">
        <v>1</v>
      </c>
      <c r="AC401" s="4">
        <v>1</v>
      </c>
      <c r="AD401" s="4">
        <v>0</v>
      </c>
      <c r="AE401" s="4">
        <v>-1</v>
      </c>
      <c r="AF401" s="4">
        <v>2</v>
      </c>
      <c r="AG401" s="4">
        <v>2</v>
      </c>
      <c r="AH401" s="4">
        <v>1</v>
      </c>
      <c r="AI401" s="4">
        <v>1</v>
      </c>
      <c r="AJ401" s="4">
        <v>1</v>
      </c>
      <c r="AK401" s="4">
        <v>1</v>
      </c>
      <c r="AL401" s="4">
        <v>1</v>
      </c>
      <c r="AM401" s="4">
        <v>-1</v>
      </c>
      <c r="AN401" s="4">
        <v>0</v>
      </c>
      <c r="AO401" s="4">
        <v>1</v>
      </c>
      <c r="AP401" s="4">
        <v>2</v>
      </c>
      <c r="AQ401" s="4">
        <v>2</v>
      </c>
      <c r="AR401" s="4">
        <v>2</v>
      </c>
      <c r="AS401" s="4">
        <v>-1</v>
      </c>
      <c r="AT401" s="4">
        <v>-2</v>
      </c>
      <c r="AU401" s="4">
        <v>-1</v>
      </c>
      <c r="AV401" s="4">
        <v>1</v>
      </c>
      <c r="AW401" s="4">
        <v>-2</v>
      </c>
      <c r="AX401" s="4">
        <v>2</v>
      </c>
      <c r="AY401" s="4">
        <v>2</v>
      </c>
      <c r="AZ401" s="4">
        <v>-1</v>
      </c>
      <c r="BA401" s="4">
        <v>2</v>
      </c>
      <c r="BB401" s="4">
        <v>1</v>
      </c>
      <c r="BC401" s="4">
        <v>1</v>
      </c>
      <c r="BD401" s="4">
        <v>1</v>
      </c>
      <c r="BE401" s="4">
        <v>1</v>
      </c>
      <c r="BF401" s="4">
        <v>1</v>
      </c>
      <c r="BG401" s="4">
        <v>1</v>
      </c>
      <c r="BH401" s="4">
        <v>0</v>
      </c>
      <c r="BI401" s="4">
        <v>-1</v>
      </c>
      <c r="BJ401" s="4">
        <v>-1</v>
      </c>
    </row>
    <row r="402" spans="1:62" ht="14" x14ac:dyDescent="0.15">
      <c r="A402" s="20" t="str">
        <f t="shared" si="6"/>
        <v>UserEngagement1eSA[SQ003]</v>
      </c>
      <c r="B402" s="4" t="s">
        <v>1065</v>
      </c>
      <c r="C402" s="4">
        <v>1</v>
      </c>
      <c r="D402" s="4">
        <v>2</v>
      </c>
      <c r="E402" s="4">
        <v>0</v>
      </c>
      <c r="F402" s="4">
        <v>2</v>
      </c>
      <c r="G402" s="4">
        <v>0</v>
      </c>
      <c r="H402" s="4">
        <v>2</v>
      </c>
      <c r="I402" s="4">
        <v>0</v>
      </c>
      <c r="J402" s="4">
        <v>2</v>
      </c>
      <c r="K402" s="4">
        <v>1</v>
      </c>
      <c r="L402" s="4">
        <v>2</v>
      </c>
      <c r="M402" s="4">
        <v>1</v>
      </c>
      <c r="N402" s="4">
        <v>2</v>
      </c>
      <c r="O402" s="4">
        <v>1</v>
      </c>
      <c r="P402" s="4">
        <v>-1</v>
      </c>
      <c r="Q402" s="4">
        <v>-1</v>
      </c>
      <c r="R402" s="4">
        <v>-2</v>
      </c>
      <c r="S402" s="4">
        <v>1</v>
      </c>
      <c r="T402" s="4">
        <v>1</v>
      </c>
      <c r="U402" s="4">
        <v>2</v>
      </c>
      <c r="V402" s="4">
        <v>1</v>
      </c>
      <c r="W402" s="4">
        <v>0</v>
      </c>
      <c r="X402" s="4">
        <v>0</v>
      </c>
      <c r="Y402" s="4">
        <v>2</v>
      </c>
      <c r="Z402" s="4">
        <v>-1</v>
      </c>
      <c r="AA402" s="4">
        <v>2</v>
      </c>
      <c r="AB402" s="4">
        <v>1</v>
      </c>
      <c r="AC402" s="4">
        <v>2</v>
      </c>
      <c r="AD402" s="4">
        <v>1</v>
      </c>
      <c r="AE402" s="4">
        <v>1</v>
      </c>
      <c r="AF402" s="4">
        <v>2</v>
      </c>
      <c r="AG402" s="4">
        <v>2</v>
      </c>
      <c r="AH402" s="4">
        <v>1</v>
      </c>
      <c r="AI402" s="4">
        <v>1</v>
      </c>
      <c r="AJ402" s="4">
        <v>1</v>
      </c>
      <c r="AK402" s="4">
        <v>2</v>
      </c>
      <c r="AL402" s="4">
        <v>2</v>
      </c>
      <c r="AM402" s="4">
        <v>-1</v>
      </c>
      <c r="AN402" s="4">
        <v>1</v>
      </c>
      <c r="AO402" s="4">
        <v>2</v>
      </c>
      <c r="AP402" s="4">
        <v>2</v>
      </c>
      <c r="AQ402" s="4">
        <v>2</v>
      </c>
      <c r="AR402" s="4">
        <v>1</v>
      </c>
      <c r="AS402" s="4">
        <v>0</v>
      </c>
      <c r="AT402" s="4">
        <v>0</v>
      </c>
      <c r="AU402" s="4">
        <v>-2</v>
      </c>
      <c r="AV402" s="4">
        <v>1</v>
      </c>
      <c r="AW402" s="4">
        <v>0</v>
      </c>
      <c r="AX402" s="4">
        <v>2</v>
      </c>
      <c r="AY402" s="4">
        <v>2</v>
      </c>
      <c r="AZ402" s="4">
        <v>-1</v>
      </c>
      <c r="BA402" s="4">
        <v>2</v>
      </c>
      <c r="BB402" s="4">
        <v>2</v>
      </c>
      <c r="BC402" s="4">
        <v>1</v>
      </c>
      <c r="BD402" s="4">
        <v>2</v>
      </c>
      <c r="BE402" s="4">
        <v>0</v>
      </c>
      <c r="BF402" s="4">
        <v>2</v>
      </c>
      <c r="BG402" s="4">
        <v>2</v>
      </c>
      <c r="BH402" s="4">
        <v>2</v>
      </c>
      <c r="BI402" s="4">
        <v>0</v>
      </c>
      <c r="BJ402" s="4">
        <v>0</v>
      </c>
    </row>
    <row r="403" spans="1:62" ht="14" x14ac:dyDescent="0.15">
      <c r="A403" s="20" t="str">
        <f t="shared" si="6"/>
        <v>UserEngagement1eSA[SQ004]</v>
      </c>
      <c r="B403" s="4" t="s">
        <v>1066</v>
      </c>
      <c r="C403" s="4">
        <v>1</v>
      </c>
      <c r="D403" s="4">
        <v>2</v>
      </c>
      <c r="E403" s="4">
        <v>0</v>
      </c>
      <c r="F403" s="4">
        <v>2</v>
      </c>
      <c r="G403" s="4">
        <v>0</v>
      </c>
      <c r="H403" s="4">
        <v>2</v>
      </c>
      <c r="I403" s="4">
        <v>0</v>
      </c>
      <c r="J403" s="4">
        <v>2</v>
      </c>
      <c r="K403" s="4">
        <v>1</v>
      </c>
      <c r="L403" s="4">
        <v>2</v>
      </c>
      <c r="M403" s="4">
        <v>0</v>
      </c>
      <c r="N403" s="4">
        <v>2</v>
      </c>
      <c r="O403" s="4">
        <v>0</v>
      </c>
      <c r="P403" s="4">
        <v>-1</v>
      </c>
      <c r="Q403" s="4">
        <v>-1</v>
      </c>
      <c r="R403" s="4">
        <v>-2</v>
      </c>
      <c r="S403" s="4">
        <v>0</v>
      </c>
      <c r="T403" s="4">
        <v>1</v>
      </c>
      <c r="U403" s="4">
        <v>2</v>
      </c>
      <c r="V403" s="4">
        <v>2</v>
      </c>
      <c r="W403" s="4">
        <v>0</v>
      </c>
      <c r="X403" s="4">
        <v>-1</v>
      </c>
      <c r="Y403" s="4">
        <v>2</v>
      </c>
      <c r="Z403" s="4">
        <v>0</v>
      </c>
      <c r="AA403" s="4">
        <v>2</v>
      </c>
      <c r="AB403" s="4">
        <v>1</v>
      </c>
      <c r="AC403" s="4">
        <v>2</v>
      </c>
      <c r="AD403" s="4">
        <v>1</v>
      </c>
      <c r="AE403" s="4">
        <v>0</v>
      </c>
      <c r="AF403" s="4">
        <v>1</v>
      </c>
      <c r="AG403" s="4">
        <v>2</v>
      </c>
      <c r="AH403" s="4">
        <v>1</v>
      </c>
      <c r="AI403" s="4">
        <v>-1</v>
      </c>
      <c r="AJ403" s="4">
        <v>2</v>
      </c>
      <c r="AK403" s="4">
        <v>1</v>
      </c>
      <c r="AL403" s="4">
        <v>1</v>
      </c>
      <c r="AM403" s="4">
        <v>-1</v>
      </c>
      <c r="AN403" s="4">
        <v>1</v>
      </c>
      <c r="AO403" s="4">
        <v>2</v>
      </c>
      <c r="AP403" s="4">
        <v>2</v>
      </c>
      <c r="AQ403" s="4">
        <v>1</v>
      </c>
      <c r="AR403" s="4">
        <v>2</v>
      </c>
      <c r="AS403" s="4">
        <v>-1</v>
      </c>
      <c r="AT403" s="4">
        <v>0</v>
      </c>
      <c r="AU403" s="4">
        <v>-2</v>
      </c>
      <c r="AV403" s="4">
        <v>1</v>
      </c>
      <c r="AW403" s="4">
        <v>0</v>
      </c>
      <c r="AX403" s="4">
        <v>2</v>
      </c>
      <c r="AY403" s="4">
        <v>2</v>
      </c>
      <c r="AZ403" s="4">
        <v>-1</v>
      </c>
      <c r="BA403" s="4">
        <v>1</v>
      </c>
      <c r="BB403" s="4">
        <v>1</v>
      </c>
      <c r="BC403" s="4">
        <v>1</v>
      </c>
      <c r="BD403" s="4">
        <v>-1</v>
      </c>
      <c r="BE403" s="4">
        <v>0</v>
      </c>
      <c r="BF403" s="4">
        <v>1</v>
      </c>
      <c r="BG403" s="4">
        <v>2</v>
      </c>
      <c r="BH403" s="4">
        <v>2</v>
      </c>
      <c r="BI403" s="4">
        <v>0</v>
      </c>
      <c r="BJ403" s="4">
        <v>0</v>
      </c>
    </row>
    <row r="404" spans="1:62" ht="14" x14ac:dyDescent="0.15">
      <c r="A404" s="20" t="str">
        <f t="shared" si="6"/>
        <v>ContinueSA</v>
      </c>
      <c r="B404" s="4" t="s">
        <v>1239</v>
      </c>
    </row>
    <row r="405" spans="1:62" ht="14" x14ac:dyDescent="0.15">
      <c r="A405" s="20" t="str">
        <f t="shared" si="6"/>
        <v>Anthro1SA[SQ001]</v>
      </c>
      <c r="B405" s="4" t="s">
        <v>1067</v>
      </c>
      <c r="C405" s="4">
        <v>3</v>
      </c>
      <c r="D405" s="4">
        <v>5</v>
      </c>
      <c r="E405" s="4">
        <v>4</v>
      </c>
      <c r="F405" s="4">
        <v>4</v>
      </c>
      <c r="G405" s="4">
        <v>3</v>
      </c>
      <c r="H405" s="4">
        <v>4</v>
      </c>
      <c r="I405" s="4">
        <v>5</v>
      </c>
      <c r="J405" s="4">
        <v>5</v>
      </c>
      <c r="K405" s="4">
        <v>4</v>
      </c>
      <c r="L405" s="4">
        <v>5</v>
      </c>
      <c r="M405" s="4">
        <v>4</v>
      </c>
      <c r="N405" s="4">
        <v>5</v>
      </c>
      <c r="O405" s="4">
        <v>4</v>
      </c>
      <c r="P405" s="4">
        <v>4</v>
      </c>
      <c r="Q405" s="4">
        <v>4</v>
      </c>
      <c r="R405" s="4">
        <v>5</v>
      </c>
      <c r="S405" s="4">
        <v>5</v>
      </c>
      <c r="T405" s="4">
        <v>4</v>
      </c>
      <c r="U405" s="4">
        <v>5</v>
      </c>
      <c r="V405" s="4">
        <v>4</v>
      </c>
      <c r="W405" s="4">
        <v>3</v>
      </c>
      <c r="X405" s="4">
        <v>4</v>
      </c>
      <c r="Y405" s="4">
        <v>4</v>
      </c>
      <c r="Z405" s="4">
        <v>3</v>
      </c>
      <c r="AA405" s="4">
        <v>3</v>
      </c>
      <c r="AB405" s="4">
        <v>5</v>
      </c>
      <c r="AC405" s="4">
        <v>2</v>
      </c>
      <c r="AD405" s="4">
        <v>4</v>
      </c>
      <c r="AE405" s="4">
        <v>5</v>
      </c>
      <c r="AF405" s="4">
        <v>5</v>
      </c>
      <c r="AG405" s="4">
        <v>5</v>
      </c>
      <c r="AH405" s="4">
        <v>3</v>
      </c>
      <c r="AI405" s="4">
        <v>3</v>
      </c>
      <c r="AJ405" s="4">
        <v>5</v>
      </c>
      <c r="AK405" s="4">
        <v>5</v>
      </c>
      <c r="AL405" s="4">
        <v>5</v>
      </c>
      <c r="AM405" s="4">
        <v>4</v>
      </c>
      <c r="AN405" s="4">
        <v>5</v>
      </c>
      <c r="AO405" s="4">
        <v>5</v>
      </c>
      <c r="AP405" s="4">
        <v>5</v>
      </c>
      <c r="AQ405" s="4">
        <v>4</v>
      </c>
      <c r="AR405" s="4">
        <v>5</v>
      </c>
      <c r="AS405" s="4">
        <v>3</v>
      </c>
      <c r="AT405" s="4">
        <v>4</v>
      </c>
      <c r="AU405" s="4">
        <v>5</v>
      </c>
      <c r="AV405" s="4">
        <v>4</v>
      </c>
      <c r="AW405" s="4">
        <v>5</v>
      </c>
      <c r="AX405" s="4">
        <v>3</v>
      </c>
      <c r="AY405" s="4">
        <v>5</v>
      </c>
      <c r="AZ405" s="4">
        <v>4</v>
      </c>
      <c r="BA405" s="4">
        <v>5</v>
      </c>
      <c r="BB405" s="4">
        <v>5</v>
      </c>
      <c r="BC405" s="4">
        <v>5</v>
      </c>
      <c r="BD405" s="4">
        <v>5</v>
      </c>
      <c r="BE405" s="4">
        <v>4</v>
      </c>
      <c r="BF405" s="4">
        <v>4</v>
      </c>
      <c r="BG405" s="4">
        <v>5</v>
      </c>
      <c r="BH405" s="4">
        <v>5</v>
      </c>
      <c r="BI405" s="4">
        <v>5</v>
      </c>
      <c r="BJ405" s="4">
        <v>4</v>
      </c>
    </row>
    <row r="406" spans="1:62" ht="14" x14ac:dyDescent="0.15">
      <c r="A406" s="20" t="str">
        <f t="shared" si="6"/>
        <v>Anthro1SA[SQ002]</v>
      </c>
      <c r="B406" s="4" t="s">
        <v>1068</v>
      </c>
      <c r="C406" s="4">
        <v>3</v>
      </c>
      <c r="D406" s="4">
        <v>5</v>
      </c>
      <c r="E406" s="4">
        <v>3</v>
      </c>
      <c r="F406" s="4">
        <v>3</v>
      </c>
      <c r="G406" s="4">
        <v>3</v>
      </c>
      <c r="H406" s="4">
        <v>3</v>
      </c>
      <c r="I406" s="4">
        <v>3</v>
      </c>
      <c r="J406" s="4">
        <v>1</v>
      </c>
      <c r="K406" s="4">
        <v>4</v>
      </c>
      <c r="L406" s="4">
        <v>5</v>
      </c>
      <c r="M406" s="4">
        <v>4</v>
      </c>
      <c r="N406" s="4">
        <v>1</v>
      </c>
      <c r="O406" s="4">
        <v>3</v>
      </c>
      <c r="P406" s="4">
        <v>4</v>
      </c>
      <c r="Q406" s="4">
        <v>4</v>
      </c>
      <c r="R406" s="4">
        <v>1</v>
      </c>
      <c r="S406" s="4">
        <v>4</v>
      </c>
      <c r="T406" s="4">
        <v>4</v>
      </c>
      <c r="U406" s="4">
        <v>4</v>
      </c>
      <c r="V406" s="4">
        <v>2</v>
      </c>
      <c r="W406" s="4">
        <v>3</v>
      </c>
      <c r="X406" s="4">
        <v>1</v>
      </c>
      <c r="Y406" s="4">
        <v>4</v>
      </c>
      <c r="Z406" s="4">
        <v>1</v>
      </c>
      <c r="AA406" s="4">
        <v>1</v>
      </c>
      <c r="AB406" s="4">
        <v>3</v>
      </c>
      <c r="AC406" s="4">
        <v>2</v>
      </c>
      <c r="AD406" s="4">
        <v>3</v>
      </c>
      <c r="AE406" s="4">
        <v>4</v>
      </c>
      <c r="AF406" s="4">
        <v>2</v>
      </c>
      <c r="AG406" s="4">
        <v>5</v>
      </c>
      <c r="AH406" s="4">
        <v>2</v>
      </c>
      <c r="AI406" s="4">
        <v>2</v>
      </c>
      <c r="AJ406" s="4">
        <v>4</v>
      </c>
      <c r="AK406" s="4">
        <v>4</v>
      </c>
      <c r="AL406" s="4">
        <v>3</v>
      </c>
      <c r="AM406" s="4">
        <v>2</v>
      </c>
      <c r="AN406" s="4">
        <v>2</v>
      </c>
      <c r="AO406" s="4">
        <v>4</v>
      </c>
      <c r="AP406" s="4">
        <v>4</v>
      </c>
      <c r="AQ406" s="4">
        <v>3</v>
      </c>
      <c r="AR406" s="4">
        <v>5</v>
      </c>
      <c r="AS406" s="4">
        <v>3</v>
      </c>
      <c r="AT406" s="4">
        <v>2</v>
      </c>
      <c r="AU406" s="4">
        <v>2</v>
      </c>
      <c r="AV406" s="4">
        <v>3</v>
      </c>
      <c r="AW406" s="4">
        <v>5</v>
      </c>
      <c r="AX406" s="4">
        <v>2</v>
      </c>
      <c r="AY406" s="4">
        <v>5</v>
      </c>
      <c r="AZ406" s="4">
        <v>4</v>
      </c>
      <c r="BA406" s="4">
        <v>4</v>
      </c>
      <c r="BB406" s="4">
        <v>4</v>
      </c>
      <c r="BC406" s="4">
        <v>4</v>
      </c>
      <c r="BD406" s="4">
        <v>1</v>
      </c>
      <c r="BE406" s="4">
        <v>2</v>
      </c>
      <c r="BF406" s="4">
        <v>2</v>
      </c>
      <c r="BG406" s="4">
        <v>4</v>
      </c>
      <c r="BH406" s="4">
        <v>1</v>
      </c>
      <c r="BI406" s="4">
        <v>3</v>
      </c>
      <c r="BJ406" s="4">
        <v>1</v>
      </c>
    </row>
    <row r="407" spans="1:62" ht="14" x14ac:dyDescent="0.15">
      <c r="A407" s="20" t="str">
        <f t="shared" si="6"/>
        <v>Anthro1SA[SQ003]</v>
      </c>
      <c r="B407" s="4" t="s">
        <v>1069</v>
      </c>
      <c r="C407" s="4">
        <v>3</v>
      </c>
      <c r="D407" s="4">
        <v>5</v>
      </c>
      <c r="E407" s="4">
        <v>4</v>
      </c>
      <c r="F407" s="4">
        <v>5</v>
      </c>
      <c r="G407" s="4">
        <v>3</v>
      </c>
      <c r="H407" s="4">
        <v>4</v>
      </c>
      <c r="I407" s="4">
        <v>4</v>
      </c>
      <c r="J407" s="4">
        <v>4</v>
      </c>
      <c r="K407" s="4">
        <v>4</v>
      </c>
      <c r="L407" s="4">
        <v>5</v>
      </c>
      <c r="M407" s="4">
        <v>4</v>
      </c>
      <c r="N407" s="4">
        <v>5</v>
      </c>
      <c r="O407" s="4">
        <v>3</v>
      </c>
      <c r="P407" s="4">
        <v>4</v>
      </c>
      <c r="Q407" s="4">
        <v>4</v>
      </c>
      <c r="R407" s="4">
        <v>5</v>
      </c>
      <c r="S407" s="4">
        <v>5</v>
      </c>
      <c r="T407" s="4">
        <v>4</v>
      </c>
      <c r="U407" s="4">
        <v>4</v>
      </c>
      <c r="V407" s="4">
        <v>3</v>
      </c>
      <c r="W407" s="4">
        <v>4</v>
      </c>
      <c r="X407" s="4">
        <v>1</v>
      </c>
      <c r="Y407" s="4">
        <v>4</v>
      </c>
      <c r="Z407" s="4">
        <v>1</v>
      </c>
      <c r="AA407" s="4">
        <v>1</v>
      </c>
      <c r="AB407" s="4">
        <v>5</v>
      </c>
      <c r="AC407" s="4">
        <v>2</v>
      </c>
      <c r="AD407" s="4">
        <v>5</v>
      </c>
      <c r="AE407" s="4">
        <v>5</v>
      </c>
      <c r="AF407" s="4">
        <v>4</v>
      </c>
      <c r="AG407" s="4">
        <v>5</v>
      </c>
      <c r="AH407" s="4">
        <v>4</v>
      </c>
      <c r="AI407" s="4">
        <v>4</v>
      </c>
      <c r="AJ407" s="4">
        <v>5</v>
      </c>
      <c r="AK407" s="4">
        <v>4</v>
      </c>
      <c r="AL407" s="4">
        <v>5</v>
      </c>
      <c r="AM407" s="4">
        <v>2</v>
      </c>
      <c r="AN407" s="4">
        <v>4</v>
      </c>
      <c r="AO407" s="4">
        <v>5</v>
      </c>
      <c r="AP407" s="4">
        <v>5</v>
      </c>
      <c r="AQ407" s="4">
        <v>3</v>
      </c>
      <c r="AR407" s="4">
        <v>5</v>
      </c>
      <c r="AS407" s="4">
        <v>4</v>
      </c>
      <c r="AT407" s="4">
        <v>4</v>
      </c>
      <c r="AU407" s="4">
        <v>3</v>
      </c>
      <c r="AV407" s="4">
        <v>4</v>
      </c>
      <c r="AW407" s="4">
        <v>5</v>
      </c>
      <c r="AX407" s="4">
        <v>4</v>
      </c>
      <c r="AY407" s="4">
        <v>5</v>
      </c>
      <c r="AZ407" s="4">
        <v>4</v>
      </c>
      <c r="BA407" s="4">
        <v>4</v>
      </c>
      <c r="BB407" s="4">
        <v>5</v>
      </c>
      <c r="BC407" s="4">
        <v>5</v>
      </c>
      <c r="BD407" s="4">
        <v>3</v>
      </c>
      <c r="BE407" s="4">
        <v>4</v>
      </c>
      <c r="BF407" s="4">
        <v>4</v>
      </c>
      <c r="BG407" s="4">
        <v>5</v>
      </c>
      <c r="BH407" s="4">
        <v>4</v>
      </c>
      <c r="BI407" s="4">
        <v>5</v>
      </c>
      <c r="BJ407" s="4">
        <v>3</v>
      </c>
    </row>
    <row r="408" spans="1:62" ht="14" x14ac:dyDescent="0.15">
      <c r="A408" s="20" t="str">
        <f t="shared" si="6"/>
        <v>Anthro1SA[SQ004]</v>
      </c>
      <c r="B408" s="4" t="s">
        <v>1070</v>
      </c>
      <c r="C408" s="4">
        <v>3</v>
      </c>
      <c r="D408" s="4">
        <v>5</v>
      </c>
      <c r="E408" s="4">
        <v>4</v>
      </c>
      <c r="F408" s="4">
        <v>5</v>
      </c>
      <c r="G408" s="4">
        <v>3</v>
      </c>
      <c r="H408" s="4">
        <v>4</v>
      </c>
      <c r="I408" s="4">
        <v>4</v>
      </c>
      <c r="J408" s="4">
        <v>4</v>
      </c>
      <c r="K408" s="4">
        <v>4</v>
      </c>
      <c r="L408" s="4">
        <v>5</v>
      </c>
      <c r="M408" s="4">
        <v>4</v>
      </c>
      <c r="N408" s="4">
        <v>5</v>
      </c>
      <c r="O408" s="4">
        <v>3</v>
      </c>
      <c r="P408" s="4">
        <v>3</v>
      </c>
      <c r="Q408" s="4">
        <v>4</v>
      </c>
      <c r="R408" s="4">
        <v>5</v>
      </c>
      <c r="S408" s="4">
        <v>5</v>
      </c>
      <c r="T408" s="4">
        <v>5</v>
      </c>
      <c r="U408" s="4">
        <v>4</v>
      </c>
      <c r="V408" s="4">
        <v>3</v>
      </c>
      <c r="W408" s="4">
        <v>3</v>
      </c>
      <c r="X408" s="4">
        <v>1</v>
      </c>
      <c r="Y408" s="4">
        <v>4</v>
      </c>
      <c r="Z408" s="4">
        <v>1</v>
      </c>
      <c r="AA408" s="4">
        <v>1</v>
      </c>
      <c r="AB408" s="4">
        <v>5</v>
      </c>
      <c r="AC408" s="4">
        <v>3</v>
      </c>
      <c r="AD408" s="4">
        <v>5</v>
      </c>
      <c r="AE408" s="4">
        <v>5</v>
      </c>
      <c r="AF408" s="4">
        <v>4</v>
      </c>
      <c r="AG408" s="4">
        <v>5</v>
      </c>
      <c r="AH408" s="4">
        <v>3</v>
      </c>
      <c r="AI408" s="4">
        <v>4</v>
      </c>
      <c r="AJ408" s="4">
        <v>5</v>
      </c>
      <c r="AK408" s="4">
        <v>4</v>
      </c>
      <c r="AL408" s="4">
        <v>5</v>
      </c>
      <c r="AM408" s="4">
        <v>2</v>
      </c>
      <c r="AN408" s="4">
        <v>4</v>
      </c>
      <c r="AO408" s="4">
        <v>5</v>
      </c>
      <c r="AP408" s="4">
        <v>5</v>
      </c>
      <c r="AQ408" s="4">
        <v>3</v>
      </c>
      <c r="AR408" s="4">
        <v>5</v>
      </c>
      <c r="AS408" s="4">
        <v>4</v>
      </c>
      <c r="AT408" s="4">
        <v>4</v>
      </c>
      <c r="AU408" s="4">
        <v>3</v>
      </c>
      <c r="AV408" s="4">
        <v>3</v>
      </c>
      <c r="AW408" s="4">
        <v>5</v>
      </c>
      <c r="AX408" s="4">
        <v>4</v>
      </c>
      <c r="AY408" s="4">
        <v>5</v>
      </c>
      <c r="AZ408" s="4">
        <v>4</v>
      </c>
      <c r="BA408" s="4">
        <v>5</v>
      </c>
      <c r="BB408" s="4">
        <v>5</v>
      </c>
      <c r="BC408" s="4">
        <v>5</v>
      </c>
      <c r="BD408" s="4">
        <v>1</v>
      </c>
      <c r="BE408" s="4">
        <v>4</v>
      </c>
      <c r="BF408" s="4">
        <v>4</v>
      </c>
      <c r="BG408" s="4">
        <v>5</v>
      </c>
      <c r="BH408" s="4">
        <v>4</v>
      </c>
      <c r="BI408" s="4">
        <v>5</v>
      </c>
      <c r="BJ408" s="4">
        <v>3</v>
      </c>
    </row>
    <row r="409" spans="1:62" ht="14" x14ac:dyDescent="0.15">
      <c r="A409" s="20" t="str">
        <f t="shared" si="6"/>
        <v>Anthro1SA[SQ005]</v>
      </c>
      <c r="B409" s="4" t="s">
        <v>1071</v>
      </c>
      <c r="C409" s="4">
        <v>3</v>
      </c>
      <c r="D409" s="4">
        <v>5</v>
      </c>
      <c r="E409" s="4">
        <v>2</v>
      </c>
      <c r="F409" s="4">
        <v>3</v>
      </c>
      <c r="G409" s="4">
        <v>3</v>
      </c>
      <c r="H409" s="4">
        <v>4</v>
      </c>
      <c r="I409" s="4">
        <v>3</v>
      </c>
      <c r="J409" s="4">
        <v>1</v>
      </c>
      <c r="K409" s="4">
        <v>3</v>
      </c>
      <c r="L409" s="4">
        <v>5</v>
      </c>
      <c r="M409" s="4">
        <v>4</v>
      </c>
      <c r="N409" s="4">
        <v>4</v>
      </c>
      <c r="O409" s="4">
        <v>3</v>
      </c>
      <c r="P409" s="4">
        <v>3</v>
      </c>
      <c r="Q409" s="4">
        <v>3</v>
      </c>
      <c r="R409" s="4">
        <v>1</v>
      </c>
      <c r="S409" s="4">
        <v>5</v>
      </c>
      <c r="T409" s="4">
        <v>3</v>
      </c>
      <c r="U409" s="4">
        <v>4</v>
      </c>
      <c r="V409" s="4">
        <v>3</v>
      </c>
      <c r="W409" s="4">
        <v>3</v>
      </c>
      <c r="X409" s="4">
        <v>1</v>
      </c>
      <c r="Y409" s="4">
        <v>4</v>
      </c>
      <c r="Z409" s="4">
        <v>1</v>
      </c>
      <c r="AA409" s="4">
        <v>1</v>
      </c>
      <c r="AB409" s="4">
        <v>4</v>
      </c>
      <c r="AC409" s="4">
        <v>2</v>
      </c>
      <c r="AD409" s="4">
        <v>1</v>
      </c>
      <c r="AE409" s="4">
        <v>3</v>
      </c>
      <c r="AF409" s="4">
        <v>3</v>
      </c>
      <c r="AG409" s="4">
        <v>4</v>
      </c>
      <c r="AH409" s="4">
        <v>2</v>
      </c>
      <c r="AI409" s="4">
        <v>3</v>
      </c>
      <c r="AJ409" s="4">
        <v>4</v>
      </c>
      <c r="AK409" s="4">
        <v>2</v>
      </c>
      <c r="AL409" s="4">
        <v>1</v>
      </c>
      <c r="AM409" s="4">
        <v>2</v>
      </c>
      <c r="AN409" s="4">
        <v>2</v>
      </c>
      <c r="AO409" s="4">
        <v>3</v>
      </c>
      <c r="AP409" s="4">
        <v>2</v>
      </c>
      <c r="AQ409" s="4">
        <v>3</v>
      </c>
      <c r="AR409" s="4">
        <v>5</v>
      </c>
      <c r="AS409" s="4">
        <v>4</v>
      </c>
      <c r="AT409" s="4">
        <v>2</v>
      </c>
      <c r="AU409" s="4">
        <v>1</v>
      </c>
      <c r="AV409" s="4">
        <v>4</v>
      </c>
      <c r="AW409" s="4">
        <v>5</v>
      </c>
      <c r="AX409" s="4">
        <v>2</v>
      </c>
      <c r="AY409" s="4">
        <v>4</v>
      </c>
      <c r="AZ409" s="4">
        <v>4</v>
      </c>
      <c r="BA409" s="4">
        <v>4</v>
      </c>
      <c r="BB409" s="4">
        <v>4</v>
      </c>
      <c r="BC409" s="4">
        <v>4</v>
      </c>
      <c r="BD409" s="4">
        <v>1</v>
      </c>
      <c r="BE409" s="4">
        <v>4</v>
      </c>
      <c r="BF409" s="4">
        <v>2</v>
      </c>
      <c r="BG409" s="4">
        <v>4</v>
      </c>
      <c r="BH409" s="4">
        <v>1</v>
      </c>
      <c r="BI409" s="4">
        <v>2</v>
      </c>
      <c r="BJ409" s="4">
        <v>3</v>
      </c>
    </row>
    <row r="410" spans="1:62" ht="14" x14ac:dyDescent="0.15">
      <c r="A410" s="20" t="str">
        <f t="shared" si="6"/>
        <v>Anthro1SA[SQ006]</v>
      </c>
      <c r="B410" s="4" t="s">
        <v>1072</v>
      </c>
      <c r="C410" s="4">
        <v>3</v>
      </c>
      <c r="D410" s="4">
        <v>5</v>
      </c>
      <c r="E410" s="4">
        <v>2</v>
      </c>
      <c r="F410" s="4">
        <v>4</v>
      </c>
      <c r="G410" s="4">
        <v>3</v>
      </c>
      <c r="H410" s="4">
        <v>4</v>
      </c>
      <c r="I410" s="4">
        <v>3</v>
      </c>
      <c r="J410" s="4">
        <v>1</v>
      </c>
      <c r="K410" s="4">
        <v>3</v>
      </c>
      <c r="L410" s="4">
        <v>5</v>
      </c>
      <c r="M410" s="4">
        <v>3</v>
      </c>
      <c r="N410" s="4">
        <v>2</v>
      </c>
      <c r="O410" s="4">
        <v>3</v>
      </c>
      <c r="P410" s="4">
        <v>3</v>
      </c>
      <c r="Q410" s="4">
        <v>2</v>
      </c>
      <c r="R410" s="4">
        <v>4</v>
      </c>
      <c r="S410" s="4">
        <v>4</v>
      </c>
      <c r="T410" s="4">
        <v>3</v>
      </c>
      <c r="U410" s="4">
        <v>4</v>
      </c>
      <c r="V410" s="4">
        <v>3</v>
      </c>
      <c r="W410" s="4">
        <v>3</v>
      </c>
      <c r="X410" s="4">
        <v>1</v>
      </c>
      <c r="Y410" s="4">
        <v>4</v>
      </c>
      <c r="Z410" s="4">
        <v>1</v>
      </c>
      <c r="AA410" s="4">
        <v>1</v>
      </c>
      <c r="AB410" s="4">
        <v>3</v>
      </c>
      <c r="AC410" s="4">
        <v>2</v>
      </c>
      <c r="AD410" s="4">
        <v>4</v>
      </c>
      <c r="AE410" s="4">
        <v>3</v>
      </c>
      <c r="AF410" s="4">
        <v>4</v>
      </c>
      <c r="AG410" s="4">
        <v>5</v>
      </c>
      <c r="AH410" s="4">
        <v>2</v>
      </c>
      <c r="AI410" s="4">
        <v>2</v>
      </c>
      <c r="AJ410" s="4">
        <v>4</v>
      </c>
      <c r="AK410" s="4">
        <v>1</v>
      </c>
      <c r="AL410" s="4">
        <v>4</v>
      </c>
      <c r="AM410" s="4">
        <v>2</v>
      </c>
      <c r="AN410" s="4">
        <v>2</v>
      </c>
      <c r="AO410" s="4">
        <v>4</v>
      </c>
      <c r="AP410" s="4">
        <v>3</v>
      </c>
      <c r="AQ410" s="4">
        <v>3</v>
      </c>
      <c r="AR410" s="4">
        <v>3</v>
      </c>
      <c r="AS410" s="4">
        <v>2</v>
      </c>
      <c r="AT410" s="4">
        <v>1</v>
      </c>
      <c r="AU410" s="4">
        <v>2</v>
      </c>
      <c r="AV410" s="4">
        <v>3</v>
      </c>
      <c r="AW410" s="4">
        <v>5</v>
      </c>
      <c r="AX410" s="4">
        <v>2</v>
      </c>
      <c r="AY410" s="4">
        <v>4</v>
      </c>
      <c r="AZ410" s="4">
        <v>4</v>
      </c>
      <c r="BA410" s="4">
        <v>5</v>
      </c>
      <c r="BB410" s="4">
        <v>3</v>
      </c>
      <c r="BC410" s="4">
        <v>5</v>
      </c>
      <c r="BD410" s="4">
        <v>1</v>
      </c>
      <c r="BE410" s="4">
        <v>4</v>
      </c>
      <c r="BF410" s="4">
        <v>3</v>
      </c>
      <c r="BG410" s="4">
        <v>5</v>
      </c>
      <c r="BH410" s="4">
        <v>2</v>
      </c>
      <c r="BI410" s="4">
        <v>4</v>
      </c>
      <c r="BJ410" s="4">
        <v>1</v>
      </c>
    </row>
    <row r="411" spans="1:62" ht="14" x14ac:dyDescent="0.15">
      <c r="A411" s="20" t="str">
        <f t="shared" si="6"/>
        <v>Anthro1SA[SQ007]</v>
      </c>
      <c r="B411" s="4" t="s">
        <v>1073</v>
      </c>
      <c r="C411" s="4">
        <v>3</v>
      </c>
      <c r="D411" s="4">
        <v>5</v>
      </c>
      <c r="E411" s="4">
        <v>5</v>
      </c>
      <c r="F411" s="4">
        <v>5</v>
      </c>
      <c r="G411" s="4">
        <v>4</v>
      </c>
      <c r="H411" s="4">
        <v>5</v>
      </c>
      <c r="I411" s="4">
        <v>4</v>
      </c>
      <c r="J411" s="4">
        <v>5</v>
      </c>
      <c r="K411" s="4">
        <v>4</v>
      </c>
      <c r="L411" s="4">
        <v>5</v>
      </c>
      <c r="M411" s="4">
        <v>3</v>
      </c>
      <c r="N411" s="4">
        <v>5</v>
      </c>
      <c r="O411" s="4">
        <v>5</v>
      </c>
      <c r="P411" s="4">
        <v>4</v>
      </c>
      <c r="Q411" s="4">
        <v>4</v>
      </c>
      <c r="R411" s="4">
        <v>5</v>
      </c>
      <c r="S411" s="4">
        <v>3</v>
      </c>
      <c r="T411" s="4">
        <v>5</v>
      </c>
      <c r="U411" s="4">
        <v>5</v>
      </c>
      <c r="V411" s="4">
        <v>4</v>
      </c>
      <c r="W411" s="4">
        <v>3</v>
      </c>
      <c r="X411" s="4">
        <v>4</v>
      </c>
      <c r="Y411" s="4">
        <v>4</v>
      </c>
      <c r="Z411" s="4">
        <v>1</v>
      </c>
      <c r="AA411" s="4">
        <v>5</v>
      </c>
      <c r="AB411" s="4">
        <v>5</v>
      </c>
      <c r="AC411" s="4">
        <v>4</v>
      </c>
      <c r="AD411" s="4">
        <v>4</v>
      </c>
      <c r="AE411" s="4">
        <v>4</v>
      </c>
      <c r="AF411" s="4">
        <v>5</v>
      </c>
      <c r="AG411" s="4">
        <v>5</v>
      </c>
      <c r="AH411" s="4">
        <v>4</v>
      </c>
      <c r="AI411" s="4">
        <v>2</v>
      </c>
      <c r="AJ411" s="4">
        <v>5</v>
      </c>
      <c r="AK411" s="4">
        <v>4</v>
      </c>
      <c r="AL411" s="4">
        <v>5</v>
      </c>
      <c r="AM411" s="4">
        <v>3</v>
      </c>
      <c r="AN411" s="4">
        <v>5</v>
      </c>
      <c r="AO411" s="4">
        <v>5</v>
      </c>
      <c r="AP411" s="4">
        <v>5</v>
      </c>
      <c r="AQ411" s="4">
        <v>5</v>
      </c>
      <c r="AR411" s="4">
        <v>5</v>
      </c>
      <c r="AS411" s="4">
        <v>4</v>
      </c>
      <c r="AT411" s="4">
        <v>4</v>
      </c>
      <c r="AU411" s="4">
        <v>1</v>
      </c>
      <c r="AV411" s="4">
        <v>5</v>
      </c>
      <c r="AW411" s="4">
        <v>5</v>
      </c>
      <c r="AX411" s="4">
        <v>5</v>
      </c>
      <c r="AY411" s="4">
        <v>5</v>
      </c>
      <c r="AZ411" s="4">
        <v>4</v>
      </c>
      <c r="BA411" s="4">
        <v>4</v>
      </c>
      <c r="BB411" s="4">
        <v>4</v>
      </c>
      <c r="BC411" s="4">
        <v>5</v>
      </c>
      <c r="BD411" s="4">
        <v>4</v>
      </c>
      <c r="BE411" s="4">
        <v>4</v>
      </c>
      <c r="BF411" s="4">
        <v>4</v>
      </c>
      <c r="BG411" s="4">
        <v>5</v>
      </c>
      <c r="BH411" s="4">
        <v>4</v>
      </c>
      <c r="BI411" s="4">
        <v>5</v>
      </c>
      <c r="BJ411" s="4">
        <v>4</v>
      </c>
    </row>
    <row r="412" spans="1:62" ht="14" x14ac:dyDescent="0.15">
      <c r="A412" s="20" t="str">
        <f t="shared" si="6"/>
        <v>Anthro1SA[SQ008]</v>
      </c>
      <c r="B412" s="4" t="s">
        <v>1074</v>
      </c>
      <c r="C412" s="4">
        <v>3</v>
      </c>
      <c r="D412" s="4">
        <v>5</v>
      </c>
      <c r="E412" s="4">
        <v>4</v>
      </c>
      <c r="F412" s="4">
        <v>4</v>
      </c>
      <c r="G412" s="4">
        <v>3</v>
      </c>
      <c r="H412" s="4">
        <v>3</v>
      </c>
      <c r="I412" s="4">
        <v>4</v>
      </c>
      <c r="J412" s="4">
        <v>5</v>
      </c>
      <c r="K412" s="4">
        <v>4</v>
      </c>
      <c r="L412" s="4">
        <v>5</v>
      </c>
      <c r="M412" s="4">
        <v>3</v>
      </c>
      <c r="N412" s="4">
        <v>5</v>
      </c>
      <c r="O412" s="4">
        <v>4</v>
      </c>
      <c r="P412" s="4">
        <v>3</v>
      </c>
      <c r="Q412" s="4">
        <v>3</v>
      </c>
      <c r="R412" s="4">
        <v>5</v>
      </c>
      <c r="S412" s="4">
        <v>3</v>
      </c>
      <c r="T412" s="4">
        <v>5</v>
      </c>
      <c r="U412" s="4">
        <v>4</v>
      </c>
      <c r="V412" s="4">
        <v>4</v>
      </c>
      <c r="W412" s="4">
        <v>3</v>
      </c>
      <c r="X412" s="4">
        <v>3</v>
      </c>
      <c r="Y412" s="4">
        <v>4</v>
      </c>
      <c r="Z412" s="4">
        <v>2</v>
      </c>
      <c r="AA412" s="4">
        <v>5</v>
      </c>
      <c r="AB412" s="4">
        <v>3</v>
      </c>
      <c r="AC412" s="4">
        <v>4</v>
      </c>
      <c r="AD412" s="4">
        <v>3</v>
      </c>
      <c r="AE412" s="4">
        <v>4</v>
      </c>
      <c r="AF412" s="4">
        <v>4</v>
      </c>
      <c r="AG412" s="4">
        <v>5</v>
      </c>
      <c r="AH412" s="4">
        <v>4</v>
      </c>
      <c r="AI412" s="4">
        <v>3</v>
      </c>
      <c r="AJ412" s="4">
        <v>4</v>
      </c>
      <c r="AK412" s="4">
        <v>5</v>
      </c>
      <c r="AL412" s="4">
        <v>3</v>
      </c>
      <c r="AM412" s="4">
        <v>3</v>
      </c>
      <c r="AN412" s="4">
        <v>4</v>
      </c>
      <c r="AO412" s="4">
        <v>3</v>
      </c>
      <c r="AP412" s="4">
        <v>4</v>
      </c>
      <c r="AQ412" s="4">
        <v>4</v>
      </c>
      <c r="AR412" s="4">
        <v>3</v>
      </c>
      <c r="AS412" s="4">
        <v>4</v>
      </c>
      <c r="AT412" s="4">
        <v>2</v>
      </c>
      <c r="AU412" s="4">
        <v>2</v>
      </c>
      <c r="AV412" s="4">
        <v>4</v>
      </c>
      <c r="AW412" s="4">
        <v>4</v>
      </c>
      <c r="AX412" s="4">
        <v>4</v>
      </c>
      <c r="AY412" s="4">
        <v>4</v>
      </c>
      <c r="AZ412" s="4">
        <v>4</v>
      </c>
      <c r="BA412" s="4">
        <v>4</v>
      </c>
      <c r="BB412" s="4">
        <v>4</v>
      </c>
      <c r="BC412" s="4">
        <v>5</v>
      </c>
      <c r="BD412" s="4">
        <v>4</v>
      </c>
      <c r="BE412" s="4">
        <v>4</v>
      </c>
      <c r="BF412" s="4">
        <v>3</v>
      </c>
      <c r="BG412" s="4">
        <v>4</v>
      </c>
      <c r="BH412" s="4">
        <v>4</v>
      </c>
      <c r="BI412" s="4">
        <v>3</v>
      </c>
      <c r="BJ412" s="4">
        <v>2</v>
      </c>
    </row>
    <row r="413" spans="1:62" ht="14" x14ac:dyDescent="0.15">
      <c r="A413" s="20" t="str">
        <f t="shared" si="6"/>
        <v>Anthro1SA[SQ009]</v>
      </c>
      <c r="B413" s="4" t="s">
        <v>1075</v>
      </c>
      <c r="C413" s="4">
        <v>3</v>
      </c>
      <c r="D413" s="4">
        <v>5</v>
      </c>
      <c r="E413" s="4">
        <v>5</v>
      </c>
      <c r="F413" s="4">
        <v>5</v>
      </c>
      <c r="G413" s="4">
        <v>3</v>
      </c>
      <c r="H413" s="4">
        <v>5</v>
      </c>
      <c r="I413" s="4">
        <v>5</v>
      </c>
      <c r="J413" s="4">
        <v>5</v>
      </c>
      <c r="K413" s="4">
        <v>4</v>
      </c>
      <c r="L413" s="4">
        <v>5</v>
      </c>
      <c r="M413" s="4">
        <v>4</v>
      </c>
      <c r="N413" s="4">
        <v>5</v>
      </c>
      <c r="O413" s="4">
        <v>5</v>
      </c>
      <c r="P413" s="4">
        <v>5</v>
      </c>
      <c r="Q413" s="4">
        <v>4</v>
      </c>
      <c r="R413" s="4">
        <v>5</v>
      </c>
      <c r="S413" s="4">
        <v>4</v>
      </c>
      <c r="T413" s="4">
        <v>4</v>
      </c>
      <c r="U413" s="4">
        <v>5</v>
      </c>
      <c r="V413" s="4">
        <v>4</v>
      </c>
      <c r="W413" s="4">
        <v>3</v>
      </c>
      <c r="X413" s="4">
        <v>2</v>
      </c>
      <c r="Y413" s="4">
        <v>4</v>
      </c>
      <c r="Z413" s="4">
        <v>1</v>
      </c>
      <c r="AA413" s="4">
        <v>5</v>
      </c>
      <c r="AB413" s="4">
        <v>4</v>
      </c>
      <c r="AC413" s="4">
        <v>4</v>
      </c>
      <c r="AD413" s="4">
        <v>5</v>
      </c>
      <c r="AE413" s="4">
        <v>5</v>
      </c>
      <c r="AF413" s="4">
        <v>5</v>
      </c>
      <c r="AG413" s="4">
        <v>5</v>
      </c>
      <c r="AH413" s="4">
        <v>4</v>
      </c>
      <c r="AI413" s="4">
        <v>2</v>
      </c>
      <c r="AJ413" s="4">
        <v>5</v>
      </c>
      <c r="AK413" s="4">
        <v>5</v>
      </c>
      <c r="AL413" s="4">
        <v>5</v>
      </c>
      <c r="AM413" s="4">
        <v>2</v>
      </c>
      <c r="AN413" s="4">
        <v>4</v>
      </c>
      <c r="AO413" s="4">
        <v>5</v>
      </c>
      <c r="AP413" s="4">
        <v>5</v>
      </c>
      <c r="AQ413" s="4">
        <v>4</v>
      </c>
      <c r="AR413" s="4">
        <v>5</v>
      </c>
      <c r="AS413" s="4">
        <v>4</v>
      </c>
      <c r="AT413" s="4">
        <v>2</v>
      </c>
      <c r="AU413" s="4">
        <v>2</v>
      </c>
      <c r="AV413" s="4">
        <v>5</v>
      </c>
      <c r="AW413" s="4">
        <v>5</v>
      </c>
      <c r="AX413" s="4">
        <v>4</v>
      </c>
      <c r="AY413" s="4">
        <v>5</v>
      </c>
      <c r="AZ413" s="4">
        <v>4</v>
      </c>
      <c r="BA413" s="4">
        <v>4</v>
      </c>
      <c r="BB413" s="4">
        <v>5</v>
      </c>
      <c r="BC413" s="4">
        <v>5</v>
      </c>
      <c r="BD413" s="4">
        <v>4</v>
      </c>
      <c r="BE413" s="4">
        <v>4</v>
      </c>
      <c r="BF413" s="4">
        <v>5</v>
      </c>
      <c r="BG413" s="4">
        <v>4</v>
      </c>
      <c r="BH413" s="4">
        <v>5</v>
      </c>
      <c r="BI413" s="4">
        <v>4</v>
      </c>
      <c r="BJ413" s="4">
        <v>3</v>
      </c>
    </row>
    <row r="414" spans="1:62" ht="14" x14ac:dyDescent="0.15">
      <c r="A414" s="20" t="str">
        <f t="shared" si="6"/>
        <v>Anthro1SA[SQ010]</v>
      </c>
      <c r="B414" s="4" t="s">
        <v>1076</v>
      </c>
      <c r="C414" s="4">
        <v>3</v>
      </c>
      <c r="D414" s="4">
        <v>5</v>
      </c>
      <c r="E414" s="4">
        <v>5</v>
      </c>
      <c r="F414" s="4">
        <v>5</v>
      </c>
      <c r="G414" s="4">
        <v>3</v>
      </c>
      <c r="H414" s="4">
        <v>5</v>
      </c>
      <c r="I414" s="4">
        <v>4</v>
      </c>
      <c r="J414" s="4">
        <v>5</v>
      </c>
      <c r="K414" s="4">
        <v>4</v>
      </c>
      <c r="L414" s="4">
        <v>5</v>
      </c>
      <c r="M414" s="4">
        <v>3</v>
      </c>
      <c r="N414" s="4">
        <v>5</v>
      </c>
      <c r="O414" s="4">
        <v>5</v>
      </c>
      <c r="P414" s="4">
        <v>4</v>
      </c>
      <c r="Q414" s="4">
        <v>5</v>
      </c>
      <c r="R414" s="4">
        <v>5</v>
      </c>
      <c r="S414" s="4">
        <v>4</v>
      </c>
      <c r="T414" s="4">
        <v>5</v>
      </c>
      <c r="U414" s="4">
        <v>5</v>
      </c>
      <c r="V414" s="4">
        <v>4</v>
      </c>
      <c r="W414" s="4">
        <v>3</v>
      </c>
      <c r="X414" s="4">
        <v>4</v>
      </c>
      <c r="Y414" s="4">
        <v>4</v>
      </c>
      <c r="Z414" s="4">
        <v>1</v>
      </c>
      <c r="AA414" s="4">
        <v>5</v>
      </c>
      <c r="AB414" s="4">
        <v>4</v>
      </c>
      <c r="AC414" s="4">
        <v>4</v>
      </c>
      <c r="AD414" s="4">
        <v>5</v>
      </c>
      <c r="AE414" s="4">
        <v>4</v>
      </c>
      <c r="AF414" s="4">
        <v>5</v>
      </c>
      <c r="AG414" s="4">
        <v>5</v>
      </c>
      <c r="AH414" s="4">
        <v>4</v>
      </c>
      <c r="AI414" s="4">
        <v>3</v>
      </c>
      <c r="AJ414" s="4">
        <v>5</v>
      </c>
      <c r="AK414" s="4">
        <v>4</v>
      </c>
      <c r="AL414" s="4">
        <v>4</v>
      </c>
      <c r="AM414" s="4">
        <v>2</v>
      </c>
      <c r="AN414" s="4">
        <v>5</v>
      </c>
      <c r="AO414" s="4">
        <v>5</v>
      </c>
      <c r="AP414" s="4">
        <v>5</v>
      </c>
      <c r="AQ414" s="4">
        <v>5</v>
      </c>
      <c r="AR414" s="4">
        <v>5</v>
      </c>
      <c r="AS414" s="4">
        <v>4</v>
      </c>
      <c r="AT414" s="4">
        <v>2</v>
      </c>
      <c r="AU414" s="4">
        <v>2</v>
      </c>
      <c r="AV414" s="4">
        <v>5</v>
      </c>
      <c r="AW414" s="4">
        <v>5</v>
      </c>
      <c r="AX414" s="4">
        <v>5</v>
      </c>
      <c r="AY414" s="4">
        <v>5</v>
      </c>
      <c r="AZ414" s="4">
        <v>4</v>
      </c>
      <c r="BA414" s="4">
        <v>4</v>
      </c>
      <c r="BB414" s="4">
        <v>4</v>
      </c>
      <c r="BC414" s="4">
        <v>4</v>
      </c>
      <c r="BD414" s="4">
        <v>4</v>
      </c>
      <c r="BE414" s="4">
        <v>4</v>
      </c>
      <c r="BF414" s="4">
        <v>5</v>
      </c>
      <c r="BG414" s="4">
        <v>5</v>
      </c>
      <c r="BH414" s="4">
        <v>5</v>
      </c>
      <c r="BI414" s="4">
        <v>4</v>
      </c>
      <c r="BJ414" s="4">
        <v>3</v>
      </c>
    </row>
    <row r="415" spans="1:62" ht="14" x14ac:dyDescent="0.15">
      <c r="A415" s="20" t="str">
        <f t="shared" si="6"/>
        <v>Anthro1SA[SQ011]</v>
      </c>
      <c r="B415" s="4" t="s">
        <v>1077</v>
      </c>
      <c r="C415" s="4">
        <v>3</v>
      </c>
      <c r="D415" s="4">
        <v>5</v>
      </c>
      <c r="E415" s="4">
        <v>4</v>
      </c>
      <c r="F415" s="4">
        <v>5</v>
      </c>
      <c r="G415" s="4">
        <v>3</v>
      </c>
      <c r="H415" s="4">
        <v>5</v>
      </c>
      <c r="I415" s="4">
        <v>4</v>
      </c>
      <c r="J415" s="4">
        <v>5</v>
      </c>
      <c r="K415" s="4">
        <v>4</v>
      </c>
      <c r="L415" s="4">
        <v>5</v>
      </c>
      <c r="M415" s="4">
        <v>3</v>
      </c>
      <c r="N415" s="4">
        <v>5</v>
      </c>
      <c r="O415" s="4">
        <v>5</v>
      </c>
      <c r="P415" s="4">
        <v>4</v>
      </c>
      <c r="Q415" s="4">
        <v>4</v>
      </c>
      <c r="R415" s="4">
        <v>5</v>
      </c>
      <c r="S415" s="4">
        <v>4</v>
      </c>
      <c r="T415" s="4">
        <v>5</v>
      </c>
      <c r="U415" s="4">
        <v>5</v>
      </c>
      <c r="V415" s="4">
        <v>5</v>
      </c>
      <c r="W415" s="4">
        <v>3</v>
      </c>
      <c r="X415" s="4">
        <v>4</v>
      </c>
      <c r="Y415" s="4">
        <v>4</v>
      </c>
      <c r="Z415" s="4">
        <v>1</v>
      </c>
      <c r="AA415" s="4">
        <v>5</v>
      </c>
      <c r="AB415" s="4">
        <v>4</v>
      </c>
      <c r="AC415" s="4">
        <v>4</v>
      </c>
      <c r="AD415" s="4">
        <v>5</v>
      </c>
      <c r="AE415" s="4">
        <v>5</v>
      </c>
      <c r="AF415" s="4">
        <v>5</v>
      </c>
      <c r="AG415" s="4">
        <v>5</v>
      </c>
      <c r="AH415" s="4">
        <v>4</v>
      </c>
      <c r="AI415" s="4">
        <v>3</v>
      </c>
      <c r="AJ415" s="4">
        <v>5</v>
      </c>
      <c r="AK415" s="4">
        <v>5</v>
      </c>
      <c r="AL415" s="4">
        <v>4</v>
      </c>
      <c r="AM415" s="4">
        <v>2</v>
      </c>
      <c r="AN415" s="4">
        <v>4</v>
      </c>
      <c r="AO415" s="4">
        <v>5</v>
      </c>
      <c r="AP415" s="4">
        <v>5</v>
      </c>
      <c r="AQ415" s="4">
        <v>5</v>
      </c>
      <c r="AR415" s="4">
        <v>5</v>
      </c>
      <c r="AS415" s="4">
        <v>4</v>
      </c>
      <c r="AT415" s="4">
        <v>2</v>
      </c>
      <c r="AU415" s="4">
        <v>1</v>
      </c>
      <c r="AV415" s="4">
        <v>5</v>
      </c>
      <c r="AW415" s="4">
        <v>5</v>
      </c>
      <c r="AX415" s="4">
        <v>4</v>
      </c>
      <c r="AY415" s="4">
        <v>5</v>
      </c>
      <c r="AZ415" s="4">
        <v>4</v>
      </c>
      <c r="BA415" s="4">
        <v>4</v>
      </c>
      <c r="BB415" s="4">
        <v>4</v>
      </c>
      <c r="BC415" s="4">
        <v>5</v>
      </c>
      <c r="BD415" s="4">
        <v>4</v>
      </c>
      <c r="BE415" s="4">
        <v>4</v>
      </c>
      <c r="BF415" s="4">
        <v>5</v>
      </c>
      <c r="BG415" s="4">
        <v>5</v>
      </c>
      <c r="BH415" s="4">
        <v>5</v>
      </c>
      <c r="BI415" s="4">
        <v>5</v>
      </c>
      <c r="BJ415" s="4">
        <v>3</v>
      </c>
    </row>
    <row r="416" spans="1:62" ht="14" x14ac:dyDescent="0.15">
      <c r="A416" s="20" t="str">
        <f t="shared" si="6"/>
        <v>Anthro3SA[SQ001]</v>
      </c>
      <c r="B416" s="4" t="s">
        <v>1240</v>
      </c>
      <c r="C416" s="4">
        <v>3</v>
      </c>
      <c r="D416" s="4">
        <v>1</v>
      </c>
      <c r="E416" s="4">
        <v>3</v>
      </c>
      <c r="F416" s="4">
        <v>4</v>
      </c>
      <c r="G416" s="4">
        <v>3</v>
      </c>
      <c r="H416" s="4">
        <v>1</v>
      </c>
      <c r="I416" s="4">
        <v>4</v>
      </c>
      <c r="J416" s="4">
        <v>1</v>
      </c>
      <c r="K416" s="4">
        <v>4</v>
      </c>
      <c r="L416" s="4">
        <v>3</v>
      </c>
      <c r="M416" s="4">
        <v>3</v>
      </c>
      <c r="N416" s="4">
        <v>2</v>
      </c>
      <c r="O416" s="4">
        <v>3</v>
      </c>
      <c r="P416" s="4">
        <v>3</v>
      </c>
      <c r="Q416" s="4">
        <v>2</v>
      </c>
      <c r="R416" s="4">
        <v>3</v>
      </c>
      <c r="S416" s="4">
        <v>4</v>
      </c>
      <c r="T416" s="4">
        <v>2</v>
      </c>
      <c r="U416" s="4">
        <v>4</v>
      </c>
      <c r="V416" s="4">
        <v>3</v>
      </c>
      <c r="W416" s="4">
        <v>2</v>
      </c>
      <c r="X416" s="4">
        <v>1</v>
      </c>
      <c r="Y416" s="4">
        <v>2</v>
      </c>
      <c r="Z416" s="4">
        <v>1</v>
      </c>
      <c r="AA416" s="4">
        <v>3</v>
      </c>
      <c r="AB416" s="4">
        <v>2</v>
      </c>
      <c r="AC416" s="4">
        <v>5</v>
      </c>
      <c r="AD416" s="4">
        <v>1</v>
      </c>
      <c r="AE416" s="4">
        <v>1</v>
      </c>
      <c r="AF416" s="4">
        <v>3</v>
      </c>
      <c r="AG416" s="4">
        <v>2</v>
      </c>
      <c r="AH416" s="4">
        <v>4</v>
      </c>
      <c r="AI416" s="4">
        <v>2</v>
      </c>
      <c r="AJ416" s="4">
        <v>2</v>
      </c>
      <c r="AK416" s="4">
        <v>2</v>
      </c>
      <c r="AL416" s="4">
        <v>1</v>
      </c>
      <c r="AM416" s="4">
        <v>4</v>
      </c>
      <c r="AN416" s="4">
        <v>1</v>
      </c>
      <c r="AO416" s="4">
        <v>4</v>
      </c>
      <c r="AP416" s="4">
        <v>3</v>
      </c>
      <c r="AQ416" s="4">
        <v>4</v>
      </c>
      <c r="AR416" s="4">
        <v>5</v>
      </c>
      <c r="AS416" s="4">
        <v>4</v>
      </c>
      <c r="AT416" s="4">
        <v>3</v>
      </c>
      <c r="AU416" s="4">
        <v>5</v>
      </c>
      <c r="AV416" s="4">
        <v>3</v>
      </c>
      <c r="AW416" s="4">
        <v>5</v>
      </c>
      <c r="AX416" s="4">
        <v>3</v>
      </c>
      <c r="AY416" s="4">
        <v>3</v>
      </c>
      <c r="AZ416" s="4">
        <v>1</v>
      </c>
      <c r="BA416" s="4">
        <v>5</v>
      </c>
      <c r="BB416" s="4">
        <v>1</v>
      </c>
      <c r="BC416" s="4">
        <v>5</v>
      </c>
      <c r="BD416" s="4">
        <v>3</v>
      </c>
      <c r="BE416" s="4">
        <v>4</v>
      </c>
      <c r="BF416" s="4">
        <v>4</v>
      </c>
      <c r="BG416" s="4">
        <v>4</v>
      </c>
      <c r="BH416" s="4">
        <v>2</v>
      </c>
      <c r="BI416" s="4">
        <v>1</v>
      </c>
      <c r="BJ416" s="4">
        <v>2</v>
      </c>
    </row>
    <row r="417" spans="1:62" ht="14" x14ac:dyDescent="0.15">
      <c r="A417" s="20" t="str">
        <f t="shared" si="6"/>
        <v>Anthro3SA[SQ002]</v>
      </c>
      <c r="B417" s="4" t="s">
        <v>1241</v>
      </c>
      <c r="C417" s="4">
        <v>3</v>
      </c>
      <c r="D417" s="4">
        <v>2</v>
      </c>
      <c r="E417" s="4">
        <v>2</v>
      </c>
      <c r="F417" s="4">
        <v>3</v>
      </c>
      <c r="G417" s="4">
        <v>3</v>
      </c>
      <c r="H417" s="4">
        <v>1</v>
      </c>
      <c r="I417" s="4">
        <v>4</v>
      </c>
      <c r="J417" s="4">
        <v>1</v>
      </c>
      <c r="K417" s="4">
        <v>4</v>
      </c>
      <c r="L417" s="4">
        <v>3</v>
      </c>
      <c r="M417" s="4">
        <v>4</v>
      </c>
      <c r="N417" s="4">
        <v>2</v>
      </c>
      <c r="O417" s="4">
        <v>3</v>
      </c>
      <c r="P417" s="4">
        <v>3</v>
      </c>
      <c r="Q417" s="4">
        <v>1</v>
      </c>
      <c r="R417" s="4">
        <v>1</v>
      </c>
      <c r="S417" s="4">
        <v>5</v>
      </c>
      <c r="T417" s="4">
        <v>3</v>
      </c>
      <c r="U417" s="4">
        <v>4</v>
      </c>
      <c r="V417" s="4">
        <v>4</v>
      </c>
      <c r="W417" s="4">
        <v>3</v>
      </c>
      <c r="X417" s="4">
        <v>1</v>
      </c>
      <c r="Y417" s="4">
        <v>4</v>
      </c>
      <c r="Z417" s="4">
        <v>1</v>
      </c>
      <c r="AA417" s="4">
        <v>3</v>
      </c>
      <c r="AB417" s="4">
        <v>2</v>
      </c>
      <c r="AC417" s="4">
        <v>3</v>
      </c>
      <c r="AD417" s="4">
        <v>2</v>
      </c>
      <c r="AE417" s="4">
        <v>1</v>
      </c>
      <c r="AF417" s="4">
        <v>4</v>
      </c>
      <c r="AG417" s="4">
        <v>4</v>
      </c>
      <c r="AH417" s="4">
        <v>3</v>
      </c>
      <c r="AI417" s="4">
        <v>2</v>
      </c>
      <c r="AJ417" s="4">
        <v>4</v>
      </c>
      <c r="AK417" s="4">
        <v>4</v>
      </c>
      <c r="AL417" s="4">
        <v>1</v>
      </c>
      <c r="AM417" s="4">
        <v>1</v>
      </c>
      <c r="AN417" s="4">
        <v>2</v>
      </c>
      <c r="AO417" s="4">
        <v>4</v>
      </c>
      <c r="AP417" s="4">
        <v>4</v>
      </c>
      <c r="AQ417" s="4">
        <v>3</v>
      </c>
      <c r="AR417" s="4">
        <v>4</v>
      </c>
      <c r="AS417" s="4">
        <v>3</v>
      </c>
      <c r="AT417" s="4">
        <v>1</v>
      </c>
      <c r="AU417" s="4">
        <v>1</v>
      </c>
      <c r="AV417" s="4">
        <v>3</v>
      </c>
      <c r="AW417" s="4">
        <v>4</v>
      </c>
      <c r="AX417" s="4">
        <v>3</v>
      </c>
      <c r="AY417" s="4">
        <v>3</v>
      </c>
      <c r="AZ417" s="4">
        <v>2</v>
      </c>
      <c r="BA417" s="4">
        <v>5</v>
      </c>
      <c r="BB417" s="4">
        <v>2</v>
      </c>
      <c r="BC417" s="4">
        <v>5</v>
      </c>
      <c r="BD417" s="4">
        <v>3</v>
      </c>
      <c r="BE417" s="4">
        <v>4</v>
      </c>
      <c r="BF417" s="4">
        <v>4</v>
      </c>
      <c r="BG417" s="4">
        <v>3</v>
      </c>
      <c r="BH417" s="4">
        <v>3</v>
      </c>
      <c r="BI417" s="4">
        <v>2</v>
      </c>
      <c r="BJ417" s="4">
        <v>2</v>
      </c>
    </row>
    <row r="418" spans="1:62" ht="14" x14ac:dyDescent="0.15">
      <c r="A418" s="20" t="str">
        <f t="shared" si="6"/>
        <v>Anthro3SA[SQ003]</v>
      </c>
      <c r="B418" s="4" t="s">
        <v>1242</v>
      </c>
      <c r="C418" s="4">
        <v>2</v>
      </c>
      <c r="D418" s="4">
        <v>3</v>
      </c>
      <c r="E418" s="4">
        <v>3</v>
      </c>
      <c r="F418" s="4">
        <v>5</v>
      </c>
      <c r="G418" s="4">
        <v>3</v>
      </c>
      <c r="H418" s="4">
        <v>3</v>
      </c>
      <c r="I418" s="4">
        <v>4</v>
      </c>
      <c r="J418" s="4">
        <v>1</v>
      </c>
      <c r="K418" s="4">
        <v>3</v>
      </c>
      <c r="L418" s="4">
        <v>3</v>
      </c>
      <c r="M418" s="4">
        <v>4</v>
      </c>
      <c r="N418" s="4">
        <v>4</v>
      </c>
      <c r="O418" s="4">
        <v>3</v>
      </c>
      <c r="P418" s="4">
        <v>5</v>
      </c>
      <c r="Q418" s="4">
        <v>4</v>
      </c>
      <c r="R418" s="4">
        <v>1</v>
      </c>
      <c r="S418" s="4">
        <v>5</v>
      </c>
      <c r="T418" s="4">
        <v>3</v>
      </c>
      <c r="U418" s="4">
        <v>4</v>
      </c>
      <c r="V418" s="4">
        <v>3</v>
      </c>
      <c r="W418" s="4">
        <v>3</v>
      </c>
      <c r="X418" s="4">
        <v>1</v>
      </c>
      <c r="Y418" s="4">
        <v>4</v>
      </c>
      <c r="Z418" s="4">
        <v>2</v>
      </c>
      <c r="AA418" s="4">
        <v>3</v>
      </c>
      <c r="AB418" s="4">
        <v>3</v>
      </c>
      <c r="AC418" s="4">
        <v>3</v>
      </c>
      <c r="AD418" s="4">
        <v>4</v>
      </c>
      <c r="AE418" s="4">
        <v>4</v>
      </c>
      <c r="AF418" s="4">
        <v>4</v>
      </c>
      <c r="AG418" s="4">
        <v>5</v>
      </c>
      <c r="AH418" s="4">
        <v>4</v>
      </c>
      <c r="AI418" s="4">
        <v>3</v>
      </c>
      <c r="AJ418" s="4">
        <v>4</v>
      </c>
      <c r="AK418" s="4">
        <v>4</v>
      </c>
      <c r="AL418" s="4">
        <v>4</v>
      </c>
      <c r="AM418" s="4">
        <v>2</v>
      </c>
      <c r="AN418" s="4">
        <v>3</v>
      </c>
      <c r="AO418" s="4">
        <v>4</v>
      </c>
      <c r="AP418" s="4">
        <v>5</v>
      </c>
      <c r="AQ418" s="4">
        <v>3</v>
      </c>
      <c r="AR418" s="4">
        <v>5</v>
      </c>
      <c r="AS418" s="4">
        <v>4</v>
      </c>
      <c r="AT418" s="4">
        <v>4</v>
      </c>
      <c r="AU418" s="4">
        <v>1</v>
      </c>
      <c r="AV418" s="4">
        <v>4</v>
      </c>
      <c r="AW418" s="4">
        <v>5</v>
      </c>
      <c r="AX418" s="4">
        <v>3</v>
      </c>
      <c r="AY418" s="4">
        <v>4</v>
      </c>
      <c r="AZ418" s="4">
        <v>4</v>
      </c>
      <c r="BA418" s="4">
        <v>5</v>
      </c>
      <c r="BB418" s="4">
        <v>3</v>
      </c>
      <c r="BC418" s="4">
        <v>5</v>
      </c>
      <c r="BD418" s="4">
        <v>3</v>
      </c>
      <c r="BE418" s="4">
        <v>4</v>
      </c>
      <c r="BF418" s="4">
        <v>4</v>
      </c>
      <c r="BG418" s="4">
        <v>2</v>
      </c>
      <c r="BH418" s="4">
        <v>4</v>
      </c>
      <c r="BI418" s="4">
        <v>5</v>
      </c>
      <c r="BJ418" s="4">
        <v>3</v>
      </c>
    </row>
    <row r="419" spans="1:62" ht="14" x14ac:dyDescent="0.15">
      <c r="A419" s="20" t="str">
        <f t="shared" si="6"/>
        <v>Anthro3SA[SQ004]</v>
      </c>
      <c r="B419" s="4" t="s">
        <v>1243</v>
      </c>
      <c r="C419" s="4">
        <v>3</v>
      </c>
      <c r="D419" s="4">
        <v>3</v>
      </c>
      <c r="E419" s="4">
        <v>2</v>
      </c>
      <c r="F419" s="4">
        <v>5</v>
      </c>
      <c r="G419" s="4">
        <v>3</v>
      </c>
      <c r="H419" s="4">
        <v>1</v>
      </c>
      <c r="I419" s="4">
        <v>4</v>
      </c>
      <c r="J419" s="4">
        <v>1</v>
      </c>
      <c r="K419" s="4">
        <v>3</v>
      </c>
      <c r="L419" s="4">
        <v>4</v>
      </c>
      <c r="M419" s="4">
        <v>4</v>
      </c>
      <c r="N419" s="4">
        <v>3</v>
      </c>
      <c r="O419" s="4">
        <v>3</v>
      </c>
      <c r="P419" s="4">
        <v>4</v>
      </c>
      <c r="Q419" s="4">
        <v>3</v>
      </c>
      <c r="R419" s="4">
        <v>4</v>
      </c>
      <c r="S419" s="4">
        <v>4</v>
      </c>
      <c r="T419" s="4">
        <v>3</v>
      </c>
      <c r="U419" s="4">
        <v>3</v>
      </c>
      <c r="V419" s="4">
        <v>3</v>
      </c>
      <c r="W419" s="4">
        <v>3</v>
      </c>
      <c r="X419" s="4">
        <v>1</v>
      </c>
      <c r="Y419" s="4">
        <v>4</v>
      </c>
      <c r="Z419" s="4">
        <v>4</v>
      </c>
      <c r="AA419" s="4">
        <v>3</v>
      </c>
      <c r="AB419" s="4">
        <v>4</v>
      </c>
      <c r="AC419" s="4">
        <v>3</v>
      </c>
      <c r="AD419" s="4">
        <v>3</v>
      </c>
      <c r="AE419" s="4">
        <v>3</v>
      </c>
      <c r="AF419" s="4">
        <v>2</v>
      </c>
      <c r="AG419" s="4">
        <v>5</v>
      </c>
      <c r="AH419" s="4">
        <v>3</v>
      </c>
      <c r="AI419" s="4">
        <v>2</v>
      </c>
      <c r="AJ419" s="4">
        <v>2</v>
      </c>
      <c r="AK419" s="4">
        <v>2</v>
      </c>
      <c r="AL419" s="4">
        <v>2</v>
      </c>
      <c r="AM419" s="4">
        <v>2</v>
      </c>
      <c r="AN419" s="4">
        <v>4</v>
      </c>
      <c r="AO419" s="4">
        <v>4</v>
      </c>
      <c r="AP419" s="4">
        <v>4</v>
      </c>
      <c r="AQ419" s="4">
        <v>3</v>
      </c>
      <c r="AR419" s="4">
        <v>3</v>
      </c>
      <c r="AS419" s="4">
        <v>3</v>
      </c>
      <c r="AT419" s="4">
        <v>4</v>
      </c>
      <c r="AU419" s="4">
        <v>1</v>
      </c>
      <c r="AV419" s="4">
        <v>3</v>
      </c>
      <c r="AW419" s="4">
        <v>4</v>
      </c>
      <c r="AX419" s="4">
        <v>4</v>
      </c>
      <c r="AY419" s="4">
        <v>3</v>
      </c>
      <c r="AZ419" s="4">
        <v>2</v>
      </c>
      <c r="BA419" s="4">
        <v>5</v>
      </c>
      <c r="BB419" s="4">
        <v>3</v>
      </c>
      <c r="BC419" s="4">
        <v>5</v>
      </c>
      <c r="BD419" s="4">
        <v>3</v>
      </c>
      <c r="BE419" s="4">
        <v>3</v>
      </c>
      <c r="BF419" s="4">
        <v>4</v>
      </c>
      <c r="BG419" s="4">
        <v>1</v>
      </c>
      <c r="BH419" s="4">
        <v>3</v>
      </c>
      <c r="BI419" s="4">
        <v>3</v>
      </c>
      <c r="BJ419" s="4">
        <v>2</v>
      </c>
    </row>
    <row r="420" spans="1:62" ht="14" x14ac:dyDescent="0.15">
      <c r="A420" s="20" t="str">
        <f t="shared" si="6"/>
        <v>Anthro3SA[SQ005]</v>
      </c>
      <c r="B420" s="4" t="s">
        <v>1244</v>
      </c>
      <c r="C420" s="4">
        <v>3</v>
      </c>
      <c r="D420" s="4">
        <v>3</v>
      </c>
      <c r="E420" s="4">
        <v>4</v>
      </c>
      <c r="F420" s="4">
        <v>4</v>
      </c>
      <c r="G420" s="4">
        <v>3</v>
      </c>
      <c r="H420" s="4">
        <v>1</v>
      </c>
      <c r="I420" s="4">
        <v>4</v>
      </c>
      <c r="J420" s="4">
        <v>1</v>
      </c>
      <c r="K420" s="4">
        <v>3</v>
      </c>
      <c r="L420" s="4">
        <v>4</v>
      </c>
      <c r="M420" s="4">
        <v>4</v>
      </c>
      <c r="N420" s="4">
        <v>3</v>
      </c>
      <c r="O420" s="4">
        <v>3</v>
      </c>
      <c r="P420" s="4">
        <v>4</v>
      </c>
      <c r="Q420" s="4">
        <v>2</v>
      </c>
      <c r="R420" s="4">
        <v>1</v>
      </c>
      <c r="S420" s="4">
        <v>5</v>
      </c>
      <c r="T420" s="4">
        <v>3</v>
      </c>
      <c r="U420" s="4">
        <v>4</v>
      </c>
      <c r="V420" s="4">
        <v>4</v>
      </c>
      <c r="W420" s="4">
        <v>3</v>
      </c>
      <c r="X420" s="4">
        <v>1</v>
      </c>
      <c r="Y420" s="4">
        <v>4</v>
      </c>
      <c r="Z420" s="4">
        <v>2</v>
      </c>
      <c r="AA420" s="4">
        <v>3</v>
      </c>
      <c r="AB420" s="4">
        <v>3</v>
      </c>
      <c r="AC420" s="4">
        <v>4</v>
      </c>
      <c r="AD420" s="4">
        <v>3</v>
      </c>
      <c r="AE420" s="4">
        <v>5</v>
      </c>
      <c r="AF420" s="4">
        <v>3</v>
      </c>
      <c r="AG420" s="4">
        <v>4</v>
      </c>
      <c r="AH420" s="4">
        <v>3</v>
      </c>
      <c r="AI420" s="4">
        <v>3</v>
      </c>
      <c r="AJ420" s="4">
        <v>4</v>
      </c>
      <c r="AK420" s="4">
        <v>3</v>
      </c>
      <c r="AL420" s="4">
        <v>2</v>
      </c>
      <c r="AM420" s="4">
        <v>1</v>
      </c>
      <c r="AN420" s="4">
        <v>4</v>
      </c>
      <c r="AO420" s="4">
        <v>5</v>
      </c>
      <c r="AP420" s="4">
        <v>4</v>
      </c>
      <c r="AQ420" s="4">
        <v>4</v>
      </c>
      <c r="AR420" s="4">
        <v>4</v>
      </c>
      <c r="AS420" s="4">
        <v>3</v>
      </c>
      <c r="AT420" s="4">
        <v>1</v>
      </c>
      <c r="AU420" s="4">
        <v>1</v>
      </c>
      <c r="AV420" s="4">
        <v>2</v>
      </c>
      <c r="AW420" s="4">
        <v>4</v>
      </c>
      <c r="AX420" s="4">
        <v>3</v>
      </c>
      <c r="AY420" s="4">
        <v>3</v>
      </c>
      <c r="AZ420" s="4">
        <v>3</v>
      </c>
      <c r="BA420" s="4">
        <v>5</v>
      </c>
      <c r="BB420" s="4">
        <v>3</v>
      </c>
      <c r="BC420" s="4">
        <v>5</v>
      </c>
      <c r="BD420" s="4">
        <v>3</v>
      </c>
      <c r="BE420" s="4">
        <v>3</v>
      </c>
      <c r="BF420" s="4">
        <v>4</v>
      </c>
      <c r="BG420" s="4">
        <v>4</v>
      </c>
      <c r="BH420" s="4">
        <v>3</v>
      </c>
      <c r="BI420" s="4">
        <v>3</v>
      </c>
      <c r="BJ420" s="4">
        <v>2</v>
      </c>
    </row>
    <row r="421" spans="1:62" ht="14" x14ac:dyDescent="0.15">
      <c r="A421" s="20" t="str">
        <f t="shared" si="6"/>
        <v>Anthro5SA[SQ001]</v>
      </c>
      <c r="B421" s="4" t="s">
        <v>1245</v>
      </c>
      <c r="C421" s="4">
        <v>3</v>
      </c>
      <c r="D421" s="4">
        <v>5</v>
      </c>
      <c r="E421" s="4">
        <v>3</v>
      </c>
      <c r="F421" s="4">
        <v>3</v>
      </c>
      <c r="G421" s="4">
        <v>3</v>
      </c>
      <c r="H421" s="4">
        <v>3</v>
      </c>
      <c r="I421" s="4">
        <v>4</v>
      </c>
      <c r="J421" s="4">
        <v>3</v>
      </c>
      <c r="K421" s="4">
        <v>4</v>
      </c>
      <c r="L421" s="4">
        <v>4</v>
      </c>
      <c r="M421" s="4">
        <v>3</v>
      </c>
      <c r="N421" s="4">
        <v>3</v>
      </c>
      <c r="O421" s="4">
        <v>4</v>
      </c>
      <c r="P421" s="4">
        <v>3</v>
      </c>
      <c r="Q421" s="4">
        <v>3</v>
      </c>
      <c r="R421" s="4">
        <v>1</v>
      </c>
      <c r="S421" s="4">
        <v>5</v>
      </c>
      <c r="T421" s="4">
        <v>3</v>
      </c>
      <c r="U421" s="4">
        <v>4</v>
      </c>
      <c r="V421" s="4">
        <v>4</v>
      </c>
      <c r="W421" s="4">
        <v>3</v>
      </c>
      <c r="X421" s="4">
        <v>2</v>
      </c>
      <c r="Y421" s="4">
        <v>4</v>
      </c>
      <c r="Z421" s="4">
        <v>2</v>
      </c>
      <c r="AA421" s="4">
        <v>3</v>
      </c>
      <c r="AB421" s="4">
        <v>4</v>
      </c>
      <c r="AC421" s="4">
        <v>3</v>
      </c>
      <c r="AD421" s="4">
        <v>4</v>
      </c>
      <c r="AE421" s="4">
        <v>4</v>
      </c>
      <c r="AF421" s="4">
        <v>4</v>
      </c>
      <c r="AG421" s="4">
        <v>4</v>
      </c>
      <c r="AH421" s="4">
        <v>3</v>
      </c>
      <c r="AI421" s="4">
        <v>3</v>
      </c>
      <c r="AJ421" s="4">
        <v>4</v>
      </c>
      <c r="AK421" s="4">
        <v>4</v>
      </c>
      <c r="AL421" s="4">
        <v>4</v>
      </c>
      <c r="AM421" s="4">
        <v>2</v>
      </c>
      <c r="AN421" s="4">
        <v>4</v>
      </c>
      <c r="AO421" s="4">
        <v>3</v>
      </c>
      <c r="AP421" s="4">
        <v>5</v>
      </c>
      <c r="AQ421" s="4">
        <v>4</v>
      </c>
      <c r="AR421" s="4">
        <v>3</v>
      </c>
      <c r="AS421" s="4">
        <v>3</v>
      </c>
      <c r="AT421" s="4">
        <v>3</v>
      </c>
      <c r="AU421" s="4">
        <v>1</v>
      </c>
      <c r="AV421" s="4">
        <v>4</v>
      </c>
      <c r="AW421" s="4">
        <v>4</v>
      </c>
      <c r="AX421" s="4">
        <v>3</v>
      </c>
      <c r="AY421" s="4">
        <v>3</v>
      </c>
      <c r="AZ421" s="4">
        <v>4</v>
      </c>
      <c r="BA421" s="4">
        <v>4</v>
      </c>
      <c r="BB421" s="4">
        <v>4</v>
      </c>
      <c r="BC421" s="4">
        <v>3</v>
      </c>
      <c r="BD421" s="4">
        <v>3</v>
      </c>
      <c r="BE421" s="4">
        <v>3</v>
      </c>
      <c r="BF421" s="4">
        <v>4</v>
      </c>
      <c r="BG421" s="4">
        <v>3</v>
      </c>
      <c r="BH421" s="4">
        <v>4</v>
      </c>
      <c r="BI421" s="4">
        <v>5</v>
      </c>
      <c r="BJ421" s="4">
        <v>3</v>
      </c>
    </row>
    <row r="422" spans="1:62" ht="14" x14ac:dyDescent="0.15">
      <c r="A422" s="20" t="str">
        <f t="shared" si="6"/>
        <v>Anthro5SA[SQ002]</v>
      </c>
      <c r="B422" s="4" t="s">
        <v>1246</v>
      </c>
      <c r="C422" s="4">
        <v>3</v>
      </c>
      <c r="D422" s="4">
        <v>5</v>
      </c>
      <c r="E422" s="4">
        <v>4</v>
      </c>
      <c r="F422" s="4">
        <v>4</v>
      </c>
      <c r="G422" s="4">
        <v>3</v>
      </c>
      <c r="H422" s="4">
        <v>3</v>
      </c>
      <c r="I422" s="4">
        <v>4</v>
      </c>
      <c r="J422" s="4">
        <v>3</v>
      </c>
      <c r="K422" s="4">
        <v>4</v>
      </c>
      <c r="L422" s="4">
        <v>4</v>
      </c>
      <c r="M422" s="4">
        <v>4</v>
      </c>
      <c r="N422" s="4">
        <v>5</v>
      </c>
      <c r="O422" s="4">
        <v>4</v>
      </c>
      <c r="P422" s="4">
        <v>4</v>
      </c>
      <c r="Q422" s="4">
        <v>3</v>
      </c>
      <c r="R422" s="4">
        <v>1</v>
      </c>
      <c r="S422" s="4">
        <v>4</v>
      </c>
      <c r="T422" s="4">
        <v>4</v>
      </c>
      <c r="U422" s="4">
        <v>4</v>
      </c>
      <c r="V422" s="4">
        <v>4</v>
      </c>
      <c r="W422" s="4">
        <v>4</v>
      </c>
      <c r="X422" s="4">
        <v>3</v>
      </c>
      <c r="Y422" s="4">
        <v>4</v>
      </c>
      <c r="Z422" s="4">
        <v>3</v>
      </c>
      <c r="AA422" s="4">
        <v>3</v>
      </c>
      <c r="AB422" s="4">
        <v>4</v>
      </c>
      <c r="AC422" s="4">
        <v>3</v>
      </c>
      <c r="AD422" s="4">
        <v>4</v>
      </c>
      <c r="AE422" s="4">
        <v>5</v>
      </c>
      <c r="AF422" s="4">
        <v>4</v>
      </c>
      <c r="AG422" s="4">
        <v>4</v>
      </c>
      <c r="AH422" s="4">
        <v>4</v>
      </c>
      <c r="AI422" s="4">
        <v>3</v>
      </c>
      <c r="AJ422" s="4">
        <v>4</v>
      </c>
      <c r="AK422" s="4">
        <v>5</v>
      </c>
      <c r="AL422" s="4">
        <v>4</v>
      </c>
      <c r="AM422" s="4">
        <v>1</v>
      </c>
      <c r="AN422" s="4">
        <v>4</v>
      </c>
      <c r="AO422" s="4">
        <v>4</v>
      </c>
      <c r="AP422" s="4">
        <v>5</v>
      </c>
      <c r="AQ422" s="4">
        <v>4</v>
      </c>
      <c r="AR422" s="4">
        <v>4</v>
      </c>
      <c r="AS422" s="4">
        <v>3</v>
      </c>
      <c r="AT422" s="4">
        <v>3</v>
      </c>
      <c r="AU422" s="4">
        <v>1</v>
      </c>
      <c r="AV422" s="4">
        <v>4</v>
      </c>
      <c r="AW422" s="4">
        <v>4</v>
      </c>
      <c r="AX422" s="4">
        <v>3</v>
      </c>
      <c r="AY422" s="4">
        <v>4</v>
      </c>
      <c r="AZ422" s="4">
        <v>3</v>
      </c>
      <c r="BA422" s="4">
        <v>5</v>
      </c>
      <c r="BB422" s="4">
        <v>4</v>
      </c>
      <c r="BC422" s="4">
        <v>4</v>
      </c>
      <c r="BD422" s="4">
        <v>3</v>
      </c>
      <c r="BE422" s="4">
        <v>4</v>
      </c>
      <c r="BF422" s="4">
        <v>4</v>
      </c>
      <c r="BG422" s="4">
        <v>3</v>
      </c>
      <c r="BH422" s="4">
        <v>4</v>
      </c>
      <c r="BI422" s="4">
        <v>4</v>
      </c>
      <c r="BJ422" s="4">
        <v>4</v>
      </c>
    </row>
    <row r="423" spans="1:62" ht="14" x14ac:dyDescent="0.15">
      <c r="A423" s="20" t="str">
        <f t="shared" si="6"/>
        <v>Anthro5SA[SQ003]</v>
      </c>
      <c r="B423" s="4" t="s">
        <v>1247</v>
      </c>
      <c r="C423" s="4">
        <v>3</v>
      </c>
      <c r="D423" s="4">
        <v>5</v>
      </c>
      <c r="E423" s="4">
        <v>4</v>
      </c>
      <c r="F423" s="4">
        <v>3</v>
      </c>
      <c r="G423" s="4">
        <v>3</v>
      </c>
      <c r="H423" s="4">
        <v>4</v>
      </c>
      <c r="I423" s="4">
        <v>4</v>
      </c>
      <c r="J423" s="4">
        <v>3</v>
      </c>
      <c r="K423" s="4">
        <v>4</v>
      </c>
      <c r="L423" s="4">
        <v>5</v>
      </c>
      <c r="M423" s="4">
        <v>4</v>
      </c>
      <c r="N423" s="4">
        <v>5</v>
      </c>
      <c r="O423" s="4">
        <v>3</v>
      </c>
      <c r="P423" s="4">
        <v>4</v>
      </c>
      <c r="Q423" s="4">
        <v>4</v>
      </c>
      <c r="R423" s="4">
        <v>2</v>
      </c>
      <c r="S423" s="4">
        <v>4</v>
      </c>
      <c r="T423" s="4">
        <v>3</v>
      </c>
      <c r="U423" s="4">
        <v>4</v>
      </c>
      <c r="V423" s="4">
        <v>4</v>
      </c>
      <c r="W423" s="4">
        <v>3</v>
      </c>
      <c r="X423" s="4">
        <v>4</v>
      </c>
      <c r="Y423" s="4">
        <v>4</v>
      </c>
      <c r="Z423" s="4">
        <v>3</v>
      </c>
      <c r="AA423" s="4">
        <v>3</v>
      </c>
      <c r="AB423" s="4">
        <v>4</v>
      </c>
      <c r="AC423" s="4">
        <v>3</v>
      </c>
      <c r="AD423" s="4">
        <v>5</v>
      </c>
      <c r="AE423" s="4">
        <v>4</v>
      </c>
      <c r="AF423" s="4">
        <v>4</v>
      </c>
      <c r="AG423" s="4">
        <v>4</v>
      </c>
      <c r="AH423" s="4">
        <v>3</v>
      </c>
      <c r="AI423" s="4">
        <v>3</v>
      </c>
      <c r="AJ423" s="4">
        <v>3</v>
      </c>
      <c r="AK423" s="4">
        <v>4</v>
      </c>
      <c r="AL423" s="4">
        <v>4</v>
      </c>
      <c r="AM423" s="4">
        <v>2</v>
      </c>
      <c r="AN423" s="4">
        <v>4</v>
      </c>
      <c r="AO423" s="4">
        <v>4</v>
      </c>
      <c r="AP423" s="4">
        <v>5</v>
      </c>
      <c r="AQ423" s="4">
        <v>4</v>
      </c>
      <c r="AR423" s="4">
        <v>3</v>
      </c>
      <c r="AS423" s="4">
        <v>4</v>
      </c>
      <c r="AT423" s="4">
        <v>3</v>
      </c>
      <c r="AU423" s="4">
        <v>2</v>
      </c>
      <c r="AV423" s="4">
        <v>4</v>
      </c>
      <c r="AW423" s="4">
        <v>5</v>
      </c>
      <c r="AX423" s="4">
        <v>4</v>
      </c>
      <c r="AY423" s="4">
        <v>4</v>
      </c>
      <c r="AZ423" s="4">
        <v>4</v>
      </c>
      <c r="BA423" s="4">
        <v>5</v>
      </c>
      <c r="BB423" s="4">
        <v>4</v>
      </c>
      <c r="BC423" s="4">
        <v>4</v>
      </c>
      <c r="BD423" s="4">
        <v>3</v>
      </c>
      <c r="BE423" s="4">
        <v>4</v>
      </c>
      <c r="BF423" s="4">
        <v>4</v>
      </c>
      <c r="BG423" s="4">
        <v>3</v>
      </c>
      <c r="BH423" s="4">
        <v>4</v>
      </c>
      <c r="BI423" s="4">
        <v>4</v>
      </c>
      <c r="BJ423" s="4">
        <v>4</v>
      </c>
    </row>
    <row r="424" spans="1:62" ht="14" x14ac:dyDescent="0.15">
      <c r="A424" s="20" t="str">
        <f t="shared" si="6"/>
        <v>Anthro5SA[SQ004]</v>
      </c>
      <c r="B424" s="4" t="s">
        <v>1248</v>
      </c>
      <c r="C424" s="4">
        <v>3</v>
      </c>
      <c r="D424" s="4">
        <v>5</v>
      </c>
      <c r="E424" s="4">
        <v>4</v>
      </c>
      <c r="F424" s="4">
        <v>5</v>
      </c>
      <c r="G424" s="4">
        <v>3</v>
      </c>
      <c r="H424" s="4">
        <v>5</v>
      </c>
      <c r="I424" s="4">
        <v>4</v>
      </c>
      <c r="J424" s="4">
        <v>3</v>
      </c>
      <c r="K424" s="4">
        <v>4</v>
      </c>
      <c r="L424" s="4">
        <v>5</v>
      </c>
      <c r="M424" s="4">
        <v>4</v>
      </c>
      <c r="N424" s="4">
        <v>4</v>
      </c>
      <c r="O424" s="4">
        <v>3</v>
      </c>
      <c r="P424" s="4">
        <v>4</v>
      </c>
      <c r="Q424" s="4">
        <v>4</v>
      </c>
      <c r="R424" s="4">
        <v>4</v>
      </c>
      <c r="S424" s="4">
        <v>4</v>
      </c>
      <c r="T424" s="4">
        <v>4</v>
      </c>
      <c r="U424" s="4">
        <v>4</v>
      </c>
      <c r="V424" s="4">
        <v>4</v>
      </c>
      <c r="W424" s="4">
        <v>4</v>
      </c>
      <c r="X424" s="4">
        <v>3</v>
      </c>
      <c r="Y424" s="4">
        <v>4</v>
      </c>
      <c r="Z424" s="4">
        <v>3</v>
      </c>
      <c r="AA424" s="4">
        <v>3</v>
      </c>
      <c r="AB424" s="4">
        <v>4</v>
      </c>
      <c r="AC424" s="4">
        <v>3</v>
      </c>
      <c r="AD424" s="4">
        <v>4</v>
      </c>
      <c r="AE424" s="4">
        <v>5</v>
      </c>
      <c r="AF424" s="4">
        <v>5</v>
      </c>
      <c r="AG424" s="4">
        <v>5</v>
      </c>
      <c r="AH424" s="4">
        <v>4</v>
      </c>
      <c r="AI424" s="4">
        <v>4</v>
      </c>
      <c r="AJ424" s="4">
        <v>4</v>
      </c>
      <c r="AK424" s="4">
        <v>4</v>
      </c>
      <c r="AL424" s="4">
        <v>5</v>
      </c>
      <c r="AM424" s="4">
        <v>2</v>
      </c>
      <c r="AN424" s="4">
        <v>4</v>
      </c>
      <c r="AO424" s="4">
        <v>4</v>
      </c>
      <c r="AP424" s="4">
        <v>4</v>
      </c>
      <c r="AQ424" s="4">
        <v>3</v>
      </c>
      <c r="AR424" s="4">
        <v>4</v>
      </c>
      <c r="AS424" s="4">
        <v>3</v>
      </c>
      <c r="AT424" s="4">
        <v>4</v>
      </c>
      <c r="AU424" s="4">
        <v>3</v>
      </c>
      <c r="AV424" s="4">
        <v>3</v>
      </c>
      <c r="AW424" s="4">
        <v>3</v>
      </c>
      <c r="AX424" s="4">
        <v>4</v>
      </c>
      <c r="AY424" s="4">
        <v>3</v>
      </c>
      <c r="AZ424" s="4">
        <v>3</v>
      </c>
      <c r="BA424" s="4">
        <v>4</v>
      </c>
      <c r="BB424" s="4">
        <v>4</v>
      </c>
      <c r="BC424" s="4">
        <v>5</v>
      </c>
      <c r="BD424" s="4">
        <v>3</v>
      </c>
      <c r="BE424" s="4">
        <v>4</v>
      </c>
      <c r="BF424" s="4">
        <v>4</v>
      </c>
      <c r="BG424" s="4">
        <v>3</v>
      </c>
      <c r="BH424" s="4">
        <v>4</v>
      </c>
      <c r="BI424" s="4">
        <v>4</v>
      </c>
      <c r="BJ424" s="4">
        <v>3</v>
      </c>
    </row>
    <row r="425" spans="1:62" ht="14" x14ac:dyDescent="0.15">
      <c r="A425" s="20" t="str">
        <f t="shared" si="6"/>
        <v>AgencySA[SQ001]</v>
      </c>
      <c r="B425" s="4" t="s">
        <v>1249</v>
      </c>
      <c r="C425" s="4">
        <v>4</v>
      </c>
      <c r="D425" s="4">
        <v>7</v>
      </c>
      <c r="E425" s="4">
        <v>5</v>
      </c>
      <c r="F425" s="4">
        <v>7</v>
      </c>
      <c r="G425" s="4">
        <v>4</v>
      </c>
      <c r="H425" s="4">
        <v>5</v>
      </c>
      <c r="I425" s="4">
        <v>6</v>
      </c>
      <c r="J425" s="4">
        <v>6</v>
      </c>
      <c r="K425" s="4">
        <v>3</v>
      </c>
      <c r="L425" s="4">
        <v>7</v>
      </c>
      <c r="M425" s="4">
        <v>5</v>
      </c>
      <c r="N425" s="4">
        <v>6</v>
      </c>
      <c r="O425" s="4">
        <v>4</v>
      </c>
      <c r="P425" s="4">
        <v>4</v>
      </c>
      <c r="Q425" s="4">
        <v>4</v>
      </c>
      <c r="R425" s="4">
        <v>1</v>
      </c>
      <c r="S425" s="4">
        <v>7</v>
      </c>
      <c r="T425" s="4">
        <v>5</v>
      </c>
      <c r="U425" s="4">
        <v>6</v>
      </c>
      <c r="V425" s="4">
        <v>6</v>
      </c>
      <c r="W425" s="4">
        <v>5</v>
      </c>
      <c r="X425" s="4">
        <v>7</v>
      </c>
      <c r="Y425" s="4">
        <v>5</v>
      </c>
      <c r="Z425" s="4">
        <v>3</v>
      </c>
      <c r="AA425" s="4">
        <v>4</v>
      </c>
      <c r="AB425" s="4">
        <v>5</v>
      </c>
      <c r="AC425" s="4">
        <v>3</v>
      </c>
      <c r="AD425" s="4">
        <v>6</v>
      </c>
      <c r="AE425" s="4">
        <v>6</v>
      </c>
      <c r="AF425" s="4">
        <v>6</v>
      </c>
      <c r="AG425" s="4">
        <v>7</v>
      </c>
      <c r="AH425" s="4">
        <v>5</v>
      </c>
      <c r="AI425" s="4">
        <v>4</v>
      </c>
      <c r="AJ425" s="4">
        <v>6</v>
      </c>
      <c r="AK425" s="4">
        <v>5</v>
      </c>
      <c r="AL425" s="4">
        <v>6</v>
      </c>
      <c r="AM425" s="4">
        <v>2</v>
      </c>
      <c r="AN425" s="4">
        <v>4</v>
      </c>
      <c r="AO425" s="4">
        <v>7</v>
      </c>
      <c r="AP425" s="4">
        <v>7</v>
      </c>
      <c r="AQ425" s="4">
        <v>5</v>
      </c>
      <c r="AR425" s="4">
        <v>4</v>
      </c>
      <c r="AS425" s="4">
        <v>3</v>
      </c>
      <c r="AT425" s="4">
        <v>2</v>
      </c>
      <c r="AU425" s="4">
        <v>6</v>
      </c>
      <c r="AV425" s="4">
        <v>5</v>
      </c>
      <c r="AW425" s="4">
        <v>7</v>
      </c>
      <c r="AX425" s="4">
        <v>5</v>
      </c>
      <c r="AY425" s="4">
        <v>5</v>
      </c>
      <c r="AZ425" s="4">
        <v>4</v>
      </c>
      <c r="BA425" s="4">
        <v>7</v>
      </c>
      <c r="BB425" s="4">
        <v>6</v>
      </c>
      <c r="BC425" s="4">
        <v>7</v>
      </c>
      <c r="BD425" s="4">
        <v>6</v>
      </c>
      <c r="BE425" s="4">
        <v>5</v>
      </c>
      <c r="BF425" s="4">
        <v>7</v>
      </c>
      <c r="BG425" s="4">
        <v>6</v>
      </c>
      <c r="BH425" s="4">
        <v>4</v>
      </c>
      <c r="BI425" s="4">
        <v>6</v>
      </c>
      <c r="BJ425" s="4">
        <v>4</v>
      </c>
    </row>
    <row r="426" spans="1:62" ht="14" x14ac:dyDescent="0.15">
      <c r="A426" s="20" t="str">
        <f t="shared" si="6"/>
        <v>AgencySA[SQ002]</v>
      </c>
      <c r="B426" s="4" t="s">
        <v>1250</v>
      </c>
      <c r="C426" s="4">
        <v>4</v>
      </c>
      <c r="D426" s="4">
        <v>6</v>
      </c>
      <c r="E426" s="4">
        <v>3</v>
      </c>
      <c r="F426" s="4">
        <v>5</v>
      </c>
      <c r="G426" s="4">
        <v>4</v>
      </c>
      <c r="H426" s="4">
        <v>1</v>
      </c>
      <c r="I426" s="4">
        <v>6</v>
      </c>
      <c r="J426" s="4">
        <v>1</v>
      </c>
      <c r="K426" s="4">
        <v>4</v>
      </c>
      <c r="L426" s="4">
        <v>7</v>
      </c>
      <c r="M426" s="4">
        <v>5</v>
      </c>
      <c r="N426" s="4">
        <v>4</v>
      </c>
      <c r="O426" s="4">
        <v>4</v>
      </c>
      <c r="P426" s="4">
        <v>3</v>
      </c>
      <c r="Q426" s="4">
        <v>4</v>
      </c>
      <c r="R426" s="4">
        <v>1</v>
      </c>
      <c r="S426" s="4">
        <v>6</v>
      </c>
      <c r="T426" s="4">
        <v>5</v>
      </c>
      <c r="U426" s="4">
        <v>4</v>
      </c>
      <c r="V426" s="4">
        <v>6</v>
      </c>
      <c r="W426" s="4">
        <v>3</v>
      </c>
      <c r="X426" s="4">
        <v>1</v>
      </c>
      <c r="Y426" s="4">
        <v>5</v>
      </c>
      <c r="Z426" s="4">
        <v>2</v>
      </c>
      <c r="AA426" s="4">
        <v>2</v>
      </c>
      <c r="AB426" s="4">
        <v>5</v>
      </c>
      <c r="AC426" s="4">
        <v>2</v>
      </c>
      <c r="AD426" s="4">
        <v>4</v>
      </c>
      <c r="AE426" s="4">
        <v>5</v>
      </c>
      <c r="AF426" s="4">
        <v>3</v>
      </c>
      <c r="AG426" s="4">
        <v>7</v>
      </c>
      <c r="AH426" s="4">
        <v>4</v>
      </c>
      <c r="AI426" s="4">
        <v>3</v>
      </c>
      <c r="AJ426" s="4">
        <v>1</v>
      </c>
      <c r="AK426" s="4">
        <v>3</v>
      </c>
      <c r="AL426" s="4">
        <v>4</v>
      </c>
      <c r="AM426" s="4">
        <v>2</v>
      </c>
      <c r="AN426" s="4">
        <v>3</v>
      </c>
      <c r="AO426" s="4">
        <v>5</v>
      </c>
      <c r="AP426" s="4">
        <v>6</v>
      </c>
      <c r="AQ426" s="4">
        <v>3</v>
      </c>
      <c r="AR426" s="4">
        <v>2</v>
      </c>
      <c r="AS426" s="4">
        <v>3</v>
      </c>
      <c r="AT426" s="4">
        <v>5</v>
      </c>
      <c r="AU426" s="4">
        <v>4</v>
      </c>
      <c r="AV426" s="4">
        <v>5</v>
      </c>
      <c r="AW426" s="4">
        <v>5</v>
      </c>
      <c r="AX426" s="4">
        <v>4</v>
      </c>
      <c r="AY426" s="4">
        <v>5</v>
      </c>
      <c r="AZ426" s="4">
        <v>3</v>
      </c>
      <c r="BA426" s="4">
        <v>6</v>
      </c>
      <c r="BB426" s="4">
        <v>5</v>
      </c>
      <c r="BC426" s="4">
        <v>7</v>
      </c>
      <c r="BD426" s="4">
        <v>1</v>
      </c>
      <c r="BE426" s="4">
        <v>4</v>
      </c>
      <c r="BF426" s="4">
        <v>5</v>
      </c>
      <c r="BG426" s="4">
        <v>2</v>
      </c>
      <c r="BH426" s="4">
        <v>2</v>
      </c>
      <c r="BI426" s="4">
        <v>4</v>
      </c>
      <c r="BJ426" s="4">
        <v>3</v>
      </c>
    </row>
    <row r="427" spans="1:62" ht="14" x14ac:dyDescent="0.15">
      <c r="A427" s="20" t="str">
        <f t="shared" si="6"/>
        <v>AgencySA[SQ003]</v>
      </c>
      <c r="B427" s="4" t="s">
        <v>1251</v>
      </c>
      <c r="C427" s="4">
        <v>4</v>
      </c>
      <c r="D427" s="4">
        <v>6</v>
      </c>
      <c r="E427" s="4">
        <v>6</v>
      </c>
      <c r="F427" s="4">
        <v>7</v>
      </c>
      <c r="G427" s="4">
        <v>4</v>
      </c>
      <c r="H427" s="4">
        <v>6</v>
      </c>
      <c r="I427" s="4">
        <v>2</v>
      </c>
      <c r="J427" s="4">
        <v>1</v>
      </c>
      <c r="K427" s="4">
        <v>3</v>
      </c>
      <c r="L427" s="4">
        <v>5</v>
      </c>
      <c r="M427" s="4">
        <v>4</v>
      </c>
      <c r="N427" s="4">
        <v>5</v>
      </c>
      <c r="O427" s="4">
        <v>5</v>
      </c>
      <c r="P427" s="4">
        <v>5</v>
      </c>
      <c r="Q427" s="4">
        <v>1</v>
      </c>
      <c r="R427" s="4">
        <v>1</v>
      </c>
      <c r="S427" s="4">
        <v>7</v>
      </c>
      <c r="T427" s="4">
        <v>5</v>
      </c>
      <c r="U427" s="4">
        <v>6</v>
      </c>
      <c r="V427" s="4">
        <v>3</v>
      </c>
      <c r="W427" s="4">
        <v>4</v>
      </c>
      <c r="X427" s="4">
        <v>1</v>
      </c>
      <c r="Y427" s="4">
        <v>5</v>
      </c>
      <c r="Z427" s="4">
        <v>1</v>
      </c>
      <c r="AA427" s="4">
        <v>5</v>
      </c>
      <c r="AB427" s="4">
        <v>5</v>
      </c>
      <c r="AC427" s="4">
        <v>5</v>
      </c>
      <c r="AD427" s="4">
        <v>2</v>
      </c>
      <c r="AE427" s="4">
        <v>7</v>
      </c>
      <c r="AF427" s="4">
        <v>6</v>
      </c>
      <c r="AG427" s="4">
        <v>7</v>
      </c>
      <c r="AH427" s="4">
        <v>2</v>
      </c>
      <c r="AI427" s="4">
        <v>1</v>
      </c>
      <c r="AJ427" s="4">
        <v>1</v>
      </c>
      <c r="AK427" s="4">
        <v>7</v>
      </c>
      <c r="AL427" s="4">
        <v>2</v>
      </c>
      <c r="AM427" s="4">
        <v>5</v>
      </c>
      <c r="AN427" s="4">
        <v>1</v>
      </c>
      <c r="AO427" s="4">
        <v>6</v>
      </c>
      <c r="AP427" s="4">
        <v>2</v>
      </c>
      <c r="AQ427" s="4">
        <v>3</v>
      </c>
      <c r="AR427" s="4">
        <v>7</v>
      </c>
      <c r="AS427" s="4">
        <v>2</v>
      </c>
      <c r="AT427" s="4">
        <v>3</v>
      </c>
      <c r="AU427" s="4">
        <v>7</v>
      </c>
      <c r="AV427" s="4">
        <v>5</v>
      </c>
      <c r="AW427" s="4">
        <v>5</v>
      </c>
      <c r="AX427" s="4">
        <v>3</v>
      </c>
      <c r="AY427" s="4">
        <v>3</v>
      </c>
      <c r="AZ427" s="4">
        <v>5</v>
      </c>
      <c r="BA427" s="4">
        <v>7</v>
      </c>
      <c r="BB427" s="4">
        <v>7</v>
      </c>
      <c r="BC427" s="4">
        <v>7</v>
      </c>
      <c r="BD427" s="4">
        <v>4</v>
      </c>
      <c r="BE427" s="4">
        <v>5</v>
      </c>
      <c r="BF427" s="4">
        <v>2</v>
      </c>
      <c r="BG427" s="4">
        <v>7</v>
      </c>
      <c r="BH427" s="4">
        <v>4</v>
      </c>
      <c r="BI427" s="4">
        <v>5</v>
      </c>
      <c r="BJ427" s="4">
        <v>3</v>
      </c>
    </row>
    <row r="428" spans="1:62" ht="14" x14ac:dyDescent="0.15">
      <c r="A428" s="20" t="str">
        <f t="shared" si="6"/>
        <v>AgencySA[SQ004]</v>
      </c>
      <c r="B428" s="4" t="s">
        <v>1252</v>
      </c>
      <c r="C428" s="4">
        <v>4</v>
      </c>
      <c r="D428" s="4">
        <v>6</v>
      </c>
      <c r="E428" s="4">
        <v>5</v>
      </c>
      <c r="F428" s="4">
        <v>7</v>
      </c>
      <c r="G428" s="4">
        <v>4</v>
      </c>
      <c r="H428" s="4">
        <v>5</v>
      </c>
      <c r="I428" s="4">
        <v>6</v>
      </c>
      <c r="J428" s="4">
        <v>3</v>
      </c>
      <c r="K428" s="4">
        <v>3</v>
      </c>
      <c r="L428" s="4">
        <v>3</v>
      </c>
      <c r="M428" s="4">
        <v>5</v>
      </c>
      <c r="N428" s="4">
        <v>5</v>
      </c>
      <c r="O428" s="4">
        <v>4</v>
      </c>
      <c r="P428" s="4">
        <v>3</v>
      </c>
      <c r="Q428" s="4">
        <v>5</v>
      </c>
      <c r="R428" s="4">
        <v>1</v>
      </c>
      <c r="S428" s="4">
        <v>7</v>
      </c>
      <c r="T428" s="4">
        <v>6</v>
      </c>
      <c r="U428" s="4">
        <v>5</v>
      </c>
      <c r="V428" s="4">
        <v>5</v>
      </c>
      <c r="W428" s="4">
        <v>2</v>
      </c>
      <c r="X428" s="4">
        <v>1</v>
      </c>
      <c r="Y428" s="4">
        <v>5</v>
      </c>
      <c r="Z428" s="4">
        <v>2</v>
      </c>
      <c r="AA428" s="4">
        <v>5</v>
      </c>
      <c r="AB428" s="4">
        <v>5</v>
      </c>
      <c r="AC428" s="4">
        <v>5</v>
      </c>
      <c r="AD428" s="4">
        <v>2</v>
      </c>
      <c r="AE428" s="4">
        <v>7</v>
      </c>
      <c r="AF428" s="4">
        <v>6</v>
      </c>
      <c r="AG428" s="4">
        <v>7</v>
      </c>
      <c r="AH428" s="4">
        <v>2</v>
      </c>
      <c r="AI428" s="4">
        <v>2</v>
      </c>
      <c r="AJ428" s="4">
        <v>7</v>
      </c>
      <c r="AK428" s="4">
        <v>6</v>
      </c>
      <c r="AL428" s="4">
        <v>5</v>
      </c>
      <c r="AM428" s="4">
        <v>1</v>
      </c>
      <c r="AN428" s="4">
        <v>1</v>
      </c>
      <c r="AO428" s="4">
        <v>5</v>
      </c>
      <c r="AP428" s="4">
        <v>1</v>
      </c>
      <c r="AQ428" s="4">
        <v>4</v>
      </c>
      <c r="AR428" s="4">
        <v>2</v>
      </c>
      <c r="AS428" s="4">
        <v>1</v>
      </c>
      <c r="AT428" s="4">
        <v>1</v>
      </c>
      <c r="AU428" s="4">
        <v>7</v>
      </c>
      <c r="AV428" s="4">
        <v>2</v>
      </c>
      <c r="AW428" s="4">
        <v>5</v>
      </c>
      <c r="AX428" s="4">
        <v>2</v>
      </c>
      <c r="AY428" s="4">
        <v>2</v>
      </c>
      <c r="AZ428" s="4">
        <v>4</v>
      </c>
      <c r="BA428" s="4">
        <v>7</v>
      </c>
      <c r="BB428" s="4">
        <v>5</v>
      </c>
      <c r="BC428" s="4">
        <v>7</v>
      </c>
      <c r="BD428" s="4">
        <v>1</v>
      </c>
      <c r="BE428" s="4">
        <v>4</v>
      </c>
      <c r="BF428" s="4">
        <v>2</v>
      </c>
      <c r="BG428" s="4">
        <v>5</v>
      </c>
      <c r="BH428" s="4">
        <v>4</v>
      </c>
      <c r="BI428" s="4">
        <v>6</v>
      </c>
      <c r="BJ428" s="4">
        <v>3</v>
      </c>
    </row>
    <row r="429" spans="1:62" ht="14" x14ac:dyDescent="0.15">
      <c r="A429" s="20" t="str">
        <f t="shared" si="6"/>
        <v>SocialPresenceSA[SQ001]</v>
      </c>
      <c r="B429" s="4" t="s">
        <v>1253</v>
      </c>
      <c r="C429" s="4">
        <v>3</v>
      </c>
      <c r="D429" s="4">
        <v>4</v>
      </c>
      <c r="E429" s="4">
        <v>4</v>
      </c>
      <c r="F429" s="4">
        <v>5</v>
      </c>
      <c r="G429" s="4">
        <v>4</v>
      </c>
      <c r="H429" s="4">
        <v>2</v>
      </c>
      <c r="I429" s="4">
        <v>5</v>
      </c>
      <c r="J429" s="4">
        <v>1</v>
      </c>
      <c r="K429" s="4">
        <v>4</v>
      </c>
      <c r="L429" s="4">
        <v>5</v>
      </c>
      <c r="M429" s="4">
        <v>5</v>
      </c>
      <c r="N429" s="4">
        <v>4</v>
      </c>
      <c r="O429" s="4">
        <v>1</v>
      </c>
      <c r="P429" s="4">
        <v>3</v>
      </c>
      <c r="Q429" s="4">
        <v>3</v>
      </c>
      <c r="R429" s="4">
        <v>1</v>
      </c>
      <c r="S429" s="4">
        <v>5</v>
      </c>
      <c r="T429" s="4">
        <v>4</v>
      </c>
      <c r="U429" s="4">
        <v>4</v>
      </c>
      <c r="V429" s="4">
        <v>3</v>
      </c>
      <c r="W429" s="4">
        <v>2</v>
      </c>
      <c r="X429" s="4">
        <v>4</v>
      </c>
      <c r="Y429" s="4">
        <v>4</v>
      </c>
      <c r="Z429" s="4">
        <v>1</v>
      </c>
      <c r="AA429" s="4">
        <v>2</v>
      </c>
      <c r="AB429" s="4">
        <v>4</v>
      </c>
      <c r="AC429" s="4">
        <v>3</v>
      </c>
      <c r="AD429" s="4">
        <v>3</v>
      </c>
      <c r="AE429" s="4">
        <v>5</v>
      </c>
      <c r="AF429" s="4">
        <v>4</v>
      </c>
      <c r="AG429" s="4">
        <v>5</v>
      </c>
      <c r="AH429" s="4">
        <v>4</v>
      </c>
      <c r="AI429" s="4">
        <v>3</v>
      </c>
      <c r="AJ429" s="4">
        <v>5</v>
      </c>
      <c r="AK429" s="4">
        <v>4</v>
      </c>
      <c r="AL429" s="4">
        <v>4</v>
      </c>
      <c r="AM429" s="4">
        <v>1</v>
      </c>
      <c r="AN429" s="4">
        <v>2</v>
      </c>
      <c r="AO429" s="4">
        <v>4</v>
      </c>
      <c r="AP429" s="4">
        <v>4</v>
      </c>
      <c r="AQ429" s="4">
        <v>4</v>
      </c>
      <c r="AR429" s="4">
        <v>4</v>
      </c>
      <c r="AS429" s="4">
        <v>1</v>
      </c>
      <c r="AT429" s="4">
        <v>2</v>
      </c>
      <c r="AU429" s="4">
        <v>2</v>
      </c>
      <c r="AV429" s="4">
        <v>4</v>
      </c>
      <c r="AW429" s="4">
        <v>4</v>
      </c>
      <c r="AX429" s="4">
        <v>2</v>
      </c>
      <c r="AY429" s="4">
        <v>4</v>
      </c>
      <c r="AZ429" s="4">
        <v>3</v>
      </c>
      <c r="BA429" s="4">
        <v>5</v>
      </c>
      <c r="BB429" s="4">
        <v>4</v>
      </c>
      <c r="BC429" s="4">
        <v>5</v>
      </c>
      <c r="BD429" s="4">
        <v>3</v>
      </c>
      <c r="BE429" s="4">
        <v>4</v>
      </c>
      <c r="BF429" s="4">
        <v>3</v>
      </c>
      <c r="BG429" s="4">
        <v>4</v>
      </c>
      <c r="BH429" s="4">
        <v>3</v>
      </c>
      <c r="BI429" s="4">
        <v>4</v>
      </c>
      <c r="BJ429" s="4">
        <v>3</v>
      </c>
    </row>
    <row r="430" spans="1:62" ht="14" x14ac:dyDescent="0.15">
      <c r="A430" s="20" t="str">
        <f t="shared" si="6"/>
        <v>SocialPresenceSA[SQ002]</v>
      </c>
      <c r="B430" s="4" t="s">
        <v>1254</v>
      </c>
      <c r="C430" s="4">
        <v>3</v>
      </c>
      <c r="D430" s="4">
        <v>4</v>
      </c>
      <c r="E430" s="4">
        <v>2</v>
      </c>
      <c r="F430" s="4">
        <v>3</v>
      </c>
      <c r="G430" s="4">
        <v>3</v>
      </c>
      <c r="H430" s="4">
        <v>3</v>
      </c>
      <c r="I430" s="4">
        <v>4</v>
      </c>
      <c r="J430" s="4">
        <v>1</v>
      </c>
      <c r="K430" s="4">
        <v>4</v>
      </c>
      <c r="L430" s="4">
        <v>5</v>
      </c>
      <c r="M430" s="4">
        <v>4</v>
      </c>
      <c r="N430" s="4">
        <v>4</v>
      </c>
      <c r="O430" s="4">
        <v>2</v>
      </c>
      <c r="P430" s="4">
        <v>2</v>
      </c>
      <c r="Q430" s="4">
        <v>3</v>
      </c>
      <c r="R430" s="4">
        <v>1</v>
      </c>
      <c r="S430" s="4">
        <v>5</v>
      </c>
      <c r="T430" s="4">
        <v>3</v>
      </c>
      <c r="U430" s="4">
        <v>4</v>
      </c>
      <c r="V430" s="4">
        <v>3</v>
      </c>
      <c r="W430" s="4">
        <v>3</v>
      </c>
      <c r="X430" s="4">
        <v>2</v>
      </c>
      <c r="Y430" s="4">
        <v>4</v>
      </c>
      <c r="Z430" s="4">
        <v>1</v>
      </c>
      <c r="AA430" s="4">
        <v>2</v>
      </c>
      <c r="AB430" s="4">
        <v>4</v>
      </c>
      <c r="AC430" s="4">
        <v>2</v>
      </c>
      <c r="AD430" s="4">
        <v>3</v>
      </c>
      <c r="AE430" s="4">
        <v>4</v>
      </c>
      <c r="AF430" s="4">
        <v>3</v>
      </c>
      <c r="AG430" s="4">
        <v>5</v>
      </c>
      <c r="AH430" s="4">
        <v>3</v>
      </c>
      <c r="AI430" s="4">
        <v>3</v>
      </c>
      <c r="AJ430" s="4">
        <v>5</v>
      </c>
      <c r="AK430" s="4">
        <v>3</v>
      </c>
      <c r="AL430" s="4">
        <v>4</v>
      </c>
      <c r="AM430" s="4">
        <v>1</v>
      </c>
      <c r="AN430" s="4">
        <v>3</v>
      </c>
      <c r="AO430" s="4">
        <v>5</v>
      </c>
      <c r="AP430" s="4">
        <v>3</v>
      </c>
      <c r="AQ430" s="4">
        <v>3</v>
      </c>
      <c r="AR430" s="4">
        <v>4</v>
      </c>
      <c r="AS430" s="4">
        <v>1</v>
      </c>
      <c r="AT430" s="4">
        <v>1</v>
      </c>
      <c r="AU430" s="4">
        <v>2</v>
      </c>
      <c r="AV430" s="4">
        <v>3</v>
      </c>
      <c r="AW430" s="4">
        <v>5</v>
      </c>
      <c r="AX430" s="4">
        <v>2</v>
      </c>
      <c r="AY430" s="4">
        <v>4</v>
      </c>
      <c r="AZ430" s="4">
        <v>3</v>
      </c>
      <c r="BA430" s="4">
        <v>5</v>
      </c>
      <c r="BB430" s="4">
        <v>4</v>
      </c>
      <c r="BC430" s="4">
        <v>5</v>
      </c>
      <c r="BD430" s="4">
        <v>1</v>
      </c>
      <c r="BE430" s="4">
        <v>3</v>
      </c>
      <c r="BF430" s="4">
        <v>3</v>
      </c>
      <c r="BG430" s="4">
        <v>5</v>
      </c>
      <c r="BH430" s="4">
        <v>2</v>
      </c>
      <c r="BI430" s="4">
        <v>4</v>
      </c>
      <c r="BJ430" s="4">
        <v>4</v>
      </c>
    </row>
    <row r="431" spans="1:62" ht="14" x14ac:dyDescent="0.15">
      <c r="A431" s="20" t="str">
        <f t="shared" si="6"/>
        <v>SocialPresenceSA[SQ003]</v>
      </c>
      <c r="B431" s="4" t="s">
        <v>1255</v>
      </c>
      <c r="C431" s="4">
        <v>3</v>
      </c>
      <c r="D431" s="4">
        <v>4</v>
      </c>
      <c r="E431" s="4">
        <v>3</v>
      </c>
      <c r="F431" s="4">
        <v>2</v>
      </c>
      <c r="G431" s="4">
        <v>2</v>
      </c>
      <c r="H431" s="4">
        <v>4</v>
      </c>
      <c r="I431" s="4">
        <v>5</v>
      </c>
      <c r="J431" s="4">
        <v>1</v>
      </c>
      <c r="K431" s="4">
        <v>3</v>
      </c>
      <c r="L431" s="4">
        <v>5</v>
      </c>
      <c r="M431" s="4">
        <v>4</v>
      </c>
      <c r="N431" s="4">
        <v>3</v>
      </c>
      <c r="O431" s="4">
        <v>3</v>
      </c>
      <c r="P431" s="4">
        <v>2</v>
      </c>
      <c r="Q431" s="4">
        <v>2</v>
      </c>
      <c r="R431" s="4">
        <v>1</v>
      </c>
      <c r="S431" s="4">
        <v>4</v>
      </c>
      <c r="T431" s="4">
        <v>3</v>
      </c>
      <c r="U431" s="4">
        <v>2</v>
      </c>
      <c r="V431" s="4">
        <v>3</v>
      </c>
      <c r="W431" s="4">
        <v>2</v>
      </c>
      <c r="X431" s="4">
        <v>1</v>
      </c>
      <c r="Y431" s="4">
        <v>4</v>
      </c>
      <c r="Z431" s="4">
        <v>1</v>
      </c>
      <c r="AA431" s="4">
        <v>1</v>
      </c>
      <c r="AB431" s="4">
        <v>4</v>
      </c>
      <c r="AC431" s="4">
        <v>2</v>
      </c>
      <c r="AD431" s="4">
        <v>3</v>
      </c>
      <c r="AE431" s="4">
        <v>3</v>
      </c>
      <c r="AF431" s="4">
        <v>3</v>
      </c>
      <c r="AG431" s="4">
        <v>5</v>
      </c>
      <c r="AH431" s="4">
        <v>3</v>
      </c>
      <c r="AI431" s="4">
        <v>2</v>
      </c>
      <c r="AJ431" s="4">
        <v>4</v>
      </c>
      <c r="AK431" s="4">
        <v>3</v>
      </c>
      <c r="AL431" s="4">
        <v>3</v>
      </c>
      <c r="AM431" s="4">
        <v>1</v>
      </c>
      <c r="AN431" s="4">
        <v>3</v>
      </c>
      <c r="AO431" s="4">
        <v>3</v>
      </c>
      <c r="AP431" s="4">
        <v>3</v>
      </c>
      <c r="AQ431" s="4">
        <v>3</v>
      </c>
      <c r="AR431" s="4">
        <v>3</v>
      </c>
      <c r="AS431" s="4">
        <v>1</v>
      </c>
      <c r="AT431" s="4">
        <v>1</v>
      </c>
      <c r="AU431" s="4">
        <v>1</v>
      </c>
      <c r="AV431" s="4">
        <v>3</v>
      </c>
      <c r="AW431" s="4">
        <v>5</v>
      </c>
      <c r="AX431" s="4">
        <v>1</v>
      </c>
      <c r="AY431" s="4">
        <v>4</v>
      </c>
      <c r="AZ431" s="4">
        <v>3</v>
      </c>
      <c r="BA431" s="4">
        <v>5</v>
      </c>
      <c r="BB431" s="4">
        <v>5</v>
      </c>
      <c r="BC431" s="4">
        <v>5</v>
      </c>
      <c r="BD431" s="4">
        <v>1</v>
      </c>
      <c r="BE431" s="4">
        <v>3</v>
      </c>
      <c r="BF431" s="4">
        <v>2</v>
      </c>
      <c r="BG431" s="4">
        <v>5</v>
      </c>
      <c r="BH431" s="4">
        <v>3</v>
      </c>
      <c r="BI431" s="4">
        <v>3</v>
      </c>
      <c r="BJ431" s="4">
        <v>3</v>
      </c>
    </row>
    <row r="432" spans="1:62" ht="14" x14ac:dyDescent="0.15">
      <c r="A432" s="20" t="str">
        <f t="shared" si="6"/>
        <v>SocialPresenceSA[SQ004]</v>
      </c>
      <c r="B432" s="4" t="s">
        <v>1256</v>
      </c>
      <c r="C432" s="4">
        <v>3</v>
      </c>
      <c r="D432" s="4">
        <v>4</v>
      </c>
      <c r="E432" s="4">
        <v>2</v>
      </c>
      <c r="F432" s="4">
        <v>5</v>
      </c>
      <c r="G432" s="4">
        <v>4</v>
      </c>
      <c r="H432" s="4">
        <v>3</v>
      </c>
      <c r="I432" s="4">
        <v>4</v>
      </c>
      <c r="J432" s="4">
        <v>1</v>
      </c>
      <c r="K432" s="4">
        <v>4</v>
      </c>
      <c r="L432" s="4">
        <v>5</v>
      </c>
      <c r="M432" s="4">
        <v>4</v>
      </c>
      <c r="N432" s="4">
        <v>3</v>
      </c>
      <c r="O432" s="4">
        <v>2</v>
      </c>
      <c r="P432" s="4">
        <v>2</v>
      </c>
      <c r="Q432" s="4">
        <v>1</v>
      </c>
      <c r="R432" s="4">
        <v>1</v>
      </c>
      <c r="S432" s="4">
        <v>5</v>
      </c>
      <c r="T432" s="4">
        <v>3</v>
      </c>
      <c r="U432" s="4">
        <v>2</v>
      </c>
      <c r="V432" s="4">
        <v>2</v>
      </c>
      <c r="W432" s="4">
        <v>3</v>
      </c>
      <c r="X432" s="4">
        <v>1</v>
      </c>
      <c r="Y432" s="4">
        <v>4</v>
      </c>
      <c r="Z432" s="4">
        <v>1</v>
      </c>
      <c r="AA432" s="4">
        <v>1</v>
      </c>
      <c r="AB432" s="4">
        <v>4</v>
      </c>
      <c r="AC432" s="4">
        <v>2</v>
      </c>
      <c r="AD432" s="4">
        <v>2</v>
      </c>
      <c r="AE432" s="4">
        <v>3</v>
      </c>
      <c r="AF432" s="4">
        <v>2</v>
      </c>
      <c r="AG432" s="4">
        <v>5</v>
      </c>
      <c r="AH432" s="4">
        <v>3</v>
      </c>
      <c r="AI432" s="4">
        <v>2</v>
      </c>
      <c r="AJ432" s="4">
        <v>4</v>
      </c>
      <c r="AK432" s="4">
        <v>4</v>
      </c>
      <c r="AL432" s="4">
        <v>3</v>
      </c>
      <c r="AM432" s="4">
        <v>1</v>
      </c>
      <c r="AN432" s="4">
        <v>2</v>
      </c>
      <c r="AO432" s="4">
        <v>3</v>
      </c>
      <c r="AP432" s="4">
        <v>4</v>
      </c>
      <c r="AQ432" s="4">
        <v>3</v>
      </c>
      <c r="AR432" s="4">
        <v>3</v>
      </c>
      <c r="AS432" s="4">
        <v>1</v>
      </c>
      <c r="AT432" s="4">
        <v>1</v>
      </c>
      <c r="AU432" s="4">
        <v>1</v>
      </c>
      <c r="AV432" s="4">
        <v>3</v>
      </c>
      <c r="AW432" s="4">
        <v>5</v>
      </c>
      <c r="AX432" s="4">
        <v>2</v>
      </c>
      <c r="AY432" s="4">
        <v>4</v>
      </c>
      <c r="AZ432" s="4">
        <v>3</v>
      </c>
      <c r="BA432" s="4">
        <v>4</v>
      </c>
      <c r="BB432" s="4">
        <v>3</v>
      </c>
      <c r="BC432" s="4">
        <v>4</v>
      </c>
      <c r="BD432" s="4">
        <v>1</v>
      </c>
      <c r="BE432" s="4">
        <v>2</v>
      </c>
      <c r="BF432" s="4">
        <v>2</v>
      </c>
      <c r="BG432" s="4">
        <v>4</v>
      </c>
      <c r="BH432" s="4">
        <v>2</v>
      </c>
      <c r="BI432" s="4">
        <v>3</v>
      </c>
      <c r="BJ432" s="4">
        <v>3</v>
      </c>
    </row>
    <row r="433" spans="1:62" ht="14" x14ac:dyDescent="0.15">
      <c r="A433" s="20" t="str">
        <f t="shared" si="6"/>
        <v>SocialPresenceSA[SQ005]</v>
      </c>
      <c r="B433" s="4" t="s">
        <v>1257</v>
      </c>
      <c r="C433" s="4">
        <v>3</v>
      </c>
      <c r="D433" s="4">
        <v>4</v>
      </c>
      <c r="E433" s="4">
        <v>3</v>
      </c>
      <c r="F433" s="4">
        <v>5</v>
      </c>
      <c r="G433" s="4">
        <v>2</v>
      </c>
      <c r="H433" s="4">
        <v>3</v>
      </c>
      <c r="I433" s="4">
        <v>4</v>
      </c>
      <c r="J433" s="4">
        <v>1</v>
      </c>
      <c r="K433" s="4">
        <v>3</v>
      </c>
      <c r="L433" s="4">
        <v>5</v>
      </c>
      <c r="M433" s="4">
        <v>4</v>
      </c>
      <c r="N433" s="4">
        <v>3</v>
      </c>
      <c r="O433" s="4">
        <v>1</v>
      </c>
      <c r="P433" s="4">
        <v>3</v>
      </c>
      <c r="Q433" s="4">
        <v>2</v>
      </c>
      <c r="R433" s="4">
        <v>1</v>
      </c>
      <c r="S433" s="4">
        <v>4</v>
      </c>
      <c r="T433" s="4">
        <v>2</v>
      </c>
      <c r="U433" s="4">
        <v>3</v>
      </c>
      <c r="V433" s="4">
        <v>3</v>
      </c>
      <c r="W433" s="4">
        <v>2</v>
      </c>
      <c r="X433" s="4">
        <v>1</v>
      </c>
      <c r="Y433" s="4">
        <v>4</v>
      </c>
      <c r="Z433" s="4">
        <v>1</v>
      </c>
      <c r="AA433" s="4">
        <v>1</v>
      </c>
      <c r="AB433" s="4">
        <v>3</v>
      </c>
      <c r="AC433" s="4">
        <v>2</v>
      </c>
      <c r="AD433" s="4">
        <v>4</v>
      </c>
      <c r="AE433" s="4">
        <v>3</v>
      </c>
      <c r="AF433" s="4">
        <v>3</v>
      </c>
      <c r="AG433" s="4">
        <v>5</v>
      </c>
      <c r="AH433" s="4">
        <v>3</v>
      </c>
      <c r="AI433" s="4">
        <v>2</v>
      </c>
      <c r="AJ433" s="4">
        <v>4</v>
      </c>
      <c r="AK433" s="4">
        <v>3</v>
      </c>
      <c r="AL433" s="4">
        <v>3</v>
      </c>
      <c r="AM433" s="4">
        <v>1</v>
      </c>
      <c r="AN433" s="4">
        <v>1</v>
      </c>
      <c r="AO433" s="4">
        <v>4</v>
      </c>
      <c r="AP433" s="4">
        <v>2</v>
      </c>
      <c r="AQ433" s="4">
        <v>3</v>
      </c>
      <c r="AR433" s="4">
        <v>4</v>
      </c>
      <c r="AS433" s="4">
        <v>1</v>
      </c>
      <c r="AT433" s="4">
        <v>1</v>
      </c>
      <c r="AU433" s="4">
        <v>2</v>
      </c>
      <c r="AV433" s="4">
        <v>3</v>
      </c>
      <c r="AW433" s="4">
        <v>5</v>
      </c>
      <c r="AX433" s="4">
        <v>1</v>
      </c>
      <c r="AY433" s="4">
        <v>3</v>
      </c>
      <c r="AZ433" s="4">
        <v>3</v>
      </c>
      <c r="BA433" s="4">
        <v>4</v>
      </c>
      <c r="BB433" s="4">
        <v>3</v>
      </c>
      <c r="BC433" s="4">
        <v>5</v>
      </c>
      <c r="BD433" s="4">
        <v>1</v>
      </c>
      <c r="BE433" s="4">
        <v>3</v>
      </c>
      <c r="BF433" s="4">
        <v>2</v>
      </c>
      <c r="BG433" s="4">
        <v>4</v>
      </c>
      <c r="BH433" s="4">
        <v>3</v>
      </c>
      <c r="BI433" s="4">
        <v>2</v>
      </c>
      <c r="BJ433" s="4">
        <v>4</v>
      </c>
    </row>
    <row r="434" spans="1:62" ht="14" x14ac:dyDescent="0.15">
      <c r="A434" s="20" t="str">
        <f t="shared" si="6"/>
        <v>KommunikationsstilSA[SQ001]</v>
      </c>
      <c r="B434" s="4" t="s">
        <v>1078</v>
      </c>
      <c r="C434" s="4">
        <v>3</v>
      </c>
      <c r="D434" s="4">
        <v>4</v>
      </c>
      <c r="E434" s="4">
        <v>4</v>
      </c>
      <c r="F434" s="4">
        <v>4</v>
      </c>
      <c r="G434" s="4">
        <v>3</v>
      </c>
      <c r="H434" s="4">
        <v>2</v>
      </c>
      <c r="I434" s="4">
        <v>4</v>
      </c>
      <c r="J434" s="4">
        <v>2</v>
      </c>
      <c r="K434" s="4">
        <v>4</v>
      </c>
      <c r="L434" s="4">
        <v>5</v>
      </c>
      <c r="M434" s="4">
        <v>4</v>
      </c>
      <c r="N434" s="4">
        <v>4</v>
      </c>
      <c r="O434" s="4">
        <v>1</v>
      </c>
      <c r="P434" s="4">
        <v>2</v>
      </c>
      <c r="Q434" s="4">
        <v>3</v>
      </c>
      <c r="R434" s="4">
        <v>2</v>
      </c>
      <c r="S434" s="4">
        <v>5</v>
      </c>
      <c r="T434" s="4">
        <v>4</v>
      </c>
      <c r="U434" s="4">
        <v>4</v>
      </c>
      <c r="V434" s="4">
        <v>3</v>
      </c>
      <c r="W434" s="4">
        <v>3</v>
      </c>
      <c r="X434" s="4">
        <v>1</v>
      </c>
      <c r="Y434" s="4">
        <v>4</v>
      </c>
      <c r="Z434" s="4">
        <v>1</v>
      </c>
      <c r="AA434" s="4">
        <v>2</v>
      </c>
      <c r="AB434" s="4">
        <v>4</v>
      </c>
      <c r="AC434" s="4">
        <v>5</v>
      </c>
      <c r="AD434" s="4">
        <v>5</v>
      </c>
      <c r="AE434" s="4">
        <v>4</v>
      </c>
      <c r="AF434" s="4">
        <v>4</v>
      </c>
      <c r="AG434" s="4">
        <v>4</v>
      </c>
      <c r="AH434" s="4">
        <v>4</v>
      </c>
      <c r="AI434" s="4">
        <v>1</v>
      </c>
      <c r="AJ434" s="4">
        <v>5</v>
      </c>
      <c r="AK434" s="4">
        <v>4</v>
      </c>
      <c r="AL434" s="4">
        <v>4</v>
      </c>
      <c r="AM434" s="4">
        <v>1</v>
      </c>
      <c r="AN434" s="4">
        <v>4</v>
      </c>
      <c r="AO434" s="4">
        <v>5</v>
      </c>
      <c r="AP434" s="4">
        <v>4</v>
      </c>
      <c r="AQ434" s="4">
        <v>4</v>
      </c>
      <c r="AR434" s="4">
        <v>4</v>
      </c>
      <c r="AS434" s="4">
        <v>3</v>
      </c>
      <c r="AT434" s="4">
        <v>1</v>
      </c>
      <c r="AU434" s="4">
        <v>1</v>
      </c>
      <c r="AV434" s="4">
        <v>4</v>
      </c>
      <c r="AW434" s="4">
        <v>4</v>
      </c>
      <c r="AX434" s="4">
        <v>3</v>
      </c>
      <c r="AY434" s="4">
        <v>4</v>
      </c>
      <c r="AZ434" s="4">
        <v>3</v>
      </c>
      <c r="BA434" s="4">
        <v>4</v>
      </c>
      <c r="BB434" s="4">
        <v>4</v>
      </c>
      <c r="BC434" s="4">
        <v>4</v>
      </c>
      <c r="BD434" s="4">
        <v>1</v>
      </c>
      <c r="BE434" s="4">
        <v>3</v>
      </c>
      <c r="BF434" s="4">
        <v>3</v>
      </c>
      <c r="BG434" s="4">
        <v>4</v>
      </c>
      <c r="BH434" s="4">
        <v>3</v>
      </c>
      <c r="BI434" s="4">
        <v>5</v>
      </c>
      <c r="BJ434" s="4">
        <v>3</v>
      </c>
    </row>
    <row r="435" spans="1:62" ht="14" x14ac:dyDescent="0.15">
      <c r="A435" s="20" t="str">
        <f t="shared" si="6"/>
        <v>KommunikationsstilSA[SQ002]</v>
      </c>
      <c r="B435" s="4" t="s">
        <v>1079</v>
      </c>
      <c r="C435" s="4">
        <v>3</v>
      </c>
      <c r="D435" s="4">
        <v>4</v>
      </c>
      <c r="E435" s="4">
        <v>2</v>
      </c>
      <c r="F435" s="4">
        <v>3</v>
      </c>
      <c r="G435" s="4">
        <v>3</v>
      </c>
      <c r="H435" s="4">
        <v>2</v>
      </c>
      <c r="I435" s="4">
        <v>4</v>
      </c>
      <c r="J435" s="4">
        <v>2</v>
      </c>
      <c r="K435" s="4">
        <v>4</v>
      </c>
      <c r="L435" s="4">
        <v>5</v>
      </c>
      <c r="M435" s="4">
        <v>4</v>
      </c>
      <c r="N435" s="4">
        <v>4</v>
      </c>
      <c r="O435" s="4">
        <v>2</v>
      </c>
      <c r="P435" s="4">
        <v>2</v>
      </c>
      <c r="Q435" s="4">
        <v>1</v>
      </c>
      <c r="R435" s="4">
        <v>4</v>
      </c>
      <c r="S435" s="4">
        <v>4</v>
      </c>
      <c r="T435" s="4">
        <v>3</v>
      </c>
      <c r="U435" s="4">
        <v>4</v>
      </c>
      <c r="V435" s="4">
        <v>3</v>
      </c>
      <c r="W435" s="4">
        <v>3</v>
      </c>
      <c r="X435" s="4">
        <v>2</v>
      </c>
      <c r="Y435" s="4">
        <v>4</v>
      </c>
      <c r="Z435" s="4">
        <v>1</v>
      </c>
      <c r="AA435" s="4">
        <v>3</v>
      </c>
      <c r="AB435" s="4">
        <v>4</v>
      </c>
      <c r="AC435" s="4">
        <v>4</v>
      </c>
      <c r="AD435" s="4">
        <v>5</v>
      </c>
      <c r="AE435" s="4">
        <v>2</v>
      </c>
      <c r="AF435" s="4">
        <v>4</v>
      </c>
      <c r="AG435" s="4">
        <v>5</v>
      </c>
      <c r="AH435" s="4">
        <v>4</v>
      </c>
      <c r="AI435" s="4">
        <v>3</v>
      </c>
      <c r="AJ435" s="4">
        <v>5</v>
      </c>
      <c r="AK435" s="4">
        <v>4</v>
      </c>
      <c r="AL435" s="4">
        <v>3</v>
      </c>
      <c r="AM435" s="4">
        <v>1</v>
      </c>
      <c r="AN435" s="4">
        <v>4</v>
      </c>
      <c r="AO435" s="4">
        <v>5</v>
      </c>
      <c r="AP435" s="4">
        <v>3</v>
      </c>
      <c r="AQ435" s="4">
        <v>4</v>
      </c>
      <c r="AR435" s="4">
        <v>4</v>
      </c>
      <c r="AS435" s="4">
        <v>2</v>
      </c>
      <c r="AT435" s="4">
        <v>1</v>
      </c>
      <c r="AU435" s="4">
        <v>1</v>
      </c>
      <c r="AV435" s="4">
        <v>4</v>
      </c>
      <c r="AW435" s="4">
        <v>4</v>
      </c>
      <c r="AX435" s="4">
        <v>3</v>
      </c>
      <c r="AY435" s="4">
        <v>4</v>
      </c>
      <c r="AZ435" s="4">
        <v>3</v>
      </c>
      <c r="BA435" s="4">
        <v>4</v>
      </c>
      <c r="BB435" s="4">
        <v>3</v>
      </c>
      <c r="BC435" s="4">
        <v>4</v>
      </c>
      <c r="BD435" s="4">
        <v>1</v>
      </c>
      <c r="BE435" s="4">
        <v>3</v>
      </c>
      <c r="BF435" s="4">
        <v>3</v>
      </c>
      <c r="BG435" s="4">
        <v>4</v>
      </c>
      <c r="BH435" s="4">
        <v>3</v>
      </c>
      <c r="BI435" s="4">
        <v>5</v>
      </c>
      <c r="BJ435" s="4">
        <v>3</v>
      </c>
    </row>
    <row r="436" spans="1:62" ht="14" x14ac:dyDescent="0.15">
      <c r="A436" s="20" t="str">
        <f t="shared" si="6"/>
        <v>KommunikationsstilSA[SQ003]</v>
      </c>
      <c r="B436" s="4" t="s">
        <v>1080</v>
      </c>
      <c r="C436" s="4">
        <v>3</v>
      </c>
      <c r="D436" s="4">
        <v>4</v>
      </c>
      <c r="E436" s="4">
        <v>3</v>
      </c>
      <c r="F436" s="4">
        <v>5</v>
      </c>
      <c r="G436" s="4">
        <v>3</v>
      </c>
      <c r="H436" s="4">
        <v>1</v>
      </c>
      <c r="I436" s="4">
        <v>4</v>
      </c>
      <c r="J436" s="4">
        <v>2</v>
      </c>
      <c r="K436" s="4">
        <v>4</v>
      </c>
      <c r="L436" s="4">
        <v>5</v>
      </c>
      <c r="M436" s="4">
        <v>4</v>
      </c>
      <c r="N436" s="4">
        <v>5</v>
      </c>
      <c r="O436" s="4">
        <v>1</v>
      </c>
      <c r="P436" s="4">
        <v>2</v>
      </c>
      <c r="Q436" s="4">
        <v>3</v>
      </c>
      <c r="R436" s="4">
        <v>3</v>
      </c>
      <c r="S436" s="4">
        <v>5</v>
      </c>
      <c r="T436" s="4">
        <v>4</v>
      </c>
      <c r="U436" s="4">
        <v>4</v>
      </c>
      <c r="V436" s="4">
        <v>4</v>
      </c>
      <c r="W436" s="4">
        <v>3</v>
      </c>
      <c r="X436" s="4">
        <v>2</v>
      </c>
      <c r="Y436" s="4">
        <v>4</v>
      </c>
      <c r="Z436" s="4">
        <v>1</v>
      </c>
      <c r="AA436" s="4">
        <v>1</v>
      </c>
      <c r="AB436" s="4">
        <v>4</v>
      </c>
      <c r="AC436" s="4">
        <v>4</v>
      </c>
      <c r="AD436" s="4">
        <v>5</v>
      </c>
      <c r="AE436" s="4">
        <v>4</v>
      </c>
      <c r="AF436" s="4">
        <v>5</v>
      </c>
      <c r="AG436" s="4">
        <v>4</v>
      </c>
      <c r="AH436" s="4">
        <v>4</v>
      </c>
      <c r="AI436" s="4">
        <v>1</v>
      </c>
      <c r="AJ436" s="4">
        <v>5</v>
      </c>
      <c r="AK436" s="4">
        <v>3</v>
      </c>
      <c r="AL436" s="4">
        <v>4</v>
      </c>
      <c r="AM436" s="4">
        <v>1</v>
      </c>
      <c r="AN436" s="4">
        <v>4</v>
      </c>
      <c r="AO436" s="4">
        <v>5</v>
      </c>
      <c r="AP436" s="4">
        <v>4</v>
      </c>
      <c r="AQ436" s="4">
        <v>4</v>
      </c>
      <c r="AR436" s="4">
        <v>4</v>
      </c>
      <c r="AS436" s="4">
        <v>3</v>
      </c>
      <c r="AT436" s="4">
        <v>2</v>
      </c>
      <c r="AU436" s="4">
        <v>1</v>
      </c>
      <c r="AV436" s="4">
        <v>4</v>
      </c>
      <c r="AW436" s="4">
        <v>5</v>
      </c>
      <c r="AX436" s="4">
        <v>4</v>
      </c>
      <c r="AY436" s="4">
        <v>4</v>
      </c>
      <c r="AZ436" s="4">
        <v>4</v>
      </c>
      <c r="BA436" s="4">
        <v>5</v>
      </c>
      <c r="BB436" s="4">
        <v>4</v>
      </c>
      <c r="BC436" s="4">
        <v>4</v>
      </c>
      <c r="BD436" s="4">
        <v>1</v>
      </c>
      <c r="BE436" s="4">
        <v>4</v>
      </c>
      <c r="BF436" s="4">
        <v>4</v>
      </c>
      <c r="BG436" s="4">
        <v>4</v>
      </c>
      <c r="BH436" s="4">
        <v>3</v>
      </c>
      <c r="BI436" s="4">
        <v>5</v>
      </c>
      <c r="BJ436" s="4">
        <v>4</v>
      </c>
    </row>
    <row r="437" spans="1:62" ht="14" x14ac:dyDescent="0.15">
      <c r="A437" s="20" t="str">
        <f t="shared" si="6"/>
        <v>ValueAlignmentSA[SQ001]</v>
      </c>
      <c r="B437" s="4" t="s">
        <v>1081</v>
      </c>
      <c r="C437" s="4">
        <v>3</v>
      </c>
      <c r="D437" s="4">
        <v>5</v>
      </c>
      <c r="E437" s="4">
        <v>3</v>
      </c>
      <c r="F437" s="4">
        <v>4</v>
      </c>
      <c r="G437" s="4">
        <v>4</v>
      </c>
      <c r="H437" s="4">
        <v>2</v>
      </c>
      <c r="I437" s="4">
        <v>2</v>
      </c>
      <c r="J437" s="4">
        <v>4</v>
      </c>
      <c r="K437" s="4">
        <v>4</v>
      </c>
      <c r="L437" s="4">
        <v>3</v>
      </c>
      <c r="M437" s="4">
        <v>3</v>
      </c>
      <c r="N437" s="4">
        <v>3</v>
      </c>
      <c r="O437" s="4">
        <v>1</v>
      </c>
      <c r="P437" s="4">
        <v>2</v>
      </c>
      <c r="Q437" s="4">
        <v>1</v>
      </c>
      <c r="R437" s="4">
        <v>4</v>
      </c>
      <c r="S437" s="4">
        <v>4</v>
      </c>
      <c r="T437" s="4">
        <v>2</v>
      </c>
      <c r="U437" s="4">
        <v>3</v>
      </c>
      <c r="V437" s="4">
        <v>4</v>
      </c>
      <c r="W437" s="4">
        <v>2</v>
      </c>
      <c r="X437" s="4">
        <v>3</v>
      </c>
      <c r="Y437" s="4">
        <v>4</v>
      </c>
      <c r="Z437" s="4">
        <v>1</v>
      </c>
      <c r="AA437" s="4">
        <v>1</v>
      </c>
      <c r="AB437" s="4">
        <v>3</v>
      </c>
      <c r="AC437" s="4">
        <v>2</v>
      </c>
      <c r="AD437" s="4">
        <v>4</v>
      </c>
      <c r="AE437" s="4">
        <v>3</v>
      </c>
      <c r="AF437" s="4">
        <v>3</v>
      </c>
      <c r="AG437" s="4">
        <v>5</v>
      </c>
      <c r="AH437" s="4">
        <v>3</v>
      </c>
      <c r="AI437" s="4">
        <v>2</v>
      </c>
      <c r="AJ437" s="4">
        <v>3</v>
      </c>
      <c r="AK437" s="4">
        <v>2</v>
      </c>
      <c r="AL437" s="4">
        <v>2</v>
      </c>
      <c r="AM437" s="4">
        <v>1</v>
      </c>
      <c r="AN437" s="4">
        <v>2</v>
      </c>
      <c r="AO437" s="4">
        <v>1</v>
      </c>
      <c r="AP437" s="4">
        <v>3</v>
      </c>
      <c r="AQ437" s="4">
        <v>3</v>
      </c>
      <c r="AR437" s="4">
        <v>2</v>
      </c>
      <c r="AS437" s="4">
        <v>1</v>
      </c>
      <c r="AT437" s="4">
        <v>1</v>
      </c>
      <c r="AU437" s="4">
        <v>1</v>
      </c>
      <c r="AV437" s="4">
        <v>1</v>
      </c>
      <c r="AW437" s="4">
        <v>3</v>
      </c>
      <c r="AX437" s="4">
        <v>1</v>
      </c>
      <c r="AY437" s="4">
        <v>4</v>
      </c>
      <c r="AZ437" s="4">
        <v>3</v>
      </c>
      <c r="BA437" s="4">
        <v>4</v>
      </c>
      <c r="BB437" s="4">
        <v>4</v>
      </c>
      <c r="BC437" s="4">
        <v>3</v>
      </c>
      <c r="BD437" s="4">
        <v>1</v>
      </c>
      <c r="BE437" s="4">
        <v>2</v>
      </c>
      <c r="BF437" s="4">
        <v>2</v>
      </c>
      <c r="BG437" s="4">
        <v>4</v>
      </c>
      <c r="BH437" s="4">
        <v>2</v>
      </c>
      <c r="BI437" s="4">
        <v>4</v>
      </c>
      <c r="BJ437" s="4">
        <v>2</v>
      </c>
    </row>
    <row r="438" spans="1:62" ht="14" x14ac:dyDescent="0.15">
      <c r="A438" s="20" t="str">
        <f t="shared" si="6"/>
        <v>ValueAlignmentSA[SQ002]</v>
      </c>
      <c r="B438" s="4" t="s">
        <v>1082</v>
      </c>
      <c r="C438" s="4">
        <v>3</v>
      </c>
      <c r="D438" s="4">
        <v>5</v>
      </c>
      <c r="E438" s="4">
        <v>3</v>
      </c>
      <c r="F438" s="4">
        <v>4</v>
      </c>
      <c r="G438" s="4">
        <v>4</v>
      </c>
      <c r="H438" s="4">
        <v>3</v>
      </c>
      <c r="I438" s="4">
        <v>3</v>
      </c>
      <c r="J438" s="4">
        <v>3</v>
      </c>
      <c r="K438" s="4">
        <v>3</v>
      </c>
      <c r="L438" s="4">
        <v>5</v>
      </c>
      <c r="M438" s="4">
        <v>3</v>
      </c>
      <c r="N438" s="4">
        <v>3</v>
      </c>
      <c r="O438" s="4">
        <v>1</v>
      </c>
      <c r="P438" s="4">
        <v>4</v>
      </c>
      <c r="Q438" s="4">
        <v>4</v>
      </c>
      <c r="R438" s="4">
        <v>4</v>
      </c>
      <c r="S438" s="4">
        <v>5</v>
      </c>
      <c r="T438" s="4">
        <v>2</v>
      </c>
      <c r="U438" s="4">
        <v>3</v>
      </c>
      <c r="V438" s="4">
        <v>4</v>
      </c>
      <c r="W438" s="4">
        <v>2</v>
      </c>
      <c r="X438" s="4">
        <v>3</v>
      </c>
      <c r="Y438" s="4">
        <v>4</v>
      </c>
      <c r="Z438" s="4">
        <v>1</v>
      </c>
      <c r="AA438" s="4">
        <v>4</v>
      </c>
      <c r="AB438" s="4">
        <v>4</v>
      </c>
      <c r="AC438" s="4">
        <v>2</v>
      </c>
      <c r="AD438" s="4">
        <v>5</v>
      </c>
      <c r="AE438" s="4">
        <v>3</v>
      </c>
      <c r="AF438" s="4">
        <v>4</v>
      </c>
      <c r="AG438" s="4">
        <v>5</v>
      </c>
      <c r="AH438" s="4">
        <v>3</v>
      </c>
      <c r="AI438" s="4">
        <v>3</v>
      </c>
      <c r="AJ438" s="4">
        <v>4</v>
      </c>
      <c r="AK438" s="4">
        <v>4</v>
      </c>
      <c r="AL438" s="4">
        <v>4</v>
      </c>
      <c r="AM438" s="4">
        <v>2</v>
      </c>
      <c r="AN438" s="4">
        <v>3</v>
      </c>
      <c r="AO438" s="4">
        <v>5</v>
      </c>
      <c r="AP438" s="4">
        <v>4</v>
      </c>
      <c r="AQ438" s="4">
        <v>3</v>
      </c>
      <c r="AR438" s="4">
        <v>2</v>
      </c>
      <c r="AS438" s="4">
        <v>3</v>
      </c>
      <c r="AT438" s="4">
        <v>4</v>
      </c>
      <c r="AU438" s="4">
        <v>2</v>
      </c>
      <c r="AV438" s="4">
        <v>2</v>
      </c>
      <c r="AW438" s="4">
        <v>4</v>
      </c>
      <c r="AX438" s="4">
        <v>4</v>
      </c>
      <c r="AY438" s="4">
        <v>4</v>
      </c>
      <c r="AZ438" s="4">
        <v>3</v>
      </c>
      <c r="BA438" s="4">
        <v>4</v>
      </c>
      <c r="BB438" s="4">
        <v>4</v>
      </c>
      <c r="BC438" s="4">
        <v>4</v>
      </c>
      <c r="BD438" s="4">
        <v>3</v>
      </c>
      <c r="BE438" s="4">
        <v>3</v>
      </c>
      <c r="BF438" s="4">
        <v>4</v>
      </c>
      <c r="BG438" s="4">
        <v>5</v>
      </c>
      <c r="BH438" s="4">
        <v>3</v>
      </c>
      <c r="BI438" s="4">
        <v>5</v>
      </c>
      <c r="BJ438" s="4">
        <v>4</v>
      </c>
    </row>
    <row r="439" spans="1:62" ht="14" x14ac:dyDescent="0.15">
      <c r="A439" s="20" t="str">
        <f t="shared" si="6"/>
        <v>ValueAlignmentSA[SQ003]</v>
      </c>
      <c r="B439" s="4" t="s">
        <v>1083</v>
      </c>
      <c r="C439" s="4">
        <v>3</v>
      </c>
      <c r="D439" s="4">
        <v>5</v>
      </c>
      <c r="E439" s="4">
        <v>4</v>
      </c>
      <c r="F439" s="4">
        <v>5</v>
      </c>
      <c r="G439" s="4">
        <v>3</v>
      </c>
      <c r="H439" s="4">
        <v>4</v>
      </c>
      <c r="I439" s="4">
        <v>3</v>
      </c>
      <c r="J439" s="4">
        <v>2</v>
      </c>
      <c r="K439" s="4">
        <v>4</v>
      </c>
      <c r="L439" s="4">
        <v>5</v>
      </c>
      <c r="M439" s="4">
        <v>3</v>
      </c>
      <c r="N439" s="4">
        <v>5</v>
      </c>
      <c r="O439" s="4">
        <v>1</v>
      </c>
      <c r="P439" s="4">
        <v>4</v>
      </c>
      <c r="Q439" s="4">
        <v>4</v>
      </c>
      <c r="R439" s="4">
        <v>2</v>
      </c>
      <c r="S439" s="4">
        <v>5</v>
      </c>
      <c r="T439" s="4">
        <v>4</v>
      </c>
      <c r="U439" s="4">
        <v>4</v>
      </c>
      <c r="V439" s="4">
        <v>4</v>
      </c>
      <c r="W439" s="4">
        <v>3</v>
      </c>
      <c r="X439" s="4">
        <v>2</v>
      </c>
      <c r="Y439" s="4">
        <v>4</v>
      </c>
      <c r="Z439" s="4">
        <v>1</v>
      </c>
      <c r="AA439" s="4">
        <v>4</v>
      </c>
      <c r="AB439" s="4">
        <v>4</v>
      </c>
      <c r="AC439" s="4">
        <v>2</v>
      </c>
      <c r="AD439" s="4">
        <v>5</v>
      </c>
      <c r="AE439" s="4">
        <v>4</v>
      </c>
      <c r="AF439" s="4">
        <v>5</v>
      </c>
      <c r="AG439" s="4">
        <v>5</v>
      </c>
      <c r="AH439" s="4">
        <v>4</v>
      </c>
      <c r="AI439" s="4">
        <v>4</v>
      </c>
      <c r="AJ439" s="4">
        <v>5</v>
      </c>
      <c r="AK439" s="4">
        <v>5</v>
      </c>
      <c r="AL439" s="4">
        <v>4</v>
      </c>
      <c r="AM439" s="4">
        <v>2</v>
      </c>
      <c r="AN439" s="4">
        <v>4</v>
      </c>
      <c r="AO439" s="4">
        <v>5</v>
      </c>
      <c r="AP439" s="4">
        <v>5</v>
      </c>
      <c r="AQ439" s="4">
        <v>3</v>
      </c>
      <c r="AR439" s="4">
        <v>4</v>
      </c>
      <c r="AS439" s="4">
        <v>3</v>
      </c>
      <c r="AT439" s="4">
        <v>3</v>
      </c>
      <c r="AU439" s="4">
        <v>2</v>
      </c>
      <c r="AV439" s="4">
        <v>4</v>
      </c>
      <c r="AW439" s="4">
        <v>5</v>
      </c>
      <c r="AX439" s="4">
        <v>4</v>
      </c>
      <c r="AY439" s="4">
        <v>4</v>
      </c>
      <c r="AZ439" s="4">
        <v>3</v>
      </c>
      <c r="BA439" s="4">
        <v>5</v>
      </c>
      <c r="BB439" s="4">
        <v>4</v>
      </c>
      <c r="BC439" s="4">
        <v>5</v>
      </c>
      <c r="BD439" s="4">
        <v>5</v>
      </c>
      <c r="BE439" s="4">
        <v>3</v>
      </c>
      <c r="BF439" s="4">
        <v>4</v>
      </c>
      <c r="BG439" s="4">
        <v>5</v>
      </c>
      <c r="BH439" s="4">
        <v>4</v>
      </c>
      <c r="BI439" s="4">
        <v>5</v>
      </c>
      <c r="BJ439" s="4">
        <v>4</v>
      </c>
    </row>
    <row r="440" spans="1:62" ht="14" x14ac:dyDescent="0.15">
      <c r="A440" s="20" t="str">
        <f t="shared" si="6"/>
        <v>ValueAlignmentSA[SQ004]</v>
      </c>
      <c r="B440" s="4" t="s">
        <v>1084</v>
      </c>
      <c r="C440" s="4">
        <v>3</v>
      </c>
      <c r="D440" s="4">
        <v>5</v>
      </c>
      <c r="E440" s="4">
        <v>3</v>
      </c>
      <c r="F440" s="4">
        <v>1</v>
      </c>
      <c r="G440" s="4">
        <v>3</v>
      </c>
      <c r="H440" s="4">
        <v>3</v>
      </c>
      <c r="I440" s="4">
        <v>3</v>
      </c>
      <c r="J440" s="4">
        <v>4</v>
      </c>
      <c r="K440" s="4">
        <v>3</v>
      </c>
      <c r="L440" s="4">
        <v>5</v>
      </c>
      <c r="M440" s="4">
        <v>2</v>
      </c>
      <c r="N440" s="4">
        <v>3</v>
      </c>
      <c r="O440" s="4">
        <v>1</v>
      </c>
      <c r="P440" s="4">
        <v>3</v>
      </c>
      <c r="Q440" s="4">
        <v>2</v>
      </c>
      <c r="R440" s="4">
        <v>1</v>
      </c>
      <c r="S440" s="4">
        <v>5</v>
      </c>
      <c r="T440" s="4">
        <v>3</v>
      </c>
      <c r="U440" s="4">
        <v>3</v>
      </c>
      <c r="V440" s="4">
        <v>3</v>
      </c>
      <c r="W440" s="4">
        <v>5</v>
      </c>
      <c r="X440" s="4">
        <v>2</v>
      </c>
      <c r="Y440" s="4">
        <v>4</v>
      </c>
      <c r="Z440" s="4">
        <v>1</v>
      </c>
      <c r="AA440" s="4">
        <v>3</v>
      </c>
      <c r="AB440" s="4">
        <v>3</v>
      </c>
      <c r="AC440" s="4">
        <v>2</v>
      </c>
      <c r="AD440" s="4">
        <v>4</v>
      </c>
      <c r="AE440" s="4">
        <v>2</v>
      </c>
      <c r="AF440" s="4">
        <v>4</v>
      </c>
      <c r="AG440" s="4">
        <v>5</v>
      </c>
      <c r="AH440" s="4">
        <v>3</v>
      </c>
      <c r="AI440" s="4">
        <v>2</v>
      </c>
      <c r="AJ440" s="4">
        <v>2</v>
      </c>
      <c r="AK440" s="4">
        <v>4</v>
      </c>
      <c r="AL440" s="4">
        <v>3</v>
      </c>
      <c r="AM440" s="4">
        <v>3</v>
      </c>
      <c r="AN440" s="4">
        <v>3</v>
      </c>
      <c r="AO440" s="4">
        <v>4</v>
      </c>
      <c r="AP440" s="4">
        <v>3</v>
      </c>
      <c r="AQ440" s="4">
        <v>3</v>
      </c>
      <c r="AR440" s="4">
        <v>4</v>
      </c>
      <c r="AS440" s="4">
        <v>3</v>
      </c>
      <c r="AT440" s="4">
        <v>2</v>
      </c>
      <c r="AU440" s="4">
        <v>2</v>
      </c>
      <c r="AV440" s="4">
        <v>4</v>
      </c>
      <c r="AW440" s="4">
        <v>4</v>
      </c>
      <c r="AX440" s="4">
        <v>2</v>
      </c>
      <c r="AY440" s="4">
        <v>4</v>
      </c>
      <c r="AZ440" s="4">
        <v>3</v>
      </c>
      <c r="BA440" s="4">
        <v>4</v>
      </c>
      <c r="BB440" s="4">
        <v>3</v>
      </c>
      <c r="BC440" s="4">
        <v>4</v>
      </c>
      <c r="BD440" s="4">
        <v>3</v>
      </c>
      <c r="BE440" s="4">
        <v>3</v>
      </c>
      <c r="BF440" s="4">
        <v>2</v>
      </c>
      <c r="BG440" s="4">
        <v>1</v>
      </c>
      <c r="BH440" s="4">
        <v>3</v>
      </c>
      <c r="BI440" s="4">
        <v>4</v>
      </c>
      <c r="BJ440" s="4">
        <v>3</v>
      </c>
    </row>
    <row r="441" spans="1:62" ht="14" x14ac:dyDescent="0.15">
      <c r="A441" s="20" t="str">
        <f t="shared" si="6"/>
        <v>GlaubwuerdigkeitSA[SQ001]</v>
      </c>
      <c r="B441" s="4" t="s">
        <v>1085</v>
      </c>
      <c r="C441" s="4">
        <v>3</v>
      </c>
      <c r="D441" s="4">
        <v>5</v>
      </c>
      <c r="E441" s="4">
        <v>3</v>
      </c>
      <c r="F441" s="4">
        <v>4</v>
      </c>
      <c r="G441" s="4">
        <v>3</v>
      </c>
      <c r="H441" s="4">
        <v>5</v>
      </c>
      <c r="I441" s="4">
        <v>4</v>
      </c>
      <c r="J441" s="4">
        <v>3</v>
      </c>
      <c r="K441" s="4">
        <v>4</v>
      </c>
      <c r="L441" s="4">
        <v>5</v>
      </c>
      <c r="M441" s="4">
        <v>4</v>
      </c>
      <c r="N441" s="4">
        <v>5</v>
      </c>
      <c r="O441" s="4">
        <v>3</v>
      </c>
      <c r="P441" s="4">
        <v>4</v>
      </c>
      <c r="Q441" s="4">
        <v>3</v>
      </c>
      <c r="R441" s="4">
        <v>1</v>
      </c>
      <c r="S441" s="4">
        <v>5</v>
      </c>
      <c r="T441" s="4">
        <v>4</v>
      </c>
      <c r="U441" s="4">
        <v>3</v>
      </c>
      <c r="V441" s="4">
        <v>4</v>
      </c>
      <c r="W441" s="4">
        <v>3</v>
      </c>
      <c r="X441" s="4">
        <v>4</v>
      </c>
      <c r="Y441" s="4">
        <v>4</v>
      </c>
      <c r="Z441" s="4">
        <v>2</v>
      </c>
      <c r="AA441" s="4">
        <v>4</v>
      </c>
      <c r="AB441" s="4">
        <v>5</v>
      </c>
      <c r="AC441" s="4">
        <v>4</v>
      </c>
      <c r="AD441" s="4">
        <v>4</v>
      </c>
      <c r="AE441" s="4">
        <v>4</v>
      </c>
      <c r="AF441" s="4">
        <v>4</v>
      </c>
      <c r="AG441" s="4">
        <v>5</v>
      </c>
      <c r="AH441" s="4">
        <v>4</v>
      </c>
      <c r="AI441" s="4">
        <v>3</v>
      </c>
      <c r="AJ441" s="4">
        <v>5</v>
      </c>
      <c r="AK441" s="4">
        <v>3</v>
      </c>
      <c r="AL441" s="4">
        <v>4</v>
      </c>
      <c r="AM441" s="4">
        <v>1</v>
      </c>
      <c r="AN441" s="4">
        <v>4</v>
      </c>
      <c r="AO441" s="4">
        <v>5</v>
      </c>
      <c r="AP441" s="4">
        <v>4</v>
      </c>
      <c r="AQ441" s="4">
        <v>5</v>
      </c>
      <c r="AR441" s="4">
        <v>5</v>
      </c>
      <c r="AS441" s="4">
        <v>4</v>
      </c>
      <c r="AT441" s="4">
        <v>3</v>
      </c>
      <c r="AU441" s="4">
        <v>1</v>
      </c>
      <c r="AV441" s="4">
        <v>4</v>
      </c>
      <c r="AW441" s="4">
        <v>4</v>
      </c>
      <c r="AX441" s="4">
        <v>4</v>
      </c>
      <c r="AY441" s="4">
        <v>4</v>
      </c>
      <c r="AZ441" s="4">
        <v>4</v>
      </c>
      <c r="BA441" s="4">
        <v>4</v>
      </c>
      <c r="BB441" s="4">
        <v>4</v>
      </c>
      <c r="BC441" s="4">
        <v>4</v>
      </c>
      <c r="BD441" s="4">
        <v>1</v>
      </c>
      <c r="BE441" s="4">
        <v>3</v>
      </c>
      <c r="BF441" s="4">
        <v>5</v>
      </c>
      <c r="BG441" s="4">
        <v>5</v>
      </c>
      <c r="BH441" s="4">
        <v>4</v>
      </c>
      <c r="BI441" s="4">
        <v>5</v>
      </c>
      <c r="BJ441" s="4">
        <v>3</v>
      </c>
    </row>
    <row r="442" spans="1:62" ht="14" x14ac:dyDescent="0.15">
      <c r="A442" s="20" t="str">
        <f t="shared" si="6"/>
        <v>GlaubwuerdigkeitSA[SQ002]</v>
      </c>
      <c r="B442" s="4" t="s">
        <v>1086</v>
      </c>
      <c r="C442" s="4">
        <v>3</v>
      </c>
      <c r="D442" s="4">
        <v>5</v>
      </c>
      <c r="E442" s="4">
        <v>4</v>
      </c>
      <c r="F442" s="4">
        <v>4</v>
      </c>
      <c r="G442" s="4">
        <v>3</v>
      </c>
      <c r="H442" s="4">
        <v>5</v>
      </c>
      <c r="I442" s="4">
        <v>4</v>
      </c>
      <c r="J442" s="4">
        <v>4</v>
      </c>
      <c r="K442" s="4">
        <v>4</v>
      </c>
      <c r="L442" s="4">
        <v>5</v>
      </c>
      <c r="M442" s="4">
        <v>3</v>
      </c>
      <c r="N442" s="4">
        <v>5</v>
      </c>
      <c r="O442" s="4">
        <v>2</v>
      </c>
      <c r="P442" s="4">
        <v>3</v>
      </c>
      <c r="Q442" s="4">
        <v>4</v>
      </c>
      <c r="R442" s="4">
        <v>1</v>
      </c>
      <c r="S442" s="4">
        <v>4</v>
      </c>
      <c r="T442" s="4">
        <v>4</v>
      </c>
      <c r="U442" s="4">
        <v>3</v>
      </c>
      <c r="V442" s="4">
        <v>4</v>
      </c>
      <c r="W442" s="4">
        <v>3</v>
      </c>
      <c r="X442" s="4">
        <v>4</v>
      </c>
      <c r="Y442" s="4">
        <v>4</v>
      </c>
      <c r="Z442" s="4">
        <v>2</v>
      </c>
      <c r="AA442" s="4">
        <v>4</v>
      </c>
      <c r="AB442" s="4">
        <v>5</v>
      </c>
      <c r="AC442" s="4">
        <v>4</v>
      </c>
      <c r="AD442" s="4">
        <v>5</v>
      </c>
      <c r="AE442" s="4">
        <v>4</v>
      </c>
      <c r="AF442" s="4">
        <v>4</v>
      </c>
      <c r="AG442" s="4">
        <v>5</v>
      </c>
      <c r="AH442" s="4">
        <v>4</v>
      </c>
      <c r="AI442" s="4">
        <v>4</v>
      </c>
      <c r="AJ442" s="4">
        <v>5</v>
      </c>
      <c r="AK442" s="4">
        <v>4</v>
      </c>
      <c r="AL442" s="4">
        <v>4</v>
      </c>
      <c r="AM442" s="4">
        <v>1</v>
      </c>
      <c r="AN442" s="4">
        <v>4</v>
      </c>
      <c r="AO442" s="4">
        <v>5</v>
      </c>
      <c r="AP442" s="4">
        <v>5</v>
      </c>
      <c r="AQ442" s="4">
        <v>5</v>
      </c>
      <c r="AR442" s="4">
        <v>5</v>
      </c>
      <c r="AS442" s="4">
        <v>4</v>
      </c>
      <c r="AT442" s="4">
        <v>1</v>
      </c>
      <c r="AU442" s="4">
        <v>1</v>
      </c>
      <c r="AV442" s="4">
        <v>4</v>
      </c>
      <c r="AW442" s="4">
        <v>5</v>
      </c>
      <c r="AX442" s="4">
        <v>4</v>
      </c>
      <c r="AY442" s="4">
        <v>4</v>
      </c>
      <c r="AZ442" s="4">
        <v>4</v>
      </c>
      <c r="BA442" s="4">
        <v>5</v>
      </c>
      <c r="BB442" s="4">
        <v>4</v>
      </c>
      <c r="BC442" s="4">
        <v>4</v>
      </c>
      <c r="BD442" s="4">
        <v>3</v>
      </c>
      <c r="BE442" s="4">
        <v>3</v>
      </c>
      <c r="BF442" s="4">
        <v>4</v>
      </c>
      <c r="BG442" s="4">
        <v>4</v>
      </c>
      <c r="BH442" s="4">
        <v>4</v>
      </c>
      <c r="BI442" s="4">
        <v>5</v>
      </c>
      <c r="BJ442" s="4">
        <v>3</v>
      </c>
    </row>
    <row r="443" spans="1:62" ht="14" x14ac:dyDescent="0.15">
      <c r="A443" s="20" t="str">
        <f t="shared" si="6"/>
        <v>GlaubwuerdigkeitSA[SQ003]</v>
      </c>
      <c r="B443" s="4" t="s">
        <v>1087</v>
      </c>
      <c r="C443" s="4">
        <v>3</v>
      </c>
      <c r="D443" s="4">
        <v>5</v>
      </c>
      <c r="E443" s="4">
        <v>4</v>
      </c>
      <c r="F443" s="4">
        <v>5</v>
      </c>
      <c r="G443" s="4">
        <v>3</v>
      </c>
      <c r="H443" s="4">
        <v>5</v>
      </c>
      <c r="I443" s="4">
        <v>4</v>
      </c>
      <c r="J443" s="4">
        <v>4</v>
      </c>
      <c r="K443" s="4">
        <v>3</v>
      </c>
      <c r="L443" s="4">
        <v>5</v>
      </c>
      <c r="M443" s="4">
        <v>4</v>
      </c>
      <c r="N443" s="4">
        <v>5</v>
      </c>
      <c r="O443" s="4">
        <v>2</v>
      </c>
      <c r="P443" s="4">
        <v>4</v>
      </c>
      <c r="Q443" s="4">
        <v>3</v>
      </c>
      <c r="R443" s="4">
        <v>1</v>
      </c>
      <c r="S443" s="4">
        <v>4</v>
      </c>
      <c r="T443" s="4">
        <v>4</v>
      </c>
      <c r="U443" s="4">
        <v>4</v>
      </c>
      <c r="V443" s="4">
        <v>3</v>
      </c>
      <c r="W443" s="4">
        <v>3</v>
      </c>
      <c r="X443" s="4">
        <v>3</v>
      </c>
      <c r="Y443" s="4">
        <v>4</v>
      </c>
      <c r="Z443" s="4">
        <v>2</v>
      </c>
      <c r="AA443" s="4">
        <v>4</v>
      </c>
      <c r="AB443" s="4">
        <v>5</v>
      </c>
      <c r="AC443" s="4">
        <v>4</v>
      </c>
      <c r="AD443" s="4">
        <v>3</v>
      </c>
      <c r="AE443" s="4">
        <v>4</v>
      </c>
      <c r="AF443" s="4">
        <v>5</v>
      </c>
      <c r="AG443" s="4">
        <v>5</v>
      </c>
      <c r="AH443" s="4">
        <v>3</v>
      </c>
      <c r="AI443" s="4">
        <v>4</v>
      </c>
      <c r="AJ443" s="4">
        <v>5</v>
      </c>
      <c r="AK443" s="4">
        <v>3</v>
      </c>
      <c r="AL443" s="4">
        <v>4</v>
      </c>
      <c r="AM443" s="4">
        <v>1</v>
      </c>
      <c r="AN443" s="4">
        <v>4</v>
      </c>
      <c r="AO443" s="4">
        <v>5</v>
      </c>
      <c r="AP443" s="4">
        <v>4</v>
      </c>
      <c r="AQ443" s="4">
        <v>5</v>
      </c>
      <c r="AR443" s="4">
        <v>5</v>
      </c>
      <c r="AS443" s="4">
        <v>4</v>
      </c>
      <c r="AT443" s="4">
        <v>3</v>
      </c>
      <c r="AU443" s="4">
        <v>1</v>
      </c>
      <c r="AV443" s="4">
        <v>4</v>
      </c>
      <c r="AW443" s="4">
        <v>5</v>
      </c>
      <c r="AX443" s="4">
        <v>4</v>
      </c>
      <c r="AY443" s="4">
        <v>4</v>
      </c>
      <c r="AZ443" s="4">
        <v>4</v>
      </c>
      <c r="BA443" s="4">
        <v>5</v>
      </c>
      <c r="BB443" s="4">
        <v>4</v>
      </c>
      <c r="BC443" s="4">
        <v>4</v>
      </c>
      <c r="BD443" s="4">
        <v>3</v>
      </c>
      <c r="BE443" s="4">
        <v>3</v>
      </c>
      <c r="BF443" s="4">
        <v>5</v>
      </c>
      <c r="BG443" s="4">
        <v>5</v>
      </c>
      <c r="BH443" s="4">
        <v>4</v>
      </c>
      <c r="BI443" s="4">
        <v>4</v>
      </c>
      <c r="BJ443" s="4">
        <v>2</v>
      </c>
    </row>
    <row r="444" spans="1:62" ht="14" x14ac:dyDescent="0.15">
      <c r="A444" s="20" t="str">
        <f t="shared" si="6"/>
        <v>GlaubwuerdigkeitSA[SQ004]</v>
      </c>
      <c r="B444" s="4" t="s">
        <v>1088</v>
      </c>
      <c r="C444" s="4">
        <v>3</v>
      </c>
      <c r="D444" s="4">
        <v>5</v>
      </c>
      <c r="E444" s="4">
        <v>3</v>
      </c>
      <c r="F444" s="4">
        <v>4</v>
      </c>
      <c r="G444" s="4">
        <v>3</v>
      </c>
      <c r="H444" s="4">
        <v>5</v>
      </c>
      <c r="I444" s="4">
        <v>4</v>
      </c>
      <c r="J444" s="4">
        <v>3</v>
      </c>
      <c r="K444" s="4">
        <v>4</v>
      </c>
      <c r="L444" s="4">
        <v>5</v>
      </c>
      <c r="M444" s="4">
        <v>2</v>
      </c>
      <c r="N444" s="4">
        <v>5</v>
      </c>
      <c r="O444" s="4">
        <v>4</v>
      </c>
      <c r="P444" s="4">
        <v>3</v>
      </c>
      <c r="Q444" s="4">
        <v>4</v>
      </c>
      <c r="R444" s="4">
        <v>4</v>
      </c>
      <c r="S444" s="4">
        <v>5</v>
      </c>
      <c r="T444" s="4">
        <v>4</v>
      </c>
      <c r="U444" s="4">
        <v>3</v>
      </c>
      <c r="V444" s="4">
        <v>4</v>
      </c>
      <c r="W444" s="4">
        <v>2</v>
      </c>
      <c r="X444" s="4">
        <v>4</v>
      </c>
      <c r="Y444" s="4">
        <v>4</v>
      </c>
      <c r="Z444" s="4">
        <v>1</v>
      </c>
      <c r="AA444" s="4">
        <v>3</v>
      </c>
      <c r="AB444" s="4">
        <v>5</v>
      </c>
      <c r="AC444" s="4">
        <v>4</v>
      </c>
      <c r="AD444" s="4">
        <v>5</v>
      </c>
      <c r="AE444" s="4">
        <v>4</v>
      </c>
      <c r="AF444" s="4">
        <v>4</v>
      </c>
      <c r="AG444" s="4">
        <v>5</v>
      </c>
      <c r="AH444" s="4">
        <v>3</v>
      </c>
      <c r="AI444" s="4">
        <v>3</v>
      </c>
      <c r="AJ444" s="4">
        <v>4</v>
      </c>
      <c r="AK444" s="4">
        <v>3</v>
      </c>
      <c r="AL444" s="4">
        <v>4</v>
      </c>
      <c r="AM444" s="4">
        <v>2</v>
      </c>
      <c r="AN444" s="4">
        <v>3</v>
      </c>
      <c r="AO444" s="4">
        <v>4</v>
      </c>
      <c r="AP444" s="4">
        <v>4</v>
      </c>
      <c r="AQ444" s="4">
        <v>4</v>
      </c>
      <c r="AR444" s="4">
        <v>5</v>
      </c>
      <c r="AS444" s="4">
        <v>3</v>
      </c>
      <c r="AT444" s="4">
        <v>3</v>
      </c>
      <c r="AU444" s="4">
        <v>1</v>
      </c>
      <c r="AV444" s="4">
        <v>4</v>
      </c>
      <c r="AW444" s="4">
        <v>4</v>
      </c>
      <c r="AX444" s="4">
        <v>3</v>
      </c>
      <c r="AY444" s="4">
        <v>4</v>
      </c>
      <c r="AZ444" s="4">
        <v>4</v>
      </c>
      <c r="BA444" s="4">
        <v>4</v>
      </c>
      <c r="BB444" s="4">
        <v>3</v>
      </c>
      <c r="BC444" s="4">
        <v>4</v>
      </c>
      <c r="BD444" s="4">
        <v>3</v>
      </c>
      <c r="BE444" s="4">
        <v>3</v>
      </c>
      <c r="BF444" s="4">
        <v>4</v>
      </c>
      <c r="BG444" s="4">
        <v>5</v>
      </c>
      <c r="BH444" s="4">
        <v>4</v>
      </c>
      <c r="BI444" s="4">
        <v>5</v>
      </c>
      <c r="BJ444" s="4">
        <v>3</v>
      </c>
    </row>
    <row r="445" spans="1:62" ht="14" x14ac:dyDescent="0.15">
      <c r="A445" s="20" t="str">
        <f t="shared" si="6"/>
        <v>GlaubwuerdigkeitSA[SQ005]</v>
      </c>
      <c r="B445" s="4" t="s">
        <v>1089</v>
      </c>
      <c r="C445" s="4">
        <v>3</v>
      </c>
      <c r="D445" s="4">
        <v>5</v>
      </c>
      <c r="E445" s="4">
        <v>2</v>
      </c>
      <c r="F445" s="4">
        <v>3</v>
      </c>
      <c r="G445" s="4">
        <v>3</v>
      </c>
      <c r="H445" s="4">
        <v>5</v>
      </c>
      <c r="I445" s="4">
        <v>4</v>
      </c>
      <c r="J445" s="4">
        <v>4</v>
      </c>
      <c r="K445" s="4">
        <v>4</v>
      </c>
      <c r="L445" s="4">
        <v>5</v>
      </c>
      <c r="M445" s="4">
        <v>3</v>
      </c>
      <c r="N445" s="4">
        <v>5</v>
      </c>
      <c r="O445" s="4">
        <v>4</v>
      </c>
      <c r="P445" s="4">
        <v>3</v>
      </c>
      <c r="Q445" s="4">
        <v>4</v>
      </c>
      <c r="R445" s="4">
        <v>5</v>
      </c>
      <c r="S445" s="4">
        <v>4</v>
      </c>
      <c r="T445" s="4">
        <v>3</v>
      </c>
      <c r="U445" s="4">
        <v>3</v>
      </c>
      <c r="V445" s="4">
        <v>4</v>
      </c>
      <c r="W445" s="4">
        <v>2</v>
      </c>
      <c r="X445" s="4">
        <v>2</v>
      </c>
      <c r="Y445" s="4">
        <v>4</v>
      </c>
      <c r="Z445" s="4">
        <v>1</v>
      </c>
      <c r="AA445" s="4">
        <v>3</v>
      </c>
      <c r="AB445" s="4">
        <v>4</v>
      </c>
      <c r="AC445" s="4">
        <v>3</v>
      </c>
      <c r="AD445" s="4">
        <v>4</v>
      </c>
      <c r="AE445" s="4">
        <v>4</v>
      </c>
      <c r="AF445" s="4">
        <v>5</v>
      </c>
      <c r="AG445" s="4">
        <v>5</v>
      </c>
      <c r="AH445" s="4">
        <v>4</v>
      </c>
      <c r="AI445" s="4">
        <v>4</v>
      </c>
      <c r="AJ445" s="4">
        <v>4</v>
      </c>
      <c r="AK445" s="4">
        <v>4</v>
      </c>
      <c r="AL445" s="4">
        <v>5</v>
      </c>
      <c r="AM445" s="4">
        <v>2</v>
      </c>
      <c r="AN445" s="4">
        <v>2</v>
      </c>
      <c r="AO445" s="4">
        <v>5</v>
      </c>
      <c r="AP445" s="4">
        <v>3</v>
      </c>
      <c r="AQ445" s="4">
        <v>5</v>
      </c>
      <c r="AR445" s="4">
        <v>3</v>
      </c>
      <c r="AS445" s="4">
        <v>3</v>
      </c>
      <c r="AT445" s="4">
        <v>2</v>
      </c>
      <c r="AU445" s="4">
        <v>1</v>
      </c>
      <c r="AV445" s="4">
        <v>4</v>
      </c>
      <c r="AW445" s="4">
        <v>4</v>
      </c>
      <c r="AX445" s="4">
        <v>4</v>
      </c>
      <c r="AY445" s="4">
        <v>4</v>
      </c>
      <c r="AZ445" s="4">
        <v>4</v>
      </c>
      <c r="BA445" s="4">
        <v>4</v>
      </c>
      <c r="BB445" s="4">
        <v>4</v>
      </c>
      <c r="BC445" s="4">
        <v>4</v>
      </c>
      <c r="BD445" s="4">
        <v>3</v>
      </c>
      <c r="BE445" s="4">
        <v>3</v>
      </c>
      <c r="BF445" s="4">
        <v>4</v>
      </c>
      <c r="BG445" s="4">
        <v>4</v>
      </c>
      <c r="BH445" s="4">
        <v>4</v>
      </c>
      <c r="BI445" s="4">
        <v>4</v>
      </c>
      <c r="BJ445" s="4">
        <v>4</v>
      </c>
    </row>
    <row r="446" spans="1:62" ht="14" x14ac:dyDescent="0.15">
      <c r="A446" s="20" t="str">
        <f t="shared" si="6"/>
        <v>GlaubwuerdigkeitSA[SQ006]</v>
      </c>
      <c r="B446" s="4" t="s">
        <v>1090</v>
      </c>
      <c r="C446" s="4">
        <v>3</v>
      </c>
      <c r="D446" s="4">
        <v>5</v>
      </c>
      <c r="E446" s="4">
        <v>3</v>
      </c>
      <c r="F446" s="4">
        <v>3</v>
      </c>
      <c r="G446" s="4">
        <v>2</v>
      </c>
      <c r="H446" s="4">
        <v>5</v>
      </c>
      <c r="I446" s="4">
        <v>4</v>
      </c>
      <c r="J446" s="4">
        <v>3</v>
      </c>
      <c r="K446" s="4">
        <v>3</v>
      </c>
      <c r="L446" s="4">
        <v>5</v>
      </c>
      <c r="M446" s="4">
        <v>2</v>
      </c>
      <c r="N446" s="4">
        <v>5</v>
      </c>
      <c r="O446" s="4">
        <v>4</v>
      </c>
      <c r="P446" s="4">
        <v>4</v>
      </c>
      <c r="Q446" s="4">
        <v>4</v>
      </c>
      <c r="R446" s="4">
        <v>1</v>
      </c>
      <c r="S446" s="4">
        <v>4</v>
      </c>
      <c r="T446" s="4">
        <v>3</v>
      </c>
      <c r="U446" s="4">
        <v>3</v>
      </c>
      <c r="V446" s="4">
        <v>4</v>
      </c>
      <c r="W446" s="4">
        <v>2</v>
      </c>
      <c r="X446" s="4">
        <v>3</v>
      </c>
      <c r="Y446" s="4">
        <v>4</v>
      </c>
      <c r="Z446" s="4">
        <v>1</v>
      </c>
      <c r="AA446" s="4">
        <v>3</v>
      </c>
      <c r="AB446" s="4">
        <v>4</v>
      </c>
      <c r="AC446" s="4">
        <v>3</v>
      </c>
      <c r="AD446" s="4">
        <v>4</v>
      </c>
      <c r="AE446" s="4">
        <v>4</v>
      </c>
      <c r="AF446" s="4">
        <v>4</v>
      </c>
      <c r="AG446" s="4">
        <v>5</v>
      </c>
      <c r="AH446" s="4">
        <v>4</v>
      </c>
      <c r="AI446" s="4">
        <v>3</v>
      </c>
      <c r="AJ446" s="4">
        <v>4</v>
      </c>
      <c r="AK446" s="4">
        <v>4</v>
      </c>
      <c r="AL446" s="4">
        <v>5</v>
      </c>
      <c r="AM446" s="4">
        <v>2</v>
      </c>
      <c r="AN446" s="4">
        <v>3</v>
      </c>
      <c r="AO446" s="4">
        <v>4</v>
      </c>
      <c r="AP446" s="4">
        <v>4</v>
      </c>
      <c r="AQ446" s="4">
        <v>5</v>
      </c>
      <c r="AR446" s="4">
        <v>4</v>
      </c>
      <c r="AS446" s="4">
        <v>3</v>
      </c>
      <c r="AT446" s="4">
        <v>4</v>
      </c>
      <c r="AU446" s="4">
        <v>1</v>
      </c>
      <c r="AV446" s="4">
        <v>4</v>
      </c>
      <c r="AW446" s="4">
        <v>4</v>
      </c>
      <c r="AX446" s="4">
        <v>3</v>
      </c>
      <c r="AY446" s="4">
        <v>4</v>
      </c>
      <c r="AZ446" s="4">
        <v>4</v>
      </c>
      <c r="BA446" s="4">
        <v>4</v>
      </c>
      <c r="BB446" s="4">
        <v>4</v>
      </c>
      <c r="BC446" s="4">
        <v>4</v>
      </c>
      <c r="BD446" s="4">
        <v>3</v>
      </c>
      <c r="BE446" s="4">
        <v>3</v>
      </c>
      <c r="BF446" s="4">
        <v>4</v>
      </c>
      <c r="BG446" s="4">
        <v>5</v>
      </c>
      <c r="BH446" s="4">
        <v>4</v>
      </c>
      <c r="BI446" s="4">
        <v>5</v>
      </c>
      <c r="BJ446" s="4">
        <v>3</v>
      </c>
    </row>
    <row r="447" spans="1:62" ht="14" x14ac:dyDescent="0.15">
      <c r="A447" s="20" t="str">
        <f t="shared" si="6"/>
        <v>GlaubwuerdigkeitSA[SQ007]</v>
      </c>
      <c r="B447" s="4" t="s">
        <v>1091</v>
      </c>
      <c r="C447" s="4">
        <v>3</v>
      </c>
      <c r="D447" s="4">
        <v>5</v>
      </c>
      <c r="E447" s="4">
        <v>3</v>
      </c>
      <c r="F447" s="4">
        <v>2</v>
      </c>
      <c r="G447" s="4">
        <v>3</v>
      </c>
      <c r="H447" s="4">
        <v>3</v>
      </c>
      <c r="I447" s="4">
        <v>4</v>
      </c>
      <c r="J447" s="4">
        <v>4</v>
      </c>
      <c r="K447" s="4">
        <v>4</v>
      </c>
      <c r="L447" s="4">
        <v>3</v>
      </c>
      <c r="M447" s="4">
        <v>3</v>
      </c>
      <c r="N447" s="4">
        <v>5</v>
      </c>
      <c r="O447" s="4">
        <v>2</v>
      </c>
      <c r="P447" s="4">
        <v>4</v>
      </c>
      <c r="Q447" s="4">
        <v>4</v>
      </c>
      <c r="R447" s="4">
        <v>1</v>
      </c>
      <c r="S447" s="4">
        <v>4</v>
      </c>
      <c r="T447" s="4">
        <v>3</v>
      </c>
      <c r="U447" s="4">
        <v>3</v>
      </c>
      <c r="V447" s="4">
        <v>4</v>
      </c>
      <c r="W447" s="4">
        <v>1</v>
      </c>
      <c r="X447" s="4">
        <v>3</v>
      </c>
      <c r="Y447" s="4">
        <v>4</v>
      </c>
      <c r="Z447" s="4">
        <v>1</v>
      </c>
      <c r="AA447" s="4">
        <v>4</v>
      </c>
      <c r="AB447" s="4">
        <v>4</v>
      </c>
      <c r="AC447" s="4">
        <v>3</v>
      </c>
      <c r="AD447" s="4">
        <v>4</v>
      </c>
      <c r="AE447" s="4">
        <v>4</v>
      </c>
      <c r="AF447" s="4">
        <v>4</v>
      </c>
      <c r="AG447" s="4">
        <v>5</v>
      </c>
      <c r="AH447" s="4">
        <v>4</v>
      </c>
      <c r="AI447" s="4">
        <v>3</v>
      </c>
      <c r="AJ447" s="4">
        <v>4</v>
      </c>
      <c r="AK447" s="4">
        <v>4</v>
      </c>
      <c r="AL447" s="4">
        <v>4</v>
      </c>
      <c r="AM447" s="4">
        <v>1</v>
      </c>
      <c r="AN447" s="4">
        <v>4</v>
      </c>
      <c r="AO447" s="4">
        <v>3</v>
      </c>
      <c r="AP447" s="4">
        <v>4</v>
      </c>
      <c r="AQ447" s="4">
        <v>5</v>
      </c>
      <c r="AR447" s="4">
        <v>5</v>
      </c>
      <c r="AS447" s="4">
        <v>3</v>
      </c>
      <c r="AT447" s="4">
        <v>1</v>
      </c>
      <c r="AU447" s="4">
        <v>1</v>
      </c>
      <c r="AV447" s="4">
        <v>4</v>
      </c>
      <c r="AW447" s="4">
        <v>4</v>
      </c>
      <c r="AX447" s="4">
        <v>4</v>
      </c>
      <c r="AY447" s="4">
        <v>4</v>
      </c>
      <c r="AZ447" s="4">
        <v>4</v>
      </c>
      <c r="BA447" s="4">
        <v>4</v>
      </c>
      <c r="BB447" s="4">
        <v>4</v>
      </c>
      <c r="BC447" s="4">
        <v>4</v>
      </c>
      <c r="BD447" s="4">
        <v>1</v>
      </c>
      <c r="BE447" s="4">
        <v>3</v>
      </c>
      <c r="BF447" s="4">
        <v>4</v>
      </c>
      <c r="BG447" s="4">
        <v>5</v>
      </c>
      <c r="BH447" s="4">
        <v>4</v>
      </c>
      <c r="BI447" s="4">
        <v>5</v>
      </c>
      <c r="BJ447" s="4">
        <v>3</v>
      </c>
    </row>
    <row r="448" spans="1:62" ht="14" x14ac:dyDescent="0.15">
      <c r="A448" s="20" t="str">
        <f t="shared" si="6"/>
        <v>TransparenzSA[SQ001]</v>
      </c>
      <c r="B448" s="4" t="s">
        <v>1092</v>
      </c>
      <c r="C448" s="4">
        <v>3</v>
      </c>
      <c r="D448" s="4">
        <v>4</v>
      </c>
      <c r="E448" s="4">
        <v>3</v>
      </c>
      <c r="F448" s="4">
        <v>5</v>
      </c>
      <c r="G448" s="4">
        <v>3</v>
      </c>
      <c r="H448" s="4">
        <v>5</v>
      </c>
      <c r="I448" s="4">
        <v>4</v>
      </c>
      <c r="J448" s="4">
        <v>5</v>
      </c>
      <c r="K448" s="4">
        <v>4</v>
      </c>
      <c r="L448" s="4">
        <v>5</v>
      </c>
      <c r="M448" s="4">
        <v>5</v>
      </c>
      <c r="N448" s="4">
        <v>5</v>
      </c>
      <c r="O448" s="4">
        <v>5</v>
      </c>
      <c r="P448" s="4">
        <v>4</v>
      </c>
      <c r="Q448" s="4">
        <v>4</v>
      </c>
      <c r="R448" s="4">
        <v>5</v>
      </c>
      <c r="S448" s="4">
        <v>4</v>
      </c>
      <c r="T448" s="4">
        <v>4</v>
      </c>
      <c r="U448" s="4">
        <v>5</v>
      </c>
      <c r="V448" s="4">
        <v>4</v>
      </c>
      <c r="W448" s="4">
        <v>4</v>
      </c>
      <c r="X448" s="4">
        <v>4</v>
      </c>
      <c r="Y448" s="4">
        <v>4</v>
      </c>
      <c r="Z448" s="4">
        <v>4</v>
      </c>
      <c r="AA448" s="4">
        <v>4</v>
      </c>
      <c r="AB448" s="4">
        <v>5</v>
      </c>
      <c r="AC448" s="4">
        <v>5</v>
      </c>
      <c r="AD448" s="4">
        <v>4</v>
      </c>
      <c r="AE448" s="4">
        <v>3</v>
      </c>
      <c r="AF448" s="4">
        <v>5</v>
      </c>
      <c r="AG448" s="4">
        <v>4</v>
      </c>
      <c r="AH448" s="4">
        <v>4</v>
      </c>
      <c r="AI448" s="4">
        <v>4</v>
      </c>
      <c r="AJ448" s="4">
        <v>5</v>
      </c>
      <c r="AK448" s="4">
        <v>4</v>
      </c>
      <c r="AL448" s="4">
        <v>5</v>
      </c>
      <c r="AM448" s="4">
        <v>2</v>
      </c>
      <c r="AN448" s="4">
        <v>5</v>
      </c>
      <c r="AO448" s="4">
        <v>5</v>
      </c>
      <c r="AP448" s="4">
        <v>5</v>
      </c>
      <c r="AQ448" s="4">
        <v>5</v>
      </c>
      <c r="AR448" s="4">
        <v>5</v>
      </c>
      <c r="AS448" s="4">
        <v>3</v>
      </c>
      <c r="AT448" s="4">
        <v>5</v>
      </c>
      <c r="AU448" s="4">
        <v>4</v>
      </c>
      <c r="AV448" s="4">
        <v>4</v>
      </c>
      <c r="AW448" s="4">
        <v>5</v>
      </c>
      <c r="AX448" s="4">
        <v>5</v>
      </c>
      <c r="AY448" s="4">
        <v>5</v>
      </c>
      <c r="AZ448" s="4">
        <v>4</v>
      </c>
      <c r="BA448" s="4">
        <v>4</v>
      </c>
      <c r="BB448" s="4">
        <v>5</v>
      </c>
      <c r="BC448" s="4">
        <v>4</v>
      </c>
      <c r="BD448" s="4">
        <v>4</v>
      </c>
      <c r="BE448" s="4">
        <v>4</v>
      </c>
      <c r="BF448" s="4">
        <v>5</v>
      </c>
      <c r="BG448" s="4">
        <v>5</v>
      </c>
      <c r="BH448" s="4">
        <v>5</v>
      </c>
      <c r="BI448" s="4">
        <v>5</v>
      </c>
      <c r="BJ448" s="4">
        <v>4</v>
      </c>
    </row>
    <row r="449" spans="1:62" ht="14" x14ac:dyDescent="0.15">
      <c r="A449" s="20" t="str">
        <f t="shared" si="6"/>
        <v>TransparenzSA[SQ002]</v>
      </c>
      <c r="B449" s="4" t="s">
        <v>1093</v>
      </c>
      <c r="C449" s="4">
        <v>3</v>
      </c>
      <c r="D449" s="4">
        <v>4</v>
      </c>
      <c r="E449" s="4">
        <v>3</v>
      </c>
      <c r="F449" s="4">
        <v>5</v>
      </c>
      <c r="G449" s="4">
        <v>3</v>
      </c>
      <c r="H449" s="4">
        <v>5</v>
      </c>
      <c r="I449" s="4">
        <v>4</v>
      </c>
      <c r="J449" s="4">
        <v>5</v>
      </c>
      <c r="K449" s="4">
        <v>3</v>
      </c>
      <c r="L449" s="4">
        <v>5</v>
      </c>
      <c r="M449" s="4">
        <v>5</v>
      </c>
      <c r="N449" s="4">
        <v>5</v>
      </c>
      <c r="O449" s="4">
        <v>4</v>
      </c>
      <c r="P449" s="4">
        <v>4</v>
      </c>
      <c r="Q449" s="4">
        <v>4</v>
      </c>
      <c r="R449" s="4">
        <v>5</v>
      </c>
      <c r="S449" s="4">
        <v>4</v>
      </c>
      <c r="T449" s="4">
        <v>5</v>
      </c>
      <c r="U449" s="4">
        <v>5</v>
      </c>
      <c r="V449" s="4">
        <v>4</v>
      </c>
      <c r="W449" s="4">
        <v>4</v>
      </c>
      <c r="X449" s="4">
        <v>3</v>
      </c>
      <c r="Y449" s="4">
        <v>4</v>
      </c>
      <c r="Z449" s="4">
        <v>3</v>
      </c>
      <c r="AA449" s="4">
        <v>4</v>
      </c>
      <c r="AB449" s="4">
        <v>5</v>
      </c>
      <c r="AC449" s="4">
        <v>1</v>
      </c>
      <c r="AD449" s="4">
        <v>4</v>
      </c>
      <c r="AE449" s="4">
        <v>4</v>
      </c>
      <c r="AF449" s="4">
        <v>5</v>
      </c>
      <c r="AG449" s="4">
        <v>2</v>
      </c>
      <c r="AH449" s="4">
        <v>4</v>
      </c>
      <c r="AI449" s="4">
        <v>4</v>
      </c>
      <c r="AJ449" s="4">
        <v>5</v>
      </c>
      <c r="AK449" s="4">
        <v>3</v>
      </c>
      <c r="AL449" s="4">
        <v>5</v>
      </c>
      <c r="AM449" s="4">
        <v>2</v>
      </c>
      <c r="AN449" s="4">
        <v>5</v>
      </c>
      <c r="AO449" s="4">
        <v>5</v>
      </c>
      <c r="AP449" s="4">
        <v>5</v>
      </c>
      <c r="AQ449" s="4">
        <v>5</v>
      </c>
      <c r="AR449" s="4">
        <v>5</v>
      </c>
      <c r="AS449" s="4">
        <v>5</v>
      </c>
      <c r="AT449" s="4">
        <v>1</v>
      </c>
      <c r="AU449" s="4">
        <v>2</v>
      </c>
      <c r="AV449" s="4">
        <v>4</v>
      </c>
      <c r="AW449" s="4">
        <v>5</v>
      </c>
      <c r="AX449" s="4">
        <v>5</v>
      </c>
      <c r="AY449" s="4">
        <v>5</v>
      </c>
      <c r="AZ449" s="4">
        <v>4</v>
      </c>
      <c r="BA449" s="4">
        <v>5</v>
      </c>
      <c r="BB449" s="4">
        <v>5</v>
      </c>
      <c r="BC449" s="4">
        <v>2</v>
      </c>
      <c r="BD449" s="4">
        <v>4</v>
      </c>
      <c r="BE449" s="4">
        <v>2</v>
      </c>
      <c r="BF449" s="4">
        <v>5</v>
      </c>
      <c r="BG449" s="4">
        <v>4</v>
      </c>
      <c r="BH449" s="4">
        <v>2</v>
      </c>
      <c r="BI449" s="4">
        <v>5</v>
      </c>
      <c r="BJ449" s="4">
        <v>4</v>
      </c>
    </row>
    <row r="450" spans="1:62" ht="14" x14ac:dyDescent="0.15">
      <c r="A450" s="20" t="str">
        <f t="shared" si="6"/>
        <v>TransparenzSA[SQ003]</v>
      </c>
      <c r="B450" s="4" t="s">
        <v>1094</v>
      </c>
      <c r="C450" s="4">
        <v>3</v>
      </c>
      <c r="D450" s="4">
        <v>4</v>
      </c>
      <c r="E450" s="4">
        <v>4</v>
      </c>
      <c r="F450" s="4">
        <v>5</v>
      </c>
      <c r="G450" s="4">
        <v>3</v>
      </c>
      <c r="H450" s="4">
        <v>4</v>
      </c>
      <c r="I450" s="4">
        <v>5</v>
      </c>
      <c r="J450" s="4">
        <v>5</v>
      </c>
      <c r="K450" s="4">
        <v>4</v>
      </c>
      <c r="L450" s="4">
        <v>5</v>
      </c>
      <c r="M450" s="4">
        <v>5</v>
      </c>
      <c r="N450" s="4">
        <v>5</v>
      </c>
      <c r="O450" s="4">
        <v>5</v>
      </c>
      <c r="P450" s="4">
        <v>4</v>
      </c>
      <c r="Q450" s="4">
        <v>4</v>
      </c>
      <c r="R450" s="4">
        <v>5</v>
      </c>
      <c r="S450" s="4">
        <v>5</v>
      </c>
      <c r="T450" s="4">
        <v>5</v>
      </c>
      <c r="U450" s="4">
        <v>5</v>
      </c>
      <c r="V450" s="4">
        <v>4</v>
      </c>
      <c r="W450" s="4">
        <v>5</v>
      </c>
      <c r="X450" s="4">
        <v>3</v>
      </c>
      <c r="Y450" s="4">
        <v>4</v>
      </c>
      <c r="Z450" s="4">
        <v>2</v>
      </c>
      <c r="AA450" s="4">
        <v>4</v>
      </c>
      <c r="AB450" s="4">
        <v>5</v>
      </c>
      <c r="AC450" s="4">
        <v>5</v>
      </c>
      <c r="AD450" s="4">
        <v>5</v>
      </c>
      <c r="AE450" s="4">
        <v>4</v>
      </c>
      <c r="AF450" s="4">
        <v>5</v>
      </c>
      <c r="AG450" s="4">
        <v>5</v>
      </c>
      <c r="AH450" s="4">
        <v>4</v>
      </c>
      <c r="AI450" s="4">
        <v>4</v>
      </c>
      <c r="AJ450" s="4">
        <v>5</v>
      </c>
      <c r="AK450" s="4">
        <v>4</v>
      </c>
      <c r="AL450" s="4">
        <v>5</v>
      </c>
      <c r="AM450" s="4">
        <v>3</v>
      </c>
      <c r="AN450" s="4">
        <v>5</v>
      </c>
      <c r="AO450" s="4">
        <v>5</v>
      </c>
      <c r="AP450" s="4">
        <v>5</v>
      </c>
      <c r="AQ450" s="4">
        <v>5</v>
      </c>
      <c r="AR450" s="4">
        <v>4</v>
      </c>
      <c r="AS450" s="4">
        <v>5</v>
      </c>
      <c r="AT450" s="4">
        <v>5</v>
      </c>
      <c r="AU450" s="4">
        <v>5</v>
      </c>
      <c r="AV450" s="4">
        <v>4</v>
      </c>
      <c r="AW450" s="4">
        <v>5</v>
      </c>
      <c r="AX450" s="4">
        <v>5</v>
      </c>
      <c r="AY450" s="4">
        <v>5</v>
      </c>
      <c r="AZ450" s="4">
        <v>4</v>
      </c>
      <c r="BA450" s="4">
        <v>4</v>
      </c>
      <c r="BB450" s="4">
        <v>5</v>
      </c>
      <c r="BC450" s="4">
        <v>3</v>
      </c>
      <c r="BD450" s="4">
        <v>4</v>
      </c>
      <c r="BE450" s="4">
        <v>3</v>
      </c>
      <c r="BF450" s="4">
        <v>5</v>
      </c>
      <c r="BG450" s="4">
        <v>4</v>
      </c>
      <c r="BH450" s="4">
        <v>5</v>
      </c>
      <c r="BI450" s="4">
        <v>5</v>
      </c>
      <c r="BJ450" s="4">
        <v>4</v>
      </c>
    </row>
    <row r="451" spans="1:62" ht="14" x14ac:dyDescent="0.15">
      <c r="A451" s="20" t="str">
        <f t="shared" si="6"/>
        <v>TransparenzSA[SQ004]</v>
      </c>
      <c r="B451" s="4" t="s">
        <v>1095</v>
      </c>
      <c r="C451" s="4">
        <v>3</v>
      </c>
      <c r="D451" s="4">
        <v>4</v>
      </c>
      <c r="E451" s="4">
        <v>3</v>
      </c>
      <c r="F451" s="4">
        <v>5</v>
      </c>
      <c r="G451" s="4">
        <v>3</v>
      </c>
      <c r="H451" s="4">
        <v>5</v>
      </c>
      <c r="I451" s="4">
        <v>5</v>
      </c>
      <c r="J451" s="4">
        <v>5</v>
      </c>
      <c r="K451" s="4">
        <v>4</v>
      </c>
      <c r="L451" s="4">
        <v>5</v>
      </c>
      <c r="M451" s="4">
        <v>5</v>
      </c>
      <c r="N451" s="4">
        <v>5</v>
      </c>
      <c r="O451" s="4">
        <v>4</v>
      </c>
      <c r="P451" s="4">
        <v>3</v>
      </c>
      <c r="Q451" s="4">
        <v>4</v>
      </c>
      <c r="R451" s="4">
        <v>5</v>
      </c>
      <c r="S451" s="4">
        <v>5</v>
      </c>
      <c r="T451" s="4">
        <v>5</v>
      </c>
      <c r="U451" s="4">
        <v>5</v>
      </c>
      <c r="V451" s="4">
        <v>5</v>
      </c>
      <c r="W451" s="4">
        <v>5</v>
      </c>
      <c r="X451" s="4">
        <v>4</v>
      </c>
      <c r="Y451" s="4">
        <v>4</v>
      </c>
      <c r="Z451" s="4">
        <v>3</v>
      </c>
      <c r="AA451" s="4">
        <v>4</v>
      </c>
      <c r="AB451" s="4">
        <v>5</v>
      </c>
      <c r="AC451" s="4">
        <v>4</v>
      </c>
      <c r="AD451" s="4">
        <v>5</v>
      </c>
      <c r="AE451" s="4">
        <v>3</v>
      </c>
      <c r="AF451" s="4">
        <v>5</v>
      </c>
      <c r="AG451" s="4">
        <v>5</v>
      </c>
      <c r="AH451" s="4">
        <v>4</v>
      </c>
      <c r="AI451" s="4">
        <v>4</v>
      </c>
      <c r="AJ451" s="4">
        <v>5</v>
      </c>
      <c r="AK451" s="4">
        <v>3</v>
      </c>
      <c r="AL451" s="4">
        <v>5</v>
      </c>
      <c r="AM451" s="4">
        <v>2</v>
      </c>
      <c r="AN451" s="4">
        <v>5</v>
      </c>
      <c r="AO451" s="4">
        <v>5</v>
      </c>
      <c r="AP451" s="4">
        <v>5</v>
      </c>
      <c r="AQ451" s="4">
        <v>5</v>
      </c>
      <c r="AR451" s="4">
        <v>5</v>
      </c>
      <c r="AS451" s="4">
        <v>5</v>
      </c>
      <c r="AT451" s="4">
        <v>4</v>
      </c>
      <c r="AU451" s="4">
        <v>4</v>
      </c>
      <c r="AV451" s="4">
        <v>4</v>
      </c>
      <c r="AW451" s="4">
        <v>5</v>
      </c>
      <c r="AX451" s="4">
        <v>5</v>
      </c>
      <c r="AY451" s="4">
        <v>5</v>
      </c>
      <c r="AZ451" s="4">
        <v>4</v>
      </c>
      <c r="BA451" s="4">
        <v>4</v>
      </c>
      <c r="BB451" s="4">
        <v>5</v>
      </c>
      <c r="BC451" s="4">
        <v>4</v>
      </c>
      <c r="BD451" s="4">
        <v>5</v>
      </c>
      <c r="BE451" s="4">
        <v>3</v>
      </c>
      <c r="BF451" s="4">
        <v>5</v>
      </c>
      <c r="BG451" s="4">
        <v>4</v>
      </c>
      <c r="BH451" s="4">
        <v>5</v>
      </c>
      <c r="BI451" s="4">
        <v>5</v>
      </c>
      <c r="BJ451" s="4">
        <v>4</v>
      </c>
    </row>
    <row r="452" spans="1:62" ht="14" x14ac:dyDescent="0.15">
      <c r="A452" s="20" t="str">
        <f t="shared" ref="A452:A515" si="7">LEFT(B452,(FIND(" ",B452,1)-2))</f>
        <v>TransparenzSA[SQ005]</v>
      </c>
      <c r="B452" s="4" t="s">
        <v>1096</v>
      </c>
      <c r="C452" s="4">
        <v>3</v>
      </c>
      <c r="D452" s="4">
        <v>4</v>
      </c>
      <c r="E452" s="4">
        <v>3</v>
      </c>
      <c r="F452" s="4">
        <v>5</v>
      </c>
      <c r="G452" s="4">
        <v>3</v>
      </c>
      <c r="H452" s="4">
        <v>5</v>
      </c>
      <c r="I452" s="4">
        <v>2</v>
      </c>
      <c r="J452" s="4">
        <v>5</v>
      </c>
      <c r="K452" s="4">
        <v>3</v>
      </c>
      <c r="L452" s="4">
        <v>1</v>
      </c>
      <c r="M452" s="4">
        <v>5</v>
      </c>
      <c r="N452" s="4">
        <v>5</v>
      </c>
      <c r="O452" s="4">
        <v>3</v>
      </c>
      <c r="P452" s="4">
        <v>2</v>
      </c>
      <c r="Q452" s="4">
        <v>4</v>
      </c>
      <c r="R452" s="4">
        <v>5</v>
      </c>
      <c r="S452" s="4">
        <v>5</v>
      </c>
      <c r="T452" s="4">
        <v>4</v>
      </c>
      <c r="U452" s="4">
        <v>4</v>
      </c>
      <c r="V452" s="4">
        <v>4</v>
      </c>
      <c r="W452" s="4">
        <v>3</v>
      </c>
      <c r="X452" s="4">
        <v>3</v>
      </c>
      <c r="Y452" s="4">
        <v>4</v>
      </c>
      <c r="Z452" s="4">
        <v>2</v>
      </c>
      <c r="AA452" s="4">
        <v>4</v>
      </c>
      <c r="AB452" s="4">
        <v>5</v>
      </c>
      <c r="AC452" s="4">
        <v>5</v>
      </c>
      <c r="AD452" s="4">
        <v>5</v>
      </c>
      <c r="AE452" s="4">
        <v>3</v>
      </c>
      <c r="AF452" s="4">
        <v>4</v>
      </c>
      <c r="AG452" s="4">
        <v>4</v>
      </c>
      <c r="AH452" s="4">
        <v>5</v>
      </c>
      <c r="AI452" s="4">
        <v>4</v>
      </c>
      <c r="AJ452" s="4">
        <v>5</v>
      </c>
      <c r="AK452" s="4">
        <v>4</v>
      </c>
      <c r="AL452" s="4">
        <v>4</v>
      </c>
      <c r="AM452" s="4">
        <v>2</v>
      </c>
      <c r="AN452" s="4">
        <v>5</v>
      </c>
      <c r="AO452" s="4">
        <v>5</v>
      </c>
      <c r="AP452" s="4">
        <v>5</v>
      </c>
      <c r="AQ452" s="4">
        <v>5</v>
      </c>
      <c r="AR452" s="4">
        <v>4</v>
      </c>
      <c r="AS452" s="4">
        <v>5</v>
      </c>
      <c r="AT452" s="4">
        <v>2</v>
      </c>
      <c r="AU452" s="4">
        <v>4</v>
      </c>
      <c r="AV452" s="4">
        <v>4</v>
      </c>
      <c r="AW452" s="4">
        <v>5</v>
      </c>
      <c r="AX452" s="4">
        <v>5</v>
      </c>
      <c r="AY452" s="4">
        <v>5</v>
      </c>
      <c r="AZ452" s="4">
        <v>4</v>
      </c>
      <c r="BA452" s="4">
        <v>5</v>
      </c>
      <c r="BB452" s="4">
        <v>4</v>
      </c>
      <c r="BC452" s="4">
        <v>4</v>
      </c>
      <c r="BD452" s="4">
        <v>5</v>
      </c>
      <c r="BE452" s="4">
        <v>3</v>
      </c>
      <c r="BF452" s="4">
        <v>4</v>
      </c>
      <c r="BG452" s="4">
        <v>5</v>
      </c>
      <c r="BH452" s="4">
        <v>4</v>
      </c>
      <c r="BI452" s="4">
        <v>5</v>
      </c>
      <c r="BJ452" s="4">
        <v>4</v>
      </c>
    </row>
    <row r="453" spans="1:62" ht="14" x14ac:dyDescent="0.15">
      <c r="A453" s="20" t="str">
        <f t="shared" si="7"/>
        <v>FairnessSA[SQ001]</v>
      </c>
      <c r="B453" s="4" t="s">
        <v>1097</v>
      </c>
      <c r="C453" s="4">
        <v>3</v>
      </c>
      <c r="D453" s="4">
        <v>4</v>
      </c>
      <c r="E453" s="4">
        <v>4</v>
      </c>
      <c r="F453" s="4">
        <v>5</v>
      </c>
      <c r="G453" s="4">
        <v>3</v>
      </c>
      <c r="H453" s="4">
        <v>5</v>
      </c>
      <c r="I453" s="4">
        <v>4</v>
      </c>
      <c r="J453" s="4">
        <v>5</v>
      </c>
      <c r="K453" s="4">
        <v>4</v>
      </c>
      <c r="L453" s="4">
        <v>5</v>
      </c>
      <c r="M453" s="4">
        <v>3</v>
      </c>
      <c r="N453" s="4">
        <v>5</v>
      </c>
      <c r="O453" s="4">
        <v>4</v>
      </c>
      <c r="P453" s="4">
        <v>3</v>
      </c>
      <c r="Q453" s="4">
        <v>4</v>
      </c>
      <c r="R453" s="4">
        <v>5</v>
      </c>
      <c r="S453" s="4">
        <v>4</v>
      </c>
      <c r="T453" s="4">
        <v>4</v>
      </c>
      <c r="U453" s="4">
        <v>4</v>
      </c>
      <c r="V453" s="4">
        <v>4</v>
      </c>
      <c r="W453" s="4">
        <v>2</v>
      </c>
      <c r="X453" s="4">
        <v>4</v>
      </c>
      <c r="Y453" s="4">
        <v>4</v>
      </c>
      <c r="Z453" s="4">
        <v>2</v>
      </c>
      <c r="AA453" s="4">
        <v>5</v>
      </c>
      <c r="AB453" s="4">
        <v>4</v>
      </c>
      <c r="AC453" s="4">
        <v>4</v>
      </c>
      <c r="AD453" s="4">
        <v>5</v>
      </c>
      <c r="AE453" s="4">
        <v>4</v>
      </c>
      <c r="AF453" s="4">
        <v>4</v>
      </c>
      <c r="AG453" s="4">
        <v>5</v>
      </c>
      <c r="AH453" s="4">
        <v>4</v>
      </c>
      <c r="AI453" s="4">
        <v>4</v>
      </c>
      <c r="AJ453" s="4">
        <v>5</v>
      </c>
      <c r="AK453" s="4">
        <v>3</v>
      </c>
      <c r="AL453" s="4">
        <v>4</v>
      </c>
      <c r="AM453" s="4">
        <v>2</v>
      </c>
      <c r="AN453" s="4">
        <v>3</v>
      </c>
      <c r="AO453" s="4">
        <v>4</v>
      </c>
      <c r="AP453" s="4">
        <v>3</v>
      </c>
      <c r="AQ453" s="4">
        <v>5</v>
      </c>
      <c r="AR453" s="4">
        <v>3</v>
      </c>
      <c r="AS453" s="4">
        <v>4</v>
      </c>
      <c r="AT453" s="4">
        <v>3</v>
      </c>
      <c r="AU453" s="4">
        <v>1</v>
      </c>
      <c r="AV453" s="4">
        <v>4</v>
      </c>
      <c r="AW453" s="4">
        <v>5</v>
      </c>
      <c r="AX453" s="4">
        <v>4</v>
      </c>
      <c r="AY453" s="4">
        <v>4</v>
      </c>
      <c r="AZ453" s="4">
        <v>3</v>
      </c>
      <c r="BA453" s="4">
        <v>4</v>
      </c>
      <c r="BB453" s="4">
        <v>4</v>
      </c>
      <c r="BC453" s="4">
        <v>3</v>
      </c>
      <c r="BD453" s="4">
        <v>2</v>
      </c>
      <c r="BE453" s="4">
        <v>4</v>
      </c>
      <c r="BF453" s="4">
        <v>5</v>
      </c>
      <c r="BG453" s="4">
        <v>3</v>
      </c>
      <c r="BH453" s="4">
        <v>4</v>
      </c>
      <c r="BI453" s="4">
        <v>5</v>
      </c>
      <c r="BJ453" s="4">
        <v>3</v>
      </c>
    </row>
    <row r="454" spans="1:62" ht="14" x14ac:dyDescent="0.15">
      <c r="A454" s="20" t="str">
        <f t="shared" si="7"/>
        <v>FairnessSA[SQ002]</v>
      </c>
      <c r="B454" s="4" t="s">
        <v>1098</v>
      </c>
      <c r="C454" s="4">
        <v>3</v>
      </c>
      <c r="D454" s="4">
        <v>4</v>
      </c>
      <c r="E454" s="4">
        <v>4</v>
      </c>
      <c r="F454" s="4">
        <v>4</v>
      </c>
      <c r="G454" s="4">
        <v>3</v>
      </c>
      <c r="H454" s="4">
        <v>5</v>
      </c>
      <c r="I454" s="4">
        <v>4</v>
      </c>
      <c r="J454" s="4">
        <v>5</v>
      </c>
      <c r="K454" s="4">
        <v>4</v>
      </c>
      <c r="L454" s="4">
        <v>5</v>
      </c>
      <c r="M454" s="4">
        <v>4</v>
      </c>
      <c r="N454" s="4">
        <v>5</v>
      </c>
      <c r="O454" s="4">
        <v>4</v>
      </c>
      <c r="P454" s="4">
        <v>4</v>
      </c>
      <c r="Q454" s="4">
        <v>5</v>
      </c>
      <c r="R454" s="4">
        <v>5</v>
      </c>
      <c r="S454" s="4">
        <v>5</v>
      </c>
      <c r="T454" s="4">
        <v>4</v>
      </c>
      <c r="U454" s="4">
        <v>4</v>
      </c>
      <c r="V454" s="4">
        <v>5</v>
      </c>
      <c r="W454" s="4">
        <v>4</v>
      </c>
      <c r="X454" s="4">
        <v>5</v>
      </c>
      <c r="Y454" s="4">
        <v>4</v>
      </c>
      <c r="Z454" s="4">
        <v>2</v>
      </c>
      <c r="AA454" s="4">
        <v>4</v>
      </c>
      <c r="AB454" s="4">
        <v>4</v>
      </c>
      <c r="AC454" s="4">
        <v>4</v>
      </c>
      <c r="AD454" s="4">
        <v>5</v>
      </c>
      <c r="AE454" s="4">
        <v>4</v>
      </c>
      <c r="AF454" s="4">
        <v>4</v>
      </c>
      <c r="AG454" s="4">
        <v>5</v>
      </c>
      <c r="AH454" s="4">
        <v>4</v>
      </c>
      <c r="AI454" s="4">
        <v>4</v>
      </c>
      <c r="AJ454" s="4">
        <v>5</v>
      </c>
      <c r="AK454" s="4">
        <v>4</v>
      </c>
      <c r="AL454" s="4">
        <v>4</v>
      </c>
      <c r="AM454" s="4">
        <v>2</v>
      </c>
      <c r="AN454" s="4">
        <v>4</v>
      </c>
      <c r="AO454" s="4">
        <v>5</v>
      </c>
      <c r="AP454" s="4">
        <v>4</v>
      </c>
      <c r="AQ454" s="4">
        <v>5</v>
      </c>
      <c r="AR454" s="4">
        <v>5</v>
      </c>
      <c r="AS454" s="4">
        <v>4</v>
      </c>
      <c r="AT454" s="4">
        <v>2</v>
      </c>
      <c r="AU454" s="4">
        <v>2</v>
      </c>
      <c r="AV454" s="4">
        <v>5</v>
      </c>
      <c r="AW454" s="4">
        <v>5</v>
      </c>
      <c r="AX454" s="4">
        <v>4</v>
      </c>
      <c r="AY454" s="4">
        <v>5</v>
      </c>
      <c r="AZ454" s="4">
        <v>4</v>
      </c>
      <c r="BA454" s="4">
        <v>4</v>
      </c>
      <c r="BB454" s="4">
        <v>5</v>
      </c>
      <c r="BC454" s="4">
        <v>5</v>
      </c>
      <c r="BD454" s="4">
        <v>4</v>
      </c>
      <c r="BE454" s="4">
        <v>4</v>
      </c>
      <c r="BF454" s="4">
        <v>5</v>
      </c>
      <c r="BG454" s="4">
        <v>4</v>
      </c>
      <c r="BH454" s="4">
        <v>3</v>
      </c>
      <c r="BI454" s="4">
        <v>5</v>
      </c>
      <c r="BJ454" s="4">
        <v>4</v>
      </c>
    </row>
    <row r="455" spans="1:62" ht="14" x14ac:dyDescent="0.15">
      <c r="A455" s="20" t="str">
        <f t="shared" si="7"/>
        <v>FairnessSA[SQ003]</v>
      </c>
      <c r="B455" s="4" t="s">
        <v>1099</v>
      </c>
      <c r="C455" s="4">
        <v>3</v>
      </c>
      <c r="D455" s="4">
        <v>4</v>
      </c>
      <c r="E455" s="4">
        <v>3</v>
      </c>
      <c r="F455" s="4">
        <v>4</v>
      </c>
      <c r="G455" s="4">
        <v>3</v>
      </c>
      <c r="H455" s="4">
        <v>5</v>
      </c>
      <c r="I455" s="4">
        <v>4</v>
      </c>
      <c r="J455" s="4">
        <v>5</v>
      </c>
      <c r="K455" s="4">
        <v>4</v>
      </c>
      <c r="L455" s="4">
        <v>5</v>
      </c>
      <c r="M455" s="4">
        <v>3</v>
      </c>
      <c r="N455" s="4">
        <v>4</v>
      </c>
      <c r="O455" s="4">
        <v>3</v>
      </c>
      <c r="P455" s="4">
        <v>3</v>
      </c>
      <c r="Q455" s="4">
        <v>4</v>
      </c>
      <c r="R455" s="4">
        <v>5</v>
      </c>
      <c r="S455" s="4">
        <v>5</v>
      </c>
      <c r="T455" s="4">
        <v>3</v>
      </c>
      <c r="U455" s="4">
        <v>3</v>
      </c>
      <c r="V455" s="4">
        <v>4</v>
      </c>
      <c r="W455" s="4">
        <v>3</v>
      </c>
      <c r="X455" s="4">
        <v>4</v>
      </c>
      <c r="Y455" s="4">
        <v>4</v>
      </c>
      <c r="Z455" s="4">
        <v>2</v>
      </c>
      <c r="AA455" s="4">
        <v>2</v>
      </c>
      <c r="AB455" s="4">
        <v>4</v>
      </c>
      <c r="AC455" s="4">
        <v>5</v>
      </c>
      <c r="AD455" s="4">
        <v>3</v>
      </c>
      <c r="AE455" s="4">
        <v>3</v>
      </c>
      <c r="AF455" s="4">
        <v>4</v>
      </c>
      <c r="AG455" s="4">
        <v>5</v>
      </c>
      <c r="AH455" s="4">
        <v>4</v>
      </c>
      <c r="AI455" s="4">
        <v>2</v>
      </c>
      <c r="AJ455" s="4">
        <v>4</v>
      </c>
      <c r="AK455" s="4">
        <v>3</v>
      </c>
      <c r="AL455" s="4">
        <v>4</v>
      </c>
      <c r="AM455" s="4">
        <v>2</v>
      </c>
      <c r="AN455" s="4">
        <v>2</v>
      </c>
      <c r="AO455" s="4">
        <v>3</v>
      </c>
      <c r="AP455" s="4">
        <v>3</v>
      </c>
      <c r="AQ455" s="4">
        <v>5</v>
      </c>
      <c r="AR455" s="4">
        <v>4</v>
      </c>
      <c r="AS455" s="4">
        <v>4</v>
      </c>
      <c r="AT455" s="4">
        <v>1</v>
      </c>
      <c r="AU455" s="4">
        <v>1</v>
      </c>
      <c r="AV455" s="4">
        <v>4</v>
      </c>
      <c r="AW455" s="4">
        <v>5</v>
      </c>
      <c r="AX455" s="4">
        <v>4</v>
      </c>
      <c r="AY455" s="4">
        <v>5</v>
      </c>
      <c r="AZ455" s="4">
        <v>3</v>
      </c>
      <c r="BA455" s="4">
        <v>4</v>
      </c>
      <c r="BB455" s="4">
        <v>3</v>
      </c>
      <c r="BC455" s="4">
        <v>4</v>
      </c>
      <c r="BD455" s="4">
        <v>2</v>
      </c>
      <c r="BE455" s="4">
        <v>4</v>
      </c>
      <c r="BF455" s="4">
        <v>4</v>
      </c>
      <c r="BG455" s="4">
        <v>4</v>
      </c>
      <c r="BH455" s="4">
        <v>4</v>
      </c>
      <c r="BI455" s="4">
        <v>5</v>
      </c>
      <c r="BJ455" s="4">
        <v>3</v>
      </c>
    </row>
    <row r="456" spans="1:62" ht="14" x14ac:dyDescent="0.15">
      <c r="A456" s="20" t="str">
        <f t="shared" si="7"/>
        <v>FairnessSA[SQ004]</v>
      </c>
      <c r="B456" s="4" t="s">
        <v>1100</v>
      </c>
      <c r="C456" s="4">
        <v>3</v>
      </c>
      <c r="D456" s="4">
        <v>4</v>
      </c>
      <c r="E456" s="4">
        <v>3</v>
      </c>
      <c r="F456" s="4">
        <v>4</v>
      </c>
      <c r="G456" s="4">
        <v>2</v>
      </c>
      <c r="H456" s="4">
        <v>5</v>
      </c>
      <c r="I456" s="4">
        <v>4</v>
      </c>
      <c r="J456" s="4">
        <v>5</v>
      </c>
      <c r="K456" s="4">
        <v>3</v>
      </c>
      <c r="L456" s="4">
        <v>5</v>
      </c>
      <c r="M456" s="4">
        <v>4</v>
      </c>
      <c r="N456" s="4">
        <v>5</v>
      </c>
      <c r="O456" s="4">
        <v>4</v>
      </c>
      <c r="P456" s="4">
        <v>4</v>
      </c>
      <c r="Q456" s="4">
        <v>3</v>
      </c>
      <c r="R456" s="4">
        <v>5</v>
      </c>
      <c r="S456" s="4">
        <v>5</v>
      </c>
      <c r="T456" s="4">
        <v>4</v>
      </c>
      <c r="U456" s="4">
        <v>3</v>
      </c>
      <c r="V456" s="4">
        <v>4</v>
      </c>
      <c r="W456" s="4">
        <v>2</v>
      </c>
      <c r="X456" s="4">
        <v>4</v>
      </c>
      <c r="Y456" s="4">
        <v>4</v>
      </c>
      <c r="Z456" s="4">
        <v>2</v>
      </c>
      <c r="AA456" s="4">
        <v>4</v>
      </c>
      <c r="AB456" s="4">
        <v>5</v>
      </c>
      <c r="AC456" s="4">
        <v>4</v>
      </c>
      <c r="AD456" s="4">
        <v>5</v>
      </c>
      <c r="AE456" s="4">
        <v>4</v>
      </c>
      <c r="AF456" s="4">
        <v>4</v>
      </c>
      <c r="AG456" s="4">
        <v>5</v>
      </c>
      <c r="AH456" s="4">
        <v>4</v>
      </c>
      <c r="AI456" s="4">
        <v>4</v>
      </c>
      <c r="AJ456" s="4">
        <v>5</v>
      </c>
      <c r="AK456" s="4">
        <v>4</v>
      </c>
      <c r="AL456" s="4">
        <v>5</v>
      </c>
      <c r="AM456" s="4">
        <v>2</v>
      </c>
      <c r="AN456" s="4">
        <v>4</v>
      </c>
      <c r="AO456" s="4">
        <v>4</v>
      </c>
      <c r="AP456" s="4">
        <v>4</v>
      </c>
      <c r="AQ456" s="4">
        <v>5</v>
      </c>
      <c r="AR456" s="4">
        <v>3</v>
      </c>
      <c r="AS456" s="4">
        <v>3</v>
      </c>
      <c r="AT456" s="4">
        <v>2</v>
      </c>
      <c r="AU456" s="4">
        <v>2</v>
      </c>
      <c r="AV456" s="4">
        <v>4</v>
      </c>
      <c r="AW456" s="4">
        <v>4</v>
      </c>
      <c r="AX456" s="4">
        <v>3</v>
      </c>
      <c r="AY456" s="4">
        <v>5</v>
      </c>
      <c r="AZ456" s="4">
        <v>4</v>
      </c>
      <c r="BA456" s="4">
        <v>4</v>
      </c>
      <c r="BB456" s="4">
        <v>3</v>
      </c>
      <c r="BC456" s="4">
        <v>4</v>
      </c>
      <c r="BD456" s="4">
        <v>4</v>
      </c>
      <c r="BE456" s="4">
        <v>4</v>
      </c>
      <c r="BF456" s="4">
        <v>5</v>
      </c>
      <c r="BG456" s="4">
        <v>4</v>
      </c>
      <c r="BH456" s="4">
        <v>4</v>
      </c>
      <c r="BI456" s="4">
        <v>5</v>
      </c>
      <c r="BJ456" s="4">
        <v>3</v>
      </c>
    </row>
    <row r="457" spans="1:62" ht="14" x14ac:dyDescent="0.15">
      <c r="A457" s="20" t="str">
        <f t="shared" si="7"/>
        <v>FairnessSA[SQ005]</v>
      </c>
      <c r="B457" s="4" t="s">
        <v>1101</v>
      </c>
      <c r="C457" s="4">
        <v>3</v>
      </c>
      <c r="D457" s="4">
        <v>4</v>
      </c>
      <c r="E457" s="4">
        <v>3</v>
      </c>
      <c r="F457" s="4">
        <v>5</v>
      </c>
      <c r="G457" s="4">
        <v>3</v>
      </c>
      <c r="H457" s="4">
        <v>5</v>
      </c>
      <c r="I457" s="4">
        <v>4</v>
      </c>
      <c r="J457" s="4">
        <v>5</v>
      </c>
      <c r="K457" s="4">
        <v>4</v>
      </c>
      <c r="L457" s="4">
        <v>5</v>
      </c>
      <c r="M457" s="4">
        <v>4</v>
      </c>
      <c r="N457" s="4">
        <v>5</v>
      </c>
      <c r="O457" s="4">
        <v>5</v>
      </c>
      <c r="P457" s="4">
        <v>3</v>
      </c>
      <c r="Q457" s="4">
        <v>3</v>
      </c>
      <c r="R457" s="4">
        <v>5</v>
      </c>
      <c r="S457" s="4">
        <v>5</v>
      </c>
      <c r="T457" s="4">
        <v>4</v>
      </c>
      <c r="U457" s="4">
        <v>3</v>
      </c>
      <c r="V457" s="4">
        <v>5</v>
      </c>
      <c r="W457" s="4">
        <v>1</v>
      </c>
      <c r="X457" s="4">
        <v>4</v>
      </c>
      <c r="Y457" s="4">
        <v>4</v>
      </c>
      <c r="Z457" s="4">
        <v>4</v>
      </c>
      <c r="AA457" s="4">
        <v>4</v>
      </c>
      <c r="AB457" s="4">
        <v>4</v>
      </c>
      <c r="AC457" s="4">
        <v>4</v>
      </c>
      <c r="AD457" s="4">
        <v>4</v>
      </c>
      <c r="AE457" s="4">
        <v>4</v>
      </c>
      <c r="AF457" s="4">
        <v>4</v>
      </c>
      <c r="AG457" s="4">
        <v>5</v>
      </c>
      <c r="AH457" s="4">
        <v>4</v>
      </c>
      <c r="AI457" s="4">
        <v>3</v>
      </c>
      <c r="AJ457" s="4">
        <v>5</v>
      </c>
      <c r="AK457" s="4">
        <v>4</v>
      </c>
      <c r="AL457" s="4">
        <v>4</v>
      </c>
      <c r="AM457" s="4">
        <v>1</v>
      </c>
      <c r="AN457" s="4">
        <v>4</v>
      </c>
      <c r="AO457" s="4">
        <v>5</v>
      </c>
      <c r="AP457" s="4">
        <v>4</v>
      </c>
      <c r="AQ457" s="4">
        <v>5</v>
      </c>
      <c r="AR457" s="4">
        <v>5</v>
      </c>
      <c r="AS457" s="4">
        <v>3</v>
      </c>
      <c r="AT457" s="4">
        <v>2</v>
      </c>
      <c r="AU457" s="4">
        <v>2</v>
      </c>
      <c r="AV457" s="4">
        <v>5</v>
      </c>
      <c r="AW457" s="4">
        <v>4</v>
      </c>
      <c r="AX457" s="4">
        <v>4</v>
      </c>
      <c r="AY457" s="4">
        <v>5</v>
      </c>
      <c r="AZ457" s="4">
        <v>4</v>
      </c>
      <c r="BA457" s="4">
        <v>5</v>
      </c>
      <c r="BB457" s="4">
        <v>5</v>
      </c>
      <c r="BC457" s="4">
        <v>5</v>
      </c>
      <c r="BD457" s="4">
        <v>3</v>
      </c>
      <c r="BE457" s="4">
        <v>4</v>
      </c>
      <c r="BF457" s="4">
        <v>5</v>
      </c>
      <c r="BG457" s="4">
        <v>5</v>
      </c>
      <c r="BH457" s="4">
        <v>3</v>
      </c>
      <c r="BI457" s="4">
        <v>5</v>
      </c>
      <c r="BJ457" s="4">
        <v>4</v>
      </c>
    </row>
    <row r="458" spans="1:62" ht="14" x14ac:dyDescent="0.15">
      <c r="A458" s="20" t="str">
        <f t="shared" si="7"/>
        <v>FairnessSA[SQ006]</v>
      </c>
      <c r="B458" s="4" t="s">
        <v>1102</v>
      </c>
      <c r="C458" s="4">
        <v>3</v>
      </c>
      <c r="D458" s="4">
        <v>4</v>
      </c>
      <c r="E458" s="4">
        <v>4</v>
      </c>
      <c r="F458" s="4">
        <v>4</v>
      </c>
      <c r="G458" s="4">
        <v>3</v>
      </c>
      <c r="H458" s="4">
        <v>5</v>
      </c>
      <c r="I458" s="4">
        <v>4</v>
      </c>
      <c r="J458" s="4">
        <v>5</v>
      </c>
      <c r="K458" s="4">
        <v>4</v>
      </c>
      <c r="L458" s="4">
        <v>5</v>
      </c>
      <c r="M458" s="4">
        <v>3</v>
      </c>
      <c r="N458" s="4">
        <v>5</v>
      </c>
      <c r="O458" s="4">
        <v>4</v>
      </c>
      <c r="P458" s="4">
        <v>3</v>
      </c>
      <c r="Q458" s="4">
        <v>4</v>
      </c>
      <c r="R458" s="4">
        <v>5</v>
      </c>
      <c r="S458" s="4">
        <v>5</v>
      </c>
      <c r="T458" s="4">
        <v>4</v>
      </c>
      <c r="U458" s="4">
        <v>3</v>
      </c>
      <c r="V458" s="4">
        <v>4</v>
      </c>
      <c r="W458" s="4">
        <v>3</v>
      </c>
      <c r="X458" s="4">
        <v>5</v>
      </c>
      <c r="Y458" s="4">
        <v>4</v>
      </c>
      <c r="Z458" s="4">
        <v>2</v>
      </c>
      <c r="AA458" s="4">
        <v>4</v>
      </c>
      <c r="AB458" s="4">
        <v>5</v>
      </c>
      <c r="AC458" s="4">
        <v>4</v>
      </c>
      <c r="AD458" s="4">
        <v>5</v>
      </c>
      <c r="AE458" s="4">
        <v>4</v>
      </c>
      <c r="AF458" s="4">
        <v>4</v>
      </c>
      <c r="AG458" s="4">
        <v>5</v>
      </c>
      <c r="AH458" s="4">
        <v>3</v>
      </c>
      <c r="AI458" s="4">
        <v>3</v>
      </c>
      <c r="AJ458" s="4">
        <v>5</v>
      </c>
      <c r="AK458" s="4">
        <v>4</v>
      </c>
      <c r="AL458" s="4">
        <v>4</v>
      </c>
      <c r="AM458" s="4">
        <v>1</v>
      </c>
      <c r="AN458" s="4">
        <v>3</v>
      </c>
      <c r="AO458" s="4">
        <v>4</v>
      </c>
      <c r="AP458" s="4">
        <v>3</v>
      </c>
      <c r="AQ458" s="4">
        <v>5</v>
      </c>
      <c r="AR458" s="4">
        <v>4</v>
      </c>
      <c r="AS458" s="4">
        <v>3</v>
      </c>
      <c r="AT458" s="4">
        <v>1</v>
      </c>
      <c r="AU458" s="4">
        <v>1</v>
      </c>
      <c r="AV458" s="4">
        <v>4</v>
      </c>
      <c r="AW458" s="4">
        <v>5</v>
      </c>
      <c r="AX458" s="4">
        <v>3</v>
      </c>
      <c r="AY458" s="4">
        <v>5</v>
      </c>
      <c r="AZ458" s="4">
        <v>3</v>
      </c>
      <c r="BA458" s="4">
        <v>5</v>
      </c>
      <c r="BB458" s="4">
        <v>4</v>
      </c>
      <c r="BC458" s="4">
        <v>4</v>
      </c>
      <c r="BD458" s="4">
        <v>3</v>
      </c>
      <c r="BE458" s="4">
        <v>3</v>
      </c>
      <c r="BF458" s="4">
        <v>4</v>
      </c>
      <c r="BG458" s="4">
        <v>5</v>
      </c>
      <c r="BH458" s="4">
        <v>4</v>
      </c>
      <c r="BI458" s="4">
        <v>5</v>
      </c>
      <c r="BJ458" s="4">
        <v>4</v>
      </c>
    </row>
    <row r="459" spans="1:62" ht="14" x14ac:dyDescent="0.15">
      <c r="A459" s="20" t="str">
        <f t="shared" si="7"/>
        <v>FairnessSA[SQ007]</v>
      </c>
      <c r="B459" s="4" t="s">
        <v>1103</v>
      </c>
      <c r="C459" s="4">
        <v>3</v>
      </c>
      <c r="D459" s="4">
        <v>4</v>
      </c>
      <c r="E459" s="4">
        <v>4</v>
      </c>
      <c r="F459" s="4">
        <v>4</v>
      </c>
      <c r="G459" s="4">
        <v>3</v>
      </c>
      <c r="H459" s="4">
        <v>5</v>
      </c>
      <c r="I459" s="4">
        <v>4</v>
      </c>
      <c r="J459" s="4">
        <v>5</v>
      </c>
      <c r="K459" s="4">
        <v>3</v>
      </c>
      <c r="L459" s="4">
        <v>5</v>
      </c>
      <c r="M459" s="4">
        <v>4</v>
      </c>
      <c r="N459" s="4">
        <v>5</v>
      </c>
      <c r="O459" s="4">
        <v>5</v>
      </c>
      <c r="P459" s="4">
        <v>3</v>
      </c>
      <c r="Q459" s="4">
        <v>3</v>
      </c>
      <c r="R459" s="4">
        <v>5</v>
      </c>
      <c r="S459" s="4">
        <v>4</v>
      </c>
      <c r="T459" s="4">
        <v>5</v>
      </c>
      <c r="U459" s="4">
        <v>3</v>
      </c>
      <c r="V459" s="4">
        <v>4</v>
      </c>
      <c r="W459" s="4">
        <v>3</v>
      </c>
      <c r="X459" s="4">
        <v>4</v>
      </c>
      <c r="Y459" s="4">
        <v>4</v>
      </c>
      <c r="Z459" s="4">
        <v>3</v>
      </c>
      <c r="AA459" s="4">
        <v>4</v>
      </c>
      <c r="AB459" s="4">
        <v>4</v>
      </c>
      <c r="AC459" s="4">
        <v>4</v>
      </c>
      <c r="AD459" s="4">
        <v>4</v>
      </c>
      <c r="AE459" s="4">
        <v>4</v>
      </c>
      <c r="AF459" s="4">
        <v>4</v>
      </c>
      <c r="AG459" s="4">
        <v>5</v>
      </c>
      <c r="AH459" s="4">
        <v>4</v>
      </c>
      <c r="AI459" s="4">
        <v>3</v>
      </c>
      <c r="AJ459" s="4">
        <v>5</v>
      </c>
      <c r="AK459" s="4">
        <v>4</v>
      </c>
      <c r="AL459" s="4">
        <v>5</v>
      </c>
      <c r="AM459" s="4">
        <v>2</v>
      </c>
      <c r="AN459" s="4">
        <v>4</v>
      </c>
      <c r="AO459" s="4">
        <v>5</v>
      </c>
      <c r="AP459" s="4">
        <v>4</v>
      </c>
      <c r="AQ459" s="4">
        <v>5</v>
      </c>
      <c r="AR459" s="4">
        <v>4</v>
      </c>
      <c r="AS459" s="4">
        <v>3</v>
      </c>
      <c r="AT459" s="4">
        <v>2</v>
      </c>
      <c r="AU459" s="4">
        <v>2</v>
      </c>
      <c r="AV459" s="4">
        <v>4</v>
      </c>
      <c r="AW459" s="4">
        <v>4</v>
      </c>
      <c r="AX459" s="4">
        <v>4</v>
      </c>
      <c r="AY459" s="4">
        <v>5</v>
      </c>
      <c r="AZ459" s="4">
        <v>3</v>
      </c>
      <c r="BA459" s="4">
        <v>4</v>
      </c>
      <c r="BB459" s="4">
        <v>5</v>
      </c>
      <c r="BC459" s="4">
        <v>4</v>
      </c>
      <c r="BD459" s="4">
        <v>4</v>
      </c>
      <c r="BE459" s="4">
        <v>4</v>
      </c>
      <c r="BF459" s="4">
        <v>5</v>
      </c>
      <c r="BG459" s="4">
        <v>5</v>
      </c>
      <c r="BH459" s="4">
        <v>4</v>
      </c>
      <c r="BI459" s="4">
        <v>5</v>
      </c>
      <c r="BJ459" s="4">
        <v>4</v>
      </c>
    </row>
    <row r="460" spans="1:62" ht="14" x14ac:dyDescent="0.15">
      <c r="A460" s="20" t="str">
        <f t="shared" si="7"/>
        <v>FairnessSA[SQ008]</v>
      </c>
      <c r="B460" s="4" t="s">
        <v>1104</v>
      </c>
      <c r="C460" s="4">
        <v>3</v>
      </c>
      <c r="D460" s="4">
        <v>4</v>
      </c>
      <c r="E460" s="4">
        <v>4</v>
      </c>
      <c r="F460" s="4">
        <v>5</v>
      </c>
      <c r="G460" s="4">
        <v>3</v>
      </c>
      <c r="H460" s="4">
        <v>5</v>
      </c>
      <c r="I460" s="4">
        <v>4</v>
      </c>
      <c r="J460" s="4">
        <v>5</v>
      </c>
      <c r="K460" s="4">
        <v>4</v>
      </c>
      <c r="L460" s="4">
        <v>5</v>
      </c>
      <c r="M460" s="4">
        <v>4</v>
      </c>
      <c r="N460" s="4">
        <v>5</v>
      </c>
      <c r="O460" s="4">
        <v>4</v>
      </c>
      <c r="P460" s="4">
        <v>5</v>
      </c>
      <c r="Q460" s="4">
        <v>4</v>
      </c>
      <c r="R460" s="4">
        <v>5</v>
      </c>
      <c r="S460" s="4">
        <v>4</v>
      </c>
      <c r="T460" s="4">
        <v>5</v>
      </c>
      <c r="U460" s="4">
        <v>4</v>
      </c>
      <c r="V460" s="4">
        <v>4</v>
      </c>
      <c r="W460" s="4">
        <v>3</v>
      </c>
      <c r="X460" s="4">
        <v>4</v>
      </c>
      <c r="Y460" s="4">
        <v>4</v>
      </c>
      <c r="Z460" s="4">
        <v>3</v>
      </c>
      <c r="AA460" s="4">
        <v>4</v>
      </c>
      <c r="AB460" s="4">
        <v>4</v>
      </c>
      <c r="AC460" s="4">
        <v>4</v>
      </c>
      <c r="AD460" s="4">
        <v>4</v>
      </c>
      <c r="AE460" s="4">
        <v>5</v>
      </c>
      <c r="AF460" s="4">
        <v>4</v>
      </c>
      <c r="AG460" s="4">
        <v>5</v>
      </c>
      <c r="AH460" s="4">
        <v>4</v>
      </c>
      <c r="AI460" s="4">
        <v>4</v>
      </c>
      <c r="AJ460" s="4">
        <v>5</v>
      </c>
      <c r="AK460" s="4">
        <v>4</v>
      </c>
      <c r="AL460" s="4">
        <v>5</v>
      </c>
      <c r="AM460" s="4">
        <v>3</v>
      </c>
      <c r="AN460" s="4">
        <v>4</v>
      </c>
      <c r="AO460" s="4">
        <v>5</v>
      </c>
      <c r="AP460" s="4">
        <v>4</v>
      </c>
      <c r="AQ460" s="4">
        <v>5</v>
      </c>
      <c r="AR460" s="4">
        <v>4</v>
      </c>
      <c r="AS460" s="4">
        <v>3</v>
      </c>
      <c r="AT460" s="4">
        <v>4</v>
      </c>
      <c r="AU460" s="4">
        <v>2</v>
      </c>
      <c r="AV460" s="4">
        <v>4</v>
      </c>
      <c r="AW460" s="4">
        <v>4</v>
      </c>
      <c r="AX460" s="4">
        <v>4</v>
      </c>
      <c r="AY460" s="4">
        <v>5</v>
      </c>
      <c r="AZ460" s="4">
        <v>3</v>
      </c>
      <c r="BA460" s="4">
        <v>5</v>
      </c>
      <c r="BB460" s="4">
        <v>4</v>
      </c>
      <c r="BC460" s="4">
        <v>4</v>
      </c>
      <c r="BD460" s="4">
        <v>4</v>
      </c>
      <c r="BE460" s="4">
        <v>4</v>
      </c>
      <c r="BF460" s="4">
        <v>5</v>
      </c>
      <c r="BG460" s="4">
        <v>5</v>
      </c>
      <c r="BH460" s="4">
        <v>4</v>
      </c>
      <c r="BI460" s="4">
        <v>5</v>
      </c>
      <c r="BJ460" s="4">
        <v>4</v>
      </c>
    </row>
    <row r="461" spans="1:62" ht="14" x14ac:dyDescent="0.15">
      <c r="A461" s="20" t="str">
        <f t="shared" si="7"/>
        <v>FairnessSA[SQ009]</v>
      </c>
      <c r="B461" s="4" t="s">
        <v>1105</v>
      </c>
      <c r="C461" s="4">
        <v>3</v>
      </c>
      <c r="D461" s="4">
        <v>4</v>
      </c>
      <c r="E461" s="4">
        <v>3</v>
      </c>
      <c r="F461" s="4">
        <v>4</v>
      </c>
      <c r="G461" s="4">
        <v>3</v>
      </c>
      <c r="H461" s="4">
        <v>5</v>
      </c>
      <c r="I461" s="4">
        <v>4</v>
      </c>
      <c r="J461" s="4">
        <v>5</v>
      </c>
      <c r="K461" s="4">
        <v>4</v>
      </c>
      <c r="L461" s="4">
        <v>5</v>
      </c>
      <c r="M461" s="4">
        <v>3</v>
      </c>
      <c r="N461" s="4">
        <v>5</v>
      </c>
      <c r="O461" s="4">
        <v>4</v>
      </c>
      <c r="P461" s="4">
        <v>4</v>
      </c>
      <c r="Q461" s="4">
        <v>5</v>
      </c>
      <c r="R461" s="4">
        <v>5</v>
      </c>
      <c r="S461" s="4">
        <v>5</v>
      </c>
      <c r="T461" s="4">
        <v>4</v>
      </c>
      <c r="U461" s="4">
        <v>4</v>
      </c>
      <c r="V461" s="4">
        <v>4</v>
      </c>
      <c r="W461" s="4">
        <v>3</v>
      </c>
      <c r="X461" s="4">
        <v>5</v>
      </c>
      <c r="Y461" s="4">
        <v>4</v>
      </c>
      <c r="Z461" s="4">
        <v>4</v>
      </c>
      <c r="AA461" s="4">
        <v>4</v>
      </c>
      <c r="AB461" s="4">
        <v>5</v>
      </c>
      <c r="AC461" s="4">
        <v>3</v>
      </c>
      <c r="AD461" s="4">
        <v>4</v>
      </c>
      <c r="AE461" s="4">
        <v>4</v>
      </c>
      <c r="AF461" s="4">
        <v>4</v>
      </c>
      <c r="AG461" s="4">
        <v>5</v>
      </c>
      <c r="AH461" s="4">
        <v>4</v>
      </c>
      <c r="AI461" s="4">
        <v>4</v>
      </c>
      <c r="AJ461" s="4">
        <v>5</v>
      </c>
      <c r="AK461" s="4">
        <v>5</v>
      </c>
      <c r="AL461" s="4">
        <v>5</v>
      </c>
      <c r="AM461" s="4">
        <v>3</v>
      </c>
      <c r="AN461" s="4">
        <v>3</v>
      </c>
      <c r="AO461" s="4">
        <v>5</v>
      </c>
      <c r="AP461" s="4">
        <v>5</v>
      </c>
      <c r="AQ461" s="4">
        <v>5</v>
      </c>
      <c r="AR461" s="4">
        <v>4</v>
      </c>
      <c r="AS461" s="4">
        <v>3</v>
      </c>
      <c r="AT461" s="4">
        <v>3</v>
      </c>
      <c r="AU461" s="4">
        <v>1</v>
      </c>
      <c r="AV461" s="4">
        <v>5</v>
      </c>
      <c r="AW461" s="4">
        <v>5</v>
      </c>
      <c r="AX461" s="4">
        <v>4</v>
      </c>
      <c r="AY461" s="4">
        <v>5</v>
      </c>
      <c r="AZ461" s="4">
        <v>3</v>
      </c>
      <c r="BA461" s="4">
        <v>4</v>
      </c>
      <c r="BB461" s="4">
        <v>4</v>
      </c>
      <c r="BC461" s="4">
        <v>4</v>
      </c>
      <c r="BD461" s="4">
        <v>3</v>
      </c>
      <c r="BE461" s="4">
        <v>4</v>
      </c>
      <c r="BF461" s="4">
        <v>4</v>
      </c>
      <c r="BG461" s="4">
        <v>4</v>
      </c>
      <c r="BH461" s="4">
        <v>4</v>
      </c>
      <c r="BI461" s="4">
        <v>5</v>
      </c>
      <c r="BJ461" s="4">
        <v>4</v>
      </c>
    </row>
    <row r="462" spans="1:62" ht="14" x14ac:dyDescent="0.15">
      <c r="A462" s="20" t="str">
        <f t="shared" si="7"/>
        <v>FairnessSA[SQ010]</v>
      </c>
      <c r="B462" s="4" t="s">
        <v>1106</v>
      </c>
      <c r="C462" s="4">
        <v>3</v>
      </c>
      <c r="D462" s="4">
        <v>4</v>
      </c>
      <c r="E462" s="4">
        <v>4</v>
      </c>
      <c r="F462" s="4">
        <v>4</v>
      </c>
      <c r="G462" s="4">
        <v>3</v>
      </c>
      <c r="H462" s="4">
        <v>5</v>
      </c>
      <c r="I462" s="4">
        <v>4</v>
      </c>
      <c r="J462" s="4">
        <v>5</v>
      </c>
      <c r="K462" s="4">
        <v>3</v>
      </c>
      <c r="L462" s="4">
        <v>5</v>
      </c>
      <c r="M462" s="4">
        <v>4</v>
      </c>
      <c r="N462" s="4">
        <v>5</v>
      </c>
      <c r="O462" s="4">
        <v>4</v>
      </c>
      <c r="P462" s="4">
        <v>4</v>
      </c>
      <c r="Q462" s="4">
        <v>5</v>
      </c>
      <c r="R462" s="4">
        <v>5</v>
      </c>
      <c r="S462" s="4">
        <v>4</v>
      </c>
      <c r="T462" s="4">
        <v>3</v>
      </c>
      <c r="U462" s="4">
        <v>4</v>
      </c>
      <c r="V462" s="4">
        <v>5</v>
      </c>
      <c r="W462" s="4">
        <v>4</v>
      </c>
      <c r="X462" s="4">
        <v>5</v>
      </c>
      <c r="Y462" s="4">
        <v>4</v>
      </c>
      <c r="Z462" s="4">
        <v>2</v>
      </c>
      <c r="AA462" s="4">
        <v>4</v>
      </c>
      <c r="AB462" s="4">
        <v>5</v>
      </c>
      <c r="AC462" s="4">
        <v>3</v>
      </c>
      <c r="AD462" s="4">
        <v>5</v>
      </c>
      <c r="AE462" s="4">
        <v>4</v>
      </c>
      <c r="AF462" s="4">
        <v>5</v>
      </c>
      <c r="AG462" s="4">
        <v>5</v>
      </c>
      <c r="AH462" s="4">
        <v>3</v>
      </c>
      <c r="AI462" s="4">
        <v>5</v>
      </c>
      <c r="AJ462" s="4">
        <v>5</v>
      </c>
      <c r="AK462" s="4">
        <v>4</v>
      </c>
      <c r="AL462" s="4">
        <v>5</v>
      </c>
      <c r="AM462" s="4">
        <v>2</v>
      </c>
      <c r="AN462" s="4">
        <v>4</v>
      </c>
      <c r="AO462" s="4">
        <v>5</v>
      </c>
      <c r="AP462" s="4">
        <v>5</v>
      </c>
      <c r="AQ462" s="4">
        <v>5</v>
      </c>
      <c r="AR462" s="4">
        <v>4</v>
      </c>
      <c r="AS462" s="4">
        <v>4</v>
      </c>
      <c r="AT462" s="4">
        <v>4</v>
      </c>
      <c r="AU462" s="4">
        <v>1</v>
      </c>
      <c r="AV462" s="4">
        <v>4</v>
      </c>
      <c r="AW462" s="4">
        <v>5</v>
      </c>
      <c r="AX462" s="4">
        <v>5</v>
      </c>
      <c r="AY462" s="4">
        <v>5</v>
      </c>
      <c r="AZ462" s="4">
        <v>3</v>
      </c>
      <c r="BA462" s="4">
        <v>5</v>
      </c>
      <c r="BB462" s="4">
        <v>5</v>
      </c>
      <c r="BC462" s="4">
        <v>5</v>
      </c>
      <c r="BD462" s="4">
        <v>5</v>
      </c>
      <c r="BE462" s="4">
        <v>4</v>
      </c>
      <c r="BF462" s="4">
        <v>4</v>
      </c>
      <c r="BG462" s="4">
        <v>5</v>
      </c>
      <c r="BH462" s="4">
        <v>5</v>
      </c>
      <c r="BI462" s="4">
        <v>5</v>
      </c>
      <c r="BJ462" s="4">
        <v>4</v>
      </c>
    </row>
    <row r="463" spans="1:62" ht="14" x14ac:dyDescent="0.15">
      <c r="A463" s="20" t="str">
        <f t="shared" si="7"/>
        <v>FairnessSA[SQ011]</v>
      </c>
      <c r="B463" s="4" t="s">
        <v>1107</v>
      </c>
      <c r="C463" s="4">
        <v>3</v>
      </c>
      <c r="D463" s="4">
        <v>4</v>
      </c>
      <c r="E463" s="4">
        <v>3</v>
      </c>
      <c r="F463" s="4">
        <v>4</v>
      </c>
      <c r="G463" s="4">
        <v>3</v>
      </c>
      <c r="H463" s="4">
        <v>5</v>
      </c>
      <c r="I463" s="4">
        <v>4</v>
      </c>
      <c r="J463" s="4">
        <v>5</v>
      </c>
      <c r="K463" s="4">
        <v>4</v>
      </c>
      <c r="L463" s="4">
        <v>5</v>
      </c>
      <c r="M463" s="4">
        <v>4</v>
      </c>
      <c r="N463" s="4">
        <v>5</v>
      </c>
      <c r="O463" s="4">
        <v>4</v>
      </c>
      <c r="P463" s="4">
        <v>4</v>
      </c>
      <c r="Q463" s="4">
        <v>4</v>
      </c>
      <c r="R463" s="4">
        <v>5</v>
      </c>
      <c r="S463" s="4">
        <v>4</v>
      </c>
      <c r="T463" s="4">
        <v>4</v>
      </c>
      <c r="U463" s="4">
        <v>4</v>
      </c>
      <c r="V463" s="4">
        <v>5</v>
      </c>
      <c r="W463" s="4">
        <v>3</v>
      </c>
      <c r="X463" s="4">
        <v>4</v>
      </c>
      <c r="Y463" s="4">
        <v>4</v>
      </c>
      <c r="Z463" s="4">
        <v>4</v>
      </c>
      <c r="AA463" s="4">
        <v>4</v>
      </c>
      <c r="AB463" s="4">
        <v>4</v>
      </c>
      <c r="AC463" s="4">
        <v>4</v>
      </c>
      <c r="AD463" s="4">
        <v>5</v>
      </c>
      <c r="AE463" s="4">
        <v>4</v>
      </c>
      <c r="AF463" s="4">
        <v>4</v>
      </c>
      <c r="AG463" s="4">
        <v>5</v>
      </c>
      <c r="AH463" s="4">
        <v>3</v>
      </c>
      <c r="AI463" s="4">
        <v>5</v>
      </c>
      <c r="AJ463" s="4">
        <v>4</v>
      </c>
      <c r="AK463" s="4">
        <v>4</v>
      </c>
      <c r="AL463" s="4">
        <v>5</v>
      </c>
      <c r="AM463" s="4">
        <v>3</v>
      </c>
      <c r="AN463" s="4">
        <v>4</v>
      </c>
      <c r="AO463" s="4">
        <v>5</v>
      </c>
      <c r="AP463" s="4">
        <v>3</v>
      </c>
      <c r="AQ463" s="4">
        <v>5</v>
      </c>
      <c r="AR463" s="4">
        <v>5</v>
      </c>
      <c r="AS463" s="4">
        <v>4</v>
      </c>
      <c r="AT463" s="4">
        <v>4</v>
      </c>
      <c r="AU463" s="4">
        <v>1</v>
      </c>
      <c r="AV463" s="4">
        <v>2</v>
      </c>
      <c r="AW463" s="4">
        <v>4</v>
      </c>
      <c r="AX463" s="4">
        <v>4</v>
      </c>
      <c r="AY463" s="4">
        <v>5</v>
      </c>
      <c r="AZ463" s="4">
        <v>3</v>
      </c>
      <c r="BA463" s="4">
        <v>4</v>
      </c>
      <c r="BB463" s="4">
        <v>4</v>
      </c>
      <c r="BC463" s="4">
        <v>4</v>
      </c>
      <c r="BD463" s="4">
        <v>4</v>
      </c>
      <c r="BE463" s="4">
        <v>4</v>
      </c>
      <c r="BF463" s="4">
        <v>4</v>
      </c>
      <c r="BG463" s="4">
        <v>5</v>
      </c>
      <c r="BH463" s="4">
        <v>4</v>
      </c>
      <c r="BI463" s="4">
        <v>5</v>
      </c>
      <c r="BJ463" s="4">
        <v>4</v>
      </c>
    </row>
    <row r="464" spans="1:62" ht="14" x14ac:dyDescent="0.15">
      <c r="A464" s="20" t="str">
        <f t="shared" si="7"/>
        <v>FairnessSA[SQ012]</v>
      </c>
      <c r="B464" s="4" t="s">
        <v>1108</v>
      </c>
      <c r="C464" s="4">
        <v>3</v>
      </c>
      <c r="D464" s="4">
        <v>4</v>
      </c>
      <c r="E464" s="4">
        <v>4</v>
      </c>
      <c r="F464" s="4">
        <v>4</v>
      </c>
      <c r="G464" s="4">
        <v>3</v>
      </c>
      <c r="H464" s="4">
        <v>5</v>
      </c>
      <c r="I464" s="4">
        <v>4</v>
      </c>
      <c r="J464" s="4">
        <v>4</v>
      </c>
      <c r="K464" s="4">
        <v>4</v>
      </c>
      <c r="L464" s="4">
        <v>5</v>
      </c>
      <c r="M464" s="4">
        <v>2</v>
      </c>
      <c r="N464" s="4">
        <v>5</v>
      </c>
      <c r="O464" s="4">
        <v>4</v>
      </c>
      <c r="P464" s="4">
        <v>4</v>
      </c>
      <c r="Q464" s="4">
        <v>4</v>
      </c>
      <c r="R464" s="4">
        <v>5</v>
      </c>
      <c r="S464" s="4">
        <v>4</v>
      </c>
      <c r="T464" s="4">
        <v>3</v>
      </c>
      <c r="U464" s="4">
        <v>3</v>
      </c>
      <c r="V464" s="4">
        <v>4</v>
      </c>
      <c r="W464" s="4">
        <v>3</v>
      </c>
      <c r="X464" s="4">
        <v>5</v>
      </c>
      <c r="Y464" s="4">
        <v>4</v>
      </c>
      <c r="Z464" s="4">
        <v>3</v>
      </c>
      <c r="AA464" s="4">
        <v>3</v>
      </c>
      <c r="AB464" s="4">
        <v>5</v>
      </c>
      <c r="AC464" s="4">
        <v>2</v>
      </c>
      <c r="AD464" s="4">
        <v>5</v>
      </c>
      <c r="AE464" s="4">
        <v>4</v>
      </c>
      <c r="AF464" s="4">
        <v>4</v>
      </c>
      <c r="AG464" s="4">
        <v>5</v>
      </c>
      <c r="AH464" s="4">
        <v>4</v>
      </c>
      <c r="AI464" s="4">
        <v>5</v>
      </c>
      <c r="AJ464" s="4">
        <v>4</v>
      </c>
      <c r="AK464" s="4">
        <v>4</v>
      </c>
      <c r="AL464" s="4">
        <v>4</v>
      </c>
      <c r="AM464" s="4">
        <v>3</v>
      </c>
      <c r="AN464" s="4">
        <v>4</v>
      </c>
      <c r="AO464" s="4">
        <v>5</v>
      </c>
      <c r="AP464" s="4">
        <v>2</v>
      </c>
      <c r="AQ464" s="4">
        <v>5</v>
      </c>
      <c r="AR464" s="4">
        <v>4</v>
      </c>
      <c r="AS464" s="4">
        <v>4</v>
      </c>
      <c r="AT464" s="4">
        <v>4</v>
      </c>
      <c r="AU464" s="4">
        <v>1</v>
      </c>
      <c r="AV464" s="4">
        <v>2</v>
      </c>
      <c r="AW464" s="4">
        <v>4</v>
      </c>
      <c r="AX464" s="4">
        <v>4</v>
      </c>
      <c r="AY464" s="4">
        <v>5</v>
      </c>
      <c r="AZ464" s="4">
        <v>3</v>
      </c>
      <c r="BA464" s="4">
        <v>4</v>
      </c>
      <c r="BB464" s="4">
        <v>4</v>
      </c>
      <c r="BC464" s="4">
        <v>4</v>
      </c>
      <c r="BD464" s="4">
        <v>4</v>
      </c>
      <c r="BE464" s="4">
        <v>3</v>
      </c>
      <c r="BF464" s="4">
        <v>5</v>
      </c>
      <c r="BG464" s="4">
        <v>5</v>
      </c>
      <c r="BH464" s="4">
        <v>4</v>
      </c>
      <c r="BI464" s="4">
        <v>5</v>
      </c>
      <c r="BJ464" s="4">
        <v>3</v>
      </c>
    </row>
    <row r="465" spans="1:62" ht="14" x14ac:dyDescent="0.15">
      <c r="A465" s="20" t="str">
        <f t="shared" si="7"/>
        <v>FairnessSA[SQ013]</v>
      </c>
      <c r="B465" s="4" t="s">
        <v>1109</v>
      </c>
      <c r="C465" s="4">
        <v>3</v>
      </c>
      <c r="D465" s="4">
        <v>4</v>
      </c>
      <c r="E465" s="4">
        <v>4</v>
      </c>
      <c r="F465" s="4">
        <v>4</v>
      </c>
      <c r="G465" s="4">
        <v>3</v>
      </c>
      <c r="H465" s="4">
        <v>5</v>
      </c>
      <c r="I465" s="4">
        <v>4</v>
      </c>
      <c r="J465" s="4">
        <v>5</v>
      </c>
      <c r="K465" s="4">
        <v>4</v>
      </c>
      <c r="L465" s="4">
        <v>5</v>
      </c>
      <c r="M465" s="4">
        <v>3</v>
      </c>
      <c r="N465" s="4">
        <v>5</v>
      </c>
      <c r="O465" s="4">
        <v>4</v>
      </c>
      <c r="P465" s="4">
        <v>4</v>
      </c>
      <c r="Q465" s="4">
        <v>4</v>
      </c>
      <c r="R465" s="4">
        <v>5</v>
      </c>
      <c r="S465" s="4">
        <v>4</v>
      </c>
      <c r="T465" s="4">
        <v>4</v>
      </c>
      <c r="U465" s="4">
        <v>4</v>
      </c>
      <c r="V465" s="4">
        <v>4</v>
      </c>
      <c r="W465" s="4">
        <v>3</v>
      </c>
      <c r="X465" s="4">
        <v>4</v>
      </c>
      <c r="Y465" s="4">
        <v>4</v>
      </c>
      <c r="Z465" s="4">
        <v>5</v>
      </c>
      <c r="AA465" s="4">
        <v>4</v>
      </c>
      <c r="AB465" s="4">
        <v>5</v>
      </c>
      <c r="AC465" s="4">
        <v>3</v>
      </c>
      <c r="AD465" s="4">
        <v>5</v>
      </c>
      <c r="AE465" s="4">
        <v>3</v>
      </c>
      <c r="AF465" s="4">
        <v>4</v>
      </c>
      <c r="AG465" s="4">
        <v>5</v>
      </c>
      <c r="AH465" s="4">
        <v>4</v>
      </c>
      <c r="AI465" s="4">
        <v>5</v>
      </c>
      <c r="AJ465" s="4">
        <v>4</v>
      </c>
      <c r="AK465" s="4">
        <v>4</v>
      </c>
      <c r="AL465" s="4">
        <v>4</v>
      </c>
      <c r="AM465" s="4">
        <v>2</v>
      </c>
      <c r="AN465" s="4">
        <v>2</v>
      </c>
      <c r="AO465" s="4">
        <v>5</v>
      </c>
      <c r="AP465" s="4">
        <v>4</v>
      </c>
      <c r="AQ465" s="4">
        <v>5</v>
      </c>
      <c r="AR465" s="4">
        <v>4</v>
      </c>
      <c r="AS465" s="4">
        <v>4</v>
      </c>
      <c r="AT465" s="4">
        <v>3</v>
      </c>
      <c r="AU465" s="4">
        <v>1</v>
      </c>
      <c r="AV465" s="4">
        <v>4</v>
      </c>
      <c r="AW465" s="4">
        <v>4</v>
      </c>
      <c r="AX465" s="4">
        <v>4</v>
      </c>
      <c r="AY465" s="4">
        <v>5</v>
      </c>
      <c r="AZ465" s="4">
        <v>3</v>
      </c>
      <c r="BA465" s="4">
        <v>4</v>
      </c>
      <c r="BB465" s="4">
        <v>4</v>
      </c>
      <c r="BC465" s="4">
        <v>3</v>
      </c>
      <c r="BD465" s="4">
        <v>2</v>
      </c>
      <c r="BE465" s="4">
        <v>3</v>
      </c>
      <c r="BF465" s="4">
        <v>5</v>
      </c>
      <c r="BG465" s="4">
        <v>5</v>
      </c>
      <c r="BH465" s="4">
        <v>4</v>
      </c>
      <c r="BI465" s="4">
        <v>5</v>
      </c>
      <c r="BJ465" s="4">
        <v>3</v>
      </c>
    </row>
    <row r="466" spans="1:62" ht="14" x14ac:dyDescent="0.15">
      <c r="A466" s="20" t="str">
        <f t="shared" si="7"/>
        <v>FairnessSA[SQ014]</v>
      </c>
      <c r="B466" s="4" t="s">
        <v>1110</v>
      </c>
      <c r="C466" s="4">
        <v>3</v>
      </c>
      <c r="D466" s="4">
        <v>4</v>
      </c>
      <c r="E466" s="4">
        <v>4</v>
      </c>
      <c r="F466" s="4">
        <v>4</v>
      </c>
      <c r="G466" s="4">
        <v>3</v>
      </c>
      <c r="H466" s="4">
        <v>5</v>
      </c>
      <c r="I466" s="4">
        <v>4</v>
      </c>
      <c r="J466" s="4">
        <v>5</v>
      </c>
      <c r="K466" s="4">
        <v>4</v>
      </c>
      <c r="L466" s="4">
        <v>5</v>
      </c>
      <c r="M466" s="4">
        <v>3</v>
      </c>
      <c r="N466" s="4">
        <v>5</v>
      </c>
      <c r="O466" s="4">
        <v>4</v>
      </c>
      <c r="P466" s="4">
        <v>4</v>
      </c>
      <c r="Q466" s="4">
        <v>5</v>
      </c>
      <c r="R466" s="4">
        <v>5</v>
      </c>
      <c r="S466" s="4">
        <v>4</v>
      </c>
      <c r="T466" s="4">
        <v>3</v>
      </c>
      <c r="U466" s="4">
        <v>4</v>
      </c>
      <c r="V466" s="4">
        <v>4</v>
      </c>
      <c r="W466" s="4">
        <v>3</v>
      </c>
      <c r="X466" s="4">
        <v>4</v>
      </c>
      <c r="Y466" s="4">
        <v>4</v>
      </c>
      <c r="Z466" s="4">
        <v>3</v>
      </c>
      <c r="AA466" s="4">
        <v>4</v>
      </c>
      <c r="AB466" s="4">
        <v>5</v>
      </c>
      <c r="AC466" s="4">
        <v>4</v>
      </c>
      <c r="AD466" s="4">
        <v>5</v>
      </c>
      <c r="AE466" s="4">
        <v>3</v>
      </c>
      <c r="AF466" s="4">
        <v>4</v>
      </c>
      <c r="AG466" s="4">
        <v>5</v>
      </c>
      <c r="AH466" s="4">
        <v>3</v>
      </c>
      <c r="AI466" s="4">
        <v>5</v>
      </c>
      <c r="AJ466" s="4">
        <v>5</v>
      </c>
      <c r="AK466" s="4">
        <v>4</v>
      </c>
      <c r="AL466" s="4">
        <v>5</v>
      </c>
      <c r="AM466" s="4">
        <v>2</v>
      </c>
      <c r="AN466" s="4">
        <v>4</v>
      </c>
      <c r="AO466" s="4">
        <v>5</v>
      </c>
      <c r="AP466" s="4">
        <v>4</v>
      </c>
      <c r="AQ466" s="4">
        <v>5</v>
      </c>
      <c r="AR466" s="4">
        <v>4</v>
      </c>
      <c r="AS466" s="4">
        <v>4</v>
      </c>
      <c r="AT466" s="4">
        <v>3</v>
      </c>
      <c r="AU466" s="4">
        <v>2</v>
      </c>
      <c r="AV466" s="4">
        <v>4</v>
      </c>
      <c r="AW466" s="4">
        <v>4</v>
      </c>
      <c r="AX466" s="4">
        <v>4</v>
      </c>
      <c r="AY466" s="4">
        <v>5</v>
      </c>
      <c r="AZ466" s="4">
        <v>3</v>
      </c>
      <c r="BA466" s="4">
        <v>4</v>
      </c>
      <c r="BB466" s="4">
        <v>4</v>
      </c>
      <c r="BC466" s="4">
        <v>4</v>
      </c>
      <c r="BD466" s="4">
        <v>3</v>
      </c>
      <c r="BE466" s="4">
        <v>4</v>
      </c>
      <c r="BF466" s="4">
        <v>4</v>
      </c>
      <c r="BG466" s="4">
        <v>5</v>
      </c>
      <c r="BH466" s="4">
        <v>4</v>
      </c>
      <c r="BI466" s="4">
        <v>5</v>
      </c>
      <c r="BJ466" s="4">
        <v>3</v>
      </c>
    </row>
    <row r="467" spans="1:62" ht="14" x14ac:dyDescent="0.15">
      <c r="A467" s="20" t="str">
        <f t="shared" si="7"/>
        <v>FairnessSA[SQ015]</v>
      </c>
      <c r="B467" s="4" t="s">
        <v>1111</v>
      </c>
      <c r="C467" s="4">
        <v>3</v>
      </c>
      <c r="D467" s="4">
        <v>4</v>
      </c>
      <c r="E467" s="4">
        <v>4</v>
      </c>
      <c r="F467" s="4">
        <v>3</v>
      </c>
      <c r="G467" s="4">
        <v>3</v>
      </c>
      <c r="H467" s="4">
        <v>5</v>
      </c>
      <c r="I467" s="4">
        <v>4</v>
      </c>
      <c r="J467" s="4">
        <v>4</v>
      </c>
      <c r="K467" s="4">
        <v>4</v>
      </c>
      <c r="L467" s="4">
        <v>5</v>
      </c>
      <c r="M467" s="4">
        <v>3</v>
      </c>
      <c r="N467" s="4">
        <v>5</v>
      </c>
      <c r="O467" s="4">
        <v>4</v>
      </c>
      <c r="P467" s="4">
        <v>4</v>
      </c>
      <c r="Q467" s="4">
        <v>5</v>
      </c>
      <c r="R467" s="4">
        <v>5</v>
      </c>
      <c r="S467" s="4">
        <v>4</v>
      </c>
      <c r="T467" s="4">
        <v>3</v>
      </c>
      <c r="U467" s="4">
        <v>4</v>
      </c>
      <c r="V467" s="4">
        <v>4</v>
      </c>
      <c r="W467" s="4">
        <v>3</v>
      </c>
      <c r="X467" s="4">
        <v>4</v>
      </c>
      <c r="Y467" s="4">
        <v>4</v>
      </c>
      <c r="Z467" s="4">
        <v>2</v>
      </c>
      <c r="AA467" s="4">
        <v>4</v>
      </c>
      <c r="AB467" s="4">
        <v>5</v>
      </c>
      <c r="AC467" s="4">
        <v>4</v>
      </c>
      <c r="AD467" s="4">
        <v>4</v>
      </c>
      <c r="AE467" s="4">
        <v>3</v>
      </c>
      <c r="AF467" s="4">
        <v>4</v>
      </c>
      <c r="AG467" s="4">
        <v>5</v>
      </c>
      <c r="AH467" s="4">
        <v>4</v>
      </c>
      <c r="AI467" s="4">
        <v>5</v>
      </c>
      <c r="AJ467" s="4">
        <v>4</v>
      </c>
      <c r="AK467" s="4">
        <v>3</v>
      </c>
      <c r="AL467" s="4">
        <v>5</v>
      </c>
      <c r="AM467" s="4">
        <v>2</v>
      </c>
      <c r="AN467" s="4">
        <v>2</v>
      </c>
      <c r="AO467" s="4">
        <v>5</v>
      </c>
      <c r="AP467" s="4">
        <v>2</v>
      </c>
      <c r="AQ467" s="4">
        <v>5</v>
      </c>
      <c r="AR467" s="4">
        <v>3</v>
      </c>
      <c r="AS467" s="4">
        <v>4</v>
      </c>
      <c r="AT467" s="4">
        <v>3</v>
      </c>
      <c r="AU467" s="4">
        <v>2</v>
      </c>
      <c r="AV467" s="4">
        <v>4</v>
      </c>
      <c r="AW467" s="4">
        <v>4</v>
      </c>
      <c r="AX467" s="4">
        <v>4</v>
      </c>
      <c r="AY467" s="4">
        <v>5</v>
      </c>
      <c r="AZ467" s="4">
        <v>3</v>
      </c>
      <c r="BA467" s="4">
        <v>4</v>
      </c>
      <c r="BB467" s="4">
        <v>5</v>
      </c>
      <c r="BC467" s="4">
        <v>3</v>
      </c>
      <c r="BD467" s="4">
        <v>2</v>
      </c>
      <c r="BE467" s="4">
        <v>4</v>
      </c>
      <c r="BF467" s="4">
        <v>4</v>
      </c>
      <c r="BG467" s="4">
        <v>5</v>
      </c>
      <c r="BH467" s="4">
        <v>4</v>
      </c>
      <c r="BI467" s="4">
        <v>5</v>
      </c>
      <c r="BJ467" s="4">
        <v>4</v>
      </c>
    </row>
    <row r="468" spans="1:62" ht="14" x14ac:dyDescent="0.15">
      <c r="A468" s="20" t="str">
        <f t="shared" si="7"/>
        <v>ZufriedenheitSA[SQ001]</v>
      </c>
      <c r="B468" s="4" t="s">
        <v>1112</v>
      </c>
      <c r="C468" s="4">
        <v>3</v>
      </c>
      <c r="D468" s="4">
        <v>5</v>
      </c>
      <c r="E468" s="4">
        <v>3</v>
      </c>
      <c r="F468" s="4">
        <v>4</v>
      </c>
      <c r="G468" s="4">
        <v>3</v>
      </c>
      <c r="H468" s="4">
        <v>4</v>
      </c>
      <c r="I468" s="4">
        <v>4</v>
      </c>
      <c r="J468" s="4">
        <v>4</v>
      </c>
      <c r="K468" s="4">
        <v>4</v>
      </c>
      <c r="L468" s="4">
        <v>5</v>
      </c>
      <c r="M468" s="4">
        <v>3</v>
      </c>
      <c r="N468" s="4">
        <v>5</v>
      </c>
      <c r="O468" s="4">
        <v>2</v>
      </c>
      <c r="P468" s="4">
        <v>4</v>
      </c>
      <c r="Q468" s="4">
        <v>4</v>
      </c>
      <c r="R468" s="4">
        <v>2</v>
      </c>
      <c r="S468" s="4">
        <v>4</v>
      </c>
      <c r="T468" s="4">
        <v>4</v>
      </c>
      <c r="U468" s="4">
        <v>3</v>
      </c>
      <c r="V468" s="4">
        <v>4</v>
      </c>
      <c r="W468" s="4">
        <v>2</v>
      </c>
      <c r="X468" s="4">
        <v>5</v>
      </c>
      <c r="Y468" s="4">
        <v>4</v>
      </c>
      <c r="Z468" s="4">
        <v>1</v>
      </c>
      <c r="AA468" s="4">
        <v>4</v>
      </c>
      <c r="AB468" s="4">
        <v>5</v>
      </c>
      <c r="AC468" s="4">
        <v>3</v>
      </c>
      <c r="AD468" s="4">
        <v>4</v>
      </c>
      <c r="AE468" s="4">
        <v>3</v>
      </c>
      <c r="AF468" s="4">
        <v>4</v>
      </c>
      <c r="AG468" s="4">
        <v>5</v>
      </c>
      <c r="AH468" s="4">
        <v>4</v>
      </c>
      <c r="AI468" s="4">
        <v>3</v>
      </c>
      <c r="AJ468" s="4">
        <v>4</v>
      </c>
      <c r="AK468" s="4">
        <v>4</v>
      </c>
      <c r="AL468" s="4">
        <v>4</v>
      </c>
      <c r="AM468" s="4">
        <v>1</v>
      </c>
      <c r="AN468" s="4">
        <v>4</v>
      </c>
      <c r="AO468" s="4">
        <v>5</v>
      </c>
      <c r="AP468" s="4">
        <v>4</v>
      </c>
      <c r="AQ468" s="4">
        <v>5</v>
      </c>
      <c r="AR468" s="4">
        <v>4</v>
      </c>
      <c r="AS468" s="4">
        <v>4</v>
      </c>
      <c r="AT468" s="4">
        <v>1</v>
      </c>
      <c r="AU468" s="4">
        <v>1</v>
      </c>
      <c r="AV468" s="4">
        <v>4</v>
      </c>
      <c r="AW468" s="4">
        <v>5</v>
      </c>
      <c r="AX468" s="4">
        <v>4</v>
      </c>
      <c r="AY468" s="4">
        <v>4</v>
      </c>
      <c r="AZ468" s="4">
        <v>4</v>
      </c>
      <c r="BA468" s="4">
        <v>5</v>
      </c>
      <c r="BB468" s="4">
        <v>4</v>
      </c>
      <c r="BC468" s="4">
        <v>4</v>
      </c>
      <c r="BD468" s="4">
        <v>2</v>
      </c>
      <c r="BE468" s="4">
        <v>3</v>
      </c>
      <c r="BF468" s="4">
        <v>4</v>
      </c>
      <c r="BG468" s="4">
        <v>5</v>
      </c>
      <c r="BH468" s="4">
        <v>4</v>
      </c>
      <c r="BI468" s="4">
        <v>5</v>
      </c>
      <c r="BJ468" s="4">
        <v>3</v>
      </c>
    </row>
    <row r="469" spans="1:62" ht="14" x14ac:dyDescent="0.15">
      <c r="A469" s="20" t="str">
        <f t="shared" si="7"/>
        <v>ZufriedenheitSA[SQ002]</v>
      </c>
      <c r="B469" s="4" t="s">
        <v>1113</v>
      </c>
      <c r="C469" s="4">
        <v>3</v>
      </c>
      <c r="D469" s="4">
        <v>5</v>
      </c>
      <c r="E469" s="4">
        <v>4</v>
      </c>
      <c r="F469" s="4">
        <v>3</v>
      </c>
      <c r="G469" s="4">
        <v>3</v>
      </c>
      <c r="H469" s="4">
        <v>2</v>
      </c>
      <c r="I469" s="4">
        <v>4</v>
      </c>
      <c r="J469" s="4">
        <v>2</v>
      </c>
      <c r="K469" s="4">
        <v>3</v>
      </c>
      <c r="L469" s="4">
        <v>5</v>
      </c>
      <c r="M469" s="4">
        <v>4</v>
      </c>
      <c r="N469" s="4">
        <v>5</v>
      </c>
      <c r="O469" s="4">
        <v>2</v>
      </c>
      <c r="P469" s="4">
        <v>4</v>
      </c>
      <c r="Q469" s="4">
        <v>3</v>
      </c>
      <c r="R469" s="4">
        <v>1</v>
      </c>
      <c r="S469" s="4">
        <v>5</v>
      </c>
      <c r="T469" s="4">
        <v>4</v>
      </c>
      <c r="U469" s="4">
        <v>4</v>
      </c>
      <c r="V469" s="4">
        <v>5</v>
      </c>
      <c r="W469" s="4">
        <v>2</v>
      </c>
      <c r="X469" s="4">
        <v>4</v>
      </c>
      <c r="Y469" s="4">
        <v>4</v>
      </c>
      <c r="Z469" s="4">
        <v>3</v>
      </c>
      <c r="AA469" s="4">
        <v>5</v>
      </c>
      <c r="AB469" s="4">
        <v>4</v>
      </c>
      <c r="AC469" s="4">
        <v>3</v>
      </c>
      <c r="AD469" s="4">
        <v>4</v>
      </c>
      <c r="AE469" s="4">
        <v>4</v>
      </c>
      <c r="AF469" s="4">
        <v>4</v>
      </c>
      <c r="AG469" s="4">
        <v>5</v>
      </c>
      <c r="AH469" s="4">
        <v>4</v>
      </c>
      <c r="AI469" s="4">
        <v>3</v>
      </c>
      <c r="AJ469" s="4">
        <v>4</v>
      </c>
      <c r="AK469" s="4">
        <v>4</v>
      </c>
      <c r="AL469" s="4">
        <v>4</v>
      </c>
      <c r="AM469" s="4">
        <v>1</v>
      </c>
      <c r="AN469" s="4">
        <v>3</v>
      </c>
      <c r="AO469" s="4">
        <v>5</v>
      </c>
      <c r="AP469" s="4">
        <v>5</v>
      </c>
      <c r="AQ469" s="4">
        <v>5</v>
      </c>
      <c r="AR469" s="4">
        <v>4</v>
      </c>
      <c r="AS469" s="4">
        <v>4</v>
      </c>
      <c r="AT469" s="4">
        <v>3</v>
      </c>
      <c r="AU469" s="4">
        <v>1</v>
      </c>
      <c r="AV469" s="4">
        <v>4</v>
      </c>
      <c r="AW469" s="4">
        <v>5</v>
      </c>
      <c r="AX469" s="4">
        <v>4</v>
      </c>
      <c r="AY469" s="4">
        <v>4</v>
      </c>
      <c r="AZ469" s="4">
        <v>3</v>
      </c>
      <c r="BA469" s="4">
        <v>5</v>
      </c>
      <c r="BB469" s="4">
        <v>4</v>
      </c>
      <c r="BC469" s="4">
        <v>4</v>
      </c>
      <c r="BD469" s="4">
        <v>1</v>
      </c>
      <c r="BE469" s="4">
        <v>3</v>
      </c>
      <c r="BF469" s="4">
        <v>5</v>
      </c>
      <c r="BG469" s="4">
        <v>5</v>
      </c>
      <c r="BH469" s="4">
        <v>4</v>
      </c>
      <c r="BI469" s="4">
        <v>5</v>
      </c>
      <c r="BJ469" s="4">
        <v>4</v>
      </c>
    </row>
    <row r="470" spans="1:62" ht="14" x14ac:dyDescent="0.15">
      <c r="A470" s="20" t="str">
        <f t="shared" si="7"/>
        <v>ZufriedenheitSA[SQ003]</v>
      </c>
      <c r="B470" s="4" t="s">
        <v>1114</v>
      </c>
      <c r="C470" s="4">
        <v>3</v>
      </c>
      <c r="D470" s="4">
        <v>5</v>
      </c>
      <c r="E470" s="4">
        <v>3</v>
      </c>
      <c r="F470" s="4">
        <v>3</v>
      </c>
      <c r="G470" s="4">
        <v>3</v>
      </c>
      <c r="H470" s="4">
        <v>2</v>
      </c>
      <c r="I470" s="4">
        <v>4</v>
      </c>
      <c r="J470" s="4">
        <v>4</v>
      </c>
      <c r="K470" s="4">
        <v>3</v>
      </c>
      <c r="L470" s="4">
        <v>5</v>
      </c>
      <c r="M470" s="4">
        <v>4</v>
      </c>
      <c r="N470" s="4">
        <v>5</v>
      </c>
      <c r="O470" s="4">
        <v>1</v>
      </c>
      <c r="P470" s="4">
        <v>4</v>
      </c>
      <c r="Q470" s="4">
        <v>3</v>
      </c>
      <c r="R470" s="4">
        <v>1</v>
      </c>
      <c r="S470" s="4">
        <v>5</v>
      </c>
      <c r="T470" s="4">
        <v>3</v>
      </c>
      <c r="U470" s="4">
        <v>3</v>
      </c>
      <c r="V470" s="4">
        <v>4</v>
      </c>
      <c r="W470" s="4">
        <v>2</v>
      </c>
      <c r="X470" s="4">
        <v>4</v>
      </c>
      <c r="Y470" s="4">
        <v>4</v>
      </c>
      <c r="Z470" s="4">
        <v>2</v>
      </c>
      <c r="AA470" s="4">
        <v>4</v>
      </c>
      <c r="AB470" s="4">
        <v>4</v>
      </c>
      <c r="AC470" s="4">
        <v>3</v>
      </c>
      <c r="AD470" s="4">
        <v>4</v>
      </c>
      <c r="AE470" s="4">
        <v>3</v>
      </c>
      <c r="AF470" s="4">
        <v>4</v>
      </c>
      <c r="AG470" s="4">
        <v>4</v>
      </c>
      <c r="AH470" s="4">
        <v>4</v>
      </c>
      <c r="AI470" s="4">
        <v>3</v>
      </c>
      <c r="AJ470" s="4">
        <v>4</v>
      </c>
      <c r="AK470" s="4">
        <v>4</v>
      </c>
      <c r="AL470" s="4">
        <v>4</v>
      </c>
      <c r="AM470" s="4">
        <v>1</v>
      </c>
      <c r="AN470" s="4">
        <v>4</v>
      </c>
      <c r="AO470" s="4">
        <v>5</v>
      </c>
      <c r="AP470" s="4">
        <v>4</v>
      </c>
      <c r="AQ470" s="4">
        <v>5</v>
      </c>
      <c r="AR470" s="4">
        <v>4</v>
      </c>
      <c r="AS470" s="4">
        <v>4</v>
      </c>
      <c r="AT470" s="4">
        <v>1</v>
      </c>
      <c r="AU470" s="4">
        <v>1</v>
      </c>
      <c r="AV470" s="4">
        <v>4</v>
      </c>
      <c r="AW470" s="4">
        <v>5</v>
      </c>
      <c r="AX470" s="4">
        <v>4</v>
      </c>
      <c r="AY470" s="4">
        <v>4</v>
      </c>
      <c r="AZ470" s="4">
        <v>3</v>
      </c>
      <c r="BA470" s="4">
        <v>4</v>
      </c>
      <c r="BB470" s="4">
        <v>4</v>
      </c>
      <c r="BC470" s="4">
        <v>4</v>
      </c>
      <c r="BD470" s="4">
        <v>2</v>
      </c>
      <c r="BE470" s="4">
        <v>3</v>
      </c>
      <c r="BF470" s="4">
        <v>4</v>
      </c>
      <c r="BG470" s="4">
        <v>5</v>
      </c>
      <c r="BH470" s="4">
        <v>4</v>
      </c>
      <c r="BI470" s="4">
        <v>5</v>
      </c>
      <c r="BJ470" s="4">
        <v>4</v>
      </c>
    </row>
    <row r="471" spans="1:62" ht="14" x14ac:dyDescent="0.15">
      <c r="A471" s="20" t="str">
        <f t="shared" si="7"/>
        <v>ZufriedenheitSA[SQ004]</v>
      </c>
      <c r="B471" s="4" t="s">
        <v>1115</v>
      </c>
      <c r="C471" s="4">
        <v>3</v>
      </c>
      <c r="D471" s="4">
        <v>5</v>
      </c>
      <c r="E471" s="4">
        <v>3</v>
      </c>
      <c r="F471" s="4">
        <v>4</v>
      </c>
      <c r="G471" s="4">
        <v>3</v>
      </c>
      <c r="H471" s="4">
        <v>2</v>
      </c>
      <c r="I471" s="4">
        <v>4</v>
      </c>
      <c r="J471" s="4">
        <v>2</v>
      </c>
      <c r="K471" s="4">
        <v>4</v>
      </c>
      <c r="L471" s="4">
        <v>5</v>
      </c>
      <c r="M471" s="4">
        <v>4</v>
      </c>
      <c r="N471" s="4">
        <v>5</v>
      </c>
      <c r="O471" s="4">
        <v>1</v>
      </c>
      <c r="P471" s="4">
        <v>3</v>
      </c>
      <c r="Q471" s="4">
        <v>3</v>
      </c>
      <c r="R471" s="4">
        <v>1</v>
      </c>
      <c r="S471" s="4">
        <v>5</v>
      </c>
      <c r="T471" s="4">
        <v>3</v>
      </c>
      <c r="U471" s="4">
        <v>4</v>
      </c>
      <c r="V471" s="4">
        <v>5</v>
      </c>
      <c r="W471" s="4">
        <v>2</v>
      </c>
      <c r="X471" s="4">
        <v>4</v>
      </c>
      <c r="Y471" s="4">
        <v>4</v>
      </c>
      <c r="Z471" s="4">
        <v>1</v>
      </c>
      <c r="AA471" s="4">
        <v>2</v>
      </c>
      <c r="AB471" s="4">
        <v>4</v>
      </c>
      <c r="AC471" s="4">
        <v>4</v>
      </c>
      <c r="AD471" s="4">
        <v>3</v>
      </c>
      <c r="AE471" s="4">
        <v>3</v>
      </c>
      <c r="AF471" s="4">
        <v>3</v>
      </c>
      <c r="AG471" s="4">
        <v>4</v>
      </c>
      <c r="AH471" s="4">
        <v>3</v>
      </c>
      <c r="AI471" s="4">
        <v>4</v>
      </c>
      <c r="AJ471" s="4">
        <v>4</v>
      </c>
      <c r="AK471" s="4">
        <v>3</v>
      </c>
      <c r="AL471" s="4">
        <v>4</v>
      </c>
      <c r="AM471" s="4">
        <v>1</v>
      </c>
      <c r="AN471" s="4">
        <v>4</v>
      </c>
      <c r="AO471" s="4">
        <v>5</v>
      </c>
      <c r="AP471" s="4">
        <v>4</v>
      </c>
      <c r="AQ471" s="4">
        <v>5</v>
      </c>
      <c r="AR471" s="4">
        <v>3</v>
      </c>
      <c r="AS471" s="4">
        <v>3</v>
      </c>
      <c r="AT471" s="4">
        <v>1</v>
      </c>
      <c r="AU471" s="4">
        <v>1</v>
      </c>
      <c r="AV471" s="4">
        <v>2</v>
      </c>
      <c r="AW471" s="4">
        <v>5</v>
      </c>
      <c r="AX471" s="4">
        <v>4</v>
      </c>
      <c r="AY471" s="4">
        <v>4</v>
      </c>
      <c r="AZ471" s="4">
        <v>3</v>
      </c>
      <c r="BA471" s="4">
        <v>5</v>
      </c>
      <c r="BB471" s="4">
        <v>3</v>
      </c>
      <c r="BC471" s="4">
        <v>4</v>
      </c>
      <c r="BD471" s="4">
        <v>1</v>
      </c>
      <c r="BE471" s="4">
        <v>3</v>
      </c>
      <c r="BF471" s="4">
        <v>4</v>
      </c>
      <c r="BG471" s="4">
        <v>5</v>
      </c>
      <c r="BH471" s="4">
        <v>2</v>
      </c>
      <c r="BI471" s="4">
        <v>5</v>
      </c>
      <c r="BJ471" s="4">
        <v>3</v>
      </c>
    </row>
    <row r="472" spans="1:62" ht="14" x14ac:dyDescent="0.15">
      <c r="A472" s="20" t="str">
        <f t="shared" si="7"/>
        <v>ZufriedenheitSA[SQ005]</v>
      </c>
      <c r="B472" s="4" t="s">
        <v>1116</v>
      </c>
      <c r="C472" s="4">
        <v>3</v>
      </c>
      <c r="D472" s="4">
        <v>5</v>
      </c>
      <c r="E472" s="4">
        <v>4</v>
      </c>
      <c r="F472" s="4">
        <v>4</v>
      </c>
      <c r="G472" s="4">
        <v>3</v>
      </c>
      <c r="H472" s="4">
        <v>1</v>
      </c>
      <c r="I472" s="4">
        <v>4</v>
      </c>
      <c r="J472" s="4">
        <v>3</v>
      </c>
      <c r="K472" s="4">
        <v>3</v>
      </c>
      <c r="L472" s="4">
        <v>5</v>
      </c>
      <c r="M472" s="4">
        <v>3</v>
      </c>
      <c r="N472" s="4">
        <v>5</v>
      </c>
      <c r="O472" s="4">
        <v>1</v>
      </c>
      <c r="P472" s="4">
        <v>3</v>
      </c>
      <c r="Q472" s="4">
        <v>4</v>
      </c>
      <c r="R472" s="4">
        <v>1</v>
      </c>
      <c r="S472" s="4">
        <v>5</v>
      </c>
      <c r="T472" s="4">
        <v>4</v>
      </c>
      <c r="U472" s="4">
        <v>4</v>
      </c>
      <c r="V472" s="4">
        <v>4</v>
      </c>
      <c r="W472" s="4">
        <v>1</v>
      </c>
      <c r="X472" s="4">
        <v>5</v>
      </c>
      <c r="Y472" s="4">
        <v>4</v>
      </c>
      <c r="Z472" s="4">
        <v>3</v>
      </c>
      <c r="AA472" s="4">
        <v>4</v>
      </c>
      <c r="AB472" s="4">
        <v>4</v>
      </c>
      <c r="AC472" s="4">
        <v>4</v>
      </c>
      <c r="AD472" s="4">
        <v>4</v>
      </c>
      <c r="AE472" s="4">
        <v>4</v>
      </c>
      <c r="AF472" s="4">
        <v>4</v>
      </c>
      <c r="AG472" s="4">
        <v>5</v>
      </c>
      <c r="AH472" s="4">
        <v>4</v>
      </c>
      <c r="AI472" s="4">
        <v>4</v>
      </c>
      <c r="AJ472" s="4">
        <v>4</v>
      </c>
      <c r="AK472" s="4">
        <v>4</v>
      </c>
      <c r="AL472" s="4">
        <v>4</v>
      </c>
      <c r="AM472" s="4">
        <v>1</v>
      </c>
      <c r="AN472" s="4">
        <v>4</v>
      </c>
      <c r="AO472" s="4">
        <v>4</v>
      </c>
      <c r="AP472" s="4">
        <v>5</v>
      </c>
      <c r="AQ472" s="4">
        <v>5</v>
      </c>
      <c r="AR472" s="4">
        <v>3</v>
      </c>
      <c r="AS472" s="4">
        <v>4</v>
      </c>
      <c r="AT472" s="4">
        <v>1</v>
      </c>
      <c r="AU472" s="4">
        <v>1</v>
      </c>
      <c r="AV472" s="4">
        <v>4</v>
      </c>
      <c r="AW472" s="4">
        <v>5</v>
      </c>
      <c r="AX472" s="4">
        <v>4</v>
      </c>
      <c r="AY472" s="4">
        <v>4</v>
      </c>
      <c r="AZ472" s="4">
        <v>3</v>
      </c>
      <c r="BA472" s="4">
        <v>4</v>
      </c>
      <c r="BB472" s="4">
        <v>4</v>
      </c>
      <c r="BC472" s="4">
        <v>4</v>
      </c>
      <c r="BD472" s="4">
        <v>2</v>
      </c>
      <c r="BE472" s="4">
        <v>3</v>
      </c>
      <c r="BF472" s="4">
        <v>4</v>
      </c>
      <c r="BG472" s="4">
        <v>4</v>
      </c>
      <c r="BH472" s="4">
        <v>3</v>
      </c>
      <c r="BI472" s="4">
        <v>5</v>
      </c>
      <c r="BJ472" s="4">
        <v>3</v>
      </c>
    </row>
    <row r="473" spans="1:62" ht="14" x14ac:dyDescent="0.15">
      <c r="A473" s="20" t="str">
        <f t="shared" si="7"/>
        <v>ServiceQualitySA[SQ001]</v>
      </c>
      <c r="B473" s="4" t="s">
        <v>1117</v>
      </c>
      <c r="C473" s="4">
        <v>3</v>
      </c>
      <c r="D473" s="4">
        <v>4</v>
      </c>
      <c r="E473" s="4">
        <v>4</v>
      </c>
      <c r="F473" s="4">
        <v>3</v>
      </c>
      <c r="G473" s="4">
        <v>3</v>
      </c>
      <c r="H473" s="4">
        <v>5</v>
      </c>
      <c r="I473" s="4">
        <v>4</v>
      </c>
      <c r="J473" s="4">
        <v>5</v>
      </c>
      <c r="K473" s="4">
        <v>4</v>
      </c>
      <c r="L473" s="4">
        <v>5</v>
      </c>
      <c r="M473" s="4">
        <v>4</v>
      </c>
      <c r="N473" s="4">
        <v>5</v>
      </c>
      <c r="O473" s="4">
        <v>4</v>
      </c>
      <c r="P473" s="4">
        <v>4</v>
      </c>
      <c r="Q473" s="4">
        <v>4</v>
      </c>
      <c r="R473" s="4">
        <v>1</v>
      </c>
      <c r="S473" s="4">
        <v>4</v>
      </c>
      <c r="T473" s="4">
        <v>4</v>
      </c>
      <c r="U473" s="4">
        <v>3</v>
      </c>
      <c r="V473" s="4">
        <v>4</v>
      </c>
      <c r="W473" s="4">
        <v>2</v>
      </c>
      <c r="X473" s="4">
        <v>5</v>
      </c>
      <c r="Y473" s="4">
        <v>4</v>
      </c>
      <c r="Z473" s="4">
        <v>1</v>
      </c>
      <c r="AA473" s="4">
        <v>4</v>
      </c>
      <c r="AB473" s="4">
        <v>4</v>
      </c>
      <c r="AC473" s="4">
        <v>4</v>
      </c>
      <c r="AD473" s="4">
        <v>5</v>
      </c>
      <c r="AE473" s="4">
        <v>4</v>
      </c>
      <c r="AF473" s="4">
        <v>4</v>
      </c>
      <c r="AG473" s="4">
        <v>5</v>
      </c>
      <c r="AH473" s="4">
        <v>5</v>
      </c>
      <c r="AI473" s="4">
        <v>4</v>
      </c>
      <c r="AJ473" s="4">
        <v>5</v>
      </c>
      <c r="AK473" s="4">
        <v>3</v>
      </c>
      <c r="AL473" s="4">
        <v>5</v>
      </c>
      <c r="AM473" s="4">
        <v>2</v>
      </c>
      <c r="AN473" s="4">
        <v>3</v>
      </c>
      <c r="AO473" s="4">
        <v>2</v>
      </c>
      <c r="AP473" s="4">
        <v>4</v>
      </c>
      <c r="AQ473" s="4">
        <v>5</v>
      </c>
      <c r="AR473" s="4">
        <v>5</v>
      </c>
      <c r="AS473" s="4">
        <v>3</v>
      </c>
      <c r="AT473" s="4">
        <v>3</v>
      </c>
      <c r="AU473" s="4">
        <v>1</v>
      </c>
      <c r="AV473" s="4">
        <v>4</v>
      </c>
      <c r="AW473" s="4">
        <v>4</v>
      </c>
      <c r="AX473" s="4">
        <v>4</v>
      </c>
      <c r="AY473" s="4">
        <v>5</v>
      </c>
      <c r="AZ473" s="4">
        <v>4</v>
      </c>
      <c r="BA473" s="4">
        <v>4</v>
      </c>
      <c r="BB473" s="4">
        <v>5</v>
      </c>
      <c r="BC473" s="4">
        <v>5</v>
      </c>
      <c r="BD473" s="4">
        <v>3</v>
      </c>
      <c r="BE473" s="4">
        <v>3</v>
      </c>
      <c r="BF473" s="4">
        <v>5</v>
      </c>
      <c r="BG473" s="4">
        <v>5</v>
      </c>
      <c r="BH473" s="4">
        <v>4</v>
      </c>
      <c r="BI473" s="4">
        <v>3</v>
      </c>
      <c r="BJ473" s="4">
        <v>3</v>
      </c>
    </row>
    <row r="474" spans="1:62" ht="14" x14ac:dyDescent="0.15">
      <c r="A474" s="20" t="str">
        <f t="shared" si="7"/>
        <v>ServiceQualitySA[SQ002]</v>
      </c>
      <c r="B474" s="4" t="s">
        <v>1118</v>
      </c>
      <c r="C474" s="4">
        <v>3</v>
      </c>
      <c r="D474" s="4">
        <v>4</v>
      </c>
      <c r="E474" s="4">
        <v>4</v>
      </c>
      <c r="F474" s="4">
        <v>4</v>
      </c>
      <c r="G474" s="4">
        <v>4</v>
      </c>
      <c r="H474" s="4">
        <v>5</v>
      </c>
      <c r="I474" s="4">
        <v>4</v>
      </c>
      <c r="J474" s="4">
        <v>5</v>
      </c>
      <c r="K474" s="4">
        <v>4</v>
      </c>
      <c r="L474" s="4">
        <v>5</v>
      </c>
      <c r="M474" s="4">
        <v>5</v>
      </c>
      <c r="N474" s="4">
        <v>5</v>
      </c>
      <c r="O474" s="4">
        <v>4</v>
      </c>
      <c r="P474" s="4">
        <v>3</v>
      </c>
      <c r="Q474" s="4">
        <v>5</v>
      </c>
      <c r="R474" s="4">
        <v>4</v>
      </c>
      <c r="S474" s="4">
        <v>4</v>
      </c>
      <c r="T474" s="4">
        <v>4</v>
      </c>
      <c r="U474" s="4">
        <v>5</v>
      </c>
      <c r="V474" s="4">
        <v>5</v>
      </c>
      <c r="W474" s="4">
        <v>5</v>
      </c>
      <c r="X474" s="4">
        <v>5</v>
      </c>
      <c r="Y474" s="4">
        <v>4</v>
      </c>
      <c r="Z474" s="4">
        <v>2</v>
      </c>
      <c r="AA474" s="4">
        <v>4</v>
      </c>
      <c r="AB474" s="4">
        <v>5</v>
      </c>
      <c r="AC474" s="4">
        <v>5</v>
      </c>
      <c r="AD474" s="4">
        <v>5</v>
      </c>
      <c r="AE474" s="4">
        <v>4</v>
      </c>
      <c r="AF474" s="4">
        <v>5</v>
      </c>
      <c r="AG474" s="4">
        <v>5</v>
      </c>
      <c r="AH474" s="4">
        <v>5</v>
      </c>
      <c r="AI474" s="4">
        <v>5</v>
      </c>
      <c r="AJ474" s="4">
        <v>5</v>
      </c>
      <c r="AK474" s="4">
        <v>5</v>
      </c>
      <c r="AL474" s="4">
        <v>5</v>
      </c>
      <c r="AM474" s="4">
        <v>2</v>
      </c>
      <c r="AN474" s="4">
        <v>4</v>
      </c>
      <c r="AO474" s="4">
        <v>5</v>
      </c>
      <c r="AP474" s="4">
        <v>5</v>
      </c>
      <c r="AQ474" s="4">
        <v>5</v>
      </c>
      <c r="AR474" s="4">
        <v>5</v>
      </c>
      <c r="AS474" s="4">
        <v>3</v>
      </c>
      <c r="AT474" s="4">
        <v>5</v>
      </c>
      <c r="AU474" s="4">
        <v>2</v>
      </c>
      <c r="AV474" s="4">
        <v>4</v>
      </c>
      <c r="AW474" s="4">
        <v>5</v>
      </c>
      <c r="AX474" s="4">
        <v>4</v>
      </c>
      <c r="AY474" s="4">
        <v>4</v>
      </c>
      <c r="AZ474" s="4">
        <v>3</v>
      </c>
      <c r="BA474" s="4">
        <v>4</v>
      </c>
      <c r="BB474" s="4">
        <v>5</v>
      </c>
      <c r="BC474" s="4">
        <v>5</v>
      </c>
      <c r="BD474" s="4">
        <v>5</v>
      </c>
      <c r="BE474" s="4">
        <v>4</v>
      </c>
      <c r="BF474" s="4">
        <v>5</v>
      </c>
      <c r="BG474" s="4">
        <v>5</v>
      </c>
      <c r="BH474" s="4">
        <v>5</v>
      </c>
      <c r="BI474" s="4">
        <v>5</v>
      </c>
      <c r="BJ474" s="4">
        <v>4</v>
      </c>
    </row>
    <row r="475" spans="1:62" ht="14" x14ac:dyDescent="0.15">
      <c r="A475" s="20" t="str">
        <f t="shared" si="7"/>
        <v>ServiceQualitySA[SQ003]</v>
      </c>
      <c r="B475" s="4" t="s">
        <v>1119</v>
      </c>
      <c r="C475" s="4">
        <v>3</v>
      </c>
      <c r="D475" s="4">
        <v>4</v>
      </c>
      <c r="E475" s="4">
        <v>4</v>
      </c>
      <c r="F475" s="4">
        <v>3</v>
      </c>
      <c r="G475" s="4">
        <v>3</v>
      </c>
      <c r="H475" s="4">
        <v>5</v>
      </c>
      <c r="I475" s="4">
        <v>4</v>
      </c>
      <c r="J475" s="4">
        <v>5</v>
      </c>
      <c r="K475" s="4">
        <v>3</v>
      </c>
      <c r="L475" s="4">
        <v>3</v>
      </c>
      <c r="M475" s="4">
        <v>4</v>
      </c>
      <c r="N475" s="4">
        <v>5</v>
      </c>
      <c r="O475" s="4">
        <v>4</v>
      </c>
      <c r="P475" s="4">
        <v>4</v>
      </c>
      <c r="Q475" s="4">
        <v>5</v>
      </c>
      <c r="R475" s="4">
        <v>2</v>
      </c>
      <c r="S475" s="4">
        <v>4</v>
      </c>
      <c r="T475" s="4">
        <v>4</v>
      </c>
      <c r="U475" s="4">
        <v>5</v>
      </c>
      <c r="V475" s="4">
        <v>4</v>
      </c>
      <c r="W475" s="4">
        <v>5</v>
      </c>
      <c r="X475" s="4">
        <v>5</v>
      </c>
      <c r="Y475" s="4">
        <v>4</v>
      </c>
      <c r="Z475" s="4">
        <v>2</v>
      </c>
      <c r="AA475" s="4">
        <v>4</v>
      </c>
      <c r="AB475" s="4">
        <v>4</v>
      </c>
      <c r="AC475" s="4">
        <v>5</v>
      </c>
      <c r="AD475" s="4">
        <v>4</v>
      </c>
      <c r="AE475" s="4">
        <v>4</v>
      </c>
      <c r="AF475" s="4">
        <v>4</v>
      </c>
      <c r="AG475" s="4">
        <v>5</v>
      </c>
      <c r="AH475" s="4">
        <v>4</v>
      </c>
      <c r="AI475" s="4">
        <v>4</v>
      </c>
      <c r="AJ475" s="4">
        <v>5</v>
      </c>
      <c r="AK475" s="4">
        <v>4</v>
      </c>
      <c r="AL475" s="4">
        <v>5</v>
      </c>
      <c r="AM475" s="4">
        <v>2</v>
      </c>
      <c r="AN475" s="4">
        <v>4</v>
      </c>
      <c r="AO475" s="4">
        <v>5</v>
      </c>
      <c r="AP475" s="4">
        <v>5</v>
      </c>
      <c r="AQ475" s="4">
        <v>5</v>
      </c>
      <c r="AR475" s="4">
        <v>5</v>
      </c>
      <c r="AS475" s="4">
        <v>3</v>
      </c>
      <c r="AT475" s="4">
        <v>3</v>
      </c>
      <c r="AU475" s="4">
        <v>2</v>
      </c>
      <c r="AV475" s="4">
        <v>4</v>
      </c>
      <c r="AW475" s="4">
        <v>5</v>
      </c>
      <c r="AX475" s="4">
        <v>4</v>
      </c>
      <c r="AY475" s="4">
        <v>5</v>
      </c>
      <c r="AZ475" s="4">
        <v>3</v>
      </c>
      <c r="BA475" s="4">
        <v>5</v>
      </c>
      <c r="BB475" s="4">
        <v>4</v>
      </c>
      <c r="BC475" s="4">
        <v>5</v>
      </c>
      <c r="BD475" s="4">
        <v>4</v>
      </c>
      <c r="BE475" s="4">
        <v>3</v>
      </c>
      <c r="BF475" s="4">
        <v>5</v>
      </c>
      <c r="BG475" s="4">
        <v>5</v>
      </c>
      <c r="BH475" s="4">
        <v>4</v>
      </c>
      <c r="BI475" s="4">
        <v>4</v>
      </c>
      <c r="BJ475" s="4">
        <v>3</v>
      </c>
    </row>
    <row r="476" spans="1:62" ht="14" x14ac:dyDescent="0.15">
      <c r="A476" s="20" t="str">
        <f t="shared" si="7"/>
        <v>ServiceQualitySA[SQ004]</v>
      </c>
      <c r="B476" s="4" t="s">
        <v>1120</v>
      </c>
      <c r="C476" s="4">
        <v>3</v>
      </c>
      <c r="D476" s="4">
        <v>4</v>
      </c>
      <c r="E476" s="4">
        <v>3</v>
      </c>
      <c r="F476" s="4">
        <v>4</v>
      </c>
      <c r="G476" s="4">
        <v>2</v>
      </c>
      <c r="H476" s="4">
        <v>4</v>
      </c>
      <c r="I476" s="4">
        <v>4</v>
      </c>
      <c r="J476" s="4">
        <v>2</v>
      </c>
      <c r="K476" s="4">
        <v>4</v>
      </c>
      <c r="L476" s="4">
        <v>3</v>
      </c>
      <c r="M476" s="4">
        <v>2</v>
      </c>
      <c r="N476" s="4">
        <v>4</v>
      </c>
      <c r="O476" s="4">
        <v>4</v>
      </c>
      <c r="P476" s="4">
        <v>3</v>
      </c>
      <c r="Q476" s="4">
        <v>4</v>
      </c>
      <c r="R476" s="4">
        <v>1</v>
      </c>
      <c r="S476" s="4">
        <v>4</v>
      </c>
      <c r="T476" s="4">
        <v>3</v>
      </c>
      <c r="U476" s="4">
        <v>3</v>
      </c>
      <c r="V476" s="4">
        <v>4</v>
      </c>
      <c r="W476" s="4">
        <v>2</v>
      </c>
      <c r="X476" s="4">
        <v>4</v>
      </c>
      <c r="Y476" s="4">
        <v>4</v>
      </c>
      <c r="Z476" s="4">
        <v>1</v>
      </c>
      <c r="AA476" s="4">
        <v>3</v>
      </c>
      <c r="AB476" s="4">
        <v>4</v>
      </c>
      <c r="AC476" s="4">
        <v>3</v>
      </c>
      <c r="AD476" s="4">
        <v>3</v>
      </c>
      <c r="AE476" s="4">
        <v>3</v>
      </c>
      <c r="AF476" s="4">
        <v>4</v>
      </c>
      <c r="AG476" s="4">
        <v>5</v>
      </c>
      <c r="AH476" s="4">
        <v>3</v>
      </c>
      <c r="AI476" s="4">
        <v>3</v>
      </c>
      <c r="AJ476" s="4">
        <v>4</v>
      </c>
      <c r="AK476" s="4">
        <v>3</v>
      </c>
      <c r="AL476" s="4">
        <v>4</v>
      </c>
      <c r="AM476" s="4">
        <v>2</v>
      </c>
      <c r="AN476" s="4">
        <v>2</v>
      </c>
      <c r="AO476" s="4">
        <v>4</v>
      </c>
      <c r="AP476" s="4">
        <v>3</v>
      </c>
      <c r="AQ476" s="4">
        <v>4</v>
      </c>
      <c r="AR476" s="4">
        <v>5</v>
      </c>
      <c r="AS476" s="4">
        <v>3</v>
      </c>
      <c r="AT476" s="4">
        <v>3</v>
      </c>
      <c r="AU476" s="4">
        <v>2</v>
      </c>
      <c r="AV476" s="4">
        <v>2</v>
      </c>
      <c r="AW476" s="4">
        <v>4</v>
      </c>
      <c r="AX476" s="4">
        <v>3</v>
      </c>
      <c r="AY476" s="4">
        <v>4</v>
      </c>
      <c r="AZ476" s="4">
        <v>3</v>
      </c>
      <c r="BA476" s="4">
        <v>4</v>
      </c>
      <c r="BB476" s="4">
        <v>4</v>
      </c>
      <c r="BC476" s="4">
        <v>4</v>
      </c>
      <c r="BD476" s="4">
        <v>3</v>
      </c>
      <c r="BE476" s="4">
        <v>3</v>
      </c>
      <c r="BF476" s="4">
        <v>4</v>
      </c>
      <c r="BG476" s="4">
        <v>4</v>
      </c>
      <c r="BH476" s="4">
        <v>4</v>
      </c>
      <c r="BI476" s="4">
        <v>4</v>
      </c>
      <c r="BJ476" s="4">
        <v>3</v>
      </c>
    </row>
    <row r="477" spans="1:62" ht="14" x14ac:dyDescent="0.15">
      <c r="A477" s="20" t="str">
        <f t="shared" si="7"/>
        <v>ServiceQualitySA[SQ005]</v>
      </c>
      <c r="B477" s="4" t="s">
        <v>1121</v>
      </c>
      <c r="C477" s="4">
        <v>3</v>
      </c>
      <c r="D477" s="4">
        <v>4</v>
      </c>
      <c r="E477" s="4">
        <v>3</v>
      </c>
      <c r="F477" s="4">
        <v>3</v>
      </c>
      <c r="G477" s="4">
        <v>3</v>
      </c>
      <c r="H477" s="4">
        <v>3</v>
      </c>
      <c r="I477" s="4">
        <v>4</v>
      </c>
      <c r="J477" s="4">
        <v>5</v>
      </c>
      <c r="K477" s="4">
        <v>2</v>
      </c>
      <c r="L477" s="4">
        <v>3</v>
      </c>
      <c r="M477" s="4">
        <v>3</v>
      </c>
      <c r="N477" s="4">
        <v>5</v>
      </c>
      <c r="O477" s="4">
        <v>4</v>
      </c>
      <c r="P477" s="4">
        <v>4</v>
      </c>
      <c r="Q477" s="4">
        <v>5</v>
      </c>
      <c r="R477" s="4">
        <v>5</v>
      </c>
      <c r="S477" s="4">
        <v>5</v>
      </c>
      <c r="T477" s="4">
        <v>3</v>
      </c>
      <c r="U477" s="4">
        <v>4</v>
      </c>
      <c r="V477" s="4">
        <v>4</v>
      </c>
      <c r="W477" s="4">
        <v>3</v>
      </c>
      <c r="X477" s="4">
        <v>5</v>
      </c>
      <c r="Y477" s="4">
        <v>4</v>
      </c>
      <c r="Z477" s="4">
        <v>1</v>
      </c>
      <c r="AA477" s="4">
        <v>3</v>
      </c>
      <c r="AB477" s="4">
        <v>5</v>
      </c>
      <c r="AC477" s="4">
        <v>4</v>
      </c>
      <c r="AD477" s="4">
        <v>4</v>
      </c>
      <c r="AE477" s="4">
        <v>4</v>
      </c>
      <c r="AF477" s="4">
        <v>4</v>
      </c>
      <c r="AG477" s="4">
        <v>5</v>
      </c>
      <c r="AH477" s="4">
        <v>4</v>
      </c>
      <c r="AI477" s="4">
        <v>2</v>
      </c>
      <c r="AJ477" s="4">
        <v>3</v>
      </c>
      <c r="AK477" s="4">
        <v>4</v>
      </c>
      <c r="AL477" s="4">
        <v>5</v>
      </c>
      <c r="AM477" s="4">
        <v>2</v>
      </c>
      <c r="AN477" s="4">
        <v>4</v>
      </c>
      <c r="AO477" s="4">
        <v>5</v>
      </c>
      <c r="AP477" s="4">
        <v>4</v>
      </c>
      <c r="AQ477" s="4">
        <v>5</v>
      </c>
      <c r="AR477" s="4">
        <v>5</v>
      </c>
      <c r="AS477" s="4">
        <v>3</v>
      </c>
      <c r="AT477" s="4">
        <v>4</v>
      </c>
      <c r="AU477" s="4">
        <v>1</v>
      </c>
      <c r="AV477" s="4">
        <v>4</v>
      </c>
      <c r="AW477" s="4">
        <v>5</v>
      </c>
      <c r="AX477" s="4">
        <v>3</v>
      </c>
      <c r="AY477" s="4">
        <v>5</v>
      </c>
      <c r="AZ477" s="4">
        <v>3</v>
      </c>
      <c r="BA477" s="4">
        <v>4</v>
      </c>
      <c r="BB477" s="4">
        <v>5</v>
      </c>
      <c r="BC477" s="4">
        <v>5</v>
      </c>
      <c r="BD477" s="4">
        <v>4</v>
      </c>
      <c r="BE477" s="4">
        <v>3</v>
      </c>
      <c r="BF477" s="4">
        <v>4</v>
      </c>
      <c r="BG477" s="4">
        <v>5</v>
      </c>
      <c r="BH477" s="4">
        <v>4</v>
      </c>
      <c r="BI477" s="4">
        <v>5</v>
      </c>
      <c r="BJ477" s="4">
        <v>3</v>
      </c>
    </row>
    <row r="478" spans="1:62" ht="14" x14ac:dyDescent="0.15">
      <c r="A478" s="20" t="str">
        <f t="shared" si="7"/>
        <v>KundenorientierungSA[SQ001]</v>
      </c>
      <c r="B478" s="4" t="s">
        <v>1122</v>
      </c>
      <c r="C478" s="4">
        <v>3</v>
      </c>
      <c r="D478" s="4">
        <v>4</v>
      </c>
      <c r="E478" s="4">
        <v>5</v>
      </c>
      <c r="F478" s="4">
        <v>4</v>
      </c>
      <c r="G478" s="4">
        <v>2</v>
      </c>
      <c r="H478" s="4">
        <v>5</v>
      </c>
      <c r="I478" s="4">
        <v>4</v>
      </c>
      <c r="J478" s="4">
        <v>5</v>
      </c>
      <c r="K478" s="4">
        <v>3</v>
      </c>
      <c r="L478" s="4">
        <v>3</v>
      </c>
      <c r="M478" s="4">
        <v>4</v>
      </c>
      <c r="N478" s="4">
        <v>5</v>
      </c>
      <c r="O478" s="4">
        <v>5</v>
      </c>
      <c r="P478" s="4">
        <v>4</v>
      </c>
      <c r="Q478" s="4">
        <v>5</v>
      </c>
      <c r="R478" s="4">
        <v>4</v>
      </c>
      <c r="S478" s="4">
        <v>4</v>
      </c>
      <c r="T478" s="4">
        <v>5</v>
      </c>
      <c r="U478" s="4">
        <v>4</v>
      </c>
      <c r="V478" s="4">
        <v>4</v>
      </c>
      <c r="W478" s="4">
        <v>3</v>
      </c>
      <c r="X478" s="4">
        <v>5</v>
      </c>
      <c r="Y478" s="4">
        <v>4</v>
      </c>
      <c r="Z478" s="4">
        <v>3</v>
      </c>
      <c r="AA478" s="4">
        <v>4</v>
      </c>
      <c r="AB478" s="4">
        <v>5</v>
      </c>
      <c r="AC478" s="4">
        <v>4</v>
      </c>
      <c r="AD478" s="4">
        <v>5</v>
      </c>
      <c r="AE478" s="4">
        <v>4</v>
      </c>
      <c r="AF478" s="4">
        <v>4</v>
      </c>
      <c r="AG478" s="4">
        <v>5</v>
      </c>
      <c r="AH478" s="4">
        <v>4</v>
      </c>
      <c r="AI478" s="4">
        <v>4</v>
      </c>
      <c r="AJ478" s="4">
        <v>5</v>
      </c>
      <c r="AK478" s="4">
        <v>4</v>
      </c>
      <c r="AL478" s="4">
        <v>5</v>
      </c>
      <c r="AM478" s="4">
        <v>2</v>
      </c>
      <c r="AN478" s="4">
        <v>4</v>
      </c>
      <c r="AO478" s="4">
        <v>5</v>
      </c>
      <c r="AP478" s="4">
        <v>5</v>
      </c>
      <c r="AQ478" s="4">
        <v>5</v>
      </c>
      <c r="AR478" s="4">
        <v>5</v>
      </c>
      <c r="AS478" s="4">
        <v>4</v>
      </c>
      <c r="AT478" s="4">
        <v>4</v>
      </c>
      <c r="AU478" s="4">
        <v>2</v>
      </c>
      <c r="AV478" s="4">
        <v>5</v>
      </c>
      <c r="AW478" s="4">
        <v>5</v>
      </c>
      <c r="AX478" s="4">
        <v>3</v>
      </c>
      <c r="AY478" s="4">
        <v>5</v>
      </c>
      <c r="AZ478" s="4">
        <v>3</v>
      </c>
      <c r="BA478" s="4">
        <v>4</v>
      </c>
      <c r="BB478" s="4">
        <v>4</v>
      </c>
      <c r="BC478" s="4">
        <v>4</v>
      </c>
      <c r="BD478" s="4">
        <v>4</v>
      </c>
      <c r="BE478" s="4">
        <v>4</v>
      </c>
      <c r="BF478" s="4">
        <v>5</v>
      </c>
      <c r="BG478" s="4">
        <v>5</v>
      </c>
      <c r="BH478" s="4">
        <v>4</v>
      </c>
      <c r="BI478" s="4">
        <v>5</v>
      </c>
      <c r="BJ478" s="4">
        <v>4</v>
      </c>
    </row>
    <row r="479" spans="1:62" ht="14" x14ac:dyDescent="0.15">
      <c r="A479" s="20" t="str">
        <f t="shared" si="7"/>
        <v>KundenorientierungSA[SQ002]</v>
      </c>
      <c r="B479" s="4" t="s">
        <v>1123</v>
      </c>
      <c r="C479" s="4">
        <v>3</v>
      </c>
      <c r="D479" s="4">
        <v>4</v>
      </c>
      <c r="E479" s="4">
        <v>3</v>
      </c>
      <c r="F479" s="4">
        <v>4</v>
      </c>
      <c r="G479" s="4">
        <v>3</v>
      </c>
      <c r="H479" s="4">
        <v>5</v>
      </c>
      <c r="I479" s="4">
        <v>3</v>
      </c>
      <c r="J479" s="4">
        <v>2</v>
      </c>
      <c r="K479" s="4">
        <v>4</v>
      </c>
      <c r="L479" s="4">
        <v>3</v>
      </c>
      <c r="M479" s="4">
        <v>2</v>
      </c>
      <c r="N479" s="4">
        <v>4</v>
      </c>
      <c r="O479" s="4">
        <v>3</v>
      </c>
      <c r="P479" s="4">
        <v>4</v>
      </c>
      <c r="Q479" s="4">
        <v>4</v>
      </c>
      <c r="R479" s="4">
        <v>5</v>
      </c>
      <c r="S479" s="4">
        <v>4</v>
      </c>
      <c r="T479" s="4">
        <v>4</v>
      </c>
      <c r="U479" s="4">
        <v>3</v>
      </c>
      <c r="V479" s="4">
        <v>4</v>
      </c>
      <c r="W479" s="4">
        <v>2</v>
      </c>
      <c r="X479" s="4">
        <v>4</v>
      </c>
      <c r="Y479" s="4">
        <v>4</v>
      </c>
      <c r="Z479" s="4">
        <v>2</v>
      </c>
      <c r="AA479" s="4">
        <v>3</v>
      </c>
      <c r="AB479" s="4">
        <v>4</v>
      </c>
      <c r="AC479" s="4">
        <v>4</v>
      </c>
      <c r="AD479" s="4">
        <v>4</v>
      </c>
      <c r="AE479" s="4">
        <v>3</v>
      </c>
      <c r="AF479" s="4">
        <v>4</v>
      </c>
      <c r="AG479" s="4">
        <v>5</v>
      </c>
      <c r="AH479" s="4">
        <v>4</v>
      </c>
      <c r="AI479" s="4">
        <v>3</v>
      </c>
      <c r="AJ479" s="4">
        <v>4</v>
      </c>
      <c r="AK479" s="4">
        <v>4</v>
      </c>
      <c r="AL479" s="4">
        <v>4</v>
      </c>
      <c r="AM479" s="4">
        <v>3</v>
      </c>
      <c r="AN479" s="4">
        <v>2</v>
      </c>
      <c r="AO479" s="4">
        <v>3</v>
      </c>
      <c r="AP479" s="4">
        <v>3</v>
      </c>
      <c r="AQ479" s="4">
        <v>5</v>
      </c>
      <c r="AR479" s="4">
        <v>5</v>
      </c>
      <c r="AS479" s="4">
        <v>2</v>
      </c>
      <c r="AT479" s="4">
        <v>3</v>
      </c>
      <c r="AU479" s="4">
        <v>2</v>
      </c>
      <c r="AV479" s="4">
        <v>3</v>
      </c>
      <c r="AW479" s="4">
        <v>4</v>
      </c>
      <c r="AX479" s="4">
        <v>3</v>
      </c>
      <c r="AY479" s="4">
        <v>4</v>
      </c>
      <c r="AZ479" s="4">
        <v>3</v>
      </c>
      <c r="BA479" s="4">
        <v>4</v>
      </c>
      <c r="BB479" s="4">
        <v>4</v>
      </c>
      <c r="BC479" s="4">
        <v>4</v>
      </c>
      <c r="BD479" s="4">
        <v>3</v>
      </c>
      <c r="BE479" s="4">
        <v>3</v>
      </c>
      <c r="BF479" s="4">
        <v>4</v>
      </c>
      <c r="BG479" s="4">
        <v>4</v>
      </c>
      <c r="BH479" s="4">
        <v>4</v>
      </c>
      <c r="BI479" s="4">
        <v>4</v>
      </c>
      <c r="BJ479" s="4">
        <v>2</v>
      </c>
    </row>
    <row r="480" spans="1:62" ht="14" x14ac:dyDescent="0.15">
      <c r="A480" s="20" t="str">
        <f t="shared" si="7"/>
        <v>KundenorientierungSA[SQ003]</v>
      </c>
      <c r="B480" s="4" t="s">
        <v>1124</v>
      </c>
      <c r="C480" s="4">
        <v>3</v>
      </c>
      <c r="D480" s="4">
        <v>4</v>
      </c>
      <c r="E480" s="4">
        <v>3</v>
      </c>
      <c r="F480" s="4">
        <v>5</v>
      </c>
      <c r="G480" s="4">
        <v>3</v>
      </c>
      <c r="H480" s="4">
        <v>5</v>
      </c>
      <c r="I480" s="4">
        <v>4</v>
      </c>
      <c r="J480" s="4">
        <v>5</v>
      </c>
      <c r="K480" s="4">
        <v>4</v>
      </c>
      <c r="L480" s="4">
        <v>2</v>
      </c>
      <c r="M480" s="4">
        <v>4</v>
      </c>
      <c r="N480" s="4">
        <v>5</v>
      </c>
      <c r="O480" s="4">
        <v>4</v>
      </c>
      <c r="P480" s="4">
        <v>4</v>
      </c>
      <c r="Q480" s="4">
        <v>4</v>
      </c>
      <c r="R480" s="4">
        <v>5</v>
      </c>
      <c r="S480" s="4">
        <v>4</v>
      </c>
      <c r="T480" s="4">
        <v>5</v>
      </c>
      <c r="U480" s="4">
        <v>3</v>
      </c>
      <c r="V480" s="4">
        <v>5</v>
      </c>
      <c r="W480" s="4">
        <v>3</v>
      </c>
      <c r="X480" s="4">
        <v>5</v>
      </c>
      <c r="Y480" s="4">
        <v>4</v>
      </c>
      <c r="Z480" s="4">
        <v>1</v>
      </c>
      <c r="AA480" s="4">
        <v>4</v>
      </c>
      <c r="AB480" s="4">
        <v>4</v>
      </c>
      <c r="AC480" s="4">
        <v>3</v>
      </c>
      <c r="AD480" s="4">
        <v>4</v>
      </c>
      <c r="AE480" s="4">
        <v>3</v>
      </c>
      <c r="AF480" s="4">
        <v>5</v>
      </c>
      <c r="AG480" s="4">
        <v>5</v>
      </c>
      <c r="AH480" s="4">
        <v>4</v>
      </c>
      <c r="AI480" s="4">
        <v>4</v>
      </c>
      <c r="AJ480" s="4">
        <v>5</v>
      </c>
      <c r="AK480" s="4">
        <v>4</v>
      </c>
      <c r="AL480" s="4">
        <v>5</v>
      </c>
      <c r="AM480" s="4">
        <v>2</v>
      </c>
      <c r="AN480" s="4">
        <v>4</v>
      </c>
      <c r="AO480" s="4">
        <v>4</v>
      </c>
      <c r="AP480" s="4">
        <v>4</v>
      </c>
      <c r="AQ480" s="4">
        <v>5</v>
      </c>
      <c r="AR480" s="4">
        <v>5</v>
      </c>
      <c r="AS480" s="4">
        <v>3</v>
      </c>
      <c r="AT480" s="4">
        <v>2</v>
      </c>
      <c r="AU480" s="4">
        <v>1</v>
      </c>
      <c r="AV480" s="4">
        <v>4</v>
      </c>
      <c r="AW480" s="4">
        <v>4</v>
      </c>
      <c r="AX480" s="4">
        <v>4</v>
      </c>
      <c r="AY480" s="4">
        <v>5</v>
      </c>
      <c r="AZ480" s="4">
        <v>3</v>
      </c>
      <c r="BA480" s="4">
        <v>4</v>
      </c>
      <c r="BB480" s="4">
        <v>4</v>
      </c>
      <c r="BC480" s="4">
        <v>4</v>
      </c>
      <c r="BD480" s="4">
        <v>3</v>
      </c>
      <c r="BE480" s="4">
        <v>3</v>
      </c>
      <c r="BF480" s="4">
        <v>5</v>
      </c>
      <c r="BG480" s="4">
        <v>5</v>
      </c>
      <c r="BH480" s="4">
        <v>4</v>
      </c>
      <c r="BI480" s="4">
        <v>5</v>
      </c>
      <c r="BJ480" s="4">
        <v>3</v>
      </c>
    </row>
    <row r="481" spans="1:62" ht="14" x14ac:dyDescent="0.15">
      <c r="A481" s="20" t="str">
        <f t="shared" si="7"/>
        <v>KundenorientierungSA[SQ004]</v>
      </c>
      <c r="B481" s="4" t="s">
        <v>1125</v>
      </c>
      <c r="C481" s="4">
        <v>3</v>
      </c>
      <c r="D481" s="4">
        <v>4</v>
      </c>
      <c r="E481" s="4">
        <v>2</v>
      </c>
      <c r="F481" s="4">
        <v>3</v>
      </c>
      <c r="G481" s="4">
        <v>3</v>
      </c>
      <c r="H481" s="4">
        <v>5</v>
      </c>
      <c r="I481" s="4">
        <v>4</v>
      </c>
      <c r="J481" s="4">
        <v>5</v>
      </c>
      <c r="K481" s="4">
        <v>3</v>
      </c>
      <c r="L481" s="4">
        <v>1</v>
      </c>
      <c r="M481" s="4">
        <v>4</v>
      </c>
      <c r="N481" s="4">
        <v>5</v>
      </c>
      <c r="O481" s="4">
        <v>4</v>
      </c>
      <c r="P481" s="4">
        <v>5</v>
      </c>
      <c r="Q481" s="4">
        <v>4</v>
      </c>
      <c r="R481" s="4">
        <v>5</v>
      </c>
      <c r="S481" s="4">
        <v>5</v>
      </c>
      <c r="T481" s="4">
        <v>4</v>
      </c>
      <c r="U481" s="4">
        <v>2</v>
      </c>
      <c r="V481" s="4">
        <v>4</v>
      </c>
      <c r="W481" s="4">
        <v>2</v>
      </c>
      <c r="X481" s="4">
        <v>4</v>
      </c>
      <c r="Y481" s="4">
        <v>4</v>
      </c>
      <c r="Z481" s="4">
        <v>2</v>
      </c>
      <c r="AA481" s="4">
        <v>4</v>
      </c>
      <c r="AB481" s="4">
        <v>4</v>
      </c>
      <c r="AC481" s="4">
        <v>4</v>
      </c>
      <c r="AD481" s="4">
        <v>3</v>
      </c>
      <c r="AE481" s="4">
        <v>3</v>
      </c>
      <c r="AF481" s="4">
        <v>4</v>
      </c>
      <c r="AG481" s="4">
        <v>5</v>
      </c>
      <c r="AH481" s="4">
        <v>3</v>
      </c>
      <c r="AI481" s="4">
        <v>4</v>
      </c>
      <c r="AJ481" s="4">
        <v>4</v>
      </c>
      <c r="AK481" s="4">
        <v>4</v>
      </c>
      <c r="AL481" s="4">
        <v>4</v>
      </c>
      <c r="AM481" s="4">
        <v>2</v>
      </c>
      <c r="AN481" s="4">
        <v>3</v>
      </c>
      <c r="AO481" s="4">
        <v>5</v>
      </c>
      <c r="AP481" s="4">
        <v>3</v>
      </c>
      <c r="AQ481" s="4">
        <v>5</v>
      </c>
      <c r="AR481" s="4">
        <v>5</v>
      </c>
      <c r="AS481" s="4">
        <v>3</v>
      </c>
      <c r="AT481" s="4">
        <v>1</v>
      </c>
      <c r="AU481" s="4">
        <v>1</v>
      </c>
      <c r="AV481" s="4">
        <v>4</v>
      </c>
      <c r="AW481" s="4">
        <v>4</v>
      </c>
      <c r="AX481" s="4">
        <v>4</v>
      </c>
      <c r="AY481" s="4">
        <v>5</v>
      </c>
      <c r="AZ481" s="4">
        <v>2</v>
      </c>
      <c r="BA481" s="4">
        <v>3</v>
      </c>
      <c r="BB481" s="4">
        <v>4</v>
      </c>
      <c r="BC481" s="4">
        <v>4</v>
      </c>
      <c r="BD481" s="4">
        <v>2</v>
      </c>
      <c r="BE481" s="4">
        <v>3</v>
      </c>
      <c r="BF481" s="4">
        <v>5</v>
      </c>
      <c r="BG481" s="4">
        <v>5</v>
      </c>
      <c r="BH481" s="4">
        <v>4</v>
      </c>
      <c r="BI481" s="4">
        <v>4</v>
      </c>
      <c r="BJ481" s="4">
        <v>3</v>
      </c>
    </row>
    <row r="482" spans="1:62" ht="14" x14ac:dyDescent="0.15">
      <c r="A482" s="20" t="str">
        <f t="shared" si="7"/>
        <v>KundenorientierungSA[SQ005]</v>
      </c>
      <c r="B482" s="4" t="s">
        <v>1126</v>
      </c>
      <c r="C482" s="4">
        <v>3</v>
      </c>
      <c r="D482" s="4">
        <v>4</v>
      </c>
      <c r="E482" s="4">
        <v>3</v>
      </c>
      <c r="F482" s="4">
        <v>5</v>
      </c>
      <c r="G482" s="4">
        <v>3</v>
      </c>
      <c r="H482" s="4">
        <v>5</v>
      </c>
      <c r="I482" s="4">
        <v>4</v>
      </c>
      <c r="J482" s="4">
        <v>5</v>
      </c>
      <c r="K482" s="4">
        <v>4</v>
      </c>
      <c r="L482" s="4">
        <v>1</v>
      </c>
      <c r="M482" s="4">
        <v>4</v>
      </c>
      <c r="N482" s="4">
        <v>5</v>
      </c>
      <c r="O482" s="4">
        <v>4</v>
      </c>
      <c r="P482" s="4">
        <v>4</v>
      </c>
      <c r="Q482" s="4">
        <v>5</v>
      </c>
      <c r="R482" s="4">
        <v>5</v>
      </c>
      <c r="S482" s="4">
        <v>4</v>
      </c>
      <c r="T482" s="4">
        <v>4</v>
      </c>
      <c r="U482" s="4">
        <v>3</v>
      </c>
      <c r="V482" s="4">
        <v>4</v>
      </c>
      <c r="W482" s="4">
        <v>2</v>
      </c>
      <c r="X482" s="4">
        <v>5</v>
      </c>
      <c r="Y482" s="4">
        <v>4</v>
      </c>
      <c r="Z482" s="4">
        <v>2</v>
      </c>
      <c r="AA482" s="4">
        <v>4</v>
      </c>
      <c r="AB482" s="4">
        <v>4</v>
      </c>
      <c r="AC482" s="4">
        <v>3</v>
      </c>
      <c r="AD482" s="4">
        <v>5</v>
      </c>
      <c r="AE482" s="4">
        <v>3</v>
      </c>
      <c r="AF482" s="4">
        <v>4</v>
      </c>
      <c r="AG482" s="4">
        <v>5</v>
      </c>
      <c r="AH482" s="4">
        <v>4</v>
      </c>
      <c r="AI482" s="4">
        <v>4</v>
      </c>
      <c r="AJ482" s="4">
        <v>5</v>
      </c>
      <c r="AK482" s="4">
        <v>4</v>
      </c>
      <c r="AL482" s="4">
        <v>5</v>
      </c>
      <c r="AM482" s="4">
        <v>2</v>
      </c>
      <c r="AN482" s="4">
        <v>4</v>
      </c>
      <c r="AO482" s="4">
        <v>5</v>
      </c>
      <c r="AP482" s="4">
        <v>4</v>
      </c>
      <c r="AQ482" s="4">
        <v>5</v>
      </c>
      <c r="AR482" s="4">
        <v>5</v>
      </c>
      <c r="AS482" s="4">
        <v>3</v>
      </c>
      <c r="AT482" s="4">
        <v>2</v>
      </c>
      <c r="AU482" s="4">
        <v>2</v>
      </c>
      <c r="AV482" s="4">
        <v>4</v>
      </c>
      <c r="AW482" s="4">
        <v>4</v>
      </c>
      <c r="AX482" s="4">
        <v>4</v>
      </c>
      <c r="AY482" s="4">
        <v>5</v>
      </c>
      <c r="AZ482" s="4">
        <v>4</v>
      </c>
      <c r="BA482" s="4">
        <v>3</v>
      </c>
      <c r="BB482" s="4">
        <v>4</v>
      </c>
      <c r="BC482" s="4">
        <v>4</v>
      </c>
      <c r="BD482" s="4">
        <v>3</v>
      </c>
      <c r="BE482" s="4">
        <v>3</v>
      </c>
      <c r="BF482" s="4">
        <v>4</v>
      </c>
      <c r="BG482" s="4">
        <v>5</v>
      </c>
      <c r="BH482" s="4">
        <v>4</v>
      </c>
      <c r="BI482" s="4">
        <v>4</v>
      </c>
      <c r="BJ482" s="4">
        <v>4</v>
      </c>
    </row>
    <row r="483" spans="1:62" ht="14" x14ac:dyDescent="0.15">
      <c r="A483" s="20" t="str">
        <f t="shared" si="7"/>
        <v>KundenorientierungSA[SQ006]</v>
      </c>
      <c r="B483" s="4" t="s">
        <v>1127</v>
      </c>
      <c r="C483" s="4">
        <v>3</v>
      </c>
      <c r="D483" s="4">
        <v>4</v>
      </c>
      <c r="E483" s="4">
        <v>3</v>
      </c>
      <c r="F483" s="4">
        <v>5</v>
      </c>
      <c r="G483" s="4">
        <v>3</v>
      </c>
      <c r="H483" s="4">
        <v>5</v>
      </c>
      <c r="I483" s="4">
        <v>4</v>
      </c>
      <c r="J483" s="4">
        <v>5</v>
      </c>
      <c r="K483" s="4">
        <v>3</v>
      </c>
      <c r="L483" s="4">
        <v>3</v>
      </c>
      <c r="M483" s="4">
        <v>4</v>
      </c>
      <c r="N483" s="4">
        <v>4</v>
      </c>
      <c r="O483" s="4">
        <v>4</v>
      </c>
      <c r="P483" s="4">
        <v>5</v>
      </c>
      <c r="Q483" s="4">
        <v>5</v>
      </c>
      <c r="R483" s="4">
        <v>5</v>
      </c>
      <c r="S483" s="4">
        <v>3</v>
      </c>
      <c r="T483" s="4">
        <v>4</v>
      </c>
      <c r="U483" s="4">
        <v>3</v>
      </c>
      <c r="V483" s="4">
        <v>4</v>
      </c>
      <c r="W483" s="4">
        <v>2</v>
      </c>
      <c r="X483" s="4">
        <v>4</v>
      </c>
      <c r="Y483" s="4">
        <v>4</v>
      </c>
      <c r="Z483" s="4">
        <v>2</v>
      </c>
      <c r="AA483" s="4">
        <v>4</v>
      </c>
      <c r="AB483" s="4">
        <v>4</v>
      </c>
      <c r="AC483" s="4">
        <v>4</v>
      </c>
      <c r="AD483" s="4">
        <v>4</v>
      </c>
      <c r="AE483" s="4">
        <v>4</v>
      </c>
      <c r="AF483" s="4">
        <v>4</v>
      </c>
      <c r="AG483" s="4">
        <v>5</v>
      </c>
      <c r="AH483" s="4">
        <v>4</v>
      </c>
      <c r="AI483" s="4">
        <v>4</v>
      </c>
      <c r="AJ483" s="4">
        <v>5</v>
      </c>
      <c r="AK483" s="4">
        <v>3</v>
      </c>
      <c r="AL483" s="4">
        <v>5</v>
      </c>
      <c r="AM483" s="4">
        <v>1</v>
      </c>
      <c r="AN483" s="4">
        <v>4</v>
      </c>
      <c r="AO483" s="4">
        <v>5</v>
      </c>
      <c r="AP483" s="4">
        <v>3</v>
      </c>
      <c r="AQ483" s="4">
        <v>5</v>
      </c>
      <c r="AR483" s="4">
        <v>5</v>
      </c>
      <c r="AS483" s="4">
        <v>3</v>
      </c>
      <c r="AT483" s="4">
        <v>1</v>
      </c>
      <c r="AU483" s="4">
        <v>2</v>
      </c>
      <c r="AV483" s="4">
        <v>4</v>
      </c>
      <c r="AW483" s="4">
        <v>5</v>
      </c>
      <c r="AX483" s="4">
        <v>4</v>
      </c>
      <c r="AY483" s="4">
        <v>5</v>
      </c>
      <c r="AZ483" s="4">
        <v>3</v>
      </c>
      <c r="BA483" s="4">
        <v>4</v>
      </c>
      <c r="BB483" s="4">
        <v>4</v>
      </c>
      <c r="BC483" s="4">
        <v>4</v>
      </c>
      <c r="BD483" s="4">
        <v>2</v>
      </c>
      <c r="BE483" s="4">
        <v>3</v>
      </c>
      <c r="BF483" s="4">
        <v>4</v>
      </c>
      <c r="BG483" s="4">
        <v>5</v>
      </c>
      <c r="BH483" s="4">
        <v>4</v>
      </c>
      <c r="BI483" s="4">
        <v>3</v>
      </c>
      <c r="BJ483" s="4">
        <v>3</v>
      </c>
    </row>
    <row r="484" spans="1:62" ht="14" x14ac:dyDescent="0.15">
      <c r="A484" s="20" t="str">
        <f t="shared" si="7"/>
        <v>KompetenzSA[SQ001]</v>
      </c>
      <c r="B484" s="4" t="s">
        <v>1128</v>
      </c>
      <c r="C484" s="4">
        <v>3</v>
      </c>
      <c r="D484" s="4">
        <v>4</v>
      </c>
      <c r="E484" s="4">
        <v>4</v>
      </c>
      <c r="F484" s="4">
        <v>4</v>
      </c>
      <c r="G484" s="4">
        <v>3</v>
      </c>
      <c r="H484" s="4">
        <v>4</v>
      </c>
      <c r="I484" s="4">
        <v>4</v>
      </c>
      <c r="J484" s="4">
        <v>5</v>
      </c>
      <c r="K484" s="4">
        <v>4</v>
      </c>
      <c r="L484" s="4">
        <v>5</v>
      </c>
      <c r="M484" s="4">
        <v>4</v>
      </c>
      <c r="N484" s="4">
        <v>5</v>
      </c>
      <c r="O484" s="4">
        <v>3</v>
      </c>
      <c r="P484" s="4">
        <v>4</v>
      </c>
      <c r="Q484" s="4">
        <v>4</v>
      </c>
      <c r="R484" s="4">
        <v>5</v>
      </c>
      <c r="S484" s="4">
        <v>5</v>
      </c>
      <c r="T484" s="4">
        <v>5</v>
      </c>
      <c r="U484" s="4">
        <v>5</v>
      </c>
      <c r="V484" s="4">
        <v>4</v>
      </c>
      <c r="W484" s="4">
        <v>2</v>
      </c>
      <c r="X484" s="4">
        <v>4</v>
      </c>
      <c r="Y484" s="4">
        <v>4</v>
      </c>
      <c r="Z484" s="4">
        <v>1</v>
      </c>
      <c r="AA484" s="4">
        <v>4</v>
      </c>
      <c r="AB484" s="4">
        <v>5</v>
      </c>
      <c r="AC484" s="4">
        <v>4</v>
      </c>
      <c r="AD484" s="4">
        <v>5</v>
      </c>
      <c r="AE484" s="4">
        <v>3</v>
      </c>
      <c r="AF484" s="4">
        <v>5</v>
      </c>
      <c r="AG484" s="4">
        <v>5</v>
      </c>
      <c r="AH484" s="4">
        <v>3</v>
      </c>
      <c r="AI484" s="4">
        <v>3</v>
      </c>
      <c r="AJ484" s="4">
        <v>5</v>
      </c>
      <c r="AK484" s="4">
        <v>4</v>
      </c>
      <c r="AL484" s="4">
        <v>4</v>
      </c>
      <c r="AM484" s="4">
        <v>1</v>
      </c>
      <c r="AN484" s="4">
        <v>3</v>
      </c>
      <c r="AO484" s="4">
        <v>5</v>
      </c>
      <c r="AP484" s="4">
        <v>5</v>
      </c>
      <c r="AQ484" s="4">
        <v>5</v>
      </c>
      <c r="AR484" s="4">
        <v>4</v>
      </c>
      <c r="AS484" s="4">
        <v>4</v>
      </c>
      <c r="AT484" s="4">
        <v>3</v>
      </c>
      <c r="AU484" s="4">
        <v>1</v>
      </c>
      <c r="AV484" s="4">
        <v>5</v>
      </c>
      <c r="AW484" s="4">
        <v>5</v>
      </c>
      <c r="AX484" s="4">
        <v>4</v>
      </c>
      <c r="AY484" s="4">
        <v>5</v>
      </c>
      <c r="AZ484" s="4">
        <v>4</v>
      </c>
      <c r="BA484" s="4">
        <v>4</v>
      </c>
      <c r="BB484" s="4">
        <v>4</v>
      </c>
      <c r="BC484" s="4">
        <v>4</v>
      </c>
      <c r="BD484" s="4">
        <v>1</v>
      </c>
      <c r="BE484" s="4">
        <v>3</v>
      </c>
      <c r="BF484" s="4">
        <v>5</v>
      </c>
      <c r="BG484" s="4">
        <v>5</v>
      </c>
      <c r="BH484" s="4">
        <v>5</v>
      </c>
      <c r="BI484" s="4">
        <v>5</v>
      </c>
      <c r="BJ484" s="4">
        <v>4</v>
      </c>
    </row>
    <row r="485" spans="1:62" ht="14" x14ac:dyDescent="0.15">
      <c r="A485" s="20" t="str">
        <f t="shared" si="7"/>
        <v>KompetenzSA[SQ002]</v>
      </c>
      <c r="B485" s="4" t="s">
        <v>1129</v>
      </c>
      <c r="C485" s="4">
        <v>3</v>
      </c>
      <c r="D485" s="4">
        <v>4</v>
      </c>
      <c r="E485" s="4">
        <v>4</v>
      </c>
      <c r="F485" s="4">
        <v>5</v>
      </c>
      <c r="G485" s="4">
        <v>3</v>
      </c>
      <c r="H485" s="4">
        <v>3</v>
      </c>
      <c r="I485" s="4">
        <v>4</v>
      </c>
      <c r="J485" s="4">
        <v>5</v>
      </c>
      <c r="K485" s="4">
        <v>4</v>
      </c>
      <c r="L485" s="4">
        <v>5</v>
      </c>
      <c r="M485" s="4">
        <v>2</v>
      </c>
      <c r="N485" s="4">
        <v>5</v>
      </c>
      <c r="O485" s="4">
        <v>4</v>
      </c>
      <c r="P485" s="4">
        <v>3</v>
      </c>
      <c r="Q485" s="4">
        <v>4</v>
      </c>
      <c r="R485" s="4">
        <v>5</v>
      </c>
      <c r="S485" s="4">
        <v>5</v>
      </c>
      <c r="T485" s="4">
        <v>4</v>
      </c>
      <c r="U485" s="4">
        <v>5</v>
      </c>
      <c r="V485" s="4">
        <v>4</v>
      </c>
      <c r="W485" s="4">
        <v>3</v>
      </c>
      <c r="X485" s="4">
        <v>2</v>
      </c>
      <c r="Y485" s="4">
        <v>4</v>
      </c>
      <c r="Z485" s="4">
        <v>1</v>
      </c>
      <c r="AA485" s="4">
        <v>5</v>
      </c>
      <c r="AB485" s="4">
        <v>4</v>
      </c>
      <c r="AC485" s="4">
        <v>4</v>
      </c>
      <c r="AD485" s="4">
        <v>4</v>
      </c>
      <c r="AE485" s="4">
        <v>3</v>
      </c>
      <c r="AF485" s="4">
        <v>5</v>
      </c>
      <c r="AG485" s="4">
        <v>5</v>
      </c>
      <c r="AH485" s="4">
        <v>4</v>
      </c>
      <c r="AI485" s="4">
        <v>4</v>
      </c>
      <c r="AJ485" s="4">
        <v>5</v>
      </c>
      <c r="AK485" s="4">
        <v>4</v>
      </c>
      <c r="AL485" s="4">
        <v>4</v>
      </c>
      <c r="AM485" s="4">
        <v>1</v>
      </c>
      <c r="AN485" s="4">
        <v>4</v>
      </c>
      <c r="AO485" s="4">
        <v>5</v>
      </c>
      <c r="AP485" s="4">
        <v>5</v>
      </c>
      <c r="AQ485" s="4">
        <v>5</v>
      </c>
      <c r="AR485" s="4">
        <v>5</v>
      </c>
      <c r="AS485" s="4">
        <v>3</v>
      </c>
      <c r="AT485" s="4">
        <v>3</v>
      </c>
      <c r="AU485" s="4">
        <v>1</v>
      </c>
      <c r="AV485" s="4">
        <v>5</v>
      </c>
      <c r="AW485" s="4">
        <v>5</v>
      </c>
      <c r="AX485" s="4">
        <v>4</v>
      </c>
      <c r="AY485" s="4">
        <v>5</v>
      </c>
      <c r="AZ485" s="4">
        <v>4</v>
      </c>
      <c r="BA485" s="4">
        <v>4</v>
      </c>
      <c r="BB485" s="4">
        <v>4</v>
      </c>
      <c r="BC485" s="4">
        <v>4</v>
      </c>
      <c r="BD485" s="4">
        <v>4</v>
      </c>
      <c r="BE485" s="4">
        <v>4</v>
      </c>
      <c r="BF485" s="4">
        <v>4</v>
      </c>
      <c r="BG485" s="4">
        <v>4</v>
      </c>
      <c r="BH485" s="4">
        <v>4</v>
      </c>
      <c r="BI485" s="4">
        <v>5</v>
      </c>
      <c r="BJ485" s="4">
        <v>3</v>
      </c>
    </row>
    <row r="486" spans="1:62" ht="14" x14ac:dyDescent="0.15">
      <c r="A486" s="20" t="str">
        <f t="shared" si="7"/>
        <v>KompetenzSA[SQ003]</v>
      </c>
      <c r="B486" s="4" t="s">
        <v>1130</v>
      </c>
      <c r="C486" s="4">
        <v>3</v>
      </c>
      <c r="D486" s="4">
        <v>4</v>
      </c>
      <c r="E486" s="4">
        <v>2</v>
      </c>
      <c r="F486" s="4">
        <v>2</v>
      </c>
      <c r="G486" s="4">
        <v>3</v>
      </c>
      <c r="H486" s="4">
        <v>2</v>
      </c>
      <c r="I486" s="4">
        <v>2</v>
      </c>
      <c r="J486" s="4">
        <v>1</v>
      </c>
      <c r="K486" s="4">
        <v>4</v>
      </c>
      <c r="L486" s="4">
        <v>1</v>
      </c>
      <c r="M486" s="4">
        <v>3</v>
      </c>
      <c r="N486" s="4">
        <v>1</v>
      </c>
      <c r="O486" s="4">
        <v>2</v>
      </c>
      <c r="P486" s="4">
        <v>1</v>
      </c>
      <c r="Q486" s="4">
        <v>2</v>
      </c>
      <c r="R486" s="4">
        <v>2</v>
      </c>
      <c r="S486" s="4">
        <v>2</v>
      </c>
      <c r="T486" s="4">
        <v>2</v>
      </c>
      <c r="U486" s="4">
        <v>2</v>
      </c>
      <c r="V486" s="4">
        <v>2</v>
      </c>
      <c r="W486" s="4">
        <v>3</v>
      </c>
      <c r="X486" s="4">
        <v>3</v>
      </c>
      <c r="Y486" s="4">
        <v>4</v>
      </c>
      <c r="Z486" s="4">
        <v>1</v>
      </c>
      <c r="AA486" s="4">
        <v>4</v>
      </c>
      <c r="AB486" s="4">
        <v>2</v>
      </c>
      <c r="AC486" s="4">
        <v>2</v>
      </c>
      <c r="AD486" s="4">
        <v>1</v>
      </c>
      <c r="AE486" s="4">
        <v>3</v>
      </c>
      <c r="AF486" s="4">
        <v>1</v>
      </c>
      <c r="AG486" s="4">
        <v>1</v>
      </c>
      <c r="AH486" s="4">
        <v>3</v>
      </c>
      <c r="AI486" s="4">
        <v>2</v>
      </c>
      <c r="AJ486" s="4">
        <v>1</v>
      </c>
      <c r="AK486" s="4">
        <v>2</v>
      </c>
      <c r="AL486" s="4">
        <v>2</v>
      </c>
      <c r="AM486" s="4">
        <v>4</v>
      </c>
      <c r="AN486" s="4">
        <v>2</v>
      </c>
      <c r="AO486" s="4">
        <v>2</v>
      </c>
      <c r="AP486" s="4">
        <v>2</v>
      </c>
      <c r="AQ486" s="4">
        <v>5</v>
      </c>
      <c r="AR486" s="4">
        <v>2</v>
      </c>
      <c r="AS486" s="4">
        <v>2</v>
      </c>
      <c r="AT486" s="4">
        <v>1</v>
      </c>
      <c r="AU486" s="4">
        <v>4</v>
      </c>
      <c r="AV486" s="4">
        <v>2</v>
      </c>
      <c r="AW486" s="4">
        <v>2</v>
      </c>
      <c r="AX486" s="4">
        <v>2</v>
      </c>
      <c r="AY486" s="4">
        <v>1</v>
      </c>
      <c r="AZ486" s="4">
        <v>3</v>
      </c>
      <c r="BA486" s="4">
        <v>1</v>
      </c>
      <c r="BB486" s="4">
        <v>3</v>
      </c>
      <c r="BC486" s="4">
        <v>2</v>
      </c>
      <c r="BD486" s="4">
        <v>3</v>
      </c>
      <c r="BE486" s="4">
        <v>3</v>
      </c>
      <c r="BF486" s="4">
        <v>2</v>
      </c>
      <c r="BG486" s="4">
        <v>2</v>
      </c>
      <c r="BH486" s="4">
        <v>1</v>
      </c>
      <c r="BI486" s="4">
        <v>2</v>
      </c>
      <c r="BJ486" s="4">
        <v>2</v>
      </c>
    </row>
    <row r="487" spans="1:62" ht="14" x14ac:dyDescent="0.15">
      <c r="A487" s="20" t="str">
        <f t="shared" si="7"/>
        <v>KompetenzSA[SQ004]</v>
      </c>
      <c r="B487" s="4" t="s">
        <v>1131</v>
      </c>
      <c r="C487" s="4">
        <v>3</v>
      </c>
      <c r="D487" s="4">
        <v>4</v>
      </c>
      <c r="E487" s="4">
        <v>2</v>
      </c>
      <c r="F487" s="4">
        <v>3</v>
      </c>
      <c r="G487" s="4">
        <v>3</v>
      </c>
      <c r="H487" s="4">
        <v>2</v>
      </c>
      <c r="I487" s="4">
        <v>2</v>
      </c>
      <c r="J487" s="4">
        <v>1</v>
      </c>
      <c r="K487" s="4">
        <v>3</v>
      </c>
      <c r="L487" s="4">
        <v>1</v>
      </c>
      <c r="M487" s="4">
        <v>3</v>
      </c>
      <c r="N487" s="4">
        <v>1</v>
      </c>
      <c r="O487" s="4">
        <v>2</v>
      </c>
      <c r="P487" s="4">
        <v>2</v>
      </c>
      <c r="Q487" s="4">
        <v>1</v>
      </c>
      <c r="R487" s="4">
        <v>3</v>
      </c>
      <c r="S487" s="4">
        <v>1</v>
      </c>
      <c r="T487" s="4">
        <v>2</v>
      </c>
      <c r="U487" s="4">
        <v>2</v>
      </c>
      <c r="V487" s="4">
        <v>2</v>
      </c>
      <c r="W487" s="4">
        <v>3</v>
      </c>
      <c r="X487" s="4">
        <v>4</v>
      </c>
      <c r="Y487" s="4">
        <v>4</v>
      </c>
      <c r="Z487" s="4">
        <v>1</v>
      </c>
      <c r="AA487" s="4">
        <v>4</v>
      </c>
      <c r="AB487" s="4">
        <v>2</v>
      </c>
      <c r="AC487" s="4">
        <v>2</v>
      </c>
      <c r="AD487" s="4">
        <v>1</v>
      </c>
      <c r="AE487" s="4">
        <v>2</v>
      </c>
      <c r="AF487" s="4">
        <v>1</v>
      </c>
      <c r="AG487" s="4">
        <v>1</v>
      </c>
      <c r="AH487" s="4">
        <v>4</v>
      </c>
      <c r="AI487" s="4">
        <v>2</v>
      </c>
      <c r="AJ487" s="4">
        <v>1</v>
      </c>
      <c r="AK487" s="4">
        <v>2</v>
      </c>
      <c r="AL487" s="4">
        <v>3</v>
      </c>
      <c r="AM487" s="4">
        <v>4</v>
      </c>
      <c r="AN487" s="4">
        <v>2</v>
      </c>
      <c r="AO487" s="4">
        <v>1</v>
      </c>
      <c r="AP487" s="4">
        <v>2</v>
      </c>
      <c r="AQ487" s="4">
        <v>1</v>
      </c>
      <c r="AR487" s="4">
        <v>2</v>
      </c>
      <c r="AS487" s="4">
        <v>1</v>
      </c>
      <c r="AT487" s="4">
        <v>1</v>
      </c>
      <c r="AU487" s="4">
        <v>4</v>
      </c>
      <c r="AV487" s="4">
        <v>2</v>
      </c>
      <c r="AW487" s="4">
        <v>2</v>
      </c>
      <c r="AX487" s="4">
        <v>3</v>
      </c>
      <c r="AY487" s="4">
        <v>1</v>
      </c>
      <c r="AZ487" s="4">
        <v>2</v>
      </c>
      <c r="BA487" s="4">
        <v>1</v>
      </c>
      <c r="BB487" s="4">
        <v>2</v>
      </c>
      <c r="BC487" s="4">
        <v>1</v>
      </c>
      <c r="BD487" s="4">
        <v>3</v>
      </c>
      <c r="BE487" s="4">
        <v>3</v>
      </c>
      <c r="BF487" s="4">
        <v>1</v>
      </c>
      <c r="BG487" s="4">
        <v>2</v>
      </c>
      <c r="BH487" s="4">
        <v>1</v>
      </c>
      <c r="BI487" s="4">
        <v>2</v>
      </c>
      <c r="BJ487" s="4">
        <v>3</v>
      </c>
    </row>
    <row r="488" spans="1:62" ht="14" x14ac:dyDescent="0.15">
      <c r="A488" s="20" t="str">
        <f t="shared" si="7"/>
        <v>KompetenzSA[SQ005]</v>
      </c>
      <c r="B488" s="4" t="s">
        <v>1132</v>
      </c>
      <c r="C488" s="4">
        <v>3</v>
      </c>
      <c r="D488" s="4">
        <v>4</v>
      </c>
      <c r="E488" s="4">
        <v>2</v>
      </c>
      <c r="F488" s="4">
        <v>5</v>
      </c>
      <c r="G488" s="4">
        <v>2</v>
      </c>
      <c r="H488" s="4">
        <v>5</v>
      </c>
      <c r="I488" s="4">
        <v>4</v>
      </c>
      <c r="J488" s="4">
        <v>5</v>
      </c>
      <c r="K488" s="4">
        <v>3</v>
      </c>
      <c r="L488" s="4">
        <v>5</v>
      </c>
      <c r="M488" s="4">
        <v>4</v>
      </c>
      <c r="N488" s="4">
        <v>4</v>
      </c>
      <c r="O488" s="4">
        <v>2</v>
      </c>
      <c r="P488" s="4">
        <v>4</v>
      </c>
      <c r="Q488" s="4">
        <v>4</v>
      </c>
      <c r="R488" s="4">
        <v>4</v>
      </c>
      <c r="S488" s="4">
        <v>4</v>
      </c>
      <c r="T488" s="4">
        <v>4</v>
      </c>
      <c r="U488" s="4">
        <v>4</v>
      </c>
      <c r="V488" s="4">
        <v>2</v>
      </c>
      <c r="W488" s="4">
        <v>3</v>
      </c>
      <c r="X488" s="4">
        <v>4</v>
      </c>
      <c r="Y488" s="4">
        <v>4</v>
      </c>
      <c r="Z488" s="4">
        <v>1</v>
      </c>
      <c r="AA488" s="4">
        <v>4</v>
      </c>
      <c r="AB488" s="4">
        <v>2</v>
      </c>
      <c r="AC488" s="4">
        <v>3</v>
      </c>
      <c r="AD488" s="4">
        <v>1</v>
      </c>
      <c r="AE488" s="4">
        <v>4</v>
      </c>
      <c r="AF488" s="4">
        <v>4</v>
      </c>
      <c r="AG488" s="4">
        <v>1</v>
      </c>
      <c r="AH488" s="4">
        <v>3</v>
      </c>
      <c r="AI488" s="4">
        <v>3</v>
      </c>
      <c r="AJ488" s="4">
        <v>5</v>
      </c>
      <c r="AK488" s="4">
        <v>4</v>
      </c>
      <c r="AL488" s="4">
        <v>4</v>
      </c>
      <c r="AM488" s="4">
        <v>2</v>
      </c>
      <c r="AN488" s="4">
        <v>4</v>
      </c>
      <c r="AO488" s="4">
        <v>5</v>
      </c>
      <c r="AP488" s="4">
        <v>5</v>
      </c>
      <c r="AQ488" s="4">
        <v>5</v>
      </c>
      <c r="AR488" s="4">
        <v>4</v>
      </c>
      <c r="AS488" s="4">
        <v>2</v>
      </c>
      <c r="AT488" s="4">
        <v>4</v>
      </c>
      <c r="AU488" s="4">
        <v>4</v>
      </c>
      <c r="AV488" s="4">
        <v>2</v>
      </c>
      <c r="AW488" s="4">
        <v>2</v>
      </c>
      <c r="AX488" s="4">
        <v>4</v>
      </c>
      <c r="AY488" s="4">
        <v>4</v>
      </c>
      <c r="AZ488" s="4">
        <v>3</v>
      </c>
      <c r="BA488" s="4">
        <v>4</v>
      </c>
      <c r="BB488" s="4">
        <v>4</v>
      </c>
      <c r="BC488" s="4">
        <v>4</v>
      </c>
      <c r="BD488" s="4">
        <v>3</v>
      </c>
      <c r="BE488" s="4">
        <v>4</v>
      </c>
      <c r="BF488" s="4">
        <v>5</v>
      </c>
      <c r="BG488" s="4">
        <v>4</v>
      </c>
      <c r="BH488" s="4">
        <v>2</v>
      </c>
      <c r="BI488" s="4">
        <v>5</v>
      </c>
      <c r="BJ488" s="4">
        <v>2</v>
      </c>
    </row>
    <row r="489" spans="1:62" ht="14" x14ac:dyDescent="0.15">
      <c r="A489" s="20" t="str">
        <f t="shared" si="7"/>
        <v>KompetenzSA[SQ006]</v>
      </c>
      <c r="B489" s="4" t="s">
        <v>1133</v>
      </c>
      <c r="C489" s="4">
        <v>3</v>
      </c>
      <c r="D489" s="4">
        <v>4</v>
      </c>
      <c r="E489" s="4">
        <v>1</v>
      </c>
      <c r="F489" s="4">
        <v>2</v>
      </c>
      <c r="G489" s="4">
        <v>3</v>
      </c>
      <c r="H489" s="4">
        <v>3</v>
      </c>
      <c r="I489" s="4">
        <v>1</v>
      </c>
      <c r="J489" s="4">
        <v>1</v>
      </c>
      <c r="K489" s="4">
        <v>4</v>
      </c>
      <c r="L489" s="4">
        <v>1</v>
      </c>
      <c r="M489" s="4">
        <v>2</v>
      </c>
      <c r="N489" s="4">
        <v>4</v>
      </c>
      <c r="O489" s="4">
        <v>1</v>
      </c>
      <c r="P489" s="4">
        <v>4</v>
      </c>
      <c r="Q489" s="4">
        <v>1</v>
      </c>
      <c r="R489" s="4">
        <v>1</v>
      </c>
      <c r="S489" s="4">
        <v>4</v>
      </c>
      <c r="T489" s="4">
        <v>2</v>
      </c>
      <c r="U489" s="4">
        <v>4</v>
      </c>
      <c r="V489" s="4">
        <v>4</v>
      </c>
      <c r="W489" s="4">
        <v>1</v>
      </c>
      <c r="X489" s="4">
        <v>2</v>
      </c>
      <c r="Y489" s="4">
        <v>4</v>
      </c>
      <c r="Z489" s="4">
        <v>1</v>
      </c>
      <c r="AA489" s="4">
        <v>1</v>
      </c>
      <c r="AB489" s="4">
        <v>3</v>
      </c>
      <c r="AC489" s="4">
        <v>4</v>
      </c>
      <c r="AD489" s="4">
        <v>3</v>
      </c>
      <c r="AE489" s="4">
        <v>1</v>
      </c>
      <c r="AF489" s="4">
        <v>3</v>
      </c>
      <c r="AG489" s="4">
        <v>4</v>
      </c>
      <c r="AH489" s="4">
        <v>3</v>
      </c>
      <c r="AI489" s="4">
        <v>1</v>
      </c>
      <c r="AJ489" s="4">
        <v>1</v>
      </c>
      <c r="AK489" s="4">
        <v>4</v>
      </c>
      <c r="AL489" s="4">
        <v>3</v>
      </c>
      <c r="AM489" s="4">
        <v>1</v>
      </c>
      <c r="AN489" s="4">
        <v>1</v>
      </c>
      <c r="AO489" s="4">
        <v>1</v>
      </c>
      <c r="AP489" s="4">
        <v>4</v>
      </c>
      <c r="AQ489" s="4">
        <v>3</v>
      </c>
      <c r="AR489" s="4">
        <v>2</v>
      </c>
      <c r="AS489" s="4">
        <v>1</v>
      </c>
      <c r="AT489" s="4">
        <v>1</v>
      </c>
      <c r="AU489" s="4">
        <v>1</v>
      </c>
      <c r="AV489" s="4">
        <v>3</v>
      </c>
      <c r="AW489" s="4">
        <v>3</v>
      </c>
      <c r="AX489" s="4">
        <v>2</v>
      </c>
      <c r="AY489" s="4">
        <v>4</v>
      </c>
      <c r="AZ489" s="4">
        <v>3</v>
      </c>
      <c r="BA489" s="4">
        <v>3</v>
      </c>
      <c r="BB489" s="4">
        <v>2</v>
      </c>
      <c r="BC489" s="4">
        <v>2</v>
      </c>
      <c r="BD489" s="4">
        <v>1</v>
      </c>
      <c r="BE489" s="4">
        <v>3</v>
      </c>
      <c r="BF489" s="4">
        <v>3</v>
      </c>
      <c r="BG489" s="4">
        <v>2</v>
      </c>
      <c r="BH489" s="4">
        <v>1</v>
      </c>
      <c r="BI489" s="4">
        <v>5</v>
      </c>
      <c r="BJ489" s="4">
        <v>2</v>
      </c>
    </row>
    <row r="490" spans="1:62" ht="14" x14ac:dyDescent="0.15">
      <c r="A490" s="20" t="str">
        <f t="shared" si="7"/>
        <v>KompetenzSA[SQ007]</v>
      </c>
      <c r="B490" s="4" t="s">
        <v>1134</v>
      </c>
      <c r="C490" s="4">
        <v>3</v>
      </c>
      <c r="D490" s="4">
        <v>4</v>
      </c>
      <c r="E490" s="4">
        <v>4</v>
      </c>
      <c r="F490" s="4">
        <v>3</v>
      </c>
      <c r="G490" s="4">
        <v>3</v>
      </c>
      <c r="H490" s="4">
        <v>3</v>
      </c>
      <c r="I490" s="4">
        <v>3</v>
      </c>
      <c r="J490" s="4">
        <v>3</v>
      </c>
      <c r="K490" s="4">
        <v>4</v>
      </c>
      <c r="L490" s="4">
        <v>3</v>
      </c>
      <c r="M490" s="4">
        <v>4</v>
      </c>
      <c r="N490" s="4">
        <v>1</v>
      </c>
      <c r="O490" s="4">
        <v>2</v>
      </c>
      <c r="P490" s="4">
        <v>3</v>
      </c>
      <c r="Q490" s="4">
        <v>2</v>
      </c>
      <c r="R490" s="4">
        <v>5</v>
      </c>
      <c r="S490" s="4">
        <v>2</v>
      </c>
      <c r="T490" s="4">
        <v>3</v>
      </c>
      <c r="U490" s="4">
        <v>2</v>
      </c>
      <c r="V490" s="4">
        <v>2</v>
      </c>
      <c r="W490" s="4">
        <v>3</v>
      </c>
      <c r="X490" s="4">
        <v>3</v>
      </c>
      <c r="Y490" s="4">
        <v>4</v>
      </c>
      <c r="Z490" s="4">
        <v>4</v>
      </c>
      <c r="AA490" s="4">
        <v>4</v>
      </c>
      <c r="AB490" s="4">
        <v>3</v>
      </c>
      <c r="AC490" s="4">
        <v>3</v>
      </c>
      <c r="AD490" s="4">
        <v>1</v>
      </c>
      <c r="AE490" s="4">
        <v>3</v>
      </c>
      <c r="AF490" s="4">
        <v>2</v>
      </c>
      <c r="AG490" s="4">
        <v>1</v>
      </c>
      <c r="AH490" s="4">
        <v>3</v>
      </c>
      <c r="AI490" s="4">
        <v>3</v>
      </c>
      <c r="AJ490" s="4">
        <v>1</v>
      </c>
      <c r="AK490" s="4">
        <v>2</v>
      </c>
      <c r="AL490" s="4">
        <v>1</v>
      </c>
      <c r="AM490" s="4">
        <v>4</v>
      </c>
      <c r="AN490" s="4">
        <v>1</v>
      </c>
      <c r="AO490" s="4">
        <v>3</v>
      </c>
      <c r="AP490" s="4">
        <v>3</v>
      </c>
      <c r="AQ490" s="4">
        <v>3</v>
      </c>
      <c r="AR490" s="4">
        <v>5</v>
      </c>
      <c r="AS490" s="4">
        <v>2</v>
      </c>
      <c r="AT490" s="4">
        <v>1</v>
      </c>
      <c r="AU490" s="4">
        <v>2</v>
      </c>
      <c r="AV490" s="4">
        <v>2</v>
      </c>
      <c r="AW490" s="4">
        <v>4</v>
      </c>
      <c r="AX490" s="4">
        <v>2</v>
      </c>
      <c r="AY490" s="4">
        <v>2</v>
      </c>
      <c r="AZ490" s="4">
        <v>3</v>
      </c>
      <c r="BA490" s="4">
        <v>2</v>
      </c>
      <c r="BB490" s="4">
        <v>3</v>
      </c>
      <c r="BC490" s="4">
        <v>1</v>
      </c>
      <c r="BD490" s="4">
        <v>3</v>
      </c>
      <c r="BE490" s="4">
        <v>3</v>
      </c>
      <c r="BF490" s="4">
        <v>2</v>
      </c>
      <c r="BG490" s="4">
        <v>1</v>
      </c>
      <c r="BH490" s="4">
        <v>2</v>
      </c>
      <c r="BI490" s="4">
        <v>1</v>
      </c>
      <c r="BJ490" s="4">
        <v>3</v>
      </c>
    </row>
    <row r="491" spans="1:62" ht="14" x14ac:dyDescent="0.15">
      <c r="A491" s="20" t="str">
        <f t="shared" si="7"/>
        <v>KompetenzSA[SQ008]</v>
      </c>
      <c r="B491" s="4" t="s">
        <v>1135</v>
      </c>
      <c r="C491" s="4">
        <v>3</v>
      </c>
      <c r="D491" s="4">
        <v>4</v>
      </c>
      <c r="E491" s="4">
        <v>4</v>
      </c>
      <c r="F491" s="4">
        <v>1</v>
      </c>
      <c r="G491" s="4">
        <v>3</v>
      </c>
      <c r="H491" s="4">
        <v>4</v>
      </c>
      <c r="I491" s="4">
        <v>3</v>
      </c>
      <c r="J491" s="4">
        <v>4</v>
      </c>
      <c r="K491" s="4">
        <v>3</v>
      </c>
      <c r="L491" s="4">
        <v>2</v>
      </c>
      <c r="M491" s="4">
        <v>4</v>
      </c>
      <c r="N491" s="4">
        <v>2</v>
      </c>
      <c r="O491" s="4">
        <v>2</v>
      </c>
      <c r="P491" s="4">
        <v>2</v>
      </c>
      <c r="Q491" s="4">
        <v>2</v>
      </c>
      <c r="R491" s="4">
        <v>5</v>
      </c>
      <c r="S491" s="4">
        <v>3</v>
      </c>
      <c r="T491" s="4">
        <v>3</v>
      </c>
      <c r="U491" s="4">
        <v>3</v>
      </c>
      <c r="V491" s="4">
        <v>2</v>
      </c>
      <c r="W491" s="4">
        <v>3</v>
      </c>
      <c r="X491" s="4">
        <v>4</v>
      </c>
      <c r="Y491" s="4">
        <v>4</v>
      </c>
      <c r="Z491" s="4">
        <v>3</v>
      </c>
      <c r="AA491" s="4">
        <v>4</v>
      </c>
      <c r="AB491" s="4">
        <v>2</v>
      </c>
      <c r="AC491" s="4">
        <v>4</v>
      </c>
      <c r="AD491" s="4">
        <v>2</v>
      </c>
      <c r="AE491" s="4">
        <v>2</v>
      </c>
      <c r="AF491" s="4">
        <v>3</v>
      </c>
      <c r="AG491" s="4">
        <v>2</v>
      </c>
      <c r="AH491" s="4">
        <v>2</v>
      </c>
      <c r="AI491" s="4">
        <v>3</v>
      </c>
      <c r="AJ491" s="4">
        <v>1</v>
      </c>
      <c r="AK491" s="4">
        <v>4</v>
      </c>
      <c r="AL491" s="4">
        <v>4</v>
      </c>
      <c r="AM491" s="4">
        <v>1</v>
      </c>
      <c r="AN491" s="4">
        <v>4</v>
      </c>
      <c r="AO491" s="4">
        <v>2</v>
      </c>
      <c r="AP491" s="4">
        <v>4</v>
      </c>
      <c r="AQ491" s="4">
        <v>5</v>
      </c>
      <c r="AR491" s="4">
        <v>4</v>
      </c>
      <c r="AS491" s="4">
        <v>4</v>
      </c>
      <c r="AT491" s="4">
        <v>1</v>
      </c>
      <c r="AU491" s="4">
        <v>4</v>
      </c>
      <c r="AV491" s="4">
        <v>2</v>
      </c>
      <c r="AW491" s="4">
        <v>4</v>
      </c>
      <c r="AX491" s="4">
        <v>3</v>
      </c>
      <c r="AY491" s="4">
        <v>2</v>
      </c>
      <c r="AZ491" s="4">
        <v>2</v>
      </c>
      <c r="BA491" s="4">
        <v>2</v>
      </c>
      <c r="BB491" s="4">
        <v>3</v>
      </c>
      <c r="BC491" s="4">
        <v>2</v>
      </c>
      <c r="BD491" s="4">
        <v>3</v>
      </c>
      <c r="BE491" s="4">
        <v>3</v>
      </c>
      <c r="BF491" s="4">
        <v>1</v>
      </c>
      <c r="BG491" s="4">
        <v>2</v>
      </c>
      <c r="BH491" s="4">
        <v>2</v>
      </c>
      <c r="BI491" s="4">
        <v>1</v>
      </c>
      <c r="BJ491" s="4">
        <v>2</v>
      </c>
    </row>
    <row r="492" spans="1:62" ht="14" x14ac:dyDescent="0.15">
      <c r="A492" s="20" t="str">
        <f t="shared" si="7"/>
        <v>KompetenzSA[SQ009]</v>
      </c>
      <c r="B492" s="4" t="s">
        <v>1136</v>
      </c>
      <c r="C492" s="4">
        <v>3</v>
      </c>
      <c r="D492" s="4">
        <v>4</v>
      </c>
      <c r="E492" s="4">
        <v>3</v>
      </c>
      <c r="F492" s="4">
        <v>3</v>
      </c>
      <c r="G492" s="4">
        <v>3</v>
      </c>
      <c r="H492" s="4">
        <v>1</v>
      </c>
      <c r="I492" s="4">
        <v>1</v>
      </c>
      <c r="J492" s="4">
        <v>1</v>
      </c>
      <c r="K492" s="4">
        <v>4</v>
      </c>
      <c r="L492" s="4">
        <v>4</v>
      </c>
      <c r="M492" s="4">
        <v>3</v>
      </c>
      <c r="N492" s="4">
        <v>4</v>
      </c>
      <c r="O492" s="4">
        <v>1</v>
      </c>
      <c r="P492" s="4">
        <v>3</v>
      </c>
      <c r="Q492" s="4">
        <v>3</v>
      </c>
      <c r="R492" s="4">
        <v>1</v>
      </c>
      <c r="S492" s="4">
        <v>5</v>
      </c>
      <c r="T492" s="4">
        <v>4</v>
      </c>
      <c r="U492" s="4">
        <v>5</v>
      </c>
      <c r="V492" s="4">
        <v>4</v>
      </c>
      <c r="W492" s="4">
        <v>2</v>
      </c>
      <c r="X492" s="4">
        <v>4</v>
      </c>
      <c r="Y492" s="4">
        <v>4</v>
      </c>
      <c r="Z492" s="4">
        <v>3</v>
      </c>
      <c r="AA492" s="4">
        <v>4</v>
      </c>
      <c r="AB492" s="4">
        <v>3</v>
      </c>
      <c r="AC492" s="4">
        <v>4</v>
      </c>
      <c r="AD492" s="4">
        <v>2</v>
      </c>
      <c r="AE492" s="4">
        <v>3</v>
      </c>
      <c r="AF492" s="4">
        <v>3</v>
      </c>
      <c r="AG492" s="4">
        <v>5</v>
      </c>
      <c r="AH492" s="4">
        <v>3</v>
      </c>
      <c r="AI492" s="4">
        <v>4</v>
      </c>
      <c r="AJ492" s="4">
        <v>1</v>
      </c>
      <c r="AK492" s="4">
        <v>4</v>
      </c>
      <c r="AL492" s="4">
        <v>4</v>
      </c>
      <c r="AM492" s="4">
        <v>1</v>
      </c>
      <c r="AN492" s="4">
        <v>3</v>
      </c>
      <c r="AO492" s="4">
        <v>4</v>
      </c>
      <c r="AP492" s="4">
        <v>4</v>
      </c>
      <c r="AQ492" s="4">
        <v>5</v>
      </c>
      <c r="AR492" s="4">
        <v>3</v>
      </c>
      <c r="AS492" s="4">
        <v>2</v>
      </c>
      <c r="AT492" s="4">
        <v>1</v>
      </c>
      <c r="AU492" s="4">
        <v>1</v>
      </c>
      <c r="AV492" s="4">
        <v>1</v>
      </c>
      <c r="AW492" s="4">
        <v>5</v>
      </c>
      <c r="AX492" s="4">
        <v>4</v>
      </c>
      <c r="AY492" s="4">
        <v>4</v>
      </c>
      <c r="AZ492" s="4">
        <v>3</v>
      </c>
      <c r="BA492" s="4">
        <v>4</v>
      </c>
      <c r="BB492" s="4">
        <v>4</v>
      </c>
      <c r="BC492" s="4">
        <v>3</v>
      </c>
      <c r="BD492" s="4">
        <v>1</v>
      </c>
      <c r="BE492" s="4">
        <v>2</v>
      </c>
      <c r="BF492" s="4">
        <v>3</v>
      </c>
      <c r="BG492" s="4">
        <v>3</v>
      </c>
      <c r="BH492" s="4">
        <v>1</v>
      </c>
      <c r="BI492" s="4">
        <v>4</v>
      </c>
      <c r="BJ492" s="4">
        <v>3</v>
      </c>
    </row>
    <row r="493" spans="1:62" ht="14" x14ac:dyDescent="0.15">
      <c r="A493" s="20" t="str">
        <f t="shared" si="7"/>
        <v>KompetenzSA[SQ010]</v>
      </c>
      <c r="B493" s="4" t="s">
        <v>1137</v>
      </c>
      <c r="C493" s="4">
        <v>3</v>
      </c>
      <c r="D493" s="4">
        <v>4</v>
      </c>
      <c r="E493" s="4">
        <v>5</v>
      </c>
      <c r="F493" s="4">
        <v>4</v>
      </c>
      <c r="G493" s="4">
        <v>2</v>
      </c>
      <c r="H493" s="4">
        <v>4</v>
      </c>
      <c r="I493" s="4">
        <v>4</v>
      </c>
      <c r="J493" s="4">
        <v>4</v>
      </c>
      <c r="K493" s="4">
        <v>3</v>
      </c>
      <c r="L493" s="4">
        <v>5</v>
      </c>
      <c r="M493" s="4">
        <v>4</v>
      </c>
      <c r="N493" s="4">
        <v>5</v>
      </c>
      <c r="O493" s="4">
        <v>2</v>
      </c>
      <c r="P493" s="4">
        <v>4</v>
      </c>
      <c r="Q493" s="4">
        <v>5</v>
      </c>
      <c r="R493" s="4">
        <v>2</v>
      </c>
      <c r="S493" s="4">
        <v>5</v>
      </c>
      <c r="T493" s="4">
        <v>4</v>
      </c>
      <c r="U493" s="4">
        <v>5</v>
      </c>
      <c r="V493" s="4">
        <v>4</v>
      </c>
      <c r="W493" s="4">
        <v>4</v>
      </c>
      <c r="X493" s="4">
        <v>4</v>
      </c>
      <c r="Y493" s="4">
        <v>4</v>
      </c>
      <c r="Z493" s="4">
        <v>4</v>
      </c>
      <c r="AA493" s="4">
        <v>4</v>
      </c>
      <c r="AB493" s="4">
        <v>4</v>
      </c>
      <c r="AC493" s="4">
        <v>4</v>
      </c>
      <c r="AD493" s="4">
        <v>5</v>
      </c>
      <c r="AE493" s="4">
        <v>4</v>
      </c>
      <c r="AF493" s="4">
        <v>5</v>
      </c>
      <c r="AG493" s="4">
        <v>5</v>
      </c>
      <c r="AH493" s="4">
        <v>3</v>
      </c>
      <c r="AI493" s="4">
        <v>5</v>
      </c>
      <c r="AJ493" s="4">
        <v>5</v>
      </c>
      <c r="AK493" s="4">
        <v>4</v>
      </c>
      <c r="AL493" s="4">
        <v>5</v>
      </c>
      <c r="AM493" s="4">
        <v>1</v>
      </c>
      <c r="AN493" s="4">
        <v>3</v>
      </c>
      <c r="AO493" s="4">
        <v>5</v>
      </c>
      <c r="AP493" s="4">
        <v>5</v>
      </c>
      <c r="AQ493" s="4">
        <v>5</v>
      </c>
      <c r="AR493" s="4">
        <v>4</v>
      </c>
      <c r="AS493" s="4">
        <v>3</v>
      </c>
      <c r="AT493" s="4">
        <v>4</v>
      </c>
      <c r="AU493" s="4">
        <v>2</v>
      </c>
      <c r="AV493" s="4">
        <v>4</v>
      </c>
      <c r="AW493" s="4">
        <v>5</v>
      </c>
      <c r="AX493" s="4">
        <v>4</v>
      </c>
      <c r="AY493" s="4">
        <v>4</v>
      </c>
      <c r="AZ493" s="4">
        <v>3</v>
      </c>
      <c r="BA493" s="4">
        <v>4</v>
      </c>
      <c r="BB493" s="4">
        <v>4</v>
      </c>
      <c r="BC493" s="4">
        <v>5</v>
      </c>
      <c r="BD493" s="4">
        <v>5</v>
      </c>
      <c r="BE493" s="4">
        <v>3</v>
      </c>
      <c r="BF493" s="4">
        <v>4</v>
      </c>
      <c r="BG493" s="4">
        <v>5</v>
      </c>
      <c r="BH493" s="4">
        <v>4</v>
      </c>
      <c r="BI493" s="4">
        <v>5</v>
      </c>
      <c r="BJ493" s="4">
        <v>4</v>
      </c>
    </row>
    <row r="494" spans="1:62" ht="14" x14ac:dyDescent="0.15">
      <c r="A494" s="20" t="str">
        <f t="shared" si="7"/>
        <v>KompetenzSA[SQ011]</v>
      </c>
      <c r="B494" s="4" t="s">
        <v>1138</v>
      </c>
      <c r="C494" s="4">
        <v>3</v>
      </c>
      <c r="D494" s="4">
        <v>4</v>
      </c>
      <c r="E494" s="4">
        <v>2</v>
      </c>
      <c r="F494" s="4">
        <v>1</v>
      </c>
      <c r="G494" s="4">
        <v>3</v>
      </c>
      <c r="H494" s="4">
        <v>5</v>
      </c>
      <c r="I494" s="4">
        <v>2</v>
      </c>
      <c r="J494" s="4">
        <v>3</v>
      </c>
      <c r="K494" s="4">
        <v>4</v>
      </c>
      <c r="L494" s="4">
        <v>1</v>
      </c>
      <c r="M494" s="4">
        <v>2</v>
      </c>
      <c r="N494" s="4">
        <v>1</v>
      </c>
      <c r="O494" s="4">
        <v>5</v>
      </c>
      <c r="P494" s="4">
        <v>3</v>
      </c>
      <c r="Q494" s="4">
        <v>3</v>
      </c>
      <c r="R494" s="4">
        <v>5</v>
      </c>
      <c r="S494" s="4">
        <v>1</v>
      </c>
      <c r="T494" s="4">
        <v>2</v>
      </c>
      <c r="U494" s="4">
        <v>1</v>
      </c>
      <c r="V494" s="4">
        <v>2</v>
      </c>
      <c r="W494" s="4">
        <v>3</v>
      </c>
      <c r="X494" s="4">
        <v>4</v>
      </c>
      <c r="Y494" s="4">
        <v>4</v>
      </c>
      <c r="Z494" s="4">
        <v>3</v>
      </c>
      <c r="AA494" s="4">
        <v>2</v>
      </c>
      <c r="AB494" s="4">
        <v>2</v>
      </c>
      <c r="AC494" s="4">
        <v>4</v>
      </c>
      <c r="AD494" s="4">
        <v>1</v>
      </c>
      <c r="AE494" s="4">
        <v>2</v>
      </c>
      <c r="AF494" s="4">
        <v>1</v>
      </c>
      <c r="AG494" s="4">
        <v>5</v>
      </c>
      <c r="AH494" s="4">
        <v>4</v>
      </c>
      <c r="AI494" s="4">
        <v>2</v>
      </c>
      <c r="AJ494" s="4">
        <v>1</v>
      </c>
      <c r="AK494" s="4">
        <v>2</v>
      </c>
      <c r="AL494" s="4">
        <v>3</v>
      </c>
      <c r="AM494" s="4">
        <v>4</v>
      </c>
      <c r="AN494" s="4">
        <v>2</v>
      </c>
      <c r="AO494" s="4">
        <v>1</v>
      </c>
      <c r="AP494" s="4">
        <v>1</v>
      </c>
      <c r="AQ494" s="4">
        <v>5</v>
      </c>
      <c r="AR494" s="4">
        <v>2</v>
      </c>
      <c r="AS494" s="4">
        <v>2</v>
      </c>
      <c r="AT494" s="4">
        <v>4</v>
      </c>
      <c r="AU494" s="4">
        <v>5</v>
      </c>
      <c r="AV494" s="4">
        <v>3</v>
      </c>
      <c r="AW494" s="4">
        <v>5</v>
      </c>
      <c r="AX494" s="4">
        <v>2</v>
      </c>
      <c r="AY494" s="4">
        <v>2</v>
      </c>
      <c r="AZ494" s="4">
        <v>2</v>
      </c>
      <c r="BA494" s="4">
        <v>2</v>
      </c>
      <c r="BB494" s="4">
        <v>1</v>
      </c>
      <c r="BC494" s="4">
        <v>1</v>
      </c>
      <c r="BD494" s="4">
        <v>3</v>
      </c>
      <c r="BE494" s="4">
        <v>3</v>
      </c>
      <c r="BF494" s="4">
        <v>1</v>
      </c>
      <c r="BG494" s="4">
        <v>5</v>
      </c>
      <c r="BH494" s="4">
        <v>2</v>
      </c>
      <c r="BI494" s="4">
        <v>2</v>
      </c>
      <c r="BJ494" s="4">
        <v>2</v>
      </c>
    </row>
    <row r="495" spans="1:62" ht="14" x14ac:dyDescent="0.15">
      <c r="A495" s="20" t="str">
        <f t="shared" si="7"/>
        <v>KompetenzSA[SQ012]</v>
      </c>
      <c r="B495" s="4" t="s">
        <v>1139</v>
      </c>
      <c r="C495" s="4">
        <v>3</v>
      </c>
      <c r="D495" s="4">
        <v>4</v>
      </c>
      <c r="E495" s="4">
        <v>3</v>
      </c>
      <c r="F495" s="4">
        <v>2</v>
      </c>
      <c r="G495" s="4">
        <v>3</v>
      </c>
      <c r="H495" s="4">
        <v>4</v>
      </c>
      <c r="I495" s="4">
        <v>2</v>
      </c>
      <c r="J495" s="4">
        <v>3</v>
      </c>
      <c r="K495" s="4">
        <v>3</v>
      </c>
      <c r="L495" s="4">
        <v>1</v>
      </c>
      <c r="M495" s="4">
        <v>2</v>
      </c>
      <c r="N495" s="4">
        <v>1</v>
      </c>
      <c r="O495" s="4">
        <v>3</v>
      </c>
      <c r="P495" s="4">
        <v>2</v>
      </c>
      <c r="Q495" s="4">
        <v>4</v>
      </c>
      <c r="R495" s="4">
        <v>5</v>
      </c>
      <c r="S495" s="4">
        <v>2</v>
      </c>
      <c r="T495" s="4">
        <v>2</v>
      </c>
      <c r="U495" s="4">
        <v>2</v>
      </c>
      <c r="V495" s="4">
        <v>2</v>
      </c>
      <c r="W495" s="4">
        <v>3</v>
      </c>
      <c r="X495" s="4">
        <v>3</v>
      </c>
      <c r="Y495" s="4">
        <v>4</v>
      </c>
      <c r="Z495" s="4">
        <v>2</v>
      </c>
      <c r="AA495" s="4">
        <v>2</v>
      </c>
      <c r="AB495" s="4">
        <v>3</v>
      </c>
      <c r="AC495" s="4">
        <v>3</v>
      </c>
      <c r="AD495" s="4">
        <v>2</v>
      </c>
      <c r="AE495" s="4">
        <v>4</v>
      </c>
      <c r="AF495" s="4">
        <v>3</v>
      </c>
      <c r="AG495" s="4">
        <v>1</v>
      </c>
      <c r="AH495" s="4">
        <v>4</v>
      </c>
      <c r="AI495" s="4">
        <v>4</v>
      </c>
      <c r="AJ495" s="4">
        <v>2</v>
      </c>
      <c r="AK495" s="4">
        <v>3</v>
      </c>
      <c r="AL495" s="4">
        <v>4</v>
      </c>
      <c r="AM495" s="4">
        <v>4</v>
      </c>
      <c r="AN495" s="4">
        <v>2</v>
      </c>
      <c r="AO495" s="4">
        <v>1</v>
      </c>
      <c r="AP495" s="4">
        <v>1</v>
      </c>
      <c r="AQ495" s="4">
        <v>5</v>
      </c>
      <c r="AR495" s="4">
        <v>2</v>
      </c>
      <c r="AS495" s="4">
        <v>1</v>
      </c>
      <c r="AT495" s="4">
        <v>3</v>
      </c>
      <c r="AU495" s="4">
        <v>3</v>
      </c>
      <c r="AV495" s="4">
        <v>3</v>
      </c>
      <c r="AW495" s="4">
        <v>1</v>
      </c>
      <c r="AX495" s="4">
        <v>3</v>
      </c>
      <c r="AY495" s="4">
        <v>1</v>
      </c>
      <c r="AZ495" s="4">
        <v>3</v>
      </c>
      <c r="BA495" s="4">
        <v>2</v>
      </c>
      <c r="BB495" s="4">
        <v>2</v>
      </c>
      <c r="BC495" s="4">
        <v>1</v>
      </c>
      <c r="BD495" s="4">
        <v>3</v>
      </c>
      <c r="BE495" s="4">
        <v>3</v>
      </c>
      <c r="BF495" s="4">
        <v>1</v>
      </c>
      <c r="BG495" s="4">
        <v>1</v>
      </c>
      <c r="BH495" s="4">
        <v>2</v>
      </c>
      <c r="BI495" s="4">
        <v>3</v>
      </c>
      <c r="BJ495" s="4">
        <v>2</v>
      </c>
    </row>
    <row r="496" spans="1:62" ht="14" x14ac:dyDescent="0.15">
      <c r="A496" s="20" t="str">
        <f t="shared" si="7"/>
        <v>KompetenzBeraterSA[SQ001]</v>
      </c>
      <c r="B496" s="4" t="s">
        <v>246</v>
      </c>
      <c r="C496" s="4">
        <v>3</v>
      </c>
      <c r="D496" s="4">
        <v>5</v>
      </c>
      <c r="E496" s="4">
        <v>4</v>
      </c>
      <c r="F496" s="4">
        <v>3</v>
      </c>
      <c r="G496" s="4">
        <v>3</v>
      </c>
      <c r="H496" s="4">
        <v>5</v>
      </c>
      <c r="I496" s="4">
        <v>4</v>
      </c>
      <c r="J496" s="4">
        <v>5</v>
      </c>
      <c r="K496" s="4">
        <v>4</v>
      </c>
      <c r="L496" s="4">
        <v>5</v>
      </c>
      <c r="M496" s="4">
        <v>4</v>
      </c>
      <c r="N496" s="4">
        <v>5</v>
      </c>
      <c r="O496" s="4">
        <v>4</v>
      </c>
      <c r="P496" s="4">
        <v>4</v>
      </c>
      <c r="Q496" s="4">
        <v>4</v>
      </c>
      <c r="R496" s="4">
        <v>4</v>
      </c>
      <c r="S496" s="4">
        <v>4</v>
      </c>
      <c r="T496" s="4">
        <v>4</v>
      </c>
      <c r="U496" s="4">
        <v>4</v>
      </c>
      <c r="V496" s="4">
        <v>4</v>
      </c>
      <c r="W496" s="4">
        <v>2</v>
      </c>
      <c r="X496" s="4">
        <v>5</v>
      </c>
      <c r="Y496" s="4">
        <v>4</v>
      </c>
      <c r="Z496" s="4">
        <v>3</v>
      </c>
      <c r="AA496" s="4">
        <v>4</v>
      </c>
      <c r="AB496" s="4">
        <v>4</v>
      </c>
      <c r="AC496" s="4">
        <v>4</v>
      </c>
      <c r="AD496" s="4">
        <v>4</v>
      </c>
      <c r="AE496" s="4">
        <v>3</v>
      </c>
      <c r="AF496" s="4">
        <v>4</v>
      </c>
      <c r="AG496" s="4">
        <v>5</v>
      </c>
      <c r="AH496" s="4">
        <v>4</v>
      </c>
      <c r="AI496" s="4">
        <v>4</v>
      </c>
      <c r="AJ496" s="4">
        <v>5</v>
      </c>
      <c r="AK496" s="4">
        <v>4</v>
      </c>
      <c r="AL496" s="4">
        <v>5</v>
      </c>
      <c r="AM496" s="4">
        <v>3</v>
      </c>
      <c r="AN496" s="4">
        <v>3</v>
      </c>
      <c r="AO496" s="4">
        <v>2</v>
      </c>
      <c r="AP496" s="4">
        <v>5</v>
      </c>
      <c r="AQ496" s="4">
        <v>5</v>
      </c>
      <c r="AR496" s="4">
        <v>4</v>
      </c>
      <c r="AS496" s="4">
        <v>4</v>
      </c>
      <c r="AT496" s="4">
        <v>3</v>
      </c>
      <c r="AU496" s="4">
        <v>1</v>
      </c>
      <c r="AV496" s="4">
        <v>4</v>
      </c>
      <c r="AW496" s="4">
        <v>5</v>
      </c>
      <c r="AX496" s="4">
        <v>4</v>
      </c>
      <c r="AY496" s="4">
        <v>5</v>
      </c>
      <c r="AZ496" s="4">
        <v>4</v>
      </c>
      <c r="BA496" s="4">
        <v>4</v>
      </c>
      <c r="BB496" s="4">
        <v>4</v>
      </c>
      <c r="BC496" s="4">
        <v>4</v>
      </c>
      <c r="BD496" s="4">
        <v>4</v>
      </c>
      <c r="BE496" s="4">
        <v>3</v>
      </c>
      <c r="BF496" s="4">
        <v>5</v>
      </c>
      <c r="BG496" s="4">
        <v>5</v>
      </c>
      <c r="BH496" s="4">
        <v>4</v>
      </c>
      <c r="BI496" s="4">
        <v>2</v>
      </c>
      <c r="BJ496" s="4">
        <v>3</v>
      </c>
    </row>
    <row r="497" spans="1:62" ht="14" x14ac:dyDescent="0.15">
      <c r="A497" s="20" t="str">
        <f t="shared" si="7"/>
        <v>KompetenzBeraterSA[SQ002]</v>
      </c>
      <c r="B497" s="4" t="s">
        <v>247</v>
      </c>
      <c r="C497" s="4">
        <v>3</v>
      </c>
      <c r="D497" s="4">
        <v>5</v>
      </c>
      <c r="E497" s="4">
        <v>4</v>
      </c>
      <c r="F497" s="4">
        <v>2</v>
      </c>
      <c r="G497" s="4">
        <v>3</v>
      </c>
      <c r="H497" s="4">
        <v>5</v>
      </c>
      <c r="I497" s="4">
        <v>4</v>
      </c>
      <c r="J497" s="4">
        <v>5</v>
      </c>
      <c r="K497" s="4">
        <v>3</v>
      </c>
      <c r="L497" s="4">
        <v>4</v>
      </c>
      <c r="M497" s="4">
        <v>2</v>
      </c>
      <c r="N497" s="4">
        <v>5</v>
      </c>
      <c r="O497" s="4">
        <v>4</v>
      </c>
      <c r="P497" s="4">
        <v>3</v>
      </c>
      <c r="Q497" s="4">
        <v>3</v>
      </c>
      <c r="R497" s="4">
        <v>5</v>
      </c>
      <c r="S497" s="4">
        <v>4</v>
      </c>
      <c r="T497" s="4">
        <v>4</v>
      </c>
      <c r="U497" s="4">
        <v>3</v>
      </c>
      <c r="V497" s="4">
        <v>5</v>
      </c>
      <c r="W497" s="4">
        <v>2</v>
      </c>
      <c r="X497" s="4">
        <v>5</v>
      </c>
      <c r="Y497" s="4">
        <v>4</v>
      </c>
      <c r="Z497" s="4">
        <v>2</v>
      </c>
      <c r="AA497" s="4">
        <v>4</v>
      </c>
      <c r="AB497" s="4">
        <v>3</v>
      </c>
      <c r="AC497" s="4">
        <v>4</v>
      </c>
      <c r="AD497" s="4">
        <v>3</v>
      </c>
      <c r="AE497" s="4">
        <v>3</v>
      </c>
      <c r="AF497" s="4">
        <v>4</v>
      </c>
      <c r="AG497" s="4">
        <v>5</v>
      </c>
      <c r="AH497" s="4">
        <v>4</v>
      </c>
      <c r="AI497" s="4">
        <v>4</v>
      </c>
      <c r="AJ497" s="4">
        <v>5</v>
      </c>
      <c r="AK497" s="4">
        <v>3</v>
      </c>
      <c r="AL497" s="4">
        <v>4</v>
      </c>
      <c r="AM497" s="4">
        <v>3</v>
      </c>
      <c r="AN497" s="4">
        <v>3</v>
      </c>
      <c r="AO497" s="4">
        <v>3</v>
      </c>
      <c r="AP497" s="4">
        <v>4</v>
      </c>
      <c r="AQ497" s="4">
        <v>5</v>
      </c>
      <c r="AR497" s="4">
        <v>3</v>
      </c>
      <c r="AS497" s="4">
        <v>3</v>
      </c>
      <c r="AT497" s="4">
        <v>2</v>
      </c>
      <c r="AU497" s="4">
        <v>1</v>
      </c>
      <c r="AV497" s="4">
        <v>3</v>
      </c>
      <c r="AW497" s="4">
        <v>5</v>
      </c>
      <c r="AX497" s="4">
        <v>4</v>
      </c>
      <c r="AY497" s="4">
        <v>5</v>
      </c>
      <c r="AZ497" s="4">
        <v>3</v>
      </c>
      <c r="BA497" s="4">
        <v>4</v>
      </c>
      <c r="BB497" s="4">
        <v>4</v>
      </c>
      <c r="BC497" s="4">
        <v>4</v>
      </c>
      <c r="BD497" s="4">
        <v>3</v>
      </c>
      <c r="BE497" s="4">
        <v>3</v>
      </c>
      <c r="BF497" s="4">
        <v>4</v>
      </c>
      <c r="BG497" s="4">
        <v>4</v>
      </c>
      <c r="BH497" s="4">
        <v>4</v>
      </c>
      <c r="BI497" s="4">
        <v>1</v>
      </c>
      <c r="BJ497" s="4">
        <v>2</v>
      </c>
    </row>
    <row r="498" spans="1:62" ht="14" x14ac:dyDescent="0.15">
      <c r="A498" s="20" t="str">
        <f t="shared" si="7"/>
        <v>KompetenzBeraterSA[SQ003]</v>
      </c>
      <c r="B498" s="4" t="s">
        <v>248</v>
      </c>
      <c r="C498" s="4">
        <v>3</v>
      </c>
      <c r="D498" s="4">
        <v>5</v>
      </c>
      <c r="E498" s="4">
        <v>2</v>
      </c>
      <c r="F498" s="4">
        <v>5</v>
      </c>
      <c r="G498" s="4">
        <v>3</v>
      </c>
      <c r="H498" s="4">
        <v>1</v>
      </c>
      <c r="I498" s="4">
        <v>3</v>
      </c>
      <c r="J498" s="4">
        <v>1</v>
      </c>
      <c r="K498" s="4">
        <v>4</v>
      </c>
      <c r="L498" s="4">
        <v>1</v>
      </c>
      <c r="M498" s="4">
        <v>3</v>
      </c>
      <c r="N498" s="4">
        <v>1</v>
      </c>
      <c r="O498" s="4">
        <v>2</v>
      </c>
      <c r="P498" s="4">
        <v>2</v>
      </c>
      <c r="Q498" s="4">
        <v>2</v>
      </c>
      <c r="R498" s="4">
        <v>1</v>
      </c>
      <c r="S498" s="4">
        <v>3</v>
      </c>
      <c r="T498" s="4">
        <v>5</v>
      </c>
      <c r="U498" s="4">
        <v>2</v>
      </c>
      <c r="V498" s="4">
        <v>1</v>
      </c>
      <c r="W498" s="4">
        <v>4</v>
      </c>
      <c r="X498" s="4">
        <v>1</v>
      </c>
      <c r="Y498" s="4">
        <v>4</v>
      </c>
      <c r="Z498" s="4">
        <v>3</v>
      </c>
      <c r="AA498" s="4">
        <v>3</v>
      </c>
      <c r="AB498" s="4">
        <v>3</v>
      </c>
      <c r="AC498" s="4">
        <v>5</v>
      </c>
      <c r="AD498" s="4">
        <v>3</v>
      </c>
      <c r="AE498" s="4">
        <v>2</v>
      </c>
      <c r="AF498" s="4">
        <v>1</v>
      </c>
      <c r="AG498" s="4">
        <v>1</v>
      </c>
      <c r="AH498" s="4">
        <v>3</v>
      </c>
      <c r="AI498" s="4">
        <v>2</v>
      </c>
      <c r="AJ498" s="4">
        <v>1</v>
      </c>
      <c r="AK498" s="4">
        <v>3</v>
      </c>
      <c r="AL498" s="4">
        <v>2</v>
      </c>
      <c r="AM498" s="4">
        <v>3</v>
      </c>
      <c r="AN498" s="4">
        <v>4</v>
      </c>
      <c r="AO498" s="4">
        <v>5</v>
      </c>
      <c r="AP498" s="4">
        <v>2</v>
      </c>
      <c r="AQ498" s="4">
        <v>1</v>
      </c>
      <c r="AR498" s="4">
        <v>2</v>
      </c>
      <c r="AS498" s="4">
        <v>2</v>
      </c>
      <c r="AT498" s="4">
        <v>1</v>
      </c>
      <c r="AU498" s="4">
        <v>4</v>
      </c>
      <c r="AV498" s="4">
        <v>3</v>
      </c>
      <c r="AW498" s="4">
        <v>2</v>
      </c>
      <c r="AX498" s="4">
        <v>2</v>
      </c>
      <c r="AY498" s="4">
        <v>1</v>
      </c>
      <c r="AZ498" s="4">
        <v>3</v>
      </c>
      <c r="BA498" s="4">
        <v>1</v>
      </c>
      <c r="BB498" s="4">
        <v>3</v>
      </c>
      <c r="BC498" s="4">
        <v>2</v>
      </c>
      <c r="BD498" s="4">
        <v>4</v>
      </c>
      <c r="BE498" s="4">
        <v>2</v>
      </c>
      <c r="BF498" s="4">
        <v>1</v>
      </c>
      <c r="BG498" s="4">
        <v>2</v>
      </c>
      <c r="BH498" s="4">
        <v>2</v>
      </c>
      <c r="BI498" s="4">
        <v>2</v>
      </c>
      <c r="BJ498" s="4">
        <v>3</v>
      </c>
    </row>
    <row r="499" spans="1:62" ht="14" x14ac:dyDescent="0.15">
      <c r="A499" s="20" t="str">
        <f t="shared" si="7"/>
        <v>KompetenzBeraterSA[SQ004]</v>
      </c>
      <c r="B499" s="4" t="s">
        <v>249</v>
      </c>
      <c r="C499" s="4">
        <v>3</v>
      </c>
      <c r="D499" s="4">
        <v>5</v>
      </c>
      <c r="E499" s="4">
        <v>2</v>
      </c>
      <c r="F499" s="4">
        <v>4</v>
      </c>
      <c r="G499" s="4">
        <v>3</v>
      </c>
      <c r="H499" s="4">
        <v>1</v>
      </c>
      <c r="I499" s="4">
        <v>3</v>
      </c>
      <c r="J499" s="4">
        <v>1</v>
      </c>
      <c r="K499" s="4">
        <v>4</v>
      </c>
      <c r="L499" s="4">
        <v>1</v>
      </c>
      <c r="M499" s="4">
        <v>3</v>
      </c>
      <c r="N499" s="4">
        <v>1</v>
      </c>
      <c r="O499" s="4">
        <v>2</v>
      </c>
      <c r="P499" s="4">
        <v>2</v>
      </c>
      <c r="Q499" s="4">
        <v>1</v>
      </c>
      <c r="R499" s="4">
        <v>1</v>
      </c>
      <c r="S499" s="4">
        <v>2</v>
      </c>
      <c r="T499" s="4">
        <v>2</v>
      </c>
      <c r="U499" s="4">
        <v>2</v>
      </c>
      <c r="V499" s="4">
        <v>2</v>
      </c>
      <c r="W499" s="4">
        <v>3</v>
      </c>
      <c r="X499" s="4">
        <v>1</v>
      </c>
      <c r="Y499" s="4">
        <v>4</v>
      </c>
      <c r="Z499" s="4">
        <v>3</v>
      </c>
      <c r="AA499" s="4">
        <v>3</v>
      </c>
      <c r="AB499" s="4">
        <v>2</v>
      </c>
      <c r="AC499" s="4">
        <v>3</v>
      </c>
      <c r="AD499" s="4">
        <v>3</v>
      </c>
      <c r="AE499" s="4">
        <v>2</v>
      </c>
      <c r="AF499" s="4">
        <v>1</v>
      </c>
      <c r="AG499" s="4">
        <v>1</v>
      </c>
      <c r="AH499" s="4">
        <v>4</v>
      </c>
      <c r="AI499" s="4">
        <v>2</v>
      </c>
      <c r="AJ499" s="4">
        <v>1</v>
      </c>
      <c r="AK499" s="4">
        <v>1</v>
      </c>
      <c r="AL499" s="4">
        <v>2</v>
      </c>
      <c r="AM499" s="4">
        <v>2</v>
      </c>
      <c r="AN499" s="4">
        <v>2</v>
      </c>
      <c r="AO499" s="4">
        <v>3</v>
      </c>
      <c r="AP499" s="4">
        <v>2</v>
      </c>
      <c r="AQ499" s="4">
        <v>1</v>
      </c>
      <c r="AR499" s="4">
        <v>2</v>
      </c>
      <c r="AS499" s="4">
        <v>2</v>
      </c>
      <c r="AT499" s="4">
        <v>1</v>
      </c>
      <c r="AU499" s="4">
        <v>4</v>
      </c>
      <c r="AV499" s="4">
        <v>4</v>
      </c>
      <c r="AW499" s="4">
        <v>2</v>
      </c>
      <c r="AX499" s="4">
        <v>2</v>
      </c>
      <c r="AY499" s="4">
        <v>1</v>
      </c>
      <c r="AZ499" s="4">
        <v>3</v>
      </c>
      <c r="BA499" s="4">
        <v>1</v>
      </c>
      <c r="BB499" s="4">
        <v>3</v>
      </c>
      <c r="BC499" s="4">
        <v>2</v>
      </c>
      <c r="BD499" s="4">
        <v>4</v>
      </c>
      <c r="BE499" s="4">
        <v>3</v>
      </c>
      <c r="BF499" s="4">
        <v>1</v>
      </c>
      <c r="BG499" s="4">
        <v>3</v>
      </c>
      <c r="BH499" s="4">
        <v>2</v>
      </c>
      <c r="BI499" s="4">
        <v>2</v>
      </c>
      <c r="BJ499" s="4">
        <v>3</v>
      </c>
    </row>
    <row r="500" spans="1:62" ht="14" x14ac:dyDescent="0.15">
      <c r="A500" s="20" t="str">
        <f t="shared" si="7"/>
        <v>KompetenzBeraterSA[SQ005]</v>
      </c>
      <c r="B500" s="4" t="s">
        <v>250</v>
      </c>
      <c r="C500" s="4">
        <v>3</v>
      </c>
      <c r="D500" s="4">
        <v>5</v>
      </c>
      <c r="E500" s="4">
        <v>3</v>
      </c>
      <c r="F500" s="4">
        <v>3</v>
      </c>
      <c r="G500" s="4">
        <v>3</v>
      </c>
      <c r="H500" s="4">
        <v>4</v>
      </c>
      <c r="I500" s="4">
        <v>3</v>
      </c>
      <c r="J500" s="4">
        <v>5</v>
      </c>
      <c r="K500" s="4">
        <v>4</v>
      </c>
      <c r="L500" s="4">
        <v>5</v>
      </c>
      <c r="M500" s="4">
        <v>4</v>
      </c>
      <c r="N500" s="4">
        <v>4</v>
      </c>
      <c r="O500" s="4">
        <v>3</v>
      </c>
      <c r="P500" s="4">
        <v>3</v>
      </c>
      <c r="Q500" s="4">
        <v>4</v>
      </c>
      <c r="R500" s="4">
        <v>5</v>
      </c>
      <c r="S500" s="4">
        <v>2</v>
      </c>
      <c r="T500" s="4">
        <v>3</v>
      </c>
      <c r="U500" s="4">
        <v>3</v>
      </c>
      <c r="V500" s="4">
        <v>2</v>
      </c>
      <c r="W500" s="4">
        <v>3</v>
      </c>
      <c r="X500" s="4">
        <v>4</v>
      </c>
      <c r="Y500" s="4">
        <v>4</v>
      </c>
      <c r="Z500" s="4">
        <v>4</v>
      </c>
      <c r="AA500" s="4">
        <v>3</v>
      </c>
      <c r="AB500" s="4">
        <v>2</v>
      </c>
      <c r="AC500" s="4">
        <v>3</v>
      </c>
      <c r="AD500" s="4">
        <v>4</v>
      </c>
      <c r="AE500" s="4">
        <v>4</v>
      </c>
      <c r="AF500" s="4">
        <v>4</v>
      </c>
      <c r="AG500" s="4">
        <v>1</v>
      </c>
      <c r="AH500" s="4">
        <v>4</v>
      </c>
      <c r="AI500" s="4">
        <v>3</v>
      </c>
      <c r="AJ500" s="4">
        <v>5</v>
      </c>
      <c r="AK500" s="4">
        <v>3</v>
      </c>
      <c r="AL500" s="4">
        <v>4</v>
      </c>
      <c r="AM500" s="4">
        <v>2</v>
      </c>
      <c r="AN500" s="4">
        <v>2</v>
      </c>
      <c r="AO500" s="4">
        <v>3</v>
      </c>
      <c r="AP500" s="4">
        <v>4</v>
      </c>
      <c r="AQ500" s="4">
        <v>5</v>
      </c>
      <c r="AR500" s="4">
        <v>2</v>
      </c>
      <c r="AS500" s="4">
        <v>3</v>
      </c>
      <c r="AT500" s="4">
        <v>4</v>
      </c>
      <c r="AU500" s="4">
        <v>4</v>
      </c>
      <c r="AV500" s="4">
        <v>3</v>
      </c>
      <c r="AW500" s="4">
        <v>4</v>
      </c>
      <c r="AX500" s="4">
        <v>4</v>
      </c>
      <c r="AY500" s="4">
        <v>4</v>
      </c>
      <c r="AZ500" s="4">
        <v>3</v>
      </c>
      <c r="BA500" s="4">
        <v>4</v>
      </c>
      <c r="BB500" s="4">
        <v>4</v>
      </c>
      <c r="BC500" s="4">
        <v>2</v>
      </c>
      <c r="BD500" s="4">
        <v>4</v>
      </c>
      <c r="BE500" s="4">
        <v>3</v>
      </c>
      <c r="BF500" s="4">
        <v>4</v>
      </c>
      <c r="BG500" s="4">
        <v>1</v>
      </c>
      <c r="BH500" s="4">
        <v>2</v>
      </c>
      <c r="BI500" s="4">
        <v>3</v>
      </c>
      <c r="BJ500" s="4">
        <v>3</v>
      </c>
    </row>
    <row r="501" spans="1:62" ht="14" x14ac:dyDescent="0.15">
      <c r="A501" s="20" t="str">
        <f t="shared" si="7"/>
        <v>KompetenzBeraterSA[SQ006]</v>
      </c>
      <c r="B501" s="4" t="s">
        <v>251</v>
      </c>
      <c r="C501" s="4">
        <v>3</v>
      </c>
      <c r="D501" s="4">
        <v>5</v>
      </c>
      <c r="E501" s="4">
        <v>1</v>
      </c>
      <c r="F501" s="4">
        <v>1</v>
      </c>
      <c r="G501" s="4">
        <v>3</v>
      </c>
      <c r="H501" s="4">
        <v>3</v>
      </c>
      <c r="I501" s="4">
        <v>1</v>
      </c>
      <c r="J501" s="4">
        <v>1</v>
      </c>
      <c r="K501" s="4">
        <v>3</v>
      </c>
      <c r="L501" s="4">
        <v>1</v>
      </c>
      <c r="M501" s="4">
        <v>2</v>
      </c>
      <c r="N501" s="4">
        <v>4</v>
      </c>
      <c r="O501" s="4">
        <v>3</v>
      </c>
      <c r="P501" s="4">
        <v>3</v>
      </c>
      <c r="Q501" s="4">
        <v>2</v>
      </c>
      <c r="R501" s="4">
        <v>1</v>
      </c>
      <c r="S501" s="4">
        <v>3</v>
      </c>
      <c r="T501" s="4">
        <v>2</v>
      </c>
      <c r="U501" s="4">
        <v>2</v>
      </c>
      <c r="V501" s="4">
        <v>3</v>
      </c>
      <c r="W501" s="4">
        <v>1</v>
      </c>
      <c r="X501" s="4">
        <v>4</v>
      </c>
      <c r="Y501" s="4">
        <v>4</v>
      </c>
      <c r="Z501" s="4">
        <v>2</v>
      </c>
      <c r="AA501" s="4">
        <v>1</v>
      </c>
      <c r="AB501" s="4">
        <v>3</v>
      </c>
      <c r="AC501" s="4">
        <v>1</v>
      </c>
      <c r="AD501" s="4">
        <v>2</v>
      </c>
      <c r="AE501" s="4">
        <v>2</v>
      </c>
      <c r="AF501" s="4">
        <v>3</v>
      </c>
      <c r="AG501" s="4">
        <v>4</v>
      </c>
      <c r="AH501" s="4">
        <v>3</v>
      </c>
      <c r="AI501" s="4">
        <v>3</v>
      </c>
      <c r="AJ501" s="4">
        <v>1</v>
      </c>
      <c r="AK501" s="4">
        <v>2</v>
      </c>
      <c r="AL501" s="4">
        <v>3</v>
      </c>
      <c r="AM501" s="4">
        <v>1</v>
      </c>
      <c r="AN501" s="4">
        <v>2</v>
      </c>
      <c r="AO501" s="4">
        <v>2</v>
      </c>
      <c r="AP501" s="4">
        <v>3</v>
      </c>
      <c r="AQ501" s="4">
        <v>5</v>
      </c>
      <c r="AR501" s="4">
        <v>3</v>
      </c>
      <c r="AS501" s="4">
        <v>1</v>
      </c>
      <c r="AT501" s="4">
        <v>1</v>
      </c>
      <c r="AU501" s="4">
        <v>1</v>
      </c>
      <c r="AV501" s="4">
        <v>1</v>
      </c>
      <c r="AW501" s="4">
        <v>3</v>
      </c>
      <c r="AX501" s="4">
        <v>3</v>
      </c>
      <c r="AY501" s="4">
        <v>4</v>
      </c>
      <c r="AZ501" s="4">
        <v>3</v>
      </c>
      <c r="BA501" s="4">
        <v>4</v>
      </c>
      <c r="BB501" s="4">
        <v>3</v>
      </c>
      <c r="BC501" s="4">
        <v>2</v>
      </c>
      <c r="BD501" s="4">
        <v>2</v>
      </c>
      <c r="BE501" s="4">
        <v>2</v>
      </c>
      <c r="BF501" s="4">
        <v>2</v>
      </c>
      <c r="BG501" s="4">
        <v>1</v>
      </c>
      <c r="BH501" s="4">
        <v>2</v>
      </c>
      <c r="BI501" s="4">
        <v>2</v>
      </c>
      <c r="BJ501" s="4">
        <v>2</v>
      </c>
    </row>
    <row r="502" spans="1:62" ht="14" x14ac:dyDescent="0.15">
      <c r="A502" s="20" t="str">
        <f t="shared" si="7"/>
        <v>KompetenzBeraterSA[SQ007]</v>
      </c>
      <c r="B502" s="4" t="s">
        <v>252</v>
      </c>
      <c r="C502" s="4">
        <v>3</v>
      </c>
      <c r="D502" s="4">
        <v>5</v>
      </c>
      <c r="E502" s="4">
        <v>4</v>
      </c>
      <c r="F502" s="4">
        <v>3</v>
      </c>
      <c r="G502" s="4">
        <v>3</v>
      </c>
      <c r="H502" s="4">
        <v>2</v>
      </c>
      <c r="I502" s="4">
        <v>4</v>
      </c>
      <c r="J502" s="4">
        <v>3</v>
      </c>
      <c r="K502" s="4">
        <v>3</v>
      </c>
      <c r="L502" s="4">
        <v>3</v>
      </c>
      <c r="M502" s="4">
        <v>4</v>
      </c>
      <c r="N502" s="4">
        <v>1</v>
      </c>
      <c r="O502" s="4">
        <v>4</v>
      </c>
      <c r="P502" s="4">
        <v>4</v>
      </c>
      <c r="Q502" s="4">
        <v>2</v>
      </c>
      <c r="R502" s="4">
        <v>1</v>
      </c>
      <c r="S502" s="4">
        <v>3</v>
      </c>
      <c r="T502" s="4">
        <v>2</v>
      </c>
      <c r="U502" s="4">
        <v>3</v>
      </c>
      <c r="V502" s="4">
        <v>3</v>
      </c>
      <c r="W502" s="4">
        <v>3</v>
      </c>
      <c r="X502" s="4">
        <v>3</v>
      </c>
      <c r="Y502" s="4">
        <v>4</v>
      </c>
      <c r="Z502" s="4">
        <v>3</v>
      </c>
      <c r="AA502" s="4">
        <v>3</v>
      </c>
      <c r="AB502" s="4">
        <v>3</v>
      </c>
      <c r="AC502" s="4">
        <v>5</v>
      </c>
      <c r="AD502" s="4">
        <v>2</v>
      </c>
      <c r="AE502" s="4">
        <v>2</v>
      </c>
      <c r="AF502" s="4">
        <v>1</v>
      </c>
      <c r="AG502" s="4">
        <v>1</v>
      </c>
      <c r="AH502" s="4">
        <v>4</v>
      </c>
      <c r="AI502" s="4">
        <v>3</v>
      </c>
      <c r="AJ502" s="4">
        <v>1</v>
      </c>
      <c r="AK502" s="4">
        <v>4</v>
      </c>
      <c r="AL502" s="4">
        <v>2</v>
      </c>
      <c r="AM502" s="4">
        <v>3</v>
      </c>
      <c r="AN502" s="4">
        <v>4</v>
      </c>
      <c r="AO502" s="4">
        <v>5</v>
      </c>
      <c r="AP502" s="4">
        <v>3</v>
      </c>
      <c r="AQ502" s="4">
        <v>5</v>
      </c>
      <c r="AR502" s="4">
        <v>4</v>
      </c>
      <c r="AS502" s="4">
        <v>3</v>
      </c>
      <c r="AT502" s="4">
        <v>2</v>
      </c>
      <c r="AU502" s="4">
        <v>3</v>
      </c>
      <c r="AV502" s="4">
        <v>2</v>
      </c>
      <c r="AW502" s="4">
        <v>2</v>
      </c>
      <c r="AX502" s="4">
        <v>3</v>
      </c>
      <c r="AY502" s="4">
        <v>2</v>
      </c>
      <c r="AZ502" s="4">
        <v>3</v>
      </c>
      <c r="BA502" s="4">
        <v>2</v>
      </c>
      <c r="BB502" s="4">
        <v>3</v>
      </c>
      <c r="BC502" s="4">
        <v>2</v>
      </c>
      <c r="BD502" s="4">
        <v>3</v>
      </c>
      <c r="BE502" s="4">
        <v>3</v>
      </c>
      <c r="BF502" s="4">
        <v>1</v>
      </c>
      <c r="BG502" s="4">
        <v>1</v>
      </c>
      <c r="BH502" s="4">
        <v>2</v>
      </c>
      <c r="BI502" s="4">
        <v>4</v>
      </c>
      <c r="BJ502" s="4">
        <v>2</v>
      </c>
    </row>
    <row r="503" spans="1:62" ht="14" x14ac:dyDescent="0.15">
      <c r="A503" s="20" t="str">
        <f t="shared" si="7"/>
        <v>KompetenzBeraterSA[SQ008]</v>
      </c>
      <c r="B503" s="4" t="s">
        <v>253</v>
      </c>
      <c r="C503" s="4">
        <v>3</v>
      </c>
      <c r="D503" s="4">
        <v>5</v>
      </c>
      <c r="E503" s="4">
        <v>4</v>
      </c>
      <c r="F503" s="4">
        <v>3</v>
      </c>
      <c r="G503" s="4">
        <v>2</v>
      </c>
      <c r="H503" s="4">
        <v>4</v>
      </c>
      <c r="I503" s="4">
        <v>4</v>
      </c>
      <c r="J503" s="4">
        <v>5</v>
      </c>
      <c r="K503" s="4">
        <v>4</v>
      </c>
      <c r="L503" s="4">
        <v>4</v>
      </c>
      <c r="M503" s="4">
        <v>4</v>
      </c>
      <c r="N503" s="4">
        <v>2</v>
      </c>
      <c r="O503" s="4">
        <v>4</v>
      </c>
      <c r="P503" s="4">
        <v>4</v>
      </c>
      <c r="Q503" s="4">
        <v>2</v>
      </c>
      <c r="R503" s="4">
        <v>2</v>
      </c>
      <c r="S503" s="4">
        <v>2</v>
      </c>
      <c r="T503" s="4">
        <v>3</v>
      </c>
      <c r="U503" s="4">
        <v>4</v>
      </c>
      <c r="V503" s="4">
        <v>3</v>
      </c>
      <c r="W503" s="4">
        <v>3</v>
      </c>
      <c r="X503" s="4">
        <v>5</v>
      </c>
      <c r="Y503" s="4">
        <v>4</v>
      </c>
      <c r="Z503" s="4">
        <v>3</v>
      </c>
      <c r="AA503" s="4">
        <v>4</v>
      </c>
      <c r="AB503" s="4">
        <v>3</v>
      </c>
      <c r="AC503" s="4">
        <v>4</v>
      </c>
      <c r="AD503" s="4">
        <v>3</v>
      </c>
      <c r="AE503" s="4">
        <v>2</v>
      </c>
      <c r="AF503" s="4">
        <v>3</v>
      </c>
      <c r="AG503" s="4">
        <v>2</v>
      </c>
      <c r="AH503" s="4">
        <v>4</v>
      </c>
      <c r="AI503" s="4">
        <v>3</v>
      </c>
      <c r="AJ503" s="4">
        <v>2</v>
      </c>
      <c r="AK503" s="4">
        <v>4</v>
      </c>
      <c r="AL503" s="4">
        <v>4</v>
      </c>
      <c r="AM503" s="4">
        <v>4</v>
      </c>
      <c r="AN503" s="4">
        <v>4</v>
      </c>
      <c r="AO503" s="4">
        <v>4</v>
      </c>
      <c r="AP503" s="4">
        <v>4</v>
      </c>
      <c r="AQ503" s="4">
        <v>5</v>
      </c>
      <c r="AR503" s="4">
        <v>4</v>
      </c>
      <c r="AS503" s="4">
        <v>3</v>
      </c>
      <c r="AT503" s="4">
        <v>1</v>
      </c>
      <c r="AU503" s="4">
        <v>4</v>
      </c>
      <c r="AV503" s="4">
        <v>3</v>
      </c>
      <c r="AW503" s="4">
        <v>3</v>
      </c>
      <c r="AX503" s="4">
        <v>4</v>
      </c>
      <c r="AY503" s="4">
        <v>2</v>
      </c>
      <c r="AZ503" s="4">
        <v>3</v>
      </c>
      <c r="BA503" s="4">
        <v>2</v>
      </c>
      <c r="BB503" s="4">
        <v>4</v>
      </c>
      <c r="BC503" s="4">
        <v>2</v>
      </c>
      <c r="BD503" s="4">
        <v>3</v>
      </c>
      <c r="BE503" s="4">
        <v>2</v>
      </c>
      <c r="BF503" s="4">
        <v>1</v>
      </c>
      <c r="BG503" s="4">
        <v>2</v>
      </c>
      <c r="BH503" s="4">
        <v>2</v>
      </c>
      <c r="BI503" s="4">
        <v>5</v>
      </c>
      <c r="BJ503" s="4">
        <v>3</v>
      </c>
    </row>
    <row r="504" spans="1:62" ht="14" x14ac:dyDescent="0.15">
      <c r="A504" s="20" t="str">
        <f t="shared" si="7"/>
        <v>KompetenzBeraterSA[SQ009]</v>
      </c>
      <c r="B504" s="4" t="s">
        <v>254</v>
      </c>
      <c r="C504" s="4">
        <v>3</v>
      </c>
      <c r="D504" s="4">
        <v>5</v>
      </c>
      <c r="E504" s="4">
        <v>3</v>
      </c>
      <c r="F504" s="4">
        <v>1</v>
      </c>
      <c r="G504" s="4">
        <v>4</v>
      </c>
      <c r="H504" s="4">
        <v>5</v>
      </c>
      <c r="I504" s="4">
        <v>1</v>
      </c>
      <c r="J504" s="4">
        <v>1</v>
      </c>
      <c r="K504" s="4">
        <v>4</v>
      </c>
      <c r="L504" s="4">
        <v>1</v>
      </c>
      <c r="M504" s="4">
        <v>3</v>
      </c>
      <c r="N504" s="4">
        <v>4</v>
      </c>
      <c r="O504" s="4">
        <v>3</v>
      </c>
      <c r="P504" s="4">
        <v>3</v>
      </c>
      <c r="Q504" s="4">
        <v>4</v>
      </c>
      <c r="R504" s="4">
        <v>4</v>
      </c>
      <c r="S504" s="4">
        <v>3</v>
      </c>
      <c r="T504" s="4">
        <v>4</v>
      </c>
      <c r="U504" s="4">
        <v>2</v>
      </c>
      <c r="V504" s="4">
        <v>4</v>
      </c>
      <c r="W504" s="4">
        <v>2</v>
      </c>
      <c r="X504" s="4">
        <v>4</v>
      </c>
      <c r="Y504" s="4">
        <v>4</v>
      </c>
      <c r="Z504" s="4">
        <v>2</v>
      </c>
      <c r="AA504" s="4">
        <v>4</v>
      </c>
      <c r="AB504" s="4">
        <v>3</v>
      </c>
      <c r="AC504" s="4">
        <v>2</v>
      </c>
      <c r="AD504" s="4">
        <v>2</v>
      </c>
      <c r="AE504" s="4">
        <v>3</v>
      </c>
      <c r="AF504" s="4">
        <v>4</v>
      </c>
      <c r="AG504" s="4">
        <v>4</v>
      </c>
      <c r="AH504" s="4">
        <v>4</v>
      </c>
      <c r="AI504" s="4">
        <v>3</v>
      </c>
      <c r="AJ504" s="4">
        <v>5</v>
      </c>
      <c r="AK504" s="4">
        <v>3</v>
      </c>
      <c r="AL504" s="4">
        <v>3</v>
      </c>
      <c r="AM504" s="4">
        <v>1</v>
      </c>
      <c r="AN504" s="4">
        <v>2</v>
      </c>
      <c r="AO504" s="4">
        <v>3</v>
      </c>
      <c r="AP504" s="4">
        <v>4</v>
      </c>
      <c r="AQ504" s="4">
        <v>5</v>
      </c>
      <c r="AR504" s="4">
        <v>4</v>
      </c>
      <c r="AS504" s="4">
        <v>2</v>
      </c>
      <c r="AT504" s="4">
        <v>1</v>
      </c>
      <c r="AU504" s="4">
        <v>1</v>
      </c>
      <c r="AV504" s="4">
        <v>1</v>
      </c>
      <c r="AW504" s="4">
        <v>4</v>
      </c>
      <c r="AX504" s="4">
        <v>3</v>
      </c>
      <c r="AY504" s="4">
        <v>4</v>
      </c>
      <c r="AZ504" s="4">
        <v>3</v>
      </c>
      <c r="BA504" s="4">
        <v>4</v>
      </c>
      <c r="BB504" s="4">
        <v>4</v>
      </c>
      <c r="BC504" s="4">
        <v>2</v>
      </c>
      <c r="BD504" s="4">
        <v>2</v>
      </c>
      <c r="BE504" s="4">
        <v>3</v>
      </c>
      <c r="BF504" s="4">
        <v>2</v>
      </c>
      <c r="BG504" s="4">
        <v>4</v>
      </c>
      <c r="BH504" s="4">
        <v>2</v>
      </c>
      <c r="BI504" s="4">
        <v>2</v>
      </c>
      <c r="BJ504" s="4">
        <v>3</v>
      </c>
    </row>
    <row r="505" spans="1:62" ht="14" x14ac:dyDescent="0.15">
      <c r="A505" s="20" t="str">
        <f t="shared" si="7"/>
        <v>KompetenzBeraterSA[SQ010]</v>
      </c>
      <c r="B505" s="4" t="s">
        <v>255</v>
      </c>
      <c r="C505" s="4">
        <v>3</v>
      </c>
      <c r="D505" s="4">
        <v>5</v>
      </c>
      <c r="E505" s="4">
        <v>5</v>
      </c>
      <c r="F505" s="4">
        <v>2</v>
      </c>
      <c r="G505" s="4">
        <v>3</v>
      </c>
      <c r="H505" s="4">
        <v>5</v>
      </c>
      <c r="I505" s="4">
        <v>3</v>
      </c>
      <c r="J505" s="4">
        <v>5</v>
      </c>
      <c r="K505" s="4">
        <v>4</v>
      </c>
      <c r="L505" s="4">
        <v>5</v>
      </c>
      <c r="M505" s="4">
        <v>5</v>
      </c>
      <c r="N505" s="4">
        <v>5</v>
      </c>
      <c r="O505" s="4">
        <v>4</v>
      </c>
      <c r="P505" s="4">
        <v>4</v>
      </c>
      <c r="Q505" s="4">
        <v>5</v>
      </c>
      <c r="R505" s="4">
        <v>4</v>
      </c>
      <c r="S505" s="4">
        <v>4</v>
      </c>
      <c r="T505" s="4">
        <v>4</v>
      </c>
      <c r="U505" s="4">
        <v>5</v>
      </c>
      <c r="V505" s="4">
        <v>5</v>
      </c>
      <c r="W505" s="4">
        <v>5</v>
      </c>
      <c r="X505" s="4">
        <v>5</v>
      </c>
      <c r="Y505" s="4">
        <v>4</v>
      </c>
      <c r="Z505" s="4">
        <v>2</v>
      </c>
      <c r="AA505" s="4">
        <v>4</v>
      </c>
      <c r="AB505" s="4">
        <v>5</v>
      </c>
      <c r="AC505" s="4">
        <v>4</v>
      </c>
      <c r="AD505" s="4">
        <v>5</v>
      </c>
      <c r="AE505" s="4">
        <v>4</v>
      </c>
      <c r="AF505" s="4">
        <v>5</v>
      </c>
      <c r="AG505" s="4">
        <v>5</v>
      </c>
      <c r="AH505" s="4">
        <v>5</v>
      </c>
      <c r="AI505" s="4">
        <v>5</v>
      </c>
      <c r="AJ505" s="4">
        <v>5</v>
      </c>
      <c r="AK505" s="4">
        <v>4</v>
      </c>
      <c r="AL505" s="4">
        <v>5</v>
      </c>
      <c r="AM505" s="4">
        <v>3</v>
      </c>
      <c r="AN505" s="4">
        <v>4</v>
      </c>
      <c r="AO505" s="4">
        <v>4</v>
      </c>
      <c r="AP505" s="4">
        <v>5</v>
      </c>
      <c r="AQ505" s="4">
        <v>5</v>
      </c>
      <c r="AR505" s="4">
        <v>4</v>
      </c>
      <c r="AS505" s="4">
        <v>4</v>
      </c>
      <c r="AT505" s="4">
        <v>4</v>
      </c>
      <c r="AU505" s="4">
        <v>2</v>
      </c>
      <c r="AV505" s="4">
        <v>4</v>
      </c>
      <c r="AW505" s="4">
        <v>5</v>
      </c>
      <c r="AX505" s="4">
        <v>4</v>
      </c>
      <c r="AY505" s="4">
        <v>4</v>
      </c>
      <c r="AZ505" s="4">
        <v>4</v>
      </c>
      <c r="BA505" s="4">
        <v>4</v>
      </c>
      <c r="BB505" s="4">
        <v>4</v>
      </c>
      <c r="BC505" s="4">
        <v>5</v>
      </c>
      <c r="BD505" s="4">
        <v>5</v>
      </c>
      <c r="BE505" s="4">
        <v>3</v>
      </c>
      <c r="BF505" s="4">
        <v>4</v>
      </c>
      <c r="BG505" s="4">
        <v>5</v>
      </c>
      <c r="BH505" s="4">
        <v>5</v>
      </c>
      <c r="BI505" s="4">
        <v>5</v>
      </c>
      <c r="BJ505" s="4">
        <v>3</v>
      </c>
    </row>
    <row r="506" spans="1:62" ht="14" x14ac:dyDescent="0.15">
      <c r="A506" s="20" t="str">
        <f t="shared" si="7"/>
        <v>KompetenzBeraterSA[SQ011]</v>
      </c>
      <c r="B506" s="4" t="s">
        <v>256</v>
      </c>
      <c r="C506" s="4">
        <v>3</v>
      </c>
      <c r="D506" s="4">
        <v>5</v>
      </c>
      <c r="E506" s="4">
        <v>3</v>
      </c>
      <c r="F506" s="4">
        <v>3</v>
      </c>
      <c r="G506" s="4">
        <v>3</v>
      </c>
      <c r="H506" s="4">
        <v>1</v>
      </c>
      <c r="I506" s="4">
        <v>3</v>
      </c>
      <c r="J506" s="4">
        <v>2</v>
      </c>
      <c r="K506" s="4">
        <v>4</v>
      </c>
      <c r="L506" s="4">
        <v>3</v>
      </c>
      <c r="M506" s="4">
        <v>2</v>
      </c>
      <c r="N506" s="4">
        <v>1</v>
      </c>
      <c r="O506" s="4">
        <v>2</v>
      </c>
      <c r="P506" s="4">
        <v>3</v>
      </c>
      <c r="Q506" s="4">
        <v>2</v>
      </c>
      <c r="R506" s="4">
        <v>1</v>
      </c>
      <c r="S506" s="4">
        <v>2</v>
      </c>
      <c r="T506" s="4">
        <v>2</v>
      </c>
      <c r="U506" s="4">
        <v>3</v>
      </c>
      <c r="V506" s="4">
        <v>1</v>
      </c>
      <c r="W506" s="4">
        <v>3</v>
      </c>
      <c r="X506" s="4">
        <v>4</v>
      </c>
      <c r="Y506" s="4">
        <v>4</v>
      </c>
      <c r="Z506" s="4">
        <v>4</v>
      </c>
      <c r="AA506" s="4">
        <v>2</v>
      </c>
      <c r="AB506" s="4">
        <v>1</v>
      </c>
      <c r="AC506" s="4">
        <v>4</v>
      </c>
      <c r="AD506" s="4">
        <v>2</v>
      </c>
      <c r="AE506" s="4">
        <v>2</v>
      </c>
      <c r="AF506" s="4">
        <v>1</v>
      </c>
      <c r="AG506" s="4">
        <v>5</v>
      </c>
      <c r="AH506" s="4">
        <v>3</v>
      </c>
      <c r="AI506" s="4">
        <v>2</v>
      </c>
      <c r="AJ506" s="4">
        <v>1</v>
      </c>
      <c r="AK506" s="4">
        <v>2</v>
      </c>
      <c r="AL506" s="4">
        <v>2</v>
      </c>
      <c r="AM506" s="4">
        <v>2</v>
      </c>
      <c r="AN506" s="4">
        <v>3</v>
      </c>
      <c r="AO506" s="4">
        <v>2</v>
      </c>
      <c r="AP506" s="4">
        <v>2</v>
      </c>
      <c r="AQ506" s="4">
        <v>5</v>
      </c>
      <c r="AR506" s="4">
        <v>4</v>
      </c>
      <c r="AS506" s="4">
        <v>1</v>
      </c>
      <c r="AT506" s="4">
        <v>1</v>
      </c>
      <c r="AU506" s="4">
        <v>5</v>
      </c>
      <c r="AV506" s="4">
        <v>3</v>
      </c>
      <c r="AW506" s="4">
        <v>4</v>
      </c>
      <c r="AX506" s="4">
        <v>2</v>
      </c>
      <c r="AY506" s="4">
        <v>4</v>
      </c>
      <c r="AZ506" s="4">
        <v>4</v>
      </c>
      <c r="BA506" s="4">
        <v>2</v>
      </c>
      <c r="BB506" s="4">
        <v>1</v>
      </c>
      <c r="BC506" s="4">
        <v>5</v>
      </c>
      <c r="BD506" s="4">
        <v>3</v>
      </c>
      <c r="BE506" s="4">
        <v>3</v>
      </c>
      <c r="BF506" s="4">
        <v>1</v>
      </c>
      <c r="BG506" s="4">
        <v>5</v>
      </c>
      <c r="BH506" s="4">
        <v>2</v>
      </c>
      <c r="BI506" s="4">
        <v>4</v>
      </c>
      <c r="BJ506" s="4">
        <v>3</v>
      </c>
    </row>
    <row r="507" spans="1:62" ht="14" x14ac:dyDescent="0.15">
      <c r="A507" s="20" t="str">
        <f t="shared" si="7"/>
        <v>KompetenzBeraterSA[SQ012]</v>
      </c>
      <c r="B507" s="4" t="s">
        <v>257</v>
      </c>
      <c r="C507" s="4">
        <v>3</v>
      </c>
      <c r="D507" s="4">
        <v>5</v>
      </c>
      <c r="E507" s="4">
        <v>2</v>
      </c>
      <c r="F507" s="4">
        <v>2</v>
      </c>
      <c r="G507" s="4">
        <v>3</v>
      </c>
      <c r="H507" s="4">
        <v>1</v>
      </c>
      <c r="I507" s="4">
        <v>3</v>
      </c>
      <c r="J507" s="4">
        <v>1</v>
      </c>
      <c r="K507" s="4">
        <v>4</v>
      </c>
      <c r="L507" s="4">
        <v>4</v>
      </c>
      <c r="M507" s="4">
        <v>2</v>
      </c>
      <c r="N507" s="4">
        <v>1</v>
      </c>
      <c r="O507" s="4">
        <v>2</v>
      </c>
      <c r="P507" s="4">
        <v>2</v>
      </c>
      <c r="Q507" s="4">
        <v>1</v>
      </c>
      <c r="R507" s="4">
        <v>1</v>
      </c>
      <c r="S507" s="4">
        <v>2</v>
      </c>
      <c r="T507" s="4">
        <v>1</v>
      </c>
      <c r="U507" s="4">
        <v>3</v>
      </c>
      <c r="V507" s="4">
        <v>2</v>
      </c>
      <c r="W507" s="4">
        <v>3</v>
      </c>
      <c r="X507" s="4">
        <v>5</v>
      </c>
      <c r="Y507" s="4">
        <v>4</v>
      </c>
      <c r="Z507" s="4">
        <v>3</v>
      </c>
      <c r="AA507" s="4">
        <v>2</v>
      </c>
      <c r="AB507" s="4">
        <v>2</v>
      </c>
      <c r="AC507" s="4">
        <v>2</v>
      </c>
      <c r="AD507" s="4">
        <v>2</v>
      </c>
      <c r="AE507" s="4">
        <v>3</v>
      </c>
      <c r="AF507" s="4">
        <v>2</v>
      </c>
      <c r="AG507" s="4">
        <v>1</v>
      </c>
      <c r="AH507" s="4">
        <v>3</v>
      </c>
      <c r="AI507" s="4">
        <v>2</v>
      </c>
      <c r="AJ507" s="4">
        <v>2</v>
      </c>
      <c r="AK507" s="4">
        <v>2</v>
      </c>
      <c r="AL507" s="4">
        <v>1</v>
      </c>
      <c r="AM507" s="4">
        <v>2</v>
      </c>
      <c r="AN507" s="4">
        <v>2</v>
      </c>
      <c r="AO507" s="4">
        <v>1</v>
      </c>
      <c r="AP507" s="4">
        <v>1</v>
      </c>
      <c r="AQ507" s="4">
        <v>5</v>
      </c>
      <c r="AR507" s="4">
        <v>2</v>
      </c>
      <c r="AS507" s="4">
        <v>1</v>
      </c>
      <c r="AT507" s="4">
        <v>1</v>
      </c>
      <c r="AU507" s="4">
        <v>3</v>
      </c>
      <c r="AV507" s="4">
        <v>3</v>
      </c>
      <c r="AW507" s="4">
        <v>2</v>
      </c>
      <c r="AX507" s="4">
        <v>2</v>
      </c>
      <c r="AY507" s="4">
        <v>2</v>
      </c>
      <c r="AZ507" s="4">
        <v>4</v>
      </c>
      <c r="BA507" s="4">
        <v>1</v>
      </c>
      <c r="BB507" s="4">
        <v>1</v>
      </c>
      <c r="BC507" s="4">
        <v>1</v>
      </c>
      <c r="BD507" s="4">
        <v>3</v>
      </c>
      <c r="BE507" s="4">
        <v>3</v>
      </c>
      <c r="BF507" s="4">
        <v>1</v>
      </c>
      <c r="BG507" s="4">
        <v>2</v>
      </c>
      <c r="BH507" s="4">
        <v>2</v>
      </c>
      <c r="BI507" s="4">
        <v>4</v>
      </c>
      <c r="BJ507" s="4">
        <v>2</v>
      </c>
    </row>
    <row r="508" spans="1:62" ht="14" x14ac:dyDescent="0.15">
      <c r="A508" s="20" t="str">
        <f t="shared" si="7"/>
        <v>AttraktivitaetSA[SQ001]</v>
      </c>
      <c r="B508" s="4" t="s">
        <v>1140</v>
      </c>
      <c r="C508" s="4">
        <v>3</v>
      </c>
      <c r="D508" s="4">
        <v>4</v>
      </c>
      <c r="E508" s="4">
        <v>2</v>
      </c>
      <c r="F508" s="4">
        <v>2</v>
      </c>
      <c r="G508" s="4">
        <v>3</v>
      </c>
      <c r="H508" s="4">
        <v>4</v>
      </c>
      <c r="I508" s="4">
        <v>2</v>
      </c>
      <c r="J508" s="4">
        <v>1</v>
      </c>
      <c r="K508" s="4">
        <v>3</v>
      </c>
      <c r="L508" s="4">
        <v>1</v>
      </c>
      <c r="M508" s="4">
        <v>2</v>
      </c>
      <c r="N508" s="4">
        <v>1</v>
      </c>
      <c r="O508" s="4">
        <v>1</v>
      </c>
      <c r="P508" s="4">
        <v>4</v>
      </c>
      <c r="Q508" s="4">
        <v>4</v>
      </c>
      <c r="R508" s="4">
        <v>4</v>
      </c>
      <c r="S508" s="4">
        <v>2</v>
      </c>
      <c r="T508" s="4">
        <v>1</v>
      </c>
      <c r="U508" s="4">
        <v>1</v>
      </c>
      <c r="V508" s="4">
        <v>2</v>
      </c>
      <c r="W508" s="4">
        <v>3</v>
      </c>
      <c r="X508" s="4">
        <v>2</v>
      </c>
      <c r="Y508" s="4">
        <v>1</v>
      </c>
      <c r="Z508" s="4">
        <v>3</v>
      </c>
      <c r="AA508" s="4">
        <v>3</v>
      </c>
      <c r="AB508" s="4">
        <v>1</v>
      </c>
      <c r="AC508" s="4">
        <v>1</v>
      </c>
      <c r="AD508" s="4">
        <v>4</v>
      </c>
      <c r="AE508" s="4">
        <v>1</v>
      </c>
      <c r="AF508" s="4">
        <v>1</v>
      </c>
      <c r="AG508" s="4">
        <v>2</v>
      </c>
      <c r="AH508" s="4">
        <v>2</v>
      </c>
      <c r="AI508" s="4">
        <v>1</v>
      </c>
      <c r="AJ508" s="4">
        <v>2</v>
      </c>
      <c r="AK508" s="4">
        <v>3</v>
      </c>
      <c r="AL508" s="4">
        <v>2</v>
      </c>
      <c r="AM508" s="4">
        <v>5</v>
      </c>
      <c r="AN508" s="4">
        <v>2</v>
      </c>
      <c r="AO508" s="4">
        <v>2</v>
      </c>
      <c r="AP508" s="4">
        <v>1</v>
      </c>
      <c r="AQ508" s="4">
        <v>3</v>
      </c>
      <c r="AR508" s="4">
        <v>2</v>
      </c>
      <c r="AS508" s="4">
        <v>2</v>
      </c>
      <c r="AT508" s="4">
        <v>1</v>
      </c>
      <c r="AU508" s="4">
        <v>1</v>
      </c>
      <c r="AV508" s="4">
        <v>2</v>
      </c>
      <c r="AW508" s="4">
        <v>3</v>
      </c>
      <c r="AX508" s="4">
        <v>1</v>
      </c>
      <c r="AY508" s="4">
        <v>2</v>
      </c>
      <c r="AZ508" s="4">
        <v>1</v>
      </c>
      <c r="BA508" s="4">
        <v>2</v>
      </c>
      <c r="BB508" s="4">
        <v>2</v>
      </c>
      <c r="BC508" s="4">
        <v>1</v>
      </c>
      <c r="BD508" s="4">
        <v>2</v>
      </c>
      <c r="BE508" s="4">
        <v>2</v>
      </c>
      <c r="BF508" s="4">
        <v>2</v>
      </c>
      <c r="BG508" s="4">
        <v>2</v>
      </c>
      <c r="BH508" s="4">
        <v>2</v>
      </c>
      <c r="BI508" s="4">
        <v>1</v>
      </c>
      <c r="BJ508" s="4">
        <v>3</v>
      </c>
    </row>
    <row r="509" spans="1:62" ht="14" x14ac:dyDescent="0.15">
      <c r="A509" s="20" t="str">
        <f t="shared" si="7"/>
        <v>AttraktivitaetSA[SQ002]</v>
      </c>
      <c r="B509" s="4" t="s">
        <v>1141</v>
      </c>
      <c r="C509" s="4">
        <v>3</v>
      </c>
      <c r="D509" s="4">
        <v>4</v>
      </c>
      <c r="E509" s="4">
        <v>4</v>
      </c>
      <c r="F509" s="4">
        <v>4</v>
      </c>
      <c r="G509" s="4">
        <v>3</v>
      </c>
      <c r="H509" s="4">
        <v>2</v>
      </c>
      <c r="I509" s="4">
        <v>3</v>
      </c>
      <c r="J509" s="4">
        <v>3</v>
      </c>
      <c r="K509" s="4">
        <v>3</v>
      </c>
      <c r="L509" s="4">
        <v>5</v>
      </c>
      <c r="M509" s="4">
        <v>4</v>
      </c>
      <c r="N509" s="4">
        <v>5</v>
      </c>
      <c r="O509" s="4">
        <v>2</v>
      </c>
      <c r="P509" s="4">
        <v>4</v>
      </c>
      <c r="Q509" s="4">
        <v>3</v>
      </c>
      <c r="R509" s="4">
        <v>1</v>
      </c>
      <c r="S509" s="4">
        <v>3</v>
      </c>
      <c r="T509" s="4">
        <v>3</v>
      </c>
      <c r="U509" s="4">
        <v>4</v>
      </c>
      <c r="V509" s="4">
        <v>4</v>
      </c>
      <c r="W509" s="4">
        <v>3</v>
      </c>
      <c r="X509" s="4">
        <v>4</v>
      </c>
      <c r="Y509" s="4">
        <v>5</v>
      </c>
      <c r="Z509" s="4">
        <v>2</v>
      </c>
      <c r="AA509" s="4">
        <v>3</v>
      </c>
      <c r="AB509" s="4">
        <v>4</v>
      </c>
      <c r="AC509" s="4">
        <v>4</v>
      </c>
      <c r="AD509" s="4">
        <v>3</v>
      </c>
      <c r="AE509" s="4">
        <v>3</v>
      </c>
      <c r="AF509" s="4">
        <v>4</v>
      </c>
      <c r="AG509" s="4">
        <v>5</v>
      </c>
      <c r="AH509" s="4">
        <v>4</v>
      </c>
      <c r="AI509" s="4">
        <v>3</v>
      </c>
      <c r="AJ509" s="4">
        <v>4</v>
      </c>
      <c r="AK509" s="4">
        <v>4</v>
      </c>
      <c r="AL509" s="4">
        <v>4</v>
      </c>
      <c r="AM509" s="4">
        <v>1</v>
      </c>
      <c r="AN509" s="4">
        <v>3</v>
      </c>
      <c r="AO509" s="4">
        <v>5</v>
      </c>
      <c r="AP509" s="4">
        <v>4</v>
      </c>
      <c r="AQ509" s="4">
        <v>3</v>
      </c>
      <c r="AR509" s="4">
        <v>3</v>
      </c>
      <c r="AS509" s="4">
        <v>3</v>
      </c>
      <c r="AT509" s="4">
        <v>3</v>
      </c>
      <c r="AU509" s="4">
        <v>1</v>
      </c>
      <c r="AV509" s="4">
        <v>4</v>
      </c>
      <c r="AW509" s="4">
        <v>4</v>
      </c>
      <c r="AX509" s="4">
        <v>4</v>
      </c>
      <c r="AY509" s="4">
        <v>3</v>
      </c>
      <c r="AZ509" s="4">
        <v>3</v>
      </c>
      <c r="BA509" s="4">
        <v>4</v>
      </c>
      <c r="BB509" s="4">
        <v>3</v>
      </c>
      <c r="BC509" s="4">
        <v>3</v>
      </c>
      <c r="BD509" s="4">
        <v>3</v>
      </c>
      <c r="BE509" s="4">
        <v>4</v>
      </c>
      <c r="BF509" s="4">
        <v>1</v>
      </c>
      <c r="BG509" s="4">
        <v>4</v>
      </c>
      <c r="BH509" s="4">
        <v>4</v>
      </c>
      <c r="BI509" s="4">
        <v>5</v>
      </c>
      <c r="BJ509" s="4">
        <v>3</v>
      </c>
    </row>
    <row r="510" spans="1:62" ht="14" x14ac:dyDescent="0.15">
      <c r="A510" s="20" t="str">
        <f t="shared" si="7"/>
        <v>AttraktivitaetSA[SQ003]</v>
      </c>
      <c r="B510" s="4" t="s">
        <v>1142</v>
      </c>
      <c r="C510" s="4">
        <v>3</v>
      </c>
      <c r="D510" s="4">
        <v>4</v>
      </c>
      <c r="E510" s="4">
        <v>2</v>
      </c>
      <c r="F510" s="4">
        <v>1</v>
      </c>
      <c r="G510" s="4">
        <v>3</v>
      </c>
      <c r="H510" s="4">
        <v>5</v>
      </c>
      <c r="I510" s="4">
        <v>2</v>
      </c>
      <c r="J510" s="4">
        <v>2</v>
      </c>
      <c r="K510" s="4">
        <v>4</v>
      </c>
      <c r="L510" s="4">
        <v>1</v>
      </c>
      <c r="M510" s="4">
        <v>1</v>
      </c>
      <c r="N510" s="4">
        <v>1</v>
      </c>
      <c r="O510" s="4">
        <v>2</v>
      </c>
      <c r="P510" s="4">
        <v>3</v>
      </c>
      <c r="Q510" s="4">
        <v>2</v>
      </c>
      <c r="R510" s="4">
        <v>5</v>
      </c>
      <c r="S510" s="4">
        <v>2</v>
      </c>
      <c r="T510" s="4">
        <v>2</v>
      </c>
      <c r="U510" s="4">
        <v>2</v>
      </c>
      <c r="V510" s="4">
        <v>2</v>
      </c>
      <c r="W510" s="4">
        <v>3</v>
      </c>
      <c r="X510" s="4">
        <v>4</v>
      </c>
      <c r="Y510" s="4">
        <v>2</v>
      </c>
      <c r="Z510" s="4">
        <v>4</v>
      </c>
      <c r="AA510" s="4">
        <v>3</v>
      </c>
      <c r="AB510" s="4">
        <v>1</v>
      </c>
      <c r="AC510" s="4">
        <v>2</v>
      </c>
      <c r="AD510" s="4">
        <v>2</v>
      </c>
      <c r="AE510" s="4">
        <v>1</v>
      </c>
      <c r="AF510" s="4">
        <v>1</v>
      </c>
      <c r="AG510" s="4">
        <v>1</v>
      </c>
      <c r="AH510" s="4">
        <v>3</v>
      </c>
      <c r="AI510" s="4">
        <v>2</v>
      </c>
      <c r="AJ510" s="4">
        <v>2</v>
      </c>
      <c r="AK510" s="4">
        <v>1</v>
      </c>
      <c r="AL510" s="4">
        <v>1</v>
      </c>
      <c r="AM510" s="4">
        <v>5</v>
      </c>
      <c r="AN510" s="4">
        <v>2</v>
      </c>
      <c r="AO510" s="4">
        <v>1</v>
      </c>
      <c r="AP510" s="4">
        <v>1</v>
      </c>
      <c r="AQ510" s="4">
        <v>3</v>
      </c>
      <c r="AR510" s="4">
        <v>2</v>
      </c>
      <c r="AS510" s="4">
        <v>2</v>
      </c>
      <c r="AT510" s="4">
        <v>4</v>
      </c>
      <c r="AU510" s="4">
        <v>5</v>
      </c>
      <c r="AV510" s="4">
        <v>1</v>
      </c>
      <c r="AW510" s="4">
        <v>2</v>
      </c>
      <c r="AX510" s="4">
        <v>2</v>
      </c>
      <c r="AY510" s="4">
        <v>2</v>
      </c>
      <c r="AZ510" s="4">
        <v>3</v>
      </c>
      <c r="BA510" s="4">
        <v>1</v>
      </c>
      <c r="BB510" s="4">
        <v>2</v>
      </c>
      <c r="BC510" s="4">
        <v>1</v>
      </c>
      <c r="BD510" s="4">
        <v>3</v>
      </c>
      <c r="BE510" s="4">
        <v>3</v>
      </c>
      <c r="BF510" s="4">
        <v>2</v>
      </c>
      <c r="BG510" s="4">
        <v>1</v>
      </c>
      <c r="BH510" s="4">
        <v>2</v>
      </c>
      <c r="BI510" s="4">
        <v>2</v>
      </c>
      <c r="BJ510" s="4">
        <v>2</v>
      </c>
    </row>
    <row r="511" spans="1:62" ht="14" x14ac:dyDescent="0.15">
      <c r="A511" s="20" t="str">
        <f t="shared" si="7"/>
        <v>AttraktivitaetSA[SQ004]</v>
      </c>
      <c r="B511" s="4" t="s">
        <v>1143</v>
      </c>
      <c r="C511" s="4">
        <v>3</v>
      </c>
      <c r="D511" s="4">
        <v>4</v>
      </c>
      <c r="E511" s="4">
        <v>2</v>
      </c>
      <c r="F511" s="4">
        <v>3</v>
      </c>
      <c r="G511" s="4">
        <v>3</v>
      </c>
      <c r="H511" s="4">
        <v>1</v>
      </c>
      <c r="I511" s="4">
        <v>2</v>
      </c>
      <c r="J511" s="4">
        <v>4</v>
      </c>
      <c r="K511" s="4">
        <v>3</v>
      </c>
      <c r="L511" s="4">
        <v>1</v>
      </c>
      <c r="M511" s="4">
        <v>2</v>
      </c>
      <c r="N511" s="4">
        <v>1</v>
      </c>
      <c r="O511" s="4">
        <v>4</v>
      </c>
      <c r="P511" s="4">
        <v>2</v>
      </c>
      <c r="Q511" s="4">
        <v>3</v>
      </c>
      <c r="R511" s="4">
        <v>5</v>
      </c>
      <c r="S511" s="4">
        <v>2</v>
      </c>
      <c r="T511" s="4">
        <v>2</v>
      </c>
      <c r="U511" s="4">
        <v>2</v>
      </c>
      <c r="V511" s="4">
        <v>2</v>
      </c>
      <c r="W511" s="4">
        <v>3</v>
      </c>
      <c r="X511" s="4">
        <v>5</v>
      </c>
      <c r="Y511" s="4">
        <v>2</v>
      </c>
      <c r="Z511" s="4">
        <v>4</v>
      </c>
      <c r="AA511" s="4">
        <v>3</v>
      </c>
      <c r="AB511" s="4">
        <v>2</v>
      </c>
      <c r="AC511" s="4">
        <v>2</v>
      </c>
      <c r="AD511" s="4">
        <v>2</v>
      </c>
      <c r="AE511" s="4">
        <v>3</v>
      </c>
      <c r="AF511" s="4">
        <v>2</v>
      </c>
      <c r="AG511" s="4">
        <v>3</v>
      </c>
      <c r="AH511" s="4">
        <v>2</v>
      </c>
      <c r="AI511" s="4">
        <v>2</v>
      </c>
      <c r="AJ511" s="4">
        <v>3</v>
      </c>
      <c r="AK511" s="4">
        <v>2</v>
      </c>
      <c r="AL511" s="4">
        <v>3</v>
      </c>
      <c r="AM511" s="4">
        <v>5</v>
      </c>
      <c r="AN511" s="4">
        <v>2</v>
      </c>
      <c r="AO511" s="4">
        <v>1</v>
      </c>
      <c r="AP511" s="4">
        <v>2</v>
      </c>
      <c r="AQ511" s="4">
        <v>3</v>
      </c>
      <c r="AR511" s="4">
        <v>2</v>
      </c>
      <c r="AS511" s="4">
        <v>2</v>
      </c>
      <c r="AT511" s="4">
        <v>3</v>
      </c>
      <c r="AU511" s="4">
        <v>5</v>
      </c>
      <c r="AV511" s="4">
        <v>2</v>
      </c>
      <c r="AW511" s="4">
        <v>2</v>
      </c>
      <c r="AX511" s="4">
        <v>2</v>
      </c>
      <c r="AY511" s="4">
        <v>2</v>
      </c>
      <c r="AZ511" s="4">
        <v>4</v>
      </c>
      <c r="BA511" s="4">
        <v>2</v>
      </c>
      <c r="BB511" s="4">
        <v>2</v>
      </c>
      <c r="BC511" s="4">
        <v>2</v>
      </c>
      <c r="BD511" s="4">
        <v>3</v>
      </c>
      <c r="BE511" s="4">
        <v>2</v>
      </c>
      <c r="BF511" s="4">
        <v>2</v>
      </c>
      <c r="BG511" s="4">
        <v>2</v>
      </c>
      <c r="BH511" s="4">
        <v>2</v>
      </c>
      <c r="BI511" s="4">
        <v>2</v>
      </c>
      <c r="BJ511" s="4">
        <v>2</v>
      </c>
    </row>
    <row r="512" spans="1:62" ht="14" x14ac:dyDescent="0.15">
      <c r="A512" s="20" t="str">
        <f t="shared" si="7"/>
        <v>AttraktivitaetSA[SQ005]</v>
      </c>
      <c r="B512" s="4" t="s">
        <v>1144</v>
      </c>
      <c r="C512" s="4">
        <v>3</v>
      </c>
      <c r="D512" s="4">
        <v>4</v>
      </c>
      <c r="E512" s="4">
        <v>2</v>
      </c>
      <c r="F512" s="4">
        <v>3</v>
      </c>
      <c r="G512" s="4">
        <v>3</v>
      </c>
      <c r="H512" s="4">
        <v>3</v>
      </c>
      <c r="I512" s="4">
        <v>3</v>
      </c>
      <c r="J512" s="4">
        <v>2</v>
      </c>
      <c r="K512" s="4">
        <v>4</v>
      </c>
      <c r="L512" s="4">
        <v>3</v>
      </c>
      <c r="M512" s="4">
        <v>2</v>
      </c>
      <c r="N512" s="4">
        <v>3</v>
      </c>
      <c r="O512" s="4">
        <v>3</v>
      </c>
      <c r="P512" s="4">
        <v>3</v>
      </c>
      <c r="Q512" s="4">
        <v>3</v>
      </c>
      <c r="R512" s="4">
        <v>3</v>
      </c>
      <c r="S512" s="4">
        <v>3</v>
      </c>
      <c r="T512" s="4">
        <v>3</v>
      </c>
      <c r="U512" s="4">
        <v>2</v>
      </c>
      <c r="V512" s="4">
        <v>2</v>
      </c>
      <c r="W512" s="4">
        <v>3</v>
      </c>
      <c r="X512" s="4">
        <v>2</v>
      </c>
      <c r="Y512" s="4">
        <v>2</v>
      </c>
      <c r="Z512" s="4">
        <v>3</v>
      </c>
      <c r="AA512" s="4">
        <v>2</v>
      </c>
      <c r="AB512" s="4">
        <v>2</v>
      </c>
      <c r="AC512" s="4">
        <v>2</v>
      </c>
      <c r="AD512" s="4">
        <v>3</v>
      </c>
      <c r="AE512" s="4">
        <v>2</v>
      </c>
      <c r="AF512" s="4">
        <v>2</v>
      </c>
      <c r="AG512" s="4">
        <v>3</v>
      </c>
      <c r="AH512" s="4">
        <v>3</v>
      </c>
      <c r="AI512" s="4">
        <v>3</v>
      </c>
      <c r="AJ512" s="4">
        <v>4</v>
      </c>
      <c r="AK512" s="4">
        <v>3</v>
      </c>
      <c r="AL512" s="4">
        <v>2</v>
      </c>
      <c r="AM512" s="4">
        <v>3</v>
      </c>
      <c r="AN512" s="4">
        <v>2</v>
      </c>
      <c r="AO512" s="4">
        <v>3</v>
      </c>
      <c r="AP512" s="4">
        <v>2</v>
      </c>
      <c r="AQ512" s="4">
        <v>3</v>
      </c>
      <c r="AR512" s="4">
        <v>3</v>
      </c>
      <c r="AS512" s="4">
        <v>2</v>
      </c>
      <c r="AT512" s="4">
        <v>1</v>
      </c>
      <c r="AU512" s="4">
        <v>2</v>
      </c>
      <c r="AV512" s="4">
        <v>3</v>
      </c>
      <c r="AW512" s="4">
        <v>2</v>
      </c>
      <c r="AX512" s="4">
        <v>2</v>
      </c>
      <c r="AY512" s="4">
        <v>3</v>
      </c>
      <c r="AZ512" s="4">
        <v>3</v>
      </c>
      <c r="BA512" s="4">
        <v>2</v>
      </c>
      <c r="BB512" s="4">
        <v>3</v>
      </c>
      <c r="BC512" s="4">
        <v>2</v>
      </c>
      <c r="BD512" s="4">
        <v>3</v>
      </c>
      <c r="BE512" s="4">
        <v>2</v>
      </c>
      <c r="BF512" s="4">
        <v>2</v>
      </c>
      <c r="BG512" s="4">
        <v>2</v>
      </c>
      <c r="BH512" s="4">
        <v>2</v>
      </c>
      <c r="BI512" s="4">
        <v>2</v>
      </c>
      <c r="BJ512" s="4">
        <v>2</v>
      </c>
    </row>
    <row r="513" spans="1:62" ht="14" x14ac:dyDescent="0.15">
      <c r="A513" s="20" t="str">
        <f t="shared" si="7"/>
        <v>AttraktivitaetSA[SQ006]</v>
      </c>
      <c r="B513" s="4" t="s">
        <v>1145</v>
      </c>
      <c r="C513" s="4">
        <v>3</v>
      </c>
      <c r="D513" s="4">
        <v>4</v>
      </c>
      <c r="E513" s="4">
        <v>4</v>
      </c>
      <c r="F513" s="4">
        <v>4</v>
      </c>
      <c r="G513" s="4">
        <v>3</v>
      </c>
      <c r="H513" s="4">
        <v>4</v>
      </c>
      <c r="I513" s="4">
        <v>4</v>
      </c>
      <c r="J513" s="4">
        <v>4</v>
      </c>
      <c r="K513" s="4">
        <v>4</v>
      </c>
      <c r="L513" s="4">
        <v>4</v>
      </c>
      <c r="M513" s="4">
        <v>3</v>
      </c>
      <c r="N513" s="4">
        <v>5</v>
      </c>
      <c r="O513" s="4">
        <v>3</v>
      </c>
      <c r="P513" s="4">
        <v>4</v>
      </c>
      <c r="Q513" s="4">
        <v>4</v>
      </c>
      <c r="R513" s="4">
        <v>1</v>
      </c>
      <c r="S513" s="4">
        <v>4</v>
      </c>
      <c r="T513" s="4">
        <v>4</v>
      </c>
      <c r="U513" s="4">
        <v>3</v>
      </c>
      <c r="V513" s="4">
        <v>4</v>
      </c>
      <c r="W513" s="4">
        <v>2</v>
      </c>
      <c r="X513" s="4">
        <v>3</v>
      </c>
      <c r="Y513" s="4">
        <v>4</v>
      </c>
      <c r="Z513" s="4">
        <v>3</v>
      </c>
      <c r="AA513" s="4">
        <v>3</v>
      </c>
      <c r="AB513" s="4">
        <v>5</v>
      </c>
      <c r="AC513" s="4">
        <v>4</v>
      </c>
      <c r="AD513" s="4">
        <v>4</v>
      </c>
      <c r="AE513" s="4">
        <v>3</v>
      </c>
      <c r="AF513" s="4">
        <v>4</v>
      </c>
      <c r="AG513" s="4">
        <v>4</v>
      </c>
      <c r="AH513" s="4">
        <v>4</v>
      </c>
      <c r="AI513" s="4">
        <v>4</v>
      </c>
      <c r="AJ513" s="4">
        <v>4</v>
      </c>
      <c r="AK513" s="4">
        <v>4</v>
      </c>
      <c r="AL513" s="4">
        <v>4</v>
      </c>
      <c r="AM513" s="4">
        <v>1</v>
      </c>
      <c r="AN513" s="4">
        <v>4</v>
      </c>
      <c r="AO513" s="4">
        <v>4</v>
      </c>
      <c r="AP513" s="4">
        <v>4</v>
      </c>
      <c r="AQ513" s="4">
        <v>3</v>
      </c>
      <c r="AR513" s="4">
        <v>4</v>
      </c>
      <c r="AS513" s="4">
        <v>4</v>
      </c>
      <c r="AT513" s="4">
        <v>2</v>
      </c>
      <c r="AU513" s="4">
        <v>1</v>
      </c>
      <c r="AV513" s="4">
        <v>4</v>
      </c>
      <c r="AW513" s="4">
        <v>4</v>
      </c>
      <c r="AX513" s="4">
        <v>4</v>
      </c>
      <c r="AY513" s="4">
        <v>4</v>
      </c>
      <c r="AZ513" s="4">
        <v>3</v>
      </c>
      <c r="BA513" s="4">
        <v>4</v>
      </c>
      <c r="BB513" s="4">
        <v>4</v>
      </c>
      <c r="BC513" s="4">
        <v>4</v>
      </c>
      <c r="BD513" s="4">
        <v>3</v>
      </c>
      <c r="BE513" s="4">
        <v>4</v>
      </c>
      <c r="BF513" s="4">
        <v>4</v>
      </c>
      <c r="BG513" s="4">
        <v>5</v>
      </c>
      <c r="BH513" s="4">
        <v>4</v>
      </c>
      <c r="BI513" s="4">
        <v>4</v>
      </c>
      <c r="BJ513" s="4">
        <v>4</v>
      </c>
    </row>
    <row r="514" spans="1:62" ht="14" x14ac:dyDescent="0.15">
      <c r="A514" s="20" t="str">
        <f t="shared" si="7"/>
        <v>AttraktivitaetSA[SQ007]</v>
      </c>
      <c r="B514" s="4" t="s">
        <v>1146</v>
      </c>
      <c r="C514" s="4">
        <v>3</v>
      </c>
      <c r="D514" s="4">
        <v>4</v>
      </c>
      <c r="E514" s="4">
        <v>3</v>
      </c>
      <c r="F514" s="4">
        <v>3</v>
      </c>
      <c r="G514" s="4">
        <v>3</v>
      </c>
      <c r="H514" s="4">
        <v>4</v>
      </c>
      <c r="I514" s="4">
        <v>4</v>
      </c>
      <c r="J514" s="4">
        <v>3</v>
      </c>
      <c r="K514" s="4">
        <v>4</v>
      </c>
      <c r="L514" s="4">
        <v>4</v>
      </c>
      <c r="M514" s="4">
        <v>4</v>
      </c>
      <c r="N514" s="4">
        <v>4</v>
      </c>
      <c r="O514" s="4">
        <v>3</v>
      </c>
      <c r="P514" s="4">
        <v>4</v>
      </c>
      <c r="Q514" s="4">
        <v>4</v>
      </c>
      <c r="R514" s="4">
        <v>1</v>
      </c>
      <c r="S514" s="4">
        <v>5</v>
      </c>
      <c r="T514" s="4">
        <v>3</v>
      </c>
      <c r="U514" s="4">
        <v>4</v>
      </c>
      <c r="V514" s="4">
        <v>5</v>
      </c>
      <c r="W514" s="4">
        <v>2</v>
      </c>
      <c r="X514" s="4">
        <v>4</v>
      </c>
      <c r="Y514" s="4">
        <v>4</v>
      </c>
      <c r="Z514" s="4">
        <v>3</v>
      </c>
      <c r="AA514" s="4">
        <v>3</v>
      </c>
      <c r="AB514" s="4">
        <v>4</v>
      </c>
      <c r="AC514" s="4">
        <v>3</v>
      </c>
      <c r="AD514" s="4">
        <v>4</v>
      </c>
      <c r="AE514" s="4">
        <v>3</v>
      </c>
      <c r="AF514" s="4">
        <v>4</v>
      </c>
      <c r="AG514" s="4">
        <v>5</v>
      </c>
      <c r="AH514" s="4">
        <v>4</v>
      </c>
      <c r="AI514" s="4">
        <v>3</v>
      </c>
      <c r="AJ514" s="4">
        <v>4</v>
      </c>
      <c r="AK514" s="4">
        <v>5</v>
      </c>
      <c r="AL514" s="4">
        <v>2</v>
      </c>
      <c r="AM514" s="4">
        <v>1</v>
      </c>
      <c r="AN514" s="4">
        <v>4</v>
      </c>
      <c r="AO514" s="4">
        <v>5</v>
      </c>
      <c r="AP514" s="4">
        <v>4</v>
      </c>
      <c r="AQ514" s="4">
        <v>3</v>
      </c>
      <c r="AR514" s="4">
        <v>4</v>
      </c>
      <c r="AS514" s="4">
        <v>3</v>
      </c>
      <c r="AT514" s="4">
        <v>1</v>
      </c>
      <c r="AU514" s="4">
        <v>1</v>
      </c>
      <c r="AV514" s="4">
        <v>3</v>
      </c>
      <c r="AW514" s="4">
        <v>4</v>
      </c>
      <c r="AX514" s="4">
        <v>3</v>
      </c>
      <c r="AY514" s="4">
        <v>3</v>
      </c>
      <c r="AZ514" s="4">
        <v>4</v>
      </c>
      <c r="BA514" s="4">
        <v>4</v>
      </c>
      <c r="BB514" s="4">
        <v>3</v>
      </c>
      <c r="BC514" s="4">
        <v>5</v>
      </c>
      <c r="BD514" s="4">
        <v>3</v>
      </c>
      <c r="BE514" s="4">
        <v>3</v>
      </c>
      <c r="BF514" s="4">
        <v>3</v>
      </c>
      <c r="BG514" s="4">
        <v>4</v>
      </c>
      <c r="BH514" s="4">
        <v>3</v>
      </c>
      <c r="BI514" s="4">
        <v>4</v>
      </c>
      <c r="BJ514" s="4">
        <v>4</v>
      </c>
    </row>
    <row r="515" spans="1:62" ht="14" x14ac:dyDescent="0.15">
      <c r="A515" s="20" t="str">
        <f t="shared" si="7"/>
        <v>AttraktivitaetSA[SQ008]</v>
      </c>
      <c r="B515" s="4" t="s">
        <v>1147</v>
      </c>
      <c r="C515" s="4">
        <v>3</v>
      </c>
      <c r="D515" s="4">
        <v>4</v>
      </c>
      <c r="E515" s="4">
        <v>3</v>
      </c>
      <c r="F515" s="4">
        <v>2</v>
      </c>
      <c r="G515" s="4">
        <v>3</v>
      </c>
      <c r="H515" s="4">
        <v>3</v>
      </c>
      <c r="I515" s="4">
        <v>2</v>
      </c>
      <c r="J515" s="4">
        <v>1</v>
      </c>
      <c r="K515" s="4">
        <v>3</v>
      </c>
      <c r="L515" s="4">
        <v>1</v>
      </c>
      <c r="M515" s="4">
        <v>2</v>
      </c>
      <c r="N515" s="4">
        <v>1</v>
      </c>
      <c r="O515" s="4">
        <v>2</v>
      </c>
      <c r="P515" s="4">
        <v>2</v>
      </c>
      <c r="Q515" s="4">
        <v>2</v>
      </c>
      <c r="R515" s="4">
        <v>5</v>
      </c>
      <c r="S515" s="4">
        <v>2</v>
      </c>
      <c r="T515" s="4">
        <v>2</v>
      </c>
      <c r="U515" s="4">
        <v>2</v>
      </c>
      <c r="V515" s="4">
        <v>2</v>
      </c>
      <c r="W515" s="4">
        <v>3</v>
      </c>
      <c r="X515" s="4">
        <v>2</v>
      </c>
      <c r="Y515" s="4">
        <v>4</v>
      </c>
      <c r="Z515" s="4">
        <v>2</v>
      </c>
      <c r="AA515" s="4">
        <v>3</v>
      </c>
      <c r="AB515" s="4">
        <v>2</v>
      </c>
      <c r="AC515" s="4">
        <v>1</v>
      </c>
      <c r="AD515" s="4">
        <v>2</v>
      </c>
      <c r="AE515" s="4">
        <v>3</v>
      </c>
      <c r="AF515" s="4">
        <v>1</v>
      </c>
      <c r="AG515" s="4">
        <v>1</v>
      </c>
      <c r="AH515" s="4">
        <v>2</v>
      </c>
      <c r="AI515" s="4">
        <v>2</v>
      </c>
      <c r="AJ515" s="4">
        <v>2</v>
      </c>
      <c r="AK515" s="4">
        <v>1</v>
      </c>
      <c r="AL515" s="4">
        <v>1</v>
      </c>
      <c r="AM515" s="4">
        <v>4</v>
      </c>
      <c r="AN515" s="4">
        <v>2</v>
      </c>
      <c r="AO515" s="4">
        <v>1</v>
      </c>
      <c r="AP515" s="4">
        <v>2</v>
      </c>
      <c r="AQ515" s="4">
        <v>3</v>
      </c>
      <c r="AR515" s="4">
        <v>2</v>
      </c>
      <c r="AS515" s="4">
        <v>2</v>
      </c>
      <c r="AT515" s="4">
        <v>4</v>
      </c>
      <c r="AU515" s="4">
        <v>5</v>
      </c>
      <c r="AV515" s="4">
        <v>2</v>
      </c>
      <c r="AW515" s="4">
        <v>1</v>
      </c>
      <c r="AX515" s="4">
        <v>2</v>
      </c>
      <c r="AY515" s="4">
        <v>2</v>
      </c>
      <c r="AZ515" s="4">
        <v>2</v>
      </c>
      <c r="BA515" s="4">
        <v>1</v>
      </c>
      <c r="BB515" s="4">
        <v>2</v>
      </c>
      <c r="BC515" s="4">
        <v>2</v>
      </c>
      <c r="BD515" s="4">
        <v>3</v>
      </c>
      <c r="BE515" s="4">
        <v>3</v>
      </c>
      <c r="BF515" s="4">
        <v>2</v>
      </c>
      <c r="BG515" s="4">
        <v>1</v>
      </c>
      <c r="BH515" s="4">
        <v>2</v>
      </c>
      <c r="BI515" s="4">
        <v>2</v>
      </c>
      <c r="BJ515" s="4">
        <v>2</v>
      </c>
    </row>
    <row r="516" spans="1:62" ht="14" x14ac:dyDescent="0.15">
      <c r="A516" s="20" t="str">
        <f t="shared" ref="A516:A547" si="8">LEFT(B516,(FIND(" ",B516,1)-2))</f>
        <v>AttraktivitaetSA[SQ009]</v>
      </c>
      <c r="B516" s="4" t="s">
        <v>1148</v>
      </c>
      <c r="C516" s="4">
        <v>3</v>
      </c>
      <c r="D516" s="4">
        <v>4</v>
      </c>
      <c r="E516" s="4">
        <v>4</v>
      </c>
      <c r="F516" s="4">
        <v>5</v>
      </c>
      <c r="G516" s="4">
        <v>3</v>
      </c>
      <c r="H516" s="4">
        <v>2</v>
      </c>
      <c r="I516" s="4">
        <v>4</v>
      </c>
      <c r="J516" s="4">
        <v>5</v>
      </c>
      <c r="K516" s="4">
        <v>4</v>
      </c>
      <c r="L516" s="4">
        <v>5</v>
      </c>
      <c r="M516" s="4">
        <v>4</v>
      </c>
      <c r="N516" s="4">
        <v>5</v>
      </c>
      <c r="O516" s="4">
        <v>4</v>
      </c>
      <c r="P516" s="4">
        <v>2</v>
      </c>
      <c r="Q516" s="4">
        <v>3</v>
      </c>
      <c r="R516" s="4">
        <v>3</v>
      </c>
      <c r="S516" s="4">
        <v>4</v>
      </c>
      <c r="T516" s="4">
        <v>4</v>
      </c>
      <c r="U516" s="4">
        <v>4</v>
      </c>
      <c r="V516" s="4">
        <v>5</v>
      </c>
      <c r="W516" s="4">
        <v>3</v>
      </c>
      <c r="X516" s="4">
        <v>4</v>
      </c>
      <c r="Y516" s="4">
        <v>4</v>
      </c>
      <c r="Z516" s="4">
        <v>4</v>
      </c>
      <c r="AA516" s="4">
        <v>3</v>
      </c>
      <c r="AB516" s="4">
        <v>5</v>
      </c>
      <c r="AC516" s="4">
        <v>4</v>
      </c>
      <c r="AD516" s="4">
        <v>4</v>
      </c>
      <c r="AE516" s="4">
        <v>4</v>
      </c>
      <c r="AF516" s="4">
        <v>5</v>
      </c>
      <c r="AG516" s="4">
        <v>5</v>
      </c>
      <c r="AH516" s="4">
        <v>4</v>
      </c>
      <c r="AI516" s="4">
        <v>4</v>
      </c>
      <c r="AJ516" s="4">
        <v>4</v>
      </c>
      <c r="AK516" s="4">
        <v>4</v>
      </c>
      <c r="AL516" s="4">
        <v>5</v>
      </c>
      <c r="AM516" s="4">
        <v>1</v>
      </c>
      <c r="AN516" s="4">
        <v>4</v>
      </c>
      <c r="AO516" s="4">
        <v>5</v>
      </c>
      <c r="AP516" s="4">
        <v>5</v>
      </c>
      <c r="AQ516" s="4">
        <v>3</v>
      </c>
      <c r="AR516" s="4">
        <v>5</v>
      </c>
      <c r="AS516" s="4">
        <v>4</v>
      </c>
      <c r="AT516" s="4">
        <v>5</v>
      </c>
      <c r="AU516" s="4">
        <v>3</v>
      </c>
      <c r="AV516" s="4">
        <v>4</v>
      </c>
      <c r="AW516" s="4">
        <v>5</v>
      </c>
      <c r="AX516" s="4">
        <v>4</v>
      </c>
      <c r="AY516" s="4">
        <v>4</v>
      </c>
      <c r="AZ516" s="4">
        <v>3</v>
      </c>
      <c r="BA516" s="4">
        <v>4</v>
      </c>
      <c r="BB516" s="4">
        <v>5</v>
      </c>
      <c r="BC516" s="4">
        <v>5</v>
      </c>
      <c r="BD516" s="4">
        <v>3</v>
      </c>
      <c r="BE516" s="4">
        <v>4</v>
      </c>
      <c r="BF516" s="4">
        <v>4</v>
      </c>
      <c r="BG516" s="4">
        <v>5</v>
      </c>
      <c r="BH516" s="4">
        <v>4</v>
      </c>
      <c r="BI516" s="4">
        <v>5</v>
      </c>
      <c r="BJ516" s="4">
        <v>4</v>
      </c>
    </row>
    <row r="517" spans="1:62" ht="14" x14ac:dyDescent="0.15">
      <c r="A517" s="20" t="str">
        <f t="shared" si="8"/>
        <v>AttraktivitaetSA[SQ010]</v>
      </c>
      <c r="B517" s="4" t="s">
        <v>1149</v>
      </c>
      <c r="C517" s="4">
        <v>3</v>
      </c>
      <c r="D517" s="4">
        <v>4</v>
      </c>
      <c r="E517" s="4">
        <v>3</v>
      </c>
      <c r="F517" s="4">
        <v>4</v>
      </c>
      <c r="G517" s="4">
        <v>3</v>
      </c>
      <c r="H517" s="4">
        <v>2</v>
      </c>
      <c r="I517" s="4">
        <v>4</v>
      </c>
      <c r="J517" s="4">
        <v>2</v>
      </c>
      <c r="K517" s="4">
        <v>4</v>
      </c>
      <c r="L517" s="4">
        <v>4</v>
      </c>
      <c r="M517" s="4">
        <v>4</v>
      </c>
      <c r="N517" s="4">
        <v>4</v>
      </c>
      <c r="O517" s="4">
        <v>2</v>
      </c>
      <c r="P517" s="4">
        <v>2</v>
      </c>
      <c r="Q517" s="4">
        <v>3</v>
      </c>
      <c r="R517" s="4">
        <v>1</v>
      </c>
      <c r="S517" s="4">
        <v>4</v>
      </c>
      <c r="T517" s="4">
        <v>3</v>
      </c>
      <c r="U517" s="4">
        <v>3</v>
      </c>
      <c r="V517" s="4">
        <v>4</v>
      </c>
      <c r="W517" s="4">
        <v>1</v>
      </c>
      <c r="X517" s="4">
        <v>4</v>
      </c>
      <c r="Y517" s="4">
        <v>4</v>
      </c>
      <c r="Z517" s="4">
        <v>1</v>
      </c>
      <c r="AA517" s="4">
        <v>3</v>
      </c>
      <c r="AB517" s="4">
        <v>4</v>
      </c>
      <c r="AC517" s="4">
        <v>3</v>
      </c>
      <c r="AD517" s="4">
        <v>3</v>
      </c>
      <c r="AE517" s="4">
        <v>2</v>
      </c>
      <c r="AF517" s="4">
        <v>3</v>
      </c>
      <c r="AG517" s="4">
        <v>3</v>
      </c>
      <c r="AH517" s="4">
        <v>3</v>
      </c>
      <c r="AI517" s="4">
        <v>3</v>
      </c>
      <c r="AJ517" s="4">
        <v>4</v>
      </c>
      <c r="AK517" s="4">
        <v>4</v>
      </c>
      <c r="AL517" s="4">
        <v>3</v>
      </c>
      <c r="AM517" s="4">
        <v>2</v>
      </c>
      <c r="AN517" s="4">
        <v>4</v>
      </c>
      <c r="AO517" s="4">
        <v>5</v>
      </c>
      <c r="AP517" s="4">
        <v>3</v>
      </c>
      <c r="AQ517" s="4">
        <v>3</v>
      </c>
      <c r="AR517" s="4">
        <v>3</v>
      </c>
      <c r="AS517" s="4">
        <v>3</v>
      </c>
      <c r="AT517" s="4">
        <v>1</v>
      </c>
      <c r="AU517" s="4">
        <v>1</v>
      </c>
      <c r="AV517" s="4">
        <v>4</v>
      </c>
      <c r="AW517" s="4">
        <v>4</v>
      </c>
      <c r="AX517" s="4">
        <v>3</v>
      </c>
      <c r="AY517" s="4">
        <v>3</v>
      </c>
      <c r="AZ517" s="4">
        <v>3</v>
      </c>
      <c r="BA517" s="4">
        <v>4</v>
      </c>
      <c r="BB517" s="4">
        <v>3</v>
      </c>
      <c r="BC517" s="4">
        <v>4</v>
      </c>
      <c r="BD517" s="4">
        <v>3</v>
      </c>
      <c r="BE517" s="4">
        <v>3</v>
      </c>
      <c r="BF517" s="4">
        <v>3</v>
      </c>
      <c r="BG517" s="4">
        <v>4</v>
      </c>
      <c r="BH517" s="4">
        <v>3</v>
      </c>
      <c r="BI517" s="4">
        <v>4</v>
      </c>
      <c r="BJ517" s="4">
        <v>3</v>
      </c>
    </row>
    <row r="518" spans="1:62" ht="14" x14ac:dyDescent="0.15">
      <c r="A518" s="20" t="str">
        <f t="shared" si="8"/>
        <v>NetPromoterScoreSA[SQ001]</v>
      </c>
      <c r="B518" s="4" t="s">
        <v>1150</v>
      </c>
      <c r="C518" s="4">
        <v>6</v>
      </c>
      <c r="D518" s="4">
        <v>5</v>
      </c>
      <c r="E518" s="4">
        <v>7</v>
      </c>
      <c r="F518" s="4">
        <v>5</v>
      </c>
      <c r="G518" s="4">
        <v>4</v>
      </c>
      <c r="H518" s="4">
        <v>3</v>
      </c>
      <c r="I518" s="4">
        <v>7</v>
      </c>
      <c r="J518" s="4">
        <v>6</v>
      </c>
      <c r="K518" s="4">
        <v>8</v>
      </c>
      <c r="L518" s="4">
        <v>5</v>
      </c>
      <c r="M518" s="4">
        <v>5</v>
      </c>
      <c r="N518" s="4">
        <v>10</v>
      </c>
      <c r="O518" s="4">
        <v>4</v>
      </c>
      <c r="P518" s="4">
        <v>5</v>
      </c>
      <c r="Q518" s="4">
        <v>6</v>
      </c>
      <c r="R518" s="4">
        <v>1</v>
      </c>
      <c r="S518" s="4">
        <v>8</v>
      </c>
      <c r="T518" s="4">
        <v>8</v>
      </c>
      <c r="U518" s="4">
        <v>6</v>
      </c>
      <c r="V518" s="4">
        <v>9</v>
      </c>
      <c r="W518" s="4">
        <v>1</v>
      </c>
      <c r="X518" s="4">
        <v>6</v>
      </c>
      <c r="Y518" s="4">
        <v>8</v>
      </c>
      <c r="Z518" s="4">
        <v>1</v>
      </c>
      <c r="AA518" s="4">
        <v>8</v>
      </c>
      <c r="AB518" s="4">
        <v>7</v>
      </c>
      <c r="AC518" s="4">
        <v>5</v>
      </c>
      <c r="AD518" s="4">
        <v>7</v>
      </c>
      <c r="AE518" s="4">
        <v>4</v>
      </c>
      <c r="AF518" s="4">
        <v>8</v>
      </c>
      <c r="AG518" s="4">
        <v>8</v>
      </c>
      <c r="AH518" s="4">
        <v>8</v>
      </c>
      <c r="AI518" s="4">
        <v>5</v>
      </c>
      <c r="AJ518" s="4">
        <v>8</v>
      </c>
      <c r="AK518" s="4">
        <v>8</v>
      </c>
      <c r="AL518" s="4">
        <v>8</v>
      </c>
      <c r="AM518" s="4">
        <v>2</v>
      </c>
      <c r="AN518" s="4">
        <v>7</v>
      </c>
      <c r="AO518" s="4">
        <v>7</v>
      </c>
      <c r="AP518" s="4">
        <v>9</v>
      </c>
      <c r="AQ518" s="4">
        <v>8</v>
      </c>
      <c r="AR518" s="4">
        <v>8</v>
      </c>
      <c r="AS518" s="4">
        <v>7</v>
      </c>
      <c r="AT518" s="4">
        <v>2</v>
      </c>
      <c r="AU518" s="4">
        <v>1</v>
      </c>
      <c r="AV518" s="4">
        <v>7</v>
      </c>
      <c r="AW518" s="4">
        <v>8</v>
      </c>
      <c r="AX518" s="4">
        <v>8</v>
      </c>
      <c r="AY518" s="4">
        <v>7</v>
      </c>
      <c r="AZ518" s="4">
        <v>5</v>
      </c>
      <c r="BA518" s="4">
        <v>9</v>
      </c>
      <c r="BB518" s="4">
        <v>9</v>
      </c>
      <c r="BC518" s="4">
        <v>9</v>
      </c>
      <c r="BD518" s="4">
        <v>2</v>
      </c>
      <c r="BE518" s="4">
        <v>7</v>
      </c>
      <c r="BF518" s="4">
        <v>8</v>
      </c>
      <c r="BG518" s="4">
        <v>8</v>
      </c>
      <c r="BH518" s="4">
        <v>7</v>
      </c>
      <c r="BI518" s="4">
        <v>9</v>
      </c>
      <c r="BJ518" s="4">
        <v>5</v>
      </c>
    </row>
    <row r="519" spans="1:62" ht="14" x14ac:dyDescent="0.15">
      <c r="A519" s="20" t="str">
        <f t="shared" si="8"/>
        <v>OpenQuestionSA</v>
      </c>
      <c r="B519" s="4" t="s">
        <v>20</v>
      </c>
      <c r="E519" s="4" t="s">
        <v>1258</v>
      </c>
      <c r="H519" s="4" t="s">
        <v>1259</v>
      </c>
      <c r="L519" s="4" t="s">
        <v>1260</v>
      </c>
      <c r="M519" s="4" t="s">
        <v>1261</v>
      </c>
      <c r="Q519" s="4" t="s">
        <v>1262</v>
      </c>
      <c r="R519" s="4" t="s">
        <v>1263</v>
      </c>
      <c r="S519" s="4" t="s">
        <v>1264</v>
      </c>
      <c r="T519" s="4" t="s">
        <v>1265</v>
      </c>
      <c r="U519" s="4" t="s">
        <v>1266</v>
      </c>
      <c r="W519" s="4" t="s">
        <v>1267</v>
      </c>
      <c r="AA519" s="4" t="s">
        <v>1268</v>
      </c>
      <c r="AF519" s="4" t="s">
        <v>1216</v>
      </c>
      <c r="AI519" s="4" t="s">
        <v>1269</v>
      </c>
      <c r="AN519" s="4" t="s">
        <v>1399</v>
      </c>
      <c r="AO519" s="4" t="s">
        <v>1400</v>
      </c>
      <c r="BE519" s="4" t="s">
        <v>1401</v>
      </c>
      <c r="BI519" s="4" t="s">
        <v>1402</v>
      </c>
    </row>
    <row r="520" spans="1:62" x14ac:dyDescent="0.15">
      <c r="A520" s="20"/>
    </row>
    <row r="521" spans="1:62" ht="14" x14ac:dyDescent="0.15">
      <c r="A521" s="20" t="str">
        <f t="shared" si="8"/>
        <v>Custome</v>
      </c>
      <c r="B521" s="116" t="s">
        <v>1178</v>
      </c>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c r="AT521" s="117"/>
      <c r="AU521" s="117"/>
      <c r="AV521" s="117"/>
      <c r="AW521" s="117"/>
      <c r="AX521" s="117"/>
      <c r="AY521" s="117"/>
      <c r="AZ521" s="117"/>
      <c r="BA521" s="117"/>
      <c r="BB521" s="117"/>
      <c r="BC521" s="117"/>
      <c r="BD521" s="117"/>
      <c r="BE521" s="117"/>
      <c r="BF521" s="117"/>
      <c r="BG521" s="117"/>
      <c r="BH521" s="117"/>
      <c r="BI521" s="117"/>
      <c r="BJ521" s="117"/>
    </row>
    <row r="522" spans="1:62" ht="14" x14ac:dyDescent="0.15">
      <c r="A522" s="20" t="str">
        <f t="shared" si="8"/>
        <v>CustomerServiceExp[SQ001]</v>
      </c>
      <c r="B522" s="4" t="s">
        <v>784</v>
      </c>
      <c r="C522" s="4">
        <v>5</v>
      </c>
      <c r="F522" s="4">
        <v>2</v>
      </c>
      <c r="G522" s="4">
        <v>3</v>
      </c>
      <c r="I522" s="4">
        <v>4</v>
      </c>
      <c r="K522" s="4">
        <v>4</v>
      </c>
      <c r="M522" s="4">
        <v>3</v>
      </c>
      <c r="N522" s="4">
        <v>7</v>
      </c>
      <c r="P522" s="4">
        <v>6</v>
      </c>
      <c r="R522" s="4">
        <v>7</v>
      </c>
      <c r="S522" s="4">
        <v>5</v>
      </c>
      <c r="T522" s="4">
        <v>4</v>
      </c>
      <c r="V522" s="4">
        <v>6</v>
      </c>
      <c r="W522" s="4">
        <v>2</v>
      </c>
      <c r="X522" s="4">
        <v>6</v>
      </c>
      <c r="Y522" s="4">
        <v>6</v>
      </c>
      <c r="AA522" s="4">
        <v>3</v>
      </c>
      <c r="AC522" s="4">
        <v>3</v>
      </c>
      <c r="AF522" s="4">
        <v>6</v>
      </c>
      <c r="AH522" s="4">
        <v>5</v>
      </c>
      <c r="AJ522" s="4">
        <v>2</v>
      </c>
      <c r="AP522" s="4">
        <v>7</v>
      </c>
      <c r="AS522" s="4">
        <v>5</v>
      </c>
      <c r="AT522" s="4">
        <v>6</v>
      </c>
      <c r="AU522" s="4">
        <v>4</v>
      </c>
      <c r="AZ522" s="4">
        <v>5</v>
      </c>
      <c r="BA522" s="4">
        <v>6</v>
      </c>
      <c r="BD522" s="4">
        <v>5</v>
      </c>
      <c r="BF522" s="4">
        <v>5</v>
      </c>
    </row>
    <row r="523" spans="1:62" ht="14" x14ac:dyDescent="0.15">
      <c r="A523" s="20" t="str">
        <f t="shared" si="8"/>
        <v>CustomerServiceExp[SQ002]</v>
      </c>
      <c r="B523" s="4" t="s">
        <v>785</v>
      </c>
      <c r="C523" s="4">
        <v>5</v>
      </c>
      <c r="F523" s="4">
        <v>5</v>
      </c>
      <c r="G523" s="4">
        <v>4</v>
      </c>
      <c r="I523" s="4">
        <v>4</v>
      </c>
      <c r="K523" s="4">
        <v>5</v>
      </c>
      <c r="M523" s="4">
        <v>4</v>
      </c>
      <c r="N523" s="4">
        <v>7</v>
      </c>
      <c r="P523" s="4">
        <v>5</v>
      </c>
      <c r="R523" s="4">
        <v>7</v>
      </c>
      <c r="S523" s="4">
        <v>6</v>
      </c>
      <c r="T523" s="4">
        <v>3</v>
      </c>
      <c r="V523" s="4">
        <v>6</v>
      </c>
      <c r="W523" s="4">
        <v>2</v>
      </c>
      <c r="X523" s="4">
        <v>7</v>
      </c>
      <c r="Y523" s="4">
        <v>6</v>
      </c>
      <c r="AA523" s="4">
        <v>1</v>
      </c>
      <c r="AC523" s="4">
        <v>3</v>
      </c>
      <c r="AF523" s="4">
        <v>6</v>
      </c>
      <c r="AH523" s="4">
        <v>4</v>
      </c>
      <c r="AJ523" s="4">
        <v>1</v>
      </c>
      <c r="AP523" s="4">
        <v>7</v>
      </c>
      <c r="AS523" s="4">
        <v>6</v>
      </c>
      <c r="AT523" s="4">
        <v>4</v>
      </c>
      <c r="AU523" s="4">
        <v>2</v>
      </c>
      <c r="AZ523" s="4">
        <v>4</v>
      </c>
      <c r="BA523" s="4">
        <v>5</v>
      </c>
      <c r="BD523" s="4">
        <v>6</v>
      </c>
      <c r="BF523" s="4">
        <v>6</v>
      </c>
    </row>
    <row r="524" spans="1:62" ht="14" x14ac:dyDescent="0.15">
      <c r="A524" s="20" t="str">
        <f t="shared" si="8"/>
        <v>CustomerServiceExp[SQ003]</v>
      </c>
      <c r="B524" s="4" t="s">
        <v>786</v>
      </c>
      <c r="C524" s="4">
        <v>5</v>
      </c>
      <c r="F524" s="4">
        <v>1</v>
      </c>
      <c r="G524" s="4">
        <v>4</v>
      </c>
      <c r="I524" s="4">
        <v>5</v>
      </c>
      <c r="K524" s="4">
        <v>5</v>
      </c>
      <c r="M524" s="4">
        <v>2</v>
      </c>
      <c r="N524" s="4">
        <v>7</v>
      </c>
      <c r="P524" s="4">
        <v>4</v>
      </c>
      <c r="R524" s="4">
        <v>7</v>
      </c>
      <c r="S524" s="4">
        <v>6</v>
      </c>
      <c r="T524" s="4">
        <v>3</v>
      </c>
      <c r="V524" s="4">
        <v>5</v>
      </c>
      <c r="W524" s="4">
        <v>2</v>
      </c>
      <c r="X524" s="4">
        <v>6</v>
      </c>
      <c r="Y524" s="4">
        <v>6</v>
      </c>
      <c r="AA524" s="4">
        <v>5</v>
      </c>
      <c r="AC524" s="4">
        <v>2</v>
      </c>
      <c r="AF524" s="4">
        <v>7</v>
      </c>
      <c r="AH524" s="4">
        <v>4</v>
      </c>
      <c r="AJ524" s="4">
        <v>5</v>
      </c>
      <c r="AP524" s="4">
        <v>7</v>
      </c>
      <c r="AS524" s="4">
        <v>7</v>
      </c>
      <c r="AT524" s="4">
        <v>7</v>
      </c>
      <c r="AU524" s="4">
        <v>2</v>
      </c>
      <c r="AZ524" s="4">
        <v>4</v>
      </c>
      <c r="BA524" s="4">
        <v>5</v>
      </c>
      <c r="BD524" s="4">
        <v>6</v>
      </c>
      <c r="BF524" s="4">
        <v>6</v>
      </c>
    </row>
    <row r="525" spans="1:62" ht="14" x14ac:dyDescent="0.15">
      <c r="A525" s="20" t="str">
        <f t="shared" si="8"/>
        <v>CustomerServiceExp[SQ004]</v>
      </c>
      <c r="B525" s="4" t="s">
        <v>787</v>
      </c>
      <c r="C525" s="4">
        <v>5</v>
      </c>
      <c r="F525" s="4">
        <v>1</v>
      </c>
      <c r="G525" s="4">
        <v>4</v>
      </c>
      <c r="I525" s="4">
        <v>5</v>
      </c>
      <c r="K525" s="4">
        <v>6</v>
      </c>
      <c r="M525" s="4">
        <v>2</v>
      </c>
      <c r="N525" s="4">
        <v>6</v>
      </c>
      <c r="P525" s="4">
        <v>4</v>
      </c>
      <c r="R525" s="4">
        <v>7</v>
      </c>
      <c r="S525" s="4">
        <v>7</v>
      </c>
      <c r="T525" s="4">
        <v>4</v>
      </c>
      <c r="V525" s="4">
        <v>4</v>
      </c>
      <c r="W525" s="4">
        <v>2</v>
      </c>
      <c r="X525" s="4">
        <v>2</v>
      </c>
      <c r="Y525" s="4">
        <v>6</v>
      </c>
      <c r="AA525" s="4">
        <v>3</v>
      </c>
      <c r="AC525" s="4">
        <v>3</v>
      </c>
      <c r="AF525" s="4">
        <v>7</v>
      </c>
      <c r="AH525" s="4">
        <v>2</v>
      </c>
      <c r="AJ525" s="4">
        <v>2</v>
      </c>
      <c r="AP525" s="4">
        <v>7</v>
      </c>
      <c r="AS525" s="4">
        <v>6</v>
      </c>
      <c r="AT525" s="4">
        <v>6</v>
      </c>
      <c r="AU525" s="4">
        <v>1</v>
      </c>
      <c r="AZ525" s="4">
        <v>4</v>
      </c>
      <c r="BA525" s="4">
        <v>4</v>
      </c>
      <c r="BD525" s="4">
        <v>6</v>
      </c>
      <c r="BF525" s="4">
        <v>4</v>
      </c>
    </row>
    <row r="526" spans="1:62" ht="14" x14ac:dyDescent="0.15">
      <c r="A526" s="20" t="str">
        <f t="shared" si="8"/>
        <v>CustomerServiceExp[SQ005]</v>
      </c>
      <c r="B526" s="4" t="s">
        <v>788</v>
      </c>
      <c r="C526" s="4">
        <v>5</v>
      </c>
      <c r="F526" s="4">
        <v>6</v>
      </c>
      <c r="G526" s="4">
        <v>4</v>
      </c>
      <c r="I526" s="4">
        <v>5</v>
      </c>
      <c r="K526" s="4">
        <v>5</v>
      </c>
      <c r="M526" s="4">
        <v>2</v>
      </c>
      <c r="N526" s="4">
        <v>6</v>
      </c>
      <c r="P526" s="4">
        <v>5</v>
      </c>
      <c r="R526" s="4">
        <v>7</v>
      </c>
      <c r="S526" s="4">
        <v>6</v>
      </c>
      <c r="T526" s="4">
        <v>4</v>
      </c>
      <c r="V526" s="4">
        <v>5</v>
      </c>
      <c r="W526" s="4">
        <v>2</v>
      </c>
      <c r="X526" s="4">
        <v>3</v>
      </c>
      <c r="Y526" s="4">
        <v>6</v>
      </c>
      <c r="AA526" s="4">
        <v>2</v>
      </c>
      <c r="AC526" s="4">
        <v>4</v>
      </c>
      <c r="AF526" s="4">
        <v>6</v>
      </c>
      <c r="AH526" s="4">
        <v>2</v>
      </c>
      <c r="AJ526" s="4">
        <v>4</v>
      </c>
      <c r="AP526" s="4">
        <v>7</v>
      </c>
      <c r="AS526" s="4">
        <v>6</v>
      </c>
      <c r="AT526" s="4">
        <v>3</v>
      </c>
      <c r="AU526" s="4">
        <v>2</v>
      </c>
      <c r="AZ526" s="4">
        <v>4</v>
      </c>
      <c r="BA526" s="4">
        <v>3</v>
      </c>
      <c r="BD526" s="4">
        <v>6</v>
      </c>
      <c r="BF526" s="4">
        <v>4</v>
      </c>
    </row>
    <row r="527" spans="1:62" ht="14" x14ac:dyDescent="0.15">
      <c r="A527" s="20" t="str">
        <f t="shared" si="8"/>
        <v>CustomerServiceExp[SQ006]</v>
      </c>
      <c r="B527" s="4" t="s">
        <v>789</v>
      </c>
      <c r="C527" s="4">
        <v>5</v>
      </c>
      <c r="F527" s="4">
        <v>2</v>
      </c>
      <c r="G527" s="4">
        <v>3</v>
      </c>
      <c r="I527" s="4">
        <v>3</v>
      </c>
      <c r="K527" s="4">
        <v>5</v>
      </c>
      <c r="M527" s="4">
        <v>2</v>
      </c>
      <c r="N527" s="4">
        <v>3</v>
      </c>
      <c r="P527" s="4">
        <v>3</v>
      </c>
      <c r="R527" s="4">
        <v>1</v>
      </c>
      <c r="S527" s="4">
        <v>2</v>
      </c>
      <c r="T527" s="4">
        <v>3</v>
      </c>
      <c r="V527" s="4">
        <v>6</v>
      </c>
      <c r="W527" s="4">
        <v>4</v>
      </c>
      <c r="X527" s="4">
        <v>5</v>
      </c>
      <c r="Y527" s="4">
        <v>6</v>
      </c>
      <c r="AA527" s="4">
        <v>3</v>
      </c>
      <c r="AC527" s="4">
        <v>4</v>
      </c>
      <c r="AF527" s="4">
        <v>6</v>
      </c>
      <c r="AH527" s="4">
        <v>4</v>
      </c>
      <c r="AJ527" s="4">
        <v>3</v>
      </c>
      <c r="AP527" s="4">
        <v>6</v>
      </c>
      <c r="AS527" s="4">
        <v>6</v>
      </c>
      <c r="AT527" s="4">
        <v>6</v>
      </c>
      <c r="AU527" s="4">
        <v>1</v>
      </c>
      <c r="AZ527" s="4">
        <v>4</v>
      </c>
      <c r="BA527" s="4">
        <v>5</v>
      </c>
      <c r="BD527" s="4">
        <v>4</v>
      </c>
      <c r="BF527" s="4">
        <v>6</v>
      </c>
    </row>
    <row r="528" spans="1:62" ht="14" x14ac:dyDescent="0.15">
      <c r="A528" s="20" t="str">
        <f t="shared" si="8"/>
        <v>CustomerServiceExp[SQ007]</v>
      </c>
      <c r="B528" s="4" t="s">
        <v>790</v>
      </c>
      <c r="C528" s="4">
        <v>5</v>
      </c>
      <c r="F528" s="4">
        <v>7</v>
      </c>
      <c r="G528" s="4">
        <v>4</v>
      </c>
      <c r="I528" s="4">
        <v>6</v>
      </c>
      <c r="K528" s="4">
        <v>5</v>
      </c>
      <c r="M528" s="4">
        <v>5</v>
      </c>
      <c r="N528" s="4">
        <v>6</v>
      </c>
      <c r="P528" s="4">
        <v>2</v>
      </c>
      <c r="R528" s="4">
        <v>7</v>
      </c>
      <c r="S528" s="4">
        <v>7</v>
      </c>
      <c r="T528" s="4">
        <v>5</v>
      </c>
      <c r="V528" s="4">
        <v>5</v>
      </c>
      <c r="W528" s="4">
        <v>7</v>
      </c>
      <c r="X528" s="4">
        <v>6</v>
      </c>
      <c r="Y528" s="4">
        <v>6</v>
      </c>
      <c r="AA528" s="4">
        <v>6</v>
      </c>
      <c r="AC528" s="4">
        <v>4</v>
      </c>
      <c r="AF528" s="4">
        <v>7</v>
      </c>
      <c r="AH528" s="4">
        <v>5</v>
      </c>
      <c r="AJ528" s="4">
        <v>7</v>
      </c>
      <c r="AP528" s="4">
        <v>7</v>
      </c>
      <c r="AS528" s="4">
        <v>7</v>
      </c>
      <c r="AT528" s="4">
        <v>7</v>
      </c>
      <c r="AU528" s="4">
        <v>2</v>
      </c>
      <c r="AZ528" s="4">
        <v>4</v>
      </c>
      <c r="BA528" s="4">
        <v>5</v>
      </c>
      <c r="BD528" s="4">
        <v>6</v>
      </c>
      <c r="BF528" s="4">
        <v>6</v>
      </c>
    </row>
    <row r="529" spans="1:62" ht="14" x14ac:dyDescent="0.15">
      <c r="A529" s="20" t="str">
        <f t="shared" si="8"/>
        <v>CustomerServiceExp[SQ008]</v>
      </c>
      <c r="B529" s="4" t="s">
        <v>791</v>
      </c>
      <c r="C529" s="4">
        <v>5</v>
      </c>
      <c r="F529" s="4">
        <v>4</v>
      </c>
      <c r="G529" s="4">
        <v>4</v>
      </c>
      <c r="I529" s="4">
        <v>5</v>
      </c>
      <c r="K529" s="4">
        <v>5</v>
      </c>
      <c r="M529" s="4">
        <v>5</v>
      </c>
      <c r="N529" s="4">
        <v>7</v>
      </c>
      <c r="P529" s="4">
        <v>3</v>
      </c>
      <c r="R529" s="4">
        <v>1</v>
      </c>
      <c r="S529" s="4">
        <v>4</v>
      </c>
      <c r="T529" s="4">
        <v>6</v>
      </c>
      <c r="V529" s="4">
        <v>6</v>
      </c>
      <c r="W529" s="4">
        <v>5</v>
      </c>
      <c r="X529" s="4">
        <v>6</v>
      </c>
      <c r="Y529" s="4">
        <v>6</v>
      </c>
      <c r="AA529" s="4">
        <v>7</v>
      </c>
      <c r="AC529" s="4">
        <v>3</v>
      </c>
      <c r="AF529" s="4">
        <v>7</v>
      </c>
      <c r="AH529" s="4">
        <v>5</v>
      </c>
      <c r="AJ529" s="4">
        <v>7</v>
      </c>
      <c r="AP529" s="4">
        <v>5</v>
      </c>
      <c r="AS529" s="4">
        <v>7</v>
      </c>
      <c r="AT529" s="4">
        <v>7</v>
      </c>
      <c r="AU529" s="4">
        <v>2</v>
      </c>
      <c r="AZ529" s="4">
        <v>4</v>
      </c>
      <c r="BA529" s="4">
        <v>6</v>
      </c>
      <c r="BD529" s="4">
        <v>6</v>
      </c>
      <c r="BF529" s="4">
        <v>6</v>
      </c>
    </row>
    <row r="530" spans="1:62" ht="14" x14ac:dyDescent="0.15">
      <c r="A530" s="20" t="str">
        <f t="shared" si="8"/>
        <v>CustomerServiceExp[SQ009]</v>
      </c>
      <c r="B530" s="4" t="s">
        <v>792</v>
      </c>
      <c r="C530" s="4">
        <v>5</v>
      </c>
      <c r="F530" s="4">
        <v>4</v>
      </c>
      <c r="G530" s="4">
        <v>3</v>
      </c>
      <c r="I530" s="4">
        <v>6</v>
      </c>
      <c r="K530" s="4">
        <v>5</v>
      </c>
      <c r="M530" s="4">
        <v>6</v>
      </c>
      <c r="N530" s="4">
        <v>7</v>
      </c>
      <c r="P530" s="4">
        <v>7</v>
      </c>
      <c r="R530" s="4">
        <v>7</v>
      </c>
      <c r="S530" s="4">
        <v>6</v>
      </c>
      <c r="T530" s="4">
        <v>6</v>
      </c>
      <c r="V530" s="4">
        <v>5</v>
      </c>
      <c r="W530" s="4">
        <v>5</v>
      </c>
      <c r="X530" s="4">
        <v>5</v>
      </c>
      <c r="Y530" s="4">
        <v>6</v>
      </c>
      <c r="AA530" s="4">
        <v>5</v>
      </c>
      <c r="AC530" s="4">
        <v>4</v>
      </c>
      <c r="AF530" s="4">
        <v>7</v>
      </c>
      <c r="AH530" s="4">
        <v>5</v>
      </c>
      <c r="AJ530" s="4">
        <v>7</v>
      </c>
      <c r="AP530" s="4">
        <v>7</v>
      </c>
      <c r="AS530" s="4">
        <v>7</v>
      </c>
      <c r="AT530" s="4">
        <v>6</v>
      </c>
      <c r="AU530" s="4">
        <v>2</v>
      </c>
      <c r="AZ530" s="4">
        <v>3</v>
      </c>
      <c r="BA530" s="4">
        <v>6</v>
      </c>
      <c r="BD530" s="4">
        <v>7</v>
      </c>
      <c r="BF530" s="4">
        <v>6</v>
      </c>
    </row>
    <row r="531" spans="1:62" ht="14" x14ac:dyDescent="0.15">
      <c r="A531" s="20" t="str">
        <f t="shared" si="8"/>
        <v>CustomerServiceExp[SQ010]</v>
      </c>
      <c r="B531" s="4" t="s">
        <v>793</v>
      </c>
      <c r="C531" s="4">
        <v>5</v>
      </c>
      <c r="F531" s="4">
        <v>7</v>
      </c>
      <c r="G531" s="4">
        <v>4</v>
      </c>
      <c r="I531" s="4">
        <v>6</v>
      </c>
      <c r="K531" s="4">
        <v>6</v>
      </c>
      <c r="M531" s="4">
        <v>5</v>
      </c>
      <c r="N531" s="4">
        <v>7</v>
      </c>
      <c r="P531" s="4">
        <v>5</v>
      </c>
      <c r="R531" s="4">
        <v>7</v>
      </c>
      <c r="S531" s="4">
        <v>7</v>
      </c>
      <c r="T531" s="4">
        <v>7</v>
      </c>
      <c r="V531" s="4">
        <v>7</v>
      </c>
      <c r="W531" s="4">
        <v>5</v>
      </c>
      <c r="X531" s="4">
        <v>6</v>
      </c>
      <c r="Y531" s="4">
        <v>6</v>
      </c>
      <c r="AA531" s="4">
        <v>4</v>
      </c>
      <c r="AC531" s="4">
        <v>4</v>
      </c>
      <c r="AF531" s="4">
        <v>7</v>
      </c>
      <c r="AH531" s="4">
        <v>5</v>
      </c>
      <c r="AJ531" s="4">
        <v>7</v>
      </c>
      <c r="AP531" s="4">
        <v>7</v>
      </c>
      <c r="AS531" s="4">
        <v>7</v>
      </c>
      <c r="AT531" s="4">
        <v>5</v>
      </c>
      <c r="AU531" s="4">
        <v>5</v>
      </c>
      <c r="AZ531" s="4">
        <v>4</v>
      </c>
      <c r="BA531" s="4">
        <v>6</v>
      </c>
      <c r="BD531" s="4">
        <v>7</v>
      </c>
      <c r="BF531" s="4">
        <v>6</v>
      </c>
    </row>
    <row r="532" spans="1:62" ht="14" x14ac:dyDescent="0.15">
      <c r="A532" s="20" t="str">
        <f t="shared" si="8"/>
        <v>CustomerServiceExp[SQ011]</v>
      </c>
      <c r="B532" s="4" t="s">
        <v>794</v>
      </c>
      <c r="C532" s="4">
        <v>5</v>
      </c>
      <c r="F532" s="4">
        <v>4</v>
      </c>
      <c r="G532" s="4">
        <v>4</v>
      </c>
      <c r="I532" s="4">
        <v>6</v>
      </c>
      <c r="K532" s="4">
        <v>5</v>
      </c>
      <c r="M532" s="4">
        <v>5</v>
      </c>
      <c r="N532" s="4">
        <v>6</v>
      </c>
      <c r="P532" s="4">
        <v>6</v>
      </c>
      <c r="R532" s="4">
        <v>7</v>
      </c>
      <c r="S532" s="4">
        <v>6</v>
      </c>
      <c r="T532" s="4">
        <v>6</v>
      </c>
      <c r="V532" s="4">
        <v>6</v>
      </c>
      <c r="W532" s="4">
        <v>7</v>
      </c>
      <c r="X532" s="4">
        <v>6</v>
      </c>
      <c r="Y532" s="4">
        <v>6</v>
      </c>
      <c r="AA532" s="4">
        <v>5</v>
      </c>
      <c r="AC532" s="4">
        <v>4</v>
      </c>
      <c r="AF532" s="4">
        <v>7</v>
      </c>
      <c r="AH532" s="4">
        <v>6</v>
      </c>
      <c r="AJ532" s="4">
        <v>7</v>
      </c>
      <c r="AP532" s="4">
        <v>7</v>
      </c>
      <c r="AS532" s="4">
        <v>7</v>
      </c>
      <c r="AT532" s="4">
        <v>6</v>
      </c>
      <c r="AU532" s="4">
        <v>4</v>
      </c>
      <c r="AZ532" s="4">
        <v>5</v>
      </c>
      <c r="BA532" s="4">
        <v>6</v>
      </c>
      <c r="BD532" s="4">
        <v>7</v>
      </c>
      <c r="BF532" s="4">
        <v>7</v>
      </c>
    </row>
    <row r="533" spans="1:62" ht="14" x14ac:dyDescent="0.15">
      <c r="A533" s="20" t="str">
        <f t="shared" si="8"/>
        <v>CustomerServiceExp[SQ012]</v>
      </c>
      <c r="B533" s="4" t="s">
        <v>795</v>
      </c>
      <c r="C533" s="4">
        <v>5</v>
      </c>
      <c r="F533" s="4">
        <v>1</v>
      </c>
      <c r="G533" s="4">
        <v>4</v>
      </c>
      <c r="I533" s="4">
        <v>5</v>
      </c>
      <c r="K533" s="4">
        <v>5</v>
      </c>
      <c r="M533" s="4">
        <v>6</v>
      </c>
      <c r="N533" s="4">
        <v>5</v>
      </c>
      <c r="P533" s="4">
        <v>6</v>
      </c>
      <c r="R533" s="4">
        <v>7</v>
      </c>
      <c r="S533" s="4">
        <v>6</v>
      </c>
      <c r="T533" s="4">
        <v>4</v>
      </c>
      <c r="V533" s="4">
        <v>6</v>
      </c>
      <c r="W533" s="4">
        <v>4</v>
      </c>
      <c r="X533" s="4">
        <v>6</v>
      </c>
      <c r="Y533" s="4">
        <v>6</v>
      </c>
      <c r="AA533" s="4">
        <v>2</v>
      </c>
      <c r="AC533" s="4">
        <v>3</v>
      </c>
      <c r="AF533" s="4">
        <v>5</v>
      </c>
      <c r="AH533" s="4">
        <v>4</v>
      </c>
      <c r="AJ533" s="4">
        <v>3</v>
      </c>
      <c r="AP533" s="4">
        <v>7</v>
      </c>
      <c r="AS533" s="4">
        <v>7</v>
      </c>
      <c r="AT533" s="4">
        <v>5</v>
      </c>
      <c r="AU533" s="4">
        <v>2</v>
      </c>
      <c r="AZ533" s="4">
        <v>4</v>
      </c>
      <c r="BA533" s="4">
        <v>6</v>
      </c>
      <c r="BD533" s="4">
        <v>6</v>
      </c>
      <c r="BF533" s="4">
        <v>6</v>
      </c>
    </row>
    <row r="534" spans="1:62" ht="14" x14ac:dyDescent="0.15">
      <c r="A534" s="20" t="str">
        <f t="shared" si="8"/>
        <v>CustomerServiceExp[SQ013]</v>
      </c>
      <c r="B534" s="4" t="s">
        <v>796</v>
      </c>
      <c r="C534" s="4">
        <v>5</v>
      </c>
      <c r="F534" s="4">
        <v>1</v>
      </c>
      <c r="G534" s="4">
        <v>4</v>
      </c>
      <c r="I534" s="4">
        <v>4</v>
      </c>
      <c r="K534" s="4">
        <v>5</v>
      </c>
      <c r="M534" s="4">
        <v>3</v>
      </c>
      <c r="N534" s="4">
        <v>6</v>
      </c>
      <c r="P534" s="4">
        <v>5</v>
      </c>
      <c r="R534" s="4">
        <v>7</v>
      </c>
      <c r="S534" s="4">
        <v>5</v>
      </c>
      <c r="T534" s="4">
        <v>3</v>
      </c>
      <c r="V534" s="4">
        <v>4</v>
      </c>
      <c r="W534" s="4">
        <v>4</v>
      </c>
      <c r="X534" s="4">
        <v>6</v>
      </c>
      <c r="Y534" s="4">
        <v>6</v>
      </c>
      <c r="AA534" s="4">
        <v>2</v>
      </c>
      <c r="AC534" s="4">
        <v>3</v>
      </c>
      <c r="AF534" s="4">
        <v>6</v>
      </c>
      <c r="AH534" s="4">
        <v>2</v>
      </c>
      <c r="AJ534" s="4">
        <v>1</v>
      </c>
      <c r="AP534" s="4">
        <v>7</v>
      </c>
      <c r="AS534" s="4">
        <v>7</v>
      </c>
      <c r="AT534" s="4">
        <v>5</v>
      </c>
      <c r="AU534" s="4">
        <v>2</v>
      </c>
      <c r="AZ534" s="4">
        <v>4</v>
      </c>
      <c r="BA534" s="4">
        <v>6</v>
      </c>
      <c r="BD534" s="4">
        <v>4</v>
      </c>
      <c r="BF534" s="4">
        <v>2</v>
      </c>
    </row>
    <row r="535" spans="1:62" ht="14" x14ac:dyDescent="0.15">
      <c r="A535" s="20" t="str">
        <f t="shared" si="8"/>
        <v>CustomerServiceExp[SQ014]</v>
      </c>
      <c r="B535" s="4" t="s">
        <v>797</v>
      </c>
      <c r="C535" s="4">
        <v>5</v>
      </c>
      <c r="F535" s="4">
        <v>1</v>
      </c>
      <c r="G535" s="4">
        <v>4</v>
      </c>
      <c r="I535" s="4">
        <v>5</v>
      </c>
      <c r="K535" s="4">
        <v>5</v>
      </c>
      <c r="M535" s="4">
        <v>3</v>
      </c>
      <c r="N535" s="4">
        <v>3</v>
      </c>
      <c r="P535" s="4">
        <v>5</v>
      </c>
      <c r="R535" s="4">
        <v>7</v>
      </c>
      <c r="S535" s="4">
        <v>6</v>
      </c>
      <c r="T535" s="4">
        <v>4</v>
      </c>
      <c r="V535" s="4">
        <v>5</v>
      </c>
      <c r="W535" s="4">
        <v>1</v>
      </c>
      <c r="X535" s="4">
        <v>1</v>
      </c>
      <c r="Y535" s="4">
        <v>6</v>
      </c>
      <c r="AA535" s="4">
        <v>2</v>
      </c>
      <c r="AC535" s="4">
        <v>3</v>
      </c>
      <c r="AF535" s="4">
        <v>3</v>
      </c>
      <c r="AH535" s="4">
        <v>2</v>
      </c>
      <c r="AJ535" s="4">
        <v>5</v>
      </c>
      <c r="AP535" s="4">
        <v>4</v>
      </c>
      <c r="AS535" s="4">
        <v>1</v>
      </c>
      <c r="AT535" s="4">
        <v>2</v>
      </c>
      <c r="AU535" s="4">
        <v>2</v>
      </c>
      <c r="AZ535" s="4">
        <v>3</v>
      </c>
      <c r="BA535" s="4">
        <v>5</v>
      </c>
      <c r="BD535" s="4">
        <v>6</v>
      </c>
      <c r="BF535" s="4">
        <v>2</v>
      </c>
    </row>
    <row r="536" spans="1:62" ht="14" x14ac:dyDescent="0.15">
      <c r="A536" s="20" t="str">
        <f t="shared" si="8"/>
        <v>CustomerServiceExp[SQ015]</v>
      </c>
      <c r="B536" s="4" t="s">
        <v>798</v>
      </c>
      <c r="C536" s="4">
        <v>5</v>
      </c>
      <c r="F536" s="4">
        <v>7</v>
      </c>
      <c r="G536" s="4">
        <v>4</v>
      </c>
      <c r="I536" s="4">
        <v>6</v>
      </c>
      <c r="K536" s="4">
        <v>6</v>
      </c>
      <c r="M536" s="4">
        <v>6</v>
      </c>
      <c r="N536" s="4">
        <v>5</v>
      </c>
      <c r="P536" s="4">
        <v>7</v>
      </c>
      <c r="R536" s="4">
        <v>7</v>
      </c>
      <c r="S536" s="4">
        <v>6</v>
      </c>
      <c r="T536" s="4">
        <v>3</v>
      </c>
      <c r="V536" s="4">
        <v>4</v>
      </c>
      <c r="W536" s="4">
        <v>4</v>
      </c>
      <c r="X536" s="4">
        <v>7</v>
      </c>
      <c r="Y536" s="4">
        <v>6</v>
      </c>
      <c r="AA536" s="4">
        <v>7</v>
      </c>
      <c r="AC536" s="4">
        <v>3</v>
      </c>
      <c r="AF536" s="4">
        <v>6</v>
      </c>
      <c r="AH536" s="4">
        <v>4</v>
      </c>
      <c r="AJ536" s="4">
        <v>6</v>
      </c>
      <c r="AP536" s="4">
        <v>3</v>
      </c>
      <c r="AS536" s="4">
        <v>6</v>
      </c>
      <c r="AT536" s="4">
        <v>3</v>
      </c>
      <c r="AU536" s="4">
        <v>3</v>
      </c>
      <c r="AZ536" s="4">
        <v>4</v>
      </c>
      <c r="BA536" s="4">
        <v>6</v>
      </c>
      <c r="BD536" s="4">
        <v>4</v>
      </c>
      <c r="BF536" s="4">
        <v>3</v>
      </c>
    </row>
    <row r="537" spans="1:62" ht="14" x14ac:dyDescent="0.15">
      <c r="A537" s="20" t="str">
        <f t="shared" si="8"/>
        <v>CustomerServiceExp[SQ016]</v>
      </c>
      <c r="B537" s="4" t="s">
        <v>799</v>
      </c>
      <c r="C537" s="4">
        <v>5</v>
      </c>
      <c r="F537" s="4">
        <v>7</v>
      </c>
      <c r="G537" s="4">
        <v>4</v>
      </c>
      <c r="I537" s="4">
        <v>6</v>
      </c>
      <c r="K537" s="4">
        <v>6</v>
      </c>
      <c r="M537" s="4">
        <v>6</v>
      </c>
      <c r="N537" s="4">
        <v>5</v>
      </c>
      <c r="P537" s="4">
        <v>7</v>
      </c>
      <c r="R537" s="4">
        <v>2</v>
      </c>
      <c r="S537" s="4">
        <v>7</v>
      </c>
      <c r="T537" s="4">
        <v>5</v>
      </c>
      <c r="V537" s="4">
        <v>6</v>
      </c>
      <c r="W537" s="4">
        <v>3</v>
      </c>
      <c r="X537" s="4">
        <v>6</v>
      </c>
      <c r="Y537" s="4">
        <v>6</v>
      </c>
      <c r="AA537" s="4">
        <v>6</v>
      </c>
      <c r="AC537" s="4">
        <v>3</v>
      </c>
      <c r="AF537" s="4">
        <v>7</v>
      </c>
      <c r="AH537" s="4">
        <v>5</v>
      </c>
      <c r="AJ537" s="4">
        <v>7</v>
      </c>
      <c r="AP537" s="4">
        <v>5</v>
      </c>
      <c r="AS537" s="4">
        <v>7</v>
      </c>
      <c r="AT537" s="4">
        <v>4</v>
      </c>
      <c r="AU537" s="4">
        <v>5</v>
      </c>
      <c r="AZ537" s="4">
        <v>7</v>
      </c>
      <c r="BA537" s="4">
        <v>6</v>
      </c>
      <c r="BD537" s="4">
        <v>6</v>
      </c>
      <c r="BF537" s="4">
        <v>6</v>
      </c>
    </row>
    <row r="538" spans="1:62" ht="14" x14ac:dyDescent="0.15">
      <c r="A538" s="20" t="str">
        <f t="shared" si="8"/>
        <v>CustomerServiceExp[SQ017]</v>
      </c>
      <c r="B538" s="4" t="s">
        <v>800</v>
      </c>
      <c r="C538" s="4">
        <v>5</v>
      </c>
      <c r="F538" s="4">
        <v>1</v>
      </c>
      <c r="G538" s="4">
        <v>4</v>
      </c>
      <c r="I538" s="4">
        <v>6</v>
      </c>
      <c r="K538" s="4">
        <v>5</v>
      </c>
      <c r="M538" s="4">
        <v>6</v>
      </c>
      <c r="N538" s="4">
        <v>5</v>
      </c>
      <c r="P538" s="4">
        <v>7</v>
      </c>
      <c r="R538" s="4">
        <v>1</v>
      </c>
      <c r="S538" s="4">
        <v>4</v>
      </c>
      <c r="T538" s="4">
        <v>5</v>
      </c>
      <c r="V538" s="4">
        <v>7</v>
      </c>
      <c r="W538" s="4">
        <v>5</v>
      </c>
      <c r="X538" s="4">
        <v>5</v>
      </c>
      <c r="Y538" s="4">
        <v>6</v>
      </c>
      <c r="AA538" s="4">
        <v>7</v>
      </c>
      <c r="AC538" s="4">
        <v>2</v>
      </c>
      <c r="AF538" s="4">
        <v>6</v>
      </c>
      <c r="AH538" s="4">
        <v>5</v>
      </c>
      <c r="AJ538" s="4">
        <v>7</v>
      </c>
      <c r="AP538" s="4">
        <v>4</v>
      </c>
      <c r="AS538" s="4">
        <v>7</v>
      </c>
      <c r="AT538" s="4">
        <v>1</v>
      </c>
      <c r="AU538" s="4">
        <v>4</v>
      </c>
      <c r="AZ538" s="4">
        <v>6</v>
      </c>
      <c r="BA538" s="4">
        <v>5</v>
      </c>
      <c r="BD538" s="4">
        <v>6</v>
      </c>
      <c r="BF538" s="4">
        <v>6</v>
      </c>
    </row>
    <row r="539" spans="1:62" ht="14" x14ac:dyDescent="0.15">
      <c r="A539" s="20" t="str">
        <f t="shared" si="8"/>
        <v>CustomerServiceExp[SQ018]</v>
      </c>
      <c r="B539" s="4" t="s">
        <v>801</v>
      </c>
      <c r="C539" s="4">
        <v>5</v>
      </c>
      <c r="F539" s="4">
        <v>6</v>
      </c>
      <c r="G539" s="4">
        <v>4</v>
      </c>
      <c r="I539" s="4">
        <v>6</v>
      </c>
      <c r="K539" s="4">
        <v>6</v>
      </c>
      <c r="M539" s="4">
        <v>7</v>
      </c>
      <c r="N539" s="4">
        <v>4</v>
      </c>
      <c r="P539" s="4">
        <v>6</v>
      </c>
      <c r="R539" s="4">
        <v>1</v>
      </c>
      <c r="S539" s="4">
        <v>6</v>
      </c>
      <c r="T539" s="4">
        <v>6</v>
      </c>
      <c r="V539" s="4">
        <v>6</v>
      </c>
      <c r="W539" s="4">
        <v>5</v>
      </c>
      <c r="X539" s="4">
        <v>2</v>
      </c>
      <c r="Y539" s="4">
        <v>6</v>
      </c>
      <c r="AA539" s="4">
        <v>7</v>
      </c>
      <c r="AC539" s="4">
        <v>3</v>
      </c>
      <c r="AF539" s="4">
        <v>3</v>
      </c>
      <c r="AH539" s="4">
        <v>6</v>
      </c>
      <c r="AJ539" s="4">
        <v>7</v>
      </c>
      <c r="AP539" s="4">
        <v>5</v>
      </c>
      <c r="AS539" s="4">
        <v>7</v>
      </c>
      <c r="AT539" s="4">
        <v>4</v>
      </c>
      <c r="AU539" s="4">
        <v>4</v>
      </c>
      <c r="AZ539" s="4">
        <v>6</v>
      </c>
      <c r="BA539" s="4">
        <v>7</v>
      </c>
      <c r="BD539" s="4">
        <v>6</v>
      </c>
      <c r="BF539" s="4">
        <v>6</v>
      </c>
    </row>
    <row r="540" spans="1:62" ht="14" x14ac:dyDescent="0.15">
      <c r="A540" s="20" t="str">
        <f t="shared" si="8"/>
        <v>CustomerServiceExp[SQ019]</v>
      </c>
      <c r="B540" s="4" t="s">
        <v>802</v>
      </c>
      <c r="C540" s="4">
        <v>5</v>
      </c>
      <c r="F540" s="4">
        <v>7</v>
      </c>
      <c r="G540" s="4">
        <v>4</v>
      </c>
      <c r="I540" s="4">
        <v>6</v>
      </c>
      <c r="K540" s="4">
        <v>4</v>
      </c>
      <c r="M540" s="4">
        <v>6</v>
      </c>
      <c r="N540" s="4">
        <v>6</v>
      </c>
      <c r="P540" s="4">
        <v>5</v>
      </c>
      <c r="R540" s="4">
        <v>7</v>
      </c>
      <c r="S540" s="4">
        <v>3</v>
      </c>
      <c r="T540" s="4">
        <v>6</v>
      </c>
      <c r="V540" s="4">
        <v>6</v>
      </c>
      <c r="W540" s="4">
        <v>2</v>
      </c>
      <c r="X540" s="4">
        <v>6</v>
      </c>
      <c r="Y540" s="4">
        <v>6</v>
      </c>
      <c r="AA540" s="4">
        <v>7</v>
      </c>
      <c r="AC540" s="4">
        <v>3</v>
      </c>
      <c r="AF540" s="4">
        <v>7</v>
      </c>
      <c r="AH540" s="4">
        <v>6</v>
      </c>
      <c r="AJ540" s="4">
        <v>6</v>
      </c>
      <c r="AP540" s="4">
        <v>7</v>
      </c>
      <c r="AS540" s="4">
        <v>5</v>
      </c>
      <c r="AT540" s="4">
        <v>6</v>
      </c>
      <c r="AU540" s="4">
        <v>2</v>
      </c>
      <c r="AZ540" s="4">
        <v>5</v>
      </c>
      <c r="BA540" s="4">
        <v>6</v>
      </c>
      <c r="BD540" s="4">
        <v>6</v>
      </c>
      <c r="BF540" s="4">
        <v>6</v>
      </c>
    </row>
    <row r="541" spans="1:62" x14ac:dyDescent="0.15">
      <c r="A541" s="20"/>
    </row>
    <row r="542" spans="1:62" x14ac:dyDescent="0.15">
      <c r="A542" s="20"/>
      <c r="B542" s="116" t="s">
        <v>274</v>
      </c>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c r="AT542" s="117"/>
      <c r="AU542" s="117"/>
      <c r="AV542" s="117"/>
      <c r="AW542" s="117"/>
      <c r="AX542" s="117"/>
      <c r="AY542" s="117"/>
      <c r="AZ542" s="117"/>
      <c r="BA542" s="117"/>
      <c r="BB542" s="117"/>
      <c r="BC542" s="117"/>
      <c r="BD542" s="117"/>
      <c r="BE542" s="117"/>
      <c r="BF542" s="117"/>
      <c r="BG542" s="117"/>
      <c r="BH542" s="117"/>
      <c r="BI542" s="117"/>
      <c r="BJ542" s="117"/>
    </row>
    <row r="543" spans="1:62" ht="14" x14ac:dyDescent="0.15">
      <c r="A543" s="20" t="str">
        <f t="shared" si="8"/>
        <v>Kontakt[SQ001]</v>
      </c>
      <c r="B543" s="4" t="s">
        <v>275</v>
      </c>
      <c r="C543" s="4" t="s">
        <v>1270</v>
      </c>
      <c r="D543" s="4" t="s">
        <v>1271</v>
      </c>
      <c r="E543" s="4" t="s">
        <v>1272</v>
      </c>
      <c r="F543" s="4" t="s">
        <v>1273</v>
      </c>
      <c r="G543" s="4" t="s">
        <v>1274</v>
      </c>
      <c r="H543" s="4" t="s">
        <v>1275</v>
      </c>
      <c r="I543" s="4" t="s">
        <v>1276</v>
      </c>
      <c r="J543" s="4" t="s">
        <v>1277</v>
      </c>
      <c r="K543" s="4" t="s">
        <v>1278</v>
      </c>
      <c r="L543" s="4" t="s">
        <v>1279</v>
      </c>
      <c r="M543" s="4" t="s">
        <v>1280</v>
      </c>
      <c r="N543" s="4" t="s">
        <v>1281</v>
      </c>
      <c r="O543" s="4" t="s">
        <v>1282</v>
      </c>
      <c r="P543" s="4" t="s">
        <v>1283</v>
      </c>
      <c r="Q543" s="4" t="s">
        <v>1284</v>
      </c>
      <c r="R543" s="4" t="s">
        <v>1285</v>
      </c>
      <c r="S543" s="4" t="s">
        <v>1286</v>
      </c>
      <c r="T543" s="4" t="s">
        <v>1287</v>
      </c>
      <c r="U543" s="4" t="s">
        <v>1288</v>
      </c>
      <c r="V543" s="4" t="s">
        <v>1289</v>
      </c>
      <c r="W543" s="4" t="s">
        <v>1290</v>
      </c>
      <c r="X543" s="4" t="s">
        <v>1291</v>
      </c>
      <c r="Y543" s="4" t="s">
        <v>1292</v>
      </c>
      <c r="Z543" s="4" t="s">
        <v>1293</v>
      </c>
      <c r="AA543" s="4" t="s">
        <v>1294</v>
      </c>
      <c r="AB543" s="4" t="s">
        <v>1295</v>
      </c>
      <c r="AC543" s="4" t="s">
        <v>1296</v>
      </c>
      <c r="AD543" s="4" t="s">
        <v>1297</v>
      </c>
      <c r="AE543" s="4" t="s">
        <v>1298</v>
      </c>
      <c r="AF543" s="4" t="s">
        <v>1299</v>
      </c>
      <c r="AG543" s="4" t="s">
        <v>1300</v>
      </c>
      <c r="AH543" s="4" t="s">
        <v>1301</v>
      </c>
      <c r="AI543" s="4" t="s">
        <v>1302</v>
      </c>
      <c r="AJ543" s="4" t="s">
        <v>1303</v>
      </c>
      <c r="AK543" s="4" t="s">
        <v>1403</v>
      </c>
      <c r="AL543" s="4" t="s">
        <v>1404</v>
      </c>
      <c r="AM543" s="4" t="s">
        <v>1405</v>
      </c>
      <c r="AN543" s="4" t="s">
        <v>1406</v>
      </c>
      <c r="AO543" s="4" t="s">
        <v>1407</v>
      </c>
      <c r="AP543" s="4" t="s">
        <v>1408</v>
      </c>
      <c r="AQ543" s="4" t="s">
        <v>1409</v>
      </c>
      <c r="AR543" s="4" t="s">
        <v>1410</v>
      </c>
      <c r="AS543" s="4" t="s">
        <v>1411</v>
      </c>
      <c r="AT543" s="4" t="s">
        <v>1412</v>
      </c>
      <c r="AU543" s="4" t="s">
        <v>1413</v>
      </c>
      <c r="AV543" s="4" t="s">
        <v>1414</v>
      </c>
      <c r="AW543" s="4" t="s">
        <v>1415</v>
      </c>
      <c r="AY543" s="4" t="s">
        <v>1416</v>
      </c>
      <c r="AZ543" s="4" t="s">
        <v>1417</v>
      </c>
      <c r="BA543" s="4" t="s">
        <v>1418</v>
      </c>
      <c r="BB543" s="4" t="s">
        <v>1419</v>
      </c>
      <c r="BC543" s="4" t="s">
        <v>1420</v>
      </c>
      <c r="BD543" s="4" t="s">
        <v>1421</v>
      </c>
      <c r="BE543" s="4" t="s">
        <v>1422</v>
      </c>
      <c r="BF543" s="4" t="s">
        <v>1423</v>
      </c>
      <c r="BG543" s="4" t="s">
        <v>1424</v>
      </c>
      <c r="BH543" s="4" t="s">
        <v>1425</v>
      </c>
      <c r="BI543" s="4" t="s">
        <v>1426</v>
      </c>
      <c r="BJ543" s="4" t="s">
        <v>1427</v>
      </c>
    </row>
    <row r="544" spans="1:62" ht="14" x14ac:dyDescent="0.15">
      <c r="A544" s="20" t="str">
        <f t="shared" si="8"/>
        <v>Kontakt[SQ002]</v>
      </c>
      <c r="B544" s="4" t="s">
        <v>276</v>
      </c>
      <c r="C544" s="4" t="s">
        <v>1304</v>
      </c>
      <c r="D544" s="4" t="s">
        <v>1305</v>
      </c>
      <c r="E544" s="4" t="s">
        <v>1306</v>
      </c>
      <c r="F544" s="4" t="s">
        <v>1307</v>
      </c>
      <c r="G544" s="4" t="s">
        <v>1308</v>
      </c>
      <c r="H544" s="4" t="s">
        <v>1309</v>
      </c>
      <c r="I544" s="4" t="s">
        <v>1310</v>
      </c>
      <c r="J544" s="4" t="s">
        <v>1311</v>
      </c>
      <c r="K544" s="4" t="s">
        <v>1312</v>
      </c>
      <c r="L544" s="4" t="s">
        <v>1313</v>
      </c>
      <c r="M544" s="4" t="s">
        <v>1314</v>
      </c>
      <c r="N544" s="4" t="s">
        <v>1315</v>
      </c>
      <c r="O544" s="4" t="s">
        <v>1316</v>
      </c>
      <c r="P544" s="4" t="s">
        <v>1317</v>
      </c>
      <c r="Q544" s="4" t="s">
        <v>1318</v>
      </c>
      <c r="R544" s="4" t="s">
        <v>1319</v>
      </c>
      <c r="S544" s="4" t="s">
        <v>1320</v>
      </c>
      <c r="T544" s="4" t="s">
        <v>1321</v>
      </c>
      <c r="U544" s="4" t="s">
        <v>1322</v>
      </c>
      <c r="V544" s="4" t="s">
        <v>1323</v>
      </c>
      <c r="W544" s="4" t="s">
        <v>1324</v>
      </c>
      <c r="X544" s="4" t="s">
        <v>1325</v>
      </c>
      <c r="Y544" s="4" t="s">
        <v>1308</v>
      </c>
      <c r="Z544" s="4" t="s">
        <v>1326</v>
      </c>
      <c r="AA544" s="4" t="s">
        <v>1327</v>
      </c>
      <c r="AB544" s="4" t="s">
        <v>1328</v>
      </c>
      <c r="AC544" s="4" t="s">
        <v>1329</v>
      </c>
      <c r="AD544" s="4" t="s">
        <v>1330</v>
      </c>
      <c r="AE544" s="4" t="s">
        <v>1331</v>
      </c>
      <c r="AF544" s="4" t="s">
        <v>1332</v>
      </c>
      <c r="AG544" s="4" t="s">
        <v>1333</v>
      </c>
      <c r="AH544" s="4" t="s">
        <v>1334</v>
      </c>
      <c r="AI544" s="4" t="s">
        <v>1335</v>
      </c>
      <c r="AJ544" s="4" t="s">
        <v>1311</v>
      </c>
      <c r="AK544" s="4" t="s">
        <v>1428</v>
      </c>
      <c r="AL544" s="4" t="s">
        <v>1429</v>
      </c>
      <c r="AM544" s="4" t="s">
        <v>1430</v>
      </c>
      <c r="AN544" s="4" t="s">
        <v>1431</v>
      </c>
      <c r="AO544" s="4" t="s">
        <v>1432</v>
      </c>
      <c r="AP544" s="4" t="s">
        <v>1433</v>
      </c>
      <c r="AQ544" s="4" t="s">
        <v>1333</v>
      </c>
      <c r="AR544" s="4" t="s">
        <v>1434</v>
      </c>
      <c r="AS544" s="4" t="s">
        <v>1435</v>
      </c>
      <c r="AT544" s="4" t="s">
        <v>1436</v>
      </c>
      <c r="AU544" s="4" t="s">
        <v>1437</v>
      </c>
      <c r="AV544" s="4" t="s">
        <v>1438</v>
      </c>
      <c r="AW544" s="4" t="s">
        <v>1439</v>
      </c>
      <c r="AY544" s="4" t="s">
        <v>1440</v>
      </c>
      <c r="AZ544" s="4" t="s">
        <v>1441</v>
      </c>
      <c r="BA544" s="4" t="s">
        <v>1438</v>
      </c>
      <c r="BB544" s="4" t="s">
        <v>1442</v>
      </c>
      <c r="BC544" s="4" t="s">
        <v>1443</v>
      </c>
      <c r="BD544" s="4" t="s">
        <v>1444</v>
      </c>
      <c r="BE544" s="4" t="s">
        <v>1445</v>
      </c>
      <c r="BF544" s="4" t="s">
        <v>1446</v>
      </c>
      <c r="BG544" s="4" t="s">
        <v>1447</v>
      </c>
      <c r="BH544" s="4" t="s">
        <v>1448</v>
      </c>
      <c r="BI544" s="4" t="s">
        <v>1449</v>
      </c>
      <c r="BJ544" s="4" t="s">
        <v>1450</v>
      </c>
    </row>
    <row r="545" spans="1:62" ht="14" x14ac:dyDescent="0.15">
      <c r="A545" s="20" t="str">
        <f t="shared" si="8"/>
        <v>Kontakt[SQ003]</v>
      </c>
      <c r="B545" s="4" t="s">
        <v>277</v>
      </c>
      <c r="C545" s="4" t="s">
        <v>1336</v>
      </c>
      <c r="D545" s="4" t="s">
        <v>1337</v>
      </c>
      <c r="E545" s="4" t="s">
        <v>1338</v>
      </c>
      <c r="F545" s="4" t="s">
        <v>1339</v>
      </c>
      <c r="G545" s="4" t="s">
        <v>1340</v>
      </c>
      <c r="H545" s="4" t="s">
        <v>1341</v>
      </c>
      <c r="I545" s="4" t="s">
        <v>1342</v>
      </c>
      <c r="J545" s="4" t="s">
        <v>1343</v>
      </c>
      <c r="K545" s="4" t="s">
        <v>1344</v>
      </c>
      <c r="L545" s="4" t="s">
        <v>1345</v>
      </c>
      <c r="M545" s="4" t="s">
        <v>1346</v>
      </c>
      <c r="N545" s="4" t="s">
        <v>1347</v>
      </c>
      <c r="O545" s="4" t="s">
        <v>1348</v>
      </c>
      <c r="P545" s="4" t="s">
        <v>1349</v>
      </c>
      <c r="Q545" s="4" t="s">
        <v>1350</v>
      </c>
      <c r="R545" s="4" t="s">
        <v>1351</v>
      </c>
      <c r="S545" s="4" t="s">
        <v>1352</v>
      </c>
      <c r="T545" s="4" t="s">
        <v>1342</v>
      </c>
      <c r="U545" s="4" t="s">
        <v>1353</v>
      </c>
      <c r="V545" s="4" t="s">
        <v>1354</v>
      </c>
      <c r="W545" s="4" t="s">
        <v>1355</v>
      </c>
      <c r="X545" s="4" t="s">
        <v>1356</v>
      </c>
      <c r="Y545" s="4" t="s">
        <v>1357</v>
      </c>
      <c r="Z545" s="4" t="s">
        <v>1358</v>
      </c>
      <c r="AA545" s="4" t="s">
        <v>1359</v>
      </c>
      <c r="AB545" s="4" t="s">
        <v>1360</v>
      </c>
      <c r="AC545" s="4" t="s">
        <v>1361</v>
      </c>
      <c r="AD545" s="4" t="s">
        <v>1362</v>
      </c>
      <c r="AE545" s="4" t="s">
        <v>1363</v>
      </c>
      <c r="AF545" s="4" t="s">
        <v>1364</v>
      </c>
      <c r="AG545" s="4" t="s">
        <v>1365</v>
      </c>
      <c r="AH545" s="4" t="s">
        <v>1366</v>
      </c>
      <c r="AI545" s="4" t="s">
        <v>1367</v>
      </c>
      <c r="AJ545" s="4" t="s">
        <v>1367</v>
      </c>
      <c r="AK545" s="4" t="s">
        <v>1451</v>
      </c>
      <c r="AL545" s="4" t="s">
        <v>1452</v>
      </c>
      <c r="AM545" s="4" t="s">
        <v>1453</v>
      </c>
      <c r="AN545" s="4" t="s">
        <v>1454</v>
      </c>
      <c r="AO545" s="4" t="s">
        <v>1455</v>
      </c>
      <c r="AP545" s="4" t="s">
        <v>1456</v>
      </c>
      <c r="AQ545" s="4" t="s">
        <v>1457</v>
      </c>
      <c r="AR545" s="4" t="s">
        <v>1458</v>
      </c>
      <c r="AS545" s="4" t="s">
        <v>1459</v>
      </c>
      <c r="AT545" s="4" t="s">
        <v>1460</v>
      </c>
      <c r="AU545" s="4" t="s">
        <v>1461</v>
      </c>
      <c r="AV545" s="4" t="s">
        <v>1351</v>
      </c>
      <c r="AW545" s="4" t="s">
        <v>1462</v>
      </c>
      <c r="AY545" s="4" t="s">
        <v>1463</v>
      </c>
      <c r="AZ545" s="4" t="s">
        <v>1464</v>
      </c>
      <c r="BA545" s="4" t="s">
        <v>1465</v>
      </c>
      <c r="BB545" s="4" t="s">
        <v>1466</v>
      </c>
      <c r="BC545" s="4" t="s">
        <v>1467</v>
      </c>
      <c r="BD545" s="4" t="s">
        <v>1468</v>
      </c>
      <c r="BE545" s="4" t="s">
        <v>1346</v>
      </c>
      <c r="BF545" s="4" t="s">
        <v>1469</v>
      </c>
      <c r="BG545" s="4" t="s">
        <v>1470</v>
      </c>
      <c r="BH545" s="4" t="s">
        <v>1471</v>
      </c>
      <c r="BI545" s="4" t="s">
        <v>1472</v>
      </c>
      <c r="BJ545" s="4" t="s">
        <v>1473</v>
      </c>
    </row>
    <row r="546" spans="1:62" ht="14" x14ac:dyDescent="0.15">
      <c r="A546" s="20" t="str">
        <f t="shared" si="8"/>
        <v>Gutschein</v>
      </c>
      <c r="B546" s="4" t="s">
        <v>278</v>
      </c>
      <c r="C546" s="4" t="s">
        <v>1368</v>
      </c>
      <c r="D546" s="4" t="s">
        <v>1369</v>
      </c>
      <c r="E546" s="4" t="s">
        <v>1370</v>
      </c>
      <c r="F546" s="4" t="s">
        <v>1368</v>
      </c>
      <c r="G546" s="4" t="s">
        <v>1368</v>
      </c>
      <c r="H546" s="4" t="s">
        <v>1368</v>
      </c>
      <c r="I546" s="4" t="s">
        <v>1369</v>
      </c>
      <c r="J546" s="4" t="s">
        <v>1369</v>
      </c>
      <c r="K546" s="4" t="s">
        <v>1368</v>
      </c>
      <c r="L546" s="4" t="s">
        <v>1370</v>
      </c>
      <c r="M546" s="4" t="s">
        <v>1370</v>
      </c>
      <c r="N546" s="4" t="s">
        <v>1368</v>
      </c>
      <c r="O546" s="4" t="s">
        <v>1369</v>
      </c>
      <c r="P546" s="4" t="s">
        <v>1370</v>
      </c>
      <c r="Q546" s="4" t="s">
        <v>1369</v>
      </c>
      <c r="R546" s="4" t="s">
        <v>1369</v>
      </c>
      <c r="S546" s="4" t="s">
        <v>1368</v>
      </c>
      <c r="T546" s="4" t="s">
        <v>1369</v>
      </c>
      <c r="U546" s="4" t="s">
        <v>1368</v>
      </c>
      <c r="V546" s="4" t="s">
        <v>1370</v>
      </c>
      <c r="W546" s="4" t="s">
        <v>1369</v>
      </c>
      <c r="X546" s="4" t="s">
        <v>1368</v>
      </c>
      <c r="Y546" s="4" t="s">
        <v>1369</v>
      </c>
      <c r="Z546" s="4" t="s">
        <v>1370</v>
      </c>
      <c r="AA546" s="4" t="s">
        <v>1370</v>
      </c>
      <c r="AB546" s="4" t="s">
        <v>1369</v>
      </c>
      <c r="AC546" s="4" t="s">
        <v>1369</v>
      </c>
      <c r="AD546" s="4" t="s">
        <v>1370</v>
      </c>
      <c r="AE546" s="4" t="s">
        <v>1370</v>
      </c>
      <c r="AF546" s="4" t="s">
        <v>1369</v>
      </c>
      <c r="AG546" s="4" t="s">
        <v>1368</v>
      </c>
      <c r="AH546" s="4" t="s">
        <v>1370</v>
      </c>
      <c r="AI546" s="4" t="s">
        <v>1370</v>
      </c>
      <c r="AJ546" s="4" t="s">
        <v>1370</v>
      </c>
      <c r="AK546" s="4" t="s">
        <v>1369</v>
      </c>
      <c r="AL546" s="4" t="s">
        <v>1368</v>
      </c>
      <c r="AM546" s="4" t="s">
        <v>1368</v>
      </c>
      <c r="AN546" s="4" t="s">
        <v>1368</v>
      </c>
      <c r="AO546" s="4" t="s">
        <v>1370</v>
      </c>
      <c r="AP546" s="4" t="s">
        <v>1370</v>
      </c>
      <c r="AQ546" s="4" t="s">
        <v>1368</v>
      </c>
      <c r="AR546" s="4" t="s">
        <v>1369</v>
      </c>
      <c r="AS546" s="4" t="s">
        <v>1369</v>
      </c>
      <c r="AT546" s="4" t="s">
        <v>1368</v>
      </c>
      <c r="AU546" s="4" t="s">
        <v>1368</v>
      </c>
      <c r="AV546" s="4" t="s">
        <v>1370</v>
      </c>
      <c r="AW546" s="4" t="s">
        <v>1370</v>
      </c>
      <c r="AX546" s="4" t="s">
        <v>1368</v>
      </c>
      <c r="AY546" s="4" t="s">
        <v>1369</v>
      </c>
      <c r="AZ546" s="4" t="s">
        <v>1370</v>
      </c>
      <c r="BA546" s="4" t="s">
        <v>1368</v>
      </c>
      <c r="BB546" s="4" t="s">
        <v>1368</v>
      </c>
      <c r="BC546" s="4" t="s">
        <v>1370</v>
      </c>
      <c r="BD546" s="4" t="s">
        <v>1369</v>
      </c>
      <c r="BE546" s="4" t="s">
        <v>1369</v>
      </c>
      <c r="BF546" s="4" t="s">
        <v>1368</v>
      </c>
      <c r="BG546" s="4" t="s">
        <v>1368</v>
      </c>
      <c r="BH546" s="4" t="s">
        <v>1370</v>
      </c>
      <c r="BI546" s="4" t="s">
        <v>1370</v>
      </c>
      <c r="BJ546" s="4" t="s">
        <v>1368</v>
      </c>
    </row>
    <row r="547" spans="1:62" ht="14" x14ac:dyDescent="0.15">
      <c r="A547" s="20" t="str">
        <f t="shared" si="8"/>
        <v>Interview</v>
      </c>
      <c r="B547" s="4" t="s">
        <v>66</v>
      </c>
      <c r="C547" s="4" t="s">
        <v>71</v>
      </c>
      <c r="D547" s="4" t="s">
        <v>155</v>
      </c>
      <c r="E547" s="4" t="s">
        <v>71</v>
      </c>
      <c r="F547" s="4" t="s">
        <v>155</v>
      </c>
      <c r="G547" s="4" t="s">
        <v>155</v>
      </c>
      <c r="H547" s="4" t="s">
        <v>155</v>
      </c>
      <c r="I547" s="4" t="s">
        <v>71</v>
      </c>
      <c r="J547" s="4" t="s">
        <v>71</v>
      </c>
      <c r="K547" s="4" t="s">
        <v>71</v>
      </c>
      <c r="L547" s="4" t="s">
        <v>155</v>
      </c>
      <c r="M547" s="4" t="s">
        <v>155</v>
      </c>
      <c r="N547" s="4" t="s">
        <v>155</v>
      </c>
      <c r="O547" s="4" t="s">
        <v>71</v>
      </c>
      <c r="P547" s="4" t="s">
        <v>155</v>
      </c>
      <c r="Q547" s="4" t="s">
        <v>155</v>
      </c>
      <c r="R547" s="4" t="s">
        <v>155</v>
      </c>
      <c r="S547" s="4" t="s">
        <v>155</v>
      </c>
      <c r="T547" s="4" t="s">
        <v>71</v>
      </c>
      <c r="U547" s="4" t="s">
        <v>155</v>
      </c>
      <c r="V547" s="4" t="s">
        <v>155</v>
      </c>
      <c r="W547" s="4" t="s">
        <v>155</v>
      </c>
      <c r="X547" s="4" t="s">
        <v>71</v>
      </c>
      <c r="Y547" s="4" t="s">
        <v>155</v>
      </c>
      <c r="Z547" s="4" t="s">
        <v>71</v>
      </c>
      <c r="AA547" s="4" t="s">
        <v>155</v>
      </c>
      <c r="AB547" s="4" t="s">
        <v>71</v>
      </c>
      <c r="AC547" s="4" t="s">
        <v>155</v>
      </c>
      <c r="AD547" s="4" t="s">
        <v>71</v>
      </c>
      <c r="AE547" s="4" t="s">
        <v>155</v>
      </c>
      <c r="AF547" s="4" t="s">
        <v>155</v>
      </c>
      <c r="AG547" s="4" t="s">
        <v>71</v>
      </c>
      <c r="AH547" s="4" t="s">
        <v>71</v>
      </c>
      <c r="AI547" s="4" t="s">
        <v>155</v>
      </c>
      <c r="AJ547" s="4" t="s">
        <v>71</v>
      </c>
      <c r="AK547" s="4" t="s">
        <v>71</v>
      </c>
      <c r="AL547" s="4" t="s">
        <v>155</v>
      </c>
      <c r="AM547" s="4" t="s">
        <v>71</v>
      </c>
      <c r="AN547" s="4" t="s">
        <v>155</v>
      </c>
      <c r="AO547" s="4" t="s">
        <v>71</v>
      </c>
      <c r="AP547" s="4" t="s">
        <v>155</v>
      </c>
      <c r="AQ547" s="4" t="s">
        <v>71</v>
      </c>
      <c r="AR547" s="4" t="s">
        <v>71</v>
      </c>
      <c r="AS547" s="4" t="s">
        <v>71</v>
      </c>
      <c r="AT547" s="4" t="s">
        <v>155</v>
      </c>
      <c r="AU547" s="4" t="s">
        <v>155</v>
      </c>
      <c r="AV547" s="4" t="s">
        <v>71</v>
      </c>
      <c r="AW547" s="4" t="s">
        <v>155</v>
      </c>
      <c r="AX547" s="4" t="s">
        <v>71</v>
      </c>
      <c r="AY547" s="4" t="s">
        <v>71</v>
      </c>
      <c r="AZ547" s="4" t="s">
        <v>155</v>
      </c>
      <c r="BA547" s="4" t="s">
        <v>71</v>
      </c>
      <c r="BB547" s="4" t="s">
        <v>71</v>
      </c>
      <c r="BC547" s="4" t="s">
        <v>71</v>
      </c>
      <c r="BD547" s="4" t="s">
        <v>71</v>
      </c>
      <c r="BE547" s="4" t="s">
        <v>71</v>
      </c>
      <c r="BF547" s="4" t="s">
        <v>155</v>
      </c>
      <c r="BG547" s="4" t="s">
        <v>71</v>
      </c>
      <c r="BH547" s="4" t="s">
        <v>71</v>
      </c>
      <c r="BI547" s="4" t="s">
        <v>155</v>
      </c>
      <c r="BJ547" s="4" t="s">
        <v>155</v>
      </c>
    </row>
    <row r="549" spans="1:62" x14ac:dyDescent="0.15">
      <c r="B549" s="116" t="s">
        <v>1371</v>
      </c>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c r="AT549" s="117"/>
      <c r="AU549" s="117"/>
      <c r="AV549" s="117"/>
      <c r="AW549" s="117"/>
      <c r="AX549" s="117"/>
      <c r="AY549" s="117"/>
      <c r="AZ549" s="117"/>
      <c r="BA549" s="117"/>
      <c r="BB549" s="117"/>
      <c r="BC549" s="117"/>
      <c r="BD549" s="117"/>
      <c r="BE549" s="117"/>
      <c r="BF549" s="117"/>
      <c r="BG549" s="117"/>
      <c r="BH549" s="117"/>
      <c r="BI549" s="117"/>
      <c r="BJ549" s="117"/>
    </row>
    <row r="550" spans="1:62" ht="14" x14ac:dyDescent="0.15">
      <c r="A550" s="20" t="str">
        <f t="shared" ref="A550:A558" si="9">LEFT(B550,(FIND(" ",B550,1)-2))</f>
        <v>interviewtime</v>
      </c>
      <c r="B550" s="4" t="s">
        <v>1168</v>
      </c>
      <c r="C550" s="4">
        <v>1529.94</v>
      </c>
      <c r="D550" s="4">
        <v>1090.75</v>
      </c>
      <c r="E550" s="4">
        <v>7504.47</v>
      </c>
      <c r="F550" s="4">
        <v>10349.5</v>
      </c>
      <c r="G550" s="4">
        <v>4514.6499999999996</v>
      </c>
      <c r="H550" s="4">
        <v>5452.4</v>
      </c>
      <c r="I550" s="4">
        <v>6099.75</v>
      </c>
      <c r="J550" s="4">
        <v>156842</v>
      </c>
      <c r="K550" s="4">
        <v>1966.56</v>
      </c>
      <c r="L550" s="4">
        <v>5667.39</v>
      </c>
      <c r="M550" s="4">
        <v>5567.33</v>
      </c>
      <c r="N550" s="4">
        <v>5080.01</v>
      </c>
      <c r="O550" s="4">
        <v>3818.27</v>
      </c>
      <c r="P550" s="4">
        <v>5727.86</v>
      </c>
      <c r="Q550" s="4">
        <v>7330.61</v>
      </c>
      <c r="R550" s="4">
        <v>12022.5</v>
      </c>
      <c r="S550" s="4">
        <v>6241.01</v>
      </c>
      <c r="T550" s="4">
        <v>4957.7299999999996</v>
      </c>
      <c r="U550" s="4">
        <v>5091.5600000000004</v>
      </c>
      <c r="V550" s="4">
        <v>6439.42</v>
      </c>
      <c r="W550" s="4">
        <v>6110.32</v>
      </c>
      <c r="X550" s="4">
        <v>4627.72</v>
      </c>
      <c r="Y550" s="4">
        <v>4167.1000000000004</v>
      </c>
      <c r="Z550" s="4">
        <v>5674.62</v>
      </c>
      <c r="AA550" s="4">
        <v>5923.96</v>
      </c>
      <c r="AB550" s="4">
        <v>7830.85</v>
      </c>
      <c r="AC550" s="4">
        <v>24957.7</v>
      </c>
      <c r="AD550" s="4">
        <v>4458.18</v>
      </c>
      <c r="AE550" s="4">
        <v>8643.92</v>
      </c>
      <c r="AF550" s="4">
        <v>5830.25</v>
      </c>
      <c r="AG550" s="4">
        <v>9076.1</v>
      </c>
      <c r="AH550" s="4">
        <v>1632.33</v>
      </c>
      <c r="AI550" s="4">
        <v>27442.799999999999</v>
      </c>
      <c r="AJ550" s="4">
        <v>51327.9</v>
      </c>
      <c r="AK550" s="4">
        <v>5644.38</v>
      </c>
      <c r="AL550" s="4">
        <v>5682.75</v>
      </c>
      <c r="AM550" s="4">
        <v>2540.5700000000002</v>
      </c>
      <c r="AN550" s="4">
        <v>4988.93</v>
      </c>
      <c r="AO550" s="4">
        <v>5320.2</v>
      </c>
      <c r="AP550" s="4">
        <v>6669.63</v>
      </c>
      <c r="AQ550" s="4">
        <v>16959.7</v>
      </c>
      <c r="AR550" s="4">
        <v>3613.47</v>
      </c>
      <c r="AS550" s="4">
        <v>7599.03</v>
      </c>
      <c r="AT550" s="4">
        <v>6733.17</v>
      </c>
      <c r="AU550" s="4">
        <v>96335.1</v>
      </c>
      <c r="AV550" s="4">
        <v>11436.3</v>
      </c>
      <c r="AW550" s="4">
        <v>14194.1</v>
      </c>
      <c r="AX550" s="4">
        <v>13774.9</v>
      </c>
      <c r="AY550" s="4">
        <v>2765.38</v>
      </c>
      <c r="AZ550" s="4">
        <v>15338.4</v>
      </c>
      <c r="BA550" s="4">
        <v>6930.77</v>
      </c>
      <c r="BB550" s="4">
        <v>5149.84</v>
      </c>
      <c r="BC550" s="4">
        <v>6853.16</v>
      </c>
      <c r="BD550" s="4">
        <v>6699.57</v>
      </c>
      <c r="BE550" s="4">
        <v>6909.18</v>
      </c>
      <c r="BF550" s="4">
        <v>6942.58</v>
      </c>
      <c r="BG550" s="4">
        <v>6905.01</v>
      </c>
      <c r="BH550" s="4">
        <v>7479.9</v>
      </c>
      <c r="BI550" s="4">
        <v>10533.4</v>
      </c>
      <c r="BJ550" s="4">
        <v>6109.74</v>
      </c>
    </row>
    <row r="551" spans="1:62" ht="14" x14ac:dyDescent="0.15">
      <c r="A551" s="20" t="str">
        <f t="shared" si="9"/>
        <v>groupTime6197</v>
      </c>
      <c r="B551" s="4" t="s">
        <v>1169</v>
      </c>
      <c r="C551" s="4">
        <v>4.1500000000000004</v>
      </c>
      <c r="D551" s="4">
        <v>3.28</v>
      </c>
      <c r="E551" s="4">
        <v>23.81</v>
      </c>
      <c r="F551" s="4">
        <v>152.9</v>
      </c>
      <c r="G551" s="4">
        <v>32.14</v>
      </c>
      <c r="H551" s="4">
        <v>12.65</v>
      </c>
      <c r="I551" s="4">
        <v>44.51</v>
      </c>
      <c r="J551" s="4">
        <v>9.41</v>
      </c>
      <c r="K551" s="4">
        <v>8.01</v>
      </c>
      <c r="L551" s="4">
        <v>63.78</v>
      </c>
      <c r="M551" s="4">
        <v>4.5</v>
      </c>
      <c r="N551" s="4">
        <v>47.74</v>
      </c>
      <c r="O551" s="4">
        <v>11.15</v>
      </c>
      <c r="P551" s="4">
        <v>43.83</v>
      </c>
      <c r="Q551" s="4">
        <v>35.28</v>
      </c>
      <c r="R551" s="4">
        <v>67.290000000000006</v>
      </c>
      <c r="S551" s="4">
        <v>44.13</v>
      </c>
      <c r="T551" s="4">
        <v>23.23</v>
      </c>
      <c r="U551" s="4">
        <v>215.83</v>
      </c>
      <c r="V551" s="4">
        <v>132.51</v>
      </c>
      <c r="W551" s="4">
        <v>36.299999999999997</v>
      </c>
      <c r="X551" s="4">
        <v>3.19</v>
      </c>
      <c r="Y551" s="4">
        <v>59.5</v>
      </c>
      <c r="Z551" s="4">
        <v>5.08</v>
      </c>
      <c r="AA551" s="4">
        <v>6.35</v>
      </c>
      <c r="AB551" s="4">
        <v>31.73</v>
      </c>
      <c r="AC551" s="4">
        <v>16.010000000000002</v>
      </c>
      <c r="AD551" s="4">
        <v>33.58</v>
      </c>
      <c r="AE551" s="4">
        <v>39.42</v>
      </c>
      <c r="AF551" s="4">
        <v>44.88</v>
      </c>
      <c r="AG551" s="4">
        <v>3.49</v>
      </c>
      <c r="AH551" s="4">
        <v>3.72</v>
      </c>
      <c r="AI551" s="4">
        <v>19.440000000000001</v>
      </c>
      <c r="AJ551" s="4">
        <v>3.72</v>
      </c>
      <c r="AK551" s="4">
        <v>43.14</v>
      </c>
      <c r="AL551" s="4">
        <v>43.82</v>
      </c>
      <c r="AM551" s="4">
        <v>15.15</v>
      </c>
      <c r="AN551" s="4">
        <v>47.76</v>
      </c>
      <c r="AO551" s="4">
        <v>54.81</v>
      </c>
      <c r="AP551" s="4">
        <v>52.82</v>
      </c>
      <c r="AQ551" s="4">
        <v>10.54</v>
      </c>
      <c r="AR551" s="4">
        <v>25.53</v>
      </c>
      <c r="AS551" s="4">
        <v>41.02</v>
      </c>
      <c r="AT551" s="4">
        <v>66.19</v>
      </c>
      <c r="AU551" s="4">
        <v>55.33</v>
      </c>
      <c r="AV551" s="4">
        <v>3.25</v>
      </c>
      <c r="AW551" s="4">
        <v>52.18</v>
      </c>
      <c r="AX551" s="4">
        <v>2.59</v>
      </c>
      <c r="AY551" s="4">
        <v>79.53</v>
      </c>
      <c r="AZ551" s="4">
        <v>4.13</v>
      </c>
      <c r="BA551" s="4">
        <v>10.19</v>
      </c>
      <c r="BB551" s="4">
        <v>63.37</v>
      </c>
      <c r="BC551" s="4">
        <v>4.9000000000000004</v>
      </c>
      <c r="BD551" s="4">
        <v>5.0999999999999996</v>
      </c>
      <c r="BE551" s="4">
        <v>2.35</v>
      </c>
      <c r="BF551" s="4">
        <v>4.37</v>
      </c>
      <c r="BG551" s="4">
        <v>37.049999999999997</v>
      </c>
      <c r="BH551" s="4">
        <v>88.87</v>
      </c>
      <c r="BI551" s="4">
        <v>2.39</v>
      </c>
      <c r="BJ551" s="4">
        <v>45.21</v>
      </c>
    </row>
    <row r="552" spans="1:62" ht="14" x14ac:dyDescent="0.15">
      <c r="A552" s="20" t="str">
        <f t="shared" si="9"/>
        <v>groupTime6190</v>
      </c>
      <c r="B552" s="4" t="s">
        <v>1170</v>
      </c>
      <c r="C552" s="4">
        <v>35.229999999999997</v>
      </c>
      <c r="D552" s="4">
        <v>23.4</v>
      </c>
      <c r="E552" s="4">
        <v>46.54</v>
      </c>
      <c r="F552" s="4">
        <v>93.63</v>
      </c>
      <c r="G552" s="4">
        <v>26.05</v>
      </c>
      <c r="H552" s="4">
        <v>40.409999999999997</v>
      </c>
      <c r="I552" s="4">
        <v>21.85</v>
      </c>
      <c r="J552" s="4">
        <v>32.130000000000003</v>
      </c>
      <c r="K552" s="4">
        <v>48.42</v>
      </c>
      <c r="L552" s="4">
        <v>32.979999999999997</v>
      </c>
      <c r="M552" s="4">
        <v>15.68</v>
      </c>
      <c r="N552" s="4">
        <v>22.84</v>
      </c>
      <c r="O552" s="4">
        <v>22.65</v>
      </c>
      <c r="P552" s="4">
        <v>28.87</v>
      </c>
      <c r="Q552" s="4">
        <v>58.26</v>
      </c>
      <c r="R552" s="4">
        <v>78.52</v>
      </c>
      <c r="S552" s="4">
        <v>48.18</v>
      </c>
      <c r="T552" s="4">
        <v>20.93</v>
      </c>
      <c r="U552" s="4">
        <v>43.08</v>
      </c>
      <c r="V552" s="4">
        <v>73.489999999999995</v>
      </c>
      <c r="W552" s="4">
        <v>64.3</v>
      </c>
      <c r="X552" s="4">
        <v>19.38</v>
      </c>
      <c r="Y552" s="4">
        <v>30.04</v>
      </c>
      <c r="Z552" s="4">
        <v>7.38</v>
      </c>
      <c r="AA552" s="4">
        <v>58.49</v>
      </c>
      <c r="AB552" s="4">
        <v>21.49</v>
      </c>
      <c r="AC552" s="4">
        <v>54.71</v>
      </c>
      <c r="AD552" s="4">
        <v>32.51</v>
      </c>
      <c r="AE552" s="4">
        <v>139.5</v>
      </c>
      <c r="AF552" s="4">
        <v>23.14</v>
      </c>
      <c r="AG552" s="4">
        <v>18.95</v>
      </c>
      <c r="AH552" s="4">
        <v>53.5</v>
      </c>
      <c r="AI552" s="4">
        <v>23.1</v>
      </c>
      <c r="AJ552" s="4">
        <v>19.59</v>
      </c>
      <c r="AK552" s="4">
        <v>32.5</v>
      </c>
      <c r="AL552" s="4">
        <v>261.86</v>
      </c>
      <c r="AM552" s="4">
        <v>29.62</v>
      </c>
      <c r="AN552" s="4">
        <v>33.380000000000003</v>
      </c>
      <c r="AO552" s="4">
        <v>23.09</v>
      </c>
      <c r="AP552" s="4">
        <v>76.260000000000005</v>
      </c>
      <c r="AQ552" s="4">
        <v>23.46</v>
      </c>
      <c r="AR552" s="4">
        <v>27.43</v>
      </c>
      <c r="AS552" s="4">
        <v>25.93</v>
      </c>
      <c r="AT552" s="4">
        <v>58.27</v>
      </c>
      <c r="AU552" s="4">
        <v>38.409999999999997</v>
      </c>
      <c r="AV552" s="4">
        <v>14.08</v>
      </c>
      <c r="AW552" s="4">
        <v>39.44</v>
      </c>
      <c r="AX552" s="4">
        <v>23.31</v>
      </c>
      <c r="AY552" s="4">
        <v>80.08</v>
      </c>
      <c r="AZ552" s="4">
        <v>25.38</v>
      </c>
      <c r="BA552" s="4">
        <v>58.51</v>
      </c>
      <c r="BB552" s="4">
        <v>61.36</v>
      </c>
      <c r="BC552" s="4">
        <v>32.78</v>
      </c>
      <c r="BD552" s="4">
        <v>38.96</v>
      </c>
      <c r="BE552" s="4">
        <v>3.43</v>
      </c>
      <c r="BF552" s="4">
        <v>41.9</v>
      </c>
      <c r="BG552" s="4">
        <v>15.32</v>
      </c>
      <c r="BH552" s="4">
        <v>48.17</v>
      </c>
      <c r="BI552" s="4">
        <v>1093.58</v>
      </c>
      <c r="BJ552" s="4">
        <v>541.29999999999995</v>
      </c>
    </row>
    <row r="553" spans="1:62" ht="14" x14ac:dyDescent="0.15">
      <c r="A553" s="20" t="str">
        <f t="shared" si="9"/>
        <v>groupTime6191</v>
      </c>
      <c r="B553" s="4" t="s">
        <v>1171</v>
      </c>
      <c r="C553" s="4">
        <v>162.77000000000001</v>
      </c>
      <c r="D553" s="4">
        <v>129.56</v>
      </c>
      <c r="E553" s="4">
        <v>2523.12</v>
      </c>
      <c r="F553" s="4">
        <v>1601.35</v>
      </c>
      <c r="G553" s="4">
        <v>243.27</v>
      </c>
      <c r="H553" s="4">
        <v>1124.58</v>
      </c>
      <c r="I553" s="4">
        <v>1223.6600000000001</v>
      </c>
      <c r="J553" s="4">
        <v>962.74</v>
      </c>
      <c r="K553" s="4">
        <v>232.06</v>
      </c>
      <c r="L553" s="4">
        <v>1282.9000000000001</v>
      </c>
      <c r="M553" s="4">
        <v>1403.89</v>
      </c>
      <c r="N553" s="4">
        <v>919.93</v>
      </c>
      <c r="O553" s="4">
        <v>680.92</v>
      </c>
      <c r="P553" s="4">
        <v>1110.46</v>
      </c>
      <c r="Q553" s="4">
        <v>1644.68</v>
      </c>
      <c r="R553" s="4">
        <v>1399.25</v>
      </c>
      <c r="S553" s="4">
        <v>1142.68</v>
      </c>
      <c r="T553" s="4">
        <v>988.68</v>
      </c>
      <c r="U553" s="4">
        <v>1000.45</v>
      </c>
      <c r="V553" s="4">
        <v>1214.79</v>
      </c>
      <c r="W553" s="4">
        <v>1333.1</v>
      </c>
      <c r="X553" s="4">
        <v>254.12</v>
      </c>
      <c r="Y553" s="4">
        <v>749.23</v>
      </c>
      <c r="Z553" s="4">
        <v>1087.5899999999999</v>
      </c>
      <c r="AA553" s="4">
        <v>1148.33</v>
      </c>
      <c r="AB553" s="4">
        <v>1133.5999999999999</v>
      </c>
      <c r="AC553" s="4">
        <v>5557.98</v>
      </c>
      <c r="AD553" s="4">
        <v>1016.97</v>
      </c>
      <c r="AE553" s="4">
        <v>1593.77</v>
      </c>
      <c r="AF553" s="4">
        <v>1874.12</v>
      </c>
      <c r="AG553" s="4">
        <v>1153.8599999999999</v>
      </c>
      <c r="AH553" s="4">
        <v>247.7</v>
      </c>
      <c r="AI553" s="4">
        <v>7351.62</v>
      </c>
      <c r="AJ553" s="4">
        <v>30221.8</v>
      </c>
      <c r="AK553" s="4">
        <v>1060.96</v>
      </c>
      <c r="AL553" s="4">
        <v>1077.72</v>
      </c>
      <c r="AM553" s="4">
        <v>271.01</v>
      </c>
      <c r="AN553" s="4">
        <v>1027.18</v>
      </c>
      <c r="AO553" s="4">
        <v>1053.99</v>
      </c>
      <c r="AP553" s="4">
        <v>1421.85</v>
      </c>
      <c r="AQ553" s="4">
        <v>1400.62</v>
      </c>
      <c r="AR553" s="4">
        <v>369.01</v>
      </c>
      <c r="AS553" s="4">
        <v>1358.28</v>
      </c>
      <c r="AT553" s="4">
        <v>1245.05</v>
      </c>
      <c r="AU553" s="4">
        <v>712.78</v>
      </c>
      <c r="AV553" s="4">
        <v>4601.3</v>
      </c>
      <c r="AW553" s="4">
        <v>1213.8699999999999</v>
      </c>
      <c r="AX553" s="4">
        <v>1144.6099999999999</v>
      </c>
      <c r="AY553" s="4">
        <v>481.4</v>
      </c>
      <c r="AZ553" s="4">
        <v>1023.78</v>
      </c>
      <c r="BA553" s="4">
        <v>1156.56</v>
      </c>
      <c r="BB553" s="4">
        <v>987</v>
      </c>
      <c r="BC553" s="4">
        <v>2621.72</v>
      </c>
      <c r="BD553" s="4">
        <v>1026.78</v>
      </c>
      <c r="BE553" s="4">
        <v>427.23</v>
      </c>
      <c r="BF553" s="4">
        <v>1842.19</v>
      </c>
      <c r="BG553" s="4">
        <v>3151.84</v>
      </c>
      <c r="BH553" s="4">
        <v>1200.19</v>
      </c>
      <c r="BI553" s="4">
        <v>1586.21</v>
      </c>
      <c r="BJ553" s="4">
        <v>1111.3900000000001</v>
      </c>
    </row>
    <row r="554" spans="1:62" ht="14" x14ac:dyDescent="0.15">
      <c r="A554" s="20" t="str">
        <f t="shared" si="9"/>
        <v>groupTime6192</v>
      </c>
      <c r="B554" s="4" t="s">
        <v>1172</v>
      </c>
      <c r="C554" s="4">
        <v>237.83</v>
      </c>
      <c r="D554" s="4">
        <v>258.7</v>
      </c>
      <c r="E554" s="4">
        <v>1880.32</v>
      </c>
      <c r="F554" s="4">
        <v>4216.43</v>
      </c>
      <c r="G554" s="4">
        <v>348.07</v>
      </c>
      <c r="H554" s="4">
        <v>1560.26</v>
      </c>
      <c r="I554" s="4">
        <v>1500.88</v>
      </c>
      <c r="J554" s="4">
        <v>153195</v>
      </c>
      <c r="K554" s="4">
        <v>707.09</v>
      </c>
      <c r="L554" s="4">
        <v>1409.82</v>
      </c>
      <c r="M554" s="4">
        <v>1077.74</v>
      </c>
      <c r="N554" s="4">
        <v>1248.0899999999999</v>
      </c>
      <c r="O554" s="4">
        <v>1057.49</v>
      </c>
      <c r="P554" s="4">
        <v>1835.96</v>
      </c>
      <c r="Q554" s="4">
        <v>1397.2</v>
      </c>
      <c r="R554" s="4">
        <v>2869.69</v>
      </c>
      <c r="S554" s="4">
        <v>1409.23</v>
      </c>
      <c r="T554" s="4">
        <v>2321.6799999999998</v>
      </c>
      <c r="U554" s="4">
        <v>1212.3</v>
      </c>
      <c r="V554" s="4">
        <v>1683.88</v>
      </c>
      <c r="W554" s="4">
        <v>1384.09</v>
      </c>
      <c r="X554" s="4">
        <v>1880.31</v>
      </c>
      <c r="Y554" s="4">
        <v>1033.02</v>
      </c>
      <c r="Z554" s="4">
        <v>1810.82</v>
      </c>
      <c r="AA554" s="4">
        <v>1744.36</v>
      </c>
      <c r="AB554" s="4">
        <v>3411.92</v>
      </c>
      <c r="AC554" s="4">
        <v>1077.96</v>
      </c>
      <c r="AD554" s="4">
        <v>851.47</v>
      </c>
      <c r="AE554" s="4">
        <v>3170.27</v>
      </c>
      <c r="AF554" s="4">
        <v>1254.9100000000001</v>
      </c>
      <c r="AG554" s="4">
        <v>930.05</v>
      </c>
      <c r="AH554" s="4">
        <v>369.61</v>
      </c>
      <c r="AI554" s="4">
        <v>3532.28</v>
      </c>
      <c r="AJ554" s="4">
        <v>18086.3</v>
      </c>
      <c r="AK554" s="4">
        <v>1899.29</v>
      </c>
      <c r="AL554" s="4">
        <v>1482.93</v>
      </c>
      <c r="AM554" s="4">
        <v>803.98</v>
      </c>
      <c r="AN554" s="4">
        <v>1170.81</v>
      </c>
      <c r="AO554" s="4">
        <v>1248.3499999999999</v>
      </c>
      <c r="AP554" s="4">
        <v>1667.24</v>
      </c>
      <c r="AQ554" s="4">
        <v>1498.97</v>
      </c>
      <c r="AR554" s="4">
        <v>639.79999999999995</v>
      </c>
      <c r="AS554" s="4">
        <v>1269.77</v>
      </c>
      <c r="AT554" s="4">
        <v>1777.48</v>
      </c>
      <c r="AU554" s="4">
        <v>13564.5</v>
      </c>
      <c r="AV554" s="4">
        <v>2538.48</v>
      </c>
      <c r="AW554" s="4">
        <v>600.64</v>
      </c>
      <c r="AX554" s="4">
        <v>3122.74</v>
      </c>
      <c r="AY554" s="4">
        <v>512.65</v>
      </c>
      <c r="AZ554" s="4">
        <v>1009.99</v>
      </c>
      <c r="BA554" s="4">
        <v>2070.4299999999998</v>
      </c>
      <c r="BB554" s="4">
        <v>1210.75</v>
      </c>
      <c r="BC554" s="4">
        <v>1336.25</v>
      </c>
      <c r="BD554" s="4">
        <v>1897.52</v>
      </c>
      <c r="BE554" s="4">
        <v>1431.8</v>
      </c>
      <c r="BF554" s="4">
        <v>1508.01</v>
      </c>
      <c r="BG554" s="4">
        <v>1200.51</v>
      </c>
      <c r="BH554" s="4">
        <v>2348.09</v>
      </c>
      <c r="BI554" s="4">
        <v>1871.15</v>
      </c>
      <c r="BJ554" s="4">
        <v>1469.23</v>
      </c>
    </row>
    <row r="555" spans="1:62" ht="14" x14ac:dyDescent="0.15">
      <c r="A555" s="20" t="str">
        <f t="shared" si="9"/>
        <v>groupTime6193</v>
      </c>
      <c r="B555" s="4" t="s">
        <v>1173</v>
      </c>
      <c r="C555" s="4">
        <v>285.5</v>
      </c>
      <c r="D555" s="4">
        <v>386.34</v>
      </c>
      <c r="E555" s="4">
        <v>1635.39</v>
      </c>
      <c r="F555" s="4">
        <v>2121.36</v>
      </c>
      <c r="G555" s="4">
        <v>3122.98</v>
      </c>
      <c r="H555" s="4">
        <v>1343.15</v>
      </c>
      <c r="I555" s="4">
        <v>1224.1400000000001</v>
      </c>
      <c r="J555" s="4">
        <v>1543.28</v>
      </c>
      <c r="K555" s="4">
        <v>374.56</v>
      </c>
      <c r="L555" s="4">
        <v>1332.6</v>
      </c>
      <c r="M555" s="4">
        <v>1487.59</v>
      </c>
      <c r="N555" s="4">
        <v>1278.03</v>
      </c>
      <c r="O555" s="4">
        <v>759.31</v>
      </c>
      <c r="P555" s="4">
        <v>1237.68</v>
      </c>
      <c r="Q555" s="4">
        <v>1689.58</v>
      </c>
      <c r="R555" s="4">
        <v>5326.2</v>
      </c>
      <c r="S555" s="4">
        <v>2000.45</v>
      </c>
      <c r="T555" s="4">
        <v>714.18</v>
      </c>
      <c r="U555" s="4">
        <v>1402.49</v>
      </c>
      <c r="V555" s="4">
        <v>1593.17</v>
      </c>
      <c r="W555" s="4">
        <v>1733.06</v>
      </c>
      <c r="X555" s="4">
        <v>1354.63</v>
      </c>
      <c r="Y555" s="4">
        <v>1456.85</v>
      </c>
      <c r="Z555" s="4">
        <v>1349.31</v>
      </c>
      <c r="AA555" s="4">
        <v>1600.38</v>
      </c>
      <c r="AB555" s="4">
        <v>1189.19</v>
      </c>
      <c r="AC555" s="4">
        <v>15619.5</v>
      </c>
      <c r="AD555" s="4">
        <v>1105.98</v>
      </c>
      <c r="AE555" s="4">
        <v>1647.69</v>
      </c>
      <c r="AF555" s="4">
        <v>1448.98</v>
      </c>
      <c r="AG555" s="4">
        <v>6208.9</v>
      </c>
      <c r="AH555" s="4">
        <v>400.88</v>
      </c>
      <c r="AI555" s="4">
        <v>2209.8200000000002</v>
      </c>
      <c r="AJ555" s="4">
        <v>1369.14</v>
      </c>
      <c r="AK555" s="4">
        <v>1397.02</v>
      </c>
      <c r="AL555" s="4">
        <v>1326.95</v>
      </c>
      <c r="AM555" s="4">
        <v>627.12</v>
      </c>
      <c r="AN555" s="4">
        <v>1530.72</v>
      </c>
      <c r="AO555" s="4">
        <v>1754.51</v>
      </c>
      <c r="AP555" s="4">
        <v>1855.2</v>
      </c>
      <c r="AQ555" s="4">
        <v>1449.57</v>
      </c>
      <c r="AR555" s="4">
        <v>1149.7</v>
      </c>
      <c r="AS555" s="4">
        <v>1327.77</v>
      </c>
      <c r="AT555" s="4">
        <v>1634.09</v>
      </c>
      <c r="AU555" s="4">
        <v>2589.4499999999998</v>
      </c>
      <c r="AV555" s="4">
        <v>2003.39</v>
      </c>
      <c r="AW555" s="4">
        <v>11467</v>
      </c>
      <c r="AX555" s="4">
        <v>8015.92</v>
      </c>
      <c r="AY555" s="4">
        <v>1156.94</v>
      </c>
      <c r="AZ555" s="4">
        <v>1272.8399999999999</v>
      </c>
      <c r="BA555" s="4">
        <v>1836.51</v>
      </c>
      <c r="BB555" s="4">
        <v>1359.91</v>
      </c>
      <c r="BC555" s="4">
        <v>1730.64</v>
      </c>
      <c r="BD555" s="4">
        <v>1928.1</v>
      </c>
      <c r="BE555" s="4">
        <v>1203.67</v>
      </c>
      <c r="BF555" s="4">
        <v>1484.08</v>
      </c>
      <c r="BG555" s="4">
        <v>1270.1300000000001</v>
      </c>
      <c r="BH555" s="4">
        <v>2247.7399999999998</v>
      </c>
      <c r="BI555" s="4">
        <v>2216.81</v>
      </c>
      <c r="BJ555" s="4">
        <v>1420.09</v>
      </c>
    </row>
    <row r="556" spans="1:62" ht="14" x14ac:dyDescent="0.15">
      <c r="A556" s="20" t="str">
        <f t="shared" si="9"/>
        <v>groupTime6194</v>
      </c>
      <c r="B556" s="4" t="s">
        <v>1383</v>
      </c>
      <c r="C556" s="4">
        <v>412.35</v>
      </c>
      <c r="D556" s="4">
        <v>198.4</v>
      </c>
      <c r="E556" s="4">
        <v>1359.08</v>
      </c>
      <c r="F556" s="4">
        <v>1859.02</v>
      </c>
      <c r="G556" s="4">
        <v>536.96</v>
      </c>
      <c r="H556" s="4">
        <v>1224.56</v>
      </c>
      <c r="I556" s="4">
        <v>1667.88</v>
      </c>
      <c r="J556" s="4">
        <v>1063.98</v>
      </c>
      <c r="K556" s="4">
        <v>379.93</v>
      </c>
      <c r="L556" s="4">
        <v>1473.92</v>
      </c>
      <c r="M556" s="4">
        <v>1234.0899999999999</v>
      </c>
      <c r="N556" s="4">
        <v>1347.85</v>
      </c>
      <c r="O556" s="4">
        <v>1259.52</v>
      </c>
      <c r="P556" s="4">
        <v>1314.61</v>
      </c>
      <c r="Q556" s="4">
        <v>2451.2199999999998</v>
      </c>
      <c r="R556" s="4">
        <v>1822.9</v>
      </c>
      <c r="S556" s="4">
        <v>1371.6</v>
      </c>
      <c r="T556" s="4">
        <v>749.99</v>
      </c>
      <c r="U556" s="4">
        <v>1161.97</v>
      </c>
      <c r="V556" s="4">
        <v>1381.43</v>
      </c>
      <c r="W556" s="4">
        <v>1306.67</v>
      </c>
      <c r="X556" s="4">
        <v>972.5</v>
      </c>
      <c r="Y556" s="4">
        <v>694.4</v>
      </c>
      <c r="Z556" s="4">
        <v>1298.53</v>
      </c>
      <c r="AA556" s="4">
        <v>1164.46</v>
      </c>
      <c r="AB556" s="4">
        <v>1885.55</v>
      </c>
      <c r="AC556" s="4">
        <v>2493.6</v>
      </c>
      <c r="AD556" s="4">
        <v>1388.15</v>
      </c>
      <c r="AE556" s="4">
        <v>1966.93</v>
      </c>
      <c r="AF556" s="4">
        <v>1028.47</v>
      </c>
      <c r="AG556" s="4">
        <v>577.67999999999995</v>
      </c>
      <c r="AH556" s="4">
        <v>384.93</v>
      </c>
      <c r="AI556" s="4">
        <v>14209.3</v>
      </c>
      <c r="AJ556" s="4">
        <v>1423.44</v>
      </c>
      <c r="AK556" s="4">
        <v>1165.52</v>
      </c>
      <c r="AL556" s="4">
        <v>1384.64</v>
      </c>
      <c r="AM556" s="4">
        <v>767.19</v>
      </c>
      <c r="AN556" s="4">
        <v>1122.6099999999999</v>
      </c>
      <c r="AO556" s="4">
        <v>1135.6300000000001</v>
      </c>
      <c r="AP556" s="4">
        <v>1372.64</v>
      </c>
      <c r="AQ556" s="4">
        <v>12551</v>
      </c>
      <c r="AR556" s="4">
        <v>1296.3</v>
      </c>
      <c r="AS556" s="4">
        <v>3340.16</v>
      </c>
      <c r="AT556" s="4">
        <v>1640.09</v>
      </c>
      <c r="AU556" s="4">
        <v>79235.100000000006</v>
      </c>
      <c r="AV556" s="4">
        <v>2252.77</v>
      </c>
      <c r="AW556" s="4">
        <v>738.71</v>
      </c>
      <c r="AX556" s="4">
        <v>1435.3</v>
      </c>
      <c r="AY556" s="4">
        <v>409.99</v>
      </c>
      <c r="AZ556" s="4">
        <v>11882.1</v>
      </c>
      <c r="BA556" s="4">
        <v>1505.16</v>
      </c>
      <c r="BB556" s="4">
        <v>1403.69</v>
      </c>
      <c r="BC556" s="4">
        <v>1085.18</v>
      </c>
      <c r="BD556" s="4">
        <v>1579.59</v>
      </c>
      <c r="BE556" s="4">
        <v>3807.83</v>
      </c>
      <c r="BF556" s="4">
        <v>1837.9</v>
      </c>
      <c r="BG556" s="4">
        <v>1185.0999999999999</v>
      </c>
      <c r="BH556" s="4">
        <v>1369.22</v>
      </c>
      <c r="BI556" s="4">
        <v>3698.53</v>
      </c>
      <c r="BJ556" s="4">
        <v>1281.3399999999999</v>
      </c>
    </row>
    <row r="557" spans="1:62" ht="14" x14ac:dyDescent="0.15">
      <c r="A557" s="20" t="str">
        <f t="shared" si="9"/>
        <v>groupTime6196</v>
      </c>
      <c r="B557" s="4" t="s">
        <v>1174</v>
      </c>
      <c r="C557" s="4">
        <v>53.44</v>
      </c>
      <c r="F557" s="4">
        <v>217.75</v>
      </c>
      <c r="G557" s="4">
        <v>149.38999999999999</v>
      </c>
      <c r="I557" s="4">
        <v>119.7</v>
      </c>
      <c r="K557" s="4">
        <v>40.06</v>
      </c>
      <c r="M557" s="4">
        <v>207.3</v>
      </c>
      <c r="N557" s="4">
        <v>137.55000000000001</v>
      </c>
      <c r="P557" s="4">
        <v>114.64</v>
      </c>
      <c r="R557" s="4">
        <v>118.23</v>
      </c>
      <c r="S557" s="4">
        <v>135.49</v>
      </c>
      <c r="T557" s="4">
        <v>100.84</v>
      </c>
      <c r="V557" s="4">
        <v>176.92</v>
      </c>
      <c r="W557" s="4">
        <v>107.06</v>
      </c>
      <c r="X557" s="4">
        <v>71.39</v>
      </c>
      <c r="Y557" s="4">
        <v>91.49</v>
      </c>
      <c r="AA557" s="4">
        <v>151.19999999999999</v>
      </c>
      <c r="AC557" s="4">
        <v>64.13</v>
      </c>
      <c r="AF557" s="4">
        <v>108.51</v>
      </c>
      <c r="AH557" s="4">
        <v>126.49</v>
      </c>
      <c r="AJ557" s="4">
        <v>122.13</v>
      </c>
      <c r="AP557" s="4">
        <v>164.44</v>
      </c>
      <c r="AS557" s="4">
        <v>155.01</v>
      </c>
      <c r="AT557" s="4">
        <v>215.09</v>
      </c>
      <c r="AU557" s="4">
        <v>97.47</v>
      </c>
      <c r="AZ557" s="4">
        <v>76.52</v>
      </c>
      <c r="BA557" s="4">
        <v>193.67</v>
      </c>
      <c r="BD557" s="4">
        <v>122.18</v>
      </c>
      <c r="BF557" s="4">
        <v>165.27</v>
      </c>
    </row>
    <row r="558" spans="1:62" ht="14" x14ac:dyDescent="0.15">
      <c r="A558" s="20" t="str">
        <f t="shared" si="9"/>
        <v>groupTime6195</v>
      </c>
      <c r="B558" s="4" t="s">
        <v>1175</v>
      </c>
      <c r="C558" s="4">
        <v>338.67</v>
      </c>
      <c r="D558" s="4">
        <v>91.07</v>
      </c>
      <c r="E558" s="4">
        <v>36.21</v>
      </c>
      <c r="F558" s="4">
        <v>87.09</v>
      </c>
      <c r="G558" s="4">
        <v>55.79</v>
      </c>
      <c r="H558" s="4">
        <v>146.79</v>
      </c>
      <c r="I558" s="4">
        <v>297.13</v>
      </c>
      <c r="J558" s="4">
        <v>34.93</v>
      </c>
      <c r="K558" s="4">
        <v>176.43</v>
      </c>
      <c r="L558" s="4">
        <v>71.39</v>
      </c>
      <c r="M558" s="4">
        <v>136.54</v>
      </c>
      <c r="N558" s="4">
        <v>77.98</v>
      </c>
      <c r="O558" s="4">
        <v>27.23</v>
      </c>
      <c r="P558" s="4">
        <v>41.81</v>
      </c>
      <c r="Q558" s="4">
        <v>54.39</v>
      </c>
      <c r="R558" s="4">
        <v>340.42</v>
      </c>
      <c r="S558" s="4">
        <v>89.25</v>
      </c>
      <c r="T558" s="4">
        <v>38.200000000000003</v>
      </c>
      <c r="U558" s="4">
        <v>55.44</v>
      </c>
      <c r="V558" s="4">
        <v>183.23</v>
      </c>
      <c r="W558" s="4">
        <v>145.74</v>
      </c>
      <c r="X558" s="4">
        <v>72.2</v>
      </c>
      <c r="Y558" s="4">
        <v>52.57</v>
      </c>
      <c r="Z558" s="4">
        <v>115.91</v>
      </c>
      <c r="AA558" s="4">
        <v>50.39</v>
      </c>
      <c r="AB558" s="4">
        <v>157.37</v>
      </c>
      <c r="AC558" s="4">
        <v>73.77</v>
      </c>
      <c r="AD558" s="4">
        <v>29.52</v>
      </c>
      <c r="AE558" s="4">
        <v>86.34</v>
      </c>
      <c r="AF558" s="4">
        <v>47.24</v>
      </c>
      <c r="AG558" s="4">
        <v>183.17</v>
      </c>
      <c r="AH558" s="4">
        <v>45.5</v>
      </c>
      <c r="AI558" s="4">
        <v>97.21</v>
      </c>
      <c r="AJ558" s="4">
        <v>81.819999999999993</v>
      </c>
      <c r="AK558" s="4">
        <v>45.95</v>
      </c>
      <c r="AL558" s="4">
        <v>104.83</v>
      </c>
      <c r="AM558" s="4">
        <v>26.5</v>
      </c>
      <c r="AN558" s="4">
        <v>56.47</v>
      </c>
      <c r="AO558" s="4">
        <v>49.82</v>
      </c>
      <c r="AP558" s="4">
        <v>59.18</v>
      </c>
      <c r="AQ558" s="4">
        <v>25.53</v>
      </c>
      <c r="AR558" s="4">
        <v>105.7</v>
      </c>
      <c r="AS558" s="4">
        <v>81.09</v>
      </c>
      <c r="AT558" s="4">
        <v>96.91</v>
      </c>
      <c r="AU558" s="4">
        <v>42.03</v>
      </c>
      <c r="AV558" s="4">
        <v>22.99</v>
      </c>
      <c r="AW558" s="4">
        <v>82.19</v>
      </c>
      <c r="AX558" s="4">
        <v>30.42</v>
      </c>
      <c r="AY558" s="4">
        <v>44.79</v>
      </c>
      <c r="AZ558" s="4">
        <v>43.69</v>
      </c>
      <c r="BA558" s="4">
        <v>99.74</v>
      </c>
      <c r="BB558" s="4">
        <v>63.76</v>
      </c>
      <c r="BC558" s="4">
        <v>41.69</v>
      </c>
      <c r="BD558" s="4">
        <v>101.34</v>
      </c>
      <c r="BE558" s="4">
        <v>32.869999999999997</v>
      </c>
      <c r="BF558" s="4">
        <v>58.86</v>
      </c>
      <c r="BG558" s="4">
        <v>45.06</v>
      </c>
      <c r="BH558" s="4">
        <v>177.62</v>
      </c>
      <c r="BI558" s="4">
        <v>64.7</v>
      </c>
      <c r="BJ558" s="4">
        <v>241.18</v>
      </c>
    </row>
  </sheetData>
  <autoFilter ref="A2:A547" xr:uid="{BC7464C3-555E-E348-A4EB-4184E6A566DF}"/>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EEC9C-A72E-7F48-B480-B909283120D0}">
  <dimension ref="A1:CB548"/>
  <sheetViews>
    <sheetView workbookViewId="0">
      <selection activeCell="BL5" sqref="BL5"/>
    </sheetView>
  </sheetViews>
  <sheetFormatPr baseColWidth="10" defaultRowHeight="13" x14ac:dyDescent="0.15"/>
  <cols>
    <col min="1" max="1" width="39.6640625" style="4" customWidth="1"/>
    <col min="2" max="16384" width="10.83203125" style="4"/>
  </cols>
  <sheetData>
    <row r="1" spans="1:80" x14ac:dyDescent="0.15">
      <c r="C1" s="4">
        <v>1</v>
      </c>
      <c r="D1" s="4">
        <v>2</v>
      </c>
      <c r="E1" s="4">
        <v>3</v>
      </c>
      <c r="F1" s="4">
        <v>4</v>
      </c>
      <c r="G1" s="4">
        <v>5</v>
      </c>
      <c r="H1" s="4">
        <v>6</v>
      </c>
      <c r="I1" s="4">
        <v>7</v>
      </c>
      <c r="J1" s="4">
        <v>8</v>
      </c>
      <c r="K1" s="4">
        <v>9</v>
      </c>
      <c r="L1" s="4">
        <v>10</v>
      </c>
      <c r="M1" s="4">
        <v>11</v>
      </c>
      <c r="N1" s="4">
        <v>12</v>
      </c>
      <c r="O1" s="4">
        <v>13</v>
      </c>
      <c r="P1" s="4">
        <v>14</v>
      </c>
      <c r="Q1" s="4">
        <v>15</v>
      </c>
      <c r="R1" s="4">
        <v>16</v>
      </c>
      <c r="S1" s="4">
        <v>17</v>
      </c>
      <c r="T1" s="4">
        <v>18</v>
      </c>
      <c r="U1" s="4">
        <v>19</v>
      </c>
      <c r="V1" s="4">
        <v>20</v>
      </c>
      <c r="W1" s="4">
        <v>21</v>
      </c>
      <c r="X1" s="4">
        <v>22</v>
      </c>
      <c r="Y1" s="4">
        <v>23</v>
      </c>
      <c r="Z1" s="4">
        <v>24</v>
      </c>
      <c r="AA1" s="4">
        <v>25</v>
      </c>
      <c r="AB1" s="4">
        <v>26</v>
      </c>
      <c r="AC1" s="4">
        <v>27</v>
      </c>
      <c r="AD1" s="4">
        <v>28</v>
      </c>
      <c r="AE1" s="4">
        <v>29</v>
      </c>
      <c r="AF1" s="4">
        <v>30</v>
      </c>
      <c r="AG1" s="4">
        <v>31</v>
      </c>
      <c r="AH1" s="4">
        <v>32</v>
      </c>
      <c r="AI1" s="4">
        <v>33</v>
      </c>
      <c r="AJ1" s="4">
        <v>34</v>
      </c>
      <c r="AK1" s="4">
        <v>35</v>
      </c>
      <c r="AL1" s="4">
        <v>36</v>
      </c>
      <c r="AM1" s="4">
        <v>37</v>
      </c>
      <c r="AN1" s="4">
        <v>38</v>
      </c>
      <c r="AO1" s="4">
        <v>39</v>
      </c>
      <c r="AP1" s="4">
        <v>40</v>
      </c>
      <c r="AQ1" s="4">
        <v>41</v>
      </c>
      <c r="AR1" s="4">
        <v>42</v>
      </c>
      <c r="AS1" s="4">
        <v>43</v>
      </c>
      <c r="AT1" s="4">
        <v>44</v>
      </c>
      <c r="AU1" s="4">
        <v>45</v>
      </c>
      <c r="AV1" s="4">
        <v>46</v>
      </c>
      <c r="AW1" s="4">
        <v>47</v>
      </c>
      <c r="AX1" s="4">
        <v>48</v>
      </c>
      <c r="AY1" s="4">
        <v>49</v>
      </c>
      <c r="AZ1" s="4">
        <v>50</v>
      </c>
      <c r="BA1" s="4">
        <v>51</v>
      </c>
      <c r="BB1" s="4">
        <v>52</v>
      </c>
      <c r="BC1" s="4">
        <v>53</v>
      </c>
      <c r="BD1" s="4">
        <v>54</v>
      </c>
      <c r="BE1" s="4">
        <v>55</v>
      </c>
      <c r="BF1" s="4">
        <v>56</v>
      </c>
      <c r="BG1" s="4">
        <v>57</v>
      </c>
      <c r="BH1" s="4">
        <v>58</v>
      </c>
      <c r="BI1" s="4">
        <v>59</v>
      </c>
      <c r="BJ1" s="4">
        <v>60</v>
      </c>
      <c r="BK1" s="4">
        <v>61</v>
      </c>
      <c r="BL1" s="4">
        <v>62</v>
      </c>
      <c r="BM1" s="4">
        <v>63</v>
      </c>
      <c r="BN1" s="4">
        <v>64</v>
      </c>
      <c r="BO1" s="4">
        <v>65</v>
      </c>
      <c r="BP1" s="4">
        <v>66</v>
      </c>
      <c r="BQ1" s="4">
        <v>67</v>
      </c>
      <c r="BR1" s="4">
        <v>68</v>
      </c>
      <c r="BS1" s="4">
        <v>69</v>
      </c>
      <c r="BT1" s="4">
        <v>70</v>
      </c>
      <c r="BU1" s="4">
        <v>71</v>
      </c>
      <c r="BV1" s="4">
        <v>72</v>
      </c>
      <c r="BW1" s="4">
        <v>73</v>
      </c>
      <c r="BX1" s="4">
        <v>74</v>
      </c>
      <c r="BY1" s="4">
        <v>75</v>
      </c>
      <c r="BZ1" s="4">
        <v>76</v>
      </c>
      <c r="CA1" s="4">
        <v>77</v>
      </c>
      <c r="CB1" s="4">
        <v>78</v>
      </c>
    </row>
    <row r="2" spans="1:80" x14ac:dyDescent="0.15">
      <c r="B2" s="4" t="s">
        <v>1504</v>
      </c>
      <c r="C2" s="4">
        <v>3</v>
      </c>
      <c r="D2" s="4">
        <v>6</v>
      </c>
      <c r="E2" s="4">
        <v>7</v>
      </c>
      <c r="F2" s="4">
        <v>10</v>
      </c>
      <c r="G2" s="4">
        <v>13</v>
      </c>
      <c r="H2" s="4">
        <v>14</v>
      </c>
      <c r="I2" s="4">
        <v>16</v>
      </c>
      <c r="J2" s="4">
        <v>17</v>
      </c>
      <c r="K2" s="4">
        <v>18</v>
      </c>
      <c r="L2" s="4">
        <v>20</v>
      </c>
      <c r="M2" s="4">
        <v>22</v>
      </c>
      <c r="N2" s="4">
        <v>24</v>
      </c>
      <c r="O2" s="4">
        <v>26</v>
      </c>
      <c r="P2" s="4">
        <v>28</v>
      </c>
      <c r="Q2" s="4">
        <v>30</v>
      </c>
      <c r="R2" s="4">
        <v>33</v>
      </c>
      <c r="S2" s="4">
        <v>35</v>
      </c>
      <c r="T2" s="4">
        <v>38</v>
      </c>
      <c r="U2" s="4">
        <v>39</v>
      </c>
      <c r="V2" s="4">
        <v>40</v>
      </c>
      <c r="W2" s="4">
        <v>43</v>
      </c>
      <c r="X2" s="4">
        <v>44</v>
      </c>
      <c r="Y2" s="4">
        <v>45</v>
      </c>
      <c r="Z2" s="4">
        <v>49</v>
      </c>
      <c r="AA2" s="4">
        <v>51</v>
      </c>
      <c r="AB2" s="4">
        <v>53</v>
      </c>
      <c r="AC2" s="4">
        <v>54</v>
      </c>
      <c r="AD2" s="4">
        <v>55</v>
      </c>
      <c r="AE2" s="4">
        <v>56</v>
      </c>
      <c r="AF2" s="4">
        <v>57</v>
      </c>
      <c r="AG2" s="4">
        <v>61</v>
      </c>
      <c r="AH2" s="4">
        <v>62</v>
      </c>
      <c r="AI2" s="4">
        <v>64</v>
      </c>
      <c r="AJ2" s="4">
        <v>65</v>
      </c>
      <c r="AK2" s="4">
        <v>74</v>
      </c>
      <c r="AL2" s="4">
        <v>81</v>
      </c>
      <c r="AM2" s="4">
        <v>83</v>
      </c>
      <c r="AN2" s="4">
        <v>84</v>
      </c>
      <c r="AO2" s="4">
        <v>85</v>
      </c>
      <c r="AP2" s="4">
        <v>89</v>
      </c>
      <c r="AQ2" s="4">
        <v>90</v>
      </c>
      <c r="AR2" s="4">
        <v>97</v>
      </c>
      <c r="AS2" s="4">
        <v>101</v>
      </c>
      <c r="AT2" s="4">
        <v>106</v>
      </c>
      <c r="AU2" s="4">
        <v>107</v>
      </c>
      <c r="AV2" s="4">
        <v>113</v>
      </c>
      <c r="AW2" s="4">
        <v>115</v>
      </c>
      <c r="AX2" s="4">
        <v>116</v>
      </c>
      <c r="AY2" s="4">
        <v>119</v>
      </c>
      <c r="AZ2" s="4">
        <v>120</v>
      </c>
      <c r="BA2" s="4">
        <v>121</v>
      </c>
      <c r="BB2" s="4">
        <v>122</v>
      </c>
      <c r="BC2" s="4">
        <v>124</v>
      </c>
      <c r="BD2" s="4">
        <v>125</v>
      </c>
      <c r="BE2" s="4">
        <v>130</v>
      </c>
      <c r="BF2" s="4">
        <v>134</v>
      </c>
      <c r="BG2" s="4">
        <v>136</v>
      </c>
      <c r="BH2" s="4">
        <v>142</v>
      </c>
      <c r="BI2" s="4">
        <v>144</v>
      </c>
      <c r="BJ2" s="4">
        <v>147</v>
      </c>
      <c r="BK2" s="4">
        <v>150</v>
      </c>
      <c r="BL2" s="4">
        <v>160</v>
      </c>
      <c r="BM2" s="4">
        <v>162</v>
      </c>
      <c r="BN2" s="4">
        <v>168</v>
      </c>
      <c r="BO2" s="4">
        <v>171</v>
      </c>
      <c r="BP2" s="4">
        <v>172</v>
      </c>
      <c r="BQ2" s="4">
        <v>173</v>
      </c>
      <c r="BR2" s="4">
        <v>176</v>
      </c>
      <c r="BS2" s="4">
        <v>177</v>
      </c>
      <c r="BT2" s="4">
        <v>180</v>
      </c>
      <c r="BU2" s="4">
        <v>185</v>
      </c>
      <c r="BV2" s="4">
        <v>186</v>
      </c>
      <c r="BW2" s="4">
        <v>187</v>
      </c>
      <c r="BX2" s="4">
        <v>190</v>
      </c>
      <c r="BY2" s="4">
        <v>191</v>
      </c>
      <c r="BZ2" s="4">
        <v>195</v>
      </c>
      <c r="CA2" s="4">
        <v>196</v>
      </c>
      <c r="CB2" s="4">
        <v>198</v>
      </c>
    </row>
    <row r="3" spans="1:80" ht="14" x14ac:dyDescent="0.15">
      <c r="A3" s="20" t="str">
        <f>LEFT(B3,(FIND(" ",B3,1)-2))</f>
        <v>Dem01</v>
      </c>
      <c r="B3" s="4" t="s">
        <v>279</v>
      </c>
    </row>
    <row r="4" spans="1:80" ht="14" x14ac:dyDescent="0.15">
      <c r="A4" s="20" t="str">
        <f t="shared" ref="A4:A68" si="0">LEFT(B4,(FIND(" ",B4,1)-2))</f>
        <v>Dem02</v>
      </c>
      <c r="B4" s="4" t="s">
        <v>0</v>
      </c>
      <c r="C4" s="4" t="s">
        <v>70</v>
      </c>
      <c r="D4" s="4" t="s">
        <v>70</v>
      </c>
      <c r="E4" s="4" t="s">
        <v>67</v>
      </c>
      <c r="F4" s="4" t="s">
        <v>67</v>
      </c>
      <c r="G4" s="4" t="s">
        <v>67</v>
      </c>
      <c r="H4" s="4" t="s">
        <v>70</v>
      </c>
      <c r="I4" s="4" t="s">
        <v>70</v>
      </c>
      <c r="J4" s="4" t="s">
        <v>70</v>
      </c>
      <c r="K4" s="4" t="s">
        <v>67</v>
      </c>
      <c r="L4" s="4" t="s">
        <v>67</v>
      </c>
      <c r="M4" s="4" t="s">
        <v>67</v>
      </c>
      <c r="N4" s="4" t="s">
        <v>67</v>
      </c>
      <c r="O4" s="4" t="s">
        <v>67</v>
      </c>
      <c r="P4" s="4" t="s">
        <v>67</v>
      </c>
      <c r="Q4" s="4" t="s">
        <v>70</v>
      </c>
      <c r="R4" s="4" t="s">
        <v>67</v>
      </c>
      <c r="S4" s="4" t="s">
        <v>70</v>
      </c>
      <c r="T4" s="4" t="s">
        <v>67</v>
      </c>
      <c r="U4" s="4" t="s">
        <v>70</v>
      </c>
      <c r="V4" s="4" t="s">
        <v>67</v>
      </c>
      <c r="W4" s="4" t="s">
        <v>70</v>
      </c>
      <c r="X4" s="4" t="s">
        <v>67</v>
      </c>
      <c r="Y4" s="4" t="s">
        <v>67</v>
      </c>
      <c r="Z4" s="4" t="s">
        <v>1183</v>
      </c>
      <c r="AA4" s="4" t="s">
        <v>70</v>
      </c>
      <c r="AB4" s="4" t="s">
        <v>70</v>
      </c>
      <c r="AC4" s="4" t="s">
        <v>70</v>
      </c>
      <c r="AD4" s="4" t="s">
        <v>70</v>
      </c>
      <c r="AE4" s="4" t="s">
        <v>67</v>
      </c>
      <c r="AF4" s="4" t="s">
        <v>67</v>
      </c>
      <c r="AG4" s="4" t="s">
        <v>70</v>
      </c>
      <c r="AH4" s="4" t="s">
        <v>67</v>
      </c>
      <c r="AI4" s="4" t="s">
        <v>67</v>
      </c>
      <c r="AJ4" s="4" t="s">
        <v>70</v>
      </c>
      <c r="AK4" s="4" t="s">
        <v>70</v>
      </c>
      <c r="AL4" s="4" t="s">
        <v>67</v>
      </c>
      <c r="AM4" s="4" t="s">
        <v>67</v>
      </c>
      <c r="AN4" s="4" t="s">
        <v>70</v>
      </c>
      <c r="AO4" s="4" t="s">
        <v>70</v>
      </c>
      <c r="AP4" s="4" t="s">
        <v>70</v>
      </c>
      <c r="AQ4" s="4" t="s">
        <v>70</v>
      </c>
      <c r="AR4" s="4" t="s">
        <v>70</v>
      </c>
      <c r="AS4" s="4" t="s">
        <v>67</v>
      </c>
      <c r="AT4" s="4" t="s">
        <v>67</v>
      </c>
      <c r="AU4" s="4" t="s">
        <v>67</v>
      </c>
      <c r="AV4" s="4" t="s">
        <v>67</v>
      </c>
      <c r="AW4" s="4" t="s">
        <v>70</v>
      </c>
      <c r="AX4" s="4" t="s">
        <v>67</v>
      </c>
      <c r="AY4" s="4" t="s">
        <v>70</v>
      </c>
      <c r="AZ4" s="4" t="s">
        <v>70</v>
      </c>
      <c r="BA4" s="4" t="s">
        <v>67</v>
      </c>
      <c r="BB4" s="4" t="s">
        <v>70</v>
      </c>
      <c r="BC4" s="4" t="s">
        <v>70</v>
      </c>
      <c r="BD4" s="4" t="s">
        <v>70</v>
      </c>
      <c r="BE4" s="4" t="s">
        <v>1183</v>
      </c>
      <c r="BF4" s="4" t="s">
        <v>67</v>
      </c>
      <c r="BG4" s="4" t="s">
        <v>70</v>
      </c>
      <c r="BH4" s="4" t="s">
        <v>70</v>
      </c>
      <c r="BI4" s="4" t="s">
        <v>67</v>
      </c>
      <c r="BJ4" s="4" t="s">
        <v>70</v>
      </c>
      <c r="BK4" s="4" t="s">
        <v>70</v>
      </c>
      <c r="BL4" s="4" t="s">
        <v>70</v>
      </c>
      <c r="BM4" s="4" t="s">
        <v>70</v>
      </c>
      <c r="BN4" s="4" t="s">
        <v>70</v>
      </c>
      <c r="BO4" s="4" t="s">
        <v>70</v>
      </c>
      <c r="BP4" s="4" t="s">
        <v>70</v>
      </c>
      <c r="BQ4" s="4" t="s">
        <v>70</v>
      </c>
      <c r="BR4" s="4" t="s">
        <v>70</v>
      </c>
      <c r="BS4" s="4" t="s">
        <v>67</v>
      </c>
      <c r="BT4" s="4" t="s">
        <v>67</v>
      </c>
      <c r="BU4" s="4" t="s">
        <v>70</v>
      </c>
      <c r="BV4" s="4" t="s">
        <v>67</v>
      </c>
      <c r="BW4" s="4" t="s">
        <v>70</v>
      </c>
      <c r="BX4" s="4" t="s">
        <v>70</v>
      </c>
      <c r="BY4" s="4" t="s">
        <v>67</v>
      </c>
      <c r="BZ4" s="4" t="s">
        <v>67</v>
      </c>
      <c r="CA4" s="4" t="s">
        <v>70</v>
      </c>
      <c r="CB4" s="4" t="s">
        <v>70</v>
      </c>
    </row>
    <row r="5" spans="1:80" ht="14" x14ac:dyDescent="0.15">
      <c r="A5" s="20" t="str">
        <f t="shared" si="0"/>
        <v>Dem03</v>
      </c>
      <c r="B5" s="4" t="s">
        <v>1</v>
      </c>
      <c r="C5" s="4">
        <v>1997</v>
      </c>
      <c r="D5" s="4">
        <v>1982</v>
      </c>
      <c r="E5" s="4">
        <v>1994</v>
      </c>
      <c r="F5" s="4">
        <v>1972</v>
      </c>
      <c r="G5" s="4">
        <v>1982</v>
      </c>
      <c r="H5" s="4">
        <v>1967</v>
      </c>
      <c r="I5" s="4">
        <v>1995</v>
      </c>
      <c r="J5" s="4">
        <v>1975</v>
      </c>
      <c r="K5" s="4">
        <v>1971</v>
      </c>
      <c r="L5" s="4">
        <v>1995</v>
      </c>
      <c r="M5" s="4">
        <v>1988</v>
      </c>
      <c r="N5" s="4">
        <v>1978</v>
      </c>
      <c r="O5" s="4">
        <v>1999</v>
      </c>
      <c r="P5" s="4">
        <v>1983</v>
      </c>
      <c r="Q5" s="4">
        <v>1985</v>
      </c>
      <c r="R5" s="4">
        <v>1984</v>
      </c>
      <c r="S5" s="4">
        <v>1987</v>
      </c>
      <c r="T5" s="4">
        <v>1992</v>
      </c>
      <c r="U5" s="4">
        <v>1987</v>
      </c>
      <c r="V5" s="4">
        <v>1972</v>
      </c>
      <c r="W5" s="4">
        <v>1957</v>
      </c>
      <c r="X5" s="4">
        <v>1997</v>
      </c>
      <c r="Y5" s="4">
        <v>1968</v>
      </c>
      <c r="AA5" s="4">
        <v>1961</v>
      </c>
      <c r="AB5" s="4">
        <v>1997</v>
      </c>
      <c r="AC5" s="4">
        <v>1972</v>
      </c>
      <c r="AD5" s="4">
        <v>1989</v>
      </c>
      <c r="AE5" s="4">
        <v>1996</v>
      </c>
      <c r="AF5" s="4">
        <v>1963</v>
      </c>
      <c r="AG5" s="4">
        <v>2000</v>
      </c>
      <c r="AH5" s="4">
        <v>1953</v>
      </c>
      <c r="AI5" s="4">
        <v>1999</v>
      </c>
      <c r="AJ5" s="4">
        <v>1993</v>
      </c>
      <c r="AK5" s="4">
        <v>2002</v>
      </c>
      <c r="AL5" s="4">
        <v>1976</v>
      </c>
      <c r="AM5" s="4">
        <v>1998</v>
      </c>
      <c r="AN5" s="4">
        <v>1981</v>
      </c>
      <c r="AO5" s="4">
        <v>1998</v>
      </c>
      <c r="AP5" s="4">
        <v>1957</v>
      </c>
      <c r="AQ5" s="4">
        <v>1996</v>
      </c>
      <c r="AR5" s="4">
        <v>1997</v>
      </c>
      <c r="AS5" s="4">
        <v>1996</v>
      </c>
      <c r="AT5" s="4">
        <v>1982</v>
      </c>
      <c r="AU5" s="4">
        <v>1983</v>
      </c>
      <c r="AV5" s="4">
        <v>1977</v>
      </c>
      <c r="AW5" s="4">
        <v>1993</v>
      </c>
      <c r="AX5" s="4">
        <v>1965</v>
      </c>
      <c r="AY5" s="4">
        <v>1992</v>
      </c>
      <c r="AZ5" s="4">
        <v>1991</v>
      </c>
      <c r="BA5" s="4">
        <v>1974</v>
      </c>
      <c r="BB5" s="4">
        <v>1999</v>
      </c>
      <c r="BC5" s="4" t="s">
        <v>1384</v>
      </c>
      <c r="BD5" s="4">
        <v>1964</v>
      </c>
      <c r="BF5" s="4">
        <v>1954</v>
      </c>
      <c r="BG5" s="4">
        <v>2000</v>
      </c>
      <c r="BH5" s="4">
        <v>1998</v>
      </c>
      <c r="BI5" s="4">
        <v>1987</v>
      </c>
      <c r="BJ5" s="4">
        <v>1976</v>
      </c>
      <c r="BK5" s="4" t="s">
        <v>1505</v>
      </c>
      <c r="BL5" s="4">
        <v>1987</v>
      </c>
      <c r="BM5" s="4">
        <v>1989</v>
      </c>
      <c r="BN5" s="4">
        <v>1997</v>
      </c>
      <c r="BO5" s="4">
        <v>2000</v>
      </c>
      <c r="BP5" s="4">
        <v>1998</v>
      </c>
      <c r="BQ5" s="4">
        <v>1985</v>
      </c>
      <c r="BR5" s="4">
        <v>1988</v>
      </c>
      <c r="BS5" s="4">
        <v>1990</v>
      </c>
      <c r="BT5" s="4">
        <v>1994</v>
      </c>
      <c r="BU5" s="4">
        <v>1997</v>
      </c>
      <c r="BV5" s="4">
        <v>1998</v>
      </c>
      <c r="BW5" s="4">
        <v>1997</v>
      </c>
      <c r="BX5" s="4">
        <v>1965</v>
      </c>
      <c r="BY5" s="4">
        <v>1989</v>
      </c>
      <c r="BZ5" s="4">
        <v>1966</v>
      </c>
      <c r="CA5" s="4">
        <v>1958</v>
      </c>
      <c r="CB5" s="4">
        <v>1961</v>
      </c>
    </row>
    <row r="6" spans="1:80" ht="14" x14ac:dyDescent="0.15">
      <c r="A6" s="20" t="str">
        <f t="shared" si="0"/>
        <v>Dem04[SQ001]</v>
      </c>
      <c r="B6" s="4" t="s">
        <v>2</v>
      </c>
      <c r="C6" s="4" t="s">
        <v>68</v>
      </c>
      <c r="D6" s="4" t="s">
        <v>68</v>
      </c>
      <c r="E6" s="4" t="s">
        <v>68</v>
      </c>
      <c r="F6" s="4" t="s">
        <v>68</v>
      </c>
      <c r="G6" s="4" t="s">
        <v>68</v>
      </c>
      <c r="H6" s="4" t="s">
        <v>68</v>
      </c>
      <c r="I6" s="4" t="s">
        <v>69</v>
      </c>
      <c r="J6" s="4" t="s">
        <v>68</v>
      </c>
      <c r="K6" s="4" t="s">
        <v>68</v>
      </c>
      <c r="L6" s="4" t="s">
        <v>69</v>
      </c>
      <c r="M6" s="4" t="s">
        <v>68</v>
      </c>
      <c r="N6" s="4" t="s">
        <v>68</v>
      </c>
      <c r="O6" s="4" t="s">
        <v>69</v>
      </c>
      <c r="P6" s="4" t="s">
        <v>68</v>
      </c>
      <c r="Q6" s="4" t="s">
        <v>69</v>
      </c>
      <c r="R6" s="4" t="s">
        <v>68</v>
      </c>
      <c r="S6" s="4" t="s">
        <v>68</v>
      </c>
      <c r="T6" s="4" t="s">
        <v>69</v>
      </c>
      <c r="U6" s="4" t="s">
        <v>68</v>
      </c>
      <c r="V6" s="4" t="s">
        <v>68</v>
      </c>
      <c r="W6" s="4" t="s">
        <v>68</v>
      </c>
      <c r="X6" s="4" t="s">
        <v>68</v>
      </c>
      <c r="Y6" s="4" t="s">
        <v>68</v>
      </c>
      <c r="Z6" s="4" t="s">
        <v>1183</v>
      </c>
      <c r="AA6" s="4" t="s">
        <v>68</v>
      </c>
      <c r="AB6" s="4" t="s">
        <v>69</v>
      </c>
      <c r="AC6" s="4" t="s">
        <v>68</v>
      </c>
      <c r="AD6" s="4" t="s">
        <v>68</v>
      </c>
      <c r="AE6" s="4" t="s">
        <v>69</v>
      </c>
      <c r="AF6" s="4" t="s">
        <v>68</v>
      </c>
      <c r="AG6" s="4" t="s">
        <v>69</v>
      </c>
      <c r="AH6" s="4" t="s">
        <v>68</v>
      </c>
      <c r="AI6" s="4" t="s">
        <v>69</v>
      </c>
      <c r="AJ6" s="4" t="s">
        <v>69</v>
      </c>
      <c r="AK6" s="4" t="s">
        <v>69</v>
      </c>
      <c r="AL6" s="4" t="s">
        <v>68</v>
      </c>
      <c r="AM6" s="4" t="s">
        <v>69</v>
      </c>
      <c r="AN6" s="4" t="s">
        <v>69</v>
      </c>
      <c r="AO6" s="4" t="s">
        <v>69</v>
      </c>
      <c r="AP6" s="4" t="s">
        <v>68</v>
      </c>
      <c r="AQ6" s="4" t="s">
        <v>69</v>
      </c>
      <c r="AR6" s="4" t="s">
        <v>69</v>
      </c>
      <c r="AS6" s="4" t="s">
        <v>69</v>
      </c>
      <c r="AT6" s="4" t="s">
        <v>68</v>
      </c>
      <c r="AU6" s="4" t="s">
        <v>69</v>
      </c>
      <c r="AV6" s="4" t="s">
        <v>68</v>
      </c>
      <c r="AW6" s="4" t="s">
        <v>69</v>
      </c>
      <c r="AX6" s="4" t="s">
        <v>68</v>
      </c>
      <c r="AY6" s="4" t="s">
        <v>69</v>
      </c>
      <c r="AZ6" s="4" t="s">
        <v>68</v>
      </c>
      <c r="BA6" s="4" t="s">
        <v>68</v>
      </c>
      <c r="BB6" s="4" t="s">
        <v>69</v>
      </c>
      <c r="BC6" s="4" t="s">
        <v>68</v>
      </c>
      <c r="BD6" s="4" t="s">
        <v>68</v>
      </c>
      <c r="BE6" s="4" t="s">
        <v>1183</v>
      </c>
      <c r="BF6" s="4" t="s">
        <v>68</v>
      </c>
      <c r="BG6" s="4" t="s">
        <v>69</v>
      </c>
      <c r="BH6" s="4" t="s">
        <v>69</v>
      </c>
      <c r="BI6" s="4" t="s">
        <v>69</v>
      </c>
      <c r="BJ6" s="4" t="s">
        <v>68</v>
      </c>
      <c r="BK6" s="4" t="s">
        <v>69</v>
      </c>
      <c r="BL6" s="4" t="s">
        <v>68</v>
      </c>
      <c r="BM6" s="4" t="s">
        <v>68</v>
      </c>
      <c r="BN6" s="4" t="s">
        <v>68</v>
      </c>
      <c r="BO6" s="4" t="s">
        <v>69</v>
      </c>
      <c r="BP6" s="4" t="s">
        <v>69</v>
      </c>
      <c r="BQ6" s="4" t="s">
        <v>69</v>
      </c>
      <c r="BR6" s="4" t="s">
        <v>68</v>
      </c>
      <c r="BS6" s="4" t="s">
        <v>69</v>
      </c>
      <c r="BT6" s="4" t="s">
        <v>69</v>
      </c>
      <c r="BU6" s="4" t="s">
        <v>69</v>
      </c>
      <c r="BV6" s="4" t="s">
        <v>69</v>
      </c>
      <c r="BW6" s="4" t="s">
        <v>69</v>
      </c>
      <c r="BX6" s="4" t="s">
        <v>68</v>
      </c>
      <c r="BY6" s="4" t="s">
        <v>68</v>
      </c>
      <c r="BZ6" s="4" t="s">
        <v>68</v>
      </c>
      <c r="CA6" s="4" t="s">
        <v>68</v>
      </c>
      <c r="CB6" s="4" t="s">
        <v>68</v>
      </c>
    </row>
    <row r="7" spans="1:80" ht="14" x14ac:dyDescent="0.15">
      <c r="A7" s="20" t="str">
        <f t="shared" si="0"/>
        <v>Dem04[SQ002]</v>
      </c>
      <c r="B7" s="4" t="s">
        <v>3</v>
      </c>
      <c r="C7" s="4" t="s">
        <v>68</v>
      </c>
      <c r="D7" s="4" t="s">
        <v>68</v>
      </c>
      <c r="E7" s="4" t="s">
        <v>68</v>
      </c>
      <c r="F7" s="4" t="s">
        <v>68</v>
      </c>
      <c r="G7" s="4" t="s">
        <v>68</v>
      </c>
      <c r="H7" s="4" t="s">
        <v>68</v>
      </c>
      <c r="I7" s="4" t="s">
        <v>68</v>
      </c>
      <c r="J7" s="4" t="s">
        <v>69</v>
      </c>
      <c r="K7" s="4" t="s">
        <v>68</v>
      </c>
      <c r="L7" s="4" t="s">
        <v>68</v>
      </c>
      <c r="M7" s="4" t="s">
        <v>68</v>
      </c>
      <c r="N7" s="4" t="s">
        <v>69</v>
      </c>
      <c r="O7" s="4" t="s">
        <v>68</v>
      </c>
      <c r="P7" s="4" t="s">
        <v>68</v>
      </c>
      <c r="Q7" s="4" t="s">
        <v>68</v>
      </c>
      <c r="R7" s="4" t="s">
        <v>68</v>
      </c>
      <c r="S7" s="4" t="s">
        <v>68</v>
      </c>
      <c r="T7" s="4" t="s">
        <v>68</v>
      </c>
      <c r="U7" s="4" t="s">
        <v>68</v>
      </c>
      <c r="V7" s="4" t="s">
        <v>68</v>
      </c>
      <c r="W7" s="4" t="s">
        <v>68</v>
      </c>
      <c r="X7" s="4" t="s">
        <v>69</v>
      </c>
      <c r="Y7" s="4" t="s">
        <v>69</v>
      </c>
      <c r="Z7" s="4" t="s">
        <v>1183</v>
      </c>
      <c r="AA7" s="4" t="s">
        <v>68</v>
      </c>
      <c r="AB7" s="4" t="s">
        <v>68</v>
      </c>
      <c r="AC7" s="4" t="s">
        <v>69</v>
      </c>
      <c r="AD7" s="4" t="s">
        <v>68</v>
      </c>
      <c r="AE7" s="4" t="s">
        <v>68</v>
      </c>
      <c r="AF7" s="4" t="s">
        <v>69</v>
      </c>
      <c r="AG7" s="4" t="s">
        <v>68</v>
      </c>
      <c r="AH7" s="4" t="s">
        <v>68</v>
      </c>
      <c r="AI7" s="4" t="s">
        <v>68</v>
      </c>
      <c r="AJ7" s="4" t="s">
        <v>68</v>
      </c>
      <c r="AK7" s="4" t="s">
        <v>68</v>
      </c>
      <c r="AL7" s="4" t="s">
        <v>68</v>
      </c>
      <c r="AM7" s="4" t="s">
        <v>68</v>
      </c>
      <c r="AN7" s="4" t="s">
        <v>68</v>
      </c>
      <c r="AO7" s="4" t="s">
        <v>68</v>
      </c>
      <c r="AP7" s="4" t="s">
        <v>69</v>
      </c>
      <c r="AQ7" s="4" t="s">
        <v>68</v>
      </c>
      <c r="AR7" s="4" t="s">
        <v>68</v>
      </c>
      <c r="AS7" s="4" t="s">
        <v>68</v>
      </c>
      <c r="AT7" s="4" t="s">
        <v>69</v>
      </c>
      <c r="AU7" s="4" t="s">
        <v>68</v>
      </c>
      <c r="AV7" s="4" t="s">
        <v>69</v>
      </c>
      <c r="AW7" s="4" t="s">
        <v>68</v>
      </c>
      <c r="AX7" s="4" t="s">
        <v>69</v>
      </c>
      <c r="AY7" s="4" t="s">
        <v>68</v>
      </c>
      <c r="AZ7" s="4" t="s">
        <v>68</v>
      </c>
      <c r="BA7" s="4" t="s">
        <v>68</v>
      </c>
      <c r="BB7" s="4" t="s">
        <v>68</v>
      </c>
      <c r="BC7" s="4" t="s">
        <v>68</v>
      </c>
      <c r="BD7" s="4" t="s">
        <v>68</v>
      </c>
      <c r="BE7" s="4" t="s">
        <v>1183</v>
      </c>
      <c r="BF7" s="4" t="s">
        <v>68</v>
      </c>
      <c r="BG7" s="4" t="s">
        <v>68</v>
      </c>
      <c r="BH7" s="4" t="s">
        <v>68</v>
      </c>
      <c r="BI7" s="4" t="s">
        <v>68</v>
      </c>
      <c r="BJ7" s="4" t="s">
        <v>69</v>
      </c>
      <c r="BK7" s="4" t="s">
        <v>68</v>
      </c>
      <c r="BL7" s="4" t="s">
        <v>68</v>
      </c>
      <c r="BM7" s="4" t="s">
        <v>69</v>
      </c>
      <c r="BN7" s="4" t="s">
        <v>68</v>
      </c>
      <c r="BO7" s="4" t="s">
        <v>68</v>
      </c>
      <c r="BP7" s="4" t="s">
        <v>68</v>
      </c>
      <c r="BQ7" s="4" t="s">
        <v>68</v>
      </c>
      <c r="BR7" s="4" t="s">
        <v>68</v>
      </c>
      <c r="BS7" s="4" t="s">
        <v>68</v>
      </c>
      <c r="BT7" s="4" t="s">
        <v>68</v>
      </c>
      <c r="BU7" s="4" t="s">
        <v>68</v>
      </c>
      <c r="BV7" s="4" t="s">
        <v>68</v>
      </c>
      <c r="BW7" s="4" t="s">
        <v>68</v>
      </c>
      <c r="BX7" s="4" t="s">
        <v>69</v>
      </c>
      <c r="BY7" s="4" t="s">
        <v>68</v>
      </c>
      <c r="BZ7" s="4" t="s">
        <v>69</v>
      </c>
      <c r="CA7" s="4" t="s">
        <v>68</v>
      </c>
      <c r="CB7" s="4" t="s">
        <v>68</v>
      </c>
    </row>
    <row r="8" spans="1:80" ht="14" x14ac:dyDescent="0.15">
      <c r="A8" s="20" t="str">
        <f t="shared" si="0"/>
        <v>Dem04[SQ003]</v>
      </c>
      <c r="B8" s="4" t="s">
        <v>4</v>
      </c>
      <c r="C8" s="4" t="s">
        <v>68</v>
      </c>
      <c r="D8" s="4" t="s">
        <v>68</v>
      </c>
      <c r="E8" s="4" t="s">
        <v>69</v>
      </c>
      <c r="F8" s="4" t="s">
        <v>68</v>
      </c>
      <c r="G8" s="4" t="s">
        <v>68</v>
      </c>
      <c r="H8" s="4" t="s">
        <v>68</v>
      </c>
      <c r="I8" s="4" t="s">
        <v>68</v>
      </c>
      <c r="J8" s="4" t="s">
        <v>68</v>
      </c>
      <c r="K8" s="4" t="s">
        <v>68</v>
      </c>
      <c r="L8" s="4" t="s">
        <v>69</v>
      </c>
      <c r="M8" s="4" t="s">
        <v>69</v>
      </c>
      <c r="N8" s="4" t="s">
        <v>68</v>
      </c>
      <c r="O8" s="4" t="s">
        <v>68</v>
      </c>
      <c r="P8" s="4" t="s">
        <v>68</v>
      </c>
      <c r="Q8" s="4" t="s">
        <v>68</v>
      </c>
      <c r="R8" s="4" t="s">
        <v>68</v>
      </c>
      <c r="S8" s="4" t="s">
        <v>68</v>
      </c>
      <c r="T8" s="4" t="s">
        <v>68</v>
      </c>
      <c r="U8" s="4" t="s">
        <v>69</v>
      </c>
      <c r="V8" s="4" t="s">
        <v>68</v>
      </c>
      <c r="W8" s="4" t="s">
        <v>68</v>
      </c>
      <c r="X8" s="4" t="s">
        <v>68</v>
      </c>
      <c r="Y8" s="4" t="s">
        <v>68</v>
      </c>
      <c r="Z8" s="4" t="s">
        <v>1183</v>
      </c>
      <c r="AA8" s="4" t="s">
        <v>68</v>
      </c>
      <c r="AB8" s="4" t="s">
        <v>68</v>
      </c>
      <c r="AC8" s="4" t="s">
        <v>68</v>
      </c>
      <c r="AD8" s="4" t="s">
        <v>68</v>
      </c>
      <c r="AE8" s="4" t="s">
        <v>68</v>
      </c>
      <c r="AF8" s="4" t="s">
        <v>68</v>
      </c>
      <c r="AG8" s="4" t="s">
        <v>68</v>
      </c>
      <c r="AH8" s="4" t="s">
        <v>68</v>
      </c>
      <c r="AI8" s="4" t="s">
        <v>68</v>
      </c>
      <c r="AJ8" s="4" t="s">
        <v>68</v>
      </c>
      <c r="AK8" s="4" t="s">
        <v>68</v>
      </c>
      <c r="AL8" s="4" t="s">
        <v>69</v>
      </c>
      <c r="AM8" s="4" t="s">
        <v>68</v>
      </c>
      <c r="AN8" s="4" t="s">
        <v>69</v>
      </c>
      <c r="AO8" s="4" t="s">
        <v>68</v>
      </c>
      <c r="AP8" s="4" t="s">
        <v>68</v>
      </c>
      <c r="AQ8" s="4" t="s">
        <v>68</v>
      </c>
      <c r="AR8" s="4" t="s">
        <v>68</v>
      </c>
      <c r="AS8" s="4" t="s">
        <v>68</v>
      </c>
      <c r="AT8" s="4" t="s">
        <v>69</v>
      </c>
      <c r="AU8" s="4" t="s">
        <v>69</v>
      </c>
      <c r="AV8" s="4" t="s">
        <v>68</v>
      </c>
      <c r="AW8" s="4" t="s">
        <v>68</v>
      </c>
      <c r="AX8" s="4" t="s">
        <v>68</v>
      </c>
      <c r="AY8" s="4" t="s">
        <v>68</v>
      </c>
      <c r="AZ8" s="4" t="s">
        <v>68</v>
      </c>
      <c r="BA8" s="4" t="s">
        <v>68</v>
      </c>
      <c r="BB8" s="4" t="s">
        <v>68</v>
      </c>
      <c r="BC8" s="4" t="s">
        <v>69</v>
      </c>
      <c r="BD8" s="4" t="s">
        <v>69</v>
      </c>
      <c r="BE8" s="4" t="s">
        <v>1183</v>
      </c>
      <c r="BF8" s="4" t="s">
        <v>69</v>
      </c>
      <c r="BG8" s="4" t="s">
        <v>68</v>
      </c>
      <c r="BH8" s="4" t="s">
        <v>68</v>
      </c>
      <c r="BI8" s="4" t="s">
        <v>68</v>
      </c>
      <c r="BJ8" s="4" t="s">
        <v>68</v>
      </c>
      <c r="BK8" s="4" t="s">
        <v>68</v>
      </c>
      <c r="BL8" s="4" t="s">
        <v>68</v>
      </c>
      <c r="BM8" s="4" t="s">
        <v>68</v>
      </c>
      <c r="BN8" s="4" t="s">
        <v>68</v>
      </c>
      <c r="BO8" s="4" t="s">
        <v>68</v>
      </c>
      <c r="BP8" s="4" t="s">
        <v>68</v>
      </c>
      <c r="BQ8" s="4" t="s">
        <v>68</v>
      </c>
      <c r="BR8" s="4" t="s">
        <v>69</v>
      </c>
      <c r="BS8" s="4" t="s">
        <v>68</v>
      </c>
      <c r="BT8" s="4" t="s">
        <v>68</v>
      </c>
      <c r="BU8" s="4" t="s">
        <v>68</v>
      </c>
      <c r="BV8" s="4" t="s">
        <v>68</v>
      </c>
      <c r="BW8" s="4" t="s">
        <v>68</v>
      </c>
      <c r="BX8" s="4" t="s">
        <v>68</v>
      </c>
      <c r="BY8" s="4" t="s">
        <v>69</v>
      </c>
      <c r="BZ8" s="4" t="s">
        <v>68</v>
      </c>
      <c r="CA8" s="4" t="s">
        <v>68</v>
      </c>
      <c r="CB8" s="4" t="s">
        <v>69</v>
      </c>
    </row>
    <row r="9" spans="1:80" ht="14" x14ac:dyDescent="0.15">
      <c r="A9" s="20" t="str">
        <f t="shared" si="0"/>
        <v>Dem04[SQ004]</v>
      </c>
      <c r="B9" s="4" t="s">
        <v>5</v>
      </c>
      <c r="C9" s="4" t="s">
        <v>68</v>
      </c>
      <c r="D9" s="4" t="s">
        <v>68</v>
      </c>
      <c r="E9" s="4" t="s">
        <v>68</v>
      </c>
      <c r="F9" s="4" t="s">
        <v>68</v>
      </c>
      <c r="G9" s="4" t="s">
        <v>68</v>
      </c>
      <c r="H9" s="4" t="s">
        <v>68</v>
      </c>
      <c r="I9" s="4" t="s">
        <v>68</v>
      </c>
      <c r="J9" s="4" t="s">
        <v>68</v>
      </c>
      <c r="K9" s="4" t="s">
        <v>68</v>
      </c>
      <c r="L9" s="4" t="s">
        <v>68</v>
      </c>
      <c r="M9" s="4" t="s">
        <v>68</v>
      </c>
      <c r="N9" s="4" t="s">
        <v>68</v>
      </c>
      <c r="O9" s="4" t="s">
        <v>68</v>
      </c>
      <c r="P9" s="4" t="s">
        <v>69</v>
      </c>
      <c r="Q9" s="4" t="s">
        <v>68</v>
      </c>
      <c r="R9" s="4" t="s">
        <v>68</v>
      </c>
      <c r="S9" s="4" t="s">
        <v>68</v>
      </c>
      <c r="T9" s="4" t="s">
        <v>68</v>
      </c>
      <c r="U9" s="4" t="s">
        <v>68</v>
      </c>
      <c r="V9" s="4" t="s">
        <v>68</v>
      </c>
      <c r="W9" s="4" t="s">
        <v>68</v>
      </c>
      <c r="X9" s="4" t="s">
        <v>68</v>
      </c>
      <c r="Y9" s="4" t="s">
        <v>68</v>
      </c>
      <c r="Z9" s="4" t="s">
        <v>1183</v>
      </c>
      <c r="AA9" s="4" t="s">
        <v>68</v>
      </c>
      <c r="AB9" s="4" t="s">
        <v>68</v>
      </c>
      <c r="AC9" s="4" t="s">
        <v>68</v>
      </c>
      <c r="AD9" s="4" t="s">
        <v>68</v>
      </c>
      <c r="AE9" s="4" t="s">
        <v>68</v>
      </c>
      <c r="AF9" s="4" t="s">
        <v>68</v>
      </c>
      <c r="AG9" s="4" t="s">
        <v>68</v>
      </c>
      <c r="AH9" s="4" t="s">
        <v>68</v>
      </c>
      <c r="AI9" s="4" t="s">
        <v>68</v>
      </c>
      <c r="AJ9" s="4" t="s">
        <v>68</v>
      </c>
      <c r="AK9" s="4" t="s">
        <v>68</v>
      </c>
      <c r="AL9" s="4" t="s">
        <v>68</v>
      </c>
      <c r="AM9" s="4" t="s">
        <v>68</v>
      </c>
      <c r="AN9" s="4" t="s">
        <v>68</v>
      </c>
      <c r="AO9" s="4" t="s">
        <v>68</v>
      </c>
      <c r="AP9" s="4" t="s">
        <v>68</v>
      </c>
      <c r="AQ9" s="4" t="s">
        <v>68</v>
      </c>
      <c r="AR9" s="4" t="s">
        <v>68</v>
      </c>
      <c r="AS9" s="4" t="s">
        <v>68</v>
      </c>
      <c r="AT9" s="4" t="s">
        <v>68</v>
      </c>
      <c r="AU9" s="4" t="s">
        <v>68</v>
      </c>
      <c r="AV9" s="4" t="s">
        <v>68</v>
      </c>
      <c r="AW9" s="4" t="s">
        <v>68</v>
      </c>
      <c r="AX9" s="4" t="s">
        <v>68</v>
      </c>
      <c r="AY9" s="4" t="s">
        <v>68</v>
      </c>
      <c r="AZ9" s="4" t="s">
        <v>68</v>
      </c>
      <c r="BA9" s="4" t="s">
        <v>68</v>
      </c>
      <c r="BB9" s="4" t="s">
        <v>68</v>
      </c>
      <c r="BC9" s="4" t="s">
        <v>68</v>
      </c>
      <c r="BD9" s="4" t="s">
        <v>68</v>
      </c>
      <c r="BE9" s="4" t="s">
        <v>1183</v>
      </c>
      <c r="BF9" s="4" t="s">
        <v>68</v>
      </c>
      <c r="BG9" s="4" t="s">
        <v>68</v>
      </c>
      <c r="BH9" s="4" t="s">
        <v>68</v>
      </c>
      <c r="BI9" s="4" t="s">
        <v>68</v>
      </c>
      <c r="BJ9" s="4" t="s">
        <v>68</v>
      </c>
      <c r="BK9" s="4" t="s">
        <v>68</v>
      </c>
      <c r="BL9" s="4" t="s">
        <v>68</v>
      </c>
      <c r="BM9" s="4" t="s">
        <v>68</v>
      </c>
      <c r="BN9" s="4" t="s">
        <v>68</v>
      </c>
      <c r="BO9" s="4" t="s">
        <v>68</v>
      </c>
      <c r="BP9" s="4" t="s">
        <v>68</v>
      </c>
      <c r="BQ9" s="4" t="s">
        <v>68</v>
      </c>
      <c r="BR9" s="4" t="s">
        <v>68</v>
      </c>
      <c r="BS9" s="4" t="s">
        <v>68</v>
      </c>
      <c r="BT9" s="4" t="s">
        <v>68</v>
      </c>
      <c r="BU9" s="4" t="s">
        <v>68</v>
      </c>
      <c r="BV9" s="4" t="s">
        <v>68</v>
      </c>
      <c r="BW9" s="4" t="s">
        <v>68</v>
      </c>
      <c r="BX9" s="4" t="s">
        <v>68</v>
      </c>
      <c r="BY9" s="4" t="s">
        <v>68</v>
      </c>
      <c r="BZ9" s="4" t="s">
        <v>68</v>
      </c>
      <c r="CA9" s="4" t="s">
        <v>68</v>
      </c>
      <c r="CB9" s="4" t="s">
        <v>68</v>
      </c>
    </row>
    <row r="10" spans="1:80" ht="14" x14ac:dyDescent="0.15">
      <c r="A10" s="20" t="str">
        <f t="shared" si="0"/>
        <v>Dem04[SQ005]</v>
      </c>
      <c r="B10" s="4" t="s">
        <v>6</v>
      </c>
      <c r="C10" s="4" t="s">
        <v>68</v>
      </c>
      <c r="D10" s="4" t="s">
        <v>68</v>
      </c>
      <c r="E10" s="4" t="s">
        <v>68</v>
      </c>
      <c r="F10" s="4" t="s">
        <v>68</v>
      </c>
      <c r="G10" s="4" t="s">
        <v>69</v>
      </c>
      <c r="H10" s="4" t="s">
        <v>68</v>
      </c>
      <c r="I10" s="4" t="s">
        <v>68</v>
      </c>
      <c r="J10" s="4" t="s">
        <v>68</v>
      </c>
      <c r="K10" s="4" t="s">
        <v>68</v>
      </c>
      <c r="L10" s="4" t="s">
        <v>68</v>
      </c>
      <c r="M10" s="4" t="s">
        <v>68</v>
      </c>
      <c r="N10" s="4" t="s">
        <v>68</v>
      </c>
      <c r="O10" s="4" t="s">
        <v>68</v>
      </c>
      <c r="P10" s="4" t="s">
        <v>68</v>
      </c>
      <c r="Q10" s="4" t="s">
        <v>69</v>
      </c>
      <c r="R10" s="4" t="s">
        <v>69</v>
      </c>
      <c r="S10" s="4" t="s">
        <v>69</v>
      </c>
      <c r="T10" s="4" t="s">
        <v>68</v>
      </c>
      <c r="U10" s="4" t="s">
        <v>68</v>
      </c>
      <c r="V10" s="4" t="s">
        <v>69</v>
      </c>
      <c r="W10" s="4" t="s">
        <v>68</v>
      </c>
      <c r="X10" s="4" t="s">
        <v>68</v>
      </c>
      <c r="Y10" s="4" t="s">
        <v>68</v>
      </c>
      <c r="Z10" s="4" t="s">
        <v>1183</v>
      </c>
      <c r="AA10" s="4" t="s">
        <v>69</v>
      </c>
      <c r="AB10" s="4" t="s">
        <v>68</v>
      </c>
      <c r="AC10" s="4" t="s">
        <v>68</v>
      </c>
      <c r="AD10" s="4" t="s">
        <v>69</v>
      </c>
      <c r="AE10" s="4" t="s">
        <v>68</v>
      </c>
      <c r="AF10" s="4" t="s">
        <v>68</v>
      </c>
      <c r="AG10" s="4" t="s">
        <v>68</v>
      </c>
      <c r="AH10" s="4" t="s">
        <v>68</v>
      </c>
      <c r="AI10" s="4" t="s">
        <v>68</v>
      </c>
      <c r="AJ10" s="4" t="s">
        <v>68</v>
      </c>
      <c r="AK10" s="4" t="s">
        <v>68</v>
      </c>
      <c r="AL10" s="4" t="s">
        <v>68</v>
      </c>
      <c r="AM10" s="4" t="s">
        <v>68</v>
      </c>
      <c r="AN10" s="4" t="s">
        <v>68</v>
      </c>
      <c r="AO10" s="4" t="s">
        <v>68</v>
      </c>
      <c r="AP10" s="4" t="s">
        <v>68</v>
      </c>
      <c r="AQ10" s="4" t="s">
        <v>68</v>
      </c>
      <c r="AR10" s="4" t="s">
        <v>68</v>
      </c>
      <c r="AS10" s="4" t="s">
        <v>68</v>
      </c>
      <c r="AT10" s="4" t="s">
        <v>68</v>
      </c>
      <c r="AU10" s="4" t="s">
        <v>68</v>
      </c>
      <c r="AV10" s="4" t="s">
        <v>68</v>
      </c>
      <c r="AW10" s="4" t="s">
        <v>69</v>
      </c>
      <c r="AX10" s="4" t="s">
        <v>68</v>
      </c>
      <c r="AY10" s="4" t="s">
        <v>68</v>
      </c>
      <c r="AZ10" s="4" t="s">
        <v>68</v>
      </c>
      <c r="BA10" s="4" t="s">
        <v>68</v>
      </c>
      <c r="BB10" s="4" t="s">
        <v>68</v>
      </c>
      <c r="BC10" s="4" t="s">
        <v>68</v>
      </c>
      <c r="BD10" s="4" t="s">
        <v>68</v>
      </c>
      <c r="BE10" s="4" t="s">
        <v>1183</v>
      </c>
      <c r="BF10" s="4" t="s">
        <v>68</v>
      </c>
      <c r="BG10" s="4" t="s">
        <v>68</v>
      </c>
      <c r="BH10" s="4" t="s">
        <v>68</v>
      </c>
      <c r="BI10" s="4" t="s">
        <v>68</v>
      </c>
      <c r="BJ10" s="4" t="s">
        <v>68</v>
      </c>
      <c r="BK10" s="4" t="s">
        <v>68</v>
      </c>
      <c r="BL10" s="4" t="s">
        <v>69</v>
      </c>
      <c r="BM10" s="4" t="s">
        <v>68</v>
      </c>
      <c r="BN10" s="4" t="s">
        <v>68</v>
      </c>
      <c r="BO10" s="4" t="s">
        <v>68</v>
      </c>
      <c r="BP10" s="4" t="s">
        <v>68</v>
      </c>
      <c r="BQ10" s="4" t="s">
        <v>69</v>
      </c>
      <c r="BR10" s="4" t="s">
        <v>68</v>
      </c>
      <c r="BS10" s="4" t="s">
        <v>69</v>
      </c>
      <c r="BT10" s="4" t="s">
        <v>68</v>
      </c>
      <c r="BU10" s="4" t="s">
        <v>68</v>
      </c>
      <c r="BV10" s="4" t="s">
        <v>68</v>
      </c>
      <c r="BW10" s="4" t="s">
        <v>69</v>
      </c>
      <c r="BX10" s="4" t="s">
        <v>68</v>
      </c>
      <c r="BY10" s="4" t="s">
        <v>68</v>
      </c>
      <c r="BZ10" s="4" t="s">
        <v>68</v>
      </c>
      <c r="CA10" s="4" t="s">
        <v>68</v>
      </c>
      <c r="CB10" s="4" t="s">
        <v>68</v>
      </c>
    </row>
    <row r="11" spans="1:80" ht="14" x14ac:dyDescent="0.15">
      <c r="A11" s="20" t="str">
        <f t="shared" si="0"/>
        <v>Dem04[SQ006]</v>
      </c>
      <c r="B11" s="4" t="s">
        <v>7</v>
      </c>
      <c r="C11" s="4" t="s">
        <v>68</v>
      </c>
      <c r="D11" s="4" t="s">
        <v>68</v>
      </c>
      <c r="E11" s="4" t="s">
        <v>68</v>
      </c>
      <c r="F11" s="4" t="s">
        <v>69</v>
      </c>
      <c r="G11" s="4" t="s">
        <v>68</v>
      </c>
      <c r="H11" s="4" t="s">
        <v>68</v>
      </c>
      <c r="I11" s="4" t="s">
        <v>68</v>
      </c>
      <c r="J11" s="4" t="s">
        <v>68</v>
      </c>
      <c r="K11" s="4" t="s">
        <v>68</v>
      </c>
      <c r="L11" s="4" t="s">
        <v>68</v>
      </c>
      <c r="M11" s="4" t="s">
        <v>68</v>
      </c>
      <c r="N11" s="4" t="s">
        <v>68</v>
      </c>
      <c r="O11" s="4" t="s">
        <v>69</v>
      </c>
      <c r="P11" s="4" t="s">
        <v>68</v>
      </c>
      <c r="Q11" s="4" t="s">
        <v>68</v>
      </c>
      <c r="R11" s="4" t="s">
        <v>68</v>
      </c>
      <c r="S11" s="4" t="s">
        <v>68</v>
      </c>
      <c r="T11" s="4" t="s">
        <v>68</v>
      </c>
      <c r="U11" s="4" t="s">
        <v>68</v>
      </c>
      <c r="V11" s="4" t="s">
        <v>68</v>
      </c>
      <c r="W11" s="4" t="s">
        <v>69</v>
      </c>
      <c r="X11" s="4" t="s">
        <v>68</v>
      </c>
      <c r="Y11" s="4" t="s">
        <v>68</v>
      </c>
      <c r="Z11" s="4" t="s">
        <v>1183</v>
      </c>
      <c r="AA11" s="4" t="s">
        <v>68</v>
      </c>
      <c r="AB11" s="4" t="s">
        <v>68</v>
      </c>
      <c r="AC11" s="4" t="s">
        <v>68</v>
      </c>
      <c r="AD11" s="4" t="s">
        <v>68</v>
      </c>
      <c r="AE11" s="4" t="s">
        <v>68</v>
      </c>
      <c r="AF11" s="4" t="s">
        <v>68</v>
      </c>
      <c r="AG11" s="4" t="s">
        <v>68</v>
      </c>
      <c r="AH11" s="4" t="s">
        <v>69</v>
      </c>
      <c r="AI11" s="4" t="s">
        <v>68</v>
      </c>
      <c r="AJ11" s="4" t="s">
        <v>68</v>
      </c>
      <c r="AK11" s="4" t="s">
        <v>68</v>
      </c>
      <c r="AL11" s="4" t="s">
        <v>68</v>
      </c>
      <c r="AM11" s="4" t="s">
        <v>68</v>
      </c>
      <c r="AN11" s="4" t="s">
        <v>68</v>
      </c>
      <c r="AO11" s="4" t="s">
        <v>68</v>
      </c>
      <c r="AP11" s="4" t="s">
        <v>68</v>
      </c>
      <c r="AQ11" s="4" t="s">
        <v>68</v>
      </c>
      <c r="AR11" s="4" t="s">
        <v>68</v>
      </c>
      <c r="AS11" s="4" t="s">
        <v>68</v>
      </c>
      <c r="AT11" s="4" t="s">
        <v>68</v>
      </c>
      <c r="AU11" s="4" t="s">
        <v>68</v>
      </c>
      <c r="AV11" s="4" t="s">
        <v>68</v>
      </c>
      <c r="AW11" s="4" t="s">
        <v>68</v>
      </c>
      <c r="AX11" s="4" t="s">
        <v>68</v>
      </c>
      <c r="AY11" s="4" t="s">
        <v>68</v>
      </c>
      <c r="AZ11" s="4" t="s">
        <v>69</v>
      </c>
      <c r="BA11" s="4" t="s">
        <v>69</v>
      </c>
      <c r="BB11" s="4" t="s">
        <v>69</v>
      </c>
      <c r="BC11" s="4" t="s">
        <v>68</v>
      </c>
      <c r="BD11" s="4" t="s">
        <v>68</v>
      </c>
      <c r="BE11" s="4" t="s">
        <v>1183</v>
      </c>
      <c r="BF11" s="4" t="s">
        <v>68</v>
      </c>
      <c r="BG11" s="4" t="s">
        <v>68</v>
      </c>
      <c r="BH11" s="4" t="s">
        <v>68</v>
      </c>
      <c r="BI11" s="4" t="s">
        <v>68</v>
      </c>
      <c r="BJ11" s="4" t="s">
        <v>68</v>
      </c>
      <c r="BK11" s="4" t="s">
        <v>68</v>
      </c>
      <c r="BL11" s="4" t="s">
        <v>68</v>
      </c>
      <c r="BM11" s="4" t="s">
        <v>68</v>
      </c>
      <c r="BN11" s="4" t="s">
        <v>68</v>
      </c>
      <c r="BO11" s="4" t="s">
        <v>68</v>
      </c>
      <c r="BP11" s="4" t="s">
        <v>68</v>
      </c>
      <c r="BQ11" s="4" t="s">
        <v>68</v>
      </c>
      <c r="BR11" s="4" t="s">
        <v>68</v>
      </c>
      <c r="BS11" s="4" t="s">
        <v>68</v>
      </c>
      <c r="BT11" s="4" t="s">
        <v>68</v>
      </c>
      <c r="BU11" s="4" t="s">
        <v>68</v>
      </c>
      <c r="BV11" s="4" t="s">
        <v>68</v>
      </c>
      <c r="BW11" s="4" t="s">
        <v>68</v>
      </c>
      <c r="BX11" s="4" t="s">
        <v>68</v>
      </c>
      <c r="BY11" s="4" t="s">
        <v>68</v>
      </c>
      <c r="BZ11" s="4" t="s">
        <v>68</v>
      </c>
      <c r="CA11" s="4" t="s">
        <v>69</v>
      </c>
      <c r="CB11" s="4" t="s">
        <v>68</v>
      </c>
    </row>
    <row r="12" spans="1:80" ht="14" x14ac:dyDescent="0.15">
      <c r="A12" s="20" t="str">
        <f t="shared" si="0"/>
        <v>Dem04[SQ007]</v>
      </c>
      <c r="B12" s="4" t="s">
        <v>8</v>
      </c>
      <c r="C12" s="4" t="s">
        <v>68</v>
      </c>
      <c r="D12" s="4" t="s">
        <v>68</v>
      </c>
      <c r="E12" s="4" t="s">
        <v>68</v>
      </c>
      <c r="F12" s="4" t="s">
        <v>68</v>
      </c>
      <c r="G12" s="4" t="s">
        <v>68</v>
      </c>
      <c r="H12" s="4" t="s">
        <v>68</v>
      </c>
      <c r="I12" s="4" t="s">
        <v>68</v>
      </c>
      <c r="J12" s="4" t="s">
        <v>68</v>
      </c>
      <c r="K12" s="4" t="s">
        <v>68</v>
      </c>
      <c r="L12" s="4" t="s">
        <v>68</v>
      </c>
      <c r="M12" s="4" t="s">
        <v>68</v>
      </c>
      <c r="N12" s="4" t="s">
        <v>68</v>
      </c>
      <c r="O12" s="4" t="s">
        <v>68</v>
      </c>
      <c r="P12" s="4" t="s">
        <v>68</v>
      </c>
      <c r="Q12" s="4" t="s">
        <v>68</v>
      </c>
      <c r="R12" s="4" t="s">
        <v>68</v>
      </c>
      <c r="S12" s="4" t="s">
        <v>68</v>
      </c>
      <c r="T12" s="4" t="s">
        <v>68</v>
      </c>
      <c r="U12" s="4" t="s">
        <v>68</v>
      </c>
      <c r="V12" s="4" t="s">
        <v>68</v>
      </c>
      <c r="W12" s="4" t="s">
        <v>68</v>
      </c>
      <c r="X12" s="4" t="s">
        <v>68</v>
      </c>
      <c r="Y12" s="4" t="s">
        <v>68</v>
      </c>
      <c r="Z12" s="4" t="s">
        <v>1183</v>
      </c>
      <c r="AA12" s="4" t="s">
        <v>68</v>
      </c>
      <c r="AB12" s="4" t="s">
        <v>68</v>
      </c>
      <c r="AC12" s="4" t="s">
        <v>68</v>
      </c>
      <c r="AD12" s="4" t="s">
        <v>68</v>
      </c>
      <c r="AE12" s="4" t="s">
        <v>68</v>
      </c>
      <c r="AF12" s="4" t="s">
        <v>68</v>
      </c>
      <c r="AG12" s="4" t="s">
        <v>68</v>
      </c>
      <c r="AH12" s="4" t="s">
        <v>68</v>
      </c>
      <c r="AI12" s="4" t="s">
        <v>68</v>
      </c>
      <c r="AJ12" s="4" t="s">
        <v>68</v>
      </c>
      <c r="AK12" s="4" t="s">
        <v>68</v>
      </c>
      <c r="AL12" s="4" t="s">
        <v>68</v>
      </c>
      <c r="AM12" s="4" t="s">
        <v>68</v>
      </c>
      <c r="AN12" s="4" t="s">
        <v>68</v>
      </c>
      <c r="AO12" s="4" t="s">
        <v>68</v>
      </c>
      <c r="AP12" s="4" t="s">
        <v>68</v>
      </c>
      <c r="AQ12" s="4" t="s">
        <v>68</v>
      </c>
      <c r="AR12" s="4" t="s">
        <v>68</v>
      </c>
      <c r="AS12" s="4" t="s">
        <v>68</v>
      </c>
      <c r="AT12" s="4" t="s">
        <v>68</v>
      </c>
      <c r="AU12" s="4" t="s">
        <v>68</v>
      </c>
      <c r="AV12" s="4" t="s">
        <v>68</v>
      </c>
      <c r="AW12" s="4" t="s">
        <v>68</v>
      </c>
      <c r="AX12" s="4" t="s">
        <v>68</v>
      </c>
      <c r="AY12" s="4" t="s">
        <v>68</v>
      </c>
      <c r="AZ12" s="4" t="s">
        <v>68</v>
      </c>
      <c r="BA12" s="4" t="s">
        <v>68</v>
      </c>
      <c r="BB12" s="4" t="s">
        <v>68</v>
      </c>
      <c r="BC12" s="4" t="s">
        <v>68</v>
      </c>
      <c r="BD12" s="4" t="s">
        <v>68</v>
      </c>
      <c r="BE12" s="4" t="s">
        <v>1183</v>
      </c>
      <c r="BF12" s="4" t="s">
        <v>68</v>
      </c>
      <c r="BG12" s="4" t="s">
        <v>68</v>
      </c>
      <c r="BH12" s="4" t="s">
        <v>68</v>
      </c>
      <c r="BI12" s="4" t="s">
        <v>68</v>
      </c>
      <c r="BJ12" s="4" t="s">
        <v>68</v>
      </c>
      <c r="BK12" s="4" t="s">
        <v>68</v>
      </c>
      <c r="BL12" s="4" t="s">
        <v>68</v>
      </c>
      <c r="BM12" s="4" t="s">
        <v>68</v>
      </c>
      <c r="BN12" s="4" t="s">
        <v>68</v>
      </c>
      <c r="BO12" s="4" t="s">
        <v>68</v>
      </c>
      <c r="BP12" s="4" t="s">
        <v>68</v>
      </c>
      <c r="BQ12" s="4" t="s">
        <v>68</v>
      </c>
      <c r="BR12" s="4" t="s">
        <v>68</v>
      </c>
      <c r="BS12" s="4" t="s">
        <v>68</v>
      </c>
      <c r="BT12" s="4" t="s">
        <v>68</v>
      </c>
      <c r="BU12" s="4" t="s">
        <v>68</v>
      </c>
      <c r="BV12" s="4" t="s">
        <v>68</v>
      </c>
      <c r="BW12" s="4" t="s">
        <v>68</v>
      </c>
      <c r="BX12" s="4" t="s">
        <v>68</v>
      </c>
      <c r="BY12" s="4" t="s">
        <v>68</v>
      </c>
      <c r="BZ12" s="4" t="s">
        <v>68</v>
      </c>
      <c r="CA12" s="4" t="s">
        <v>68</v>
      </c>
      <c r="CB12" s="4" t="s">
        <v>68</v>
      </c>
    </row>
    <row r="13" spans="1:80" ht="14" x14ac:dyDescent="0.15">
      <c r="A13" s="20" t="str">
        <f t="shared" si="0"/>
        <v>Dem04[SQ008]</v>
      </c>
      <c r="B13" s="4" t="s">
        <v>9</v>
      </c>
      <c r="C13" s="4" t="s">
        <v>68</v>
      </c>
      <c r="D13" s="4" t="s">
        <v>68</v>
      </c>
      <c r="E13" s="4" t="s">
        <v>68</v>
      </c>
      <c r="F13" s="4" t="s">
        <v>68</v>
      </c>
      <c r="G13" s="4" t="s">
        <v>68</v>
      </c>
      <c r="H13" s="4" t="s">
        <v>68</v>
      </c>
      <c r="I13" s="4" t="s">
        <v>68</v>
      </c>
      <c r="J13" s="4" t="s">
        <v>68</v>
      </c>
      <c r="K13" s="4" t="s">
        <v>68</v>
      </c>
      <c r="L13" s="4" t="s">
        <v>68</v>
      </c>
      <c r="M13" s="4" t="s">
        <v>68</v>
      </c>
      <c r="N13" s="4" t="s">
        <v>68</v>
      </c>
      <c r="O13" s="4" t="s">
        <v>68</v>
      </c>
      <c r="P13" s="4" t="s">
        <v>68</v>
      </c>
      <c r="Q13" s="4" t="s">
        <v>68</v>
      </c>
      <c r="R13" s="4" t="s">
        <v>68</v>
      </c>
      <c r="S13" s="4" t="s">
        <v>68</v>
      </c>
      <c r="T13" s="4" t="s">
        <v>68</v>
      </c>
      <c r="U13" s="4" t="s">
        <v>68</v>
      </c>
      <c r="V13" s="4" t="s">
        <v>68</v>
      </c>
      <c r="W13" s="4" t="s">
        <v>68</v>
      </c>
      <c r="X13" s="4" t="s">
        <v>68</v>
      </c>
      <c r="Y13" s="4" t="s">
        <v>68</v>
      </c>
      <c r="Z13" s="4" t="s">
        <v>1183</v>
      </c>
      <c r="AA13" s="4" t="s">
        <v>68</v>
      </c>
      <c r="AB13" s="4" t="s">
        <v>68</v>
      </c>
      <c r="AC13" s="4" t="s">
        <v>68</v>
      </c>
      <c r="AD13" s="4" t="s">
        <v>68</v>
      </c>
      <c r="AE13" s="4" t="s">
        <v>68</v>
      </c>
      <c r="AF13" s="4" t="s">
        <v>68</v>
      </c>
      <c r="AG13" s="4" t="s">
        <v>68</v>
      </c>
      <c r="AH13" s="4" t="s">
        <v>68</v>
      </c>
      <c r="AI13" s="4" t="s">
        <v>68</v>
      </c>
      <c r="AJ13" s="4" t="s">
        <v>68</v>
      </c>
      <c r="AK13" s="4" t="s">
        <v>68</v>
      </c>
      <c r="AL13" s="4" t="s">
        <v>68</v>
      </c>
      <c r="AM13" s="4" t="s">
        <v>68</v>
      </c>
      <c r="AN13" s="4" t="s">
        <v>68</v>
      </c>
      <c r="AO13" s="4" t="s">
        <v>68</v>
      </c>
      <c r="AP13" s="4" t="s">
        <v>68</v>
      </c>
      <c r="AQ13" s="4" t="s">
        <v>68</v>
      </c>
      <c r="AR13" s="4" t="s">
        <v>68</v>
      </c>
      <c r="AS13" s="4" t="s">
        <v>68</v>
      </c>
      <c r="AT13" s="4" t="s">
        <v>68</v>
      </c>
      <c r="AU13" s="4" t="s">
        <v>68</v>
      </c>
      <c r="AV13" s="4" t="s">
        <v>68</v>
      </c>
      <c r="AW13" s="4" t="s">
        <v>68</v>
      </c>
      <c r="AX13" s="4" t="s">
        <v>68</v>
      </c>
      <c r="AY13" s="4" t="s">
        <v>68</v>
      </c>
      <c r="AZ13" s="4" t="s">
        <v>68</v>
      </c>
      <c r="BA13" s="4" t="s">
        <v>68</v>
      </c>
      <c r="BB13" s="4" t="s">
        <v>68</v>
      </c>
      <c r="BC13" s="4" t="s">
        <v>68</v>
      </c>
      <c r="BD13" s="4" t="s">
        <v>68</v>
      </c>
      <c r="BE13" s="4" t="s">
        <v>1183</v>
      </c>
      <c r="BF13" s="4" t="s">
        <v>68</v>
      </c>
      <c r="BG13" s="4" t="s">
        <v>68</v>
      </c>
      <c r="BH13" s="4" t="s">
        <v>68</v>
      </c>
      <c r="BI13" s="4" t="s">
        <v>68</v>
      </c>
      <c r="BJ13" s="4" t="s">
        <v>68</v>
      </c>
      <c r="BK13" s="4" t="s">
        <v>68</v>
      </c>
      <c r="BL13" s="4" t="s">
        <v>68</v>
      </c>
      <c r="BM13" s="4" t="s">
        <v>68</v>
      </c>
      <c r="BN13" s="4" t="s">
        <v>68</v>
      </c>
      <c r="BO13" s="4" t="s">
        <v>68</v>
      </c>
      <c r="BP13" s="4" t="s">
        <v>68</v>
      </c>
      <c r="BQ13" s="4" t="s">
        <v>68</v>
      </c>
      <c r="BR13" s="4" t="s">
        <v>68</v>
      </c>
      <c r="BS13" s="4" t="s">
        <v>68</v>
      </c>
      <c r="BT13" s="4" t="s">
        <v>68</v>
      </c>
      <c r="BU13" s="4" t="s">
        <v>68</v>
      </c>
      <c r="BV13" s="4" t="s">
        <v>68</v>
      </c>
      <c r="BW13" s="4" t="s">
        <v>68</v>
      </c>
      <c r="BX13" s="4" t="s">
        <v>68</v>
      </c>
      <c r="BY13" s="4" t="s">
        <v>68</v>
      </c>
      <c r="BZ13" s="4" t="s">
        <v>68</v>
      </c>
      <c r="CA13" s="4" t="s">
        <v>68</v>
      </c>
      <c r="CB13" s="4" t="s">
        <v>68</v>
      </c>
    </row>
    <row r="14" spans="1:80" ht="14" x14ac:dyDescent="0.15">
      <c r="A14" s="20" t="str">
        <f t="shared" si="0"/>
        <v>Dem04[SQ009]</v>
      </c>
      <c r="B14" s="4" t="s">
        <v>10</v>
      </c>
      <c r="C14" s="4" t="s">
        <v>68</v>
      </c>
      <c r="D14" s="4" t="s">
        <v>68</v>
      </c>
      <c r="E14" s="4" t="s">
        <v>68</v>
      </c>
      <c r="F14" s="4" t="s">
        <v>68</v>
      </c>
      <c r="G14" s="4" t="s">
        <v>68</v>
      </c>
      <c r="H14" s="4" t="s">
        <v>68</v>
      </c>
      <c r="I14" s="4" t="s">
        <v>68</v>
      </c>
      <c r="J14" s="4" t="s">
        <v>68</v>
      </c>
      <c r="K14" s="4" t="s">
        <v>68</v>
      </c>
      <c r="L14" s="4" t="s">
        <v>68</v>
      </c>
      <c r="M14" s="4" t="s">
        <v>68</v>
      </c>
      <c r="N14" s="4" t="s">
        <v>68</v>
      </c>
      <c r="O14" s="4" t="s">
        <v>68</v>
      </c>
      <c r="P14" s="4" t="s">
        <v>68</v>
      </c>
      <c r="Q14" s="4" t="s">
        <v>68</v>
      </c>
      <c r="R14" s="4" t="s">
        <v>68</v>
      </c>
      <c r="S14" s="4" t="s">
        <v>68</v>
      </c>
      <c r="T14" s="4" t="s">
        <v>68</v>
      </c>
      <c r="U14" s="4" t="s">
        <v>68</v>
      </c>
      <c r="V14" s="4" t="s">
        <v>68</v>
      </c>
      <c r="W14" s="4" t="s">
        <v>68</v>
      </c>
      <c r="X14" s="4" t="s">
        <v>68</v>
      </c>
      <c r="Y14" s="4" t="s">
        <v>68</v>
      </c>
      <c r="Z14" s="4" t="s">
        <v>1183</v>
      </c>
      <c r="AA14" s="4" t="s">
        <v>68</v>
      </c>
      <c r="AB14" s="4" t="s">
        <v>68</v>
      </c>
      <c r="AC14" s="4" t="s">
        <v>68</v>
      </c>
      <c r="AD14" s="4" t="s">
        <v>68</v>
      </c>
      <c r="AE14" s="4" t="s">
        <v>68</v>
      </c>
      <c r="AF14" s="4" t="s">
        <v>68</v>
      </c>
      <c r="AG14" s="4" t="s">
        <v>68</v>
      </c>
      <c r="AH14" s="4" t="s">
        <v>68</v>
      </c>
      <c r="AI14" s="4" t="s">
        <v>68</v>
      </c>
      <c r="AJ14" s="4" t="s">
        <v>68</v>
      </c>
      <c r="AK14" s="4" t="s">
        <v>68</v>
      </c>
      <c r="AL14" s="4" t="s">
        <v>68</v>
      </c>
      <c r="AM14" s="4" t="s">
        <v>68</v>
      </c>
      <c r="AN14" s="4" t="s">
        <v>68</v>
      </c>
      <c r="AO14" s="4" t="s">
        <v>68</v>
      </c>
      <c r="AP14" s="4" t="s">
        <v>68</v>
      </c>
      <c r="AQ14" s="4" t="s">
        <v>68</v>
      </c>
      <c r="AR14" s="4" t="s">
        <v>68</v>
      </c>
      <c r="AS14" s="4" t="s">
        <v>68</v>
      </c>
      <c r="AT14" s="4" t="s">
        <v>68</v>
      </c>
      <c r="AU14" s="4" t="s">
        <v>68</v>
      </c>
      <c r="AV14" s="4" t="s">
        <v>68</v>
      </c>
      <c r="AW14" s="4" t="s">
        <v>68</v>
      </c>
      <c r="AX14" s="4" t="s">
        <v>68</v>
      </c>
      <c r="AY14" s="4" t="s">
        <v>68</v>
      </c>
      <c r="AZ14" s="4" t="s">
        <v>68</v>
      </c>
      <c r="BA14" s="4" t="s">
        <v>68</v>
      </c>
      <c r="BB14" s="4" t="s">
        <v>68</v>
      </c>
      <c r="BC14" s="4" t="s">
        <v>68</v>
      </c>
      <c r="BD14" s="4" t="s">
        <v>68</v>
      </c>
      <c r="BE14" s="4" t="s">
        <v>1183</v>
      </c>
      <c r="BF14" s="4" t="s">
        <v>68</v>
      </c>
      <c r="BG14" s="4" t="s">
        <v>68</v>
      </c>
      <c r="BH14" s="4" t="s">
        <v>68</v>
      </c>
      <c r="BI14" s="4" t="s">
        <v>68</v>
      </c>
      <c r="BJ14" s="4" t="s">
        <v>68</v>
      </c>
      <c r="BK14" s="4" t="s">
        <v>68</v>
      </c>
      <c r="BL14" s="4" t="s">
        <v>68</v>
      </c>
      <c r="BM14" s="4" t="s">
        <v>68</v>
      </c>
      <c r="BN14" s="4" t="s">
        <v>68</v>
      </c>
      <c r="BO14" s="4" t="s">
        <v>68</v>
      </c>
      <c r="BP14" s="4" t="s">
        <v>68</v>
      </c>
      <c r="BQ14" s="4" t="s">
        <v>68</v>
      </c>
      <c r="BR14" s="4" t="s">
        <v>68</v>
      </c>
      <c r="BS14" s="4" t="s">
        <v>68</v>
      </c>
      <c r="BT14" s="4" t="s">
        <v>68</v>
      </c>
      <c r="BU14" s="4" t="s">
        <v>68</v>
      </c>
      <c r="BV14" s="4" t="s">
        <v>68</v>
      </c>
      <c r="BW14" s="4" t="s">
        <v>68</v>
      </c>
      <c r="BX14" s="4" t="s">
        <v>68</v>
      </c>
      <c r="BY14" s="4" t="s">
        <v>68</v>
      </c>
      <c r="BZ14" s="4" t="s">
        <v>68</v>
      </c>
      <c r="CA14" s="4" t="s">
        <v>68</v>
      </c>
      <c r="CB14" s="4" t="s">
        <v>68</v>
      </c>
    </row>
    <row r="15" spans="1:80" ht="14" x14ac:dyDescent="0.15">
      <c r="A15" s="20" t="str">
        <f t="shared" si="0"/>
        <v>Dem04[SQ010]</v>
      </c>
      <c r="B15" s="4" t="s">
        <v>11</v>
      </c>
      <c r="C15" s="4" t="s">
        <v>69</v>
      </c>
      <c r="D15" s="4" t="s">
        <v>69</v>
      </c>
      <c r="E15" s="4" t="s">
        <v>68</v>
      </c>
      <c r="F15" s="4" t="s">
        <v>68</v>
      </c>
      <c r="G15" s="4" t="s">
        <v>68</v>
      </c>
      <c r="H15" s="4" t="s">
        <v>69</v>
      </c>
      <c r="I15" s="4" t="s">
        <v>68</v>
      </c>
      <c r="J15" s="4" t="s">
        <v>68</v>
      </c>
      <c r="K15" s="4" t="s">
        <v>69</v>
      </c>
      <c r="L15" s="4" t="s">
        <v>68</v>
      </c>
      <c r="M15" s="4" t="s">
        <v>68</v>
      </c>
      <c r="N15" s="4" t="s">
        <v>68</v>
      </c>
      <c r="O15" s="4" t="s">
        <v>68</v>
      </c>
      <c r="P15" s="4" t="s">
        <v>68</v>
      </c>
      <c r="Q15" s="4" t="s">
        <v>68</v>
      </c>
      <c r="R15" s="4" t="s">
        <v>68</v>
      </c>
      <c r="S15" s="4" t="s">
        <v>68</v>
      </c>
      <c r="T15" s="4" t="s">
        <v>68</v>
      </c>
      <c r="U15" s="4" t="s">
        <v>68</v>
      </c>
      <c r="V15" s="4" t="s">
        <v>68</v>
      </c>
      <c r="W15" s="4" t="s">
        <v>68</v>
      </c>
      <c r="X15" s="4" t="s">
        <v>68</v>
      </c>
      <c r="Y15" s="4" t="s">
        <v>68</v>
      </c>
      <c r="Z15" s="4" t="s">
        <v>1183</v>
      </c>
      <c r="AA15" s="4" t="s">
        <v>68</v>
      </c>
      <c r="AB15" s="4" t="s">
        <v>68</v>
      </c>
      <c r="AC15" s="4" t="s">
        <v>68</v>
      </c>
      <c r="AD15" s="4" t="s">
        <v>68</v>
      </c>
      <c r="AE15" s="4" t="s">
        <v>68</v>
      </c>
      <c r="AF15" s="4" t="s">
        <v>68</v>
      </c>
      <c r="AG15" s="4" t="s">
        <v>68</v>
      </c>
      <c r="AH15" s="4" t="s">
        <v>68</v>
      </c>
      <c r="AI15" s="4" t="s">
        <v>68</v>
      </c>
      <c r="AJ15" s="4" t="s">
        <v>68</v>
      </c>
      <c r="AK15" s="4" t="s">
        <v>68</v>
      </c>
      <c r="AL15" s="4" t="s">
        <v>68</v>
      </c>
      <c r="AM15" s="4" t="s">
        <v>68</v>
      </c>
      <c r="AN15" s="4" t="s">
        <v>68</v>
      </c>
      <c r="AO15" s="4" t="s">
        <v>68</v>
      </c>
      <c r="AP15" s="4" t="s">
        <v>68</v>
      </c>
      <c r="AQ15" s="4" t="s">
        <v>68</v>
      </c>
      <c r="AR15" s="4" t="s">
        <v>68</v>
      </c>
      <c r="AS15" s="4" t="s">
        <v>68</v>
      </c>
      <c r="AT15" s="4" t="s">
        <v>68</v>
      </c>
      <c r="AU15" s="4" t="s">
        <v>68</v>
      </c>
      <c r="AV15" s="4" t="s">
        <v>68</v>
      </c>
      <c r="AW15" s="4" t="s">
        <v>68</v>
      </c>
      <c r="AX15" s="4" t="s">
        <v>68</v>
      </c>
      <c r="AY15" s="4" t="s">
        <v>68</v>
      </c>
      <c r="AZ15" s="4" t="s">
        <v>68</v>
      </c>
      <c r="BA15" s="4" t="s">
        <v>68</v>
      </c>
      <c r="BB15" s="4" t="s">
        <v>68</v>
      </c>
      <c r="BC15" s="4" t="s">
        <v>68</v>
      </c>
      <c r="BD15" s="4" t="s">
        <v>68</v>
      </c>
      <c r="BE15" s="4" t="s">
        <v>1183</v>
      </c>
      <c r="BF15" s="4" t="s">
        <v>68</v>
      </c>
      <c r="BG15" s="4" t="s">
        <v>68</v>
      </c>
      <c r="BH15" s="4" t="s">
        <v>69</v>
      </c>
      <c r="BI15" s="4" t="s">
        <v>68</v>
      </c>
      <c r="BJ15" s="4" t="s">
        <v>68</v>
      </c>
      <c r="BK15" s="4" t="s">
        <v>68</v>
      </c>
      <c r="BL15" s="4" t="s">
        <v>68</v>
      </c>
      <c r="BM15" s="4" t="s">
        <v>68</v>
      </c>
      <c r="BN15" s="4" t="s">
        <v>69</v>
      </c>
      <c r="BO15" s="4" t="s">
        <v>68</v>
      </c>
      <c r="BP15" s="4" t="s">
        <v>68</v>
      </c>
      <c r="BQ15" s="4" t="s">
        <v>68</v>
      </c>
      <c r="BR15" s="4" t="s">
        <v>68</v>
      </c>
      <c r="BS15" s="4" t="s">
        <v>68</v>
      </c>
      <c r="BT15" s="4" t="s">
        <v>68</v>
      </c>
      <c r="BU15" s="4" t="s">
        <v>68</v>
      </c>
      <c r="BV15" s="4" t="s">
        <v>68</v>
      </c>
      <c r="BW15" s="4" t="s">
        <v>68</v>
      </c>
      <c r="BX15" s="4" t="s">
        <v>68</v>
      </c>
      <c r="BY15" s="4" t="s">
        <v>68</v>
      </c>
      <c r="BZ15" s="4" t="s">
        <v>68</v>
      </c>
      <c r="CA15" s="4" t="s">
        <v>68</v>
      </c>
      <c r="CB15" s="4" t="s">
        <v>68</v>
      </c>
    </row>
    <row r="16" spans="1:80" ht="14" x14ac:dyDescent="0.15">
      <c r="A16" s="20" t="str">
        <f t="shared" si="0"/>
        <v>ErfahrungBank</v>
      </c>
      <c r="B16" s="4" t="s">
        <v>12</v>
      </c>
      <c r="C16" s="4" t="s">
        <v>69</v>
      </c>
      <c r="D16" s="4" t="s">
        <v>68</v>
      </c>
      <c r="E16" s="4" t="s">
        <v>68</v>
      </c>
      <c r="F16" s="4" t="s">
        <v>69</v>
      </c>
      <c r="G16" s="4" t="s">
        <v>69</v>
      </c>
      <c r="H16" s="4" t="s">
        <v>68</v>
      </c>
      <c r="I16" s="4" t="s">
        <v>69</v>
      </c>
      <c r="J16" s="4" t="s">
        <v>68</v>
      </c>
      <c r="K16" s="4" t="s">
        <v>69</v>
      </c>
      <c r="L16" s="4" t="s">
        <v>68</v>
      </c>
      <c r="M16" s="4" t="s">
        <v>69</v>
      </c>
      <c r="N16" s="4" t="s">
        <v>69</v>
      </c>
      <c r="O16" s="4" t="s">
        <v>68</v>
      </c>
      <c r="P16" s="4" t="s">
        <v>69</v>
      </c>
      <c r="Q16" s="4" t="s">
        <v>68</v>
      </c>
      <c r="R16" s="4" t="s">
        <v>69</v>
      </c>
      <c r="S16" s="4" t="s">
        <v>69</v>
      </c>
      <c r="T16" s="4" t="s">
        <v>69</v>
      </c>
      <c r="U16" s="4" t="s">
        <v>68</v>
      </c>
      <c r="V16" s="4" t="s">
        <v>69</v>
      </c>
      <c r="W16" s="4" t="s">
        <v>69</v>
      </c>
      <c r="X16" s="4" t="s">
        <v>69</v>
      </c>
      <c r="Y16" s="4" t="s">
        <v>69</v>
      </c>
      <c r="Z16" s="4" t="s">
        <v>1183</v>
      </c>
      <c r="AA16" s="4" t="s">
        <v>69</v>
      </c>
      <c r="AB16" s="4" t="s">
        <v>68</v>
      </c>
      <c r="AC16" s="4" t="s">
        <v>69</v>
      </c>
      <c r="AD16" s="4" t="s">
        <v>68</v>
      </c>
      <c r="AE16" s="4" t="s">
        <v>68</v>
      </c>
      <c r="AF16" s="4" t="s">
        <v>69</v>
      </c>
      <c r="AG16" s="4" t="s">
        <v>68</v>
      </c>
      <c r="AH16" s="4" t="s">
        <v>69</v>
      </c>
      <c r="AI16" s="4" t="s">
        <v>68</v>
      </c>
      <c r="AJ16" s="4" t="s">
        <v>69</v>
      </c>
      <c r="AK16" s="4" t="s">
        <v>68</v>
      </c>
      <c r="AL16" s="4" t="s">
        <v>68</v>
      </c>
      <c r="AM16" s="4" t="s">
        <v>68</v>
      </c>
      <c r="AN16" s="4" t="s">
        <v>68</v>
      </c>
      <c r="AO16" s="4" t="s">
        <v>68</v>
      </c>
      <c r="AP16" s="4" t="s">
        <v>69</v>
      </c>
      <c r="AQ16" s="4" t="s">
        <v>68</v>
      </c>
      <c r="AR16" s="4" t="s">
        <v>68</v>
      </c>
      <c r="AS16" s="4" t="s">
        <v>69</v>
      </c>
      <c r="AT16" s="4" t="s">
        <v>69</v>
      </c>
      <c r="AU16" s="4" t="s">
        <v>69</v>
      </c>
      <c r="AV16" s="4" t="s">
        <v>68</v>
      </c>
      <c r="AW16" s="4" t="s">
        <v>68</v>
      </c>
      <c r="AX16" s="4" t="s">
        <v>68</v>
      </c>
      <c r="AY16" s="4" t="s">
        <v>68</v>
      </c>
      <c r="AZ16" s="4" t="s">
        <v>69</v>
      </c>
      <c r="BA16" s="4" t="s">
        <v>69</v>
      </c>
      <c r="BB16" s="4" t="s">
        <v>68</v>
      </c>
      <c r="BC16" s="4" t="s">
        <v>68</v>
      </c>
      <c r="BD16" s="4" t="s">
        <v>69</v>
      </c>
      <c r="BE16" s="4" t="s">
        <v>1183</v>
      </c>
      <c r="BF16" s="4" t="s">
        <v>69</v>
      </c>
      <c r="BG16" s="4" t="s">
        <v>68</v>
      </c>
      <c r="BH16" s="4" t="s">
        <v>68</v>
      </c>
      <c r="BI16" s="4" t="s">
        <v>68</v>
      </c>
      <c r="BJ16" s="4" t="s">
        <v>68</v>
      </c>
      <c r="BK16" s="4" t="s">
        <v>69</v>
      </c>
      <c r="BL16" s="4" t="s">
        <v>68</v>
      </c>
      <c r="BM16" s="4" t="s">
        <v>68</v>
      </c>
      <c r="BN16" s="4" t="s">
        <v>69</v>
      </c>
      <c r="BO16" s="4" t="s">
        <v>68</v>
      </c>
      <c r="BP16" s="4" t="s">
        <v>68</v>
      </c>
      <c r="BQ16" s="4" t="s">
        <v>69</v>
      </c>
      <c r="BR16" s="4" t="s">
        <v>68</v>
      </c>
      <c r="BS16" s="4" t="s">
        <v>68</v>
      </c>
      <c r="BT16" s="4" t="s">
        <v>68</v>
      </c>
      <c r="BU16" s="4" t="s">
        <v>68</v>
      </c>
      <c r="BV16" s="4" t="s">
        <v>68</v>
      </c>
      <c r="BW16" s="4" t="s">
        <v>68</v>
      </c>
      <c r="BX16" s="4" t="s">
        <v>69</v>
      </c>
      <c r="BY16" s="4" t="s">
        <v>68</v>
      </c>
      <c r="BZ16" s="4" t="s">
        <v>69</v>
      </c>
      <c r="CA16" s="4" t="s">
        <v>69</v>
      </c>
      <c r="CB16" s="4" t="s">
        <v>69</v>
      </c>
    </row>
    <row r="17" spans="1:80" x14ac:dyDescent="0.15">
      <c r="A17" s="20"/>
    </row>
    <row r="18" spans="1:80" ht="14" x14ac:dyDescent="0.15">
      <c r="A18" s="20" t="str">
        <f t="shared" si="0"/>
        <v>VideoPhase1KL</v>
      </c>
      <c r="B18" s="4" t="s">
        <v>1184</v>
      </c>
    </row>
    <row r="19" spans="1:80" ht="14" x14ac:dyDescent="0.15">
      <c r="A19" s="20" t="str">
        <f t="shared" si="0"/>
        <v>VideoPhase2KL</v>
      </c>
      <c r="B19" s="4" t="s">
        <v>1185</v>
      </c>
    </row>
    <row r="20" spans="1:80" ht="14" x14ac:dyDescent="0.15">
      <c r="A20" s="20" t="str">
        <f t="shared" si="0"/>
        <v>VideoPhase4KL</v>
      </c>
      <c r="B20" s="4" t="s">
        <v>1186</v>
      </c>
    </row>
    <row r="21" spans="1:80" ht="14" x14ac:dyDescent="0.15">
      <c r="A21" s="20" t="str">
        <f t="shared" si="0"/>
        <v>VideoPhase5KL</v>
      </c>
      <c r="B21" s="4" t="s">
        <v>1187</v>
      </c>
    </row>
    <row r="22" spans="1:80" ht="14" x14ac:dyDescent="0.15">
      <c r="A22" s="20" t="str">
        <f t="shared" si="0"/>
        <v>VideoPhase5YNKL</v>
      </c>
      <c r="B22" s="4" t="s">
        <v>1188</v>
      </c>
      <c r="C22" s="4" t="s">
        <v>1189</v>
      </c>
      <c r="D22" s="4" t="s">
        <v>1189</v>
      </c>
      <c r="E22" s="4" t="s">
        <v>1189</v>
      </c>
      <c r="F22" s="4" t="s">
        <v>1189</v>
      </c>
      <c r="G22" s="4" t="s">
        <v>1189</v>
      </c>
      <c r="H22" s="4" t="s">
        <v>1189</v>
      </c>
      <c r="I22" s="4" t="s">
        <v>1189</v>
      </c>
      <c r="J22" s="4" t="s">
        <v>1189</v>
      </c>
      <c r="K22" s="4" t="s">
        <v>1189</v>
      </c>
      <c r="L22" s="4" t="s">
        <v>1189</v>
      </c>
      <c r="M22" s="4" t="s">
        <v>1189</v>
      </c>
      <c r="N22" s="4" t="s">
        <v>1189</v>
      </c>
      <c r="O22" s="4" t="s">
        <v>1189</v>
      </c>
      <c r="P22" s="4" t="s">
        <v>1189</v>
      </c>
      <c r="Q22" s="4" t="s">
        <v>1189</v>
      </c>
      <c r="R22" s="4" t="s">
        <v>1189</v>
      </c>
      <c r="S22" s="4" t="s">
        <v>1189</v>
      </c>
      <c r="T22" s="4" t="s">
        <v>1189</v>
      </c>
      <c r="U22" s="4" t="s">
        <v>1189</v>
      </c>
      <c r="V22" s="4" t="s">
        <v>1189</v>
      </c>
      <c r="W22" s="4" t="s">
        <v>1189</v>
      </c>
      <c r="X22" s="4" t="s">
        <v>1189</v>
      </c>
      <c r="Y22" s="4" t="s">
        <v>1189</v>
      </c>
      <c r="Z22" s="4" t="s">
        <v>1189</v>
      </c>
      <c r="AA22" s="4" t="s">
        <v>1189</v>
      </c>
      <c r="AB22" s="4" t="s">
        <v>1189</v>
      </c>
      <c r="AC22" s="4" t="s">
        <v>1189</v>
      </c>
      <c r="AD22" s="4" t="s">
        <v>1189</v>
      </c>
      <c r="AE22" s="4" t="s">
        <v>1189</v>
      </c>
      <c r="AF22" s="4" t="s">
        <v>1189</v>
      </c>
      <c r="AG22" s="4" t="s">
        <v>1189</v>
      </c>
      <c r="AH22" s="4" t="s">
        <v>1189</v>
      </c>
      <c r="AI22" s="4" t="s">
        <v>1189</v>
      </c>
      <c r="AJ22" s="4" t="s">
        <v>1189</v>
      </c>
      <c r="AK22" s="4" t="s">
        <v>1189</v>
      </c>
      <c r="AL22" s="4" t="s">
        <v>1189</v>
      </c>
      <c r="AM22" s="4" t="s">
        <v>1189</v>
      </c>
      <c r="AN22" s="4" t="s">
        <v>1189</v>
      </c>
      <c r="AO22" s="4" t="s">
        <v>1189</v>
      </c>
      <c r="AP22" s="4" t="s">
        <v>1189</v>
      </c>
      <c r="AQ22" s="4" t="s">
        <v>1189</v>
      </c>
      <c r="AR22" s="4" t="s">
        <v>1189</v>
      </c>
      <c r="AS22" s="4" t="s">
        <v>1189</v>
      </c>
      <c r="AT22" s="4" t="s">
        <v>1189</v>
      </c>
      <c r="AU22" s="4" t="s">
        <v>1189</v>
      </c>
      <c r="AV22" s="4" t="s">
        <v>1385</v>
      </c>
      <c r="AW22" s="4" t="s">
        <v>1189</v>
      </c>
      <c r="AX22" s="4" t="s">
        <v>1189</v>
      </c>
      <c r="AY22" s="4" t="s">
        <v>1189</v>
      </c>
      <c r="AZ22" s="4" t="s">
        <v>1189</v>
      </c>
      <c r="BA22" s="4" t="s">
        <v>1189</v>
      </c>
      <c r="BB22" s="4" t="s">
        <v>1189</v>
      </c>
      <c r="BC22" s="4" t="s">
        <v>1189</v>
      </c>
      <c r="BD22" s="4" t="s">
        <v>1189</v>
      </c>
      <c r="BE22" s="4" t="s">
        <v>1189</v>
      </c>
      <c r="BF22" s="4" t="s">
        <v>1189</v>
      </c>
      <c r="BG22" s="4" t="s">
        <v>1189</v>
      </c>
      <c r="BH22" s="4" t="s">
        <v>1189</v>
      </c>
      <c r="BI22" s="4" t="s">
        <v>1189</v>
      </c>
      <c r="BJ22" s="4" t="s">
        <v>1189</v>
      </c>
      <c r="BK22" s="4" t="s">
        <v>1385</v>
      </c>
      <c r="BL22" s="4" t="s">
        <v>1189</v>
      </c>
      <c r="BM22" s="4" t="s">
        <v>1189</v>
      </c>
      <c r="BN22" s="4" t="s">
        <v>1189</v>
      </c>
      <c r="BO22" s="4" t="s">
        <v>1189</v>
      </c>
      <c r="BP22" s="4" t="s">
        <v>1189</v>
      </c>
      <c r="BQ22" s="4" t="s">
        <v>1189</v>
      </c>
      <c r="BR22" s="4" t="s">
        <v>1189</v>
      </c>
      <c r="BS22" s="4" t="s">
        <v>1189</v>
      </c>
      <c r="BT22" s="4" t="s">
        <v>1189</v>
      </c>
      <c r="BU22" s="4" t="s">
        <v>1189</v>
      </c>
      <c r="BV22" s="4" t="s">
        <v>1189</v>
      </c>
      <c r="BW22" s="4" t="s">
        <v>1189</v>
      </c>
      <c r="BX22" s="4" t="s">
        <v>1189</v>
      </c>
      <c r="BY22" s="4" t="s">
        <v>1189</v>
      </c>
      <c r="BZ22" s="4" t="s">
        <v>1189</v>
      </c>
      <c r="CA22" s="4" t="s">
        <v>1189</v>
      </c>
      <c r="CB22" s="4" t="s">
        <v>1189</v>
      </c>
    </row>
    <row r="23" spans="1:80" ht="14" x14ac:dyDescent="0.15">
      <c r="A23" s="20" t="str">
        <f t="shared" si="0"/>
        <v>ContinueKL</v>
      </c>
      <c r="B23" s="4" t="s">
        <v>1190</v>
      </c>
    </row>
    <row r="24" spans="1:80" ht="14" x14ac:dyDescent="0.15">
      <c r="A24" s="20" t="str">
        <f t="shared" si="0"/>
        <v>GlaubwuerdigkeitKL[SQ001]</v>
      </c>
      <c r="B24" s="4" t="s">
        <v>21</v>
      </c>
      <c r="C24" s="4">
        <v>3</v>
      </c>
      <c r="D24" s="4">
        <v>5</v>
      </c>
      <c r="E24" s="4">
        <v>4</v>
      </c>
      <c r="F24" s="4">
        <v>1</v>
      </c>
      <c r="G24" s="4">
        <v>3</v>
      </c>
      <c r="H24" s="4">
        <v>4</v>
      </c>
      <c r="I24" s="4">
        <v>4</v>
      </c>
      <c r="J24" s="4">
        <v>5</v>
      </c>
      <c r="K24" s="4">
        <v>4</v>
      </c>
      <c r="L24" s="4">
        <v>5</v>
      </c>
      <c r="M24" s="4">
        <v>3</v>
      </c>
      <c r="N24" s="4">
        <v>5</v>
      </c>
      <c r="O24" s="4">
        <v>4</v>
      </c>
      <c r="P24" s="4">
        <v>4</v>
      </c>
      <c r="Q24" s="4">
        <v>4</v>
      </c>
      <c r="R24" s="4">
        <v>4</v>
      </c>
      <c r="S24" s="4">
        <v>4</v>
      </c>
      <c r="T24" s="4">
        <v>4</v>
      </c>
      <c r="U24" s="4">
        <v>4</v>
      </c>
      <c r="V24" s="4">
        <v>4</v>
      </c>
      <c r="W24" s="4">
        <v>3</v>
      </c>
      <c r="X24" s="4">
        <v>4</v>
      </c>
      <c r="Y24" s="4">
        <v>4</v>
      </c>
      <c r="Z24" s="4">
        <v>3</v>
      </c>
      <c r="AA24" s="4">
        <v>4</v>
      </c>
      <c r="AB24" s="4">
        <v>4</v>
      </c>
      <c r="AC24" s="4">
        <v>4</v>
      </c>
      <c r="AD24" s="4">
        <v>5</v>
      </c>
      <c r="AE24" s="4">
        <v>2</v>
      </c>
      <c r="AF24" s="4">
        <v>2</v>
      </c>
      <c r="AG24" s="4">
        <v>5</v>
      </c>
      <c r="AH24" s="4">
        <v>4</v>
      </c>
      <c r="AI24" s="4">
        <v>3</v>
      </c>
      <c r="AJ24" s="4">
        <v>5</v>
      </c>
      <c r="AK24" s="4">
        <v>4</v>
      </c>
      <c r="AL24" s="4">
        <v>5</v>
      </c>
      <c r="AM24" s="4">
        <v>2</v>
      </c>
      <c r="AN24" s="4">
        <v>4</v>
      </c>
      <c r="AO24" s="4">
        <v>3</v>
      </c>
      <c r="AP24" s="4">
        <v>4</v>
      </c>
      <c r="AQ24" s="4">
        <v>5</v>
      </c>
      <c r="AR24" s="4">
        <v>4</v>
      </c>
      <c r="AS24" s="4">
        <v>4</v>
      </c>
      <c r="AT24" s="4">
        <v>4</v>
      </c>
      <c r="AU24" s="4">
        <v>2</v>
      </c>
      <c r="AW24" s="4">
        <v>4</v>
      </c>
      <c r="AX24" s="4">
        <v>4</v>
      </c>
      <c r="AY24" s="4">
        <v>5</v>
      </c>
      <c r="AZ24" s="4">
        <v>3</v>
      </c>
      <c r="BA24" s="4">
        <v>4</v>
      </c>
      <c r="BB24" s="4">
        <v>4</v>
      </c>
      <c r="BC24" s="4">
        <v>5</v>
      </c>
      <c r="BD24" s="4">
        <v>3</v>
      </c>
      <c r="BE24" s="4">
        <v>3</v>
      </c>
      <c r="BF24" s="4">
        <v>4</v>
      </c>
      <c r="BG24" s="4">
        <v>4</v>
      </c>
      <c r="BH24" s="4">
        <v>4</v>
      </c>
      <c r="BI24" s="4">
        <v>4</v>
      </c>
      <c r="BJ24" s="4">
        <v>3</v>
      </c>
      <c r="BL24" s="4">
        <v>5</v>
      </c>
      <c r="BM24" s="4">
        <v>4</v>
      </c>
      <c r="BN24" s="4">
        <v>4</v>
      </c>
      <c r="BO24" s="4">
        <v>5</v>
      </c>
      <c r="BP24" s="4">
        <v>4</v>
      </c>
      <c r="BQ24" s="4">
        <v>4</v>
      </c>
      <c r="BR24" s="4">
        <v>4</v>
      </c>
      <c r="BS24" s="4">
        <v>3</v>
      </c>
      <c r="BT24" s="4">
        <v>5</v>
      </c>
      <c r="BU24" s="4">
        <v>5</v>
      </c>
      <c r="BV24" s="4">
        <v>5</v>
      </c>
      <c r="BW24" s="4">
        <v>4</v>
      </c>
      <c r="BX24" s="4">
        <v>2</v>
      </c>
      <c r="BY24" s="4">
        <v>5</v>
      </c>
      <c r="BZ24" s="4">
        <v>4</v>
      </c>
      <c r="CA24" s="4">
        <v>5</v>
      </c>
      <c r="CB24" s="4">
        <v>5</v>
      </c>
    </row>
    <row r="25" spans="1:80" ht="14" x14ac:dyDescent="0.15">
      <c r="A25" s="20" t="str">
        <f t="shared" si="0"/>
        <v>GlaubwuerdigkeitKL[SQ002]</v>
      </c>
      <c r="B25" s="4" t="s">
        <v>22</v>
      </c>
      <c r="C25" s="4">
        <v>3</v>
      </c>
      <c r="D25" s="4">
        <v>5</v>
      </c>
      <c r="E25" s="4">
        <v>4</v>
      </c>
      <c r="F25" s="4">
        <v>2</v>
      </c>
      <c r="G25" s="4">
        <v>3</v>
      </c>
      <c r="H25" s="4">
        <v>4</v>
      </c>
      <c r="I25" s="4">
        <v>3</v>
      </c>
      <c r="J25" s="4">
        <v>5</v>
      </c>
      <c r="K25" s="4">
        <v>4</v>
      </c>
      <c r="L25" s="4">
        <v>5</v>
      </c>
      <c r="M25" s="4">
        <v>4</v>
      </c>
      <c r="N25" s="4">
        <v>5</v>
      </c>
      <c r="O25" s="4">
        <v>5</v>
      </c>
      <c r="P25" s="4">
        <v>3</v>
      </c>
      <c r="Q25" s="4">
        <v>4</v>
      </c>
      <c r="R25" s="4">
        <v>5</v>
      </c>
      <c r="S25" s="4">
        <v>3</v>
      </c>
      <c r="T25" s="4">
        <v>4</v>
      </c>
      <c r="U25" s="4">
        <v>4</v>
      </c>
      <c r="V25" s="4">
        <v>4</v>
      </c>
      <c r="W25" s="4">
        <v>4</v>
      </c>
      <c r="X25" s="4">
        <v>5</v>
      </c>
      <c r="Y25" s="4">
        <v>4</v>
      </c>
      <c r="Z25" s="4">
        <v>3</v>
      </c>
      <c r="AA25" s="4">
        <v>4</v>
      </c>
      <c r="AB25" s="4">
        <v>4</v>
      </c>
      <c r="AC25" s="4">
        <v>3</v>
      </c>
      <c r="AD25" s="4">
        <v>5</v>
      </c>
      <c r="AE25" s="4">
        <v>3</v>
      </c>
      <c r="AF25" s="4">
        <v>1</v>
      </c>
      <c r="AG25" s="4">
        <v>5</v>
      </c>
      <c r="AH25" s="4">
        <v>4</v>
      </c>
      <c r="AI25" s="4">
        <v>4</v>
      </c>
      <c r="AJ25" s="4">
        <v>5</v>
      </c>
      <c r="AK25" s="4">
        <v>4</v>
      </c>
      <c r="AL25" s="4">
        <v>5</v>
      </c>
      <c r="AM25" s="4">
        <v>3</v>
      </c>
      <c r="AN25" s="4">
        <v>4</v>
      </c>
      <c r="AO25" s="4">
        <v>4</v>
      </c>
      <c r="AP25" s="4">
        <v>5</v>
      </c>
      <c r="AQ25" s="4">
        <v>5</v>
      </c>
      <c r="AR25" s="4">
        <v>4</v>
      </c>
      <c r="AS25" s="4">
        <v>4</v>
      </c>
      <c r="AT25" s="4">
        <v>4</v>
      </c>
      <c r="AU25" s="4">
        <v>1</v>
      </c>
      <c r="AW25" s="4">
        <v>3</v>
      </c>
      <c r="AX25" s="4">
        <v>4</v>
      </c>
      <c r="AY25" s="4">
        <v>5</v>
      </c>
      <c r="AZ25" s="4">
        <v>3</v>
      </c>
      <c r="BA25" s="4">
        <v>3</v>
      </c>
      <c r="BB25" s="4">
        <v>4</v>
      </c>
      <c r="BC25" s="4">
        <v>3</v>
      </c>
      <c r="BD25" s="4">
        <v>4</v>
      </c>
      <c r="BE25" s="4">
        <v>3</v>
      </c>
      <c r="BF25" s="4">
        <v>4</v>
      </c>
      <c r="BG25" s="4">
        <v>5</v>
      </c>
      <c r="BH25" s="4">
        <v>4</v>
      </c>
      <c r="BI25" s="4">
        <v>4</v>
      </c>
      <c r="BJ25" s="4">
        <v>4</v>
      </c>
      <c r="BL25" s="4">
        <v>4</v>
      </c>
      <c r="BM25" s="4">
        <v>4</v>
      </c>
      <c r="BN25" s="4">
        <v>4</v>
      </c>
      <c r="BO25" s="4">
        <v>5</v>
      </c>
      <c r="BP25" s="4">
        <v>4</v>
      </c>
      <c r="BQ25" s="4">
        <v>4</v>
      </c>
      <c r="BR25" s="4">
        <v>4</v>
      </c>
      <c r="BS25" s="4">
        <v>2</v>
      </c>
      <c r="BT25" s="4">
        <v>5</v>
      </c>
      <c r="BU25" s="4">
        <v>4</v>
      </c>
      <c r="BV25" s="4">
        <v>5</v>
      </c>
      <c r="BW25" s="4">
        <v>4</v>
      </c>
      <c r="BX25" s="4">
        <v>2</v>
      </c>
      <c r="BY25" s="4">
        <v>5</v>
      </c>
      <c r="BZ25" s="4">
        <v>3</v>
      </c>
      <c r="CA25" s="4">
        <v>4</v>
      </c>
      <c r="CB25" s="4">
        <v>5</v>
      </c>
    </row>
    <row r="26" spans="1:80" ht="14" x14ac:dyDescent="0.15">
      <c r="A26" s="20" t="str">
        <f t="shared" si="0"/>
        <v>GlaubwuerdigkeitKL[SQ003]</v>
      </c>
      <c r="B26" s="4" t="s">
        <v>23</v>
      </c>
      <c r="C26" s="4">
        <v>3</v>
      </c>
      <c r="D26" s="4">
        <v>5</v>
      </c>
      <c r="E26" s="4">
        <v>3</v>
      </c>
      <c r="F26" s="4">
        <v>1</v>
      </c>
      <c r="G26" s="4">
        <v>3</v>
      </c>
      <c r="H26" s="4">
        <v>4</v>
      </c>
      <c r="I26" s="4">
        <v>3</v>
      </c>
      <c r="J26" s="4">
        <v>5</v>
      </c>
      <c r="K26" s="4">
        <v>4</v>
      </c>
      <c r="L26" s="4">
        <v>5</v>
      </c>
      <c r="M26" s="4">
        <v>3</v>
      </c>
      <c r="N26" s="4">
        <v>5</v>
      </c>
      <c r="O26" s="4">
        <v>3</v>
      </c>
      <c r="P26" s="4">
        <v>4</v>
      </c>
      <c r="Q26" s="4">
        <v>4</v>
      </c>
      <c r="R26" s="4">
        <v>5</v>
      </c>
      <c r="S26" s="4">
        <v>3</v>
      </c>
      <c r="T26" s="4">
        <v>4</v>
      </c>
      <c r="U26" s="4">
        <v>4</v>
      </c>
      <c r="V26" s="4">
        <v>3</v>
      </c>
      <c r="W26" s="4">
        <v>2</v>
      </c>
      <c r="X26" s="4">
        <v>5</v>
      </c>
      <c r="Y26" s="4">
        <v>4</v>
      </c>
      <c r="Z26" s="4">
        <v>3</v>
      </c>
      <c r="AA26" s="4">
        <v>4</v>
      </c>
      <c r="AB26" s="4">
        <v>4</v>
      </c>
      <c r="AC26" s="4">
        <v>4</v>
      </c>
      <c r="AD26" s="4">
        <v>4</v>
      </c>
      <c r="AE26" s="4">
        <v>3</v>
      </c>
      <c r="AF26" s="4">
        <v>1</v>
      </c>
      <c r="AG26" s="4">
        <v>5</v>
      </c>
      <c r="AH26" s="4">
        <v>4</v>
      </c>
      <c r="AI26" s="4">
        <v>3</v>
      </c>
      <c r="AJ26" s="4">
        <v>5</v>
      </c>
      <c r="AK26" s="4">
        <v>4</v>
      </c>
      <c r="AL26" s="4">
        <v>5</v>
      </c>
      <c r="AM26" s="4">
        <v>3</v>
      </c>
      <c r="AN26" s="4">
        <v>4</v>
      </c>
      <c r="AO26" s="4">
        <v>4</v>
      </c>
      <c r="AP26" s="4">
        <v>4</v>
      </c>
      <c r="AQ26" s="4">
        <v>5</v>
      </c>
      <c r="AR26" s="4">
        <v>4</v>
      </c>
      <c r="AS26" s="4">
        <v>4</v>
      </c>
      <c r="AT26" s="4">
        <v>4</v>
      </c>
      <c r="AU26" s="4">
        <v>1</v>
      </c>
      <c r="AW26" s="4">
        <v>4</v>
      </c>
      <c r="AX26" s="4">
        <v>3</v>
      </c>
      <c r="AY26" s="4">
        <v>5</v>
      </c>
      <c r="AZ26" s="4">
        <v>3</v>
      </c>
      <c r="BA26" s="4">
        <v>4</v>
      </c>
      <c r="BB26" s="4">
        <v>4</v>
      </c>
      <c r="BC26" s="4">
        <v>3</v>
      </c>
      <c r="BD26" s="4">
        <v>3</v>
      </c>
      <c r="BE26" s="4">
        <v>4</v>
      </c>
      <c r="BF26" s="4">
        <v>5</v>
      </c>
      <c r="BG26" s="4">
        <v>4</v>
      </c>
      <c r="BH26" s="4">
        <v>4</v>
      </c>
      <c r="BI26" s="4">
        <v>4</v>
      </c>
      <c r="BJ26" s="4">
        <v>3</v>
      </c>
      <c r="BL26" s="4">
        <v>5</v>
      </c>
      <c r="BM26" s="4">
        <v>4</v>
      </c>
      <c r="BN26" s="4">
        <v>4</v>
      </c>
      <c r="BO26" s="4">
        <v>5</v>
      </c>
      <c r="BP26" s="4">
        <v>4</v>
      </c>
      <c r="BQ26" s="4">
        <v>4</v>
      </c>
      <c r="BR26" s="4">
        <v>3</v>
      </c>
      <c r="BS26" s="4">
        <v>1</v>
      </c>
      <c r="BT26" s="4">
        <v>4</v>
      </c>
      <c r="BU26" s="4">
        <v>4</v>
      </c>
      <c r="BV26" s="4">
        <v>4</v>
      </c>
      <c r="BW26" s="4">
        <v>3</v>
      </c>
      <c r="BX26" s="4">
        <v>2</v>
      </c>
      <c r="BY26" s="4">
        <v>5</v>
      </c>
      <c r="BZ26" s="4">
        <v>2</v>
      </c>
      <c r="CA26" s="4">
        <v>4</v>
      </c>
      <c r="CB26" s="4">
        <v>5</v>
      </c>
    </row>
    <row r="27" spans="1:80" ht="14" x14ac:dyDescent="0.15">
      <c r="A27" s="20" t="str">
        <f t="shared" si="0"/>
        <v>GlaubwuerdigkeitKL[SQ004]</v>
      </c>
      <c r="B27" s="4" t="s">
        <v>24</v>
      </c>
      <c r="C27" s="4">
        <v>3</v>
      </c>
      <c r="D27" s="4">
        <v>5</v>
      </c>
      <c r="E27" s="4">
        <v>3</v>
      </c>
      <c r="F27" s="4">
        <v>1</v>
      </c>
      <c r="G27" s="4">
        <v>3</v>
      </c>
      <c r="H27" s="4">
        <v>4</v>
      </c>
      <c r="I27" s="4">
        <v>3</v>
      </c>
      <c r="J27" s="4">
        <v>5</v>
      </c>
      <c r="K27" s="4">
        <v>3</v>
      </c>
      <c r="L27" s="4">
        <v>5</v>
      </c>
      <c r="M27" s="4">
        <v>3</v>
      </c>
      <c r="N27" s="4">
        <v>5</v>
      </c>
      <c r="O27" s="4">
        <v>4</v>
      </c>
      <c r="P27" s="4">
        <v>4</v>
      </c>
      <c r="Q27" s="4">
        <v>4</v>
      </c>
      <c r="R27" s="4">
        <v>5</v>
      </c>
      <c r="S27" s="4">
        <v>4</v>
      </c>
      <c r="T27" s="4">
        <v>4</v>
      </c>
      <c r="U27" s="4">
        <v>4</v>
      </c>
      <c r="V27" s="4">
        <v>3</v>
      </c>
      <c r="W27" s="4">
        <v>3</v>
      </c>
      <c r="X27" s="4">
        <v>4</v>
      </c>
      <c r="Y27" s="4">
        <v>4</v>
      </c>
      <c r="Z27" s="4">
        <v>1</v>
      </c>
      <c r="AA27" s="4">
        <v>4</v>
      </c>
      <c r="AB27" s="4">
        <v>5</v>
      </c>
      <c r="AC27" s="4">
        <v>3</v>
      </c>
      <c r="AD27" s="4">
        <v>5</v>
      </c>
      <c r="AE27" s="4">
        <v>4</v>
      </c>
      <c r="AF27" s="4">
        <v>2</v>
      </c>
      <c r="AG27" s="4">
        <v>5</v>
      </c>
      <c r="AH27" s="4">
        <v>5</v>
      </c>
      <c r="AI27" s="4">
        <v>3</v>
      </c>
      <c r="AJ27" s="4">
        <v>5</v>
      </c>
      <c r="AK27" s="4">
        <v>3</v>
      </c>
      <c r="AL27" s="4">
        <v>4</v>
      </c>
      <c r="AM27" s="4">
        <v>3</v>
      </c>
      <c r="AN27" s="4">
        <v>4</v>
      </c>
      <c r="AO27" s="4">
        <v>4</v>
      </c>
      <c r="AP27" s="4">
        <v>4</v>
      </c>
      <c r="AQ27" s="4">
        <v>5</v>
      </c>
      <c r="AR27" s="4">
        <v>4</v>
      </c>
      <c r="AS27" s="4">
        <v>3</v>
      </c>
      <c r="AT27" s="4">
        <v>4</v>
      </c>
      <c r="AU27" s="4">
        <v>2</v>
      </c>
      <c r="AW27" s="4">
        <v>2</v>
      </c>
      <c r="AX27" s="4">
        <v>3</v>
      </c>
      <c r="AY27" s="4">
        <v>5</v>
      </c>
      <c r="AZ27" s="4">
        <v>3</v>
      </c>
      <c r="BA27" s="4">
        <v>3</v>
      </c>
      <c r="BB27" s="4">
        <v>4</v>
      </c>
      <c r="BC27" s="4">
        <v>4</v>
      </c>
      <c r="BD27" s="4">
        <v>3</v>
      </c>
      <c r="BE27" s="4">
        <v>3</v>
      </c>
      <c r="BF27" s="4">
        <v>4</v>
      </c>
      <c r="BG27" s="4">
        <v>5</v>
      </c>
      <c r="BH27" s="4">
        <v>4</v>
      </c>
      <c r="BI27" s="4">
        <v>4</v>
      </c>
      <c r="BJ27" s="4">
        <v>4</v>
      </c>
      <c r="BL27" s="4">
        <v>5</v>
      </c>
      <c r="BM27" s="4">
        <v>4</v>
      </c>
      <c r="BN27" s="4">
        <v>4</v>
      </c>
      <c r="BO27" s="4">
        <v>5</v>
      </c>
      <c r="BP27" s="4">
        <v>4</v>
      </c>
      <c r="BQ27" s="4">
        <v>4</v>
      </c>
      <c r="BR27" s="4">
        <v>3</v>
      </c>
      <c r="BS27" s="4">
        <v>3</v>
      </c>
      <c r="BT27" s="4">
        <v>5</v>
      </c>
      <c r="BU27" s="4">
        <v>4</v>
      </c>
      <c r="BV27" s="4">
        <v>5</v>
      </c>
      <c r="BW27" s="4">
        <v>5</v>
      </c>
      <c r="BX27" s="4">
        <v>4</v>
      </c>
      <c r="BY27" s="4">
        <v>4</v>
      </c>
      <c r="BZ27" s="4">
        <v>3</v>
      </c>
      <c r="CA27" s="4">
        <v>5</v>
      </c>
      <c r="CB27" s="4">
        <v>5</v>
      </c>
    </row>
    <row r="28" spans="1:80" ht="14" x14ac:dyDescent="0.15">
      <c r="A28" s="20" t="str">
        <f t="shared" si="0"/>
        <v>GlaubwuerdigkeitKL[SQ005]</v>
      </c>
      <c r="B28" s="4" t="s">
        <v>25</v>
      </c>
      <c r="C28" s="4">
        <v>3</v>
      </c>
      <c r="D28" s="4">
        <v>5</v>
      </c>
      <c r="E28" s="4">
        <v>2</v>
      </c>
      <c r="F28" s="4">
        <v>1</v>
      </c>
      <c r="G28" s="4">
        <v>3</v>
      </c>
      <c r="H28" s="4">
        <v>4</v>
      </c>
      <c r="I28" s="4">
        <v>3</v>
      </c>
      <c r="J28" s="4">
        <v>5</v>
      </c>
      <c r="K28" s="4">
        <v>3</v>
      </c>
      <c r="L28" s="4">
        <v>5</v>
      </c>
      <c r="M28" s="4">
        <v>2</v>
      </c>
      <c r="N28" s="4">
        <v>5</v>
      </c>
      <c r="O28" s="4">
        <v>3</v>
      </c>
      <c r="P28" s="4">
        <v>3</v>
      </c>
      <c r="Q28" s="4">
        <v>3</v>
      </c>
      <c r="R28" s="4">
        <v>4</v>
      </c>
      <c r="S28" s="4">
        <v>4</v>
      </c>
      <c r="T28" s="4">
        <v>3</v>
      </c>
      <c r="U28" s="4">
        <v>2</v>
      </c>
      <c r="V28" s="4">
        <v>4</v>
      </c>
      <c r="W28" s="4">
        <v>2</v>
      </c>
      <c r="X28" s="4">
        <v>4</v>
      </c>
      <c r="Y28" s="4">
        <v>4</v>
      </c>
      <c r="Z28" s="4">
        <v>2</v>
      </c>
      <c r="AA28" s="4">
        <v>4</v>
      </c>
      <c r="AB28" s="4">
        <v>4</v>
      </c>
      <c r="AC28" s="4">
        <v>4</v>
      </c>
      <c r="AD28" s="4">
        <v>4</v>
      </c>
      <c r="AE28" s="4">
        <v>2</v>
      </c>
      <c r="AF28" s="4">
        <v>3</v>
      </c>
      <c r="AG28" s="4">
        <v>5</v>
      </c>
      <c r="AH28" s="4">
        <v>4</v>
      </c>
      <c r="AI28" s="4">
        <v>4</v>
      </c>
      <c r="AJ28" s="4">
        <v>4</v>
      </c>
      <c r="AK28" s="4">
        <v>2</v>
      </c>
      <c r="AL28" s="4">
        <v>5</v>
      </c>
      <c r="AM28" s="4">
        <v>3</v>
      </c>
      <c r="AN28" s="4">
        <v>2</v>
      </c>
      <c r="AO28" s="4">
        <v>2</v>
      </c>
      <c r="AP28" s="4">
        <v>3</v>
      </c>
      <c r="AQ28" s="4">
        <v>5</v>
      </c>
      <c r="AR28" s="4">
        <v>3</v>
      </c>
      <c r="AS28" s="4">
        <v>3</v>
      </c>
      <c r="AT28" s="4">
        <v>4</v>
      </c>
      <c r="AU28" s="4">
        <v>1</v>
      </c>
      <c r="AW28" s="4">
        <v>2</v>
      </c>
      <c r="AX28" s="4">
        <v>3</v>
      </c>
      <c r="AY28" s="4">
        <v>5</v>
      </c>
      <c r="AZ28" s="4">
        <v>3</v>
      </c>
      <c r="BA28" s="4">
        <v>3</v>
      </c>
      <c r="BB28" s="4">
        <v>4</v>
      </c>
      <c r="BC28" s="4">
        <v>4</v>
      </c>
      <c r="BD28" s="4">
        <v>3</v>
      </c>
      <c r="BE28" s="4">
        <v>3</v>
      </c>
      <c r="BF28" s="4">
        <v>4</v>
      </c>
      <c r="BG28" s="4">
        <v>5</v>
      </c>
      <c r="BH28" s="4">
        <v>4</v>
      </c>
      <c r="BI28" s="4">
        <v>3</v>
      </c>
      <c r="BJ28" s="4">
        <v>2</v>
      </c>
      <c r="BL28" s="4">
        <v>4</v>
      </c>
      <c r="BM28" s="4">
        <v>5</v>
      </c>
      <c r="BN28" s="4">
        <v>4</v>
      </c>
      <c r="BO28" s="4">
        <v>4</v>
      </c>
      <c r="BP28" s="4">
        <v>4</v>
      </c>
      <c r="BQ28" s="4">
        <v>2</v>
      </c>
      <c r="BR28" s="4">
        <v>2</v>
      </c>
      <c r="BS28" s="4">
        <v>3</v>
      </c>
      <c r="BT28" s="4">
        <v>4</v>
      </c>
      <c r="BU28" s="4">
        <v>5</v>
      </c>
      <c r="BV28" s="4">
        <v>3</v>
      </c>
      <c r="BW28" s="4">
        <v>4</v>
      </c>
      <c r="BX28" s="4">
        <v>2</v>
      </c>
      <c r="BY28" s="4">
        <v>4</v>
      </c>
      <c r="BZ28" s="4">
        <v>2</v>
      </c>
      <c r="CA28" s="4">
        <v>4</v>
      </c>
      <c r="CB28" s="4">
        <v>5</v>
      </c>
    </row>
    <row r="29" spans="1:80" ht="14" x14ac:dyDescent="0.15">
      <c r="A29" s="20" t="str">
        <f t="shared" si="0"/>
        <v>GlaubwuerdigkeitKL[SQ006]</v>
      </c>
      <c r="B29" s="4" t="s">
        <v>1151</v>
      </c>
      <c r="C29" s="4">
        <v>3</v>
      </c>
      <c r="D29" s="4">
        <v>5</v>
      </c>
      <c r="E29" s="4">
        <v>3</v>
      </c>
      <c r="F29" s="4">
        <v>1</v>
      </c>
      <c r="G29" s="4">
        <v>3</v>
      </c>
      <c r="H29" s="4">
        <v>4</v>
      </c>
      <c r="I29" s="4">
        <v>3</v>
      </c>
      <c r="J29" s="4">
        <v>3</v>
      </c>
      <c r="K29" s="4">
        <v>4</v>
      </c>
      <c r="L29" s="4">
        <v>4</v>
      </c>
      <c r="M29" s="4">
        <v>3</v>
      </c>
      <c r="N29" s="4">
        <v>5</v>
      </c>
      <c r="O29" s="4">
        <v>3</v>
      </c>
      <c r="P29" s="4">
        <v>4</v>
      </c>
      <c r="Q29" s="4">
        <v>4</v>
      </c>
      <c r="R29" s="4">
        <v>4</v>
      </c>
      <c r="S29" s="4">
        <v>4</v>
      </c>
      <c r="T29" s="4">
        <v>3</v>
      </c>
      <c r="U29" s="4">
        <v>3</v>
      </c>
      <c r="V29" s="4">
        <v>4</v>
      </c>
      <c r="W29" s="4">
        <v>2</v>
      </c>
      <c r="X29" s="4">
        <v>5</v>
      </c>
      <c r="Y29" s="4">
        <v>4</v>
      </c>
      <c r="Z29" s="4">
        <v>2</v>
      </c>
      <c r="AA29" s="4">
        <v>4</v>
      </c>
      <c r="AB29" s="4">
        <v>4</v>
      </c>
      <c r="AC29" s="4">
        <v>3</v>
      </c>
      <c r="AD29" s="4">
        <v>4</v>
      </c>
      <c r="AE29" s="4">
        <v>3</v>
      </c>
      <c r="AF29" s="4">
        <v>2</v>
      </c>
      <c r="AG29" s="4">
        <v>5</v>
      </c>
      <c r="AH29" s="4">
        <v>4</v>
      </c>
      <c r="AI29" s="4">
        <v>3</v>
      </c>
      <c r="AJ29" s="4">
        <v>5</v>
      </c>
      <c r="AK29" s="4">
        <v>4</v>
      </c>
      <c r="AL29" s="4">
        <v>5</v>
      </c>
      <c r="AM29" s="4">
        <v>2</v>
      </c>
      <c r="AN29" s="4">
        <v>3</v>
      </c>
      <c r="AO29" s="4">
        <v>4</v>
      </c>
      <c r="AP29" s="4">
        <v>3</v>
      </c>
      <c r="AQ29" s="4">
        <v>5</v>
      </c>
      <c r="AR29" s="4">
        <v>4</v>
      </c>
      <c r="AS29" s="4">
        <v>3</v>
      </c>
      <c r="AT29" s="4">
        <v>4</v>
      </c>
      <c r="AU29" s="4">
        <v>2</v>
      </c>
      <c r="AW29" s="4">
        <v>4</v>
      </c>
      <c r="AX29" s="4">
        <v>3</v>
      </c>
      <c r="AY29" s="4">
        <v>5</v>
      </c>
      <c r="AZ29" s="4">
        <v>3</v>
      </c>
      <c r="BA29" s="4">
        <v>3</v>
      </c>
      <c r="BB29" s="4">
        <v>4</v>
      </c>
      <c r="BC29" s="4">
        <v>4</v>
      </c>
      <c r="BD29" s="4">
        <v>3</v>
      </c>
      <c r="BE29" s="4">
        <v>3</v>
      </c>
      <c r="BF29" s="4">
        <v>3</v>
      </c>
      <c r="BG29" s="4">
        <v>4</v>
      </c>
      <c r="BH29" s="4">
        <v>4</v>
      </c>
      <c r="BI29" s="4">
        <v>3</v>
      </c>
      <c r="BJ29" s="4">
        <v>3</v>
      </c>
      <c r="BL29" s="4">
        <v>5</v>
      </c>
      <c r="BM29" s="4">
        <v>4</v>
      </c>
      <c r="BN29" s="4">
        <v>4</v>
      </c>
      <c r="BO29" s="4">
        <v>5</v>
      </c>
      <c r="BP29" s="4">
        <v>4</v>
      </c>
      <c r="BQ29" s="4">
        <v>3</v>
      </c>
      <c r="BR29" s="4">
        <v>3</v>
      </c>
      <c r="BS29" s="4">
        <v>3</v>
      </c>
      <c r="BT29" s="4">
        <v>5</v>
      </c>
      <c r="BU29" s="4">
        <v>4</v>
      </c>
      <c r="BV29" s="4">
        <v>5</v>
      </c>
      <c r="BW29" s="4">
        <v>3</v>
      </c>
      <c r="BX29" s="4">
        <v>3</v>
      </c>
      <c r="BY29" s="4">
        <v>5</v>
      </c>
      <c r="BZ29" s="4">
        <v>2</v>
      </c>
      <c r="CA29" s="4">
        <v>5</v>
      </c>
      <c r="CB29" s="4">
        <v>5</v>
      </c>
    </row>
    <row r="30" spans="1:80" ht="14" x14ac:dyDescent="0.15">
      <c r="A30" s="20" t="str">
        <f t="shared" si="0"/>
        <v>GlaubwuerdigkeitKL[SQ007]</v>
      </c>
      <c r="B30" s="4" t="s">
        <v>26</v>
      </c>
      <c r="C30" s="4">
        <v>3</v>
      </c>
      <c r="D30" s="4">
        <v>5</v>
      </c>
      <c r="E30" s="4">
        <v>4</v>
      </c>
      <c r="F30" s="4">
        <v>1</v>
      </c>
      <c r="G30" s="4">
        <v>3</v>
      </c>
      <c r="H30" s="4">
        <v>3</v>
      </c>
      <c r="I30" s="4">
        <v>3</v>
      </c>
      <c r="J30" s="4">
        <v>4</v>
      </c>
      <c r="K30" s="4">
        <v>3</v>
      </c>
      <c r="L30" s="4">
        <v>3</v>
      </c>
      <c r="M30" s="4">
        <v>2</v>
      </c>
      <c r="N30" s="4">
        <v>5</v>
      </c>
      <c r="O30" s="4">
        <v>4</v>
      </c>
      <c r="P30" s="4">
        <v>3</v>
      </c>
      <c r="Q30" s="4">
        <v>4</v>
      </c>
      <c r="R30" s="4">
        <v>5</v>
      </c>
      <c r="S30" s="4">
        <v>3</v>
      </c>
      <c r="T30" s="4">
        <v>3</v>
      </c>
      <c r="U30" s="4">
        <v>3</v>
      </c>
      <c r="V30" s="4">
        <v>4</v>
      </c>
      <c r="W30" s="4">
        <v>2</v>
      </c>
      <c r="X30" s="4">
        <v>5</v>
      </c>
      <c r="Y30" s="4">
        <v>4</v>
      </c>
      <c r="Z30" s="4">
        <v>3</v>
      </c>
      <c r="AA30" s="4">
        <v>4</v>
      </c>
      <c r="AB30" s="4">
        <v>4</v>
      </c>
      <c r="AC30" s="4">
        <v>4</v>
      </c>
      <c r="AD30" s="4">
        <v>4</v>
      </c>
      <c r="AE30" s="4">
        <v>2</v>
      </c>
      <c r="AF30" s="4">
        <v>2</v>
      </c>
      <c r="AG30" s="4">
        <v>5</v>
      </c>
      <c r="AH30" s="4">
        <v>4</v>
      </c>
      <c r="AI30" s="4">
        <v>4</v>
      </c>
      <c r="AJ30" s="4">
        <v>4</v>
      </c>
      <c r="AK30" s="4">
        <v>3</v>
      </c>
      <c r="AL30" s="4">
        <v>4</v>
      </c>
      <c r="AM30" s="4">
        <v>2</v>
      </c>
      <c r="AN30" s="4">
        <v>4</v>
      </c>
      <c r="AO30" s="4">
        <v>2</v>
      </c>
      <c r="AP30" s="4">
        <v>4</v>
      </c>
      <c r="AQ30" s="4">
        <v>5</v>
      </c>
      <c r="AR30" s="4">
        <v>4</v>
      </c>
      <c r="AS30" s="4">
        <v>3</v>
      </c>
      <c r="AT30" s="4">
        <v>3</v>
      </c>
      <c r="AU30" s="4">
        <v>1</v>
      </c>
      <c r="AW30" s="4">
        <v>1</v>
      </c>
      <c r="AX30" s="4">
        <v>3</v>
      </c>
      <c r="AY30" s="4">
        <v>5</v>
      </c>
      <c r="AZ30" s="4">
        <v>3</v>
      </c>
      <c r="BA30" s="4">
        <v>4</v>
      </c>
      <c r="BB30" s="4">
        <v>4</v>
      </c>
      <c r="BC30" s="4">
        <v>4</v>
      </c>
      <c r="BD30" s="4">
        <v>3</v>
      </c>
      <c r="BE30" s="4">
        <v>2</v>
      </c>
      <c r="BF30" s="4">
        <v>4</v>
      </c>
      <c r="BG30" s="4">
        <v>4</v>
      </c>
      <c r="BH30" s="4">
        <v>4</v>
      </c>
      <c r="BI30" s="4">
        <v>2</v>
      </c>
      <c r="BJ30" s="4">
        <v>3</v>
      </c>
      <c r="BL30" s="4">
        <v>5</v>
      </c>
      <c r="BM30" s="4">
        <v>5</v>
      </c>
      <c r="BN30" s="4">
        <v>4</v>
      </c>
      <c r="BO30" s="4">
        <v>5</v>
      </c>
      <c r="BP30" s="4">
        <v>4</v>
      </c>
      <c r="BQ30" s="4">
        <v>4</v>
      </c>
      <c r="BR30" s="4">
        <v>3</v>
      </c>
      <c r="BS30" s="4">
        <v>3</v>
      </c>
      <c r="BT30" s="4">
        <v>4</v>
      </c>
      <c r="BU30" s="4">
        <v>5</v>
      </c>
      <c r="BV30" s="4">
        <v>4</v>
      </c>
      <c r="BW30" s="4">
        <v>3</v>
      </c>
      <c r="BX30" s="4">
        <v>2</v>
      </c>
      <c r="BY30" s="4">
        <v>4</v>
      </c>
      <c r="BZ30" s="4">
        <v>1</v>
      </c>
      <c r="CA30" s="4">
        <v>4</v>
      </c>
      <c r="CB30" s="4">
        <v>5</v>
      </c>
    </row>
    <row r="31" spans="1:80" ht="14" x14ac:dyDescent="0.15">
      <c r="A31" s="20" t="str">
        <f t="shared" si="0"/>
        <v>TransparenzKL[SQ001]</v>
      </c>
      <c r="B31" s="4" t="s">
        <v>27</v>
      </c>
      <c r="C31" s="4">
        <v>3</v>
      </c>
      <c r="D31" s="4">
        <v>5</v>
      </c>
      <c r="E31" s="4">
        <v>4</v>
      </c>
      <c r="F31" s="4">
        <v>4</v>
      </c>
      <c r="G31" s="4">
        <v>3</v>
      </c>
      <c r="H31" s="4">
        <v>4</v>
      </c>
      <c r="I31" s="4">
        <v>4</v>
      </c>
      <c r="J31" s="4">
        <v>5</v>
      </c>
      <c r="K31" s="4">
        <v>4</v>
      </c>
      <c r="L31" s="4">
        <v>5</v>
      </c>
      <c r="M31" s="4">
        <v>5</v>
      </c>
      <c r="N31" s="4">
        <v>5</v>
      </c>
      <c r="O31" s="4">
        <v>4</v>
      </c>
      <c r="P31" s="4">
        <v>4</v>
      </c>
      <c r="Q31" s="4">
        <v>3</v>
      </c>
      <c r="R31" s="4">
        <v>5</v>
      </c>
      <c r="S31" s="4">
        <v>4</v>
      </c>
      <c r="T31" s="4">
        <v>5</v>
      </c>
      <c r="U31" s="4">
        <v>5</v>
      </c>
      <c r="V31" s="4">
        <v>5</v>
      </c>
      <c r="W31" s="4">
        <v>4</v>
      </c>
      <c r="X31" s="4">
        <v>5</v>
      </c>
      <c r="Y31" s="4">
        <v>4</v>
      </c>
      <c r="Z31" s="4">
        <v>4</v>
      </c>
      <c r="AA31" s="4">
        <v>4</v>
      </c>
      <c r="AB31" s="4">
        <v>5</v>
      </c>
      <c r="AC31" s="4">
        <v>3</v>
      </c>
      <c r="AD31" s="4">
        <v>5</v>
      </c>
      <c r="AE31" s="4">
        <v>2</v>
      </c>
      <c r="AF31" s="4">
        <v>1</v>
      </c>
      <c r="AG31" s="4">
        <v>5</v>
      </c>
      <c r="AH31" s="4">
        <v>4</v>
      </c>
      <c r="AI31" s="4">
        <v>4</v>
      </c>
      <c r="AJ31" s="4">
        <v>5</v>
      </c>
      <c r="AK31" s="4">
        <v>2</v>
      </c>
      <c r="AL31" s="4">
        <v>5</v>
      </c>
      <c r="AM31" s="4">
        <v>2</v>
      </c>
      <c r="AN31" s="4">
        <v>5</v>
      </c>
      <c r="AO31" s="4">
        <v>4</v>
      </c>
      <c r="AP31" s="4">
        <v>5</v>
      </c>
      <c r="AQ31" s="4">
        <v>5</v>
      </c>
      <c r="AR31" s="4">
        <v>4</v>
      </c>
      <c r="AS31" s="4">
        <v>5</v>
      </c>
      <c r="AT31" s="4">
        <v>4</v>
      </c>
      <c r="AU31" s="4">
        <v>4</v>
      </c>
      <c r="AW31" s="4">
        <v>5</v>
      </c>
      <c r="AX31" s="4">
        <v>5</v>
      </c>
      <c r="AY31" s="4">
        <v>5</v>
      </c>
      <c r="AZ31" s="4">
        <v>3</v>
      </c>
      <c r="BA31" s="4">
        <v>4</v>
      </c>
      <c r="BB31" s="4">
        <v>3</v>
      </c>
      <c r="BC31" s="4">
        <v>2</v>
      </c>
      <c r="BD31" s="4">
        <v>4</v>
      </c>
      <c r="BE31" s="4">
        <v>4</v>
      </c>
      <c r="BF31" s="4">
        <v>3</v>
      </c>
      <c r="BG31" s="4">
        <v>3</v>
      </c>
      <c r="BH31" s="4">
        <v>5</v>
      </c>
      <c r="BI31" s="4">
        <v>5</v>
      </c>
      <c r="BJ31" s="4">
        <v>4</v>
      </c>
      <c r="BL31" s="4">
        <v>5</v>
      </c>
      <c r="BM31" s="4">
        <v>5</v>
      </c>
      <c r="BN31" s="4">
        <v>4</v>
      </c>
      <c r="BO31" s="4">
        <v>5</v>
      </c>
      <c r="BP31" s="4">
        <v>4</v>
      </c>
      <c r="BQ31" s="4">
        <v>3</v>
      </c>
      <c r="BR31" s="4">
        <v>4</v>
      </c>
      <c r="BS31" s="4">
        <v>4</v>
      </c>
      <c r="BT31" s="4">
        <v>4</v>
      </c>
      <c r="BU31" s="4">
        <v>5</v>
      </c>
      <c r="BV31" s="4">
        <v>5</v>
      </c>
      <c r="BW31" s="4">
        <v>4</v>
      </c>
      <c r="BX31" s="4">
        <v>5</v>
      </c>
      <c r="BY31" s="4">
        <v>5</v>
      </c>
      <c r="BZ31" s="4">
        <v>5</v>
      </c>
      <c r="CA31" s="4">
        <v>5</v>
      </c>
      <c r="CB31" s="4">
        <v>5</v>
      </c>
    </row>
    <row r="32" spans="1:80" ht="14" x14ac:dyDescent="0.15">
      <c r="A32" s="20" t="str">
        <f t="shared" si="0"/>
        <v>TransparenzKL[SQ002]</v>
      </c>
      <c r="B32" s="4" t="s">
        <v>28</v>
      </c>
      <c r="C32" s="4">
        <v>3</v>
      </c>
      <c r="D32" s="4">
        <v>5</v>
      </c>
      <c r="E32" s="4">
        <v>2</v>
      </c>
      <c r="F32" s="4">
        <v>4</v>
      </c>
      <c r="G32" s="4">
        <v>3</v>
      </c>
      <c r="H32" s="4">
        <v>3</v>
      </c>
      <c r="I32" s="4">
        <v>4</v>
      </c>
      <c r="J32" s="4">
        <v>5</v>
      </c>
      <c r="K32" s="4">
        <v>4</v>
      </c>
      <c r="L32" s="4">
        <v>3</v>
      </c>
      <c r="M32" s="4">
        <v>5</v>
      </c>
      <c r="N32" s="4">
        <v>5</v>
      </c>
      <c r="O32" s="4">
        <v>1</v>
      </c>
      <c r="P32" s="4">
        <v>3</v>
      </c>
      <c r="Q32" s="4">
        <v>4</v>
      </c>
      <c r="R32" s="4">
        <v>5</v>
      </c>
      <c r="S32" s="4">
        <v>2</v>
      </c>
      <c r="T32" s="4">
        <v>5</v>
      </c>
      <c r="U32" s="4">
        <v>5</v>
      </c>
      <c r="V32" s="4">
        <v>4</v>
      </c>
      <c r="W32" s="4">
        <v>4</v>
      </c>
      <c r="X32" s="4">
        <v>4</v>
      </c>
      <c r="Y32" s="4">
        <v>4</v>
      </c>
      <c r="Z32" s="4">
        <v>4</v>
      </c>
      <c r="AA32" s="4">
        <v>4</v>
      </c>
      <c r="AB32" s="4">
        <v>5</v>
      </c>
      <c r="AC32" s="4">
        <v>4</v>
      </c>
      <c r="AD32" s="4">
        <v>4</v>
      </c>
      <c r="AE32" s="4">
        <v>3</v>
      </c>
      <c r="AF32" s="4">
        <v>1</v>
      </c>
      <c r="AG32" s="4">
        <v>1</v>
      </c>
      <c r="AH32" s="4">
        <v>4</v>
      </c>
      <c r="AI32" s="4">
        <v>4</v>
      </c>
      <c r="AJ32" s="4">
        <v>5</v>
      </c>
      <c r="AK32" s="4">
        <v>2</v>
      </c>
      <c r="AL32" s="4">
        <v>5</v>
      </c>
      <c r="AM32" s="4">
        <v>3</v>
      </c>
      <c r="AN32" s="4">
        <v>5</v>
      </c>
      <c r="AO32" s="4">
        <v>4</v>
      </c>
      <c r="AP32" s="4">
        <v>5</v>
      </c>
      <c r="AQ32" s="4">
        <v>4</v>
      </c>
      <c r="AR32" s="4">
        <v>4</v>
      </c>
      <c r="AS32" s="4">
        <v>1</v>
      </c>
      <c r="AT32" s="4">
        <v>4</v>
      </c>
      <c r="AU32" s="4">
        <v>3</v>
      </c>
      <c r="AW32" s="4">
        <v>4</v>
      </c>
      <c r="AX32" s="4">
        <v>5</v>
      </c>
      <c r="AY32" s="4">
        <v>5</v>
      </c>
      <c r="AZ32" s="4">
        <v>4</v>
      </c>
      <c r="BA32" s="4">
        <v>3</v>
      </c>
      <c r="BB32" s="4">
        <v>4</v>
      </c>
      <c r="BC32" s="4">
        <v>4</v>
      </c>
      <c r="BD32" s="4">
        <v>4</v>
      </c>
      <c r="BE32" s="4">
        <v>2</v>
      </c>
      <c r="BF32" s="4">
        <v>3</v>
      </c>
      <c r="BG32" s="4">
        <v>3</v>
      </c>
      <c r="BH32" s="4">
        <v>2</v>
      </c>
      <c r="BI32" s="4">
        <v>4</v>
      </c>
      <c r="BJ32" s="4">
        <v>4</v>
      </c>
      <c r="BL32" s="4">
        <v>5</v>
      </c>
      <c r="BM32" s="4">
        <v>4</v>
      </c>
      <c r="BN32" s="4">
        <v>4</v>
      </c>
      <c r="BO32" s="4">
        <v>5</v>
      </c>
      <c r="BP32" s="4">
        <v>4</v>
      </c>
      <c r="BQ32" s="4">
        <v>4</v>
      </c>
      <c r="BR32" s="4">
        <v>5</v>
      </c>
      <c r="BS32" s="4">
        <v>3</v>
      </c>
      <c r="BT32" s="4">
        <v>4</v>
      </c>
      <c r="BU32" s="4">
        <v>4</v>
      </c>
      <c r="BV32" s="4">
        <v>5</v>
      </c>
      <c r="BW32" s="4">
        <v>3</v>
      </c>
      <c r="BX32" s="4">
        <v>5</v>
      </c>
      <c r="BY32" s="4">
        <v>5</v>
      </c>
      <c r="BZ32" s="4">
        <v>5</v>
      </c>
      <c r="CA32" s="4">
        <v>5</v>
      </c>
      <c r="CB32" s="4">
        <v>1</v>
      </c>
    </row>
    <row r="33" spans="1:80" ht="14" x14ac:dyDescent="0.15">
      <c r="A33" s="20" t="str">
        <f t="shared" si="0"/>
        <v>TransparenzKL[SQ003]</v>
      </c>
      <c r="B33" s="4" t="s">
        <v>29</v>
      </c>
      <c r="C33" s="4">
        <v>3</v>
      </c>
      <c r="D33" s="4">
        <v>5</v>
      </c>
      <c r="E33" s="4">
        <v>3</v>
      </c>
      <c r="F33" s="4">
        <v>5</v>
      </c>
      <c r="G33" s="4">
        <v>4</v>
      </c>
      <c r="H33" s="4">
        <v>4</v>
      </c>
      <c r="I33" s="4">
        <v>4</v>
      </c>
      <c r="J33" s="4">
        <v>5</v>
      </c>
      <c r="K33" s="4">
        <v>4</v>
      </c>
      <c r="L33" s="4">
        <v>5</v>
      </c>
      <c r="M33" s="4">
        <v>5</v>
      </c>
      <c r="N33" s="4">
        <v>5</v>
      </c>
      <c r="O33" s="4">
        <v>5</v>
      </c>
      <c r="P33" s="4">
        <v>4</v>
      </c>
      <c r="Q33" s="4">
        <v>4</v>
      </c>
      <c r="R33" s="4">
        <v>4</v>
      </c>
      <c r="S33" s="4">
        <v>4</v>
      </c>
      <c r="T33" s="4">
        <v>5</v>
      </c>
      <c r="U33" s="4">
        <v>5</v>
      </c>
      <c r="V33" s="4">
        <v>4</v>
      </c>
      <c r="W33" s="4">
        <v>4</v>
      </c>
      <c r="X33" s="4">
        <v>4</v>
      </c>
      <c r="Y33" s="4">
        <v>4</v>
      </c>
      <c r="Z33" s="4">
        <v>4</v>
      </c>
      <c r="AA33" s="4">
        <v>4</v>
      </c>
      <c r="AB33" s="4">
        <v>5</v>
      </c>
      <c r="AC33" s="4">
        <v>5</v>
      </c>
      <c r="AD33" s="4">
        <v>5</v>
      </c>
      <c r="AE33" s="4">
        <v>4</v>
      </c>
      <c r="AF33" s="4">
        <v>1</v>
      </c>
      <c r="AG33" s="4">
        <v>5</v>
      </c>
      <c r="AH33" s="4">
        <v>3</v>
      </c>
      <c r="AI33" s="4">
        <v>4</v>
      </c>
      <c r="AJ33" s="4">
        <v>5</v>
      </c>
      <c r="AK33" s="4">
        <v>3</v>
      </c>
      <c r="AL33" s="4">
        <v>5</v>
      </c>
      <c r="AM33" s="4">
        <v>3</v>
      </c>
      <c r="AN33" s="4">
        <v>5</v>
      </c>
      <c r="AO33" s="4">
        <v>5</v>
      </c>
      <c r="AP33" s="4">
        <v>5</v>
      </c>
      <c r="AQ33" s="4">
        <v>5</v>
      </c>
      <c r="AR33" s="4">
        <v>4</v>
      </c>
      <c r="AS33" s="4">
        <v>5</v>
      </c>
      <c r="AT33" s="4">
        <v>5</v>
      </c>
      <c r="AU33" s="4">
        <v>4</v>
      </c>
      <c r="AW33" s="4">
        <v>4</v>
      </c>
      <c r="AX33" s="4">
        <v>5</v>
      </c>
      <c r="AY33" s="4">
        <v>5</v>
      </c>
      <c r="AZ33" s="4">
        <v>4</v>
      </c>
      <c r="BA33" s="4">
        <v>4</v>
      </c>
      <c r="BB33" s="4">
        <v>4</v>
      </c>
      <c r="BC33" s="4">
        <v>3</v>
      </c>
      <c r="BD33" s="4">
        <v>4</v>
      </c>
      <c r="BE33" s="4">
        <v>4</v>
      </c>
      <c r="BF33" s="4">
        <v>4</v>
      </c>
      <c r="BG33" s="4">
        <v>3</v>
      </c>
      <c r="BH33" s="4">
        <v>5</v>
      </c>
      <c r="BI33" s="4">
        <v>5</v>
      </c>
      <c r="BJ33" s="4">
        <v>4</v>
      </c>
      <c r="BL33" s="4">
        <v>5</v>
      </c>
      <c r="BM33" s="4">
        <v>5</v>
      </c>
      <c r="BN33" s="4">
        <v>4</v>
      </c>
      <c r="BO33" s="4">
        <v>4</v>
      </c>
      <c r="BP33" s="4">
        <v>4</v>
      </c>
      <c r="BQ33" s="4">
        <v>4</v>
      </c>
      <c r="BR33" s="4">
        <v>5</v>
      </c>
      <c r="BS33" s="4">
        <v>4</v>
      </c>
      <c r="BT33" s="4">
        <v>5</v>
      </c>
      <c r="BU33" s="4">
        <v>4</v>
      </c>
      <c r="BV33" s="4">
        <v>5</v>
      </c>
      <c r="BW33" s="4">
        <v>2</v>
      </c>
      <c r="BX33" s="4">
        <v>5</v>
      </c>
      <c r="BY33" s="4">
        <v>5</v>
      </c>
      <c r="BZ33" s="4">
        <v>5</v>
      </c>
      <c r="CA33" s="4">
        <v>5</v>
      </c>
      <c r="CB33" s="4">
        <v>5</v>
      </c>
    </row>
    <row r="34" spans="1:80" ht="14" x14ac:dyDescent="0.15">
      <c r="A34" s="20" t="str">
        <f t="shared" si="0"/>
        <v>TransparenzKL[SQ004]</v>
      </c>
      <c r="B34" s="4" t="s">
        <v>30</v>
      </c>
      <c r="C34" s="4">
        <v>3</v>
      </c>
      <c r="D34" s="4">
        <v>5</v>
      </c>
      <c r="E34" s="4">
        <v>3</v>
      </c>
      <c r="F34" s="4">
        <v>4</v>
      </c>
      <c r="G34" s="4">
        <v>4</v>
      </c>
      <c r="H34" s="4">
        <v>4</v>
      </c>
      <c r="I34" s="4">
        <v>4</v>
      </c>
      <c r="J34" s="4">
        <v>5</v>
      </c>
      <c r="K34" s="4">
        <v>3</v>
      </c>
      <c r="L34" s="4">
        <v>5</v>
      </c>
      <c r="M34" s="4">
        <v>5</v>
      </c>
      <c r="N34" s="4">
        <v>5</v>
      </c>
      <c r="O34" s="4">
        <v>4</v>
      </c>
      <c r="P34" s="4">
        <v>1</v>
      </c>
      <c r="Q34" s="4">
        <v>3</v>
      </c>
      <c r="R34" s="4">
        <v>5</v>
      </c>
      <c r="S34" s="4">
        <v>4</v>
      </c>
      <c r="T34" s="4">
        <v>4</v>
      </c>
      <c r="U34" s="4">
        <v>5</v>
      </c>
      <c r="V34" s="4">
        <v>4</v>
      </c>
      <c r="W34" s="4">
        <v>5</v>
      </c>
      <c r="X34" s="4">
        <v>5</v>
      </c>
      <c r="Y34" s="4">
        <v>4</v>
      </c>
      <c r="Z34" s="4">
        <v>4</v>
      </c>
      <c r="AA34" s="4">
        <v>4</v>
      </c>
      <c r="AB34" s="4">
        <v>5</v>
      </c>
      <c r="AC34" s="4">
        <v>5</v>
      </c>
      <c r="AD34" s="4">
        <v>5</v>
      </c>
      <c r="AE34" s="4">
        <v>2</v>
      </c>
      <c r="AF34" s="4">
        <v>1</v>
      </c>
      <c r="AG34" s="4">
        <v>5</v>
      </c>
      <c r="AH34" s="4">
        <v>4</v>
      </c>
      <c r="AI34" s="4">
        <v>4</v>
      </c>
      <c r="AJ34" s="4">
        <v>5</v>
      </c>
      <c r="AK34" s="4">
        <v>3</v>
      </c>
      <c r="AL34" s="4">
        <v>5</v>
      </c>
      <c r="AM34" s="4">
        <v>4</v>
      </c>
      <c r="AN34" s="4">
        <v>5</v>
      </c>
      <c r="AO34" s="4">
        <v>5</v>
      </c>
      <c r="AP34" s="4">
        <v>5</v>
      </c>
      <c r="AQ34" s="4">
        <v>5</v>
      </c>
      <c r="AR34" s="4">
        <v>4</v>
      </c>
      <c r="AS34" s="4">
        <v>5</v>
      </c>
      <c r="AT34" s="4">
        <v>3</v>
      </c>
      <c r="AU34" s="4">
        <v>4</v>
      </c>
      <c r="AW34" s="4">
        <v>4</v>
      </c>
      <c r="AX34" s="4">
        <v>5</v>
      </c>
      <c r="AY34" s="4">
        <v>5</v>
      </c>
      <c r="AZ34" s="4">
        <v>4</v>
      </c>
      <c r="BA34" s="4">
        <v>4</v>
      </c>
      <c r="BB34" s="4">
        <v>4</v>
      </c>
      <c r="BC34" s="4">
        <v>4</v>
      </c>
      <c r="BD34" s="4">
        <v>4</v>
      </c>
      <c r="BE34" s="4">
        <v>4</v>
      </c>
      <c r="BF34" s="4">
        <v>4</v>
      </c>
      <c r="BG34" s="4">
        <v>3</v>
      </c>
      <c r="BH34" s="4">
        <v>5</v>
      </c>
      <c r="BI34" s="4">
        <v>5</v>
      </c>
      <c r="BJ34" s="4">
        <v>4</v>
      </c>
      <c r="BL34" s="4">
        <v>5</v>
      </c>
      <c r="BM34" s="4">
        <v>4</v>
      </c>
      <c r="BN34" s="4">
        <v>4</v>
      </c>
      <c r="BO34" s="4">
        <v>4</v>
      </c>
      <c r="BP34" s="4">
        <v>4</v>
      </c>
      <c r="BQ34" s="4">
        <v>4</v>
      </c>
      <c r="BR34" s="4">
        <v>5</v>
      </c>
      <c r="BS34" s="4">
        <v>4</v>
      </c>
      <c r="BT34" s="4">
        <v>5</v>
      </c>
      <c r="BU34" s="4">
        <v>3</v>
      </c>
      <c r="BV34" s="4">
        <v>5</v>
      </c>
      <c r="BW34" s="4">
        <v>4</v>
      </c>
      <c r="BX34" s="4">
        <v>5</v>
      </c>
      <c r="BY34" s="4">
        <v>5</v>
      </c>
      <c r="BZ34" s="4">
        <v>5</v>
      </c>
      <c r="CA34" s="4">
        <v>5</v>
      </c>
      <c r="CB34" s="4">
        <v>3</v>
      </c>
    </row>
    <row r="35" spans="1:80" ht="14" x14ac:dyDescent="0.15">
      <c r="A35" s="20" t="str">
        <f t="shared" si="0"/>
        <v>TransparenzKL[SQ005]</v>
      </c>
      <c r="B35" s="4" t="s">
        <v>31</v>
      </c>
      <c r="C35" s="4">
        <v>3</v>
      </c>
      <c r="D35" s="4">
        <v>5</v>
      </c>
      <c r="E35" s="4">
        <v>3</v>
      </c>
      <c r="F35" s="4">
        <v>3</v>
      </c>
      <c r="G35" s="4">
        <v>3</v>
      </c>
      <c r="H35" s="4">
        <v>4</v>
      </c>
      <c r="I35" s="4">
        <v>4</v>
      </c>
      <c r="J35" s="4">
        <v>5</v>
      </c>
      <c r="K35" s="4">
        <v>3</v>
      </c>
      <c r="L35" s="4">
        <v>3</v>
      </c>
      <c r="M35" s="4">
        <v>5</v>
      </c>
      <c r="N35" s="4">
        <v>5</v>
      </c>
      <c r="O35" s="4">
        <v>3</v>
      </c>
      <c r="P35" s="4">
        <v>3</v>
      </c>
      <c r="Q35" s="4">
        <v>4</v>
      </c>
      <c r="R35" s="4">
        <v>5</v>
      </c>
      <c r="S35" s="4">
        <v>4</v>
      </c>
      <c r="T35" s="4">
        <v>4</v>
      </c>
      <c r="U35" s="4">
        <v>3</v>
      </c>
      <c r="V35" s="4">
        <v>3</v>
      </c>
      <c r="W35" s="4">
        <v>1</v>
      </c>
      <c r="X35" s="4">
        <v>4</v>
      </c>
      <c r="Y35" s="4">
        <v>4</v>
      </c>
      <c r="Z35" s="4">
        <v>3</v>
      </c>
      <c r="AA35" s="4">
        <v>4</v>
      </c>
      <c r="AB35" s="4">
        <v>4</v>
      </c>
      <c r="AC35" s="4">
        <v>5</v>
      </c>
      <c r="AD35" s="4">
        <v>5</v>
      </c>
      <c r="AE35" s="4">
        <v>3</v>
      </c>
      <c r="AF35" s="4">
        <v>1</v>
      </c>
      <c r="AG35" s="4">
        <v>5</v>
      </c>
      <c r="AH35" s="4">
        <v>4</v>
      </c>
      <c r="AI35" s="4">
        <v>4</v>
      </c>
      <c r="AJ35" s="4">
        <v>5</v>
      </c>
      <c r="AK35" s="4">
        <v>3</v>
      </c>
      <c r="AL35" s="4">
        <v>4</v>
      </c>
      <c r="AM35" s="4">
        <v>3</v>
      </c>
      <c r="AN35" s="4">
        <v>5</v>
      </c>
      <c r="AO35" s="4">
        <v>4</v>
      </c>
      <c r="AP35" s="4">
        <v>5</v>
      </c>
      <c r="AQ35" s="4">
        <v>5</v>
      </c>
      <c r="AR35" s="4">
        <v>3</v>
      </c>
      <c r="AS35" s="4">
        <v>5</v>
      </c>
      <c r="AT35" s="4">
        <v>2</v>
      </c>
      <c r="AU35" s="4">
        <v>4</v>
      </c>
      <c r="AW35" s="4">
        <v>4</v>
      </c>
      <c r="AX35" s="4">
        <v>5</v>
      </c>
      <c r="AY35" s="4">
        <v>5</v>
      </c>
      <c r="AZ35" s="4">
        <v>3</v>
      </c>
      <c r="BA35" s="4">
        <v>4</v>
      </c>
      <c r="BB35" s="4">
        <v>2</v>
      </c>
      <c r="BC35" s="4">
        <v>2</v>
      </c>
      <c r="BD35" s="4">
        <v>4</v>
      </c>
      <c r="BE35" s="4">
        <v>3</v>
      </c>
      <c r="BF35" s="4">
        <v>3</v>
      </c>
      <c r="BG35" s="4">
        <v>4</v>
      </c>
      <c r="BH35" s="4">
        <v>4</v>
      </c>
      <c r="BI35" s="4">
        <v>4</v>
      </c>
      <c r="BJ35" s="4">
        <v>4</v>
      </c>
      <c r="BL35" s="4">
        <v>5</v>
      </c>
      <c r="BM35" s="4">
        <v>5</v>
      </c>
      <c r="BN35" s="4">
        <v>4</v>
      </c>
      <c r="BO35" s="4">
        <v>5</v>
      </c>
      <c r="BP35" s="4">
        <v>4</v>
      </c>
      <c r="BQ35" s="4">
        <v>4</v>
      </c>
      <c r="BR35" s="4">
        <v>5</v>
      </c>
      <c r="BS35" s="4">
        <v>4</v>
      </c>
      <c r="BT35" s="4">
        <v>4</v>
      </c>
      <c r="BU35" s="4">
        <v>5</v>
      </c>
      <c r="BV35" s="4">
        <v>5</v>
      </c>
      <c r="BW35" s="4">
        <v>4</v>
      </c>
      <c r="BX35" s="4">
        <v>4</v>
      </c>
      <c r="BY35" s="4">
        <v>5</v>
      </c>
      <c r="BZ35" s="4">
        <v>5</v>
      </c>
      <c r="CA35" s="4">
        <v>5</v>
      </c>
      <c r="CB35" s="4">
        <v>3</v>
      </c>
    </row>
    <row r="36" spans="1:80" ht="14" x14ac:dyDescent="0.15">
      <c r="A36" s="20" t="str">
        <f t="shared" si="0"/>
        <v>FairnessKL[SQ001]</v>
      </c>
      <c r="B36" s="4" t="s">
        <v>32</v>
      </c>
      <c r="C36" s="4">
        <v>3</v>
      </c>
      <c r="D36" s="4">
        <v>5</v>
      </c>
      <c r="E36" s="4">
        <v>3</v>
      </c>
      <c r="F36" s="4">
        <v>2</v>
      </c>
      <c r="G36" s="4">
        <v>3</v>
      </c>
      <c r="H36" s="4">
        <v>3</v>
      </c>
      <c r="I36" s="4">
        <v>3</v>
      </c>
      <c r="J36" s="4">
        <v>5</v>
      </c>
      <c r="K36" s="4">
        <v>4</v>
      </c>
      <c r="L36" s="4">
        <v>4</v>
      </c>
      <c r="M36" s="4">
        <v>2</v>
      </c>
      <c r="N36" s="4">
        <v>5</v>
      </c>
      <c r="O36" s="4">
        <v>4</v>
      </c>
      <c r="P36" s="4">
        <v>5</v>
      </c>
      <c r="Q36" s="4">
        <v>4</v>
      </c>
      <c r="R36" s="4">
        <v>4</v>
      </c>
      <c r="S36" s="4">
        <v>3</v>
      </c>
      <c r="T36" s="4">
        <v>4</v>
      </c>
      <c r="U36" s="4">
        <v>3</v>
      </c>
      <c r="V36" s="4">
        <v>4</v>
      </c>
      <c r="W36" s="4">
        <v>3</v>
      </c>
      <c r="X36" s="4">
        <v>5</v>
      </c>
      <c r="Y36" s="4">
        <v>4</v>
      </c>
      <c r="Z36" s="4">
        <v>3</v>
      </c>
      <c r="AA36" s="4">
        <v>4</v>
      </c>
      <c r="AB36" s="4">
        <v>3</v>
      </c>
      <c r="AC36" s="4">
        <v>3</v>
      </c>
      <c r="AD36" s="4">
        <v>5</v>
      </c>
      <c r="AE36" s="4">
        <v>4</v>
      </c>
      <c r="AF36" s="4">
        <v>2</v>
      </c>
      <c r="AG36" s="4">
        <v>5</v>
      </c>
      <c r="AH36" s="4">
        <v>4</v>
      </c>
      <c r="AI36" s="4">
        <v>4</v>
      </c>
      <c r="AJ36" s="4">
        <v>3</v>
      </c>
      <c r="AK36" s="4">
        <v>4</v>
      </c>
      <c r="AL36" s="4">
        <v>4</v>
      </c>
      <c r="AM36" s="4">
        <v>3</v>
      </c>
      <c r="AN36" s="4">
        <v>3</v>
      </c>
      <c r="AO36" s="4">
        <v>4</v>
      </c>
      <c r="AP36" s="4">
        <v>3</v>
      </c>
      <c r="AQ36" s="4">
        <v>4</v>
      </c>
      <c r="AR36" s="4">
        <v>4</v>
      </c>
      <c r="AS36" s="4">
        <v>3</v>
      </c>
      <c r="AT36" s="4">
        <v>3</v>
      </c>
      <c r="AU36" s="4">
        <v>1</v>
      </c>
      <c r="AW36" s="4">
        <v>4</v>
      </c>
      <c r="AX36" s="4">
        <v>4</v>
      </c>
      <c r="AY36" s="4">
        <v>5</v>
      </c>
      <c r="AZ36" s="4">
        <v>2</v>
      </c>
      <c r="BA36" s="4">
        <v>3</v>
      </c>
      <c r="BB36" s="4">
        <v>4</v>
      </c>
      <c r="BC36" s="4">
        <v>2</v>
      </c>
      <c r="BD36" s="4">
        <v>2</v>
      </c>
      <c r="BE36" s="4">
        <v>4</v>
      </c>
      <c r="BF36" s="4">
        <v>4</v>
      </c>
      <c r="BG36" s="4">
        <v>4</v>
      </c>
      <c r="BH36" s="4">
        <v>4</v>
      </c>
      <c r="BI36" s="4">
        <v>4</v>
      </c>
      <c r="BJ36" s="4">
        <v>4</v>
      </c>
      <c r="BL36" s="4">
        <v>4</v>
      </c>
      <c r="BM36" s="4">
        <v>3</v>
      </c>
      <c r="BN36" s="4">
        <v>4</v>
      </c>
      <c r="BO36" s="4">
        <v>5</v>
      </c>
      <c r="BP36" s="4">
        <v>4</v>
      </c>
      <c r="BQ36" s="4">
        <v>2</v>
      </c>
      <c r="BR36" s="4">
        <v>4</v>
      </c>
      <c r="BS36" s="4">
        <v>2</v>
      </c>
      <c r="BT36" s="4">
        <v>3</v>
      </c>
      <c r="BU36" s="4">
        <v>5</v>
      </c>
      <c r="BV36" s="4">
        <v>4</v>
      </c>
      <c r="BW36" s="4">
        <v>3</v>
      </c>
      <c r="BX36" s="4">
        <v>2</v>
      </c>
      <c r="BY36" s="4">
        <v>4</v>
      </c>
      <c r="BZ36" s="4">
        <v>3</v>
      </c>
      <c r="CA36" s="4">
        <v>5</v>
      </c>
      <c r="CB36" s="4">
        <v>4</v>
      </c>
    </row>
    <row r="37" spans="1:80" ht="14" x14ac:dyDescent="0.15">
      <c r="A37" s="20" t="str">
        <f t="shared" si="0"/>
        <v>FairnessKL[SQ002]</v>
      </c>
      <c r="B37" s="4" t="s">
        <v>33</v>
      </c>
      <c r="C37" s="4">
        <v>3</v>
      </c>
      <c r="D37" s="4">
        <v>5</v>
      </c>
      <c r="E37" s="4">
        <v>4</v>
      </c>
      <c r="F37" s="4">
        <v>2</v>
      </c>
      <c r="G37" s="4">
        <v>4</v>
      </c>
      <c r="H37" s="4">
        <v>4</v>
      </c>
      <c r="I37" s="4">
        <v>3</v>
      </c>
      <c r="J37" s="4">
        <v>5</v>
      </c>
      <c r="K37" s="4">
        <v>4</v>
      </c>
      <c r="L37" s="4">
        <v>3</v>
      </c>
      <c r="M37" s="4">
        <v>3</v>
      </c>
      <c r="N37" s="4">
        <v>5</v>
      </c>
      <c r="O37" s="4">
        <v>5</v>
      </c>
      <c r="P37" s="4">
        <v>3</v>
      </c>
      <c r="Q37" s="4">
        <v>5</v>
      </c>
      <c r="R37" s="4">
        <v>5</v>
      </c>
      <c r="S37" s="4">
        <v>4</v>
      </c>
      <c r="T37" s="4">
        <v>4</v>
      </c>
      <c r="U37" s="4">
        <v>4</v>
      </c>
      <c r="V37" s="4">
        <v>5</v>
      </c>
      <c r="W37" s="4">
        <v>3</v>
      </c>
      <c r="X37" s="4">
        <v>4</v>
      </c>
      <c r="Y37" s="4">
        <v>4</v>
      </c>
      <c r="Z37" s="4">
        <v>4</v>
      </c>
      <c r="AA37" s="4">
        <v>4</v>
      </c>
      <c r="AB37" s="4">
        <v>3</v>
      </c>
      <c r="AC37" s="4">
        <v>4</v>
      </c>
      <c r="AD37" s="4">
        <v>5</v>
      </c>
      <c r="AE37" s="4">
        <v>3</v>
      </c>
      <c r="AF37" s="4">
        <v>1</v>
      </c>
      <c r="AG37" s="4">
        <v>5</v>
      </c>
      <c r="AH37" s="4">
        <v>4</v>
      </c>
      <c r="AI37" s="4">
        <v>4</v>
      </c>
      <c r="AJ37" s="4">
        <v>5</v>
      </c>
      <c r="AK37" s="4">
        <v>4</v>
      </c>
      <c r="AL37" s="4">
        <v>5</v>
      </c>
      <c r="AM37" s="4">
        <v>2</v>
      </c>
      <c r="AN37" s="4">
        <v>4</v>
      </c>
      <c r="AO37" s="4">
        <v>5</v>
      </c>
      <c r="AP37" s="4">
        <v>4</v>
      </c>
      <c r="AQ37" s="4">
        <v>4</v>
      </c>
      <c r="AR37" s="4">
        <v>4</v>
      </c>
      <c r="AS37" s="4">
        <v>3</v>
      </c>
      <c r="AT37" s="4">
        <v>3</v>
      </c>
      <c r="AU37" s="4">
        <v>2</v>
      </c>
      <c r="AW37" s="4">
        <v>2</v>
      </c>
      <c r="AX37" s="4">
        <v>4</v>
      </c>
      <c r="AY37" s="4">
        <v>5</v>
      </c>
      <c r="AZ37" s="4">
        <v>3</v>
      </c>
      <c r="BA37" s="4">
        <v>3</v>
      </c>
      <c r="BB37" s="4">
        <v>4</v>
      </c>
      <c r="BC37" s="4">
        <v>4</v>
      </c>
      <c r="BD37" s="4">
        <v>3</v>
      </c>
      <c r="BE37" s="4">
        <v>3</v>
      </c>
      <c r="BF37" s="4">
        <v>3</v>
      </c>
      <c r="BG37" s="4">
        <v>4</v>
      </c>
      <c r="BH37" s="4">
        <v>3</v>
      </c>
      <c r="BI37" s="4">
        <v>5</v>
      </c>
      <c r="BJ37" s="4">
        <v>3</v>
      </c>
      <c r="BL37" s="4">
        <v>5</v>
      </c>
      <c r="BM37" s="4">
        <v>3</v>
      </c>
      <c r="BN37" s="4">
        <v>4</v>
      </c>
      <c r="BO37" s="4">
        <v>4</v>
      </c>
      <c r="BP37" s="4">
        <v>4</v>
      </c>
      <c r="BQ37" s="4">
        <v>2</v>
      </c>
      <c r="BR37" s="4">
        <v>4</v>
      </c>
      <c r="BS37" s="4">
        <v>2</v>
      </c>
      <c r="BT37" s="4">
        <v>5</v>
      </c>
      <c r="BU37" s="4">
        <v>4</v>
      </c>
      <c r="BV37" s="4">
        <v>5</v>
      </c>
      <c r="BW37" s="4">
        <v>4</v>
      </c>
      <c r="BX37" s="4">
        <v>2</v>
      </c>
      <c r="BY37" s="4">
        <v>4</v>
      </c>
      <c r="BZ37" s="4">
        <v>4</v>
      </c>
      <c r="CA37" s="4">
        <v>5</v>
      </c>
      <c r="CB37" s="4">
        <v>4</v>
      </c>
    </row>
    <row r="38" spans="1:80" ht="14" x14ac:dyDescent="0.15">
      <c r="A38" s="20" t="str">
        <f t="shared" si="0"/>
        <v>FairnessKL[SQ003]</v>
      </c>
      <c r="B38" s="4" t="s">
        <v>34</v>
      </c>
      <c r="C38" s="4">
        <v>3</v>
      </c>
      <c r="D38" s="4">
        <v>5</v>
      </c>
      <c r="E38" s="4">
        <v>3</v>
      </c>
      <c r="F38" s="4">
        <v>1</v>
      </c>
      <c r="G38" s="4">
        <v>4</v>
      </c>
      <c r="H38" s="4">
        <v>3</v>
      </c>
      <c r="I38" s="4">
        <v>3</v>
      </c>
      <c r="J38" s="4">
        <v>5</v>
      </c>
      <c r="K38" s="4">
        <v>3</v>
      </c>
      <c r="L38" s="4">
        <v>2</v>
      </c>
      <c r="M38" s="4">
        <v>2</v>
      </c>
      <c r="N38" s="4">
        <v>5</v>
      </c>
      <c r="O38" s="4">
        <v>3</v>
      </c>
      <c r="P38" s="4">
        <v>3</v>
      </c>
      <c r="Q38" s="4">
        <v>3</v>
      </c>
      <c r="R38" s="4">
        <v>5</v>
      </c>
      <c r="S38" s="4">
        <v>3</v>
      </c>
      <c r="T38" s="4">
        <v>4</v>
      </c>
      <c r="U38" s="4">
        <v>2</v>
      </c>
      <c r="V38" s="4">
        <v>3</v>
      </c>
      <c r="W38" s="4">
        <v>3</v>
      </c>
      <c r="X38" s="4">
        <v>4</v>
      </c>
      <c r="Y38" s="4">
        <v>4</v>
      </c>
      <c r="Z38" s="4">
        <v>3</v>
      </c>
      <c r="AA38" s="4">
        <v>4</v>
      </c>
      <c r="AB38" s="4">
        <v>3</v>
      </c>
      <c r="AC38" s="4">
        <v>4</v>
      </c>
      <c r="AD38" s="4">
        <v>4</v>
      </c>
      <c r="AE38" s="4">
        <v>2</v>
      </c>
      <c r="AF38" s="4">
        <v>2</v>
      </c>
      <c r="AG38" s="4">
        <v>4</v>
      </c>
      <c r="AH38" s="4">
        <v>4</v>
      </c>
      <c r="AI38" s="4">
        <v>3</v>
      </c>
      <c r="AJ38" s="4">
        <v>4</v>
      </c>
      <c r="AK38" s="4">
        <v>3</v>
      </c>
      <c r="AL38" s="4">
        <v>5</v>
      </c>
      <c r="AM38" s="4">
        <v>3</v>
      </c>
      <c r="AN38" s="4">
        <v>2</v>
      </c>
      <c r="AO38" s="4">
        <v>2</v>
      </c>
      <c r="AP38" s="4">
        <v>2</v>
      </c>
      <c r="AQ38" s="4">
        <v>4</v>
      </c>
      <c r="AR38" s="4">
        <v>4</v>
      </c>
      <c r="AS38" s="4">
        <v>3</v>
      </c>
      <c r="AT38" s="4">
        <v>2</v>
      </c>
      <c r="AU38" s="4">
        <v>2</v>
      </c>
      <c r="AW38" s="4">
        <v>3</v>
      </c>
      <c r="AX38" s="4">
        <v>3</v>
      </c>
      <c r="AY38" s="4">
        <v>5</v>
      </c>
      <c r="AZ38" s="4">
        <v>1</v>
      </c>
      <c r="BA38" s="4">
        <v>2</v>
      </c>
      <c r="BB38" s="4">
        <v>4</v>
      </c>
      <c r="BC38" s="4">
        <v>4</v>
      </c>
      <c r="BD38" s="4">
        <v>2</v>
      </c>
      <c r="BE38" s="4">
        <v>3</v>
      </c>
      <c r="BF38" s="4">
        <v>4</v>
      </c>
      <c r="BG38" s="4">
        <v>4</v>
      </c>
      <c r="BH38" s="4">
        <v>3</v>
      </c>
      <c r="BI38" s="4">
        <v>4</v>
      </c>
      <c r="BJ38" s="4">
        <v>3</v>
      </c>
      <c r="BL38" s="4">
        <v>4</v>
      </c>
      <c r="BM38" s="4">
        <v>3</v>
      </c>
      <c r="BN38" s="4">
        <v>4</v>
      </c>
      <c r="BO38" s="4">
        <v>4</v>
      </c>
      <c r="BP38" s="4">
        <v>4</v>
      </c>
      <c r="BQ38" s="4">
        <v>2</v>
      </c>
      <c r="BR38" s="4">
        <v>3</v>
      </c>
      <c r="BS38" s="4">
        <v>2</v>
      </c>
      <c r="BT38" s="4">
        <v>4</v>
      </c>
      <c r="BU38" s="4">
        <v>4</v>
      </c>
      <c r="BV38" s="4">
        <v>4</v>
      </c>
      <c r="BW38" s="4">
        <v>3</v>
      </c>
      <c r="BX38" s="4">
        <v>1</v>
      </c>
      <c r="BY38" s="4">
        <v>4</v>
      </c>
      <c r="BZ38" s="4">
        <v>3</v>
      </c>
      <c r="CA38" s="4">
        <v>5</v>
      </c>
      <c r="CB38" s="4">
        <v>4</v>
      </c>
    </row>
    <row r="39" spans="1:80" ht="14" x14ac:dyDescent="0.15">
      <c r="A39" s="20" t="str">
        <f t="shared" si="0"/>
        <v>FairnessKL[SQ004]</v>
      </c>
      <c r="B39" s="4" t="s">
        <v>35</v>
      </c>
      <c r="C39" s="4">
        <v>3</v>
      </c>
      <c r="D39" s="4">
        <v>5</v>
      </c>
      <c r="E39" s="4">
        <v>3</v>
      </c>
      <c r="F39" s="4">
        <v>1</v>
      </c>
      <c r="G39" s="4">
        <v>3</v>
      </c>
      <c r="H39" s="4">
        <v>3</v>
      </c>
      <c r="I39" s="4">
        <v>4</v>
      </c>
      <c r="J39" s="4">
        <v>5</v>
      </c>
      <c r="K39" s="4">
        <v>4</v>
      </c>
      <c r="L39" s="4">
        <v>5</v>
      </c>
      <c r="M39" s="4">
        <v>3</v>
      </c>
      <c r="N39" s="4">
        <v>5</v>
      </c>
      <c r="O39" s="4">
        <v>4</v>
      </c>
      <c r="P39" s="4">
        <v>4</v>
      </c>
      <c r="Q39" s="4">
        <v>5</v>
      </c>
      <c r="R39" s="4">
        <v>5</v>
      </c>
      <c r="S39" s="4">
        <v>3</v>
      </c>
      <c r="T39" s="4">
        <v>3</v>
      </c>
      <c r="U39" s="4">
        <v>3</v>
      </c>
      <c r="V39" s="4">
        <v>3</v>
      </c>
      <c r="W39" s="4">
        <v>3</v>
      </c>
      <c r="X39" s="4">
        <v>5</v>
      </c>
      <c r="Y39" s="4">
        <v>4</v>
      </c>
      <c r="Z39" s="4">
        <v>2</v>
      </c>
      <c r="AA39" s="4">
        <v>4</v>
      </c>
      <c r="AB39" s="4">
        <v>5</v>
      </c>
      <c r="AC39" s="4">
        <v>4</v>
      </c>
      <c r="AD39" s="4">
        <v>5</v>
      </c>
      <c r="AE39" s="4">
        <v>3</v>
      </c>
      <c r="AF39" s="4">
        <v>1</v>
      </c>
      <c r="AG39" s="4">
        <v>5</v>
      </c>
      <c r="AH39" s="4">
        <v>3</v>
      </c>
      <c r="AI39" s="4">
        <v>4</v>
      </c>
      <c r="AJ39" s="4">
        <v>4</v>
      </c>
      <c r="AK39" s="4">
        <v>3</v>
      </c>
      <c r="AL39" s="4">
        <v>4</v>
      </c>
      <c r="AM39" s="4">
        <v>4</v>
      </c>
      <c r="AN39" s="4">
        <v>4</v>
      </c>
      <c r="AO39" s="4">
        <v>4</v>
      </c>
      <c r="AP39" s="4">
        <v>3</v>
      </c>
      <c r="AQ39" s="4">
        <v>4</v>
      </c>
      <c r="AR39" s="4">
        <v>4</v>
      </c>
      <c r="AS39" s="4">
        <v>3</v>
      </c>
      <c r="AT39" s="4">
        <v>3</v>
      </c>
      <c r="AU39" s="4">
        <v>2</v>
      </c>
      <c r="AW39" s="4">
        <v>3</v>
      </c>
      <c r="AX39" s="4">
        <v>4</v>
      </c>
      <c r="AY39" s="4">
        <v>5</v>
      </c>
      <c r="AZ39" s="4">
        <v>3</v>
      </c>
      <c r="BA39" s="4">
        <v>3</v>
      </c>
      <c r="BB39" s="4">
        <v>4</v>
      </c>
      <c r="BC39" s="4">
        <v>4</v>
      </c>
      <c r="BD39" s="4">
        <v>2</v>
      </c>
      <c r="BE39" s="4">
        <v>3</v>
      </c>
      <c r="BF39" s="4">
        <v>4</v>
      </c>
      <c r="BG39" s="4">
        <v>3</v>
      </c>
      <c r="BH39" s="4">
        <v>4</v>
      </c>
      <c r="BI39" s="4">
        <v>4</v>
      </c>
      <c r="BJ39" s="4">
        <v>4</v>
      </c>
      <c r="BL39" s="4">
        <v>5</v>
      </c>
      <c r="BM39" s="4">
        <v>3</v>
      </c>
      <c r="BN39" s="4">
        <v>4</v>
      </c>
      <c r="BO39" s="4">
        <v>5</v>
      </c>
      <c r="BP39" s="4">
        <v>4</v>
      </c>
      <c r="BQ39" s="4">
        <v>4</v>
      </c>
      <c r="BR39" s="4">
        <v>3</v>
      </c>
      <c r="BS39" s="4">
        <v>3</v>
      </c>
      <c r="BT39" s="4">
        <v>4</v>
      </c>
      <c r="BU39" s="4">
        <v>4</v>
      </c>
      <c r="BV39" s="4">
        <v>5</v>
      </c>
      <c r="BW39" s="4">
        <v>5</v>
      </c>
      <c r="BX39" s="4">
        <v>4</v>
      </c>
      <c r="BY39" s="4">
        <v>5</v>
      </c>
      <c r="BZ39" s="4">
        <v>4</v>
      </c>
      <c r="CA39" s="4">
        <v>4</v>
      </c>
      <c r="CB39" s="4">
        <v>5</v>
      </c>
    </row>
    <row r="40" spans="1:80" ht="14" x14ac:dyDescent="0.15">
      <c r="A40" s="20" t="str">
        <f t="shared" si="0"/>
        <v>FairnessKL[SQ005]</v>
      </c>
      <c r="B40" s="4" t="s">
        <v>36</v>
      </c>
      <c r="C40" s="4">
        <v>3</v>
      </c>
      <c r="D40" s="4">
        <v>5</v>
      </c>
      <c r="E40" s="4">
        <v>2</v>
      </c>
      <c r="F40" s="4">
        <v>3</v>
      </c>
      <c r="G40" s="4">
        <v>3</v>
      </c>
      <c r="H40" s="4">
        <v>3</v>
      </c>
      <c r="I40" s="4">
        <v>3</v>
      </c>
      <c r="J40" s="4">
        <v>5</v>
      </c>
      <c r="K40" s="4">
        <v>4</v>
      </c>
      <c r="L40" s="4">
        <v>5</v>
      </c>
      <c r="M40" s="4">
        <v>3</v>
      </c>
      <c r="N40" s="4">
        <v>5</v>
      </c>
      <c r="O40" s="4">
        <v>5</v>
      </c>
      <c r="P40" s="4">
        <v>3</v>
      </c>
      <c r="Q40" s="4">
        <v>5</v>
      </c>
      <c r="R40" s="4">
        <v>4</v>
      </c>
      <c r="S40" s="4">
        <v>3</v>
      </c>
      <c r="T40" s="4">
        <v>4</v>
      </c>
      <c r="U40" s="4">
        <v>3</v>
      </c>
      <c r="V40" s="4">
        <v>4</v>
      </c>
      <c r="W40" s="4">
        <v>4</v>
      </c>
      <c r="X40" s="4">
        <v>4</v>
      </c>
      <c r="Y40" s="4">
        <v>4</v>
      </c>
      <c r="Z40" s="4">
        <v>1</v>
      </c>
      <c r="AA40" s="4">
        <v>4</v>
      </c>
      <c r="AB40" s="4">
        <v>4</v>
      </c>
      <c r="AC40" s="4">
        <v>4</v>
      </c>
      <c r="AD40" s="4">
        <v>4</v>
      </c>
      <c r="AE40" s="4">
        <v>3</v>
      </c>
      <c r="AF40" s="4">
        <v>3</v>
      </c>
      <c r="AG40" s="4">
        <v>5</v>
      </c>
      <c r="AH40" s="4">
        <v>4</v>
      </c>
      <c r="AI40" s="4">
        <v>3</v>
      </c>
      <c r="AJ40" s="4">
        <v>5</v>
      </c>
      <c r="AK40" s="4">
        <v>4</v>
      </c>
      <c r="AL40" s="4">
        <v>4</v>
      </c>
      <c r="AM40" s="4">
        <v>2</v>
      </c>
      <c r="AN40" s="4">
        <v>4</v>
      </c>
      <c r="AO40" s="4">
        <v>5</v>
      </c>
      <c r="AP40" s="4">
        <v>4</v>
      </c>
      <c r="AQ40" s="4">
        <v>5</v>
      </c>
      <c r="AR40" s="4">
        <v>4</v>
      </c>
      <c r="AS40" s="4">
        <v>4</v>
      </c>
      <c r="AT40" s="4">
        <v>2</v>
      </c>
      <c r="AU40" s="4">
        <v>2</v>
      </c>
      <c r="AW40" s="4">
        <v>2</v>
      </c>
      <c r="AX40" s="4">
        <v>4</v>
      </c>
      <c r="AY40" s="4">
        <v>5</v>
      </c>
      <c r="AZ40" s="4">
        <v>3</v>
      </c>
      <c r="BA40" s="4">
        <v>3</v>
      </c>
      <c r="BB40" s="4">
        <v>4</v>
      </c>
      <c r="BC40" s="4">
        <v>4</v>
      </c>
      <c r="BD40" s="4">
        <v>3</v>
      </c>
      <c r="BE40" s="4">
        <v>3</v>
      </c>
      <c r="BF40" s="4">
        <v>5</v>
      </c>
      <c r="BG40" s="4">
        <v>5</v>
      </c>
      <c r="BH40" s="4">
        <v>3</v>
      </c>
      <c r="BI40" s="4">
        <v>5</v>
      </c>
      <c r="BJ40" s="4">
        <v>4</v>
      </c>
      <c r="BL40" s="4">
        <v>5</v>
      </c>
      <c r="BM40" s="4">
        <v>3</v>
      </c>
      <c r="BN40" s="4">
        <v>4</v>
      </c>
      <c r="BO40" s="4">
        <v>5</v>
      </c>
      <c r="BP40" s="4">
        <v>4</v>
      </c>
      <c r="BQ40" s="4">
        <v>3</v>
      </c>
      <c r="BR40" s="4">
        <v>4</v>
      </c>
      <c r="BS40" s="4">
        <v>2</v>
      </c>
      <c r="BT40" s="4">
        <v>4</v>
      </c>
      <c r="BU40" s="4">
        <v>5</v>
      </c>
      <c r="BV40" s="4">
        <v>5</v>
      </c>
      <c r="BW40" s="4">
        <v>5</v>
      </c>
      <c r="BX40" s="4">
        <v>1</v>
      </c>
      <c r="BY40" s="4">
        <v>4</v>
      </c>
      <c r="BZ40" s="4">
        <v>2</v>
      </c>
      <c r="CA40" s="4">
        <v>5</v>
      </c>
      <c r="CB40" s="4">
        <v>5</v>
      </c>
    </row>
    <row r="41" spans="1:80" ht="14" x14ac:dyDescent="0.15">
      <c r="A41" s="20" t="str">
        <f t="shared" si="0"/>
        <v>FairnessKL[SQ006]</v>
      </c>
      <c r="B41" s="4" t="s">
        <v>37</v>
      </c>
      <c r="C41" s="4">
        <v>3</v>
      </c>
      <c r="D41" s="4">
        <v>5</v>
      </c>
      <c r="E41" s="4">
        <v>3</v>
      </c>
      <c r="F41" s="4">
        <v>1</v>
      </c>
      <c r="G41" s="4">
        <v>3</v>
      </c>
      <c r="H41" s="4">
        <v>4</v>
      </c>
      <c r="I41" s="4">
        <v>2</v>
      </c>
      <c r="J41" s="4">
        <v>5</v>
      </c>
      <c r="K41" s="4">
        <v>4</v>
      </c>
      <c r="L41" s="4">
        <v>2</v>
      </c>
      <c r="M41" s="4">
        <v>3</v>
      </c>
      <c r="N41" s="4">
        <v>5</v>
      </c>
      <c r="O41" s="4">
        <v>4</v>
      </c>
      <c r="P41" s="4">
        <v>2</v>
      </c>
      <c r="Q41" s="4">
        <v>5</v>
      </c>
      <c r="R41" s="4">
        <v>4</v>
      </c>
      <c r="S41" s="4">
        <v>4</v>
      </c>
      <c r="T41" s="4">
        <v>4</v>
      </c>
      <c r="U41" s="4">
        <v>4</v>
      </c>
      <c r="V41" s="4">
        <v>4</v>
      </c>
      <c r="W41" s="4">
        <v>4</v>
      </c>
      <c r="X41" s="4">
        <v>5</v>
      </c>
      <c r="Y41" s="4">
        <v>4</v>
      </c>
      <c r="Z41" s="4">
        <v>2</v>
      </c>
      <c r="AA41" s="4">
        <v>4</v>
      </c>
      <c r="AB41" s="4">
        <v>4</v>
      </c>
      <c r="AC41" s="4">
        <v>2</v>
      </c>
      <c r="AD41" s="4">
        <v>4</v>
      </c>
      <c r="AE41" s="4">
        <v>2</v>
      </c>
      <c r="AF41" s="4">
        <v>2</v>
      </c>
      <c r="AG41" s="4">
        <v>5</v>
      </c>
      <c r="AH41" s="4">
        <v>4</v>
      </c>
      <c r="AI41" s="4">
        <v>3</v>
      </c>
      <c r="AJ41" s="4">
        <v>5</v>
      </c>
      <c r="AK41" s="4">
        <v>4</v>
      </c>
      <c r="AL41" s="4">
        <v>4</v>
      </c>
      <c r="AM41" s="4">
        <v>2</v>
      </c>
      <c r="AN41" s="4">
        <v>4</v>
      </c>
      <c r="AO41" s="4">
        <v>3</v>
      </c>
      <c r="AP41" s="4">
        <v>3</v>
      </c>
      <c r="AQ41" s="4">
        <v>5</v>
      </c>
      <c r="AR41" s="4">
        <v>4</v>
      </c>
      <c r="AS41" s="4">
        <v>3</v>
      </c>
      <c r="AT41" s="4">
        <v>3</v>
      </c>
      <c r="AU41" s="4">
        <v>2</v>
      </c>
      <c r="AW41" s="4">
        <v>3</v>
      </c>
      <c r="AX41" s="4">
        <v>4</v>
      </c>
      <c r="AY41" s="4">
        <v>5</v>
      </c>
      <c r="AZ41" s="4">
        <v>2</v>
      </c>
      <c r="BA41" s="4">
        <v>3</v>
      </c>
      <c r="BB41" s="4">
        <v>4</v>
      </c>
      <c r="BC41" s="4">
        <v>4</v>
      </c>
      <c r="BD41" s="4">
        <v>2</v>
      </c>
      <c r="BE41" s="4">
        <v>3</v>
      </c>
      <c r="BF41" s="4">
        <v>4</v>
      </c>
      <c r="BG41" s="4">
        <v>4</v>
      </c>
      <c r="BH41" s="4">
        <v>4</v>
      </c>
      <c r="BI41" s="4">
        <v>4</v>
      </c>
      <c r="BJ41" s="4">
        <v>3</v>
      </c>
      <c r="BL41" s="4">
        <v>5</v>
      </c>
      <c r="BM41" s="4">
        <v>4</v>
      </c>
      <c r="BN41" s="4">
        <v>4</v>
      </c>
      <c r="BO41" s="4">
        <v>5</v>
      </c>
      <c r="BP41" s="4">
        <v>4</v>
      </c>
      <c r="BQ41" s="4">
        <v>3</v>
      </c>
      <c r="BR41" s="4">
        <v>3</v>
      </c>
      <c r="BS41" s="4">
        <v>2</v>
      </c>
      <c r="BT41" s="4">
        <v>4</v>
      </c>
      <c r="BU41" s="4">
        <v>4</v>
      </c>
      <c r="BV41" s="4">
        <v>5</v>
      </c>
      <c r="BW41" s="4">
        <v>5</v>
      </c>
      <c r="BX41" s="4">
        <v>2</v>
      </c>
      <c r="BY41" s="4">
        <v>4</v>
      </c>
      <c r="BZ41" s="4">
        <v>3</v>
      </c>
      <c r="CA41" s="4">
        <v>5</v>
      </c>
      <c r="CB41" s="4">
        <v>4</v>
      </c>
    </row>
    <row r="42" spans="1:80" ht="14" x14ac:dyDescent="0.15">
      <c r="A42" s="20" t="str">
        <f t="shared" si="0"/>
        <v>FairnessKL[SQ007]</v>
      </c>
      <c r="B42" s="4" t="s">
        <v>38</v>
      </c>
      <c r="C42" s="4">
        <v>3</v>
      </c>
      <c r="D42" s="4">
        <v>5</v>
      </c>
      <c r="E42" s="4">
        <v>3</v>
      </c>
      <c r="F42" s="4">
        <v>1</v>
      </c>
      <c r="G42" s="4">
        <v>3</v>
      </c>
      <c r="H42" s="4">
        <v>4</v>
      </c>
      <c r="I42" s="4">
        <v>3</v>
      </c>
      <c r="J42" s="4">
        <v>5</v>
      </c>
      <c r="K42" s="4">
        <v>3</v>
      </c>
      <c r="L42" s="4">
        <v>3</v>
      </c>
      <c r="M42" s="4">
        <v>3</v>
      </c>
      <c r="N42" s="4">
        <v>5</v>
      </c>
      <c r="O42" s="4">
        <v>4</v>
      </c>
      <c r="P42" s="4">
        <v>3</v>
      </c>
      <c r="Q42" s="4">
        <v>5</v>
      </c>
      <c r="R42" s="4">
        <v>4</v>
      </c>
      <c r="S42" s="4">
        <v>4</v>
      </c>
      <c r="T42" s="4">
        <v>4</v>
      </c>
      <c r="U42" s="4">
        <v>3</v>
      </c>
      <c r="V42" s="4">
        <v>4</v>
      </c>
      <c r="W42" s="4">
        <v>3</v>
      </c>
      <c r="X42" s="4">
        <v>5</v>
      </c>
      <c r="Y42" s="4">
        <v>4</v>
      </c>
      <c r="Z42" s="4">
        <v>4</v>
      </c>
      <c r="AA42" s="4">
        <v>4</v>
      </c>
      <c r="AB42" s="4">
        <v>4</v>
      </c>
      <c r="AC42" s="4">
        <v>3</v>
      </c>
      <c r="AD42" s="4">
        <v>4</v>
      </c>
      <c r="AE42" s="4">
        <v>2</v>
      </c>
      <c r="AF42" s="4">
        <v>3</v>
      </c>
      <c r="AG42" s="4">
        <v>5</v>
      </c>
      <c r="AH42" s="4">
        <v>4</v>
      </c>
      <c r="AI42" s="4">
        <v>3</v>
      </c>
      <c r="AJ42" s="4">
        <v>5</v>
      </c>
      <c r="AK42" s="4">
        <v>4</v>
      </c>
      <c r="AL42" s="4">
        <v>4</v>
      </c>
      <c r="AM42" s="4">
        <v>3</v>
      </c>
      <c r="AN42" s="4">
        <v>4</v>
      </c>
      <c r="AO42" s="4">
        <v>5</v>
      </c>
      <c r="AP42" s="4">
        <v>4</v>
      </c>
      <c r="AQ42" s="4">
        <v>5</v>
      </c>
      <c r="AR42" s="4">
        <v>4</v>
      </c>
      <c r="AS42" s="4">
        <v>3</v>
      </c>
      <c r="AT42" s="4">
        <v>2</v>
      </c>
      <c r="AU42" s="4">
        <v>2</v>
      </c>
      <c r="AW42" s="4">
        <v>3</v>
      </c>
      <c r="AX42" s="4">
        <v>4</v>
      </c>
      <c r="AY42" s="4">
        <v>5</v>
      </c>
      <c r="AZ42" s="4">
        <v>4</v>
      </c>
      <c r="BA42" s="4">
        <v>3</v>
      </c>
      <c r="BB42" s="4">
        <v>5</v>
      </c>
      <c r="BC42" s="4">
        <v>4</v>
      </c>
      <c r="BD42" s="4">
        <v>4</v>
      </c>
      <c r="BE42" s="4">
        <v>3</v>
      </c>
      <c r="BF42" s="4">
        <v>5</v>
      </c>
      <c r="BG42" s="4">
        <v>4</v>
      </c>
      <c r="BH42" s="4">
        <v>4</v>
      </c>
      <c r="BI42" s="4">
        <v>4</v>
      </c>
      <c r="BJ42" s="4">
        <v>3</v>
      </c>
      <c r="BL42" s="4">
        <v>5</v>
      </c>
      <c r="BM42" s="4">
        <v>4</v>
      </c>
      <c r="BN42" s="4">
        <v>4</v>
      </c>
      <c r="BO42" s="4">
        <v>5</v>
      </c>
      <c r="BP42" s="4">
        <v>4</v>
      </c>
      <c r="BQ42" s="4">
        <v>3</v>
      </c>
      <c r="BR42" s="4">
        <v>4</v>
      </c>
      <c r="BS42" s="4">
        <v>2</v>
      </c>
      <c r="BT42" s="4">
        <v>4</v>
      </c>
      <c r="BU42" s="4">
        <v>4</v>
      </c>
      <c r="BV42" s="4">
        <v>5</v>
      </c>
      <c r="BW42" s="4">
        <v>5</v>
      </c>
      <c r="BX42" s="4">
        <v>2</v>
      </c>
      <c r="BY42" s="4">
        <v>4</v>
      </c>
      <c r="BZ42" s="4">
        <v>4</v>
      </c>
      <c r="CA42" s="4">
        <v>5</v>
      </c>
      <c r="CB42" s="4">
        <v>5</v>
      </c>
    </row>
    <row r="43" spans="1:80" ht="14" x14ac:dyDescent="0.15">
      <c r="A43" s="20" t="str">
        <f t="shared" si="0"/>
        <v>FairnessKL[SQ008]</v>
      </c>
      <c r="B43" s="4" t="s">
        <v>39</v>
      </c>
      <c r="C43" s="4">
        <v>3</v>
      </c>
      <c r="D43" s="4">
        <v>5</v>
      </c>
      <c r="E43" s="4">
        <v>3</v>
      </c>
      <c r="F43" s="4">
        <v>1</v>
      </c>
      <c r="G43" s="4">
        <v>3</v>
      </c>
      <c r="H43" s="4">
        <v>4</v>
      </c>
      <c r="I43" s="4">
        <v>3</v>
      </c>
      <c r="J43" s="4">
        <v>3</v>
      </c>
      <c r="K43" s="4">
        <v>4</v>
      </c>
      <c r="L43" s="4">
        <v>4</v>
      </c>
      <c r="M43" s="4">
        <v>3</v>
      </c>
      <c r="N43" s="4">
        <v>5</v>
      </c>
      <c r="O43" s="4">
        <v>4</v>
      </c>
      <c r="P43" s="4">
        <v>4</v>
      </c>
      <c r="Q43" s="4">
        <v>5</v>
      </c>
      <c r="R43" s="4">
        <v>5</v>
      </c>
      <c r="S43" s="4">
        <v>4</v>
      </c>
      <c r="T43" s="4">
        <v>4</v>
      </c>
      <c r="U43" s="4">
        <v>4</v>
      </c>
      <c r="V43" s="4">
        <v>4</v>
      </c>
      <c r="W43" s="4">
        <v>3</v>
      </c>
      <c r="X43" s="4">
        <v>4</v>
      </c>
      <c r="Y43" s="4">
        <v>4</v>
      </c>
      <c r="Z43" s="4">
        <v>5</v>
      </c>
      <c r="AA43" s="4">
        <v>4</v>
      </c>
      <c r="AB43" s="4">
        <v>3</v>
      </c>
      <c r="AC43" s="4">
        <v>3</v>
      </c>
      <c r="AD43" s="4">
        <v>4</v>
      </c>
      <c r="AE43" s="4">
        <v>3</v>
      </c>
      <c r="AF43" s="4">
        <v>2</v>
      </c>
      <c r="AG43" s="4">
        <v>5</v>
      </c>
      <c r="AH43" s="4">
        <v>3</v>
      </c>
      <c r="AI43" s="4">
        <v>4</v>
      </c>
      <c r="AJ43" s="4">
        <v>5</v>
      </c>
      <c r="AK43" s="4">
        <v>4</v>
      </c>
      <c r="AL43" s="4">
        <v>4</v>
      </c>
      <c r="AM43" s="4">
        <v>3</v>
      </c>
      <c r="AN43" s="4">
        <v>4</v>
      </c>
      <c r="AO43" s="4">
        <v>5</v>
      </c>
      <c r="AP43" s="4">
        <v>3</v>
      </c>
      <c r="AQ43" s="4">
        <v>4</v>
      </c>
      <c r="AR43" s="4">
        <v>3</v>
      </c>
      <c r="AS43" s="4">
        <v>4</v>
      </c>
      <c r="AT43" s="4">
        <v>3</v>
      </c>
      <c r="AU43" s="4">
        <v>2</v>
      </c>
      <c r="AW43" s="4">
        <v>2</v>
      </c>
      <c r="AX43" s="4">
        <v>4</v>
      </c>
      <c r="AY43" s="4">
        <v>5</v>
      </c>
      <c r="AZ43" s="4">
        <v>3</v>
      </c>
      <c r="BA43" s="4">
        <v>4</v>
      </c>
      <c r="BB43" s="4">
        <v>4</v>
      </c>
      <c r="BC43" s="4">
        <v>4</v>
      </c>
      <c r="BD43" s="4">
        <v>4</v>
      </c>
      <c r="BE43" s="4">
        <v>3</v>
      </c>
      <c r="BF43" s="4">
        <v>5</v>
      </c>
      <c r="BG43" s="4">
        <v>3</v>
      </c>
      <c r="BH43" s="4">
        <v>4</v>
      </c>
      <c r="BI43" s="4">
        <v>4</v>
      </c>
      <c r="BJ43" s="4">
        <v>4</v>
      </c>
      <c r="BL43" s="4">
        <v>5</v>
      </c>
      <c r="BM43" s="4">
        <v>5</v>
      </c>
      <c r="BN43" s="4">
        <v>4</v>
      </c>
      <c r="BO43" s="4">
        <v>5</v>
      </c>
      <c r="BP43" s="4">
        <v>4</v>
      </c>
      <c r="BQ43" s="4">
        <v>3</v>
      </c>
      <c r="BR43" s="4">
        <v>4</v>
      </c>
      <c r="BS43" s="4">
        <v>3</v>
      </c>
      <c r="BT43" s="4">
        <v>5</v>
      </c>
      <c r="BU43" s="4">
        <v>4</v>
      </c>
      <c r="BV43" s="4">
        <v>5</v>
      </c>
      <c r="BW43" s="4">
        <v>5</v>
      </c>
      <c r="BX43" s="4">
        <v>2</v>
      </c>
      <c r="BY43" s="4">
        <v>4</v>
      </c>
      <c r="BZ43" s="4">
        <v>5</v>
      </c>
      <c r="CA43" s="4">
        <v>5</v>
      </c>
      <c r="CB43" s="4">
        <v>5</v>
      </c>
    </row>
    <row r="44" spans="1:80" ht="14" x14ac:dyDescent="0.15">
      <c r="A44" s="20" t="str">
        <f t="shared" si="0"/>
        <v>FairnessKL[SQ009]</v>
      </c>
      <c r="B44" s="4" t="s">
        <v>40</v>
      </c>
      <c r="C44" s="4">
        <v>3</v>
      </c>
      <c r="D44" s="4">
        <v>5</v>
      </c>
      <c r="E44" s="4">
        <v>4</v>
      </c>
      <c r="F44" s="4">
        <v>1</v>
      </c>
      <c r="G44" s="4">
        <v>3</v>
      </c>
      <c r="H44" s="4">
        <v>4</v>
      </c>
      <c r="I44" s="4">
        <v>3</v>
      </c>
      <c r="J44" s="4">
        <v>5</v>
      </c>
      <c r="K44" s="4">
        <v>4</v>
      </c>
      <c r="L44" s="4">
        <v>5</v>
      </c>
      <c r="M44" s="4">
        <v>3</v>
      </c>
      <c r="N44" s="4">
        <v>5</v>
      </c>
      <c r="O44" s="4">
        <v>5</v>
      </c>
      <c r="P44" s="4">
        <v>3</v>
      </c>
      <c r="Q44" s="4">
        <v>5</v>
      </c>
      <c r="R44" s="4">
        <v>5</v>
      </c>
      <c r="S44" s="4">
        <v>3</v>
      </c>
      <c r="T44" s="4">
        <v>4</v>
      </c>
      <c r="U44" s="4">
        <v>4</v>
      </c>
      <c r="V44" s="4">
        <v>4</v>
      </c>
      <c r="W44" s="4">
        <v>3</v>
      </c>
      <c r="X44" s="4">
        <v>4</v>
      </c>
      <c r="Y44" s="4">
        <v>4</v>
      </c>
      <c r="Z44" s="4">
        <v>2</v>
      </c>
      <c r="AA44" s="4">
        <v>4</v>
      </c>
      <c r="AB44" s="4">
        <v>4</v>
      </c>
      <c r="AC44" s="4">
        <v>4</v>
      </c>
      <c r="AD44" s="4">
        <v>5</v>
      </c>
      <c r="AE44" s="4">
        <v>4</v>
      </c>
      <c r="AF44" s="4">
        <v>1</v>
      </c>
      <c r="AG44" s="4">
        <v>5</v>
      </c>
      <c r="AH44" s="4">
        <v>4</v>
      </c>
      <c r="AI44" s="4">
        <v>3</v>
      </c>
      <c r="AJ44" s="4">
        <v>5</v>
      </c>
      <c r="AK44" s="4">
        <v>4</v>
      </c>
      <c r="AL44" s="4">
        <v>4</v>
      </c>
      <c r="AM44" s="4">
        <v>4</v>
      </c>
      <c r="AN44" s="4">
        <v>3</v>
      </c>
      <c r="AO44" s="4">
        <v>4</v>
      </c>
      <c r="AP44" s="4">
        <v>4</v>
      </c>
      <c r="AQ44" s="4">
        <v>5</v>
      </c>
      <c r="AR44" s="4">
        <v>5</v>
      </c>
      <c r="AS44" s="4">
        <v>2</v>
      </c>
      <c r="AT44" s="4">
        <v>3</v>
      </c>
      <c r="AU44" s="4">
        <v>1</v>
      </c>
      <c r="AW44" s="4">
        <v>4</v>
      </c>
      <c r="AX44" s="4">
        <v>4</v>
      </c>
      <c r="AY44" s="4">
        <v>5</v>
      </c>
      <c r="AZ44" s="4">
        <v>3</v>
      </c>
      <c r="BA44" s="4">
        <v>4</v>
      </c>
      <c r="BB44" s="4">
        <v>4</v>
      </c>
      <c r="BC44" s="4">
        <v>4</v>
      </c>
      <c r="BD44" s="4">
        <v>3</v>
      </c>
      <c r="BE44" s="4">
        <v>4</v>
      </c>
      <c r="BF44" s="4">
        <v>4</v>
      </c>
      <c r="BG44" s="4">
        <v>4</v>
      </c>
      <c r="BH44" s="4">
        <v>4</v>
      </c>
      <c r="BI44" s="4">
        <v>4</v>
      </c>
      <c r="BJ44" s="4">
        <v>3</v>
      </c>
      <c r="BL44" s="4">
        <v>5</v>
      </c>
      <c r="BM44" s="4">
        <v>4</v>
      </c>
      <c r="BN44" s="4">
        <v>4</v>
      </c>
      <c r="BO44" s="4">
        <v>5</v>
      </c>
      <c r="BP44" s="4">
        <v>4</v>
      </c>
      <c r="BQ44" s="4">
        <v>3</v>
      </c>
      <c r="BR44" s="4">
        <v>4</v>
      </c>
      <c r="BS44" s="4">
        <v>3</v>
      </c>
      <c r="BT44" s="4">
        <v>4</v>
      </c>
      <c r="BU44" s="4">
        <v>4</v>
      </c>
      <c r="BV44" s="4">
        <v>5</v>
      </c>
      <c r="BW44" s="4">
        <v>5</v>
      </c>
      <c r="BX44" s="4">
        <v>4</v>
      </c>
      <c r="BY44" s="4">
        <v>4</v>
      </c>
      <c r="BZ44" s="4">
        <v>4</v>
      </c>
      <c r="CA44" s="4">
        <v>5</v>
      </c>
      <c r="CB44" s="4">
        <v>5</v>
      </c>
    </row>
    <row r="45" spans="1:80" ht="14" x14ac:dyDescent="0.15">
      <c r="A45" s="20" t="str">
        <f t="shared" si="0"/>
        <v>FairnessKL[SQ010]</v>
      </c>
      <c r="B45" s="4" t="s">
        <v>41</v>
      </c>
      <c r="C45" s="4">
        <v>3</v>
      </c>
      <c r="D45" s="4">
        <v>5</v>
      </c>
      <c r="E45" s="4">
        <v>4</v>
      </c>
      <c r="F45" s="4">
        <v>2</v>
      </c>
      <c r="G45" s="4">
        <v>3</v>
      </c>
      <c r="H45" s="4">
        <v>5</v>
      </c>
      <c r="I45" s="4">
        <v>3</v>
      </c>
      <c r="J45" s="4">
        <v>5</v>
      </c>
      <c r="K45" s="4">
        <v>3</v>
      </c>
      <c r="L45" s="4">
        <v>5</v>
      </c>
      <c r="M45" s="4">
        <v>4</v>
      </c>
      <c r="N45" s="4">
        <v>5</v>
      </c>
      <c r="O45" s="4">
        <v>5</v>
      </c>
      <c r="P45" s="4">
        <v>2</v>
      </c>
      <c r="Q45" s="4">
        <v>5</v>
      </c>
      <c r="R45" s="4">
        <v>5</v>
      </c>
      <c r="S45" s="4">
        <v>3</v>
      </c>
      <c r="T45" s="4">
        <v>5</v>
      </c>
      <c r="U45" s="4">
        <v>4</v>
      </c>
      <c r="V45" s="4">
        <v>5</v>
      </c>
      <c r="W45" s="4">
        <v>4</v>
      </c>
      <c r="X45" s="4">
        <v>5</v>
      </c>
      <c r="Y45" s="4">
        <v>4</v>
      </c>
      <c r="Z45" s="4">
        <v>2</v>
      </c>
      <c r="AA45" s="4">
        <v>4</v>
      </c>
      <c r="AB45" s="4">
        <v>4</v>
      </c>
      <c r="AC45" s="4">
        <v>4</v>
      </c>
      <c r="AD45" s="4">
        <v>5</v>
      </c>
      <c r="AE45" s="4">
        <v>3</v>
      </c>
      <c r="AF45" s="4">
        <v>2</v>
      </c>
      <c r="AG45" s="4">
        <v>5</v>
      </c>
      <c r="AH45" s="4">
        <v>4</v>
      </c>
      <c r="AI45" s="4">
        <v>5</v>
      </c>
      <c r="AJ45" s="4">
        <v>5</v>
      </c>
      <c r="AK45" s="4">
        <v>4</v>
      </c>
      <c r="AL45" s="4">
        <v>5</v>
      </c>
      <c r="AM45" s="4">
        <v>4</v>
      </c>
      <c r="AN45" s="4">
        <v>4</v>
      </c>
      <c r="AO45" s="4">
        <v>5</v>
      </c>
      <c r="AP45" s="4">
        <v>5</v>
      </c>
      <c r="AQ45" s="4">
        <v>5</v>
      </c>
      <c r="AR45" s="4">
        <v>5</v>
      </c>
      <c r="AS45" s="4">
        <v>5</v>
      </c>
      <c r="AT45" s="4">
        <v>4</v>
      </c>
      <c r="AU45" s="4">
        <v>1</v>
      </c>
      <c r="AW45" s="4">
        <v>4</v>
      </c>
      <c r="AX45" s="4">
        <v>4</v>
      </c>
      <c r="AY45" s="4">
        <v>5</v>
      </c>
      <c r="AZ45" s="4">
        <v>3</v>
      </c>
      <c r="BA45" s="4">
        <v>4</v>
      </c>
      <c r="BB45" s="4">
        <v>5</v>
      </c>
      <c r="BC45" s="4">
        <v>4</v>
      </c>
      <c r="BD45" s="4">
        <v>4</v>
      </c>
      <c r="BE45" s="4">
        <v>3</v>
      </c>
      <c r="BF45" s="4">
        <v>4</v>
      </c>
      <c r="BG45" s="4">
        <v>4</v>
      </c>
      <c r="BH45" s="4">
        <v>5</v>
      </c>
      <c r="BI45" s="4">
        <v>5</v>
      </c>
      <c r="BJ45" s="4">
        <v>4</v>
      </c>
      <c r="BL45" s="4">
        <v>5</v>
      </c>
      <c r="BM45" s="4">
        <v>5</v>
      </c>
      <c r="BN45" s="4">
        <v>4</v>
      </c>
      <c r="BO45" s="4">
        <v>5</v>
      </c>
      <c r="BP45" s="4">
        <v>4</v>
      </c>
      <c r="BQ45" s="4">
        <v>5</v>
      </c>
      <c r="BR45" s="4">
        <v>5</v>
      </c>
      <c r="BS45" s="4">
        <v>3</v>
      </c>
      <c r="BT45" s="4">
        <v>5</v>
      </c>
      <c r="BU45" s="4">
        <v>5</v>
      </c>
      <c r="BV45" s="4">
        <v>5</v>
      </c>
      <c r="BW45" s="4">
        <v>5</v>
      </c>
      <c r="BX45" s="4">
        <v>4</v>
      </c>
      <c r="BY45" s="4">
        <v>5</v>
      </c>
      <c r="BZ45" s="4">
        <v>4</v>
      </c>
      <c r="CA45" s="4">
        <v>5</v>
      </c>
      <c r="CB45" s="4">
        <v>5</v>
      </c>
    </row>
    <row r="46" spans="1:80" ht="14" x14ac:dyDescent="0.15">
      <c r="A46" s="20" t="str">
        <f t="shared" si="0"/>
        <v>FairnessKL[SQ011]</v>
      </c>
      <c r="B46" s="4" t="s">
        <v>42</v>
      </c>
      <c r="C46" s="4">
        <v>3</v>
      </c>
      <c r="D46" s="4">
        <v>5</v>
      </c>
      <c r="E46" s="4">
        <v>3</v>
      </c>
      <c r="F46" s="4">
        <v>1</v>
      </c>
      <c r="G46" s="4">
        <v>3</v>
      </c>
      <c r="H46" s="4">
        <v>4</v>
      </c>
      <c r="I46" s="4">
        <v>3</v>
      </c>
      <c r="J46" s="4">
        <v>5</v>
      </c>
      <c r="K46" s="4">
        <v>4</v>
      </c>
      <c r="L46" s="4">
        <v>5</v>
      </c>
      <c r="M46" s="4">
        <v>4</v>
      </c>
      <c r="N46" s="4">
        <v>5</v>
      </c>
      <c r="O46" s="4">
        <v>4</v>
      </c>
      <c r="P46" s="4">
        <v>3</v>
      </c>
      <c r="Q46" s="4">
        <v>4</v>
      </c>
      <c r="R46" s="4">
        <v>5</v>
      </c>
      <c r="S46" s="4">
        <v>4</v>
      </c>
      <c r="T46" s="4">
        <v>4</v>
      </c>
      <c r="U46" s="4">
        <v>3</v>
      </c>
      <c r="V46" s="4">
        <v>4</v>
      </c>
      <c r="W46" s="4">
        <v>3</v>
      </c>
      <c r="X46" s="4">
        <v>5</v>
      </c>
      <c r="Y46" s="4">
        <v>4</v>
      </c>
      <c r="Z46" s="4">
        <v>2</v>
      </c>
      <c r="AA46" s="4">
        <v>4</v>
      </c>
      <c r="AB46" s="4">
        <v>4</v>
      </c>
      <c r="AC46" s="4">
        <v>2</v>
      </c>
      <c r="AD46" s="4">
        <v>5</v>
      </c>
      <c r="AE46" s="4">
        <v>3</v>
      </c>
      <c r="AF46" s="4">
        <v>2</v>
      </c>
      <c r="AG46" s="4">
        <v>5</v>
      </c>
      <c r="AH46" s="4">
        <v>4</v>
      </c>
      <c r="AI46" s="4">
        <v>5</v>
      </c>
      <c r="AJ46" s="4">
        <v>4</v>
      </c>
      <c r="AK46" s="4">
        <v>3</v>
      </c>
      <c r="AL46" s="4">
        <v>4</v>
      </c>
      <c r="AM46" s="4">
        <v>4</v>
      </c>
      <c r="AN46" s="4">
        <v>4</v>
      </c>
      <c r="AO46" s="4">
        <v>5</v>
      </c>
      <c r="AP46" s="4">
        <v>4</v>
      </c>
      <c r="AQ46" s="4">
        <v>5</v>
      </c>
      <c r="AR46" s="4">
        <v>4</v>
      </c>
      <c r="AS46" s="4">
        <v>4</v>
      </c>
      <c r="AT46" s="4">
        <v>4</v>
      </c>
      <c r="AU46" s="4">
        <v>2</v>
      </c>
      <c r="AW46" s="4">
        <v>2</v>
      </c>
      <c r="AX46" s="4">
        <v>4</v>
      </c>
      <c r="AY46" s="4">
        <v>5</v>
      </c>
      <c r="AZ46" s="4">
        <v>3</v>
      </c>
      <c r="BA46" s="4">
        <v>4</v>
      </c>
      <c r="BB46" s="4">
        <v>4</v>
      </c>
      <c r="BC46" s="4">
        <v>3</v>
      </c>
      <c r="BD46" s="4">
        <v>4</v>
      </c>
      <c r="BE46" s="4">
        <v>3</v>
      </c>
      <c r="BF46" s="4">
        <v>4</v>
      </c>
      <c r="BG46" s="4">
        <v>5</v>
      </c>
      <c r="BH46" s="4">
        <v>4</v>
      </c>
      <c r="BI46" s="4">
        <v>5</v>
      </c>
      <c r="BJ46" s="4">
        <v>3</v>
      </c>
      <c r="BL46" s="4">
        <v>5</v>
      </c>
      <c r="BM46" s="4">
        <v>4</v>
      </c>
      <c r="BN46" s="4">
        <v>4</v>
      </c>
      <c r="BO46" s="4">
        <v>4</v>
      </c>
      <c r="BP46" s="4">
        <v>4</v>
      </c>
      <c r="BQ46" s="4">
        <v>5</v>
      </c>
      <c r="BR46" s="4">
        <v>3</v>
      </c>
      <c r="BS46" s="4">
        <v>2</v>
      </c>
      <c r="BT46" s="4">
        <v>5</v>
      </c>
      <c r="BU46" s="4">
        <v>4</v>
      </c>
      <c r="BV46" s="4">
        <v>5</v>
      </c>
      <c r="BW46" s="4">
        <v>5</v>
      </c>
      <c r="BX46" s="4">
        <v>3</v>
      </c>
      <c r="BY46" s="4">
        <v>4</v>
      </c>
      <c r="BZ46" s="4">
        <v>5</v>
      </c>
      <c r="CA46" s="4">
        <v>5</v>
      </c>
      <c r="CB46" s="4">
        <v>5</v>
      </c>
    </row>
    <row r="47" spans="1:80" ht="14" x14ac:dyDescent="0.15">
      <c r="A47" s="20" t="str">
        <f t="shared" si="0"/>
        <v>FairnessKL[SQ012]</v>
      </c>
      <c r="B47" s="4" t="s">
        <v>1152</v>
      </c>
      <c r="C47" s="4">
        <v>3</v>
      </c>
      <c r="D47" s="4">
        <v>5</v>
      </c>
      <c r="E47" s="4">
        <v>3</v>
      </c>
      <c r="F47" s="4">
        <v>1</v>
      </c>
      <c r="G47" s="4">
        <v>3</v>
      </c>
      <c r="H47" s="4">
        <v>4</v>
      </c>
      <c r="I47" s="4">
        <v>3</v>
      </c>
      <c r="J47" s="4">
        <v>5</v>
      </c>
      <c r="K47" s="4">
        <v>3</v>
      </c>
      <c r="L47" s="4">
        <v>5</v>
      </c>
      <c r="M47" s="4">
        <v>4</v>
      </c>
      <c r="N47" s="4">
        <v>5</v>
      </c>
      <c r="O47" s="4">
        <v>4</v>
      </c>
      <c r="P47" s="4">
        <v>3</v>
      </c>
      <c r="Q47" s="4">
        <v>4</v>
      </c>
      <c r="R47" s="4">
        <v>5</v>
      </c>
      <c r="S47" s="4">
        <v>3</v>
      </c>
      <c r="T47" s="4">
        <v>4</v>
      </c>
      <c r="U47" s="4">
        <v>4</v>
      </c>
      <c r="V47" s="4">
        <v>4</v>
      </c>
      <c r="W47" s="4">
        <v>4</v>
      </c>
      <c r="X47" s="4">
        <v>4</v>
      </c>
      <c r="Y47" s="4">
        <v>4</v>
      </c>
      <c r="Z47" s="4">
        <v>3</v>
      </c>
      <c r="AA47" s="4">
        <v>4</v>
      </c>
      <c r="AB47" s="4">
        <v>4</v>
      </c>
      <c r="AC47" s="4">
        <v>3</v>
      </c>
      <c r="AD47" s="4">
        <v>5</v>
      </c>
      <c r="AE47" s="4">
        <v>3</v>
      </c>
      <c r="AF47" s="4">
        <v>1</v>
      </c>
      <c r="AG47" s="4">
        <v>5</v>
      </c>
      <c r="AH47" s="4">
        <v>5</v>
      </c>
      <c r="AI47" s="4">
        <v>4</v>
      </c>
      <c r="AJ47" s="4">
        <v>4</v>
      </c>
      <c r="AK47" s="4">
        <v>4</v>
      </c>
      <c r="AL47" s="4">
        <v>4</v>
      </c>
      <c r="AM47" s="4">
        <v>4</v>
      </c>
      <c r="AN47" s="4">
        <v>4</v>
      </c>
      <c r="AO47" s="4">
        <v>5</v>
      </c>
      <c r="AP47" s="4">
        <v>2</v>
      </c>
      <c r="AQ47" s="4">
        <v>5</v>
      </c>
      <c r="AR47" s="4">
        <v>4</v>
      </c>
      <c r="AS47" s="4">
        <v>4</v>
      </c>
      <c r="AT47" s="4">
        <v>4</v>
      </c>
      <c r="AU47" s="4">
        <v>2</v>
      </c>
      <c r="AW47" s="4">
        <v>2</v>
      </c>
      <c r="AX47" s="4">
        <v>4</v>
      </c>
      <c r="AY47" s="4">
        <v>5</v>
      </c>
      <c r="AZ47" s="4">
        <v>3</v>
      </c>
      <c r="BA47" s="4">
        <v>3</v>
      </c>
      <c r="BB47" s="4">
        <v>4</v>
      </c>
      <c r="BC47" s="4">
        <v>3</v>
      </c>
      <c r="BD47" s="4">
        <v>4</v>
      </c>
      <c r="BE47" s="4">
        <v>3</v>
      </c>
      <c r="BF47" s="4">
        <v>4</v>
      </c>
      <c r="BG47" s="4">
        <v>4</v>
      </c>
      <c r="BH47" s="4">
        <v>4</v>
      </c>
      <c r="BI47" s="4">
        <v>5</v>
      </c>
      <c r="BJ47" s="4">
        <v>3</v>
      </c>
      <c r="BL47" s="4">
        <v>4</v>
      </c>
      <c r="BM47" s="4">
        <v>4</v>
      </c>
      <c r="BN47" s="4">
        <v>4</v>
      </c>
      <c r="BO47" s="4">
        <v>4</v>
      </c>
      <c r="BP47" s="4">
        <v>4</v>
      </c>
      <c r="BQ47" s="4">
        <v>4</v>
      </c>
      <c r="BR47" s="4">
        <v>3</v>
      </c>
      <c r="BS47" s="4">
        <v>2</v>
      </c>
      <c r="BT47" s="4">
        <v>3</v>
      </c>
      <c r="BU47" s="4">
        <v>4</v>
      </c>
      <c r="BV47" s="4">
        <v>5</v>
      </c>
      <c r="BW47" s="4">
        <v>5</v>
      </c>
      <c r="BX47" s="4">
        <v>3</v>
      </c>
      <c r="BY47" s="4">
        <v>4</v>
      </c>
      <c r="BZ47" s="4">
        <v>5</v>
      </c>
      <c r="CA47" s="4">
        <v>5</v>
      </c>
      <c r="CB47" s="4">
        <v>4</v>
      </c>
    </row>
    <row r="48" spans="1:80" ht="14" x14ac:dyDescent="0.15">
      <c r="A48" s="20" t="str">
        <f t="shared" si="0"/>
        <v>FairnessKL[SQ013]</v>
      </c>
      <c r="B48" s="4" t="s">
        <v>1153</v>
      </c>
      <c r="C48" s="4">
        <v>3</v>
      </c>
      <c r="D48" s="4">
        <v>5</v>
      </c>
      <c r="E48" s="4">
        <v>4</v>
      </c>
      <c r="F48" s="4">
        <v>1</v>
      </c>
      <c r="G48" s="4">
        <v>2</v>
      </c>
      <c r="H48" s="4">
        <v>4</v>
      </c>
      <c r="I48" s="4">
        <v>3</v>
      </c>
      <c r="J48" s="4">
        <v>5</v>
      </c>
      <c r="K48" s="4">
        <v>4</v>
      </c>
      <c r="L48" s="4">
        <v>5</v>
      </c>
      <c r="M48" s="4">
        <v>4</v>
      </c>
      <c r="N48" s="4">
        <v>5</v>
      </c>
      <c r="O48" s="4">
        <v>4</v>
      </c>
      <c r="P48" s="4">
        <v>2</v>
      </c>
      <c r="Q48" s="4">
        <v>4</v>
      </c>
      <c r="R48" s="4">
        <v>5</v>
      </c>
      <c r="S48" s="4">
        <v>3</v>
      </c>
      <c r="T48" s="4">
        <v>4</v>
      </c>
      <c r="U48" s="4">
        <v>4</v>
      </c>
      <c r="V48" s="4">
        <v>4</v>
      </c>
      <c r="W48" s="4">
        <v>3</v>
      </c>
      <c r="X48" s="4">
        <v>5</v>
      </c>
      <c r="Y48" s="4">
        <v>4</v>
      </c>
      <c r="Z48" s="4">
        <v>4</v>
      </c>
      <c r="AA48" s="4">
        <v>3</v>
      </c>
      <c r="AB48" s="4">
        <v>5</v>
      </c>
      <c r="AC48" s="4">
        <v>4</v>
      </c>
      <c r="AD48" s="4">
        <v>4</v>
      </c>
      <c r="AE48" s="4">
        <v>2</v>
      </c>
      <c r="AF48" s="4">
        <v>2</v>
      </c>
      <c r="AG48" s="4">
        <v>5</v>
      </c>
      <c r="AH48" s="4">
        <v>4</v>
      </c>
      <c r="AI48" s="4">
        <v>4</v>
      </c>
      <c r="AJ48" s="4">
        <v>4</v>
      </c>
      <c r="AK48" s="4">
        <v>5</v>
      </c>
      <c r="AL48" s="4">
        <v>5</v>
      </c>
      <c r="AM48" s="4">
        <v>4</v>
      </c>
      <c r="AN48" s="4">
        <v>2</v>
      </c>
      <c r="AO48" s="4">
        <v>5</v>
      </c>
      <c r="AP48" s="4">
        <v>2</v>
      </c>
      <c r="AQ48" s="4">
        <v>5</v>
      </c>
      <c r="AR48" s="4">
        <v>4</v>
      </c>
      <c r="AS48" s="4">
        <v>4</v>
      </c>
      <c r="AT48" s="4">
        <v>4</v>
      </c>
      <c r="AU48" s="4">
        <v>2</v>
      </c>
      <c r="AW48" s="4">
        <v>3</v>
      </c>
      <c r="AX48" s="4">
        <v>4</v>
      </c>
      <c r="AY48" s="4">
        <v>5</v>
      </c>
      <c r="AZ48" s="4">
        <v>3</v>
      </c>
      <c r="BA48" s="4">
        <v>3</v>
      </c>
      <c r="BB48" s="4">
        <v>4</v>
      </c>
      <c r="BC48" s="4">
        <v>3</v>
      </c>
      <c r="BD48" s="4">
        <v>2</v>
      </c>
      <c r="BE48" s="4">
        <v>3</v>
      </c>
      <c r="BF48" s="4">
        <v>4</v>
      </c>
      <c r="BG48" s="4">
        <v>3</v>
      </c>
      <c r="BH48" s="4">
        <v>4</v>
      </c>
      <c r="BI48" s="4">
        <v>5</v>
      </c>
      <c r="BJ48" s="4">
        <v>3</v>
      </c>
      <c r="BL48" s="4">
        <v>4</v>
      </c>
      <c r="BM48" s="4">
        <v>5</v>
      </c>
      <c r="BN48" s="4">
        <v>4</v>
      </c>
      <c r="BO48" s="4">
        <v>5</v>
      </c>
      <c r="BP48" s="4">
        <v>4</v>
      </c>
      <c r="BQ48" s="4">
        <v>3</v>
      </c>
      <c r="BR48" s="4">
        <v>4</v>
      </c>
      <c r="BS48" s="4">
        <v>3</v>
      </c>
      <c r="BT48" s="4">
        <v>4</v>
      </c>
      <c r="BU48" s="4">
        <v>5</v>
      </c>
      <c r="BV48" s="4">
        <v>5</v>
      </c>
      <c r="BW48" s="4">
        <v>5</v>
      </c>
      <c r="BX48" s="4">
        <v>3</v>
      </c>
      <c r="BY48" s="4">
        <v>4</v>
      </c>
      <c r="BZ48" s="4">
        <v>3</v>
      </c>
      <c r="CA48" s="4">
        <v>5</v>
      </c>
      <c r="CB48" s="4">
        <v>4</v>
      </c>
    </row>
    <row r="49" spans="1:80" ht="14" x14ac:dyDescent="0.15">
      <c r="A49" s="20" t="str">
        <f t="shared" si="0"/>
        <v>FairnessKL[SQ014]</v>
      </c>
      <c r="B49" s="4" t="s">
        <v>43</v>
      </c>
      <c r="C49" s="4">
        <v>3</v>
      </c>
      <c r="D49" s="4">
        <v>5</v>
      </c>
      <c r="E49" s="4">
        <v>4</v>
      </c>
      <c r="F49" s="4">
        <v>1</v>
      </c>
      <c r="G49" s="4">
        <v>3</v>
      </c>
      <c r="H49" s="4">
        <v>4</v>
      </c>
      <c r="I49" s="4">
        <v>3</v>
      </c>
      <c r="J49" s="4">
        <v>5</v>
      </c>
      <c r="K49" s="4">
        <v>3</v>
      </c>
      <c r="L49" s="4">
        <v>5</v>
      </c>
      <c r="M49" s="4">
        <v>4</v>
      </c>
      <c r="N49" s="4">
        <v>5</v>
      </c>
      <c r="O49" s="4">
        <v>4</v>
      </c>
      <c r="P49" s="4">
        <v>3</v>
      </c>
      <c r="Q49" s="4">
        <v>5</v>
      </c>
      <c r="R49" s="4">
        <v>5</v>
      </c>
      <c r="S49" s="4">
        <v>3</v>
      </c>
      <c r="T49" s="4">
        <v>4</v>
      </c>
      <c r="U49" s="4">
        <v>4</v>
      </c>
      <c r="V49" s="4">
        <v>4</v>
      </c>
      <c r="W49" s="4">
        <v>3</v>
      </c>
      <c r="X49" s="4">
        <v>4</v>
      </c>
      <c r="Y49" s="4">
        <v>4</v>
      </c>
      <c r="Z49" s="4">
        <v>2</v>
      </c>
      <c r="AA49" s="4">
        <v>4</v>
      </c>
      <c r="AB49" s="4">
        <v>5</v>
      </c>
      <c r="AC49" s="4">
        <v>4</v>
      </c>
      <c r="AD49" s="4">
        <v>5</v>
      </c>
      <c r="AE49" s="4">
        <v>3</v>
      </c>
      <c r="AF49" s="4">
        <v>2</v>
      </c>
      <c r="AG49" s="4">
        <v>5</v>
      </c>
      <c r="AH49" s="4">
        <v>4</v>
      </c>
      <c r="AI49" s="4">
        <v>4</v>
      </c>
      <c r="AJ49" s="4">
        <v>5</v>
      </c>
      <c r="AK49" s="4">
        <v>4</v>
      </c>
      <c r="AL49" s="4">
        <v>4</v>
      </c>
      <c r="AM49" s="4">
        <v>4</v>
      </c>
      <c r="AN49" s="4">
        <v>4</v>
      </c>
      <c r="AO49" s="4">
        <v>5</v>
      </c>
      <c r="AP49" s="4">
        <v>3</v>
      </c>
      <c r="AQ49" s="4">
        <v>5</v>
      </c>
      <c r="AR49" s="4">
        <v>4</v>
      </c>
      <c r="AS49" s="4">
        <v>4</v>
      </c>
      <c r="AT49" s="4">
        <v>4</v>
      </c>
      <c r="AU49" s="4">
        <v>2</v>
      </c>
      <c r="AW49" s="4">
        <v>3</v>
      </c>
      <c r="AX49" s="4">
        <v>4</v>
      </c>
      <c r="AY49" s="4">
        <v>5</v>
      </c>
      <c r="AZ49" s="4">
        <v>3</v>
      </c>
      <c r="BA49" s="4">
        <v>4</v>
      </c>
      <c r="BB49" s="4">
        <v>4</v>
      </c>
      <c r="BC49" s="4">
        <v>3</v>
      </c>
      <c r="BD49" s="4">
        <v>3</v>
      </c>
      <c r="BE49" s="4">
        <v>3</v>
      </c>
      <c r="BF49" s="4">
        <v>4</v>
      </c>
      <c r="BG49" s="4">
        <v>4</v>
      </c>
      <c r="BH49" s="4">
        <v>4</v>
      </c>
      <c r="BI49" s="4">
        <v>4</v>
      </c>
      <c r="BJ49" s="4">
        <v>3</v>
      </c>
      <c r="BL49" s="4">
        <v>5</v>
      </c>
      <c r="BM49" s="4">
        <v>5</v>
      </c>
      <c r="BN49" s="4">
        <v>4</v>
      </c>
      <c r="BO49" s="4">
        <v>4</v>
      </c>
      <c r="BP49" s="4">
        <v>4</v>
      </c>
      <c r="BQ49" s="4">
        <v>4</v>
      </c>
      <c r="BR49" s="4">
        <v>3</v>
      </c>
      <c r="BS49" s="4">
        <v>3</v>
      </c>
      <c r="BT49" s="4">
        <v>3</v>
      </c>
      <c r="BU49" s="4">
        <v>4</v>
      </c>
      <c r="BV49" s="4">
        <v>5</v>
      </c>
      <c r="BW49" s="4">
        <v>5</v>
      </c>
      <c r="BX49" s="4">
        <v>3</v>
      </c>
      <c r="BY49" s="4">
        <v>5</v>
      </c>
      <c r="BZ49" s="4">
        <v>4</v>
      </c>
      <c r="CA49" s="4">
        <v>5</v>
      </c>
      <c r="CB49" s="4">
        <v>5</v>
      </c>
    </row>
    <row r="50" spans="1:80" ht="14" x14ac:dyDescent="0.15">
      <c r="A50" s="20" t="str">
        <f t="shared" si="0"/>
        <v>FairnessKL[SQ015]</v>
      </c>
      <c r="B50" s="4" t="s">
        <v>1154</v>
      </c>
      <c r="C50" s="4">
        <v>3</v>
      </c>
      <c r="D50" s="4">
        <v>5</v>
      </c>
      <c r="E50" s="4">
        <v>3</v>
      </c>
      <c r="F50" s="4">
        <v>2</v>
      </c>
      <c r="G50" s="4">
        <v>3</v>
      </c>
      <c r="H50" s="4">
        <v>5</v>
      </c>
      <c r="I50" s="4">
        <v>3</v>
      </c>
      <c r="J50" s="4">
        <v>5</v>
      </c>
      <c r="K50" s="4">
        <v>4</v>
      </c>
      <c r="L50" s="4">
        <v>5</v>
      </c>
      <c r="M50" s="4">
        <v>4</v>
      </c>
      <c r="N50" s="4">
        <v>5</v>
      </c>
      <c r="O50" s="4">
        <v>4</v>
      </c>
      <c r="P50" s="4">
        <v>3</v>
      </c>
      <c r="Q50" s="4">
        <v>5</v>
      </c>
      <c r="R50" s="4">
        <v>5</v>
      </c>
      <c r="S50" s="4">
        <v>3</v>
      </c>
      <c r="T50" s="4">
        <v>4</v>
      </c>
      <c r="U50" s="4">
        <v>4</v>
      </c>
      <c r="V50" s="4">
        <v>3</v>
      </c>
      <c r="W50" s="4">
        <v>4</v>
      </c>
      <c r="X50" s="4">
        <v>5</v>
      </c>
      <c r="Y50" s="4">
        <v>4</v>
      </c>
      <c r="Z50" s="4">
        <v>1</v>
      </c>
      <c r="AA50" s="4">
        <v>4</v>
      </c>
      <c r="AB50" s="4">
        <v>5</v>
      </c>
      <c r="AC50" s="4">
        <v>4</v>
      </c>
      <c r="AD50" s="4">
        <v>4</v>
      </c>
      <c r="AE50" s="4">
        <v>3</v>
      </c>
      <c r="AF50" s="4">
        <v>2</v>
      </c>
      <c r="AG50" s="4">
        <v>5</v>
      </c>
      <c r="AH50" s="4">
        <v>5</v>
      </c>
      <c r="AI50" s="4">
        <v>4</v>
      </c>
      <c r="AJ50" s="4">
        <v>4</v>
      </c>
      <c r="AK50" s="4">
        <v>4</v>
      </c>
      <c r="AL50" s="4">
        <v>4</v>
      </c>
      <c r="AM50" s="4">
        <v>4</v>
      </c>
      <c r="AN50" s="4">
        <v>3</v>
      </c>
      <c r="AO50" s="4">
        <v>5</v>
      </c>
      <c r="AP50" s="4">
        <v>1</v>
      </c>
      <c r="AQ50" s="4">
        <v>5</v>
      </c>
      <c r="AR50" s="4">
        <v>3</v>
      </c>
      <c r="AS50" s="4">
        <v>4</v>
      </c>
      <c r="AT50" s="4">
        <v>3</v>
      </c>
      <c r="AU50" s="4">
        <v>2</v>
      </c>
      <c r="AW50" s="4">
        <v>3</v>
      </c>
      <c r="AX50" s="4">
        <v>4</v>
      </c>
      <c r="AY50" s="4">
        <v>5</v>
      </c>
      <c r="AZ50" s="4">
        <v>3</v>
      </c>
      <c r="BA50" s="4">
        <v>3</v>
      </c>
      <c r="BB50" s="4">
        <v>4</v>
      </c>
      <c r="BC50" s="4">
        <v>3</v>
      </c>
      <c r="BD50" s="4">
        <v>2</v>
      </c>
      <c r="BE50" s="4">
        <v>3</v>
      </c>
      <c r="BF50" s="4">
        <v>3</v>
      </c>
      <c r="BG50" s="4">
        <v>4</v>
      </c>
      <c r="BH50" s="4">
        <v>4</v>
      </c>
      <c r="BI50" s="4">
        <v>5</v>
      </c>
      <c r="BJ50" s="4">
        <v>3</v>
      </c>
      <c r="BL50" s="4">
        <v>5</v>
      </c>
      <c r="BM50" s="4">
        <v>5</v>
      </c>
      <c r="BN50" s="4">
        <v>4</v>
      </c>
      <c r="BO50" s="4">
        <v>4</v>
      </c>
      <c r="BP50" s="4">
        <v>4</v>
      </c>
      <c r="BQ50" s="4">
        <v>3</v>
      </c>
      <c r="BR50" s="4">
        <v>4</v>
      </c>
      <c r="BS50" s="4">
        <v>2</v>
      </c>
      <c r="BT50" s="4">
        <v>3</v>
      </c>
      <c r="BU50" s="4">
        <v>3</v>
      </c>
      <c r="BV50" s="4">
        <v>5</v>
      </c>
      <c r="BW50" s="4">
        <v>5</v>
      </c>
      <c r="BX50" s="4">
        <v>3</v>
      </c>
      <c r="BY50" s="4">
        <v>4</v>
      </c>
      <c r="BZ50" s="4">
        <v>4</v>
      </c>
      <c r="CA50" s="4">
        <v>5</v>
      </c>
      <c r="CB50" s="4">
        <v>4</v>
      </c>
    </row>
    <row r="51" spans="1:80" ht="14" x14ac:dyDescent="0.15">
      <c r="A51" s="20" t="str">
        <f t="shared" si="0"/>
        <v>ZufriedenheitKL[SQ001]</v>
      </c>
      <c r="B51" s="4" t="s">
        <v>44</v>
      </c>
      <c r="C51" s="4">
        <v>3</v>
      </c>
      <c r="D51" s="4">
        <v>5</v>
      </c>
      <c r="E51" s="4">
        <v>4</v>
      </c>
      <c r="F51" s="4">
        <v>1</v>
      </c>
      <c r="G51" s="4">
        <v>3</v>
      </c>
      <c r="H51" s="4">
        <v>4</v>
      </c>
      <c r="I51" s="4">
        <v>3</v>
      </c>
      <c r="J51" s="4">
        <v>5</v>
      </c>
      <c r="K51" s="4">
        <v>4</v>
      </c>
      <c r="L51" s="4">
        <v>3</v>
      </c>
      <c r="M51" s="4">
        <v>3</v>
      </c>
      <c r="N51" s="4">
        <v>5</v>
      </c>
      <c r="O51" s="4">
        <v>4</v>
      </c>
      <c r="P51" s="4">
        <v>2</v>
      </c>
      <c r="Q51" s="4">
        <v>4</v>
      </c>
      <c r="R51" s="4">
        <v>5</v>
      </c>
      <c r="S51" s="4">
        <v>3</v>
      </c>
      <c r="T51" s="4">
        <v>4</v>
      </c>
      <c r="U51" s="4">
        <v>3</v>
      </c>
      <c r="V51" s="4">
        <v>4</v>
      </c>
      <c r="W51" s="4">
        <v>3</v>
      </c>
      <c r="X51" s="4">
        <v>4</v>
      </c>
      <c r="Y51" s="4">
        <v>4</v>
      </c>
      <c r="Z51" s="4">
        <v>2</v>
      </c>
      <c r="AA51" s="4">
        <v>4</v>
      </c>
      <c r="AB51" s="4">
        <v>4</v>
      </c>
      <c r="AC51" s="4">
        <v>3</v>
      </c>
      <c r="AD51" s="4">
        <v>4</v>
      </c>
      <c r="AE51" s="4">
        <v>2</v>
      </c>
      <c r="AF51" s="4">
        <v>2</v>
      </c>
      <c r="AG51" s="4">
        <v>5</v>
      </c>
      <c r="AH51" s="4">
        <v>4</v>
      </c>
      <c r="AI51" s="4">
        <v>4</v>
      </c>
      <c r="AJ51" s="4">
        <v>5</v>
      </c>
      <c r="AK51" s="4">
        <v>4</v>
      </c>
      <c r="AL51" s="4">
        <v>4</v>
      </c>
      <c r="AM51" s="4">
        <v>2</v>
      </c>
      <c r="AN51" s="4">
        <v>4</v>
      </c>
      <c r="AO51" s="4">
        <v>4</v>
      </c>
      <c r="AP51" s="4">
        <v>4</v>
      </c>
      <c r="AQ51" s="4">
        <v>4</v>
      </c>
      <c r="AR51" s="4">
        <v>4</v>
      </c>
      <c r="AS51" s="4">
        <v>3</v>
      </c>
      <c r="AT51" s="4">
        <v>3</v>
      </c>
      <c r="AU51" s="4">
        <v>1</v>
      </c>
      <c r="AW51" s="4">
        <v>2</v>
      </c>
      <c r="AX51" s="4">
        <v>4</v>
      </c>
      <c r="AY51" s="4">
        <v>5</v>
      </c>
      <c r="AZ51" s="4">
        <v>3</v>
      </c>
      <c r="BA51" s="4">
        <v>3</v>
      </c>
      <c r="BB51" s="4">
        <v>4</v>
      </c>
      <c r="BC51" s="4">
        <v>4</v>
      </c>
      <c r="BD51" s="4">
        <v>3</v>
      </c>
      <c r="BE51" s="4">
        <v>3</v>
      </c>
      <c r="BF51" s="4">
        <v>4</v>
      </c>
      <c r="BG51" s="4">
        <v>3</v>
      </c>
      <c r="BH51" s="4">
        <v>4</v>
      </c>
      <c r="BI51" s="4">
        <v>3</v>
      </c>
      <c r="BJ51" s="4">
        <v>3</v>
      </c>
      <c r="BL51" s="4">
        <v>4</v>
      </c>
      <c r="BM51" s="4">
        <v>4</v>
      </c>
      <c r="BN51" s="4">
        <v>4</v>
      </c>
      <c r="BO51" s="4">
        <v>5</v>
      </c>
      <c r="BP51" s="4">
        <v>4</v>
      </c>
      <c r="BQ51" s="4">
        <v>2</v>
      </c>
      <c r="BR51" s="4">
        <v>4</v>
      </c>
      <c r="BS51" s="4">
        <v>3</v>
      </c>
      <c r="BT51" s="4">
        <v>4</v>
      </c>
      <c r="BU51" s="4">
        <v>4</v>
      </c>
      <c r="BV51" s="4">
        <v>5</v>
      </c>
      <c r="BW51" s="4">
        <v>2</v>
      </c>
      <c r="BX51" s="4">
        <v>2</v>
      </c>
      <c r="BY51" s="4">
        <v>5</v>
      </c>
      <c r="BZ51" s="4">
        <v>2</v>
      </c>
      <c r="CA51" s="4">
        <v>5</v>
      </c>
      <c r="CB51" s="4">
        <v>4</v>
      </c>
    </row>
    <row r="52" spans="1:80" ht="14" x14ac:dyDescent="0.15">
      <c r="A52" s="20" t="str">
        <f t="shared" si="0"/>
        <v>ZufriedenheitKL[SQ002]</v>
      </c>
      <c r="B52" s="4" t="s">
        <v>45</v>
      </c>
      <c r="C52" s="4">
        <v>3</v>
      </c>
      <c r="D52" s="4">
        <v>5</v>
      </c>
      <c r="E52" s="4">
        <v>3</v>
      </c>
      <c r="F52" s="4">
        <v>1</v>
      </c>
      <c r="G52" s="4">
        <v>3</v>
      </c>
      <c r="H52" s="4">
        <v>4</v>
      </c>
      <c r="I52" s="4">
        <v>3</v>
      </c>
      <c r="J52" s="4">
        <v>4</v>
      </c>
      <c r="K52" s="4">
        <v>4</v>
      </c>
      <c r="L52" s="4">
        <v>4</v>
      </c>
      <c r="M52" s="4">
        <v>3</v>
      </c>
      <c r="N52" s="4">
        <v>5</v>
      </c>
      <c r="O52" s="4">
        <v>4</v>
      </c>
      <c r="P52" s="4">
        <v>3</v>
      </c>
      <c r="Q52" s="4">
        <v>5</v>
      </c>
      <c r="R52" s="4">
        <v>5</v>
      </c>
      <c r="S52" s="4">
        <v>3</v>
      </c>
      <c r="T52" s="4">
        <v>4</v>
      </c>
      <c r="U52" s="4">
        <v>3</v>
      </c>
      <c r="V52" s="4">
        <v>5</v>
      </c>
      <c r="W52" s="4">
        <v>3</v>
      </c>
      <c r="X52" s="4">
        <v>4</v>
      </c>
      <c r="Y52" s="4">
        <v>4</v>
      </c>
      <c r="Z52" s="4">
        <v>3</v>
      </c>
      <c r="AA52" s="4">
        <v>3</v>
      </c>
      <c r="AB52" s="4">
        <v>5</v>
      </c>
      <c r="AC52" s="4">
        <v>3</v>
      </c>
      <c r="AD52" s="4">
        <v>4</v>
      </c>
      <c r="AE52" s="4">
        <v>2</v>
      </c>
      <c r="AF52" s="4">
        <v>2</v>
      </c>
      <c r="AG52" s="4">
        <v>5</v>
      </c>
      <c r="AH52" s="4">
        <v>5</v>
      </c>
      <c r="AI52" s="4">
        <v>4</v>
      </c>
      <c r="AJ52" s="4">
        <v>5</v>
      </c>
      <c r="AK52" s="4">
        <v>3</v>
      </c>
      <c r="AL52" s="4">
        <v>4</v>
      </c>
      <c r="AM52" s="4">
        <v>3</v>
      </c>
      <c r="AN52" s="4">
        <v>4</v>
      </c>
      <c r="AO52" s="4">
        <v>4</v>
      </c>
      <c r="AP52" s="4">
        <v>4</v>
      </c>
      <c r="AQ52" s="4">
        <v>4</v>
      </c>
      <c r="AR52" s="4">
        <v>4</v>
      </c>
      <c r="AS52" s="4">
        <v>3</v>
      </c>
      <c r="AT52" s="4">
        <v>3</v>
      </c>
      <c r="AU52" s="4">
        <v>1</v>
      </c>
      <c r="AW52" s="4">
        <v>2</v>
      </c>
      <c r="AX52" s="4">
        <v>4</v>
      </c>
      <c r="AY52" s="4">
        <v>5</v>
      </c>
      <c r="AZ52" s="4">
        <v>4</v>
      </c>
      <c r="BA52" s="4">
        <v>3</v>
      </c>
      <c r="BB52" s="4">
        <v>4</v>
      </c>
      <c r="BC52" s="4">
        <v>4</v>
      </c>
      <c r="BD52" s="4">
        <v>3</v>
      </c>
      <c r="BE52" s="4">
        <v>3</v>
      </c>
      <c r="BF52" s="4">
        <v>3</v>
      </c>
      <c r="BG52" s="4">
        <v>3</v>
      </c>
      <c r="BH52" s="4">
        <v>3</v>
      </c>
      <c r="BI52" s="4">
        <v>2</v>
      </c>
      <c r="BJ52" s="4">
        <v>2</v>
      </c>
      <c r="BL52" s="4">
        <v>5</v>
      </c>
      <c r="BM52" s="4">
        <v>5</v>
      </c>
      <c r="BN52" s="4">
        <v>4</v>
      </c>
      <c r="BO52" s="4">
        <v>5</v>
      </c>
      <c r="BP52" s="4">
        <v>4</v>
      </c>
      <c r="BQ52" s="4">
        <v>2</v>
      </c>
      <c r="BR52" s="4">
        <v>5</v>
      </c>
      <c r="BS52" s="4">
        <v>3</v>
      </c>
      <c r="BT52" s="4">
        <v>4</v>
      </c>
      <c r="BU52" s="4">
        <v>5</v>
      </c>
      <c r="BV52" s="4">
        <v>5</v>
      </c>
      <c r="BW52" s="4">
        <v>3</v>
      </c>
      <c r="BX52" s="4">
        <v>2</v>
      </c>
      <c r="BY52" s="4">
        <v>5</v>
      </c>
      <c r="BZ52" s="4">
        <v>2</v>
      </c>
      <c r="CA52" s="4">
        <v>5</v>
      </c>
      <c r="CB52" s="4">
        <v>4</v>
      </c>
    </row>
    <row r="53" spans="1:80" ht="14" x14ac:dyDescent="0.15">
      <c r="A53" s="20" t="str">
        <f t="shared" si="0"/>
        <v>ZufriedenheitKL[SQ003]</v>
      </c>
      <c r="B53" s="4" t="s">
        <v>46</v>
      </c>
      <c r="C53" s="4">
        <v>3</v>
      </c>
      <c r="D53" s="4">
        <v>5</v>
      </c>
      <c r="E53" s="4">
        <v>3</v>
      </c>
      <c r="F53" s="4">
        <v>1</v>
      </c>
      <c r="G53" s="4">
        <v>3</v>
      </c>
      <c r="H53" s="4">
        <v>3</v>
      </c>
      <c r="I53" s="4">
        <v>3</v>
      </c>
      <c r="J53" s="4">
        <v>5</v>
      </c>
      <c r="K53" s="4">
        <v>3</v>
      </c>
      <c r="L53" s="4">
        <v>2</v>
      </c>
      <c r="M53" s="4">
        <v>2</v>
      </c>
      <c r="N53" s="4">
        <v>5</v>
      </c>
      <c r="O53" s="4">
        <v>3</v>
      </c>
      <c r="P53" s="4">
        <v>3</v>
      </c>
      <c r="Q53" s="4">
        <v>5</v>
      </c>
      <c r="R53" s="4">
        <v>5</v>
      </c>
      <c r="S53" s="4">
        <v>3</v>
      </c>
      <c r="T53" s="4">
        <v>4</v>
      </c>
      <c r="U53" s="4">
        <v>3</v>
      </c>
      <c r="V53" s="4">
        <v>4</v>
      </c>
      <c r="W53" s="4">
        <v>3</v>
      </c>
      <c r="X53" s="4">
        <v>3</v>
      </c>
      <c r="Y53" s="4">
        <v>4</v>
      </c>
      <c r="Z53" s="4">
        <v>2</v>
      </c>
      <c r="AA53" s="4">
        <v>3</v>
      </c>
      <c r="AB53" s="4">
        <v>5</v>
      </c>
      <c r="AC53" s="4">
        <v>3</v>
      </c>
      <c r="AD53" s="4">
        <v>3</v>
      </c>
      <c r="AE53" s="4">
        <v>2</v>
      </c>
      <c r="AF53" s="4">
        <v>2</v>
      </c>
      <c r="AG53" s="4">
        <v>5</v>
      </c>
      <c r="AH53" s="4">
        <v>4</v>
      </c>
      <c r="AI53" s="4">
        <v>3</v>
      </c>
      <c r="AJ53" s="4">
        <v>5</v>
      </c>
      <c r="AK53" s="4">
        <v>3</v>
      </c>
      <c r="AL53" s="4">
        <v>4</v>
      </c>
      <c r="AM53" s="4">
        <v>2</v>
      </c>
      <c r="AN53" s="4">
        <v>4</v>
      </c>
      <c r="AO53" s="4">
        <v>5</v>
      </c>
      <c r="AP53" s="4">
        <v>4</v>
      </c>
      <c r="AQ53" s="4">
        <v>5</v>
      </c>
      <c r="AR53" s="4">
        <v>3</v>
      </c>
      <c r="AS53" s="4">
        <v>3</v>
      </c>
      <c r="AT53" s="4">
        <v>2</v>
      </c>
      <c r="AU53" s="4">
        <v>1</v>
      </c>
      <c r="AW53" s="4">
        <v>2</v>
      </c>
      <c r="AX53" s="4">
        <v>4</v>
      </c>
      <c r="AY53" s="4">
        <v>5</v>
      </c>
      <c r="AZ53" s="4">
        <v>3</v>
      </c>
      <c r="BA53" s="4">
        <v>3</v>
      </c>
      <c r="BB53" s="4">
        <v>4</v>
      </c>
      <c r="BC53" s="4">
        <v>4</v>
      </c>
      <c r="BD53" s="4">
        <v>3</v>
      </c>
      <c r="BE53" s="4">
        <v>3</v>
      </c>
      <c r="BF53" s="4">
        <v>3</v>
      </c>
      <c r="BG53" s="4">
        <v>2</v>
      </c>
      <c r="BH53" s="4">
        <v>3</v>
      </c>
      <c r="BI53" s="4">
        <v>3</v>
      </c>
      <c r="BJ53" s="4">
        <v>2</v>
      </c>
      <c r="BL53" s="4">
        <v>5</v>
      </c>
      <c r="BM53" s="4">
        <v>4</v>
      </c>
      <c r="BN53" s="4">
        <v>4</v>
      </c>
      <c r="BO53" s="4">
        <v>5</v>
      </c>
      <c r="BP53" s="4">
        <v>4</v>
      </c>
      <c r="BQ53" s="4">
        <v>2</v>
      </c>
      <c r="BR53" s="4">
        <v>4</v>
      </c>
      <c r="BS53" s="4">
        <v>3</v>
      </c>
      <c r="BT53" s="4">
        <v>4</v>
      </c>
      <c r="BU53" s="4">
        <v>4</v>
      </c>
      <c r="BV53" s="4">
        <v>5</v>
      </c>
      <c r="BW53" s="4">
        <v>2</v>
      </c>
      <c r="BX53" s="4">
        <v>2</v>
      </c>
      <c r="BY53" s="4">
        <v>5</v>
      </c>
      <c r="BZ53" s="4">
        <v>1</v>
      </c>
      <c r="CA53" s="4">
        <v>5</v>
      </c>
      <c r="CB53" s="4">
        <v>4</v>
      </c>
    </row>
    <row r="54" spans="1:80" ht="14" x14ac:dyDescent="0.15">
      <c r="A54" s="20" t="str">
        <f t="shared" si="0"/>
        <v>ZufriedenheitKL[SQ004]</v>
      </c>
      <c r="B54" s="4" t="s">
        <v>47</v>
      </c>
      <c r="C54" s="4">
        <v>3</v>
      </c>
      <c r="D54" s="4">
        <v>5</v>
      </c>
      <c r="E54" s="4">
        <v>3</v>
      </c>
      <c r="F54" s="4">
        <v>1</v>
      </c>
      <c r="G54" s="4">
        <v>3</v>
      </c>
      <c r="H54" s="4">
        <v>3</v>
      </c>
      <c r="I54" s="4">
        <v>2</v>
      </c>
      <c r="J54" s="4">
        <v>5</v>
      </c>
      <c r="K54" s="4">
        <v>3</v>
      </c>
      <c r="L54" s="4">
        <v>2</v>
      </c>
      <c r="M54" s="4">
        <v>3</v>
      </c>
      <c r="N54" s="4">
        <v>5</v>
      </c>
      <c r="O54" s="4">
        <v>3</v>
      </c>
      <c r="P54" s="4">
        <v>2</v>
      </c>
      <c r="Q54" s="4">
        <v>5</v>
      </c>
      <c r="R54" s="4">
        <v>5</v>
      </c>
      <c r="S54" s="4">
        <v>3</v>
      </c>
      <c r="T54" s="4">
        <v>3</v>
      </c>
      <c r="U54" s="4">
        <v>3</v>
      </c>
      <c r="V54" s="4">
        <v>5</v>
      </c>
      <c r="W54" s="4">
        <v>2</v>
      </c>
      <c r="X54" s="4">
        <v>4</v>
      </c>
      <c r="Y54" s="4">
        <v>4</v>
      </c>
      <c r="Z54" s="4">
        <v>2</v>
      </c>
      <c r="AA54" s="4">
        <v>3</v>
      </c>
      <c r="AB54" s="4">
        <v>4</v>
      </c>
      <c r="AC54" s="4">
        <v>4</v>
      </c>
      <c r="AD54" s="4">
        <v>2</v>
      </c>
      <c r="AE54" s="4">
        <v>2</v>
      </c>
      <c r="AF54" s="4">
        <v>3</v>
      </c>
      <c r="AG54" s="4">
        <v>4</v>
      </c>
      <c r="AH54" s="4">
        <v>4</v>
      </c>
      <c r="AI54" s="4">
        <v>3</v>
      </c>
      <c r="AJ54" s="4">
        <v>5</v>
      </c>
      <c r="AK54" s="4">
        <v>3</v>
      </c>
      <c r="AL54" s="4">
        <v>4</v>
      </c>
      <c r="AM54" s="4">
        <v>2</v>
      </c>
      <c r="AN54" s="4">
        <v>2</v>
      </c>
      <c r="AO54" s="4">
        <v>4</v>
      </c>
      <c r="AP54" s="4">
        <v>4</v>
      </c>
      <c r="AQ54" s="4">
        <v>4</v>
      </c>
      <c r="AR54" s="4">
        <v>3</v>
      </c>
      <c r="AS54" s="4">
        <v>3</v>
      </c>
      <c r="AT54" s="4">
        <v>2</v>
      </c>
      <c r="AU54" s="4">
        <v>1</v>
      </c>
      <c r="AW54" s="4">
        <v>1</v>
      </c>
      <c r="AX54" s="4">
        <v>4</v>
      </c>
      <c r="AY54" s="4">
        <v>5</v>
      </c>
      <c r="AZ54" s="4">
        <v>3</v>
      </c>
      <c r="BA54" s="4">
        <v>3</v>
      </c>
      <c r="BB54" s="4">
        <v>4</v>
      </c>
      <c r="BC54" s="4">
        <v>3</v>
      </c>
      <c r="BD54" s="4">
        <v>3</v>
      </c>
      <c r="BE54" s="4">
        <v>2</v>
      </c>
      <c r="BF54" s="4">
        <v>3</v>
      </c>
      <c r="BG54" s="4">
        <v>2</v>
      </c>
      <c r="BH54" s="4">
        <v>2</v>
      </c>
      <c r="BI54" s="4">
        <v>3</v>
      </c>
      <c r="BJ54" s="4">
        <v>2</v>
      </c>
      <c r="BL54" s="4">
        <v>4</v>
      </c>
      <c r="BM54" s="4">
        <v>4</v>
      </c>
      <c r="BN54" s="4">
        <v>4</v>
      </c>
      <c r="BO54" s="4">
        <v>5</v>
      </c>
      <c r="BP54" s="4">
        <v>4</v>
      </c>
      <c r="BQ54" s="4">
        <v>2</v>
      </c>
      <c r="BR54" s="4">
        <v>4</v>
      </c>
      <c r="BS54" s="4">
        <v>2</v>
      </c>
      <c r="BT54" s="4">
        <v>3</v>
      </c>
      <c r="BU54" s="4">
        <v>3</v>
      </c>
      <c r="BV54" s="4">
        <v>5</v>
      </c>
      <c r="BW54" s="4">
        <v>1</v>
      </c>
      <c r="BX54" s="4">
        <v>2</v>
      </c>
      <c r="BY54" s="4">
        <v>4</v>
      </c>
      <c r="BZ54" s="4">
        <v>1</v>
      </c>
      <c r="CA54" s="4">
        <v>4</v>
      </c>
      <c r="CB54" s="4">
        <v>4</v>
      </c>
    </row>
    <row r="55" spans="1:80" ht="14" x14ac:dyDescent="0.15">
      <c r="A55" s="20" t="str">
        <f t="shared" si="0"/>
        <v>ZufriedenheitKL[SQ005]</v>
      </c>
      <c r="B55" s="4" t="s">
        <v>48</v>
      </c>
      <c r="C55" s="4">
        <v>3</v>
      </c>
      <c r="D55" s="4">
        <v>5</v>
      </c>
      <c r="E55" s="4">
        <v>4</v>
      </c>
      <c r="F55" s="4">
        <v>1</v>
      </c>
      <c r="G55" s="4">
        <v>3</v>
      </c>
      <c r="H55" s="4">
        <v>4</v>
      </c>
      <c r="I55" s="4">
        <v>3</v>
      </c>
      <c r="J55" s="4">
        <v>5</v>
      </c>
      <c r="K55" s="4">
        <v>4</v>
      </c>
      <c r="L55" s="4">
        <v>4</v>
      </c>
      <c r="M55" s="4">
        <v>2</v>
      </c>
      <c r="N55" s="4">
        <v>5</v>
      </c>
      <c r="O55" s="4">
        <v>3</v>
      </c>
      <c r="P55" s="4">
        <v>2</v>
      </c>
      <c r="Q55" s="4">
        <v>5</v>
      </c>
      <c r="R55" s="4">
        <v>5</v>
      </c>
      <c r="S55" s="4">
        <v>3</v>
      </c>
      <c r="T55" s="4">
        <v>4</v>
      </c>
      <c r="U55" s="4">
        <v>3</v>
      </c>
      <c r="V55" s="4">
        <v>4</v>
      </c>
      <c r="W55" s="4">
        <v>3</v>
      </c>
      <c r="X55" s="4">
        <v>5</v>
      </c>
      <c r="Y55" s="4">
        <v>4</v>
      </c>
      <c r="Z55" s="4">
        <v>3</v>
      </c>
      <c r="AA55" s="4">
        <v>4</v>
      </c>
      <c r="AB55" s="4">
        <v>5</v>
      </c>
      <c r="AC55" s="4">
        <v>4</v>
      </c>
      <c r="AD55" s="4">
        <v>3</v>
      </c>
      <c r="AE55" s="4">
        <v>2</v>
      </c>
      <c r="AF55" s="4">
        <v>2</v>
      </c>
      <c r="AG55" s="4">
        <v>5</v>
      </c>
      <c r="AH55" s="4">
        <v>5</v>
      </c>
      <c r="AI55" s="4">
        <v>4</v>
      </c>
      <c r="AJ55" s="4">
        <v>5</v>
      </c>
      <c r="AK55" s="4">
        <v>3</v>
      </c>
      <c r="AL55" s="4">
        <v>4</v>
      </c>
      <c r="AM55" s="4">
        <v>1</v>
      </c>
      <c r="AN55" s="4">
        <v>4</v>
      </c>
      <c r="AO55" s="4">
        <v>4</v>
      </c>
      <c r="AP55" s="4">
        <v>4</v>
      </c>
      <c r="AQ55" s="4">
        <v>4</v>
      </c>
      <c r="AR55" s="4">
        <v>4</v>
      </c>
      <c r="AS55" s="4">
        <v>3</v>
      </c>
      <c r="AT55" s="4">
        <v>3</v>
      </c>
      <c r="AU55" s="4">
        <v>1</v>
      </c>
      <c r="AW55" s="4">
        <v>1</v>
      </c>
      <c r="AX55" s="4">
        <v>4</v>
      </c>
      <c r="AY55" s="4">
        <v>5</v>
      </c>
      <c r="AZ55" s="4">
        <v>3</v>
      </c>
      <c r="BA55" s="4">
        <v>3</v>
      </c>
      <c r="BB55" s="4">
        <v>4</v>
      </c>
      <c r="BC55" s="4">
        <v>4</v>
      </c>
      <c r="BD55" s="4">
        <v>3</v>
      </c>
      <c r="BE55" s="4">
        <v>3</v>
      </c>
      <c r="BF55" s="4">
        <v>3</v>
      </c>
      <c r="BG55" s="4">
        <v>3</v>
      </c>
      <c r="BH55" s="4">
        <v>3</v>
      </c>
      <c r="BI55" s="4">
        <v>3</v>
      </c>
      <c r="BJ55" s="4">
        <v>2</v>
      </c>
      <c r="BL55" s="4">
        <v>5</v>
      </c>
      <c r="BM55" s="4">
        <v>5</v>
      </c>
      <c r="BN55" s="4">
        <v>4</v>
      </c>
      <c r="BO55" s="4">
        <v>5</v>
      </c>
      <c r="BP55" s="4">
        <v>4</v>
      </c>
      <c r="BQ55" s="4">
        <v>2</v>
      </c>
      <c r="BR55" s="4">
        <v>4</v>
      </c>
      <c r="BS55" s="4">
        <v>2</v>
      </c>
      <c r="BT55" s="4">
        <v>4</v>
      </c>
      <c r="BU55" s="4">
        <v>4</v>
      </c>
      <c r="BV55" s="4">
        <v>4</v>
      </c>
      <c r="BW55" s="4">
        <v>3</v>
      </c>
      <c r="BX55" s="4">
        <v>2</v>
      </c>
      <c r="BY55" s="4">
        <v>5</v>
      </c>
      <c r="BZ55" s="4">
        <v>2</v>
      </c>
      <c r="CA55" s="4">
        <v>5</v>
      </c>
      <c r="CB55" s="4">
        <v>5</v>
      </c>
    </row>
    <row r="56" spans="1:80" ht="14" x14ac:dyDescent="0.15">
      <c r="A56" s="20" t="str">
        <f t="shared" si="0"/>
        <v>ServiceQualityKL[SQ001]</v>
      </c>
      <c r="B56" s="4" t="s">
        <v>49</v>
      </c>
      <c r="C56" s="4">
        <v>3</v>
      </c>
      <c r="D56" s="4">
        <v>5</v>
      </c>
      <c r="E56" s="4">
        <v>4</v>
      </c>
      <c r="F56" s="4">
        <v>1</v>
      </c>
      <c r="G56" s="4">
        <v>3</v>
      </c>
      <c r="H56" s="4">
        <v>4</v>
      </c>
      <c r="I56" s="4">
        <v>4</v>
      </c>
      <c r="J56" s="4">
        <v>5</v>
      </c>
      <c r="K56" s="4">
        <v>4</v>
      </c>
      <c r="L56" s="4">
        <v>3</v>
      </c>
      <c r="M56" s="4">
        <v>5</v>
      </c>
      <c r="N56" s="4">
        <v>5</v>
      </c>
      <c r="O56" s="4">
        <v>4</v>
      </c>
      <c r="P56" s="4">
        <v>2</v>
      </c>
      <c r="Q56" s="4">
        <v>5</v>
      </c>
      <c r="R56" s="4">
        <v>5</v>
      </c>
      <c r="S56" s="4">
        <v>3</v>
      </c>
      <c r="T56" s="4">
        <v>4</v>
      </c>
      <c r="U56" s="4">
        <v>4</v>
      </c>
      <c r="V56" s="4">
        <v>4</v>
      </c>
      <c r="W56" s="4">
        <v>3</v>
      </c>
      <c r="X56" s="4">
        <v>5</v>
      </c>
      <c r="Y56" s="4">
        <v>4</v>
      </c>
      <c r="Z56" s="4">
        <v>2</v>
      </c>
      <c r="AA56" s="4">
        <v>4</v>
      </c>
      <c r="AB56" s="4">
        <v>5</v>
      </c>
      <c r="AC56" s="4">
        <v>4</v>
      </c>
      <c r="AD56" s="4">
        <v>4</v>
      </c>
      <c r="AE56" s="4">
        <v>2</v>
      </c>
      <c r="AF56" s="4">
        <v>2</v>
      </c>
      <c r="AG56" s="4">
        <v>5</v>
      </c>
      <c r="AH56" s="4">
        <v>4</v>
      </c>
      <c r="AI56" s="4">
        <v>4</v>
      </c>
      <c r="AJ56" s="4">
        <v>5</v>
      </c>
      <c r="AK56" s="4">
        <v>4</v>
      </c>
      <c r="AL56" s="4">
        <v>5</v>
      </c>
      <c r="AM56" s="4">
        <v>2</v>
      </c>
      <c r="AN56" s="4">
        <v>4</v>
      </c>
      <c r="AO56" s="4">
        <v>3</v>
      </c>
      <c r="AP56" s="4">
        <v>4</v>
      </c>
      <c r="AQ56" s="4">
        <v>5</v>
      </c>
      <c r="AR56" s="4">
        <v>4</v>
      </c>
      <c r="AS56" s="4">
        <v>3</v>
      </c>
      <c r="AT56" s="4">
        <v>3</v>
      </c>
      <c r="AU56" s="4">
        <v>1</v>
      </c>
      <c r="AW56" s="4">
        <v>3</v>
      </c>
      <c r="AX56" s="4">
        <v>4</v>
      </c>
      <c r="AY56" s="4">
        <v>5</v>
      </c>
      <c r="AZ56" s="4">
        <v>3</v>
      </c>
      <c r="BA56" s="4">
        <v>3</v>
      </c>
      <c r="BB56" s="4">
        <v>5</v>
      </c>
      <c r="BC56" s="4">
        <v>4</v>
      </c>
      <c r="BD56" s="4">
        <v>3</v>
      </c>
      <c r="BE56" s="4">
        <v>4</v>
      </c>
      <c r="BF56" s="4">
        <v>4</v>
      </c>
      <c r="BG56" s="4">
        <v>4</v>
      </c>
      <c r="BH56" s="4">
        <v>4</v>
      </c>
      <c r="BI56" s="4">
        <v>3</v>
      </c>
      <c r="BJ56" s="4">
        <v>3</v>
      </c>
      <c r="BL56" s="4">
        <v>5</v>
      </c>
      <c r="BM56" s="4">
        <v>5</v>
      </c>
      <c r="BN56" s="4">
        <v>4</v>
      </c>
      <c r="BO56" s="4">
        <v>5</v>
      </c>
      <c r="BP56" s="4">
        <v>4</v>
      </c>
      <c r="BQ56" s="4">
        <v>3</v>
      </c>
      <c r="BR56" s="4">
        <v>4</v>
      </c>
      <c r="BS56" s="4">
        <v>2</v>
      </c>
      <c r="BT56" s="4">
        <v>5</v>
      </c>
      <c r="BU56" s="4">
        <v>4</v>
      </c>
      <c r="BV56" s="4">
        <v>5</v>
      </c>
      <c r="BW56" s="4">
        <v>2</v>
      </c>
      <c r="BX56" s="4">
        <v>2</v>
      </c>
      <c r="BY56" s="4">
        <v>4</v>
      </c>
      <c r="BZ56" s="4">
        <v>4</v>
      </c>
      <c r="CA56" s="4">
        <v>5</v>
      </c>
      <c r="CB56" s="4">
        <v>5</v>
      </c>
    </row>
    <row r="57" spans="1:80" ht="14" x14ac:dyDescent="0.15">
      <c r="A57" s="20" t="str">
        <f t="shared" si="0"/>
        <v>ServiceQualityKL[SQ002]</v>
      </c>
      <c r="B57" s="4" t="s">
        <v>50</v>
      </c>
      <c r="C57" s="4">
        <v>3</v>
      </c>
      <c r="D57" s="4">
        <v>5</v>
      </c>
      <c r="E57" s="4">
        <v>5</v>
      </c>
      <c r="F57" s="4">
        <v>3</v>
      </c>
      <c r="G57" s="4">
        <v>3</v>
      </c>
      <c r="H57" s="4">
        <v>5</v>
      </c>
      <c r="I57" s="4">
        <v>4</v>
      </c>
      <c r="J57" s="4">
        <v>5</v>
      </c>
      <c r="K57" s="4">
        <v>4</v>
      </c>
      <c r="L57" s="4">
        <v>5</v>
      </c>
      <c r="M57" s="4">
        <v>5</v>
      </c>
      <c r="N57" s="4">
        <v>5</v>
      </c>
      <c r="O57" s="4">
        <v>5</v>
      </c>
      <c r="P57" s="4">
        <v>1</v>
      </c>
      <c r="Q57" s="4">
        <v>5</v>
      </c>
      <c r="R57" s="4">
        <v>5</v>
      </c>
      <c r="S57" s="4">
        <v>4</v>
      </c>
      <c r="T57" s="4">
        <v>4</v>
      </c>
      <c r="U57" s="4">
        <v>5</v>
      </c>
      <c r="V57" s="4">
        <v>5</v>
      </c>
      <c r="W57" s="4">
        <v>5</v>
      </c>
      <c r="X57" s="4">
        <v>4</v>
      </c>
      <c r="Y57" s="4">
        <v>4</v>
      </c>
      <c r="Z57" s="4">
        <v>4</v>
      </c>
      <c r="AA57" s="4">
        <v>4</v>
      </c>
      <c r="AB57" s="4">
        <v>5</v>
      </c>
      <c r="AC57" s="4">
        <v>5</v>
      </c>
      <c r="AD57" s="4">
        <v>5</v>
      </c>
      <c r="AE57" s="4">
        <v>3</v>
      </c>
      <c r="AF57" s="4">
        <v>2</v>
      </c>
      <c r="AG57" s="4">
        <v>5</v>
      </c>
      <c r="AH57" s="4">
        <v>5</v>
      </c>
      <c r="AI57" s="4">
        <v>5</v>
      </c>
      <c r="AJ57" s="4">
        <v>5</v>
      </c>
      <c r="AK57" s="4">
        <v>4</v>
      </c>
      <c r="AL57" s="4">
        <v>5</v>
      </c>
      <c r="AM57" s="4">
        <v>4</v>
      </c>
      <c r="AN57" s="4">
        <v>4</v>
      </c>
      <c r="AO57" s="4">
        <v>5</v>
      </c>
      <c r="AP57" s="4">
        <v>5</v>
      </c>
      <c r="AQ57" s="4">
        <v>5</v>
      </c>
      <c r="AR57" s="4">
        <v>4</v>
      </c>
      <c r="AS57" s="4">
        <v>5</v>
      </c>
      <c r="AT57" s="4">
        <v>4</v>
      </c>
      <c r="AU57" s="4">
        <v>2</v>
      </c>
      <c r="AW57" s="4">
        <v>5</v>
      </c>
      <c r="AX57" s="4">
        <v>4</v>
      </c>
      <c r="AY57" s="4">
        <v>4</v>
      </c>
      <c r="AZ57" s="4">
        <v>3</v>
      </c>
      <c r="BA57" s="4">
        <v>4</v>
      </c>
      <c r="BB57" s="4">
        <v>5</v>
      </c>
      <c r="BC57" s="4">
        <v>5</v>
      </c>
      <c r="BD57" s="4">
        <v>5</v>
      </c>
      <c r="BE57" s="4">
        <v>4</v>
      </c>
      <c r="BF57" s="4">
        <v>4</v>
      </c>
      <c r="BG57" s="4">
        <v>4</v>
      </c>
      <c r="BH57" s="4">
        <v>4</v>
      </c>
      <c r="BI57" s="4">
        <v>5</v>
      </c>
      <c r="BJ57" s="4">
        <v>4</v>
      </c>
      <c r="BL57" s="4">
        <v>4</v>
      </c>
      <c r="BM57" s="4">
        <v>5</v>
      </c>
      <c r="BN57" s="4">
        <v>4</v>
      </c>
      <c r="BO57" s="4">
        <v>5</v>
      </c>
      <c r="BP57" s="4">
        <v>4</v>
      </c>
      <c r="BQ57" s="4">
        <v>5</v>
      </c>
      <c r="BR57" s="4">
        <v>5</v>
      </c>
      <c r="BS57" s="4">
        <v>4</v>
      </c>
      <c r="BT57" s="4">
        <v>5</v>
      </c>
      <c r="BU57" s="4">
        <v>5</v>
      </c>
      <c r="BV57" s="4">
        <v>5</v>
      </c>
      <c r="BW57" s="4">
        <v>5</v>
      </c>
      <c r="BX57" s="4">
        <v>5</v>
      </c>
      <c r="BY57" s="4">
        <v>5</v>
      </c>
      <c r="BZ57" s="4">
        <v>5</v>
      </c>
      <c r="CA57" s="4">
        <v>5</v>
      </c>
      <c r="CB57" s="4">
        <v>5</v>
      </c>
    </row>
    <row r="58" spans="1:80" ht="14" x14ac:dyDescent="0.15">
      <c r="A58" s="20" t="str">
        <f t="shared" si="0"/>
        <v>ServiceQualityKL[SQ003]</v>
      </c>
      <c r="B58" s="4" t="s">
        <v>51</v>
      </c>
      <c r="C58" s="4">
        <v>3</v>
      </c>
      <c r="D58" s="4">
        <v>5</v>
      </c>
      <c r="E58" s="4">
        <v>4</v>
      </c>
      <c r="F58" s="4">
        <v>1</v>
      </c>
      <c r="G58" s="4">
        <v>3</v>
      </c>
      <c r="H58" s="4">
        <v>5</v>
      </c>
      <c r="I58" s="4">
        <v>3</v>
      </c>
      <c r="J58" s="4">
        <v>5</v>
      </c>
      <c r="K58" s="4">
        <v>3</v>
      </c>
      <c r="L58" s="4">
        <v>4</v>
      </c>
      <c r="M58" s="4">
        <v>5</v>
      </c>
      <c r="N58" s="4">
        <v>5</v>
      </c>
      <c r="O58" s="4">
        <v>5</v>
      </c>
      <c r="P58" s="4">
        <v>2</v>
      </c>
      <c r="Q58" s="4">
        <v>5</v>
      </c>
      <c r="R58" s="4">
        <v>4</v>
      </c>
      <c r="S58" s="4">
        <v>3</v>
      </c>
      <c r="T58" s="4">
        <v>4</v>
      </c>
      <c r="U58" s="4">
        <v>5</v>
      </c>
      <c r="V58" s="4">
        <v>3</v>
      </c>
      <c r="W58" s="4">
        <v>5</v>
      </c>
      <c r="X58" s="4">
        <v>4</v>
      </c>
      <c r="Y58" s="4">
        <v>4</v>
      </c>
      <c r="Z58" s="4">
        <v>3</v>
      </c>
      <c r="AA58" s="4">
        <v>4</v>
      </c>
      <c r="AB58" s="4">
        <v>5</v>
      </c>
      <c r="AC58" s="4">
        <v>5</v>
      </c>
      <c r="AD58" s="4">
        <v>4</v>
      </c>
      <c r="AE58" s="4">
        <v>3</v>
      </c>
      <c r="AF58" s="4">
        <v>1</v>
      </c>
      <c r="AG58" s="4">
        <v>5</v>
      </c>
      <c r="AH58" s="4">
        <v>4</v>
      </c>
      <c r="AI58" s="4">
        <v>4</v>
      </c>
      <c r="AJ58" s="4">
        <v>5</v>
      </c>
      <c r="AK58" s="4">
        <v>4</v>
      </c>
      <c r="AL58" s="4">
        <v>5</v>
      </c>
      <c r="AM58" s="4">
        <v>3</v>
      </c>
      <c r="AN58" s="4">
        <v>4</v>
      </c>
      <c r="AO58" s="4">
        <v>5</v>
      </c>
      <c r="AP58" s="4">
        <v>5</v>
      </c>
      <c r="AQ58" s="4">
        <v>5</v>
      </c>
      <c r="AR58" s="4">
        <v>4</v>
      </c>
      <c r="AS58" s="4">
        <v>4</v>
      </c>
      <c r="AT58" s="4">
        <v>3</v>
      </c>
      <c r="AU58" s="4">
        <v>2</v>
      </c>
      <c r="AW58" s="4">
        <v>5</v>
      </c>
      <c r="AX58" s="4">
        <v>4</v>
      </c>
      <c r="AY58" s="4">
        <v>5</v>
      </c>
      <c r="AZ58" s="4">
        <v>4</v>
      </c>
      <c r="BA58" s="4">
        <v>4</v>
      </c>
      <c r="BB58" s="4">
        <v>5</v>
      </c>
      <c r="BC58" s="4">
        <v>5</v>
      </c>
      <c r="BD58" s="4">
        <v>5</v>
      </c>
      <c r="BE58" s="4">
        <v>3</v>
      </c>
      <c r="BF58" s="4">
        <v>4</v>
      </c>
      <c r="BG58" s="4">
        <v>4</v>
      </c>
      <c r="BH58" s="4">
        <v>4</v>
      </c>
      <c r="BI58" s="4">
        <v>4</v>
      </c>
      <c r="BJ58" s="4">
        <v>4</v>
      </c>
      <c r="BL58" s="4">
        <v>5</v>
      </c>
      <c r="BM58" s="4">
        <v>4</v>
      </c>
      <c r="BN58" s="4">
        <v>4</v>
      </c>
      <c r="BO58" s="4">
        <v>5</v>
      </c>
      <c r="BP58" s="4">
        <v>4</v>
      </c>
      <c r="BQ58" s="4">
        <v>4</v>
      </c>
      <c r="BR58" s="4">
        <v>4</v>
      </c>
      <c r="BS58" s="4">
        <v>3</v>
      </c>
      <c r="BT58" s="4">
        <v>4</v>
      </c>
      <c r="BU58" s="4">
        <v>5</v>
      </c>
      <c r="BV58" s="4">
        <v>5</v>
      </c>
      <c r="BW58" s="4">
        <v>5</v>
      </c>
      <c r="BX58" s="4">
        <v>5</v>
      </c>
      <c r="BY58" s="4">
        <v>5</v>
      </c>
      <c r="BZ58" s="4">
        <v>5</v>
      </c>
      <c r="CA58" s="4">
        <v>5</v>
      </c>
      <c r="CB58" s="4">
        <v>5</v>
      </c>
    </row>
    <row r="59" spans="1:80" ht="14" x14ac:dyDescent="0.15">
      <c r="A59" s="20" t="str">
        <f t="shared" si="0"/>
        <v>ServiceQualityKL[SQ004]</v>
      </c>
      <c r="B59" s="4" t="s">
        <v>52</v>
      </c>
      <c r="C59" s="4">
        <v>3</v>
      </c>
      <c r="D59" s="4">
        <v>5</v>
      </c>
      <c r="E59" s="4">
        <v>3</v>
      </c>
      <c r="F59" s="4">
        <v>1</v>
      </c>
      <c r="G59" s="4">
        <v>3</v>
      </c>
      <c r="H59" s="4">
        <v>4</v>
      </c>
      <c r="I59" s="4">
        <v>3</v>
      </c>
      <c r="J59" s="4">
        <v>2</v>
      </c>
      <c r="K59" s="4">
        <v>4</v>
      </c>
      <c r="L59" s="4">
        <v>1</v>
      </c>
      <c r="M59" s="4">
        <v>3</v>
      </c>
      <c r="N59" s="4">
        <v>5</v>
      </c>
      <c r="O59" s="4">
        <v>4</v>
      </c>
      <c r="P59" s="4">
        <v>2</v>
      </c>
      <c r="Q59" s="4">
        <v>4</v>
      </c>
      <c r="R59" s="4">
        <v>4</v>
      </c>
      <c r="S59" s="4">
        <v>3</v>
      </c>
      <c r="T59" s="4">
        <v>3</v>
      </c>
      <c r="U59" s="4">
        <v>3</v>
      </c>
      <c r="V59" s="4">
        <v>3</v>
      </c>
      <c r="W59" s="4">
        <v>2</v>
      </c>
      <c r="X59" s="4">
        <v>5</v>
      </c>
      <c r="Y59" s="4">
        <v>4</v>
      </c>
      <c r="Z59" s="4">
        <v>2</v>
      </c>
      <c r="AA59" s="4">
        <v>3</v>
      </c>
      <c r="AB59" s="4">
        <v>4</v>
      </c>
      <c r="AC59" s="4">
        <v>5</v>
      </c>
      <c r="AD59" s="4">
        <v>4</v>
      </c>
      <c r="AE59" s="4">
        <v>3</v>
      </c>
      <c r="AF59" s="4">
        <v>3</v>
      </c>
      <c r="AG59" s="4">
        <v>5</v>
      </c>
      <c r="AH59" s="4">
        <v>4</v>
      </c>
      <c r="AI59" s="4">
        <v>3</v>
      </c>
      <c r="AJ59" s="4">
        <v>4</v>
      </c>
      <c r="AK59" s="4">
        <v>3</v>
      </c>
      <c r="AL59" s="4">
        <v>4</v>
      </c>
      <c r="AM59" s="4">
        <v>3</v>
      </c>
      <c r="AN59" s="4">
        <v>2</v>
      </c>
      <c r="AO59" s="4">
        <v>2</v>
      </c>
      <c r="AP59" s="4">
        <v>3</v>
      </c>
      <c r="AQ59" s="4">
        <v>4</v>
      </c>
      <c r="AR59" s="4">
        <v>4</v>
      </c>
      <c r="AS59" s="4">
        <v>2</v>
      </c>
      <c r="AT59" s="4">
        <v>2</v>
      </c>
      <c r="AU59" s="4">
        <v>2</v>
      </c>
      <c r="AW59" s="4">
        <v>2</v>
      </c>
      <c r="AX59" s="4">
        <v>3</v>
      </c>
      <c r="AY59" s="4">
        <v>4</v>
      </c>
      <c r="AZ59" s="4">
        <v>2</v>
      </c>
      <c r="BA59" s="4">
        <v>3</v>
      </c>
      <c r="BB59" s="4">
        <v>4</v>
      </c>
      <c r="BC59" s="4">
        <v>4</v>
      </c>
      <c r="BD59" s="4">
        <v>3</v>
      </c>
      <c r="BE59" s="4">
        <v>3</v>
      </c>
      <c r="BF59" s="4">
        <v>3</v>
      </c>
      <c r="BG59" s="4">
        <v>4</v>
      </c>
      <c r="BH59" s="4">
        <v>4</v>
      </c>
      <c r="BI59" s="4">
        <v>3</v>
      </c>
      <c r="BJ59" s="4">
        <v>3</v>
      </c>
      <c r="BL59" s="4">
        <v>4</v>
      </c>
      <c r="BM59" s="4">
        <v>5</v>
      </c>
      <c r="BN59" s="4">
        <v>4</v>
      </c>
      <c r="BO59" s="4">
        <v>5</v>
      </c>
      <c r="BP59" s="4">
        <v>4</v>
      </c>
      <c r="BQ59" s="4">
        <v>3</v>
      </c>
      <c r="BR59" s="4">
        <v>3</v>
      </c>
      <c r="BS59" s="4">
        <v>3</v>
      </c>
      <c r="BT59" s="4">
        <v>4</v>
      </c>
      <c r="BU59" s="4">
        <v>4</v>
      </c>
      <c r="BV59" s="4">
        <v>5</v>
      </c>
      <c r="BW59" s="4">
        <v>3</v>
      </c>
      <c r="BX59" s="4">
        <v>3</v>
      </c>
      <c r="BY59" s="4">
        <v>4</v>
      </c>
      <c r="BZ59" s="4">
        <v>1</v>
      </c>
      <c r="CA59" s="4">
        <v>5</v>
      </c>
      <c r="CB59" s="4">
        <v>5</v>
      </c>
    </row>
    <row r="60" spans="1:80" ht="14" x14ac:dyDescent="0.15">
      <c r="A60" s="20" t="str">
        <f t="shared" si="0"/>
        <v>ServiceQualityKL[SQ005]</v>
      </c>
      <c r="B60" s="4" t="s">
        <v>53</v>
      </c>
      <c r="C60" s="4">
        <v>3</v>
      </c>
      <c r="D60" s="4">
        <v>5</v>
      </c>
      <c r="E60" s="4">
        <v>3</v>
      </c>
      <c r="F60" s="4">
        <v>1</v>
      </c>
      <c r="G60" s="4">
        <v>3</v>
      </c>
      <c r="H60" s="4">
        <v>4</v>
      </c>
      <c r="I60" s="4">
        <v>3</v>
      </c>
      <c r="J60" s="4">
        <v>5</v>
      </c>
      <c r="K60" s="4">
        <v>3</v>
      </c>
      <c r="L60" s="4">
        <v>1</v>
      </c>
      <c r="M60" s="4">
        <v>3</v>
      </c>
      <c r="N60" s="4">
        <v>5</v>
      </c>
      <c r="O60" s="4">
        <v>4</v>
      </c>
      <c r="P60" s="4">
        <v>2</v>
      </c>
      <c r="Q60" s="4">
        <v>5</v>
      </c>
      <c r="R60" s="4">
        <v>5</v>
      </c>
      <c r="S60" s="4">
        <v>4</v>
      </c>
      <c r="T60" s="4">
        <v>3</v>
      </c>
      <c r="U60" s="4">
        <v>4</v>
      </c>
      <c r="V60" s="4">
        <v>4</v>
      </c>
      <c r="W60" s="4">
        <v>2</v>
      </c>
      <c r="X60" s="4">
        <v>5</v>
      </c>
      <c r="Y60" s="4">
        <v>4</v>
      </c>
      <c r="Z60" s="4">
        <v>2</v>
      </c>
      <c r="AA60" s="4">
        <v>3</v>
      </c>
      <c r="AB60" s="4">
        <v>5</v>
      </c>
      <c r="AC60" s="4">
        <v>4</v>
      </c>
      <c r="AD60" s="4">
        <v>3</v>
      </c>
      <c r="AE60" s="4">
        <v>4</v>
      </c>
      <c r="AF60" s="4">
        <v>1</v>
      </c>
      <c r="AG60" s="4">
        <v>5</v>
      </c>
      <c r="AH60" s="4">
        <v>3</v>
      </c>
      <c r="AI60" s="4">
        <v>2</v>
      </c>
      <c r="AJ60" s="4">
        <v>4</v>
      </c>
      <c r="AK60" s="4">
        <v>4</v>
      </c>
      <c r="AL60" s="4">
        <v>5</v>
      </c>
      <c r="AM60" s="4">
        <v>3</v>
      </c>
      <c r="AN60" s="4">
        <v>5</v>
      </c>
      <c r="AO60" s="4">
        <v>5</v>
      </c>
      <c r="AP60" s="4">
        <v>3</v>
      </c>
      <c r="AQ60" s="4">
        <v>5</v>
      </c>
      <c r="AR60" s="4">
        <v>4</v>
      </c>
      <c r="AS60" s="4">
        <v>3</v>
      </c>
      <c r="AT60" s="4">
        <v>3</v>
      </c>
      <c r="AU60" s="4">
        <v>1</v>
      </c>
      <c r="AW60" s="4">
        <v>2</v>
      </c>
      <c r="AX60" s="4">
        <v>3</v>
      </c>
      <c r="AY60" s="4">
        <v>5</v>
      </c>
      <c r="AZ60" s="4">
        <v>3</v>
      </c>
      <c r="BA60" s="4">
        <v>3</v>
      </c>
      <c r="BB60" s="4">
        <v>5</v>
      </c>
      <c r="BC60" s="4">
        <v>4</v>
      </c>
      <c r="BD60" s="4">
        <v>4</v>
      </c>
      <c r="BE60" s="4">
        <v>3</v>
      </c>
      <c r="BF60" s="4">
        <v>4</v>
      </c>
      <c r="BG60" s="4">
        <v>3</v>
      </c>
      <c r="BH60" s="4">
        <v>4</v>
      </c>
      <c r="BI60" s="4">
        <v>4</v>
      </c>
      <c r="BJ60" s="4">
        <v>3</v>
      </c>
      <c r="BL60" s="4">
        <v>5</v>
      </c>
      <c r="BM60" s="4">
        <v>4</v>
      </c>
      <c r="BN60" s="4">
        <v>4</v>
      </c>
      <c r="BO60" s="4">
        <v>5</v>
      </c>
      <c r="BP60" s="4">
        <v>4</v>
      </c>
      <c r="BQ60" s="4">
        <v>3</v>
      </c>
      <c r="BR60" s="4">
        <v>2</v>
      </c>
      <c r="BS60" s="4">
        <v>3</v>
      </c>
      <c r="BT60" s="4">
        <v>5</v>
      </c>
      <c r="BU60" s="4">
        <v>3</v>
      </c>
      <c r="BV60" s="4">
        <v>5</v>
      </c>
      <c r="BW60" s="4">
        <v>3</v>
      </c>
      <c r="BX60" s="4">
        <v>3</v>
      </c>
      <c r="BY60" s="4">
        <v>5</v>
      </c>
      <c r="BZ60" s="4">
        <v>4</v>
      </c>
      <c r="CA60" s="4">
        <v>5</v>
      </c>
      <c r="CB60" s="4">
        <v>4</v>
      </c>
    </row>
    <row r="61" spans="1:80" ht="14" x14ac:dyDescent="0.15">
      <c r="A61" s="20" t="str">
        <f t="shared" si="0"/>
        <v>KundenorientierungKL[SQ001]</v>
      </c>
      <c r="B61" s="4" t="s">
        <v>1155</v>
      </c>
      <c r="C61" s="4">
        <v>3</v>
      </c>
      <c r="D61" s="4">
        <v>5</v>
      </c>
      <c r="E61" s="4">
        <v>4</v>
      </c>
      <c r="F61" s="4">
        <v>2</v>
      </c>
      <c r="G61" s="4">
        <v>2</v>
      </c>
      <c r="H61" s="4">
        <v>5</v>
      </c>
      <c r="I61" s="4">
        <v>3</v>
      </c>
      <c r="J61" s="4">
        <v>5</v>
      </c>
      <c r="K61" s="4">
        <v>4</v>
      </c>
      <c r="L61" s="4">
        <v>4</v>
      </c>
      <c r="M61" s="4">
        <v>3</v>
      </c>
      <c r="N61" s="4">
        <v>5</v>
      </c>
      <c r="O61" s="4">
        <v>5</v>
      </c>
      <c r="P61" s="4">
        <v>4</v>
      </c>
      <c r="Q61" s="4">
        <v>5</v>
      </c>
      <c r="R61" s="4">
        <v>4</v>
      </c>
      <c r="S61" s="4">
        <v>4</v>
      </c>
      <c r="T61" s="4">
        <v>4</v>
      </c>
      <c r="U61" s="4">
        <v>4</v>
      </c>
      <c r="V61" s="4">
        <v>4</v>
      </c>
      <c r="W61" s="4">
        <v>4</v>
      </c>
      <c r="X61" s="4">
        <v>4</v>
      </c>
      <c r="Y61" s="4">
        <v>4</v>
      </c>
      <c r="Z61" s="4">
        <v>2</v>
      </c>
      <c r="AA61" s="4">
        <v>4</v>
      </c>
      <c r="AB61" s="4">
        <v>4</v>
      </c>
      <c r="AC61" s="4">
        <v>5</v>
      </c>
      <c r="AD61" s="4">
        <v>5</v>
      </c>
      <c r="AE61" s="4">
        <v>4</v>
      </c>
      <c r="AF61" s="4">
        <v>1</v>
      </c>
      <c r="AG61" s="4">
        <v>5</v>
      </c>
      <c r="AH61" s="4">
        <v>4</v>
      </c>
      <c r="AI61" s="4">
        <v>4</v>
      </c>
      <c r="AJ61" s="4">
        <v>5</v>
      </c>
      <c r="AK61" s="4">
        <v>4</v>
      </c>
      <c r="AL61" s="4">
        <v>5</v>
      </c>
      <c r="AM61" s="4">
        <v>3</v>
      </c>
      <c r="AN61" s="4">
        <v>4</v>
      </c>
      <c r="AO61" s="4">
        <v>4</v>
      </c>
      <c r="AP61" s="4">
        <v>4</v>
      </c>
      <c r="AQ61" s="4">
        <v>5</v>
      </c>
      <c r="AR61" s="4">
        <v>4</v>
      </c>
      <c r="AS61" s="4">
        <v>3</v>
      </c>
      <c r="AT61" s="4">
        <v>4</v>
      </c>
      <c r="AU61" s="4">
        <v>2</v>
      </c>
      <c r="AW61" s="4">
        <v>4</v>
      </c>
      <c r="AX61" s="4">
        <v>4</v>
      </c>
      <c r="AY61" s="4">
        <v>5</v>
      </c>
      <c r="AZ61" s="4">
        <v>3</v>
      </c>
      <c r="BA61" s="4">
        <v>4</v>
      </c>
      <c r="BB61" s="4">
        <v>5</v>
      </c>
      <c r="BC61" s="4">
        <v>4</v>
      </c>
      <c r="BD61" s="4">
        <v>3</v>
      </c>
      <c r="BE61" s="4">
        <v>4</v>
      </c>
      <c r="BF61" s="4">
        <v>5</v>
      </c>
      <c r="BG61" s="4">
        <v>5</v>
      </c>
      <c r="BH61" s="4">
        <v>4</v>
      </c>
      <c r="BI61" s="4">
        <v>4</v>
      </c>
      <c r="BJ61" s="4">
        <v>4</v>
      </c>
      <c r="BL61" s="4">
        <v>4</v>
      </c>
      <c r="BM61" s="4">
        <v>3</v>
      </c>
      <c r="BN61" s="4">
        <v>4</v>
      </c>
      <c r="BO61" s="4">
        <v>4</v>
      </c>
      <c r="BP61" s="4">
        <v>4</v>
      </c>
      <c r="BQ61" s="4">
        <v>3</v>
      </c>
      <c r="BR61" s="4">
        <v>4</v>
      </c>
      <c r="BS61" s="4">
        <v>3</v>
      </c>
      <c r="BT61" s="4">
        <v>5</v>
      </c>
      <c r="BU61" s="4">
        <v>5</v>
      </c>
      <c r="BV61" s="4">
        <v>5</v>
      </c>
      <c r="BW61" s="4">
        <v>5</v>
      </c>
      <c r="BX61" s="4">
        <v>1</v>
      </c>
      <c r="BY61" s="4">
        <v>4</v>
      </c>
      <c r="BZ61" s="4">
        <v>5</v>
      </c>
      <c r="CA61" s="4">
        <v>5</v>
      </c>
      <c r="CB61" s="4">
        <v>4</v>
      </c>
    </row>
    <row r="62" spans="1:80" ht="14" x14ac:dyDescent="0.15">
      <c r="A62" s="20" t="str">
        <f t="shared" si="0"/>
        <v>KundenorientierungKL[SQ002]</v>
      </c>
      <c r="B62" s="4" t="s">
        <v>1156</v>
      </c>
      <c r="C62" s="4">
        <v>3</v>
      </c>
      <c r="D62" s="4">
        <v>5</v>
      </c>
      <c r="E62" s="4">
        <v>3</v>
      </c>
      <c r="F62" s="4">
        <v>1</v>
      </c>
      <c r="G62" s="4">
        <v>3</v>
      </c>
      <c r="H62" s="4">
        <v>4</v>
      </c>
      <c r="I62" s="4">
        <v>2</v>
      </c>
      <c r="J62" s="4">
        <v>2</v>
      </c>
      <c r="K62" s="4">
        <v>4</v>
      </c>
      <c r="L62" s="4">
        <v>3</v>
      </c>
      <c r="M62" s="4">
        <v>2</v>
      </c>
      <c r="N62" s="4">
        <v>5</v>
      </c>
      <c r="O62" s="4">
        <v>4</v>
      </c>
      <c r="P62" s="4">
        <v>3</v>
      </c>
      <c r="Q62" s="4">
        <v>4</v>
      </c>
      <c r="R62" s="4">
        <v>5</v>
      </c>
      <c r="S62" s="4">
        <v>3</v>
      </c>
      <c r="T62" s="4">
        <v>4</v>
      </c>
      <c r="U62" s="4">
        <v>4</v>
      </c>
      <c r="V62" s="4">
        <v>4</v>
      </c>
      <c r="W62" s="4">
        <v>2</v>
      </c>
      <c r="X62" s="4">
        <v>5</v>
      </c>
      <c r="Y62" s="4">
        <v>4</v>
      </c>
      <c r="Z62" s="4">
        <v>2</v>
      </c>
      <c r="AA62" s="4">
        <v>3</v>
      </c>
      <c r="AB62" s="4">
        <v>4</v>
      </c>
      <c r="AC62" s="4">
        <v>4</v>
      </c>
      <c r="AD62" s="4">
        <v>3</v>
      </c>
      <c r="AE62" s="4">
        <v>3</v>
      </c>
      <c r="AF62" s="4">
        <v>2</v>
      </c>
      <c r="AG62" s="4">
        <v>5</v>
      </c>
      <c r="AH62" s="4">
        <v>4</v>
      </c>
      <c r="AI62" s="4">
        <v>3</v>
      </c>
      <c r="AJ62" s="4">
        <v>4</v>
      </c>
      <c r="AK62" s="4">
        <v>4</v>
      </c>
      <c r="AL62" s="4">
        <v>4</v>
      </c>
      <c r="AM62" s="4">
        <v>2</v>
      </c>
      <c r="AN62" s="4">
        <v>2</v>
      </c>
      <c r="AO62" s="4">
        <v>2</v>
      </c>
      <c r="AP62" s="4">
        <v>3</v>
      </c>
      <c r="AQ62" s="4">
        <v>4</v>
      </c>
      <c r="AR62" s="4">
        <v>4</v>
      </c>
      <c r="AS62" s="4">
        <v>3</v>
      </c>
      <c r="AT62" s="4">
        <v>3</v>
      </c>
      <c r="AU62" s="4">
        <v>2</v>
      </c>
      <c r="AW62" s="4">
        <v>3</v>
      </c>
      <c r="AX62" s="4">
        <v>3</v>
      </c>
      <c r="AY62" s="4">
        <v>4</v>
      </c>
      <c r="AZ62" s="4">
        <v>2</v>
      </c>
      <c r="BA62" s="4">
        <v>4</v>
      </c>
      <c r="BB62" s="4">
        <v>4</v>
      </c>
      <c r="BC62" s="4">
        <v>4</v>
      </c>
      <c r="BD62" s="4">
        <v>3</v>
      </c>
      <c r="BE62" s="4">
        <v>3</v>
      </c>
      <c r="BF62" s="4">
        <v>4</v>
      </c>
      <c r="BG62" s="4">
        <v>5</v>
      </c>
      <c r="BH62" s="4">
        <v>4</v>
      </c>
      <c r="BI62" s="4">
        <v>4</v>
      </c>
      <c r="BJ62" s="4">
        <v>3</v>
      </c>
      <c r="BL62" s="4">
        <v>4</v>
      </c>
      <c r="BM62" s="4">
        <v>4</v>
      </c>
      <c r="BN62" s="4">
        <v>4</v>
      </c>
      <c r="BO62" s="4">
        <v>4</v>
      </c>
      <c r="BP62" s="4">
        <v>4</v>
      </c>
      <c r="BQ62" s="4">
        <v>3</v>
      </c>
      <c r="BR62" s="4">
        <v>3</v>
      </c>
      <c r="BS62" s="4">
        <v>3</v>
      </c>
      <c r="BT62" s="4">
        <v>4</v>
      </c>
      <c r="BU62" s="4">
        <v>3</v>
      </c>
      <c r="BV62" s="4">
        <v>5</v>
      </c>
      <c r="BW62" s="4">
        <v>4</v>
      </c>
      <c r="BX62" s="4">
        <v>1</v>
      </c>
      <c r="BY62" s="4">
        <v>4</v>
      </c>
      <c r="BZ62" s="4">
        <v>1</v>
      </c>
      <c r="CA62" s="4">
        <v>5</v>
      </c>
      <c r="CB62" s="4">
        <v>4</v>
      </c>
    </row>
    <row r="63" spans="1:80" ht="14" x14ac:dyDescent="0.15">
      <c r="A63" s="20" t="str">
        <f t="shared" si="0"/>
        <v>KundenorientierungKL[SQ003]</v>
      </c>
      <c r="B63" s="4" t="s">
        <v>1157</v>
      </c>
      <c r="C63" s="4">
        <v>3</v>
      </c>
      <c r="D63" s="4">
        <v>5</v>
      </c>
      <c r="E63" s="4">
        <v>2</v>
      </c>
      <c r="F63" s="4">
        <v>1</v>
      </c>
      <c r="G63" s="4">
        <v>3</v>
      </c>
      <c r="H63" s="4">
        <v>4</v>
      </c>
      <c r="I63" s="4">
        <v>3</v>
      </c>
      <c r="J63" s="4">
        <v>5</v>
      </c>
      <c r="K63" s="4">
        <v>3</v>
      </c>
      <c r="L63" s="4">
        <v>2</v>
      </c>
      <c r="M63" s="4">
        <v>4</v>
      </c>
      <c r="N63" s="4">
        <v>5</v>
      </c>
      <c r="O63" s="4">
        <v>4</v>
      </c>
      <c r="P63" s="4">
        <v>3</v>
      </c>
      <c r="Q63" s="4">
        <v>4</v>
      </c>
      <c r="R63" s="4">
        <v>5</v>
      </c>
      <c r="S63" s="4">
        <v>4</v>
      </c>
      <c r="T63" s="4">
        <v>4</v>
      </c>
      <c r="U63" s="4">
        <v>3</v>
      </c>
      <c r="V63" s="4">
        <v>4</v>
      </c>
      <c r="W63" s="4">
        <v>3</v>
      </c>
      <c r="X63" s="4">
        <v>4</v>
      </c>
      <c r="Y63" s="4">
        <v>4</v>
      </c>
      <c r="Z63" s="4">
        <v>3</v>
      </c>
      <c r="AA63" s="4">
        <v>4</v>
      </c>
      <c r="AB63" s="4">
        <v>4</v>
      </c>
      <c r="AC63" s="4">
        <v>5</v>
      </c>
      <c r="AD63" s="4">
        <v>4</v>
      </c>
      <c r="AE63" s="4">
        <v>2</v>
      </c>
      <c r="AF63" s="4">
        <v>1</v>
      </c>
      <c r="AG63" s="4">
        <v>5</v>
      </c>
      <c r="AH63" s="4">
        <v>5</v>
      </c>
      <c r="AI63" s="4">
        <v>3</v>
      </c>
      <c r="AJ63" s="4">
        <v>5</v>
      </c>
      <c r="AK63" s="4">
        <v>5</v>
      </c>
      <c r="AL63" s="4">
        <v>4</v>
      </c>
      <c r="AM63" s="4">
        <v>2</v>
      </c>
      <c r="AN63" s="4">
        <v>4</v>
      </c>
      <c r="AO63" s="4">
        <v>3</v>
      </c>
      <c r="AP63" s="4">
        <v>3</v>
      </c>
      <c r="AQ63" s="4">
        <v>5</v>
      </c>
      <c r="AR63" s="4">
        <v>3</v>
      </c>
      <c r="AS63" s="4">
        <v>4</v>
      </c>
      <c r="AT63" s="4">
        <v>3</v>
      </c>
      <c r="AU63" s="4">
        <v>2</v>
      </c>
      <c r="AW63" s="4">
        <v>2</v>
      </c>
      <c r="AX63" s="4">
        <v>3</v>
      </c>
      <c r="AY63" s="4">
        <v>5</v>
      </c>
      <c r="AZ63" s="4">
        <v>3</v>
      </c>
      <c r="BA63" s="4">
        <v>3</v>
      </c>
      <c r="BB63" s="4">
        <v>4</v>
      </c>
      <c r="BC63" s="4">
        <v>5</v>
      </c>
      <c r="BD63" s="4">
        <v>4</v>
      </c>
      <c r="BE63" s="4">
        <v>2</v>
      </c>
      <c r="BF63" s="4">
        <v>5</v>
      </c>
      <c r="BG63" s="4">
        <v>4</v>
      </c>
      <c r="BH63" s="4">
        <v>4</v>
      </c>
      <c r="BI63" s="4">
        <v>4</v>
      </c>
      <c r="BJ63" s="4">
        <v>3</v>
      </c>
      <c r="BL63" s="4">
        <v>5</v>
      </c>
      <c r="BM63" s="4">
        <v>4</v>
      </c>
      <c r="BN63" s="4">
        <v>4</v>
      </c>
      <c r="BO63" s="4">
        <v>5</v>
      </c>
      <c r="BP63" s="4">
        <v>4</v>
      </c>
      <c r="BQ63" s="4">
        <v>3</v>
      </c>
      <c r="BR63" s="4">
        <v>4</v>
      </c>
      <c r="BS63" s="4">
        <v>2</v>
      </c>
      <c r="BT63" s="4">
        <v>4</v>
      </c>
      <c r="BU63" s="4">
        <v>4</v>
      </c>
      <c r="BV63" s="4">
        <v>5</v>
      </c>
      <c r="BW63" s="4">
        <v>5</v>
      </c>
      <c r="BX63" s="4">
        <v>1</v>
      </c>
      <c r="BY63" s="4">
        <v>5</v>
      </c>
      <c r="BZ63" s="4">
        <v>3</v>
      </c>
      <c r="CA63" s="4">
        <v>5</v>
      </c>
      <c r="CB63" s="4">
        <v>5</v>
      </c>
    </row>
    <row r="64" spans="1:80" ht="14" x14ac:dyDescent="0.15">
      <c r="A64" s="20" t="str">
        <f t="shared" si="0"/>
        <v>KundenorientierungKL[SQ004]</v>
      </c>
      <c r="B64" s="4" t="s">
        <v>1158</v>
      </c>
      <c r="C64" s="4">
        <v>3</v>
      </c>
      <c r="D64" s="4">
        <v>5</v>
      </c>
      <c r="E64" s="4">
        <v>2</v>
      </c>
      <c r="F64" s="4">
        <v>1</v>
      </c>
      <c r="G64" s="4">
        <v>3</v>
      </c>
      <c r="H64" s="4">
        <v>4</v>
      </c>
      <c r="I64" s="4">
        <v>3</v>
      </c>
      <c r="J64" s="4">
        <v>5</v>
      </c>
      <c r="K64" s="4">
        <v>4</v>
      </c>
      <c r="L64" s="4">
        <v>3</v>
      </c>
      <c r="M64" s="4">
        <v>4</v>
      </c>
      <c r="N64" s="4">
        <v>5</v>
      </c>
      <c r="O64" s="4">
        <v>4</v>
      </c>
      <c r="P64" s="4">
        <v>4</v>
      </c>
      <c r="Q64" s="4">
        <v>4</v>
      </c>
      <c r="R64" s="4">
        <v>5</v>
      </c>
      <c r="S64" s="4">
        <v>4</v>
      </c>
      <c r="T64" s="4">
        <v>4</v>
      </c>
      <c r="U64" s="4">
        <v>2</v>
      </c>
      <c r="V64" s="4">
        <v>4</v>
      </c>
      <c r="W64" s="4">
        <v>3</v>
      </c>
      <c r="X64" s="4">
        <v>4</v>
      </c>
      <c r="Y64" s="4">
        <v>4</v>
      </c>
      <c r="Z64" s="4">
        <v>4</v>
      </c>
      <c r="AA64" s="4">
        <v>4</v>
      </c>
      <c r="AB64" s="4">
        <v>4</v>
      </c>
      <c r="AC64" s="4">
        <v>5</v>
      </c>
      <c r="AD64" s="4">
        <v>4</v>
      </c>
      <c r="AE64" s="4">
        <v>3</v>
      </c>
      <c r="AF64" s="4">
        <v>2</v>
      </c>
      <c r="AG64" s="4">
        <v>5</v>
      </c>
      <c r="AH64" s="4">
        <v>4</v>
      </c>
      <c r="AI64" s="4">
        <v>3</v>
      </c>
      <c r="AJ64" s="4">
        <v>4</v>
      </c>
      <c r="AK64" s="4">
        <v>4</v>
      </c>
      <c r="AL64" s="4">
        <v>4</v>
      </c>
      <c r="AM64" s="4">
        <v>3</v>
      </c>
      <c r="AN64" s="4">
        <v>4</v>
      </c>
      <c r="AO64" s="4">
        <v>4</v>
      </c>
      <c r="AP64" s="4">
        <v>4</v>
      </c>
      <c r="AQ64" s="4">
        <v>5</v>
      </c>
      <c r="AR64" s="4">
        <v>4</v>
      </c>
      <c r="AS64" s="4">
        <v>3</v>
      </c>
      <c r="AT64" s="4">
        <v>2</v>
      </c>
      <c r="AU64" s="4">
        <v>1</v>
      </c>
      <c r="AW64" s="4">
        <v>2</v>
      </c>
      <c r="AX64" s="4">
        <v>3</v>
      </c>
      <c r="AY64" s="4">
        <v>5</v>
      </c>
      <c r="AZ64" s="4">
        <v>3</v>
      </c>
      <c r="BA64" s="4">
        <v>4</v>
      </c>
      <c r="BB64" s="4">
        <v>4</v>
      </c>
      <c r="BC64" s="4">
        <v>4</v>
      </c>
      <c r="BD64" s="4">
        <v>3</v>
      </c>
      <c r="BE64" s="4">
        <v>3</v>
      </c>
      <c r="BF64" s="4">
        <v>5</v>
      </c>
      <c r="BG64" s="4">
        <v>5</v>
      </c>
      <c r="BH64" s="4">
        <v>4</v>
      </c>
      <c r="BI64" s="4">
        <v>4</v>
      </c>
      <c r="BJ64" s="4">
        <v>3</v>
      </c>
      <c r="BL64" s="4">
        <v>4</v>
      </c>
      <c r="BM64" s="4">
        <v>4</v>
      </c>
      <c r="BN64" s="4">
        <v>4</v>
      </c>
      <c r="BO64" s="4">
        <v>4</v>
      </c>
      <c r="BP64" s="4">
        <v>4</v>
      </c>
      <c r="BQ64" s="4">
        <v>3</v>
      </c>
      <c r="BR64" s="4">
        <v>4</v>
      </c>
      <c r="BS64" s="4">
        <v>2</v>
      </c>
      <c r="BT64" s="4">
        <v>4</v>
      </c>
      <c r="BU64" s="4">
        <v>4</v>
      </c>
      <c r="BV64" s="4">
        <v>5</v>
      </c>
      <c r="BW64" s="4">
        <v>5</v>
      </c>
      <c r="BX64" s="4">
        <v>1</v>
      </c>
      <c r="BY64" s="4">
        <v>5</v>
      </c>
      <c r="BZ64" s="4">
        <v>3</v>
      </c>
      <c r="CA64" s="4">
        <v>5</v>
      </c>
      <c r="CB64" s="4">
        <v>5</v>
      </c>
    </row>
    <row r="65" spans="1:80" ht="14" x14ac:dyDescent="0.15">
      <c r="A65" s="20" t="str">
        <f t="shared" si="0"/>
        <v>KundenorientierungKL[SQ005]</v>
      </c>
      <c r="B65" s="4" t="s">
        <v>1159</v>
      </c>
      <c r="C65" s="4">
        <v>3</v>
      </c>
      <c r="D65" s="4">
        <v>5</v>
      </c>
      <c r="E65" s="4">
        <v>3</v>
      </c>
      <c r="F65" s="4">
        <v>2</v>
      </c>
      <c r="G65" s="4">
        <v>3</v>
      </c>
      <c r="H65" s="4">
        <v>5</v>
      </c>
      <c r="I65" s="4">
        <v>3</v>
      </c>
      <c r="J65" s="4">
        <v>5</v>
      </c>
      <c r="K65" s="4">
        <v>4</v>
      </c>
      <c r="L65" s="4">
        <v>3</v>
      </c>
      <c r="M65" s="4">
        <v>4</v>
      </c>
      <c r="N65" s="4">
        <v>5</v>
      </c>
      <c r="O65" s="4">
        <v>3</v>
      </c>
      <c r="P65" s="4">
        <v>4</v>
      </c>
      <c r="Q65" s="4">
        <v>5</v>
      </c>
      <c r="R65" s="4">
        <v>5</v>
      </c>
      <c r="S65" s="4">
        <v>4</v>
      </c>
      <c r="T65" s="4">
        <v>3</v>
      </c>
      <c r="U65" s="4">
        <v>3</v>
      </c>
      <c r="V65" s="4">
        <v>4</v>
      </c>
      <c r="W65" s="4">
        <v>3</v>
      </c>
      <c r="X65" s="4">
        <v>5</v>
      </c>
      <c r="Y65" s="4">
        <v>4</v>
      </c>
      <c r="Z65" s="4">
        <v>2</v>
      </c>
      <c r="AA65" s="4">
        <v>4</v>
      </c>
      <c r="AB65" s="4">
        <v>4</v>
      </c>
      <c r="AC65" s="4">
        <v>4</v>
      </c>
      <c r="AD65" s="4">
        <v>4</v>
      </c>
      <c r="AE65" s="4">
        <v>4</v>
      </c>
      <c r="AF65" s="4">
        <v>1</v>
      </c>
      <c r="AG65" s="4">
        <v>5</v>
      </c>
      <c r="AH65" s="4">
        <v>4</v>
      </c>
      <c r="AI65" s="4">
        <v>3</v>
      </c>
      <c r="AJ65" s="4">
        <v>5</v>
      </c>
      <c r="AK65" s="4">
        <v>3</v>
      </c>
      <c r="AL65" s="4">
        <v>5</v>
      </c>
      <c r="AM65" s="4">
        <v>2</v>
      </c>
      <c r="AN65" s="4">
        <v>4</v>
      </c>
      <c r="AO65" s="4">
        <v>5</v>
      </c>
      <c r="AP65" s="4">
        <v>4</v>
      </c>
      <c r="AQ65" s="4">
        <v>5</v>
      </c>
      <c r="AR65" s="4">
        <v>4</v>
      </c>
      <c r="AS65" s="4">
        <v>3</v>
      </c>
      <c r="AT65" s="4">
        <v>2</v>
      </c>
      <c r="AU65" s="4">
        <v>2</v>
      </c>
      <c r="AW65" s="4">
        <v>3</v>
      </c>
      <c r="AX65" s="4">
        <v>3</v>
      </c>
      <c r="AY65" s="4">
        <v>5</v>
      </c>
      <c r="AZ65" s="4">
        <v>3</v>
      </c>
      <c r="BA65" s="4">
        <v>4</v>
      </c>
      <c r="BB65" s="4">
        <v>4</v>
      </c>
      <c r="BC65" s="4">
        <v>4</v>
      </c>
      <c r="BD65" s="4">
        <v>4</v>
      </c>
      <c r="BE65" s="4">
        <v>3</v>
      </c>
      <c r="BF65" s="4">
        <v>4</v>
      </c>
      <c r="BG65" s="4">
        <v>2</v>
      </c>
      <c r="BH65" s="4">
        <v>4</v>
      </c>
      <c r="BI65" s="4">
        <v>4</v>
      </c>
      <c r="BJ65" s="4">
        <v>4</v>
      </c>
      <c r="BL65" s="4">
        <v>5</v>
      </c>
      <c r="BM65" s="4">
        <v>3</v>
      </c>
      <c r="BN65" s="4">
        <v>4</v>
      </c>
      <c r="BO65" s="4">
        <v>5</v>
      </c>
      <c r="BP65" s="4">
        <v>4</v>
      </c>
      <c r="BQ65" s="4">
        <v>3</v>
      </c>
      <c r="BR65" s="4">
        <v>4</v>
      </c>
      <c r="BS65" s="4">
        <v>2</v>
      </c>
      <c r="BT65" s="4">
        <v>4</v>
      </c>
      <c r="BU65" s="4">
        <v>5</v>
      </c>
      <c r="BV65" s="4">
        <v>5</v>
      </c>
      <c r="BW65" s="4">
        <v>5</v>
      </c>
      <c r="BX65" s="4">
        <v>2</v>
      </c>
      <c r="BY65" s="4">
        <v>5</v>
      </c>
      <c r="BZ65" s="4">
        <v>4</v>
      </c>
      <c r="CA65" s="4">
        <v>5</v>
      </c>
      <c r="CB65" s="4">
        <v>5</v>
      </c>
    </row>
    <row r="66" spans="1:80" ht="14" x14ac:dyDescent="0.15">
      <c r="A66" s="20" t="str">
        <f t="shared" si="0"/>
        <v>KundenorientierungKL[SQ006]</v>
      </c>
      <c r="B66" s="4" t="s">
        <v>1160</v>
      </c>
      <c r="C66" s="4">
        <v>3</v>
      </c>
      <c r="D66" s="4">
        <v>5</v>
      </c>
      <c r="E66" s="4">
        <v>3</v>
      </c>
      <c r="F66" s="4">
        <v>1</v>
      </c>
      <c r="G66" s="4">
        <v>3</v>
      </c>
      <c r="H66" s="4">
        <v>4</v>
      </c>
      <c r="I66" s="4">
        <v>3</v>
      </c>
      <c r="J66" s="4">
        <v>5</v>
      </c>
      <c r="K66" s="4">
        <v>4</v>
      </c>
      <c r="L66" s="4">
        <v>4</v>
      </c>
      <c r="M66" s="4">
        <v>3</v>
      </c>
      <c r="N66" s="4">
        <v>5</v>
      </c>
      <c r="O66" s="4">
        <v>3</v>
      </c>
      <c r="P66" s="4">
        <v>4</v>
      </c>
      <c r="Q66" s="4">
        <v>5</v>
      </c>
      <c r="R66" s="4">
        <v>5</v>
      </c>
      <c r="S66" s="4">
        <v>4</v>
      </c>
      <c r="T66" s="4">
        <v>4</v>
      </c>
      <c r="U66" s="4">
        <v>4</v>
      </c>
      <c r="V66" s="4">
        <v>3</v>
      </c>
      <c r="W66" s="4">
        <v>3</v>
      </c>
      <c r="X66" s="4">
        <v>4</v>
      </c>
      <c r="Y66" s="4">
        <v>4</v>
      </c>
      <c r="Z66" s="4">
        <v>1</v>
      </c>
      <c r="AA66" s="4">
        <v>4</v>
      </c>
      <c r="AB66" s="4">
        <v>4</v>
      </c>
      <c r="AC66" s="4">
        <v>4</v>
      </c>
      <c r="AD66" s="4">
        <v>4</v>
      </c>
      <c r="AE66" s="4">
        <v>3</v>
      </c>
      <c r="AF66" s="4">
        <v>2</v>
      </c>
      <c r="AG66" s="4">
        <v>5</v>
      </c>
      <c r="AH66" s="4">
        <v>4</v>
      </c>
      <c r="AI66" s="4">
        <v>4</v>
      </c>
      <c r="AJ66" s="4">
        <v>5</v>
      </c>
      <c r="AK66" s="4">
        <v>4</v>
      </c>
      <c r="AL66" s="4">
        <v>4</v>
      </c>
      <c r="AM66" s="4">
        <v>3</v>
      </c>
      <c r="AN66" s="4">
        <v>4</v>
      </c>
      <c r="AO66" s="4">
        <v>4</v>
      </c>
      <c r="AP66" s="4">
        <v>3</v>
      </c>
      <c r="AQ66" s="4">
        <v>5</v>
      </c>
      <c r="AR66" s="4">
        <v>4</v>
      </c>
      <c r="AS66" s="4">
        <v>3</v>
      </c>
      <c r="AT66" s="4">
        <v>2</v>
      </c>
      <c r="AU66" s="4">
        <v>2</v>
      </c>
      <c r="AW66" s="4">
        <v>2</v>
      </c>
      <c r="AX66" s="4">
        <v>3</v>
      </c>
      <c r="AY66" s="4">
        <v>5</v>
      </c>
      <c r="AZ66" s="4">
        <v>3</v>
      </c>
      <c r="BA66" s="4">
        <v>4</v>
      </c>
      <c r="BB66" s="4">
        <v>4</v>
      </c>
      <c r="BC66" s="4">
        <v>4</v>
      </c>
      <c r="BD66" s="4">
        <v>4</v>
      </c>
      <c r="BE66" s="4">
        <v>3</v>
      </c>
      <c r="BF66" s="4">
        <v>5</v>
      </c>
      <c r="BG66" s="4">
        <v>3</v>
      </c>
      <c r="BH66" s="4">
        <v>4</v>
      </c>
      <c r="BI66" s="4">
        <v>4</v>
      </c>
      <c r="BJ66" s="4">
        <v>3</v>
      </c>
      <c r="BL66" s="4">
        <v>4</v>
      </c>
      <c r="BM66" s="4">
        <v>4</v>
      </c>
      <c r="BN66" s="4">
        <v>4</v>
      </c>
      <c r="BO66" s="4">
        <v>5</v>
      </c>
      <c r="BP66" s="4">
        <v>4</v>
      </c>
      <c r="BQ66" s="4">
        <v>3</v>
      </c>
      <c r="BR66" s="4">
        <v>4</v>
      </c>
      <c r="BS66" s="4">
        <v>2</v>
      </c>
      <c r="BT66" s="4">
        <v>4</v>
      </c>
      <c r="BU66" s="4">
        <v>4</v>
      </c>
      <c r="BV66" s="4">
        <v>4</v>
      </c>
      <c r="BW66" s="4">
        <v>5</v>
      </c>
      <c r="BX66" s="4">
        <v>4</v>
      </c>
      <c r="BY66" s="4">
        <v>4</v>
      </c>
      <c r="BZ66" s="4">
        <v>5</v>
      </c>
      <c r="CA66" s="4">
        <v>5</v>
      </c>
      <c r="CB66" s="4">
        <v>5</v>
      </c>
    </row>
    <row r="67" spans="1:80" ht="14" x14ac:dyDescent="0.15">
      <c r="A67" s="20" t="str">
        <f t="shared" si="0"/>
        <v>KompetenzBeraterKL[SQ001]</v>
      </c>
      <c r="B67" s="4" t="s">
        <v>262</v>
      </c>
      <c r="C67" s="4">
        <v>3</v>
      </c>
      <c r="D67" s="4">
        <v>5</v>
      </c>
      <c r="E67" s="4">
        <v>4</v>
      </c>
      <c r="F67" s="4">
        <v>1</v>
      </c>
      <c r="G67" s="4">
        <v>3</v>
      </c>
      <c r="H67" s="4">
        <v>5</v>
      </c>
      <c r="I67" s="4">
        <v>3</v>
      </c>
      <c r="J67" s="4">
        <v>5</v>
      </c>
      <c r="K67" s="4">
        <v>3</v>
      </c>
      <c r="L67" s="4">
        <v>5</v>
      </c>
      <c r="M67" s="4">
        <v>3</v>
      </c>
      <c r="N67" s="4">
        <v>5</v>
      </c>
      <c r="O67" s="4">
        <v>4</v>
      </c>
      <c r="P67" s="4">
        <v>3</v>
      </c>
      <c r="Q67" s="4">
        <v>5</v>
      </c>
      <c r="R67" s="4">
        <v>5</v>
      </c>
      <c r="S67" s="4">
        <v>3</v>
      </c>
      <c r="T67" s="4">
        <v>4</v>
      </c>
      <c r="U67" s="4">
        <v>4</v>
      </c>
      <c r="V67" s="4">
        <v>4</v>
      </c>
      <c r="W67" s="4">
        <v>3</v>
      </c>
      <c r="X67" s="4">
        <v>5</v>
      </c>
      <c r="Y67" s="4">
        <v>4</v>
      </c>
      <c r="Z67" s="4">
        <v>2</v>
      </c>
      <c r="AA67" s="4">
        <v>4</v>
      </c>
      <c r="AB67" s="4">
        <v>5</v>
      </c>
      <c r="AC67" s="4">
        <v>4</v>
      </c>
      <c r="AD67" s="4">
        <v>4</v>
      </c>
      <c r="AE67" s="4">
        <v>3</v>
      </c>
      <c r="AF67" s="4">
        <v>2</v>
      </c>
      <c r="AG67" s="4">
        <v>5</v>
      </c>
      <c r="AH67" s="4">
        <v>4</v>
      </c>
      <c r="AI67" s="4">
        <v>3</v>
      </c>
      <c r="AJ67" s="4">
        <v>5</v>
      </c>
      <c r="AK67" s="4">
        <v>5</v>
      </c>
      <c r="AL67" s="4">
        <v>4</v>
      </c>
      <c r="AM67" s="4">
        <v>4</v>
      </c>
      <c r="AN67" s="4">
        <v>4</v>
      </c>
      <c r="AO67" s="4">
        <v>3</v>
      </c>
      <c r="AP67" s="4">
        <v>5</v>
      </c>
      <c r="AQ67" s="4">
        <v>5</v>
      </c>
      <c r="AR67" s="4">
        <v>4</v>
      </c>
      <c r="AS67" s="4">
        <v>2</v>
      </c>
      <c r="AT67" s="4">
        <v>4</v>
      </c>
      <c r="AU67" s="4">
        <v>1</v>
      </c>
      <c r="AW67" s="4">
        <v>4</v>
      </c>
      <c r="AX67" s="4">
        <v>4</v>
      </c>
      <c r="AY67" s="4">
        <v>5</v>
      </c>
      <c r="AZ67" s="4">
        <v>4</v>
      </c>
      <c r="BA67" s="4">
        <v>4</v>
      </c>
      <c r="BB67" s="4">
        <v>4</v>
      </c>
      <c r="BC67" s="4">
        <v>4</v>
      </c>
      <c r="BD67" s="4">
        <v>3</v>
      </c>
      <c r="BE67" s="4">
        <v>3</v>
      </c>
      <c r="BF67" s="4">
        <v>4</v>
      </c>
      <c r="BG67" s="4">
        <v>4</v>
      </c>
      <c r="BH67" s="4">
        <v>4</v>
      </c>
      <c r="BI67" s="4">
        <v>4</v>
      </c>
      <c r="BJ67" s="4">
        <v>3</v>
      </c>
      <c r="BL67" s="4">
        <v>5</v>
      </c>
      <c r="BM67" s="4">
        <v>3</v>
      </c>
      <c r="BN67" s="4">
        <v>4</v>
      </c>
      <c r="BO67" s="4">
        <v>5</v>
      </c>
      <c r="BP67" s="4">
        <v>4</v>
      </c>
      <c r="BQ67" s="4">
        <v>4</v>
      </c>
      <c r="BR67" s="4">
        <v>4</v>
      </c>
      <c r="BS67" s="4">
        <v>2</v>
      </c>
      <c r="BT67" s="4">
        <v>3</v>
      </c>
      <c r="BU67" s="4">
        <v>4</v>
      </c>
      <c r="BV67" s="4">
        <v>5</v>
      </c>
      <c r="BW67" s="4">
        <v>4</v>
      </c>
      <c r="BX67" s="4">
        <v>3</v>
      </c>
      <c r="BY67" s="4">
        <v>4</v>
      </c>
      <c r="BZ67" s="4">
        <v>4</v>
      </c>
      <c r="CA67" s="4">
        <v>5</v>
      </c>
      <c r="CB67" s="4">
        <v>4</v>
      </c>
    </row>
    <row r="68" spans="1:80" ht="14" x14ac:dyDescent="0.15">
      <c r="A68" s="20" t="str">
        <f t="shared" si="0"/>
        <v>KompetenzBeraterKL[SQ002]</v>
      </c>
      <c r="B68" s="4" t="s">
        <v>263</v>
      </c>
      <c r="C68" s="4">
        <v>3</v>
      </c>
      <c r="D68" s="4">
        <v>5</v>
      </c>
      <c r="E68" s="4">
        <v>3</v>
      </c>
      <c r="F68" s="4">
        <v>1</v>
      </c>
      <c r="G68" s="4">
        <v>3</v>
      </c>
      <c r="H68" s="4">
        <v>4</v>
      </c>
      <c r="I68" s="4">
        <v>3</v>
      </c>
      <c r="J68" s="4">
        <v>5</v>
      </c>
      <c r="K68" s="4">
        <v>4</v>
      </c>
      <c r="L68" s="4">
        <v>4</v>
      </c>
      <c r="M68" s="4">
        <v>3</v>
      </c>
      <c r="N68" s="4">
        <v>5</v>
      </c>
      <c r="O68" s="4">
        <v>4</v>
      </c>
      <c r="P68" s="4">
        <v>2</v>
      </c>
      <c r="Q68" s="4">
        <v>3</v>
      </c>
      <c r="R68" s="4">
        <v>5</v>
      </c>
      <c r="S68" s="4">
        <v>3</v>
      </c>
      <c r="T68" s="4">
        <v>4</v>
      </c>
      <c r="U68" s="4">
        <v>3</v>
      </c>
      <c r="V68" s="4">
        <v>4</v>
      </c>
      <c r="W68" s="4">
        <v>4</v>
      </c>
      <c r="X68" s="4">
        <v>4</v>
      </c>
      <c r="Y68" s="4">
        <v>4</v>
      </c>
      <c r="Z68" s="4">
        <v>3</v>
      </c>
      <c r="AA68" s="4">
        <v>4</v>
      </c>
      <c r="AB68" s="4">
        <v>3</v>
      </c>
      <c r="AC68" s="4">
        <v>4</v>
      </c>
      <c r="AD68" s="4">
        <v>4</v>
      </c>
      <c r="AE68" s="4">
        <v>2</v>
      </c>
      <c r="AF68" s="4">
        <v>3</v>
      </c>
      <c r="AG68" s="4">
        <v>5</v>
      </c>
      <c r="AH68" s="4">
        <v>4</v>
      </c>
      <c r="AI68" s="4">
        <v>3</v>
      </c>
      <c r="AJ68" s="4">
        <v>5</v>
      </c>
      <c r="AK68" s="4">
        <v>3</v>
      </c>
      <c r="AL68" s="4">
        <v>4</v>
      </c>
      <c r="AM68" s="4">
        <v>3</v>
      </c>
      <c r="AN68" s="4">
        <v>3</v>
      </c>
      <c r="AO68" s="4">
        <v>2</v>
      </c>
      <c r="AP68" s="4">
        <v>4</v>
      </c>
      <c r="AQ68" s="4">
        <v>3</v>
      </c>
      <c r="AR68" s="4">
        <v>3</v>
      </c>
      <c r="AS68" s="4">
        <v>2</v>
      </c>
      <c r="AT68" s="4">
        <v>3</v>
      </c>
      <c r="AU68" s="4">
        <v>1</v>
      </c>
      <c r="AW68" s="4">
        <v>2</v>
      </c>
      <c r="AX68" s="4">
        <v>3</v>
      </c>
      <c r="AY68" s="4">
        <v>5</v>
      </c>
      <c r="AZ68" s="4">
        <v>2</v>
      </c>
      <c r="BA68" s="4">
        <v>4</v>
      </c>
      <c r="BB68" s="4">
        <v>4</v>
      </c>
      <c r="BC68" s="4">
        <v>4</v>
      </c>
      <c r="BD68" s="4">
        <v>3</v>
      </c>
      <c r="BE68" s="4">
        <v>2</v>
      </c>
      <c r="BF68" s="4">
        <v>4</v>
      </c>
      <c r="BG68" s="4">
        <v>3</v>
      </c>
      <c r="BH68" s="4">
        <v>4</v>
      </c>
      <c r="BI68" s="4">
        <v>4</v>
      </c>
      <c r="BJ68" s="4">
        <v>2</v>
      </c>
      <c r="BL68" s="4">
        <v>5</v>
      </c>
      <c r="BM68" s="4">
        <v>3</v>
      </c>
      <c r="BN68" s="4">
        <v>4</v>
      </c>
      <c r="BO68" s="4">
        <v>5</v>
      </c>
      <c r="BP68" s="4">
        <v>3</v>
      </c>
      <c r="BQ68" s="4">
        <v>2</v>
      </c>
      <c r="BR68" s="4">
        <v>4</v>
      </c>
      <c r="BS68" s="4">
        <v>1</v>
      </c>
      <c r="BT68" s="4">
        <v>3</v>
      </c>
      <c r="BU68" s="4">
        <v>4</v>
      </c>
      <c r="BV68" s="4">
        <v>4</v>
      </c>
      <c r="BW68" s="4">
        <v>3</v>
      </c>
      <c r="BX68" s="4">
        <v>3</v>
      </c>
      <c r="BY68" s="4">
        <v>4</v>
      </c>
      <c r="BZ68" s="4">
        <v>1</v>
      </c>
      <c r="CA68" s="4">
        <v>5</v>
      </c>
      <c r="CB68" s="4">
        <v>4</v>
      </c>
    </row>
    <row r="69" spans="1:80" ht="14" x14ac:dyDescent="0.15">
      <c r="A69" s="20" t="str">
        <f t="shared" ref="A69:A133" si="1">LEFT(B69,(FIND(" ",B69,1)-2))</f>
        <v>KompetenzBeraterKL[SQ003]</v>
      </c>
      <c r="B69" s="4" t="s">
        <v>264</v>
      </c>
      <c r="C69" s="4">
        <v>3</v>
      </c>
      <c r="D69" s="4">
        <v>1</v>
      </c>
      <c r="E69" s="4">
        <v>3</v>
      </c>
      <c r="F69" s="4">
        <v>5</v>
      </c>
      <c r="G69" s="4">
        <v>3</v>
      </c>
      <c r="H69" s="4">
        <v>1</v>
      </c>
      <c r="I69" s="4">
        <v>3</v>
      </c>
      <c r="J69" s="4">
        <v>1</v>
      </c>
      <c r="K69" s="4">
        <v>4</v>
      </c>
      <c r="L69" s="4">
        <v>1</v>
      </c>
      <c r="M69" s="4">
        <v>3</v>
      </c>
      <c r="N69" s="4">
        <v>1</v>
      </c>
      <c r="O69" s="4">
        <v>1</v>
      </c>
      <c r="P69" s="4">
        <v>4</v>
      </c>
      <c r="Q69" s="4">
        <v>2</v>
      </c>
      <c r="R69" s="4">
        <v>1</v>
      </c>
      <c r="S69" s="4">
        <v>4</v>
      </c>
      <c r="T69" s="4">
        <v>4</v>
      </c>
      <c r="U69" s="4">
        <v>2</v>
      </c>
      <c r="V69" s="4">
        <v>1</v>
      </c>
      <c r="W69" s="4">
        <v>3</v>
      </c>
      <c r="X69" s="4">
        <v>1</v>
      </c>
      <c r="Y69" s="4">
        <v>4</v>
      </c>
      <c r="Z69" s="4">
        <v>2</v>
      </c>
      <c r="AA69" s="4">
        <v>4</v>
      </c>
      <c r="AB69" s="4">
        <v>2</v>
      </c>
      <c r="AC69" s="4">
        <v>4</v>
      </c>
      <c r="AD69" s="4">
        <v>2</v>
      </c>
      <c r="AE69" s="4">
        <v>4</v>
      </c>
      <c r="AF69" s="4">
        <v>5</v>
      </c>
      <c r="AG69" s="4">
        <v>1</v>
      </c>
      <c r="AH69" s="4">
        <v>2</v>
      </c>
      <c r="AI69" s="4">
        <v>2</v>
      </c>
      <c r="AJ69" s="4">
        <v>1</v>
      </c>
      <c r="AK69" s="4">
        <v>2</v>
      </c>
      <c r="AL69" s="4">
        <v>2</v>
      </c>
      <c r="AM69" s="4">
        <v>3</v>
      </c>
      <c r="AN69" s="4">
        <v>4</v>
      </c>
      <c r="AO69" s="4">
        <v>4</v>
      </c>
      <c r="AP69" s="4">
        <v>3</v>
      </c>
      <c r="AQ69" s="4">
        <v>4</v>
      </c>
      <c r="AR69" s="4">
        <v>2</v>
      </c>
      <c r="AS69" s="4">
        <v>4</v>
      </c>
      <c r="AT69" s="4">
        <v>1</v>
      </c>
      <c r="AU69" s="4">
        <v>4</v>
      </c>
      <c r="AW69" s="4">
        <v>3</v>
      </c>
      <c r="AX69" s="4">
        <v>2</v>
      </c>
      <c r="AY69" s="4">
        <v>1</v>
      </c>
      <c r="AZ69" s="4">
        <v>3</v>
      </c>
      <c r="BA69" s="4">
        <v>2</v>
      </c>
      <c r="BB69" s="4">
        <v>2</v>
      </c>
      <c r="BC69" s="4">
        <v>1</v>
      </c>
      <c r="BD69" s="4">
        <v>4</v>
      </c>
      <c r="BE69" s="4">
        <v>2</v>
      </c>
      <c r="BF69" s="4">
        <v>1</v>
      </c>
      <c r="BG69" s="4">
        <v>5</v>
      </c>
      <c r="BH69" s="4">
        <v>2</v>
      </c>
      <c r="BI69" s="4">
        <v>2</v>
      </c>
      <c r="BJ69" s="4">
        <v>3</v>
      </c>
      <c r="BL69" s="4">
        <v>1</v>
      </c>
      <c r="BM69" s="4">
        <v>2</v>
      </c>
      <c r="BN69" s="4">
        <v>1</v>
      </c>
      <c r="BO69" s="4">
        <v>1</v>
      </c>
      <c r="BP69" s="4">
        <v>3</v>
      </c>
      <c r="BQ69" s="4">
        <v>3</v>
      </c>
      <c r="BR69" s="4">
        <v>2</v>
      </c>
      <c r="BS69" s="4">
        <v>4</v>
      </c>
      <c r="BT69" s="4">
        <v>1</v>
      </c>
      <c r="BU69" s="4">
        <v>2</v>
      </c>
      <c r="BV69" s="4">
        <v>1</v>
      </c>
      <c r="BW69" s="4">
        <v>1</v>
      </c>
      <c r="BX69" s="4">
        <v>3</v>
      </c>
      <c r="BY69" s="4">
        <v>1</v>
      </c>
      <c r="BZ69" s="4">
        <v>5</v>
      </c>
      <c r="CA69" s="4">
        <v>4</v>
      </c>
      <c r="CB69" s="4">
        <v>2</v>
      </c>
    </row>
    <row r="70" spans="1:80" ht="14" x14ac:dyDescent="0.15">
      <c r="A70" s="20" t="str">
        <f t="shared" si="1"/>
        <v>KompetenzBeraterKL[SQ004]</v>
      </c>
      <c r="B70" s="4" t="s">
        <v>265</v>
      </c>
      <c r="C70" s="4">
        <v>3</v>
      </c>
      <c r="D70" s="4">
        <v>1</v>
      </c>
      <c r="E70" s="4">
        <v>4</v>
      </c>
      <c r="F70" s="4">
        <v>5</v>
      </c>
      <c r="G70" s="4">
        <v>3</v>
      </c>
      <c r="H70" s="4">
        <v>1</v>
      </c>
      <c r="I70" s="4">
        <v>3</v>
      </c>
      <c r="J70" s="4">
        <v>1</v>
      </c>
      <c r="K70" s="4">
        <v>4</v>
      </c>
      <c r="L70" s="4">
        <v>1</v>
      </c>
      <c r="M70" s="4">
        <v>3</v>
      </c>
      <c r="N70" s="4">
        <v>1</v>
      </c>
      <c r="O70" s="4">
        <v>2</v>
      </c>
      <c r="P70" s="4">
        <v>3</v>
      </c>
      <c r="Q70" s="4">
        <v>2</v>
      </c>
      <c r="R70" s="4">
        <v>1</v>
      </c>
      <c r="S70" s="4">
        <v>3</v>
      </c>
      <c r="T70" s="4">
        <v>2</v>
      </c>
      <c r="U70" s="4">
        <v>2</v>
      </c>
      <c r="V70" s="4">
        <v>2</v>
      </c>
      <c r="W70" s="4">
        <v>3</v>
      </c>
      <c r="X70" s="4">
        <v>1</v>
      </c>
      <c r="Y70" s="4">
        <v>4</v>
      </c>
      <c r="Z70" s="4">
        <v>1</v>
      </c>
      <c r="AA70" s="4">
        <v>3</v>
      </c>
      <c r="AB70" s="4">
        <v>2</v>
      </c>
      <c r="AC70" s="4">
        <v>4</v>
      </c>
      <c r="AD70" s="4">
        <v>2</v>
      </c>
      <c r="AE70" s="4">
        <v>3</v>
      </c>
      <c r="AF70" s="4">
        <v>3</v>
      </c>
      <c r="AG70" s="4">
        <v>1</v>
      </c>
      <c r="AH70" s="4">
        <v>2</v>
      </c>
      <c r="AI70" s="4">
        <v>2</v>
      </c>
      <c r="AJ70" s="4">
        <v>1</v>
      </c>
      <c r="AK70" s="4">
        <v>2</v>
      </c>
      <c r="AL70" s="4">
        <v>1</v>
      </c>
      <c r="AM70" s="4">
        <v>3</v>
      </c>
      <c r="AN70" s="4">
        <v>2</v>
      </c>
      <c r="AO70" s="4">
        <v>3</v>
      </c>
      <c r="AP70" s="4">
        <v>3</v>
      </c>
      <c r="AQ70" s="4">
        <v>5</v>
      </c>
      <c r="AR70" s="4">
        <v>2</v>
      </c>
      <c r="AS70" s="4">
        <v>4</v>
      </c>
      <c r="AT70" s="4">
        <v>1</v>
      </c>
      <c r="AU70" s="4">
        <v>4</v>
      </c>
      <c r="AW70" s="4">
        <v>3</v>
      </c>
      <c r="AX70" s="4">
        <v>2</v>
      </c>
      <c r="AY70" s="4">
        <v>1</v>
      </c>
      <c r="AZ70" s="4">
        <v>2</v>
      </c>
      <c r="BA70" s="4">
        <v>2</v>
      </c>
      <c r="BB70" s="4">
        <v>1</v>
      </c>
      <c r="BC70" s="4">
        <v>1</v>
      </c>
      <c r="BD70" s="4">
        <v>4</v>
      </c>
      <c r="BE70" s="4">
        <v>3</v>
      </c>
      <c r="BF70" s="4">
        <v>1</v>
      </c>
      <c r="BG70" s="4">
        <v>4</v>
      </c>
      <c r="BH70" s="4">
        <v>2</v>
      </c>
      <c r="BI70" s="4">
        <v>2</v>
      </c>
      <c r="BJ70" s="4">
        <v>2</v>
      </c>
      <c r="BL70" s="4">
        <v>1</v>
      </c>
      <c r="BM70" s="4">
        <v>2</v>
      </c>
      <c r="BN70" s="4">
        <v>1</v>
      </c>
      <c r="BO70" s="4">
        <v>1</v>
      </c>
      <c r="BP70" s="4">
        <v>3</v>
      </c>
      <c r="BQ70" s="4">
        <v>3</v>
      </c>
      <c r="BR70" s="4">
        <v>2</v>
      </c>
      <c r="BS70" s="4">
        <v>4</v>
      </c>
      <c r="BT70" s="4">
        <v>1</v>
      </c>
      <c r="BU70" s="4">
        <v>2</v>
      </c>
      <c r="BV70" s="4">
        <v>1</v>
      </c>
      <c r="BW70" s="4">
        <v>1</v>
      </c>
      <c r="BX70" s="4">
        <v>3</v>
      </c>
      <c r="BY70" s="4">
        <v>1</v>
      </c>
      <c r="BZ70" s="4">
        <v>3</v>
      </c>
      <c r="CA70" s="4">
        <v>4</v>
      </c>
      <c r="CB70" s="4">
        <v>2</v>
      </c>
    </row>
    <row r="71" spans="1:80" ht="14" x14ac:dyDescent="0.15">
      <c r="A71" s="20" t="str">
        <f t="shared" si="1"/>
        <v>KompetenzBeraterKL[SQ005]</v>
      </c>
      <c r="B71" s="4" t="s">
        <v>266</v>
      </c>
      <c r="C71" s="4">
        <v>3</v>
      </c>
      <c r="D71" s="4">
        <v>1</v>
      </c>
      <c r="E71" s="4">
        <v>4</v>
      </c>
      <c r="F71" s="4">
        <v>3</v>
      </c>
      <c r="G71" s="4">
        <v>3</v>
      </c>
      <c r="H71" s="4">
        <v>2</v>
      </c>
      <c r="I71" s="4">
        <v>3</v>
      </c>
      <c r="J71" s="4">
        <v>5</v>
      </c>
      <c r="K71" s="4">
        <v>3</v>
      </c>
      <c r="L71" s="4">
        <v>5</v>
      </c>
      <c r="M71" s="4">
        <v>4</v>
      </c>
      <c r="N71" s="4">
        <v>4</v>
      </c>
      <c r="O71" s="4">
        <v>2</v>
      </c>
      <c r="P71" s="4">
        <v>2</v>
      </c>
      <c r="Q71" s="4">
        <v>5</v>
      </c>
      <c r="R71" s="4">
        <v>5</v>
      </c>
      <c r="S71" s="4">
        <v>3</v>
      </c>
      <c r="T71" s="4">
        <v>3</v>
      </c>
      <c r="U71" s="4">
        <v>3</v>
      </c>
      <c r="V71" s="4">
        <v>1</v>
      </c>
      <c r="W71" s="4">
        <v>3</v>
      </c>
      <c r="X71" s="4">
        <v>4</v>
      </c>
      <c r="Y71" s="4">
        <v>4</v>
      </c>
      <c r="Z71" s="4">
        <v>2</v>
      </c>
      <c r="AA71" s="4">
        <v>4</v>
      </c>
      <c r="AB71" s="4">
        <v>4</v>
      </c>
      <c r="AC71" s="4">
        <v>4</v>
      </c>
      <c r="AD71" s="4">
        <v>4</v>
      </c>
      <c r="AE71" s="4">
        <v>4</v>
      </c>
      <c r="AF71" s="4">
        <v>1</v>
      </c>
      <c r="AG71" s="4">
        <v>1</v>
      </c>
      <c r="AH71" s="4">
        <v>2</v>
      </c>
      <c r="AI71" s="4">
        <v>4</v>
      </c>
      <c r="AJ71" s="4">
        <v>1</v>
      </c>
      <c r="AK71" s="4">
        <v>4</v>
      </c>
      <c r="AL71" s="4">
        <v>2</v>
      </c>
      <c r="AM71" s="4">
        <v>2</v>
      </c>
      <c r="AN71" s="4">
        <v>5</v>
      </c>
      <c r="AO71" s="4">
        <v>5</v>
      </c>
      <c r="AP71" s="4">
        <v>4</v>
      </c>
      <c r="AQ71" s="4">
        <v>5</v>
      </c>
      <c r="AR71" s="4">
        <v>2</v>
      </c>
      <c r="AS71" s="4">
        <v>4</v>
      </c>
      <c r="AT71" s="4">
        <v>4</v>
      </c>
      <c r="AU71" s="4">
        <v>3</v>
      </c>
      <c r="AW71" s="4">
        <v>5</v>
      </c>
      <c r="AX71" s="4">
        <v>4</v>
      </c>
      <c r="AY71" s="4">
        <v>5</v>
      </c>
      <c r="AZ71" s="4">
        <v>3</v>
      </c>
      <c r="BA71" s="4">
        <v>4</v>
      </c>
      <c r="BB71" s="4">
        <v>3</v>
      </c>
      <c r="BC71" s="4">
        <v>4</v>
      </c>
      <c r="BD71" s="4">
        <v>4</v>
      </c>
      <c r="BE71" s="4">
        <v>3</v>
      </c>
      <c r="BF71" s="4">
        <v>4</v>
      </c>
      <c r="BG71" s="4">
        <v>5</v>
      </c>
      <c r="BH71" s="4">
        <v>3</v>
      </c>
      <c r="BI71" s="4">
        <v>4</v>
      </c>
      <c r="BJ71" s="4">
        <v>3</v>
      </c>
      <c r="BL71" s="4">
        <v>5</v>
      </c>
      <c r="BM71" s="4">
        <v>5</v>
      </c>
      <c r="BN71" s="4">
        <v>4</v>
      </c>
      <c r="BO71" s="4">
        <v>4</v>
      </c>
      <c r="BP71" s="4">
        <v>2</v>
      </c>
      <c r="BQ71" s="4">
        <v>4</v>
      </c>
      <c r="BR71" s="4">
        <v>2</v>
      </c>
      <c r="BS71" s="4">
        <v>3</v>
      </c>
      <c r="BT71" s="4">
        <v>1</v>
      </c>
      <c r="BU71" s="4">
        <v>5</v>
      </c>
      <c r="BV71" s="4">
        <v>3</v>
      </c>
      <c r="BW71" s="4">
        <v>3</v>
      </c>
      <c r="BX71" s="4">
        <v>3</v>
      </c>
      <c r="BY71" s="4">
        <v>5</v>
      </c>
      <c r="BZ71" s="4">
        <v>3</v>
      </c>
      <c r="CA71" s="4">
        <v>5</v>
      </c>
      <c r="CB71" s="4">
        <v>4</v>
      </c>
    </row>
    <row r="72" spans="1:80" ht="14" x14ac:dyDescent="0.15">
      <c r="A72" s="20" t="str">
        <f t="shared" si="1"/>
        <v>KompetenzBeraterKL[SQ006]</v>
      </c>
      <c r="B72" s="4" t="s">
        <v>267</v>
      </c>
      <c r="C72" s="4">
        <v>3</v>
      </c>
      <c r="D72" s="4">
        <v>5</v>
      </c>
      <c r="E72" s="4">
        <v>1</v>
      </c>
      <c r="F72" s="4">
        <v>1</v>
      </c>
      <c r="G72" s="4">
        <v>3</v>
      </c>
      <c r="H72" s="4">
        <v>3</v>
      </c>
      <c r="I72" s="4">
        <v>1</v>
      </c>
      <c r="J72" s="4">
        <v>1</v>
      </c>
      <c r="K72" s="4">
        <v>4</v>
      </c>
      <c r="L72" s="4">
        <v>1</v>
      </c>
      <c r="M72" s="4">
        <v>2</v>
      </c>
      <c r="N72" s="4">
        <v>3</v>
      </c>
      <c r="O72" s="4">
        <v>1</v>
      </c>
      <c r="P72" s="4">
        <v>1</v>
      </c>
      <c r="Q72" s="4">
        <v>2</v>
      </c>
      <c r="R72" s="4">
        <v>3</v>
      </c>
      <c r="S72" s="4">
        <v>3</v>
      </c>
      <c r="T72" s="4">
        <v>2</v>
      </c>
      <c r="U72" s="4">
        <v>2</v>
      </c>
      <c r="V72" s="4">
        <v>3</v>
      </c>
      <c r="W72" s="4">
        <v>1</v>
      </c>
      <c r="X72" s="4">
        <v>4</v>
      </c>
      <c r="Y72" s="4">
        <v>4</v>
      </c>
      <c r="Z72" s="4">
        <v>1</v>
      </c>
      <c r="AA72" s="4">
        <v>1</v>
      </c>
      <c r="AB72" s="4">
        <v>3</v>
      </c>
      <c r="AC72" s="4">
        <v>4</v>
      </c>
      <c r="AD72" s="4">
        <v>2</v>
      </c>
      <c r="AE72" s="4">
        <v>3</v>
      </c>
      <c r="AF72" s="4">
        <v>3</v>
      </c>
      <c r="AG72" s="4">
        <v>4</v>
      </c>
      <c r="AH72" s="4">
        <v>3</v>
      </c>
      <c r="AI72" s="4">
        <v>2</v>
      </c>
      <c r="AJ72" s="4">
        <v>2</v>
      </c>
      <c r="AK72" s="4">
        <v>3</v>
      </c>
      <c r="AL72" s="4">
        <v>4</v>
      </c>
      <c r="AM72" s="4">
        <v>1</v>
      </c>
      <c r="AN72" s="4">
        <v>3</v>
      </c>
      <c r="AO72" s="4">
        <v>1</v>
      </c>
      <c r="AP72" s="4">
        <v>2</v>
      </c>
      <c r="AQ72" s="4">
        <v>5</v>
      </c>
      <c r="AR72" s="4">
        <v>2</v>
      </c>
      <c r="AS72" s="4">
        <v>1</v>
      </c>
      <c r="AT72" s="4">
        <v>1</v>
      </c>
      <c r="AU72" s="4">
        <v>1</v>
      </c>
      <c r="AW72" s="4">
        <v>1</v>
      </c>
      <c r="AX72" s="4">
        <v>3</v>
      </c>
      <c r="AY72" s="4">
        <v>4</v>
      </c>
      <c r="AZ72" s="4">
        <v>3</v>
      </c>
      <c r="BA72" s="4">
        <v>3</v>
      </c>
      <c r="BB72" s="4">
        <v>2</v>
      </c>
      <c r="BC72" s="4">
        <v>1</v>
      </c>
      <c r="BD72" s="4">
        <v>3</v>
      </c>
      <c r="BE72" s="4">
        <v>2</v>
      </c>
      <c r="BF72" s="4">
        <v>2</v>
      </c>
      <c r="BG72" s="4">
        <v>2</v>
      </c>
      <c r="BH72" s="4">
        <v>2</v>
      </c>
      <c r="BI72" s="4">
        <v>3</v>
      </c>
      <c r="BJ72" s="4">
        <v>2</v>
      </c>
      <c r="BL72" s="4">
        <v>3</v>
      </c>
      <c r="BM72" s="4">
        <v>3</v>
      </c>
      <c r="BN72" s="4">
        <v>4</v>
      </c>
      <c r="BO72" s="4">
        <v>4</v>
      </c>
      <c r="BP72" s="4">
        <v>2</v>
      </c>
      <c r="BQ72" s="4">
        <v>2</v>
      </c>
      <c r="BR72" s="4">
        <v>3</v>
      </c>
      <c r="BS72" s="4">
        <v>1</v>
      </c>
      <c r="BT72" s="4">
        <v>3</v>
      </c>
      <c r="BU72" s="4">
        <v>3</v>
      </c>
      <c r="BV72" s="4">
        <v>1</v>
      </c>
      <c r="BW72" s="4">
        <v>1</v>
      </c>
      <c r="BX72" s="4">
        <v>3</v>
      </c>
      <c r="BY72" s="4">
        <v>4</v>
      </c>
      <c r="BZ72" s="4">
        <v>1</v>
      </c>
      <c r="CA72" s="4">
        <v>4</v>
      </c>
      <c r="CB72" s="4">
        <v>5</v>
      </c>
    </row>
    <row r="73" spans="1:80" ht="14" x14ac:dyDescent="0.15">
      <c r="A73" s="20" t="str">
        <f t="shared" si="1"/>
        <v>KompetenzBeraterKL[SQ007]</v>
      </c>
      <c r="B73" s="4" t="s">
        <v>268</v>
      </c>
      <c r="C73" s="4">
        <v>3</v>
      </c>
      <c r="D73" s="4">
        <v>5</v>
      </c>
      <c r="E73" s="4">
        <v>4</v>
      </c>
      <c r="F73" s="4">
        <v>5</v>
      </c>
      <c r="G73" s="4">
        <v>3</v>
      </c>
      <c r="H73" s="4">
        <v>2</v>
      </c>
      <c r="I73" s="4">
        <v>4</v>
      </c>
      <c r="J73" s="4">
        <v>4</v>
      </c>
      <c r="K73" s="4">
        <v>4</v>
      </c>
      <c r="L73" s="4">
        <v>3</v>
      </c>
      <c r="M73" s="4">
        <v>4</v>
      </c>
      <c r="N73" s="4">
        <v>2</v>
      </c>
      <c r="O73" s="4">
        <v>2</v>
      </c>
      <c r="P73" s="4">
        <v>4</v>
      </c>
      <c r="Q73" s="4">
        <v>2</v>
      </c>
      <c r="R73" s="4">
        <v>2</v>
      </c>
      <c r="S73" s="4">
        <v>4</v>
      </c>
      <c r="T73" s="4">
        <v>2</v>
      </c>
      <c r="U73" s="4">
        <v>2</v>
      </c>
      <c r="V73" s="4">
        <v>2</v>
      </c>
      <c r="W73" s="4">
        <v>2</v>
      </c>
      <c r="X73" s="4">
        <v>4</v>
      </c>
      <c r="Y73" s="4">
        <v>4</v>
      </c>
      <c r="Z73" s="4">
        <v>2</v>
      </c>
      <c r="AA73" s="4">
        <v>3</v>
      </c>
      <c r="AB73" s="4">
        <v>3</v>
      </c>
      <c r="AC73" s="4">
        <v>2</v>
      </c>
      <c r="AD73" s="4">
        <v>2</v>
      </c>
      <c r="AE73" s="4">
        <v>3</v>
      </c>
      <c r="AF73" s="4">
        <v>4</v>
      </c>
      <c r="AG73" s="4">
        <v>1</v>
      </c>
      <c r="AH73" s="4">
        <v>2</v>
      </c>
      <c r="AI73" s="4">
        <v>2</v>
      </c>
      <c r="AJ73" s="4">
        <v>2</v>
      </c>
      <c r="AK73" s="4">
        <v>4</v>
      </c>
      <c r="AL73" s="4">
        <v>2</v>
      </c>
      <c r="AM73" s="4">
        <v>3</v>
      </c>
      <c r="AN73" s="4">
        <v>2</v>
      </c>
      <c r="AO73" s="4">
        <v>4</v>
      </c>
      <c r="AP73" s="4">
        <v>4</v>
      </c>
      <c r="AQ73" s="4">
        <v>5</v>
      </c>
      <c r="AR73" s="4">
        <v>2</v>
      </c>
      <c r="AS73" s="4">
        <v>4</v>
      </c>
      <c r="AT73" s="4">
        <v>1</v>
      </c>
      <c r="AU73" s="4">
        <v>3</v>
      </c>
      <c r="AW73" s="4">
        <v>5</v>
      </c>
      <c r="AX73" s="4">
        <v>4</v>
      </c>
      <c r="AY73" s="4">
        <v>1</v>
      </c>
      <c r="AZ73" s="4">
        <v>4</v>
      </c>
      <c r="BA73" s="4">
        <v>3</v>
      </c>
      <c r="BB73" s="4">
        <v>2</v>
      </c>
      <c r="BC73" s="4">
        <v>3</v>
      </c>
      <c r="BD73" s="4">
        <v>4</v>
      </c>
      <c r="BE73" s="4">
        <v>2</v>
      </c>
      <c r="BF73" s="4">
        <v>4</v>
      </c>
      <c r="BG73" s="4">
        <v>3</v>
      </c>
      <c r="BH73" s="4">
        <v>2</v>
      </c>
      <c r="BI73" s="4">
        <v>4</v>
      </c>
      <c r="BJ73" s="4">
        <v>4</v>
      </c>
      <c r="BL73" s="4">
        <v>3</v>
      </c>
      <c r="BM73" s="4">
        <v>3</v>
      </c>
      <c r="BN73" s="4">
        <v>1</v>
      </c>
      <c r="BO73" s="4">
        <v>2</v>
      </c>
      <c r="BP73" s="4">
        <v>2</v>
      </c>
      <c r="BQ73" s="4">
        <v>4</v>
      </c>
      <c r="BR73" s="4">
        <v>3</v>
      </c>
      <c r="BS73" s="4">
        <v>4</v>
      </c>
      <c r="BT73" s="4">
        <v>2</v>
      </c>
      <c r="BU73" s="4">
        <v>4</v>
      </c>
      <c r="BV73" s="4">
        <v>3</v>
      </c>
      <c r="BW73" s="4">
        <v>2</v>
      </c>
      <c r="BX73" s="4">
        <v>3</v>
      </c>
      <c r="BY73" s="4">
        <v>2</v>
      </c>
      <c r="BZ73" s="4">
        <v>5</v>
      </c>
      <c r="CA73" s="4">
        <v>4</v>
      </c>
      <c r="CB73" s="4">
        <v>3</v>
      </c>
    </row>
    <row r="74" spans="1:80" ht="14" x14ac:dyDescent="0.15">
      <c r="A74" s="20" t="str">
        <f t="shared" si="1"/>
        <v>KompetenzBeraterKL[SQ008]</v>
      </c>
      <c r="B74" s="4" t="s">
        <v>269</v>
      </c>
      <c r="C74" s="4">
        <v>3</v>
      </c>
      <c r="D74" s="4">
        <v>5</v>
      </c>
      <c r="E74" s="4">
        <v>4</v>
      </c>
      <c r="F74" s="4">
        <v>3</v>
      </c>
      <c r="G74" s="4">
        <v>3</v>
      </c>
      <c r="H74" s="4">
        <v>4</v>
      </c>
      <c r="I74" s="4">
        <v>4</v>
      </c>
      <c r="J74" s="4">
        <v>4</v>
      </c>
      <c r="K74" s="4">
        <v>3</v>
      </c>
      <c r="L74" s="4">
        <v>5</v>
      </c>
      <c r="M74" s="4">
        <v>5</v>
      </c>
      <c r="N74" s="4">
        <v>2</v>
      </c>
      <c r="O74" s="4">
        <v>3</v>
      </c>
      <c r="P74" s="4">
        <v>4</v>
      </c>
      <c r="Q74" s="4">
        <v>2</v>
      </c>
      <c r="R74" s="4">
        <v>2</v>
      </c>
      <c r="S74" s="4">
        <v>4</v>
      </c>
      <c r="T74" s="4">
        <v>2</v>
      </c>
      <c r="U74" s="4">
        <v>3</v>
      </c>
      <c r="V74" s="4">
        <v>3</v>
      </c>
      <c r="W74" s="4">
        <v>3</v>
      </c>
      <c r="X74" s="4">
        <v>2</v>
      </c>
      <c r="Y74" s="4">
        <v>4</v>
      </c>
      <c r="Z74" s="4">
        <v>3</v>
      </c>
      <c r="AA74" s="4">
        <v>4</v>
      </c>
      <c r="AB74" s="4">
        <v>2</v>
      </c>
      <c r="AC74" s="4">
        <v>4</v>
      </c>
      <c r="AD74" s="4">
        <v>3</v>
      </c>
      <c r="AE74" s="4">
        <v>2</v>
      </c>
      <c r="AF74" s="4">
        <v>3</v>
      </c>
      <c r="AG74" s="4">
        <v>2</v>
      </c>
      <c r="AH74" s="4">
        <v>3</v>
      </c>
      <c r="AI74" s="4">
        <v>3</v>
      </c>
      <c r="AJ74" s="4">
        <v>1</v>
      </c>
      <c r="AK74" s="4">
        <v>3</v>
      </c>
      <c r="AL74" s="4">
        <v>4</v>
      </c>
      <c r="AM74" s="4">
        <v>4</v>
      </c>
      <c r="AN74" s="4">
        <v>4</v>
      </c>
      <c r="AO74" s="4">
        <v>5</v>
      </c>
      <c r="AP74" s="4">
        <v>4</v>
      </c>
      <c r="AQ74" s="4">
        <v>5</v>
      </c>
      <c r="AR74" s="4">
        <v>3</v>
      </c>
      <c r="AS74" s="4">
        <v>4</v>
      </c>
      <c r="AT74" s="4">
        <v>1</v>
      </c>
      <c r="AU74" s="4">
        <v>4</v>
      </c>
      <c r="AW74" s="4">
        <v>2</v>
      </c>
      <c r="AX74" s="4">
        <v>4</v>
      </c>
      <c r="AY74" s="4">
        <v>2</v>
      </c>
      <c r="AZ74" s="4">
        <v>3</v>
      </c>
      <c r="BA74" s="4">
        <v>3</v>
      </c>
      <c r="BB74" s="4">
        <v>3</v>
      </c>
      <c r="BC74" s="4">
        <v>2</v>
      </c>
      <c r="BD74" s="4">
        <v>3</v>
      </c>
      <c r="BE74" s="4">
        <v>3</v>
      </c>
      <c r="BF74" s="4">
        <v>1</v>
      </c>
      <c r="BG74" s="4">
        <v>3</v>
      </c>
      <c r="BH74" s="4">
        <v>2</v>
      </c>
      <c r="BI74" s="4">
        <v>4</v>
      </c>
      <c r="BJ74" s="4">
        <v>4</v>
      </c>
      <c r="BL74" s="4">
        <v>3</v>
      </c>
      <c r="BM74" s="4">
        <v>1</v>
      </c>
      <c r="BN74" s="4">
        <v>4</v>
      </c>
      <c r="BO74" s="4">
        <v>1</v>
      </c>
      <c r="BP74" s="4">
        <v>3</v>
      </c>
      <c r="BQ74" s="4">
        <v>4</v>
      </c>
      <c r="BR74" s="4">
        <v>4</v>
      </c>
      <c r="BS74" s="4">
        <v>3</v>
      </c>
      <c r="BT74" s="4">
        <v>3</v>
      </c>
      <c r="BU74" s="4">
        <v>3</v>
      </c>
      <c r="BV74" s="4">
        <v>5</v>
      </c>
      <c r="BW74" s="4">
        <v>4</v>
      </c>
      <c r="BX74" s="4">
        <v>4</v>
      </c>
      <c r="BY74" s="4">
        <v>4</v>
      </c>
      <c r="BZ74" s="4">
        <v>4</v>
      </c>
      <c r="CA74" s="4">
        <v>4</v>
      </c>
      <c r="CB74" s="4">
        <v>3</v>
      </c>
    </row>
    <row r="75" spans="1:80" ht="14" x14ac:dyDescent="0.15">
      <c r="A75" s="20" t="str">
        <f t="shared" si="1"/>
        <v>KompetenzBeraterKL[SQ009]</v>
      </c>
      <c r="B75" s="4" t="s">
        <v>270</v>
      </c>
      <c r="C75" s="4">
        <v>3</v>
      </c>
      <c r="D75" s="4">
        <v>5</v>
      </c>
      <c r="E75" s="4">
        <v>3</v>
      </c>
      <c r="F75" s="4">
        <v>1</v>
      </c>
      <c r="G75" s="4">
        <v>3</v>
      </c>
      <c r="H75" s="4">
        <v>4</v>
      </c>
      <c r="I75" s="4">
        <v>1</v>
      </c>
      <c r="J75" s="4">
        <v>1</v>
      </c>
      <c r="K75" s="4">
        <v>4</v>
      </c>
      <c r="L75" s="4">
        <v>1</v>
      </c>
      <c r="M75" s="4">
        <v>2</v>
      </c>
      <c r="N75" s="4">
        <v>3</v>
      </c>
      <c r="O75" s="4">
        <v>2</v>
      </c>
      <c r="P75" s="4">
        <v>1</v>
      </c>
      <c r="Q75" s="4">
        <v>3</v>
      </c>
      <c r="R75" s="4">
        <v>4</v>
      </c>
      <c r="S75" s="4">
        <v>3</v>
      </c>
      <c r="T75" s="4">
        <v>4</v>
      </c>
      <c r="U75" s="4">
        <v>2</v>
      </c>
      <c r="V75" s="4">
        <v>4</v>
      </c>
      <c r="W75" s="4">
        <v>2</v>
      </c>
      <c r="X75" s="4">
        <v>4</v>
      </c>
      <c r="Y75" s="4">
        <v>4</v>
      </c>
      <c r="Z75" s="4">
        <v>1</v>
      </c>
      <c r="AA75" s="4">
        <v>4</v>
      </c>
      <c r="AB75" s="4">
        <v>2</v>
      </c>
      <c r="AC75" s="4">
        <v>4</v>
      </c>
      <c r="AD75" s="4">
        <v>2</v>
      </c>
      <c r="AE75" s="4">
        <v>2</v>
      </c>
      <c r="AF75" s="4">
        <v>3</v>
      </c>
      <c r="AG75" s="4">
        <v>4</v>
      </c>
      <c r="AH75" s="4">
        <v>4</v>
      </c>
      <c r="AI75" s="4">
        <v>3</v>
      </c>
      <c r="AJ75" s="4">
        <v>4</v>
      </c>
      <c r="AK75" s="4">
        <v>3</v>
      </c>
      <c r="AL75" s="4">
        <v>3</v>
      </c>
      <c r="AM75" s="4">
        <v>1</v>
      </c>
      <c r="AN75" s="4">
        <v>2</v>
      </c>
      <c r="AO75" s="4">
        <v>2</v>
      </c>
      <c r="AP75" s="4">
        <v>3</v>
      </c>
      <c r="AQ75" s="4">
        <v>5</v>
      </c>
      <c r="AR75" s="4">
        <v>4</v>
      </c>
      <c r="AS75" s="4">
        <v>1</v>
      </c>
      <c r="AT75" s="4">
        <v>1</v>
      </c>
      <c r="AU75" s="4">
        <v>1</v>
      </c>
      <c r="AW75" s="4">
        <v>2</v>
      </c>
      <c r="AX75" s="4">
        <v>3</v>
      </c>
      <c r="AY75" s="4">
        <v>5</v>
      </c>
      <c r="AZ75" s="4">
        <v>3</v>
      </c>
      <c r="BA75" s="4">
        <v>3</v>
      </c>
      <c r="BB75" s="4">
        <v>4</v>
      </c>
      <c r="BC75" s="4">
        <v>2</v>
      </c>
      <c r="BD75" s="4">
        <v>3</v>
      </c>
      <c r="BE75" s="4">
        <v>2</v>
      </c>
      <c r="BF75" s="4">
        <v>3</v>
      </c>
      <c r="BG75" s="4">
        <v>1</v>
      </c>
      <c r="BH75" s="4">
        <v>2</v>
      </c>
      <c r="BI75" s="4">
        <v>2</v>
      </c>
      <c r="BJ75" s="4">
        <v>2</v>
      </c>
      <c r="BL75" s="4">
        <v>4</v>
      </c>
      <c r="BM75" s="4">
        <v>5</v>
      </c>
      <c r="BN75" s="4">
        <v>4</v>
      </c>
      <c r="BO75" s="4">
        <v>3</v>
      </c>
      <c r="BP75" s="4">
        <v>3</v>
      </c>
      <c r="BQ75" s="4">
        <v>2</v>
      </c>
      <c r="BR75" s="4">
        <v>3</v>
      </c>
      <c r="BS75" s="4">
        <v>2</v>
      </c>
      <c r="BT75" s="4">
        <v>3</v>
      </c>
      <c r="BU75" s="4">
        <v>4</v>
      </c>
      <c r="BV75" s="4">
        <v>3</v>
      </c>
      <c r="BW75" s="4">
        <v>3</v>
      </c>
      <c r="BX75" s="4">
        <v>2</v>
      </c>
      <c r="BY75" s="4">
        <v>4</v>
      </c>
      <c r="BZ75" s="4">
        <v>1</v>
      </c>
      <c r="CA75" s="4">
        <v>3</v>
      </c>
      <c r="CB75" s="4">
        <v>4</v>
      </c>
    </row>
    <row r="76" spans="1:80" ht="14" x14ac:dyDescent="0.15">
      <c r="A76" s="20" t="str">
        <f t="shared" si="1"/>
        <v>KompetenzBeraterKL[SQ010]</v>
      </c>
      <c r="B76" s="4" t="s">
        <v>271</v>
      </c>
      <c r="C76" s="4">
        <v>3</v>
      </c>
      <c r="D76" s="4">
        <v>5</v>
      </c>
      <c r="E76" s="4">
        <v>5</v>
      </c>
      <c r="F76" s="4">
        <v>3</v>
      </c>
      <c r="G76" s="4">
        <v>3</v>
      </c>
      <c r="H76" s="4">
        <v>5</v>
      </c>
      <c r="I76" s="4">
        <v>3</v>
      </c>
      <c r="J76" s="4">
        <v>5</v>
      </c>
      <c r="K76" s="4">
        <v>4</v>
      </c>
      <c r="L76" s="4">
        <v>5</v>
      </c>
      <c r="M76" s="4">
        <v>5</v>
      </c>
      <c r="N76" s="4">
        <v>5</v>
      </c>
      <c r="O76" s="4">
        <v>4</v>
      </c>
      <c r="P76" s="4">
        <v>1</v>
      </c>
      <c r="Q76" s="4">
        <v>5</v>
      </c>
      <c r="R76" s="4">
        <v>4</v>
      </c>
      <c r="S76" s="4">
        <v>4</v>
      </c>
      <c r="T76" s="4">
        <v>4</v>
      </c>
      <c r="U76" s="4">
        <v>5</v>
      </c>
      <c r="V76" s="4">
        <v>5</v>
      </c>
      <c r="W76" s="4">
        <v>5</v>
      </c>
      <c r="X76" s="4">
        <v>4</v>
      </c>
      <c r="Y76" s="4">
        <v>4</v>
      </c>
      <c r="Z76" s="4">
        <v>3</v>
      </c>
      <c r="AA76" s="4">
        <v>4</v>
      </c>
      <c r="AB76" s="4">
        <v>5</v>
      </c>
      <c r="AC76" s="4">
        <v>5</v>
      </c>
      <c r="AD76" s="4">
        <v>5</v>
      </c>
      <c r="AE76" s="4">
        <v>4</v>
      </c>
      <c r="AF76" s="4">
        <v>1</v>
      </c>
      <c r="AG76" s="4">
        <v>5</v>
      </c>
      <c r="AH76" s="4">
        <v>5</v>
      </c>
      <c r="AI76" s="4">
        <v>5</v>
      </c>
      <c r="AJ76" s="4">
        <v>5</v>
      </c>
      <c r="AK76" s="4">
        <v>4</v>
      </c>
      <c r="AL76" s="4">
        <v>5</v>
      </c>
      <c r="AM76" s="4">
        <v>3</v>
      </c>
      <c r="AN76" s="4">
        <v>4</v>
      </c>
      <c r="AO76" s="4">
        <v>4</v>
      </c>
      <c r="AP76" s="4">
        <v>4</v>
      </c>
      <c r="AQ76" s="4">
        <v>5</v>
      </c>
      <c r="AR76" s="4">
        <v>4</v>
      </c>
      <c r="AS76" s="4">
        <v>5</v>
      </c>
      <c r="AT76" s="4">
        <v>4</v>
      </c>
      <c r="AU76" s="4">
        <v>2</v>
      </c>
      <c r="AW76" s="4">
        <v>5</v>
      </c>
      <c r="AX76" s="4">
        <v>4</v>
      </c>
      <c r="AY76" s="4">
        <v>5</v>
      </c>
      <c r="AZ76" s="4">
        <v>3</v>
      </c>
      <c r="BA76" s="4">
        <v>4</v>
      </c>
      <c r="BB76" s="4">
        <v>4</v>
      </c>
      <c r="BC76" s="4">
        <v>5</v>
      </c>
      <c r="BD76" s="4">
        <v>4</v>
      </c>
      <c r="BE76" s="4">
        <v>3</v>
      </c>
      <c r="BF76" s="4">
        <v>4</v>
      </c>
      <c r="BG76" s="4">
        <v>3</v>
      </c>
      <c r="BH76" s="4">
        <v>4</v>
      </c>
      <c r="BI76" s="4">
        <v>4</v>
      </c>
      <c r="BJ76" s="4">
        <v>3</v>
      </c>
      <c r="BL76" s="4">
        <v>5</v>
      </c>
      <c r="BM76" s="4">
        <v>4</v>
      </c>
      <c r="BN76" s="4">
        <v>4</v>
      </c>
      <c r="BO76" s="4">
        <v>5</v>
      </c>
      <c r="BP76" s="4">
        <v>4</v>
      </c>
      <c r="BQ76" s="4">
        <v>4</v>
      </c>
      <c r="BR76" s="4">
        <v>5</v>
      </c>
      <c r="BS76" s="4">
        <v>2</v>
      </c>
      <c r="BT76" s="4">
        <v>4</v>
      </c>
      <c r="BU76" s="4">
        <v>5</v>
      </c>
      <c r="BV76" s="4">
        <v>5</v>
      </c>
      <c r="BW76" s="4">
        <v>5</v>
      </c>
      <c r="BX76" s="4">
        <v>4</v>
      </c>
      <c r="BY76" s="4">
        <v>5</v>
      </c>
      <c r="BZ76" s="4">
        <v>5</v>
      </c>
      <c r="CA76" s="4">
        <v>5</v>
      </c>
      <c r="CB76" s="4">
        <v>5</v>
      </c>
    </row>
    <row r="77" spans="1:80" ht="14" x14ac:dyDescent="0.15">
      <c r="A77" s="20" t="str">
        <f t="shared" si="1"/>
        <v>KompetenzBeraterKL[SQ011]</v>
      </c>
      <c r="B77" s="4" t="s">
        <v>272</v>
      </c>
      <c r="C77" s="4">
        <v>3</v>
      </c>
      <c r="D77" s="4">
        <v>1</v>
      </c>
      <c r="E77" s="4">
        <v>3</v>
      </c>
      <c r="F77" s="4">
        <v>5</v>
      </c>
      <c r="G77" s="4">
        <v>3</v>
      </c>
      <c r="H77" s="4">
        <v>1</v>
      </c>
      <c r="I77" s="4">
        <v>3</v>
      </c>
      <c r="J77" s="4">
        <v>1</v>
      </c>
      <c r="K77" s="4">
        <v>3</v>
      </c>
      <c r="L77" s="4">
        <v>4</v>
      </c>
      <c r="M77" s="4">
        <v>2</v>
      </c>
      <c r="N77" s="4">
        <v>2</v>
      </c>
      <c r="O77" s="4">
        <v>1</v>
      </c>
      <c r="P77" s="4">
        <v>5</v>
      </c>
      <c r="Q77" s="4">
        <v>1</v>
      </c>
      <c r="R77" s="4">
        <v>2</v>
      </c>
      <c r="S77" s="4">
        <v>4</v>
      </c>
      <c r="T77" s="4">
        <v>3</v>
      </c>
      <c r="U77" s="4">
        <v>3</v>
      </c>
      <c r="V77" s="4">
        <v>2</v>
      </c>
      <c r="W77" s="4">
        <v>2</v>
      </c>
      <c r="X77" s="4">
        <v>1</v>
      </c>
      <c r="Y77" s="4">
        <v>4</v>
      </c>
      <c r="Z77" s="4">
        <v>2</v>
      </c>
      <c r="AA77" s="4">
        <v>2</v>
      </c>
      <c r="AB77" s="4">
        <v>2</v>
      </c>
      <c r="AC77" s="4">
        <v>4</v>
      </c>
      <c r="AD77" s="4">
        <v>3</v>
      </c>
      <c r="AE77" s="4">
        <v>5</v>
      </c>
      <c r="AF77" s="4">
        <v>5</v>
      </c>
      <c r="AG77" s="4">
        <v>2</v>
      </c>
      <c r="AH77" s="4">
        <v>3</v>
      </c>
      <c r="AI77" s="4">
        <v>2</v>
      </c>
      <c r="AJ77" s="4">
        <v>2</v>
      </c>
      <c r="AK77" s="4">
        <v>2</v>
      </c>
      <c r="AL77" s="4">
        <v>1</v>
      </c>
      <c r="AM77" s="4">
        <v>2</v>
      </c>
      <c r="AN77" s="4">
        <v>3</v>
      </c>
      <c r="AO77" s="4">
        <v>5</v>
      </c>
      <c r="AP77" s="4">
        <v>2</v>
      </c>
      <c r="AQ77" s="4">
        <v>2</v>
      </c>
      <c r="AR77" s="4">
        <v>4</v>
      </c>
      <c r="AS77" s="4">
        <v>2</v>
      </c>
      <c r="AT77" s="4">
        <v>1</v>
      </c>
      <c r="AU77" s="4">
        <v>5</v>
      </c>
      <c r="AW77" s="4">
        <v>5</v>
      </c>
      <c r="AX77" s="4">
        <v>2</v>
      </c>
      <c r="AY77" s="4">
        <v>1</v>
      </c>
      <c r="AZ77" s="4">
        <v>3</v>
      </c>
      <c r="BA77" s="4">
        <v>4</v>
      </c>
      <c r="BB77" s="4">
        <v>1</v>
      </c>
      <c r="BC77" s="4">
        <v>4</v>
      </c>
      <c r="BD77" s="4">
        <v>3</v>
      </c>
      <c r="BE77" s="4">
        <v>3</v>
      </c>
      <c r="BF77" s="4">
        <v>1</v>
      </c>
      <c r="BG77" s="4">
        <v>4</v>
      </c>
      <c r="BH77" s="4">
        <v>3</v>
      </c>
      <c r="BI77" s="4">
        <v>4</v>
      </c>
      <c r="BJ77" s="4">
        <v>3</v>
      </c>
      <c r="BL77" s="4">
        <v>1</v>
      </c>
      <c r="BM77" s="4">
        <v>1</v>
      </c>
      <c r="BN77" s="4">
        <v>1</v>
      </c>
      <c r="BO77" s="4">
        <v>1</v>
      </c>
      <c r="BP77" s="4">
        <v>2</v>
      </c>
      <c r="BQ77" s="4">
        <v>3</v>
      </c>
      <c r="BR77" s="4">
        <v>2</v>
      </c>
      <c r="BS77" s="4">
        <v>4</v>
      </c>
      <c r="BT77" s="4">
        <v>3</v>
      </c>
      <c r="BU77" s="4">
        <v>2</v>
      </c>
      <c r="BV77" s="4">
        <v>1</v>
      </c>
      <c r="BW77" s="4">
        <v>2</v>
      </c>
      <c r="BX77" s="4">
        <v>1</v>
      </c>
      <c r="BY77" s="4">
        <v>1</v>
      </c>
      <c r="BZ77" s="4">
        <v>2</v>
      </c>
      <c r="CA77" s="4">
        <v>1</v>
      </c>
      <c r="CB77" s="4">
        <v>5</v>
      </c>
    </row>
    <row r="78" spans="1:80" ht="14" x14ac:dyDescent="0.15">
      <c r="A78" s="20" t="str">
        <f t="shared" si="1"/>
        <v>KompetenzBeraterKL[SQ012]</v>
      </c>
      <c r="B78" s="4" t="s">
        <v>273</v>
      </c>
      <c r="C78" s="4">
        <v>3</v>
      </c>
      <c r="D78" s="4">
        <v>1</v>
      </c>
      <c r="E78" s="4">
        <v>2</v>
      </c>
      <c r="F78" s="4">
        <v>4</v>
      </c>
      <c r="G78" s="4">
        <v>3</v>
      </c>
      <c r="H78" s="4">
        <v>2</v>
      </c>
      <c r="I78" s="4">
        <v>3</v>
      </c>
      <c r="J78" s="4">
        <v>1</v>
      </c>
      <c r="K78" s="4">
        <v>4</v>
      </c>
      <c r="L78" s="4">
        <v>4</v>
      </c>
      <c r="M78" s="4">
        <v>2</v>
      </c>
      <c r="N78" s="4">
        <v>2</v>
      </c>
      <c r="O78" s="4">
        <v>2</v>
      </c>
      <c r="P78" s="4">
        <v>4</v>
      </c>
      <c r="Q78" s="4">
        <v>1</v>
      </c>
      <c r="R78" s="4">
        <v>2</v>
      </c>
      <c r="S78" s="4">
        <v>3</v>
      </c>
      <c r="T78" s="4">
        <v>3</v>
      </c>
      <c r="U78" s="4">
        <v>2</v>
      </c>
      <c r="V78" s="4">
        <v>2</v>
      </c>
      <c r="W78" s="4">
        <v>2</v>
      </c>
      <c r="X78" s="4">
        <v>2</v>
      </c>
      <c r="Y78" s="4">
        <v>4</v>
      </c>
      <c r="Z78" s="4">
        <v>2</v>
      </c>
      <c r="AA78" s="4">
        <v>2</v>
      </c>
      <c r="AB78" s="4">
        <v>2</v>
      </c>
      <c r="AC78" s="4">
        <v>2</v>
      </c>
      <c r="AD78" s="4">
        <v>2</v>
      </c>
      <c r="AE78" s="4">
        <v>4</v>
      </c>
      <c r="AF78" s="4">
        <v>5</v>
      </c>
      <c r="AG78" s="4">
        <v>2</v>
      </c>
      <c r="AH78" s="4">
        <v>2</v>
      </c>
      <c r="AI78" s="4">
        <v>2</v>
      </c>
      <c r="AJ78" s="4">
        <v>1</v>
      </c>
      <c r="AK78" s="4">
        <v>2</v>
      </c>
      <c r="AL78" s="4">
        <v>1</v>
      </c>
      <c r="AM78" s="4">
        <v>2</v>
      </c>
      <c r="AN78" s="4">
        <v>2</v>
      </c>
      <c r="AO78" s="4">
        <v>3</v>
      </c>
      <c r="AP78" s="4">
        <v>1</v>
      </c>
      <c r="AQ78" s="4">
        <v>2</v>
      </c>
      <c r="AR78" s="4">
        <v>2</v>
      </c>
      <c r="AS78" s="4">
        <v>1</v>
      </c>
      <c r="AT78" s="4">
        <v>1</v>
      </c>
      <c r="AU78" s="4">
        <v>3</v>
      </c>
      <c r="AW78" s="4">
        <v>3</v>
      </c>
      <c r="AX78" s="4">
        <v>2</v>
      </c>
      <c r="AY78" s="4">
        <v>1</v>
      </c>
      <c r="AZ78" s="4">
        <v>1</v>
      </c>
      <c r="BA78" s="4">
        <v>2</v>
      </c>
      <c r="BB78" s="4">
        <v>1</v>
      </c>
      <c r="BC78" s="4">
        <v>1</v>
      </c>
      <c r="BD78" s="4">
        <v>2</v>
      </c>
      <c r="BE78" s="4">
        <v>3</v>
      </c>
      <c r="BF78" s="4">
        <v>1</v>
      </c>
      <c r="BG78" s="4">
        <v>4</v>
      </c>
      <c r="BH78" s="4">
        <v>2</v>
      </c>
      <c r="BI78" s="4">
        <v>4</v>
      </c>
      <c r="BJ78" s="4">
        <v>2</v>
      </c>
      <c r="BL78" s="4">
        <v>1</v>
      </c>
      <c r="BM78" s="4">
        <v>1</v>
      </c>
      <c r="BN78" s="4">
        <v>1</v>
      </c>
      <c r="BO78" s="4">
        <v>1</v>
      </c>
      <c r="BP78" s="4">
        <v>1</v>
      </c>
      <c r="BQ78" s="4">
        <v>1</v>
      </c>
      <c r="BR78" s="4">
        <v>1</v>
      </c>
      <c r="BS78" s="4">
        <v>3</v>
      </c>
      <c r="BT78" s="4">
        <v>2</v>
      </c>
      <c r="BU78" s="4">
        <v>1</v>
      </c>
      <c r="BV78" s="4">
        <v>1</v>
      </c>
      <c r="BW78" s="4">
        <v>1</v>
      </c>
      <c r="BX78" s="4">
        <v>2</v>
      </c>
      <c r="BY78" s="4">
        <v>1</v>
      </c>
      <c r="BZ78" s="4">
        <v>4</v>
      </c>
      <c r="CA78" s="4">
        <v>1</v>
      </c>
      <c r="CB78" s="4">
        <v>1</v>
      </c>
    </row>
    <row r="79" spans="1:80" ht="14" x14ac:dyDescent="0.15">
      <c r="A79" s="20" t="str">
        <f t="shared" si="1"/>
        <v>AttraktivitaetKL[SQ001]</v>
      </c>
      <c r="B79" s="4" t="s">
        <v>54</v>
      </c>
      <c r="C79" s="4">
        <v>3</v>
      </c>
      <c r="D79" s="4">
        <v>1</v>
      </c>
      <c r="E79" s="4">
        <v>3</v>
      </c>
      <c r="F79" s="4">
        <v>3</v>
      </c>
      <c r="G79" s="4">
        <v>3</v>
      </c>
      <c r="H79" s="4">
        <v>3</v>
      </c>
      <c r="I79" s="4">
        <v>3</v>
      </c>
      <c r="J79" s="4">
        <v>1</v>
      </c>
      <c r="K79" s="4">
        <v>3</v>
      </c>
      <c r="L79" s="4">
        <v>1</v>
      </c>
      <c r="M79" s="4">
        <v>1</v>
      </c>
      <c r="N79" s="4">
        <v>1</v>
      </c>
      <c r="O79" s="4">
        <v>2</v>
      </c>
      <c r="P79" s="4">
        <v>4</v>
      </c>
      <c r="Q79" s="4">
        <v>3</v>
      </c>
      <c r="R79" s="4">
        <v>1</v>
      </c>
      <c r="S79" s="4">
        <v>4</v>
      </c>
      <c r="T79" s="4">
        <v>2</v>
      </c>
      <c r="U79" s="4">
        <v>3</v>
      </c>
      <c r="V79" s="4">
        <v>2</v>
      </c>
      <c r="W79" s="4">
        <v>3</v>
      </c>
      <c r="X79" s="4">
        <v>2</v>
      </c>
      <c r="Y79" s="4">
        <v>2</v>
      </c>
      <c r="Z79" s="4">
        <v>2</v>
      </c>
      <c r="AA79" s="4">
        <v>3</v>
      </c>
      <c r="AB79" s="4">
        <v>2</v>
      </c>
      <c r="AC79" s="4">
        <v>2</v>
      </c>
      <c r="AD79" s="4">
        <v>4</v>
      </c>
      <c r="AE79" s="4">
        <v>2</v>
      </c>
      <c r="AF79" s="4">
        <v>3</v>
      </c>
      <c r="AG79" s="4">
        <v>1</v>
      </c>
      <c r="AH79" s="4">
        <v>2</v>
      </c>
      <c r="AI79" s="4">
        <v>3</v>
      </c>
      <c r="AJ79" s="4">
        <v>1</v>
      </c>
      <c r="AK79" s="4">
        <v>4</v>
      </c>
      <c r="AL79" s="4">
        <v>1</v>
      </c>
      <c r="AM79" s="4">
        <v>3</v>
      </c>
      <c r="AN79" s="4">
        <v>2</v>
      </c>
      <c r="AO79" s="4">
        <v>4</v>
      </c>
      <c r="AP79" s="4">
        <v>1</v>
      </c>
      <c r="AQ79" s="4">
        <v>3</v>
      </c>
      <c r="AR79" s="4">
        <v>3</v>
      </c>
      <c r="AS79" s="4">
        <v>2</v>
      </c>
      <c r="AT79" s="4">
        <v>2</v>
      </c>
      <c r="AU79" s="4">
        <v>1</v>
      </c>
      <c r="AW79" s="4">
        <v>3</v>
      </c>
      <c r="AX79" s="4">
        <v>1</v>
      </c>
      <c r="AY79" s="4">
        <v>2</v>
      </c>
      <c r="AZ79" s="4">
        <v>2</v>
      </c>
      <c r="BA79" s="4">
        <v>3</v>
      </c>
      <c r="BB79" s="4">
        <v>3</v>
      </c>
      <c r="BC79" s="4">
        <v>2</v>
      </c>
      <c r="BD79" s="4">
        <v>2</v>
      </c>
      <c r="BE79" s="4">
        <v>4</v>
      </c>
      <c r="BF79" s="4">
        <v>3</v>
      </c>
      <c r="BG79" s="4">
        <v>4</v>
      </c>
      <c r="BH79" s="4">
        <v>1</v>
      </c>
      <c r="BI79" s="4">
        <v>2</v>
      </c>
      <c r="BJ79" s="4">
        <v>4</v>
      </c>
      <c r="BL79" s="4">
        <v>2</v>
      </c>
      <c r="BM79" s="4">
        <v>3</v>
      </c>
      <c r="BN79" s="4">
        <v>3</v>
      </c>
      <c r="BO79" s="4">
        <v>2</v>
      </c>
      <c r="BP79" s="4">
        <v>2</v>
      </c>
      <c r="BQ79" s="4">
        <v>1</v>
      </c>
      <c r="BR79" s="4">
        <v>1</v>
      </c>
      <c r="BS79" s="4">
        <v>2</v>
      </c>
      <c r="BT79" s="4">
        <v>3</v>
      </c>
      <c r="BU79" s="4">
        <v>2</v>
      </c>
      <c r="BV79" s="4">
        <v>1</v>
      </c>
      <c r="BW79" s="4">
        <v>3</v>
      </c>
      <c r="BX79" s="4">
        <v>2</v>
      </c>
      <c r="BY79" s="4">
        <v>2</v>
      </c>
      <c r="BZ79" s="4">
        <v>2</v>
      </c>
      <c r="CA79" s="4">
        <v>2</v>
      </c>
      <c r="CB79" s="4">
        <v>2</v>
      </c>
    </row>
    <row r="80" spans="1:80" ht="14" x14ac:dyDescent="0.15">
      <c r="A80" s="20" t="str">
        <f t="shared" si="1"/>
        <v>AttraktivitaetKL[SQ002]</v>
      </c>
      <c r="B80" s="4" t="s">
        <v>55</v>
      </c>
      <c r="C80" s="4">
        <v>3</v>
      </c>
      <c r="D80" s="4">
        <v>5</v>
      </c>
      <c r="E80" s="4">
        <v>3</v>
      </c>
      <c r="F80" s="4">
        <v>2</v>
      </c>
      <c r="G80" s="4">
        <v>3</v>
      </c>
      <c r="H80" s="4">
        <v>4</v>
      </c>
      <c r="I80" s="4">
        <v>3</v>
      </c>
      <c r="J80" s="4">
        <v>4</v>
      </c>
      <c r="K80" s="4">
        <v>4</v>
      </c>
      <c r="L80" s="4">
        <v>3</v>
      </c>
      <c r="M80" s="4">
        <v>4</v>
      </c>
      <c r="N80" s="4">
        <v>5</v>
      </c>
      <c r="O80" s="4">
        <v>3</v>
      </c>
      <c r="P80" s="4">
        <v>2</v>
      </c>
      <c r="Q80" s="4">
        <v>4</v>
      </c>
      <c r="R80" s="4">
        <v>4</v>
      </c>
      <c r="S80" s="4">
        <v>3</v>
      </c>
      <c r="T80" s="4">
        <v>4</v>
      </c>
      <c r="U80" s="4">
        <v>3</v>
      </c>
      <c r="V80" s="4">
        <v>4</v>
      </c>
      <c r="W80" s="4">
        <v>2</v>
      </c>
      <c r="X80" s="4">
        <v>4</v>
      </c>
      <c r="Y80" s="4">
        <v>4</v>
      </c>
      <c r="Z80" s="4">
        <v>3</v>
      </c>
      <c r="AA80" s="4">
        <v>3</v>
      </c>
      <c r="AB80" s="4">
        <v>4</v>
      </c>
      <c r="AC80" s="4">
        <v>4</v>
      </c>
      <c r="AD80" s="4">
        <v>3</v>
      </c>
      <c r="AE80" s="4">
        <v>1</v>
      </c>
      <c r="AF80" s="4">
        <v>3</v>
      </c>
      <c r="AG80" s="4">
        <v>4</v>
      </c>
      <c r="AH80" s="4">
        <v>4</v>
      </c>
      <c r="AI80" s="4">
        <v>3</v>
      </c>
      <c r="AJ80" s="4">
        <v>4</v>
      </c>
      <c r="AK80" s="4">
        <v>4</v>
      </c>
      <c r="AL80" s="4">
        <v>4</v>
      </c>
      <c r="AM80" s="4">
        <v>2</v>
      </c>
      <c r="AN80" s="4">
        <v>3</v>
      </c>
      <c r="AO80" s="4">
        <v>2</v>
      </c>
      <c r="AP80" s="4">
        <v>4</v>
      </c>
      <c r="AQ80" s="4">
        <v>3</v>
      </c>
      <c r="AR80" s="4">
        <v>3</v>
      </c>
      <c r="AS80" s="4">
        <v>3</v>
      </c>
      <c r="AT80" s="4">
        <v>3</v>
      </c>
      <c r="AU80" s="4">
        <v>2</v>
      </c>
      <c r="AW80" s="4">
        <v>4</v>
      </c>
      <c r="AX80" s="4">
        <v>3</v>
      </c>
      <c r="AY80" s="4">
        <v>4</v>
      </c>
      <c r="AZ80" s="4">
        <v>4</v>
      </c>
      <c r="BA80" s="4">
        <v>4</v>
      </c>
      <c r="BB80" s="4">
        <v>3</v>
      </c>
      <c r="BC80" s="4">
        <v>3</v>
      </c>
      <c r="BD80" s="4">
        <v>3</v>
      </c>
      <c r="BE80" s="4">
        <v>3</v>
      </c>
      <c r="BF80" s="4">
        <v>3</v>
      </c>
      <c r="BG80" s="4">
        <v>4</v>
      </c>
      <c r="BH80" s="4">
        <v>3</v>
      </c>
      <c r="BI80" s="4">
        <v>3</v>
      </c>
      <c r="BJ80" s="4">
        <v>3</v>
      </c>
      <c r="BL80" s="4">
        <v>2</v>
      </c>
      <c r="BM80" s="4">
        <v>4</v>
      </c>
      <c r="BN80" s="4">
        <v>3</v>
      </c>
      <c r="BO80" s="4">
        <v>4</v>
      </c>
      <c r="BP80" s="4">
        <v>4</v>
      </c>
      <c r="BQ80" s="4">
        <v>4</v>
      </c>
      <c r="BR80" s="4">
        <v>3</v>
      </c>
      <c r="BS80" s="4">
        <v>3</v>
      </c>
      <c r="BT80" s="4">
        <v>3</v>
      </c>
      <c r="BU80" s="4">
        <v>4</v>
      </c>
      <c r="BV80" s="4">
        <v>3</v>
      </c>
      <c r="BW80" s="4">
        <v>3</v>
      </c>
      <c r="BX80" s="4">
        <v>3</v>
      </c>
      <c r="BY80" s="4">
        <v>5</v>
      </c>
      <c r="BZ80" s="4">
        <v>3</v>
      </c>
      <c r="CA80" s="4">
        <v>4</v>
      </c>
      <c r="CB80" s="4">
        <v>4</v>
      </c>
    </row>
    <row r="81" spans="1:80" ht="14" x14ac:dyDescent="0.15">
      <c r="A81" s="20" t="str">
        <f t="shared" si="1"/>
        <v>AttraktivitaetKL[SQ003]</v>
      </c>
      <c r="B81" s="4" t="s">
        <v>56</v>
      </c>
      <c r="C81" s="4">
        <v>3</v>
      </c>
      <c r="D81" s="4">
        <v>1</v>
      </c>
      <c r="E81" s="4">
        <v>3</v>
      </c>
      <c r="F81" s="4">
        <v>3</v>
      </c>
      <c r="G81" s="4">
        <v>3</v>
      </c>
      <c r="H81" s="4">
        <v>4</v>
      </c>
      <c r="I81" s="4">
        <v>4</v>
      </c>
      <c r="J81" s="4">
        <v>1</v>
      </c>
      <c r="K81" s="4">
        <v>4</v>
      </c>
      <c r="L81" s="4">
        <v>2</v>
      </c>
      <c r="M81" s="4">
        <v>2</v>
      </c>
      <c r="N81" s="4">
        <v>1</v>
      </c>
      <c r="O81" s="4">
        <v>2</v>
      </c>
      <c r="P81" s="4">
        <v>4</v>
      </c>
      <c r="Q81" s="4">
        <v>2</v>
      </c>
      <c r="R81" s="4">
        <v>1</v>
      </c>
      <c r="S81" s="4">
        <v>5</v>
      </c>
      <c r="T81" s="4">
        <v>2</v>
      </c>
      <c r="U81" s="4">
        <v>4</v>
      </c>
      <c r="V81" s="4">
        <v>2</v>
      </c>
      <c r="W81" s="4">
        <v>3</v>
      </c>
      <c r="X81" s="4">
        <v>2</v>
      </c>
      <c r="Y81" s="4">
        <v>2</v>
      </c>
      <c r="Z81" s="4">
        <v>2</v>
      </c>
      <c r="AA81" s="4">
        <v>2</v>
      </c>
      <c r="AB81" s="4">
        <v>2</v>
      </c>
      <c r="AC81" s="4">
        <v>2</v>
      </c>
      <c r="AD81" s="4">
        <v>2</v>
      </c>
      <c r="AE81" s="4">
        <v>3</v>
      </c>
      <c r="AF81" s="4">
        <v>2</v>
      </c>
      <c r="AG81" s="4">
        <v>1</v>
      </c>
      <c r="AH81" s="4">
        <v>2</v>
      </c>
      <c r="AI81" s="4">
        <v>3</v>
      </c>
      <c r="AJ81" s="4">
        <v>1</v>
      </c>
      <c r="AK81" s="4">
        <v>3</v>
      </c>
      <c r="AL81" s="4">
        <v>1</v>
      </c>
      <c r="AM81" s="4">
        <v>2</v>
      </c>
      <c r="AN81" s="4">
        <v>2</v>
      </c>
      <c r="AO81" s="4">
        <v>4</v>
      </c>
      <c r="AP81" s="4">
        <v>2</v>
      </c>
      <c r="AQ81" s="4">
        <v>3</v>
      </c>
      <c r="AR81" s="4">
        <v>3</v>
      </c>
      <c r="AS81" s="4">
        <v>3</v>
      </c>
      <c r="AT81" s="4">
        <v>2</v>
      </c>
      <c r="AU81" s="4">
        <v>5</v>
      </c>
      <c r="AW81" s="4">
        <v>3</v>
      </c>
      <c r="AX81" s="4">
        <v>2</v>
      </c>
      <c r="AY81" s="4">
        <v>2</v>
      </c>
      <c r="AZ81" s="4">
        <v>3</v>
      </c>
      <c r="BA81" s="4">
        <v>2</v>
      </c>
      <c r="BB81" s="4">
        <v>2</v>
      </c>
      <c r="BC81" s="4">
        <v>4</v>
      </c>
      <c r="BD81" s="4">
        <v>2</v>
      </c>
      <c r="BE81" s="4">
        <v>4</v>
      </c>
      <c r="BF81" s="4">
        <v>3</v>
      </c>
      <c r="BG81" s="4">
        <v>2</v>
      </c>
      <c r="BH81" s="4">
        <v>2</v>
      </c>
      <c r="BI81" s="4">
        <v>4</v>
      </c>
      <c r="BJ81" s="4">
        <v>5</v>
      </c>
      <c r="BL81" s="4">
        <v>3</v>
      </c>
      <c r="BM81" s="4">
        <v>3</v>
      </c>
      <c r="BN81" s="4">
        <v>3</v>
      </c>
      <c r="BO81" s="4">
        <v>2</v>
      </c>
      <c r="BP81" s="4">
        <v>2</v>
      </c>
      <c r="BQ81" s="4">
        <v>4</v>
      </c>
      <c r="BR81" s="4">
        <v>2</v>
      </c>
      <c r="BS81" s="4">
        <v>4</v>
      </c>
      <c r="BT81" s="4">
        <v>2</v>
      </c>
      <c r="BU81" s="4">
        <v>2</v>
      </c>
      <c r="BV81" s="4">
        <v>2</v>
      </c>
      <c r="BW81" s="4">
        <v>4</v>
      </c>
      <c r="BX81" s="4">
        <v>4</v>
      </c>
      <c r="BY81" s="4">
        <v>1</v>
      </c>
      <c r="BZ81" s="4">
        <v>2</v>
      </c>
      <c r="CA81" s="4">
        <v>3</v>
      </c>
      <c r="CB81" s="4">
        <v>1</v>
      </c>
    </row>
    <row r="82" spans="1:80" ht="14" x14ac:dyDescent="0.15">
      <c r="A82" s="20" t="str">
        <f t="shared" si="1"/>
        <v>AttraktivitaetKL[SQ004]</v>
      </c>
      <c r="B82" s="4" t="s">
        <v>57</v>
      </c>
      <c r="C82" s="4">
        <v>3</v>
      </c>
      <c r="D82" s="4">
        <v>1</v>
      </c>
      <c r="E82" s="4">
        <v>2</v>
      </c>
      <c r="F82" s="4">
        <v>5</v>
      </c>
      <c r="G82" s="4">
        <v>3</v>
      </c>
      <c r="H82" s="4">
        <v>3</v>
      </c>
      <c r="I82" s="4">
        <v>3</v>
      </c>
      <c r="J82" s="4">
        <v>1</v>
      </c>
      <c r="K82" s="4">
        <v>4</v>
      </c>
      <c r="L82" s="4">
        <v>4</v>
      </c>
      <c r="M82" s="4">
        <v>2</v>
      </c>
      <c r="N82" s="4">
        <v>1</v>
      </c>
      <c r="O82" s="4">
        <v>2</v>
      </c>
      <c r="P82" s="4">
        <v>5</v>
      </c>
      <c r="Q82" s="4">
        <v>4</v>
      </c>
      <c r="R82" s="4">
        <v>2</v>
      </c>
      <c r="S82" s="4">
        <v>4</v>
      </c>
      <c r="T82" s="4">
        <v>2</v>
      </c>
      <c r="U82" s="4">
        <v>3</v>
      </c>
      <c r="V82" s="4">
        <v>2</v>
      </c>
      <c r="W82" s="4">
        <v>3</v>
      </c>
      <c r="X82" s="4">
        <v>3</v>
      </c>
      <c r="Y82" s="4">
        <v>2</v>
      </c>
      <c r="Z82" s="4">
        <v>2</v>
      </c>
      <c r="AA82" s="4">
        <v>3</v>
      </c>
      <c r="AB82" s="4">
        <v>3</v>
      </c>
      <c r="AC82" s="4">
        <v>1</v>
      </c>
      <c r="AD82" s="4">
        <v>3</v>
      </c>
      <c r="AE82" s="4">
        <v>5</v>
      </c>
      <c r="AF82" s="4">
        <v>4</v>
      </c>
      <c r="AG82" s="4">
        <v>1</v>
      </c>
      <c r="AH82" s="4">
        <v>2</v>
      </c>
      <c r="AI82" s="4">
        <v>3</v>
      </c>
      <c r="AJ82" s="4">
        <v>3</v>
      </c>
      <c r="AK82" s="4">
        <v>2</v>
      </c>
      <c r="AL82" s="4">
        <v>4</v>
      </c>
      <c r="AM82" s="4">
        <v>4</v>
      </c>
      <c r="AN82" s="4">
        <v>3</v>
      </c>
      <c r="AO82" s="4">
        <v>2</v>
      </c>
      <c r="AP82" s="4">
        <v>2</v>
      </c>
      <c r="AQ82" s="4">
        <v>3</v>
      </c>
      <c r="AR82" s="4">
        <v>3</v>
      </c>
      <c r="AS82" s="4">
        <v>3</v>
      </c>
      <c r="AT82" s="4">
        <v>3</v>
      </c>
      <c r="AU82" s="4">
        <v>5</v>
      </c>
      <c r="AW82" s="4">
        <v>4</v>
      </c>
      <c r="AX82" s="4">
        <v>2</v>
      </c>
      <c r="AY82" s="4">
        <v>2</v>
      </c>
      <c r="AZ82" s="4">
        <v>3</v>
      </c>
      <c r="BA82" s="4">
        <v>2</v>
      </c>
      <c r="BB82" s="4">
        <v>2</v>
      </c>
      <c r="BC82" s="4">
        <v>4</v>
      </c>
      <c r="BD82" s="4">
        <v>3</v>
      </c>
      <c r="BE82" s="4">
        <v>3</v>
      </c>
      <c r="BF82" s="4">
        <v>2</v>
      </c>
      <c r="BG82" s="4">
        <v>4</v>
      </c>
      <c r="BH82" s="4">
        <v>2</v>
      </c>
      <c r="BI82" s="4">
        <v>3</v>
      </c>
      <c r="BJ82" s="4">
        <v>4</v>
      </c>
      <c r="BL82" s="4">
        <v>3</v>
      </c>
      <c r="BM82" s="4">
        <v>3</v>
      </c>
      <c r="BN82" s="4">
        <v>3</v>
      </c>
      <c r="BO82" s="4">
        <v>2</v>
      </c>
      <c r="BP82" s="4">
        <v>2</v>
      </c>
      <c r="BQ82" s="4">
        <v>4</v>
      </c>
      <c r="BR82" s="4">
        <v>2</v>
      </c>
      <c r="BS82" s="4">
        <v>4</v>
      </c>
      <c r="BT82" s="4">
        <v>2</v>
      </c>
      <c r="BU82" s="4">
        <v>3</v>
      </c>
      <c r="BV82" s="4">
        <v>2</v>
      </c>
      <c r="BW82" s="4">
        <v>4</v>
      </c>
      <c r="BX82" s="4">
        <v>3</v>
      </c>
      <c r="BY82" s="4">
        <v>2</v>
      </c>
      <c r="BZ82" s="4">
        <v>3</v>
      </c>
      <c r="CA82" s="4">
        <v>1</v>
      </c>
      <c r="CB82" s="4">
        <v>1</v>
      </c>
    </row>
    <row r="83" spans="1:80" ht="14" x14ac:dyDescent="0.15">
      <c r="A83" s="20" t="str">
        <f t="shared" si="1"/>
        <v>AttraktivitaetKL[SQ005]</v>
      </c>
      <c r="B83" s="4" t="s">
        <v>58</v>
      </c>
      <c r="C83" s="4">
        <v>3</v>
      </c>
      <c r="D83" s="4">
        <v>1</v>
      </c>
      <c r="E83" s="4">
        <v>2</v>
      </c>
      <c r="F83" s="4">
        <v>1</v>
      </c>
      <c r="G83" s="4">
        <v>3</v>
      </c>
      <c r="H83" s="4">
        <v>3</v>
      </c>
      <c r="I83" s="4">
        <v>3</v>
      </c>
      <c r="J83" s="4">
        <v>1</v>
      </c>
      <c r="K83" s="4">
        <v>4</v>
      </c>
      <c r="L83" s="4">
        <v>1</v>
      </c>
      <c r="M83" s="4">
        <v>2</v>
      </c>
      <c r="N83" s="4">
        <v>3</v>
      </c>
      <c r="O83" s="4">
        <v>2</v>
      </c>
      <c r="P83" s="4">
        <v>4</v>
      </c>
      <c r="Q83" s="4">
        <v>3</v>
      </c>
      <c r="R83" s="4">
        <v>2</v>
      </c>
      <c r="S83" s="4">
        <v>4</v>
      </c>
      <c r="T83" s="4">
        <v>3</v>
      </c>
      <c r="U83" s="4">
        <v>2</v>
      </c>
      <c r="V83" s="4">
        <v>3</v>
      </c>
      <c r="W83" s="4">
        <v>3</v>
      </c>
      <c r="X83" s="4">
        <v>4</v>
      </c>
      <c r="Y83" s="4">
        <v>2</v>
      </c>
      <c r="Z83" s="4">
        <v>2</v>
      </c>
      <c r="AA83" s="4">
        <v>2</v>
      </c>
      <c r="AB83" s="4">
        <v>2</v>
      </c>
      <c r="AC83" s="4">
        <v>2</v>
      </c>
      <c r="AD83" s="4">
        <v>3</v>
      </c>
      <c r="AE83" s="4">
        <v>2</v>
      </c>
      <c r="AF83" s="4">
        <v>2</v>
      </c>
      <c r="AG83" s="4">
        <v>3</v>
      </c>
      <c r="AH83" s="4">
        <v>3</v>
      </c>
      <c r="AI83" s="4">
        <v>3</v>
      </c>
      <c r="AJ83" s="4">
        <v>3</v>
      </c>
      <c r="AK83" s="4">
        <v>4</v>
      </c>
      <c r="AL83" s="4">
        <v>2</v>
      </c>
      <c r="AM83" s="4">
        <v>2</v>
      </c>
      <c r="AN83" s="4">
        <v>2</v>
      </c>
      <c r="AO83" s="4">
        <v>3</v>
      </c>
      <c r="AP83" s="4">
        <v>1</v>
      </c>
      <c r="AQ83" s="4">
        <v>3</v>
      </c>
      <c r="AR83" s="4">
        <v>3</v>
      </c>
      <c r="AS83" s="4">
        <v>2</v>
      </c>
      <c r="AT83" s="4">
        <v>2</v>
      </c>
      <c r="AU83" s="4">
        <v>2</v>
      </c>
      <c r="AW83" s="4">
        <v>1</v>
      </c>
      <c r="AX83" s="4">
        <v>2</v>
      </c>
      <c r="AY83" s="4">
        <v>3</v>
      </c>
      <c r="AZ83" s="4">
        <v>2</v>
      </c>
      <c r="BA83" s="4">
        <v>2</v>
      </c>
      <c r="BB83" s="4">
        <v>3</v>
      </c>
      <c r="BC83" s="4">
        <v>2</v>
      </c>
      <c r="BD83" s="4">
        <v>2</v>
      </c>
      <c r="BE83" s="4">
        <v>2</v>
      </c>
      <c r="BF83" s="4">
        <v>2</v>
      </c>
      <c r="BG83" s="4">
        <v>4</v>
      </c>
      <c r="BH83" s="4">
        <v>2</v>
      </c>
      <c r="BI83" s="4">
        <v>4</v>
      </c>
      <c r="BJ83" s="4">
        <v>4</v>
      </c>
      <c r="BL83" s="4">
        <v>2</v>
      </c>
      <c r="BM83" s="4">
        <v>3</v>
      </c>
      <c r="BN83" s="4">
        <v>3</v>
      </c>
      <c r="BO83" s="4">
        <v>3</v>
      </c>
      <c r="BP83" s="4">
        <v>2</v>
      </c>
      <c r="BQ83" s="4">
        <v>2</v>
      </c>
      <c r="BR83" s="4">
        <v>2</v>
      </c>
      <c r="BS83" s="4">
        <v>2</v>
      </c>
      <c r="BT83" s="4">
        <v>2</v>
      </c>
      <c r="BU83" s="4">
        <v>2</v>
      </c>
      <c r="BV83" s="4">
        <v>1</v>
      </c>
      <c r="BW83" s="4">
        <v>3</v>
      </c>
      <c r="BX83" s="4">
        <v>1</v>
      </c>
      <c r="BY83" s="4">
        <v>2</v>
      </c>
      <c r="BZ83" s="4">
        <v>1</v>
      </c>
      <c r="CA83" s="4">
        <v>2</v>
      </c>
      <c r="CB83" s="4">
        <v>2</v>
      </c>
    </row>
    <row r="84" spans="1:80" ht="14" x14ac:dyDescent="0.15">
      <c r="A84" s="20" t="str">
        <f t="shared" si="1"/>
        <v>AttraktivitaetKL[SQ006]</v>
      </c>
      <c r="B84" s="4" t="s">
        <v>59</v>
      </c>
      <c r="C84" s="4">
        <v>3</v>
      </c>
      <c r="D84" s="4">
        <v>5</v>
      </c>
      <c r="E84" s="4">
        <v>3</v>
      </c>
      <c r="F84" s="4">
        <v>1</v>
      </c>
      <c r="G84" s="4">
        <v>3</v>
      </c>
      <c r="H84" s="4">
        <v>3</v>
      </c>
      <c r="I84" s="4">
        <v>3</v>
      </c>
      <c r="J84" s="4">
        <v>5</v>
      </c>
      <c r="K84" s="4">
        <v>4</v>
      </c>
      <c r="L84" s="4">
        <v>3</v>
      </c>
      <c r="M84" s="4">
        <v>2</v>
      </c>
      <c r="N84" s="4">
        <v>5</v>
      </c>
      <c r="O84" s="4">
        <v>4</v>
      </c>
      <c r="P84" s="4">
        <v>3</v>
      </c>
      <c r="Q84" s="4">
        <v>5</v>
      </c>
      <c r="R84" s="4">
        <v>5</v>
      </c>
      <c r="S84" s="4">
        <v>2</v>
      </c>
      <c r="T84" s="4">
        <v>4</v>
      </c>
      <c r="U84" s="4">
        <v>4</v>
      </c>
      <c r="V84" s="4">
        <v>4</v>
      </c>
      <c r="W84" s="4">
        <v>3</v>
      </c>
      <c r="X84" s="4">
        <v>4</v>
      </c>
      <c r="Y84" s="4">
        <v>4</v>
      </c>
      <c r="Z84" s="4">
        <v>4</v>
      </c>
      <c r="AA84" s="4">
        <v>3</v>
      </c>
      <c r="AB84" s="4">
        <v>4</v>
      </c>
      <c r="AC84" s="4">
        <v>4</v>
      </c>
      <c r="AD84" s="4">
        <v>4</v>
      </c>
      <c r="AE84" s="4">
        <v>1</v>
      </c>
      <c r="AF84" s="4">
        <v>3</v>
      </c>
      <c r="AG84" s="4">
        <v>5</v>
      </c>
      <c r="AH84" s="4">
        <v>4</v>
      </c>
      <c r="AI84" s="4">
        <v>4</v>
      </c>
      <c r="AJ84" s="4">
        <v>4</v>
      </c>
      <c r="AK84" s="4">
        <v>4</v>
      </c>
      <c r="AL84" s="4">
        <v>4</v>
      </c>
      <c r="AM84" s="4">
        <v>3</v>
      </c>
      <c r="AN84" s="4">
        <v>3</v>
      </c>
      <c r="AO84" s="4">
        <v>3</v>
      </c>
      <c r="AP84" s="4">
        <v>4</v>
      </c>
      <c r="AQ84" s="4">
        <v>3</v>
      </c>
      <c r="AR84" s="4">
        <v>4</v>
      </c>
      <c r="AS84" s="4">
        <v>3</v>
      </c>
      <c r="AT84" s="4">
        <v>3</v>
      </c>
      <c r="AU84" s="4">
        <v>1</v>
      </c>
      <c r="AW84" s="4">
        <v>2</v>
      </c>
      <c r="AX84" s="4">
        <v>4</v>
      </c>
      <c r="AY84" s="4">
        <v>4</v>
      </c>
      <c r="AZ84" s="4">
        <v>3</v>
      </c>
      <c r="BA84" s="4">
        <v>4</v>
      </c>
      <c r="BB84" s="4">
        <v>4</v>
      </c>
      <c r="BC84" s="4">
        <v>3</v>
      </c>
      <c r="BD84" s="4">
        <v>4</v>
      </c>
      <c r="BE84" s="4">
        <v>3</v>
      </c>
      <c r="BF84" s="4">
        <v>4</v>
      </c>
      <c r="BG84" s="4">
        <v>4</v>
      </c>
      <c r="BH84" s="4">
        <v>4</v>
      </c>
      <c r="BI84" s="4">
        <v>3</v>
      </c>
      <c r="BJ84" s="4">
        <v>2</v>
      </c>
      <c r="BL84" s="4">
        <v>4</v>
      </c>
      <c r="BM84" s="4">
        <v>4</v>
      </c>
      <c r="BN84" s="4">
        <v>3</v>
      </c>
      <c r="BO84" s="4">
        <v>5</v>
      </c>
      <c r="BP84" s="4">
        <v>4</v>
      </c>
      <c r="BQ84" s="4">
        <v>3</v>
      </c>
      <c r="BR84" s="4">
        <v>4</v>
      </c>
      <c r="BS84" s="4">
        <v>2</v>
      </c>
      <c r="BT84" s="4">
        <v>4</v>
      </c>
      <c r="BU84" s="4">
        <v>4</v>
      </c>
      <c r="BV84" s="4">
        <v>4</v>
      </c>
      <c r="BW84" s="4">
        <v>3</v>
      </c>
      <c r="BX84" s="4">
        <v>3</v>
      </c>
      <c r="BY84" s="4">
        <v>5</v>
      </c>
      <c r="BZ84" s="4">
        <v>2</v>
      </c>
      <c r="CA84" s="4">
        <v>4</v>
      </c>
      <c r="CB84" s="4">
        <v>5</v>
      </c>
    </row>
    <row r="85" spans="1:80" ht="14" x14ac:dyDescent="0.15">
      <c r="A85" s="20" t="str">
        <f t="shared" si="1"/>
        <v>AttraktivitaetKL[SQ007]</v>
      </c>
      <c r="B85" s="4" t="s">
        <v>60</v>
      </c>
      <c r="C85" s="4">
        <v>3</v>
      </c>
      <c r="D85" s="4">
        <v>5</v>
      </c>
      <c r="E85" s="4">
        <v>2</v>
      </c>
      <c r="F85" s="4">
        <v>1</v>
      </c>
      <c r="G85" s="4">
        <v>3</v>
      </c>
      <c r="H85" s="4">
        <v>4</v>
      </c>
      <c r="I85" s="4">
        <v>3</v>
      </c>
      <c r="J85" s="4">
        <v>2</v>
      </c>
      <c r="K85" s="4">
        <v>3</v>
      </c>
      <c r="L85" s="4">
        <v>1</v>
      </c>
      <c r="M85" s="4">
        <v>3</v>
      </c>
      <c r="N85" s="4">
        <v>3</v>
      </c>
      <c r="O85" s="4">
        <v>4</v>
      </c>
      <c r="P85" s="4">
        <v>1</v>
      </c>
      <c r="Q85" s="4">
        <v>4</v>
      </c>
      <c r="R85" s="4">
        <v>4</v>
      </c>
      <c r="S85" s="4">
        <v>2</v>
      </c>
      <c r="T85" s="4">
        <v>3</v>
      </c>
      <c r="U85" s="4">
        <v>2</v>
      </c>
      <c r="V85" s="4">
        <v>5</v>
      </c>
      <c r="W85" s="4">
        <v>3</v>
      </c>
      <c r="X85" s="4">
        <v>4</v>
      </c>
      <c r="Y85" s="4">
        <v>4</v>
      </c>
      <c r="Z85" s="4">
        <v>3</v>
      </c>
      <c r="AA85" s="4">
        <v>3</v>
      </c>
      <c r="AB85" s="4">
        <v>2</v>
      </c>
      <c r="AC85" s="4">
        <v>4</v>
      </c>
      <c r="AD85" s="4">
        <v>3</v>
      </c>
      <c r="AE85" s="4">
        <v>1</v>
      </c>
      <c r="AF85" s="4">
        <v>3</v>
      </c>
      <c r="AG85" s="4">
        <v>3</v>
      </c>
      <c r="AH85" s="4">
        <v>4</v>
      </c>
      <c r="AI85" s="4">
        <v>3</v>
      </c>
      <c r="AJ85" s="4">
        <v>4</v>
      </c>
      <c r="AK85" s="4">
        <v>1</v>
      </c>
      <c r="AL85" s="4">
        <v>2</v>
      </c>
      <c r="AM85" s="4">
        <v>1</v>
      </c>
      <c r="AN85" s="4">
        <v>3</v>
      </c>
      <c r="AO85" s="4">
        <v>2</v>
      </c>
      <c r="AP85" s="4">
        <v>3</v>
      </c>
      <c r="AQ85" s="4">
        <v>3</v>
      </c>
      <c r="AR85" s="4">
        <v>3</v>
      </c>
      <c r="AS85" s="4">
        <v>3</v>
      </c>
      <c r="AT85" s="4">
        <v>1</v>
      </c>
      <c r="AU85" s="4">
        <v>1</v>
      </c>
      <c r="AW85" s="4">
        <v>2</v>
      </c>
      <c r="AX85" s="4">
        <v>2</v>
      </c>
      <c r="AY85" s="4">
        <v>4</v>
      </c>
      <c r="AZ85" s="4">
        <v>2</v>
      </c>
      <c r="BA85" s="4">
        <v>4</v>
      </c>
      <c r="BB85" s="4">
        <v>3</v>
      </c>
      <c r="BC85" s="4">
        <v>2</v>
      </c>
      <c r="BD85" s="4">
        <v>3</v>
      </c>
      <c r="BE85" s="4">
        <v>2</v>
      </c>
      <c r="BF85" s="4">
        <v>3</v>
      </c>
      <c r="BG85" s="4">
        <v>2</v>
      </c>
      <c r="BH85" s="4">
        <v>3</v>
      </c>
      <c r="BI85" s="4">
        <v>2</v>
      </c>
      <c r="BJ85" s="4">
        <v>2</v>
      </c>
      <c r="BL85" s="4">
        <v>3</v>
      </c>
      <c r="BM85" s="4">
        <v>3</v>
      </c>
      <c r="BN85" s="4">
        <v>3</v>
      </c>
      <c r="BO85" s="4">
        <v>3</v>
      </c>
      <c r="BP85" s="4">
        <v>3</v>
      </c>
      <c r="BQ85" s="4">
        <v>2</v>
      </c>
      <c r="BR85" s="4">
        <v>3</v>
      </c>
      <c r="BS85" s="4">
        <v>2</v>
      </c>
      <c r="BT85" s="4">
        <v>3</v>
      </c>
      <c r="BU85" s="4">
        <v>3</v>
      </c>
      <c r="BV85" s="4">
        <v>5</v>
      </c>
      <c r="BW85" s="4">
        <v>3</v>
      </c>
      <c r="BX85" s="4">
        <v>1</v>
      </c>
      <c r="BY85" s="4">
        <v>3</v>
      </c>
      <c r="BZ85" s="4">
        <v>1</v>
      </c>
      <c r="CA85" s="4">
        <v>3</v>
      </c>
      <c r="CB85" s="4">
        <v>4</v>
      </c>
    </row>
    <row r="86" spans="1:80" ht="14" x14ac:dyDescent="0.15">
      <c r="A86" s="20" t="str">
        <f t="shared" si="1"/>
        <v>AttraktivitaetKL[SQ008]</v>
      </c>
      <c r="B86" s="4" t="s">
        <v>61</v>
      </c>
      <c r="C86" s="4">
        <v>3</v>
      </c>
      <c r="D86" s="4">
        <v>1</v>
      </c>
      <c r="E86" s="4">
        <v>3</v>
      </c>
      <c r="F86" s="4">
        <v>5</v>
      </c>
      <c r="G86" s="4">
        <v>3</v>
      </c>
      <c r="H86" s="4">
        <v>2</v>
      </c>
      <c r="I86" s="4">
        <v>3</v>
      </c>
      <c r="J86" s="4">
        <v>1</v>
      </c>
      <c r="K86" s="4">
        <v>4</v>
      </c>
      <c r="L86" s="4">
        <v>3</v>
      </c>
      <c r="M86" s="4">
        <v>3</v>
      </c>
      <c r="N86" s="4">
        <v>1</v>
      </c>
      <c r="O86" s="4">
        <v>1</v>
      </c>
      <c r="P86" s="4">
        <v>4</v>
      </c>
      <c r="Q86" s="4">
        <v>2</v>
      </c>
      <c r="R86" s="4">
        <v>1</v>
      </c>
      <c r="S86" s="4">
        <v>3</v>
      </c>
      <c r="T86" s="4">
        <v>2</v>
      </c>
      <c r="U86" s="4">
        <v>2</v>
      </c>
      <c r="V86" s="4">
        <v>2</v>
      </c>
      <c r="W86" s="4">
        <v>3</v>
      </c>
      <c r="X86" s="4">
        <v>2</v>
      </c>
      <c r="Y86" s="4">
        <v>2</v>
      </c>
      <c r="Z86" s="4">
        <v>3</v>
      </c>
      <c r="AA86" s="4">
        <v>3</v>
      </c>
      <c r="AB86" s="4">
        <v>2</v>
      </c>
      <c r="AC86" s="4">
        <v>1</v>
      </c>
      <c r="AD86" s="4">
        <v>2</v>
      </c>
      <c r="AE86" s="4">
        <v>4</v>
      </c>
      <c r="AF86" s="4">
        <v>3</v>
      </c>
      <c r="AG86" s="4">
        <v>1</v>
      </c>
      <c r="AH86" s="4">
        <v>2</v>
      </c>
      <c r="AI86" s="4">
        <v>2</v>
      </c>
      <c r="AJ86" s="4">
        <v>1</v>
      </c>
      <c r="AK86" s="4">
        <v>3</v>
      </c>
      <c r="AL86" s="4">
        <v>1</v>
      </c>
      <c r="AM86" s="4">
        <v>4</v>
      </c>
      <c r="AN86" s="4">
        <v>2</v>
      </c>
      <c r="AO86" s="4">
        <v>3</v>
      </c>
      <c r="AP86" s="4">
        <v>2</v>
      </c>
      <c r="AQ86" s="4">
        <v>3</v>
      </c>
      <c r="AR86" s="4">
        <v>2</v>
      </c>
      <c r="AS86" s="4">
        <v>3</v>
      </c>
      <c r="AT86" s="4">
        <v>3</v>
      </c>
      <c r="AU86" s="4">
        <v>5</v>
      </c>
      <c r="AW86" s="4">
        <v>4</v>
      </c>
      <c r="AX86" s="4">
        <v>3</v>
      </c>
      <c r="AY86" s="4">
        <v>2</v>
      </c>
      <c r="AZ86" s="4">
        <v>3</v>
      </c>
      <c r="BA86" s="4">
        <v>2</v>
      </c>
      <c r="BB86" s="4">
        <v>2</v>
      </c>
      <c r="BC86" s="4">
        <v>2</v>
      </c>
      <c r="BD86" s="4">
        <v>3</v>
      </c>
      <c r="BE86" s="4">
        <v>3</v>
      </c>
      <c r="BF86" s="4">
        <v>2</v>
      </c>
      <c r="BG86" s="4">
        <v>2</v>
      </c>
      <c r="BH86" s="4">
        <v>2</v>
      </c>
      <c r="BI86" s="4">
        <v>3</v>
      </c>
      <c r="BJ86" s="4">
        <v>4</v>
      </c>
      <c r="BL86" s="4">
        <v>1</v>
      </c>
      <c r="BM86" s="4">
        <v>2</v>
      </c>
      <c r="BN86" s="4">
        <v>3</v>
      </c>
      <c r="BO86" s="4">
        <v>1</v>
      </c>
      <c r="BP86" s="4">
        <v>2</v>
      </c>
      <c r="BQ86" s="4">
        <v>2</v>
      </c>
      <c r="BR86" s="4">
        <v>2</v>
      </c>
      <c r="BS86" s="4">
        <v>3</v>
      </c>
      <c r="BT86" s="4">
        <v>2</v>
      </c>
      <c r="BU86" s="4">
        <v>2</v>
      </c>
      <c r="BV86" s="4">
        <v>1</v>
      </c>
      <c r="BW86" s="4">
        <v>2</v>
      </c>
      <c r="BX86" s="4">
        <v>4</v>
      </c>
      <c r="BY86" s="4">
        <v>1</v>
      </c>
      <c r="BZ86" s="4">
        <v>4</v>
      </c>
      <c r="CA86" s="4">
        <v>2</v>
      </c>
      <c r="CB86" s="4">
        <v>2</v>
      </c>
    </row>
    <row r="87" spans="1:80" ht="14" x14ac:dyDescent="0.15">
      <c r="A87" s="20" t="str">
        <f t="shared" si="1"/>
        <v>AttraktivitaetKL[SQ009]</v>
      </c>
      <c r="B87" s="4" t="s">
        <v>62</v>
      </c>
      <c r="C87" s="4">
        <v>3</v>
      </c>
      <c r="D87" s="4">
        <v>5</v>
      </c>
      <c r="E87" s="4">
        <v>2</v>
      </c>
      <c r="F87" s="4">
        <v>3</v>
      </c>
      <c r="G87" s="4">
        <v>3</v>
      </c>
      <c r="H87" s="4">
        <v>3</v>
      </c>
      <c r="I87" s="4">
        <v>2</v>
      </c>
      <c r="J87" s="4">
        <v>5</v>
      </c>
      <c r="K87" s="4">
        <v>4</v>
      </c>
      <c r="L87" s="4">
        <v>2</v>
      </c>
      <c r="M87" s="4">
        <v>5</v>
      </c>
      <c r="N87" s="4">
        <v>5</v>
      </c>
      <c r="O87" s="4">
        <v>4</v>
      </c>
      <c r="P87" s="4">
        <v>2</v>
      </c>
      <c r="Q87" s="4">
        <v>4</v>
      </c>
      <c r="R87" s="4">
        <v>4</v>
      </c>
      <c r="S87" s="4">
        <v>2</v>
      </c>
      <c r="T87" s="4">
        <v>5</v>
      </c>
      <c r="U87" s="4">
        <v>3</v>
      </c>
      <c r="V87" s="4">
        <v>4</v>
      </c>
      <c r="W87" s="4">
        <v>3</v>
      </c>
      <c r="X87" s="4">
        <v>4</v>
      </c>
      <c r="Y87" s="4">
        <v>4</v>
      </c>
      <c r="Z87" s="4">
        <v>3</v>
      </c>
      <c r="AA87" s="4">
        <v>4</v>
      </c>
      <c r="AB87" s="4">
        <v>5</v>
      </c>
      <c r="AC87" s="4">
        <v>5</v>
      </c>
      <c r="AD87" s="4">
        <v>3</v>
      </c>
      <c r="AE87" s="4">
        <v>4</v>
      </c>
      <c r="AF87" s="4">
        <v>4</v>
      </c>
      <c r="AG87" s="4">
        <v>5</v>
      </c>
      <c r="AH87" s="4">
        <v>4</v>
      </c>
      <c r="AI87" s="4">
        <v>3</v>
      </c>
      <c r="AJ87" s="4">
        <v>5</v>
      </c>
      <c r="AK87" s="4">
        <v>2</v>
      </c>
      <c r="AL87" s="4">
        <v>3</v>
      </c>
      <c r="AM87" s="4">
        <v>4</v>
      </c>
      <c r="AN87" s="4">
        <v>4</v>
      </c>
      <c r="AO87" s="4">
        <v>1</v>
      </c>
      <c r="AP87" s="4">
        <v>5</v>
      </c>
      <c r="AQ87" s="4">
        <v>3</v>
      </c>
      <c r="AR87" s="4">
        <v>3</v>
      </c>
      <c r="AS87" s="4">
        <v>4</v>
      </c>
      <c r="AT87" s="4">
        <v>4</v>
      </c>
      <c r="AU87" s="4">
        <v>3</v>
      </c>
      <c r="AW87" s="4">
        <v>2</v>
      </c>
      <c r="AX87" s="4">
        <v>4</v>
      </c>
      <c r="AY87" s="4">
        <v>4</v>
      </c>
      <c r="AZ87" s="4">
        <v>4</v>
      </c>
      <c r="BA87" s="4">
        <v>4</v>
      </c>
      <c r="BB87" s="4">
        <v>3</v>
      </c>
      <c r="BC87" s="4">
        <v>3</v>
      </c>
      <c r="BD87" s="4">
        <v>4</v>
      </c>
      <c r="BE87" s="4">
        <v>3</v>
      </c>
      <c r="BF87" s="4">
        <v>3</v>
      </c>
      <c r="BG87" s="4">
        <v>2</v>
      </c>
      <c r="BH87" s="4">
        <v>4</v>
      </c>
      <c r="BI87" s="4">
        <v>3</v>
      </c>
      <c r="BJ87" s="4">
        <v>4</v>
      </c>
      <c r="BL87" s="4">
        <v>4</v>
      </c>
      <c r="BM87" s="4">
        <v>4</v>
      </c>
      <c r="BN87" s="4">
        <v>3</v>
      </c>
      <c r="BO87" s="4">
        <v>3</v>
      </c>
      <c r="BP87" s="4">
        <v>4</v>
      </c>
      <c r="BQ87" s="4">
        <v>4</v>
      </c>
      <c r="BR87" s="4">
        <v>5</v>
      </c>
      <c r="BS87" s="4">
        <v>4</v>
      </c>
      <c r="BT87" s="4">
        <v>4</v>
      </c>
      <c r="BU87" s="4">
        <v>3</v>
      </c>
      <c r="BV87" s="4">
        <v>5</v>
      </c>
      <c r="BW87" s="4">
        <v>2</v>
      </c>
      <c r="BX87" s="4">
        <v>3</v>
      </c>
      <c r="BY87" s="4">
        <v>5</v>
      </c>
      <c r="BZ87" s="4">
        <v>5</v>
      </c>
      <c r="CA87" s="4">
        <v>4</v>
      </c>
      <c r="CB87" s="4">
        <v>4</v>
      </c>
    </row>
    <row r="88" spans="1:80" ht="14" x14ac:dyDescent="0.15">
      <c r="A88" s="20" t="str">
        <f t="shared" si="1"/>
        <v>AttraktivitaetKL[SQ010]</v>
      </c>
      <c r="B88" s="4" t="s">
        <v>63</v>
      </c>
      <c r="C88" s="4">
        <v>3</v>
      </c>
      <c r="D88" s="4">
        <v>5</v>
      </c>
      <c r="E88" s="4">
        <v>3</v>
      </c>
      <c r="F88" s="4">
        <v>3</v>
      </c>
      <c r="G88" s="4">
        <v>3</v>
      </c>
      <c r="H88" s="4">
        <v>3</v>
      </c>
      <c r="I88" s="4">
        <v>2</v>
      </c>
      <c r="J88" s="4">
        <v>3</v>
      </c>
      <c r="K88" s="4">
        <v>4</v>
      </c>
      <c r="L88" s="4">
        <v>1</v>
      </c>
      <c r="M88" s="4">
        <v>2</v>
      </c>
      <c r="N88" s="4">
        <v>3</v>
      </c>
      <c r="O88" s="4">
        <v>3</v>
      </c>
      <c r="P88" s="4">
        <v>1</v>
      </c>
      <c r="Q88" s="4">
        <v>4</v>
      </c>
      <c r="R88" s="4">
        <v>4</v>
      </c>
      <c r="S88" s="4">
        <v>3</v>
      </c>
      <c r="T88" s="4">
        <v>3</v>
      </c>
      <c r="U88" s="4">
        <v>2</v>
      </c>
      <c r="V88" s="4">
        <v>4</v>
      </c>
      <c r="W88" s="4">
        <v>3</v>
      </c>
      <c r="X88" s="4">
        <v>4</v>
      </c>
      <c r="Y88" s="4">
        <v>4</v>
      </c>
      <c r="Z88" s="4">
        <v>3</v>
      </c>
      <c r="AA88" s="4">
        <v>3</v>
      </c>
      <c r="AB88" s="4">
        <v>3</v>
      </c>
      <c r="AC88" s="4">
        <v>3</v>
      </c>
      <c r="AD88" s="4">
        <v>3</v>
      </c>
      <c r="AE88" s="4">
        <v>1</v>
      </c>
      <c r="AF88" s="4">
        <v>3</v>
      </c>
      <c r="AG88" s="4">
        <v>3</v>
      </c>
      <c r="AH88" s="4">
        <v>3</v>
      </c>
      <c r="AI88" s="4">
        <v>3</v>
      </c>
      <c r="AJ88" s="4">
        <v>4</v>
      </c>
      <c r="AK88" s="4">
        <v>2</v>
      </c>
      <c r="AL88" s="4">
        <v>3</v>
      </c>
      <c r="AM88" s="4">
        <v>1</v>
      </c>
      <c r="AN88" s="4">
        <v>3</v>
      </c>
      <c r="AO88" s="4">
        <v>2</v>
      </c>
      <c r="AP88" s="4">
        <v>3</v>
      </c>
      <c r="AQ88" s="4">
        <v>3</v>
      </c>
      <c r="AR88" s="4">
        <v>3</v>
      </c>
      <c r="AS88" s="4">
        <v>2</v>
      </c>
      <c r="AT88" s="4">
        <v>2</v>
      </c>
      <c r="AU88" s="4">
        <v>1</v>
      </c>
      <c r="AW88" s="4">
        <v>2</v>
      </c>
      <c r="AX88" s="4">
        <v>3</v>
      </c>
      <c r="AY88" s="4">
        <v>4</v>
      </c>
      <c r="AZ88" s="4">
        <v>2</v>
      </c>
      <c r="BA88" s="4">
        <v>3</v>
      </c>
      <c r="BB88" s="4">
        <v>2</v>
      </c>
      <c r="BC88" s="4">
        <v>3</v>
      </c>
      <c r="BD88" s="4">
        <v>3</v>
      </c>
      <c r="BE88" s="4">
        <v>3</v>
      </c>
      <c r="BF88" s="4">
        <v>3</v>
      </c>
      <c r="BG88" s="4">
        <v>1</v>
      </c>
      <c r="BH88" s="4">
        <v>3</v>
      </c>
      <c r="BI88" s="4">
        <v>3</v>
      </c>
      <c r="BJ88" s="4">
        <v>2</v>
      </c>
      <c r="BL88" s="4">
        <v>3</v>
      </c>
      <c r="BM88" s="4">
        <v>3</v>
      </c>
      <c r="BN88" s="4">
        <v>3</v>
      </c>
      <c r="BO88" s="4">
        <v>4</v>
      </c>
      <c r="BP88" s="4">
        <v>3</v>
      </c>
      <c r="BQ88" s="4">
        <v>2</v>
      </c>
      <c r="BR88" s="4">
        <v>3</v>
      </c>
      <c r="BS88" s="4">
        <v>2</v>
      </c>
      <c r="BT88" s="4">
        <v>3</v>
      </c>
      <c r="BU88" s="4">
        <v>3</v>
      </c>
      <c r="BV88" s="4">
        <v>5</v>
      </c>
      <c r="BW88" s="4">
        <v>3</v>
      </c>
      <c r="BX88" s="4">
        <v>1</v>
      </c>
      <c r="BY88" s="4">
        <v>4</v>
      </c>
      <c r="BZ88" s="4">
        <v>2</v>
      </c>
      <c r="CA88" s="4">
        <v>3</v>
      </c>
      <c r="CB88" s="4">
        <v>3</v>
      </c>
    </row>
    <row r="89" spans="1:80" ht="14" x14ac:dyDescent="0.15">
      <c r="A89" s="20" t="str">
        <f t="shared" si="1"/>
        <v>NetPromoterScoreKL[SQ001]</v>
      </c>
      <c r="B89" s="4" t="s">
        <v>64</v>
      </c>
      <c r="C89" s="4">
        <v>7</v>
      </c>
      <c r="D89" s="4">
        <v>10</v>
      </c>
      <c r="E89" s="4">
        <v>6</v>
      </c>
      <c r="F89" s="4">
        <v>1</v>
      </c>
      <c r="G89" s="4">
        <v>3</v>
      </c>
      <c r="H89" s="4">
        <v>5</v>
      </c>
      <c r="I89" s="4">
        <v>4</v>
      </c>
      <c r="J89" s="4">
        <v>9</v>
      </c>
      <c r="K89" s="4">
        <v>9</v>
      </c>
      <c r="L89" s="4">
        <v>1</v>
      </c>
      <c r="M89" s="4">
        <v>4</v>
      </c>
      <c r="N89" s="4">
        <v>10</v>
      </c>
      <c r="O89" s="4">
        <v>6</v>
      </c>
      <c r="P89" s="4">
        <v>2</v>
      </c>
      <c r="Q89" s="4">
        <v>7</v>
      </c>
      <c r="R89" s="4">
        <v>9</v>
      </c>
      <c r="S89" s="4">
        <v>5</v>
      </c>
      <c r="T89" s="4">
        <v>8</v>
      </c>
      <c r="U89" s="4">
        <v>3</v>
      </c>
      <c r="V89" s="4">
        <v>9</v>
      </c>
      <c r="W89" s="4">
        <v>2</v>
      </c>
      <c r="X89" s="4">
        <v>8</v>
      </c>
      <c r="Y89" s="4">
        <v>6</v>
      </c>
      <c r="Z89" s="4">
        <v>2</v>
      </c>
      <c r="AA89" s="4">
        <v>6</v>
      </c>
      <c r="AB89" s="4">
        <v>7</v>
      </c>
      <c r="AC89" s="4">
        <v>7</v>
      </c>
      <c r="AD89" s="4">
        <v>6</v>
      </c>
      <c r="AE89" s="4">
        <v>2</v>
      </c>
      <c r="AF89" s="4">
        <v>6</v>
      </c>
      <c r="AG89" s="4">
        <v>8</v>
      </c>
      <c r="AH89" s="4">
        <v>8</v>
      </c>
      <c r="AI89" s="4">
        <v>6</v>
      </c>
      <c r="AJ89" s="4">
        <v>9</v>
      </c>
      <c r="AK89" s="4">
        <v>4</v>
      </c>
      <c r="AL89" s="4">
        <v>7</v>
      </c>
      <c r="AM89" s="4">
        <v>4</v>
      </c>
      <c r="AN89" s="4">
        <v>7</v>
      </c>
      <c r="AO89" s="4">
        <v>3</v>
      </c>
      <c r="AP89" s="4">
        <v>8</v>
      </c>
      <c r="AQ89" s="4">
        <v>7</v>
      </c>
      <c r="AR89" s="4">
        <v>7</v>
      </c>
      <c r="AS89" s="4">
        <v>5</v>
      </c>
      <c r="AT89" s="4">
        <v>7</v>
      </c>
      <c r="AU89" s="4">
        <v>1</v>
      </c>
      <c r="AW89" s="4">
        <v>3</v>
      </c>
      <c r="AX89" s="4">
        <v>7</v>
      </c>
      <c r="AY89" s="4">
        <v>9</v>
      </c>
      <c r="AZ89" s="4">
        <v>5</v>
      </c>
      <c r="BA89" s="4">
        <v>7</v>
      </c>
      <c r="BB89" s="4">
        <v>9</v>
      </c>
      <c r="BC89" s="4">
        <v>8</v>
      </c>
      <c r="BD89" s="4">
        <v>4</v>
      </c>
      <c r="BE89" s="4">
        <v>5</v>
      </c>
      <c r="BF89" s="4">
        <v>6</v>
      </c>
      <c r="BG89" s="4">
        <v>6</v>
      </c>
      <c r="BH89" s="4">
        <v>6</v>
      </c>
      <c r="BI89" s="4">
        <v>8</v>
      </c>
      <c r="BJ89" s="4">
        <v>3</v>
      </c>
      <c r="BL89" s="4">
        <v>8</v>
      </c>
      <c r="BM89" s="4">
        <v>8</v>
      </c>
      <c r="BN89" s="4">
        <v>8</v>
      </c>
      <c r="BO89" s="4">
        <v>9</v>
      </c>
      <c r="BP89" s="4">
        <v>4</v>
      </c>
      <c r="BQ89" s="4">
        <v>3</v>
      </c>
      <c r="BR89" s="4">
        <v>8</v>
      </c>
      <c r="BS89" s="4">
        <v>2</v>
      </c>
      <c r="BT89" s="4">
        <v>7</v>
      </c>
      <c r="BU89" s="4">
        <v>7</v>
      </c>
      <c r="BV89" s="4">
        <v>8</v>
      </c>
      <c r="BW89" s="4">
        <v>3</v>
      </c>
      <c r="BX89" s="4">
        <v>2</v>
      </c>
      <c r="BY89" s="4">
        <v>9</v>
      </c>
      <c r="BZ89" s="4">
        <v>1</v>
      </c>
      <c r="CA89" s="4">
        <v>9</v>
      </c>
      <c r="CB89" s="4">
        <v>8</v>
      </c>
    </row>
    <row r="90" spans="1:80" ht="14" x14ac:dyDescent="0.15">
      <c r="A90" s="20" t="str">
        <f t="shared" si="1"/>
        <v>OpenQuestionKL</v>
      </c>
      <c r="B90" s="4" t="s">
        <v>65</v>
      </c>
      <c r="E90" s="4" t="s">
        <v>1191</v>
      </c>
      <c r="F90" s="4" t="s">
        <v>1192</v>
      </c>
      <c r="M90" s="4" t="s">
        <v>1193</v>
      </c>
      <c r="Q90" s="4" t="s">
        <v>1194</v>
      </c>
      <c r="S90" s="4" t="s">
        <v>1195</v>
      </c>
      <c r="T90" s="4" t="s">
        <v>1196</v>
      </c>
      <c r="W90" s="4" t="s">
        <v>1197</v>
      </c>
      <c r="X90" s="4" t="s">
        <v>1198</v>
      </c>
      <c r="Y90" s="4" t="s">
        <v>1199</v>
      </c>
      <c r="AA90" s="4" t="s">
        <v>1200</v>
      </c>
      <c r="AF90" s="4" t="s">
        <v>1201</v>
      </c>
      <c r="AN90" s="4" t="s">
        <v>1386</v>
      </c>
      <c r="AO90" s="4" t="s">
        <v>1387</v>
      </c>
      <c r="AT90" s="4" t="s">
        <v>1388</v>
      </c>
      <c r="BI90" s="4" t="s">
        <v>1389</v>
      </c>
      <c r="BL90" s="4" t="s">
        <v>1506</v>
      </c>
      <c r="BT90" s="4" t="s">
        <v>1507</v>
      </c>
      <c r="CB90" s="4" t="s">
        <v>1508</v>
      </c>
    </row>
    <row r="91" spans="1:80" x14ac:dyDescent="0.15">
      <c r="A91" s="20"/>
    </row>
    <row r="92" spans="1:80" ht="14" x14ac:dyDescent="0.15">
      <c r="A92" s="20" t="str">
        <f t="shared" si="1"/>
        <v>VideoPhase1NA</v>
      </c>
      <c r="B92" s="4" t="s">
        <v>1203</v>
      </c>
    </row>
    <row r="93" spans="1:80" ht="14" x14ac:dyDescent="0.15">
      <c r="A93" s="20" t="str">
        <f t="shared" si="1"/>
        <v>UserEngagement1aNA[SQ002]</v>
      </c>
      <c r="B93" s="4" t="s">
        <v>925</v>
      </c>
      <c r="C93" s="4">
        <v>1</v>
      </c>
      <c r="D93" s="4">
        <v>2</v>
      </c>
      <c r="E93" s="4">
        <v>2</v>
      </c>
      <c r="F93" s="4">
        <v>1</v>
      </c>
      <c r="G93" s="4">
        <v>0</v>
      </c>
      <c r="H93" s="4">
        <v>-1</v>
      </c>
      <c r="I93" s="4">
        <v>0</v>
      </c>
      <c r="J93" s="4">
        <v>1</v>
      </c>
      <c r="K93" s="4">
        <v>2</v>
      </c>
      <c r="L93" s="4">
        <v>1</v>
      </c>
      <c r="M93" s="4">
        <v>1</v>
      </c>
      <c r="N93" s="4">
        <v>0</v>
      </c>
      <c r="O93" s="4">
        <v>1</v>
      </c>
      <c r="P93" s="4">
        <v>2</v>
      </c>
      <c r="Q93" s="4">
        <v>2</v>
      </c>
      <c r="R93" s="4">
        <v>-1</v>
      </c>
      <c r="S93" s="4">
        <v>-1</v>
      </c>
      <c r="T93" s="4">
        <v>1</v>
      </c>
      <c r="U93" s="4">
        <v>2</v>
      </c>
      <c r="V93" s="4">
        <v>1</v>
      </c>
      <c r="W93" s="4">
        <v>0</v>
      </c>
      <c r="X93" s="4">
        <v>2</v>
      </c>
      <c r="Y93" s="4">
        <v>0</v>
      </c>
      <c r="Z93" s="4">
        <v>-1</v>
      </c>
      <c r="AA93" s="4">
        <v>1</v>
      </c>
      <c r="AB93" s="4">
        <v>0</v>
      </c>
      <c r="AC93" s="4">
        <v>0</v>
      </c>
      <c r="AD93" s="4">
        <v>-1</v>
      </c>
      <c r="AE93" s="4">
        <v>0</v>
      </c>
      <c r="AF93" s="4">
        <v>1</v>
      </c>
      <c r="AG93" s="4">
        <v>2</v>
      </c>
      <c r="AH93" s="4">
        <v>1</v>
      </c>
      <c r="AI93" s="4">
        <v>2</v>
      </c>
      <c r="AJ93" s="4">
        <v>2</v>
      </c>
      <c r="AK93" s="4">
        <v>1</v>
      </c>
      <c r="AL93" s="4">
        <v>0</v>
      </c>
      <c r="AM93" s="4">
        <v>2</v>
      </c>
      <c r="AN93" s="4">
        <v>1</v>
      </c>
      <c r="AO93" s="4">
        <v>2</v>
      </c>
      <c r="AP93" s="4">
        <v>2</v>
      </c>
      <c r="AQ93" s="4">
        <v>1</v>
      </c>
      <c r="AR93" s="4">
        <v>-1</v>
      </c>
      <c r="AS93" s="4">
        <v>1</v>
      </c>
      <c r="AT93" s="4">
        <v>1</v>
      </c>
      <c r="AU93" s="4">
        <v>-1</v>
      </c>
      <c r="AV93" s="4">
        <v>1</v>
      </c>
      <c r="AW93" s="4">
        <v>-1</v>
      </c>
      <c r="AX93" s="4">
        <v>1</v>
      </c>
      <c r="AY93" s="4">
        <v>2</v>
      </c>
      <c r="AZ93" s="4">
        <v>1</v>
      </c>
      <c r="BA93" s="4">
        <v>-1</v>
      </c>
      <c r="BB93" s="4">
        <v>0</v>
      </c>
      <c r="BC93" s="4">
        <v>1</v>
      </c>
      <c r="BD93" s="4">
        <v>0</v>
      </c>
      <c r="BE93" s="4">
        <v>1</v>
      </c>
      <c r="BF93" s="4">
        <v>2</v>
      </c>
      <c r="BG93" s="4">
        <v>0</v>
      </c>
      <c r="BH93" s="4">
        <v>1</v>
      </c>
      <c r="BI93" s="4">
        <v>-2</v>
      </c>
      <c r="BJ93" s="4">
        <v>-1</v>
      </c>
      <c r="BK93" s="4">
        <v>0</v>
      </c>
      <c r="BL93" s="4">
        <v>2</v>
      </c>
      <c r="BM93" s="4">
        <v>1</v>
      </c>
      <c r="BN93" s="4">
        <v>1</v>
      </c>
      <c r="BO93" s="4">
        <v>1</v>
      </c>
      <c r="BP93" s="4">
        <v>1</v>
      </c>
      <c r="BQ93" s="4">
        <v>1</v>
      </c>
      <c r="BR93" s="4">
        <v>-2</v>
      </c>
      <c r="BS93" s="4">
        <v>1</v>
      </c>
      <c r="BT93" s="4">
        <v>0</v>
      </c>
      <c r="BU93" s="4">
        <v>1</v>
      </c>
      <c r="BV93" s="4">
        <v>0</v>
      </c>
      <c r="BW93" s="4">
        <v>1</v>
      </c>
      <c r="BX93" s="4">
        <v>0</v>
      </c>
      <c r="BY93" s="4">
        <v>2</v>
      </c>
      <c r="BZ93" s="4">
        <v>-2</v>
      </c>
      <c r="CA93" s="4">
        <v>2</v>
      </c>
      <c r="CB93" s="4">
        <v>2</v>
      </c>
    </row>
    <row r="94" spans="1:80" ht="14" x14ac:dyDescent="0.15">
      <c r="A94" s="20" t="str">
        <f t="shared" si="1"/>
        <v>UserEngagement1aNA[SQ001]</v>
      </c>
      <c r="B94" s="4" t="s">
        <v>926</v>
      </c>
      <c r="C94" s="4">
        <v>1</v>
      </c>
      <c r="D94" s="4">
        <v>2</v>
      </c>
      <c r="E94" s="4">
        <v>1</v>
      </c>
      <c r="F94" s="4">
        <v>1</v>
      </c>
      <c r="G94" s="4">
        <v>-1</v>
      </c>
      <c r="H94" s="4">
        <v>1</v>
      </c>
      <c r="I94" s="4">
        <v>1</v>
      </c>
      <c r="J94" s="4">
        <v>1</v>
      </c>
      <c r="K94" s="4">
        <v>2</v>
      </c>
      <c r="L94" s="4">
        <v>1</v>
      </c>
      <c r="M94" s="4">
        <v>-1</v>
      </c>
      <c r="N94" s="4">
        <v>0</v>
      </c>
      <c r="O94" s="4">
        <v>1</v>
      </c>
      <c r="P94" s="4">
        <v>2</v>
      </c>
      <c r="Q94" s="4">
        <v>2</v>
      </c>
      <c r="R94" s="4">
        <v>-1</v>
      </c>
      <c r="S94" s="4">
        <v>0</v>
      </c>
      <c r="T94" s="4">
        <v>1</v>
      </c>
      <c r="U94" s="4">
        <v>2</v>
      </c>
      <c r="V94" s="4">
        <v>1</v>
      </c>
      <c r="W94" s="4">
        <v>0</v>
      </c>
      <c r="X94" s="4">
        <v>2</v>
      </c>
      <c r="Y94" s="4">
        <v>0</v>
      </c>
      <c r="Z94" s="4">
        <v>-2</v>
      </c>
      <c r="AA94" s="4">
        <v>1</v>
      </c>
      <c r="AB94" s="4">
        <v>0</v>
      </c>
      <c r="AC94" s="4">
        <v>1</v>
      </c>
      <c r="AD94" s="4">
        <v>1</v>
      </c>
      <c r="AE94" s="4">
        <v>1</v>
      </c>
      <c r="AF94" s="4">
        <v>2</v>
      </c>
      <c r="AG94" s="4">
        <v>2</v>
      </c>
      <c r="AH94" s="4">
        <v>1</v>
      </c>
      <c r="AI94" s="4">
        <v>2</v>
      </c>
      <c r="AJ94" s="4">
        <v>2</v>
      </c>
      <c r="AK94" s="4">
        <v>2</v>
      </c>
      <c r="AL94" s="4">
        <v>0</v>
      </c>
      <c r="AM94" s="4">
        <v>1</v>
      </c>
      <c r="AN94" s="4">
        <v>1</v>
      </c>
      <c r="AO94" s="4">
        <v>2</v>
      </c>
      <c r="AP94" s="4">
        <v>2</v>
      </c>
      <c r="AQ94" s="4">
        <v>1</v>
      </c>
      <c r="AR94" s="4">
        <v>1</v>
      </c>
      <c r="AS94" s="4">
        <v>2</v>
      </c>
      <c r="AT94" s="4">
        <v>1</v>
      </c>
      <c r="AU94" s="4">
        <v>-2</v>
      </c>
      <c r="AV94" s="4">
        <v>1</v>
      </c>
      <c r="AW94" s="4">
        <v>-2</v>
      </c>
      <c r="AX94" s="4">
        <v>1</v>
      </c>
      <c r="AY94" s="4">
        <v>2</v>
      </c>
      <c r="AZ94" s="4">
        <v>1</v>
      </c>
      <c r="BA94" s="4">
        <v>0</v>
      </c>
      <c r="BB94" s="4">
        <v>0</v>
      </c>
      <c r="BC94" s="4">
        <v>1</v>
      </c>
      <c r="BD94" s="4">
        <v>0</v>
      </c>
      <c r="BE94" s="4">
        <v>1</v>
      </c>
      <c r="BF94" s="4">
        <v>2</v>
      </c>
      <c r="BG94" s="4">
        <v>0</v>
      </c>
      <c r="BH94" s="4">
        <v>2</v>
      </c>
      <c r="BI94" s="4">
        <v>0</v>
      </c>
      <c r="BJ94" s="4">
        <v>-1</v>
      </c>
      <c r="BK94" s="4">
        <v>1</v>
      </c>
      <c r="BL94" s="4">
        <v>1</v>
      </c>
      <c r="BM94" s="4">
        <v>2</v>
      </c>
      <c r="BN94" s="4">
        <v>1</v>
      </c>
      <c r="BO94" s="4">
        <v>0</v>
      </c>
      <c r="BP94" s="4">
        <v>1</v>
      </c>
      <c r="BQ94" s="4">
        <v>1</v>
      </c>
      <c r="BR94" s="4">
        <v>-2</v>
      </c>
      <c r="BS94" s="4">
        <v>1</v>
      </c>
      <c r="BT94" s="4">
        <v>0</v>
      </c>
      <c r="BU94" s="4">
        <v>2</v>
      </c>
      <c r="BV94" s="4">
        <v>1</v>
      </c>
      <c r="BW94" s="4">
        <v>2</v>
      </c>
      <c r="BX94" s="4">
        <v>0</v>
      </c>
      <c r="BY94" s="4">
        <v>2</v>
      </c>
      <c r="BZ94" s="4">
        <v>-2</v>
      </c>
      <c r="CA94" s="4">
        <v>2</v>
      </c>
      <c r="CB94" s="4">
        <v>2</v>
      </c>
    </row>
    <row r="95" spans="1:80" ht="14" x14ac:dyDescent="0.15">
      <c r="A95" s="20" t="str">
        <f t="shared" si="1"/>
        <v>UserEngagement1aNA[SQ003]</v>
      </c>
      <c r="B95" s="4" t="s">
        <v>927</v>
      </c>
      <c r="C95" s="4">
        <v>1</v>
      </c>
      <c r="D95" s="4">
        <v>2</v>
      </c>
      <c r="E95" s="4">
        <v>1</v>
      </c>
      <c r="F95" s="4">
        <v>2</v>
      </c>
      <c r="G95" s="4">
        <v>0</v>
      </c>
      <c r="H95" s="4">
        <v>1</v>
      </c>
      <c r="I95" s="4">
        <v>0</v>
      </c>
      <c r="J95" s="4">
        <v>1</v>
      </c>
      <c r="K95" s="4">
        <v>2</v>
      </c>
      <c r="L95" s="4">
        <v>1</v>
      </c>
      <c r="M95" s="4">
        <v>0</v>
      </c>
      <c r="N95" s="4">
        <v>0</v>
      </c>
      <c r="O95" s="4">
        <v>0</v>
      </c>
      <c r="P95" s="4">
        <v>1</v>
      </c>
      <c r="Q95" s="4">
        <v>2</v>
      </c>
      <c r="R95" s="4">
        <v>-2</v>
      </c>
      <c r="S95" s="4">
        <v>-1</v>
      </c>
      <c r="T95" s="4">
        <v>1</v>
      </c>
      <c r="U95" s="4">
        <v>1</v>
      </c>
      <c r="V95" s="4">
        <v>1</v>
      </c>
      <c r="W95" s="4">
        <v>0</v>
      </c>
      <c r="X95" s="4">
        <v>1</v>
      </c>
      <c r="Y95" s="4">
        <v>0</v>
      </c>
      <c r="Z95" s="4">
        <v>-2</v>
      </c>
      <c r="AA95" s="4">
        <v>1</v>
      </c>
      <c r="AB95" s="4">
        <v>0</v>
      </c>
      <c r="AC95" s="4">
        <v>1</v>
      </c>
      <c r="AD95" s="4">
        <v>1</v>
      </c>
      <c r="AE95" s="4">
        <v>1</v>
      </c>
      <c r="AF95" s="4">
        <v>1</v>
      </c>
      <c r="AG95" s="4">
        <v>2</v>
      </c>
      <c r="AH95" s="4">
        <v>0</v>
      </c>
      <c r="AI95" s="4">
        <v>2</v>
      </c>
      <c r="AJ95" s="4">
        <v>2</v>
      </c>
      <c r="AK95" s="4">
        <v>1</v>
      </c>
      <c r="AL95" s="4">
        <v>0</v>
      </c>
      <c r="AM95" s="4">
        <v>2</v>
      </c>
      <c r="AN95" s="4">
        <v>1</v>
      </c>
      <c r="AO95" s="4">
        <v>2</v>
      </c>
      <c r="AP95" s="4">
        <v>2</v>
      </c>
      <c r="AQ95" s="4">
        <v>2</v>
      </c>
      <c r="AR95" s="4">
        <v>1</v>
      </c>
      <c r="AS95" s="4">
        <v>1</v>
      </c>
      <c r="AT95" s="4">
        <v>1</v>
      </c>
      <c r="AU95" s="4">
        <v>-2</v>
      </c>
      <c r="AV95" s="4">
        <v>1</v>
      </c>
      <c r="AW95" s="4">
        <v>0</v>
      </c>
      <c r="AX95" s="4">
        <v>1</v>
      </c>
      <c r="AY95" s="4">
        <v>2</v>
      </c>
      <c r="AZ95" s="4">
        <v>1</v>
      </c>
      <c r="BA95" s="4">
        <v>-1</v>
      </c>
      <c r="BB95" s="4">
        <v>1</v>
      </c>
      <c r="BC95" s="4">
        <v>1</v>
      </c>
      <c r="BD95" s="4">
        <v>-2</v>
      </c>
      <c r="BE95" s="4">
        <v>1</v>
      </c>
      <c r="BF95" s="4">
        <v>2</v>
      </c>
      <c r="BG95" s="4">
        <v>1</v>
      </c>
      <c r="BH95" s="4">
        <v>1</v>
      </c>
      <c r="BI95" s="4">
        <v>-1</v>
      </c>
      <c r="BJ95" s="4">
        <v>0</v>
      </c>
      <c r="BK95" s="4">
        <v>1</v>
      </c>
      <c r="BL95" s="4">
        <v>2</v>
      </c>
      <c r="BM95" s="4">
        <v>2</v>
      </c>
      <c r="BN95" s="4">
        <v>1</v>
      </c>
      <c r="BO95" s="4">
        <v>0</v>
      </c>
      <c r="BP95" s="4">
        <v>1</v>
      </c>
      <c r="BQ95" s="4">
        <v>1</v>
      </c>
      <c r="BR95" s="4">
        <v>-2</v>
      </c>
      <c r="BS95" s="4">
        <v>1</v>
      </c>
      <c r="BT95" s="4">
        <v>0</v>
      </c>
      <c r="BU95" s="4">
        <v>2</v>
      </c>
      <c r="BV95" s="4">
        <v>1</v>
      </c>
      <c r="BW95" s="4">
        <v>2</v>
      </c>
      <c r="BX95" s="4">
        <v>-1</v>
      </c>
      <c r="BY95" s="4">
        <v>2</v>
      </c>
      <c r="BZ95" s="4">
        <v>-2</v>
      </c>
      <c r="CA95" s="4">
        <v>2</v>
      </c>
      <c r="CB95" s="4">
        <v>2</v>
      </c>
    </row>
    <row r="96" spans="1:80" ht="14" x14ac:dyDescent="0.15">
      <c r="A96" s="20" t="str">
        <f t="shared" si="1"/>
        <v>UserEngagement1aNA[SQ004]</v>
      </c>
      <c r="B96" s="4" t="s">
        <v>928</v>
      </c>
      <c r="C96" s="4">
        <v>1</v>
      </c>
      <c r="D96" s="4">
        <v>2</v>
      </c>
      <c r="E96" s="4">
        <v>1</v>
      </c>
      <c r="F96" s="4">
        <v>2</v>
      </c>
      <c r="G96" s="4">
        <v>-1</v>
      </c>
      <c r="H96" s="4">
        <v>1</v>
      </c>
      <c r="I96" s="4">
        <v>0</v>
      </c>
      <c r="J96" s="4">
        <v>1</v>
      </c>
      <c r="K96" s="4">
        <v>2</v>
      </c>
      <c r="L96" s="4">
        <v>1</v>
      </c>
      <c r="M96" s="4">
        <v>-1</v>
      </c>
      <c r="N96" s="4">
        <v>0</v>
      </c>
      <c r="O96" s="4">
        <v>-1</v>
      </c>
      <c r="P96" s="4">
        <v>1</v>
      </c>
      <c r="Q96" s="4">
        <v>2</v>
      </c>
      <c r="R96" s="4">
        <v>-2</v>
      </c>
      <c r="S96" s="4">
        <v>-1</v>
      </c>
      <c r="T96" s="4">
        <v>1</v>
      </c>
      <c r="U96" s="4">
        <v>1</v>
      </c>
      <c r="V96" s="4">
        <v>1</v>
      </c>
      <c r="W96" s="4">
        <v>0</v>
      </c>
      <c r="X96" s="4">
        <v>1</v>
      </c>
      <c r="Y96" s="4">
        <v>0</v>
      </c>
      <c r="Z96" s="4">
        <v>0</v>
      </c>
      <c r="AA96" s="4">
        <v>1</v>
      </c>
      <c r="AB96" s="4">
        <v>0</v>
      </c>
      <c r="AC96" s="4">
        <v>1</v>
      </c>
      <c r="AD96" s="4">
        <v>1</v>
      </c>
      <c r="AE96" s="4">
        <v>1</v>
      </c>
      <c r="AF96" s="4">
        <v>1</v>
      </c>
      <c r="AG96" s="4">
        <v>2</v>
      </c>
      <c r="AH96" s="4">
        <v>1</v>
      </c>
      <c r="AI96" s="4">
        <v>2</v>
      </c>
      <c r="AJ96" s="4">
        <v>2</v>
      </c>
      <c r="AK96" s="4">
        <v>1</v>
      </c>
      <c r="AL96" s="4">
        <v>0</v>
      </c>
      <c r="AM96" s="4">
        <v>2</v>
      </c>
      <c r="AN96" s="4">
        <v>1</v>
      </c>
      <c r="AO96" s="4">
        <v>1</v>
      </c>
      <c r="AP96" s="4">
        <v>2</v>
      </c>
      <c r="AQ96" s="4">
        <v>2</v>
      </c>
      <c r="AR96" s="4">
        <v>1</v>
      </c>
      <c r="AS96" s="4">
        <v>1</v>
      </c>
      <c r="AT96" s="4">
        <v>1</v>
      </c>
      <c r="AU96" s="4">
        <v>-2</v>
      </c>
      <c r="AV96" s="4">
        <v>0</v>
      </c>
      <c r="AW96" s="4">
        <v>0</v>
      </c>
      <c r="AX96" s="4">
        <v>1</v>
      </c>
      <c r="AY96" s="4">
        <v>2</v>
      </c>
      <c r="AZ96" s="4">
        <v>1</v>
      </c>
      <c r="BA96" s="4">
        <v>-2</v>
      </c>
      <c r="BB96" s="4">
        <v>0</v>
      </c>
      <c r="BC96" s="4">
        <v>1</v>
      </c>
      <c r="BD96" s="4">
        <v>-2</v>
      </c>
      <c r="BE96" s="4">
        <v>0</v>
      </c>
      <c r="BF96" s="4">
        <v>2</v>
      </c>
      <c r="BG96" s="4">
        <v>0</v>
      </c>
      <c r="BH96" s="4">
        <v>2</v>
      </c>
      <c r="BI96" s="4">
        <v>1</v>
      </c>
      <c r="BJ96" s="4">
        <v>0</v>
      </c>
      <c r="BK96" s="4">
        <v>0</v>
      </c>
      <c r="BL96" s="4">
        <v>2</v>
      </c>
      <c r="BM96" s="4">
        <v>2</v>
      </c>
      <c r="BN96" s="4">
        <v>1</v>
      </c>
      <c r="BO96" s="4">
        <v>1</v>
      </c>
      <c r="BP96" s="4">
        <v>1</v>
      </c>
      <c r="BQ96" s="4">
        <v>1</v>
      </c>
      <c r="BR96" s="4">
        <v>-2</v>
      </c>
      <c r="BS96" s="4">
        <v>1</v>
      </c>
      <c r="BT96" s="4">
        <v>0</v>
      </c>
      <c r="BU96" s="4">
        <v>2</v>
      </c>
      <c r="BV96" s="4">
        <v>2</v>
      </c>
      <c r="BW96" s="4">
        <v>1</v>
      </c>
      <c r="BX96" s="4">
        <v>-1</v>
      </c>
      <c r="BY96" s="4">
        <v>2</v>
      </c>
      <c r="BZ96" s="4">
        <v>-2</v>
      </c>
      <c r="CA96" s="4">
        <v>2</v>
      </c>
      <c r="CB96" s="4">
        <v>2</v>
      </c>
    </row>
    <row r="97" spans="1:80" ht="14" x14ac:dyDescent="0.15">
      <c r="A97" s="20" t="str">
        <f t="shared" si="1"/>
        <v>VideoPhase2NA</v>
      </c>
      <c r="B97" s="4" t="s">
        <v>1204</v>
      </c>
    </row>
    <row r="98" spans="1:80" ht="14" x14ac:dyDescent="0.15">
      <c r="A98" s="20" t="str">
        <f t="shared" si="1"/>
        <v>UserEngagement1bNA[SQ002]</v>
      </c>
      <c r="B98" s="4" t="s">
        <v>929</v>
      </c>
      <c r="C98" s="4">
        <v>1</v>
      </c>
      <c r="D98" s="4">
        <v>2</v>
      </c>
      <c r="E98" s="4">
        <v>2</v>
      </c>
      <c r="F98" s="4">
        <v>0</v>
      </c>
      <c r="G98" s="4">
        <v>0</v>
      </c>
      <c r="H98" s="4">
        <v>2</v>
      </c>
      <c r="I98" s="4">
        <v>1</v>
      </c>
      <c r="J98" s="4">
        <v>1</v>
      </c>
      <c r="K98" s="4">
        <v>2</v>
      </c>
      <c r="L98" s="4">
        <v>0</v>
      </c>
      <c r="M98" s="4">
        <v>1</v>
      </c>
      <c r="N98" s="4">
        <v>1</v>
      </c>
      <c r="O98" s="4">
        <v>2</v>
      </c>
      <c r="P98" s="4">
        <v>-1</v>
      </c>
      <c r="Q98" s="4">
        <v>2</v>
      </c>
      <c r="R98" s="4">
        <v>2</v>
      </c>
      <c r="S98" s="4">
        <v>-1</v>
      </c>
      <c r="T98" s="4">
        <v>1</v>
      </c>
      <c r="U98" s="4">
        <v>1</v>
      </c>
      <c r="V98" s="4">
        <v>1</v>
      </c>
      <c r="W98" s="4">
        <v>0</v>
      </c>
      <c r="X98" s="4">
        <v>2</v>
      </c>
      <c r="Y98" s="4">
        <v>1</v>
      </c>
      <c r="Z98" s="4">
        <v>0</v>
      </c>
      <c r="AA98" s="4">
        <v>1</v>
      </c>
      <c r="AB98" s="4">
        <v>1</v>
      </c>
      <c r="AC98" s="4">
        <v>2</v>
      </c>
      <c r="AD98" s="4">
        <v>1</v>
      </c>
      <c r="AE98" s="4">
        <v>1</v>
      </c>
      <c r="AF98" s="4">
        <v>2</v>
      </c>
      <c r="AG98" s="4">
        <v>2</v>
      </c>
      <c r="AH98" s="4">
        <v>1</v>
      </c>
      <c r="AI98" s="4">
        <v>1</v>
      </c>
      <c r="AJ98" s="4">
        <v>2</v>
      </c>
      <c r="AK98" s="4">
        <v>1</v>
      </c>
      <c r="AL98" s="4">
        <v>1</v>
      </c>
      <c r="AM98" s="4">
        <v>1</v>
      </c>
      <c r="AN98" s="4">
        <v>2</v>
      </c>
      <c r="AO98" s="4">
        <v>2</v>
      </c>
      <c r="AP98" s="4">
        <v>2</v>
      </c>
      <c r="AQ98" s="4">
        <v>2</v>
      </c>
      <c r="AR98" s="4">
        <v>-1</v>
      </c>
      <c r="AS98" s="4">
        <v>1</v>
      </c>
      <c r="AT98" s="4">
        <v>2</v>
      </c>
      <c r="AU98" s="4">
        <v>-1</v>
      </c>
      <c r="AV98" s="4">
        <v>1</v>
      </c>
      <c r="AW98" s="4">
        <v>1</v>
      </c>
      <c r="AX98" s="4">
        <v>1</v>
      </c>
      <c r="AY98" s="4">
        <v>2</v>
      </c>
      <c r="AZ98" s="4">
        <v>1</v>
      </c>
      <c r="BA98" s="4">
        <v>1</v>
      </c>
      <c r="BB98" s="4">
        <v>1</v>
      </c>
      <c r="BC98" s="4">
        <v>1</v>
      </c>
      <c r="BD98" s="4">
        <v>2</v>
      </c>
      <c r="BE98" s="4">
        <v>1</v>
      </c>
      <c r="BF98" s="4">
        <v>2</v>
      </c>
      <c r="BG98" s="4">
        <v>0</v>
      </c>
      <c r="BH98" s="4">
        <v>2</v>
      </c>
      <c r="BI98" s="4">
        <v>-2</v>
      </c>
      <c r="BJ98" s="4">
        <v>-1</v>
      </c>
      <c r="BK98" s="4">
        <v>1</v>
      </c>
      <c r="BL98" s="4">
        <v>2</v>
      </c>
      <c r="BM98" s="4">
        <v>1</v>
      </c>
      <c r="BN98" s="4">
        <v>1</v>
      </c>
      <c r="BO98" s="4">
        <v>-1</v>
      </c>
      <c r="BP98" s="4">
        <v>1</v>
      </c>
      <c r="BQ98" s="4">
        <v>1</v>
      </c>
      <c r="BR98" s="4">
        <v>0</v>
      </c>
      <c r="BS98" s="4">
        <v>1</v>
      </c>
      <c r="BT98" s="4">
        <v>1</v>
      </c>
      <c r="BU98" s="4">
        <v>2</v>
      </c>
      <c r="BV98" s="4">
        <v>1</v>
      </c>
      <c r="BW98" s="4">
        <v>1</v>
      </c>
      <c r="BX98" s="4">
        <v>-1</v>
      </c>
      <c r="BY98" s="4">
        <v>1</v>
      </c>
      <c r="BZ98" s="4">
        <v>-1</v>
      </c>
      <c r="CA98" s="4">
        <v>2</v>
      </c>
      <c r="CB98" s="4">
        <v>2</v>
      </c>
    </row>
    <row r="99" spans="1:80" ht="14" x14ac:dyDescent="0.15">
      <c r="A99" s="20" t="str">
        <f t="shared" si="1"/>
        <v>UserEngagement1bNA[SQ001]</v>
      </c>
      <c r="B99" s="4" t="s">
        <v>930</v>
      </c>
      <c r="C99" s="4">
        <v>1</v>
      </c>
      <c r="D99" s="4">
        <v>2</v>
      </c>
      <c r="E99" s="4">
        <v>2</v>
      </c>
      <c r="F99" s="4">
        <v>-2</v>
      </c>
      <c r="G99" s="4">
        <v>0</v>
      </c>
      <c r="H99" s="4">
        <v>2</v>
      </c>
      <c r="I99" s="4">
        <v>0</v>
      </c>
      <c r="J99" s="4">
        <v>1</v>
      </c>
      <c r="K99" s="4">
        <v>2</v>
      </c>
      <c r="L99" s="4">
        <v>0</v>
      </c>
      <c r="M99" s="4">
        <v>1</v>
      </c>
      <c r="N99" s="4">
        <v>1</v>
      </c>
      <c r="O99" s="4">
        <v>2</v>
      </c>
      <c r="P99" s="4">
        <v>0</v>
      </c>
      <c r="Q99" s="4">
        <v>2</v>
      </c>
      <c r="R99" s="4">
        <v>0</v>
      </c>
      <c r="S99" s="4">
        <v>0</v>
      </c>
      <c r="T99" s="4">
        <v>2</v>
      </c>
      <c r="U99" s="4">
        <v>2</v>
      </c>
      <c r="V99" s="4">
        <v>0</v>
      </c>
      <c r="W99" s="4">
        <v>0</v>
      </c>
      <c r="X99" s="4">
        <v>1</v>
      </c>
      <c r="Y99" s="4">
        <v>1</v>
      </c>
      <c r="Z99" s="4">
        <v>-1</v>
      </c>
      <c r="AA99" s="4">
        <v>1</v>
      </c>
      <c r="AB99" s="4">
        <v>1</v>
      </c>
      <c r="AC99" s="4">
        <v>1</v>
      </c>
      <c r="AD99" s="4">
        <v>2</v>
      </c>
      <c r="AE99" s="4">
        <v>1</v>
      </c>
      <c r="AF99" s="4">
        <v>1</v>
      </c>
      <c r="AG99" s="4">
        <v>2</v>
      </c>
      <c r="AH99" s="4">
        <v>1</v>
      </c>
      <c r="AI99" s="4">
        <v>1</v>
      </c>
      <c r="AJ99" s="4">
        <v>2</v>
      </c>
      <c r="AK99" s="4">
        <v>1</v>
      </c>
      <c r="AL99" s="4">
        <v>1</v>
      </c>
      <c r="AM99" s="4">
        <v>2</v>
      </c>
      <c r="AN99" s="4">
        <v>1</v>
      </c>
      <c r="AO99" s="4">
        <v>2</v>
      </c>
      <c r="AP99" s="4">
        <v>2</v>
      </c>
      <c r="AQ99" s="4">
        <v>2</v>
      </c>
      <c r="AR99" s="4">
        <v>1</v>
      </c>
      <c r="AS99" s="4">
        <v>1</v>
      </c>
      <c r="AT99" s="4">
        <v>1</v>
      </c>
      <c r="AU99" s="4">
        <v>-2</v>
      </c>
      <c r="AV99" s="4">
        <v>1</v>
      </c>
      <c r="AW99" s="4">
        <v>0</v>
      </c>
      <c r="AX99" s="4">
        <v>2</v>
      </c>
      <c r="AY99" s="4">
        <v>2</v>
      </c>
      <c r="AZ99" s="4">
        <v>1</v>
      </c>
      <c r="BA99" s="4">
        <v>1</v>
      </c>
      <c r="BB99" s="4">
        <v>1</v>
      </c>
      <c r="BC99" s="4">
        <v>1</v>
      </c>
      <c r="BD99" s="4">
        <v>0</v>
      </c>
      <c r="BE99" s="4">
        <v>1</v>
      </c>
      <c r="BF99" s="4">
        <v>2</v>
      </c>
      <c r="BG99" s="4">
        <v>0</v>
      </c>
      <c r="BH99" s="4">
        <v>2</v>
      </c>
      <c r="BI99" s="4">
        <v>-2</v>
      </c>
      <c r="BJ99" s="4">
        <v>-1</v>
      </c>
      <c r="BK99" s="4">
        <v>1</v>
      </c>
      <c r="BL99" s="4">
        <v>2</v>
      </c>
      <c r="BM99" s="4">
        <v>2</v>
      </c>
      <c r="BN99" s="4">
        <v>1</v>
      </c>
      <c r="BO99" s="4">
        <v>0</v>
      </c>
      <c r="BP99" s="4">
        <v>1</v>
      </c>
      <c r="BQ99" s="4">
        <v>2</v>
      </c>
      <c r="BR99" s="4">
        <v>0</v>
      </c>
      <c r="BS99" s="4">
        <v>1</v>
      </c>
      <c r="BT99" s="4">
        <v>1</v>
      </c>
      <c r="BU99" s="4">
        <v>1</v>
      </c>
      <c r="BV99" s="4">
        <v>1</v>
      </c>
      <c r="BW99" s="4">
        <v>2</v>
      </c>
      <c r="BX99" s="4">
        <v>-1</v>
      </c>
      <c r="BY99" s="4">
        <v>2</v>
      </c>
      <c r="BZ99" s="4">
        <v>-2</v>
      </c>
      <c r="CA99" s="4">
        <v>2</v>
      </c>
      <c r="CB99" s="4">
        <v>2</v>
      </c>
    </row>
    <row r="100" spans="1:80" ht="14" x14ac:dyDescent="0.15">
      <c r="A100" s="20" t="str">
        <f t="shared" si="1"/>
        <v>UserEngagement1bNA[SQ003]</v>
      </c>
      <c r="B100" s="4" t="s">
        <v>931</v>
      </c>
      <c r="C100" s="4">
        <v>1</v>
      </c>
      <c r="D100" s="4">
        <v>2</v>
      </c>
      <c r="E100" s="4">
        <v>2</v>
      </c>
      <c r="F100" s="4">
        <v>-2</v>
      </c>
      <c r="G100" s="4">
        <v>0</v>
      </c>
      <c r="H100" s="4">
        <v>2</v>
      </c>
      <c r="I100" s="4">
        <v>1</v>
      </c>
      <c r="J100" s="4">
        <v>1</v>
      </c>
      <c r="K100" s="4">
        <v>2</v>
      </c>
      <c r="L100" s="4">
        <v>0</v>
      </c>
      <c r="M100" s="4">
        <v>1</v>
      </c>
      <c r="N100" s="4">
        <v>2</v>
      </c>
      <c r="O100" s="4">
        <v>1</v>
      </c>
      <c r="P100" s="4">
        <v>-1</v>
      </c>
      <c r="Q100" s="4">
        <v>2</v>
      </c>
      <c r="R100" s="4">
        <v>0</v>
      </c>
      <c r="S100" s="4">
        <v>0</v>
      </c>
      <c r="T100" s="4">
        <v>1</v>
      </c>
      <c r="U100" s="4">
        <v>1</v>
      </c>
      <c r="V100" s="4">
        <v>0</v>
      </c>
      <c r="W100" s="4">
        <v>0</v>
      </c>
      <c r="X100" s="4">
        <v>1</v>
      </c>
      <c r="Y100" s="4">
        <v>1</v>
      </c>
      <c r="Z100" s="4">
        <v>-2</v>
      </c>
      <c r="AA100" s="4">
        <v>1</v>
      </c>
      <c r="AB100" s="4">
        <v>1</v>
      </c>
      <c r="AC100" s="4">
        <v>2</v>
      </c>
      <c r="AD100" s="4">
        <v>0</v>
      </c>
      <c r="AE100" s="4">
        <v>2</v>
      </c>
      <c r="AF100" s="4">
        <v>2</v>
      </c>
      <c r="AG100" s="4">
        <v>2</v>
      </c>
      <c r="AH100" s="4">
        <v>1</v>
      </c>
      <c r="AI100" s="4">
        <v>1</v>
      </c>
      <c r="AJ100" s="4">
        <v>2</v>
      </c>
      <c r="AK100" s="4">
        <v>1</v>
      </c>
      <c r="AL100" s="4">
        <v>1</v>
      </c>
      <c r="AM100" s="4">
        <v>2</v>
      </c>
      <c r="AN100" s="4">
        <v>1</v>
      </c>
      <c r="AO100" s="4">
        <v>2</v>
      </c>
      <c r="AP100" s="4">
        <v>2</v>
      </c>
      <c r="AQ100" s="4">
        <v>2</v>
      </c>
      <c r="AR100" s="4">
        <v>1</v>
      </c>
      <c r="AS100" s="4">
        <v>1</v>
      </c>
      <c r="AT100" s="4">
        <v>1</v>
      </c>
      <c r="AU100" s="4">
        <v>-1</v>
      </c>
      <c r="AV100" s="4">
        <v>1</v>
      </c>
      <c r="AW100" s="4">
        <v>1</v>
      </c>
      <c r="AX100" s="4">
        <v>2</v>
      </c>
      <c r="AY100" s="4">
        <v>2</v>
      </c>
      <c r="AZ100" s="4">
        <v>1</v>
      </c>
      <c r="BA100" s="4">
        <v>1</v>
      </c>
      <c r="BB100" s="4">
        <v>1</v>
      </c>
      <c r="BC100" s="4">
        <v>1</v>
      </c>
      <c r="BD100" s="4">
        <v>2</v>
      </c>
      <c r="BE100" s="4">
        <v>1</v>
      </c>
      <c r="BF100" s="4">
        <v>2</v>
      </c>
      <c r="BG100" s="4">
        <v>0</v>
      </c>
      <c r="BH100" s="4">
        <v>2</v>
      </c>
      <c r="BI100" s="4">
        <v>-1</v>
      </c>
      <c r="BJ100" s="4">
        <v>-1</v>
      </c>
      <c r="BK100" s="4">
        <v>2</v>
      </c>
      <c r="BL100" s="4">
        <v>2</v>
      </c>
      <c r="BM100" s="4">
        <v>1</v>
      </c>
      <c r="BN100" s="4">
        <v>1</v>
      </c>
      <c r="BO100" s="4">
        <v>-1</v>
      </c>
      <c r="BP100" s="4">
        <v>1</v>
      </c>
      <c r="BQ100" s="4">
        <v>2</v>
      </c>
      <c r="BR100" s="4">
        <v>0</v>
      </c>
      <c r="BS100" s="4">
        <v>1</v>
      </c>
      <c r="BT100" s="4">
        <v>1</v>
      </c>
      <c r="BU100" s="4">
        <v>2</v>
      </c>
      <c r="BV100" s="4">
        <v>1</v>
      </c>
      <c r="BW100" s="4">
        <v>2</v>
      </c>
      <c r="BX100" s="4">
        <v>-2</v>
      </c>
      <c r="BY100" s="4">
        <v>1</v>
      </c>
      <c r="BZ100" s="4">
        <v>-2</v>
      </c>
      <c r="CA100" s="4">
        <v>2</v>
      </c>
      <c r="CB100" s="4">
        <v>2</v>
      </c>
    </row>
    <row r="101" spans="1:80" ht="14" x14ac:dyDescent="0.15">
      <c r="A101" s="20" t="str">
        <f t="shared" si="1"/>
        <v>UserEngagement1bNA[SQ004]</v>
      </c>
      <c r="B101" s="4" t="s">
        <v>932</v>
      </c>
      <c r="C101" s="4">
        <v>1</v>
      </c>
      <c r="D101" s="4">
        <v>2</v>
      </c>
      <c r="E101" s="4">
        <v>2</v>
      </c>
      <c r="F101" s="4">
        <v>-2</v>
      </c>
      <c r="G101" s="4">
        <v>0</v>
      </c>
      <c r="H101" s="4">
        <v>2</v>
      </c>
      <c r="I101" s="4">
        <v>1</v>
      </c>
      <c r="J101" s="4">
        <v>1</v>
      </c>
      <c r="K101" s="4">
        <v>2</v>
      </c>
      <c r="L101" s="4">
        <v>0</v>
      </c>
      <c r="M101" s="4">
        <v>0</v>
      </c>
      <c r="N101" s="4">
        <v>1</v>
      </c>
      <c r="O101" s="4">
        <v>2</v>
      </c>
      <c r="P101" s="4">
        <v>-2</v>
      </c>
      <c r="Q101" s="4">
        <v>2</v>
      </c>
      <c r="R101" s="4">
        <v>1</v>
      </c>
      <c r="S101" s="4">
        <v>-1</v>
      </c>
      <c r="T101" s="4">
        <v>1</v>
      </c>
      <c r="U101" s="4">
        <v>1</v>
      </c>
      <c r="V101" s="4">
        <v>1</v>
      </c>
      <c r="W101" s="4">
        <v>0</v>
      </c>
      <c r="X101" s="4">
        <v>1</v>
      </c>
      <c r="Y101" s="4">
        <v>1</v>
      </c>
      <c r="Z101" s="4">
        <v>0</v>
      </c>
      <c r="AA101" s="4">
        <v>1</v>
      </c>
      <c r="AB101" s="4">
        <v>1</v>
      </c>
      <c r="AC101" s="4">
        <v>2</v>
      </c>
      <c r="AD101" s="4">
        <v>2</v>
      </c>
      <c r="AE101" s="4">
        <v>1</v>
      </c>
      <c r="AF101" s="4">
        <v>2</v>
      </c>
      <c r="AG101" s="4">
        <v>2</v>
      </c>
      <c r="AH101" s="4">
        <v>1</v>
      </c>
      <c r="AI101" s="4">
        <v>1</v>
      </c>
      <c r="AJ101" s="4">
        <v>2</v>
      </c>
      <c r="AK101" s="4">
        <v>1</v>
      </c>
      <c r="AL101" s="4">
        <v>1</v>
      </c>
      <c r="AM101" s="4">
        <v>1</v>
      </c>
      <c r="AN101" s="4">
        <v>2</v>
      </c>
      <c r="AO101" s="4">
        <v>1</v>
      </c>
      <c r="AP101" s="4">
        <v>2</v>
      </c>
      <c r="AQ101" s="4">
        <v>2</v>
      </c>
      <c r="AR101" s="4">
        <v>1</v>
      </c>
      <c r="AS101" s="4">
        <v>1</v>
      </c>
      <c r="AT101" s="4">
        <v>1</v>
      </c>
      <c r="AU101" s="4">
        <v>-2</v>
      </c>
      <c r="AV101" s="4">
        <v>1</v>
      </c>
      <c r="AW101" s="4">
        <v>1</v>
      </c>
      <c r="AX101" s="4">
        <v>2</v>
      </c>
      <c r="AY101" s="4">
        <v>2</v>
      </c>
      <c r="AZ101" s="4">
        <v>1</v>
      </c>
      <c r="BA101" s="4">
        <v>2</v>
      </c>
      <c r="BB101" s="4">
        <v>2</v>
      </c>
      <c r="BC101" s="4">
        <v>1</v>
      </c>
      <c r="BD101" s="4">
        <v>0</v>
      </c>
      <c r="BE101" s="4">
        <v>1</v>
      </c>
      <c r="BF101" s="4">
        <v>1</v>
      </c>
      <c r="BG101" s="4">
        <v>0</v>
      </c>
      <c r="BH101" s="4">
        <v>2</v>
      </c>
      <c r="BI101" s="4">
        <v>-1</v>
      </c>
      <c r="BJ101" s="4">
        <v>-1</v>
      </c>
      <c r="BK101" s="4">
        <v>2</v>
      </c>
      <c r="BL101" s="4">
        <v>2</v>
      </c>
      <c r="BM101" s="4">
        <v>1</v>
      </c>
      <c r="BN101" s="4">
        <v>1</v>
      </c>
      <c r="BO101" s="4">
        <v>0</v>
      </c>
      <c r="BP101" s="4">
        <v>1</v>
      </c>
      <c r="BQ101" s="4">
        <v>1</v>
      </c>
      <c r="BR101" s="4">
        <v>0</v>
      </c>
      <c r="BS101" s="4">
        <v>1</v>
      </c>
      <c r="BT101" s="4">
        <v>1</v>
      </c>
      <c r="BU101" s="4">
        <v>1</v>
      </c>
      <c r="BV101" s="4">
        <v>1</v>
      </c>
      <c r="BW101" s="4">
        <v>2</v>
      </c>
      <c r="BX101" s="4">
        <v>-1</v>
      </c>
      <c r="BY101" s="4">
        <v>1</v>
      </c>
      <c r="BZ101" s="4">
        <v>-2</v>
      </c>
      <c r="CA101" s="4">
        <v>2</v>
      </c>
      <c r="CB101" s="4">
        <v>2</v>
      </c>
    </row>
    <row r="102" spans="1:80" ht="14" x14ac:dyDescent="0.15">
      <c r="A102" s="20" t="str">
        <f t="shared" si="1"/>
        <v>VideoPhase3NA</v>
      </c>
      <c r="B102" s="4" t="s">
        <v>1205</v>
      </c>
    </row>
    <row r="103" spans="1:80" ht="14" x14ac:dyDescent="0.15">
      <c r="A103" s="20" t="str">
        <f t="shared" si="1"/>
        <v>UserEngagement1cNA[SQ002]</v>
      </c>
      <c r="B103" s="4" t="s">
        <v>933</v>
      </c>
      <c r="C103" s="4">
        <v>1</v>
      </c>
      <c r="D103" s="4">
        <v>2</v>
      </c>
      <c r="E103" s="4">
        <v>0</v>
      </c>
      <c r="F103" s="4">
        <v>1</v>
      </c>
      <c r="G103" s="4">
        <v>0</v>
      </c>
      <c r="H103" s="4">
        <v>-1</v>
      </c>
      <c r="I103" s="4">
        <v>1</v>
      </c>
      <c r="J103" s="4">
        <v>0</v>
      </c>
      <c r="K103" s="4">
        <v>2</v>
      </c>
      <c r="L103" s="4">
        <v>2</v>
      </c>
      <c r="M103" s="4">
        <v>0</v>
      </c>
      <c r="N103" s="4">
        <v>2</v>
      </c>
      <c r="O103" s="4">
        <v>1</v>
      </c>
      <c r="P103" s="4">
        <v>-1</v>
      </c>
      <c r="Q103" s="4">
        <v>2</v>
      </c>
      <c r="R103" s="4">
        <v>1</v>
      </c>
      <c r="S103" s="4">
        <v>-1</v>
      </c>
      <c r="T103" s="4">
        <v>1</v>
      </c>
      <c r="U103" s="4">
        <v>1</v>
      </c>
      <c r="V103" s="4">
        <v>1</v>
      </c>
      <c r="W103" s="4">
        <v>0</v>
      </c>
      <c r="X103" s="4">
        <v>1</v>
      </c>
      <c r="Y103" s="4">
        <v>1</v>
      </c>
      <c r="Z103" s="4">
        <v>-2</v>
      </c>
      <c r="AA103" s="4">
        <v>1</v>
      </c>
      <c r="AB103" s="4">
        <v>1</v>
      </c>
      <c r="AC103" s="4">
        <v>1</v>
      </c>
      <c r="AD103" s="4">
        <v>0</v>
      </c>
      <c r="AE103" s="4">
        <v>-1</v>
      </c>
      <c r="AF103" s="4">
        <v>1</v>
      </c>
      <c r="AG103" s="4">
        <v>2</v>
      </c>
      <c r="AH103" s="4">
        <v>1</v>
      </c>
      <c r="AI103" s="4">
        <v>1</v>
      </c>
      <c r="AJ103" s="4">
        <v>2</v>
      </c>
      <c r="AK103" s="4">
        <v>1</v>
      </c>
      <c r="AL103" s="4">
        <v>1</v>
      </c>
      <c r="AM103" s="4">
        <v>1</v>
      </c>
      <c r="AN103" s="4">
        <v>1</v>
      </c>
      <c r="AO103" s="4">
        <v>2</v>
      </c>
      <c r="AP103" s="4">
        <v>0</v>
      </c>
      <c r="AQ103" s="4">
        <v>1</v>
      </c>
      <c r="AR103" s="4">
        <v>-1</v>
      </c>
      <c r="AS103" s="4">
        <v>2</v>
      </c>
      <c r="AT103" s="4">
        <v>0</v>
      </c>
      <c r="AU103" s="4">
        <v>-2</v>
      </c>
      <c r="AV103" s="4">
        <v>1</v>
      </c>
      <c r="AW103" s="4">
        <v>-1</v>
      </c>
      <c r="AX103" s="4">
        <v>1</v>
      </c>
      <c r="AY103" s="4">
        <v>2</v>
      </c>
      <c r="AZ103" s="4">
        <v>1</v>
      </c>
      <c r="BA103" s="4">
        <v>0</v>
      </c>
      <c r="BB103" s="4">
        <v>1</v>
      </c>
      <c r="BC103" s="4">
        <v>0</v>
      </c>
      <c r="BD103" s="4">
        <v>2</v>
      </c>
      <c r="BE103" s="4">
        <v>1</v>
      </c>
      <c r="BF103" s="4">
        <v>1</v>
      </c>
      <c r="BG103" s="4">
        <v>0</v>
      </c>
      <c r="BH103" s="4">
        <v>1</v>
      </c>
      <c r="BI103" s="4">
        <v>-1</v>
      </c>
      <c r="BJ103" s="4">
        <v>-1</v>
      </c>
      <c r="BK103" s="4">
        <v>0</v>
      </c>
      <c r="BL103" s="4">
        <v>2</v>
      </c>
      <c r="BM103" s="4">
        <v>1</v>
      </c>
      <c r="BN103" s="4">
        <v>1</v>
      </c>
      <c r="BO103" s="4">
        <v>0</v>
      </c>
      <c r="BP103" s="4">
        <v>0</v>
      </c>
      <c r="BQ103" s="4">
        <v>0</v>
      </c>
      <c r="BR103" s="4">
        <v>1</v>
      </c>
      <c r="BS103" s="4">
        <v>1</v>
      </c>
      <c r="BT103" s="4">
        <v>1</v>
      </c>
      <c r="BU103" s="4">
        <v>1</v>
      </c>
      <c r="BV103" s="4">
        <v>2</v>
      </c>
      <c r="BW103" s="4">
        <v>1</v>
      </c>
      <c r="BX103" s="4">
        <v>1</v>
      </c>
      <c r="BY103" s="4">
        <v>1</v>
      </c>
      <c r="BZ103" s="4">
        <v>-1</v>
      </c>
      <c r="CA103" s="4">
        <v>2</v>
      </c>
      <c r="CB103" s="4">
        <v>2</v>
      </c>
    </row>
    <row r="104" spans="1:80" ht="14" x14ac:dyDescent="0.15">
      <c r="A104" s="20" t="str">
        <f t="shared" si="1"/>
        <v>UserEngagement1cNA[SQ001]</v>
      </c>
      <c r="B104" s="4" t="s">
        <v>934</v>
      </c>
      <c r="C104" s="4">
        <v>1</v>
      </c>
      <c r="D104" s="4">
        <v>2</v>
      </c>
      <c r="E104" s="4">
        <v>0</v>
      </c>
      <c r="F104" s="4">
        <v>2</v>
      </c>
      <c r="G104" s="4">
        <v>0</v>
      </c>
      <c r="H104" s="4">
        <v>0</v>
      </c>
      <c r="I104" s="4">
        <v>1</v>
      </c>
      <c r="J104" s="4">
        <v>1</v>
      </c>
      <c r="K104" s="4">
        <v>2</v>
      </c>
      <c r="L104" s="4">
        <v>2</v>
      </c>
      <c r="M104" s="4">
        <v>0</v>
      </c>
      <c r="N104" s="4">
        <v>2</v>
      </c>
      <c r="O104" s="4">
        <v>0</v>
      </c>
      <c r="P104" s="4">
        <v>0</v>
      </c>
      <c r="Q104" s="4">
        <v>2</v>
      </c>
      <c r="R104" s="4">
        <v>2</v>
      </c>
      <c r="S104" s="4">
        <v>-1</v>
      </c>
      <c r="T104" s="4">
        <v>1</v>
      </c>
      <c r="U104" s="4">
        <v>1</v>
      </c>
      <c r="V104" s="4">
        <v>1</v>
      </c>
      <c r="W104" s="4">
        <v>0</v>
      </c>
      <c r="X104" s="4">
        <v>2</v>
      </c>
      <c r="Y104" s="4">
        <v>1</v>
      </c>
      <c r="Z104" s="4">
        <v>-1</v>
      </c>
      <c r="AA104" s="4">
        <v>1</v>
      </c>
      <c r="AB104" s="4">
        <v>1</v>
      </c>
      <c r="AC104" s="4">
        <v>2</v>
      </c>
      <c r="AD104" s="4">
        <v>0</v>
      </c>
      <c r="AE104" s="4">
        <v>0</v>
      </c>
      <c r="AF104" s="4">
        <v>2</v>
      </c>
      <c r="AG104" s="4">
        <v>2</v>
      </c>
      <c r="AH104" s="4">
        <v>0</v>
      </c>
      <c r="AI104" s="4">
        <v>1</v>
      </c>
      <c r="AJ104" s="4">
        <v>2</v>
      </c>
      <c r="AK104" s="4">
        <v>2</v>
      </c>
      <c r="AL104" s="4">
        <v>1</v>
      </c>
      <c r="AM104" s="4">
        <v>2</v>
      </c>
      <c r="AN104" s="4">
        <v>1</v>
      </c>
      <c r="AO104" s="4">
        <v>1</v>
      </c>
      <c r="AP104" s="4">
        <v>0</v>
      </c>
      <c r="AQ104" s="4">
        <v>1</v>
      </c>
      <c r="AR104" s="4">
        <v>1</v>
      </c>
      <c r="AS104" s="4">
        <v>2</v>
      </c>
      <c r="AT104" s="4">
        <v>0</v>
      </c>
      <c r="AU104" s="4">
        <v>-2</v>
      </c>
      <c r="AV104" s="4">
        <v>0</v>
      </c>
      <c r="AW104" s="4">
        <v>0</v>
      </c>
      <c r="AX104" s="4">
        <v>1</v>
      </c>
      <c r="AY104" s="4">
        <v>1</v>
      </c>
      <c r="AZ104" s="4">
        <v>1</v>
      </c>
      <c r="BA104" s="4">
        <v>1</v>
      </c>
      <c r="BB104" s="4">
        <v>1</v>
      </c>
      <c r="BC104" s="4">
        <v>1</v>
      </c>
      <c r="BD104" s="4">
        <v>-1</v>
      </c>
      <c r="BE104" s="4">
        <v>1</v>
      </c>
      <c r="BF104" s="4">
        <v>1</v>
      </c>
      <c r="BG104" s="4">
        <v>0</v>
      </c>
      <c r="BH104" s="4">
        <v>2</v>
      </c>
      <c r="BI104" s="4">
        <v>-1</v>
      </c>
      <c r="BJ104" s="4">
        <v>0</v>
      </c>
      <c r="BK104" s="4">
        <v>1</v>
      </c>
      <c r="BL104" s="4">
        <v>2</v>
      </c>
      <c r="BM104" s="4">
        <v>1</v>
      </c>
      <c r="BN104" s="4">
        <v>1</v>
      </c>
      <c r="BO104" s="4">
        <v>0</v>
      </c>
      <c r="BP104" s="4">
        <v>0</v>
      </c>
      <c r="BQ104" s="4">
        <v>-1</v>
      </c>
      <c r="BR104" s="4">
        <v>1</v>
      </c>
      <c r="BS104" s="4">
        <v>2</v>
      </c>
      <c r="BT104" s="4">
        <v>1</v>
      </c>
      <c r="BU104" s="4">
        <v>1</v>
      </c>
      <c r="BV104" s="4">
        <v>1</v>
      </c>
      <c r="BW104" s="4">
        <v>2</v>
      </c>
      <c r="BX104" s="4">
        <v>1</v>
      </c>
      <c r="BY104" s="4">
        <v>2</v>
      </c>
      <c r="BZ104" s="4">
        <v>0</v>
      </c>
      <c r="CA104" s="4">
        <v>2</v>
      </c>
      <c r="CB104" s="4">
        <v>2</v>
      </c>
    </row>
    <row r="105" spans="1:80" ht="14" x14ac:dyDescent="0.15">
      <c r="A105" s="20" t="str">
        <f t="shared" si="1"/>
        <v>UserEngagement1cNA[SQ003]</v>
      </c>
      <c r="B105" s="4" t="s">
        <v>935</v>
      </c>
      <c r="C105" s="4">
        <v>1</v>
      </c>
      <c r="D105" s="4">
        <v>2</v>
      </c>
      <c r="E105" s="4">
        <v>0</v>
      </c>
      <c r="F105" s="4">
        <v>2</v>
      </c>
      <c r="G105" s="4">
        <v>0</v>
      </c>
      <c r="H105" s="4">
        <v>-1</v>
      </c>
      <c r="I105" s="4">
        <v>1</v>
      </c>
      <c r="J105" s="4">
        <v>1</v>
      </c>
      <c r="K105" s="4">
        <v>2</v>
      </c>
      <c r="L105" s="4">
        <v>2</v>
      </c>
      <c r="M105" s="4">
        <v>1</v>
      </c>
      <c r="N105" s="4">
        <v>2</v>
      </c>
      <c r="O105" s="4">
        <v>1</v>
      </c>
      <c r="P105" s="4">
        <v>0</v>
      </c>
      <c r="Q105" s="4">
        <v>2</v>
      </c>
      <c r="R105" s="4">
        <v>2</v>
      </c>
      <c r="S105" s="4">
        <v>-1</v>
      </c>
      <c r="T105" s="4">
        <v>1</v>
      </c>
      <c r="U105" s="4">
        <v>1</v>
      </c>
      <c r="V105" s="4">
        <v>0</v>
      </c>
      <c r="W105" s="4">
        <v>0</v>
      </c>
      <c r="X105" s="4">
        <v>1</v>
      </c>
      <c r="Y105" s="4">
        <v>1</v>
      </c>
      <c r="Z105" s="4">
        <v>-1</v>
      </c>
      <c r="AA105" s="4">
        <v>1</v>
      </c>
      <c r="AB105" s="4">
        <v>1</v>
      </c>
      <c r="AC105" s="4">
        <v>2</v>
      </c>
      <c r="AD105" s="4">
        <v>-1</v>
      </c>
      <c r="AE105" s="4">
        <v>1</v>
      </c>
      <c r="AF105" s="4">
        <v>1</v>
      </c>
      <c r="AG105" s="4">
        <v>1</v>
      </c>
      <c r="AH105" s="4">
        <v>0</v>
      </c>
      <c r="AI105" s="4">
        <v>1</v>
      </c>
      <c r="AJ105" s="4">
        <v>2</v>
      </c>
      <c r="AK105" s="4">
        <v>2</v>
      </c>
      <c r="AL105" s="4">
        <v>1</v>
      </c>
      <c r="AM105" s="4">
        <v>2</v>
      </c>
      <c r="AN105" s="4">
        <v>1</v>
      </c>
      <c r="AO105" s="4">
        <v>2</v>
      </c>
      <c r="AP105" s="4">
        <v>0</v>
      </c>
      <c r="AQ105" s="4">
        <v>1</v>
      </c>
      <c r="AR105" s="4">
        <v>1</v>
      </c>
      <c r="AS105" s="4">
        <v>2</v>
      </c>
      <c r="AT105" s="4">
        <v>0</v>
      </c>
      <c r="AU105" s="4">
        <v>-2</v>
      </c>
      <c r="AV105" s="4">
        <v>1</v>
      </c>
      <c r="AW105" s="4">
        <v>0</v>
      </c>
      <c r="AX105" s="4">
        <v>1</v>
      </c>
      <c r="AY105" s="4">
        <v>1</v>
      </c>
      <c r="AZ105" s="4">
        <v>1</v>
      </c>
      <c r="BA105" s="4">
        <v>0</v>
      </c>
      <c r="BB105" s="4">
        <v>0</v>
      </c>
      <c r="BC105" s="4">
        <v>1</v>
      </c>
      <c r="BD105" s="4">
        <v>1</v>
      </c>
      <c r="BE105" s="4">
        <v>1</v>
      </c>
      <c r="BF105" s="4">
        <v>1</v>
      </c>
      <c r="BG105" s="4">
        <v>1</v>
      </c>
      <c r="BH105" s="4">
        <v>1</v>
      </c>
      <c r="BI105" s="4">
        <v>0</v>
      </c>
      <c r="BJ105" s="4">
        <v>-1</v>
      </c>
      <c r="BK105" s="4">
        <v>0</v>
      </c>
      <c r="BL105" s="4">
        <v>2</v>
      </c>
      <c r="BM105" s="4">
        <v>2</v>
      </c>
      <c r="BN105" s="4">
        <v>1</v>
      </c>
      <c r="BO105" s="4">
        <v>0</v>
      </c>
      <c r="BP105" s="4">
        <v>-1</v>
      </c>
      <c r="BQ105" s="4">
        <v>1</v>
      </c>
      <c r="BR105" s="4">
        <v>1</v>
      </c>
      <c r="BS105" s="4">
        <v>2</v>
      </c>
      <c r="BT105" s="4">
        <v>2</v>
      </c>
      <c r="BU105" s="4">
        <v>2</v>
      </c>
      <c r="BV105" s="4">
        <v>1</v>
      </c>
      <c r="BW105" s="4">
        <v>1</v>
      </c>
      <c r="BX105" s="4">
        <v>1</v>
      </c>
      <c r="BY105" s="4">
        <v>1</v>
      </c>
      <c r="BZ105" s="4">
        <v>-2</v>
      </c>
      <c r="CA105" s="4">
        <v>2</v>
      </c>
      <c r="CB105" s="4">
        <v>2</v>
      </c>
    </row>
    <row r="106" spans="1:80" ht="14" x14ac:dyDescent="0.15">
      <c r="A106" s="20" t="str">
        <f t="shared" si="1"/>
        <v>UserEngagement1cNA[SQ004]</v>
      </c>
      <c r="B106" s="4" t="s">
        <v>936</v>
      </c>
      <c r="C106" s="4">
        <v>1</v>
      </c>
      <c r="D106" s="4">
        <v>2</v>
      </c>
      <c r="E106" s="4">
        <v>0</v>
      </c>
      <c r="F106" s="4">
        <v>2</v>
      </c>
      <c r="G106" s="4">
        <v>0</v>
      </c>
      <c r="H106" s="4">
        <v>-1</v>
      </c>
      <c r="I106" s="4">
        <v>1</v>
      </c>
      <c r="J106" s="4">
        <v>1</v>
      </c>
      <c r="K106" s="4">
        <v>2</v>
      </c>
      <c r="L106" s="4">
        <v>2</v>
      </c>
      <c r="M106" s="4">
        <v>0</v>
      </c>
      <c r="N106" s="4">
        <v>1</v>
      </c>
      <c r="O106" s="4">
        <v>1</v>
      </c>
      <c r="P106" s="4">
        <v>0</v>
      </c>
      <c r="Q106" s="4">
        <v>1</v>
      </c>
      <c r="R106" s="4">
        <v>1</v>
      </c>
      <c r="S106" s="4">
        <v>-1</v>
      </c>
      <c r="T106" s="4">
        <v>1</v>
      </c>
      <c r="U106" s="4">
        <v>1</v>
      </c>
      <c r="V106" s="4">
        <v>1</v>
      </c>
      <c r="W106" s="4">
        <v>0</v>
      </c>
      <c r="X106" s="4">
        <v>2</v>
      </c>
      <c r="Y106" s="4">
        <v>1</v>
      </c>
      <c r="Z106" s="4">
        <v>0</v>
      </c>
      <c r="AA106" s="4">
        <v>1</v>
      </c>
      <c r="AB106" s="4">
        <v>1</v>
      </c>
      <c r="AC106" s="4">
        <v>2</v>
      </c>
      <c r="AD106" s="4">
        <v>0</v>
      </c>
      <c r="AE106" s="4">
        <v>1</v>
      </c>
      <c r="AF106" s="4">
        <v>1</v>
      </c>
      <c r="AG106" s="4">
        <v>2</v>
      </c>
      <c r="AH106" s="4">
        <v>1</v>
      </c>
      <c r="AI106" s="4">
        <v>1</v>
      </c>
      <c r="AJ106" s="4">
        <v>2</v>
      </c>
      <c r="AK106" s="4">
        <v>1</v>
      </c>
      <c r="AL106" s="4">
        <v>1</v>
      </c>
      <c r="AM106" s="4">
        <v>2</v>
      </c>
      <c r="AN106" s="4">
        <v>1</v>
      </c>
      <c r="AO106" s="4">
        <v>1</v>
      </c>
      <c r="AP106" s="4">
        <v>0</v>
      </c>
      <c r="AQ106" s="4">
        <v>2</v>
      </c>
      <c r="AR106" s="4">
        <v>1</v>
      </c>
      <c r="AS106" s="4">
        <v>1</v>
      </c>
      <c r="AT106" s="4">
        <v>0</v>
      </c>
      <c r="AU106" s="4">
        <v>-2</v>
      </c>
      <c r="AV106" s="4">
        <v>1</v>
      </c>
      <c r="AW106" s="4">
        <v>0</v>
      </c>
      <c r="AX106" s="4">
        <v>1</v>
      </c>
      <c r="AY106" s="4">
        <v>2</v>
      </c>
      <c r="AZ106" s="4">
        <v>1</v>
      </c>
      <c r="BA106" s="4">
        <v>0</v>
      </c>
      <c r="BB106" s="4">
        <v>1</v>
      </c>
      <c r="BC106" s="4">
        <v>1</v>
      </c>
      <c r="BD106" s="4">
        <v>0</v>
      </c>
      <c r="BE106" s="4">
        <v>0</v>
      </c>
      <c r="BF106" s="4">
        <v>1</v>
      </c>
      <c r="BG106" s="4">
        <v>1</v>
      </c>
      <c r="BH106" s="4">
        <v>1</v>
      </c>
      <c r="BI106" s="4">
        <v>-1</v>
      </c>
      <c r="BJ106" s="4">
        <v>0</v>
      </c>
      <c r="BK106" s="4">
        <v>0</v>
      </c>
      <c r="BL106" s="4">
        <v>2</v>
      </c>
      <c r="BM106" s="4">
        <v>2</v>
      </c>
      <c r="BN106" s="4">
        <v>1</v>
      </c>
      <c r="BO106" s="4">
        <v>0</v>
      </c>
      <c r="BP106" s="4">
        <v>0</v>
      </c>
      <c r="BQ106" s="4">
        <v>-1</v>
      </c>
      <c r="BR106" s="4">
        <v>1</v>
      </c>
      <c r="BS106" s="4">
        <v>1</v>
      </c>
      <c r="BT106" s="4">
        <v>1</v>
      </c>
      <c r="BU106" s="4">
        <v>0</v>
      </c>
      <c r="BV106" s="4">
        <v>1</v>
      </c>
      <c r="BW106" s="4">
        <v>1</v>
      </c>
      <c r="BX106" s="4">
        <v>1</v>
      </c>
      <c r="BY106" s="4">
        <v>1</v>
      </c>
      <c r="BZ106" s="4">
        <v>-1</v>
      </c>
      <c r="CA106" s="4">
        <v>2</v>
      </c>
      <c r="CB106" s="4">
        <v>2</v>
      </c>
    </row>
    <row r="107" spans="1:80" ht="14" x14ac:dyDescent="0.15">
      <c r="A107" s="20" t="str">
        <f t="shared" si="1"/>
        <v>VideoPhase4NA</v>
      </c>
      <c r="B107" s="4" t="s">
        <v>1206</v>
      </c>
    </row>
    <row r="108" spans="1:80" ht="14" x14ac:dyDescent="0.15">
      <c r="A108" s="20" t="str">
        <f t="shared" si="1"/>
        <v>UserEngagement1dNA[SQ002]</v>
      </c>
      <c r="B108" s="4" t="s">
        <v>937</v>
      </c>
      <c r="C108" s="4">
        <v>1</v>
      </c>
      <c r="D108" s="4">
        <v>2</v>
      </c>
      <c r="E108" s="4">
        <v>0</v>
      </c>
      <c r="F108" s="4">
        <v>2</v>
      </c>
      <c r="G108" s="4">
        <v>0</v>
      </c>
      <c r="H108" s="4">
        <v>2</v>
      </c>
      <c r="I108" s="4">
        <v>2</v>
      </c>
      <c r="J108" s="4">
        <v>1</v>
      </c>
      <c r="K108" s="4">
        <v>2</v>
      </c>
      <c r="L108" s="4">
        <v>2</v>
      </c>
      <c r="M108" s="4">
        <v>1</v>
      </c>
      <c r="N108" s="4">
        <v>1</v>
      </c>
      <c r="O108" s="4">
        <v>1</v>
      </c>
      <c r="P108" s="4">
        <v>1</v>
      </c>
      <c r="Q108" s="4">
        <v>2</v>
      </c>
      <c r="R108" s="4">
        <v>2</v>
      </c>
      <c r="S108" s="4">
        <v>-1</v>
      </c>
      <c r="T108" s="4">
        <v>1</v>
      </c>
      <c r="U108" s="4">
        <v>1</v>
      </c>
      <c r="V108" s="4">
        <v>0</v>
      </c>
      <c r="W108" s="4">
        <v>0</v>
      </c>
      <c r="X108" s="4">
        <v>1</v>
      </c>
      <c r="Y108" s="4">
        <v>2</v>
      </c>
      <c r="Z108" s="4">
        <v>0</v>
      </c>
      <c r="AA108" s="4">
        <v>1</v>
      </c>
      <c r="AB108" s="4">
        <v>1</v>
      </c>
      <c r="AC108" s="4">
        <v>1</v>
      </c>
      <c r="AD108" s="4">
        <v>1</v>
      </c>
      <c r="AE108" s="4">
        <v>-1</v>
      </c>
      <c r="AF108" s="4">
        <v>1</v>
      </c>
      <c r="AG108" s="4">
        <v>2</v>
      </c>
      <c r="AH108" s="4">
        <v>1</v>
      </c>
      <c r="AI108" s="4">
        <v>1</v>
      </c>
      <c r="AJ108" s="4">
        <v>0</v>
      </c>
      <c r="AK108" s="4">
        <v>1</v>
      </c>
      <c r="AL108" s="4">
        <v>1</v>
      </c>
      <c r="AM108" s="4">
        <v>2</v>
      </c>
      <c r="AN108" s="4">
        <v>2</v>
      </c>
      <c r="AO108" s="4">
        <v>2</v>
      </c>
      <c r="AP108" s="4">
        <v>1</v>
      </c>
      <c r="AQ108" s="4">
        <v>2</v>
      </c>
      <c r="AR108" s="4">
        <v>1</v>
      </c>
      <c r="AS108" s="4">
        <v>2</v>
      </c>
      <c r="AT108" s="4">
        <v>1</v>
      </c>
      <c r="AU108" s="4">
        <v>-2</v>
      </c>
      <c r="AV108" s="4">
        <v>1</v>
      </c>
      <c r="AW108" s="4">
        <v>1</v>
      </c>
      <c r="AX108" s="4">
        <v>1</v>
      </c>
      <c r="AY108" s="4">
        <v>1</v>
      </c>
      <c r="AZ108" s="4">
        <v>2</v>
      </c>
      <c r="BA108" s="4">
        <v>1</v>
      </c>
      <c r="BB108" s="4">
        <v>1</v>
      </c>
      <c r="BC108" s="4">
        <v>0</v>
      </c>
      <c r="BD108" s="4">
        <v>2</v>
      </c>
      <c r="BE108" s="4">
        <v>1</v>
      </c>
      <c r="BF108" s="4">
        <v>2</v>
      </c>
      <c r="BG108" s="4">
        <v>0</v>
      </c>
      <c r="BH108" s="4">
        <v>1</v>
      </c>
      <c r="BI108" s="4">
        <v>-2</v>
      </c>
      <c r="BJ108" s="4">
        <v>1</v>
      </c>
      <c r="BK108" s="4">
        <v>2</v>
      </c>
      <c r="BL108" s="4">
        <v>2</v>
      </c>
      <c r="BM108" s="4">
        <v>1</v>
      </c>
      <c r="BN108" s="4">
        <v>1</v>
      </c>
      <c r="BO108" s="4">
        <v>1</v>
      </c>
      <c r="BP108" s="4">
        <v>1</v>
      </c>
      <c r="BQ108" s="4">
        <v>-1</v>
      </c>
      <c r="BR108" s="4">
        <v>1</v>
      </c>
      <c r="BS108" s="4">
        <v>1</v>
      </c>
      <c r="BT108" s="4">
        <v>1</v>
      </c>
      <c r="BU108" s="4">
        <v>1</v>
      </c>
      <c r="BV108" s="4">
        <v>2</v>
      </c>
      <c r="BW108" s="4">
        <v>2</v>
      </c>
      <c r="BX108" s="4">
        <v>0</v>
      </c>
      <c r="BY108" s="4">
        <v>1</v>
      </c>
      <c r="BZ108" s="4">
        <v>0</v>
      </c>
      <c r="CA108" s="4">
        <v>2</v>
      </c>
      <c r="CB108" s="4">
        <v>2</v>
      </c>
    </row>
    <row r="109" spans="1:80" ht="14" x14ac:dyDescent="0.15">
      <c r="A109" s="20" t="str">
        <f t="shared" si="1"/>
        <v>UserEngagement1dNA[SQ001]</v>
      </c>
      <c r="B109" s="4" t="s">
        <v>938</v>
      </c>
      <c r="C109" s="4">
        <v>1</v>
      </c>
      <c r="D109" s="4">
        <v>2</v>
      </c>
      <c r="E109" s="4">
        <v>0</v>
      </c>
      <c r="F109" s="4">
        <v>2</v>
      </c>
      <c r="G109" s="4">
        <v>0</v>
      </c>
      <c r="H109" s="4">
        <v>2</v>
      </c>
      <c r="I109" s="4">
        <v>1</v>
      </c>
      <c r="J109" s="4">
        <v>1</v>
      </c>
      <c r="K109" s="4">
        <v>2</v>
      </c>
      <c r="L109" s="4">
        <v>2</v>
      </c>
      <c r="M109" s="4">
        <v>0</v>
      </c>
      <c r="N109" s="4">
        <v>2</v>
      </c>
      <c r="O109" s="4">
        <v>1</v>
      </c>
      <c r="P109" s="4">
        <v>2</v>
      </c>
      <c r="Q109" s="4">
        <v>2</v>
      </c>
      <c r="R109" s="4">
        <v>2</v>
      </c>
      <c r="S109" s="4">
        <v>0</v>
      </c>
      <c r="T109" s="4">
        <v>1</v>
      </c>
      <c r="U109" s="4">
        <v>1</v>
      </c>
      <c r="V109" s="4">
        <v>0</v>
      </c>
      <c r="W109" s="4">
        <v>0</v>
      </c>
      <c r="X109" s="4">
        <v>2</v>
      </c>
      <c r="Y109" s="4">
        <v>2</v>
      </c>
      <c r="Z109" s="4">
        <v>0</v>
      </c>
      <c r="AA109" s="4">
        <v>1</v>
      </c>
      <c r="AB109" s="4">
        <v>2</v>
      </c>
      <c r="AC109" s="4">
        <v>1</v>
      </c>
      <c r="AD109" s="4">
        <v>2</v>
      </c>
      <c r="AE109" s="4">
        <v>0</v>
      </c>
      <c r="AF109" s="4">
        <v>2</v>
      </c>
      <c r="AG109" s="4">
        <v>2</v>
      </c>
      <c r="AH109" s="4">
        <v>0</v>
      </c>
      <c r="AI109" s="4">
        <v>1</v>
      </c>
      <c r="AJ109" s="4">
        <v>2</v>
      </c>
      <c r="AK109" s="4">
        <v>1</v>
      </c>
      <c r="AL109" s="4">
        <v>2</v>
      </c>
      <c r="AM109" s="4">
        <v>1</v>
      </c>
      <c r="AN109" s="4">
        <v>1</v>
      </c>
      <c r="AO109" s="4">
        <v>1</v>
      </c>
      <c r="AP109" s="4">
        <v>1</v>
      </c>
      <c r="AQ109" s="4">
        <v>2</v>
      </c>
      <c r="AR109" s="4">
        <v>2</v>
      </c>
      <c r="AS109" s="4">
        <v>2</v>
      </c>
      <c r="AT109" s="4">
        <v>1</v>
      </c>
      <c r="AU109" s="4">
        <v>-2</v>
      </c>
      <c r="AV109" s="4">
        <v>1</v>
      </c>
      <c r="AW109" s="4">
        <v>1</v>
      </c>
      <c r="AX109" s="4">
        <v>1</v>
      </c>
      <c r="AY109" s="4">
        <v>2</v>
      </c>
      <c r="AZ109" s="4">
        <v>2</v>
      </c>
      <c r="BA109" s="4">
        <v>1</v>
      </c>
      <c r="BB109" s="4">
        <v>1</v>
      </c>
      <c r="BC109" s="4">
        <v>1</v>
      </c>
      <c r="BD109" s="4">
        <v>-1</v>
      </c>
      <c r="BE109" s="4">
        <v>0</v>
      </c>
      <c r="BF109" s="4">
        <v>2</v>
      </c>
      <c r="BG109" s="4">
        <v>0</v>
      </c>
      <c r="BH109" s="4">
        <v>2</v>
      </c>
      <c r="BI109" s="4">
        <v>-1</v>
      </c>
      <c r="BJ109" s="4">
        <v>2</v>
      </c>
      <c r="BK109" s="4">
        <v>2</v>
      </c>
      <c r="BL109" s="4">
        <v>2</v>
      </c>
      <c r="BM109" s="4">
        <v>1</v>
      </c>
      <c r="BN109" s="4">
        <v>1</v>
      </c>
      <c r="BO109" s="4">
        <v>1</v>
      </c>
      <c r="BP109" s="4">
        <v>1</v>
      </c>
      <c r="BQ109" s="4">
        <v>1</v>
      </c>
      <c r="BR109" s="4">
        <v>1</v>
      </c>
      <c r="BS109" s="4">
        <v>2</v>
      </c>
      <c r="BT109" s="4">
        <v>1</v>
      </c>
      <c r="BU109" s="4">
        <v>1</v>
      </c>
      <c r="BV109" s="4">
        <v>2</v>
      </c>
      <c r="BW109" s="4">
        <v>2</v>
      </c>
      <c r="BX109" s="4">
        <v>0</v>
      </c>
      <c r="BY109" s="4">
        <v>1</v>
      </c>
      <c r="BZ109" s="4">
        <v>-2</v>
      </c>
      <c r="CA109" s="4">
        <v>2</v>
      </c>
      <c r="CB109" s="4">
        <v>2</v>
      </c>
    </row>
    <row r="110" spans="1:80" ht="14" x14ac:dyDescent="0.15">
      <c r="A110" s="20" t="str">
        <f t="shared" si="1"/>
        <v>UserEngagement1dNA[SQ003]</v>
      </c>
      <c r="B110" s="4" t="s">
        <v>939</v>
      </c>
      <c r="C110" s="4">
        <v>1</v>
      </c>
      <c r="D110" s="4">
        <v>2</v>
      </c>
      <c r="E110" s="4">
        <v>1</v>
      </c>
      <c r="F110" s="4">
        <v>2</v>
      </c>
      <c r="G110" s="4">
        <v>0</v>
      </c>
      <c r="H110" s="4">
        <v>2</v>
      </c>
      <c r="I110" s="4">
        <v>1</v>
      </c>
      <c r="J110" s="4">
        <v>1</v>
      </c>
      <c r="K110" s="4">
        <v>2</v>
      </c>
      <c r="L110" s="4">
        <v>2</v>
      </c>
      <c r="M110" s="4">
        <v>1</v>
      </c>
      <c r="N110" s="4">
        <v>2</v>
      </c>
      <c r="O110" s="4">
        <v>2</v>
      </c>
      <c r="P110" s="4">
        <v>2</v>
      </c>
      <c r="Q110" s="4">
        <v>2</v>
      </c>
      <c r="R110" s="4">
        <v>2</v>
      </c>
      <c r="S110" s="4">
        <v>-1</v>
      </c>
      <c r="T110" s="4">
        <v>1</v>
      </c>
      <c r="U110" s="4">
        <v>1</v>
      </c>
      <c r="V110" s="4">
        <v>1</v>
      </c>
      <c r="W110" s="4">
        <v>1</v>
      </c>
      <c r="X110" s="4">
        <v>2</v>
      </c>
      <c r="Y110" s="4">
        <v>2</v>
      </c>
      <c r="Z110" s="4">
        <v>1</v>
      </c>
      <c r="AA110" s="4">
        <v>1</v>
      </c>
      <c r="AB110" s="4">
        <v>2</v>
      </c>
      <c r="AC110" s="4">
        <v>1</v>
      </c>
      <c r="AD110" s="4">
        <v>2</v>
      </c>
      <c r="AE110" s="4">
        <v>2</v>
      </c>
      <c r="AF110" s="4">
        <v>2</v>
      </c>
      <c r="AG110" s="4">
        <v>2</v>
      </c>
      <c r="AH110" s="4">
        <v>0</v>
      </c>
      <c r="AI110" s="4">
        <v>1</v>
      </c>
      <c r="AJ110" s="4">
        <v>2</v>
      </c>
      <c r="AK110" s="4">
        <v>1</v>
      </c>
      <c r="AL110" s="4">
        <v>2</v>
      </c>
      <c r="AM110" s="4">
        <v>2</v>
      </c>
      <c r="AN110" s="4">
        <v>2</v>
      </c>
      <c r="AO110" s="4">
        <v>2</v>
      </c>
      <c r="AP110" s="4">
        <v>1</v>
      </c>
      <c r="AQ110" s="4">
        <v>2</v>
      </c>
      <c r="AR110" s="4">
        <v>1</v>
      </c>
      <c r="AS110" s="4">
        <v>2</v>
      </c>
      <c r="AT110" s="4">
        <v>1</v>
      </c>
      <c r="AU110" s="4">
        <v>-2</v>
      </c>
      <c r="AV110" s="4">
        <v>0</v>
      </c>
      <c r="AW110" s="4">
        <v>1</v>
      </c>
      <c r="AX110" s="4">
        <v>1</v>
      </c>
      <c r="AY110" s="4">
        <v>2</v>
      </c>
      <c r="AZ110" s="4">
        <v>2</v>
      </c>
      <c r="BA110" s="4">
        <v>2</v>
      </c>
      <c r="BB110" s="4">
        <v>1</v>
      </c>
      <c r="BC110" s="4">
        <v>1</v>
      </c>
      <c r="BD110" s="4">
        <v>2</v>
      </c>
      <c r="BE110" s="4">
        <v>1</v>
      </c>
      <c r="BF110" s="4">
        <v>2</v>
      </c>
      <c r="BG110" s="4">
        <v>0</v>
      </c>
      <c r="BH110" s="4">
        <v>2</v>
      </c>
      <c r="BI110" s="4">
        <v>-1</v>
      </c>
      <c r="BJ110" s="4">
        <v>1</v>
      </c>
      <c r="BK110" s="4">
        <v>2</v>
      </c>
      <c r="BL110" s="4">
        <v>2</v>
      </c>
      <c r="BM110" s="4">
        <v>1</v>
      </c>
      <c r="BN110" s="4">
        <v>1</v>
      </c>
      <c r="BO110" s="4">
        <v>1</v>
      </c>
      <c r="BP110" s="4">
        <v>1</v>
      </c>
      <c r="BQ110" s="4">
        <v>1</v>
      </c>
      <c r="BR110" s="4">
        <v>1</v>
      </c>
      <c r="BS110" s="4">
        <v>2</v>
      </c>
      <c r="BT110" s="4">
        <v>1</v>
      </c>
      <c r="BU110" s="4">
        <v>2</v>
      </c>
      <c r="BV110" s="4">
        <v>2</v>
      </c>
      <c r="BW110" s="4">
        <v>2</v>
      </c>
      <c r="BX110" s="4">
        <v>1</v>
      </c>
      <c r="BY110" s="4">
        <v>1</v>
      </c>
      <c r="BZ110" s="4">
        <v>-2</v>
      </c>
      <c r="CA110" s="4">
        <v>2</v>
      </c>
      <c r="CB110" s="4">
        <v>2</v>
      </c>
    </row>
    <row r="111" spans="1:80" ht="14" x14ac:dyDescent="0.15">
      <c r="A111" s="20" t="str">
        <f t="shared" si="1"/>
        <v>UserEngagement1dNA[SQ004]</v>
      </c>
      <c r="B111" s="4" t="s">
        <v>940</v>
      </c>
      <c r="C111" s="4">
        <v>1</v>
      </c>
      <c r="D111" s="4">
        <v>2</v>
      </c>
      <c r="E111" s="4">
        <v>0</v>
      </c>
      <c r="F111" s="4">
        <v>2</v>
      </c>
      <c r="G111" s="4">
        <v>0</v>
      </c>
      <c r="H111" s="4">
        <v>2</v>
      </c>
      <c r="I111" s="4">
        <v>2</v>
      </c>
      <c r="J111" s="4">
        <v>1</v>
      </c>
      <c r="K111" s="4">
        <v>2</v>
      </c>
      <c r="L111" s="4">
        <v>2</v>
      </c>
      <c r="M111" s="4">
        <v>-1</v>
      </c>
      <c r="N111" s="4">
        <v>1</v>
      </c>
      <c r="O111" s="4">
        <v>0</v>
      </c>
      <c r="P111" s="4">
        <v>1</v>
      </c>
      <c r="Q111" s="4">
        <v>2</v>
      </c>
      <c r="R111" s="4">
        <v>2</v>
      </c>
      <c r="S111" s="4">
        <v>0</v>
      </c>
      <c r="T111" s="4">
        <v>1</v>
      </c>
      <c r="U111" s="4">
        <v>1</v>
      </c>
      <c r="V111" s="4">
        <v>1</v>
      </c>
      <c r="W111" s="4">
        <v>0</v>
      </c>
      <c r="X111" s="4">
        <v>1</v>
      </c>
      <c r="Y111" s="4">
        <v>2</v>
      </c>
      <c r="Z111" s="4">
        <v>0</v>
      </c>
      <c r="AA111" s="4">
        <v>1</v>
      </c>
      <c r="AB111" s="4">
        <v>2</v>
      </c>
      <c r="AC111" s="4">
        <v>-2</v>
      </c>
      <c r="AD111" s="4">
        <v>2</v>
      </c>
      <c r="AE111" s="4">
        <v>-1</v>
      </c>
      <c r="AF111" s="4">
        <v>1</v>
      </c>
      <c r="AG111" s="4">
        <v>1</v>
      </c>
      <c r="AH111" s="4">
        <v>1</v>
      </c>
      <c r="AI111" s="4">
        <v>0</v>
      </c>
      <c r="AJ111" s="4">
        <v>2</v>
      </c>
      <c r="AK111" s="4">
        <v>1</v>
      </c>
      <c r="AL111" s="4">
        <v>1</v>
      </c>
      <c r="AM111" s="4">
        <v>1</v>
      </c>
      <c r="AN111" s="4">
        <v>1</v>
      </c>
      <c r="AO111" s="4">
        <v>1</v>
      </c>
      <c r="AP111" s="4">
        <v>1</v>
      </c>
      <c r="AQ111" s="4">
        <v>2</v>
      </c>
      <c r="AR111" s="4">
        <v>1</v>
      </c>
      <c r="AS111" s="4">
        <v>2</v>
      </c>
      <c r="AT111" s="4">
        <v>0</v>
      </c>
      <c r="AU111" s="4">
        <v>-2</v>
      </c>
      <c r="AV111" s="4">
        <v>1</v>
      </c>
      <c r="AW111" s="4">
        <v>1</v>
      </c>
      <c r="AX111" s="4">
        <v>1</v>
      </c>
      <c r="AY111" s="4">
        <v>2</v>
      </c>
      <c r="AZ111" s="4">
        <v>2</v>
      </c>
      <c r="BA111" s="4">
        <v>1</v>
      </c>
      <c r="BB111" s="4">
        <v>2</v>
      </c>
      <c r="BC111" s="4">
        <v>1</v>
      </c>
      <c r="BD111" s="4">
        <v>0</v>
      </c>
      <c r="BE111" s="4">
        <v>1</v>
      </c>
      <c r="BF111" s="4">
        <v>2</v>
      </c>
      <c r="BG111" s="4">
        <v>0</v>
      </c>
      <c r="BH111" s="4">
        <v>1</v>
      </c>
      <c r="BI111" s="4">
        <v>-2</v>
      </c>
      <c r="BJ111" s="4">
        <v>1</v>
      </c>
      <c r="BK111" s="4">
        <v>2</v>
      </c>
      <c r="BL111" s="4">
        <v>1</v>
      </c>
      <c r="BM111" s="4">
        <v>2</v>
      </c>
      <c r="BN111" s="4">
        <v>1</v>
      </c>
      <c r="BO111" s="4">
        <v>1</v>
      </c>
      <c r="BP111" s="4">
        <v>1</v>
      </c>
      <c r="BQ111" s="4">
        <v>-1</v>
      </c>
      <c r="BR111" s="4">
        <v>1</v>
      </c>
      <c r="BS111" s="4">
        <v>1</v>
      </c>
      <c r="BT111" s="4">
        <v>1</v>
      </c>
      <c r="BU111" s="4">
        <v>1</v>
      </c>
      <c r="BV111" s="4">
        <v>2</v>
      </c>
      <c r="BW111" s="4">
        <v>2</v>
      </c>
      <c r="BX111" s="4">
        <v>1</v>
      </c>
      <c r="BY111" s="4">
        <v>1</v>
      </c>
      <c r="BZ111" s="4">
        <v>-2</v>
      </c>
      <c r="CA111" s="4">
        <v>2</v>
      </c>
      <c r="CB111" s="4">
        <v>2</v>
      </c>
    </row>
    <row r="112" spans="1:80" ht="14" x14ac:dyDescent="0.15">
      <c r="A112" s="20" t="str">
        <f t="shared" si="1"/>
        <v>VideoPhase5NA</v>
      </c>
      <c r="B112" s="4" t="s">
        <v>1207</v>
      </c>
    </row>
    <row r="113" spans="1:80" ht="14" x14ac:dyDescent="0.15">
      <c r="A113" s="20" t="str">
        <f t="shared" si="1"/>
        <v>UserEngagement1eNA[SQ002]</v>
      </c>
      <c r="B113" s="4" t="s">
        <v>941</v>
      </c>
      <c r="C113" s="4">
        <v>1</v>
      </c>
      <c r="D113" s="4">
        <v>2</v>
      </c>
      <c r="E113" s="4">
        <v>0</v>
      </c>
      <c r="F113" s="4">
        <v>2</v>
      </c>
      <c r="G113" s="4">
        <v>0</v>
      </c>
      <c r="H113" s="4">
        <v>2</v>
      </c>
      <c r="I113" s="4">
        <v>1</v>
      </c>
      <c r="J113" s="4">
        <v>0</v>
      </c>
      <c r="K113" s="4">
        <v>2</v>
      </c>
      <c r="L113" s="4">
        <v>2</v>
      </c>
      <c r="M113" s="4">
        <v>1</v>
      </c>
      <c r="N113" s="4">
        <v>2</v>
      </c>
      <c r="O113" s="4">
        <v>1</v>
      </c>
      <c r="P113" s="4">
        <v>1</v>
      </c>
      <c r="Q113" s="4">
        <v>2</v>
      </c>
      <c r="R113" s="4">
        <v>2</v>
      </c>
      <c r="S113" s="4">
        <v>-1</v>
      </c>
      <c r="T113" s="4">
        <v>1</v>
      </c>
      <c r="U113" s="4">
        <v>1</v>
      </c>
      <c r="V113" s="4">
        <v>1</v>
      </c>
      <c r="W113" s="4">
        <v>1</v>
      </c>
      <c r="X113" s="4">
        <v>1</v>
      </c>
      <c r="Y113" s="4">
        <v>1</v>
      </c>
      <c r="Z113" s="4">
        <v>-1</v>
      </c>
      <c r="AA113" s="4">
        <v>2</v>
      </c>
      <c r="AB113" s="4">
        <v>2</v>
      </c>
      <c r="AC113" s="4">
        <v>1</v>
      </c>
      <c r="AD113" s="4">
        <v>0</v>
      </c>
      <c r="AE113" s="4">
        <v>0</v>
      </c>
      <c r="AF113" s="4">
        <v>2</v>
      </c>
      <c r="AG113" s="4">
        <v>2</v>
      </c>
      <c r="AH113" s="4">
        <v>1</v>
      </c>
      <c r="AI113" s="4">
        <v>1</v>
      </c>
      <c r="AJ113" s="4">
        <v>1</v>
      </c>
      <c r="AK113" s="4">
        <v>1</v>
      </c>
      <c r="AL113" s="4">
        <v>1</v>
      </c>
      <c r="AM113" s="4">
        <v>2</v>
      </c>
      <c r="AN113" s="4">
        <v>1</v>
      </c>
      <c r="AO113" s="4">
        <v>1</v>
      </c>
      <c r="AP113" s="4">
        <v>2</v>
      </c>
      <c r="AQ113" s="4">
        <v>2</v>
      </c>
      <c r="AR113" s="4">
        <v>1</v>
      </c>
      <c r="AS113" s="4">
        <v>2</v>
      </c>
      <c r="AT113" s="4">
        <v>1</v>
      </c>
      <c r="AU113" s="4">
        <v>-2</v>
      </c>
      <c r="AV113" s="4">
        <v>1</v>
      </c>
      <c r="AW113" s="4">
        <v>1</v>
      </c>
      <c r="AX113" s="4">
        <v>2</v>
      </c>
      <c r="AY113" s="4">
        <v>1</v>
      </c>
      <c r="AZ113" s="4">
        <v>2</v>
      </c>
      <c r="BA113" s="4">
        <v>1</v>
      </c>
      <c r="BB113" s="4">
        <v>1</v>
      </c>
      <c r="BC113" s="4">
        <v>1</v>
      </c>
      <c r="BD113" s="4">
        <v>2</v>
      </c>
      <c r="BE113" s="4">
        <v>1</v>
      </c>
      <c r="BF113" s="4">
        <v>1</v>
      </c>
      <c r="BG113" s="4">
        <v>0</v>
      </c>
      <c r="BH113" s="4">
        <v>1</v>
      </c>
      <c r="BI113" s="4">
        <v>-2</v>
      </c>
      <c r="BJ113" s="4">
        <v>0</v>
      </c>
      <c r="BK113" s="4">
        <v>2</v>
      </c>
      <c r="BL113" s="4">
        <v>1</v>
      </c>
      <c r="BM113" s="4">
        <v>1</v>
      </c>
      <c r="BN113" s="4">
        <v>1</v>
      </c>
      <c r="BO113" s="4">
        <v>1</v>
      </c>
      <c r="BP113" s="4">
        <v>0</v>
      </c>
      <c r="BQ113" s="4">
        <v>-1</v>
      </c>
      <c r="BR113" s="4">
        <v>1</v>
      </c>
      <c r="BS113" s="4">
        <v>1</v>
      </c>
      <c r="BT113" s="4">
        <v>1</v>
      </c>
      <c r="BU113" s="4">
        <v>1</v>
      </c>
      <c r="BV113" s="4">
        <v>2</v>
      </c>
      <c r="BW113" s="4">
        <v>2</v>
      </c>
      <c r="BX113" s="4">
        <v>1</v>
      </c>
      <c r="BY113" s="4">
        <v>2</v>
      </c>
      <c r="BZ113" s="4">
        <v>-2</v>
      </c>
      <c r="CA113" s="4">
        <v>2</v>
      </c>
      <c r="CB113" s="4">
        <v>2</v>
      </c>
    </row>
    <row r="114" spans="1:80" ht="14" x14ac:dyDescent="0.15">
      <c r="A114" s="20" t="str">
        <f t="shared" si="1"/>
        <v>UserEngagement1eNA[SQ001]</v>
      </c>
      <c r="B114" s="4" t="s">
        <v>942</v>
      </c>
      <c r="C114" s="4">
        <v>1</v>
      </c>
      <c r="D114" s="4">
        <v>2</v>
      </c>
      <c r="E114" s="4">
        <v>1</v>
      </c>
      <c r="F114" s="4">
        <v>2</v>
      </c>
      <c r="G114" s="4">
        <v>-1</v>
      </c>
      <c r="H114" s="4">
        <v>2</v>
      </c>
      <c r="I114" s="4">
        <v>1</v>
      </c>
      <c r="J114" s="4">
        <v>1</v>
      </c>
      <c r="K114" s="4">
        <v>2</v>
      </c>
      <c r="L114" s="4">
        <v>2</v>
      </c>
      <c r="M114" s="4">
        <v>1</v>
      </c>
      <c r="N114" s="4">
        <v>1</v>
      </c>
      <c r="O114" s="4">
        <v>0</v>
      </c>
      <c r="P114" s="4">
        <v>-2</v>
      </c>
      <c r="Q114" s="4">
        <v>2</v>
      </c>
      <c r="R114" s="4">
        <v>2</v>
      </c>
      <c r="S114" s="4">
        <v>-2</v>
      </c>
      <c r="T114" s="4">
        <v>1</v>
      </c>
      <c r="U114" s="4">
        <v>1</v>
      </c>
      <c r="V114" s="4">
        <v>2</v>
      </c>
      <c r="W114" s="4">
        <v>0</v>
      </c>
      <c r="X114" s="4">
        <v>2</v>
      </c>
      <c r="Y114" s="4">
        <v>1</v>
      </c>
      <c r="Z114" s="4">
        <v>-1</v>
      </c>
      <c r="AA114" s="4">
        <v>2</v>
      </c>
      <c r="AB114" s="4">
        <v>1</v>
      </c>
      <c r="AC114" s="4">
        <v>1</v>
      </c>
      <c r="AD114" s="4">
        <v>0</v>
      </c>
      <c r="AE114" s="4">
        <v>0</v>
      </c>
      <c r="AF114" s="4">
        <v>2</v>
      </c>
      <c r="AG114" s="4">
        <v>2</v>
      </c>
      <c r="AH114" s="4">
        <v>1</v>
      </c>
      <c r="AI114" s="4">
        <v>1</v>
      </c>
      <c r="AJ114" s="4">
        <v>-1</v>
      </c>
      <c r="AK114" s="4">
        <v>1</v>
      </c>
      <c r="AL114" s="4">
        <v>1</v>
      </c>
      <c r="AM114" s="4">
        <v>2</v>
      </c>
      <c r="AN114" s="4">
        <v>0</v>
      </c>
      <c r="AO114" s="4">
        <v>2</v>
      </c>
      <c r="AP114" s="4">
        <v>2</v>
      </c>
      <c r="AQ114" s="4">
        <v>2</v>
      </c>
      <c r="AR114" s="4">
        <v>1</v>
      </c>
      <c r="AS114" s="4">
        <v>1</v>
      </c>
      <c r="AT114" s="4">
        <v>1</v>
      </c>
      <c r="AU114" s="4">
        <v>-2</v>
      </c>
      <c r="AV114" s="4">
        <v>0</v>
      </c>
      <c r="AW114" s="4">
        <v>1</v>
      </c>
      <c r="AX114" s="4">
        <v>1</v>
      </c>
      <c r="AY114" s="4">
        <v>1</v>
      </c>
      <c r="AZ114" s="4">
        <v>2</v>
      </c>
      <c r="BA114" s="4">
        <v>1</v>
      </c>
      <c r="BB114" s="4">
        <v>0</v>
      </c>
      <c r="BC114" s="4">
        <v>0</v>
      </c>
      <c r="BD114" s="4">
        <v>0</v>
      </c>
      <c r="BE114" s="4">
        <v>0</v>
      </c>
      <c r="BF114" s="4">
        <v>1</v>
      </c>
      <c r="BG114" s="4">
        <v>-2</v>
      </c>
      <c r="BH114" s="4">
        <v>2</v>
      </c>
      <c r="BI114" s="4">
        <v>-2</v>
      </c>
      <c r="BJ114" s="4">
        <v>1</v>
      </c>
      <c r="BK114" s="4">
        <v>0</v>
      </c>
      <c r="BL114" s="4">
        <v>2</v>
      </c>
      <c r="BM114" s="4">
        <v>1</v>
      </c>
      <c r="BN114" s="4">
        <v>1</v>
      </c>
      <c r="BO114" s="4">
        <v>1</v>
      </c>
      <c r="BP114" s="4">
        <v>0</v>
      </c>
      <c r="BQ114" s="4">
        <v>-1</v>
      </c>
      <c r="BR114" s="4">
        <v>1</v>
      </c>
      <c r="BS114" s="4">
        <v>2</v>
      </c>
      <c r="BT114" s="4">
        <v>1</v>
      </c>
      <c r="BU114" s="4">
        <v>0</v>
      </c>
      <c r="BV114" s="4">
        <v>1</v>
      </c>
      <c r="BW114" s="4">
        <v>1</v>
      </c>
      <c r="BX114" s="4">
        <v>1</v>
      </c>
      <c r="BY114" s="4">
        <v>1</v>
      </c>
      <c r="BZ114" s="4">
        <v>-2</v>
      </c>
      <c r="CA114" s="4">
        <v>2</v>
      </c>
      <c r="CB114" s="4">
        <v>2</v>
      </c>
    </row>
    <row r="115" spans="1:80" ht="14" x14ac:dyDescent="0.15">
      <c r="A115" s="20" t="str">
        <f t="shared" si="1"/>
        <v>UserEngagement1eNA[SQ003]</v>
      </c>
      <c r="B115" s="4" t="s">
        <v>943</v>
      </c>
      <c r="C115" s="4">
        <v>1</v>
      </c>
      <c r="D115" s="4">
        <v>2</v>
      </c>
      <c r="E115" s="4">
        <v>1</v>
      </c>
      <c r="F115" s="4">
        <v>2</v>
      </c>
      <c r="G115" s="4">
        <v>0</v>
      </c>
      <c r="H115" s="4">
        <v>2</v>
      </c>
      <c r="I115" s="4">
        <v>1</v>
      </c>
      <c r="J115" s="4">
        <v>0</v>
      </c>
      <c r="K115" s="4">
        <v>2</v>
      </c>
      <c r="L115" s="4">
        <v>2</v>
      </c>
      <c r="M115" s="4">
        <v>1</v>
      </c>
      <c r="N115" s="4">
        <v>1</v>
      </c>
      <c r="O115" s="4">
        <v>1</v>
      </c>
      <c r="P115" s="4">
        <v>2</v>
      </c>
      <c r="Q115" s="4">
        <v>2</v>
      </c>
      <c r="R115" s="4">
        <v>2</v>
      </c>
      <c r="S115" s="4">
        <v>0</v>
      </c>
      <c r="T115" s="4">
        <v>2</v>
      </c>
      <c r="U115" s="4">
        <v>1</v>
      </c>
      <c r="V115" s="4">
        <v>1</v>
      </c>
      <c r="W115" s="4">
        <v>0</v>
      </c>
      <c r="X115" s="4">
        <v>1</v>
      </c>
      <c r="Y115" s="4">
        <v>1</v>
      </c>
      <c r="Z115" s="4">
        <v>-1</v>
      </c>
      <c r="AA115" s="4">
        <v>2</v>
      </c>
      <c r="AB115" s="4">
        <v>1</v>
      </c>
      <c r="AC115" s="4">
        <v>1</v>
      </c>
      <c r="AD115" s="4">
        <v>1</v>
      </c>
      <c r="AE115" s="4">
        <v>1</v>
      </c>
      <c r="AF115" s="4">
        <v>2</v>
      </c>
      <c r="AG115" s="4">
        <v>2</v>
      </c>
      <c r="AH115" s="4">
        <v>1</v>
      </c>
      <c r="AI115" s="4">
        <v>1</v>
      </c>
      <c r="AJ115" s="4">
        <v>2</v>
      </c>
      <c r="AK115" s="4">
        <v>1</v>
      </c>
      <c r="AL115" s="4">
        <v>1</v>
      </c>
      <c r="AM115" s="4">
        <v>2</v>
      </c>
      <c r="AN115" s="4">
        <v>1</v>
      </c>
      <c r="AO115" s="4">
        <v>2</v>
      </c>
      <c r="AP115" s="4">
        <v>2</v>
      </c>
      <c r="AQ115" s="4">
        <v>2</v>
      </c>
      <c r="AR115" s="4">
        <v>1</v>
      </c>
      <c r="AS115" s="4">
        <v>2</v>
      </c>
      <c r="AT115" s="4">
        <v>1</v>
      </c>
      <c r="AU115" s="4">
        <v>-2</v>
      </c>
      <c r="AV115" s="4">
        <v>1</v>
      </c>
      <c r="AW115" s="4">
        <v>1</v>
      </c>
      <c r="AX115" s="4">
        <v>2</v>
      </c>
      <c r="AY115" s="4">
        <v>2</v>
      </c>
      <c r="AZ115" s="4">
        <v>2</v>
      </c>
      <c r="BA115" s="4">
        <v>0</v>
      </c>
      <c r="BB115" s="4">
        <v>1</v>
      </c>
      <c r="BC115" s="4">
        <v>1</v>
      </c>
      <c r="BD115" s="4">
        <v>0</v>
      </c>
      <c r="BE115" s="4">
        <v>0</v>
      </c>
      <c r="BF115" s="4">
        <v>2</v>
      </c>
      <c r="BG115" s="4">
        <v>-1</v>
      </c>
      <c r="BH115" s="4">
        <v>2</v>
      </c>
      <c r="BI115" s="4">
        <v>-2</v>
      </c>
      <c r="BJ115" s="4">
        <v>1</v>
      </c>
      <c r="BK115" s="4">
        <v>2</v>
      </c>
      <c r="BL115" s="4">
        <v>2</v>
      </c>
      <c r="BM115" s="4">
        <v>1</v>
      </c>
      <c r="BN115" s="4">
        <v>1</v>
      </c>
      <c r="BO115" s="4">
        <v>2</v>
      </c>
      <c r="BP115" s="4">
        <v>0</v>
      </c>
      <c r="BQ115" s="4">
        <v>1</v>
      </c>
      <c r="BR115" s="4">
        <v>1</v>
      </c>
      <c r="BS115" s="4">
        <v>2</v>
      </c>
      <c r="BT115" s="4">
        <v>1</v>
      </c>
      <c r="BU115" s="4">
        <v>1</v>
      </c>
      <c r="BV115" s="4">
        <v>2</v>
      </c>
      <c r="BW115" s="4">
        <v>2</v>
      </c>
      <c r="BX115" s="4">
        <v>1</v>
      </c>
      <c r="BY115" s="4">
        <v>1</v>
      </c>
      <c r="BZ115" s="4">
        <v>-1</v>
      </c>
      <c r="CA115" s="4">
        <v>2</v>
      </c>
      <c r="CB115" s="4">
        <v>2</v>
      </c>
    </row>
    <row r="116" spans="1:80" ht="14" x14ac:dyDescent="0.15">
      <c r="A116" s="20" t="str">
        <f t="shared" si="1"/>
        <v>UserEngagement1eNA[SQ004]</v>
      </c>
      <c r="B116" s="4" t="s">
        <v>944</v>
      </c>
      <c r="C116" s="4">
        <v>1</v>
      </c>
      <c r="D116" s="4">
        <v>2</v>
      </c>
      <c r="E116" s="4">
        <v>0</v>
      </c>
      <c r="F116" s="4">
        <v>2</v>
      </c>
      <c r="G116" s="4">
        <v>-1</v>
      </c>
      <c r="H116" s="4">
        <v>2</v>
      </c>
      <c r="I116" s="4">
        <v>1</v>
      </c>
      <c r="J116" s="4">
        <v>0</v>
      </c>
      <c r="K116" s="4">
        <v>2</v>
      </c>
      <c r="L116" s="4">
        <v>2</v>
      </c>
      <c r="M116" s="4">
        <v>0</v>
      </c>
      <c r="N116" s="4">
        <v>1</v>
      </c>
      <c r="O116" s="4">
        <v>2</v>
      </c>
      <c r="P116" s="4">
        <v>1</v>
      </c>
      <c r="Q116" s="4">
        <v>2</v>
      </c>
      <c r="R116" s="4">
        <v>2</v>
      </c>
      <c r="S116" s="4">
        <v>-1</v>
      </c>
      <c r="T116" s="4">
        <v>1</v>
      </c>
      <c r="U116" s="4">
        <v>1</v>
      </c>
      <c r="V116" s="4">
        <v>2</v>
      </c>
      <c r="W116" s="4">
        <v>0</v>
      </c>
      <c r="X116" s="4">
        <v>2</v>
      </c>
      <c r="Y116" s="4">
        <v>1</v>
      </c>
      <c r="Z116" s="4">
        <v>-2</v>
      </c>
      <c r="AA116" s="4">
        <v>2</v>
      </c>
      <c r="AB116" s="4">
        <v>1</v>
      </c>
      <c r="AC116" s="4">
        <v>1</v>
      </c>
      <c r="AD116" s="4">
        <v>1</v>
      </c>
      <c r="AE116" s="4">
        <v>0</v>
      </c>
      <c r="AF116" s="4">
        <v>2</v>
      </c>
      <c r="AG116" s="4">
        <v>2</v>
      </c>
      <c r="AH116" s="4">
        <v>1</v>
      </c>
      <c r="AI116" s="4">
        <v>1</v>
      </c>
      <c r="AJ116" s="4">
        <v>2</v>
      </c>
      <c r="AK116" s="4">
        <v>1</v>
      </c>
      <c r="AL116" s="4">
        <v>2</v>
      </c>
      <c r="AM116" s="4">
        <v>2</v>
      </c>
      <c r="AN116" s="4">
        <v>1</v>
      </c>
      <c r="AO116" s="4">
        <v>1</v>
      </c>
      <c r="AP116" s="4">
        <v>2</v>
      </c>
      <c r="AQ116" s="4">
        <v>2</v>
      </c>
      <c r="AR116" s="4">
        <v>1</v>
      </c>
      <c r="AS116" s="4">
        <v>2</v>
      </c>
      <c r="AT116" s="4">
        <v>1</v>
      </c>
      <c r="AU116" s="4">
        <v>-2</v>
      </c>
      <c r="AV116" s="4">
        <v>1</v>
      </c>
      <c r="AW116" s="4">
        <v>1</v>
      </c>
      <c r="AX116" s="4">
        <v>2</v>
      </c>
      <c r="AY116" s="4">
        <v>2</v>
      </c>
      <c r="AZ116" s="4">
        <v>2</v>
      </c>
      <c r="BA116" s="4">
        <v>1</v>
      </c>
      <c r="BB116" s="4">
        <v>2</v>
      </c>
      <c r="BC116" s="4">
        <v>1</v>
      </c>
      <c r="BD116" s="4">
        <v>0</v>
      </c>
      <c r="BE116" s="4">
        <v>0</v>
      </c>
      <c r="BF116" s="4">
        <v>2</v>
      </c>
      <c r="BG116" s="4">
        <v>-2</v>
      </c>
      <c r="BH116" s="4">
        <v>1</v>
      </c>
      <c r="BI116" s="4">
        <v>-2</v>
      </c>
      <c r="BJ116" s="4">
        <v>1</v>
      </c>
      <c r="BK116" s="4">
        <v>0</v>
      </c>
      <c r="BL116" s="4">
        <v>2</v>
      </c>
      <c r="BM116" s="4">
        <v>0</v>
      </c>
      <c r="BN116" s="4">
        <v>1</v>
      </c>
      <c r="BO116" s="4">
        <v>2</v>
      </c>
      <c r="BP116" s="4">
        <v>0</v>
      </c>
      <c r="BQ116" s="4">
        <v>-1</v>
      </c>
      <c r="BR116" s="4">
        <v>1</v>
      </c>
      <c r="BS116" s="4">
        <v>1</v>
      </c>
      <c r="BT116" s="4">
        <v>1</v>
      </c>
      <c r="BU116" s="4">
        <v>1</v>
      </c>
      <c r="BV116" s="4">
        <v>2</v>
      </c>
      <c r="BW116" s="4">
        <v>2</v>
      </c>
      <c r="BX116" s="4">
        <v>0</v>
      </c>
      <c r="BY116" s="4">
        <v>1</v>
      </c>
      <c r="BZ116" s="4">
        <v>-2</v>
      </c>
      <c r="CA116" s="4">
        <v>2</v>
      </c>
      <c r="CB116" s="4">
        <v>2</v>
      </c>
    </row>
    <row r="117" spans="1:80" ht="14" x14ac:dyDescent="0.15">
      <c r="A117" s="20" t="str">
        <f t="shared" si="1"/>
        <v>ContinueNA</v>
      </c>
      <c r="B117" s="4" t="s">
        <v>1208</v>
      </c>
    </row>
    <row r="118" spans="1:80" ht="14" x14ac:dyDescent="0.15">
      <c r="A118" s="20" t="str">
        <f t="shared" si="1"/>
        <v>Anthro1NA[SQ001]</v>
      </c>
      <c r="B118" s="4" t="s">
        <v>945</v>
      </c>
      <c r="C118" s="4">
        <v>3</v>
      </c>
      <c r="D118" s="4">
        <v>5</v>
      </c>
      <c r="E118" s="4">
        <v>1</v>
      </c>
      <c r="F118" s="4">
        <v>1</v>
      </c>
      <c r="G118" s="4">
        <v>3</v>
      </c>
      <c r="H118" s="4">
        <v>1</v>
      </c>
      <c r="I118" s="4">
        <v>1</v>
      </c>
      <c r="J118" s="4">
        <v>4</v>
      </c>
      <c r="K118" s="4">
        <v>5</v>
      </c>
      <c r="L118" s="4">
        <v>1</v>
      </c>
      <c r="M118" s="4">
        <v>3</v>
      </c>
      <c r="N118" s="4">
        <v>1</v>
      </c>
      <c r="O118" s="4">
        <v>1</v>
      </c>
      <c r="P118" s="4">
        <v>1</v>
      </c>
      <c r="Q118" s="4">
        <v>1</v>
      </c>
      <c r="R118" s="4">
        <v>1</v>
      </c>
      <c r="S118" s="4">
        <v>1</v>
      </c>
      <c r="T118" s="4">
        <v>3</v>
      </c>
      <c r="U118" s="4">
        <v>1</v>
      </c>
      <c r="V118" s="4">
        <v>4</v>
      </c>
      <c r="W118" s="4">
        <v>1</v>
      </c>
      <c r="X118" s="4">
        <v>1</v>
      </c>
      <c r="Y118" s="4">
        <v>4</v>
      </c>
      <c r="Z118" s="4">
        <v>1</v>
      </c>
      <c r="AA118" s="4">
        <v>3</v>
      </c>
      <c r="AB118" s="4">
        <v>1</v>
      </c>
      <c r="AC118" s="4">
        <v>2</v>
      </c>
      <c r="AD118" s="4">
        <v>1</v>
      </c>
      <c r="AE118" s="4">
        <v>1</v>
      </c>
      <c r="AF118" s="4">
        <v>4</v>
      </c>
      <c r="AG118" s="4">
        <v>1</v>
      </c>
      <c r="AH118" s="4">
        <v>4</v>
      </c>
      <c r="AI118" s="4">
        <v>3</v>
      </c>
      <c r="AJ118" s="4">
        <v>1</v>
      </c>
      <c r="AK118" s="4">
        <v>4</v>
      </c>
      <c r="AL118" s="4">
        <v>1</v>
      </c>
      <c r="AM118" s="4">
        <v>3</v>
      </c>
      <c r="AN118" s="4">
        <v>1</v>
      </c>
      <c r="AO118" s="4">
        <v>1</v>
      </c>
      <c r="AP118" s="4">
        <v>1</v>
      </c>
      <c r="AQ118" s="4">
        <v>1</v>
      </c>
      <c r="AR118" s="4">
        <v>1</v>
      </c>
      <c r="AS118" s="4">
        <v>1</v>
      </c>
      <c r="AT118" s="4">
        <v>1</v>
      </c>
      <c r="AU118" s="4">
        <v>3</v>
      </c>
      <c r="AV118" s="4">
        <v>3</v>
      </c>
      <c r="AW118" s="4">
        <v>1</v>
      </c>
      <c r="AX118" s="4">
        <v>1</v>
      </c>
      <c r="AY118" s="4">
        <v>1</v>
      </c>
      <c r="AZ118" s="4">
        <v>2</v>
      </c>
      <c r="BA118" s="4">
        <v>3</v>
      </c>
      <c r="BB118" s="4">
        <v>1</v>
      </c>
      <c r="BC118" s="4">
        <v>1</v>
      </c>
      <c r="BD118" s="4">
        <v>1</v>
      </c>
      <c r="BE118" s="4">
        <v>1</v>
      </c>
      <c r="BF118" s="4">
        <v>1</v>
      </c>
      <c r="BG118" s="4">
        <v>1</v>
      </c>
      <c r="BH118" s="4">
        <v>1</v>
      </c>
      <c r="BI118" s="4">
        <v>1</v>
      </c>
      <c r="BJ118" s="4">
        <v>1</v>
      </c>
      <c r="BK118" s="4">
        <v>1</v>
      </c>
      <c r="BL118" s="4">
        <v>1</v>
      </c>
      <c r="BM118" s="4">
        <v>1</v>
      </c>
      <c r="BN118" s="4">
        <v>4</v>
      </c>
      <c r="BO118" s="4">
        <v>1</v>
      </c>
      <c r="BP118" s="4">
        <v>1</v>
      </c>
      <c r="BQ118" s="4">
        <v>2</v>
      </c>
      <c r="BR118" s="4">
        <v>1</v>
      </c>
      <c r="BS118" s="4">
        <v>1</v>
      </c>
      <c r="BT118" s="4">
        <v>1</v>
      </c>
      <c r="BU118" s="4">
        <v>1</v>
      </c>
      <c r="BV118" s="4">
        <v>1</v>
      </c>
      <c r="BW118" s="4">
        <v>1</v>
      </c>
      <c r="BX118" s="4">
        <v>1</v>
      </c>
      <c r="BY118" s="4">
        <v>1</v>
      </c>
      <c r="BZ118" s="4">
        <v>1</v>
      </c>
      <c r="CA118" s="4">
        <v>1</v>
      </c>
      <c r="CB118" s="4">
        <v>4</v>
      </c>
    </row>
    <row r="119" spans="1:80" ht="14" x14ac:dyDescent="0.15">
      <c r="A119" s="20" t="str">
        <f t="shared" si="1"/>
        <v>Anthro1NA[SQ002]</v>
      </c>
      <c r="B119" s="4" t="s">
        <v>946</v>
      </c>
      <c r="C119" s="4">
        <v>3</v>
      </c>
      <c r="D119" s="4">
        <v>5</v>
      </c>
      <c r="E119" s="4">
        <v>1</v>
      </c>
      <c r="F119" s="4">
        <v>1</v>
      </c>
      <c r="G119" s="4">
        <v>3</v>
      </c>
      <c r="H119" s="4">
        <v>1</v>
      </c>
      <c r="I119" s="4">
        <v>1</v>
      </c>
      <c r="J119" s="4">
        <v>1</v>
      </c>
      <c r="K119" s="4">
        <v>4</v>
      </c>
      <c r="L119" s="4">
        <v>1</v>
      </c>
      <c r="M119" s="4">
        <v>3</v>
      </c>
      <c r="N119" s="4">
        <v>1</v>
      </c>
      <c r="O119" s="4">
        <v>1</v>
      </c>
      <c r="P119" s="4">
        <v>1</v>
      </c>
      <c r="Q119" s="4">
        <v>1</v>
      </c>
      <c r="R119" s="4">
        <v>1</v>
      </c>
      <c r="S119" s="4">
        <v>1</v>
      </c>
      <c r="T119" s="4">
        <v>2</v>
      </c>
      <c r="U119" s="4">
        <v>1</v>
      </c>
      <c r="V119" s="4">
        <v>4</v>
      </c>
      <c r="W119" s="4">
        <v>1</v>
      </c>
      <c r="X119" s="4">
        <v>1</v>
      </c>
      <c r="Y119" s="4">
        <v>4</v>
      </c>
      <c r="Z119" s="4">
        <v>1</v>
      </c>
      <c r="AA119" s="4">
        <v>2</v>
      </c>
      <c r="AB119" s="4">
        <v>1</v>
      </c>
      <c r="AC119" s="4">
        <v>1</v>
      </c>
      <c r="AD119" s="4">
        <v>1</v>
      </c>
      <c r="AE119" s="4">
        <v>1</v>
      </c>
      <c r="AF119" s="4">
        <v>2</v>
      </c>
      <c r="AG119" s="4">
        <v>2</v>
      </c>
      <c r="AH119" s="4">
        <v>3</v>
      </c>
      <c r="AI119" s="4">
        <v>1</v>
      </c>
      <c r="AJ119" s="4">
        <v>1</v>
      </c>
      <c r="AK119" s="4">
        <v>2</v>
      </c>
      <c r="AL119" s="4">
        <v>1</v>
      </c>
      <c r="AM119" s="4">
        <v>2</v>
      </c>
      <c r="AN119" s="4">
        <v>1</v>
      </c>
      <c r="AO119" s="4">
        <v>1</v>
      </c>
      <c r="AP119" s="4">
        <v>1</v>
      </c>
      <c r="AQ119" s="4">
        <v>1</v>
      </c>
      <c r="AR119" s="4">
        <v>1</v>
      </c>
      <c r="AS119" s="4">
        <v>1</v>
      </c>
      <c r="AT119" s="4">
        <v>1</v>
      </c>
      <c r="AU119" s="4">
        <v>1</v>
      </c>
      <c r="AV119" s="4">
        <v>3</v>
      </c>
      <c r="AW119" s="4">
        <v>1</v>
      </c>
      <c r="AX119" s="4">
        <v>1</v>
      </c>
      <c r="AY119" s="4">
        <v>1</v>
      </c>
      <c r="AZ119" s="4">
        <v>2</v>
      </c>
      <c r="BA119" s="4">
        <v>2</v>
      </c>
      <c r="BB119" s="4">
        <v>1</v>
      </c>
      <c r="BC119" s="4">
        <v>1</v>
      </c>
      <c r="BD119" s="4">
        <v>1</v>
      </c>
      <c r="BE119" s="4">
        <v>1</v>
      </c>
      <c r="BF119" s="4">
        <v>1</v>
      </c>
      <c r="BG119" s="4">
        <v>1</v>
      </c>
      <c r="BH119" s="4">
        <v>1</v>
      </c>
      <c r="BI119" s="4">
        <v>1</v>
      </c>
      <c r="BJ119" s="4">
        <v>1</v>
      </c>
      <c r="BK119" s="4">
        <v>1</v>
      </c>
      <c r="BL119" s="4">
        <v>1</v>
      </c>
      <c r="BM119" s="4">
        <v>1</v>
      </c>
      <c r="BN119" s="4">
        <v>4</v>
      </c>
      <c r="BO119" s="4">
        <v>1</v>
      </c>
      <c r="BP119" s="4">
        <v>1</v>
      </c>
      <c r="BQ119" s="4">
        <v>1</v>
      </c>
      <c r="BR119" s="4">
        <v>1</v>
      </c>
      <c r="BS119" s="4">
        <v>1</v>
      </c>
      <c r="BT119" s="4">
        <v>1</v>
      </c>
      <c r="BU119" s="4">
        <v>1</v>
      </c>
      <c r="BV119" s="4">
        <v>1</v>
      </c>
      <c r="BW119" s="4">
        <v>1</v>
      </c>
      <c r="BX119" s="4">
        <v>1</v>
      </c>
      <c r="BY119" s="4">
        <v>1</v>
      </c>
      <c r="BZ119" s="4">
        <v>1</v>
      </c>
      <c r="CA119" s="4">
        <v>1</v>
      </c>
      <c r="CB119" s="4">
        <v>4</v>
      </c>
    </row>
    <row r="120" spans="1:80" ht="14" x14ac:dyDescent="0.15">
      <c r="A120" s="20" t="str">
        <f t="shared" si="1"/>
        <v>Anthro1NA[SQ003]</v>
      </c>
      <c r="B120" s="4" t="s">
        <v>947</v>
      </c>
      <c r="C120" s="4">
        <v>3</v>
      </c>
      <c r="D120" s="4">
        <v>5</v>
      </c>
      <c r="E120" s="4">
        <v>1</v>
      </c>
      <c r="F120" s="4">
        <v>2</v>
      </c>
      <c r="G120" s="4">
        <v>4</v>
      </c>
      <c r="H120" s="4">
        <v>2</v>
      </c>
      <c r="I120" s="4">
        <v>1</v>
      </c>
      <c r="J120" s="4">
        <v>2</v>
      </c>
      <c r="K120" s="4">
        <v>4</v>
      </c>
      <c r="L120" s="4">
        <v>1</v>
      </c>
      <c r="M120" s="4">
        <v>3</v>
      </c>
      <c r="N120" s="4">
        <v>1</v>
      </c>
      <c r="O120" s="4">
        <v>2</v>
      </c>
      <c r="P120" s="4">
        <v>3</v>
      </c>
      <c r="Q120" s="4">
        <v>1</v>
      </c>
      <c r="R120" s="4">
        <v>5</v>
      </c>
      <c r="S120" s="4">
        <v>1</v>
      </c>
      <c r="T120" s="4">
        <v>2</v>
      </c>
      <c r="U120" s="4">
        <v>1</v>
      </c>
      <c r="V120" s="4">
        <v>3</v>
      </c>
      <c r="W120" s="4">
        <v>2</v>
      </c>
      <c r="X120" s="4">
        <v>1</v>
      </c>
      <c r="Y120" s="4">
        <v>4</v>
      </c>
      <c r="Z120" s="4">
        <v>1</v>
      </c>
      <c r="AA120" s="4">
        <v>3</v>
      </c>
      <c r="AB120" s="4">
        <v>3</v>
      </c>
      <c r="AC120" s="4">
        <v>3</v>
      </c>
      <c r="AD120" s="4">
        <v>3</v>
      </c>
      <c r="AE120" s="4">
        <v>3</v>
      </c>
      <c r="AF120" s="4">
        <v>4</v>
      </c>
      <c r="AG120" s="4">
        <v>5</v>
      </c>
      <c r="AH120" s="4">
        <v>4</v>
      </c>
      <c r="AI120" s="4">
        <v>4</v>
      </c>
      <c r="AJ120" s="4">
        <v>1</v>
      </c>
      <c r="AK120" s="4">
        <v>4</v>
      </c>
      <c r="AL120" s="4">
        <v>1</v>
      </c>
      <c r="AM120" s="4">
        <v>4</v>
      </c>
      <c r="AN120" s="4">
        <v>1</v>
      </c>
      <c r="AO120" s="4">
        <v>1</v>
      </c>
      <c r="AP120" s="4">
        <v>4</v>
      </c>
      <c r="AQ120" s="4">
        <v>1</v>
      </c>
      <c r="AR120" s="4">
        <v>1</v>
      </c>
      <c r="AS120" s="4">
        <v>1</v>
      </c>
      <c r="AT120" s="4">
        <v>1</v>
      </c>
      <c r="AU120" s="4">
        <v>1</v>
      </c>
      <c r="AV120" s="4">
        <v>4</v>
      </c>
      <c r="AW120" s="4">
        <v>3</v>
      </c>
      <c r="AX120" s="4">
        <v>1</v>
      </c>
      <c r="AY120" s="4">
        <v>2</v>
      </c>
      <c r="AZ120" s="4">
        <v>3</v>
      </c>
      <c r="BA120" s="4">
        <v>4</v>
      </c>
      <c r="BB120" s="4">
        <v>1</v>
      </c>
      <c r="BC120" s="4">
        <v>1</v>
      </c>
      <c r="BD120" s="4">
        <v>1</v>
      </c>
      <c r="BE120" s="4">
        <v>1</v>
      </c>
      <c r="BF120" s="4">
        <v>1</v>
      </c>
      <c r="BG120" s="4">
        <v>1</v>
      </c>
      <c r="BH120" s="4">
        <v>2</v>
      </c>
      <c r="BI120" s="4">
        <v>1</v>
      </c>
      <c r="BJ120" s="4">
        <v>3</v>
      </c>
      <c r="BK120" s="4">
        <v>1</v>
      </c>
      <c r="BL120" s="4">
        <v>1</v>
      </c>
      <c r="BM120" s="4">
        <v>1</v>
      </c>
      <c r="BN120" s="4">
        <v>4</v>
      </c>
      <c r="BO120" s="4">
        <v>1</v>
      </c>
      <c r="BP120" s="4">
        <v>1</v>
      </c>
      <c r="BQ120" s="4">
        <v>2</v>
      </c>
      <c r="BR120" s="4">
        <v>1</v>
      </c>
      <c r="BS120" s="4">
        <v>1</v>
      </c>
      <c r="BT120" s="4">
        <v>1</v>
      </c>
      <c r="BU120" s="4">
        <v>2</v>
      </c>
      <c r="BV120" s="4">
        <v>1</v>
      </c>
      <c r="BW120" s="4">
        <v>1</v>
      </c>
      <c r="BX120" s="4">
        <v>1</v>
      </c>
      <c r="BY120" s="4">
        <v>1</v>
      </c>
      <c r="BZ120" s="4">
        <v>1</v>
      </c>
      <c r="CA120" s="4">
        <v>4</v>
      </c>
      <c r="CB120" s="4">
        <v>4</v>
      </c>
    </row>
    <row r="121" spans="1:80" ht="14" x14ac:dyDescent="0.15">
      <c r="A121" s="20" t="str">
        <f t="shared" si="1"/>
        <v>Anthro1NA[SQ004]</v>
      </c>
      <c r="B121" s="4" t="s">
        <v>948</v>
      </c>
      <c r="C121" s="4">
        <v>3</v>
      </c>
      <c r="D121" s="4">
        <v>5</v>
      </c>
      <c r="E121" s="4">
        <v>1</v>
      </c>
      <c r="F121" s="4">
        <v>5</v>
      </c>
      <c r="G121" s="4">
        <v>3</v>
      </c>
      <c r="H121" s="4">
        <v>2</v>
      </c>
      <c r="I121" s="4">
        <v>3</v>
      </c>
      <c r="J121" s="4">
        <v>2</v>
      </c>
      <c r="K121" s="4">
        <v>5</v>
      </c>
      <c r="L121" s="4">
        <v>1</v>
      </c>
      <c r="M121" s="4">
        <v>3</v>
      </c>
      <c r="N121" s="4">
        <v>1</v>
      </c>
      <c r="O121" s="4">
        <v>2</v>
      </c>
      <c r="P121" s="4">
        <v>1</v>
      </c>
      <c r="Q121" s="4">
        <v>1</v>
      </c>
      <c r="R121" s="4">
        <v>5</v>
      </c>
      <c r="S121" s="4">
        <v>2</v>
      </c>
      <c r="T121" s="4">
        <v>2</v>
      </c>
      <c r="U121" s="4">
        <v>4</v>
      </c>
      <c r="V121" s="4">
        <v>3</v>
      </c>
      <c r="W121" s="4">
        <v>2</v>
      </c>
      <c r="X121" s="4">
        <v>1</v>
      </c>
      <c r="Y121" s="4">
        <v>4</v>
      </c>
      <c r="Z121" s="4">
        <v>1</v>
      </c>
      <c r="AA121" s="4">
        <v>4</v>
      </c>
      <c r="AB121" s="4">
        <v>3</v>
      </c>
      <c r="AC121" s="4">
        <v>3</v>
      </c>
      <c r="AD121" s="4">
        <v>3</v>
      </c>
      <c r="AE121" s="4">
        <v>3</v>
      </c>
      <c r="AF121" s="4">
        <v>4</v>
      </c>
      <c r="AG121" s="4">
        <v>5</v>
      </c>
      <c r="AH121" s="4">
        <v>3</v>
      </c>
      <c r="AI121" s="4">
        <v>4</v>
      </c>
      <c r="AJ121" s="4">
        <v>1</v>
      </c>
      <c r="AK121" s="4">
        <v>4</v>
      </c>
      <c r="AL121" s="4">
        <v>1</v>
      </c>
      <c r="AM121" s="4">
        <v>5</v>
      </c>
      <c r="AN121" s="4">
        <v>1</v>
      </c>
      <c r="AO121" s="4">
        <v>1</v>
      </c>
      <c r="AP121" s="4">
        <v>5</v>
      </c>
      <c r="AQ121" s="4">
        <v>1</v>
      </c>
      <c r="AR121" s="4">
        <v>1</v>
      </c>
      <c r="AS121" s="4">
        <v>1</v>
      </c>
      <c r="AT121" s="4">
        <v>1</v>
      </c>
      <c r="AU121" s="4">
        <v>2</v>
      </c>
      <c r="AV121" s="4">
        <v>4</v>
      </c>
      <c r="AW121" s="4">
        <v>3</v>
      </c>
      <c r="AX121" s="4">
        <v>1</v>
      </c>
      <c r="AY121" s="4">
        <v>1</v>
      </c>
      <c r="AZ121" s="4">
        <v>3</v>
      </c>
      <c r="BA121" s="4">
        <v>4</v>
      </c>
      <c r="BB121" s="4">
        <v>1</v>
      </c>
      <c r="BC121" s="4">
        <v>1</v>
      </c>
      <c r="BD121" s="4">
        <v>1</v>
      </c>
      <c r="BE121" s="4">
        <v>1</v>
      </c>
      <c r="BF121" s="4">
        <v>1</v>
      </c>
      <c r="BG121" s="4">
        <v>1</v>
      </c>
      <c r="BH121" s="4">
        <v>2</v>
      </c>
      <c r="BI121" s="4">
        <v>1</v>
      </c>
      <c r="BJ121" s="4">
        <v>3</v>
      </c>
      <c r="BK121" s="4">
        <v>4</v>
      </c>
      <c r="BL121" s="4">
        <v>2</v>
      </c>
      <c r="BM121" s="4">
        <v>2</v>
      </c>
      <c r="BN121" s="4">
        <v>4</v>
      </c>
      <c r="BO121" s="4">
        <v>1</v>
      </c>
      <c r="BP121" s="4">
        <v>1</v>
      </c>
      <c r="BQ121" s="4">
        <v>1</v>
      </c>
      <c r="BR121" s="4">
        <v>2</v>
      </c>
      <c r="BS121" s="4">
        <v>2</v>
      </c>
      <c r="BT121" s="4">
        <v>1</v>
      </c>
      <c r="BU121" s="4">
        <v>2</v>
      </c>
      <c r="BV121" s="4">
        <v>1</v>
      </c>
      <c r="BW121" s="4">
        <v>3</v>
      </c>
      <c r="BX121" s="4">
        <v>1</v>
      </c>
      <c r="BY121" s="4">
        <v>1</v>
      </c>
      <c r="BZ121" s="4">
        <v>1</v>
      </c>
      <c r="CA121" s="4">
        <v>4</v>
      </c>
      <c r="CB121" s="4">
        <v>4</v>
      </c>
    </row>
    <row r="122" spans="1:80" ht="14" x14ac:dyDescent="0.15">
      <c r="A122" s="20" t="str">
        <f t="shared" si="1"/>
        <v>Anthro1NA[SQ005]</v>
      </c>
      <c r="B122" s="4" t="s">
        <v>949</v>
      </c>
      <c r="C122" s="4">
        <v>3</v>
      </c>
      <c r="D122" s="4">
        <v>5</v>
      </c>
      <c r="E122" s="4">
        <v>1</v>
      </c>
      <c r="F122" s="4">
        <v>1</v>
      </c>
      <c r="G122" s="4">
        <v>3</v>
      </c>
      <c r="H122" s="4">
        <v>1</v>
      </c>
      <c r="I122" s="4">
        <v>1</v>
      </c>
      <c r="J122" s="4">
        <v>1</v>
      </c>
      <c r="K122" s="4">
        <v>4</v>
      </c>
      <c r="L122" s="4">
        <v>1</v>
      </c>
      <c r="M122" s="4">
        <v>3</v>
      </c>
      <c r="N122" s="4">
        <v>1</v>
      </c>
      <c r="O122" s="4">
        <v>1</v>
      </c>
      <c r="P122" s="4">
        <v>1</v>
      </c>
      <c r="Q122" s="4">
        <v>1</v>
      </c>
      <c r="R122" s="4">
        <v>5</v>
      </c>
      <c r="S122" s="4">
        <v>1</v>
      </c>
      <c r="T122" s="4">
        <v>2</v>
      </c>
      <c r="U122" s="4">
        <v>1</v>
      </c>
      <c r="V122" s="4">
        <v>2</v>
      </c>
      <c r="W122" s="4">
        <v>1</v>
      </c>
      <c r="X122" s="4">
        <v>1</v>
      </c>
      <c r="Y122" s="4">
        <v>4</v>
      </c>
      <c r="Z122" s="4">
        <v>1</v>
      </c>
      <c r="AA122" s="4">
        <v>2</v>
      </c>
      <c r="AB122" s="4">
        <v>1</v>
      </c>
      <c r="AC122" s="4">
        <v>1</v>
      </c>
      <c r="AD122" s="4">
        <v>1</v>
      </c>
      <c r="AE122" s="4">
        <v>2</v>
      </c>
      <c r="AF122" s="4">
        <v>3</v>
      </c>
      <c r="AG122" s="4">
        <v>1</v>
      </c>
      <c r="AH122" s="4">
        <v>2</v>
      </c>
      <c r="AI122" s="4">
        <v>2</v>
      </c>
      <c r="AJ122" s="4">
        <v>1</v>
      </c>
      <c r="AK122" s="4">
        <v>2</v>
      </c>
      <c r="AL122" s="4">
        <v>1</v>
      </c>
      <c r="AM122" s="4">
        <v>2</v>
      </c>
      <c r="AN122" s="4">
        <v>1</v>
      </c>
      <c r="AO122" s="4">
        <v>1</v>
      </c>
      <c r="AP122" s="4">
        <v>1</v>
      </c>
      <c r="AQ122" s="4">
        <v>1</v>
      </c>
      <c r="AR122" s="4">
        <v>1</v>
      </c>
      <c r="AS122" s="4">
        <v>1</v>
      </c>
      <c r="AT122" s="4">
        <v>1</v>
      </c>
      <c r="AU122" s="4">
        <v>1</v>
      </c>
      <c r="AV122" s="4">
        <v>3</v>
      </c>
      <c r="AW122" s="4">
        <v>1</v>
      </c>
      <c r="AX122" s="4">
        <v>1</v>
      </c>
      <c r="AY122" s="4">
        <v>1</v>
      </c>
      <c r="AZ122" s="4">
        <v>2</v>
      </c>
      <c r="BA122" s="4">
        <v>2</v>
      </c>
      <c r="BB122" s="4">
        <v>1</v>
      </c>
      <c r="BC122" s="4">
        <v>1</v>
      </c>
      <c r="BD122" s="4">
        <v>1</v>
      </c>
      <c r="BE122" s="4">
        <v>1</v>
      </c>
      <c r="BF122" s="4">
        <v>1</v>
      </c>
      <c r="BG122" s="4">
        <v>1</v>
      </c>
      <c r="BH122" s="4">
        <v>1</v>
      </c>
      <c r="BI122" s="4">
        <v>1</v>
      </c>
      <c r="BJ122" s="4">
        <v>3</v>
      </c>
      <c r="BK122" s="4">
        <v>1</v>
      </c>
      <c r="BL122" s="4">
        <v>1</v>
      </c>
      <c r="BM122" s="4">
        <v>1</v>
      </c>
      <c r="BN122" s="4">
        <v>4</v>
      </c>
      <c r="BO122" s="4">
        <v>1</v>
      </c>
      <c r="BP122" s="4">
        <v>1</v>
      </c>
      <c r="BQ122" s="4">
        <v>1</v>
      </c>
      <c r="BR122" s="4">
        <v>1</v>
      </c>
      <c r="BS122" s="4">
        <v>1</v>
      </c>
      <c r="BT122" s="4">
        <v>1</v>
      </c>
      <c r="BU122" s="4">
        <v>1</v>
      </c>
      <c r="BV122" s="4">
        <v>1</v>
      </c>
      <c r="BW122" s="4">
        <v>1</v>
      </c>
      <c r="BX122" s="4">
        <v>1</v>
      </c>
      <c r="BY122" s="4">
        <v>1</v>
      </c>
      <c r="BZ122" s="4">
        <v>1</v>
      </c>
      <c r="CA122" s="4">
        <v>3</v>
      </c>
      <c r="CB122" s="4">
        <v>3</v>
      </c>
    </row>
    <row r="123" spans="1:80" ht="14" x14ac:dyDescent="0.15">
      <c r="A123" s="20" t="str">
        <f t="shared" si="1"/>
        <v>Anthro1NA[SQ006]</v>
      </c>
      <c r="B123" s="4" t="s">
        <v>950</v>
      </c>
      <c r="C123" s="4">
        <v>3</v>
      </c>
      <c r="D123" s="4">
        <v>5</v>
      </c>
      <c r="E123" s="4">
        <v>1</v>
      </c>
      <c r="F123" s="4">
        <v>2</v>
      </c>
      <c r="G123" s="4">
        <v>2</v>
      </c>
      <c r="H123" s="4">
        <v>2</v>
      </c>
      <c r="I123" s="4">
        <v>1</v>
      </c>
      <c r="J123" s="4">
        <v>1</v>
      </c>
      <c r="K123" s="4">
        <v>5</v>
      </c>
      <c r="L123" s="4">
        <v>1</v>
      </c>
      <c r="M123" s="4">
        <v>3</v>
      </c>
      <c r="N123" s="4">
        <v>1</v>
      </c>
      <c r="O123" s="4">
        <v>1</v>
      </c>
      <c r="P123" s="4">
        <v>4</v>
      </c>
      <c r="Q123" s="4">
        <v>1</v>
      </c>
      <c r="R123" s="4">
        <v>1</v>
      </c>
      <c r="S123" s="4">
        <v>1</v>
      </c>
      <c r="T123" s="4">
        <v>2</v>
      </c>
      <c r="U123" s="4">
        <v>4</v>
      </c>
      <c r="V123" s="4">
        <v>2</v>
      </c>
      <c r="W123" s="4">
        <v>1</v>
      </c>
      <c r="X123" s="4">
        <v>1</v>
      </c>
      <c r="Y123" s="4">
        <v>4</v>
      </c>
      <c r="Z123" s="4">
        <v>1</v>
      </c>
      <c r="AA123" s="4">
        <v>2</v>
      </c>
      <c r="AB123" s="4">
        <v>1</v>
      </c>
      <c r="AC123" s="4">
        <v>1</v>
      </c>
      <c r="AD123" s="4">
        <v>1</v>
      </c>
      <c r="AE123" s="4">
        <v>2</v>
      </c>
      <c r="AF123" s="4">
        <v>3</v>
      </c>
      <c r="AG123" s="4">
        <v>2</v>
      </c>
      <c r="AH123" s="4">
        <v>3</v>
      </c>
      <c r="AI123" s="4">
        <v>2</v>
      </c>
      <c r="AJ123" s="4">
        <v>1</v>
      </c>
      <c r="AK123" s="4">
        <v>2</v>
      </c>
      <c r="AL123" s="4">
        <v>1</v>
      </c>
      <c r="AM123" s="4">
        <v>2</v>
      </c>
      <c r="AN123" s="4">
        <v>1</v>
      </c>
      <c r="AO123" s="4">
        <v>1</v>
      </c>
      <c r="AP123" s="4">
        <v>3</v>
      </c>
      <c r="AQ123" s="4">
        <v>1</v>
      </c>
      <c r="AR123" s="4">
        <v>1</v>
      </c>
      <c r="AS123" s="4">
        <v>1</v>
      </c>
      <c r="AT123" s="4">
        <v>1</v>
      </c>
      <c r="AU123" s="4">
        <v>1</v>
      </c>
      <c r="AV123" s="4">
        <v>3</v>
      </c>
      <c r="AW123" s="4">
        <v>1</v>
      </c>
      <c r="AX123" s="4">
        <v>1</v>
      </c>
      <c r="AY123" s="4">
        <v>1</v>
      </c>
      <c r="AZ123" s="4">
        <v>2</v>
      </c>
      <c r="BA123" s="4">
        <v>3</v>
      </c>
      <c r="BB123" s="4">
        <v>1</v>
      </c>
      <c r="BC123" s="4">
        <v>1</v>
      </c>
      <c r="BD123" s="4">
        <v>1</v>
      </c>
      <c r="BE123" s="4">
        <v>1</v>
      </c>
      <c r="BF123" s="4">
        <v>1</v>
      </c>
      <c r="BG123" s="4">
        <v>1</v>
      </c>
      <c r="BH123" s="4">
        <v>1</v>
      </c>
      <c r="BI123" s="4">
        <v>1</v>
      </c>
      <c r="BJ123" s="4">
        <v>3</v>
      </c>
      <c r="BK123" s="4">
        <v>1</v>
      </c>
      <c r="BL123" s="4">
        <v>1</v>
      </c>
      <c r="BM123" s="4">
        <v>1</v>
      </c>
      <c r="BN123" s="4">
        <v>4</v>
      </c>
      <c r="BO123" s="4">
        <v>1</v>
      </c>
      <c r="BP123" s="4">
        <v>1</v>
      </c>
      <c r="BQ123" s="4">
        <v>1</v>
      </c>
      <c r="BR123" s="4">
        <v>1</v>
      </c>
      <c r="BS123" s="4">
        <v>1</v>
      </c>
      <c r="BT123" s="4">
        <v>1</v>
      </c>
      <c r="BU123" s="4">
        <v>1</v>
      </c>
      <c r="BV123" s="4">
        <v>1</v>
      </c>
      <c r="BW123" s="4">
        <v>1</v>
      </c>
      <c r="BX123" s="4">
        <v>1</v>
      </c>
      <c r="BY123" s="4">
        <v>1</v>
      </c>
      <c r="BZ123" s="4">
        <v>1</v>
      </c>
      <c r="CA123" s="4">
        <v>3</v>
      </c>
      <c r="CB123" s="4">
        <v>4</v>
      </c>
    </row>
    <row r="124" spans="1:80" ht="14" x14ac:dyDescent="0.15">
      <c r="A124" s="20" t="str">
        <f t="shared" si="1"/>
        <v>Anthro1NA[SQ007]</v>
      </c>
      <c r="B124" s="4" t="s">
        <v>951</v>
      </c>
      <c r="C124" s="4">
        <v>3</v>
      </c>
      <c r="D124" s="4">
        <v>5</v>
      </c>
      <c r="E124" s="4">
        <v>4</v>
      </c>
      <c r="F124" s="4">
        <v>5</v>
      </c>
      <c r="G124" s="4">
        <v>3</v>
      </c>
      <c r="H124" s="4">
        <v>5</v>
      </c>
      <c r="I124" s="4">
        <v>4</v>
      </c>
      <c r="J124" s="4">
        <v>5</v>
      </c>
      <c r="K124" s="4">
        <v>4</v>
      </c>
      <c r="L124" s="4">
        <v>5</v>
      </c>
      <c r="M124" s="4">
        <v>3</v>
      </c>
      <c r="N124" s="4">
        <v>5</v>
      </c>
      <c r="O124" s="4">
        <v>5</v>
      </c>
      <c r="P124" s="4">
        <v>5</v>
      </c>
      <c r="Q124" s="4">
        <v>5</v>
      </c>
      <c r="R124" s="4">
        <v>5</v>
      </c>
      <c r="S124" s="4">
        <v>4</v>
      </c>
      <c r="T124" s="4">
        <v>4</v>
      </c>
      <c r="U124" s="4">
        <v>5</v>
      </c>
      <c r="V124" s="4">
        <v>4</v>
      </c>
      <c r="W124" s="4">
        <v>3</v>
      </c>
      <c r="X124" s="4">
        <v>4</v>
      </c>
      <c r="Y124" s="4">
        <v>4</v>
      </c>
      <c r="Z124" s="4">
        <v>2</v>
      </c>
      <c r="AA124" s="4">
        <v>4</v>
      </c>
      <c r="AB124" s="4">
        <v>5</v>
      </c>
      <c r="AC124" s="4">
        <v>4</v>
      </c>
      <c r="AD124" s="4">
        <v>5</v>
      </c>
      <c r="AE124" s="4">
        <v>5</v>
      </c>
      <c r="AF124" s="4">
        <v>4</v>
      </c>
      <c r="AG124" s="4">
        <v>5</v>
      </c>
      <c r="AH124" s="4">
        <v>4</v>
      </c>
      <c r="AI124" s="4">
        <v>4</v>
      </c>
      <c r="AJ124" s="4">
        <v>5</v>
      </c>
      <c r="AK124" s="4">
        <v>3</v>
      </c>
      <c r="AL124" s="4">
        <v>4</v>
      </c>
      <c r="AM124" s="4">
        <v>5</v>
      </c>
      <c r="AN124" s="4">
        <v>5</v>
      </c>
      <c r="AO124" s="4">
        <v>5</v>
      </c>
      <c r="AP124" s="4">
        <v>5</v>
      </c>
      <c r="AQ124" s="4">
        <v>5</v>
      </c>
      <c r="AR124" s="4">
        <v>5</v>
      </c>
      <c r="AS124" s="4">
        <v>1</v>
      </c>
      <c r="AT124" s="4">
        <v>4</v>
      </c>
      <c r="AU124" s="4">
        <v>2</v>
      </c>
      <c r="AV124" s="4">
        <v>5</v>
      </c>
      <c r="AW124" s="4">
        <v>5</v>
      </c>
      <c r="AX124" s="4">
        <v>5</v>
      </c>
      <c r="AY124" s="4">
        <v>5</v>
      </c>
      <c r="AZ124" s="4">
        <v>3</v>
      </c>
      <c r="BA124" s="4">
        <v>4</v>
      </c>
      <c r="BB124" s="4">
        <v>5</v>
      </c>
      <c r="BC124" s="4">
        <v>5</v>
      </c>
      <c r="BD124" s="4">
        <v>5</v>
      </c>
      <c r="BE124" s="4">
        <v>4</v>
      </c>
      <c r="BF124" s="4">
        <v>1</v>
      </c>
      <c r="BG124" s="4">
        <v>3</v>
      </c>
      <c r="BH124" s="4">
        <v>4</v>
      </c>
      <c r="BI124" s="4">
        <v>4</v>
      </c>
      <c r="BJ124" s="4">
        <v>4</v>
      </c>
      <c r="BK124" s="4">
        <v>5</v>
      </c>
      <c r="BL124" s="4">
        <v>4</v>
      </c>
      <c r="BM124" s="4">
        <v>5</v>
      </c>
      <c r="BN124" s="4">
        <v>4</v>
      </c>
      <c r="BO124" s="4">
        <v>4</v>
      </c>
      <c r="BP124" s="4">
        <v>4</v>
      </c>
      <c r="BQ124" s="4">
        <v>2</v>
      </c>
      <c r="BR124" s="4">
        <v>3</v>
      </c>
      <c r="BS124" s="4">
        <v>4</v>
      </c>
      <c r="BT124" s="4">
        <v>4</v>
      </c>
      <c r="BU124" s="4">
        <v>5</v>
      </c>
      <c r="BV124" s="4">
        <v>1</v>
      </c>
      <c r="BW124" s="4">
        <v>2</v>
      </c>
      <c r="BX124" s="4">
        <v>4</v>
      </c>
      <c r="BY124" s="4">
        <v>4</v>
      </c>
      <c r="BZ124" s="4">
        <v>5</v>
      </c>
      <c r="CA124" s="4">
        <v>4</v>
      </c>
      <c r="CB124" s="4">
        <v>5</v>
      </c>
    </row>
    <row r="125" spans="1:80" ht="14" x14ac:dyDescent="0.15">
      <c r="A125" s="20" t="str">
        <f t="shared" si="1"/>
        <v>Anthro1NA[SQ008]</v>
      </c>
      <c r="B125" s="4" t="s">
        <v>952</v>
      </c>
      <c r="C125" s="4">
        <v>3</v>
      </c>
      <c r="D125" s="4">
        <v>5</v>
      </c>
      <c r="E125" s="4">
        <v>4</v>
      </c>
      <c r="F125" s="4">
        <v>4</v>
      </c>
      <c r="G125" s="4">
        <v>3</v>
      </c>
      <c r="H125" s="4">
        <v>3</v>
      </c>
      <c r="I125" s="4">
        <v>4</v>
      </c>
      <c r="J125" s="4">
        <v>5</v>
      </c>
      <c r="K125" s="4">
        <v>4</v>
      </c>
      <c r="L125" s="4">
        <v>4</v>
      </c>
      <c r="M125" s="4">
        <v>3</v>
      </c>
      <c r="N125" s="4">
        <v>4</v>
      </c>
      <c r="O125" s="4">
        <v>4</v>
      </c>
      <c r="P125" s="4">
        <v>3</v>
      </c>
      <c r="Q125" s="4">
        <v>4</v>
      </c>
      <c r="R125" s="4">
        <v>4</v>
      </c>
      <c r="S125" s="4">
        <v>3</v>
      </c>
      <c r="T125" s="4">
        <v>4</v>
      </c>
      <c r="U125" s="4">
        <v>5</v>
      </c>
      <c r="V125" s="4">
        <v>4</v>
      </c>
      <c r="W125" s="4">
        <v>3</v>
      </c>
      <c r="X125" s="4">
        <v>5</v>
      </c>
      <c r="Y125" s="4">
        <v>4</v>
      </c>
      <c r="Z125" s="4">
        <v>2</v>
      </c>
      <c r="AA125" s="4">
        <v>4</v>
      </c>
      <c r="AB125" s="4">
        <v>4</v>
      </c>
      <c r="AC125" s="4">
        <v>3</v>
      </c>
      <c r="AD125" s="4">
        <v>4</v>
      </c>
      <c r="AE125" s="4">
        <v>4</v>
      </c>
      <c r="AF125" s="4">
        <v>4</v>
      </c>
      <c r="AG125" s="4">
        <v>5</v>
      </c>
      <c r="AH125" s="4">
        <v>4</v>
      </c>
      <c r="AI125" s="4">
        <v>4</v>
      </c>
      <c r="AJ125" s="4">
        <v>3</v>
      </c>
      <c r="AK125" s="4">
        <v>4</v>
      </c>
      <c r="AL125" s="4">
        <v>4</v>
      </c>
      <c r="AM125" s="4">
        <v>3</v>
      </c>
      <c r="AN125" s="4">
        <v>4</v>
      </c>
      <c r="AO125" s="4">
        <v>5</v>
      </c>
      <c r="AP125" s="4">
        <v>5</v>
      </c>
      <c r="AQ125" s="4">
        <v>4</v>
      </c>
      <c r="AR125" s="4">
        <v>5</v>
      </c>
      <c r="AS125" s="4">
        <v>5</v>
      </c>
      <c r="AT125" s="4">
        <v>3</v>
      </c>
      <c r="AU125" s="4">
        <v>4</v>
      </c>
      <c r="AV125" s="4">
        <v>5</v>
      </c>
      <c r="AW125" s="4">
        <v>5</v>
      </c>
      <c r="AX125" s="4">
        <v>4</v>
      </c>
      <c r="AY125" s="4">
        <v>4</v>
      </c>
      <c r="AZ125" s="4">
        <v>3</v>
      </c>
      <c r="BA125" s="4">
        <v>4</v>
      </c>
      <c r="BB125" s="4">
        <v>4</v>
      </c>
      <c r="BC125" s="4">
        <v>4</v>
      </c>
      <c r="BD125" s="4">
        <v>4</v>
      </c>
      <c r="BE125" s="4">
        <v>3</v>
      </c>
      <c r="BF125" s="4">
        <v>4</v>
      </c>
      <c r="BG125" s="4">
        <v>2</v>
      </c>
      <c r="BH125" s="4">
        <v>4</v>
      </c>
      <c r="BI125" s="4">
        <v>3</v>
      </c>
      <c r="BJ125" s="4">
        <v>4</v>
      </c>
      <c r="BK125" s="4">
        <v>4</v>
      </c>
      <c r="BL125" s="4">
        <v>4</v>
      </c>
      <c r="BM125" s="4">
        <v>4</v>
      </c>
      <c r="BN125" s="4">
        <v>4</v>
      </c>
      <c r="BO125" s="4">
        <v>3</v>
      </c>
      <c r="BP125" s="4">
        <v>4</v>
      </c>
      <c r="BQ125" s="4">
        <v>2</v>
      </c>
      <c r="BR125" s="4">
        <v>3</v>
      </c>
      <c r="BS125" s="4">
        <v>4</v>
      </c>
      <c r="BT125" s="4">
        <v>4</v>
      </c>
      <c r="BU125" s="4">
        <v>4</v>
      </c>
      <c r="BV125" s="4">
        <v>3</v>
      </c>
      <c r="BW125" s="4">
        <v>4</v>
      </c>
      <c r="BX125" s="4">
        <v>2</v>
      </c>
      <c r="BY125" s="4">
        <v>4</v>
      </c>
      <c r="BZ125" s="4">
        <v>5</v>
      </c>
      <c r="CA125" s="4">
        <v>3</v>
      </c>
      <c r="CB125" s="4">
        <v>5</v>
      </c>
    </row>
    <row r="126" spans="1:80" ht="14" x14ac:dyDescent="0.15">
      <c r="A126" s="20" t="str">
        <f t="shared" si="1"/>
        <v>Anthro1NA[SQ009]</v>
      </c>
      <c r="B126" s="4" t="s">
        <v>953</v>
      </c>
      <c r="C126" s="4">
        <v>3</v>
      </c>
      <c r="D126" s="4">
        <v>5</v>
      </c>
      <c r="E126" s="4">
        <v>4</v>
      </c>
      <c r="F126" s="4">
        <v>4</v>
      </c>
      <c r="G126" s="4">
        <v>4</v>
      </c>
      <c r="H126" s="4">
        <v>4</v>
      </c>
      <c r="I126" s="4">
        <v>2</v>
      </c>
      <c r="J126" s="4">
        <v>5</v>
      </c>
      <c r="K126" s="4">
        <v>5</v>
      </c>
      <c r="L126" s="4">
        <v>3</v>
      </c>
      <c r="M126" s="4">
        <v>3</v>
      </c>
      <c r="N126" s="4">
        <v>3</v>
      </c>
      <c r="O126" s="4">
        <v>3</v>
      </c>
      <c r="P126" s="4">
        <v>3</v>
      </c>
      <c r="Q126" s="4">
        <v>4</v>
      </c>
      <c r="R126" s="4">
        <v>2</v>
      </c>
      <c r="S126" s="4">
        <v>2</v>
      </c>
      <c r="T126" s="4">
        <v>4</v>
      </c>
      <c r="U126" s="4">
        <v>4</v>
      </c>
      <c r="V126" s="4">
        <v>3</v>
      </c>
      <c r="W126" s="4">
        <v>3</v>
      </c>
      <c r="X126" s="4">
        <v>5</v>
      </c>
      <c r="Y126" s="4">
        <v>4</v>
      </c>
      <c r="Z126" s="4">
        <v>2</v>
      </c>
      <c r="AA126" s="4">
        <v>4</v>
      </c>
      <c r="AB126" s="4">
        <v>4</v>
      </c>
      <c r="AC126" s="4">
        <v>3</v>
      </c>
      <c r="AD126" s="4">
        <v>5</v>
      </c>
      <c r="AE126" s="4">
        <v>4</v>
      </c>
      <c r="AF126" s="4">
        <v>4</v>
      </c>
      <c r="AG126" s="4">
        <v>5</v>
      </c>
      <c r="AH126" s="4">
        <v>3</v>
      </c>
      <c r="AI126" s="4">
        <v>4</v>
      </c>
      <c r="AJ126" s="4">
        <v>4</v>
      </c>
      <c r="AK126" s="4">
        <v>4</v>
      </c>
      <c r="AL126" s="4">
        <v>3</v>
      </c>
      <c r="AM126" s="4">
        <v>4</v>
      </c>
      <c r="AN126" s="4">
        <v>2</v>
      </c>
      <c r="AO126" s="4">
        <v>5</v>
      </c>
      <c r="AP126" s="4">
        <v>5</v>
      </c>
      <c r="AQ126" s="4">
        <v>5</v>
      </c>
      <c r="AR126" s="4">
        <v>1</v>
      </c>
      <c r="AS126" s="4">
        <v>4</v>
      </c>
      <c r="AT126" s="4">
        <v>5</v>
      </c>
      <c r="AU126" s="4">
        <v>3</v>
      </c>
      <c r="AV126" s="4">
        <v>4</v>
      </c>
      <c r="AW126" s="4">
        <v>5</v>
      </c>
      <c r="AX126" s="4">
        <v>3</v>
      </c>
      <c r="AY126" s="4">
        <v>2</v>
      </c>
      <c r="AZ126" s="4">
        <v>3</v>
      </c>
      <c r="BA126" s="4">
        <v>4</v>
      </c>
      <c r="BB126" s="4">
        <v>5</v>
      </c>
      <c r="BC126" s="4">
        <v>4</v>
      </c>
      <c r="BD126" s="4">
        <v>3</v>
      </c>
      <c r="BE126" s="4">
        <v>2</v>
      </c>
      <c r="BF126" s="4">
        <v>1</v>
      </c>
      <c r="BG126" s="4">
        <v>1</v>
      </c>
      <c r="BH126" s="4">
        <v>4</v>
      </c>
      <c r="BI126" s="4">
        <v>1</v>
      </c>
      <c r="BJ126" s="4">
        <v>3</v>
      </c>
      <c r="BK126" s="4">
        <v>4</v>
      </c>
      <c r="BL126" s="4">
        <v>4</v>
      </c>
      <c r="BM126" s="4">
        <v>1</v>
      </c>
      <c r="BN126" s="4">
        <v>4</v>
      </c>
      <c r="BO126" s="4">
        <v>2</v>
      </c>
      <c r="BP126" s="4">
        <v>4</v>
      </c>
      <c r="BQ126" s="4">
        <v>3</v>
      </c>
      <c r="BR126" s="4">
        <v>4</v>
      </c>
      <c r="BS126" s="4">
        <v>3</v>
      </c>
      <c r="BT126" s="4">
        <v>4</v>
      </c>
      <c r="BU126" s="4">
        <v>4</v>
      </c>
      <c r="BV126" s="4">
        <v>2</v>
      </c>
      <c r="BW126" s="4">
        <v>4</v>
      </c>
      <c r="BX126" s="4">
        <v>1</v>
      </c>
      <c r="BY126" s="4">
        <v>4</v>
      </c>
      <c r="BZ126" s="4">
        <v>3</v>
      </c>
      <c r="CA126" s="4">
        <v>4</v>
      </c>
      <c r="CB126" s="4">
        <v>5</v>
      </c>
    </row>
    <row r="127" spans="1:80" ht="14" x14ac:dyDescent="0.15">
      <c r="A127" s="20" t="str">
        <f t="shared" si="1"/>
        <v>Anthro1NA[SQ010]</v>
      </c>
      <c r="B127" s="4" t="s">
        <v>954</v>
      </c>
      <c r="C127" s="4">
        <v>3</v>
      </c>
      <c r="D127" s="4">
        <v>5</v>
      </c>
      <c r="E127" s="4">
        <v>5</v>
      </c>
      <c r="F127" s="4">
        <v>5</v>
      </c>
      <c r="G127" s="4">
        <v>2</v>
      </c>
      <c r="H127" s="4">
        <v>5</v>
      </c>
      <c r="I127" s="4">
        <v>4</v>
      </c>
      <c r="J127" s="4">
        <v>5</v>
      </c>
      <c r="K127" s="4">
        <v>4</v>
      </c>
      <c r="L127" s="4">
        <v>4</v>
      </c>
      <c r="M127" s="4">
        <v>3</v>
      </c>
      <c r="N127" s="4">
        <v>5</v>
      </c>
      <c r="O127" s="4">
        <v>5</v>
      </c>
      <c r="P127" s="4">
        <v>4</v>
      </c>
      <c r="Q127" s="4">
        <v>5</v>
      </c>
      <c r="R127" s="4">
        <v>5</v>
      </c>
      <c r="S127" s="4">
        <v>3</v>
      </c>
      <c r="T127" s="4">
        <v>4</v>
      </c>
      <c r="U127" s="4">
        <v>5</v>
      </c>
      <c r="V127" s="4">
        <v>2</v>
      </c>
      <c r="W127" s="4">
        <v>3</v>
      </c>
      <c r="X127" s="4">
        <v>5</v>
      </c>
      <c r="Y127" s="4">
        <v>4</v>
      </c>
      <c r="Z127" s="4">
        <v>3</v>
      </c>
      <c r="AA127" s="4">
        <v>4</v>
      </c>
      <c r="AB127" s="4">
        <v>4</v>
      </c>
      <c r="AC127" s="4">
        <v>4</v>
      </c>
      <c r="AD127" s="4">
        <v>5</v>
      </c>
      <c r="AE127" s="4">
        <v>4</v>
      </c>
      <c r="AF127" s="4">
        <v>5</v>
      </c>
      <c r="AG127" s="4">
        <v>5</v>
      </c>
      <c r="AH127" s="4">
        <v>4</v>
      </c>
      <c r="AI127" s="4">
        <v>4</v>
      </c>
      <c r="AJ127" s="4">
        <v>5</v>
      </c>
      <c r="AK127" s="4">
        <v>4</v>
      </c>
      <c r="AL127" s="4">
        <v>4</v>
      </c>
      <c r="AM127" s="4">
        <v>4</v>
      </c>
      <c r="AN127" s="4">
        <v>5</v>
      </c>
      <c r="AO127" s="4">
        <v>5</v>
      </c>
      <c r="AP127" s="4">
        <v>5</v>
      </c>
      <c r="AQ127" s="4">
        <v>5</v>
      </c>
      <c r="AR127" s="4">
        <v>5</v>
      </c>
      <c r="AS127" s="4">
        <v>5</v>
      </c>
      <c r="AT127" s="4">
        <v>4</v>
      </c>
      <c r="AU127" s="4">
        <v>2</v>
      </c>
      <c r="AV127" s="4">
        <v>5</v>
      </c>
      <c r="AW127" s="4">
        <v>5</v>
      </c>
      <c r="AX127" s="4">
        <v>4</v>
      </c>
      <c r="AY127" s="4">
        <v>5</v>
      </c>
      <c r="AZ127" s="4">
        <v>3</v>
      </c>
      <c r="BA127" s="4">
        <v>3</v>
      </c>
      <c r="BB127" s="4">
        <v>4</v>
      </c>
      <c r="BC127" s="4">
        <v>5</v>
      </c>
      <c r="BD127" s="4">
        <v>4</v>
      </c>
      <c r="BE127" s="4">
        <v>3</v>
      </c>
      <c r="BF127" s="4">
        <v>5</v>
      </c>
      <c r="BG127" s="4">
        <v>2</v>
      </c>
      <c r="BH127" s="4">
        <v>4</v>
      </c>
      <c r="BI127" s="4">
        <v>3</v>
      </c>
      <c r="BJ127" s="4">
        <v>3</v>
      </c>
      <c r="BK127" s="4">
        <v>5</v>
      </c>
      <c r="BL127" s="4">
        <v>4</v>
      </c>
      <c r="BM127" s="4">
        <v>5</v>
      </c>
      <c r="BN127" s="4">
        <v>4</v>
      </c>
      <c r="BO127" s="4">
        <v>4</v>
      </c>
      <c r="BP127" s="4">
        <v>4</v>
      </c>
      <c r="BQ127" s="4">
        <v>3</v>
      </c>
      <c r="BR127" s="4">
        <v>5</v>
      </c>
      <c r="BS127" s="4">
        <v>4</v>
      </c>
      <c r="BT127" s="4">
        <v>4</v>
      </c>
      <c r="BU127" s="4">
        <v>5</v>
      </c>
      <c r="BV127" s="4">
        <v>5</v>
      </c>
      <c r="BW127" s="4">
        <v>5</v>
      </c>
      <c r="BX127" s="4">
        <v>4</v>
      </c>
      <c r="BY127" s="4">
        <v>5</v>
      </c>
      <c r="BZ127" s="4">
        <v>5</v>
      </c>
      <c r="CA127" s="4">
        <v>4</v>
      </c>
      <c r="CB127" s="4">
        <v>4</v>
      </c>
    </row>
    <row r="128" spans="1:80" ht="14" x14ac:dyDescent="0.15">
      <c r="A128" s="20" t="str">
        <f t="shared" si="1"/>
        <v>Anthro1NA[SQ011]</v>
      </c>
      <c r="B128" s="4" t="s">
        <v>955</v>
      </c>
      <c r="C128" s="4">
        <v>3</v>
      </c>
      <c r="D128" s="4">
        <v>5</v>
      </c>
      <c r="E128" s="4">
        <v>5</v>
      </c>
      <c r="F128" s="4">
        <v>5</v>
      </c>
      <c r="G128" s="4">
        <v>2</v>
      </c>
      <c r="H128" s="4">
        <v>5</v>
      </c>
      <c r="I128" s="4">
        <v>4</v>
      </c>
      <c r="J128" s="4">
        <v>5</v>
      </c>
      <c r="K128" s="4">
        <v>4</v>
      </c>
      <c r="L128" s="4">
        <v>5</v>
      </c>
      <c r="M128" s="4">
        <v>3</v>
      </c>
      <c r="N128" s="4">
        <v>3</v>
      </c>
      <c r="O128" s="4">
        <v>4</v>
      </c>
      <c r="P128" s="4">
        <v>3</v>
      </c>
      <c r="Q128" s="4">
        <v>5</v>
      </c>
      <c r="R128" s="4">
        <v>5</v>
      </c>
      <c r="S128" s="4">
        <v>3</v>
      </c>
      <c r="T128" s="4">
        <v>4</v>
      </c>
      <c r="U128" s="4">
        <v>5</v>
      </c>
      <c r="V128" s="4">
        <v>5</v>
      </c>
      <c r="W128" s="4">
        <v>3</v>
      </c>
      <c r="X128" s="4">
        <v>5</v>
      </c>
      <c r="Y128" s="4">
        <v>4</v>
      </c>
      <c r="Z128" s="4">
        <v>2</v>
      </c>
      <c r="AA128" s="4">
        <v>4</v>
      </c>
      <c r="AB128" s="4">
        <v>4</v>
      </c>
      <c r="AC128" s="4">
        <v>4</v>
      </c>
      <c r="AD128" s="4">
        <v>4</v>
      </c>
      <c r="AE128" s="4">
        <v>4</v>
      </c>
      <c r="AF128" s="4">
        <v>4</v>
      </c>
      <c r="AG128" s="4">
        <v>4</v>
      </c>
      <c r="AH128" s="4">
        <v>4</v>
      </c>
      <c r="AI128" s="4">
        <v>4</v>
      </c>
      <c r="AJ128" s="4">
        <v>5</v>
      </c>
      <c r="AK128" s="4">
        <v>5</v>
      </c>
      <c r="AL128" s="4">
        <v>4</v>
      </c>
      <c r="AM128" s="4">
        <v>4</v>
      </c>
      <c r="AN128" s="4">
        <v>4</v>
      </c>
      <c r="AO128" s="4">
        <v>4</v>
      </c>
      <c r="AP128" s="4">
        <v>5</v>
      </c>
      <c r="AQ128" s="4">
        <v>5</v>
      </c>
      <c r="AR128" s="4">
        <v>5</v>
      </c>
      <c r="AS128" s="4">
        <v>4</v>
      </c>
      <c r="AT128" s="4">
        <v>3</v>
      </c>
      <c r="AU128" s="4">
        <v>2</v>
      </c>
      <c r="AV128" s="4">
        <v>5</v>
      </c>
      <c r="AW128" s="4">
        <v>5</v>
      </c>
      <c r="AX128" s="4">
        <v>4</v>
      </c>
      <c r="AY128" s="4">
        <v>5</v>
      </c>
      <c r="AZ128" s="4">
        <v>3</v>
      </c>
      <c r="BA128" s="4">
        <v>3</v>
      </c>
      <c r="BB128" s="4">
        <v>5</v>
      </c>
      <c r="BC128" s="4">
        <v>4</v>
      </c>
      <c r="BD128" s="4">
        <v>4</v>
      </c>
      <c r="BE128" s="4">
        <v>2</v>
      </c>
      <c r="BF128" s="4">
        <v>4</v>
      </c>
      <c r="BG128" s="4">
        <v>4</v>
      </c>
      <c r="BH128" s="4">
        <v>5</v>
      </c>
      <c r="BI128" s="4">
        <v>2</v>
      </c>
      <c r="BJ128" s="4">
        <v>4</v>
      </c>
      <c r="BK128" s="4">
        <v>4</v>
      </c>
      <c r="BL128" s="4">
        <v>5</v>
      </c>
      <c r="BM128" s="4">
        <v>4</v>
      </c>
      <c r="BN128" s="4">
        <v>4</v>
      </c>
      <c r="BO128" s="4">
        <v>3</v>
      </c>
      <c r="BP128" s="4">
        <v>4</v>
      </c>
      <c r="BQ128" s="4">
        <v>3</v>
      </c>
      <c r="BR128" s="4">
        <v>4</v>
      </c>
      <c r="BS128" s="4">
        <v>3</v>
      </c>
      <c r="BT128" s="4">
        <v>4</v>
      </c>
      <c r="BU128" s="4">
        <v>5</v>
      </c>
      <c r="BV128" s="4">
        <v>3</v>
      </c>
      <c r="BW128" s="4">
        <v>3</v>
      </c>
      <c r="BX128" s="4">
        <v>1</v>
      </c>
      <c r="BY128" s="4">
        <v>4</v>
      </c>
      <c r="BZ128" s="4">
        <v>2</v>
      </c>
      <c r="CA128" s="4">
        <v>4</v>
      </c>
      <c r="CB128" s="4">
        <v>5</v>
      </c>
    </row>
    <row r="129" spans="1:80" ht="14" x14ac:dyDescent="0.15">
      <c r="A129" s="20" t="str">
        <f t="shared" si="1"/>
        <v>Anthro3NA[SQ001]</v>
      </c>
      <c r="B129" s="4" t="s">
        <v>956</v>
      </c>
      <c r="C129" s="4">
        <v>3</v>
      </c>
      <c r="D129" s="4">
        <v>1</v>
      </c>
      <c r="E129" s="4">
        <v>2</v>
      </c>
      <c r="F129" s="4">
        <v>2</v>
      </c>
      <c r="G129" s="4">
        <v>2</v>
      </c>
      <c r="H129" s="4">
        <v>1</v>
      </c>
      <c r="I129" s="4">
        <v>2</v>
      </c>
      <c r="J129" s="4">
        <v>1</v>
      </c>
      <c r="K129" s="4">
        <v>4</v>
      </c>
      <c r="L129" s="4">
        <v>5</v>
      </c>
      <c r="M129" s="4">
        <v>4</v>
      </c>
      <c r="N129" s="4">
        <v>3</v>
      </c>
      <c r="O129" s="4">
        <v>2</v>
      </c>
      <c r="P129" s="4">
        <v>3</v>
      </c>
      <c r="Q129" s="4">
        <v>1</v>
      </c>
      <c r="R129" s="4">
        <v>3</v>
      </c>
      <c r="S129" s="4">
        <v>2</v>
      </c>
      <c r="T129" s="4">
        <v>3</v>
      </c>
      <c r="U129" s="4">
        <v>1</v>
      </c>
      <c r="V129" s="4">
        <v>4</v>
      </c>
      <c r="W129" s="4">
        <v>5</v>
      </c>
      <c r="X129" s="4">
        <v>1</v>
      </c>
      <c r="Y129" s="4">
        <v>4</v>
      </c>
      <c r="Z129" s="4">
        <v>1</v>
      </c>
      <c r="AA129" s="4">
        <v>3</v>
      </c>
      <c r="AB129" s="4">
        <v>1</v>
      </c>
      <c r="AC129" s="4">
        <v>3</v>
      </c>
      <c r="AD129" s="4">
        <v>1</v>
      </c>
      <c r="AE129" s="4">
        <v>1</v>
      </c>
      <c r="AF129" s="4">
        <v>2</v>
      </c>
      <c r="AG129" s="4">
        <v>1</v>
      </c>
      <c r="AH129" s="4">
        <v>4</v>
      </c>
      <c r="AI129" s="4">
        <v>3</v>
      </c>
      <c r="AJ129" s="4">
        <v>1</v>
      </c>
      <c r="AK129" s="4">
        <v>2</v>
      </c>
      <c r="AL129" s="4">
        <v>1</v>
      </c>
      <c r="AM129" s="4">
        <v>2</v>
      </c>
      <c r="AN129" s="4">
        <v>1</v>
      </c>
      <c r="AO129" s="4">
        <v>1</v>
      </c>
      <c r="AP129" s="4">
        <v>3</v>
      </c>
      <c r="AQ129" s="4">
        <v>3</v>
      </c>
      <c r="AR129" s="4">
        <v>1</v>
      </c>
      <c r="AS129" s="4">
        <v>1</v>
      </c>
      <c r="AT129" s="4">
        <v>2</v>
      </c>
      <c r="AU129" s="4">
        <v>2</v>
      </c>
      <c r="AV129" s="4">
        <v>2</v>
      </c>
      <c r="AW129" s="4">
        <v>1</v>
      </c>
      <c r="AX129" s="4">
        <v>3</v>
      </c>
      <c r="AY129" s="4">
        <v>2</v>
      </c>
      <c r="AZ129" s="4">
        <v>1</v>
      </c>
      <c r="BA129" s="4">
        <v>2</v>
      </c>
      <c r="BB129" s="4">
        <v>1</v>
      </c>
      <c r="BC129" s="4">
        <v>1</v>
      </c>
      <c r="BD129" s="4">
        <v>3</v>
      </c>
      <c r="BE129" s="4">
        <v>2</v>
      </c>
      <c r="BF129" s="4">
        <v>1</v>
      </c>
      <c r="BG129" s="4">
        <v>1</v>
      </c>
      <c r="BH129" s="4">
        <v>2</v>
      </c>
      <c r="BI129" s="4">
        <v>1</v>
      </c>
      <c r="BJ129" s="4">
        <v>1</v>
      </c>
      <c r="BK129" s="4">
        <v>1</v>
      </c>
      <c r="BL129" s="4">
        <v>1</v>
      </c>
      <c r="BM129" s="4">
        <v>1</v>
      </c>
      <c r="BN129" s="4">
        <v>3</v>
      </c>
      <c r="BO129" s="4">
        <v>1</v>
      </c>
      <c r="BP129" s="4">
        <v>1</v>
      </c>
      <c r="BQ129" s="4">
        <v>1</v>
      </c>
      <c r="BR129" s="4">
        <v>3</v>
      </c>
      <c r="BS129" s="4">
        <v>1</v>
      </c>
      <c r="BT129" s="4">
        <v>3</v>
      </c>
      <c r="BU129" s="4">
        <v>2</v>
      </c>
      <c r="BV129" s="4">
        <v>1</v>
      </c>
      <c r="BW129" s="4">
        <v>2</v>
      </c>
      <c r="BX129" s="4">
        <v>1</v>
      </c>
      <c r="BY129" s="4">
        <v>1</v>
      </c>
      <c r="BZ129" s="4">
        <v>1</v>
      </c>
      <c r="CA129" s="4">
        <v>3</v>
      </c>
      <c r="CB129" s="4">
        <v>3</v>
      </c>
    </row>
    <row r="130" spans="1:80" ht="14" x14ac:dyDescent="0.15">
      <c r="A130" s="20" t="str">
        <f t="shared" si="1"/>
        <v>Anthro3NA[SQ002]</v>
      </c>
      <c r="B130" s="4" t="s">
        <v>957</v>
      </c>
      <c r="C130" s="4">
        <v>3</v>
      </c>
      <c r="D130" s="4">
        <v>5</v>
      </c>
      <c r="E130" s="4">
        <v>2</v>
      </c>
      <c r="F130" s="4">
        <v>1</v>
      </c>
      <c r="G130" s="4">
        <v>3</v>
      </c>
      <c r="H130" s="4">
        <v>2</v>
      </c>
      <c r="I130" s="4">
        <v>2</v>
      </c>
      <c r="J130" s="4">
        <v>1</v>
      </c>
      <c r="K130" s="4">
        <v>4</v>
      </c>
      <c r="L130" s="4">
        <v>1</v>
      </c>
      <c r="M130" s="4">
        <v>3</v>
      </c>
      <c r="N130" s="4">
        <v>1</v>
      </c>
      <c r="O130" s="4">
        <v>1</v>
      </c>
      <c r="P130" s="4">
        <v>1</v>
      </c>
      <c r="Q130" s="4">
        <v>1</v>
      </c>
      <c r="R130" s="4">
        <v>5</v>
      </c>
      <c r="S130" s="4">
        <v>1</v>
      </c>
      <c r="T130" s="4">
        <v>1</v>
      </c>
      <c r="U130" s="4">
        <v>1</v>
      </c>
      <c r="V130" s="4">
        <v>4</v>
      </c>
      <c r="W130" s="4">
        <v>4</v>
      </c>
      <c r="X130" s="4">
        <v>1</v>
      </c>
      <c r="Y130" s="4">
        <v>4</v>
      </c>
      <c r="Z130" s="4">
        <v>1</v>
      </c>
      <c r="AA130" s="4">
        <v>4</v>
      </c>
      <c r="AB130" s="4">
        <v>1</v>
      </c>
      <c r="AC130" s="4">
        <v>2</v>
      </c>
      <c r="AD130" s="4">
        <v>1</v>
      </c>
      <c r="AE130" s="4">
        <v>1</v>
      </c>
      <c r="AF130" s="4">
        <v>1</v>
      </c>
      <c r="AG130" s="4">
        <v>1</v>
      </c>
      <c r="AH130" s="4">
        <v>3</v>
      </c>
      <c r="AI130" s="4">
        <v>1</v>
      </c>
      <c r="AJ130" s="4">
        <v>1</v>
      </c>
      <c r="AK130" s="4">
        <v>1</v>
      </c>
      <c r="AL130" s="4">
        <v>1</v>
      </c>
      <c r="AM130" s="4">
        <v>2</v>
      </c>
      <c r="AN130" s="4">
        <v>1</v>
      </c>
      <c r="AO130" s="4">
        <v>1</v>
      </c>
      <c r="AP130" s="4">
        <v>1</v>
      </c>
      <c r="AQ130" s="4">
        <v>2</v>
      </c>
      <c r="AR130" s="4">
        <v>1</v>
      </c>
      <c r="AS130" s="4">
        <v>1</v>
      </c>
      <c r="AT130" s="4">
        <v>4</v>
      </c>
      <c r="AU130" s="4">
        <v>2</v>
      </c>
      <c r="AV130" s="4">
        <v>2</v>
      </c>
      <c r="AW130" s="4">
        <v>1</v>
      </c>
      <c r="AX130" s="4">
        <v>1</v>
      </c>
      <c r="AY130" s="4">
        <v>2</v>
      </c>
      <c r="AZ130" s="4">
        <v>2</v>
      </c>
      <c r="BA130" s="4">
        <v>3</v>
      </c>
      <c r="BB130" s="4">
        <v>1</v>
      </c>
      <c r="BC130" s="4">
        <v>1</v>
      </c>
      <c r="BD130" s="4">
        <v>1</v>
      </c>
      <c r="BE130" s="4">
        <v>2</v>
      </c>
      <c r="BF130" s="4">
        <v>1</v>
      </c>
      <c r="BG130" s="4">
        <v>1</v>
      </c>
      <c r="BH130" s="4">
        <v>1</v>
      </c>
      <c r="BI130" s="4">
        <v>1</v>
      </c>
      <c r="BJ130" s="4">
        <v>1</v>
      </c>
      <c r="BK130" s="4">
        <v>1</v>
      </c>
      <c r="BL130" s="4">
        <v>1</v>
      </c>
      <c r="BM130" s="4">
        <v>1</v>
      </c>
      <c r="BN130" s="4">
        <v>3</v>
      </c>
      <c r="BO130" s="4">
        <v>1</v>
      </c>
      <c r="BP130" s="4">
        <v>1</v>
      </c>
      <c r="BQ130" s="4">
        <v>1</v>
      </c>
      <c r="BR130" s="4">
        <v>3</v>
      </c>
      <c r="BS130" s="4">
        <v>1</v>
      </c>
      <c r="BT130" s="4">
        <v>2</v>
      </c>
      <c r="BU130" s="4">
        <v>1</v>
      </c>
      <c r="BV130" s="4">
        <v>1</v>
      </c>
      <c r="BW130" s="4">
        <v>1</v>
      </c>
      <c r="BX130" s="4">
        <v>1</v>
      </c>
      <c r="BY130" s="4">
        <v>1</v>
      </c>
      <c r="BZ130" s="4">
        <v>1</v>
      </c>
      <c r="CA130" s="4">
        <v>3</v>
      </c>
      <c r="CB130" s="4">
        <v>3</v>
      </c>
    </row>
    <row r="131" spans="1:80" ht="14" x14ac:dyDescent="0.15">
      <c r="A131" s="20" t="str">
        <f t="shared" si="1"/>
        <v>Anthro3NA[SQ003]</v>
      </c>
      <c r="B131" s="4" t="s">
        <v>958</v>
      </c>
      <c r="C131" s="4">
        <v>3</v>
      </c>
      <c r="D131" s="4">
        <v>5</v>
      </c>
      <c r="E131" s="4">
        <v>2</v>
      </c>
      <c r="F131" s="4">
        <v>1</v>
      </c>
      <c r="G131" s="4">
        <v>3</v>
      </c>
      <c r="H131" s="4">
        <v>3</v>
      </c>
      <c r="I131" s="4">
        <v>1</v>
      </c>
      <c r="J131" s="4">
        <v>1</v>
      </c>
      <c r="K131" s="4">
        <v>5</v>
      </c>
      <c r="L131" s="4">
        <v>1</v>
      </c>
      <c r="M131" s="4">
        <v>2</v>
      </c>
      <c r="N131" s="4">
        <v>1</v>
      </c>
      <c r="O131" s="4">
        <v>2</v>
      </c>
      <c r="P131" s="4">
        <v>2</v>
      </c>
      <c r="Q131" s="4">
        <v>1</v>
      </c>
      <c r="R131" s="4">
        <v>2</v>
      </c>
      <c r="S131" s="4">
        <v>1</v>
      </c>
      <c r="T131" s="4">
        <v>2</v>
      </c>
      <c r="U131" s="4">
        <v>2</v>
      </c>
      <c r="V131" s="4">
        <v>2</v>
      </c>
      <c r="W131" s="4">
        <v>3</v>
      </c>
      <c r="X131" s="4">
        <v>1</v>
      </c>
      <c r="Y131" s="4">
        <v>4</v>
      </c>
      <c r="Z131" s="4">
        <v>1</v>
      </c>
      <c r="AA131" s="4">
        <v>3</v>
      </c>
      <c r="AB131" s="4">
        <v>1</v>
      </c>
      <c r="AC131" s="4">
        <v>2</v>
      </c>
      <c r="AD131" s="4">
        <v>1</v>
      </c>
      <c r="AE131" s="4">
        <v>1</v>
      </c>
      <c r="AF131" s="4">
        <v>2</v>
      </c>
      <c r="AG131" s="4">
        <v>1</v>
      </c>
      <c r="AH131" s="4">
        <v>4</v>
      </c>
      <c r="AI131" s="4">
        <v>1</v>
      </c>
      <c r="AJ131" s="4">
        <v>1</v>
      </c>
      <c r="AK131" s="4">
        <v>2</v>
      </c>
      <c r="AL131" s="4">
        <v>1</v>
      </c>
      <c r="AM131" s="4">
        <v>2</v>
      </c>
      <c r="AN131" s="4">
        <v>1</v>
      </c>
      <c r="AO131" s="4">
        <v>1</v>
      </c>
      <c r="AP131" s="4">
        <v>3</v>
      </c>
      <c r="AQ131" s="4">
        <v>2</v>
      </c>
      <c r="AR131" s="4">
        <v>1</v>
      </c>
      <c r="AS131" s="4">
        <v>1</v>
      </c>
      <c r="AT131" s="4">
        <v>3</v>
      </c>
      <c r="AU131" s="4">
        <v>2</v>
      </c>
      <c r="AV131" s="4">
        <v>4</v>
      </c>
      <c r="AW131" s="4">
        <v>1</v>
      </c>
      <c r="AX131" s="4">
        <v>1</v>
      </c>
      <c r="AY131" s="4">
        <v>3</v>
      </c>
      <c r="AZ131" s="4">
        <v>2</v>
      </c>
      <c r="BA131" s="4">
        <v>3</v>
      </c>
      <c r="BB131" s="4">
        <v>1</v>
      </c>
      <c r="BC131" s="4">
        <v>1</v>
      </c>
      <c r="BD131" s="4">
        <v>1</v>
      </c>
      <c r="BE131" s="4">
        <v>2</v>
      </c>
      <c r="BF131" s="4">
        <v>1</v>
      </c>
      <c r="BG131" s="4">
        <v>1</v>
      </c>
      <c r="BH131" s="4">
        <v>1</v>
      </c>
      <c r="BI131" s="4">
        <v>1</v>
      </c>
      <c r="BJ131" s="4">
        <v>1</v>
      </c>
      <c r="BK131" s="4">
        <v>1</v>
      </c>
      <c r="BL131" s="4">
        <v>1</v>
      </c>
      <c r="BM131" s="4">
        <v>1</v>
      </c>
      <c r="BN131" s="4">
        <v>3</v>
      </c>
      <c r="BO131" s="4">
        <v>1</v>
      </c>
      <c r="BP131" s="4">
        <v>1</v>
      </c>
      <c r="BQ131" s="4">
        <v>1</v>
      </c>
      <c r="BR131" s="4">
        <v>3</v>
      </c>
      <c r="BS131" s="4">
        <v>2</v>
      </c>
      <c r="BT131" s="4">
        <v>2</v>
      </c>
      <c r="BU131" s="4">
        <v>1</v>
      </c>
      <c r="BV131" s="4">
        <v>1</v>
      </c>
      <c r="BW131" s="4">
        <v>1</v>
      </c>
      <c r="BX131" s="4">
        <v>1</v>
      </c>
      <c r="BY131" s="4">
        <v>1</v>
      </c>
      <c r="BZ131" s="4">
        <v>1</v>
      </c>
      <c r="CA131" s="4">
        <v>3</v>
      </c>
      <c r="CB131" s="4">
        <v>3</v>
      </c>
    </row>
    <row r="132" spans="1:80" ht="14" x14ac:dyDescent="0.15">
      <c r="A132" s="20" t="str">
        <f t="shared" si="1"/>
        <v>Anthro3NA[SQ004]</v>
      </c>
      <c r="B132" s="4" t="s">
        <v>959</v>
      </c>
      <c r="C132" s="4">
        <v>3</v>
      </c>
      <c r="D132" s="4">
        <v>3</v>
      </c>
      <c r="E132" s="4">
        <v>2</v>
      </c>
      <c r="F132" s="4">
        <v>2</v>
      </c>
      <c r="G132" s="4">
        <v>3</v>
      </c>
      <c r="H132" s="4">
        <v>2</v>
      </c>
      <c r="I132" s="4">
        <v>1</v>
      </c>
      <c r="J132" s="4">
        <v>1</v>
      </c>
      <c r="K132" s="4">
        <v>5</v>
      </c>
      <c r="L132" s="4">
        <v>1</v>
      </c>
      <c r="M132" s="4">
        <v>2</v>
      </c>
      <c r="N132" s="4">
        <v>3</v>
      </c>
      <c r="O132" s="4">
        <v>3</v>
      </c>
      <c r="P132" s="4">
        <v>1</v>
      </c>
      <c r="Q132" s="4">
        <v>1</v>
      </c>
      <c r="R132" s="4">
        <v>4</v>
      </c>
      <c r="S132" s="4">
        <v>1</v>
      </c>
      <c r="T132" s="4">
        <v>2</v>
      </c>
      <c r="U132" s="4">
        <v>3</v>
      </c>
      <c r="V132" s="4">
        <v>2</v>
      </c>
      <c r="W132" s="4">
        <v>3</v>
      </c>
      <c r="X132" s="4">
        <v>1</v>
      </c>
      <c r="Y132" s="4">
        <v>4</v>
      </c>
      <c r="Z132" s="4">
        <v>1</v>
      </c>
      <c r="AA132" s="4">
        <v>3</v>
      </c>
      <c r="AB132" s="4">
        <v>1</v>
      </c>
      <c r="AC132" s="4">
        <v>4</v>
      </c>
      <c r="AD132" s="4">
        <v>1</v>
      </c>
      <c r="AE132" s="4">
        <v>3</v>
      </c>
      <c r="AF132" s="4">
        <v>3</v>
      </c>
      <c r="AG132" s="4">
        <v>1</v>
      </c>
      <c r="AH132" s="4">
        <v>4</v>
      </c>
      <c r="AI132" s="4">
        <v>2</v>
      </c>
      <c r="AJ132" s="4">
        <v>1</v>
      </c>
      <c r="AK132" s="4">
        <v>2</v>
      </c>
      <c r="AL132" s="4">
        <v>1</v>
      </c>
      <c r="AM132" s="4">
        <v>3</v>
      </c>
      <c r="AN132" s="4">
        <v>1</v>
      </c>
      <c r="AO132" s="4">
        <v>1</v>
      </c>
      <c r="AP132" s="4">
        <v>3</v>
      </c>
      <c r="AQ132" s="4">
        <v>2</v>
      </c>
      <c r="AR132" s="4">
        <v>1</v>
      </c>
      <c r="AS132" s="4">
        <v>1</v>
      </c>
      <c r="AT132" s="4">
        <v>3</v>
      </c>
      <c r="AU132" s="4">
        <v>3</v>
      </c>
      <c r="AV132" s="4">
        <v>3</v>
      </c>
      <c r="AW132" s="4">
        <v>1</v>
      </c>
      <c r="AX132" s="4">
        <v>1</v>
      </c>
      <c r="AY132" s="4">
        <v>2</v>
      </c>
      <c r="AZ132" s="4">
        <v>2</v>
      </c>
      <c r="BA132" s="4">
        <v>2</v>
      </c>
      <c r="BB132" s="4">
        <v>1</v>
      </c>
      <c r="BC132" s="4">
        <v>1</v>
      </c>
      <c r="BD132" s="4">
        <v>1</v>
      </c>
      <c r="BE132" s="4">
        <v>1</v>
      </c>
      <c r="BF132" s="4">
        <v>1</v>
      </c>
      <c r="BG132" s="4">
        <v>1</v>
      </c>
      <c r="BH132" s="4">
        <v>1</v>
      </c>
      <c r="BI132" s="4">
        <v>1</v>
      </c>
      <c r="BJ132" s="4">
        <v>1</v>
      </c>
      <c r="BK132" s="4">
        <v>1</v>
      </c>
      <c r="BL132" s="4">
        <v>1</v>
      </c>
      <c r="BM132" s="4">
        <v>1</v>
      </c>
      <c r="BN132" s="4">
        <v>3</v>
      </c>
      <c r="BO132" s="4">
        <v>1</v>
      </c>
      <c r="BP132" s="4">
        <v>1</v>
      </c>
      <c r="BQ132" s="4">
        <v>1</v>
      </c>
      <c r="BR132" s="4">
        <v>3</v>
      </c>
      <c r="BS132" s="4">
        <v>3</v>
      </c>
      <c r="BT132" s="4">
        <v>2</v>
      </c>
      <c r="BU132" s="4">
        <v>1</v>
      </c>
      <c r="BV132" s="4">
        <v>1</v>
      </c>
      <c r="BW132" s="4">
        <v>3</v>
      </c>
      <c r="BX132" s="4">
        <v>1</v>
      </c>
      <c r="BY132" s="4">
        <v>1</v>
      </c>
      <c r="BZ132" s="4">
        <v>1</v>
      </c>
      <c r="CA132" s="4">
        <v>2</v>
      </c>
      <c r="CB132" s="4">
        <v>3</v>
      </c>
    </row>
    <row r="133" spans="1:80" ht="14" x14ac:dyDescent="0.15">
      <c r="A133" s="20" t="str">
        <f t="shared" si="1"/>
        <v>Anthro3NA[SQ005]</v>
      </c>
      <c r="B133" s="4" t="s">
        <v>960</v>
      </c>
      <c r="C133" s="4">
        <v>3</v>
      </c>
      <c r="D133" s="4">
        <v>3</v>
      </c>
      <c r="E133" s="4">
        <v>2</v>
      </c>
      <c r="F133" s="4">
        <v>1</v>
      </c>
      <c r="G133" s="4">
        <v>3</v>
      </c>
      <c r="H133" s="4">
        <v>3</v>
      </c>
      <c r="I133" s="4">
        <v>1</v>
      </c>
      <c r="J133" s="4">
        <v>1</v>
      </c>
      <c r="K133" s="4">
        <v>4</v>
      </c>
      <c r="L133" s="4">
        <v>1</v>
      </c>
      <c r="M133" s="4">
        <v>2</v>
      </c>
      <c r="N133" s="4">
        <v>1</v>
      </c>
      <c r="O133" s="4">
        <v>2</v>
      </c>
      <c r="P133" s="4">
        <v>1</v>
      </c>
      <c r="Q133" s="4">
        <v>1</v>
      </c>
      <c r="R133" s="4">
        <v>4</v>
      </c>
      <c r="S133" s="4">
        <v>1</v>
      </c>
      <c r="T133" s="4">
        <v>2</v>
      </c>
      <c r="U133" s="4">
        <v>2</v>
      </c>
      <c r="V133" s="4">
        <v>2</v>
      </c>
      <c r="W133" s="4">
        <v>2</v>
      </c>
      <c r="X133" s="4">
        <v>1</v>
      </c>
      <c r="Y133" s="4">
        <v>4</v>
      </c>
      <c r="Z133" s="4">
        <v>1</v>
      </c>
      <c r="AA133" s="4">
        <v>4</v>
      </c>
      <c r="AB133" s="4">
        <v>1</v>
      </c>
      <c r="AC133" s="4">
        <v>4</v>
      </c>
      <c r="AD133" s="4">
        <v>1</v>
      </c>
      <c r="AE133" s="4">
        <v>1</v>
      </c>
      <c r="AF133" s="4">
        <v>3</v>
      </c>
      <c r="AG133" s="4">
        <v>1</v>
      </c>
      <c r="AH133" s="4">
        <v>4</v>
      </c>
      <c r="AI133" s="4">
        <v>1</v>
      </c>
      <c r="AJ133" s="4">
        <v>1</v>
      </c>
      <c r="AK133" s="4">
        <v>3</v>
      </c>
      <c r="AL133" s="4">
        <v>1</v>
      </c>
      <c r="AM133" s="4">
        <v>3</v>
      </c>
      <c r="AN133" s="4">
        <v>1</v>
      </c>
      <c r="AO133" s="4">
        <v>1</v>
      </c>
      <c r="AP133" s="4">
        <v>1</v>
      </c>
      <c r="AQ133" s="4">
        <v>2</v>
      </c>
      <c r="AR133" s="4">
        <v>1</v>
      </c>
      <c r="AS133" s="4">
        <v>1</v>
      </c>
      <c r="AT133" s="4">
        <v>1</v>
      </c>
      <c r="AU133" s="4">
        <v>2</v>
      </c>
      <c r="AV133" s="4">
        <v>3</v>
      </c>
      <c r="AW133" s="4">
        <v>2</v>
      </c>
      <c r="AX133" s="4">
        <v>1</v>
      </c>
      <c r="AY133" s="4">
        <v>2</v>
      </c>
      <c r="AZ133" s="4">
        <v>3</v>
      </c>
      <c r="BA133" s="4">
        <v>2</v>
      </c>
      <c r="BB133" s="4">
        <v>1</v>
      </c>
      <c r="BC133" s="4">
        <v>1</v>
      </c>
      <c r="BD133" s="4">
        <v>1</v>
      </c>
      <c r="BE133" s="4">
        <v>2</v>
      </c>
      <c r="BF133" s="4">
        <v>1</v>
      </c>
      <c r="BG133" s="4">
        <v>1</v>
      </c>
      <c r="BH133" s="4">
        <v>1</v>
      </c>
      <c r="BI133" s="4">
        <v>1</v>
      </c>
      <c r="BJ133" s="4">
        <v>1</v>
      </c>
      <c r="BK133" s="4">
        <v>1</v>
      </c>
      <c r="BL133" s="4">
        <v>1</v>
      </c>
      <c r="BM133" s="4">
        <v>1</v>
      </c>
      <c r="BN133" s="4">
        <v>3</v>
      </c>
      <c r="BO133" s="4">
        <v>1</v>
      </c>
      <c r="BP133" s="4">
        <v>1</v>
      </c>
      <c r="BQ133" s="4">
        <v>1</v>
      </c>
      <c r="BR133" s="4">
        <v>3</v>
      </c>
      <c r="BS133" s="4">
        <v>1</v>
      </c>
      <c r="BT133" s="4">
        <v>1</v>
      </c>
      <c r="BU133" s="4">
        <v>1</v>
      </c>
      <c r="BV133" s="4">
        <v>1</v>
      </c>
      <c r="BW133" s="4">
        <v>2</v>
      </c>
      <c r="BX133" s="4">
        <v>1</v>
      </c>
      <c r="BY133" s="4">
        <v>1</v>
      </c>
      <c r="BZ133" s="4">
        <v>1</v>
      </c>
      <c r="CA133" s="4">
        <v>2</v>
      </c>
      <c r="CB133" s="4">
        <v>3</v>
      </c>
    </row>
    <row r="134" spans="1:80" ht="14" x14ac:dyDescent="0.15">
      <c r="A134" s="20" t="str">
        <f t="shared" ref="A134:A197" si="2">LEFT(B134,(FIND(" ",B134,1)-2))</f>
        <v>Anthro5NA[SQ001]</v>
      </c>
      <c r="B134" s="4" t="s">
        <v>961</v>
      </c>
      <c r="C134" s="4">
        <v>3</v>
      </c>
      <c r="D134" s="4">
        <v>5</v>
      </c>
      <c r="E134" s="4">
        <v>4</v>
      </c>
      <c r="F134" s="4">
        <v>3</v>
      </c>
      <c r="G134" s="4">
        <v>3</v>
      </c>
      <c r="H134" s="4">
        <v>4</v>
      </c>
      <c r="I134" s="4">
        <v>3</v>
      </c>
      <c r="J134" s="4">
        <v>3</v>
      </c>
      <c r="K134" s="4">
        <v>4</v>
      </c>
      <c r="L134" s="4">
        <v>3</v>
      </c>
      <c r="M134" s="4">
        <v>3</v>
      </c>
      <c r="N134" s="4">
        <v>3</v>
      </c>
      <c r="O134" s="4">
        <v>3</v>
      </c>
      <c r="P134" s="4">
        <v>2</v>
      </c>
      <c r="Q134" s="4">
        <v>4</v>
      </c>
      <c r="R134" s="4">
        <v>4</v>
      </c>
      <c r="S134" s="4">
        <v>2</v>
      </c>
      <c r="T134" s="4">
        <v>3</v>
      </c>
      <c r="U134" s="4">
        <v>5</v>
      </c>
      <c r="V134" s="4">
        <v>4</v>
      </c>
      <c r="W134" s="4">
        <v>3</v>
      </c>
      <c r="X134" s="4">
        <v>5</v>
      </c>
      <c r="Y134" s="4">
        <v>4</v>
      </c>
      <c r="Z134" s="4">
        <v>2</v>
      </c>
      <c r="AA134" s="4">
        <v>3</v>
      </c>
      <c r="AB134" s="4">
        <v>3</v>
      </c>
      <c r="AC134" s="4">
        <v>2</v>
      </c>
      <c r="AD134" s="4">
        <v>3</v>
      </c>
      <c r="AE134" s="4">
        <v>3</v>
      </c>
      <c r="AF134" s="4">
        <v>3</v>
      </c>
      <c r="AG134" s="4">
        <v>4</v>
      </c>
      <c r="AH134" s="4">
        <v>3</v>
      </c>
      <c r="AI134" s="4">
        <v>4</v>
      </c>
      <c r="AJ134" s="4">
        <v>3</v>
      </c>
      <c r="AK134" s="4">
        <v>3</v>
      </c>
      <c r="AL134" s="4">
        <v>3</v>
      </c>
      <c r="AM134" s="4">
        <v>3</v>
      </c>
      <c r="AN134" s="4">
        <v>2</v>
      </c>
      <c r="AO134" s="4">
        <v>5</v>
      </c>
      <c r="AP134" s="4">
        <v>5</v>
      </c>
      <c r="AQ134" s="4">
        <v>3</v>
      </c>
      <c r="AR134" s="4">
        <v>3</v>
      </c>
      <c r="AS134" s="4">
        <v>3</v>
      </c>
      <c r="AT134" s="4">
        <v>3</v>
      </c>
      <c r="AU134" s="4">
        <v>3</v>
      </c>
      <c r="AV134" s="4">
        <v>3</v>
      </c>
      <c r="AW134" s="4">
        <v>3</v>
      </c>
      <c r="AX134" s="4">
        <v>3</v>
      </c>
      <c r="AY134" s="4">
        <v>3</v>
      </c>
      <c r="AZ134" s="4">
        <v>3</v>
      </c>
      <c r="BA134" s="4">
        <v>4</v>
      </c>
      <c r="BB134" s="4">
        <v>2</v>
      </c>
      <c r="BC134" s="4">
        <v>3</v>
      </c>
      <c r="BD134" s="4">
        <v>3</v>
      </c>
      <c r="BE134" s="4">
        <v>2</v>
      </c>
      <c r="BF134" s="4">
        <v>3</v>
      </c>
      <c r="BG134" s="4">
        <v>4</v>
      </c>
      <c r="BH134" s="4">
        <v>3</v>
      </c>
      <c r="BI134" s="4">
        <v>1</v>
      </c>
      <c r="BJ134" s="4">
        <v>3</v>
      </c>
      <c r="BK134" s="4">
        <v>3</v>
      </c>
      <c r="BL134" s="4">
        <v>4</v>
      </c>
      <c r="BM134" s="4">
        <v>4</v>
      </c>
      <c r="BN134" s="4">
        <v>3</v>
      </c>
      <c r="BO134" s="4">
        <v>3</v>
      </c>
      <c r="BP134" s="4">
        <v>3</v>
      </c>
      <c r="BQ134" s="4">
        <v>3</v>
      </c>
      <c r="BR134" s="4">
        <v>3</v>
      </c>
      <c r="BS134" s="4">
        <v>3</v>
      </c>
      <c r="BT134" s="4">
        <v>3</v>
      </c>
      <c r="BU134" s="4">
        <v>4</v>
      </c>
      <c r="BV134" s="4">
        <v>3</v>
      </c>
      <c r="BW134" s="4">
        <v>3</v>
      </c>
      <c r="BX134" s="4">
        <v>3</v>
      </c>
      <c r="BY134" s="4">
        <v>3</v>
      </c>
      <c r="BZ134" s="4">
        <v>5</v>
      </c>
      <c r="CA134" s="4">
        <v>3</v>
      </c>
      <c r="CB134" s="4">
        <v>4</v>
      </c>
    </row>
    <row r="135" spans="1:80" ht="14" x14ac:dyDescent="0.15">
      <c r="A135" s="20" t="str">
        <f t="shared" si="2"/>
        <v>Anthro5NA[SQ002]</v>
      </c>
      <c r="B135" s="4" t="s">
        <v>962</v>
      </c>
      <c r="C135" s="4">
        <v>3</v>
      </c>
      <c r="D135" s="4">
        <v>5</v>
      </c>
      <c r="E135" s="4">
        <v>4</v>
      </c>
      <c r="F135" s="4">
        <v>5</v>
      </c>
      <c r="G135" s="4">
        <v>3</v>
      </c>
      <c r="H135" s="4">
        <v>4</v>
      </c>
      <c r="I135" s="4">
        <v>3</v>
      </c>
      <c r="J135" s="4">
        <v>3</v>
      </c>
      <c r="K135" s="4">
        <v>3</v>
      </c>
      <c r="L135" s="4">
        <v>3</v>
      </c>
      <c r="M135" s="4">
        <v>3</v>
      </c>
      <c r="N135" s="4">
        <v>3</v>
      </c>
      <c r="O135" s="4">
        <v>2</v>
      </c>
      <c r="P135" s="4">
        <v>2</v>
      </c>
      <c r="Q135" s="4">
        <v>4</v>
      </c>
      <c r="R135" s="4">
        <v>4</v>
      </c>
      <c r="S135" s="4">
        <v>2</v>
      </c>
      <c r="T135" s="4">
        <v>2</v>
      </c>
      <c r="U135" s="4">
        <v>5</v>
      </c>
      <c r="V135" s="4">
        <v>4</v>
      </c>
      <c r="W135" s="4">
        <v>3</v>
      </c>
      <c r="X135" s="4">
        <v>5</v>
      </c>
      <c r="Y135" s="4">
        <v>4</v>
      </c>
      <c r="Z135" s="4">
        <v>2</v>
      </c>
      <c r="AA135" s="4">
        <v>3</v>
      </c>
      <c r="AB135" s="4">
        <v>4</v>
      </c>
      <c r="AC135" s="4">
        <v>3</v>
      </c>
      <c r="AD135" s="4">
        <v>3</v>
      </c>
      <c r="AE135" s="4">
        <v>4</v>
      </c>
      <c r="AF135" s="4">
        <v>4</v>
      </c>
      <c r="AG135" s="4">
        <v>5</v>
      </c>
      <c r="AH135" s="4">
        <v>4</v>
      </c>
      <c r="AI135" s="4">
        <v>3</v>
      </c>
      <c r="AJ135" s="4">
        <v>4</v>
      </c>
      <c r="AK135" s="4">
        <v>4</v>
      </c>
      <c r="AL135" s="4">
        <v>3</v>
      </c>
      <c r="AM135" s="4">
        <v>4</v>
      </c>
      <c r="AN135" s="4">
        <v>3</v>
      </c>
      <c r="AO135" s="4">
        <v>3</v>
      </c>
      <c r="AP135" s="4">
        <v>5</v>
      </c>
      <c r="AQ135" s="4">
        <v>4</v>
      </c>
      <c r="AR135" s="4">
        <v>3</v>
      </c>
      <c r="AS135" s="4">
        <v>3</v>
      </c>
      <c r="AT135" s="4">
        <v>3</v>
      </c>
      <c r="AU135" s="4">
        <v>3</v>
      </c>
      <c r="AV135" s="4">
        <v>4</v>
      </c>
      <c r="AW135" s="4">
        <v>4</v>
      </c>
      <c r="AX135" s="4">
        <v>3</v>
      </c>
      <c r="AY135" s="4">
        <v>3</v>
      </c>
      <c r="AZ135" s="4">
        <v>4</v>
      </c>
      <c r="BA135" s="4">
        <v>4</v>
      </c>
      <c r="BB135" s="4">
        <v>4</v>
      </c>
      <c r="BC135" s="4">
        <v>3</v>
      </c>
      <c r="BD135" s="4">
        <v>3</v>
      </c>
      <c r="BE135" s="4">
        <v>2</v>
      </c>
      <c r="BF135" s="4">
        <v>3</v>
      </c>
      <c r="BG135" s="4">
        <v>4</v>
      </c>
      <c r="BH135" s="4">
        <v>3</v>
      </c>
      <c r="BI135" s="4">
        <v>1</v>
      </c>
      <c r="BJ135" s="4">
        <v>3</v>
      </c>
      <c r="BK135" s="4">
        <v>3</v>
      </c>
      <c r="BL135" s="4">
        <v>3</v>
      </c>
      <c r="BM135" s="4">
        <v>5</v>
      </c>
      <c r="BN135" s="4">
        <v>3</v>
      </c>
      <c r="BO135" s="4">
        <v>3</v>
      </c>
      <c r="BP135" s="4">
        <v>4</v>
      </c>
      <c r="BQ135" s="4">
        <v>3</v>
      </c>
      <c r="BR135" s="4">
        <v>3</v>
      </c>
      <c r="BS135" s="4">
        <v>5</v>
      </c>
      <c r="BT135" s="4">
        <v>3</v>
      </c>
      <c r="BU135" s="4">
        <v>4</v>
      </c>
      <c r="BV135" s="4">
        <v>3</v>
      </c>
      <c r="BW135" s="4">
        <v>3</v>
      </c>
      <c r="BX135" s="4">
        <v>3</v>
      </c>
      <c r="BY135" s="4">
        <v>3</v>
      </c>
      <c r="BZ135" s="4">
        <v>5</v>
      </c>
      <c r="CA135" s="4">
        <v>4</v>
      </c>
      <c r="CB135" s="4">
        <v>4</v>
      </c>
    </row>
    <row r="136" spans="1:80" ht="14" x14ac:dyDescent="0.15">
      <c r="A136" s="20" t="str">
        <f t="shared" si="2"/>
        <v>Anthro5NA[SQ003]</v>
      </c>
      <c r="B136" s="4" t="s">
        <v>963</v>
      </c>
      <c r="C136" s="4">
        <v>3</v>
      </c>
      <c r="D136" s="4">
        <v>5</v>
      </c>
      <c r="E136" s="4">
        <v>4</v>
      </c>
      <c r="F136" s="4">
        <v>3</v>
      </c>
      <c r="G136" s="4">
        <v>3</v>
      </c>
      <c r="H136" s="4">
        <v>5</v>
      </c>
      <c r="I136" s="4">
        <v>4</v>
      </c>
      <c r="J136" s="4">
        <v>3</v>
      </c>
      <c r="K136" s="4">
        <v>3</v>
      </c>
      <c r="L136" s="4">
        <v>1</v>
      </c>
      <c r="M136" s="4">
        <v>2</v>
      </c>
      <c r="N136" s="4">
        <v>3</v>
      </c>
      <c r="O136" s="4">
        <v>4</v>
      </c>
      <c r="P136" s="4">
        <v>3</v>
      </c>
      <c r="Q136" s="4">
        <v>5</v>
      </c>
      <c r="R136" s="4">
        <v>4</v>
      </c>
      <c r="S136" s="4">
        <v>3</v>
      </c>
      <c r="T136" s="4">
        <v>2</v>
      </c>
      <c r="U136" s="4">
        <v>5</v>
      </c>
      <c r="V136" s="4">
        <v>4</v>
      </c>
      <c r="W136" s="4">
        <v>4</v>
      </c>
      <c r="X136" s="4">
        <v>5</v>
      </c>
      <c r="Y136" s="4">
        <v>4</v>
      </c>
      <c r="Z136" s="4">
        <v>2</v>
      </c>
      <c r="AA136" s="4">
        <v>4</v>
      </c>
      <c r="AB136" s="4">
        <v>4</v>
      </c>
      <c r="AC136" s="4">
        <v>4</v>
      </c>
      <c r="AD136" s="4">
        <v>4</v>
      </c>
      <c r="AE136" s="4">
        <v>4</v>
      </c>
      <c r="AF136" s="4">
        <v>4</v>
      </c>
      <c r="AG136" s="4">
        <v>5</v>
      </c>
      <c r="AH136" s="4">
        <v>4</v>
      </c>
      <c r="AI136" s="4">
        <v>4</v>
      </c>
      <c r="AJ136" s="4">
        <v>3</v>
      </c>
      <c r="AK136" s="4">
        <v>4</v>
      </c>
      <c r="AL136" s="4">
        <v>3</v>
      </c>
      <c r="AM136" s="4">
        <v>3</v>
      </c>
      <c r="AN136" s="4">
        <v>3</v>
      </c>
      <c r="AO136" s="4">
        <v>3</v>
      </c>
      <c r="AP136" s="4">
        <v>5</v>
      </c>
      <c r="AQ136" s="4">
        <v>4</v>
      </c>
      <c r="AR136" s="4">
        <v>3</v>
      </c>
      <c r="AS136" s="4">
        <v>3</v>
      </c>
      <c r="AT136" s="4">
        <v>3</v>
      </c>
      <c r="AU136" s="4">
        <v>3</v>
      </c>
      <c r="AV136" s="4">
        <v>4</v>
      </c>
      <c r="AW136" s="4">
        <v>4</v>
      </c>
      <c r="AX136" s="4">
        <v>3</v>
      </c>
      <c r="AY136" s="4">
        <v>4</v>
      </c>
      <c r="AZ136" s="4">
        <v>4</v>
      </c>
      <c r="BA136" s="4">
        <v>3</v>
      </c>
      <c r="BB136" s="4">
        <v>4</v>
      </c>
      <c r="BC136" s="4">
        <v>3</v>
      </c>
      <c r="BD136" s="4">
        <v>3</v>
      </c>
      <c r="BE136" s="4">
        <v>3</v>
      </c>
      <c r="BF136" s="4">
        <v>3</v>
      </c>
      <c r="BG136" s="4">
        <v>2</v>
      </c>
      <c r="BH136" s="4">
        <v>3</v>
      </c>
      <c r="BI136" s="4">
        <v>3</v>
      </c>
      <c r="BJ136" s="4">
        <v>3</v>
      </c>
      <c r="BK136" s="4">
        <v>3</v>
      </c>
      <c r="BL136" s="4">
        <v>3</v>
      </c>
      <c r="BM136" s="4">
        <v>4</v>
      </c>
      <c r="BN136" s="4">
        <v>3</v>
      </c>
      <c r="BO136" s="4">
        <v>3</v>
      </c>
      <c r="BP136" s="4">
        <v>3</v>
      </c>
      <c r="BQ136" s="4">
        <v>3</v>
      </c>
      <c r="BR136" s="4">
        <v>3</v>
      </c>
      <c r="BS136" s="4">
        <v>4</v>
      </c>
      <c r="BT136" s="4">
        <v>3</v>
      </c>
      <c r="BU136" s="4">
        <v>4</v>
      </c>
      <c r="BV136" s="4">
        <v>3</v>
      </c>
      <c r="BW136" s="4">
        <v>3</v>
      </c>
      <c r="BX136" s="4">
        <v>3</v>
      </c>
      <c r="BY136" s="4">
        <v>4</v>
      </c>
      <c r="BZ136" s="4">
        <v>5</v>
      </c>
      <c r="CA136" s="4">
        <v>3</v>
      </c>
      <c r="CB136" s="4">
        <v>3</v>
      </c>
    </row>
    <row r="137" spans="1:80" ht="14" x14ac:dyDescent="0.15">
      <c r="A137" s="20" t="str">
        <f t="shared" si="2"/>
        <v>Anthro5NA[SQ004]</v>
      </c>
      <c r="B137" s="4" t="s">
        <v>964</v>
      </c>
      <c r="C137" s="4">
        <v>3</v>
      </c>
      <c r="D137" s="4">
        <v>5</v>
      </c>
      <c r="E137" s="4">
        <v>5</v>
      </c>
      <c r="F137" s="4">
        <v>5</v>
      </c>
      <c r="G137" s="4">
        <v>3</v>
      </c>
      <c r="H137" s="4">
        <v>5</v>
      </c>
      <c r="I137" s="4">
        <v>4</v>
      </c>
      <c r="J137" s="4">
        <v>3</v>
      </c>
      <c r="K137" s="4">
        <v>3</v>
      </c>
      <c r="L137" s="4">
        <v>2</v>
      </c>
      <c r="M137" s="4">
        <v>3</v>
      </c>
      <c r="N137" s="4">
        <v>3</v>
      </c>
      <c r="O137" s="4">
        <v>4</v>
      </c>
      <c r="P137" s="4">
        <v>5</v>
      </c>
      <c r="Q137" s="4">
        <v>4</v>
      </c>
      <c r="R137" s="4">
        <v>4</v>
      </c>
      <c r="S137" s="4">
        <v>4</v>
      </c>
      <c r="T137" s="4">
        <v>3</v>
      </c>
      <c r="U137" s="4">
        <v>5</v>
      </c>
      <c r="V137" s="4">
        <v>5</v>
      </c>
      <c r="W137" s="4">
        <v>4</v>
      </c>
      <c r="X137" s="4">
        <v>5</v>
      </c>
      <c r="Y137" s="4">
        <v>4</v>
      </c>
      <c r="Z137" s="4">
        <v>3</v>
      </c>
      <c r="AA137" s="4">
        <v>3</v>
      </c>
      <c r="AB137" s="4">
        <v>5</v>
      </c>
      <c r="AC137" s="4">
        <v>4</v>
      </c>
      <c r="AD137" s="4">
        <v>5</v>
      </c>
      <c r="AE137" s="4">
        <v>5</v>
      </c>
      <c r="AF137" s="4">
        <v>5</v>
      </c>
      <c r="AG137" s="4">
        <v>5</v>
      </c>
      <c r="AH137" s="4">
        <v>4</v>
      </c>
      <c r="AI137" s="4">
        <v>3</v>
      </c>
      <c r="AJ137" s="4">
        <v>5</v>
      </c>
      <c r="AK137" s="4">
        <v>4</v>
      </c>
      <c r="AL137" s="4">
        <v>5</v>
      </c>
      <c r="AM137" s="4">
        <v>4</v>
      </c>
      <c r="AN137" s="4">
        <v>4</v>
      </c>
      <c r="AO137" s="4">
        <v>5</v>
      </c>
      <c r="AP137" s="4">
        <v>5</v>
      </c>
      <c r="AQ137" s="4">
        <v>5</v>
      </c>
      <c r="AR137" s="4">
        <v>5</v>
      </c>
      <c r="AS137" s="4">
        <v>3</v>
      </c>
      <c r="AT137" s="4">
        <v>3</v>
      </c>
      <c r="AU137" s="4">
        <v>3</v>
      </c>
      <c r="AV137" s="4">
        <v>3</v>
      </c>
      <c r="AW137" s="4">
        <v>5</v>
      </c>
      <c r="AX137" s="4">
        <v>3</v>
      </c>
      <c r="AY137" s="4">
        <v>3</v>
      </c>
      <c r="AZ137" s="4">
        <v>4</v>
      </c>
      <c r="BA137" s="4">
        <v>3</v>
      </c>
      <c r="BB137" s="4">
        <v>4</v>
      </c>
      <c r="BC137" s="4">
        <v>3</v>
      </c>
      <c r="BD137" s="4">
        <v>3</v>
      </c>
      <c r="BE137" s="4">
        <v>4</v>
      </c>
      <c r="BF137" s="4">
        <v>3</v>
      </c>
      <c r="BG137" s="4">
        <v>2</v>
      </c>
      <c r="BH137" s="4">
        <v>4</v>
      </c>
      <c r="BI137" s="4">
        <v>3</v>
      </c>
      <c r="BJ137" s="4">
        <v>3</v>
      </c>
      <c r="BK137" s="4">
        <v>5</v>
      </c>
      <c r="BL137" s="4">
        <v>5</v>
      </c>
      <c r="BM137" s="4">
        <v>5</v>
      </c>
      <c r="BN137" s="4">
        <v>3</v>
      </c>
      <c r="BO137" s="4">
        <v>4</v>
      </c>
      <c r="BP137" s="4">
        <v>4</v>
      </c>
      <c r="BQ137" s="4">
        <v>5</v>
      </c>
      <c r="BR137" s="4">
        <v>3</v>
      </c>
      <c r="BS137" s="4">
        <v>5</v>
      </c>
      <c r="BT137" s="4">
        <v>3</v>
      </c>
      <c r="BU137" s="4">
        <v>3</v>
      </c>
      <c r="BV137" s="4">
        <v>5</v>
      </c>
      <c r="BW137" s="4">
        <v>3</v>
      </c>
      <c r="BX137" s="4">
        <v>3</v>
      </c>
      <c r="BY137" s="4">
        <v>4</v>
      </c>
      <c r="BZ137" s="4">
        <v>5</v>
      </c>
      <c r="CA137" s="4">
        <v>4</v>
      </c>
      <c r="CB137" s="4">
        <v>5</v>
      </c>
    </row>
    <row r="138" spans="1:80" ht="14" x14ac:dyDescent="0.15">
      <c r="A138" s="20" t="str">
        <f t="shared" si="2"/>
        <v>AgencyNA[SQ001]</v>
      </c>
      <c r="B138" s="4" t="s">
        <v>965</v>
      </c>
      <c r="C138" s="4">
        <v>4</v>
      </c>
      <c r="D138" s="4">
        <v>4</v>
      </c>
      <c r="E138" s="4">
        <v>1</v>
      </c>
      <c r="F138" s="4">
        <v>3</v>
      </c>
      <c r="G138" s="4">
        <v>4</v>
      </c>
      <c r="H138" s="4">
        <v>6</v>
      </c>
      <c r="I138" s="4">
        <v>1</v>
      </c>
      <c r="J138" s="4">
        <v>2</v>
      </c>
      <c r="K138" s="4">
        <v>6</v>
      </c>
      <c r="L138" s="4">
        <v>1</v>
      </c>
      <c r="M138" s="4">
        <v>2</v>
      </c>
      <c r="N138" s="4">
        <v>1</v>
      </c>
      <c r="O138" s="4">
        <v>2</v>
      </c>
      <c r="P138" s="4">
        <v>2</v>
      </c>
      <c r="Q138" s="4">
        <v>1</v>
      </c>
      <c r="R138" s="4">
        <v>7</v>
      </c>
      <c r="S138" s="4">
        <v>1</v>
      </c>
      <c r="T138" s="4">
        <v>2</v>
      </c>
      <c r="U138" s="4">
        <v>1</v>
      </c>
      <c r="V138" s="4">
        <v>5</v>
      </c>
      <c r="W138" s="4">
        <v>4</v>
      </c>
      <c r="X138" s="4">
        <v>6</v>
      </c>
      <c r="Y138" s="4">
        <v>1</v>
      </c>
      <c r="Z138" s="4">
        <v>2</v>
      </c>
      <c r="AA138" s="4">
        <v>4</v>
      </c>
      <c r="AB138" s="4">
        <v>1</v>
      </c>
      <c r="AC138" s="4">
        <v>2</v>
      </c>
      <c r="AD138" s="4">
        <v>1</v>
      </c>
      <c r="AE138" s="4">
        <v>1</v>
      </c>
      <c r="AF138" s="4">
        <v>5</v>
      </c>
      <c r="AG138" s="4">
        <v>1</v>
      </c>
      <c r="AH138" s="4">
        <v>6</v>
      </c>
      <c r="AI138" s="4">
        <v>2</v>
      </c>
      <c r="AJ138" s="4">
        <v>1</v>
      </c>
      <c r="AK138" s="4">
        <v>5</v>
      </c>
      <c r="AL138" s="4">
        <v>1</v>
      </c>
      <c r="AM138" s="4">
        <v>3</v>
      </c>
      <c r="AN138" s="4">
        <v>1</v>
      </c>
      <c r="AO138" s="4">
        <v>1</v>
      </c>
      <c r="AP138" s="4">
        <v>1</v>
      </c>
      <c r="AQ138" s="4">
        <v>5</v>
      </c>
      <c r="AR138" s="4">
        <v>1</v>
      </c>
      <c r="AS138" s="4">
        <v>1</v>
      </c>
      <c r="AT138" s="4">
        <v>1</v>
      </c>
      <c r="AU138" s="4">
        <v>1</v>
      </c>
      <c r="AV138" s="4">
        <v>4</v>
      </c>
      <c r="AW138" s="4">
        <v>1</v>
      </c>
      <c r="AX138" s="4">
        <v>1</v>
      </c>
      <c r="AY138" s="4">
        <v>3</v>
      </c>
      <c r="AZ138" s="4">
        <v>2</v>
      </c>
      <c r="BA138" s="4">
        <v>1</v>
      </c>
      <c r="BB138" s="4">
        <v>1</v>
      </c>
      <c r="BC138" s="4">
        <v>1</v>
      </c>
      <c r="BD138" s="4">
        <v>1</v>
      </c>
      <c r="BE138" s="4">
        <v>1</v>
      </c>
      <c r="BF138" s="4">
        <v>1</v>
      </c>
      <c r="BG138" s="4">
        <v>1</v>
      </c>
      <c r="BH138" s="4">
        <v>1</v>
      </c>
      <c r="BI138" s="4">
        <v>1</v>
      </c>
      <c r="BJ138" s="4">
        <v>1</v>
      </c>
      <c r="BK138" s="4">
        <v>1</v>
      </c>
      <c r="BL138" s="4">
        <v>1</v>
      </c>
      <c r="BM138" s="4">
        <v>1</v>
      </c>
      <c r="BN138" s="4">
        <v>5</v>
      </c>
      <c r="BO138" s="4">
        <v>1</v>
      </c>
      <c r="BP138" s="4">
        <v>1</v>
      </c>
      <c r="BQ138" s="4">
        <v>1</v>
      </c>
      <c r="BR138" s="4">
        <v>1</v>
      </c>
      <c r="BS138" s="4">
        <v>1</v>
      </c>
      <c r="BT138" s="4">
        <v>1</v>
      </c>
      <c r="BU138" s="4">
        <v>1</v>
      </c>
      <c r="BV138" s="4">
        <v>1</v>
      </c>
      <c r="BW138" s="4">
        <v>2</v>
      </c>
      <c r="BX138" s="4">
        <v>2</v>
      </c>
      <c r="BY138" s="4">
        <v>1</v>
      </c>
      <c r="BZ138" s="4">
        <v>1</v>
      </c>
      <c r="CA138" s="4">
        <v>4</v>
      </c>
      <c r="CB138" s="4">
        <v>6</v>
      </c>
    </row>
    <row r="139" spans="1:80" ht="14" x14ac:dyDescent="0.15">
      <c r="A139" s="20" t="str">
        <f t="shared" si="2"/>
        <v>AgencyNA[SQ002]</v>
      </c>
      <c r="B139" s="4" t="s">
        <v>966</v>
      </c>
      <c r="C139" s="4">
        <v>4</v>
      </c>
      <c r="D139" s="4">
        <v>4</v>
      </c>
      <c r="E139" s="4">
        <v>1</v>
      </c>
      <c r="F139" s="4">
        <v>1</v>
      </c>
      <c r="G139" s="4">
        <v>4</v>
      </c>
      <c r="H139" s="4">
        <v>7</v>
      </c>
      <c r="I139" s="4">
        <v>1</v>
      </c>
      <c r="J139" s="4">
        <v>1</v>
      </c>
      <c r="K139" s="4">
        <v>5</v>
      </c>
      <c r="L139" s="4">
        <v>1</v>
      </c>
      <c r="M139" s="4">
        <v>2</v>
      </c>
      <c r="N139" s="4">
        <v>1</v>
      </c>
      <c r="O139" s="4">
        <v>1</v>
      </c>
      <c r="P139" s="4">
        <v>1</v>
      </c>
      <c r="Q139" s="4">
        <v>1</v>
      </c>
      <c r="R139" s="4">
        <v>7</v>
      </c>
      <c r="S139" s="4">
        <v>1</v>
      </c>
      <c r="T139" s="4">
        <v>2</v>
      </c>
      <c r="U139" s="4">
        <v>1</v>
      </c>
      <c r="V139" s="4">
        <v>5</v>
      </c>
      <c r="W139" s="4">
        <v>3</v>
      </c>
      <c r="X139" s="4">
        <v>1</v>
      </c>
      <c r="Y139" s="4">
        <v>1</v>
      </c>
      <c r="Z139" s="4">
        <v>1</v>
      </c>
      <c r="AA139" s="4">
        <v>3</v>
      </c>
      <c r="AB139" s="4">
        <v>1</v>
      </c>
      <c r="AC139" s="4">
        <v>3</v>
      </c>
      <c r="AD139" s="4">
        <v>1</v>
      </c>
      <c r="AE139" s="4">
        <v>1</v>
      </c>
      <c r="AF139" s="4">
        <v>2</v>
      </c>
      <c r="AG139" s="4">
        <v>1</v>
      </c>
      <c r="AH139" s="4">
        <v>5</v>
      </c>
      <c r="AI139" s="4">
        <v>1</v>
      </c>
      <c r="AJ139" s="4">
        <v>1</v>
      </c>
      <c r="AK139" s="4">
        <v>1</v>
      </c>
      <c r="AL139" s="4">
        <v>1</v>
      </c>
      <c r="AM139" s="4">
        <v>2</v>
      </c>
      <c r="AN139" s="4">
        <v>1</v>
      </c>
      <c r="AO139" s="4">
        <v>1</v>
      </c>
      <c r="AP139" s="4">
        <v>1</v>
      </c>
      <c r="AQ139" s="4">
        <v>1</v>
      </c>
      <c r="AR139" s="4">
        <v>1</v>
      </c>
      <c r="AS139" s="4">
        <v>1</v>
      </c>
      <c r="AT139" s="4">
        <v>1</v>
      </c>
      <c r="AU139" s="4">
        <v>4</v>
      </c>
      <c r="AV139" s="4">
        <v>5</v>
      </c>
      <c r="AW139" s="4">
        <v>1</v>
      </c>
      <c r="AX139" s="4">
        <v>1</v>
      </c>
      <c r="AY139" s="4">
        <v>3</v>
      </c>
      <c r="AZ139" s="4">
        <v>2</v>
      </c>
      <c r="BA139" s="4">
        <v>2</v>
      </c>
      <c r="BB139" s="4">
        <v>1</v>
      </c>
      <c r="BC139" s="4">
        <v>1</v>
      </c>
      <c r="BD139" s="4">
        <v>1</v>
      </c>
      <c r="BE139" s="4">
        <v>1</v>
      </c>
      <c r="BF139" s="4">
        <v>1</v>
      </c>
      <c r="BG139" s="4">
        <v>1</v>
      </c>
      <c r="BH139" s="4">
        <v>1</v>
      </c>
      <c r="BI139" s="4">
        <v>1</v>
      </c>
      <c r="BJ139" s="4">
        <v>1</v>
      </c>
      <c r="BK139" s="4">
        <v>1</v>
      </c>
      <c r="BL139" s="4">
        <v>1</v>
      </c>
      <c r="BM139" s="4">
        <v>1</v>
      </c>
      <c r="BN139" s="4">
        <v>5</v>
      </c>
      <c r="BO139" s="4">
        <v>1</v>
      </c>
      <c r="BP139" s="4">
        <v>1</v>
      </c>
      <c r="BQ139" s="4">
        <v>1</v>
      </c>
      <c r="BR139" s="4">
        <v>1</v>
      </c>
      <c r="BS139" s="4">
        <v>1</v>
      </c>
      <c r="BT139" s="4">
        <v>1</v>
      </c>
      <c r="BU139" s="4">
        <v>1</v>
      </c>
      <c r="BV139" s="4">
        <v>1</v>
      </c>
      <c r="BW139" s="4">
        <v>1</v>
      </c>
      <c r="BX139" s="4">
        <v>2</v>
      </c>
      <c r="BY139" s="4">
        <v>1</v>
      </c>
      <c r="BZ139" s="4">
        <v>1</v>
      </c>
      <c r="CA139" s="4">
        <v>2</v>
      </c>
      <c r="CB139" s="4">
        <v>4</v>
      </c>
    </row>
    <row r="140" spans="1:80" ht="14" x14ac:dyDescent="0.15">
      <c r="A140" s="20" t="str">
        <f t="shared" si="2"/>
        <v>AgencyNA[SQ003]</v>
      </c>
      <c r="B140" s="4" t="s">
        <v>967</v>
      </c>
      <c r="C140" s="4">
        <v>4</v>
      </c>
      <c r="D140" s="4">
        <v>4</v>
      </c>
      <c r="E140" s="4">
        <v>4</v>
      </c>
      <c r="F140" s="4">
        <v>1</v>
      </c>
      <c r="G140" s="4">
        <v>3</v>
      </c>
      <c r="H140" s="4">
        <v>6</v>
      </c>
      <c r="I140" s="4">
        <v>1</v>
      </c>
      <c r="J140" s="4">
        <v>2</v>
      </c>
      <c r="K140" s="4">
        <v>5</v>
      </c>
      <c r="L140" s="4">
        <v>1</v>
      </c>
      <c r="M140" s="4">
        <v>4</v>
      </c>
      <c r="N140" s="4">
        <v>1</v>
      </c>
      <c r="O140" s="4">
        <v>1</v>
      </c>
      <c r="P140" s="4">
        <v>5</v>
      </c>
      <c r="Q140" s="4">
        <v>6</v>
      </c>
      <c r="R140" s="4">
        <v>7</v>
      </c>
      <c r="S140" s="4">
        <v>1</v>
      </c>
      <c r="T140" s="4">
        <v>2</v>
      </c>
      <c r="U140" s="4">
        <v>5</v>
      </c>
      <c r="V140" s="4">
        <v>2</v>
      </c>
      <c r="W140" s="4">
        <v>3</v>
      </c>
      <c r="X140" s="4">
        <v>6</v>
      </c>
      <c r="Y140" s="4">
        <v>1</v>
      </c>
      <c r="Z140" s="4">
        <v>1</v>
      </c>
      <c r="AA140" s="4">
        <v>4</v>
      </c>
      <c r="AB140" s="4">
        <v>1</v>
      </c>
      <c r="AC140" s="4">
        <v>4</v>
      </c>
      <c r="AD140" s="4">
        <v>1</v>
      </c>
      <c r="AE140" s="4">
        <v>1</v>
      </c>
      <c r="AF140" s="4">
        <v>6</v>
      </c>
      <c r="AG140" s="4">
        <v>2</v>
      </c>
      <c r="AH140" s="4">
        <v>2</v>
      </c>
      <c r="AI140" s="4">
        <v>2</v>
      </c>
      <c r="AJ140" s="4">
        <v>1</v>
      </c>
      <c r="AK140" s="4">
        <v>5</v>
      </c>
      <c r="AL140" s="4">
        <v>1</v>
      </c>
      <c r="AM140" s="4">
        <v>2</v>
      </c>
      <c r="AN140" s="4">
        <v>1</v>
      </c>
      <c r="AO140" s="4">
        <v>1</v>
      </c>
      <c r="AP140" s="4">
        <v>1</v>
      </c>
      <c r="AQ140" s="4">
        <v>1</v>
      </c>
      <c r="AR140" s="4">
        <v>1</v>
      </c>
      <c r="AS140" s="4">
        <v>1</v>
      </c>
      <c r="AT140" s="4">
        <v>1</v>
      </c>
      <c r="AU140" s="4">
        <v>6</v>
      </c>
      <c r="AV140" s="4">
        <v>3</v>
      </c>
      <c r="AW140" s="4">
        <v>4</v>
      </c>
      <c r="AX140" s="4">
        <v>1</v>
      </c>
      <c r="AY140" s="4">
        <v>2</v>
      </c>
      <c r="AZ140" s="4">
        <v>2</v>
      </c>
      <c r="BA140" s="4">
        <v>4</v>
      </c>
      <c r="BB140" s="4">
        <v>1</v>
      </c>
      <c r="BC140" s="4">
        <v>1</v>
      </c>
      <c r="BD140" s="4">
        <v>1</v>
      </c>
      <c r="BE140" s="4">
        <v>1</v>
      </c>
      <c r="BF140" s="4">
        <v>1</v>
      </c>
      <c r="BG140" s="4">
        <v>2</v>
      </c>
      <c r="BH140" s="4">
        <v>1</v>
      </c>
      <c r="BI140" s="4">
        <v>1</v>
      </c>
      <c r="BJ140" s="4">
        <v>1</v>
      </c>
      <c r="BK140" s="4">
        <v>3</v>
      </c>
      <c r="BL140" s="4">
        <v>1</v>
      </c>
      <c r="BM140" s="4">
        <v>1</v>
      </c>
      <c r="BN140" s="4">
        <v>5</v>
      </c>
      <c r="BO140" s="4">
        <v>1</v>
      </c>
      <c r="BP140" s="4">
        <v>1</v>
      </c>
      <c r="BQ140" s="4">
        <v>1</v>
      </c>
      <c r="BR140" s="4">
        <v>1</v>
      </c>
      <c r="BS140" s="4">
        <v>2</v>
      </c>
      <c r="BT140" s="4">
        <v>1</v>
      </c>
      <c r="BU140" s="4">
        <v>6</v>
      </c>
      <c r="BV140" s="4">
        <v>1</v>
      </c>
      <c r="BW140" s="4">
        <v>4</v>
      </c>
      <c r="BX140" s="4">
        <v>2</v>
      </c>
      <c r="BY140" s="4">
        <v>3</v>
      </c>
      <c r="BZ140" s="4">
        <v>1</v>
      </c>
      <c r="CA140" s="4">
        <v>2</v>
      </c>
      <c r="CB140" s="4">
        <v>6</v>
      </c>
    </row>
    <row r="141" spans="1:80" ht="14" x14ac:dyDescent="0.15">
      <c r="A141" s="20" t="str">
        <f t="shared" si="2"/>
        <v>AgencyNA[SQ004]</v>
      </c>
      <c r="B141" s="4" t="s">
        <v>968</v>
      </c>
      <c r="C141" s="4">
        <v>4</v>
      </c>
      <c r="D141" s="4">
        <v>4</v>
      </c>
      <c r="E141" s="4">
        <v>3</v>
      </c>
      <c r="F141" s="4">
        <v>1</v>
      </c>
      <c r="G141" s="4">
        <v>3</v>
      </c>
      <c r="H141" s="4">
        <v>6</v>
      </c>
      <c r="I141" s="4">
        <v>1</v>
      </c>
      <c r="J141" s="4">
        <v>2</v>
      </c>
      <c r="K141" s="4">
        <v>5</v>
      </c>
      <c r="L141" s="4">
        <v>1</v>
      </c>
      <c r="M141" s="4">
        <v>2</v>
      </c>
      <c r="N141" s="4">
        <v>1</v>
      </c>
      <c r="O141" s="4">
        <v>2</v>
      </c>
      <c r="P141" s="4">
        <v>1</v>
      </c>
      <c r="Q141" s="4">
        <v>1</v>
      </c>
      <c r="R141" s="4">
        <v>7</v>
      </c>
      <c r="S141" s="4">
        <v>1</v>
      </c>
      <c r="T141" s="4">
        <v>2</v>
      </c>
      <c r="U141" s="4">
        <v>1</v>
      </c>
      <c r="V141" s="4">
        <v>2</v>
      </c>
      <c r="W141" s="4">
        <v>2</v>
      </c>
      <c r="X141" s="4">
        <v>5</v>
      </c>
      <c r="Y141" s="4">
        <v>1</v>
      </c>
      <c r="Z141" s="4">
        <v>1</v>
      </c>
      <c r="AA141" s="4">
        <v>4</v>
      </c>
      <c r="AB141" s="4">
        <v>1</v>
      </c>
      <c r="AC141" s="4">
        <v>3</v>
      </c>
      <c r="AD141" s="4">
        <v>1</v>
      </c>
      <c r="AE141" s="4">
        <v>1</v>
      </c>
      <c r="AF141" s="4">
        <v>6</v>
      </c>
      <c r="AG141" s="4">
        <v>1</v>
      </c>
      <c r="AH141" s="4">
        <v>2</v>
      </c>
      <c r="AI141" s="4">
        <v>1</v>
      </c>
      <c r="AJ141" s="4">
        <v>1</v>
      </c>
      <c r="AK141" s="4">
        <v>5</v>
      </c>
      <c r="AL141" s="4">
        <v>1</v>
      </c>
      <c r="AM141" s="4">
        <v>3</v>
      </c>
      <c r="AN141" s="4">
        <v>1</v>
      </c>
      <c r="AO141" s="4">
        <v>5</v>
      </c>
      <c r="AP141" s="4">
        <v>1</v>
      </c>
      <c r="AQ141" s="4">
        <v>1</v>
      </c>
      <c r="AR141" s="4">
        <v>1</v>
      </c>
      <c r="AS141" s="4">
        <v>1</v>
      </c>
      <c r="AT141" s="4">
        <v>1</v>
      </c>
      <c r="AU141" s="4">
        <v>6</v>
      </c>
      <c r="AV141" s="4">
        <v>3</v>
      </c>
      <c r="AW141" s="4">
        <v>2</v>
      </c>
      <c r="AX141" s="4">
        <v>1</v>
      </c>
      <c r="AY141" s="4">
        <v>2</v>
      </c>
      <c r="AZ141" s="4">
        <v>2</v>
      </c>
      <c r="BA141" s="4">
        <v>3</v>
      </c>
      <c r="BB141" s="4">
        <v>1</v>
      </c>
      <c r="BC141" s="4">
        <v>1</v>
      </c>
      <c r="BD141" s="4">
        <v>1</v>
      </c>
      <c r="BE141" s="4">
        <v>1</v>
      </c>
      <c r="BF141" s="4">
        <v>1</v>
      </c>
      <c r="BG141" s="4">
        <v>1</v>
      </c>
      <c r="BH141" s="4">
        <v>1</v>
      </c>
      <c r="BI141" s="4">
        <v>1</v>
      </c>
      <c r="BJ141" s="4">
        <v>1</v>
      </c>
      <c r="BK141" s="4">
        <v>1</v>
      </c>
      <c r="BL141" s="4">
        <v>1</v>
      </c>
      <c r="BM141" s="4">
        <v>1</v>
      </c>
      <c r="BN141" s="4">
        <v>5</v>
      </c>
      <c r="BO141" s="4">
        <v>1</v>
      </c>
      <c r="BP141" s="4">
        <v>1</v>
      </c>
      <c r="BQ141" s="4">
        <v>1</v>
      </c>
      <c r="BR141" s="4">
        <v>1</v>
      </c>
      <c r="BS141" s="4">
        <v>1</v>
      </c>
      <c r="BT141" s="4">
        <v>1</v>
      </c>
      <c r="BU141" s="4">
        <v>1</v>
      </c>
      <c r="BV141" s="4">
        <v>1</v>
      </c>
      <c r="BW141" s="4">
        <v>4</v>
      </c>
      <c r="BX141" s="4">
        <v>2</v>
      </c>
      <c r="BY141" s="4">
        <v>3</v>
      </c>
      <c r="BZ141" s="4">
        <v>1</v>
      </c>
      <c r="CA141" s="4">
        <v>2</v>
      </c>
      <c r="CB141" s="4">
        <v>5</v>
      </c>
    </row>
    <row r="142" spans="1:80" ht="14" x14ac:dyDescent="0.15">
      <c r="A142" s="20" t="str">
        <f t="shared" si="2"/>
        <v>SocialPresenceNA[SQ001]</v>
      </c>
      <c r="B142" s="4" t="s">
        <v>969</v>
      </c>
      <c r="C142" s="4">
        <v>3</v>
      </c>
      <c r="D142" s="4">
        <v>3</v>
      </c>
      <c r="E142" s="4">
        <v>1</v>
      </c>
      <c r="F142" s="4">
        <v>1</v>
      </c>
      <c r="G142" s="4">
        <v>3</v>
      </c>
      <c r="H142" s="4">
        <v>2</v>
      </c>
      <c r="I142" s="4">
        <v>1</v>
      </c>
      <c r="J142" s="4">
        <v>2</v>
      </c>
      <c r="K142" s="4">
        <v>4</v>
      </c>
      <c r="L142" s="4">
        <v>1</v>
      </c>
      <c r="M142" s="4">
        <v>2</v>
      </c>
      <c r="N142" s="4">
        <v>1</v>
      </c>
      <c r="O142" s="4">
        <v>3</v>
      </c>
      <c r="P142" s="4">
        <v>1</v>
      </c>
      <c r="Q142" s="4">
        <v>1</v>
      </c>
      <c r="R142" s="4">
        <v>5</v>
      </c>
      <c r="S142" s="4">
        <v>1</v>
      </c>
      <c r="T142" s="4">
        <v>2</v>
      </c>
      <c r="U142" s="4">
        <v>1</v>
      </c>
      <c r="V142" s="4">
        <v>3</v>
      </c>
      <c r="W142" s="4">
        <v>2</v>
      </c>
      <c r="X142" s="4">
        <v>2</v>
      </c>
      <c r="Y142" s="4">
        <v>2</v>
      </c>
      <c r="Z142" s="4">
        <v>1</v>
      </c>
      <c r="AA142" s="4">
        <v>3</v>
      </c>
      <c r="AB142" s="4">
        <v>1</v>
      </c>
      <c r="AC142" s="4">
        <v>2</v>
      </c>
      <c r="AD142" s="4">
        <v>1</v>
      </c>
      <c r="AE142" s="4">
        <v>1</v>
      </c>
      <c r="AF142" s="4">
        <v>4</v>
      </c>
      <c r="AG142" s="4">
        <v>1</v>
      </c>
      <c r="AH142" s="4">
        <v>4</v>
      </c>
      <c r="AI142" s="4">
        <v>2</v>
      </c>
      <c r="AJ142" s="4">
        <v>1</v>
      </c>
      <c r="AK142" s="4">
        <v>3</v>
      </c>
      <c r="AL142" s="4">
        <v>1</v>
      </c>
      <c r="AM142" s="4">
        <v>1</v>
      </c>
      <c r="AN142" s="4">
        <v>1</v>
      </c>
      <c r="AO142" s="4">
        <v>1</v>
      </c>
      <c r="AP142" s="4">
        <v>1</v>
      </c>
      <c r="AQ142" s="4">
        <v>2</v>
      </c>
      <c r="AR142" s="4">
        <v>1</v>
      </c>
      <c r="AS142" s="4">
        <v>1</v>
      </c>
      <c r="AT142" s="4">
        <v>1</v>
      </c>
      <c r="AU142" s="4">
        <v>1</v>
      </c>
      <c r="AV142" s="4">
        <v>3</v>
      </c>
      <c r="AW142" s="4">
        <v>1</v>
      </c>
      <c r="AX142" s="4">
        <v>1</v>
      </c>
      <c r="AY142" s="4">
        <v>2</v>
      </c>
      <c r="AZ142" s="4">
        <v>2</v>
      </c>
      <c r="BA142" s="4">
        <v>2</v>
      </c>
      <c r="BB142" s="4">
        <v>1</v>
      </c>
      <c r="BC142" s="4">
        <v>1</v>
      </c>
      <c r="BD142" s="4">
        <v>3</v>
      </c>
      <c r="BE142" s="4">
        <v>1</v>
      </c>
      <c r="BF142" s="4">
        <v>1</v>
      </c>
      <c r="BG142" s="4">
        <v>1</v>
      </c>
      <c r="BH142" s="4">
        <v>1</v>
      </c>
      <c r="BI142" s="4">
        <v>1</v>
      </c>
      <c r="BJ142" s="4">
        <v>3</v>
      </c>
      <c r="BK142" s="4">
        <v>1</v>
      </c>
      <c r="BL142" s="4">
        <v>1</v>
      </c>
      <c r="BM142" s="4">
        <v>1</v>
      </c>
      <c r="BN142" s="4">
        <v>4</v>
      </c>
      <c r="BO142" s="4">
        <v>1</v>
      </c>
      <c r="BP142" s="4">
        <v>1</v>
      </c>
      <c r="BQ142" s="4">
        <v>1</v>
      </c>
      <c r="BR142" s="4">
        <v>3</v>
      </c>
      <c r="BS142" s="4">
        <v>1</v>
      </c>
      <c r="BT142" s="4">
        <v>1</v>
      </c>
      <c r="BU142" s="4">
        <v>1</v>
      </c>
      <c r="BV142" s="4">
        <v>1</v>
      </c>
      <c r="BW142" s="4">
        <v>2</v>
      </c>
      <c r="BX142" s="4">
        <v>2</v>
      </c>
      <c r="BY142" s="4">
        <v>1</v>
      </c>
      <c r="BZ142" s="4">
        <v>1</v>
      </c>
      <c r="CA142" s="4">
        <v>3</v>
      </c>
      <c r="CB142" s="4">
        <v>4</v>
      </c>
    </row>
    <row r="143" spans="1:80" ht="14" x14ac:dyDescent="0.15">
      <c r="A143" s="20" t="str">
        <f t="shared" si="2"/>
        <v>SocialPresenceNA[SQ002]</v>
      </c>
      <c r="B143" s="4" t="s">
        <v>970</v>
      </c>
      <c r="C143" s="4">
        <v>3</v>
      </c>
      <c r="D143" s="4">
        <v>3</v>
      </c>
      <c r="E143" s="4">
        <v>2</v>
      </c>
      <c r="F143" s="4">
        <v>1</v>
      </c>
      <c r="G143" s="4">
        <v>3</v>
      </c>
      <c r="H143" s="4">
        <v>2</v>
      </c>
      <c r="I143" s="4">
        <v>1</v>
      </c>
      <c r="J143" s="4">
        <v>1</v>
      </c>
      <c r="K143" s="4">
        <v>3</v>
      </c>
      <c r="L143" s="4">
        <v>1</v>
      </c>
      <c r="M143" s="4">
        <v>2</v>
      </c>
      <c r="N143" s="4">
        <v>1</v>
      </c>
      <c r="O143" s="4">
        <v>2</v>
      </c>
      <c r="P143" s="4">
        <v>1</v>
      </c>
      <c r="Q143" s="4">
        <v>1</v>
      </c>
      <c r="R143" s="4">
        <v>5</v>
      </c>
      <c r="S143" s="4">
        <v>1</v>
      </c>
      <c r="T143" s="4">
        <v>2</v>
      </c>
      <c r="U143" s="4">
        <v>1</v>
      </c>
      <c r="V143" s="4">
        <v>2</v>
      </c>
      <c r="W143" s="4">
        <v>3</v>
      </c>
      <c r="X143" s="4">
        <v>2</v>
      </c>
      <c r="Y143" s="4">
        <v>2</v>
      </c>
      <c r="Z143" s="4">
        <v>1</v>
      </c>
      <c r="AA143" s="4">
        <v>3</v>
      </c>
      <c r="AB143" s="4">
        <v>1</v>
      </c>
      <c r="AC143" s="4">
        <v>2</v>
      </c>
      <c r="AD143" s="4">
        <v>1</v>
      </c>
      <c r="AE143" s="4">
        <v>1</v>
      </c>
      <c r="AF143" s="4">
        <v>3</v>
      </c>
      <c r="AG143" s="4">
        <v>1</v>
      </c>
      <c r="AH143" s="4">
        <v>3</v>
      </c>
      <c r="AI143" s="4">
        <v>2</v>
      </c>
      <c r="AJ143" s="4">
        <v>1</v>
      </c>
      <c r="AK143" s="4">
        <v>3</v>
      </c>
      <c r="AL143" s="4">
        <v>1</v>
      </c>
      <c r="AM143" s="4">
        <v>2</v>
      </c>
      <c r="AN143" s="4">
        <v>1</v>
      </c>
      <c r="AO143" s="4">
        <v>3</v>
      </c>
      <c r="AP143" s="4">
        <v>1</v>
      </c>
      <c r="AQ143" s="4">
        <v>1</v>
      </c>
      <c r="AR143" s="4">
        <v>1</v>
      </c>
      <c r="AS143" s="4">
        <v>1</v>
      </c>
      <c r="AT143" s="4">
        <v>1</v>
      </c>
      <c r="AU143" s="4">
        <v>1</v>
      </c>
      <c r="AV143" s="4">
        <v>3</v>
      </c>
      <c r="AW143" s="4">
        <v>1</v>
      </c>
      <c r="AX143" s="4">
        <v>1</v>
      </c>
      <c r="AY143" s="4">
        <v>2</v>
      </c>
      <c r="AZ143" s="4">
        <v>2</v>
      </c>
      <c r="BA143" s="4">
        <v>2</v>
      </c>
      <c r="BB143" s="4">
        <v>1</v>
      </c>
      <c r="BC143" s="4">
        <v>1</v>
      </c>
      <c r="BD143" s="4">
        <v>3</v>
      </c>
      <c r="BE143" s="4">
        <v>1</v>
      </c>
      <c r="BF143" s="4">
        <v>1</v>
      </c>
      <c r="BG143" s="4">
        <v>1</v>
      </c>
      <c r="BH143" s="4">
        <v>1</v>
      </c>
      <c r="BI143" s="4">
        <v>1</v>
      </c>
      <c r="BJ143" s="4">
        <v>3</v>
      </c>
      <c r="BK143" s="4">
        <v>1</v>
      </c>
      <c r="BL143" s="4">
        <v>1</v>
      </c>
      <c r="BM143" s="4">
        <v>1</v>
      </c>
      <c r="BN143" s="4">
        <v>4</v>
      </c>
      <c r="BO143" s="4">
        <v>1</v>
      </c>
      <c r="BP143" s="4">
        <v>1</v>
      </c>
      <c r="BQ143" s="4">
        <v>1</v>
      </c>
      <c r="BR143" s="4">
        <v>3</v>
      </c>
      <c r="BS143" s="4">
        <v>1</v>
      </c>
      <c r="BT143" s="4">
        <v>1</v>
      </c>
      <c r="BU143" s="4">
        <v>1</v>
      </c>
      <c r="BV143" s="4">
        <v>1</v>
      </c>
      <c r="BW143" s="4">
        <v>1</v>
      </c>
      <c r="BX143" s="4">
        <v>2</v>
      </c>
      <c r="BY143" s="4">
        <v>1</v>
      </c>
      <c r="BZ143" s="4">
        <v>1</v>
      </c>
      <c r="CA143" s="4">
        <v>2</v>
      </c>
      <c r="CB143" s="4">
        <v>3</v>
      </c>
    </row>
    <row r="144" spans="1:80" ht="14" x14ac:dyDescent="0.15">
      <c r="A144" s="20" t="str">
        <f t="shared" si="2"/>
        <v>SocialPresenceNA[SQ003]</v>
      </c>
      <c r="B144" s="4" t="s">
        <v>971</v>
      </c>
      <c r="C144" s="4">
        <v>3</v>
      </c>
      <c r="D144" s="4">
        <v>3</v>
      </c>
      <c r="E144" s="4">
        <v>2</v>
      </c>
      <c r="F144" s="4">
        <v>1</v>
      </c>
      <c r="G144" s="4">
        <v>3</v>
      </c>
      <c r="H144" s="4">
        <v>1</v>
      </c>
      <c r="I144" s="4">
        <v>1</v>
      </c>
      <c r="J144" s="4">
        <v>1</v>
      </c>
      <c r="K144" s="4">
        <v>3</v>
      </c>
      <c r="L144" s="4">
        <v>1</v>
      </c>
      <c r="M144" s="4">
        <v>2</v>
      </c>
      <c r="N144" s="4">
        <v>1</v>
      </c>
      <c r="O144" s="4">
        <v>1</v>
      </c>
      <c r="P144" s="4">
        <v>1</v>
      </c>
      <c r="Q144" s="4">
        <v>1</v>
      </c>
      <c r="R144" s="4">
        <v>5</v>
      </c>
      <c r="S144" s="4">
        <v>1</v>
      </c>
      <c r="T144" s="4">
        <v>1</v>
      </c>
      <c r="U144" s="4">
        <v>1</v>
      </c>
      <c r="V144" s="4">
        <v>2</v>
      </c>
      <c r="W144" s="4">
        <v>2</v>
      </c>
      <c r="X144" s="4">
        <v>2</v>
      </c>
      <c r="Y144" s="4">
        <v>2</v>
      </c>
      <c r="Z144" s="4">
        <v>1</v>
      </c>
      <c r="AA144" s="4">
        <v>2</v>
      </c>
      <c r="AB144" s="4">
        <v>1</v>
      </c>
      <c r="AC144" s="4">
        <v>2</v>
      </c>
      <c r="AD144" s="4">
        <v>1</v>
      </c>
      <c r="AE144" s="4">
        <v>1</v>
      </c>
      <c r="AF144" s="4">
        <v>2</v>
      </c>
      <c r="AG144" s="4">
        <v>1</v>
      </c>
      <c r="AH144" s="4">
        <v>3</v>
      </c>
      <c r="AI144" s="4">
        <v>2</v>
      </c>
      <c r="AJ144" s="4">
        <v>1</v>
      </c>
      <c r="AK144" s="4">
        <v>3</v>
      </c>
      <c r="AL144" s="4">
        <v>1</v>
      </c>
      <c r="AM144" s="4">
        <v>2</v>
      </c>
      <c r="AN144" s="4">
        <v>1</v>
      </c>
      <c r="AO144" s="4">
        <v>1</v>
      </c>
      <c r="AP144" s="4">
        <v>1</v>
      </c>
      <c r="AQ144" s="4">
        <v>1</v>
      </c>
      <c r="AR144" s="4">
        <v>1</v>
      </c>
      <c r="AS144" s="4">
        <v>1</v>
      </c>
      <c r="AT144" s="4">
        <v>1</v>
      </c>
      <c r="AU144" s="4">
        <v>1</v>
      </c>
      <c r="AV144" s="4">
        <v>3</v>
      </c>
      <c r="AW144" s="4">
        <v>1</v>
      </c>
      <c r="AX144" s="4">
        <v>1</v>
      </c>
      <c r="AY144" s="4">
        <v>2</v>
      </c>
      <c r="AZ144" s="4">
        <v>2</v>
      </c>
      <c r="BA144" s="4">
        <v>2</v>
      </c>
      <c r="BB144" s="4">
        <v>1</v>
      </c>
      <c r="BC144" s="4">
        <v>1</v>
      </c>
      <c r="BD144" s="4">
        <v>1</v>
      </c>
      <c r="BE144" s="4">
        <v>1</v>
      </c>
      <c r="BF144" s="4">
        <v>1</v>
      </c>
      <c r="BG144" s="4">
        <v>2</v>
      </c>
      <c r="BH144" s="4">
        <v>1</v>
      </c>
      <c r="BI144" s="4">
        <v>1</v>
      </c>
      <c r="BJ144" s="4">
        <v>2</v>
      </c>
      <c r="BK144" s="4">
        <v>1</v>
      </c>
      <c r="BL144" s="4">
        <v>1</v>
      </c>
      <c r="BM144" s="4">
        <v>1</v>
      </c>
      <c r="BN144" s="4">
        <v>4</v>
      </c>
      <c r="BO144" s="4">
        <v>1</v>
      </c>
      <c r="BP144" s="4">
        <v>1</v>
      </c>
      <c r="BQ144" s="4">
        <v>1</v>
      </c>
      <c r="BR144" s="4">
        <v>3</v>
      </c>
      <c r="BS144" s="4">
        <v>1</v>
      </c>
      <c r="BT144" s="4">
        <v>1</v>
      </c>
      <c r="BU144" s="4">
        <v>1</v>
      </c>
      <c r="BV144" s="4">
        <v>1</v>
      </c>
      <c r="BW144" s="4">
        <v>1</v>
      </c>
      <c r="BX144" s="4">
        <v>2</v>
      </c>
      <c r="BY144" s="4">
        <v>1</v>
      </c>
      <c r="BZ144" s="4">
        <v>1</v>
      </c>
      <c r="CA144" s="4">
        <v>2</v>
      </c>
      <c r="CB144" s="4">
        <v>3</v>
      </c>
    </row>
    <row r="145" spans="1:80" ht="14" x14ac:dyDescent="0.15">
      <c r="A145" s="20" t="str">
        <f t="shared" si="2"/>
        <v>SocialPresenceNA[SQ004]</v>
      </c>
      <c r="B145" s="4" t="s">
        <v>972</v>
      </c>
      <c r="C145" s="4">
        <v>3</v>
      </c>
      <c r="D145" s="4">
        <v>3</v>
      </c>
      <c r="E145" s="4">
        <v>1</v>
      </c>
      <c r="F145" s="4">
        <v>1</v>
      </c>
      <c r="G145" s="4">
        <v>3</v>
      </c>
      <c r="H145" s="4">
        <v>2</v>
      </c>
      <c r="I145" s="4">
        <v>1</v>
      </c>
      <c r="J145" s="4">
        <v>1</v>
      </c>
      <c r="K145" s="4">
        <v>4</v>
      </c>
      <c r="L145" s="4">
        <v>1</v>
      </c>
      <c r="M145" s="4">
        <v>2</v>
      </c>
      <c r="N145" s="4">
        <v>1</v>
      </c>
      <c r="O145" s="4">
        <v>1</v>
      </c>
      <c r="P145" s="4">
        <v>1</v>
      </c>
      <c r="Q145" s="4">
        <v>1</v>
      </c>
      <c r="R145" s="4">
        <v>1</v>
      </c>
      <c r="S145" s="4">
        <v>1</v>
      </c>
      <c r="T145" s="4">
        <v>1</v>
      </c>
      <c r="U145" s="4">
        <v>1</v>
      </c>
      <c r="V145" s="4">
        <v>2</v>
      </c>
      <c r="W145" s="4">
        <v>2</v>
      </c>
      <c r="X145" s="4">
        <v>1</v>
      </c>
      <c r="Y145" s="4">
        <v>2</v>
      </c>
      <c r="Z145" s="4">
        <v>1</v>
      </c>
      <c r="AA145" s="4">
        <v>2</v>
      </c>
      <c r="AB145" s="4">
        <v>1</v>
      </c>
      <c r="AC145" s="4">
        <v>1</v>
      </c>
      <c r="AD145" s="4">
        <v>1</v>
      </c>
      <c r="AE145" s="4">
        <v>1</v>
      </c>
      <c r="AF145" s="4">
        <v>2</v>
      </c>
      <c r="AG145" s="4">
        <v>1</v>
      </c>
      <c r="AH145" s="4">
        <v>3</v>
      </c>
      <c r="AI145" s="4">
        <v>2</v>
      </c>
      <c r="AJ145" s="4">
        <v>1</v>
      </c>
      <c r="AK145" s="4">
        <v>2</v>
      </c>
      <c r="AL145" s="4">
        <v>1</v>
      </c>
      <c r="AM145" s="4">
        <v>2</v>
      </c>
      <c r="AN145" s="4">
        <v>1</v>
      </c>
      <c r="AO145" s="4">
        <v>1</v>
      </c>
      <c r="AP145" s="4">
        <v>1</v>
      </c>
      <c r="AQ145" s="4">
        <v>1</v>
      </c>
      <c r="AR145" s="4">
        <v>1</v>
      </c>
      <c r="AS145" s="4">
        <v>1</v>
      </c>
      <c r="AT145" s="4">
        <v>1</v>
      </c>
      <c r="AU145" s="4">
        <v>1</v>
      </c>
      <c r="AV145" s="4">
        <v>3</v>
      </c>
      <c r="AW145" s="4">
        <v>1</v>
      </c>
      <c r="AX145" s="4">
        <v>1</v>
      </c>
      <c r="AY145" s="4">
        <v>2</v>
      </c>
      <c r="AZ145" s="4">
        <v>2</v>
      </c>
      <c r="BA145" s="4">
        <v>2</v>
      </c>
      <c r="BB145" s="4">
        <v>1</v>
      </c>
      <c r="BC145" s="4">
        <v>1</v>
      </c>
      <c r="BD145" s="4">
        <v>1</v>
      </c>
      <c r="BE145" s="4">
        <v>1</v>
      </c>
      <c r="BF145" s="4">
        <v>1</v>
      </c>
      <c r="BG145" s="4">
        <v>1</v>
      </c>
      <c r="BH145" s="4">
        <v>1</v>
      </c>
      <c r="BI145" s="4">
        <v>1</v>
      </c>
      <c r="BJ145" s="4">
        <v>2</v>
      </c>
      <c r="BK145" s="4">
        <v>1</v>
      </c>
      <c r="BL145" s="4">
        <v>1</v>
      </c>
      <c r="BM145" s="4">
        <v>1</v>
      </c>
      <c r="BN145" s="4">
        <v>4</v>
      </c>
      <c r="BO145" s="4">
        <v>1</v>
      </c>
      <c r="BP145" s="4">
        <v>1</v>
      </c>
      <c r="BQ145" s="4">
        <v>1</v>
      </c>
      <c r="BR145" s="4">
        <v>3</v>
      </c>
      <c r="BS145" s="4">
        <v>1</v>
      </c>
      <c r="BT145" s="4">
        <v>1</v>
      </c>
      <c r="BU145" s="4">
        <v>1</v>
      </c>
      <c r="BV145" s="4">
        <v>1</v>
      </c>
      <c r="BW145" s="4">
        <v>1</v>
      </c>
      <c r="BX145" s="4">
        <v>2</v>
      </c>
      <c r="BY145" s="4">
        <v>1</v>
      </c>
      <c r="BZ145" s="4">
        <v>1</v>
      </c>
      <c r="CA145" s="4">
        <v>2</v>
      </c>
      <c r="CB145" s="4">
        <v>3</v>
      </c>
    </row>
    <row r="146" spans="1:80" ht="14" x14ac:dyDescent="0.15">
      <c r="A146" s="20" t="str">
        <f t="shared" si="2"/>
        <v>SocialPresenceNA[SQ005]</v>
      </c>
      <c r="B146" s="4" t="s">
        <v>973</v>
      </c>
      <c r="C146" s="4">
        <v>3</v>
      </c>
      <c r="D146" s="4">
        <v>3</v>
      </c>
      <c r="E146" s="4">
        <v>1</v>
      </c>
      <c r="F146" s="4">
        <v>1</v>
      </c>
      <c r="G146" s="4">
        <v>3</v>
      </c>
      <c r="H146" s="4">
        <v>2</v>
      </c>
      <c r="I146" s="4">
        <v>1</v>
      </c>
      <c r="J146" s="4">
        <v>1</v>
      </c>
      <c r="K146" s="4">
        <v>4</v>
      </c>
      <c r="L146" s="4">
        <v>1</v>
      </c>
      <c r="M146" s="4">
        <v>2</v>
      </c>
      <c r="N146" s="4">
        <v>1</v>
      </c>
      <c r="O146" s="4">
        <v>3</v>
      </c>
      <c r="P146" s="4">
        <v>1</v>
      </c>
      <c r="Q146" s="4">
        <v>1</v>
      </c>
      <c r="R146" s="4">
        <v>1</v>
      </c>
      <c r="S146" s="4">
        <v>1</v>
      </c>
      <c r="T146" s="4">
        <v>1</v>
      </c>
      <c r="U146" s="4">
        <v>3</v>
      </c>
      <c r="V146" s="4">
        <v>2</v>
      </c>
      <c r="W146" s="4">
        <v>2</v>
      </c>
      <c r="X146" s="4">
        <v>2</v>
      </c>
      <c r="Y146" s="4">
        <v>2</v>
      </c>
      <c r="Z146" s="4">
        <v>1</v>
      </c>
      <c r="AA146" s="4">
        <v>2</v>
      </c>
      <c r="AB146" s="4">
        <v>1</v>
      </c>
      <c r="AC146" s="4">
        <v>2</v>
      </c>
      <c r="AD146" s="4">
        <v>1</v>
      </c>
      <c r="AE146" s="4">
        <v>1</v>
      </c>
      <c r="AF146" s="4">
        <v>3</v>
      </c>
      <c r="AG146" s="4">
        <v>2</v>
      </c>
      <c r="AH146" s="4">
        <v>3</v>
      </c>
      <c r="AI146" s="4">
        <v>2</v>
      </c>
      <c r="AJ146" s="4">
        <v>1</v>
      </c>
      <c r="AK146" s="4">
        <v>3</v>
      </c>
      <c r="AL146" s="4">
        <v>1</v>
      </c>
      <c r="AM146" s="4">
        <v>2</v>
      </c>
      <c r="AN146" s="4">
        <v>1</v>
      </c>
      <c r="AO146" s="4">
        <v>1</v>
      </c>
      <c r="AP146" s="4">
        <v>1</v>
      </c>
      <c r="AQ146" s="4">
        <v>1</v>
      </c>
      <c r="AR146" s="4">
        <v>1</v>
      </c>
      <c r="AS146" s="4">
        <v>1</v>
      </c>
      <c r="AT146" s="4">
        <v>1</v>
      </c>
      <c r="AU146" s="4">
        <v>1</v>
      </c>
      <c r="AV146" s="4">
        <v>3</v>
      </c>
      <c r="AW146" s="4">
        <v>1</v>
      </c>
      <c r="AX146" s="4">
        <v>1</v>
      </c>
      <c r="AY146" s="4">
        <v>2</v>
      </c>
      <c r="AZ146" s="4">
        <v>2</v>
      </c>
      <c r="BA146" s="4">
        <v>2</v>
      </c>
      <c r="BB146" s="4">
        <v>1</v>
      </c>
      <c r="BC146" s="4">
        <v>1</v>
      </c>
      <c r="BD146" s="4">
        <v>1</v>
      </c>
      <c r="BE146" s="4">
        <v>1</v>
      </c>
      <c r="BF146" s="4">
        <v>1</v>
      </c>
      <c r="BG146" s="4">
        <v>1</v>
      </c>
      <c r="BH146" s="4">
        <v>1</v>
      </c>
      <c r="BI146" s="4">
        <v>1</v>
      </c>
      <c r="BJ146" s="4">
        <v>1</v>
      </c>
      <c r="BK146" s="4">
        <v>1</v>
      </c>
      <c r="BL146" s="4">
        <v>1</v>
      </c>
      <c r="BM146" s="4">
        <v>1</v>
      </c>
      <c r="BN146" s="4">
        <v>4</v>
      </c>
      <c r="BO146" s="4">
        <v>1</v>
      </c>
      <c r="BP146" s="4">
        <v>1</v>
      </c>
      <c r="BQ146" s="4">
        <v>1</v>
      </c>
      <c r="BR146" s="4">
        <v>3</v>
      </c>
      <c r="BS146" s="4">
        <v>1</v>
      </c>
      <c r="BT146" s="4">
        <v>1</v>
      </c>
      <c r="BU146" s="4">
        <v>1</v>
      </c>
      <c r="BV146" s="4">
        <v>1</v>
      </c>
      <c r="BW146" s="4">
        <v>1</v>
      </c>
      <c r="BX146" s="4">
        <v>2</v>
      </c>
      <c r="BY146" s="4">
        <v>1</v>
      </c>
      <c r="BZ146" s="4">
        <v>1</v>
      </c>
      <c r="CA146" s="4">
        <v>2</v>
      </c>
      <c r="CB146" s="4">
        <v>3</v>
      </c>
    </row>
    <row r="147" spans="1:80" ht="14" x14ac:dyDescent="0.15">
      <c r="A147" s="20" t="str">
        <f t="shared" si="2"/>
        <v>KommunikationsstilNA[SQ001]</v>
      </c>
      <c r="B147" s="4" t="s">
        <v>974</v>
      </c>
      <c r="C147" s="4">
        <v>3</v>
      </c>
      <c r="D147" s="4">
        <v>3</v>
      </c>
      <c r="E147" s="4">
        <v>5</v>
      </c>
      <c r="F147" s="4">
        <v>5</v>
      </c>
      <c r="G147" s="4">
        <v>3</v>
      </c>
      <c r="H147" s="4">
        <v>4</v>
      </c>
      <c r="I147" s="4">
        <v>2</v>
      </c>
      <c r="J147" s="4">
        <v>3</v>
      </c>
      <c r="K147" s="4">
        <v>4</v>
      </c>
      <c r="L147" s="4">
        <v>3</v>
      </c>
      <c r="M147" s="4">
        <v>2</v>
      </c>
      <c r="N147" s="4">
        <v>3</v>
      </c>
      <c r="O147" s="4">
        <v>5</v>
      </c>
      <c r="P147" s="4">
        <v>4</v>
      </c>
      <c r="Q147" s="4">
        <v>5</v>
      </c>
      <c r="R147" s="4">
        <v>5</v>
      </c>
      <c r="S147" s="4">
        <v>1</v>
      </c>
      <c r="T147" s="4">
        <v>3</v>
      </c>
      <c r="U147" s="4">
        <v>5</v>
      </c>
      <c r="V147" s="4">
        <v>4</v>
      </c>
      <c r="W147" s="4">
        <v>3</v>
      </c>
      <c r="X147" s="4">
        <v>4</v>
      </c>
      <c r="Y147" s="4">
        <v>2</v>
      </c>
      <c r="Z147" s="4">
        <v>1</v>
      </c>
      <c r="AA147" s="4">
        <v>2</v>
      </c>
      <c r="AB147" s="4">
        <v>4</v>
      </c>
      <c r="AC147" s="4">
        <v>2</v>
      </c>
      <c r="AD147" s="4">
        <v>1</v>
      </c>
      <c r="AE147" s="4">
        <v>3</v>
      </c>
      <c r="AF147" s="4">
        <v>4</v>
      </c>
      <c r="AG147" s="4">
        <v>5</v>
      </c>
      <c r="AH147" s="4">
        <v>3</v>
      </c>
      <c r="AI147" s="4">
        <v>4</v>
      </c>
      <c r="AJ147" s="4">
        <v>4</v>
      </c>
      <c r="AK147" s="4">
        <v>3</v>
      </c>
      <c r="AL147" s="4">
        <v>2</v>
      </c>
      <c r="AM147" s="4">
        <v>3</v>
      </c>
      <c r="AN147" s="4">
        <v>2</v>
      </c>
      <c r="AO147" s="4">
        <v>5</v>
      </c>
      <c r="AP147" s="4">
        <v>4</v>
      </c>
      <c r="AQ147" s="4">
        <v>4</v>
      </c>
      <c r="AR147" s="4">
        <v>5</v>
      </c>
      <c r="AS147" s="4">
        <v>4</v>
      </c>
      <c r="AT147" s="4">
        <v>5</v>
      </c>
      <c r="AU147" s="4">
        <v>3</v>
      </c>
      <c r="AV147" s="4">
        <v>4</v>
      </c>
      <c r="AW147" s="4">
        <v>2</v>
      </c>
      <c r="AX147" s="4">
        <v>4</v>
      </c>
      <c r="AY147" s="4">
        <v>2</v>
      </c>
      <c r="AZ147" s="4">
        <v>4</v>
      </c>
      <c r="BA147" s="4">
        <v>3</v>
      </c>
      <c r="BB147" s="4">
        <v>4</v>
      </c>
      <c r="BC147" s="4">
        <v>4</v>
      </c>
      <c r="BD147" s="4">
        <v>3</v>
      </c>
      <c r="BE147" s="4">
        <v>3</v>
      </c>
      <c r="BF147" s="4">
        <v>4</v>
      </c>
      <c r="BG147" s="4">
        <v>2</v>
      </c>
      <c r="BH147" s="4">
        <v>3</v>
      </c>
      <c r="BI147" s="4">
        <v>1</v>
      </c>
      <c r="BJ147" s="4">
        <v>4</v>
      </c>
      <c r="BK147" s="4">
        <v>3</v>
      </c>
      <c r="BL147" s="4">
        <v>5</v>
      </c>
      <c r="BM147" s="4">
        <v>2</v>
      </c>
      <c r="BN147" s="4">
        <v>4</v>
      </c>
      <c r="BO147" s="4">
        <v>2</v>
      </c>
      <c r="BP147" s="4">
        <v>1</v>
      </c>
      <c r="BQ147" s="4">
        <v>1</v>
      </c>
      <c r="BR147" s="4">
        <v>2</v>
      </c>
      <c r="BS147" s="4">
        <v>3</v>
      </c>
      <c r="BT147" s="4">
        <v>3</v>
      </c>
      <c r="BU147" s="4">
        <v>4</v>
      </c>
      <c r="BV147" s="4">
        <v>3</v>
      </c>
      <c r="BW147" s="4">
        <v>3</v>
      </c>
      <c r="BX147" s="4">
        <v>2</v>
      </c>
      <c r="BY147" s="4">
        <v>4</v>
      </c>
      <c r="BZ147" s="4">
        <v>1</v>
      </c>
      <c r="CA147" s="4">
        <v>3</v>
      </c>
      <c r="CB147" s="4">
        <v>4</v>
      </c>
    </row>
    <row r="148" spans="1:80" ht="14" x14ac:dyDescent="0.15">
      <c r="A148" s="20" t="str">
        <f t="shared" si="2"/>
        <v>KommunikationsstilNA[SQ002]</v>
      </c>
      <c r="B148" s="4" t="s">
        <v>975</v>
      </c>
      <c r="C148" s="4">
        <v>3</v>
      </c>
      <c r="D148" s="4">
        <v>3</v>
      </c>
      <c r="E148" s="4">
        <v>4</v>
      </c>
      <c r="F148" s="4">
        <v>5</v>
      </c>
      <c r="G148" s="4">
        <v>3</v>
      </c>
      <c r="H148" s="4">
        <v>4</v>
      </c>
      <c r="I148" s="4">
        <v>1</v>
      </c>
      <c r="J148" s="4">
        <v>3</v>
      </c>
      <c r="K148" s="4">
        <v>4</v>
      </c>
      <c r="L148" s="4">
        <v>3</v>
      </c>
      <c r="M148" s="4">
        <v>2</v>
      </c>
      <c r="N148" s="4">
        <v>3</v>
      </c>
      <c r="O148" s="4">
        <v>3</v>
      </c>
      <c r="P148" s="4">
        <v>1</v>
      </c>
      <c r="Q148" s="4">
        <v>1</v>
      </c>
      <c r="R148" s="4">
        <v>5</v>
      </c>
      <c r="S148" s="4">
        <v>1</v>
      </c>
      <c r="T148" s="4">
        <v>3</v>
      </c>
      <c r="U148" s="4">
        <v>5</v>
      </c>
      <c r="V148" s="4">
        <v>3</v>
      </c>
      <c r="W148" s="4">
        <v>2</v>
      </c>
      <c r="X148" s="4">
        <v>4</v>
      </c>
      <c r="Y148" s="4">
        <v>2</v>
      </c>
      <c r="Z148" s="4">
        <v>1</v>
      </c>
      <c r="AA148" s="4">
        <v>4</v>
      </c>
      <c r="AB148" s="4">
        <v>4</v>
      </c>
      <c r="AC148" s="4">
        <v>3</v>
      </c>
      <c r="AD148" s="4">
        <v>1</v>
      </c>
      <c r="AE148" s="4">
        <v>1</v>
      </c>
      <c r="AF148" s="4">
        <v>4</v>
      </c>
      <c r="AG148" s="4">
        <v>5</v>
      </c>
      <c r="AH148" s="4">
        <v>4</v>
      </c>
      <c r="AI148" s="4">
        <v>3</v>
      </c>
      <c r="AJ148" s="4">
        <v>2</v>
      </c>
      <c r="AK148" s="4">
        <v>3</v>
      </c>
      <c r="AL148" s="4">
        <v>2</v>
      </c>
      <c r="AM148" s="4">
        <v>2</v>
      </c>
      <c r="AN148" s="4">
        <v>3</v>
      </c>
      <c r="AO148" s="4">
        <v>5</v>
      </c>
      <c r="AP148" s="4">
        <v>4</v>
      </c>
      <c r="AQ148" s="4">
        <v>4</v>
      </c>
      <c r="AR148" s="4">
        <v>2</v>
      </c>
      <c r="AS148" s="4">
        <v>4</v>
      </c>
      <c r="AT148" s="4">
        <v>3</v>
      </c>
      <c r="AU148" s="4">
        <v>2</v>
      </c>
      <c r="AV148" s="4">
        <v>4</v>
      </c>
      <c r="AW148" s="4">
        <v>3</v>
      </c>
      <c r="AX148" s="4">
        <v>2</v>
      </c>
      <c r="AY148" s="4">
        <v>2</v>
      </c>
      <c r="AZ148" s="4">
        <v>4</v>
      </c>
      <c r="BA148" s="4">
        <v>3</v>
      </c>
      <c r="BB148" s="4">
        <v>3</v>
      </c>
      <c r="BC148" s="4">
        <v>4</v>
      </c>
      <c r="BD148" s="4">
        <v>2</v>
      </c>
      <c r="BE148" s="4">
        <v>2</v>
      </c>
      <c r="BF148" s="4">
        <v>4</v>
      </c>
      <c r="BG148" s="4">
        <v>1</v>
      </c>
      <c r="BH148" s="4">
        <v>4</v>
      </c>
      <c r="BI148" s="4">
        <v>1</v>
      </c>
      <c r="BJ148" s="4">
        <v>3</v>
      </c>
      <c r="BK148" s="4">
        <v>3</v>
      </c>
      <c r="BL148" s="4">
        <v>5</v>
      </c>
      <c r="BM148" s="4">
        <v>2</v>
      </c>
      <c r="BN148" s="4">
        <v>4</v>
      </c>
      <c r="BO148" s="4">
        <v>1</v>
      </c>
      <c r="BP148" s="4">
        <v>1</v>
      </c>
      <c r="BQ148" s="4">
        <v>1</v>
      </c>
      <c r="BR148" s="4">
        <v>2</v>
      </c>
      <c r="BS148" s="4">
        <v>2</v>
      </c>
      <c r="BT148" s="4">
        <v>2</v>
      </c>
      <c r="BU148" s="4">
        <v>5</v>
      </c>
      <c r="BV148" s="4">
        <v>3</v>
      </c>
      <c r="BW148" s="4">
        <v>4</v>
      </c>
      <c r="BX148" s="4">
        <v>2</v>
      </c>
      <c r="BY148" s="4">
        <v>2</v>
      </c>
      <c r="BZ148" s="4">
        <v>1</v>
      </c>
      <c r="CA148" s="4">
        <v>3</v>
      </c>
      <c r="CB148" s="4">
        <v>4</v>
      </c>
    </row>
    <row r="149" spans="1:80" ht="14" x14ac:dyDescent="0.15">
      <c r="A149" s="20" t="str">
        <f t="shared" si="2"/>
        <v>KommunikationsstilNA[SQ003]</v>
      </c>
      <c r="B149" s="4" t="s">
        <v>976</v>
      </c>
      <c r="C149" s="4">
        <v>3</v>
      </c>
      <c r="D149" s="4">
        <v>3</v>
      </c>
      <c r="E149" s="4">
        <v>4</v>
      </c>
      <c r="F149" s="4">
        <v>5</v>
      </c>
      <c r="G149" s="4">
        <v>3</v>
      </c>
      <c r="H149" s="4">
        <v>5</v>
      </c>
      <c r="I149" s="4">
        <v>2</v>
      </c>
      <c r="J149" s="4">
        <v>3</v>
      </c>
      <c r="K149" s="4">
        <v>3</v>
      </c>
      <c r="L149" s="4">
        <v>4</v>
      </c>
      <c r="M149" s="4">
        <v>2</v>
      </c>
      <c r="N149" s="4">
        <v>3</v>
      </c>
      <c r="O149" s="4">
        <v>4</v>
      </c>
      <c r="P149" s="4">
        <v>4</v>
      </c>
      <c r="Q149" s="4">
        <v>5</v>
      </c>
      <c r="R149" s="4">
        <v>5</v>
      </c>
      <c r="S149" s="4">
        <v>1</v>
      </c>
      <c r="T149" s="4">
        <v>3</v>
      </c>
      <c r="U149" s="4">
        <v>5</v>
      </c>
      <c r="V149" s="4">
        <v>3</v>
      </c>
      <c r="W149" s="4">
        <v>2</v>
      </c>
      <c r="X149" s="4">
        <v>4</v>
      </c>
      <c r="Y149" s="4">
        <v>2</v>
      </c>
      <c r="Z149" s="4">
        <v>1</v>
      </c>
      <c r="AA149" s="4">
        <v>3</v>
      </c>
      <c r="AB149" s="4">
        <v>4</v>
      </c>
      <c r="AC149" s="4">
        <v>3</v>
      </c>
      <c r="AD149" s="4">
        <v>1</v>
      </c>
      <c r="AE149" s="4">
        <v>3</v>
      </c>
      <c r="AF149" s="4">
        <v>4</v>
      </c>
      <c r="AG149" s="4">
        <v>5</v>
      </c>
      <c r="AH149" s="4">
        <v>4</v>
      </c>
      <c r="AI149" s="4">
        <v>4</v>
      </c>
      <c r="AJ149" s="4">
        <v>4</v>
      </c>
      <c r="AK149" s="4">
        <v>3</v>
      </c>
      <c r="AL149" s="4">
        <v>1</v>
      </c>
      <c r="AM149" s="4">
        <v>3</v>
      </c>
      <c r="AN149" s="4">
        <v>2</v>
      </c>
      <c r="AO149" s="4">
        <v>5</v>
      </c>
      <c r="AP149" s="4">
        <v>4</v>
      </c>
      <c r="AQ149" s="4">
        <v>4</v>
      </c>
      <c r="AR149" s="4">
        <v>5</v>
      </c>
      <c r="AS149" s="4">
        <v>4</v>
      </c>
      <c r="AT149" s="4">
        <v>5</v>
      </c>
      <c r="AU149" s="4">
        <v>2</v>
      </c>
      <c r="AV149" s="4">
        <v>4</v>
      </c>
      <c r="AW149" s="4">
        <v>2</v>
      </c>
      <c r="AX149" s="4">
        <v>3</v>
      </c>
      <c r="AY149" s="4">
        <v>2</v>
      </c>
      <c r="AZ149" s="4">
        <v>4</v>
      </c>
      <c r="BA149" s="4">
        <v>3</v>
      </c>
      <c r="BB149" s="4">
        <v>4</v>
      </c>
      <c r="BC149" s="4">
        <v>4</v>
      </c>
      <c r="BD149" s="4">
        <v>3</v>
      </c>
      <c r="BE149" s="4">
        <v>3</v>
      </c>
      <c r="BF149" s="4">
        <v>4</v>
      </c>
      <c r="BG149" s="4">
        <v>2</v>
      </c>
      <c r="BH149" s="4">
        <v>4</v>
      </c>
      <c r="BI149" s="4">
        <v>1</v>
      </c>
      <c r="BJ149" s="4">
        <v>4</v>
      </c>
      <c r="BK149" s="4">
        <v>3</v>
      </c>
      <c r="BL149" s="4">
        <v>5</v>
      </c>
      <c r="BM149" s="4">
        <v>1</v>
      </c>
      <c r="BN149" s="4">
        <v>4</v>
      </c>
      <c r="BO149" s="4">
        <v>2</v>
      </c>
      <c r="BP149" s="4">
        <v>1</v>
      </c>
      <c r="BQ149" s="4">
        <v>2</v>
      </c>
      <c r="BR149" s="4">
        <v>2</v>
      </c>
      <c r="BS149" s="4">
        <v>1</v>
      </c>
      <c r="BT149" s="4">
        <v>2</v>
      </c>
      <c r="BU149" s="4">
        <v>5</v>
      </c>
      <c r="BV149" s="4">
        <v>4</v>
      </c>
      <c r="BW149" s="4">
        <v>4</v>
      </c>
      <c r="BX149" s="4">
        <v>2</v>
      </c>
      <c r="BY149" s="4">
        <v>4</v>
      </c>
      <c r="BZ149" s="4">
        <v>1</v>
      </c>
      <c r="CA149" s="4">
        <v>3</v>
      </c>
      <c r="CB149" s="4">
        <v>4</v>
      </c>
    </row>
    <row r="150" spans="1:80" ht="14" x14ac:dyDescent="0.15">
      <c r="A150" s="20" t="str">
        <f t="shared" si="2"/>
        <v>ValueAlignmentNA[SQ001]</v>
      </c>
      <c r="B150" s="4" t="s">
        <v>977</v>
      </c>
      <c r="C150" s="4">
        <v>3</v>
      </c>
      <c r="D150" s="4">
        <v>3</v>
      </c>
      <c r="E150" s="4">
        <v>4</v>
      </c>
      <c r="F150" s="4">
        <v>3</v>
      </c>
      <c r="G150" s="4">
        <v>3</v>
      </c>
      <c r="H150" s="4">
        <v>2</v>
      </c>
      <c r="I150" s="4">
        <v>1</v>
      </c>
      <c r="J150" s="4">
        <v>4</v>
      </c>
      <c r="K150" s="4">
        <v>5</v>
      </c>
      <c r="L150" s="4">
        <v>1</v>
      </c>
      <c r="M150" s="4">
        <v>3</v>
      </c>
      <c r="N150" s="4">
        <v>3</v>
      </c>
      <c r="O150" s="4">
        <v>1</v>
      </c>
      <c r="P150" s="4">
        <v>1</v>
      </c>
      <c r="Q150" s="4">
        <v>1</v>
      </c>
      <c r="R150" s="4">
        <v>5</v>
      </c>
      <c r="S150" s="4">
        <v>1</v>
      </c>
      <c r="T150" s="4">
        <v>1</v>
      </c>
      <c r="U150" s="4">
        <v>3</v>
      </c>
      <c r="V150" s="4">
        <v>3</v>
      </c>
      <c r="W150" s="4">
        <v>2</v>
      </c>
      <c r="X150" s="4">
        <v>1</v>
      </c>
      <c r="Y150" s="4">
        <v>2</v>
      </c>
      <c r="Z150" s="4">
        <v>1</v>
      </c>
      <c r="AA150" s="4">
        <v>1</v>
      </c>
      <c r="AB150" s="4">
        <v>2</v>
      </c>
      <c r="AC150" s="4">
        <v>1</v>
      </c>
      <c r="AD150" s="4">
        <v>3</v>
      </c>
      <c r="AE150" s="4">
        <v>2</v>
      </c>
      <c r="AF150" s="4">
        <v>2</v>
      </c>
      <c r="AG150" s="4">
        <v>5</v>
      </c>
      <c r="AH150" s="4">
        <v>3</v>
      </c>
      <c r="AI150" s="4">
        <v>3</v>
      </c>
      <c r="AJ150" s="4">
        <v>2</v>
      </c>
      <c r="AK150" s="4">
        <v>3</v>
      </c>
      <c r="AL150" s="4">
        <v>1</v>
      </c>
      <c r="AM150" s="4">
        <v>2</v>
      </c>
      <c r="AN150" s="4">
        <v>3</v>
      </c>
      <c r="AO150" s="4">
        <v>1</v>
      </c>
      <c r="AP150" s="4">
        <v>3</v>
      </c>
      <c r="AQ150" s="4">
        <v>3</v>
      </c>
      <c r="AR150" s="4">
        <v>1</v>
      </c>
      <c r="AS150" s="4">
        <v>1</v>
      </c>
      <c r="AT150" s="4">
        <v>1</v>
      </c>
      <c r="AU150" s="4">
        <v>1</v>
      </c>
      <c r="AV150" s="4">
        <v>3</v>
      </c>
      <c r="AW150" s="4">
        <v>1</v>
      </c>
      <c r="AX150" s="4">
        <v>1</v>
      </c>
      <c r="AY150" s="4">
        <v>2</v>
      </c>
      <c r="AZ150" s="4">
        <v>3</v>
      </c>
      <c r="BA150" s="4">
        <v>2</v>
      </c>
      <c r="BB150" s="4">
        <v>1</v>
      </c>
      <c r="BC150" s="4">
        <v>1</v>
      </c>
      <c r="BD150" s="4">
        <v>1</v>
      </c>
      <c r="BE150" s="4">
        <v>1</v>
      </c>
      <c r="BF150" s="4">
        <v>1</v>
      </c>
      <c r="BG150" s="4">
        <v>2</v>
      </c>
      <c r="BH150" s="4">
        <v>2</v>
      </c>
      <c r="BI150" s="4">
        <v>1</v>
      </c>
      <c r="BJ150" s="4">
        <v>3</v>
      </c>
      <c r="BK150" s="4">
        <v>2</v>
      </c>
      <c r="BL150" s="4">
        <v>1</v>
      </c>
      <c r="BM150" s="4">
        <v>3</v>
      </c>
      <c r="BN150" s="4">
        <v>4</v>
      </c>
      <c r="BO150" s="4">
        <v>1</v>
      </c>
      <c r="BP150" s="4">
        <v>1</v>
      </c>
      <c r="BQ150" s="4">
        <v>3</v>
      </c>
      <c r="BR150" s="4">
        <v>1</v>
      </c>
      <c r="BS150" s="4">
        <v>1</v>
      </c>
      <c r="BT150" s="4">
        <v>1</v>
      </c>
      <c r="BU150" s="4">
        <v>3</v>
      </c>
      <c r="BV150" s="4">
        <v>1</v>
      </c>
      <c r="BW150" s="4">
        <v>3</v>
      </c>
      <c r="BX150" s="4">
        <v>1</v>
      </c>
      <c r="BY150" s="4">
        <v>1</v>
      </c>
      <c r="BZ150" s="4">
        <v>1</v>
      </c>
      <c r="CA150" s="4">
        <v>3</v>
      </c>
      <c r="CB150" s="4">
        <v>4</v>
      </c>
    </row>
    <row r="151" spans="1:80" ht="14" x14ac:dyDescent="0.15">
      <c r="A151" s="20" t="str">
        <f t="shared" si="2"/>
        <v>ValueAlignmentNA[SQ002]</v>
      </c>
      <c r="B151" s="4" t="s">
        <v>978</v>
      </c>
      <c r="C151" s="4">
        <v>3</v>
      </c>
      <c r="D151" s="4">
        <v>3</v>
      </c>
      <c r="E151" s="4">
        <v>4</v>
      </c>
      <c r="F151" s="4">
        <v>3</v>
      </c>
      <c r="G151" s="4">
        <v>4</v>
      </c>
      <c r="H151" s="4">
        <v>3</v>
      </c>
      <c r="I151" s="4">
        <v>1</v>
      </c>
      <c r="J151" s="4">
        <v>2</v>
      </c>
      <c r="K151" s="4">
        <v>3</v>
      </c>
      <c r="L151" s="4">
        <v>3</v>
      </c>
      <c r="M151" s="4">
        <v>3</v>
      </c>
      <c r="N151" s="4">
        <v>3</v>
      </c>
      <c r="O151" s="4">
        <v>1</v>
      </c>
      <c r="P151" s="4">
        <v>3</v>
      </c>
      <c r="Q151" s="4">
        <v>1</v>
      </c>
      <c r="R151" s="4">
        <v>5</v>
      </c>
      <c r="S151" s="4">
        <v>4</v>
      </c>
      <c r="T151" s="4">
        <v>2</v>
      </c>
      <c r="U151" s="4">
        <v>4</v>
      </c>
      <c r="V151" s="4">
        <v>3</v>
      </c>
      <c r="W151" s="4">
        <v>2</v>
      </c>
      <c r="X151" s="4">
        <v>1</v>
      </c>
      <c r="Y151" s="4">
        <v>2</v>
      </c>
      <c r="Z151" s="4">
        <v>1</v>
      </c>
      <c r="AA151" s="4">
        <v>1</v>
      </c>
      <c r="AB151" s="4">
        <v>3</v>
      </c>
      <c r="AC151" s="4">
        <v>1</v>
      </c>
      <c r="AD151" s="4">
        <v>5</v>
      </c>
      <c r="AE151" s="4">
        <v>3</v>
      </c>
      <c r="AF151" s="4">
        <v>3</v>
      </c>
      <c r="AG151" s="4">
        <v>5</v>
      </c>
      <c r="AH151" s="4">
        <v>3</v>
      </c>
      <c r="AI151" s="4">
        <v>3</v>
      </c>
      <c r="AJ151" s="4">
        <v>2</v>
      </c>
      <c r="AK151" s="4">
        <v>4</v>
      </c>
      <c r="AL151" s="4">
        <v>3</v>
      </c>
      <c r="AM151" s="4">
        <v>2</v>
      </c>
      <c r="AN151" s="4">
        <v>4</v>
      </c>
      <c r="AO151" s="4">
        <v>1</v>
      </c>
      <c r="AP151" s="4">
        <v>5</v>
      </c>
      <c r="AQ151" s="4">
        <v>4</v>
      </c>
      <c r="AR151" s="4">
        <v>1</v>
      </c>
      <c r="AS151" s="4">
        <v>3</v>
      </c>
      <c r="AT151" s="4">
        <v>1</v>
      </c>
      <c r="AU151" s="4">
        <v>1</v>
      </c>
      <c r="AV151" s="4">
        <v>3</v>
      </c>
      <c r="AW151" s="4">
        <v>5</v>
      </c>
      <c r="AX151" s="4">
        <v>1</v>
      </c>
      <c r="AY151" s="4">
        <v>2</v>
      </c>
      <c r="AZ151" s="4">
        <v>3</v>
      </c>
      <c r="BA151" s="4">
        <v>3</v>
      </c>
      <c r="BB151" s="4">
        <v>1</v>
      </c>
      <c r="BC151" s="4">
        <v>1</v>
      </c>
      <c r="BD151" s="4">
        <v>3</v>
      </c>
      <c r="BE151" s="4">
        <v>1</v>
      </c>
      <c r="BF151" s="4">
        <v>5</v>
      </c>
      <c r="BG151" s="4">
        <v>1</v>
      </c>
      <c r="BH151" s="4">
        <v>4</v>
      </c>
      <c r="BI151" s="4">
        <v>1</v>
      </c>
      <c r="BJ151" s="4">
        <v>4</v>
      </c>
      <c r="BK151" s="4">
        <v>4</v>
      </c>
      <c r="BL151" s="4">
        <v>4</v>
      </c>
      <c r="BM151" s="4">
        <v>4</v>
      </c>
      <c r="BN151" s="4">
        <v>4</v>
      </c>
      <c r="BO151" s="4">
        <v>3</v>
      </c>
      <c r="BP151" s="4">
        <v>1</v>
      </c>
      <c r="BQ151" s="4">
        <v>4</v>
      </c>
      <c r="BR151" s="4">
        <v>1</v>
      </c>
      <c r="BS151" s="4">
        <v>2</v>
      </c>
      <c r="BT151" s="4">
        <v>1</v>
      </c>
      <c r="BU151" s="4">
        <v>5</v>
      </c>
      <c r="BV151" s="4">
        <v>1</v>
      </c>
      <c r="BW151" s="4">
        <v>5</v>
      </c>
      <c r="BX151" s="4">
        <v>1</v>
      </c>
      <c r="BY151" s="4">
        <v>4</v>
      </c>
      <c r="BZ151" s="4">
        <v>1</v>
      </c>
      <c r="CA151" s="4">
        <v>3</v>
      </c>
      <c r="CB151" s="4">
        <v>4</v>
      </c>
    </row>
    <row r="152" spans="1:80" ht="14" x14ac:dyDescent="0.15">
      <c r="A152" s="20" t="str">
        <f t="shared" si="2"/>
        <v>ValueAlignmentNA[SQ003]</v>
      </c>
      <c r="B152" s="4" t="s">
        <v>979</v>
      </c>
      <c r="C152" s="4">
        <v>3</v>
      </c>
      <c r="D152" s="4">
        <v>3</v>
      </c>
      <c r="E152" s="4">
        <v>3</v>
      </c>
      <c r="F152" s="4">
        <v>2</v>
      </c>
      <c r="G152" s="4">
        <v>3</v>
      </c>
      <c r="H152" s="4">
        <v>3</v>
      </c>
      <c r="I152" s="4">
        <v>1</v>
      </c>
      <c r="J152" s="4">
        <v>2</v>
      </c>
      <c r="K152" s="4">
        <v>4</v>
      </c>
      <c r="L152" s="4">
        <v>3</v>
      </c>
      <c r="M152" s="4">
        <v>3</v>
      </c>
      <c r="N152" s="4">
        <v>2</v>
      </c>
      <c r="O152" s="4">
        <v>3</v>
      </c>
      <c r="P152" s="4">
        <v>4</v>
      </c>
      <c r="Q152" s="4">
        <v>1</v>
      </c>
      <c r="R152" s="4">
        <v>5</v>
      </c>
      <c r="S152" s="4">
        <v>2</v>
      </c>
      <c r="T152" s="4">
        <v>2</v>
      </c>
      <c r="U152" s="4">
        <v>4</v>
      </c>
      <c r="V152" s="4">
        <v>4</v>
      </c>
      <c r="W152" s="4">
        <v>3</v>
      </c>
      <c r="X152" s="4">
        <v>1</v>
      </c>
      <c r="Y152" s="4">
        <v>2</v>
      </c>
      <c r="Z152" s="4">
        <v>1</v>
      </c>
      <c r="AA152" s="4">
        <v>3</v>
      </c>
      <c r="AB152" s="4">
        <v>3</v>
      </c>
      <c r="AC152" s="4">
        <v>2</v>
      </c>
      <c r="AD152" s="4">
        <v>3</v>
      </c>
      <c r="AE152" s="4">
        <v>3</v>
      </c>
      <c r="AF152" s="4">
        <v>4</v>
      </c>
      <c r="AG152" s="4">
        <v>5</v>
      </c>
      <c r="AH152" s="4">
        <v>3</v>
      </c>
      <c r="AI152" s="4">
        <v>4</v>
      </c>
      <c r="AJ152" s="4">
        <v>1</v>
      </c>
      <c r="AK152" s="4">
        <v>4</v>
      </c>
      <c r="AL152" s="4">
        <v>3</v>
      </c>
      <c r="AM152" s="4">
        <v>2</v>
      </c>
      <c r="AN152" s="4">
        <v>2</v>
      </c>
      <c r="AO152" s="4">
        <v>1</v>
      </c>
      <c r="AP152" s="4">
        <v>4</v>
      </c>
      <c r="AQ152" s="4">
        <v>3</v>
      </c>
      <c r="AR152" s="4">
        <v>1</v>
      </c>
      <c r="AS152" s="4">
        <v>3</v>
      </c>
      <c r="AT152" s="4">
        <v>1</v>
      </c>
      <c r="AU152" s="4">
        <v>1</v>
      </c>
      <c r="AV152" s="4">
        <v>4</v>
      </c>
      <c r="AW152" s="4">
        <v>4</v>
      </c>
      <c r="AX152" s="4">
        <v>1</v>
      </c>
      <c r="AY152" s="4">
        <v>2</v>
      </c>
      <c r="AZ152" s="4">
        <v>3</v>
      </c>
      <c r="BA152" s="4">
        <v>4</v>
      </c>
      <c r="BB152" s="4">
        <v>1</v>
      </c>
      <c r="BC152" s="4">
        <v>1</v>
      </c>
      <c r="BD152" s="4">
        <v>3</v>
      </c>
      <c r="BE152" s="4">
        <v>1</v>
      </c>
      <c r="BF152" s="4">
        <v>3</v>
      </c>
      <c r="BG152" s="4">
        <v>1</v>
      </c>
      <c r="BH152" s="4">
        <v>2</v>
      </c>
      <c r="BI152" s="4">
        <v>1</v>
      </c>
      <c r="BJ152" s="4">
        <v>4</v>
      </c>
      <c r="BK152" s="4">
        <v>1</v>
      </c>
      <c r="BL152" s="4">
        <v>1</v>
      </c>
      <c r="BM152" s="4">
        <v>3</v>
      </c>
      <c r="BN152" s="4">
        <v>4</v>
      </c>
      <c r="BO152" s="4">
        <v>3</v>
      </c>
      <c r="BP152" s="4">
        <v>1</v>
      </c>
      <c r="BQ152" s="4">
        <v>3</v>
      </c>
      <c r="BR152" s="4">
        <v>2</v>
      </c>
      <c r="BS152" s="4">
        <v>1</v>
      </c>
      <c r="BT152" s="4">
        <v>1</v>
      </c>
      <c r="BU152" s="4">
        <v>2</v>
      </c>
      <c r="BV152" s="4">
        <v>1</v>
      </c>
      <c r="BW152" s="4">
        <v>4</v>
      </c>
      <c r="BX152" s="4">
        <v>1</v>
      </c>
      <c r="BY152" s="4">
        <v>4</v>
      </c>
      <c r="BZ152" s="4">
        <v>1</v>
      </c>
      <c r="CA152" s="4">
        <v>4</v>
      </c>
      <c r="CB152" s="4">
        <v>4</v>
      </c>
    </row>
    <row r="153" spans="1:80" ht="14" x14ac:dyDescent="0.15">
      <c r="A153" s="20" t="str">
        <f t="shared" si="2"/>
        <v>ValueAlignmentNA[SQ004]</v>
      </c>
      <c r="B153" s="4" t="s">
        <v>980</v>
      </c>
      <c r="C153" s="4">
        <v>3</v>
      </c>
      <c r="D153" s="4">
        <v>3</v>
      </c>
      <c r="E153" s="4">
        <v>3</v>
      </c>
      <c r="F153" s="4">
        <v>1</v>
      </c>
      <c r="G153" s="4">
        <v>3</v>
      </c>
      <c r="H153" s="4">
        <v>2</v>
      </c>
      <c r="I153" s="4">
        <v>1</v>
      </c>
      <c r="J153" s="4">
        <v>4</v>
      </c>
      <c r="K153" s="4">
        <v>3</v>
      </c>
      <c r="L153" s="4">
        <v>3</v>
      </c>
      <c r="M153" s="4">
        <v>2</v>
      </c>
      <c r="N153" s="4">
        <v>3</v>
      </c>
      <c r="O153" s="4">
        <v>1</v>
      </c>
      <c r="P153" s="4">
        <v>3</v>
      </c>
      <c r="Q153" s="4">
        <v>1</v>
      </c>
      <c r="R153" s="4">
        <v>1</v>
      </c>
      <c r="S153" s="4">
        <v>1</v>
      </c>
      <c r="T153" s="4">
        <v>2</v>
      </c>
      <c r="U153" s="4">
        <v>3</v>
      </c>
      <c r="V153" s="4">
        <v>2</v>
      </c>
      <c r="W153" s="4">
        <v>5</v>
      </c>
      <c r="X153" s="4">
        <v>1</v>
      </c>
      <c r="Y153" s="4">
        <v>2</v>
      </c>
      <c r="Z153" s="4">
        <v>1</v>
      </c>
      <c r="AA153" s="4">
        <v>1</v>
      </c>
      <c r="AB153" s="4">
        <v>3</v>
      </c>
      <c r="AC153" s="4">
        <v>2</v>
      </c>
      <c r="AD153" s="4">
        <v>3</v>
      </c>
      <c r="AE153" s="4">
        <v>3</v>
      </c>
      <c r="AF153" s="4">
        <v>3</v>
      </c>
      <c r="AG153" s="4">
        <v>5</v>
      </c>
      <c r="AH153" s="4">
        <v>3</v>
      </c>
      <c r="AI153" s="4">
        <v>3</v>
      </c>
      <c r="AJ153" s="4">
        <v>2</v>
      </c>
      <c r="AK153" s="4">
        <v>4</v>
      </c>
      <c r="AL153" s="4">
        <v>3</v>
      </c>
      <c r="AM153" s="4">
        <v>2</v>
      </c>
      <c r="AN153" s="4">
        <v>3</v>
      </c>
      <c r="AO153" s="4">
        <v>2</v>
      </c>
      <c r="AP153" s="4">
        <v>4</v>
      </c>
      <c r="AQ153" s="4">
        <v>3</v>
      </c>
      <c r="AR153" s="4">
        <v>1</v>
      </c>
      <c r="AS153" s="4">
        <v>3</v>
      </c>
      <c r="AT153" s="4">
        <v>1</v>
      </c>
      <c r="AU153" s="4">
        <v>1</v>
      </c>
      <c r="AV153" s="4">
        <v>3</v>
      </c>
      <c r="AW153" s="4">
        <v>1</v>
      </c>
      <c r="AX153" s="4">
        <v>2</v>
      </c>
      <c r="AY153" s="4">
        <v>2</v>
      </c>
      <c r="AZ153" s="4">
        <v>3</v>
      </c>
      <c r="BA153" s="4">
        <v>3</v>
      </c>
      <c r="BB153" s="4">
        <v>1</v>
      </c>
      <c r="BC153" s="4">
        <v>1</v>
      </c>
      <c r="BD153" s="4">
        <v>3</v>
      </c>
      <c r="BE153" s="4">
        <v>1</v>
      </c>
      <c r="BF153" s="4">
        <v>1</v>
      </c>
      <c r="BG153" s="4">
        <v>5</v>
      </c>
      <c r="BH153" s="4">
        <v>2</v>
      </c>
      <c r="BI153" s="4">
        <v>1</v>
      </c>
      <c r="BJ153" s="4">
        <v>3</v>
      </c>
      <c r="BK153" s="4">
        <v>1</v>
      </c>
      <c r="BL153" s="4">
        <v>3</v>
      </c>
      <c r="BM153" s="4">
        <v>3</v>
      </c>
      <c r="BN153" s="4">
        <v>4</v>
      </c>
      <c r="BO153" s="4">
        <v>2</v>
      </c>
      <c r="BP153" s="4">
        <v>3</v>
      </c>
      <c r="BQ153" s="4">
        <v>3</v>
      </c>
      <c r="BR153" s="4">
        <v>4</v>
      </c>
      <c r="BS153" s="4">
        <v>2</v>
      </c>
      <c r="BT153" s="4">
        <v>3</v>
      </c>
      <c r="BU153" s="4">
        <v>4</v>
      </c>
      <c r="BV153" s="4">
        <v>1</v>
      </c>
      <c r="BW153" s="4">
        <v>1</v>
      </c>
      <c r="BX153" s="4">
        <v>1</v>
      </c>
      <c r="BY153" s="4">
        <v>3</v>
      </c>
      <c r="BZ153" s="4">
        <v>1</v>
      </c>
      <c r="CA153" s="4">
        <v>4</v>
      </c>
      <c r="CB153" s="4">
        <v>4</v>
      </c>
    </row>
    <row r="154" spans="1:80" ht="14" x14ac:dyDescent="0.15">
      <c r="A154" s="20" t="str">
        <f t="shared" si="2"/>
        <v>GlaubwuerdigkeitNA[SQ001]</v>
      </c>
      <c r="B154" s="4" t="s">
        <v>981</v>
      </c>
      <c r="C154" s="4">
        <v>3</v>
      </c>
      <c r="D154" s="4">
        <v>5</v>
      </c>
      <c r="E154" s="4">
        <v>4</v>
      </c>
      <c r="F154" s="4">
        <v>4</v>
      </c>
      <c r="G154" s="4">
        <v>4</v>
      </c>
      <c r="H154" s="4">
        <v>5</v>
      </c>
      <c r="I154" s="4">
        <v>3</v>
      </c>
      <c r="J154" s="4">
        <v>4</v>
      </c>
      <c r="K154" s="4">
        <v>3</v>
      </c>
      <c r="L154" s="4">
        <v>5</v>
      </c>
      <c r="M154" s="4">
        <v>3</v>
      </c>
      <c r="N154" s="4">
        <v>5</v>
      </c>
      <c r="O154" s="4">
        <v>4</v>
      </c>
      <c r="P154" s="4">
        <v>4</v>
      </c>
      <c r="Q154" s="4">
        <v>5</v>
      </c>
      <c r="R154" s="4">
        <v>5</v>
      </c>
      <c r="S154" s="4">
        <v>4</v>
      </c>
      <c r="T154" s="4">
        <v>4</v>
      </c>
      <c r="U154" s="4">
        <v>3</v>
      </c>
      <c r="V154" s="4">
        <v>3</v>
      </c>
      <c r="W154" s="4">
        <v>2</v>
      </c>
      <c r="X154" s="4">
        <v>5</v>
      </c>
      <c r="Y154" s="4">
        <v>4</v>
      </c>
      <c r="Z154" s="4">
        <v>1</v>
      </c>
      <c r="AA154" s="4">
        <v>4</v>
      </c>
      <c r="AB154" s="4">
        <v>5</v>
      </c>
      <c r="AC154" s="4">
        <v>2</v>
      </c>
      <c r="AD154" s="4">
        <v>4</v>
      </c>
      <c r="AE154" s="4">
        <v>4</v>
      </c>
      <c r="AF154" s="4">
        <v>4</v>
      </c>
      <c r="AG154" s="4">
        <v>5</v>
      </c>
      <c r="AH154" s="4">
        <v>4</v>
      </c>
      <c r="AI154" s="4">
        <v>3</v>
      </c>
      <c r="AJ154" s="4">
        <v>5</v>
      </c>
      <c r="AK154" s="4">
        <v>4</v>
      </c>
      <c r="AL154" s="4">
        <v>5</v>
      </c>
      <c r="AM154" s="4">
        <v>4</v>
      </c>
      <c r="AN154" s="4">
        <v>4</v>
      </c>
      <c r="AO154" s="4">
        <v>2</v>
      </c>
      <c r="AP154" s="4">
        <v>4</v>
      </c>
      <c r="AQ154" s="4">
        <v>5</v>
      </c>
      <c r="AR154" s="4">
        <v>5</v>
      </c>
      <c r="AS154" s="4">
        <v>4</v>
      </c>
      <c r="AT154" s="4">
        <v>4</v>
      </c>
      <c r="AU154" s="4">
        <v>1</v>
      </c>
      <c r="AV154" s="4">
        <v>4</v>
      </c>
      <c r="AW154" s="4">
        <v>5</v>
      </c>
      <c r="AX154" s="4">
        <v>4</v>
      </c>
      <c r="AY154" s="4">
        <v>4</v>
      </c>
      <c r="AZ154" s="4">
        <v>5</v>
      </c>
      <c r="BA154" s="4">
        <v>4</v>
      </c>
      <c r="BB154" s="4">
        <v>5</v>
      </c>
      <c r="BC154" s="4">
        <v>4</v>
      </c>
      <c r="BD154" s="4">
        <v>2</v>
      </c>
      <c r="BE154" s="4">
        <v>3</v>
      </c>
      <c r="BF154" s="4">
        <v>4</v>
      </c>
      <c r="BG154" s="4">
        <v>2</v>
      </c>
      <c r="BH154" s="4">
        <v>2</v>
      </c>
      <c r="BI154" s="4">
        <v>4</v>
      </c>
      <c r="BJ154" s="4">
        <v>4</v>
      </c>
      <c r="BK154" s="4">
        <v>4</v>
      </c>
      <c r="BL154" s="4">
        <v>5</v>
      </c>
      <c r="BM154" s="4">
        <v>3</v>
      </c>
      <c r="BN154" s="4">
        <v>4</v>
      </c>
      <c r="BO154" s="4">
        <v>4</v>
      </c>
      <c r="BP154" s="4">
        <v>4</v>
      </c>
      <c r="BQ154" s="4">
        <v>4</v>
      </c>
      <c r="BR154" s="4">
        <v>4</v>
      </c>
      <c r="BS154" s="4">
        <v>4</v>
      </c>
      <c r="BT154" s="4">
        <v>4</v>
      </c>
      <c r="BU154" s="4">
        <v>4</v>
      </c>
      <c r="BV154" s="4">
        <v>5</v>
      </c>
      <c r="BW154" s="4">
        <v>5</v>
      </c>
      <c r="BX154" s="4">
        <v>2</v>
      </c>
      <c r="BY154" s="4">
        <v>5</v>
      </c>
      <c r="BZ154" s="4">
        <v>3</v>
      </c>
      <c r="CA154" s="4">
        <v>4</v>
      </c>
      <c r="CB154" s="4">
        <v>5</v>
      </c>
    </row>
    <row r="155" spans="1:80" ht="14" x14ac:dyDescent="0.15">
      <c r="A155" s="20" t="str">
        <f t="shared" si="2"/>
        <v>GlaubwuerdigkeitNA[SQ002]</v>
      </c>
      <c r="B155" s="4" t="s">
        <v>982</v>
      </c>
      <c r="C155" s="4">
        <v>3</v>
      </c>
      <c r="D155" s="4">
        <v>3</v>
      </c>
      <c r="E155" s="4">
        <v>4</v>
      </c>
      <c r="F155" s="4">
        <v>5</v>
      </c>
      <c r="G155" s="4">
        <v>3</v>
      </c>
      <c r="H155" s="4">
        <v>5</v>
      </c>
      <c r="I155" s="4">
        <v>3</v>
      </c>
      <c r="J155" s="4">
        <v>4</v>
      </c>
      <c r="K155" s="4">
        <v>4</v>
      </c>
      <c r="L155" s="4">
        <v>5</v>
      </c>
      <c r="M155" s="4">
        <v>3</v>
      </c>
      <c r="N155" s="4">
        <v>5</v>
      </c>
      <c r="O155" s="4">
        <v>3</v>
      </c>
      <c r="P155" s="4">
        <v>4</v>
      </c>
      <c r="Q155" s="4">
        <v>5</v>
      </c>
      <c r="R155" s="4">
        <v>5</v>
      </c>
      <c r="S155" s="4">
        <v>3</v>
      </c>
      <c r="T155" s="4">
        <v>4</v>
      </c>
      <c r="U155" s="4">
        <v>4</v>
      </c>
      <c r="V155" s="4">
        <v>3</v>
      </c>
      <c r="W155" s="4">
        <v>3</v>
      </c>
      <c r="X155" s="4">
        <v>5</v>
      </c>
      <c r="Y155" s="4">
        <v>4</v>
      </c>
      <c r="Z155" s="4">
        <v>2</v>
      </c>
      <c r="AA155" s="4">
        <v>3</v>
      </c>
      <c r="AB155" s="4">
        <v>5</v>
      </c>
      <c r="AC155" s="4">
        <v>3</v>
      </c>
      <c r="AD155" s="4">
        <v>5</v>
      </c>
      <c r="AE155" s="4">
        <v>3</v>
      </c>
      <c r="AF155" s="4">
        <v>4</v>
      </c>
      <c r="AG155" s="4">
        <v>5</v>
      </c>
      <c r="AH155" s="4">
        <v>4</v>
      </c>
      <c r="AI155" s="4">
        <v>3</v>
      </c>
      <c r="AJ155" s="4">
        <v>5</v>
      </c>
      <c r="AK155" s="4">
        <v>4</v>
      </c>
      <c r="AL155" s="4">
        <v>5</v>
      </c>
      <c r="AM155" s="4">
        <v>4</v>
      </c>
      <c r="AN155" s="4">
        <v>4</v>
      </c>
      <c r="AO155" s="4">
        <v>5</v>
      </c>
      <c r="AP155" s="4">
        <v>5</v>
      </c>
      <c r="AQ155" s="4">
        <v>5</v>
      </c>
      <c r="AR155" s="4">
        <v>5</v>
      </c>
      <c r="AS155" s="4">
        <v>3</v>
      </c>
      <c r="AT155" s="4">
        <v>2</v>
      </c>
      <c r="AU155" s="4">
        <v>1</v>
      </c>
      <c r="AV155" s="4">
        <v>4</v>
      </c>
      <c r="AW155" s="4">
        <v>5</v>
      </c>
      <c r="AX155" s="4">
        <v>4</v>
      </c>
      <c r="AY155" s="4">
        <v>4</v>
      </c>
      <c r="AZ155" s="4">
        <v>5</v>
      </c>
      <c r="BA155" s="4">
        <v>4</v>
      </c>
      <c r="BB155" s="4">
        <v>4</v>
      </c>
      <c r="BC155" s="4">
        <v>4</v>
      </c>
      <c r="BD155" s="4">
        <v>2</v>
      </c>
      <c r="BE155" s="4">
        <v>3</v>
      </c>
      <c r="BF155" s="4">
        <v>4</v>
      </c>
      <c r="BG155" s="4">
        <v>3</v>
      </c>
      <c r="BH155" s="4">
        <v>2</v>
      </c>
      <c r="BI155" s="4">
        <v>4</v>
      </c>
      <c r="BJ155" s="4">
        <v>4</v>
      </c>
      <c r="BK155" s="4">
        <v>5</v>
      </c>
      <c r="BL155" s="4">
        <v>4</v>
      </c>
      <c r="BM155" s="4">
        <v>4</v>
      </c>
      <c r="BN155" s="4">
        <v>4</v>
      </c>
      <c r="BO155" s="4">
        <v>4</v>
      </c>
      <c r="BP155" s="4">
        <v>4</v>
      </c>
      <c r="BQ155" s="4">
        <v>4</v>
      </c>
      <c r="BR155" s="4">
        <v>4</v>
      </c>
      <c r="BS155" s="4">
        <v>4</v>
      </c>
      <c r="BT155" s="4">
        <v>4</v>
      </c>
      <c r="BU155" s="4">
        <v>5</v>
      </c>
      <c r="BV155" s="4">
        <v>5</v>
      </c>
      <c r="BW155" s="4">
        <v>5</v>
      </c>
      <c r="BX155" s="4">
        <v>1</v>
      </c>
      <c r="BY155" s="4">
        <v>4</v>
      </c>
      <c r="BZ155" s="4">
        <v>4</v>
      </c>
      <c r="CA155" s="4">
        <v>4</v>
      </c>
      <c r="CB155" s="4">
        <v>5</v>
      </c>
    </row>
    <row r="156" spans="1:80" ht="14" x14ac:dyDescent="0.15">
      <c r="A156" s="20" t="str">
        <f t="shared" si="2"/>
        <v>GlaubwuerdigkeitNA[SQ003]</v>
      </c>
      <c r="B156" s="4" t="s">
        <v>983</v>
      </c>
      <c r="C156" s="4">
        <v>3</v>
      </c>
      <c r="D156" s="4">
        <v>3</v>
      </c>
      <c r="E156" s="4">
        <v>4</v>
      </c>
      <c r="F156" s="4">
        <v>5</v>
      </c>
      <c r="G156" s="4">
        <v>3</v>
      </c>
      <c r="H156" s="4">
        <v>5</v>
      </c>
      <c r="I156" s="4">
        <v>3</v>
      </c>
      <c r="J156" s="4">
        <v>4</v>
      </c>
      <c r="K156" s="4">
        <v>4</v>
      </c>
      <c r="L156" s="4">
        <v>5</v>
      </c>
      <c r="M156" s="4">
        <v>3</v>
      </c>
      <c r="N156" s="4">
        <v>5</v>
      </c>
      <c r="O156" s="4">
        <v>2</v>
      </c>
      <c r="P156" s="4">
        <v>4</v>
      </c>
      <c r="Q156" s="4">
        <v>5</v>
      </c>
      <c r="R156" s="4">
        <v>4</v>
      </c>
      <c r="S156" s="4">
        <v>4</v>
      </c>
      <c r="T156" s="4">
        <v>3</v>
      </c>
      <c r="U156" s="4">
        <v>4</v>
      </c>
      <c r="V156" s="4">
        <v>3</v>
      </c>
      <c r="W156" s="4">
        <v>2</v>
      </c>
      <c r="X156" s="4">
        <v>5</v>
      </c>
      <c r="Y156" s="4">
        <v>4</v>
      </c>
      <c r="Z156" s="4">
        <v>2</v>
      </c>
      <c r="AA156" s="4">
        <v>4</v>
      </c>
      <c r="AB156" s="4">
        <v>5</v>
      </c>
      <c r="AC156" s="4">
        <v>3</v>
      </c>
      <c r="AD156" s="4">
        <v>4</v>
      </c>
      <c r="AE156" s="4">
        <v>4</v>
      </c>
      <c r="AF156" s="4">
        <v>5</v>
      </c>
      <c r="AG156" s="4">
        <v>5</v>
      </c>
      <c r="AH156" s="4">
        <v>4</v>
      </c>
      <c r="AI156" s="4">
        <v>3</v>
      </c>
      <c r="AJ156" s="4">
        <v>5</v>
      </c>
      <c r="AK156" s="4">
        <v>3</v>
      </c>
      <c r="AL156" s="4">
        <v>5</v>
      </c>
      <c r="AM156" s="4">
        <v>4</v>
      </c>
      <c r="AN156" s="4">
        <v>4</v>
      </c>
      <c r="AO156" s="4">
        <v>5</v>
      </c>
      <c r="AP156" s="4">
        <v>5</v>
      </c>
      <c r="AQ156" s="4">
        <v>5</v>
      </c>
      <c r="AR156" s="4">
        <v>4</v>
      </c>
      <c r="AS156" s="4">
        <v>4</v>
      </c>
      <c r="AT156" s="4">
        <v>3</v>
      </c>
      <c r="AU156" s="4">
        <v>1</v>
      </c>
      <c r="AV156" s="4">
        <v>4</v>
      </c>
      <c r="AW156" s="4">
        <v>5</v>
      </c>
      <c r="AX156" s="4">
        <v>4</v>
      </c>
      <c r="AY156" s="4">
        <v>4</v>
      </c>
      <c r="AZ156" s="4">
        <v>4</v>
      </c>
      <c r="BA156" s="4">
        <v>4</v>
      </c>
      <c r="BB156" s="4">
        <v>5</v>
      </c>
      <c r="BC156" s="4">
        <v>4</v>
      </c>
      <c r="BD156" s="4">
        <v>2</v>
      </c>
      <c r="BE156" s="4">
        <v>3</v>
      </c>
      <c r="BF156" s="4">
        <v>5</v>
      </c>
      <c r="BG156" s="4">
        <v>1</v>
      </c>
      <c r="BH156" s="4">
        <v>3</v>
      </c>
      <c r="BI156" s="4">
        <v>4</v>
      </c>
      <c r="BJ156" s="4">
        <v>4</v>
      </c>
      <c r="BK156" s="4">
        <v>5</v>
      </c>
      <c r="BL156" s="4">
        <v>5</v>
      </c>
      <c r="BM156" s="4">
        <v>4</v>
      </c>
      <c r="BN156" s="4">
        <v>4</v>
      </c>
      <c r="BO156" s="4">
        <v>4</v>
      </c>
      <c r="BP156" s="4">
        <v>4</v>
      </c>
      <c r="BQ156" s="4">
        <v>4</v>
      </c>
      <c r="BR156" s="4">
        <v>3</v>
      </c>
      <c r="BS156" s="4">
        <v>4</v>
      </c>
      <c r="BT156" s="4">
        <v>4</v>
      </c>
      <c r="BU156" s="4">
        <v>4</v>
      </c>
      <c r="BV156" s="4">
        <v>5</v>
      </c>
      <c r="BW156" s="4">
        <v>5</v>
      </c>
      <c r="BX156" s="4">
        <v>2</v>
      </c>
      <c r="BY156" s="4">
        <v>5</v>
      </c>
      <c r="BZ156" s="4">
        <v>2</v>
      </c>
      <c r="CA156" s="4">
        <v>4</v>
      </c>
      <c r="CB156" s="4">
        <v>5</v>
      </c>
    </row>
    <row r="157" spans="1:80" ht="14" x14ac:dyDescent="0.15">
      <c r="A157" s="20" t="str">
        <f t="shared" si="2"/>
        <v>GlaubwuerdigkeitNA[SQ004]</v>
      </c>
      <c r="B157" s="4" t="s">
        <v>984</v>
      </c>
      <c r="C157" s="4">
        <v>3</v>
      </c>
      <c r="D157" s="4">
        <v>5</v>
      </c>
      <c r="E157" s="4">
        <v>4</v>
      </c>
      <c r="F157" s="4">
        <v>5</v>
      </c>
      <c r="G157" s="4">
        <v>3</v>
      </c>
      <c r="H157" s="4">
        <v>5</v>
      </c>
      <c r="I157" s="4">
        <v>3</v>
      </c>
      <c r="J157" s="4">
        <v>3</v>
      </c>
      <c r="K157" s="4">
        <v>3</v>
      </c>
      <c r="L157" s="4">
        <v>3</v>
      </c>
      <c r="M157" s="4">
        <v>2</v>
      </c>
      <c r="N157" s="4">
        <v>5</v>
      </c>
      <c r="O157" s="4">
        <v>4</v>
      </c>
      <c r="P157" s="4">
        <v>5</v>
      </c>
      <c r="Q157" s="4">
        <v>4</v>
      </c>
      <c r="R157" s="4">
        <v>5</v>
      </c>
      <c r="S157" s="4">
        <v>3</v>
      </c>
      <c r="T157" s="4">
        <v>3</v>
      </c>
      <c r="U157" s="4">
        <v>4</v>
      </c>
      <c r="V157" s="4">
        <v>4</v>
      </c>
      <c r="W157" s="4">
        <v>2</v>
      </c>
      <c r="X157" s="4">
        <v>5</v>
      </c>
      <c r="Y157" s="4">
        <v>4</v>
      </c>
      <c r="Z157" s="4">
        <v>2</v>
      </c>
      <c r="AA157" s="4">
        <v>3</v>
      </c>
      <c r="AB157" s="4">
        <v>4</v>
      </c>
      <c r="AC157" s="4">
        <v>4</v>
      </c>
      <c r="AD157" s="4">
        <v>4</v>
      </c>
      <c r="AE157" s="4">
        <v>3</v>
      </c>
      <c r="AF157" s="4">
        <v>4</v>
      </c>
      <c r="AG157" s="4">
        <v>5</v>
      </c>
      <c r="AH157" s="4">
        <v>4</v>
      </c>
      <c r="AI157" s="4">
        <v>4</v>
      </c>
      <c r="AJ157" s="4">
        <v>4</v>
      </c>
      <c r="AK157" s="4">
        <v>3</v>
      </c>
      <c r="AL157" s="4">
        <v>5</v>
      </c>
      <c r="AM157" s="4">
        <v>4</v>
      </c>
      <c r="AN157" s="4">
        <v>3</v>
      </c>
      <c r="AO157" s="4">
        <v>4</v>
      </c>
      <c r="AP157" s="4">
        <v>4</v>
      </c>
      <c r="AQ157" s="4">
        <v>5</v>
      </c>
      <c r="AR157" s="4">
        <v>4</v>
      </c>
      <c r="AS157" s="4">
        <v>4</v>
      </c>
      <c r="AT157" s="4">
        <v>3</v>
      </c>
      <c r="AU157" s="4">
        <v>2</v>
      </c>
      <c r="AV157" s="4">
        <v>4</v>
      </c>
      <c r="AW157" s="4">
        <v>5</v>
      </c>
      <c r="AX157" s="4">
        <v>4</v>
      </c>
      <c r="AY157" s="4">
        <v>4</v>
      </c>
      <c r="AZ157" s="4">
        <v>4</v>
      </c>
      <c r="BA157" s="4">
        <v>4</v>
      </c>
      <c r="BB157" s="4">
        <v>4</v>
      </c>
      <c r="BC157" s="4">
        <v>4</v>
      </c>
      <c r="BD157" s="4">
        <v>2</v>
      </c>
      <c r="BE157" s="4">
        <v>4</v>
      </c>
      <c r="BF157" s="4">
        <v>4</v>
      </c>
      <c r="BG157" s="4">
        <v>4</v>
      </c>
      <c r="BH157" s="4">
        <v>4</v>
      </c>
      <c r="BI157" s="4">
        <v>4</v>
      </c>
      <c r="BJ157" s="4">
        <v>4</v>
      </c>
      <c r="BK157" s="4">
        <v>5</v>
      </c>
      <c r="BL157" s="4">
        <v>4</v>
      </c>
      <c r="BM157" s="4">
        <v>4</v>
      </c>
      <c r="BN157" s="4">
        <v>4</v>
      </c>
      <c r="BO157" s="4">
        <v>5</v>
      </c>
      <c r="BP157" s="4">
        <v>3</v>
      </c>
      <c r="BQ157" s="4">
        <v>4</v>
      </c>
      <c r="BR157" s="4">
        <v>4</v>
      </c>
      <c r="BS157" s="4">
        <v>4</v>
      </c>
      <c r="BT157" s="4">
        <v>4</v>
      </c>
      <c r="BU157" s="4">
        <v>4</v>
      </c>
      <c r="BV157" s="4">
        <v>5</v>
      </c>
      <c r="BW157" s="4">
        <v>5</v>
      </c>
      <c r="BX157" s="4">
        <v>2</v>
      </c>
      <c r="BY157" s="4">
        <v>4</v>
      </c>
      <c r="BZ157" s="4">
        <v>2</v>
      </c>
      <c r="CA157" s="4">
        <v>5</v>
      </c>
      <c r="CB157" s="4">
        <v>5</v>
      </c>
    </row>
    <row r="158" spans="1:80" ht="14" x14ac:dyDescent="0.15">
      <c r="A158" s="20" t="str">
        <f t="shared" si="2"/>
        <v>GlaubwuerdigkeitNA[SQ005]</v>
      </c>
      <c r="B158" s="4" t="s">
        <v>985</v>
      </c>
      <c r="C158" s="4">
        <v>3</v>
      </c>
      <c r="D158" s="4">
        <v>5</v>
      </c>
      <c r="E158" s="4">
        <v>4</v>
      </c>
      <c r="F158" s="4">
        <v>3</v>
      </c>
      <c r="G158" s="4">
        <v>3</v>
      </c>
      <c r="H158" s="4">
        <v>5</v>
      </c>
      <c r="I158" s="4">
        <v>2</v>
      </c>
      <c r="J158" s="4">
        <v>3</v>
      </c>
      <c r="K158" s="4">
        <v>3</v>
      </c>
      <c r="L158" s="4">
        <v>5</v>
      </c>
      <c r="M158" s="4">
        <v>3</v>
      </c>
      <c r="N158" s="4">
        <v>5</v>
      </c>
      <c r="O158" s="4">
        <v>3</v>
      </c>
      <c r="P158" s="4">
        <v>3</v>
      </c>
      <c r="Q158" s="4">
        <v>4</v>
      </c>
      <c r="R158" s="4">
        <v>5</v>
      </c>
      <c r="S158" s="4">
        <v>3</v>
      </c>
      <c r="T158" s="4">
        <v>3</v>
      </c>
      <c r="U158" s="4">
        <v>2</v>
      </c>
      <c r="V158" s="4">
        <v>4</v>
      </c>
      <c r="W158" s="4">
        <v>1</v>
      </c>
      <c r="X158" s="4">
        <v>5</v>
      </c>
      <c r="Y158" s="4">
        <v>4</v>
      </c>
      <c r="Z158" s="4">
        <v>1</v>
      </c>
      <c r="AA158" s="4">
        <v>3</v>
      </c>
      <c r="AB158" s="4">
        <v>4</v>
      </c>
      <c r="AC158" s="4">
        <v>4</v>
      </c>
      <c r="AD158" s="4">
        <v>4</v>
      </c>
      <c r="AE158" s="4">
        <v>4</v>
      </c>
      <c r="AF158" s="4">
        <v>4</v>
      </c>
      <c r="AG158" s="4">
        <v>5</v>
      </c>
      <c r="AH158" s="4">
        <v>4</v>
      </c>
      <c r="AI158" s="4">
        <v>3</v>
      </c>
      <c r="AJ158" s="4">
        <v>4</v>
      </c>
      <c r="AK158" s="4">
        <v>3</v>
      </c>
      <c r="AL158" s="4">
        <v>5</v>
      </c>
      <c r="AM158" s="4">
        <v>4</v>
      </c>
      <c r="AN158" s="4">
        <v>2</v>
      </c>
      <c r="AO158" s="4">
        <v>2</v>
      </c>
      <c r="AP158" s="4">
        <v>3</v>
      </c>
      <c r="AQ158" s="4">
        <v>4</v>
      </c>
      <c r="AR158" s="4">
        <v>4</v>
      </c>
      <c r="AS158" s="4">
        <v>3</v>
      </c>
      <c r="AT158" s="4">
        <v>3</v>
      </c>
      <c r="AU158" s="4">
        <v>2</v>
      </c>
      <c r="AV158" s="4">
        <v>4</v>
      </c>
      <c r="AW158" s="4">
        <v>4</v>
      </c>
      <c r="AX158" s="4">
        <v>4</v>
      </c>
      <c r="AY158" s="4">
        <v>4</v>
      </c>
      <c r="AZ158" s="4">
        <v>3</v>
      </c>
      <c r="BA158" s="4">
        <v>4</v>
      </c>
      <c r="BB158" s="4">
        <v>4</v>
      </c>
      <c r="BC158" s="4">
        <v>4</v>
      </c>
      <c r="BD158" s="4">
        <v>2</v>
      </c>
      <c r="BE158" s="4">
        <v>3</v>
      </c>
      <c r="BF158" s="4">
        <v>4</v>
      </c>
      <c r="BG158" s="4">
        <v>2</v>
      </c>
      <c r="BH158" s="4">
        <v>3</v>
      </c>
      <c r="BI158" s="4">
        <v>4</v>
      </c>
      <c r="BJ158" s="4">
        <v>3</v>
      </c>
      <c r="BK158" s="4">
        <v>5</v>
      </c>
      <c r="BL158" s="4">
        <v>4</v>
      </c>
      <c r="BM158" s="4">
        <v>4</v>
      </c>
      <c r="BN158" s="4">
        <v>4</v>
      </c>
      <c r="BO158" s="4">
        <v>4</v>
      </c>
      <c r="BP158" s="4">
        <v>3</v>
      </c>
      <c r="BQ158" s="4">
        <v>4</v>
      </c>
      <c r="BR158" s="4">
        <v>3</v>
      </c>
      <c r="BS158" s="4">
        <v>3</v>
      </c>
      <c r="BT158" s="4">
        <v>4</v>
      </c>
      <c r="BU158" s="4">
        <v>4</v>
      </c>
      <c r="BV158" s="4">
        <v>5</v>
      </c>
      <c r="BW158" s="4">
        <v>5</v>
      </c>
      <c r="BX158" s="4">
        <v>2</v>
      </c>
      <c r="BY158" s="4">
        <v>4</v>
      </c>
      <c r="BZ158" s="4">
        <v>2</v>
      </c>
      <c r="CA158" s="4">
        <v>5</v>
      </c>
      <c r="CB158" s="4">
        <v>5</v>
      </c>
    </row>
    <row r="159" spans="1:80" ht="14" x14ac:dyDescent="0.15">
      <c r="A159" s="20" t="str">
        <f t="shared" si="2"/>
        <v>GlaubwuerdigkeitNA[SQ006]</v>
      </c>
      <c r="B159" s="4" t="s">
        <v>986</v>
      </c>
      <c r="C159" s="4">
        <v>3</v>
      </c>
      <c r="D159" s="4">
        <v>5</v>
      </c>
      <c r="E159" s="4">
        <v>3</v>
      </c>
      <c r="F159" s="4">
        <v>4</v>
      </c>
      <c r="G159" s="4">
        <v>3</v>
      </c>
      <c r="H159" s="4">
        <v>4</v>
      </c>
      <c r="I159" s="4">
        <v>3</v>
      </c>
      <c r="J159" s="4">
        <v>3</v>
      </c>
      <c r="K159" s="4">
        <v>5</v>
      </c>
      <c r="L159" s="4">
        <v>4</v>
      </c>
      <c r="M159" s="4">
        <v>2</v>
      </c>
      <c r="N159" s="4">
        <v>5</v>
      </c>
      <c r="O159" s="4">
        <v>4</v>
      </c>
      <c r="P159" s="4">
        <v>4</v>
      </c>
      <c r="Q159" s="4">
        <v>5</v>
      </c>
      <c r="R159" s="4">
        <v>5</v>
      </c>
      <c r="S159" s="4">
        <v>3</v>
      </c>
      <c r="T159" s="4">
        <v>3</v>
      </c>
      <c r="U159" s="4">
        <v>3</v>
      </c>
      <c r="V159" s="4">
        <v>4</v>
      </c>
      <c r="W159" s="4">
        <v>1</v>
      </c>
      <c r="X159" s="4">
        <v>5</v>
      </c>
      <c r="Y159" s="4">
        <v>4</v>
      </c>
      <c r="Z159" s="4">
        <v>2</v>
      </c>
      <c r="AA159" s="4">
        <v>3</v>
      </c>
      <c r="AB159" s="4">
        <v>4</v>
      </c>
      <c r="AC159" s="4">
        <v>4</v>
      </c>
      <c r="AD159" s="4">
        <v>4</v>
      </c>
      <c r="AE159" s="4">
        <v>4</v>
      </c>
      <c r="AF159" s="4">
        <v>4</v>
      </c>
      <c r="AG159" s="4">
        <v>5</v>
      </c>
      <c r="AH159" s="4">
        <v>4</v>
      </c>
      <c r="AI159" s="4">
        <v>4</v>
      </c>
      <c r="AJ159" s="4">
        <v>4</v>
      </c>
      <c r="AK159" s="4">
        <v>4</v>
      </c>
      <c r="AL159" s="4">
        <v>5</v>
      </c>
      <c r="AM159" s="4">
        <v>4</v>
      </c>
      <c r="AN159" s="4">
        <v>4</v>
      </c>
      <c r="AO159" s="4">
        <v>4</v>
      </c>
      <c r="AP159" s="4">
        <v>4</v>
      </c>
      <c r="AQ159" s="4">
        <v>5</v>
      </c>
      <c r="AR159" s="4">
        <v>4</v>
      </c>
      <c r="AS159" s="4">
        <v>3</v>
      </c>
      <c r="AT159" s="4">
        <v>4</v>
      </c>
      <c r="AU159" s="4">
        <v>2</v>
      </c>
      <c r="AV159" s="4">
        <v>4</v>
      </c>
      <c r="AW159" s="4">
        <v>4</v>
      </c>
      <c r="AX159" s="4">
        <v>4</v>
      </c>
      <c r="AY159" s="4">
        <v>4</v>
      </c>
      <c r="AZ159" s="4">
        <v>4</v>
      </c>
      <c r="BA159" s="4">
        <v>4</v>
      </c>
      <c r="BB159" s="4">
        <v>4</v>
      </c>
      <c r="BC159" s="4">
        <v>4</v>
      </c>
      <c r="BD159" s="4">
        <v>3</v>
      </c>
      <c r="BE159" s="4">
        <v>3</v>
      </c>
      <c r="BF159" s="4">
        <v>4</v>
      </c>
      <c r="BG159" s="4">
        <v>4</v>
      </c>
      <c r="BH159" s="4">
        <v>4</v>
      </c>
      <c r="BI159" s="4">
        <v>4</v>
      </c>
      <c r="BJ159" s="4">
        <v>3</v>
      </c>
      <c r="BK159" s="4">
        <v>5</v>
      </c>
      <c r="BL159" s="4">
        <v>5</v>
      </c>
      <c r="BM159" s="4">
        <v>4</v>
      </c>
      <c r="BN159" s="4">
        <v>4</v>
      </c>
      <c r="BO159" s="4">
        <v>5</v>
      </c>
      <c r="BP159" s="4">
        <v>4</v>
      </c>
      <c r="BQ159" s="4">
        <v>4</v>
      </c>
      <c r="BR159" s="4">
        <v>3</v>
      </c>
      <c r="BS159" s="4">
        <v>4</v>
      </c>
      <c r="BT159" s="4">
        <v>3</v>
      </c>
      <c r="BU159" s="4">
        <v>4</v>
      </c>
      <c r="BV159" s="4">
        <v>5</v>
      </c>
      <c r="BW159" s="4">
        <v>5</v>
      </c>
      <c r="BX159" s="4">
        <v>2</v>
      </c>
      <c r="BY159" s="4">
        <v>4</v>
      </c>
      <c r="BZ159" s="4">
        <v>4</v>
      </c>
      <c r="CA159" s="4">
        <v>5</v>
      </c>
      <c r="CB159" s="4">
        <v>5</v>
      </c>
    </row>
    <row r="160" spans="1:80" ht="14" x14ac:dyDescent="0.15">
      <c r="A160" s="20" t="str">
        <f t="shared" si="2"/>
        <v>GlaubwuerdigkeitNA[SQ007]</v>
      </c>
      <c r="B160" s="4" t="s">
        <v>987</v>
      </c>
      <c r="C160" s="4">
        <v>3</v>
      </c>
      <c r="D160" s="4">
        <v>5</v>
      </c>
      <c r="E160" s="4">
        <v>4</v>
      </c>
      <c r="F160" s="4">
        <v>3</v>
      </c>
      <c r="G160" s="4">
        <v>3</v>
      </c>
      <c r="H160" s="4">
        <v>3</v>
      </c>
      <c r="I160" s="4">
        <v>2</v>
      </c>
      <c r="J160" s="4">
        <v>3</v>
      </c>
      <c r="K160" s="4">
        <v>4</v>
      </c>
      <c r="L160" s="4">
        <v>3</v>
      </c>
      <c r="M160" s="4">
        <v>3</v>
      </c>
      <c r="N160" s="4">
        <v>5</v>
      </c>
      <c r="O160" s="4">
        <v>4</v>
      </c>
      <c r="P160" s="4">
        <v>4</v>
      </c>
      <c r="Q160" s="4">
        <v>5</v>
      </c>
      <c r="R160" s="4">
        <v>5</v>
      </c>
      <c r="S160" s="4">
        <v>3</v>
      </c>
      <c r="T160" s="4">
        <v>3</v>
      </c>
      <c r="U160" s="4">
        <v>3</v>
      </c>
      <c r="V160" s="4">
        <v>2</v>
      </c>
      <c r="W160" s="4">
        <v>1</v>
      </c>
      <c r="X160" s="4">
        <v>5</v>
      </c>
      <c r="Y160" s="4">
        <v>4</v>
      </c>
      <c r="Z160" s="4">
        <v>1</v>
      </c>
      <c r="AA160" s="4">
        <v>3</v>
      </c>
      <c r="AB160" s="4">
        <v>4</v>
      </c>
      <c r="AC160" s="4">
        <v>4</v>
      </c>
      <c r="AD160" s="4">
        <v>4</v>
      </c>
      <c r="AE160" s="4">
        <v>3</v>
      </c>
      <c r="AF160" s="4">
        <v>4</v>
      </c>
      <c r="AG160" s="4">
        <v>5</v>
      </c>
      <c r="AH160" s="4">
        <v>3</v>
      </c>
      <c r="AI160" s="4">
        <v>4</v>
      </c>
      <c r="AJ160" s="4">
        <v>4</v>
      </c>
      <c r="AK160" s="4">
        <v>3</v>
      </c>
      <c r="AL160" s="4">
        <v>4</v>
      </c>
      <c r="AM160" s="4">
        <v>4</v>
      </c>
      <c r="AN160" s="4">
        <v>4</v>
      </c>
      <c r="AO160" s="4">
        <v>2</v>
      </c>
      <c r="AP160" s="4">
        <v>4</v>
      </c>
      <c r="AQ160" s="4">
        <v>5</v>
      </c>
      <c r="AR160" s="4">
        <v>5</v>
      </c>
      <c r="AS160" s="4">
        <v>2</v>
      </c>
      <c r="AT160" s="4">
        <v>2</v>
      </c>
      <c r="AU160" s="4">
        <v>1</v>
      </c>
      <c r="AV160" s="4">
        <v>4</v>
      </c>
      <c r="AW160" s="4">
        <v>5</v>
      </c>
      <c r="AX160" s="4">
        <v>4</v>
      </c>
      <c r="AY160" s="4">
        <v>4</v>
      </c>
      <c r="AZ160" s="4">
        <v>4</v>
      </c>
      <c r="BA160" s="4">
        <v>4</v>
      </c>
      <c r="BB160" s="4">
        <v>5</v>
      </c>
      <c r="BC160" s="4">
        <v>4</v>
      </c>
      <c r="BD160" s="4">
        <v>2</v>
      </c>
      <c r="BE160" s="4">
        <v>2</v>
      </c>
      <c r="BF160" s="4">
        <v>4</v>
      </c>
      <c r="BG160" s="4">
        <v>2</v>
      </c>
      <c r="BH160" s="4">
        <v>3</v>
      </c>
      <c r="BI160" s="4">
        <v>4</v>
      </c>
      <c r="BJ160" s="4">
        <v>4</v>
      </c>
      <c r="BK160" s="4">
        <v>4</v>
      </c>
      <c r="BL160" s="4">
        <v>5</v>
      </c>
      <c r="BM160" s="4">
        <v>4</v>
      </c>
      <c r="BN160" s="4">
        <v>4</v>
      </c>
      <c r="BO160" s="4">
        <v>4</v>
      </c>
      <c r="BP160" s="4">
        <v>4</v>
      </c>
      <c r="BQ160" s="4">
        <v>3</v>
      </c>
      <c r="BR160" s="4">
        <v>3</v>
      </c>
      <c r="BS160" s="4">
        <v>4</v>
      </c>
      <c r="BT160" s="4">
        <v>4</v>
      </c>
      <c r="BU160" s="4">
        <v>5</v>
      </c>
      <c r="BV160" s="4">
        <v>5</v>
      </c>
      <c r="BW160" s="4">
        <v>4</v>
      </c>
      <c r="BX160" s="4">
        <v>1</v>
      </c>
      <c r="BY160" s="4">
        <v>5</v>
      </c>
      <c r="BZ160" s="4">
        <v>1</v>
      </c>
      <c r="CA160" s="4">
        <v>4</v>
      </c>
      <c r="CB160" s="4">
        <v>5</v>
      </c>
    </row>
    <row r="161" spans="1:80" ht="14" x14ac:dyDescent="0.15">
      <c r="A161" s="20" t="str">
        <f t="shared" si="2"/>
        <v>TransparenzNA[SQ001]</v>
      </c>
      <c r="B161" s="4" t="s">
        <v>988</v>
      </c>
      <c r="C161" s="4">
        <v>3</v>
      </c>
      <c r="D161" s="4">
        <v>5</v>
      </c>
      <c r="E161" s="4">
        <v>4</v>
      </c>
      <c r="F161" s="4">
        <v>5</v>
      </c>
      <c r="G161" s="4">
        <v>2</v>
      </c>
      <c r="H161" s="4">
        <v>4</v>
      </c>
      <c r="I161" s="4">
        <v>4</v>
      </c>
      <c r="J161" s="4">
        <v>5</v>
      </c>
      <c r="K161" s="4">
        <v>3</v>
      </c>
      <c r="L161" s="4">
        <v>5</v>
      </c>
      <c r="M161" s="4">
        <v>5</v>
      </c>
      <c r="N161" s="4">
        <v>5</v>
      </c>
      <c r="O161" s="4">
        <v>5</v>
      </c>
      <c r="P161" s="4">
        <v>4</v>
      </c>
      <c r="Q161" s="4">
        <v>4</v>
      </c>
      <c r="R161" s="4">
        <v>5</v>
      </c>
      <c r="S161" s="4">
        <v>4</v>
      </c>
      <c r="T161" s="4">
        <v>4</v>
      </c>
      <c r="U161" s="4">
        <v>5</v>
      </c>
      <c r="V161" s="4">
        <v>4</v>
      </c>
      <c r="W161" s="4">
        <v>3</v>
      </c>
      <c r="X161" s="4">
        <v>5</v>
      </c>
      <c r="Y161" s="4">
        <v>4</v>
      </c>
      <c r="Z161" s="4">
        <v>3</v>
      </c>
      <c r="AA161" s="4">
        <v>4</v>
      </c>
      <c r="AB161" s="4">
        <v>5</v>
      </c>
      <c r="AC161" s="4">
        <v>4</v>
      </c>
      <c r="AD161" s="4">
        <v>5</v>
      </c>
      <c r="AE161" s="4">
        <v>3</v>
      </c>
      <c r="AF161" s="4">
        <v>5</v>
      </c>
      <c r="AG161" s="4">
        <v>5</v>
      </c>
      <c r="AH161" s="4">
        <v>5</v>
      </c>
      <c r="AI161" s="4">
        <v>4</v>
      </c>
      <c r="AJ161" s="4">
        <v>5</v>
      </c>
      <c r="AK161" s="4">
        <v>3</v>
      </c>
      <c r="AL161" s="4">
        <v>5</v>
      </c>
      <c r="AM161" s="4">
        <v>5</v>
      </c>
      <c r="AN161" s="4">
        <v>5</v>
      </c>
      <c r="AO161" s="4">
        <v>5</v>
      </c>
      <c r="AP161" s="4">
        <v>5</v>
      </c>
      <c r="AQ161" s="4">
        <v>5</v>
      </c>
      <c r="AR161" s="4">
        <v>4</v>
      </c>
      <c r="AS161" s="4">
        <v>5</v>
      </c>
      <c r="AT161" s="4">
        <v>5</v>
      </c>
      <c r="AU161" s="4">
        <v>3</v>
      </c>
      <c r="AV161" s="4">
        <v>4</v>
      </c>
      <c r="AW161" s="4">
        <v>5</v>
      </c>
      <c r="AX161" s="4">
        <v>5</v>
      </c>
      <c r="AY161" s="4">
        <v>4</v>
      </c>
      <c r="AZ161" s="4">
        <v>4</v>
      </c>
      <c r="BA161" s="4">
        <v>4</v>
      </c>
      <c r="BB161" s="4">
        <v>4</v>
      </c>
      <c r="BC161" s="4">
        <v>3</v>
      </c>
      <c r="BD161" s="4">
        <v>3</v>
      </c>
      <c r="BE161" s="4">
        <v>4</v>
      </c>
      <c r="BF161" s="4">
        <v>5</v>
      </c>
      <c r="BG161" s="4">
        <v>4</v>
      </c>
      <c r="BH161" s="4">
        <v>4</v>
      </c>
      <c r="BI161" s="4">
        <v>4</v>
      </c>
      <c r="BJ161" s="4">
        <v>4</v>
      </c>
      <c r="BK161" s="4">
        <v>5</v>
      </c>
      <c r="BL161" s="4">
        <v>5</v>
      </c>
      <c r="BM161" s="4">
        <v>4</v>
      </c>
      <c r="BN161" s="4">
        <v>4</v>
      </c>
      <c r="BO161" s="4">
        <v>4</v>
      </c>
      <c r="BP161" s="4">
        <v>4</v>
      </c>
      <c r="BQ161" s="4">
        <v>4</v>
      </c>
      <c r="BR161" s="4">
        <v>5</v>
      </c>
      <c r="BS161" s="4">
        <v>4</v>
      </c>
      <c r="BT161" s="4">
        <v>4</v>
      </c>
      <c r="BU161" s="4">
        <v>5</v>
      </c>
      <c r="BV161" s="4">
        <v>5</v>
      </c>
      <c r="BW161" s="4">
        <v>4</v>
      </c>
      <c r="BX161" s="4">
        <v>5</v>
      </c>
      <c r="BY161" s="4">
        <v>5</v>
      </c>
      <c r="BZ161" s="4">
        <v>4</v>
      </c>
      <c r="CA161" s="4">
        <v>5</v>
      </c>
      <c r="CB161" s="4">
        <v>5</v>
      </c>
    </row>
    <row r="162" spans="1:80" ht="14" x14ac:dyDescent="0.15">
      <c r="A162" s="20" t="str">
        <f t="shared" si="2"/>
        <v>TransparenzNA[SQ002]</v>
      </c>
      <c r="B162" s="4" t="s">
        <v>989</v>
      </c>
      <c r="C162" s="4">
        <v>3</v>
      </c>
      <c r="D162" s="4">
        <v>4</v>
      </c>
      <c r="E162" s="4">
        <v>4</v>
      </c>
      <c r="F162" s="4">
        <v>5</v>
      </c>
      <c r="G162" s="4">
        <v>3</v>
      </c>
      <c r="H162" s="4">
        <v>5</v>
      </c>
      <c r="I162" s="4">
        <v>4</v>
      </c>
      <c r="J162" s="4">
        <v>5</v>
      </c>
      <c r="K162" s="4">
        <v>4</v>
      </c>
      <c r="L162" s="4">
        <v>5</v>
      </c>
      <c r="M162" s="4">
        <v>5</v>
      </c>
      <c r="N162" s="4">
        <v>5</v>
      </c>
      <c r="O162" s="4">
        <v>1</v>
      </c>
      <c r="P162" s="4">
        <v>4</v>
      </c>
      <c r="Q162" s="4">
        <v>4</v>
      </c>
      <c r="R162" s="4">
        <v>5</v>
      </c>
      <c r="S162" s="4">
        <v>4</v>
      </c>
      <c r="T162" s="4">
        <v>4</v>
      </c>
      <c r="U162" s="4">
        <v>5</v>
      </c>
      <c r="V162" s="4">
        <v>4</v>
      </c>
      <c r="W162" s="4">
        <v>3</v>
      </c>
      <c r="X162" s="4">
        <v>2</v>
      </c>
      <c r="Y162" s="4">
        <v>4</v>
      </c>
      <c r="Z162" s="4">
        <v>3</v>
      </c>
      <c r="AA162" s="4">
        <v>4</v>
      </c>
      <c r="AB162" s="4">
        <v>5</v>
      </c>
      <c r="AC162" s="4">
        <v>4</v>
      </c>
      <c r="AD162" s="4">
        <v>4</v>
      </c>
      <c r="AE162" s="4">
        <v>4</v>
      </c>
      <c r="AF162" s="4">
        <v>5</v>
      </c>
      <c r="AG162" s="4">
        <v>5</v>
      </c>
      <c r="AH162" s="4">
        <v>4</v>
      </c>
      <c r="AI162" s="4">
        <v>4</v>
      </c>
      <c r="AJ162" s="4">
        <v>5</v>
      </c>
      <c r="AK162" s="4">
        <v>3</v>
      </c>
      <c r="AL162" s="4">
        <v>5</v>
      </c>
      <c r="AM162" s="4">
        <v>5</v>
      </c>
      <c r="AN162" s="4">
        <v>5</v>
      </c>
      <c r="AO162" s="4">
        <v>5</v>
      </c>
      <c r="AP162" s="4">
        <v>5</v>
      </c>
      <c r="AQ162" s="4">
        <v>5</v>
      </c>
      <c r="AR162" s="4">
        <v>4</v>
      </c>
      <c r="AS162" s="4">
        <v>5</v>
      </c>
      <c r="AT162" s="4">
        <v>5</v>
      </c>
      <c r="AU162" s="4">
        <v>3</v>
      </c>
      <c r="AV162" s="4">
        <v>5</v>
      </c>
      <c r="AW162" s="4">
        <v>5</v>
      </c>
      <c r="AX162" s="4">
        <v>5</v>
      </c>
      <c r="AY162" s="4">
        <v>4</v>
      </c>
      <c r="AZ162" s="4">
        <v>4</v>
      </c>
      <c r="BA162" s="4">
        <v>5</v>
      </c>
      <c r="BB162" s="4">
        <v>5</v>
      </c>
      <c r="BC162" s="4">
        <v>3</v>
      </c>
      <c r="BD162" s="4">
        <v>4</v>
      </c>
      <c r="BE162" s="4">
        <v>4</v>
      </c>
      <c r="BF162" s="4">
        <v>5</v>
      </c>
      <c r="BG162" s="4">
        <v>4</v>
      </c>
      <c r="BH162" s="4">
        <v>4</v>
      </c>
      <c r="BI162" s="4">
        <v>4</v>
      </c>
      <c r="BJ162" s="4">
        <v>4</v>
      </c>
      <c r="BK162" s="4">
        <v>4</v>
      </c>
      <c r="BL162" s="4">
        <v>5</v>
      </c>
      <c r="BM162" s="4">
        <v>4</v>
      </c>
      <c r="BN162" s="4">
        <v>4</v>
      </c>
      <c r="BO162" s="4">
        <v>4</v>
      </c>
      <c r="BP162" s="4">
        <v>2</v>
      </c>
      <c r="BQ162" s="4">
        <v>4</v>
      </c>
      <c r="BR162" s="4">
        <v>5</v>
      </c>
      <c r="BS162" s="4">
        <v>4</v>
      </c>
      <c r="BT162" s="4">
        <v>4</v>
      </c>
      <c r="BU162" s="4">
        <v>5</v>
      </c>
      <c r="BV162" s="4">
        <v>5</v>
      </c>
      <c r="BW162" s="4">
        <v>3</v>
      </c>
      <c r="BX162" s="4">
        <v>4</v>
      </c>
      <c r="BY162" s="4">
        <v>1</v>
      </c>
      <c r="BZ162" s="4">
        <v>5</v>
      </c>
      <c r="CA162" s="4">
        <v>5</v>
      </c>
      <c r="CB162" s="4">
        <v>1</v>
      </c>
    </row>
    <row r="163" spans="1:80" ht="14" x14ac:dyDescent="0.15">
      <c r="A163" s="20" t="str">
        <f t="shared" si="2"/>
        <v>TransparenzNA[SQ003]</v>
      </c>
      <c r="B163" s="4" t="s">
        <v>990</v>
      </c>
      <c r="C163" s="4">
        <v>3</v>
      </c>
      <c r="D163" s="4">
        <v>4</v>
      </c>
      <c r="E163" s="4">
        <v>4</v>
      </c>
      <c r="F163" s="4">
        <v>5</v>
      </c>
      <c r="G163" s="4">
        <v>3</v>
      </c>
      <c r="H163" s="4">
        <v>4</v>
      </c>
      <c r="I163" s="4">
        <v>4</v>
      </c>
      <c r="J163" s="4">
        <v>5</v>
      </c>
      <c r="K163" s="4">
        <v>3</v>
      </c>
      <c r="L163" s="4">
        <v>5</v>
      </c>
      <c r="M163" s="4">
        <v>5</v>
      </c>
      <c r="N163" s="4">
        <v>5</v>
      </c>
      <c r="O163" s="4">
        <v>5</v>
      </c>
      <c r="P163" s="4">
        <v>4</v>
      </c>
      <c r="Q163" s="4">
        <v>4</v>
      </c>
      <c r="R163" s="4">
        <v>5</v>
      </c>
      <c r="S163" s="4">
        <v>4</v>
      </c>
      <c r="T163" s="4">
        <v>4</v>
      </c>
      <c r="U163" s="4">
        <v>5</v>
      </c>
      <c r="V163" s="4">
        <v>4</v>
      </c>
      <c r="W163" s="4">
        <v>5</v>
      </c>
      <c r="X163" s="4">
        <v>4</v>
      </c>
      <c r="Y163" s="4">
        <v>4</v>
      </c>
      <c r="Z163" s="4">
        <v>3</v>
      </c>
      <c r="AA163" s="4">
        <v>4</v>
      </c>
      <c r="AB163" s="4">
        <v>5</v>
      </c>
      <c r="AC163" s="4">
        <v>4</v>
      </c>
      <c r="AD163" s="4">
        <v>5</v>
      </c>
      <c r="AE163" s="4">
        <v>4</v>
      </c>
      <c r="AF163" s="4">
        <v>5</v>
      </c>
      <c r="AG163" s="4">
        <v>5</v>
      </c>
      <c r="AH163" s="4">
        <v>4</v>
      </c>
      <c r="AI163" s="4">
        <v>3</v>
      </c>
      <c r="AJ163" s="4">
        <v>5</v>
      </c>
      <c r="AK163" s="4">
        <v>4</v>
      </c>
      <c r="AL163" s="4">
        <v>5</v>
      </c>
      <c r="AM163" s="4">
        <v>5</v>
      </c>
      <c r="AN163" s="4">
        <v>5</v>
      </c>
      <c r="AO163" s="4">
        <v>5</v>
      </c>
      <c r="AP163" s="4">
        <v>5</v>
      </c>
      <c r="AQ163" s="4">
        <v>5</v>
      </c>
      <c r="AR163" s="4">
        <v>4</v>
      </c>
      <c r="AS163" s="4">
        <v>5</v>
      </c>
      <c r="AT163" s="4">
        <v>5</v>
      </c>
      <c r="AU163" s="4">
        <v>4</v>
      </c>
      <c r="AV163" s="4">
        <v>5</v>
      </c>
      <c r="AW163" s="4">
        <v>5</v>
      </c>
      <c r="AX163" s="4">
        <v>5</v>
      </c>
      <c r="AY163" s="4">
        <v>4</v>
      </c>
      <c r="AZ163" s="4">
        <v>4</v>
      </c>
      <c r="BA163" s="4">
        <v>5</v>
      </c>
      <c r="BB163" s="4">
        <v>5</v>
      </c>
      <c r="BC163" s="4">
        <v>2</v>
      </c>
      <c r="BD163" s="4">
        <v>4</v>
      </c>
      <c r="BE163" s="4">
        <v>4</v>
      </c>
      <c r="BF163" s="4">
        <v>5</v>
      </c>
      <c r="BG163" s="4">
        <v>4</v>
      </c>
      <c r="BH163" s="4">
        <v>4</v>
      </c>
      <c r="BI163" s="4">
        <v>4</v>
      </c>
      <c r="BJ163" s="4">
        <v>4</v>
      </c>
      <c r="BK163" s="4">
        <v>5</v>
      </c>
      <c r="BL163" s="4">
        <v>5</v>
      </c>
      <c r="BM163" s="4">
        <v>4</v>
      </c>
      <c r="BN163" s="4">
        <v>4</v>
      </c>
      <c r="BO163" s="4">
        <v>4</v>
      </c>
      <c r="BP163" s="4">
        <v>4</v>
      </c>
      <c r="BQ163" s="4">
        <v>4</v>
      </c>
      <c r="BR163" s="4">
        <v>5</v>
      </c>
      <c r="BS163" s="4">
        <v>5</v>
      </c>
      <c r="BT163" s="4">
        <v>4</v>
      </c>
      <c r="BU163" s="4">
        <v>4</v>
      </c>
      <c r="BV163" s="4">
        <v>5</v>
      </c>
      <c r="BW163" s="4">
        <v>3</v>
      </c>
      <c r="BX163" s="4">
        <v>4</v>
      </c>
      <c r="BY163" s="4">
        <v>5</v>
      </c>
      <c r="BZ163" s="4">
        <v>5</v>
      </c>
      <c r="CA163" s="4">
        <v>5</v>
      </c>
      <c r="CB163" s="4">
        <v>5</v>
      </c>
    </row>
    <row r="164" spans="1:80" ht="14" x14ac:dyDescent="0.15">
      <c r="A164" s="20" t="str">
        <f t="shared" si="2"/>
        <v>TransparenzNA[SQ004]</v>
      </c>
      <c r="B164" s="4" t="s">
        <v>991</v>
      </c>
      <c r="C164" s="4">
        <v>3</v>
      </c>
      <c r="D164" s="4">
        <v>4</v>
      </c>
      <c r="E164" s="4">
        <v>4</v>
      </c>
      <c r="F164" s="4">
        <v>5</v>
      </c>
      <c r="G164" s="4">
        <v>3</v>
      </c>
      <c r="H164" s="4">
        <v>5</v>
      </c>
      <c r="I164" s="4">
        <v>4</v>
      </c>
      <c r="J164" s="4">
        <v>5</v>
      </c>
      <c r="K164" s="4">
        <v>3</v>
      </c>
      <c r="L164" s="4">
        <v>5</v>
      </c>
      <c r="M164" s="4">
        <v>5</v>
      </c>
      <c r="N164" s="4">
        <v>5</v>
      </c>
      <c r="O164" s="4">
        <v>3</v>
      </c>
      <c r="P164" s="4">
        <v>3</v>
      </c>
      <c r="Q164" s="4">
        <v>4</v>
      </c>
      <c r="R164" s="4">
        <v>5</v>
      </c>
      <c r="S164" s="4">
        <v>3</v>
      </c>
      <c r="T164" s="4">
        <v>4</v>
      </c>
      <c r="U164" s="4">
        <v>5</v>
      </c>
      <c r="V164" s="4">
        <v>4</v>
      </c>
      <c r="W164" s="4">
        <v>5</v>
      </c>
      <c r="X164" s="4">
        <v>2</v>
      </c>
      <c r="Y164" s="4">
        <v>4</v>
      </c>
      <c r="Z164" s="4">
        <v>5</v>
      </c>
      <c r="AA164" s="4">
        <v>4</v>
      </c>
      <c r="AB164" s="4">
        <v>5</v>
      </c>
      <c r="AC164" s="4">
        <v>4</v>
      </c>
      <c r="AD164" s="4">
        <v>5</v>
      </c>
      <c r="AE164" s="4">
        <v>3</v>
      </c>
      <c r="AF164" s="4">
        <v>5</v>
      </c>
      <c r="AG164" s="4">
        <v>5</v>
      </c>
      <c r="AH164" s="4">
        <v>5</v>
      </c>
      <c r="AI164" s="4">
        <v>4</v>
      </c>
      <c r="AJ164" s="4">
        <v>5</v>
      </c>
      <c r="AK164" s="4">
        <v>4</v>
      </c>
      <c r="AL164" s="4">
        <v>5</v>
      </c>
      <c r="AM164" s="4">
        <v>4</v>
      </c>
      <c r="AN164" s="4">
        <v>5</v>
      </c>
      <c r="AO164" s="4">
        <v>5</v>
      </c>
      <c r="AP164" s="4">
        <v>5</v>
      </c>
      <c r="AQ164" s="4">
        <v>5</v>
      </c>
      <c r="AR164" s="4">
        <v>4</v>
      </c>
      <c r="AS164" s="4">
        <v>5</v>
      </c>
      <c r="AT164" s="4">
        <v>4</v>
      </c>
      <c r="AU164" s="4">
        <v>4</v>
      </c>
      <c r="AV164" s="4">
        <v>5</v>
      </c>
      <c r="AW164" s="4">
        <v>5</v>
      </c>
      <c r="AX164" s="4">
        <v>5</v>
      </c>
      <c r="AY164" s="4">
        <v>4</v>
      </c>
      <c r="AZ164" s="4">
        <v>3</v>
      </c>
      <c r="BA164" s="4">
        <v>4</v>
      </c>
      <c r="BB164" s="4">
        <v>4</v>
      </c>
      <c r="BC164" s="4">
        <v>3</v>
      </c>
      <c r="BD164" s="4">
        <v>4</v>
      </c>
      <c r="BE164" s="4">
        <v>4</v>
      </c>
      <c r="BF164" s="4">
        <v>5</v>
      </c>
      <c r="BG164" s="4">
        <v>5</v>
      </c>
      <c r="BH164" s="4">
        <v>5</v>
      </c>
      <c r="BI164" s="4">
        <v>4</v>
      </c>
      <c r="BJ164" s="4">
        <v>4</v>
      </c>
      <c r="BK164" s="4">
        <v>5</v>
      </c>
      <c r="BL164" s="4">
        <v>5</v>
      </c>
      <c r="BM164" s="4">
        <v>3</v>
      </c>
      <c r="BN164" s="4">
        <v>4</v>
      </c>
      <c r="BO164" s="4">
        <v>4</v>
      </c>
      <c r="BP164" s="4">
        <v>4</v>
      </c>
      <c r="BQ164" s="4">
        <v>4</v>
      </c>
      <c r="BR164" s="4">
        <v>5</v>
      </c>
      <c r="BS164" s="4">
        <v>5</v>
      </c>
      <c r="BT164" s="4">
        <v>4</v>
      </c>
      <c r="BU164" s="4">
        <v>3</v>
      </c>
      <c r="BV164" s="4">
        <v>5</v>
      </c>
      <c r="BW164" s="4">
        <v>5</v>
      </c>
      <c r="BX164" s="4">
        <v>4</v>
      </c>
      <c r="BY164" s="4">
        <v>5</v>
      </c>
      <c r="BZ164" s="4">
        <v>5</v>
      </c>
      <c r="CA164" s="4">
        <v>5</v>
      </c>
      <c r="CB164" s="4">
        <v>4</v>
      </c>
    </row>
    <row r="165" spans="1:80" ht="14" x14ac:dyDescent="0.15">
      <c r="A165" s="20" t="str">
        <f t="shared" si="2"/>
        <v>TransparenzNA[SQ005]</v>
      </c>
      <c r="B165" s="4" t="s">
        <v>992</v>
      </c>
      <c r="C165" s="4">
        <v>3</v>
      </c>
      <c r="D165" s="4">
        <v>4</v>
      </c>
      <c r="E165" s="4">
        <v>4</v>
      </c>
      <c r="F165" s="4">
        <v>5</v>
      </c>
      <c r="G165" s="4">
        <v>3</v>
      </c>
      <c r="H165" s="4">
        <v>5</v>
      </c>
      <c r="I165" s="4">
        <v>4</v>
      </c>
      <c r="J165" s="4">
        <v>5</v>
      </c>
      <c r="K165" s="4">
        <v>4</v>
      </c>
      <c r="L165" s="4">
        <v>4</v>
      </c>
      <c r="M165" s="4">
        <v>5</v>
      </c>
      <c r="N165" s="4">
        <v>5</v>
      </c>
      <c r="O165" s="4">
        <v>1</v>
      </c>
      <c r="P165" s="4">
        <v>3</v>
      </c>
      <c r="Q165" s="4">
        <v>4</v>
      </c>
      <c r="R165" s="4">
        <v>5</v>
      </c>
      <c r="S165" s="4">
        <v>4</v>
      </c>
      <c r="T165" s="4">
        <v>4</v>
      </c>
      <c r="U165" s="4">
        <v>4</v>
      </c>
      <c r="V165" s="4">
        <v>3</v>
      </c>
      <c r="W165" s="4">
        <v>5</v>
      </c>
      <c r="X165" s="4">
        <v>4</v>
      </c>
      <c r="Y165" s="4">
        <v>4</v>
      </c>
      <c r="Z165" s="4">
        <v>2</v>
      </c>
      <c r="AA165" s="4">
        <v>4</v>
      </c>
      <c r="AB165" s="4">
        <v>5</v>
      </c>
      <c r="AC165" s="4">
        <v>4</v>
      </c>
      <c r="AD165" s="4">
        <v>5</v>
      </c>
      <c r="AE165" s="4">
        <v>3</v>
      </c>
      <c r="AF165" s="4">
        <v>4</v>
      </c>
      <c r="AG165" s="4">
        <v>5</v>
      </c>
      <c r="AH165" s="4">
        <v>4</v>
      </c>
      <c r="AI165" s="4">
        <v>4</v>
      </c>
      <c r="AJ165" s="4">
        <v>5</v>
      </c>
      <c r="AK165" s="4">
        <v>3</v>
      </c>
      <c r="AL165" s="4">
        <v>4</v>
      </c>
      <c r="AM165" s="4">
        <v>4</v>
      </c>
      <c r="AN165" s="4">
        <v>5</v>
      </c>
      <c r="AO165" s="4">
        <v>5</v>
      </c>
      <c r="AP165" s="4">
        <v>5</v>
      </c>
      <c r="AQ165" s="4">
        <v>5</v>
      </c>
      <c r="AR165" s="4">
        <v>4</v>
      </c>
      <c r="AS165" s="4">
        <v>4</v>
      </c>
      <c r="AT165" s="4">
        <v>4</v>
      </c>
      <c r="AU165" s="4">
        <v>4</v>
      </c>
      <c r="AV165" s="4">
        <v>3</v>
      </c>
      <c r="AW165" s="4">
        <v>5</v>
      </c>
      <c r="AX165" s="4">
        <v>5</v>
      </c>
      <c r="AY165" s="4">
        <v>4</v>
      </c>
      <c r="AZ165" s="4">
        <v>3</v>
      </c>
      <c r="BA165" s="4">
        <v>4</v>
      </c>
      <c r="BB165" s="4">
        <v>4</v>
      </c>
      <c r="BC165" s="4">
        <v>4</v>
      </c>
      <c r="BD165" s="4">
        <v>4</v>
      </c>
      <c r="BE165" s="4">
        <v>2</v>
      </c>
      <c r="BF165" s="4">
        <v>4</v>
      </c>
      <c r="BG165" s="4">
        <v>4</v>
      </c>
      <c r="BH165" s="4">
        <v>5</v>
      </c>
      <c r="BI165" s="4">
        <v>4</v>
      </c>
      <c r="BJ165" s="4">
        <v>4</v>
      </c>
      <c r="BK165" s="4">
        <v>5</v>
      </c>
      <c r="BL165" s="4">
        <v>5</v>
      </c>
      <c r="BM165" s="4">
        <v>4</v>
      </c>
      <c r="BN165" s="4">
        <v>4</v>
      </c>
      <c r="BO165" s="4">
        <v>3</v>
      </c>
      <c r="BP165" s="4">
        <v>4</v>
      </c>
      <c r="BQ165" s="4">
        <v>3</v>
      </c>
      <c r="BR165" s="4">
        <v>5</v>
      </c>
      <c r="BS165" s="4">
        <v>5</v>
      </c>
      <c r="BT165" s="4">
        <v>4</v>
      </c>
      <c r="BU165" s="4">
        <v>4</v>
      </c>
      <c r="BV165" s="4">
        <v>5</v>
      </c>
      <c r="BW165" s="4">
        <v>4</v>
      </c>
      <c r="BX165" s="4">
        <v>4</v>
      </c>
      <c r="BY165" s="4">
        <v>5</v>
      </c>
      <c r="BZ165" s="4">
        <v>5</v>
      </c>
      <c r="CA165" s="4">
        <v>5</v>
      </c>
      <c r="CB165" s="4">
        <v>2</v>
      </c>
    </row>
    <row r="166" spans="1:80" ht="14" x14ac:dyDescent="0.15">
      <c r="A166" s="20" t="str">
        <f t="shared" si="2"/>
        <v>FairnessNA[SQ001]</v>
      </c>
      <c r="B166" s="4" t="s">
        <v>993</v>
      </c>
      <c r="C166" s="4">
        <v>3</v>
      </c>
      <c r="D166" s="4">
        <v>4</v>
      </c>
      <c r="E166" s="4">
        <v>5</v>
      </c>
      <c r="F166" s="4">
        <v>5</v>
      </c>
      <c r="G166" s="4">
        <v>3</v>
      </c>
      <c r="H166" s="4">
        <v>5</v>
      </c>
      <c r="I166" s="4">
        <v>3</v>
      </c>
      <c r="J166" s="4">
        <v>4</v>
      </c>
      <c r="K166" s="4">
        <v>4</v>
      </c>
      <c r="L166" s="4">
        <v>4</v>
      </c>
      <c r="M166" s="4">
        <v>3</v>
      </c>
      <c r="N166" s="4">
        <v>5</v>
      </c>
      <c r="O166" s="4">
        <v>5</v>
      </c>
      <c r="P166" s="4">
        <v>4</v>
      </c>
      <c r="Q166" s="4">
        <v>5</v>
      </c>
      <c r="R166" s="4">
        <v>5</v>
      </c>
      <c r="S166" s="4">
        <v>3</v>
      </c>
      <c r="T166" s="4">
        <v>4</v>
      </c>
      <c r="U166" s="4">
        <v>4</v>
      </c>
      <c r="V166" s="4">
        <v>4</v>
      </c>
      <c r="W166" s="4">
        <v>3</v>
      </c>
      <c r="X166" s="4">
        <v>4</v>
      </c>
      <c r="Y166" s="4">
        <v>2</v>
      </c>
      <c r="Z166" s="4">
        <v>2</v>
      </c>
      <c r="AA166" s="4">
        <v>3</v>
      </c>
      <c r="AB166" s="4">
        <v>4</v>
      </c>
      <c r="AC166" s="4">
        <v>3</v>
      </c>
      <c r="AD166" s="4">
        <v>5</v>
      </c>
      <c r="AE166" s="4">
        <v>4</v>
      </c>
      <c r="AF166" s="4">
        <v>4</v>
      </c>
      <c r="AG166" s="4">
        <v>5</v>
      </c>
      <c r="AH166" s="4">
        <v>4</v>
      </c>
      <c r="AI166" s="4">
        <v>4</v>
      </c>
      <c r="AJ166" s="4">
        <v>5</v>
      </c>
      <c r="AK166" s="4">
        <v>3</v>
      </c>
      <c r="AL166" s="4">
        <v>4</v>
      </c>
      <c r="AM166" s="4">
        <v>3</v>
      </c>
      <c r="AN166" s="4">
        <v>4</v>
      </c>
      <c r="AO166" s="4">
        <v>5</v>
      </c>
      <c r="AP166" s="4">
        <v>4</v>
      </c>
      <c r="AQ166" s="4">
        <v>5</v>
      </c>
      <c r="AR166" s="4">
        <v>4</v>
      </c>
      <c r="AS166" s="4">
        <v>4</v>
      </c>
      <c r="AT166" s="4">
        <v>3</v>
      </c>
      <c r="AU166" s="4">
        <v>2</v>
      </c>
      <c r="AV166" s="4">
        <v>4</v>
      </c>
      <c r="AW166" s="4">
        <v>5</v>
      </c>
      <c r="AX166" s="4">
        <v>4</v>
      </c>
      <c r="AY166" s="4">
        <v>4</v>
      </c>
      <c r="AZ166" s="4">
        <v>4</v>
      </c>
      <c r="BA166" s="4">
        <v>4</v>
      </c>
      <c r="BB166" s="4">
        <v>4</v>
      </c>
      <c r="BC166" s="4">
        <v>3</v>
      </c>
      <c r="BD166" s="4">
        <v>2</v>
      </c>
      <c r="BE166" s="4">
        <v>4</v>
      </c>
      <c r="BF166" s="4">
        <v>5</v>
      </c>
      <c r="BG166" s="4">
        <v>2</v>
      </c>
      <c r="BH166" s="4">
        <v>3</v>
      </c>
      <c r="BI166" s="4">
        <v>4</v>
      </c>
      <c r="BJ166" s="4">
        <v>4</v>
      </c>
      <c r="BK166" s="4">
        <v>5</v>
      </c>
      <c r="BL166" s="4">
        <v>5</v>
      </c>
      <c r="BM166" s="4">
        <v>4</v>
      </c>
      <c r="BN166" s="4">
        <v>4</v>
      </c>
      <c r="BO166" s="4">
        <v>4</v>
      </c>
      <c r="BP166" s="4">
        <v>3</v>
      </c>
      <c r="BQ166" s="4">
        <v>2</v>
      </c>
      <c r="BR166" s="4">
        <v>4</v>
      </c>
      <c r="BS166" s="4">
        <v>4</v>
      </c>
      <c r="BT166" s="4">
        <v>4</v>
      </c>
      <c r="BU166" s="4">
        <v>4</v>
      </c>
      <c r="BV166" s="4">
        <v>5</v>
      </c>
      <c r="BW166" s="4">
        <v>4</v>
      </c>
      <c r="BX166" s="4">
        <v>1</v>
      </c>
      <c r="BY166" s="4">
        <v>5</v>
      </c>
      <c r="BZ166" s="4">
        <v>4</v>
      </c>
      <c r="CA166" s="4">
        <v>5</v>
      </c>
      <c r="CB166" s="4">
        <v>4</v>
      </c>
    </row>
    <row r="167" spans="1:80" ht="14" x14ac:dyDescent="0.15">
      <c r="A167" s="20" t="str">
        <f t="shared" si="2"/>
        <v>FairnessNA[SQ002]</v>
      </c>
      <c r="B167" s="4" t="s">
        <v>994</v>
      </c>
      <c r="C167" s="4">
        <v>3</v>
      </c>
      <c r="D167" s="4">
        <v>4</v>
      </c>
      <c r="E167" s="4">
        <v>4</v>
      </c>
      <c r="F167" s="4">
        <v>5</v>
      </c>
      <c r="G167" s="4">
        <v>4</v>
      </c>
      <c r="H167" s="4">
        <v>5</v>
      </c>
      <c r="I167" s="4">
        <v>4</v>
      </c>
      <c r="J167" s="4">
        <v>4</v>
      </c>
      <c r="K167" s="4">
        <v>4</v>
      </c>
      <c r="L167" s="4">
        <v>5</v>
      </c>
      <c r="M167" s="4">
        <v>4</v>
      </c>
      <c r="N167" s="4">
        <v>5</v>
      </c>
      <c r="O167" s="4">
        <v>4</v>
      </c>
      <c r="P167" s="4">
        <v>4</v>
      </c>
      <c r="Q167" s="4">
        <v>5</v>
      </c>
      <c r="R167" s="4">
        <v>5</v>
      </c>
      <c r="S167" s="4">
        <v>4</v>
      </c>
      <c r="T167" s="4">
        <v>4</v>
      </c>
      <c r="U167" s="4">
        <v>3</v>
      </c>
      <c r="V167" s="4">
        <v>4</v>
      </c>
      <c r="W167" s="4">
        <v>3</v>
      </c>
      <c r="X167" s="4">
        <v>4</v>
      </c>
      <c r="Y167" s="4">
        <v>2</v>
      </c>
      <c r="Z167" s="4">
        <v>3</v>
      </c>
      <c r="AA167" s="4">
        <v>4</v>
      </c>
      <c r="AB167" s="4">
        <v>4</v>
      </c>
      <c r="AC167" s="4">
        <v>4</v>
      </c>
      <c r="AD167" s="4">
        <v>5</v>
      </c>
      <c r="AE167" s="4">
        <v>4</v>
      </c>
      <c r="AF167" s="4">
        <v>4</v>
      </c>
      <c r="AG167" s="4">
        <v>5</v>
      </c>
      <c r="AH167" s="4">
        <v>4</v>
      </c>
      <c r="AI167" s="4">
        <v>4</v>
      </c>
      <c r="AJ167" s="4">
        <v>5</v>
      </c>
      <c r="AK167" s="4">
        <v>4</v>
      </c>
      <c r="AL167" s="4">
        <v>5</v>
      </c>
      <c r="AM167" s="4">
        <v>4</v>
      </c>
      <c r="AN167" s="4">
        <v>5</v>
      </c>
      <c r="AO167" s="4">
        <v>4</v>
      </c>
      <c r="AP167" s="4">
        <v>4</v>
      </c>
      <c r="AQ167" s="4">
        <v>5</v>
      </c>
      <c r="AR167" s="4">
        <v>4</v>
      </c>
      <c r="AS167" s="4">
        <v>4</v>
      </c>
      <c r="AT167" s="4">
        <v>2</v>
      </c>
      <c r="AU167" s="4">
        <v>2</v>
      </c>
      <c r="AV167" s="4">
        <v>5</v>
      </c>
      <c r="AW167" s="4">
        <v>5</v>
      </c>
      <c r="AX167" s="4">
        <v>4</v>
      </c>
      <c r="AY167" s="4">
        <v>5</v>
      </c>
      <c r="AZ167" s="4">
        <v>4</v>
      </c>
      <c r="BA167" s="4">
        <v>3</v>
      </c>
      <c r="BB167" s="4">
        <v>4</v>
      </c>
      <c r="BC167" s="4">
        <v>4</v>
      </c>
      <c r="BD167" s="4">
        <v>4</v>
      </c>
      <c r="BE167" s="4">
        <v>4</v>
      </c>
      <c r="BF167" s="4">
        <v>5</v>
      </c>
      <c r="BG167" s="4">
        <v>4</v>
      </c>
      <c r="BH167" s="4">
        <v>3</v>
      </c>
      <c r="BI167" s="4">
        <v>4</v>
      </c>
      <c r="BJ167" s="4">
        <v>4</v>
      </c>
      <c r="BK167" s="4">
        <v>5</v>
      </c>
      <c r="BL167" s="4">
        <v>5</v>
      </c>
      <c r="BM167" s="4">
        <v>3</v>
      </c>
      <c r="BN167" s="4">
        <v>4</v>
      </c>
      <c r="BO167" s="4">
        <v>5</v>
      </c>
      <c r="BP167" s="4">
        <v>3</v>
      </c>
      <c r="BQ167" s="4">
        <v>4</v>
      </c>
      <c r="BR167" s="4">
        <v>4</v>
      </c>
      <c r="BS167" s="4">
        <v>4</v>
      </c>
      <c r="BT167" s="4">
        <v>4</v>
      </c>
      <c r="BU167" s="4">
        <v>5</v>
      </c>
      <c r="BV167" s="4">
        <v>5</v>
      </c>
      <c r="BW167" s="4">
        <v>5</v>
      </c>
      <c r="BX167" s="4">
        <v>2</v>
      </c>
      <c r="BY167" s="4">
        <v>4</v>
      </c>
      <c r="BZ167" s="4">
        <v>5</v>
      </c>
      <c r="CA167" s="4">
        <v>5</v>
      </c>
      <c r="CB167" s="4">
        <v>4</v>
      </c>
    </row>
    <row r="168" spans="1:80" ht="14" x14ac:dyDescent="0.15">
      <c r="A168" s="20" t="str">
        <f t="shared" si="2"/>
        <v>FairnessNA[SQ003]</v>
      </c>
      <c r="B168" s="4" t="s">
        <v>995</v>
      </c>
      <c r="C168" s="4">
        <v>3</v>
      </c>
      <c r="D168" s="4">
        <v>4</v>
      </c>
      <c r="E168" s="4">
        <v>4</v>
      </c>
      <c r="F168" s="4">
        <v>4</v>
      </c>
      <c r="G168" s="4">
        <v>3</v>
      </c>
      <c r="H168" s="4">
        <v>4</v>
      </c>
      <c r="I168" s="4">
        <v>2</v>
      </c>
      <c r="J168" s="4">
        <v>4</v>
      </c>
      <c r="K168" s="4">
        <v>3</v>
      </c>
      <c r="L168" s="4">
        <v>3</v>
      </c>
      <c r="M168" s="4">
        <v>4</v>
      </c>
      <c r="N168" s="4">
        <v>5</v>
      </c>
      <c r="O168" s="4">
        <v>3</v>
      </c>
      <c r="P168" s="4">
        <v>4</v>
      </c>
      <c r="Q168" s="4">
        <v>4</v>
      </c>
      <c r="R168" s="4">
        <v>5</v>
      </c>
      <c r="S168" s="4">
        <v>3</v>
      </c>
      <c r="T168" s="4">
        <v>4</v>
      </c>
      <c r="U168" s="4">
        <v>4</v>
      </c>
      <c r="V168" s="4">
        <v>4</v>
      </c>
      <c r="W168" s="4">
        <v>3</v>
      </c>
      <c r="X168" s="4">
        <v>4</v>
      </c>
      <c r="Y168" s="4">
        <v>3</v>
      </c>
      <c r="Z168" s="4">
        <v>3</v>
      </c>
      <c r="AA168" s="4">
        <v>3</v>
      </c>
      <c r="AB168" s="4">
        <v>4</v>
      </c>
      <c r="AC168" s="4">
        <v>2</v>
      </c>
      <c r="AD168" s="4">
        <v>4</v>
      </c>
      <c r="AE168" s="4">
        <v>3</v>
      </c>
      <c r="AF168" s="4">
        <v>4</v>
      </c>
      <c r="AG168" s="4">
        <v>5</v>
      </c>
      <c r="AH168" s="4">
        <v>4</v>
      </c>
      <c r="AI168" s="4">
        <v>2</v>
      </c>
      <c r="AJ168" s="4">
        <v>4</v>
      </c>
      <c r="AK168" s="4">
        <v>4</v>
      </c>
      <c r="AL168" s="4">
        <v>4</v>
      </c>
      <c r="AM168" s="4">
        <v>4</v>
      </c>
      <c r="AN168" s="4">
        <v>4</v>
      </c>
      <c r="AO168" s="4">
        <v>5</v>
      </c>
      <c r="AP168" s="4">
        <v>3</v>
      </c>
      <c r="AQ168" s="4">
        <v>4</v>
      </c>
      <c r="AR168" s="4">
        <v>3</v>
      </c>
      <c r="AS168" s="4">
        <v>4</v>
      </c>
      <c r="AT168" s="4">
        <v>2</v>
      </c>
      <c r="AU168" s="4">
        <v>1</v>
      </c>
      <c r="AV168" s="4">
        <v>4</v>
      </c>
      <c r="AW168" s="4">
        <v>5</v>
      </c>
      <c r="AX168" s="4">
        <v>3</v>
      </c>
      <c r="AY168" s="4">
        <v>5</v>
      </c>
      <c r="AZ168" s="4">
        <v>4</v>
      </c>
      <c r="BA168" s="4">
        <v>4</v>
      </c>
      <c r="BB168" s="4">
        <v>4</v>
      </c>
      <c r="BC168" s="4">
        <v>3</v>
      </c>
      <c r="BD168" s="4">
        <v>2</v>
      </c>
      <c r="BE168" s="4">
        <v>4</v>
      </c>
      <c r="BF168" s="4">
        <v>4</v>
      </c>
      <c r="BG168" s="4">
        <v>4</v>
      </c>
      <c r="BH168" s="4">
        <v>2</v>
      </c>
      <c r="BI168" s="4">
        <v>4</v>
      </c>
      <c r="BJ168" s="4">
        <v>4</v>
      </c>
      <c r="BK168" s="4">
        <v>4</v>
      </c>
      <c r="BL168" s="4">
        <v>5</v>
      </c>
      <c r="BM168" s="4">
        <v>3</v>
      </c>
      <c r="BN168" s="4">
        <v>4</v>
      </c>
      <c r="BO168" s="4">
        <v>4</v>
      </c>
      <c r="BP168" s="4">
        <v>4</v>
      </c>
      <c r="BQ168" s="4">
        <v>2</v>
      </c>
      <c r="BR168" s="4">
        <v>4</v>
      </c>
      <c r="BS168" s="4">
        <v>4</v>
      </c>
      <c r="BT168" s="4">
        <v>4</v>
      </c>
      <c r="BU168" s="4">
        <v>4</v>
      </c>
      <c r="BV168" s="4">
        <v>5</v>
      </c>
      <c r="BW168" s="4">
        <v>3</v>
      </c>
      <c r="BX168" s="4">
        <v>1</v>
      </c>
      <c r="BY168" s="4">
        <v>4</v>
      </c>
      <c r="BZ168" s="4">
        <v>4</v>
      </c>
      <c r="CA168" s="4">
        <v>5</v>
      </c>
      <c r="CB168" s="4">
        <v>4</v>
      </c>
    </row>
    <row r="169" spans="1:80" ht="14" x14ac:dyDescent="0.15">
      <c r="A169" s="20" t="str">
        <f t="shared" si="2"/>
        <v>FairnessNA[SQ004]</v>
      </c>
      <c r="B169" s="4" t="s">
        <v>996</v>
      </c>
      <c r="C169" s="4">
        <v>3</v>
      </c>
      <c r="D169" s="4">
        <v>4</v>
      </c>
      <c r="E169" s="4">
        <v>4</v>
      </c>
      <c r="F169" s="4">
        <v>4</v>
      </c>
      <c r="G169" s="4">
        <v>3</v>
      </c>
      <c r="H169" s="4">
        <v>4</v>
      </c>
      <c r="I169" s="4">
        <v>4</v>
      </c>
      <c r="J169" s="4">
        <v>4</v>
      </c>
      <c r="K169" s="4">
        <v>4</v>
      </c>
      <c r="L169" s="4">
        <v>5</v>
      </c>
      <c r="M169" s="4">
        <v>3</v>
      </c>
      <c r="N169" s="4">
        <v>5</v>
      </c>
      <c r="O169" s="4">
        <v>4</v>
      </c>
      <c r="P169" s="4">
        <v>5</v>
      </c>
      <c r="Q169" s="4">
        <v>4</v>
      </c>
      <c r="R169" s="4">
        <v>5</v>
      </c>
      <c r="S169" s="4">
        <v>4</v>
      </c>
      <c r="T169" s="4">
        <v>3</v>
      </c>
      <c r="U169" s="4">
        <v>4</v>
      </c>
      <c r="V169" s="4">
        <v>3</v>
      </c>
      <c r="W169" s="4">
        <v>3</v>
      </c>
      <c r="X169" s="4">
        <v>4</v>
      </c>
      <c r="Y169" s="4">
        <v>2</v>
      </c>
      <c r="Z169" s="4">
        <v>3</v>
      </c>
      <c r="AA169" s="4">
        <v>4</v>
      </c>
      <c r="AB169" s="4">
        <v>5</v>
      </c>
      <c r="AC169" s="4">
        <v>4</v>
      </c>
      <c r="AD169" s="4">
        <v>4</v>
      </c>
      <c r="AE169" s="4">
        <v>4</v>
      </c>
      <c r="AF169" s="4">
        <v>4</v>
      </c>
      <c r="AG169" s="4">
        <v>5</v>
      </c>
      <c r="AH169" s="4">
        <v>3</v>
      </c>
      <c r="AI169" s="4">
        <v>3</v>
      </c>
      <c r="AJ169" s="4">
        <v>5</v>
      </c>
      <c r="AK169" s="4">
        <v>4</v>
      </c>
      <c r="AL169" s="4">
        <v>5</v>
      </c>
      <c r="AM169" s="4">
        <v>4</v>
      </c>
      <c r="AN169" s="4">
        <v>4</v>
      </c>
      <c r="AO169" s="4">
        <v>4</v>
      </c>
      <c r="AP169" s="4">
        <v>4</v>
      </c>
      <c r="AQ169" s="4">
        <v>4</v>
      </c>
      <c r="AR169" s="4">
        <v>4</v>
      </c>
      <c r="AS169" s="4">
        <v>4</v>
      </c>
      <c r="AT169" s="4">
        <v>2</v>
      </c>
      <c r="AU169" s="4">
        <v>2</v>
      </c>
      <c r="AV169" s="4">
        <v>4</v>
      </c>
      <c r="AW169" s="4">
        <v>5</v>
      </c>
      <c r="AX169" s="4">
        <v>4</v>
      </c>
      <c r="AY169" s="4">
        <v>5</v>
      </c>
      <c r="AZ169" s="4">
        <v>4</v>
      </c>
      <c r="BA169" s="4">
        <v>3</v>
      </c>
      <c r="BB169" s="4">
        <v>3</v>
      </c>
      <c r="BC169" s="4">
        <v>4</v>
      </c>
      <c r="BD169" s="4">
        <v>3</v>
      </c>
      <c r="BE169" s="4">
        <v>4</v>
      </c>
      <c r="BF169" s="4">
        <v>4</v>
      </c>
      <c r="BG169" s="4">
        <v>4</v>
      </c>
      <c r="BH169" s="4">
        <v>3</v>
      </c>
      <c r="BI169" s="4">
        <v>3</v>
      </c>
      <c r="BJ169" s="4">
        <v>3</v>
      </c>
      <c r="BK169" s="4">
        <v>5</v>
      </c>
      <c r="BL169" s="4">
        <v>5</v>
      </c>
      <c r="BM169" s="4">
        <v>4</v>
      </c>
      <c r="BN169" s="4">
        <v>4</v>
      </c>
      <c r="BO169" s="4">
        <v>4</v>
      </c>
      <c r="BP169" s="4">
        <v>4</v>
      </c>
      <c r="BQ169" s="4">
        <v>2</v>
      </c>
      <c r="BR169" s="4">
        <v>4</v>
      </c>
      <c r="BS169" s="4">
        <v>4</v>
      </c>
      <c r="BT169" s="4">
        <v>4</v>
      </c>
      <c r="BU169" s="4">
        <v>4</v>
      </c>
      <c r="BV169" s="4">
        <v>5</v>
      </c>
      <c r="BW169" s="4">
        <v>5</v>
      </c>
      <c r="BX169" s="4">
        <v>2</v>
      </c>
      <c r="BY169" s="4">
        <v>5</v>
      </c>
      <c r="BZ169" s="4">
        <v>4</v>
      </c>
      <c r="CA169" s="4">
        <v>5</v>
      </c>
      <c r="CB169" s="4">
        <v>4</v>
      </c>
    </row>
    <row r="170" spans="1:80" ht="14" x14ac:dyDescent="0.15">
      <c r="A170" s="20" t="str">
        <f t="shared" si="2"/>
        <v>FairnessNA[SQ005]</v>
      </c>
      <c r="B170" s="4" t="s">
        <v>997</v>
      </c>
      <c r="C170" s="4">
        <v>3</v>
      </c>
      <c r="D170" s="4">
        <v>4</v>
      </c>
      <c r="E170" s="4">
        <v>3</v>
      </c>
      <c r="F170" s="4">
        <v>4</v>
      </c>
      <c r="G170" s="4">
        <v>3</v>
      </c>
      <c r="H170" s="4">
        <v>5</v>
      </c>
      <c r="I170" s="4">
        <v>3</v>
      </c>
      <c r="J170" s="4">
        <v>4</v>
      </c>
      <c r="K170" s="4">
        <v>4</v>
      </c>
      <c r="L170" s="4">
        <v>5</v>
      </c>
      <c r="M170" s="4">
        <v>2</v>
      </c>
      <c r="N170" s="4">
        <v>5</v>
      </c>
      <c r="O170" s="4">
        <v>5</v>
      </c>
      <c r="P170" s="4">
        <v>4</v>
      </c>
      <c r="Q170" s="4">
        <v>4</v>
      </c>
      <c r="R170" s="4">
        <v>5</v>
      </c>
      <c r="S170" s="4">
        <v>4</v>
      </c>
      <c r="T170" s="4">
        <v>4</v>
      </c>
      <c r="U170" s="4">
        <v>3</v>
      </c>
      <c r="V170" s="4">
        <v>5</v>
      </c>
      <c r="W170" s="4">
        <v>3</v>
      </c>
      <c r="X170" s="4">
        <v>4</v>
      </c>
      <c r="Y170" s="4">
        <v>2</v>
      </c>
      <c r="Z170" s="4">
        <v>4</v>
      </c>
      <c r="AA170" s="4">
        <v>4</v>
      </c>
      <c r="AB170" s="4">
        <v>4</v>
      </c>
      <c r="AC170" s="4">
        <v>4</v>
      </c>
      <c r="AD170" s="4">
        <v>4</v>
      </c>
      <c r="AE170" s="4">
        <v>4</v>
      </c>
      <c r="AF170" s="4">
        <v>4</v>
      </c>
      <c r="AG170" s="4">
        <v>5</v>
      </c>
      <c r="AH170" s="4">
        <v>4</v>
      </c>
      <c r="AI170" s="4">
        <v>4</v>
      </c>
      <c r="AJ170" s="4">
        <v>5</v>
      </c>
      <c r="AK170" s="4">
        <v>4</v>
      </c>
      <c r="AL170" s="4">
        <v>5</v>
      </c>
      <c r="AM170" s="4">
        <v>4</v>
      </c>
      <c r="AN170" s="4">
        <v>3</v>
      </c>
      <c r="AO170" s="4">
        <v>5</v>
      </c>
      <c r="AP170" s="4">
        <v>4</v>
      </c>
      <c r="AQ170" s="4">
        <v>5</v>
      </c>
      <c r="AR170" s="4">
        <v>5</v>
      </c>
      <c r="AS170" s="4">
        <v>4</v>
      </c>
      <c r="AT170" s="4">
        <v>1</v>
      </c>
      <c r="AU170" s="4">
        <v>2</v>
      </c>
      <c r="AV170" s="4">
        <v>5</v>
      </c>
      <c r="AW170" s="4">
        <v>5</v>
      </c>
      <c r="AX170" s="4">
        <v>4</v>
      </c>
      <c r="AY170" s="4">
        <v>5</v>
      </c>
      <c r="AZ170" s="4">
        <v>4</v>
      </c>
      <c r="BA170" s="4">
        <v>3</v>
      </c>
      <c r="BB170" s="4">
        <v>4</v>
      </c>
      <c r="BC170" s="4">
        <v>4</v>
      </c>
      <c r="BD170" s="4">
        <v>3</v>
      </c>
      <c r="BE170" s="4">
        <v>3</v>
      </c>
      <c r="BF170" s="4">
        <v>5</v>
      </c>
      <c r="BG170" s="4">
        <v>4</v>
      </c>
      <c r="BH170" s="4">
        <v>2</v>
      </c>
      <c r="BI170" s="4">
        <v>3</v>
      </c>
      <c r="BJ170" s="4">
        <v>4</v>
      </c>
      <c r="BK170" s="4">
        <v>5</v>
      </c>
      <c r="BL170" s="4">
        <v>5</v>
      </c>
      <c r="BM170" s="4">
        <v>3</v>
      </c>
      <c r="BN170" s="4">
        <v>4</v>
      </c>
      <c r="BO170" s="4">
        <v>5</v>
      </c>
      <c r="BP170" s="4">
        <v>4</v>
      </c>
      <c r="BQ170" s="4">
        <v>3</v>
      </c>
      <c r="BR170" s="4">
        <v>4</v>
      </c>
      <c r="BS170" s="4">
        <v>4</v>
      </c>
      <c r="BT170" s="4">
        <v>4</v>
      </c>
      <c r="BU170" s="4">
        <v>5</v>
      </c>
      <c r="BV170" s="4">
        <v>5</v>
      </c>
      <c r="BW170" s="4">
        <v>5</v>
      </c>
      <c r="BX170" s="4">
        <v>1</v>
      </c>
      <c r="BY170" s="4">
        <v>4</v>
      </c>
      <c r="BZ170" s="4">
        <v>5</v>
      </c>
      <c r="CA170" s="4">
        <v>5</v>
      </c>
      <c r="CB170" s="4">
        <v>4</v>
      </c>
    </row>
    <row r="171" spans="1:80" ht="14" x14ac:dyDescent="0.15">
      <c r="A171" s="20" t="str">
        <f t="shared" si="2"/>
        <v>FairnessNA[SQ006]</v>
      </c>
      <c r="B171" s="4" t="s">
        <v>998</v>
      </c>
      <c r="C171" s="4">
        <v>3</v>
      </c>
      <c r="D171" s="4">
        <v>4</v>
      </c>
      <c r="E171" s="4">
        <v>4</v>
      </c>
      <c r="F171" s="4">
        <v>3</v>
      </c>
      <c r="G171" s="4">
        <v>3</v>
      </c>
      <c r="H171" s="4">
        <v>5</v>
      </c>
      <c r="I171" s="4">
        <v>3</v>
      </c>
      <c r="J171" s="4">
        <v>4</v>
      </c>
      <c r="K171" s="4">
        <v>4</v>
      </c>
      <c r="L171" s="4">
        <v>3</v>
      </c>
      <c r="M171" s="4">
        <v>3</v>
      </c>
      <c r="N171" s="4">
        <v>5</v>
      </c>
      <c r="O171" s="4">
        <v>3</v>
      </c>
      <c r="P171" s="4">
        <v>4</v>
      </c>
      <c r="Q171" s="4">
        <v>5</v>
      </c>
      <c r="R171" s="4">
        <v>5</v>
      </c>
      <c r="S171" s="4">
        <v>4</v>
      </c>
      <c r="T171" s="4">
        <v>4</v>
      </c>
      <c r="U171" s="4">
        <v>4</v>
      </c>
      <c r="V171" s="4">
        <v>4</v>
      </c>
      <c r="W171" s="4">
        <v>3</v>
      </c>
      <c r="X171" s="4">
        <v>4</v>
      </c>
      <c r="Y171" s="4">
        <v>2</v>
      </c>
      <c r="Z171" s="4">
        <v>2</v>
      </c>
      <c r="AA171" s="4">
        <v>4</v>
      </c>
      <c r="AB171" s="4">
        <v>5</v>
      </c>
      <c r="AC171" s="4">
        <v>3</v>
      </c>
      <c r="AD171" s="4">
        <v>5</v>
      </c>
      <c r="AE171" s="4">
        <v>4</v>
      </c>
      <c r="AF171" s="4">
        <v>4</v>
      </c>
      <c r="AG171" s="4">
        <v>5</v>
      </c>
      <c r="AH171" s="4">
        <v>4</v>
      </c>
      <c r="AI171" s="4">
        <v>3</v>
      </c>
      <c r="AJ171" s="4">
        <v>5</v>
      </c>
      <c r="AK171" s="4">
        <v>3</v>
      </c>
      <c r="AL171" s="4">
        <v>4</v>
      </c>
      <c r="AM171" s="4">
        <v>5</v>
      </c>
      <c r="AN171" s="4">
        <v>4</v>
      </c>
      <c r="AO171" s="4">
        <v>5</v>
      </c>
      <c r="AP171" s="4">
        <v>3</v>
      </c>
      <c r="AQ171" s="4">
        <v>5</v>
      </c>
      <c r="AR171" s="4">
        <v>4</v>
      </c>
      <c r="AS171" s="4">
        <v>4</v>
      </c>
      <c r="AT171" s="4">
        <v>2</v>
      </c>
      <c r="AU171" s="4">
        <v>1</v>
      </c>
      <c r="AV171" s="4">
        <v>4</v>
      </c>
      <c r="AW171" s="4">
        <v>5</v>
      </c>
      <c r="AX171" s="4">
        <v>3</v>
      </c>
      <c r="AY171" s="4">
        <v>5</v>
      </c>
      <c r="AZ171" s="4">
        <v>4</v>
      </c>
      <c r="BA171" s="4">
        <v>4</v>
      </c>
      <c r="BB171" s="4">
        <v>4</v>
      </c>
      <c r="BC171" s="4">
        <v>4</v>
      </c>
      <c r="BD171" s="4">
        <v>3</v>
      </c>
      <c r="BE171" s="4">
        <v>3</v>
      </c>
      <c r="BF171" s="4">
        <v>4</v>
      </c>
      <c r="BG171" s="4">
        <v>2</v>
      </c>
      <c r="BH171" s="4">
        <v>3</v>
      </c>
      <c r="BI171" s="4">
        <v>3</v>
      </c>
      <c r="BJ171" s="4">
        <v>4</v>
      </c>
      <c r="BK171" s="4">
        <v>5</v>
      </c>
      <c r="BL171" s="4">
        <v>4</v>
      </c>
      <c r="BM171" s="4">
        <v>4</v>
      </c>
      <c r="BN171" s="4">
        <v>4</v>
      </c>
      <c r="BO171" s="4">
        <v>4</v>
      </c>
      <c r="BP171" s="4">
        <v>4</v>
      </c>
      <c r="BQ171" s="4">
        <v>4</v>
      </c>
      <c r="BR171" s="4">
        <v>4</v>
      </c>
      <c r="BS171" s="4">
        <v>4</v>
      </c>
      <c r="BT171" s="4">
        <v>4</v>
      </c>
      <c r="BU171" s="4">
        <v>4</v>
      </c>
      <c r="BV171" s="4">
        <v>5</v>
      </c>
      <c r="BW171" s="4">
        <v>5</v>
      </c>
      <c r="BX171" s="4">
        <v>2</v>
      </c>
      <c r="BY171" s="4">
        <v>5</v>
      </c>
      <c r="BZ171" s="4">
        <v>3</v>
      </c>
      <c r="CA171" s="4">
        <v>5</v>
      </c>
      <c r="CB171" s="4">
        <v>4</v>
      </c>
    </row>
    <row r="172" spans="1:80" ht="14" x14ac:dyDescent="0.15">
      <c r="A172" s="20" t="str">
        <f t="shared" si="2"/>
        <v>FairnessNA[SQ007]</v>
      </c>
      <c r="B172" s="4" t="s">
        <v>999</v>
      </c>
      <c r="C172" s="4">
        <v>3</v>
      </c>
      <c r="D172" s="4">
        <v>4</v>
      </c>
      <c r="E172" s="4">
        <v>4</v>
      </c>
      <c r="F172" s="4">
        <v>3</v>
      </c>
      <c r="G172" s="4">
        <v>3</v>
      </c>
      <c r="H172" s="4">
        <v>5</v>
      </c>
      <c r="I172" s="4">
        <v>3</v>
      </c>
      <c r="J172" s="4">
        <v>4</v>
      </c>
      <c r="K172" s="4">
        <v>4</v>
      </c>
      <c r="L172" s="4">
        <v>5</v>
      </c>
      <c r="M172" s="4">
        <v>4</v>
      </c>
      <c r="N172" s="4">
        <v>5</v>
      </c>
      <c r="O172" s="4">
        <v>4</v>
      </c>
      <c r="P172" s="4">
        <v>5</v>
      </c>
      <c r="Q172" s="4">
        <v>5</v>
      </c>
      <c r="R172" s="4">
        <v>5</v>
      </c>
      <c r="S172" s="4">
        <v>4</v>
      </c>
      <c r="T172" s="4">
        <v>3</v>
      </c>
      <c r="U172" s="4">
        <v>3</v>
      </c>
      <c r="V172" s="4">
        <v>5</v>
      </c>
      <c r="W172" s="4">
        <v>4</v>
      </c>
      <c r="X172" s="4">
        <v>4</v>
      </c>
      <c r="Y172" s="4">
        <v>2</v>
      </c>
      <c r="Z172" s="4">
        <v>1</v>
      </c>
      <c r="AA172" s="4">
        <v>4</v>
      </c>
      <c r="AB172" s="4">
        <v>4</v>
      </c>
      <c r="AC172" s="4">
        <v>4</v>
      </c>
      <c r="AD172" s="4">
        <v>4</v>
      </c>
      <c r="AE172" s="4">
        <v>4</v>
      </c>
      <c r="AF172" s="4">
        <v>4</v>
      </c>
      <c r="AG172" s="4">
        <v>5</v>
      </c>
      <c r="AH172" s="4">
        <v>4</v>
      </c>
      <c r="AI172" s="4">
        <v>4</v>
      </c>
      <c r="AJ172" s="4">
        <v>5</v>
      </c>
      <c r="AK172" s="4">
        <v>4</v>
      </c>
      <c r="AL172" s="4">
        <v>5</v>
      </c>
      <c r="AM172" s="4">
        <v>4</v>
      </c>
      <c r="AN172" s="4">
        <v>4</v>
      </c>
      <c r="AO172" s="4">
        <v>5</v>
      </c>
      <c r="AP172" s="4">
        <v>4</v>
      </c>
      <c r="AQ172" s="4">
        <v>5</v>
      </c>
      <c r="AR172" s="4">
        <v>5</v>
      </c>
      <c r="AS172" s="4">
        <v>4</v>
      </c>
      <c r="AT172" s="4">
        <v>2</v>
      </c>
      <c r="AU172" s="4">
        <v>2</v>
      </c>
      <c r="AV172" s="4">
        <v>5</v>
      </c>
      <c r="AW172" s="4">
        <v>4</v>
      </c>
      <c r="AX172" s="4">
        <v>4</v>
      </c>
      <c r="AY172" s="4">
        <v>5</v>
      </c>
      <c r="AZ172" s="4">
        <v>4</v>
      </c>
      <c r="BA172" s="4">
        <v>3</v>
      </c>
      <c r="BB172" s="4">
        <v>4</v>
      </c>
      <c r="BC172" s="4">
        <v>4</v>
      </c>
      <c r="BD172" s="4">
        <v>3</v>
      </c>
      <c r="BE172" s="4">
        <v>3</v>
      </c>
      <c r="BF172" s="4">
        <v>5</v>
      </c>
      <c r="BG172" s="4">
        <v>2</v>
      </c>
      <c r="BH172" s="4">
        <v>2</v>
      </c>
      <c r="BI172" s="4">
        <v>4</v>
      </c>
      <c r="BJ172" s="4">
        <v>4</v>
      </c>
      <c r="BK172" s="4">
        <v>5</v>
      </c>
      <c r="BL172" s="4">
        <v>5</v>
      </c>
      <c r="BM172" s="4">
        <v>4</v>
      </c>
      <c r="BN172" s="4">
        <v>4</v>
      </c>
      <c r="BO172" s="4">
        <v>4</v>
      </c>
      <c r="BP172" s="4">
        <v>4</v>
      </c>
      <c r="BQ172" s="4">
        <v>4</v>
      </c>
      <c r="BR172" s="4">
        <v>4</v>
      </c>
      <c r="BS172" s="4">
        <v>4</v>
      </c>
      <c r="BT172" s="4">
        <v>4</v>
      </c>
      <c r="BU172" s="4">
        <v>5</v>
      </c>
      <c r="BV172" s="4">
        <v>5</v>
      </c>
      <c r="BW172" s="4">
        <v>5</v>
      </c>
      <c r="BX172" s="4">
        <v>2</v>
      </c>
      <c r="BY172" s="4">
        <v>5</v>
      </c>
      <c r="BZ172" s="4">
        <v>4</v>
      </c>
      <c r="CA172" s="4">
        <v>5</v>
      </c>
      <c r="CB172" s="4">
        <v>4</v>
      </c>
    </row>
    <row r="173" spans="1:80" ht="14" x14ac:dyDescent="0.15">
      <c r="A173" s="20" t="str">
        <f t="shared" si="2"/>
        <v>FairnessNA[SQ008]</v>
      </c>
      <c r="B173" s="4" t="s">
        <v>1000</v>
      </c>
      <c r="C173" s="4">
        <v>3</v>
      </c>
      <c r="D173" s="4">
        <v>4</v>
      </c>
      <c r="E173" s="4">
        <v>4</v>
      </c>
      <c r="F173" s="4">
        <v>4</v>
      </c>
      <c r="G173" s="4">
        <v>3</v>
      </c>
      <c r="H173" s="4">
        <v>5</v>
      </c>
      <c r="I173" s="4">
        <v>3</v>
      </c>
      <c r="J173" s="4">
        <v>4</v>
      </c>
      <c r="K173" s="4">
        <v>4</v>
      </c>
      <c r="L173" s="4">
        <v>5</v>
      </c>
      <c r="M173" s="4">
        <v>4</v>
      </c>
      <c r="N173" s="4">
        <v>5</v>
      </c>
      <c r="O173" s="4">
        <v>4</v>
      </c>
      <c r="P173" s="4">
        <v>5</v>
      </c>
      <c r="Q173" s="4">
        <v>5</v>
      </c>
      <c r="R173" s="4">
        <v>5</v>
      </c>
      <c r="S173" s="4">
        <v>3</v>
      </c>
      <c r="T173" s="4">
        <v>3</v>
      </c>
      <c r="U173" s="4">
        <v>4</v>
      </c>
      <c r="V173" s="4">
        <v>4</v>
      </c>
      <c r="W173" s="4">
        <v>3</v>
      </c>
      <c r="X173" s="4">
        <v>4</v>
      </c>
      <c r="Y173" s="4">
        <v>2</v>
      </c>
      <c r="Z173" s="4">
        <v>4</v>
      </c>
      <c r="AA173" s="4">
        <v>4</v>
      </c>
      <c r="AB173" s="4">
        <v>4</v>
      </c>
      <c r="AC173" s="4">
        <v>3</v>
      </c>
      <c r="AD173" s="4">
        <v>4</v>
      </c>
      <c r="AE173" s="4">
        <v>4</v>
      </c>
      <c r="AF173" s="4">
        <v>5</v>
      </c>
      <c r="AG173" s="4">
        <v>5</v>
      </c>
      <c r="AH173" s="4">
        <v>4</v>
      </c>
      <c r="AI173" s="4">
        <v>3</v>
      </c>
      <c r="AJ173" s="4">
        <v>5</v>
      </c>
      <c r="AK173" s="4">
        <v>4</v>
      </c>
      <c r="AL173" s="4">
        <v>5</v>
      </c>
      <c r="AM173" s="4">
        <v>5</v>
      </c>
      <c r="AN173" s="4">
        <v>4</v>
      </c>
      <c r="AO173" s="4">
        <v>5</v>
      </c>
      <c r="AP173" s="4">
        <v>4</v>
      </c>
      <c r="AQ173" s="4">
        <v>5</v>
      </c>
      <c r="AR173" s="4">
        <v>4</v>
      </c>
      <c r="AS173" s="4">
        <v>4</v>
      </c>
      <c r="AT173" s="4">
        <v>3</v>
      </c>
      <c r="AU173" s="4">
        <v>2</v>
      </c>
      <c r="AV173" s="4">
        <v>3</v>
      </c>
      <c r="AW173" s="4">
        <v>4</v>
      </c>
      <c r="AX173" s="4">
        <v>4</v>
      </c>
      <c r="AY173" s="4">
        <v>5</v>
      </c>
      <c r="AZ173" s="4">
        <v>4</v>
      </c>
      <c r="BA173" s="4">
        <v>4</v>
      </c>
      <c r="BB173" s="4">
        <v>4</v>
      </c>
      <c r="BC173" s="4">
        <v>4</v>
      </c>
      <c r="BD173" s="4">
        <v>4</v>
      </c>
      <c r="BE173" s="4">
        <v>3</v>
      </c>
      <c r="BF173" s="4">
        <v>5</v>
      </c>
      <c r="BG173" s="4">
        <v>2</v>
      </c>
      <c r="BH173" s="4">
        <v>3</v>
      </c>
      <c r="BI173" s="4">
        <v>4</v>
      </c>
      <c r="BJ173" s="4">
        <v>3</v>
      </c>
      <c r="BK173" s="4">
        <v>5</v>
      </c>
      <c r="BL173" s="4">
        <v>5</v>
      </c>
      <c r="BM173" s="4">
        <v>4</v>
      </c>
      <c r="BN173" s="4">
        <v>4</v>
      </c>
      <c r="BO173" s="4">
        <v>4</v>
      </c>
      <c r="BP173" s="4">
        <v>3</v>
      </c>
      <c r="BQ173" s="4">
        <v>4</v>
      </c>
      <c r="BR173" s="4">
        <v>3</v>
      </c>
      <c r="BS173" s="4">
        <v>4</v>
      </c>
      <c r="BT173" s="4">
        <v>4</v>
      </c>
      <c r="BU173" s="4">
        <v>4</v>
      </c>
      <c r="BV173" s="4">
        <v>5</v>
      </c>
      <c r="BW173" s="4">
        <v>5</v>
      </c>
      <c r="BX173" s="4">
        <v>2</v>
      </c>
      <c r="BY173" s="4">
        <v>5</v>
      </c>
      <c r="BZ173" s="4">
        <v>5</v>
      </c>
      <c r="CA173" s="4">
        <v>5</v>
      </c>
      <c r="CB173" s="4">
        <v>4</v>
      </c>
    </row>
    <row r="174" spans="1:80" ht="14" x14ac:dyDescent="0.15">
      <c r="A174" s="20" t="str">
        <f t="shared" si="2"/>
        <v>FairnessNA[SQ009]</v>
      </c>
      <c r="B174" s="4" t="s">
        <v>1001</v>
      </c>
      <c r="C174" s="4">
        <v>3</v>
      </c>
      <c r="D174" s="4">
        <v>4</v>
      </c>
      <c r="E174" s="4">
        <v>4</v>
      </c>
      <c r="F174" s="4">
        <v>4</v>
      </c>
      <c r="G174" s="4">
        <v>3</v>
      </c>
      <c r="H174" s="4">
        <v>5</v>
      </c>
      <c r="I174" s="4">
        <v>4</v>
      </c>
      <c r="J174" s="4">
        <v>4</v>
      </c>
      <c r="K174" s="4">
        <v>4</v>
      </c>
      <c r="L174" s="4">
        <v>5</v>
      </c>
      <c r="M174" s="4">
        <v>3</v>
      </c>
      <c r="N174" s="4">
        <v>5</v>
      </c>
      <c r="O174" s="4">
        <v>5</v>
      </c>
      <c r="P174" s="4">
        <v>4</v>
      </c>
      <c r="Q174" s="4">
        <v>5</v>
      </c>
      <c r="R174" s="4">
        <v>5</v>
      </c>
      <c r="S174" s="4">
        <v>4</v>
      </c>
      <c r="T174" s="4">
        <v>4</v>
      </c>
      <c r="U174" s="4">
        <v>4</v>
      </c>
      <c r="V174" s="4">
        <v>4</v>
      </c>
      <c r="W174" s="4">
        <v>3</v>
      </c>
      <c r="X174" s="4">
        <v>4</v>
      </c>
      <c r="Y174" s="4">
        <v>2</v>
      </c>
      <c r="Z174" s="4">
        <v>2</v>
      </c>
      <c r="AA174" s="4">
        <v>4</v>
      </c>
      <c r="AB174" s="4">
        <v>5</v>
      </c>
      <c r="AC174" s="4">
        <v>4</v>
      </c>
      <c r="AD174" s="4">
        <v>5</v>
      </c>
      <c r="AE174" s="4">
        <v>4</v>
      </c>
      <c r="AF174" s="4">
        <v>4</v>
      </c>
      <c r="AG174" s="4">
        <v>5</v>
      </c>
      <c r="AH174" s="4">
        <v>3</v>
      </c>
      <c r="AI174" s="4">
        <v>4</v>
      </c>
      <c r="AJ174" s="4">
        <v>5</v>
      </c>
      <c r="AK174" s="4">
        <v>3</v>
      </c>
      <c r="AL174" s="4">
        <v>4</v>
      </c>
      <c r="AM174" s="4">
        <v>4</v>
      </c>
      <c r="AN174" s="4">
        <v>3</v>
      </c>
      <c r="AO174" s="4">
        <v>5</v>
      </c>
      <c r="AP174" s="4">
        <v>4</v>
      </c>
      <c r="AQ174" s="4">
        <v>5</v>
      </c>
      <c r="AR174" s="4">
        <v>5</v>
      </c>
      <c r="AS174" s="4">
        <v>4</v>
      </c>
      <c r="AT174" s="4">
        <v>2</v>
      </c>
      <c r="AU174" s="4">
        <v>1</v>
      </c>
      <c r="AV174" s="4">
        <v>4</v>
      </c>
      <c r="AW174" s="4">
        <v>5</v>
      </c>
      <c r="AX174" s="4">
        <v>4</v>
      </c>
      <c r="AY174" s="4">
        <v>5</v>
      </c>
      <c r="AZ174" s="4">
        <v>4</v>
      </c>
      <c r="BA174" s="4">
        <v>4</v>
      </c>
      <c r="BB174" s="4">
        <v>4</v>
      </c>
      <c r="BC174" s="4">
        <v>4</v>
      </c>
      <c r="BD174" s="4">
        <v>3</v>
      </c>
      <c r="BE174" s="4">
        <v>3</v>
      </c>
      <c r="BF174" s="4">
        <v>4</v>
      </c>
      <c r="BG174" s="4">
        <v>2</v>
      </c>
      <c r="BH174" s="4">
        <v>4</v>
      </c>
      <c r="BI174" s="4">
        <v>4</v>
      </c>
      <c r="BJ174" s="4">
        <v>4</v>
      </c>
      <c r="BK174" s="4">
        <v>5</v>
      </c>
      <c r="BL174" s="4">
        <v>4</v>
      </c>
      <c r="BM174" s="4">
        <v>4</v>
      </c>
      <c r="BN174" s="4">
        <v>4</v>
      </c>
      <c r="BO174" s="4">
        <v>5</v>
      </c>
      <c r="BP174" s="4">
        <v>4</v>
      </c>
      <c r="BQ174" s="4">
        <v>3</v>
      </c>
      <c r="BR174" s="4">
        <v>3</v>
      </c>
      <c r="BS174" s="4">
        <v>4</v>
      </c>
      <c r="BT174" s="4">
        <v>4</v>
      </c>
      <c r="BU174" s="4">
        <v>4</v>
      </c>
      <c r="BV174" s="4">
        <v>5</v>
      </c>
      <c r="BW174" s="4">
        <v>5</v>
      </c>
      <c r="BX174" s="4">
        <v>3</v>
      </c>
      <c r="BY174" s="4">
        <v>4</v>
      </c>
      <c r="BZ174" s="4">
        <v>5</v>
      </c>
      <c r="CA174" s="4">
        <v>5</v>
      </c>
      <c r="CB174" s="4">
        <v>4</v>
      </c>
    </row>
    <row r="175" spans="1:80" ht="14" x14ac:dyDescent="0.15">
      <c r="A175" s="20" t="str">
        <f t="shared" si="2"/>
        <v>FairnessNA[SQ010]</v>
      </c>
      <c r="B175" s="4" t="s">
        <v>1002</v>
      </c>
      <c r="C175" s="4">
        <v>3</v>
      </c>
      <c r="D175" s="4">
        <v>4</v>
      </c>
      <c r="E175" s="4">
        <v>4</v>
      </c>
      <c r="F175" s="4">
        <v>5</v>
      </c>
      <c r="G175" s="4">
        <v>3</v>
      </c>
      <c r="H175" s="4">
        <v>5</v>
      </c>
      <c r="I175" s="4">
        <v>4</v>
      </c>
      <c r="J175" s="4">
        <v>4</v>
      </c>
      <c r="K175" s="4">
        <v>4</v>
      </c>
      <c r="L175" s="4">
        <v>5</v>
      </c>
      <c r="M175" s="4">
        <v>3</v>
      </c>
      <c r="N175" s="4">
        <v>5</v>
      </c>
      <c r="O175" s="4">
        <v>5</v>
      </c>
      <c r="P175" s="4">
        <v>4</v>
      </c>
      <c r="Q175" s="4">
        <v>5</v>
      </c>
      <c r="R175" s="4">
        <v>5</v>
      </c>
      <c r="S175" s="4">
        <v>3</v>
      </c>
      <c r="T175" s="4">
        <v>4</v>
      </c>
      <c r="U175" s="4">
        <v>4</v>
      </c>
      <c r="V175" s="4">
        <v>5</v>
      </c>
      <c r="W175" s="4">
        <v>3</v>
      </c>
      <c r="X175" s="4">
        <v>4</v>
      </c>
      <c r="Y175" s="4">
        <v>2</v>
      </c>
      <c r="Z175" s="4">
        <v>3</v>
      </c>
      <c r="AA175" s="4">
        <v>4</v>
      </c>
      <c r="AB175" s="4">
        <v>5</v>
      </c>
      <c r="AC175" s="4">
        <v>4</v>
      </c>
      <c r="AD175" s="4">
        <v>5</v>
      </c>
      <c r="AE175" s="4">
        <v>4</v>
      </c>
      <c r="AF175" s="4">
        <v>4</v>
      </c>
      <c r="AG175" s="4">
        <v>5</v>
      </c>
      <c r="AH175" s="4">
        <v>3</v>
      </c>
      <c r="AI175" s="4">
        <v>5</v>
      </c>
      <c r="AJ175" s="4">
        <v>5</v>
      </c>
      <c r="AK175" s="4">
        <v>4</v>
      </c>
      <c r="AL175" s="4">
        <v>5</v>
      </c>
      <c r="AM175" s="4">
        <v>5</v>
      </c>
      <c r="AN175" s="4">
        <v>4</v>
      </c>
      <c r="AO175" s="4">
        <v>4</v>
      </c>
      <c r="AP175" s="4">
        <v>5</v>
      </c>
      <c r="AQ175" s="4">
        <v>5</v>
      </c>
      <c r="AR175" s="4">
        <v>5</v>
      </c>
      <c r="AS175" s="4">
        <v>4</v>
      </c>
      <c r="AT175" s="4">
        <v>4</v>
      </c>
      <c r="AU175" s="4">
        <v>2</v>
      </c>
      <c r="AV175" s="4">
        <v>4</v>
      </c>
      <c r="AW175" s="4">
        <v>5</v>
      </c>
      <c r="AX175" s="4">
        <v>4</v>
      </c>
      <c r="AY175" s="4">
        <v>5</v>
      </c>
      <c r="AZ175" s="4">
        <v>3</v>
      </c>
      <c r="BA175" s="4">
        <v>5</v>
      </c>
      <c r="BB175" s="4">
        <v>5</v>
      </c>
      <c r="BC175" s="4">
        <v>4</v>
      </c>
      <c r="BD175" s="4">
        <v>5</v>
      </c>
      <c r="BE175" s="4">
        <v>3</v>
      </c>
      <c r="BF175" s="4">
        <v>4</v>
      </c>
      <c r="BG175" s="4">
        <v>4</v>
      </c>
      <c r="BH175" s="4">
        <v>4</v>
      </c>
      <c r="BI175" s="4">
        <v>4</v>
      </c>
      <c r="BJ175" s="4">
        <v>4</v>
      </c>
      <c r="BK175" s="4">
        <v>5</v>
      </c>
      <c r="BL175" s="4">
        <v>5</v>
      </c>
      <c r="BM175" s="4">
        <v>4</v>
      </c>
      <c r="BN175" s="4">
        <v>4</v>
      </c>
      <c r="BO175" s="4">
        <v>5</v>
      </c>
      <c r="BP175" s="4">
        <v>4</v>
      </c>
      <c r="BQ175" s="4">
        <v>4</v>
      </c>
      <c r="BR175" s="4">
        <v>4</v>
      </c>
      <c r="BS175" s="4">
        <v>5</v>
      </c>
      <c r="BT175" s="4">
        <v>4</v>
      </c>
      <c r="BU175" s="4">
        <v>4</v>
      </c>
      <c r="BV175" s="4">
        <v>5</v>
      </c>
      <c r="BW175" s="4">
        <v>5</v>
      </c>
      <c r="BX175" s="4">
        <v>3</v>
      </c>
      <c r="BY175" s="4">
        <v>5</v>
      </c>
      <c r="BZ175" s="4">
        <v>4</v>
      </c>
      <c r="CA175" s="4">
        <v>5</v>
      </c>
      <c r="CB175" s="4">
        <v>5</v>
      </c>
    </row>
    <row r="176" spans="1:80" ht="14" x14ac:dyDescent="0.15">
      <c r="A176" s="20" t="str">
        <f t="shared" si="2"/>
        <v>FairnessNA[SQ011]</v>
      </c>
      <c r="B176" s="4" t="s">
        <v>1003</v>
      </c>
      <c r="C176" s="4">
        <v>3</v>
      </c>
      <c r="D176" s="4">
        <v>4</v>
      </c>
      <c r="E176" s="4">
        <v>4</v>
      </c>
      <c r="F176" s="4">
        <v>4</v>
      </c>
      <c r="G176" s="4">
        <v>3</v>
      </c>
      <c r="H176" s="4">
        <v>5</v>
      </c>
      <c r="I176" s="4">
        <v>4</v>
      </c>
      <c r="J176" s="4">
        <v>4</v>
      </c>
      <c r="K176" s="4">
        <v>3</v>
      </c>
      <c r="L176" s="4">
        <v>5</v>
      </c>
      <c r="M176" s="4">
        <v>3</v>
      </c>
      <c r="N176" s="4">
        <v>5</v>
      </c>
      <c r="O176" s="4">
        <v>5</v>
      </c>
      <c r="P176" s="4">
        <v>3</v>
      </c>
      <c r="Q176" s="4">
        <v>4</v>
      </c>
      <c r="R176" s="4">
        <v>5</v>
      </c>
      <c r="S176" s="4">
        <v>3</v>
      </c>
      <c r="T176" s="4">
        <v>4</v>
      </c>
      <c r="U176" s="4">
        <v>4</v>
      </c>
      <c r="V176" s="4">
        <v>4</v>
      </c>
      <c r="W176" s="4">
        <v>3</v>
      </c>
      <c r="X176" s="4">
        <v>4</v>
      </c>
      <c r="Y176" s="4">
        <v>2</v>
      </c>
      <c r="Z176" s="4">
        <v>1</v>
      </c>
      <c r="AA176" s="4">
        <v>3</v>
      </c>
      <c r="AB176" s="4">
        <v>4</v>
      </c>
      <c r="AC176" s="4">
        <v>5</v>
      </c>
      <c r="AD176" s="4">
        <v>5</v>
      </c>
      <c r="AE176" s="4">
        <v>4</v>
      </c>
      <c r="AF176" s="4">
        <v>4</v>
      </c>
      <c r="AG176" s="4">
        <v>5</v>
      </c>
      <c r="AH176" s="4">
        <v>3</v>
      </c>
      <c r="AI176" s="4">
        <v>4</v>
      </c>
      <c r="AJ176" s="4">
        <v>5</v>
      </c>
      <c r="AK176" s="4">
        <v>4</v>
      </c>
      <c r="AL176" s="4">
        <v>5</v>
      </c>
      <c r="AM176" s="4">
        <v>5</v>
      </c>
      <c r="AN176" s="4">
        <v>4</v>
      </c>
      <c r="AO176" s="4">
        <v>5</v>
      </c>
      <c r="AP176" s="4">
        <v>4</v>
      </c>
      <c r="AQ176" s="4">
        <v>5</v>
      </c>
      <c r="AR176" s="4">
        <v>5</v>
      </c>
      <c r="AS176" s="4">
        <v>4</v>
      </c>
      <c r="AT176" s="4">
        <v>4</v>
      </c>
      <c r="AU176" s="4">
        <v>2</v>
      </c>
      <c r="AV176" s="4">
        <v>3</v>
      </c>
      <c r="AW176" s="4">
        <v>5</v>
      </c>
      <c r="AX176" s="4">
        <v>4</v>
      </c>
      <c r="AY176" s="4">
        <v>5</v>
      </c>
      <c r="AZ176" s="4">
        <v>3</v>
      </c>
      <c r="BA176" s="4">
        <v>4</v>
      </c>
      <c r="BB176" s="4">
        <v>5</v>
      </c>
      <c r="BC176" s="4">
        <v>4</v>
      </c>
      <c r="BD176" s="4">
        <v>4</v>
      </c>
      <c r="BE176" s="4">
        <v>3</v>
      </c>
      <c r="BF176" s="4">
        <v>4</v>
      </c>
      <c r="BG176" s="4">
        <v>4</v>
      </c>
      <c r="BH176" s="4">
        <v>5</v>
      </c>
      <c r="BI176" s="4">
        <v>4</v>
      </c>
      <c r="BJ176" s="4">
        <v>3</v>
      </c>
      <c r="BK176" s="4">
        <v>5</v>
      </c>
      <c r="BL176" s="4">
        <v>5</v>
      </c>
      <c r="BM176" s="4">
        <v>4</v>
      </c>
      <c r="BN176" s="4">
        <v>4</v>
      </c>
      <c r="BO176" s="4">
        <v>5</v>
      </c>
      <c r="BP176" s="4">
        <v>4</v>
      </c>
      <c r="BQ176" s="4">
        <v>4</v>
      </c>
      <c r="BR176" s="4">
        <v>4</v>
      </c>
      <c r="BS176" s="4">
        <v>4</v>
      </c>
      <c r="BT176" s="4">
        <v>4</v>
      </c>
      <c r="BU176" s="4">
        <v>4</v>
      </c>
      <c r="BV176" s="4">
        <v>5</v>
      </c>
      <c r="BW176" s="4">
        <v>5</v>
      </c>
      <c r="BX176" s="4">
        <v>3</v>
      </c>
      <c r="BY176" s="4">
        <v>5</v>
      </c>
      <c r="BZ176" s="4">
        <v>4</v>
      </c>
      <c r="CA176" s="4">
        <v>5</v>
      </c>
      <c r="CB176" s="4">
        <v>5</v>
      </c>
    </row>
    <row r="177" spans="1:80" ht="14" x14ac:dyDescent="0.15">
      <c r="A177" s="20" t="str">
        <f t="shared" si="2"/>
        <v>FairnessNA[SQ012]</v>
      </c>
      <c r="B177" s="4" t="s">
        <v>1004</v>
      </c>
      <c r="C177" s="4">
        <v>3</v>
      </c>
      <c r="D177" s="4">
        <v>4</v>
      </c>
      <c r="E177" s="4">
        <v>4</v>
      </c>
      <c r="F177" s="4">
        <v>4</v>
      </c>
      <c r="G177" s="4">
        <v>3</v>
      </c>
      <c r="H177" s="4">
        <v>5</v>
      </c>
      <c r="I177" s="4">
        <v>4</v>
      </c>
      <c r="J177" s="4">
        <v>3</v>
      </c>
      <c r="K177" s="4">
        <v>4</v>
      </c>
      <c r="L177" s="4">
        <v>5</v>
      </c>
      <c r="M177" s="4">
        <v>3</v>
      </c>
      <c r="N177" s="4">
        <v>5</v>
      </c>
      <c r="O177" s="4">
        <v>5</v>
      </c>
      <c r="P177" s="4">
        <v>3</v>
      </c>
      <c r="Q177" s="4">
        <v>4</v>
      </c>
      <c r="R177" s="4">
        <v>5</v>
      </c>
      <c r="S177" s="4">
        <v>3</v>
      </c>
      <c r="T177" s="4">
        <v>3</v>
      </c>
      <c r="U177" s="4">
        <v>4</v>
      </c>
      <c r="V177" s="4">
        <v>4</v>
      </c>
      <c r="W177" s="4">
        <v>3</v>
      </c>
      <c r="X177" s="4">
        <v>4</v>
      </c>
      <c r="Y177" s="4">
        <v>2</v>
      </c>
      <c r="Z177" s="4">
        <v>5</v>
      </c>
      <c r="AA177" s="4">
        <v>3</v>
      </c>
      <c r="AB177" s="4">
        <v>5</v>
      </c>
      <c r="AC177" s="4">
        <v>5</v>
      </c>
      <c r="AD177" s="4">
        <v>5</v>
      </c>
      <c r="AE177" s="4">
        <v>4</v>
      </c>
      <c r="AF177" s="4">
        <v>4</v>
      </c>
      <c r="AG177" s="4">
        <v>5</v>
      </c>
      <c r="AH177" s="4">
        <v>3</v>
      </c>
      <c r="AI177" s="4">
        <v>3</v>
      </c>
      <c r="AJ177" s="4">
        <v>4</v>
      </c>
      <c r="AK177" s="4">
        <v>4</v>
      </c>
      <c r="AL177" s="4">
        <v>4</v>
      </c>
      <c r="AM177" s="4">
        <v>4</v>
      </c>
      <c r="AN177" s="4">
        <v>3</v>
      </c>
      <c r="AO177" s="4">
        <v>5</v>
      </c>
      <c r="AP177" s="4">
        <v>3</v>
      </c>
      <c r="AQ177" s="4">
        <v>5</v>
      </c>
      <c r="AR177" s="4">
        <v>4</v>
      </c>
      <c r="AS177" s="4">
        <v>4</v>
      </c>
      <c r="AT177" s="4">
        <v>4</v>
      </c>
      <c r="AU177" s="4">
        <v>2</v>
      </c>
      <c r="AV177" s="4">
        <v>4</v>
      </c>
      <c r="AW177" s="4">
        <v>5</v>
      </c>
      <c r="AX177" s="4">
        <v>4</v>
      </c>
      <c r="AY177" s="4">
        <v>5</v>
      </c>
      <c r="AZ177" s="4">
        <v>3</v>
      </c>
      <c r="BA177" s="4">
        <v>4</v>
      </c>
      <c r="BB177" s="4">
        <v>4</v>
      </c>
      <c r="BC177" s="4">
        <v>3</v>
      </c>
      <c r="BD177" s="4">
        <v>2</v>
      </c>
      <c r="BE177" s="4">
        <v>4</v>
      </c>
      <c r="BF177" s="4">
        <v>4</v>
      </c>
      <c r="BG177" s="4">
        <v>4</v>
      </c>
      <c r="BH177" s="4">
        <v>4</v>
      </c>
      <c r="BI177" s="4">
        <v>4</v>
      </c>
      <c r="BJ177" s="4">
        <v>3</v>
      </c>
      <c r="BK177" s="4">
        <v>5</v>
      </c>
      <c r="BL177" s="4">
        <v>4</v>
      </c>
      <c r="BM177" s="4">
        <v>4</v>
      </c>
      <c r="BN177" s="4">
        <v>4</v>
      </c>
      <c r="BO177" s="4">
        <v>4</v>
      </c>
      <c r="BP177" s="4">
        <v>4</v>
      </c>
      <c r="BQ177" s="4">
        <v>4</v>
      </c>
      <c r="BR177" s="4">
        <v>4</v>
      </c>
      <c r="BS177" s="4">
        <v>4</v>
      </c>
      <c r="BT177" s="4">
        <v>3</v>
      </c>
      <c r="BU177" s="4">
        <v>4</v>
      </c>
      <c r="BV177" s="4">
        <v>5</v>
      </c>
      <c r="BW177" s="4">
        <v>5</v>
      </c>
      <c r="BX177" s="4">
        <v>3</v>
      </c>
      <c r="BY177" s="4">
        <v>5</v>
      </c>
      <c r="BZ177" s="4">
        <v>2</v>
      </c>
      <c r="CA177" s="4">
        <v>5</v>
      </c>
      <c r="CB177" s="4">
        <v>5</v>
      </c>
    </row>
    <row r="178" spans="1:80" ht="14" x14ac:dyDescent="0.15">
      <c r="A178" s="20" t="str">
        <f t="shared" si="2"/>
        <v>FairnessNA[SQ013]</v>
      </c>
      <c r="B178" s="4" t="s">
        <v>1005</v>
      </c>
      <c r="C178" s="4">
        <v>3</v>
      </c>
      <c r="D178" s="4">
        <v>4</v>
      </c>
      <c r="E178" s="4">
        <v>4</v>
      </c>
      <c r="F178" s="4">
        <v>4</v>
      </c>
      <c r="G178" s="4">
        <v>3</v>
      </c>
      <c r="H178" s="4">
        <v>5</v>
      </c>
      <c r="I178" s="4">
        <v>4</v>
      </c>
      <c r="J178" s="4">
        <v>3</v>
      </c>
      <c r="K178" s="4">
        <v>3</v>
      </c>
      <c r="L178" s="4">
        <v>5</v>
      </c>
      <c r="M178" s="4">
        <v>4</v>
      </c>
      <c r="N178" s="4">
        <v>5</v>
      </c>
      <c r="O178" s="4">
        <v>5</v>
      </c>
      <c r="P178" s="4">
        <v>4</v>
      </c>
      <c r="Q178" s="4">
        <v>4</v>
      </c>
      <c r="R178" s="4">
        <v>5</v>
      </c>
      <c r="S178" s="4">
        <v>2</v>
      </c>
      <c r="T178" s="4">
        <v>3</v>
      </c>
      <c r="U178" s="4">
        <v>4</v>
      </c>
      <c r="V178" s="4">
        <v>4</v>
      </c>
      <c r="W178" s="4">
        <v>3</v>
      </c>
      <c r="X178" s="4">
        <v>4</v>
      </c>
      <c r="Y178" s="4">
        <v>2</v>
      </c>
      <c r="Z178" s="4">
        <v>1</v>
      </c>
      <c r="AA178" s="4">
        <v>4</v>
      </c>
      <c r="AB178" s="4">
        <v>5</v>
      </c>
      <c r="AC178" s="4">
        <v>4</v>
      </c>
      <c r="AD178" s="4">
        <v>5</v>
      </c>
      <c r="AE178" s="4">
        <v>3</v>
      </c>
      <c r="AF178" s="4">
        <v>4</v>
      </c>
      <c r="AG178" s="4">
        <v>5</v>
      </c>
      <c r="AH178" s="4">
        <v>4</v>
      </c>
      <c r="AI178" s="4">
        <v>4</v>
      </c>
      <c r="AJ178" s="4">
        <v>4</v>
      </c>
      <c r="AK178" s="4">
        <v>3</v>
      </c>
      <c r="AL178" s="4">
        <v>4</v>
      </c>
      <c r="AM178" s="4">
        <v>5</v>
      </c>
      <c r="AN178" s="4">
        <v>3</v>
      </c>
      <c r="AO178" s="4">
        <v>5</v>
      </c>
      <c r="AP178" s="4">
        <v>4</v>
      </c>
      <c r="AQ178" s="4">
        <v>5</v>
      </c>
      <c r="AR178" s="4">
        <v>3</v>
      </c>
      <c r="AS178" s="4">
        <v>4</v>
      </c>
      <c r="AT178" s="4">
        <v>4</v>
      </c>
      <c r="AU178" s="4">
        <v>2</v>
      </c>
      <c r="AV178" s="4">
        <v>4</v>
      </c>
      <c r="AW178" s="4">
        <v>5</v>
      </c>
      <c r="AX178" s="4">
        <v>4</v>
      </c>
      <c r="AY178" s="4">
        <v>5</v>
      </c>
      <c r="AZ178" s="4">
        <v>3</v>
      </c>
      <c r="BA178" s="4">
        <v>4</v>
      </c>
      <c r="BB178" s="4">
        <v>4</v>
      </c>
      <c r="BC178" s="4">
        <v>3</v>
      </c>
      <c r="BD178" s="4">
        <v>1</v>
      </c>
      <c r="BE178" s="4">
        <v>3</v>
      </c>
      <c r="BF178" s="4">
        <v>4</v>
      </c>
      <c r="BG178" s="4">
        <v>5</v>
      </c>
      <c r="BH178" s="4">
        <v>4</v>
      </c>
      <c r="BI178" s="4">
        <v>4</v>
      </c>
      <c r="BJ178" s="4">
        <v>4</v>
      </c>
      <c r="BK178" s="4">
        <v>5</v>
      </c>
      <c r="BL178" s="4">
        <v>4</v>
      </c>
      <c r="BM178" s="4">
        <v>4</v>
      </c>
      <c r="BN178" s="4">
        <v>4</v>
      </c>
      <c r="BO178" s="4">
        <v>4</v>
      </c>
      <c r="BP178" s="4">
        <v>4</v>
      </c>
      <c r="BQ178" s="4">
        <v>4</v>
      </c>
      <c r="BR178" s="4">
        <v>3</v>
      </c>
      <c r="BS178" s="4">
        <v>4</v>
      </c>
      <c r="BT178" s="4">
        <v>4</v>
      </c>
      <c r="BU178" s="4">
        <v>5</v>
      </c>
      <c r="BV178" s="4">
        <v>5</v>
      </c>
      <c r="BW178" s="4">
        <v>5</v>
      </c>
      <c r="BX178" s="4">
        <v>2</v>
      </c>
      <c r="BY178" s="4">
        <v>5</v>
      </c>
      <c r="BZ178" s="4">
        <v>4</v>
      </c>
      <c r="CA178" s="4">
        <v>5</v>
      </c>
      <c r="CB178" s="4">
        <v>5</v>
      </c>
    </row>
    <row r="179" spans="1:80" ht="14" x14ac:dyDescent="0.15">
      <c r="A179" s="20" t="str">
        <f t="shared" si="2"/>
        <v>FairnessNA[SQ014]</v>
      </c>
      <c r="B179" s="4" t="s">
        <v>1006</v>
      </c>
      <c r="C179" s="4">
        <v>3</v>
      </c>
      <c r="D179" s="4">
        <v>4</v>
      </c>
      <c r="E179" s="4">
        <v>4</v>
      </c>
      <c r="F179" s="4">
        <v>4</v>
      </c>
      <c r="G179" s="4">
        <v>3</v>
      </c>
      <c r="H179" s="4">
        <v>5</v>
      </c>
      <c r="I179" s="4">
        <v>4</v>
      </c>
      <c r="J179" s="4">
        <v>5</v>
      </c>
      <c r="K179" s="4">
        <v>4</v>
      </c>
      <c r="L179" s="4">
        <v>5</v>
      </c>
      <c r="M179" s="4">
        <v>4</v>
      </c>
      <c r="N179" s="4">
        <v>5</v>
      </c>
      <c r="O179" s="4">
        <v>4</v>
      </c>
      <c r="P179" s="4">
        <v>4</v>
      </c>
      <c r="Q179" s="4">
        <v>5</v>
      </c>
      <c r="R179" s="4">
        <v>5</v>
      </c>
      <c r="S179" s="4">
        <v>3</v>
      </c>
      <c r="T179" s="4">
        <v>3</v>
      </c>
      <c r="U179" s="4">
        <v>4</v>
      </c>
      <c r="V179" s="4">
        <v>4</v>
      </c>
      <c r="W179" s="4">
        <v>3</v>
      </c>
      <c r="X179" s="4">
        <v>4</v>
      </c>
      <c r="Y179" s="4">
        <v>2</v>
      </c>
      <c r="Z179" s="4">
        <v>2</v>
      </c>
      <c r="AA179" s="4">
        <v>4</v>
      </c>
      <c r="AB179" s="4">
        <v>5</v>
      </c>
      <c r="AC179" s="4">
        <v>4</v>
      </c>
      <c r="AD179" s="4">
        <v>5</v>
      </c>
      <c r="AE179" s="4">
        <v>4</v>
      </c>
      <c r="AF179" s="4">
        <v>4</v>
      </c>
      <c r="AG179" s="4">
        <v>5</v>
      </c>
      <c r="AH179" s="4">
        <v>4</v>
      </c>
      <c r="AI179" s="4">
        <v>4</v>
      </c>
      <c r="AJ179" s="4">
        <v>5</v>
      </c>
      <c r="AK179" s="4">
        <v>4</v>
      </c>
      <c r="AL179" s="4">
        <v>4</v>
      </c>
      <c r="AM179" s="4">
        <v>4</v>
      </c>
      <c r="AN179" s="4">
        <v>4</v>
      </c>
      <c r="AO179" s="4">
        <v>5</v>
      </c>
      <c r="AP179" s="4">
        <v>4</v>
      </c>
      <c r="AQ179" s="4">
        <v>5</v>
      </c>
      <c r="AR179" s="4">
        <v>4</v>
      </c>
      <c r="AS179" s="4">
        <v>4</v>
      </c>
      <c r="AT179" s="4">
        <v>4</v>
      </c>
      <c r="AU179" s="4">
        <v>2</v>
      </c>
      <c r="AV179" s="4">
        <v>4</v>
      </c>
      <c r="AW179" s="4">
        <v>5</v>
      </c>
      <c r="AX179" s="4">
        <v>4</v>
      </c>
      <c r="AY179" s="4">
        <v>5</v>
      </c>
      <c r="AZ179" s="4">
        <v>3</v>
      </c>
      <c r="BA179" s="4">
        <v>4</v>
      </c>
      <c r="BB179" s="4">
        <v>4</v>
      </c>
      <c r="BC179" s="4">
        <v>4</v>
      </c>
      <c r="BD179" s="4">
        <v>3</v>
      </c>
      <c r="BE179" s="4">
        <v>3</v>
      </c>
      <c r="BF179" s="4">
        <v>4</v>
      </c>
      <c r="BG179" s="4">
        <v>5</v>
      </c>
      <c r="BH179" s="4">
        <v>4</v>
      </c>
      <c r="BI179" s="4">
        <v>4</v>
      </c>
      <c r="BJ179" s="4">
        <v>4</v>
      </c>
      <c r="BK179" s="4">
        <v>5</v>
      </c>
      <c r="BL179" s="4">
        <v>5</v>
      </c>
      <c r="BM179" s="4">
        <v>4</v>
      </c>
      <c r="BN179" s="4">
        <v>4</v>
      </c>
      <c r="BO179" s="4">
        <v>4</v>
      </c>
      <c r="BP179" s="4">
        <v>4</v>
      </c>
      <c r="BQ179" s="4">
        <v>4</v>
      </c>
      <c r="BR179" s="4">
        <v>3</v>
      </c>
      <c r="BS179" s="4">
        <v>4</v>
      </c>
      <c r="BT179" s="4">
        <v>3</v>
      </c>
      <c r="BU179" s="4">
        <v>4</v>
      </c>
      <c r="BV179" s="4">
        <v>5</v>
      </c>
      <c r="BW179" s="4">
        <v>5</v>
      </c>
      <c r="BX179" s="4">
        <v>2</v>
      </c>
      <c r="BY179" s="4">
        <v>4</v>
      </c>
      <c r="BZ179" s="4">
        <v>2</v>
      </c>
      <c r="CA179" s="4">
        <v>5</v>
      </c>
      <c r="CB179" s="4">
        <v>5</v>
      </c>
    </row>
    <row r="180" spans="1:80" ht="14" x14ac:dyDescent="0.15">
      <c r="A180" s="20" t="str">
        <f t="shared" si="2"/>
        <v>FairnessNA[SQ015]</v>
      </c>
      <c r="B180" s="4" t="s">
        <v>1007</v>
      </c>
      <c r="C180" s="4">
        <v>3</v>
      </c>
      <c r="D180" s="4">
        <v>4</v>
      </c>
      <c r="E180" s="4">
        <v>3</v>
      </c>
      <c r="F180" s="4">
        <v>4</v>
      </c>
      <c r="G180" s="4">
        <v>3</v>
      </c>
      <c r="H180" s="4">
        <v>5</v>
      </c>
      <c r="I180" s="4">
        <v>4</v>
      </c>
      <c r="J180" s="4">
        <v>3</v>
      </c>
      <c r="K180" s="4">
        <v>3</v>
      </c>
      <c r="L180" s="4">
        <v>5</v>
      </c>
      <c r="M180" s="4">
        <v>3</v>
      </c>
      <c r="N180" s="4">
        <v>5</v>
      </c>
      <c r="O180" s="4">
        <v>4</v>
      </c>
      <c r="P180" s="4">
        <v>4</v>
      </c>
      <c r="Q180" s="4">
        <v>5</v>
      </c>
      <c r="R180" s="4">
        <v>5</v>
      </c>
      <c r="S180" s="4">
        <v>3</v>
      </c>
      <c r="T180" s="4">
        <v>3</v>
      </c>
      <c r="U180" s="4">
        <v>4</v>
      </c>
      <c r="V180" s="4">
        <v>4</v>
      </c>
      <c r="W180" s="4">
        <v>3</v>
      </c>
      <c r="X180" s="4">
        <v>4</v>
      </c>
      <c r="Y180" s="4">
        <v>2</v>
      </c>
      <c r="Z180" s="4">
        <v>2</v>
      </c>
      <c r="AA180" s="4">
        <v>4</v>
      </c>
      <c r="AB180" s="4">
        <v>5</v>
      </c>
      <c r="AC180" s="4">
        <v>4</v>
      </c>
      <c r="AD180" s="4">
        <v>5</v>
      </c>
      <c r="AE180" s="4">
        <v>3</v>
      </c>
      <c r="AF180" s="4">
        <v>4</v>
      </c>
      <c r="AG180" s="4">
        <v>5</v>
      </c>
      <c r="AH180" s="4">
        <v>4</v>
      </c>
      <c r="AI180" s="4">
        <v>4</v>
      </c>
      <c r="AJ180" s="4">
        <v>4</v>
      </c>
      <c r="AK180" s="4">
        <v>4</v>
      </c>
      <c r="AL180" s="4">
        <v>5</v>
      </c>
      <c r="AM180" s="4">
        <v>4</v>
      </c>
      <c r="AN180" s="4">
        <v>3</v>
      </c>
      <c r="AO180" s="4">
        <v>5</v>
      </c>
      <c r="AP180" s="4">
        <v>2</v>
      </c>
      <c r="AQ180" s="4">
        <v>5</v>
      </c>
      <c r="AR180" s="4">
        <v>4</v>
      </c>
      <c r="AS180" s="4">
        <v>3</v>
      </c>
      <c r="AT180" s="4">
        <v>3</v>
      </c>
      <c r="AU180" s="4">
        <v>2</v>
      </c>
      <c r="AV180" s="4">
        <v>3</v>
      </c>
      <c r="AW180" s="4">
        <v>5</v>
      </c>
      <c r="AX180" s="4">
        <v>4</v>
      </c>
      <c r="AY180" s="4">
        <v>5</v>
      </c>
      <c r="AZ180" s="4">
        <v>3</v>
      </c>
      <c r="BA180" s="4">
        <v>4</v>
      </c>
      <c r="BB180" s="4">
        <v>4</v>
      </c>
      <c r="BC180" s="4">
        <v>3</v>
      </c>
      <c r="BD180" s="4">
        <v>1</v>
      </c>
      <c r="BE180" s="4">
        <v>3</v>
      </c>
      <c r="BF180" s="4">
        <v>4</v>
      </c>
      <c r="BG180" s="4">
        <v>5</v>
      </c>
      <c r="BH180" s="4">
        <v>4</v>
      </c>
      <c r="BI180" s="4">
        <v>4</v>
      </c>
      <c r="BJ180" s="4">
        <v>4</v>
      </c>
      <c r="BK180" s="4">
        <v>5</v>
      </c>
      <c r="BL180" s="4">
        <v>5</v>
      </c>
      <c r="BM180" s="4">
        <v>4</v>
      </c>
      <c r="BN180" s="4">
        <v>4</v>
      </c>
      <c r="BO180" s="4">
        <v>4</v>
      </c>
      <c r="BP180" s="4">
        <v>4</v>
      </c>
      <c r="BQ180" s="4">
        <v>4</v>
      </c>
      <c r="BR180" s="4">
        <v>3</v>
      </c>
      <c r="BS180" s="4">
        <v>4</v>
      </c>
      <c r="BT180" s="4">
        <v>3</v>
      </c>
      <c r="BU180" s="4">
        <v>3</v>
      </c>
      <c r="BV180" s="4">
        <v>5</v>
      </c>
      <c r="BW180" s="4">
        <v>5</v>
      </c>
      <c r="BX180" s="4">
        <v>1</v>
      </c>
      <c r="BY180" s="4">
        <v>5</v>
      </c>
      <c r="BZ180" s="4">
        <v>2</v>
      </c>
      <c r="CA180" s="4">
        <v>5</v>
      </c>
      <c r="CB180" s="4">
        <v>4</v>
      </c>
    </row>
    <row r="181" spans="1:80" ht="14" x14ac:dyDescent="0.15">
      <c r="A181" s="20" t="str">
        <f t="shared" si="2"/>
        <v>ZufriedenheitNA[SQ001]</v>
      </c>
      <c r="B181" s="4" t="s">
        <v>1008</v>
      </c>
      <c r="C181" s="4">
        <v>3</v>
      </c>
      <c r="D181" s="4">
        <v>4</v>
      </c>
      <c r="E181" s="4">
        <v>4</v>
      </c>
      <c r="F181" s="4">
        <v>4</v>
      </c>
      <c r="G181" s="4">
        <v>2</v>
      </c>
      <c r="H181" s="4">
        <v>5</v>
      </c>
      <c r="I181" s="4">
        <v>3</v>
      </c>
      <c r="J181" s="4">
        <v>4</v>
      </c>
      <c r="K181" s="4">
        <v>4</v>
      </c>
      <c r="L181" s="4">
        <v>4</v>
      </c>
      <c r="M181" s="4">
        <v>3</v>
      </c>
      <c r="N181" s="4">
        <v>5</v>
      </c>
      <c r="O181" s="4">
        <v>4</v>
      </c>
      <c r="P181" s="4">
        <v>4</v>
      </c>
      <c r="Q181" s="4">
        <v>5</v>
      </c>
      <c r="R181" s="4">
        <v>4</v>
      </c>
      <c r="S181" s="4">
        <v>2</v>
      </c>
      <c r="T181" s="4">
        <v>3</v>
      </c>
      <c r="U181" s="4">
        <v>4</v>
      </c>
      <c r="V181" s="4">
        <v>4</v>
      </c>
      <c r="W181" s="4">
        <v>2</v>
      </c>
      <c r="X181" s="4">
        <v>5</v>
      </c>
      <c r="Y181" s="4">
        <v>3</v>
      </c>
      <c r="Z181" s="4">
        <v>1</v>
      </c>
      <c r="AA181" s="4">
        <v>4</v>
      </c>
      <c r="AB181" s="4">
        <v>5</v>
      </c>
      <c r="AC181" s="4">
        <v>3</v>
      </c>
      <c r="AD181" s="4">
        <v>5</v>
      </c>
      <c r="AE181" s="4">
        <v>3</v>
      </c>
      <c r="AF181" s="4">
        <v>4</v>
      </c>
      <c r="AG181" s="4">
        <v>5</v>
      </c>
      <c r="AH181" s="4">
        <v>4</v>
      </c>
      <c r="AI181" s="4">
        <v>3</v>
      </c>
      <c r="AJ181" s="4">
        <v>5</v>
      </c>
      <c r="AK181" s="4">
        <v>3</v>
      </c>
      <c r="AL181" s="4">
        <v>4</v>
      </c>
      <c r="AM181" s="4">
        <v>5</v>
      </c>
      <c r="AN181" s="4">
        <v>4</v>
      </c>
      <c r="AO181" s="4">
        <v>5</v>
      </c>
      <c r="AP181" s="4">
        <v>4</v>
      </c>
      <c r="AQ181" s="4">
        <v>5</v>
      </c>
      <c r="AR181" s="4">
        <v>5</v>
      </c>
      <c r="AS181" s="4">
        <v>4</v>
      </c>
      <c r="AT181" s="4">
        <v>2</v>
      </c>
      <c r="AU181" s="4">
        <v>1</v>
      </c>
      <c r="AV181" s="4">
        <v>4</v>
      </c>
      <c r="AW181" s="4">
        <v>5</v>
      </c>
      <c r="AX181" s="4">
        <v>4</v>
      </c>
      <c r="AY181" s="4">
        <v>4</v>
      </c>
      <c r="AZ181" s="4">
        <v>4</v>
      </c>
      <c r="BA181" s="4">
        <v>4</v>
      </c>
      <c r="BB181" s="4">
        <v>5</v>
      </c>
      <c r="BC181" s="4">
        <v>4</v>
      </c>
      <c r="BD181" s="4">
        <v>2</v>
      </c>
      <c r="BE181" s="4">
        <v>3</v>
      </c>
      <c r="BF181" s="4">
        <v>5</v>
      </c>
      <c r="BG181" s="4">
        <v>2</v>
      </c>
      <c r="BH181" s="4">
        <v>2</v>
      </c>
      <c r="BI181" s="4">
        <v>4</v>
      </c>
      <c r="BJ181" s="4">
        <v>4</v>
      </c>
      <c r="BK181" s="4">
        <v>4</v>
      </c>
      <c r="BL181" s="4">
        <v>5</v>
      </c>
      <c r="BM181" s="4">
        <v>3</v>
      </c>
      <c r="BN181" s="4">
        <v>4</v>
      </c>
      <c r="BO181" s="4">
        <v>5</v>
      </c>
      <c r="BP181" s="4">
        <v>4</v>
      </c>
      <c r="BQ181" s="4">
        <v>4</v>
      </c>
      <c r="BR181" s="4">
        <v>4</v>
      </c>
      <c r="BS181" s="4">
        <v>4</v>
      </c>
      <c r="BT181" s="4">
        <v>4</v>
      </c>
      <c r="BU181" s="4">
        <v>4</v>
      </c>
      <c r="BV181" s="4">
        <v>5</v>
      </c>
      <c r="BW181" s="4">
        <v>3</v>
      </c>
      <c r="BX181" s="4">
        <v>1</v>
      </c>
      <c r="BY181" s="4">
        <v>5</v>
      </c>
      <c r="BZ181" s="4">
        <v>1</v>
      </c>
      <c r="CA181" s="4">
        <v>5</v>
      </c>
      <c r="CB181" s="4">
        <v>5</v>
      </c>
    </row>
    <row r="182" spans="1:80" ht="14" x14ac:dyDescent="0.15">
      <c r="A182" s="20" t="str">
        <f t="shared" si="2"/>
        <v>ZufriedenheitNA[SQ002]</v>
      </c>
      <c r="B182" s="4" t="s">
        <v>1009</v>
      </c>
      <c r="C182" s="4">
        <v>3</v>
      </c>
      <c r="D182" s="4">
        <v>4</v>
      </c>
      <c r="E182" s="4">
        <v>4</v>
      </c>
      <c r="F182" s="4">
        <v>4</v>
      </c>
      <c r="G182" s="4">
        <v>3</v>
      </c>
      <c r="H182" s="4">
        <v>5</v>
      </c>
      <c r="I182" s="4">
        <v>2</v>
      </c>
      <c r="J182" s="4">
        <v>3</v>
      </c>
      <c r="K182" s="4">
        <v>4</v>
      </c>
      <c r="L182" s="4">
        <v>4</v>
      </c>
      <c r="M182" s="4">
        <v>3</v>
      </c>
      <c r="N182" s="4">
        <v>5</v>
      </c>
      <c r="O182" s="4">
        <v>4</v>
      </c>
      <c r="P182" s="4">
        <v>5</v>
      </c>
      <c r="Q182" s="4">
        <v>5</v>
      </c>
      <c r="R182" s="4">
        <v>5</v>
      </c>
      <c r="S182" s="4">
        <v>2</v>
      </c>
      <c r="T182" s="4">
        <v>3</v>
      </c>
      <c r="U182" s="4">
        <v>4</v>
      </c>
      <c r="V182" s="4">
        <v>5</v>
      </c>
      <c r="W182" s="4">
        <v>2</v>
      </c>
      <c r="X182" s="4">
        <v>4</v>
      </c>
      <c r="Y182" s="4">
        <v>3</v>
      </c>
      <c r="Z182" s="4">
        <v>2</v>
      </c>
      <c r="AA182" s="4">
        <v>4</v>
      </c>
      <c r="AB182" s="4">
        <v>5</v>
      </c>
      <c r="AC182" s="4">
        <v>3</v>
      </c>
      <c r="AD182" s="4">
        <v>5</v>
      </c>
      <c r="AE182" s="4">
        <v>4</v>
      </c>
      <c r="AF182" s="4">
        <v>4</v>
      </c>
      <c r="AG182" s="4">
        <v>5</v>
      </c>
      <c r="AH182" s="4">
        <v>4</v>
      </c>
      <c r="AI182" s="4">
        <v>4</v>
      </c>
      <c r="AJ182" s="4">
        <v>5</v>
      </c>
      <c r="AK182" s="4">
        <v>4</v>
      </c>
      <c r="AL182" s="4">
        <v>4</v>
      </c>
      <c r="AM182" s="4">
        <v>4</v>
      </c>
      <c r="AN182" s="4">
        <v>4</v>
      </c>
      <c r="AO182" s="4">
        <v>5</v>
      </c>
      <c r="AP182" s="4">
        <v>5</v>
      </c>
      <c r="AQ182" s="4">
        <v>5</v>
      </c>
      <c r="AR182" s="4">
        <v>5</v>
      </c>
      <c r="AS182" s="4">
        <v>3</v>
      </c>
      <c r="AT182" s="4">
        <v>3</v>
      </c>
      <c r="AU182" s="4">
        <v>1</v>
      </c>
      <c r="AV182" s="4">
        <v>4</v>
      </c>
      <c r="AW182" s="4">
        <v>5</v>
      </c>
      <c r="AX182" s="4">
        <v>4</v>
      </c>
      <c r="AY182" s="4">
        <v>4</v>
      </c>
      <c r="AZ182" s="4">
        <v>5</v>
      </c>
      <c r="BA182" s="4">
        <v>4</v>
      </c>
      <c r="BB182" s="4">
        <v>5</v>
      </c>
      <c r="BC182" s="4">
        <v>4</v>
      </c>
      <c r="BD182" s="4">
        <v>2</v>
      </c>
      <c r="BE182" s="4">
        <v>3</v>
      </c>
      <c r="BF182" s="4">
        <v>5</v>
      </c>
      <c r="BG182" s="4">
        <v>2</v>
      </c>
      <c r="BH182" s="4">
        <v>3</v>
      </c>
      <c r="BI182" s="4">
        <v>4</v>
      </c>
      <c r="BJ182" s="4">
        <v>4</v>
      </c>
      <c r="BK182" s="4">
        <v>4</v>
      </c>
      <c r="BL182" s="4">
        <v>5</v>
      </c>
      <c r="BM182" s="4">
        <v>4</v>
      </c>
      <c r="BN182" s="4">
        <v>4</v>
      </c>
      <c r="BO182" s="4">
        <v>5</v>
      </c>
      <c r="BP182" s="4">
        <v>4</v>
      </c>
      <c r="BQ182" s="4">
        <v>4</v>
      </c>
      <c r="BR182" s="4">
        <v>4</v>
      </c>
      <c r="BS182" s="4">
        <v>4</v>
      </c>
      <c r="BT182" s="4">
        <v>4</v>
      </c>
      <c r="BU182" s="4">
        <v>5</v>
      </c>
      <c r="BV182" s="4">
        <v>5</v>
      </c>
      <c r="BW182" s="4">
        <v>4</v>
      </c>
      <c r="BX182" s="4">
        <v>1</v>
      </c>
      <c r="BY182" s="4">
        <v>4</v>
      </c>
      <c r="BZ182" s="4">
        <v>1</v>
      </c>
      <c r="CA182" s="4">
        <v>4</v>
      </c>
      <c r="CB182" s="4">
        <v>5</v>
      </c>
    </row>
    <row r="183" spans="1:80" ht="14" x14ac:dyDescent="0.15">
      <c r="A183" s="20" t="str">
        <f t="shared" si="2"/>
        <v>ZufriedenheitNA[SQ003]</v>
      </c>
      <c r="B183" s="4" t="s">
        <v>1010</v>
      </c>
      <c r="C183" s="4">
        <v>3</v>
      </c>
      <c r="D183" s="4">
        <v>4</v>
      </c>
      <c r="E183" s="4">
        <v>4</v>
      </c>
      <c r="F183" s="4">
        <v>4</v>
      </c>
      <c r="G183" s="4">
        <v>4</v>
      </c>
      <c r="H183" s="4">
        <v>4</v>
      </c>
      <c r="I183" s="4">
        <v>2</v>
      </c>
      <c r="J183" s="4">
        <v>3</v>
      </c>
      <c r="K183" s="4">
        <v>4</v>
      </c>
      <c r="L183" s="4">
        <v>3</v>
      </c>
      <c r="M183" s="4">
        <v>3</v>
      </c>
      <c r="N183" s="4">
        <v>5</v>
      </c>
      <c r="O183" s="4">
        <v>3</v>
      </c>
      <c r="P183" s="4">
        <v>4</v>
      </c>
      <c r="Q183" s="4">
        <v>4</v>
      </c>
      <c r="R183" s="4">
        <v>5</v>
      </c>
      <c r="S183" s="4">
        <v>2</v>
      </c>
      <c r="T183" s="4">
        <v>2</v>
      </c>
      <c r="U183" s="4">
        <v>4</v>
      </c>
      <c r="V183" s="4">
        <v>4</v>
      </c>
      <c r="W183" s="4">
        <v>3</v>
      </c>
      <c r="X183" s="4">
        <v>5</v>
      </c>
      <c r="Y183" s="4">
        <v>3</v>
      </c>
      <c r="Z183" s="4">
        <v>3</v>
      </c>
      <c r="AA183" s="4">
        <v>3</v>
      </c>
      <c r="AB183" s="4">
        <v>5</v>
      </c>
      <c r="AC183" s="4">
        <v>2</v>
      </c>
      <c r="AD183" s="4">
        <v>4</v>
      </c>
      <c r="AE183" s="4">
        <v>3</v>
      </c>
      <c r="AF183" s="4">
        <v>4</v>
      </c>
      <c r="AG183" s="4">
        <v>5</v>
      </c>
      <c r="AH183" s="4">
        <v>4</v>
      </c>
      <c r="AI183" s="4">
        <v>4</v>
      </c>
      <c r="AJ183" s="4">
        <v>5</v>
      </c>
      <c r="AK183" s="4">
        <v>3</v>
      </c>
      <c r="AL183" s="4">
        <v>4</v>
      </c>
      <c r="AM183" s="4">
        <v>5</v>
      </c>
      <c r="AN183" s="4">
        <v>4</v>
      </c>
      <c r="AO183" s="4">
        <v>4</v>
      </c>
      <c r="AP183" s="4">
        <v>5</v>
      </c>
      <c r="AQ183" s="4">
        <v>5</v>
      </c>
      <c r="AR183" s="4">
        <v>5</v>
      </c>
      <c r="AS183" s="4">
        <v>2</v>
      </c>
      <c r="AT183" s="4">
        <v>1</v>
      </c>
      <c r="AU183" s="4">
        <v>1</v>
      </c>
      <c r="AV183" s="4">
        <v>4</v>
      </c>
      <c r="AW183" s="4">
        <v>4</v>
      </c>
      <c r="AX183" s="4">
        <v>4</v>
      </c>
      <c r="AY183" s="4">
        <v>4</v>
      </c>
      <c r="AZ183" s="4">
        <v>4</v>
      </c>
      <c r="BA183" s="4">
        <v>4</v>
      </c>
      <c r="BB183" s="4">
        <v>4</v>
      </c>
      <c r="BC183" s="4">
        <v>4</v>
      </c>
      <c r="BD183" s="4">
        <v>1</v>
      </c>
      <c r="BE183" s="4">
        <v>3</v>
      </c>
      <c r="BF183" s="4">
        <v>5</v>
      </c>
      <c r="BG183" s="4">
        <v>1</v>
      </c>
      <c r="BH183" s="4">
        <v>2</v>
      </c>
      <c r="BI183" s="4">
        <v>4</v>
      </c>
      <c r="BJ183" s="4">
        <v>4</v>
      </c>
      <c r="BK183" s="4">
        <v>4</v>
      </c>
      <c r="BL183" s="4">
        <v>5</v>
      </c>
      <c r="BM183" s="4">
        <v>3</v>
      </c>
      <c r="BN183" s="4">
        <v>4</v>
      </c>
      <c r="BO183" s="4">
        <v>5</v>
      </c>
      <c r="BP183" s="4">
        <v>4</v>
      </c>
      <c r="BQ183" s="4">
        <v>4</v>
      </c>
      <c r="BR183" s="4">
        <v>4</v>
      </c>
      <c r="BS183" s="4">
        <v>4</v>
      </c>
      <c r="BT183" s="4">
        <v>3</v>
      </c>
      <c r="BU183" s="4">
        <v>3</v>
      </c>
      <c r="BV183" s="4">
        <v>5</v>
      </c>
      <c r="BW183" s="4">
        <v>1</v>
      </c>
      <c r="BX183" s="4">
        <v>1</v>
      </c>
      <c r="BY183" s="4">
        <v>4</v>
      </c>
      <c r="BZ183" s="4">
        <v>3</v>
      </c>
      <c r="CA183" s="4">
        <v>4</v>
      </c>
      <c r="CB183" s="4">
        <v>5</v>
      </c>
    </row>
    <row r="184" spans="1:80" ht="14" x14ac:dyDescent="0.15">
      <c r="A184" s="20" t="str">
        <f t="shared" si="2"/>
        <v>ZufriedenheitNA[SQ004]</v>
      </c>
      <c r="B184" s="4" t="s">
        <v>1011</v>
      </c>
      <c r="C184" s="4">
        <v>3</v>
      </c>
      <c r="D184" s="4">
        <v>4</v>
      </c>
      <c r="E184" s="4">
        <v>3</v>
      </c>
      <c r="F184" s="4">
        <v>2</v>
      </c>
      <c r="G184" s="4">
        <v>3</v>
      </c>
      <c r="H184" s="4">
        <v>4</v>
      </c>
      <c r="I184" s="4">
        <v>2</v>
      </c>
      <c r="J184" s="4">
        <v>3</v>
      </c>
      <c r="K184" s="4">
        <v>3</v>
      </c>
      <c r="L184" s="4">
        <v>3</v>
      </c>
      <c r="M184" s="4">
        <v>3</v>
      </c>
      <c r="N184" s="4">
        <v>5</v>
      </c>
      <c r="O184" s="4">
        <v>3</v>
      </c>
      <c r="P184" s="4">
        <v>4</v>
      </c>
      <c r="Q184" s="4">
        <v>4</v>
      </c>
      <c r="R184" s="4">
        <v>4</v>
      </c>
      <c r="S184" s="4">
        <v>2</v>
      </c>
      <c r="T184" s="4">
        <v>2</v>
      </c>
      <c r="U184" s="4">
        <v>4</v>
      </c>
      <c r="V184" s="4">
        <v>4</v>
      </c>
      <c r="W184" s="4">
        <v>2</v>
      </c>
      <c r="X184" s="4">
        <v>5</v>
      </c>
      <c r="Y184" s="4">
        <v>3</v>
      </c>
      <c r="Z184" s="4">
        <v>2</v>
      </c>
      <c r="AA184" s="4">
        <v>3</v>
      </c>
      <c r="AB184" s="4">
        <v>5</v>
      </c>
      <c r="AC184" s="4">
        <v>4</v>
      </c>
      <c r="AD184" s="4">
        <v>3</v>
      </c>
      <c r="AE184" s="4">
        <v>2</v>
      </c>
      <c r="AF184" s="4">
        <v>3</v>
      </c>
      <c r="AG184" s="4">
        <v>5</v>
      </c>
      <c r="AH184" s="4">
        <v>3</v>
      </c>
      <c r="AI184" s="4">
        <v>4</v>
      </c>
      <c r="AJ184" s="4">
        <v>5</v>
      </c>
      <c r="AK184" s="4">
        <v>3</v>
      </c>
      <c r="AL184" s="4">
        <v>4</v>
      </c>
      <c r="AM184" s="4">
        <v>4</v>
      </c>
      <c r="AN184" s="4">
        <v>3</v>
      </c>
      <c r="AO184" s="4">
        <v>3</v>
      </c>
      <c r="AP184" s="4">
        <v>4</v>
      </c>
      <c r="AQ184" s="4">
        <v>5</v>
      </c>
      <c r="AR184" s="4">
        <v>3</v>
      </c>
      <c r="AS184" s="4">
        <v>3</v>
      </c>
      <c r="AT184" s="4">
        <v>2</v>
      </c>
      <c r="AU184" s="4">
        <v>1</v>
      </c>
      <c r="AV184" s="4">
        <v>3</v>
      </c>
      <c r="AW184" s="4">
        <v>4</v>
      </c>
      <c r="AX184" s="4">
        <v>4</v>
      </c>
      <c r="AY184" s="4">
        <v>4</v>
      </c>
      <c r="AZ184" s="4">
        <v>4</v>
      </c>
      <c r="BA184" s="4">
        <v>4</v>
      </c>
      <c r="BB184" s="4">
        <v>4</v>
      </c>
      <c r="BC184" s="4">
        <v>2</v>
      </c>
      <c r="BD184" s="4">
        <v>1</v>
      </c>
      <c r="BE184" s="4">
        <v>3</v>
      </c>
      <c r="BF184" s="4">
        <v>5</v>
      </c>
      <c r="BG184" s="4">
        <v>1</v>
      </c>
      <c r="BH184" s="4">
        <v>2</v>
      </c>
      <c r="BI184" s="4">
        <v>4</v>
      </c>
      <c r="BJ184" s="4">
        <v>4</v>
      </c>
      <c r="BK184" s="4">
        <v>4</v>
      </c>
      <c r="BL184" s="4">
        <v>5</v>
      </c>
      <c r="BM184" s="4">
        <v>3</v>
      </c>
      <c r="BN184" s="4">
        <v>4</v>
      </c>
      <c r="BO184" s="4">
        <v>4</v>
      </c>
      <c r="BP184" s="4">
        <v>4</v>
      </c>
      <c r="BQ184" s="4">
        <v>2</v>
      </c>
      <c r="BR184" s="4">
        <v>3</v>
      </c>
      <c r="BS184" s="4">
        <v>3</v>
      </c>
      <c r="BT184" s="4">
        <v>3</v>
      </c>
      <c r="BU184" s="4">
        <v>3</v>
      </c>
      <c r="BV184" s="4">
        <v>5</v>
      </c>
      <c r="BW184" s="4">
        <v>1</v>
      </c>
      <c r="BX184" s="4">
        <v>1</v>
      </c>
      <c r="BY184" s="4">
        <v>4</v>
      </c>
      <c r="BZ184" s="4">
        <v>1</v>
      </c>
      <c r="CA184" s="4">
        <v>4</v>
      </c>
      <c r="CB184" s="4">
        <v>5</v>
      </c>
    </row>
    <row r="185" spans="1:80" ht="14" x14ac:dyDescent="0.15">
      <c r="A185" s="20" t="str">
        <f t="shared" si="2"/>
        <v>ZufriedenheitNA[SQ005]</v>
      </c>
      <c r="B185" s="4" t="s">
        <v>1012</v>
      </c>
      <c r="C185" s="4">
        <v>3</v>
      </c>
      <c r="D185" s="4">
        <v>4</v>
      </c>
      <c r="E185" s="4">
        <v>4</v>
      </c>
      <c r="F185" s="4">
        <v>4</v>
      </c>
      <c r="G185" s="4">
        <v>3</v>
      </c>
      <c r="H185" s="4">
        <v>4</v>
      </c>
      <c r="I185" s="4">
        <v>2</v>
      </c>
      <c r="J185" s="4">
        <v>4</v>
      </c>
      <c r="K185" s="4">
        <v>4</v>
      </c>
      <c r="L185" s="4">
        <v>3</v>
      </c>
      <c r="M185" s="4">
        <v>3</v>
      </c>
      <c r="N185" s="4">
        <v>5</v>
      </c>
      <c r="O185" s="4">
        <v>4</v>
      </c>
      <c r="P185" s="4">
        <v>4</v>
      </c>
      <c r="Q185" s="4">
        <v>5</v>
      </c>
      <c r="R185" s="4">
        <v>5</v>
      </c>
      <c r="S185" s="4">
        <v>2</v>
      </c>
      <c r="T185" s="4">
        <v>3</v>
      </c>
      <c r="U185" s="4">
        <v>4</v>
      </c>
      <c r="V185" s="4">
        <v>4</v>
      </c>
      <c r="W185" s="4">
        <v>2</v>
      </c>
      <c r="X185" s="4">
        <v>5</v>
      </c>
      <c r="Y185" s="4">
        <v>3</v>
      </c>
      <c r="Z185" s="4">
        <v>1</v>
      </c>
      <c r="AA185" s="4">
        <v>4</v>
      </c>
      <c r="AB185" s="4">
        <v>5</v>
      </c>
      <c r="AC185" s="4">
        <v>4</v>
      </c>
      <c r="AD185" s="4">
        <v>4</v>
      </c>
      <c r="AE185" s="4">
        <v>4</v>
      </c>
      <c r="AF185" s="4">
        <v>4</v>
      </c>
      <c r="AG185" s="4">
        <v>5</v>
      </c>
      <c r="AH185" s="4">
        <v>5</v>
      </c>
      <c r="AI185" s="4">
        <v>4</v>
      </c>
      <c r="AJ185" s="4">
        <v>5</v>
      </c>
      <c r="AK185" s="4">
        <v>3</v>
      </c>
      <c r="AL185" s="4">
        <v>4</v>
      </c>
      <c r="AM185" s="4">
        <v>5</v>
      </c>
      <c r="AN185" s="4">
        <v>4</v>
      </c>
      <c r="AO185" s="4">
        <v>4</v>
      </c>
      <c r="AP185" s="4">
        <v>5</v>
      </c>
      <c r="AQ185" s="4">
        <v>5</v>
      </c>
      <c r="AR185" s="4">
        <v>4</v>
      </c>
      <c r="AS185" s="4">
        <v>3</v>
      </c>
      <c r="AT185" s="4">
        <v>3</v>
      </c>
      <c r="AU185" s="4">
        <v>1</v>
      </c>
      <c r="AV185" s="4">
        <v>4</v>
      </c>
      <c r="AW185" s="4">
        <v>5</v>
      </c>
      <c r="AX185" s="4">
        <v>4</v>
      </c>
      <c r="AY185" s="4">
        <v>4</v>
      </c>
      <c r="AZ185" s="4">
        <v>4</v>
      </c>
      <c r="BA185" s="4">
        <v>4</v>
      </c>
      <c r="BB185" s="4">
        <v>4</v>
      </c>
      <c r="BC185" s="4">
        <v>4</v>
      </c>
      <c r="BD185" s="4">
        <v>2</v>
      </c>
      <c r="BE185" s="4">
        <v>3</v>
      </c>
      <c r="BF185" s="4">
        <v>4</v>
      </c>
      <c r="BG185" s="4">
        <v>2</v>
      </c>
      <c r="BH185" s="4">
        <v>3</v>
      </c>
      <c r="BI185" s="4">
        <v>4</v>
      </c>
      <c r="BJ185" s="4">
        <v>4</v>
      </c>
      <c r="BK185" s="4">
        <v>4</v>
      </c>
      <c r="BL185" s="4">
        <v>5</v>
      </c>
      <c r="BM185" s="4">
        <v>3</v>
      </c>
      <c r="BN185" s="4">
        <v>4</v>
      </c>
      <c r="BO185" s="4">
        <v>5</v>
      </c>
      <c r="BP185" s="4">
        <v>4</v>
      </c>
      <c r="BQ185" s="4">
        <v>2</v>
      </c>
      <c r="BR185" s="4">
        <v>4</v>
      </c>
      <c r="BS185" s="4">
        <v>4</v>
      </c>
      <c r="BT185" s="4">
        <v>4</v>
      </c>
      <c r="BU185" s="4">
        <v>4</v>
      </c>
      <c r="BV185" s="4">
        <v>5</v>
      </c>
      <c r="BW185" s="4">
        <v>3</v>
      </c>
      <c r="BX185" s="4">
        <v>1</v>
      </c>
      <c r="BY185" s="4">
        <v>4</v>
      </c>
      <c r="BZ185" s="4">
        <v>1</v>
      </c>
      <c r="CA185" s="4">
        <v>4</v>
      </c>
      <c r="CB185" s="4">
        <v>5</v>
      </c>
    </row>
    <row r="186" spans="1:80" ht="14" x14ac:dyDescent="0.15">
      <c r="A186" s="20" t="str">
        <f t="shared" si="2"/>
        <v>ServiceQualityNA[SQ001]</v>
      </c>
      <c r="B186" s="4" t="s">
        <v>1013</v>
      </c>
      <c r="C186" s="4">
        <v>3</v>
      </c>
      <c r="D186" s="4">
        <v>4</v>
      </c>
      <c r="E186" s="4">
        <v>4</v>
      </c>
      <c r="F186" s="4">
        <v>4</v>
      </c>
      <c r="G186" s="4">
        <v>3</v>
      </c>
      <c r="H186" s="4">
        <v>5</v>
      </c>
      <c r="I186" s="4">
        <v>2</v>
      </c>
      <c r="J186" s="4">
        <v>4</v>
      </c>
      <c r="K186" s="4">
        <v>5</v>
      </c>
      <c r="L186" s="4">
        <v>3</v>
      </c>
      <c r="M186" s="4">
        <v>3</v>
      </c>
      <c r="N186" s="4">
        <v>5</v>
      </c>
      <c r="O186" s="4">
        <v>4</v>
      </c>
      <c r="P186" s="4">
        <v>4</v>
      </c>
      <c r="Q186" s="4">
        <v>5</v>
      </c>
      <c r="R186" s="4">
        <v>5</v>
      </c>
      <c r="S186" s="4">
        <v>3</v>
      </c>
      <c r="T186" s="4">
        <v>4</v>
      </c>
      <c r="U186" s="4">
        <v>4</v>
      </c>
      <c r="V186" s="4">
        <v>4</v>
      </c>
      <c r="W186" s="4">
        <v>3</v>
      </c>
      <c r="X186" s="4">
        <v>5</v>
      </c>
      <c r="Y186" s="4">
        <v>4</v>
      </c>
      <c r="Z186" s="4">
        <v>1</v>
      </c>
      <c r="AA186" s="4">
        <v>4</v>
      </c>
      <c r="AB186" s="4">
        <v>5</v>
      </c>
      <c r="AC186" s="4">
        <v>3</v>
      </c>
      <c r="AD186" s="4">
        <v>4</v>
      </c>
      <c r="AE186" s="4">
        <v>4</v>
      </c>
      <c r="AF186" s="4">
        <v>4</v>
      </c>
      <c r="AG186" s="4">
        <v>5</v>
      </c>
      <c r="AH186" s="4">
        <v>4</v>
      </c>
      <c r="AI186" s="4">
        <v>4</v>
      </c>
      <c r="AJ186" s="4">
        <v>5</v>
      </c>
      <c r="AK186" s="4">
        <v>3</v>
      </c>
      <c r="AL186" s="4">
        <v>5</v>
      </c>
      <c r="AM186" s="4">
        <v>4</v>
      </c>
      <c r="AN186" s="4">
        <v>4</v>
      </c>
      <c r="AO186" s="4">
        <v>5</v>
      </c>
      <c r="AP186" s="4">
        <v>4</v>
      </c>
      <c r="AQ186" s="4">
        <v>5</v>
      </c>
      <c r="AR186" s="4">
        <v>5</v>
      </c>
      <c r="AS186" s="4">
        <v>3</v>
      </c>
      <c r="AT186" s="4">
        <v>3</v>
      </c>
      <c r="AU186" s="4">
        <v>1</v>
      </c>
      <c r="AV186" s="4">
        <v>3</v>
      </c>
      <c r="AW186" s="4">
        <v>5</v>
      </c>
      <c r="AX186" s="4">
        <v>4</v>
      </c>
      <c r="AY186" s="4">
        <v>4</v>
      </c>
      <c r="AZ186" s="4">
        <v>4</v>
      </c>
      <c r="BA186" s="4">
        <v>4</v>
      </c>
      <c r="BB186" s="4">
        <v>5</v>
      </c>
      <c r="BC186" s="4">
        <v>4</v>
      </c>
      <c r="BD186" s="4">
        <v>2</v>
      </c>
      <c r="BE186" s="4">
        <v>4</v>
      </c>
      <c r="BF186" s="4">
        <v>4</v>
      </c>
      <c r="BG186" s="4">
        <v>4</v>
      </c>
      <c r="BH186" s="4">
        <v>3</v>
      </c>
      <c r="BI186" s="4">
        <v>4</v>
      </c>
      <c r="BJ186" s="4">
        <v>4</v>
      </c>
      <c r="BK186" s="4">
        <v>4</v>
      </c>
      <c r="BL186" s="4">
        <v>5</v>
      </c>
      <c r="BM186" s="4">
        <v>3</v>
      </c>
      <c r="BN186" s="4">
        <v>4</v>
      </c>
      <c r="BO186" s="4">
        <v>5</v>
      </c>
      <c r="BP186" s="4">
        <v>4</v>
      </c>
      <c r="BQ186" s="4">
        <v>2</v>
      </c>
      <c r="BR186" s="4">
        <v>4</v>
      </c>
      <c r="BS186" s="4">
        <v>4</v>
      </c>
      <c r="BT186" s="4">
        <v>4</v>
      </c>
      <c r="BU186" s="4">
        <v>4</v>
      </c>
      <c r="BV186" s="4">
        <v>5</v>
      </c>
      <c r="BW186" s="4">
        <v>5</v>
      </c>
      <c r="BX186" s="4">
        <v>1</v>
      </c>
      <c r="BY186" s="4">
        <v>5</v>
      </c>
      <c r="BZ186" s="4">
        <v>4</v>
      </c>
      <c r="CA186" s="4">
        <v>5</v>
      </c>
      <c r="CB186" s="4">
        <v>5</v>
      </c>
    </row>
    <row r="187" spans="1:80" ht="14" x14ac:dyDescent="0.15">
      <c r="A187" s="20" t="str">
        <f t="shared" si="2"/>
        <v>ServiceQualityNA[SQ002]</v>
      </c>
      <c r="B187" s="4" t="s">
        <v>1014</v>
      </c>
      <c r="C187" s="4">
        <v>3</v>
      </c>
      <c r="D187" s="4">
        <v>4</v>
      </c>
      <c r="E187" s="4">
        <v>5</v>
      </c>
      <c r="F187" s="4">
        <v>4</v>
      </c>
      <c r="G187" s="4">
        <v>4</v>
      </c>
      <c r="H187" s="4">
        <v>5</v>
      </c>
      <c r="I187" s="4">
        <v>4</v>
      </c>
      <c r="J187" s="4">
        <v>4</v>
      </c>
      <c r="K187" s="4">
        <v>5</v>
      </c>
      <c r="L187" s="4">
        <v>5</v>
      </c>
      <c r="M187" s="4">
        <v>4</v>
      </c>
      <c r="N187" s="4">
        <v>5</v>
      </c>
      <c r="O187" s="4">
        <v>5</v>
      </c>
      <c r="P187" s="4">
        <v>4</v>
      </c>
      <c r="Q187" s="4">
        <v>5</v>
      </c>
      <c r="R187" s="4">
        <v>5</v>
      </c>
      <c r="S187" s="4">
        <v>3</v>
      </c>
      <c r="T187" s="4">
        <v>4</v>
      </c>
      <c r="U187" s="4">
        <v>5</v>
      </c>
      <c r="V187" s="4">
        <v>5</v>
      </c>
      <c r="W187" s="4">
        <v>5</v>
      </c>
      <c r="X187" s="4">
        <v>5</v>
      </c>
      <c r="Y187" s="4">
        <v>4</v>
      </c>
      <c r="Z187" s="4">
        <v>2</v>
      </c>
      <c r="AA187" s="4">
        <v>4</v>
      </c>
      <c r="AB187" s="4">
        <v>5</v>
      </c>
      <c r="AC187" s="4">
        <v>4</v>
      </c>
      <c r="AD187" s="4">
        <v>5</v>
      </c>
      <c r="AE187" s="4">
        <v>4</v>
      </c>
      <c r="AF187" s="4">
        <v>4</v>
      </c>
      <c r="AG187" s="4">
        <v>5</v>
      </c>
      <c r="AH187" s="4">
        <v>5</v>
      </c>
      <c r="AI187" s="4">
        <v>5</v>
      </c>
      <c r="AJ187" s="4">
        <v>5</v>
      </c>
      <c r="AK187" s="4">
        <v>4</v>
      </c>
      <c r="AL187" s="4">
        <v>5</v>
      </c>
      <c r="AM187" s="4">
        <v>5</v>
      </c>
      <c r="AN187" s="4">
        <v>4</v>
      </c>
      <c r="AO187" s="4">
        <v>5</v>
      </c>
      <c r="AP187" s="4">
        <v>5</v>
      </c>
      <c r="AQ187" s="4">
        <v>5</v>
      </c>
      <c r="AR187" s="4">
        <v>5</v>
      </c>
      <c r="AS187" s="4">
        <v>3</v>
      </c>
      <c r="AT187" s="4">
        <v>4</v>
      </c>
      <c r="AU187" s="4">
        <v>3</v>
      </c>
      <c r="AV187" s="4">
        <v>4</v>
      </c>
      <c r="AW187" s="4">
        <v>5</v>
      </c>
      <c r="AX187" s="4">
        <v>4</v>
      </c>
      <c r="AY187" s="4">
        <v>5</v>
      </c>
      <c r="AZ187" s="4">
        <v>4</v>
      </c>
      <c r="BA187" s="4">
        <v>5</v>
      </c>
      <c r="BB187" s="4">
        <v>5</v>
      </c>
      <c r="BC187" s="4">
        <v>4</v>
      </c>
      <c r="BD187" s="4">
        <v>5</v>
      </c>
      <c r="BE187" s="4">
        <v>4</v>
      </c>
      <c r="BF187" s="4">
        <v>4</v>
      </c>
      <c r="BG187" s="4">
        <v>4</v>
      </c>
      <c r="BH187" s="4">
        <v>4</v>
      </c>
      <c r="BI187" s="4">
        <v>4</v>
      </c>
      <c r="BJ187" s="4">
        <v>4</v>
      </c>
      <c r="BK187" s="4">
        <v>5</v>
      </c>
      <c r="BL187" s="4">
        <v>5</v>
      </c>
      <c r="BM187" s="4">
        <v>4</v>
      </c>
      <c r="BN187" s="4">
        <v>4</v>
      </c>
      <c r="BO187" s="4">
        <v>5</v>
      </c>
      <c r="BP187" s="4">
        <v>4</v>
      </c>
      <c r="BQ187" s="4">
        <v>4</v>
      </c>
      <c r="BR187" s="4">
        <v>4</v>
      </c>
      <c r="BS187" s="4">
        <v>5</v>
      </c>
      <c r="BT187" s="4">
        <v>4</v>
      </c>
      <c r="BU187" s="4">
        <v>5</v>
      </c>
      <c r="BV187" s="4">
        <v>5</v>
      </c>
      <c r="BW187" s="4">
        <v>5</v>
      </c>
      <c r="BX187" s="4">
        <v>5</v>
      </c>
      <c r="BY187" s="4">
        <v>5</v>
      </c>
      <c r="BZ187" s="4">
        <v>4</v>
      </c>
      <c r="CA187" s="4">
        <v>5</v>
      </c>
      <c r="CB187" s="4">
        <v>5</v>
      </c>
    </row>
    <row r="188" spans="1:80" ht="14" x14ac:dyDescent="0.15">
      <c r="A188" s="20" t="str">
        <f t="shared" si="2"/>
        <v>ServiceQualityNA[SQ003]</v>
      </c>
      <c r="B188" s="4" t="s">
        <v>1015</v>
      </c>
      <c r="C188" s="4">
        <v>3</v>
      </c>
      <c r="D188" s="4">
        <v>4</v>
      </c>
      <c r="E188" s="4">
        <v>4</v>
      </c>
      <c r="F188" s="4">
        <v>3</v>
      </c>
      <c r="G188" s="4">
        <v>3</v>
      </c>
      <c r="H188" s="4">
        <v>5</v>
      </c>
      <c r="I188" s="4">
        <v>3</v>
      </c>
      <c r="J188" s="4">
        <v>4</v>
      </c>
      <c r="K188" s="4">
        <v>4</v>
      </c>
      <c r="L188" s="4">
        <v>1</v>
      </c>
      <c r="M188" s="4">
        <v>4</v>
      </c>
      <c r="N188" s="4">
        <v>5</v>
      </c>
      <c r="O188" s="4">
        <v>4</v>
      </c>
      <c r="P188" s="4">
        <v>5</v>
      </c>
      <c r="Q188" s="4">
        <v>5</v>
      </c>
      <c r="R188" s="4">
        <v>5</v>
      </c>
      <c r="S188" s="4">
        <v>4</v>
      </c>
      <c r="T188" s="4">
        <v>4</v>
      </c>
      <c r="U188" s="4">
        <v>5</v>
      </c>
      <c r="V188" s="4">
        <v>5</v>
      </c>
      <c r="W188" s="4">
        <v>5</v>
      </c>
      <c r="X188" s="4">
        <v>5</v>
      </c>
      <c r="Y188" s="4">
        <v>4</v>
      </c>
      <c r="Z188" s="4">
        <v>4</v>
      </c>
      <c r="AA188" s="4">
        <v>4</v>
      </c>
      <c r="AB188" s="4">
        <v>4</v>
      </c>
      <c r="AC188" s="4">
        <v>4</v>
      </c>
      <c r="AD188" s="4">
        <v>5</v>
      </c>
      <c r="AE188" s="4">
        <v>4</v>
      </c>
      <c r="AF188" s="4">
        <v>5</v>
      </c>
      <c r="AG188" s="4">
        <v>5</v>
      </c>
      <c r="AH188" s="4">
        <v>4</v>
      </c>
      <c r="AI188" s="4">
        <v>4</v>
      </c>
      <c r="AJ188" s="4">
        <v>5</v>
      </c>
      <c r="AK188" s="4">
        <v>4</v>
      </c>
      <c r="AL188" s="4">
        <v>5</v>
      </c>
      <c r="AM188" s="4">
        <v>5</v>
      </c>
      <c r="AN188" s="4">
        <v>4</v>
      </c>
      <c r="AO188" s="4">
        <v>5</v>
      </c>
      <c r="AP188" s="4">
        <v>5</v>
      </c>
      <c r="AQ188" s="4">
        <v>5</v>
      </c>
      <c r="AR188" s="4">
        <v>5</v>
      </c>
      <c r="AS188" s="4">
        <v>3</v>
      </c>
      <c r="AT188" s="4">
        <v>3</v>
      </c>
      <c r="AU188" s="4">
        <v>2</v>
      </c>
      <c r="AV188" s="4">
        <v>4</v>
      </c>
      <c r="AW188" s="4">
        <v>5</v>
      </c>
      <c r="AX188" s="4">
        <v>4</v>
      </c>
      <c r="AY188" s="4">
        <v>4</v>
      </c>
      <c r="AZ188" s="4">
        <v>4</v>
      </c>
      <c r="BA188" s="4">
        <v>5</v>
      </c>
      <c r="BB188" s="4">
        <v>4</v>
      </c>
      <c r="BC188" s="4">
        <v>4</v>
      </c>
      <c r="BD188" s="4">
        <v>4</v>
      </c>
      <c r="BE188" s="4">
        <v>3</v>
      </c>
      <c r="BF188" s="4">
        <v>4</v>
      </c>
      <c r="BG188" s="4">
        <v>5</v>
      </c>
      <c r="BH188" s="4">
        <v>3</v>
      </c>
      <c r="BI188" s="4">
        <v>4</v>
      </c>
      <c r="BJ188" s="4">
        <v>4</v>
      </c>
      <c r="BK188" s="4">
        <v>5</v>
      </c>
      <c r="BL188" s="4">
        <v>5</v>
      </c>
      <c r="BM188" s="4">
        <v>3</v>
      </c>
      <c r="BN188" s="4">
        <v>4</v>
      </c>
      <c r="BO188" s="4">
        <v>5</v>
      </c>
      <c r="BP188" s="4">
        <v>4</v>
      </c>
      <c r="BQ188" s="4">
        <v>2</v>
      </c>
      <c r="BR188" s="4">
        <v>4</v>
      </c>
      <c r="BS188" s="4">
        <v>4</v>
      </c>
      <c r="BT188" s="4">
        <v>4</v>
      </c>
      <c r="BU188" s="4">
        <v>5</v>
      </c>
      <c r="BV188" s="4">
        <v>5</v>
      </c>
      <c r="BW188" s="4">
        <v>4</v>
      </c>
      <c r="BX188" s="4">
        <v>5</v>
      </c>
      <c r="BY188" s="4">
        <v>5</v>
      </c>
      <c r="BZ188" s="4">
        <v>4</v>
      </c>
      <c r="CA188" s="4">
        <v>5</v>
      </c>
      <c r="CB188" s="4">
        <v>5</v>
      </c>
    </row>
    <row r="189" spans="1:80" ht="14" x14ac:dyDescent="0.15">
      <c r="A189" s="20" t="str">
        <f t="shared" si="2"/>
        <v>ServiceQualityNA[SQ004]</v>
      </c>
      <c r="B189" s="4" t="s">
        <v>1016</v>
      </c>
      <c r="C189" s="4">
        <v>3</v>
      </c>
      <c r="D189" s="4">
        <v>4</v>
      </c>
      <c r="E189" s="4">
        <v>3</v>
      </c>
      <c r="F189" s="4">
        <v>2</v>
      </c>
      <c r="G189" s="4">
        <v>3</v>
      </c>
      <c r="H189" s="4">
        <v>4</v>
      </c>
      <c r="I189" s="4">
        <v>2</v>
      </c>
      <c r="J189" s="4">
        <v>2</v>
      </c>
      <c r="K189" s="4">
        <v>4</v>
      </c>
      <c r="L189" s="4">
        <v>3</v>
      </c>
      <c r="M189" s="4">
        <v>2</v>
      </c>
      <c r="N189" s="4">
        <v>4</v>
      </c>
      <c r="O189" s="4">
        <v>3</v>
      </c>
      <c r="P189" s="4">
        <v>3</v>
      </c>
      <c r="Q189" s="4">
        <v>4</v>
      </c>
      <c r="R189" s="4">
        <v>5</v>
      </c>
      <c r="S189" s="4">
        <v>3</v>
      </c>
      <c r="T189" s="4">
        <v>3</v>
      </c>
      <c r="U189" s="4">
        <v>3</v>
      </c>
      <c r="V189" s="4">
        <v>4</v>
      </c>
      <c r="W189" s="4">
        <v>2</v>
      </c>
      <c r="X189" s="4">
        <v>5</v>
      </c>
      <c r="Y189" s="4">
        <v>4</v>
      </c>
      <c r="Z189" s="4">
        <v>1</v>
      </c>
      <c r="AA189" s="4">
        <v>2</v>
      </c>
      <c r="AB189" s="4">
        <v>4</v>
      </c>
      <c r="AC189" s="4">
        <v>4</v>
      </c>
      <c r="AD189" s="4">
        <v>4</v>
      </c>
      <c r="AE189" s="4">
        <v>3</v>
      </c>
      <c r="AF189" s="4">
        <v>4</v>
      </c>
      <c r="AG189" s="4">
        <v>5</v>
      </c>
      <c r="AH189" s="4">
        <v>4</v>
      </c>
      <c r="AI189" s="4">
        <v>3</v>
      </c>
      <c r="AJ189" s="4">
        <v>4</v>
      </c>
      <c r="AK189" s="4">
        <v>3</v>
      </c>
      <c r="AL189" s="4">
        <v>4</v>
      </c>
      <c r="AM189" s="4">
        <v>3</v>
      </c>
      <c r="AN189" s="4">
        <v>3</v>
      </c>
      <c r="AO189" s="4">
        <v>2</v>
      </c>
      <c r="AP189" s="4">
        <v>4</v>
      </c>
      <c r="AQ189" s="4">
        <v>4</v>
      </c>
      <c r="AR189" s="4">
        <v>5</v>
      </c>
      <c r="AS189" s="4">
        <v>2</v>
      </c>
      <c r="AT189" s="4">
        <v>2</v>
      </c>
      <c r="AU189" s="4">
        <v>2</v>
      </c>
      <c r="AV189" s="4">
        <v>3</v>
      </c>
      <c r="AW189" s="4">
        <v>5</v>
      </c>
      <c r="AX189" s="4">
        <v>4</v>
      </c>
      <c r="AY189" s="4">
        <v>4</v>
      </c>
      <c r="AZ189" s="4">
        <v>4</v>
      </c>
      <c r="BA189" s="4">
        <v>4</v>
      </c>
      <c r="BB189" s="4">
        <v>4</v>
      </c>
      <c r="BC189" s="4">
        <v>4</v>
      </c>
      <c r="BD189" s="4">
        <v>2</v>
      </c>
      <c r="BE189" s="4">
        <v>3</v>
      </c>
      <c r="BF189" s="4">
        <v>3</v>
      </c>
      <c r="BG189" s="4">
        <v>2</v>
      </c>
      <c r="BH189" s="4">
        <v>4</v>
      </c>
      <c r="BI189" s="4">
        <v>4</v>
      </c>
      <c r="BJ189" s="4">
        <v>3</v>
      </c>
      <c r="BK189" s="4">
        <v>5</v>
      </c>
      <c r="BL189" s="4">
        <v>4</v>
      </c>
      <c r="BM189" s="4">
        <v>4</v>
      </c>
      <c r="BN189" s="4">
        <v>4</v>
      </c>
      <c r="BO189" s="4">
        <v>5</v>
      </c>
      <c r="BP189" s="4">
        <v>3</v>
      </c>
      <c r="BQ189" s="4">
        <v>3</v>
      </c>
      <c r="BR189" s="4">
        <v>2</v>
      </c>
      <c r="BS189" s="4">
        <v>3</v>
      </c>
      <c r="BT189" s="4">
        <v>3</v>
      </c>
      <c r="BU189" s="4">
        <v>3</v>
      </c>
      <c r="BV189" s="4">
        <v>4</v>
      </c>
      <c r="BW189" s="4">
        <v>3</v>
      </c>
      <c r="BX189" s="4">
        <v>2</v>
      </c>
      <c r="BY189" s="4">
        <v>4</v>
      </c>
      <c r="BZ189" s="4">
        <v>1</v>
      </c>
      <c r="CA189" s="4">
        <v>5</v>
      </c>
      <c r="CB189" s="4">
        <v>5</v>
      </c>
    </row>
    <row r="190" spans="1:80" ht="14" x14ac:dyDescent="0.15">
      <c r="A190" s="20" t="str">
        <f t="shared" si="2"/>
        <v>ServiceQualityNA[SQ005]</v>
      </c>
      <c r="B190" s="4" t="s">
        <v>1017</v>
      </c>
      <c r="C190" s="4">
        <v>3</v>
      </c>
      <c r="D190" s="4">
        <v>4</v>
      </c>
      <c r="E190" s="4">
        <v>3</v>
      </c>
      <c r="F190" s="4">
        <v>5</v>
      </c>
      <c r="G190" s="4">
        <v>3</v>
      </c>
      <c r="H190" s="4">
        <v>4</v>
      </c>
      <c r="I190" s="4">
        <v>2</v>
      </c>
      <c r="J190" s="4">
        <v>4</v>
      </c>
      <c r="K190" s="4">
        <v>2</v>
      </c>
      <c r="L190" s="4">
        <v>4</v>
      </c>
      <c r="M190" s="4">
        <v>3</v>
      </c>
      <c r="N190" s="4">
        <v>5</v>
      </c>
      <c r="O190" s="4">
        <v>4</v>
      </c>
      <c r="P190" s="4">
        <v>4</v>
      </c>
      <c r="Q190" s="4">
        <v>5</v>
      </c>
      <c r="R190" s="4">
        <v>5</v>
      </c>
      <c r="S190" s="4">
        <v>3</v>
      </c>
      <c r="T190" s="4">
        <v>3</v>
      </c>
      <c r="U190" s="4">
        <v>4</v>
      </c>
      <c r="V190" s="4">
        <v>4</v>
      </c>
      <c r="W190" s="4">
        <v>2</v>
      </c>
      <c r="X190" s="4">
        <v>5</v>
      </c>
      <c r="Y190" s="4">
        <v>4</v>
      </c>
      <c r="Z190" s="4">
        <v>1</v>
      </c>
      <c r="AA190" s="4">
        <v>3</v>
      </c>
      <c r="AB190" s="4">
        <v>4</v>
      </c>
      <c r="AC190" s="4">
        <v>4</v>
      </c>
      <c r="AD190" s="4">
        <v>4</v>
      </c>
      <c r="AE190" s="4">
        <v>4</v>
      </c>
      <c r="AF190" s="4">
        <v>5</v>
      </c>
      <c r="AG190" s="4">
        <v>5</v>
      </c>
      <c r="AH190" s="4">
        <v>4</v>
      </c>
      <c r="AI190" s="4">
        <v>3</v>
      </c>
      <c r="AJ190" s="4">
        <v>4</v>
      </c>
      <c r="AK190" s="4">
        <v>3</v>
      </c>
      <c r="AL190" s="4">
        <v>5</v>
      </c>
      <c r="AM190" s="4">
        <v>4</v>
      </c>
      <c r="AN190" s="4">
        <v>3</v>
      </c>
      <c r="AO190" s="4">
        <v>4</v>
      </c>
      <c r="AP190" s="4">
        <v>4</v>
      </c>
      <c r="AQ190" s="4">
        <v>4</v>
      </c>
      <c r="AR190" s="4">
        <v>5</v>
      </c>
      <c r="AS190" s="4">
        <v>3</v>
      </c>
      <c r="AT190" s="4">
        <v>3</v>
      </c>
      <c r="AU190" s="4">
        <v>1</v>
      </c>
      <c r="AV190" s="4">
        <v>4</v>
      </c>
      <c r="AW190" s="4">
        <v>5</v>
      </c>
      <c r="AX190" s="4">
        <v>4</v>
      </c>
      <c r="AY190" s="4">
        <v>4</v>
      </c>
      <c r="AZ190" s="4">
        <v>4</v>
      </c>
      <c r="BA190" s="4">
        <v>4</v>
      </c>
      <c r="BB190" s="4">
        <v>5</v>
      </c>
      <c r="BC190" s="4">
        <v>4</v>
      </c>
      <c r="BD190" s="4">
        <v>3</v>
      </c>
      <c r="BE190" s="4">
        <v>3</v>
      </c>
      <c r="BF190" s="4">
        <v>4</v>
      </c>
      <c r="BG190" s="4">
        <v>2</v>
      </c>
      <c r="BH190" s="4">
        <v>4</v>
      </c>
      <c r="BI190" s="4">
        <v>4</v>
      </c>
      <c r="BJ190" s="4">
        <v>4</v>
      </c>
      <c r="BK190" s="4">
        <v>5</v>
      </c>
      <c r="BL190" s="4">
        <v>5</v>
      </c>
      <c r="BM190" s="4">
        <v>3</v>
      </c>
      <c r="BN190" s="4">
        <v>4</v>
      </c>
      <c r="BO190" s="4">
        <v>5</v>
      </c>
      <c r="BP190" s="4">
        <v>3</v>
      </c>
      <c r="BQ190" s="4">
        <v>2</v>
      </c>
      <c r="BR190" s="4">
        <v>1</v>
      </c>
      <c r="BS190" s="4">
        <v>3</v>
      </c>
      <c r="BT190" s="4">
        <v>4</v>
      </c>
      <c r="BU190" s="4">
        <v>3</v>
      </c>
      <c r="BV190" s="4">
        <v>5</v>
      </c>
      <c r="BW190" s="4">
        <v>3</v>
      </c>
      <c r="BX190" s="4">
        <v>4</v>
      </c>
      <c r="BY190" s="4">
        <v>5</v>
      </c>
      <c r="BZ190" s="4">
        <v>3</v>
      </c>
      <c r="CA190" s="4">
        <v>5</v>
      </c>
      <c r="CB190" s="4">
        <v>5</v>
      </c>
    </row>
    <row r="191" spans="1:80" ht="14" x14ac:dyDescent="0.15">
      <c r="A191" s="20" t="str">
        <f t="shared" si="2"/>
        <v>KundenorientierungNA[SQ001]</v>
      </c>
      <c r="B191" s="4" t="s">
        <v>1018</v>
      </c>
      <c r="C191" s="4">
        <v>3</v>
      </c>
      <c r="D191" s="4">
        <v>4</v>
      </c>
      <c r="E191" s="4">
        <v>5</v>
      </c>
      <c r="F191" s="4">
        <v>4</v>
      </c>
      <c r="G191" s="4">
        <v>3</v>
      </c>
      <c r="H191" s="4">
        <v>5</v>
      </c>
      <c r="I191" s="4">
        <v>3</v>
      </c>
      <c r="J191" s="4">
        <v>4</v>
      </c>
      <c r="K191" s="4">
        <v>3</v>
      </c>
      <c r="L191" s="4">
        <v>3</v>
      </c>
      <c r="M191" s="4">
        <v>4</v>
      </c>
      <c r="N191" s="4">
        <v>5</v>
      </c>
      <c r="O191" s="4">
        <v>4</v>
      </c>
      <c r="P191" s="4">
        <v>4</v>
      </c>
      <c r="Q191" s="4">
        <v>5</v>
      </c>
      <c r="R191" s="4">
        <v>5</v>
      </c>
      <c r="S191" s="4">
        <v>4</v>
      </c>
      <c r="T191" s="4">
        <v>3</v>
      </c>
      <c r="U191" s="4">
        <v>4</v>
      </c>
      <c r="V191" s="4">
        <v>4</v>
      </c>
      <c r="W191" s="4">
        <v>3</v>
      </c>
      <c r="X191" s="4">
        <v>4</v>
      </c>
      <c r="Y191" s="4">
        <v>4</v>
      </c>
      <c r="Z191" s="4">
        <v>1</v>
      </c>
      <c r="AA191" s="4">
        <v>4</v>
      </c>
      <c r="AB191" s="4">
        <v>4</v>
      </c>
      <c r="AC191" s="4">
        <v>5</v>
      </c>
      <c r="AD191" s="4">
        <v>5</v>
      </c>
      <c r="AE191" s="4">
        <v>4</v>
      </c>
      <c r="AF191" s="4">
        <v>4</v>
      </c>
      <c r="AG191" s="4">
        <v>5</v>
      </c>
      <c r="AH191" s="4">
        <v>4</v>
      </c>
      <c r="AI191" s="4">
        <v>4</v>
      </c>
      <c r="AJ191" s="4">
        <v>5</v>
      </c>
      <c r="AK191" s="4">
        <v>4</v>
      </c>
      <c r="AL191" s="4">
        <v>5</v>
      </c>
      <c r="AM191" s="4">
        <v>4</v>
      </c>
      <c r="AN191" s="4">
        <v>4</v>
      </c>
      <c r="AO191" s="4">
        <v>4</v>
      </c>
      <c r="AP191" s="4">
        <v>5</v>
      </c>
      <c r="AQ191" s="4">
        <v>5</v>
      </c>
      <c r="AR191" s="4">
        <v>5</v>
      </c>
      <c r="AS191" s="4">
        <v>3</v>
      </c>
      <c r="AT191" s="4">
        <v>4</v>
      </c>
      <c r="AU191" s="4">
        <v>2</v>
      </c>
      <c r="AV191" s="4">
        <v>4</v>
      </c>
      <c r="AW191" s="4">
        <v>4</v>
      </c>
      <c r="AX191" s="4">
        <v>4</v>
      </c>
      <c r="AY191" s="4">
        <v>5</v>
      </c>
      <c r="AZ191" s="4">
        <v>3</v>
      </c>
      <c r="BA191" s="4">
        <v>3</v>
      </c>
      <c r="BB191" s="4">
        <v>4</v>
      </c>
      <c r="BC191" s="4">
        <v>4</v>
      </c>
      <c r="BD191" s="4">
        <v>3</v>
      </c>
      <c r="BE191" s="4">
        <v>4</v>
      </c>
      <c r="BF191" s="4">
        <v>5</v>
      </c>
      <c r="BG191" s="4">
        <v>4</v>
      </c>
      <c r="BH191" s="4">
        <v>3</v>
      </c>
      <c r="BI191" s="4">
        <v>4</v>
      </c>
      <c r="BJ191" s="4">
        <v>4</v>
      </c>
      <c r="BK191" s="4">
        <v>5</v>
      </c>
      <c r="BL191" s="4">
        <v>5</v>
      </c>
      <c r="BM191" s="4">
        <v>4</v>
      </c>
      <c r="BN191" s="4">
        <v>4</v>
      </c>
      <c r="BO191" s="4">
        <v>4</v>
      </c>
      <c r="BP191" s="4">
        <v>4</v>
      </c>
      <c r="BQ191" s="4">
        <v>4</v>
      </c>
      <c r="BR191" s="4">
        <v>4</v>
      </c>
      <c r="BS191" s="4">
        <v>4</v>
      </c>
      <c r="BT191" s="4">
        <v>4</v>
      </c>
      <c r="BU191" s="4">
        <v>5</v>
      </c>
      <c r="BV191" s="4">
        <v>5</v>
      </c>
      <c r="BW191" s="4">
        <v>5</v>
      </c>
      <c r="BX191" s="4">
        <v>1</v>
      </c>
      <c r="BY191" s="4">
        <v>5</v>
      </c>
      <c r="BZ191" s="4">
        <v>4</v>
      </c>
      <c r="CA191" s="4">
        <v>5</v>
      </c>
      <c r="CB191" s="4">
        <v>5</v>
      </c>
    </row>
    <row r="192" spans="1:80" ht="14" x14ac:dyDescent="0.15">
      <c r="A192" s="20" t="str">
        <f t="shared" si="2"/>
        <v>KundenorientierungNA[SQ002]</v>
      </c>
      <c r="B192" s="4" t="s">
        <v>1019</v>
      </c>
      <c r="C192" s="4">
        <v>3</v>
      </c>
      <c r="D192" s="4">
        <v>4</v>
      </c>
      <c r="E192" s="4">
        <v>3</v>
      </c>
      <c r="F192" s="4">
        <v>3</v>
      </c>
      <c r="G192" s="4">
        <v>3</v>
      </c>
      <c r="H192" s="4">
        <v>4</v>
      </c>
      <c r="I192" s="4">
        <v>3</v>
      </c>
      <c r="J192" s="4">
        <v>2</v>
      </c>
      <c r="K192" s="4">
        <v>4</v>
      </c>
      <c r="L192" s="4">
        <v>3</v>
      </c>
      <c r="M192" s="4">
        <v>2</v>
      </c>
      <c r="N192" s="4">
        <v>5</v>
      </c>
      <c r="O192" s="4">
        <v>4</v>
      </c>
      <c r="P192" s="4">
        <v>4</v>
      </c>
      <c r="Q192" s="4">
        <v>4</v>
      </c>
      <c r="R192" s="4">
        <v>5</v>
      </c>
      <c r="S192" s="4">
        <v>3</v>
      </c>
      <c r="T192" s="4">
        <v>3</v>
      </c>
      <c r="U192" s="4">
        <v>3</v>
      </c>
      <c r="V192" s="4">
        <v>4</v>
      </c>
      <c r="W192" s="4">
        <v>2</v>
      </c>
      <c r="X192" s="4">
        <v>4</v>
      </c>
      <c r="Y192" s="4">
        <v>4</v>
      </c>
      <c r="Z192" s="4">
        <v>2</v>
      </c>
      <c r="AA192" s="4">
        <v>3</v>
      </c>
      <c r="AB192" s="4">
        <v>4</v>
      </c>
      <c r="AC192" s="4">
        <v>5</v>
      </c>
      <c r="AD192" s="4">
        <v>4</v>
      </c>
      <c r="AE192" s="4">
        <v>3</v>
      </c>
      <c r="AF192" s="4">
        <v>4</v>
      </c>
      <c r="AG192" s="4">
        <v>5</v>
      </c>
      <c r="AH192" s="4">
        <v>4</v>
      </c>
      <c r="AI192" s="4">
        <v>3</v>
      </c>
      <c r="AJ192" s="4">
        <v>4</v>
      </c>
      <c r="AK192" s="4">
        <v>4</v>
      </c>
      <c r="AL192" s="4">
        <v>5</v>
      </c>
      <c r="AM192" s="4">
        <v>3</v>
      </c>
      <c r="AN192" s="4">
        <v>2</v>
      </c>
      <c r="AO192" s="4">
        <v>3</v>
      </c>
      <c r="AP192" s="4">
        <v>3</v>
      </c>
      <c r="AQ192" s="4">
        <v>4</v>
      </c>
      <c r="AR192" s="4">
        <v>5</v>
      </c>
      <c r="AS192" s="4">
        <v>2</v>
      </c>
      <c r="AT192" s="4">
        <v>2</v>
      </c>
      <c r="AU192" s="4">
        <v>1</v>
      </c>
      <c r="AV192" s="4">
        <v>4</v>
      </c>
      <c r="AW192" s="4">
        <v>4</v>
      </c>
      <c r="AX192" s="4">
        <v>4</v>
      </c>
      <c r="AY192" s="4">
        <v>4</v>
      </c>
      <c r="AZ192" s="4">
        <v>3</v>
      </c>
      <c r="BA192" s="4">
        <v>4</v>
      </c>
      <c r="BB192" s="4">
        <v>4</v>
      </c>
      <c r="BC192" s="4">
        <v>4</v>
      </c>
      <c r="BD192" s="4">
        <v>3</v>
      </c>
      <c r="BE192" s="4">
        <v>4</v>
      </c>
      <c r="BF192" s="4">
        <v>4</v>
      </c>
      <c r="BG192" s="4">
        <v>2</v>
      </c>
      <c r="BH192" s="4">
        <v>4</v>
      </c>
      <c r="BI192" s="4">
        <v>4</v>
      </c>
      <c r="BJ192" s="4">
        <v>4</v>
      </c>
      <c r="BK192" s="4">
        <v>4</v>
      </c>
      <c r="BL192" s="4">
        <v>4</v>
      </c>
      <c r="BM192" s="4">
        <v>4</v>
      </c>
      <c r="BN192" s="4">
        <v>4</v>
      </c>
      <c r="BO192" s="4">
        <v>5</v>
      </c>
      <c r="BP192" s="4">
        <v>3</v>
      </c>
      <c r="BQ192" s="4">
        <v>4</v>
      </c>
      <c r="BR192" s="4">
        <v>2</v>
      </c>
      <c r="BS192" s="4">
        <v>3</v>
      </c>
      <c r="BT192" s="4">
        <v>3</v>
      </c>
      <c r="BU192" s="4">
        <v>3</v>
      </c>
      <c r="BV192" s="4">
        <v>5</v>
      </c>
      <c r="BW192" s="4">
        <v>5</v>
      </c>
      <c r="BX192" s="4">
        <v>2</v>
      </c>
      <c r="BY192" s="4">
        <v>5</v>
      </c>
      <c r="BZ192" s="4">
        <v>1</v>
      </c>
      <c r="CA192" s="4">
        <v>5</v>
      </c>
      <c r="CB192" s="4">
        <v>5</v>
      </c>
    </row>
    <row r="193" spans="1:80" ht="14" x14ac:dyDescent="0.15">
      <c r="A193" s="20" t="str">
        <f t="shared" si="2"/>
        <v>KundenorientierungNA[SQ003]</v>
      </c>
      <c r="B193" s="4" t="s">
        <v>1020</v>
      </c>
      <c r="C193" s="4">
        <v>3</v>
      </c>
      <c r="D193" s="4">
        <v>4</v>
      </c>
      <c r="E193" s="4">
        <v>4</v>
      </c>
      <c r="F193" s="4">
        <v>3</v>
      </c>
      <c r="G193" s="4">
        <v>3</v>
      </c>
      <c r="H193" s="4">
        <v>5</v>
      </c>
      <c r="I193" s="4">
        <v>4</v>
      </c>
      <c r="J193" s="4">
        <v>3</v>
      </c>
      <c r="K193" s="4">
        <v>4</v>
      </c>
      <c r="L193" s="4">
        <v>5</v>
      </c>
      <c r="M193" s="4">
        <v>4</v>
      </c>
      <c r="N193" s="4">
        <v>5</v>
      </c>
      <c r="O193" s="4">
        <v>5</v>
      </c>
      <c r="P193" s="4">
        <v>3</v>
      </c>
      <c r="Q193" s="4">
        <v>5</v>
      </c>
      <c r="R193" s="4">
        <v>5</v>
      </c>
      <c r="S193" s="4">
        <v>3</v>
      </c>
      <c r="T193" s="4">
        <v>3</v>
      </c>
      <c r="U193" s="4">
        <v>3</v>
      </c>
      <c r="V193" s="4">
        <v>5</v>
      </c>
      <c r="W193" s="4">
        <v>3</v>
      </c>
      <c r="X193" s="4">
        <v>4</v>
      </c>
      <c r="Y193" s="4">
        <v>4</v>
      </c>
      <c r="Z193" s="4">
        <v>3</v>
      </c>
      <c r="AA193" s="4">
        <v>4</v>
      </c>
      <c r="AB193" s="4">
        <v>4</v>
      </c>
      <c r="AC193" s="4">
        <v>4</v>
      </c>
      <c r="AD193" s="4">
        <v>4</v>
      </c>
      <c r="AE193" s="4">
        <v>3</v>
      </c>
      <c r="AF193" s="4">
        <v>4</v>
      </c>
      <c r="AG193" s="4">
        <v>5</v>
      </c>
      <c r="AH193" s="4">
        <v>4</v>
      </c>
      <c r="AI193" s="4">
        <v>4</v>
      </c>
      <c r="AJ193" s="4">
        <v>5</v>
      </c>
      <c r="AK193" s="4">
        <v>4</v>
      </c>
      <c r="AL193" s="4">
        <v>4</v>
      </c>
      <c r="AM193" s="4">
        <v>4</v>
      </c>
      <c r="AN193" s="4">
        <v>4</v>
      </c>
      <c r="AO193" s="4">
        <v>5</v>
      </c>
      <c r="AP193" s="4">
        <v>4</v>
      </c>
      <c r="AQ193" s="4">
        <v>5</v>
      </c>
      <c r="AR193" s="4">
        <v>5</v>
      </c>
      <c r="AS193" s="4">
        <v>3</v>
      </c>
      <c r="AT193" s="4">
        <v>2</v>
      </c>
      <c r="AU193" s="4">
        <v>1</v>
      </c>
      <c r="AV193" s="4">
        <v>4</v>
      </c>
      <c r="AW193" s="4">
        <v>5</v>
      </c>
      <c r="AX193" s="4">
        <v>4</v>
      </c>
      <c r="AY193" s="4">
        <v>5</v>
      </c>
      <c r="AZ193" s="4">
        <v>3</v>
      </c>
      <c r="BA193" s="4">
        <v>3</v>
      </c>
      <c r="BB193" s="4">
        <v>4</v>
      </c>
      <c r="BC193" s="4">
        <v>4</v>
      </c>
      <c r="BD193" s="4">
        <v>3</v>
      </c>
      <c r="BE193" s="4">
        <v>3</v>
      </c>
      <c r="BF193" s="4">
        <v>5</v>
      </c>
      <c r="BG193" s="4">
        <v>4</v>
      </c>
      <c r="BH193" s="4">
        <v>3</v>
      </c>
      <c r="BI193" s="4">
        <v>3</v>
      </c>
      <c r="BJ193" s="4">
        <v>4</v>
      </c>
      <c r="BK193" s="4">
        <v>5</v>
      </c>
      <c r="BL193" s="4">
        <v>5</v>
      </c>
      <c r="BM193" s="4">
        <v>3</v>
      </c>
      <c r="BN193" s="4">
        <v>4</v>
      </c>
      <c r="BO193" s="4">
        <v>5</v>
      </c>
      <c r="BP193" s="4">
        <v>4</v>
      </c>
      <c r="BQ193" s="4">
        <v>3</v>
      </c>
      <c r="BR193" s="4">
        <v>4</v>
      </c>
      <c r="BS193" s="4">
        <v>4</v>
      </c>
      <c r="BT193" s="4">
        <v>4</v>
      </c>
      <c r="BU193" s="4">
        <v>4</v>
      </c>
      <c r="BV193" s="4">
        <v>5</v>
      </c>
      <c r="BW193" s="4">
        <v>5</v>
      </c>
      <c r="BX193" s="4">
        <v>1</v>
      </c>
      <c r="BY193" s="4">
        <v>4</v>
      </c>
      <c r="BZ193" s="4">
        <v>3</v>
      </c>
      <c r="CA193" s="4">
        <v>5</v>
      </c>
      <c r="CB193" s="4">
        <v>5</v>
      </c>
    </row>
    <row r="194" spans="1:80" ht="14" x14ac:dyDescent="0.15">
      <c r="A194" s="20" t="str">
        <f t="shared" si="2"/>
        <v>KundenorientierungNA[SQ004]</v>
      </c>
      <c r="B194" s="4" t="s">
        <v>1021</v>
      </c>
      <c r="C194" s="4">
        <v>3</v>
      </c>
      <c r="D194" s="4">
        <v>4</v>
      </c>
      <c r="E194" s="4">
        <v>3</v>
      </c>
      <c r="F194" s="4">
        <v>3</v>
      </c>
      <c r="G194" s="4">
        <v>3</v>
      </c>
      <c r="H194" s="4">
        <v>4</v>
      </c>
      <c r="I194" s="4">
        <v>4</v>
      </c>
      <c r="J194" s="4">
        <v>4</v>
      </c>
      <c r="K194" s="4">
        <v>4</v>
      </c>
      <c r="L194" s="4">
        <v>5</v>
      </c>
      <c r="M194" s="4">
        <v>3</v>
      </c>
      <c r="N194" s="4">
        <v>5</v>
      </c>
      <c r="O194" s="4">
        <v>5</v>
      </c>
      <c r="P194" s="4">
        <v>3</v>
      </c>
      <c r="Q194" s="4">
        <v>4</v>
      </c>
      <c r="R194" s="4">
        <v>5</v>
      </c>
      <c r="S194" s="4">
        <v>4</v>
      </c>
      <c r="T194" s="4">
        <v>4</v>
      </c>
      <c r="U194" s="4">
        <v>2</v>
      </c>
      <c r="V194" s="4">
        <v>4</v>
      </c>
      <c r="W194" s="4">
        <v>2</v>
      </c>
      <c r="X194" s="4">
        <v>4</v>
      </c>
      <c r="Y194" s="4">
        <v>4</v>
      </c>
      <c r="Z194" s="4">
        <v>2</v>
      </c>
      <c r="AA194" s="4">
        <v>4</v>
      </c>
      <c r="AB194" s="4">
        <v>4</v>
      </c>
      <c r="AC194" s="4">
        <v>4</v>
      </c>
      <c r="AD194" s="4">
        <v>4</v>
      </c>
      <c r="AE194" s="4">
        <v>3</v>
      </c>
      <c r="AF194" s="4">
        <v>4</v>
      </c>
      <c r="AG194" s="4">
        <v>5</v>
      </c>
      <c r="AH194" s="4">
        <v>4</v>
      </c>
      <c r="AI194" s="4">
        <v>3</v>
      </c>
      <c r="AJ194" s="4">
        <v>4</v>
      </c>
      <c r="AK194" s="4">
        <v>4</v>
      </c>
      <c r="AL194" s="4">
        <v>4</v>
      </c>
      <c r="AM194" s="4">
        <v>4</v>
      </c>
      <c r="AN194" s="4">
        <v>4</v>
      </c>
      <c r="AO194" s="4">
        <v>4</v>
      </c>
      <c r="AP194" s="4">
        <v>3</v>
      </c>
      <c r="AQ194" s="4">
        <v>5</v>
      </c>
      <c r="AR194" s="4">
        <v>5</v>
      </c>
      <c r="AS194" s="4">
        <v>3</v>
      </c>
      <c r="AT194" s="4">
        <v>1</v>
      </c>
      <c r="AU194" s="4">
        <v>1</v>
      </c>
      <c r="AV194" s="4">
        <v>3</v>
      </c>
      <c r="AW194" s="4">
        <v>4</v>
      </c>
      <c r="AX194" s="4">
        <v>4</v>
      </c>
      <c r="AY194" s="4">
        <v>5</v>
      </c>
      <c r="AZ194" s="4">
        <v>4</v>
      </c>
      <c r="BA194" s="4">
        <v>4</v>
      </c>
      <c r="BB194" s="4">
        <v>4</v>
      </c>
      <c r="BC194" s="4">
        <v>3</v>
      </c>
      <c r="BD194" s="4">
        <v>2</v>
      </c>
      <c r="BE194" s="4">
        <v>3</v>
      </c>
      <c r="BF194" s="4">
        <v>5</v>
      </c>
      <c r="BG194" s="4">
        <v>4</v>
      </c>
      <c r="BH194" s="4">
        <v>4</v>
      </c>
      <c r="BI194" s="4">
        <v>3</v>
      </c>
      <c r="BJ194" s="4">
        <v>4</v>
      </c>
      <c r="BK194" s="4">
        <v>5</v>
      </c>
      <c r="BL194" s="4">
        <v>4</v>
      </c>
      <c r="BM194" s="4">
        <v>3</v>
      </c>
      <c r="BN194" s="4">
        <v>4</v>
      </c>
      <c r="BO194" s="4">
        <v>4</v>
      </c>
      <c r="BP194" s="4">
        <v>4</v>
      </c>
      <c r="BQ194" s="4">
        <v>3</v>
      </c>
      <c r="BR194" s="4">
        <v>3</v>
      </c>
      <c r="BS194" s="4">
        <v>3</v>
      </c>
      <c r="BT194" s="4">
        <v>4</v>
      </c>
      <c r="BU194" s="4">
        <v>4</v>
      </c>
      <c r="BV194" s="4">
        <v>5</v>
      </c>
      <c r="BW194" s="4">
        <v>5</v>
      </c>
      <c r="BX194" s="4">
        <v>2</v>
      </c>
      <c r="BY194" s="4">
        <v>4</v>
      </c>
      <c r="BZ194" s="4">
        <v>2</v>
      </c>
      <c r="CA194" s="4">
        <v>5</v>
      </c>
      <c r="CB194" s="4">
        <v>5</v>
      </c>
    </row>
    <row r="195" spans="1:80" ht="14" x14ac:dyDescent="0.15">
      <c r="A195" s="20" t="str">
        <f t="shared" si="2"/>
        <v>KundenorientierungNA[SQ005]</v>
      </c>
      <c r="B195" s="4" t="s">
        <v>1022</v>
      </c>
      <c r="C195" s="4">
        <v>3</v>
      </c>
      <c r="D195" s="4">
        <v>4</v>
      </c>
      <c r="E195" s="4">
        <v>4</v>
      </c>
      <c r="F195" s="4">
        <v>2</v>
      </c>
      <c r="G195" s="4">
        <v>3</v>
      </c>
      <c r="H195" s="4">
        <v>5</v>
      </c>
      <c r="I195" s="4">
        <v>4</v>
      </c>
      <c r="J195" s="4">
        <v>4</v>
      </c>
      <c r="K195" s="4">
        <v>4</v>
      </c>
      <c r="L195" s="4">
        <v>5</v>
      </c>
      <c r="M195" s="4">
        <v>4</v>
      </c>
      <c r="N195" s="4">
        <v>5</v>
      </c>
      <c r="O195" s="4">
        <v>5</v>
      </c>
      <c r="P195" s="4">
        <v>4</v>
      </c>
      <c r="Q195" s="4">
        <v>5</v>
      </c>
      <c r="R195" s="4">
        <v>5</v>
      </c>
      <c r="S195" s="4">
        <v>4</v>
      </c>
      <c r="T195" s="4">
        <v>3</v>
      </c>
      <c r="U195" s="4">
        <v>3</v>
      </c>
      <c r="V195" s="4">
        <v>4</v>
      </c>
      <c r="W195" s="4">
        <v>2</v>
      </c>
      <c r="X195" s="4">
        <v>4</v>
      </c>
      <c r="Y195" s="4">
        <v>4</v>
      </c>
      <c r="Z195" s="4">
        <v>1</v>
      </c>
      <c r="AA195" s="4">
        <v>4</v>
      </c>
      <c r="AB195" s="4">
        <v>4</v>
      </c>
      <c r="AC195" s="4">
        <v>4</v>
      </c>
      <c r="AD195" s="4">
        <v>5</v>
      </c>
      <c r="AE195" s="4">
        <v>4</v>
      </c>
      <c r="AF195" s="4">
        <v>4</v>
      </c>
      <c r="AG195" s="4">
        <v>5</v>
      </c>
      <c r="AH195" s="4">
        <v>4</v>
      </c>
      <c r="AI195" s="4">
        <v>4</v>
      </c>
      <c r="AJ195" s="4">
        <v>5</v>
      </c>
      <c r="AK195" s="4">
        <v>4</v>
      </c>
      <c r="AL195" s="4">
        <v>5</v>
      </c>
      <c r="AM195" s="4">
        <v>4</v>
      </c>
      <c r="AN195" s="4">
        <v>4</v>
      </c>
      <c r="AO195" s="4">
        <v>5</v>
      </c>
      <c r="AP195" s="4">
        <v>3</v>
      </c>
      <c r="AQ195" s="4">
        <v>5</v>
      </c>
      <c r="AR195" s="4">
        <v>5</v>
      </c>
      <c r="AS195" s="4">
        <v>3</v>
      </c>
      <c r="AT195" s="4">
        <v>2</v>
      </c>
      <c r="AU195" s="4">
        <v>1</v>
      </c>
      <c r="AV195" s="4">
        <v>4</v>
      </c>
      <c r="AW195" s="4">
        <v>5</v>
      </c>
      <c r="AX195" s="4">
        <v>4</v>
      </c>
      <c r="AY195" s="4">
        <v>5</v>
      </c>
      <c r="AZ195" s="4">
        <v>3</v>
      </c>
      <c r="BA195" s="4">
        <v>3</v>
      </c>
      <c r="BB195" s="4">
        <v>4</v>
      </c>
      <c r="BC195" s="4">
        <v>4</v>
      </c>
      <c r="BD195" s="4">
        <v>3</v>
      </c>
      <c r="BE195" s="4">
        <v>3</v>
      </c>
      <c r="BF195" s="4">
        <v>5</v>
      </c>
      <c r="BG195" s="4">
        <v>2</v>
      </c>
      <c r="BH195" s="4">
        <v>3</v>
      </c>
      <c r="BI195" s="4">
        <v>4</v>
      </c>
      <c r="BJ195" s="4">
        <v>4</v>
      </c>
      <c r="BK195" s="4">
        <v>5</v>
      </c>
      <c r="BL195" s="4">
        <v>5</v>
      </c>
      <c r="BM195" s="4">
        <v>3</v>
      </c>
      <c r="BN195" s="4">
        <v>4</v>
      </c>
      <c r="BO195" s="4">
        <v>4</v>
      </c>
      <c r="BP195" s="4">
        <v>4</v>
      </c>
      <c r="BQ195" s="4">
        <v>3</v>
      </c>
      <c r="BR195" s="4">
        <v>4</v>
      </c>
      <c r="BS195" s="4">
        <v>3</v>
      </c>
      <c r="BT195" s="4">
        <v>4</v>
      </c>
      <c r="BU195" s="4">
        <v>5</v>
      </c>
      <c r="BV195" s="4">
        <v>5</v>
      </c>
      <c r="BW195" s="4">
        <v>5</v>
      </c>
      <c r="BX195" s="4">
        <v>2</v>
      </c>
      <c r="BY195" s="4">
        <v>4</v>
      </c>
      <c r="BZ195" s="4">
        <v>3</v>
      </c>
      <c r="CA195" s="4">
        <v>5</v>
      </c>
      <c r="CB195" s="4">
        <v>5</v>
      </c>
    </row>
    <row r="196" spans="1:80" ht="14" x14ac:dyDescent="0.15">
      <c r="A196" s="20" t="str">
        <f t="shared" si="2"/>
        <v>KundenorientierungNA[SQ006]</v>
      </c>
      <c r="B196" s="4" t="s">
        <v>1023</v>
      </c>
      <c r="C196" s="4">
        <v>3</v>
      </c>
      <c r="D196" s="4">
        <v>4</v>
      </c>
      <c r="E196" s="4">
        <v>4</v>
      </c>
      <c r="F196" s="4">
        <v>4</v>
      </c>
      <c r="G196" s="4">
        <v>3</v>
      </c>
      <c r="H196" s="4">
        <v>5</v>
      </c>
      <c r="I196" s="4">
        <v>4</v>
      </c>
      <c r="J196" s="4">
        <v>4</v>
      </c>
      <c r="K196" s="4">
        <v>4</v>
      </c>
      <c r="L196" s="4">
        <v>5</v>
      </c>
      <c r="M196" s="4">
        <v>4</v>
      </c>
      <c r="N196" s="4">
        <v>5</v>
      </c>
      <c r="O196" s="4">
        <v>4</v>
      </c>
      <c r="P196" s="4">
        <v>4</v>
      </c>
      <c r="Q196" s="4">
        <v>5</v>
      </c>
      <c r="R196" s="4">
        <v>5</v>
      </c>
      <c r="S196" s="4">
        <v>3</v>
      </c>
      <c r="T196" s="4">
        <v>3</v>
      </c>
      <c r="U196" s="4">
        <v>3</v>
      </c>
      <c r="V196" s="4">
        <v>4</v>
      </c>
      <c r="W196" s="4">
        <v>2</v>
      </c>
      <c r="X196" s="4">
        <v>4</v>
      </c>
      <c r="Y196" s="4">
        <v>4</v>
      </c>
      <c r="Z196" s="4">
        <v>1</v>
      </c>
      <c r="AA196" s="4">
        <v>4</v>
      </c>
      <c r="AB196" s="4">
        <v>4</v>
      </c>
      <c r="AC196" s="4">
        <v>3</v>
      </c>
      <c r="AD196" s="4">
        <v>4</v>
      </c>
      <c r="AE196" s="4">
        <v>4</v>
      </c>
      <c r="AF196" s="4">
        <v>4</v>
      </c>
      <c r="AG196" s="4">
        <v>5</v>
      </c>
      <c r="AH196" s="4">
        <v>4</v>
      </c>
      <c r="AI196" s="4">
        <v>4</v>
      </c>
      <c r="AJ196" s="4">
        <v>5</v>
      </c>
      <c r="AK196" s="4">
        <v>4</v>
      </c>
      <c r="AL196" s="4">
        <v>4</v>
      </c>
      <c r="AM196" s="4">
        <v>4</v>
      </c>
      <c r="AN196" s="4">
        <v>4</v>
      </c>
      <c r="AO196" s="4">
        <v>4</v>
      </c>
      <c r="AP196" s="4">
        <v>4</v>
      </c>
      <c r="AQ196" s="4">
        <v>5</v>
      </c>
      <c r="AR196" s="4">
        <v>5</v>
      </c>
      <c r="AS196" s="4">
        <v>3</v>
      </c>
      <c r="AT196" s="4">
        <v>2</v>
      </c>
      <c r="AU196" s="4">
        <v>1</v>
      </c>
      <c r="AV196" s="4">
        <v>4</v>
      </c>
      <c r="AW196" s="4">
        <v>5</v>
      </c>
      <c r="AX196" s="4">
        <v>4</v>
      </c>
      <c r="AY196" s="4">
        <v>5</v>
      </c>
      <c r="AZ196" s="4">
        <v>3</v>
      </c>
      <c r="BA196" s="4">
        <v>3</v>
      </c>
      <c r="BB196" s="4">
        <v>4</v>
      </c>
      <c r="BC196" s="4">
        <v>4</v>
      </c>
      <c r="BD196" s="4">
        <v>4</v>
      </c>
      <c r="BE196" s="4">
        <v>3</v>
      </c>
      <c r="BF196" s="4">
        <v>4</v>
      </c>
      <c r="BG196" s="4">
        <v>5</v>
      </c>
      <c r="BH196" s="4">
        <v>3</v>
      </c>
      <c r="BI196" s="4">
        <v>4</v>
      </c>
      <c r="BJ196" s="4">
        <v>4</v>
      </c>
      <c r="BK196" s="4">
        <v>5</v>
      </c>
      <c r="BL196" s="4">
        <v>5</v>
      </c>
      <c r="BM196" s="4">
        <v>3</v>
      </c>
      <c r="BN196" s="4">
        <v>4</v>
      </c>
      <c r="BO196" s="4">
        <v>4</v>
      </c>
      <c r="BP196" s="4">
        <v>4</v>
      </c>
      <c r="BQ196" s="4">
        <v>2</v>
      </c>
      <c r="BR196" s="4">
        <v>3</v>
      </c>
      <c r="BS196" s="4">
        <v>3</v>
      </c>
      <c r="BT196" s="4">
        <v>4</v>
      </c>
      <c r="BU196" s="4">
        <v>4</v>
      </c>
      <c r="BV196" s="4">
        <v>5</v>
      </c>
      <c r="BW196" s="4">
        <v>5</v>
      </c>
      <c r="BX196" s="4">
        <v>1</v>
      </c>
      <c r="BY196" s="4">
        <v>4</v>
      </c>
      <c r="BZ196" s="4">
        <v>2</v>
      </c>
      <c r="CA196" s="4">
        <v>5</v>
      </c>
      <c r="CB196" s="4">
        <v>5</v>
      </c>
    </row>
    <row r="197" spans="1:80" ht="14" x14ac:dyDescent="0.15">
      <c r="A197" s="20" t="str">
        <f t="shared" si="2"/>
        <v>KompetenzNA[SQ001]</v>
      </c>
      <c r="B197" s="4" t="s">
        <v>1024</v>
      </c>
      <c r="C197" s="4">
        <v>3</v>
      </c>
      <c r="D197" s="4">
        <v>4</v>
      </c>
      <c r="E197" s="4">
        <v>4</v>
      </c>
      <c r="F197" s="4">
        <v>5</v>
      </c>
      <c r="G197" s="4">
        <v>3</v>
      </c>
      <c r="H197" s="4">
        <v>3</v>
      </c>
      <c r="I197" s="4">
        <v>4</v>
      </c>
      <c r="J197" s="4">
        <v>5</v>
      </c>
      <c r="K197" s="4">
        <v>4</v>
      </c>
      <c r="L197" s="4">
        <v>1</v>
      </c>
      <c r="M197" s="4">
        <v>3</v>
      </c>
      <c r="N197" s="4">
        <v>3</v>
      </c>
      <c r="O197" s="4">
        <v>5</v>
      </c>
      <c r="P197" s="4">
        <v>4</v>
      </c>
      <c r="Q197" s="4">
        <v>4</v>
      </c>
      <c r="R197" s="4">
        <v>2</v>
      </c>
      <c r="S197" s="4">
        <v>4</v>
      </c>
      <c r="T197" s="4">
        <v>2</v>
      </c>
      <c r="U197" s="4">
        <v>5</v>
      </c>
      <c r="V197" s="4">
        <v>3</v>
      </c>
      <c r="W197" s="4">
        <v>3</v>
      </c>
      <c r="X197" s="4">
        <v>5</v>
      </c>
      <c r="Y197" s="4">
        <v>2</v>
      </c>
      <c r="Z197" s="4">
        <v>2</v>
      </c>
      <c r="AA197" s="4">
        <v>4</v>
      </c>
      <c r="AB197" s="4">
        <v>4</v>
      </c>
      <c r="AC197" s="4">
        <v>3</v>
      </c>
      <c r="AD197" s="4">
        <v>5</v>
      </c>
      <c r="AE197" s="4">
        <v>3</v>
      </c>
      <c r="AF197" s="4">
        <v>4</v>
      </c>
      <c r="AG197" s="4">
        <v>5</v>
      </c>
      <c r="AH197" s="4">
        <v>4</v>
      </c>
      <c r="AI197" s="4">
        <v>4</v>
      </c>
      <c r="AJ197" s="4">
        <v>5</v>
      </c>
      <c r="AK197" s="4">
        <v>3</v>
      </c>
      <c r="AL197" s="4">
        <v>3</v>
      </c>
      <c r="AM197" s="4">
        <v>2</v>
      </c>
      <c r="AN197" s="4">
        <v>4</v>
      </c>
      <c r="AO197" s="4">
        <v>5</v>
      </c>
      <c r="AP197" s="4">
        <v>5</v>
      </c>
      <c r="AQ197" s="4">
        <v>4</v>
      </c>
      <c r="AR197" s="4">
        <v>2</v>
      </c>
      <c r="AS197" s="4">
        <v>1</v>
      </c>
      <c r="AT197" s="4">
        <v>4</v>
      </c>
      <c r="AU197" s="4">
        <v>3</v>
      </c>
      <c r="AV197" s="4">
        <v>4</v>
      </c>
      <c r="AW197" s="4">
        <v>5</v>
      </c>
      <c r="AX197" s="4">
        <v>3</v>
      </c>
      <c r="AY197" s="4">
        <v>3</v>
      </c>
      <c r="AZ197" s="4">
        <v>2</v>
      </c>
      <c r="BA197" s="4">
        <v>3</v>
      </c>
      <c r="BB197" s="4">
        <v>4</v>
      </c>
      <c r="BC197" s="4">
        <v>4</v>
      </c>
      <c r="BD197" s="4">
        <v>3</v>
      </c>
      <c r="BE197" s="4">
        <v>2</v>
      </c>
      <c r="BF197" s="4">
        <v>3</v>
      </c>
      <c r="BG197" s="4">
        <v>2</v>
      </c>
      <c r="BH197" s="4">
        <v>4</v>
      </c>
      <c r="BI197" s="4">
        <v>1</v>
      </c>
      <c r="BJ197" s="4">
        <v>3</v>
      </c>
      <c r="BK197" s="4">
        <v>3</v>
      </c>
      <c r="BL197" s="4">
        <v>4</v>
      </c>
      <c r="BM197" s="4">
        <v>4</v>
      </c>
      <c r="BN197" s="4">
        <v>4</v>
      </c>
      <c r="BO197" s="4">
        <v>2</v>
      </c>
      <c r="BP197" s="4">
        <v>5</v>
      </c>
      <c r="BQ197" s="4">
        <v>2</v>
      </c>
      <c r="BR197" s="4">
        <v>2</v>
      </c>
      <c r="BS197" s="4">
        <v>1</v>
      </c>
      <c r="BT197" s="4">
        <v>3</v>
      </c>
      <c r="BU197" s="4">
        <v>4</v>
      </c>
      <c r="BV197" s="4">
        <v>3</v>
      </c>
      <c r="BW197" s="4">
        <v>4</v>
      </c>
      <c r="BX197" s="4">
        <v>3</v>
      </c>
      <c r="BY197" s="4">
        <v>4</v>
      </c>
      <c r="BZ197" s="4">
        <v>3</v>
      </c>
      <c r="CA197" s="4">
        <v>4</v>
      </c>
      <c r="CB197" s="4">
        <v>4</v>
      </c>
    </row>
    <row r="198" spans="1:80" ht="14" x14ac:dyDescent="0.15">
      <c r="A198" s="20" t="str">
        <f t="shared" ref="A198:A261" si="3">LEFT(B198,(FIND(" ",B198,1)-2))</f>
        <v>KompetenzNA[SQ002]</v>
      </c>
      <c r="B198" s="4" t="s">
        <v>1025</v>
      </c>
      <c r="C198" s="4">
        <v>3</v>
      </c>
      <c r="D198" s="4">
        <v>4</v>
      </c>
      <c r="E198" s="4">
        <v>5</v>
      </c>
      <c r="F198" s="4">
        <v>5</v>
      </c>
      <c r="G198" s="4">
        <v>3</v>
      </c>
      <c r="H198" s="4">
        <v>5</v>
      </c>
      <c r="I198" s="4">
        <v>4</v>
      </c>
      <c r="J198" s="4">
        <v>4</v>
      </c>
      <c r="K198" s="4">
        <v>3</v>
      </c>
      <c r="L198" s="4">
        <v>4</v>
      </c>
      <c r="M198" s="4">
        <v>2</v>
      </c>
      <c r="N198" s="4">
        <v>2</v>
      </c>
      <c r="O198" s="4">
        <v>5</v>
      </c>
      <c r="P198" s="4">
        <v>4</v>
      </c>
      <c r="Q198" s="4">
        <v>5</v>
      </c>
      <c r="R198" s="4">
        <v>2</v>
      </c>
      <c r="S198" s="4">
        <v>3</v>
      </c>
      <c r="T198" s="4">
        <v>3</v>
      </c>
      <c r="U198" s="4">
        <v>5</v>
      </c>
      <c r="V198" s="4">
        <v>5</v>
      </c>
      <c r="W198" s="4">
        <v>3</v>
      </c>
      <c r="X198" s="4">
        <v>5</v>
      </c>
      <c r="Y198" s="4">
        <v>2</v>
      </c>
      <c r="Z198" s="4">
        <v>2</v>
      </c>
      <c r="AA198" s="4">
        <v>4</v>
      </c>
      <c r="AB198" s="4">
        <v>4</v>
      </c>
      <c r="AC198" s="4">
        <v>4</v>
      </c>
      <c r="AD198" s="4">
        <v>5</v>
      </c>
      <c r="AE198" s="4">
        <v>3</v>
      </c>
      <c r="AF198" s="4">
        <v>5</v>
      </c>
      <c r="AG198" s="4">
        <v>3</v>
      </c>
      <c r="AH198" s="4">
        <v>5</v>
      </c>
      <c r="AI198" s="4">
        <v>3</v>
      </c>
      <c r="AJ198" s="4">
        <v>5</v>
      </c>
      <c r="AK198" s="4">
        <v>4</v>
      </c>
      <c r="AL198" s="4">
        <v>4</v>
      </c>
      <c r="AM198" s="4">
        <v>2</v>
      </c>
      <c r="AN198" s="4">
        <v>4</v>
      </c>
      <c r="AO198" s="4">
        <v>5</v>
      </c>
      <c r="AP198" s="4">
        <v>5</v>
      </c>
      <c r="AQ198" s="4">
        <v>4</v>
      </c>
      <c r="AR198" s="4">
        <v>5</v>
      </c>
      <c r="AS198" s="4">
        <v>3</v>
      </c>
      <c r="AT198" s="4">
        <v>5</v>
      </c>
      <c r="AU198" s="4">
        <v>2</v>
      </c>
      <c r="AV198" s="4">
        <v>4</v>
      </c>
      <c r="AW198" s="4">
        <v>5</v>
      </c>
      <c r="AX198" s="4">
        <v>4</v>
      </c>
      <c r="AY198" s="4">
        <v>4</v>
      </c>
      <c r="AZ198" s="4">
        <v>5</v>
      </c>
      <c r="BA198" s="4">
        <v>3</v>
      </c>
      <c r="BB198" s="4">
        <v>2</v>
      </c>
      <c r="BC198" s="4">
        <v>4</v>
      </c>
      <c r="BD198" s="4">
        <v>2</v>
      </c>
      <c r="BE198" s="4">
        <v>1</v>
      </c>
      <c r="BF198" s="4">
        <v>3</v>
      </c>
      <c r="BG198" s="4">
        <v>2</v>
      </c>
      <c r="BH198" s="4">
        <v>4</v>
      </c>
      <c r="BI198" s="4">
        <v>1</v>
      </c>
      <c r="BJ198" s="4">
        <v>4</v>
      </c>
      <c r="BK198" s="4">
        <v>5</v>
      </c>
      <c r="BL198" s="4">
        <v>4</v>
      </c>
      <c r="BM198" s="4">
        <v>5</v>
      </c>
      <c r="BN198" s="4">
        <v>4</v>
      </c>
      <c r="BO198" s="4">
        <v>1</v>
      </c>
      <c r="BP198" s="4">
        <v>4</v>
      </c>
      <c r="BQ198" s="4">
        <v>2</v>
      </c>
      <c r="BR198" s="4">
        <v>5</v>
      </c>
      <c r="BS198" s="4">
        <v>2</v>
      </c>
      <c r="BT198" s="4">
        <v>3</v>
      </c>
      <c r="BU198" s="4">
        <v>5</v>
      </c>
      <c r="BV198" s="4">
        <v>3</v>
      </c>
      <c r="BW198" s="4">
        <v>2</v>
      </c>
      <c r="BX198" s="4">
        <v>3</v>
      </c>
      <c r="BY198" s="4">
        <v>5</v>
      </c>
      <c r="BZ198" s="4">
        <v>5</v>
      </c>
      <c r="CA198" s="4">
        <v>5</v>
      </c>
      <c r="CB198" s="4">
        <v>5</v>
      </c>
    </row>
    <row r="199" spans="1:80" ht="14" x14ac:dyDescent="0.15">
      <c r="A199" s="20" t="str">
        <f t="shared" si="3"/>
        <v>KompetenzNA[SQ003]</v>
      </c>
      <c r="B199" s="4" t="s">
        <v>1026</v>
      </c>
      <c r="C199" s="4">
        <v>3</v>
      </c>
      <c r="D199" s="4">
        <v>4</v>
      </c>
      <c r="E199" s="4">
        <v>2</v>
      </c>
      <c r="F199" s="4">
        <v>1</v>
      </c>
      <c r="G199" s="4">
        <v>3</v>
      </c>
      <c r="H199" s="4">
        <v>3</v>
      </c>
      <c r="I199" s="4">
        <v>2</v>
      </c>
      <c r="J199" s="4">
        <v>1</v>
      </c>
      <c r="K199" s="4">
        <v>4</v>
      </c>
      <c r="L199" s="4">
        <v>1</v>
      </c>
      <c r="M199" s="4">
        <v>3</v>
      </c>
      <c r="N199" s="4">
        <v>3</v>
      </c>
      <c r="O199" s="4">
        <v>1</v>
      </c>
      <c r="P199" s="4">
        <v>2</v>
      </c>
      <c r="Q199" s="4">
        <v>1</v>
      </c>
      <c r="R199" s="4">
        <v>2</v>
      </c>
      <c r="S199" s="4">
        <v>4</v>
      </c>
      <c r="T199" s="4">
        <v>2</v>
      </c>
      <c r="U199" s="4">
        <v>2</v>
      </c>
      <c r="V199" s="4">
        <v>2</v>
      </c>
      <c r="W199" s="4">
        <v>3</v>
      </c>
      <c r="X199" s="4">
        <v>1</v>
      </c>
      <c r="Y199" s="4">
        <v>2</v>
      </c>
      <c r="Z199" s="4">
        <v>3</v>
      </c>
      <c r="AA199" s="4">
        <v>4</v>
      </c>
      <c r="AB199" s="4">
        <v>2</v>
      </c>
      <c r="AC199" s="4">
        <v>3</v>
      </c>
      <c r="AD199" s="4">
        <v>1</v>
      </c>
      <c r="AE199" s="4">
        <v>2</v>
      </c>
      <c r="AF199" s="4">
        <v>1</v>
      </c>
      <c r="AG199" s="4">
        <v>1</v>
      </c>
      <c r="AH199" s="4">
        <v>3</v>
      </c>
      <c r="AI199" s="4">
        <v>4</v>
      </c>
      <c r="AJ199" s="4">
        <v>1</v>
      </c>
      <c r="AK199" s="4">
        <v>2</v>
      </c>
      <c r="AL199" s="4">
        <v>2</v>
      </c>
      <c r="AM199" s="4">
        <v>3</v>
      </c>
      <c r="AN199" s="4">
        <v>2</v>
      </c>
      <c r="AO199" s="4">
        <v>5</v>
      </c>
      <c r="AP199" s="4">
        <v>2</v>
      </c>
      <c r="AQ199" s="4">
        <v>1</v>
      </c>
      <c r="AR199" s="4">
        <v>2</v>
      </c>
      <c r="AS199" s="4">
        <v>2</v>
      </c>
      <c r="AT199" s="4">
        <v>1</v>
      </c>
      <c r="AU199" s="4">
        <v>3</v>
      </c>
      <c r="AV199" s="4">
        <v>3</v>
      </c>
      <c r="AW199" s="4">
        <v>2</v>
      </c>
      <c r="AX199" s="4">
        <v>2</v>
      </c>
      <c r="AY199" s="4">
        <v>2</v>
      </c>
      <c r="AZ199" s="4">
        <v>5</v>
      </c>
      <c r="BA199" s="4">
        <v>3</v>
      </c>
      <c r="BB199" s="4">
        <v>1</v>
      </c>
      <c r="BC199" s="4">
        <v>2</v>
      </c>
      <c r="BD199" s="4">
        <v>3</v>
      </c>
      <c r="BE199" s="4">
        <v>1</v>
      </c>
      <c r="BF199" s="4">
        <v>2</v>
      </c>
      <c r="BG199" s="4">
        <v>3</v>
      </c>
      <c r="BH199" s="4">
        <v>2</v>
      </c>
      <c r="BI199" s="4">
        <v>1</v>
      </c>
      <c r="BJ199" s="4">
        <v>2</v>
      </c>
      <c r="BK199" s="4">
        <v>3</v>
      </c>
      <c r="BL199" s="4">
        <v>2</v>
      </c>
      <c r="BM199" s="4">
        <v>1</v>
      </c>
      <c r="BN199" s="4">
        <v>4</v>
      </c>
      <c r="BO199" s="4">
        <v>3</v>
      </c>
      <c r="BP199" s="4">
        <v>3</v>
      </c>
      <c r="BQ199" s="4">
        <v>4</v>
      </c>
      <c r="BR199" s="4">
        <v>3</v>
      </c>
      <c r="BS199" s="4">
        <v>3</v>
      </c>
      <c r="BT199" s="4">
        <v>3</v>
      </c>
      <c r="BU199" s="4">
        <v>2</v>
      </c>
      <c r="BV199" s="4">
        <v>1</v>
      </c>
      <c r="BW199" s="4">
        <v>3</v>
      </c>
      <c r="BX199" s="4">
        <v>3</v>
      </c>
      <c r="BY199" s="4">
        <v>1</v>
      </c>
      <c r="BZ199" s="4">
        <v>5</v>
      </c>
      <c r="CA199" s="4">
        <v>2</v>
      </c>
      <c r="CB199" s="4">
        <v>1</v>
      </c>
    </row>
    <row r="200" spans="1:80" ht="14" x14ac:dyDescent="0.15">
      <c r="A200" s="20" t="str">
        <f t="shared" si="3"/>
        <v>KompetenzNA[SQ004]</v>
      </c>
      <c r="B200" s="4" t="s">
        <v>1027</v>
      </c>
      <c r="C200" s="4">
        <v>3</v>
      </c>
      <c r="D200" s="4">
        <v>4</v>
      </c>
      <c r="E200" s="4">
        <v>2</v>
      </c>
      <c r="F200" s="4">
        <v>1</v>
      </c>
      <c r="G200" s="4">
        <v>2</v>
      </c>
      <c r="H200" s="4">
        <v>4</v>
      </c>
      <c r="I200" s="4">
        <v>3</v>
      </c>
      <c r="J200" s="4">
        <v>1</v>
      </c>
      <c r="K200" s="4">
        <v>4</v>
      </c>
      <c r="L200" s="4">
        <v>1</v>
      </c>
      <c r="M200" s="4">
        <v>3</v>
      </c>
      <c r="N200" s="4">
        <v>3</v>
      </c>
      <c r="O200" s="4">
        <v>4</v>
      </c>
      <c r="P200" s="4">
        <v>4</v>
      </c>
      <c r="Q200" s="4">
        <v>1</v>
      </c>
      <c r="R200" s="4">
        <v>4</v>
      </c>
      <c r="S200" s="4">
        <v>4</v>
      </c>
      <c r="T200" s="4">
        <v>2</v>
      </c>
      <c r="U200" s="4">
        <v>2</v>
      </c>
      <c r="V200" s="4">
        <v>2</v>
      </c>
      <c r="W200" s="4">
        <v>3</v>
      </c>
      <c r="X200" s="4">
        <v>4</v>
      </c>
      <c r="Y200" s="4">
        <v>2</v>
      </c>
      <c r="Z200" s="4">
        <v>1</v>
      </c>
      <c r="AA200" s="4">
        <v>4</v>
      </c>
      <c r="AB200" s="4">
        <v>3</v>
      </c>
      <c r="AC200" s="4">
        <v>4</v>
      </c>
      <c r="AD200" s="4">
        <v>1</v>
      </c>
      <c r="AE200" s="4">
        <v>2</v>
      </c>
      <c r="AF200" s="4">
        <v>2</v>
      </c>
      <c r="AG200" s="4">
        <v>1</v>
      </c>
      <c r="AH200" s="4">
        <v>4</v>
      </c>
      <c r="AI200" s="4">
        <v>2</v>
      </c>
      <c r="AJ200" s="4">
        <v>2</v>
      </c>
      <c r="AK200" s="4">
        <v>3</v>
      </c>
      <c r="AL200" s="4">
        <v>1</v>
      </c>
      <c r="AM200" s="4">
        <v>2</v>
      </c>
      <c r="AN200" s="4">
        <v>2</v>
      </c>
      <c r="AO200" s="4">
        <v>1</v>
      </c>
      <c r="AP200" s="4">
        <v>2</v>
      </c>
      <c r="AQ200" s="4">
        <v>1</v>
      </c>
      <c r="AR200" s="4">
        <v>2</v>
      </c>
      <c r="AS200" s="4">
        <v>1</v>
      </c>
      <c r="AT200" s="4">
        <v>1</v>
      </c>
      <c r="AU200" s="4">
        <v>3</v>
      </c>
      <c r="AV200" s="4">
        <v>2</v>
      </c>
      <c r="AW200" s="4">
        <v>2</v>
      </c>
      <c r="AX200" s="4">
        <v>2</v>
      </c>
      <c r="AY200" s="4">
        <v>2</v>
      </c>
      <c r="AZ200" s="4">
        <v>2</v>
      </c>
      <c r="BA200" s="4">
        <v>3</v>
      </c>
      <c r="BB200" s="4">
        <v>1</v>
      </c>
      <c r="BC200" s="4">
        <v>2</v>
      </c>
      <c r="BD200" s="4">
        <v>1</v>
      </c>
      <c r="BE200" s="4">
        <v>2</v>
      </c>
      <c r="BF200" s="4">
        <v>2</v>
      </c>
      <c r="BG200" s="4">
        <v>2</v>
      </c>
      <c r="BH200" s="4">
        <v>3</v>
      </c>
      <c r="BI200" s="4">
        <v>1</v>
      </c>
      <c r="BJ200" s="4">
        <v>2</v>
      </c>
      <c r="BK200" s="4">
        <v>2</v>
      </c>
      <c r="BL200" s="4">
        <v>2</v>
      </c>
      <c r="BM200" s="4">
        <v>1</v>
      </c>
      <c r="BN200" s="4">
        <v>4</v>
      </c>
      <c r="BO200" s="4">
        <v>3</v>
      </c>
      <c r="BP200" s="4">
        <v>3</v>
      </c>
      <c r="BQ200" s="4">
        <v>5</v>
      </c>
      <c r="BR200" s="4">
        <v>3</v>
      </c>
      <c r="BS200" s="4">
        <v>2</v>
      </c>
      <c r="BT200" s="4">
        <v>3</v>
      </c>
      <c r="BU200" s="4">
        <v>2</v>
      </c>
      <c r="BV200" s="4">
        <v>1</v>
      </c>
      <c r="BW200" s="4">
        <v>2</v>
      </c>
      <c r="BX200" s="4">
        <v>3</v>
      </c>
      <c r="BY200" s="4">
        <v>1</v>
      </c>
      <c r="BZ200" s="4">
        <v>4</v>
      </c>
      <c r="CA200" s="4">
        <v>4</v>
      </c>
      <c r="CB200" s="4">
        <v>1</v>
      </c>
    </row>
    <row r="201" spans="1:80" ht="14" x14ac:dyDescent="0.15">
      <c r="A201" s="20" t="str">
        <f t="shared" si="3"/>
        <v>KompetenzNA[SQ005]</v>
      </c>
      <c r="B201" s="4" t="s">
        <v>1028</v>
      </c>
      <c r="C201" s="4">
        <v>3</v>
      </c>
      <c r="D201" s="4">
        <v>4</v>
      </c>
      <c r="E201" s="4">
        <v>4</v>
      </c>
      <c r="F201" s="4">
        <v>5</v>
      </c>
      <c r="G201" s="4">
        <v>3</v>
      </c>
      <c r="H201" s="4">
        <v>4</v>
      </c>
      <c r="I201" s="4">
        <v>4</v>
      </c>
      <c r="J201" s="4">
        <v>5</v>
      </c>
      <c r="K201" s="4">
        <v>5</v>
      </c>
      <c r="L201" s="4">
        <v>1</v>
      </c>
      <c r="M201" s="4">
        <v>3</v>
      </c>
      <c r="N201" s="4">
        <v>3</v>
      </c>
      <c r="O201" s="4">
        <v>1</v>
      </c>
      <c r="P201" s="4">
        <v>3</v>
      </c>
      <c r="Q201" s="4">
        <v>5</v>
      </c>
      <c r="R201" s="4">
        <v>4</v>
      </c>
      <c r="S201" s="4">
        <v>4</v>
      </c>
      <c r="T201" s="4">
        <v>2</v>
      </c>
      <c r="U201" s="4">
        <v>4</v>
      </c>
      <c r="V201" s="4">
        <v>2</v>
      </c>
      <c r="W201" s="4">
        <v>3</v>
      </c>
      <c r="X201" s="4">
        <v>1</v>
      </c>
      <c r="Y201" s="4">
        <v>2</v>
      </c>
      <c r="Z201" s="4">
        <v>2</v>
      </c>
      <c r="AA201" s="4">
        <v>4</v>
      </c>
      <c r="AB201" s="4">
        <v>2</v>
      </c>
      <c r="AC201" s="4">
        <v>2</v>
      </c>
      <c r="AD201" s="4">
        <v>5</v>
      </c>
      <c r="AE201" s="4">
        <v>4</v>
      </c>
      <c r="AF201" s="4">
        <v>4</v>
      </c>
      <c r="AG201" s="4">
        <v>5</v>
      </c>
      <c r="AH201" s="4">
        <v>3</v>
      </c>
      <c r="AI201" s="4">
        <v>4</v>
      </c>
      <c r="AJ201" s="4">
        <v>1</v>
      </c>
      <c r="AK201" s="4">
        <v>4</v>
      </c>
      <c r="AL201" s="4">
        <v>5</v>
      </c>
      <c r="AM201" s="4">
        <v>3</v>
      </c>
      <c r="AN201" s="4">
        <v>1</v>
      </c>
      <c r="AO201" s="4">
        <v>5</v>
      </c>
      <c r="AP201" s="4">
        <v>4</v>
      </c>
      <c r="AQ201" s="4">
        <v>3</v>
      </c>
      <c r="AR201" s="4">
        <v>2</v>
      </c>
      <c r="AS201" s="4">
        <v>4</v>
      </c>
      <c r="AT201" s="4">
        <v>4</v>
      </c>
      <c r="AU201" s="4">
        <v>3</v>
      </c>
      <c r="AV201" s="4">
        <v>2</v>
      </c>
      <c r="AW201" s="4">
        <v>3</v>
      </c>
      <c r="AX201" s="4">
        <v>1</v>
      </c>
      <c r="AY201" s="4">
        <v>4</v>
      </c>
      <c r="AZ201" s="4">
        <v>2</v>
      </c>
      <c r="BA201" s="4">
        <v>4</v>
      </c>
      <c r="BB201" s="4">
        <v>3</v>
      </c>
      <c r="BC201" s="4">
        <v>1</v>
      </c>
      <c r="BD201" s="4">
        <v>3</v>
      </c>
      <c r="BE201" s="4">
        <v>3</v>
      </c>
      <c r="BF201" s="4">
        <v>3</v>
      </c>
      <c r="BG201" s="4">
        <v>2</v>
      </c>
      <c r="BH201" s="4">
        <v>3</v>
      </c>
      <c r="BI201" s="4">
        <v>1</v>
      </c>
      <c r="BJ201" s="4">
        <v>2</v>
      </c>
      <c r="BK201" s="4">
        <v>5</v>
      </c>
      <c r="BL201" s="4">
        <v>5</v>
      </c>
      <c r="BM201" s="4">
        <v>5</v>
      </c>
      <c r="BN201" s="4">
        <v>4</v>
      </c>
      <c r="BO201" s="4">
        <v>4</v>
      </c>
      <c r="BP201" s="4">
        <v>1</v>
      </c>
      <c r="BQ201" s="4">
        <v>4</v>
      </c>
      <c r="BR201" s="4">
        <v>3</v>
      </c>
      <c r="BS201" s="4">
        <v>4</v>
      </c>
      <c r="BT201" s="4">
        <v>5</v>
      </c>
      <c r="BU201" s="4">
        <v>5</v>
      </c>
      <c r="BV201" s="4">
        <v>1</v>
      </c>
      <c r="BW201" s="4">
        <v>5</v>
      </c>
      <c r="BX201" s="4">
        <v>3</v>
      </c>
      <c r="BY201" s="4">
        <v>4</v>
      </c>
      <c r="BZ201" s="4">
        <v>1</v>
      </c>
      <c r="CA201" s="4">
        <v>5</v>
      </c>
      <c r="CB201" s="4">
        <v>3</v>
      </c>
    </row>
    <row r="202" spans="1:80" ht="14" x14ac:dyDescent="0.15">
      <c r="A202" s="20" t="str">
        <f t="shared" si="3"/>
        <v>KompetenzNA[SQ006]</v>
      </c>
      <c r="B202" s="4" t="s">
        <v>1029</v>
      </c>
      <c r="C202" s="4">
        <v>3</v>
      </c>
      <c r="D202" s="4">
        <v>4</v>
      </c>
      <c r="E202" s="4">
        <v>1</v>
      </c>
      <c r="F202" s="4">
        <v>3</v>
      </c>
      <c r="G202" s="4">
        <v>3</v>
      </c>
      <c r="H202" s="4">
        <v>3</v>
      </c>
      <c r="I202" s="4">
        <v>1</v>
      </c>
      <c r="J202" s="4">
        <v>1</v>
      </c>
      <c r="K202" s="4">
        <v>4</v>
      </c>
      <c r="L202" s="4">
        <v>1</v>
      </c>
      <c r="M202" s="4">
        <v>2</v>
      </c>
      <c r="N202" s="4">
        <v>3</v>
      </c>
      <c r="O202" s="4">
        <v>5</v>
      </c>
      <c r="P202" s="4">
        <v>4</v>
      </c>
      <c r="Q202" s="4">
        <v>1</v>
      </c>
      <c r="R202" s="4">
        <v>1</v>
      </c>
      <c r="S202" s="4">
        <v>3</v>
      </c>
      <c r="T202" s="4">
        <v>1</v>
      </c>
      <c r="U202" s="4">
        <v>4</v>
      </c>
      <c r="V202" s="4">
        <v>2</v>
      </c>
      <c r="W202" s="4">
        <v>1</v>
      </c>
      <c r="X202" s="4">
        <v>1</v>
      </c>
      <c r="Y202" s="4">
        <v>2</v>
      </c>
      <c r="Z202" s="4">
        <v>3</v>
      </c>
      <c r="AA202" s="4">
        <v>1</v>
      </c>
      <c r="AB202" s="4">
        <v>3</v>
      </c>
      <c r="AC202" s="4">
        <v>2</v>
      </c>
      <c r="AD202" s="4">
        <v>3</v>
      </c>
      <c r="AE202" s="4">
        <v>1</v>
      </c>
      <c r="AF202" s="4">
        <v>1</v>
      </c>
      <c r="AG202" s="4">
        <v>4</v>
      </c>
      <c r="AH202" s="4">
        <v>2</v>
      </c>
      <c r="AI202" s="4">
        <v>1</v>
      </c>
      <c r="AJ202" s="4">
        <v>2</v>
      </c>
      <c r="AK202" s="4">
        <v>2</v>
      </c>
      <c r="AL202" s="4">
        <v>4</v>
      </c>
      <c r="AM202" s="4">
        <v>1</v>
      </c>
      <c r="AN202" s="4">
        <v>2</v>
      </c>
      <c r="AO202" s="4">
        <v>4</v>
      </c>
      <c r="AP202" s="4">
        <v>3</v>
      </c>
      <c r="AQ202" s="4">
        <v>3</v>
      </c>
      <c r="AR202" s="4">
        <v>3</v>
      </c>
      <c r="AS202" s="4">
        <v>1</v>
      </c>
      <c r="AT202" s="4">
        <v>1</v>
      </c>
      <c r="AU202" s="4">
        <v>1</v>
      </c>
      <c r="AV202" s="4">
        <v>3</v>
      </c>
      <c r="AW202" s="4">
        <v>3</v>
      </c>
      <c r="AX202" s="4">
        <v>3</v>
      </c>
      <c r="AY202" s="4">
        <v>3</v>
      </c>
      <c r="AZ202" s="4">
        <v>3</v>
      </c>
      <c r="BA202" s="4">
        <v>3</v>
      </c>
      <c r="BB202" s="4">
        <v>2</v>
      </c>
      <c r="BC202" s="4">
        <v>1</v>
      </c>
      <c r="BD202" s="4">
        <v>1</v>
      </c>
      <c r="BE202" s="4">
        <v>1</v>
      </c>
      <c r="BF202" s="4">
        <v>1</v>
      </c>
      <c r="BG202" s="4">
        <v>1</v>
      </c>
      <c r="BH202" s="4">
        <v>2</v>
      </c>
      <c r="BI202" s="4">
        <v>1</v>
      </c>
      <c r="BJ202" s="4">
        <v>3</v>
      </c>
      <c r="BK202" s="4">
        <v>5</v>
      </c>
      <c r="BL202" s="4">
        <v>3</v>
      </c>
      <c r="BM202" s="4">
        <v>4</v>
      </c>
      <c r="BN202" s="4">
        <v>4</v>
      </c>
      <c r="BO202" s="4">
        <v>3</v>
      </c>
      <c r="BP202" s="4">
        <v>5</v>
      </c>
      <c r="BQ202" s="4">
        <v>1</v>
      </c>
      <c r="BR202" s="4">
        <v>1</v>
      </c>
      <c r="BS202" s="4">
        <v>1</v>
      </c>
      <c r="BT202" s="4">
        <v>3</v>
      </c>
      <c r="BU202" s="4">
        <v>3</v>
      </c>
      <c r="BV202" s="4">
        <v>3</v>
      </c>
      <c r="BW202" s="4">
        <v>1</v>
      </c>
      <c r="BX202" s="4">
        <v>3</v>
      </c>
      <c r="BY202" s="4">
        <v>3</v>
      </c>
      <c r="BZ202" s="4">
        <v>1</v>
      </c>
      <c r="CA202" s="4">
        <v>3</v>
      </c>
      <c r="CB202" s="4">
        <v>3</v>
      </c>
    </row>
    <row r="203" spans="1:80" ht="14" x14ac:dyDescent="0.15">
      <c r="A203" s="20" t="str">
        <f t="shared" si="3"/>
        <v>KompetenzNA[SQ007]</v>
      </c>
      <c r="B203" s="4" t="s">
        <v>1030</v>
      </c>
      <c r="C203" s="4">
        <v>3</v>
      </c>
      <c r="D203" s="4">
        <v>4</v>
      </c>
      <c r="E203" s="4">
        <v>4</v>
      </c>
      <c r="F203" s="4">
        <v>2</v>
      </c>
      <c r="G203" s="4">
        <v>3</v>
      </c>
      <c r="H203" s="4">
        <v>2</v>
      </c>
      <c r="I203" s="4">
        <v>2</v>
      </c>
      <c r="J203" s="4">
        <v>3</v>
      </c>
      <c r="K203" s="4">
        <v>4</v>
      </c>
      <c r="L203" s="4">
        <v>1</v>
      </c>
      <c r="M203" s="4">
        <v>2</v>
      </c>
      <c r="N203" s="4">
        <v>2</v>
      </c>
      <c r="O203" s="4">
        <v>1</v>
      </c>
      <c r="P203" s="4">
        <v>2</v>
      </c>
      <c r="Q203" s="4">
        <v>1</v>
      </c>
      <c r="R203" s="4">
        <v>1</v>
      </c>
      <c r="S203" s="4">
        <v>4</v>
      </c>
      <c r="T203" s="4">
        <v>3</v>
      </c>
      <c r="U203" s="4">
        <v>3</v>
      </c>
      <c r="V203" s="4">
        <v>2</v>
      </c>
      <c r="W203" s="4">
        <v>1</v>
      </c>
      <c r="X203" s="4">
        <v>1</v>
      </c>
      <c r="Y203" s="4">
        <v>2</v>
      </c>
      <c r="Z203" s="4">
        <v>3</v>
      </c>
      <c r="AA203" s="4">
        <v>4</v>
      </c>
      <c r="AB203" s="4">
        <v>2</v>
      </c>
      <c r="AC203" s="4">
        <v>2</v>
      </c>
      <c r="AD203" s="4">
        <v>2</v>
      </c>
      <c r="AE203" s="4">
        <v>1</v>
      </c>
      <c r="AF203" s="4">
        <v>2</v>
      </c>
      <c r="AG203" s="4">
        <v>1</v>
      </c>
      <c r="AH203" s="4">
        <v>2</v>
      </c>
      <c r="AI203" s="4">
        <v>2</v>
      </c>
      <c r="AJ203" s="4">
        <v>2</v>
      </c>
      <c r="AK203" s="4">
        <v>3</v>
      </c>
      <c r="AL203" s="4">
        <v>1</v>
      </c>
      <c r="AM203" s="4">
        <v>2</v>
      </c>
      <c r="AN203" s="4">
        <v>2</v>
      </c>
      <c r="AO203" s="4">
        <v>3</v>
      </c>
      <c r="AP203" s="4">
        <v>3</v>
      </c>
      <c r="AQ203" s="4">
        <v>2</v>
      </c>
      <c r="AR203" s="4">
        <v>3</v>
      </c>
      <c r="AS203" s="4">
        <v>3</v>
      </c>
      <c r="AT203" s="4">
        <v>1</v>
      </c>
      <c r="AU203" s="4">
        <v>4</v>
      </c>
      <c r="AV203" s="4">
        <v>3</v>
      </c>
      <c r="AW203" s="4">
        <v>4</v>
      </c>
      <c r="AX203" s="4">
        <v>3</v>
      </c>
      <c r="AY203" s="4">
        <v>1</v>
      </c>
      <c r="AZ203" s="4">
        <v>3</v>
      </c>
      <c r="BA203" s="4">
        <v>3</v>
      </c>
      <c r="BB203" s="4">
        <v>2</v>
      </c>
      <c r="BC203" s="4">
        <v>3</v>
      </c>
      <c r="BD203" s="4">
        <v>3</v>
      </c>
      <c r="BE203" s="4">
        <v>2</v>
      </c>
      <c r="BF203" s="4">
        <v>1</v>
      </c>
      <c r="BG203" s="4">
        <v>5</v>
      </c>
      <c r="BH203" s="4">
        <v>4</v>
      </c>
      <c r="BI203" s="4">
        <v>1</v>
      </c>
      <c r="BJ203" s="4">
        <v>2</v>
      </c>
      <c r="BK203" s="4">
        <v>2</v>
      </c>
      <c r="BL203" s="4">
        <v>2</v>
      </c>
      <c r="BM203" s="4">
        <v>4</v>
      </c>
      <c r="BN203" s="4">
        <v>4</v>
      </c>
      <c r="BO203" s="4">
        <v>1</v>
      </c>
      <c r="BP203" s="4">
        <v>1</v>
      </c>
      <c r="BQ203" s="4">
        <v>3</v>
      </c>
      <c r="BR203" s="4">
        <v>1</v>
      </c>
      <c r="BS203" s="4">
        <v>2</v>
      </c>
      <c r="BT203" s="4">
        <v>2</v>
      </c>
      <c r="BU203" s="4">
        <v>2</v>
      </c>
      <c r="BV203" s="4">
        <v>3</v>
      </c>
      <c r="BW203" s="4">
        <v>1</v>
      </c>
      <c r="BX203" s="4">
        <v>3</v>
      </c>
      <c r="BY203" s="4">
        <v>3</v>
      </c>
      <c r="BZ203" s="4">
        <v>1</v>
      </c>
      <c r="CA203" s="4">
        <v>4</v>
      </c>
      <c r="CB203" s="4">
        <v>3</v>
      </c>
    </row>
    <row r="204" spans="1:80" ht="14" x14ac:dyDescent="0.15">
      <c r="A204" s="20" t="str">
        <f t="shared" si="3"/>
        <v>KompetenzNA[SQ008]</v>
      </c>
      <c r="B204" s="4" t="s">
        <v>1031</v>
      </c>
      <c r="C204" s="4">
        <v>3</v>
      </c>
      <c r="D204" s="4">
        <v>5</v>
      </c>
      <c r="E204" s="4">
        <v>4</v>
      </c>
      <c r="F204" s="4">
        <v>1</v>
      </c>
      <c r="G204" s="4">
        <v>3</v>
      </c>
      <c r="H204" s="4">
        <v>1</v>
      </c>
      <c r="I204" s="4">
        <v>2</v>
      </c>
      <c r="J204" s="4">
        <v>3</v>
      </c>
      <c r="K204" s="4">
        <v>4</v>
      </c>
      <c r="L204" s="4">
        <v>3</v>
      </c>
      <c r="M204" s="4">
        <v>2</v>
      </c>
      <c r="N204" s="4">
        <v>3</v>
      </c>
      <c r="O204" s="4">
        <v>1</v>
      </c>
      <c r="P204" s="4">
        <v>1</v>
      </c>
      <c r="Q204" s="4">
        <v>1</v>
      </c>
      <c r="R204" s="4">
        <v>1</v>
      </c>
      <c r="S204" s="4">
        <v>3</v>
      </c>
      <c r="T204" s="4">
        <v>3</v>
      </c>
      <c r="U204" s="4">
        <v>3</v>
      </c>
      <c r="V204" s="4">
        <v>2</v>
      </c>
      <c r="W204" s="4">
        <v>2</v>
      </c>
      <c r="X204" s="4">
        <v>4</v>
      </c>
      <c r="Y204" s="4">
        <v>2</v>
      </c>
      <c r="Z204" s="4">
        <v>3</v>
      </c>
      <c r="AA204" s="4">
        <v>3</v>
      </c>
      <c r="AB204" s="4">
        <v>2</v>
      </c>
      <c r="AC204" s="4">
        <v>4</v>
      </c>
      <c r="AD204" s="4">
        <v>2</v>
      </c>
      <c r="AE204" s="4">
        <v>1</v>
      </c>
      <c r="AF204" s="4">
        <v>3</v>
      </c>
      <c r="AG204" s="4">
        <v>1</v>
      </c>
      <c r="AH204" s="4">
        <v>3</v>
      </c>
      <c r="AI204" s="4">
        <v>3</v>
      </c>
      <c r="AJ204" s="4">
        <v>2</v>
      </c>
      <c r="AK204" s="4">
        <v>2</v>
      </c>
      <c r="AL204" s="4">
        <v>4</v>
      </c>
      <c r="AM204" s="4">
        <v>3</v>
      </c>
      <c r="AN204" s="4">
        <v>2</v>
      </c>
      <c r="AO204" s="4">
        <v>1</v>
      </c>
      <c r="AP204" s="4">
        <v>3</v>
      </c>
      <c r="AQ204" s="4">
        <v>2</v>
      </c>
      <c r="AR204" s="4">
        <v>2</v>
      </c>
      <c r="AS204" s="4">
        <v>3</v>
      </c>
      <c r="AT204" s="4">
        <v>1</v>
      </c>
      <c r="AU204" s="4">
        <v>4</v>
      </c>
      <c r="AV204" s="4">
        <v>3</v>
      </c>
      <c r="AW204" s="4">
        <v>3</v>
      </c>
      <c r="AX204" s="4">
        <v>1</v>
      </c>
      <c r="AY204" s="4">
        <v>2</v>
      </c>
      <c r="AZ204" s="4">
        <v>2</v>
      </c>
      <c r="BA204" s="4">
        <v>3</v>
      </c>
      <c r="BB204" s="4">
        <v>2</v>
      </c>
      <c r="BC204" s="4">
        <v>3</v>
      </c>
      <c r="BD204" s="4">
        <v>3</v>
      </c>
      <c r="BE204" s="4">
        <v>2</v>
      </c>
      <c r="BF204" s="4">
        <v>1</v>
      </c>
      <c r="BG204" s="4">
        <v>4</v>
      </c>
      <c r="BH204" s="4">
        <v>2</v>
      </c>
      <c r="BI204" s="4">
        <v>1</v>
      </c>
      <c r="BJ204" s="4">
        <v>2</v>
      </c>
      <c r="BK204" s="4">
        <v>1</v>
      </c>
      <c r="BL204" s="4">
        <v>3</v>
      </c>
      <c r="BM204" s="4">
        <v>1</v>
      </c>
      <c r="BN204" s="4">
        <v>4</v>
      </c>
      <c r="BO204" s="4">
        <v>1</v>
      </c>
      <c r="BP204" s="4">
        <v>1</v>
      </c>
      <c r="BQ204" s="4">
        <v>5</v>
      </c>
      <c r="BR204" s="4">
        <v>3</v>
      </c>
      <c r="BS204" s="4">
        <v>2</v>
      </c>
      <c r="BT204" s="4">
        <v>1</v>
      </c>
      <c r="BU204" s="4">
        <v>2</v>
      </c>
      <c r="BV204" s="4">
        <v>1</v>
      </c>
      <c r="BW204" s="4">
        <v>1</v>
      </c>
      <c r="BX204" s="4">
        <v>3</v>
      </c>
      <c r="BY204" s="4">
        <v>1</v>
      </c>
      <c r="BZ204" s="4">
        <v>5</v>
      </c>
      <c r="CA204" s="4">
        <v>5</v>
      </c>
      <c r="CB204" s="4">
        <v>3</v>
      </c>
    </row>
    <row r="205" spans="1:80" ht="14" x14ac:dyDescent="0.15">
      <c r="A205" s="20" t="str">
        <f t="shared" si="3"/>
        <v>KompetenzNA[SQ009]</v>
      </c>
      <c r="B205" s="4" t="s">
        <v>1032</v>
      </c>
      <c r="C205" s="4">
        <v>3</v>
      </c>
      <c r="D205" s="4">
        <v>5</v>
      </c>
      <c r="E205" s="4">
        <v>4</v>
      </c>
      <c r="F205" s="4">
        <v>2</v>
      </c>
      <c r="G205" s="4">
        <v>3</v>
      </c>
      <c r="H205" s="4">
        <v>4</v>
      </c>
      <c r="I205" s="4">
        <v>1</v>
      </c>
      <c r="J205" s="4">
        <v>1</v>
      </c>
      <c r="K205" s="4">
        <v>5</v>
      </c>
      <c r="L205" s="4">
        <v>1</v>
      </c>
      <c r="M205" s="4">
        <v>3</v>
      </c>
      <c r="N205" s="4">
        <v>2</v>
      </c>
      <c r="O205" s="4">
        <v>3</v>
      </c>
      <c r="P205" s="4">
        <v>1</v>
      </c>
      <c r="Q205" s="4">
        <v>1</v>
      </c>
      <c r="R205" s="4">
        <v>2</v>
      </c>
      <c r="S205" s="4">
        <v>1</v>
      </c>
      <c r="T205" s="4">
        <v>1</v>
      </c>
      <c r="U205" s="4">
        <v>5</v>
      </c>
      <c r="V205" s="4">
        <v>4</v>
      </c>
      <c r="W205" s="4">
        <v>3</v>
      </c>
      <c r="X205" s="4">
        <v>1</v>
      </c>
      <c r="Y205" s="4">
        <v>2</v>
      </c>
      <c r="Z205" s="4">
        <v>4</v>
      </c>
      <c r="AA205" s="4">
        <v>4</v>
      </c>
      <c r="AB205" s="4">
        <v>1</v>
      </c>
      <c r="AC205" s="4">
        <v>2</v>
      </c>
      <c r="AD205" s="4">
        <v>1</v>
      </c>
      <c r="AE205" s="4">
        <v>1</v>
      </c>
      <c r="AF205" s="4">
        <v>3</v>
      </c>
      <c r="AG205" s="4">
        <v>3</v>
      </c>
      <c r="AH205" s="4">
        <v>4</v>
      </c>
      <c r="AI205" s="4">
        <v>4</v>
      </c>
      <c r="AJ205" s="4">
        <v>1</v>
      </c>
      <c r="AK205" s="4">
        <v>4</v>
      </c>
      <c r="AL205" s="4">
        <v>3</v>
      </c>
      <c r="AM205" s="4">
        <v>2</v>
      </c>
      <c r="AN205" s="4">
        <v>2</v>
      </c>
      <c r="AO205" s="4">
        <v>5</v>
      </c>
      <c r="AP205" s="4">
        <v>4</v>
      </c>
      <c r="AQ205" s="4">
        <v>1</v>
      </c>
      <c r="AR205" s="4">
        <v>2</v>
      </c>
      <c r="AS205" s="4">
        <v>1</v>
      </c>
      <c r="AT205" s="4">
        <v>1</v>
      </c>
      <c r="AU205" s="4">
        <v>1</v>
      </c>
      <c r="AV205" s="4">
        <v>1</v>
      </c>
      <c r="AW205" s="4">
        <v>2</v>
      </c>
      <c r="AX205" s="4">
        <v>3</v>
      </c>
      <c r="AY205" s="4">
        <v>4</v>
      </c>
      <c r="AZ205" s="4">
        <v>3</v>
      </c>
      <c r="BA205" s="4">
        <v>3</v>
      </c>
      <c r="BB205" s="4">
        <v>1</v>
      </c>
      <c r="BC205" s="4">
        <v>1</v>
      </c>
      <c r="BD205" s="4">
        <v>1</v>
      </c>
      <c r="BE205" s="4">
        <v>1</v>
      </c>
      <c r="BF205" s="4">
        <v>1</v>
      </c>
      <c r="BG205" s="4">
        <v>1</v>
      </c>
      <c r="BH205" s="4">
        <v>2</v>
      </c>
      <c r="BI205" s="4">
        <v>1</v>
      </c>
      <c r="BJ205" s="4">
        <v>3</v>
      </c>
      <c r="BK205" s="4">
        <v>1</v>
      </c>
      <c r="BL205" s="4">
        <v>4</v>
      </c>
      <c r="BM205" s="4">
        <v>2</v>
      </c>
      <c r="BN205" s="4">
        <v>4</v>
      </c>
      <c r="BO205" s="4">
        <v>1</v>
      </c>
      <c r="BP205" s="4">
        <v>1</v>
      </c>
      <c r="BQ205" s="4">
        <v>1</v>
      </c>
      <c r="BR205" s="4">
        <v>3</v>
      </c>
      <c r="BS205" s="4">
        <v>1</v>
      </c>
      <c r="BT205" s="4">
        <v>2</v>
      </c>
      <c r="BU205" s="4">
        <v>4</v>
      </c>
      <c r="BV205" s="4">
        <v>1</v>
      </c>
      <c r="BW205" s="4">
        <v>1</v>
      </c>
      <c r="BX205" s="4">
        <v>1</v>
      </c>
      <c r="BY205" s="4">
        <v>1</v>
      </c>
      <c r="BZ205" s="4">
        <v>1</v>
      </c>
      <c r="CA205" s="4">
        <v>3</v>
      </c>
      <c r="CB205" s="4">
        <v>4</v>
      </c>
    </row>
    <row r="206" spans="1:80" ht="14" x14ac:dyDescent="0.15">
      <c r="A206" s="20" t="str">
        <f t="shared" si="3"/>
        <v>KompetenzNA[SQ010]</v>
      </c>
      <c r="B206" s="4" t="s">
        <v>1033</v>
      </c>
      <c r="C206" s="4">
        <v>3</v>
      </c>
      <c r="D206" s="4">
        <v>5</v>
      </c>
      <c r="E206" s="4">
        <v>4</v>
      </c>
      <c r="F206" s="4">
        <v>1</v>
      </c>
      <c r="G206" s="4">
        <v>3</v>
      </c>
      <c r="H206" s="4">
        <v>3</v>
      </c>
      <c r="I206" s="4">
        <v>1</v>
      </c>
      <c r="J206" s="4">
        <v>3</v>
      </c>
      <c r="K206" s="4">
        <v>4</v>
      </c>
      <c r="L206" s="4">
        <v>5</v>
      </c>
      <c r="M206" s="4">
        <v>3</v>
      </c>
      <c r="N206" s="4">
        <v>2</v>
      </c>
      <c r="O206" s="4">
        <v>3</v>
      </c>
      <c r="P206" s="4">
        <v>3</v>
      </c>
      <c r="Q206" s="4">
        <v>1</v>
      </c>
      <c r="R206" s="4">
        <v>3</v>
      </c>
      <c r="S206" s="4">
        <v>2</v>
      </c>
      <c r="T206" s="4">
        <v>2</v>
      </c>
      <c r="U206" s="4">
        <v>3</v>
      </c>
      <c r="V206" s="4">
        <v>4</v>
      </c>
      <c r="W206" s="4">
        <v>3</v>
      </c>
      <c r="X206" s="4">
        <v>5</v>
      </c>
      <c r="Y206" s="4">
        <v>2</v>
      </c>
      <c r="Z206" s="4">
        <v>2</v>
      </c>
      <c r="AA206" s="4">
        <v>3</v>
      </c>
      <c r="AB206" s="4">
        <v>2</v>
      </c>
      <c r="AC206" s="4">
        <v>4</v>
      </c>
      <c r="AD206" s="4">
        <v>3</v>
      </c>
      <c r="AE206" s="4">
        <v>3</v>
      </c>
      <c r="AF206" s="4">
        <v>4</v>
      </c>
      <c r="AG206" s="4">
        <v>5</v>
      </c>
      <c r="AH206" s="4">
        <v>4</v>
      </c>
      <c r="AI206" s="4">
        <v>5</v>
      </c>
      <c r="AJ206" s="4">
        <v>1</v>
      </c>
      <c r="AK206" s="4">
        <v>4</v>
      </c>
      <c r="AL206" s="4">
        <v>3</v>
      </c>
      <c r="AM206" s="4">
        <v>3</v>
      </c>
      <c r="AN206" s="4">
        <v>1</v>
      </c>
      <c r="AO206" s="4">
        <v>1</v>
      </c>
      <c r="AP206" s="4">
        <v>5</v>
      </c>
      <c r="AQ206" s="4">
        <v>3</v>
      </c>
      <c r="AR206" s="4">
        <v>1</v>
      </c>
      <c r="AS206" s="4">
        <v>3</v>
      </c>
      <c r="AT206" s="4">
        <v>1</v>
      </c>
      <c r="AU206" s="4">
        <v>1</v>
      </c>
      <c r="AV206" s="4">
        <v>4</v>
      </c>
      <c r="AW206" s="4">
        <v>5</v>
      </c>
      <c r="AX206" s="4">
        <v>3</v>
      </c>
      <c r="AY206" s="4">
        <v>2</v>
      </c>
      <c r="AZ206" s="4">
        <v>3</v>
      </c>
      <c r="BA206" s="4">
        <v>4</v>
      </c>
      <c r="BB206" s="4">
        <v>1</v>
      </c>
      <c r="BC206" s="4">
        <v>1</v>
      </c>
      <c r="BD206" s="4">
        <v>3</v>
      </c>
      <c r="BE206" s="4">
        <v>1</v>
      </c>
      <c r="BF206" s="4">
        <v>1</v>
      </c>
      <c r="BG206" s="4">
        <v>1</v>
      </c>
      <c r="BH206" s="4">
        <v>2</v>
      </c>
      <c r="BI206" s="4">
        <v>1</v>
      </c>
      <c r="BJ206" s="4">
        <v>4</v>
      </c>
      <c r="BK206" s="4">
        <v>3</v>
      </c>
      <c r="BL206" s="4">
        <v>3</v>
      </c>
      <c r="BM206" s="4">
        <v>2</v>
      </c>
      <c r="BN206" s="4">
        <v>4</v>
      </c>
      <c r="BO206" s="4">
        <v>2</v>
      </c>
      <c r="BP206" s="4">
        <v>1</v>
      </c>
      <c r="BQ206" s="4">
        <v>3</v>
      </c>
      <c r="BR206" s="4">
        <v>3</v>
      </c>
      <c r="BS206" s="4">
        <v>1</v>
      </c>
      <c r="BT206" s="4">
        <v>1</v>
      </c>
      <c r="BU206" s="4">
        <v>3</v>
      </c>
      <c r="BV206" s="4">
        <v>3</v>
      </c>
      <c r="BW206" s="4">
        <v>3</v>
      </c>
      <c r="BX206" s="4">
        <v>3</v>
      </c>
      <c r="BY206" s="4">
        <v>3</v>
      </c>
      <c r="BZ206" s="4">
        <v>1</v>
      </c>
      <c r="CA206" s="4">
        <v>5</v>
      </c>
      <c r="CB206" s="4">
        <v>4</v>
      </c>
    </row>
    <row r="207" spans="1:80" ht="14" x14ac:dyDescent="0.15">
      <c r="A207" s="20" t="str">
        <f t="shared" si="3"/>
        <v>KompetenzNA[SQ011]</v>
      </c>
      <c r="B207" s="4" t="s">
        <v>1034</v>
      </c>
      <c r="C207" s="4">
        <v>3</v>
      </c>
      <c r="D207" s="4">
        <v>5</v>
      </c>
      <c r="E207" s="4">
        <v>2</v>
      </c>
      <c r="F207" s="4">
        <v>3</v>
      </c>
      <c r="G207" s="4">
        <v>3</v>
      </c>
      <c r="H207" s="4">
        <v>3</v>
      </c>
      <c r="I207" s="4">
        <v>3</v>
      </c>
      <c r="J207" s="4">
        <v>2</v>
      </c>
      <c r="K207" s="4">
        <v>5</v>
      </c>
      <c r="L207" s="4">
        <v>3</v>
      </c>
      <c r="M207" s="4">
        <v>3</v>
      </c>
      <c r="N207" s="4">
        <v>4</v>
      </c>
      <c r="O207" s="4">
        <v>2</v>
      </c>
      <c r="P207" s="4">
        <v>3</v>
      </c>
      <c r="Q207" s="4">
        <v>1</v>
      </c>
      <c r="R207" s="4">
        <v>4</v>
      </c>
      <c r="S207" s="4">
        <v>5</v>
      </c>
      <c r="T207" s="4">
        <v>4</v>
      </c>
      <c r="U207" s="4">
        <v>1</v>
      </c>
      <c r="V207" s="4">
        <v>3</v>
      </c>
      <c r="W207" s="4">
        <v>2</v>
      </c>
      <c r="X207" s="4">
        <v>1</v>
      </c>
      <c r="Y207" s="4">
        <v>2</v>
      </c>
      <c r="Z207" s="4">
        <v>4</v>
      </c>
      <c r="AA207" s="4">
        <v>1</v>
      </c>
      <c r="AB207" s="4">
        <v>2</v>
      </c>
      <c r="AC207" s="4">
        <v>3</v>
      </c>
      <c r="AD207" s="4">
        <v>2</v>
      </c>
      <c r="AE207" s="4">
        <v>1</v>
      </c>
      <c r="AF207" s="4">
        <v>2</v>
      </c>
      <c r="AG207" s="4">
        <v>2</v>
      </c>
      <c r="AH207" s="4">
        <v>3</v>
      </c>
      <c r="AI207" s="4">
        <v>2</v>
      </c>
      <c r="AJ207" s="4">
        <v>1</v>
      </c>
      <c r="AK207" s="4">
        <v>3</v>
      </c>
      <c r="AL207" s="4">
        <v>4</v>
      </c>
      <c r="AM207" s="4">
        <v>3</v>
      </c>
      <c r="AN207" s="4">
        <v>1</v>
      </c>
      <c r="AO207" s="4">
        <v>3</v>
      </c>
      <c r="AP207" s="4">
        <v>2</v>
      </c>
      <c r="AQ207" s="4">
        <v>3</v>
      </c>
      <c r="AR207" s="4">
        <v>1</v>
      </c>
      <c r="AS207" s="4">
        <v>1</v>
      </c>
      <c r="AT207" s="4">
        <v>1</v>
      </c>
      <c r="AU207" s="4">
        <v>5</v>
      </c>
      <c r="AV207" s="4">
        <v>3</v>
      </c>
      <c r="AW207" s="4">
        <v>1</v>
      </c>
      <c r="AX207" s="4">
        <v>3</v>
      </c>
      <c r="AY207" s="4">
        <v>2</v>
      </c>
      <c r="AZ207" s="4">
        <v>3</v>
      </c>
      <c r="BA207" s="4">
        <v>2</v>
      </c>
      <c r="BB207" s="4">
        <v>3</v>
      </c>
      <c r="BC207" s="4">
        <v>1</v>
      </c>
      <c r="BD207" s="4">
        <v>3</v>
      </c>
      <c r="BE207" s="4">
        <v>4</v>
      </c>
      <c r="BF207" s="4">
        <v>1</v>
      </c>
      <c r="BG207" s="4">
        <v>1</v>
      </c>
      <c r="BH207" s="4">
        <v>3</v>
      </c>
      <c r="BI207" s="4">
        <v>1</v>
      </c>
      <c r="BJ207" s="4">
        <v>4</v>
      </c>
      <c r="BK207" s="4">
        <v>3</v>
      </c>
      <c r="BL207" s="4">
        <v>2</v>
      </c>
      <c r="BM207" s="4">
        <v>4</v>
      </c>
      <c r="BN207" s="4">
        <v>4</v>
      </c>
      <c r="BO207" s="4">
        <v>2</v>
      </c>
      <c r="BP207" s="4">
        <v>5</v>
      </c>
      <c r="BQ207" s="4">
        <v>3</v>
      </c>
      <c r="BR207" s="4">
        <v>3</v>
      </c>
      <c r="BS207" s="4">
        <v>3</v>
      </c>
      <c r="BT207" s="4">
        <v>3</v>
      </c>
      <c r="BU207" s="4">
        <v>2</v>
      </c>
      <c r="BV207" s="4">
        <v>3</v>
      </c>
      <c r="BW207" s="4">
        <v>3</v>
      </c>
      <c r="BX207" s="4">
        <v>3</v>
      </c>
      <c r="BY207" s="4">
        <v>2</v>
      </c>
      <c r="BZ207" s="4">
        <v>5</v>
      </c>
      <c r="CA207" s="4">
        <v>2</v>
      </c>
      <c r="CB207" s="4">
        <v>4</v>
      </c>
    </row>
    <row r="208" spans="1:80" ht="14" x14ac:dyDescent="0.15">
      <c r="A208" s="20" t="str">
        <f t="shared" si="3"/>
        <v>KompetenzNA[SQ012]</v>
      </c>
      <c r="B208" s="4" t="s">
        <v>1035</v>
      </c>
      <c r="C208" s="4">
        <v>3</v>
      </c>
      <c r="D208" s="4">
        <v>5</v>
      </c>
      <c r="E208" s="4">
        <v>4</v>
      </c>
      <c r="F208" s="4">
        <v>5</v>
      </c>
      <c r="G208" s="4">
        <v>3</v>
      </c>
      <c r="H208" s="4">
        <v>3</v>
      </c>
      <c r="I208" s="4">
        <v>1</v>
      </c>
      <c r="J208" s="4">
        <v>3</v>
      </c>
      <c r="K208" s="4">
        <v>4</v>
      </c>
      <c r="L208" s="4">
        <v>1</v>
      </c>
      <c r="M208" s="4">
        <v>3</v>
      </c>
      <c r="N208" s="4">
        <v>5</v>
      </c>
      <c r="O208" s="4">
        <v>3</v>
      </c>
      <c r="P208" s="4">
        <v>4</v>
      </c>
      <c r="Q208" s="4">
        <v>1</v>
      </c>
      <c r="R208" s="4">
        <v>4</v>
      </c>
      <c r="S208" s="4">
        <v>5</v>
      </c>
      <c r="T208" s="4">
        <v>4</v>
      </c>
      <c r="U208" s="4">
        <v>2</v>
      </c>
      <c r="V208" s="4">
        <v>2</v>
      </c>
      <c r="W208" s="4">
        <v>2</v>
      </c>
      <c r="X208" s="4">
        <v>1</v>
      </c>
      <c r="Y208" s="4">
        <v>2</v>
      </c>
      <c r="Z208" s="4">
        <v>3</v>
      </c>
      <c r="AA208" s="4">
        <v>1</v>
      </c>
      <c r="AB208" s="4">
        <v>3</v>
      </c>
      <c r="AC208" s="4">
        <v>3</v>
      </c>
      <c r="AD208" s="4">
        <v>3</v>
      </c>
      <c r="AE208" s="4">
        <v>5</v>
      </c>
      <c r="AF208" s="4">
        <v>3</v>
      </c>
      <c r="AG208" s="4">
        <v>4</v>
      </c>
      <c r="AH208" s="4">
        <v>3</v>
      </c>
      <c r="AI208" s="4">
        <v>3</v>
      </c>
      <c r="AJ208" s="4">
        <v>4</v>
      </c>
      <c r="AK208" s="4">
        <v>3</v>
      </c>
      <c r="AL208" s="4">
        <v>5</v>
      </c>
      <c r="AM208" s="4">
        <v>3</v>
      </c>
      <c r="AN208" s="4">
        <v>4</v>
      </c>
      <c r="AO208" s="4">
        <v>5</v>
      </c>
      <c r="AP208" s="4">
        <v>2</v>
      </c>
      <c r="AQ208" s="4">
        <v>3</v>
      </c>
      <c r="AR208" s="4">
        <v>1</v>
      </c>
      <c r="AS208" s="4">
        <v>1</v>
      </c>
      <c r="AT208" s="4">
        <v>1</v>
      </c>
      <c r="AU208" s="4">
        <v>3</v>
      </c>
      <c r="AV208" s="4">
        <v>3</v>
      </c>
      <c r="AW208" s="4">
        <v>4</v>
      </c>
      <c r="AX208" s="4">
        <v>3</v>
      </c>
      <c r="AY208" s="4">
        <v>2</v>
      </c>
      <c r="AZ208" s="4">
        <v>3</v>
      </c>
      <c r="BA208" s="4">
        <v>2</v>
      </c>
      <c r="BB208" s="4">
        <v>4</v>
      </c>
      <c r="BC208" s="4">
        <v>3</v>
      </c>
      <c r="BD208" s="4">
        <v>3</v>
      </c>
      <c r="BE208" s="4">
        <v>4</v>
      </c>
      <c r="BF208" s="4">
        <v>5</v>
      </c>
      <c r="BG208" s="4">
        <v>5</v>
      </c>
      <c r="BH208" s="4">
        <v>3</v>
      </c>
      <c r="BI208" s="4">
        <v>1</v>
      </c>
      <c r="BJ208" s="4">
        <v>2</v>
      </c>
      <c r="BK208" s="4">
        <v>4</v>
      </c>
      <c r="BL208" s="4">
        <v>4</v>
      </c>
      <c r="BM208" s="4">
        <v>4</v>
      </c>
      <c r="BN208" s="4">
        <v>4</v>
      </c>
      <c r="BO208" s="4">
        <v>1</v>
      </c>
      <c r="BP208" s="4">
        <v>5</v>
      </c>
      <c r="BQ208" s="4">
        <v>3</v>
      </c>
      <c r="BR208" s="4">
        <v>3</v>
      </c>
      <c r="BS208" s="4">
        <v>4</v>
      </c>
      <c r="BT208" s="4">
        <v>2</v>
      </c>
      <c r="BU208" s="4">
        <v>4</v>
      </c>
      <c r="BV208" s="4">
        <v>3</v>
      </c>
      <c r="BW208" s="4">
        <v>3</v>
      </c>
      <c r="BX208" s="4">
        <v>3</v>
      </c>
      <c r="BY208" s="4">
        <v>5</v>
      </c>
      <c r="BZ208" s="4">
        <v>5</v>
      </c>
      <c r="CA208" s="4">
        <v>2</v>
      </c>
      <c r="CB208" s="4">
        <v>1</v>
      </c>
    </row>
    <row r="209" spans="1:80" ht="14" x14ac:dyDescent="0.15">
      <c r="A209" s="20" t="str">
        <f t="shared" si="3"/>
        <v>KompetenzBeraterNA[SQ001]</v>
      </c>
      <c r="B209" s="4" t="s">
        <v>230</v>
      </c>
      <c r="C209" s="4">
        <v>3</v>
      </c>
      <c r="D209" s="4">
        <v>4</v>
      </c>
      <c r="E209" s="4">
        <v>4</v>
      </c>
      <c r="F209" s="4">
        <v>4</v>
      </c>
      <c r="G209" s="4">
        <v>3</v>
      </c>
      <c r="H209" s="4">
        <v>5</v>
      </c>
      <c r="I209" s="4">
        <v>4</v>
      </c>
      <c r="J209" s="4">
        <v>4</v>
      </c>
      <c r="K209" s="4">
        <v>3</v>
      </c>
      <c r="L209" s="4">
        <v>5</v>
      </c>
      <c r="M209" s="4">
        <v>3</v>
      </c>
      <c r="N209" s="4">
        <v>5</v>
      </c>
      <c r="O209" s="4">
        <v>5</v>
      </c>
      <c r="P209" s="4">
        <v>3</v>
      </c>
      <c r="Q209" s="4">
        <v>5</v>
      </c>
      <c r="R209" s="4">
        <v>5</v>
      </c>
      <c r="S209" s="4">
        <v>3</v>
      </c>
      <c r="T209" s="4">
        <v>4</v>
      </c>
      <c r="U209" s="4">
        <v>4</v>
      </c>
      <c r="V209" s="4">
        <v>4</v>
      </c>
      <c r="W209" s="4">
        <v>3</v>
      </c>
      <c r="X209" s="4">
        <v>4</v>
      </c>
      <c r="Y209" s="4">
        <v>4</v>
      </c>
      <c r="Z209" s="4">
        <v>2</v>
      </c>
      <c r="AA209" s="4">
        <v>4</v>
      </c>
      <c r="AB209" s="4">
        <v>5</v>
      </c>
      <c r="AC209" s="4">
        <v>4</v>
      </c>
      <c r="AD209" s="4">
        <v>5</v>
      </c>
      <c r="AE209" s="4">
        <v>4</v>
      </c>
      <c r="AF209" s="4">
        <v>4</v>
      </c>
      <c r="AG209" s="4">
        <v>5</v>
      </c>
      <c r="AH209" s="4">
        <v>4</v>
      </c>
      <c r="AI209" s="4">
        <v>3</v>
      </c>
      <c r="AJ209" s="4">
        <v>5</v>
      </c>
      <c r="AK209" s="4">
        <v>4</v>
      </c>
      <c r="AL209" s="4">
        <v>5</v>
      </c>
      <c r="AM209" s="4">
        <v>4</v>
      </c>
      <c r="AN209" s="4">
        <v>4</v>
      </c>
      <c r="AO209" s="4">
        <v>5</v>
      </c>
      <c r="AP209" s="4">
        <v>5</v>
      </c>
      <c r="AQ209" s="4">
        <v>5</v>
      </c>
      <c r="AR209" s="4">
        <v>5</v>
      </c>
      <c r="AS209" s="4">
        <v>3</v>
      </c>
      <c r="AT209" s="4">
        <v>4</v>
      </c>
      <c r="AU209" s="4">
        <v>2</v>
      </c>
      <c r="AV209" s="4">
        <v>3</v>
      </c>
      <c r="AW209" s="4">
        <v>5</v>
      </c>
      <c r="AX209" s="4">
        <v>4</v>
      </c>
      <c r="AY209" s="4">
        <v>5</v>
      </c>
      <c r="AZ209" s="4">
        <v>5</v>
      </c>
      <c r="BA209" s="4">
        <v>5</v>
      </c>
      <c r="BB209" s="4">
        <v>4</v>
      </c>
      <c r="BC209" s="4">
        <v>4</v>
      </c>
      <c r="BD209" s="4">
        <v>2</v>
      </c>
      <c r="BE209" s="4">
        <v>3</v>
      </c>
      <c r="BF209" s="4">
        <v>5</v>
      </c>
      <c r="BG209" s="4">
        <v>4</v>
      </c>
      <c r="BH209" s="4">
        <v>3</v>
      </c>
      <c r="BI209" s="4">
        <v>4</v>
      </c>
      <c r="BJ209" s="4">
        <v>4</v>
      </c>
      <c r="BK209" s="4">
        <v>5</v>
      </c>
      <c r="BL209" s="4">
        <v>5</v>
      </c>
      <c r="BM209" s="4">
        <v>3</v>
      </c>
      <c r="BN209" s="4">
        <v>4</v>
      </c>
      <c r="BO209" s="4">
        <v>5</v>
      </c>
      <c r="BP209" s="4">
        <v>4</v>
      </c>
      <c r="BQ209" s="4">
        <v>4</v>
      </c>
      <c r="BR209" s="4">
        <v>4</v>
      </c>
      <c r="BS209" s="4">
        <v>4</v>
      </c>
      <c r="BT209" s="4">
        <v>4</v>
      </c>
      <c r="BU209" s="4">
        <v>5</v>
      </c>
      <c r="BV209" s="4">
        <v>5</v>
      </c>
      <c r="BW209" s="4">
        <v>5</v>
      </c>
      <c r="BX209" s="4">
        <v>2</v>
      </c>
      <c r="BY209" s="4">
        <v>5</v>
      </c>
      <c r="BZ209" s="4">
        <v>4</v>
      </c>
      <c r="CA209" s="4">
        <v>5</v>
      </c>
      <c r="CB209" s="4">
        <v>4</v>
      </c>
    </row>
    <row r="210" spans="1:80" ht="14" x14ac:dyDescent="0.15">
      <c r="A210" s="20" t="str">
        <f t="shared" si="3"/>
        <v>KompetenzBeraterNA[SQ002]</v>
      </c>
      <c r="B210" s="4" t="s">
        <v>231</v>
      </c>
      <c r="C210" s="4">
        <v>3</v>
      </c>
      <c r="D210" s="4">
        <v>4</v>
      </c>
      <c r="E210" s="4">
        <v>4</v>
      </c>
      <c r="F210" s="4">
        <v>3</v>
      </c>
      <c r="G210" s="4">
        <v>3</v>
      </c>
      <c r="H210" s="4">
        <v>5</v>
      </c>
      <c r="I210" s="4">
        <v>2</v>
      </c>
      <c r="J210" s="4">
        <v>4</v>
      </c>
      <c r="K210" s="4">
        <v>3</v>
      </c>
      <c r="L210" s="4">
        <v>4</v>
      </c>
      <c r="M210" s="4">
        <v>2</v>
      </c>
      <c r="N210" s="4">
        <v>5</v>
      </c>
      <c r="O210" s="4">
        <v>4</v>
      </c>
      <c r="P210" s="4">
        <v>3</v>
      </c>
      <c r="Q210" s="4">
        <v>4</v>
      </c>
      <c r="R210" s="4">
        <v>5</v>
      </c>
      <c r="S210" s="4">
        <v>3</v>
      </c>
      <c r="T210" s="4">
        <v>4</v>
      </c>
      <c r="U210" s="4">
        <v>3</v>
      </c>
      <c r="V210" s="4">
        <v>4</v>
      </c>
      <c r="W210" s="4">
        <v>3</v>
      </c>
      <c r="X210" s="4">
        <v>5</v>
      </c>
      <c r="Y210" s="4">
        <v>4</v>
      </c>
      <c r="Z210" s="4">
        <v>4</v>
      </c>
      <c r="AA210" s="4">
        <v>4</v>
      </c>
      <c r="AB210" s="4">
        <v>4</v>
      </c>
      <c r="AC210" s="4">
        <v>4</v>
      </c>
      <c r="AD210" s="4">
        <v>4</v>
      </c>
      <c r="AE210" s="4">
        <v>3</v>
      </c>
      <c r="AF210" s="4">
        <v>4</v>
      </c>
      <c r="AG210" s="4">
        <v>5</v>
      </c>
      <c r="AH210" s="4">
        <v>4</v>
      </c>
      <c r="AI210" s="4">
        <v>4</v>
      </c>
      <c r="AJ210" s="4">
        <v>4</v>
      </c>
      <c r="AK210" s="4">
        <v>3</v>
      </c>
      <c r="AL210" s="4">
        <v>4</v>
      </c>
      <c r="AM210" s="4">
        <v>4</v>
      </c>
      <c r="AN210" s="4">
        <v>4</v>
      </c>
      <c r="AO210" s="4">
        <v>3</v>
      </c>
      <c r="AP210" s="4">
        <v>4</v>
      </c>
      <c r="AQ210" s="4">
        <v>4</v>
      </c>
      <c r="AR210" s="4">
        <v>5</v>
      </c>
      <c r="AS210" s="4">
        <v>3</v>
      </c>
      <c r="AT210" s="4">
        <v>2</v>
      </c>
      <c r="AU210" s="4">
        <v>1</v>
      </c>
      <c r="AV210" s="4">
        <v>3</v>
      </c>
      <c r="AW210" s="4">
        <v>5</v>
      </c>
      <c r="AX210" s="4">
        <v>4</v>
      </c>
      <c r="AY210" s="4">
        <v>5</v>
      </c>
      <c r="AZ210" s="4">
        <v>4</v>
      </c>
      <c r="BA210" s="4">
        <v>5</v>
      </c>
      <c r="BB210" s="4">
        <v>4</v>
      </c>
      <c r="BC210" s="4">
        <v>4</v>
      </c>
      <c r="BD210" s="4">
        <v>2</v>
      </c>
      <c r="BE210" s="4">
        <v>3</v>
      </c>
      <c r="BF210" s="4">
        <v>4</v>
      </c>
      <c r="BG210" s="4">
        <v>4</v>
      </c>
      <c r="BH210" s="4">
        <v>3</v>
      </c>
      <c r="BI210" s="4">
        <v>4</v>
      </c>
      <c r="BJ210" s="4">
        <v>3</v>
      </c>
      <c r="BK210" s="4">
        <v>5</v>
      </c>
      <c r="BL210" s="4">
        <v>5</v>
      </c>
      <c r="BM210" s="4">
        <v>3</v>
      </c>
      <c r="BN210" s="4">
        <v>4</v>
      </c>
      <c r="BO210" s="4">
        <v>5</v>
      </c>
      <c r="BP210" s="4">
        <v>3</v>
      </c>
      <c r="BQ210" s="4">
        <v>2</v>
      </c>
      <c r="BR210" s="4">
        <v>4</v>
      </c>
      <c r="BS210" s="4">
        <v>4</v>
      </c>
      <c r="BT210" s="4">
        <v>4</v>
      </c>
      <c r="BU210" s="4">
        <v>4</v>
      </c>
      <c r="BV210" s="4">
        <v>5</v>
      </c>
      <c r="BW210" s="4">
        <v>4</v>
      </c>
      <c r="BX210" s="4">
        <v>3</v>
      </c>
      <c r="BY210" s="4">
        <v>4</v>
      </c>
      <c r="BZ210" s="4">
        <v>5</v>
      </c>
      <c r="CA210" s="4">
        <v>5</v>
      </c>
      <c r="CB210" s="4">
        <v>4</v>
      </c>
    </row>
    <row r="211" spans="1:80" ht="14" x14ac:dyDescent="0.15">
      <c r="A211" s="20" t="str">
        <f t="shared" si="3"/>
        <v>KompetenzBeraterNA[SQ003]</v>
      </c>
      <c r="B211" s="4" t="s">
        <v>232</v>
      </c>
      <c r="C211" s="4">
        <v>3</v>
      </c>
      <c r="D211" s="4">
        <v>4</v>
      </c>
      <c r="E211" s="4">
        <v>2</v>
      </c>
      <c r="F211" s="4">
        <v>5</v>
      </c>
      <c r="G211" s="4">
        <v>3</v>
      </c>
      <c r="H211" s="4">
        <v>2</v>
      </c>
      <c r="I211" s="4">
        <v>3</v>
      </c>
      <c r="J211" s="4">
        <v>2</v>
      </c>
      <c r="K211" s="4">
        <v>4</v>
      </c>
      <c r="L211" s="4">
        <v>1</v>
      </c>
      <c r="M211" s="4">
        <v>3</v>
      </c>
      <c r="N211" s="4">
        <v>1</v>
      </c>
      <c r="O211" s="4">
        <v>1</v>
      </c>
      <c r="P211" s="4">
        <v>4</v>
      </c>
      <c r="Q211" s="4">
        <v>1</v>
      </c>
      <c r="R211" s="4">
        <v>1</v>
      </c>
      <c r="S211" s="4">
        <v>4</v>
      </c>
      <c r="T211" s="4">
        <v>2</v>
      </c>
      <c r="U211" s="4">
        <v>2</v>
      </c>
      <c r="V211" s="4">
        <v>2</v>
      </c>
      <c r="W211" s="4">
        <v>4</v>
      </c>
      <c r="X211" s="4">
        <v>1</v>
      </c>
      <c r="Y211" s="4">
        <v>4</v>
      </c>
      <c r="Z211" s="4">
        <v>2</v>
      </c>
      <c r="AA211" s="4">
        <v>4</v>
      </c>
      <c r="AB211" s="4">
        <v>2</v>
      </c>
      <c r="AC211" s="4">
        <v>2</v>
      </c>
      <c r="AD211" s="4">
        <v>1</v>
      </c>
      <c r="AE211" s="4">
        <v>2</v>
      </c>
      <c r="AF211" s="4">
        <v>1</v>
      </c>
      <c r="AG211" s="4">
        <v>1</v>
      </c>
      <c r="AH211" s="4">
        <v>2</v>
      </c>
      <c r="AI211" s="4">
        <v>3</v>
      </c>
      <c r="AJ211" s="4">
        <v>4</v>
      </c>
      <c r="AK211" s="4">
        <v>2</v>
      </c>
      <c r="AL211" s="4">
        <v>1</v>
      </c>
      <c r="AM211" s="4">
        <v>2</v>
      </c>
      <c r="AN211" s="4">
        <v>2</v>
      </c>
      <c r="AO211" s="4">
        <v>2</v>
      </c>
      <c r="AP211" s="4">
        <v>2</v>
      </c>
      <c r="AQ211" s="4">
        <v>1</v>
      </c>
      <c r="AR211" s="4">
        <v>2</v>
      </c>
      <c r="AS211" s="4">
        <v>3</v>
      </c>
      <c r="AT211" s="4">
        <v>1</v>
      </c>
      <c r="AU211" s="4">
        <v>5</v>
      </c>
      <c r="AV211" s="4">
        <v>4</v>
      </c>
      <c r="AW211" s="4">
        <v>1</v>
      </c>
      <c r="AX211" s="4">
        <v>2</v>
      </c>
      <c r="AY211" s="4">
        <v>2</v>
      </c>
      <c r="AZ211" s="4">
        <v>2</v>
      </c>
      <c r="BA211" s="4">
        <v>1</v>
      </c>
      <c r="BB211" s="4">
        <v>2</v>
      </c>
      <c r="BC211" s="4">
        <v>2</v>
      </c>
      <c r="BD211" s="4">
        <v>2</v>
      </c>
      <c r="BE211" s="4">
        <v>2</v>
      </c>
      <c r="BF211" s="4">
        <v>1</v>
      </c>
      <c r="BG211" s="4">
        <v>2</v>
      </c>
      <c r="BH211" s="4">
        <v>2</v>
      </c>
      <c r="BI211" s="4">
        <v>2</v>
      </c>
      <c r="BJ211" s="4">
        <v>3</v>
      </c>
      <c r="BK211" s="4">
        <v>2</v>
      </c>
      <c r="BL211" s="4">
        <v>1</v>
      </c>
      <c r="BM211" s="4">
        <v>3</v>
      </c>
      <c r="BN211" s="4">
        <v>4</v>
      </c>
      <c r="BO211" s="4">
        <v>2</v>
      </c>
      <c r="BP211" s="4">
        <v>3</v>
      </c>
      <c r="BQ211" s="4">
        <v>4</v>
      </c>
      <c r="BR211" s="4">
        <v>2</v>
      </c>
      <c r="BS211" s="4">
        <v>2</v>
      </c>
      <c r="BT211" s="4">
        <v>3</v>
      </c>
      <c r="BU211" s="4">
        <v>2</v>
      </c>
      <c r="BV211" s="4">
        <v>1</v>
      </c>
      <c r="BW211" s="4">
        <v>2</v>
      </c>
      <c r="BX211" s="4">
        <v>3</v>
      </c>
      <c r="BY211" s="4">
        <v>1</v>
      </c>
      <c r="BZ211" s="4">
        <v>1</v>
      </c>
      <c r="CA211" s="4">
        <v>4</v>
      </c>
      <c r="CB211" s="4">
        <v>1</v>
      </c>
    </row>
    <row r="212" spans="1:80" ht="14" x14ac:dyDescent="0.15">
      <c r="A212" s="20" t="str">
        <f t="shared" si="3"/>
        <v>KompetenzBeraterNA[SQ004]</v>
      </c>
      <c r="B212" s="4" t="s">
        <v>233</v>
      </c>
      <c r="C212" s="4">
        <v>3</v>
      </c>
      <c r="D212" s="4">
        <v>4</v>
      </c>
      <c r="E212" s="4">
        <v>2</v>
      </c>
      <c r="F212" s="4">
        <v>4</v>
      </c>
      <c r="G212" s="4">
        <v>3</v>
      </c>
      <c r="H212" s="4">
        <v>2</v>
      </c>
      <c r="I212" s="4">
        <v>2</v>
      </c>
      <c r="J212" s="4">
        <v>2</v>
      </c>
      <c r="K212" s="4">
        <v>4</v>
      </c>
      <c r="L212" s="4">
        <v>1</v>
      </c>
      <c r="M212" s="4">
        <v>3</v>
      </c>
      <c r="N212" s="4">
        <v>2</v>
      </c>
      <c r="O212" s="4">
        <v>2</v>
      </c>
      <c r="P212" s="4">
        <v>3</v>
      </c>
      <c r="Q212" s="4">
        <v>1</v>
      </c>
      <c r="R212" s="4">
        <v>1</v>
      </c>
      <c r="S212" s="4">
        <v>4</v>
      </c>
      <c r="T212" s="4">
        <v>2</v>
      </c>
      <c r="U212" s="4">
        <v>2</v>
      </c>
      <c r="V212" s="4">
        <v>2</v>
      </c>
      <c r="W212" s="4">
        <v>3</v>
      </c>
      <c r="X212" s="4">
        <v>1</v>
      </c>
      <c r="Y212" s="4">
        <v>4</v>
      </c>
      <c r="Z212" s="4">
        <v>3</v>
      </c>
      <c r="AA212" s="4">
        <v>3</v>
      </c>
      <c r="AB212" s="4">
        <v>2</v>
      </c>
      <c r="AC212" s="4">
        <v>3</v>
      </c>
      <c r="AD212" s="4">
        <v>2</v>
      </c>
      <c r="AE212" s="4">
        <v>2</v>
      </c>
      <c r="AF212" s="4">
        <v>2</v>
      </c>
      <c r="AG212" s="4">
        <v>1</v>
      </c>
      <c r="AH212" s="4">
        <v>3</v>
      </c>
      <c r="AI212" s="4">
        <v>3</v>
      </c>
      <c r="AJ212" s="4">
        <v>2</v>
      </c>
      <c r="AK212" s="4">
        <v>2</v>
      </c>
      <c r="AL212" s="4">
        <v>1</v>
      </c>
      <c r="AM212" s="4">
        <v>2</v>
      </c>
      <c r="AN212" s="4">
        <v>2</v>
      </c>
      <c r="AO212" s="4">
        <v>3</v>
      </c>
      <c r="AP212" s="4">
        <v>3</v>
      </c>
      <c r="AQ212" s="4">
        <v>1</v>
      </c>
      <c r="AR212" s="4">
        <v>2</v>
      </c>
      <c r="AS212" s="4">
        <v>2</v>
      </c>
      <c r="AT212" s="4">
        <v>1</v>
      </c>
      <c r="AU212" s="4">
        <v>4</v>
      </c>
      <c r="AV212" s="4">
        <v>3</v>
      </c>
      <c r="AW212" s="4">
        <v>1</v>
      </c>
      <c r="AX212" s="4">
        <v>2</v>
      </c>
      <c r="AY212" s="4">
        <v>2</v>
      </c>
      <c r="AZ212" s="4">
        <v>2</v>
      </c>
      <c r="BA212" s="4">
        <v>1</v>
      </c>
      <c r="BB212" s="4">
        <v>1</v>
      </c>
      <c r="BC212" s="4">
        <v>2</v>
      </c>
      <c r="BD212" s="4">
        <v>2</v>
      </c>
      <c r="BE212" s="4">
        <v>3</v>
      </c>
      <c r="BF212" s="4">
        <v>1</v>
      </c>
      <c r="BG212" s="4">
        <v>1</v>
      </c>
      <c r="BH212" s="4">
        <v>3</v>
      </c>
      <c r="BI212" s="4">
        <v>3</v>
      </c>
      <c r="BJ212" s="4">
        <v>3</v>
      </c>
      <c r="BK212" s="4">
        <v>2</v>
      </c>
      <c r="BL212" s="4">
        <v>1</v>
      </c>
      <c r="BM212" s="4">
        <v>3</v>
      </c>
      <c r="BN212" s="4">
        <v>4</v>
      </c>
      <c r="BO212" s="4">
        <v>1</v>
      </c>
      <c r="BP212" s="4">
        <v>3</v>
      </c>
      <c r="BQ212" s="4">
        <v>4</v>
      </c>
      <c r="BR212" s="4">
        <v>2</v>
      </c>
      <c r="BS212" s="4">
        <v>2</v>
      </c>
      <c r="BT212" s="4">
        <v>2</v>
      </c>
      <c r="BU212" s="4">
        <v>2</v>
      </c>
      <c r="BV212" s="4">
        <v>1</v>
      </c>
      <c r="BW212" s="4">
        <v>1</v>
      </c>
      <c r="BX212" s="4">
        <v>3</v>
      </c>
      <c r="BY212" s="4">
        <v>1</v>
      </c>
      <c r="BZ212" s="4">
        <v>1</v>
      </c>
      <c r="CA212" s="4">
        <v>3</v>
      </c>
      <c r="CB212" s="4">
        <v>1</v>
      </c>
    </row>
    <row r="213" spans="1:80" ht="14" x14ac:dyDescent="0.15">
      <c r="A213" s="20" t="str">
        <f t="shared" si="3"/>
        <v>KompetenzBeraterNA[SQ005]</v>
      </c>
      <c r="B213" s="4" t="s">
        <v>234</v>
      </c>
      <c r="C213" s="4">
        <v>3</v>
      </c>
      <c r="D213" s="4">
        <v>4</v>
      </c>
      <c r="E213" s="4">
        <v>4</v>
      </c>
      <c r="F213" s="4">
        <v>5</v>
      </c>
      <c r="G213" s="4">
        <v>3</v>
      </c>
      <c r="H213" s="4">
        <v>1</v>
      </c>
      <c r="I213" s="4">
        <v>2</v>
      </c>
      <c r="J213" s="4">
        <v>4</v>
      </c>
      <c r="K213" s="4">
        <v>4</v>
      </c>
      <c r="L213" s="4">
        <v>1</v>
      </c>
      <c r="M213" s="4">
        <v>3</v>
      </c>
      <c r="N213" s="4">
        <v>4</v>
      </c>
      <c r="O213" s="4">
        <v>4</v>
      </c>
      <c r="P213" s="4">
        <v>4</v>
      </c>
      <c r="Q213" s="4">
        <v>4</v>
      </c>
      <c r="R213" s="4">
        <v>5</v>
      </c>
      <c r="S213" s="4">
        <v>3</v>
      </c>
      <c r="T213" s="4">
        <v>3</v>
      </c>
      <c r="U213" s="4">
        <v>2</v>
      </c>
      <c r="V213" s="4">
        <v>4</v>
      </c>
      <c r="W213" s="4">
        <v>3</v>
      </c>
      <c r="X213" s="4">
        <v>1</v>
      </c>
      <c r="Y213" s="4">
        <v>4</v>
      </c>
      <c r="Z213" s="4">
        <v>2</v>
      </c>
      <c r="AA213" s="4">
        <v>4</v>
      </c>
      <c r="AB213" s="4">
        <v>1</v>
      </c>
      <c r="AC213" s="4">
        <v>3</v>
      </c>
      <c r="AD213" s="4">
        <v>2</v>
      </c>
      <c r="AE213" s="4">
        <v>4</v>
      </c>
      <c r="AF213" s="4">
        <v>4</v>
      </c>
      <c r="AG213" s="4">
        <v>1</v>
      </c>
      <c r="AH213" s="4">
        <v>3</v>
      </c>
      <c r="AI213" s="4">
        <v>3</v>
      </c>
      <c r="AJ213" s="4">
        <v>5</v>
      </c>
      <c r="AK213" s="4">
        <v>4</v>
      </c>
      <c r="AL213" s="4">
        <v>4</v>
      </c>
      <c r="AM213" s="4">
        <v>4</v>
      </c>
      <c r="AN213" s="4">
        <v>4</v>
      </c>
      <c r="AO213" s="4">
        <v>5</v>
      </c>
      <c r="AP213" s="4">
        <v>4</v>
      </c>
      <c r="AQ213" s="4">
        <v>4</v>
      </c>
      <c r="AR213" s="4">
        <v>2</v>
      </c>
      <c r="AS213" s="4">
        <v>2</v>
      </c>
      <c r="AT213" s="4">
        <v>4</v>
      </c>
      <c r="AU213" s="4">
        <v>3</v>
      </c>
      <c r="AV213" s="4">
        <v>3</v>
      </c>
      <c r="AW213" s="4">
        <v>1</v>
      </c>
      <c r="AX213" s="4">
        <v>2</v>
      </c>
      <c r="AY213" s="4">
        <v>4</v>
      </c>
      <c r="AZ213" s="4">
        <v>2</v>
      </c>
      <c r="BA213" s="4">
        <v>4</v>
      </c>
      <c r="BB213" s="4">
        <v>3</v>
      </c>
      <c r="BC213" s="4">
        <v>1</v>
      </c>
      <c r="BD213" s="4">
        <v>3</v>
      </c>
      <c r="BE213" s="4">
        <v>3</v>
      </c>
      <c r="BF213" s="4">
        <v>4</v>
      </c>
      <c r="BG213" s="4">
        <v>2</v>
      </c>
      <c r="BH213" s="4">
        <v>2</v>
      </c>
      <c r="BI213" s="4">
        <v>4</v>
      </c>
      <c r="BJ213" s="4">
        <v>3</v>
      </c>
      <c r="BK213" s="4">
        <v>5</v>
      </c>
      <c r="BL213" s="4">
        <v>4</v>
      </c>
      <c r="BM213" s="4">
        <v>4</v>
      </c>
      <c r="BN213" s="4">
        <v>4</v>
      </c>
      <c r="BO213" s="4">
        <v>4</v>
      </c>
      <c r="BP213" s="4">
        <v>2</v>
      </c>
      <c r="BQ213" s="4">
        <v>4</v>
      </c>
      <c r="BR213" s="4">
        <v>3</v>
      </c>
      <c r="BS213" s="4">
        <v>4</v>
      </c>
      <c r="BT213" s="4">
        <v>2</v>
      </c>
      <c r="BU213" s="4">
        <v>4</v>
      </c>
      <c r="BV213" s="4">
        <v>1</v>
      </c>
      <c r="BW213" s="4">
        <v>1</v>
      </c>
      <c r="BX213" s="4">
        <v>3</v>
      </c>
      <c r="BY213" s="4">
        <v>5</v>
      </c>
      <c r="BZ213" s="4">
        <v>1</v>
      </c>
      <c r="CA213" s="4">
        <v>4</v>
      </c>
      <c r="CB213" s="4">
        <v>3</v>
      </c>
    </row>
    <row r="214" spans="1:80" ht="14" x14ac:dyDescent="0.15">
      <c r="A214" s="20" t="str">
        <f t="shared" si="3"/>
        <v>KompetenzBeraterNA[SQ006]</v>
      </c>
      <c r="B214" s="4" t="s">
        <v>235</v>
      </c>
      <c r="C214" s="4">
        <v>3</v>
      </c>
      <c r="D214" s="4">
        <v>4</v>
      </c>
      <c r="E214" s="4">
        <v>1</v>
      </c>
      <c r="F214" s="4">
        <v>1</v>
      </c>
      <c r="G214" s="4">
        <v>3</v>
      </c>
      <c r="H214" s="4">
        <v>3</v>
      </c>
      <c r="I214" s="4">
        <v>1</v>
      </c>
      <c r="J214" s="4">
        <v>1</v>
      </c>
      <c r="K214" s="4">
        <v>4</v>
      </c>
      <c r="L214" s="4">
        <v>1</v>
      </c>
      <c r="M214" s="4">
        <v>2</v>
      </c>
      <c r="N214" s="4">
        <v>3</v>
      </c>
      <c r="O214" s="4">
        <v>2</v>
      </c>
      <c r="P214" s="4">
        <v>2</v>
      </c>
      <c r="Q214" s="4">
        <v>2</v>
      </c>
      <c r="R214" s="4">
        <v>3</v>
      </c>
      <c r="S214" s="4">
        <v>3</v>
      </c>
      <c r="T214" s="4">
        <v>2</v>
      </c>
      <c r="U214" s="4">
        <v>2</v>
      </c>
      <c r="V214" s="4">
        <v>3</v>
      </c>
      <c r="W214" s="4">
        <v>1</v>
      </c>
      <c r="X214" s="4">
        <v>2</v>
      </c>
      <c r="Y214" s="4">
        <v>4</v>
      </c>
      <c r="Z214" s="4">
        <v>1</v>
      </c>
      <c r="AA214" s="4">
        <v>1</v>
      </c>
      <c r="AB214" s="4">
        <v>3</v>
      </c>
      <c r="AC214" s="4">
        <v>2</v>
      </c>
      <c r="AD214" s="4">
        <v>3</v>
      </c>
      <c r="AE214" s="4">
        <v>2</v>
      </c>
      <c r="AF214" s="4">
        <v>3</v>
      </c>
      <c r="AG214" s="4">
        <v>4</v>
      </c>
      <c r="AH214" s="4">
        <v>2</v>
      </c>
      <c r="AI214" s="4">
        <v>3</v>
      </c>
      <c r="AJ214" s="4">
        <v>2</v>
      </c>
      <c r="AK214" s="4">
        <v>2</v>
      </c>
      <c r="AL214" s="4">
        <v>4</v>
      </c>
      <c r="AM214" s="4">
        <v>2</v>
      </c>
      <c r="AN214" s="4">
        <v>3</v>
      </c>
      <c r="AO214" s="4">
        <v>2</v>
      </c>
      <c r="AP214" s="4">
        <v>2</v>
      </c>
      <c r="AQ214" s="4">
        <v>1</v>
      </c>
      <c r="AR214" s="4">
        <v>3</v>
      </c>
      <c r="AS214" s="4">
        <v>1</v>
      </c>
      <c r="AT214" s="4">
        <v>1</v>
      </c>
      <c r="AU214" s="4">
        <v>2</v>
      </c>
      <c r="AV214" s="4">
        <v>2</v>
      </c>
      <c r="AW214" s="4">
        <v>3</v>
      </c>
      <c r="AX214" s="4">
        <v>3</v>
      </c>
      <c r="AY214" s="4">
        <v>4</v>
      </c>
      <c r="AZ214" s="4">
        <v>2</v>
      </c>
      <c r="BA214" s="4">
        <v>3</v>
      </c>
      <c r="BB214" s="4">
        <v>2</v>
      </c>
      <c r="BC214" s="4">
        <v>1</v>
      </c>
      <c r="BD214" s="4">
        <v>2</v>
      </c>
      <c r="BE214" s="4">
        <v>2</v>
      </c>
      <c r="BF214" s="4">
        <v>2</v>
      </c>
      <c r="BG214" s="4">
        <v>1</v>
      </c>
      <c r="BH214" s="4">
        <v>2</v>
      </c>
      <c r="BI214" s="4">
        <v>3</v>
      </c>
      <c r="BJ214" s="4">
        <v>3</v>
      </c>
      <c r="BK214" s="4">
        <v>4</v>
      </c>
      <c r="BL214" s="4">
        <v>3</v>
      </c>
      <c r="BM214" s="4">
        <v>3</v>
      </c>
      <c r="BN214" s="4">
        <v>4</v>
      </c>
      <c r="BO214" s="4">
        <v>3</v>
      </c>
      <c r="BP214" s="4">
        <v>1</v>
      </c>
      <c r="BQ214" s="4">
        <v>1</v>
      </c>
      <c r="BR214" s="4">
        <v>1</v>
      </c>
      <c r="BS214" s="4">
        <v>2</v>
      </c>
      <c r="BT214" s="4">
        <v>3</v>
      </c>
      <c r="BU214" s="4">
        <v>3</v>
      </c>
      <c r="BV214" s="4">
        <v>3</v>
      </c>
      <c r="BW214" s="4">
        <v>1</v>
      </c>
      <c r="BX214" s="4">
        <v>3</v>
      </c>
      <c r="BY214" s="4">
        <v>4</v>
      </c>
      <c r="BZ214" s="4">
        <v>1</v>
      </c>
      <c r="CA214" s="4">
        <v>4</v>
      </c>
      <c r="CB214" s="4">
        <v>3</v>
      </c>
    </row>
    <row r="215" spans="1:80" ht="14" x14ac:dyDescent="0.15">
      <c r="A215" s="20" t="str">
        <f t="shared" si="3"/>
        <v>KompetenzBeraterNA[SQ007]</v>
      </c>
      <c r="B215" s="4" t="s">
        <v>236</v>
      </c>
      <c r="C215" s="4">
        <v>3</v>
      </c>
      <c r="D215" s="4">
        <v>5</v>
      </c>
      <c r="E215" s="4">
        <v>3</v>
      </c>
      <c r="F215" s="4">
        <v>3</v>
      </c>
      <c r="G215" s="4">
        <v>3</v>
      </c>
      <c r="H215" s="4">
        <v>3</v>
      </c>
      <c r="I215" s="4">
        <v>3</v>
      </c>
      <c r="J215" s="4">
        <v>3</v>
      </c>
      <c r="K215" s="4">
        <v>4</v>
      </c>
      <c r="L215" s="4">
        <v>1</v>
      </c>
      <c r="M215" s="4">
        <v>4</v>
      </c>
      <c r="N215" s="4">
        <v>3</v>
      </c>
      <c r="O215" s="4">
        <v>4</v>
      </c>
      <c r="P215" s="4">
        <v>4</v>
      </c>
      <c r="Q215" s="4">
        <v>2</v>
      </c>
      <c r="R215" s="4">
        <v>2</v>
      </c>
      <c r="S215" s="4">
        <v>4</v>
      </c>
      <c r="T215" s="4">
        <v>3</v>
      </c>
      <c r="U215" s="4">
        <v>3</v>
      </c>
      <c r="V215" s="4">
        <v>3</v>
      </c>
      <c r="W215" s="4">
        <v>2</v>
      </c>
      <c r="X215" s="4">
        <v>4</v>
      </c>
      <c r="Y215" s="4">
        <v>4</v>
      </c>
      <c r="Z215" s="4">
        <v>2</v>
      </c>
      <c r="AA215" s="4">
        <v>4</v>
      </c>
      <c r="AB215" s="4">
        <v>3</v>
      </c>
      <c r="AC215" s="4">
        <v>3</v>
      </c>
      <c r="AD215" s="4">
        <v>2</v>
      </c>
      <c r="AE215" s="4">
        <v>2</v>
      </c>
      <c r="AF215" s="4">
        <v>2</v>
      </c>
      <c r="AG215" s="4">
        <v>1</v>
      </c>
      <c r="AH215" s="4">
        <v>3</v>
      </c>
      <c r="AI215" s="4">
        <v>2</v>
      </c>
      <c r="AJ215" s="4">
        <v>2</v>
      </c>
      <c r="AK215" s="4">
        <v>4</v>
      </c>
      <c r="AL215" s="4">
        <v>2</v>
      </c>
      <c r="AM215" s="4">
        <v>3</v>
      </c>
      <c r="AN215" s="4">
        <v>2</v>
      </c>
      <c r="AO215" s="4">
        <v>4</v>
      </c>
      <c r="AP215" s="4">
        <v>3</v>
      </c>
      <c r="AQ215" s="4">
        <v>4</v>
      </c>
      <c r="AR215" s="4">
        <v>3</v>
      </c>
      <c r="AS215" s="4">
        <v>2</v>
      </c>
      <c r="AT215" s="4">
        <v>1</v>
      </c>
      <c r="AU215" s="4">
        <v>4</v>
      </c>
      <c r="AV215" s="4">
        <v>3</v>
      </c>
      <c r="AW215" s="4">
        <v>4</v>
      </c>
      <c r="AX215" s="4">
        <v>2</v>
      </c>
      <c r="AY215" s="4">
        <v>4</v>
      </c>
      <c r="AZ215" s="4">
        <v>3</v>
      </c>
      <c r="BA215" s="4">
        <v>2</v>
      </c>
      <c r="BB215" s="4">
        <v>2</v>
      </c>
      <c r="BC215" s="4">
        <v>3</v>
      </c>
      <c r="BD215" s="4">
        <v>4</v>
      </c>
      <c r="BE215" s="4">
        <v>3</v>
      </c>
      <c r="BF215" s="4">
        <v>3</v>
      </c>
      <c r="BG215" s="4">
        <v>2</v>
      </c>
      <c r="BH215" s="4">
        <v>3</v>
      </c>
      <c r="BI215" s="4">
        <v>2</v>
      </c>
      <c r="BJ215" s="4">
        <v>3</v>
      </c>
      <c r="BK215" s="4">
        <v>3</v>
      </c>
      <c r="BL215" s="4">
        <v>4</v>
      </c>
      <c r="BM215" s="4">
        <v>3</v>
      </c>
      <c r="BN215" s="4">
        <v>4</v>
      </c>
      <c r="BO215" s="4">
        <v>1</v>
      </c>
      <c r="BP215" s="4">
        <v>2</v>
      </c>
      <c r="BQ215" s="4">
        <v>4</v>
      </c>
      <c r="BR215" s="4">
        <v>3</v>
      </c>
      <c r="BS215" s="4">
        <v>2</v>
      </c>
      <c r="BT215" s="4">
        <v>2</v>
      </c>
      <c r="BU215" s="4">
        <v>3</v>
      </c>
      <c r="BV215" s="4">
        <v>1</v>
      </c>
      <c r="BW215" s="4">
        <v>1</v>
      </c>
      <c r="BX215" s="4">
        <v>3</v>
      </c>
      <c r="BY215" s="4">
        <v>2</v>
      </c>
      <c r="BZ215" s="4">
        <v>5</v>
      </c>
      <c r="CA215" s="4">
        <v>3</v>
      </c>
      <c r="CB215" s="4">
        <v>3</v>
      </c>
    </row>
    <row r="216" spans="1:80" ht="14" x14ac:dyDescent="0.15">
      <c r="A216" s="20" t="str">
        <f t="shared" si="3"/>
        <v>KompetenzBeraterNA[SQ008]</v>
      </c>
      <c r="B216" s="4" t="s">
        <v>237</v>
      </c>
      <c r="C216" s="4">
        <v>3</v>
      </c>
      <c r="D216" s="4">
        <v>5</v>
      </c>
      <c r="E216" s="4">
        <v>3</v>
      </c>
      <c r="F216" s="4">
        <v>3</v>
      </c>
      <c r="G216" s="4">
        <v>3</v>
      </c>
      <c r="H216" s="4">
        <v>4</v>
      </c>
      <c r="I216" s="4">
        <v>4</v>
      </c>
      <c r="J216" s="4">
        <v>4</v>
      </c>
      <c r="K216" s="4">
        <v>4</v>
      </c>
      <c r="L216" s="4">
        <v>2</v>
      </c>
      <c r="M216" s="4">
        <v>4</v>
      </c>
      <c r="N216" s="4">
        <v>2</v>
      </c>
      <c r="O216" s="4">
        <v>4</v>
      </c>
      <c r="P216" s="4">
        <v>4</v>
      </c>
      <c r="Q216" s="4">
        <v>3</v>
      </c>
      <c r="R216" s="4">
        <v>1</v>
      </c>
      <c r="S216" s="4">
        <v>2</v>
      </c>
      <c r="T216" s="4">
        <v>3</v>
      </c>
      <c r="U216" s="4">
        <v>3</v>
      </c>
      <c r="V216" s="4">
        <v>3</v>
      </c>
      <c r="W216" s="4">
        <v>2</v>
      </c>
      <c r="X216" s="4">
        <v>2</v>
      </c>
      <c r="Y216" s="4">
        <v>4</v>
      </c>
      <c r="Z216" s="4">
        <v>3</v>
      </c>
      <c r="AA216" s="4">
        <v>4</v>
      </c>
      <c r="AB216" s="4">
        <v>3</v>
      </c>
      <c r="AC216" s="4">
        <v>4</v>
      </c>
      <c r="AD216" s="4">
        <v>2</v>
      </c>
      <c r="AE216" s="4">
        <v>2</v>
      </c>
      <c r="AF216" s="4">
        <v>3</v>
      </c>
      <c r="AG216" s="4">
        <v>2</v>
      </c>
      <c r="AH216" s="4">
        <v>3</v>
      </c>
      <c r="AI216" s="4">
        <v>3</v>
      </c>
      <c r="AJ216" s="4">
        <v>4</v>
      </c>
      <c r="AK216" s="4">
        <v>4</v>
      </c>
      <c r="AL216" s="4">
        <v>4</v>
      </c>
      <c r="AM216" s="4">
        <v>4</v>
      </c>
      <c r="AN216" s="4">
        <v>4</v>
      </c>
      <c r="AO216" s="4">
        <v>4</v>
      </c>
      <c r="AP216" s="4">
        <v>4</v>
      </c>
      <c r="AQ216" s="4">
        <v>4</v>
      </c>
      <c r="AR216" s="4">
        <v>3</v>
      </c>
      <c r="AS216" s="4">
        <v>3</v>
      </c>
      <c r="AT216" s="4">
        <v>1</v>
      </c>
      <c r="AU216" s="4">
        <v>4</v>
      </c>
      <c r="AV216" s="4">
        <v>3</v>
      </c>
      <c r="AW216" s="4">
        <v>4</v>
      </c>
      <c r="AX216" s="4">
        <v>3</v>
      </c>
      <c r="AY216" s="4">
        <v>4</v>
      </c>
      <c r="AZ216" s="4">
        <v>3</v>
      </c>
      <c r="BA216" s="4">
        <v>3</v>
      </c>
      <c r="BB216" s="4">
        <v>2</v>
      </c>
      <c r="BC216" s="4">
        <v>2</v>
      </c>
      <c r="BD216" s="4">
        <v>4</v>
      </c>
      <c r="BE216" s="4">
        <v>3</v>
      </c>
      <c r="BF216" s="4">
        <v>2</v>
      </c>
      <c r="BG216" s="4">
        <v>4</v>
      </c>
      <c r="BH216" s="4">
        <v>3</v>
      </c>
      <c r="BI216" s="4">
        <v>3</v>
      </c>
      <c r="BJ216" s="4">
        <v>4</v>
      </c>
      <c r="BK216" s="4">
        <v>4</v>
      </c>
      <c r="BL216" s="4">
        <v>3</v>
      </c>
      <c r="BM216" s="4">
        <v>3</v>
      </c>
      <c r="BN216" s="4">
        <v>4</v>
      </c>
      <c r="BO216" s="4">
        <v>1</v>
      </c>
      <c r="BP216" s="4">
        <v>3</v>
      </c>
      <c r="BQ216" s="4">
        <v>4</v>
      </c>
      <c r="BR216" s="4">
        <v>3</v>
      </c>
      <c r="BS216" s="4">
        <v>3</v>
      </c>
      <c r="BT216" s="4">
        <v>2</v>
      </c>
      <c r="BU216" s="4">
        <v>4</v>
      </c>
      <c r="BV216" s="4">
        <v>4</v>
      </c>
      <c r="BW216" s="4">
        <v>4</v>
      </c>
      <c r="BX216" s="4">
        <v>3</v>
      </c>
      <c r="BY216" s="4">
        <v>4</v>
      </c>
      <c r="BZ216" s="4">
        <v>5</v>
      </c>
      <c r="CA216" s="4">
        <v>5</v>
      </c>
      <c r="CB216" s="4">
        <v>4</v>
      </c>
    </row>
    <row r="217" spans="1:80" ht="14" x14ac:dyDescent="0.15">
      <c r="A217" s="20" t="str">
        <f t="shared" si="3"/>
        <v>KompetenzBeraterNA[SQ009]</v>
      </c>
      <c r="B217" s="4" t="s">
        <v>238</v>
      </c>
      <c r="C217" s="4">
        <v>3</v>
      </c>
      <c r="D217" s="4">
        <v>5</v>
      </c>
      <c r="E217" s="4">
        <v>4</v>
      </c>
      <c r="F217" s="4">
        <v>1</v>
      </c>
      <c r="G217" s="4">
        <v>3</v>
      </c>
      <c r="H217" s="4">
        <v>4</v>
      </c>
      <c r="I217" s="4">
        <v>1</v>
      </c>
      <c r="J217" s="4">
        <v>1</v>
      </c>
      <c r="K217" s="4">
        <v>3</v>
      </c>
      <c r="L217" s="4">
        <v>1</v>
      </c>
      <c r="M217" s="4">
        <v>3</v>
      </c>
      <c r="N217" s="4">
        <v>3</v>
      </c>
      <c r="O217" s="4">
        <v>3</v>
      </c>
      <c r="P217" s="4">
        <v>2</v>
      </c>
      <c r="Q217" s="4">
        <v>4</v>
      </c>
      <c r="R217" s="4">
        <v>5</v>
      </c>
      <c r="S217" s="4">
        <v>2</v>
      </c>
      <c r="T217" s="4">
        <v>3</v>
      </c>
      <c r="U217" s="4">
        <v>2</v>
      </c>
      <c r="V217" s="4">
        <v>4</v>
      </c>
      <c r="W217" s="4">
        <v>1</v>
      </c>
      <c r="X217" s="4">
        <v>4</v>
      </c>
      <c r="Y217" s="4">
        <v>4</v>
      </c>
      <c r="Z217" s="4">
        <v>1</v>
      </c>
      <c r="AA217" s="4">
        <v>4</v>
      </c>
      <c r="AB217" s="4">
        <v>3</v>
      </c>
      <c r="AC217" s="4">
        <v>4</v>
      </c>
      <c r="AD217" s="4">
        <v>2</v>
      </c>
      <c r="AE217" s="4">
        <v>3</v>
      </c>
      <c r="AF217" s="4">
        <v>4</v>
      </c>
      <c r="AG217" s="4">
        <v>4</v>
      </c>
      <c r="AH217" s="4">
        <v>4</v>
      </c>
      <c r="AI217" s="4">
        <v>3</v>
      </c>
      <c r="AJ217" s="4">
        <v>4</v>
      </c>
      <c r="AK217" s="4">
        <v>3</v>
      </c>
      <c r="AL217" s="4">
        <v>3</v>
      </c>
      <c r="AM217" s="4">
        <v>2</v>
      </c>
      <c r="AN217" s="4">
        <v>3</v>
      </c>
      <c r="AO217" s="4">
        <v>3</v>
      </c>
      <c r="AP217" s="4">
        <v>4</v>
      </c>
      <c r="AQ217" s="4">
        <v>3</v>
      </c>
      <c r="AR217" s="4">
        <v>4</v>
      </c>
      <c r="AS217" s="4">
        <v>1</v>
      </c>
      <c r="AT217" s="4">
        <v>1</v>
      </c>
      <c r="AU217" s="4">
        <v>1</v>
      </c>
      <c r="AV217" s="4">
        <v>1</v>
      </c>
      <c r="AW217" s="4">
        <v>3</v>
      </c>
      <c r="AX217" s="4">
        <v>4</v>
      </c>
      <c r="AY217" s="4">
        <v>4</v>
      </c>
      <c r="AZ217" s="4">
        <v>3</v>
      </c>
      <c r="BA217" s="4">
        <v>4</v>
      </c>
      <c r="BB217" s="4">
        <v>5</v>
      </c>
      <c r="BC217" s="4">
        <v>2</v>
      </c>
      <c r="BD217" s="4">
        <v>2</v>
      </c>
      <c r="BE217" s="4">
        <v>2</v>
      </c>
      <c r="BF217" s="4">
        <v>3</v>
      </c>
      <c r="BG217" s="4">
        <v>2</v>
      </c>
      <c r="BH217" s="4">
        <v>2</v>
      </c>
      <c r="BI217" s="4">
        <v>2</v>
      </c>
      <c r="BJ217" s="4">
        <v>3</v>
      </c>
      <c r="BK217" s="4">
        <v>4</v>
      </c>
      <c r="BL217" s="4">
        <v>4</v>
      </c>
      <c r="BM217" s="4">
        <v>3</v>
      </c>
      <c r="BN217" s="4">
        <v>4</v>
      </c>
      <c r="BO217" s="4">
        <v>3</v>
      </c>
      <c r="BP217" s="4">
        <v>1</v>
      </c>
      <c r="BQ217" s="4">
        <v>1</v>
      </c>
      <c r="BR217" s="4">
        <v>3</v>
      </c>
      <c r="BS217" s="4">
        <v>3</v>
      </c>
      <c r="BT217" s="4">
        <v>3</v>
      </c>
      <c r="BU217" s="4">
        <v>4</v>
      </c>
      <c r="BV217" s="4">
        <v>4</v>
      </c>
      <c r="BW217" s="4">
        <v>3</v>
      </c>
      <c r="BX217" s="4">
        <v>1</v>
      </c>
      <c r="BY217" s="4">
        <v>4</v>
      </c>
      <c r="BZ217" s="4">
        <v>2</v>
      </c>
      <c r="CA217" s="4">
        <v>4</v>
      </c>
      <c r="CB217" s="4">
        <v>4</v>
      </c>
    </row>
    <row r="218" spans="1:80" ht="14" x14ac:dyDescent="0.15">
      <c r="A218" s="20" t="str">
        <f t="shared" si="3"/>
        <v>KompetenzBeraterNA[SQ010]</v>
      </c>
      <c r="B218" s="4" t="s">
        <v>239</v>
      </c>
      <c r="C218" s="4">
        <v>3</v>
      </c>
      <c r="D218" s="4">
        <v>5</v>
      </c>
      <c r="E218" s="4">
        <v>4</v>
      </c>
      <c r="F218" s="4">
        <v>4</v>
      </c>
      <c r="G218" s="4">
        <v>3</v>
      </c>
      <c r="H218" s="4">
        <v>5</v>
      </c>
      <c r="I218" s="4">
        <v>3</v>
      </c>
      <c r="J218" s="4">
        <v>4</v>
      </c>
      <c r="K218" s="4">
        <v>4</v>
      </c>
      <c r="L218" s="4">
        <v>5</v>
      </c>
      <c r="M218" s="4">
        <v>4</v>
      </c>
      <c r="N218" s="4">
        <v>5</v>
      </c>
      <c r="O218" s="4">
        <v>4</v>
      </c>
      <c r="P218" s="4">
        <v>4</v>
      </c>
      <c r="Q218" s="4">
        <v>5</v>
      </c>
      <c r="R218" s="4">
        <v>5</v>
      </c>
      <c r="S218" s="4">
        <v>3</v>
      </c>
      <c r="T218" s="4">
        <v>4</v>
      </c>
      <c r="U218" s="4">
        <v>5</v>
      </c>
      <c r="V218" s="4">
        <v>5</v>
      </c>
      <c r="W218" s="4">
        <v>5</v>
      </c>
      <c r="X218" s="4">
        <v>5</v>
      </c>
      <c r="Y218" s="4">
        <v>4</v>
      </c>
      <c r="Z218" s="4">
        <v>3</v>
      </c>
      <c r="AA218" s="4">
        <v>4</v>
      </c>
      <c r="AB218" s="4">
        <v>5</v>
      </c>
      <c r="AC218" s="4">
        <v>4</v>
      </c>
      <c r="AD218" s="4">
        <v>5</v>
      </c>
      <c r="AE218" s="4">
        <v>4</v>
      </c>
      <c r="AF218" s="4">
        <v>4</v>
      </c>
      <c r="AG218" s="4">
        <v>5</v>
      </c>
      <c r="AH218" s="4">
        <v>5</v>
      </c>
      <c r="AI218" s="4">
        <v>5</v>
      </c>
      <c r="AJ218" s="4">
        <v>5</v>
      </c>
      <c r="AK218" s="4">
        <v>4</v>
      </c>
      <c r="AL218" s="4">
        <v>5</v>
      </c>
      <c r="AM218" s="4">
        <v>4</v>
      </c>
      <c r="AN218" s="4">
        <v>4</v>
      </c>
      <c r="AO218" s="4">
        <v>5</v>
      </c>
      <c r="AP218" s="4">
        <v>5</v>
      </c>
      <c r="AQ218" s="4">
        <v>5</v>
      </c>
      <c r="AR218" s="4">
        <v>5</v>
      </c>
      <c r="AS218" s="4">
        <v>4</v>
      </c>
      <c r="AT218" s="4">
        <v>4</v>
      </c>
      <c r="AU218" s="4">
        <v>3</v>
      </c>
      <c r="AV218" s="4">
        <v>4</v>
      </c>
      <c r="AW218" s="4">
        <v>5</v>
      </c>
      <c r="AX218" s="4">
        <v>4</v>
      </c>
      <c r="AY218" s="4">
        <v>4</v>
      </c>
      <c r="AZ218" s="4">
        <v>3</v>
      </c>
      <c r="BA218" s="4">
        <v>5</v>
      </c>
      <c r="BB218" s="4">
        <v>5</v>
      </c>
      <c r="BC218" s="4">
        <v>5</v>
      </c>
      <c r="BD218" s="4">
        <v>4</v>
      </c>
      <c r="BE218" s="4">
        <v>3</v>
      </c>
      <c r="BF218" s="4">
        <v>4</v>
      </c>
      <c r="BG218" s="4">
        <v>2</v>
      </c>
      <c r="BH218" s="4">
        <v>4</v>
      </c>
      <c r="BI218" s="4">
        <v>5</v>
      </c>
      <c r="BJ218" s="4">
        <v>4</v>
      </c>
      <c r="BK218" s="4">
        <v>5</v>
      </c>
      <c r="BL218" s="4">
        <v>5</v>
      </c>
      <c r="BM218" s="4">
        <v>3</v>
      </c>
      <c r="BN218" s="4">
        <v>4</v>
      </c>
      <c r="BO218" s="4">
        <v>5</v>
      </c>
      <c r="BP218" s="4">
        <v>4</v>
      </c>
      <c r="BQ218" s="4">
        <v>4</v>
      </c>
      <c r="BR218" s="4">
        <v>4</v>
      </c>
      <c r="BS218" s="4">
        <v>5</v>
      </c>
      <c r="BT218" s="4">
        <v>4</v>
      </c>
      <c r="BU218" s="4">
        <v>5</v>
      </c>
      <c r="BV218" s="4">
        <v>5</v>
      </c>
      <c r="BW218" s="4">
        <v>5</v>
      </c>
      <c r="BX218" s="4">
        <v>5</v>
      </c>
      <c r="BY218" s="4">
        <v>4</v>
      </c>
      <c r="BZ218" s="4">
        <v>4</v>
      </c>
      <c r="CA218" s="4">
        <v>5</v>
      </c>
      <c r="CB218" s="4">
        <v>5</v>
      </c>
    </row>
    <row r="219" spans="1:80" ht="14" x14ac:dyDescent="0.15">
      <c r="A219" s="20" t="str">
        <f t="shared" si="3"/>
        <v>KompetenzBeraterNA[SQ011]</v>
      </c>
      <c r="B219" s="4" t="s">
        <v>240</v>
      </c>
      <c r="C219" s="4">
        <v>3</v>
      </c>
      <c r="D219" s="4">
        <v>5</v>
      </c>
      <c r="E219" s="4">
        <v>3</v>
      </c>
      <c r="F219" s="4">
        <v>2</v>
      </c>
      <c r="G219" s="4">
        <v>3</v>
      </c>
      <c r="H219" s="4">
        <v>1</v>
      </c>
      <c r="I219" s="4">
        <v>3</v>
      </c>
      <c r="J219" s="4">
        <v>2</v>
      </c>
      <c r="K219" s="4">
        <v>4</v>
      </c>
      <c r="L219" s="4">
        <v>3</v>
      </c>
      <c r="M219" s="4">
        <v>4</v>
      </c>
      <c r="N219" s="4">
        <v>2</v>
      </c>
      <c r="O219" s="4">
        <v>2</v>
      </c>
      <c r="P219" s="4">
        <v>4</v>
      </c>
      <c r="Q219" s="4">
        <v>1</v>
      </c>
      <c r="R219" s="4">
        <v>1</v>
      </c>
      <c r="S219" s="4">
        <v>4</v>
      </c>
      <c r="T219" s="4">
        <v>2</v>
      </c>
      <c r="U219" s="4">
        <v>3</v>
      </c>
      <c r="V219" s="4">
        <v>1</v>
      </c>
      <c r="W219" s="4">
        <v>3</v>
      </c>
      <c r="X219" s="4">
        <v>1</v>
      </c>
      <c r="Y219" s="4">
        <v>4</v>
      </c>
      <c r="Z219" s="4">
        <v>3</v>
      </c>
      <c r="AA219" s="4">
        <v>2</v>
      </c>
      <c r="AB219" s="4">
        <v>2</v>
      </c>
      <c r="AC219" s="4">
        <v>2</v>
      </c>
      <c r="AD219" s="4">
        <v>2</v>
      </c>
      <c r="AE219" s="4">
        <v>2</v>
      </c>
      <c r="AF219" s="4">
        <v>2</v>
      </c>
      <c r="AG219" s="4">
        <v>5</v>
      </c>
      <c r="AH219" s="4">
        <v>3</v>
      </c>
      <c r="AI219" s="4">
        <v>1</v>
      </c>
      <c r="AJ219" s="4">
        <v>1</v>
      </c>
      <c r="AK219" s="4">
        <v>2</v>
      </c>
      <c r="AL219" s="4">
        <v>1</v>
      </c>
      <c r="AM219" s="4">
        <v>2</v>
      </c>
      <c r="AN219" s="4">
        <v>2</v>
      </c>
      <c r="AO219" s="4">
        <v>3</v>
      </c>
      <c r="AP219" s="4">
        <v>2</v>
      </c>
      <c r="AQ219" s="4">
        <v>1</v>
      </c>
      <c r="AR219" s="4">
        <v>5</v>
      </c>
      <c r="AS219" s="4">
        <v>2</v>
      </c>
      <c r="AT219" s="4">
        <v>1</v>
      </c>
      <c r="AU219" s="4">
        <v>5</v>
      </c>
      <c r="AV219" s="4">
        <v>3</v>
      </c>
      <c r="AW219" s="4">
        <v>3</v>
      </c>
      <c r="AX219" s="4">
        <v>2</v>
      </c>
      <c r="AY219" s="4">
        <v>4</v>
      </c>
      <c r="AZ219" s="4">
        <v>3</v>
      </c>
      <c r="BA219" s="4">
        <v>3</v>
      </c>
      <c r="BB219" s="4">
        <v>1</v>
      </c>
      <c r="BC219" s="4">
        <v>4</v>
      </c>
      <c r="BD219" s="4">
        <v>3</v>
      </c>
      <c r="BE219" s="4">
        <v>4</v>
      </c>
      <c r="BF219" s="4">
        <v>2</v>
      </c>
      <c r="BG219" s="4">
        <v>2</v>
      </c>
      <c r="BH219" s="4">
        <v>3</v>
      </c>
      <c r="BI219" s="4">
        <v>2</v>
      </c>
      <c r="BJ219" s="4">
        <v>4</v>
      </c>
      <c r="BK219" s="4">
        <v>4</v>
      </c>
      <c r="BL219" s="4">
        <v>1</v>
      </c>
      <c r="BM219" s="4">
        <v>2</v>
      </c>
      <c r="BN219" s="4">
        <v>4</v>
      </c>
      <c r="BO219" s="4">
        <v>2</v>
      </c>
      <c r="BP219" s="4">
        <v>1</v>
      </c>
      <c r="BQ219" s="4">
        <v>3</v>
      </c>
      <c r="BR219" s="4">
        <v>2</v>
      </c>
      <c r="BS219" s="4">
        <v>3</v>
      </c>
      <c r="BT219" s="4">
        <v>2</v>
      </c>
      <c r="BU219" s="4">
        <v>2</v>
      </c>
      <c r="BV219" s="4">
        <v>5</v>
      </c>
      <c r="BW219" s="4">
        <v>2</v>
      </c>
      <c r="BX219" s="4">
        <v>3</v>
      </c>
      <c r="BY219" s="4">
        <v>1</v>
      </c>
      <c r="BZ219" s="4">
        <v>5</v>
      </c>
      <c r="CA219" s="4">
        <v>5</v>
      </c>
      <c r="CB219" s="4">
        <v>5</v>
      </c>
    </row>
    <row r="220" spans="1:80" ht="14" x14ac:dyDescent="0.15">
      <c r="A220" s="20" t="str">
        <f t="shared" si="3"/>
        <v>KompetenzBeraterNA[SQ012]</v>
      </c>
      <c r="B220" s="4" t="s">
        <v>241</v>
      </c>
      <c r="C220" s="4">
        <v>3</v>
      </c>
      <c r="D220" s="4">
        <v>5</v>
      </c>
      <c r="E220" s="4">
        <v>2</v>
      </c>
      <c r="F220" s="4">
        <v>2</v>
      </c>
      <c r="G220" s="4">
        <v>3</v>
      </c>
      <c r="H220" s="4">
        <v>2</v>
      </c>
      <c r="I220" s="4">
        <v>3</v>
      </c>
      <c r="J220" s="4">
        <v>2</v>
      </c>
      <c r="K220" s="4">
        <v>3</v>
      </c>
      <c r="L220" s="4">
        <v>3</v>
      </c>
      <c r="M220" s="4">
        <v>2</v>
      </c>
      <c r="N220" s="4">
        <v>3</v>
      </c>
      <c r="O220" s="4">
        <v>2</v>
      </c>
      <c r="P220" s="4">
        <v>3</v>
      </c>
      <c r="Q220" s="4">
        <v>1</v>
      </c>
      <c r="R220" s="4">
        <v>1</v>
      </c>
      <c r="S220" s="4">
        <v>3</v>
      </c>
      <c r="T220" s="4">
        <v>2</v>
      </c>
      <c r="U220" s="4">
        <v>3</v>
      </c>
      <c r="V220" s="4">
        <v>1</v>
      </c>
      <c r="W220" s="4">
        <v>2</v>
      </c>
      <c r="X220" s="4">
        <v>2</v>
      </c>
      <c r="Y220" s="4">
        <v>4</v>
      </c>
      <c r="Z220" s="4">
        <v>2</v>
      </c>
      <c r="AA220" s="4">
        <v>2</v>
      </c>
      <c r="AB220" s="4">
        <v>2</v>
      </c>
      <c r="AC220" s="4">
        <v>2</v>
      </c>
      <c r="AD220" s="4">
        <v>1</v>
      </c>
      <c r="AE220" s="4">
        <v>3</v>
      </c>
      <c r="AF220" s="4">
        <v>2</v>
      </c>
      <c r="AG220" s="4">
        <v>1</v>
      </c>
      <c r="AH220" s="4">
        <v>3</v>
      </c>
      <c r="AI220" s="4">
        <v>2</v>
      </c>
      <c r="AJ220" s="4">
        <v>2</v>
      </c>
      <c r="AK220" s="4">
        <v>2</v>
      </c>
      <c r="AL220" s="4">
        <v>1</v>
      </c>
      <c r="AM220" s="4">
        <v>2</v>
      </c>
      <c r="AN220" s="4">
        <v>1</v>
      </c>
      <c r="AO220" s="4">
        <v>1</v>
      </c>
      <c r="AP220" s="4">
        <v>1</v>
      </c>
      <c r="AQ220" s="4">
        <v>3</v>
      </c>
      <c r="AR220" s="4">
        <v>1</v>
      </c>
      <c r="AS220" s="4">
        <v>1</v>
      </c>
      <c r="AT220" s="4">
        <v>1</v>
      </c>
      <c r="AU220" s="4">
        <v>3</v>
      </c>
      <c r="AV220" s="4">
        <v>3</v>
      </c>
      <c r="AW220" s="4">
        <v>2</v>
      </c>
      <c r="AX220" s="4">
        <v>2</v>
      </c>
      <c r="AY220" s="4">
        <v>2</v>
      </c>
      <c r="AZ220" s="4">
        <v>3</v>
      </c>
      <c r="BA220" s="4">
        <v>2</v>
      </c>
      <c r="BB220" s="4">
        <v>1</v>
      </c>
      <c r="BC220" s="4">
        <v>2</v>
      </c>
      <c r="BD220" s="4">
        <v>2</v>
      </c>
      <c r="BE220" s="4">
        <v>3</v>
      </c>
      <c r="BF220" s="4">
        <v>1</v>
      </c>
      <c r="BG220" s="4">
        <v>1</v>
      </c>
      <c r="BH220" s="4">
        <v>3</v>
      </c>
      <c r="BI220" s="4">
        <v>2</v>
      </c>
      <c r="BJ220" s="4">
        <v>2</v>
      </c>
      <c r="BK220" s="4">
        <v>2</v>
      </c>
      <c r="BL220" s="4">
        <v>1</v>
      </c>
      <c r="BM220" s="4">
        <v>3</v>
      </c>
      <c r="BN220" s="4">
        <v>4</v>
      </c>
      <c r="BO220" s="4">
        <v>1</v>
      </c>
      <c r="BP220" s="4">
        <v>1</v>
      </c>
      <c r="BQ220" s="4">
        <v>1</v>
      </c>
      <c r="BR220" s="4">
        <v>2</v>
      </c>
      <c r="BS220" s="4">
        <v>2</v>
      </c>
      <c r="BT220" s="4">
        <v>1</v>
      </c>
      <c r="BU220" s="4">
        <v>1</v>
      </c>
      <c r="BV220" s="4">
        <v>1</v>
      </c>
      <c r="BW220" s="4">
        <v>1</v>
      </c>
      <c r="BX220" s="4">
        <v>3</v>
      </c>
      <c r="BY220" s="4">
        <v>1</v>
      </c>
      <c r="BZ220" s="4">
        <v>3</v>
      </c>
      <c r="CA220" s="4">
        <v>2</v>
      </c>
      <c r="CB220" s="4">
        <v>1</v>
      </c>
    </row>
    <row r="221" spans="1:80" ht="14" x14ac:dyDescent="0.15">
      <c r="A221" s="20" t="str">
        <f t="shared" si="3"/>
        <v>AttraktivitaetNA[SQ001]</v>
      </c>
      <c r="B221" s="4" t="s">
        <v>1036</v>
      </c>
      <c r="C221" s="4">
        <v>3</v>
      </c>
      <c r="D221" s="4">
        <v>1</v>
      </c>
      <c r="E221" s="4">
        <v>2</v>
      </c>
      <c r="F221" s="4">
        <v>2</v>
      </c>
      <c r="G221" s="4">
        <v>3</v>
      </c>
      <c r="H221" s="4">
        <v>2</v>
      </c>
      <c r="I221" s="4">
        <v>2</v>
      </c>
      <c r="J221" s="4">
        <v>1</v>
      </c>
      <c r="K221" s="4">
        <v>3</v>
      </c>
      <c r="L221" s="4">
        <v>1</v>
      </c>
      <c r="M221" s="4">
        <v>3</v>
      </c>
      <c r="N221" s="4">
        <v>1</v>
      </c>
      <c r="O221" s="4">
        <v>3</v>
      </c>
      <c r="P221" s="4">
        <v>3</v>
      </c>
      <c r="Q221" s="4">
        <v>2</v>
      </c>
      <c r="R221" s="4">
        <v>1</v>
      </c>
      <c r="S221" s="4">
        <v>2</v>
      </c>
      <c r="T221" s="4">
        <v>2</v>
      </c>
      <c r="U221" s="4">
        <v>2</v>
      </c>
      <c r="V221" s="4">
        <v>2</v>
      </c>
      <c r="W221" s="4">
        <v>3</v>
      </c>
      <c r="X221" s="4">
        <v>1</v>
      </c>
      <c r="Y221" s="4">
        <v>4</v>
      </c>
      <c r="Z221" s="4">
        <v>1</v>
      </c>
      <c r="AA221" s="4">
        <v>3</v>
      </c>
      <c r="AB221" s="4">
        <v>1</v>
      </c>
      <c r="AC221" s="4">
        <v>1</v>
      </c>
      <c r="AD221" s="4">
        <v>4</v>
      </c>
      <c r="AE221" s="4">
        <v>1</v>
      </c>
      <c r="AF221" s="4">
        <v>1</v>
      </c>
      <c r="AG221" s="4">
        <v>1</v>
      </c>
      <c r="AH221" s="4">
        <v>2</v>
      </c>
      <c r="AI221" s="4">
        <v>2</v>
      </c>
      <c r="AJ221" s="4">
        <v>1</v>
      </c>
      <c r="AK221" s="4">
        <v>2</v>
      </c>
      <c r="AL221" s="4">
        <v>1</v>
      </c>
      <c r="AM221" s="4">
        <v>2</v>
      </c>
      <c r="AN221" s="4">
        <v>2</v>
      </c>
      <c r="AO221" s="4">
        <v>2</v>
      </c>
      <c r="AP221" s="4">
        <v>1</v>
      </c>
      <c r="AQ221" s="4">
        <v>2</v>
      </c>
      <c r="AR221" s="4">
        <v>1</v>
      </c>
      <c r="AS221" s="4">
        <v>3</v>
      </c>
      <c r="AT221" s="4">
        <v>2</v>
      </c>
      <c r="AU221" s="4">
        <v>1</v>
      </c>
      <c r="AV221" s="4">
        <v>2</v>
      </c>
      <c r="AW221" s="4">
        <v>2</v>
      </c>
      <c r="AX221" s="4">
        <v>1</v>
      </c>
      <c r="AY221" s="4">
        <v>2</v>
      </c>
      <c r="AZ221" s="4">
        <v>1</v>
      </c>
      <c r="BA221" s="4">
        <v>3</v>
      </c>
      <c r="BB221" s="4">
        <v>2</v>
      </c>
      <c r="BC221" s="4">
        <v>2</v>
      </c>
      <c r="BD221" s="4">
        <v>2</v>
      </c>
      <c r="BE221" s="4">
        <v>2</v>
      </c>
      <c r="BF221" s="4">
        <v>1</v>
      </c>
      <c r="BG221" s="4">
        <v>2</v>
      </c>
      <c r="BH221" s="4">
        <v>1</v>
      </c>
      <c r="BI221" s="4">
        <v>2</v>
      </c>
      <c r="BJ221" s="4">
        <v>2</v>
      </c>
      <c r="BK221" s="4">
        <v>2</v>
      </c>
      <c r="BL221" s="4">
        <v>1</v>
      </c>
      <c r="BM221" s="4">
        <v>2</v>
      </c>
      <c r="BN221" s="4">
        <v>3</v>
      </c>
      <c r="BO221" s="4">
        <v>2</v>
      </c>
      <c r="BP221" s="4">
        <v>2</v>
      </c>
      <c r="BQ221" s="4">
        <v>1</v>
      </c>
      <c r="BR221" s="4">
        <v>1</v>
      </c>
      <c r="BS221" s="4">
        <v>2</v>
      </c>
      <c r="BT221" s="4">
        <v>1</v>
      </c>
      <c r="BU221" s="4">
        <v>3</v>
      </c>
      <c r="BV221" s="4">
        <v>2</v>
      </c>
      <c r="BW221" s="4">
        <v>4</v>
      </c>
      <c r="BX221" s="4">
        <v>2</v>
      </c>
      <c r="BY221" s="4">
        <v>1</v>
      </c>
      <c r="BZ221" s="4">
        <v>1</v>
      </c>
      <c r="CA221" s="4">
        <v>2</v>
      </c>
      <c r="CB221" s="4">
        <v>2</v>
      </c>
    </row>
    <row r="222" spans="1:80" ht="14" x14ac:dyDescent="0.15">
      <c r="A222" s="20" t="str">
        <f t="shared" si="3"/>
        <v>AttraktivitaetNA[SQ002]</v>
      </c>
      <c r="B222" s="4" t="s">
        <v>1037</v>
      </c>
      <c r="C222" s="4">
        <v>3</v>
      </c>
      <c r="D222" s="4">
        <v>5</v>
      </c>
      <c r="E222" s="4">
        <v>4</v>
      </c>
      <c r="F222" s="4">
        <v>4</v>
      </c>
      <c r="G222" s="4">
        <v>3</v>
      </c>
      <c r="H222" s="4">
        <v>4</v>
      </c>
      <c r="I222" s="4">
        <v>3</v>
      </c>
      <c r="J222" s="4">
        <v>3</v>
      </c>
      <c r="K222" s="4">
        <v>4</v>
      </c>
      <c r="L222" s="4">
        <v>3</v>
      </c>
      <c r="M222" s="4">
        <v>3</v>
      </c>
      <c r="N222" s="4">
        <v>4</v>
      </c>
      <c r="O222" s="4">
        <v>3</v>
      </c>
      <c r="P222" s="4">
        <v>4</v>
      </c>
      <c r="Q222" s="4">
        <v>4</v>
      </c>
      <c r="R222" s="4">
        <v>4</v>
      </c>
      <c r="S222" s="4">
        <v>3</v>
      </c>
      <c r="T222" s="4">
        <v>3</v>
      </c>
      <c r="U222" s="4">
        <v>4</v>
      </c>
      <c r="V222" s="4">
        <v>4</v>
      </c>
      <c r="W222" s="4">
        <v>3</v>
      </c>
      <c r="X222" s="4">
        <v>4</v>
      </c>
      <c r="Y222" s="4">
        <v>1</v>
      </c>
      <c r="Z222" s="4">
        <v>3</v>
      </c>
      <c r="AA222" s="4">
        <v>3</v>
      </c>
      <c r="AB222" s="4">
        <v>4</v>
      </c>
      <c r="AC222" s="4">
        <v>4</v>
      </c>
      <c r="AD222" s="4">
        <v>3</v>
      </c>
      <c r="AE222" s="4">
        <v>4</v>
      </c>
      <c r="AF222" s="4">
        <v>4</v>
      </c>
      <c r="AG222" s="4">
        <v>5</v>
      </c>
      <c r="AH222" s="4">
        <v>4</v>
      </c>
      <c r="AI222" s="4">
        <v>4</v>
      </c>
      <c r="AJ222" s="4">
        <v>4</v>
      </c>
      <c r="AK222" s="4">
        <v>3</v>
      </c>
      <c r="AL222" s="4">
        <v>3</v>
      </c>
      <c r="AM222" s="4">
        <v>4</v>
      </c>
      <c r="AN222" s="4">
        <v>3</v>
      </c>
      <c r="AO222" s="4">
        <v>4</v>
      </c>
      <c r="AP222" s="4">
        <v>5</v>
      </c>
      <c r="AQ222" s="4">
        <v>3</v>
      </c>
      <c r="AR222" s="4">
        <v>3</v>
      </c>
      <c r="AS222" s="4">
        <v>3</v>
      </c>
      <c r="AT222" s="4">
        <v>3</v>
      </c>
      <c r="AU222" s="4">
        <v>2</v>
      </c>
      <c r="AV222" s="4">
        <v>4</v>
      </c>
      <c r="AW222" s="4">
        <v>3</v>
      </c>
      <c r="AX222" s="4">
        <v>3</v>
      </c>
      <c r="AY222" s="4">
        <v>3</v>
      </c>
      <c r="AZ222" s="4">
        <v>5</v>
      </c>
      <c r="BA222" s="4">
        <v>3</v>
      </c>
      <c r="BB222" s="4">
        <v>3</v>
      </c>
      <c r="BC222" s="4">
        <v>3</v>
      </c>
      <c r="BD222" s="4">
        <v>3</v>
      </c>
      <c r="BE222" s="4">
        <v>4</v>
      </c>
      <c r="BF222" s="4">
        <v>4</v>
      </c>
      <c r="BG222" s="4">
        <v>4</v>
      </c>
      <c r="BH222" s="4">
        <v>2</v>
      </c>
      <c r="BI222" s="4">
        <v>2</v>
      </c>
      <c r="BJ222" s="4">
        <v>3</v>
      </c>
      <c r="BK222" s="4">
        <v>4</v>
      </c>
      <c r="BL222" s="4">
        <v>4</v>
      </c>
      <c r="BM222" s="4">
        <v>3</v>
      </c>
      <c r="BN222" s="4">
        <v>3</v>
      </c>
      <c r="BO222" s="4">
        <v>4</v>
      </c>
      <c r="BP222" s="4">
        <v>4</v>
      </c>
      <c r="BQ222" s="4">
        <v>3</v>
      </c>
      <c r="BR222" s="4">
        <v>3</v>
      </c>
      <c r="BS222" s="4">
        <v>3</v>
      </c>
      <c r="BT222" s="4">
        <v>3</v>
      </c>
      <c r="BU222" s="4">
        <v>4</v>
      </c>
      <c r="BV222" s="4">
        <v>5</v>
      </c>
      <c r="BW222" s="4">
        <v>3</v>
      </c>
      <c r="BX222" s="4">
        <v>3</v>
      </c>
      <c r="BY222" s="4">
        <v>4</v>
      </c>
      <c r="BZ222" s="4">
        <v>3</v>
      </c>
      <c r="CA222" s="4">
        <v>4</v>
      </c>
      <c r="CB222" s="4">
        <v>4</v>
      </c>
    </row>
    <row r="223" spans="1:80" ht="14" x14ac:dyDescent="0.15">
      <c r="A223" s="20" t="str">
        <f t="shared" si="3"/>
        <v>AttraktivitaetNA[SQ003]</v>
      </c>
      <c r="B223" s="4" t="s">
        <v>1038</v>
      </c>
      <c r="C223" s="4">
        <v>3</v>
      </c>
      <c r="D223" s="4">
        <v>1</v>
      </c>
      <c r="E223" s="4">
        <v>2</v>
      </c>
      <c r="F223" s="4">
        <v>5</v>
      </c>
      <c r="G223" s="4">
        <v>2</v>
      </c>
      <c r="H223" s="4">
        <v>1</v>
      </c>
      <c r="I223" s="4">
        <v>2</v>
      </c>
      <c r="J223" s="4">
        <v>1</v>
      </c>
      <c r="K223" s="4">
        <v>4</v>
      </c>
      <c r="L223" s="4">
        <v>1</v>
      </c>
      <c r="M223" s="4">
        <v>2</v>
      </c>
      <c r="N223" s="4">
        <v>1</v>
      </c>
      <c r="O223" s="4">
        <v>2</v>
      </c>
      <c r="P223" s="4">
        <v>1</v>
      </c>
      <c r="Q223" s="4">
        <v>1</v>
      </c>
      <c r="R223" s="4">
        <v>1</v>
      </c>
      <c r="S223" s="4">
        <v>2</v>
      </c>
      <c r="T223" s="4">
        <v>3</v>
      </c>
      <c r="U223" s="4">
        <v>2</v>
      </c>
      <c r="V223" s="4">
        <v>2</v>
      </c>
      <c r="W223" s="4">
        <v>5</v>
      </c>
      <c r="X223" s="4">
        <v>2</v>
      </c>
      <c r="Y223" s="4">
        <v>2</v>
      </c>
      <c r="Z223" s="4">
        <v>4</v>
      </c>
      <c r="AA223" s="4">
        <v>3</v>
      </c>
      <c r="AB223" s="4">
        <v>1</v>
      </c>
      <c r="AC223" s="4">
        <v>1</v>
      </c>
      <c r="AD223" s="4">
        <v>2</v>
      </c>
      <c r="AE223" s="4">
        <v>1</v>
      </c>
      <c r="AF223" s="4">
        <v>1</v>
      </c>
      <c r="AG223" s="4">
        <v>1</v>
      </c>
      <c r="AH223" s="4">
        <v>2</v>
      </c>
      <c r="AI223" s="4">
        <v>2</v>
      </c>
      <c r="AJ223" s="4">
        <v>1</v>
      </c>
      <c r="AK223" s="4">
        <v>2</v>
      </c>
      <c r="AL223" s="4">
        <v>1</v>
      </c>
      <c r="AM223" s="4">
        <v>2</v>
      </c>
      <c r="AN223" s="4">
        <v>1</v>
      </c>
      <c r="AO223" s="4">
        <v>1</v>
      </c>
      <c r="AP223" s="4">
        <v>1</v>
      </c>
      <c r="AQ223" s="4">
        <v>1</v>
      </c>
      <c r="AR223" s="4">
        <v>2</v>
      </c>
      <c r="AS223" s="4">
        <v>3</v>
      </c>
      <c r="AT223" s="4">
        <v>3</v>
      </c>
      <c r="AU223" s="4">
        <v>5</v>
      </c>
      <c r="AV223" s="4">
        <v>2</v>
      </c>
      <c r="AW223" s="4">
        <v>2</v>
      </c>
      <c r="AX223" s="4">
        <v>1</v>
      </c>
      <c r="AY223" s="4">
        <v>2</v>
      </c>
      <c r="AZ223" s="4">
        <v>1</v>
      </c>
      <c r="BA223" s="4">
        <v>4</v>
      </c>
      <c r="BB223" s="4">
        <v>2</v>
      </c>
      <c r="BC223" s="4">
        <v>2</v>
      </c>
      <c r="BD223" s="4">
        <v>4</v>
      </c>
      <c r="BE223" s="4">
        <v>2</v>
      </c>
      <c r="BF223" s="4">
        <v>1</v>
      </c>
      <c r="BG223" s="4">
        <v>2</v>
      </c>
      <c r="BH223" s="4">
        <v>2</v>
      </c>
      <c r="BI223" s="4">
        <v>2</v>
      </c>
      <c r="BJ223" s="4">
        <v>2</v>
      </c>
      <c r="BK223" s="4">
        <v>1</v>
      </c>
      <c r="BL223" s="4">
        <v>1</v>
      </c>
      <c r="BM223" s="4">
        <v>1</v>
      </c>
      <c r="BN223" s="4">
        <v>3</v>
      </c>
      <c r="BO223" s="4">
        <v>1</v>
      </c>
      <c r="BP223" s="4">
        <v>2</v>
      </c>
      <c r="BQ223" s="4">
        <v>2</v>
      </c>
      <c r="BR223" s="4">
        <v>2</v>
      </c>
      <c r="BS223" s="4">
        <v>2</v>
      </c>
      <c r="BT223" s="4">
        <v>2</v>
      </c>
      <c r="BU223" s="4">
        <v>2</v>
      </c>
      <c r="BV223" s="4">
        <v>1</v>
      </c>
      <c r="BW223" s="4">
        <v>2</v>
      </c>
      <c r="BX223" s="4">
        <v>3</v>
      </c>
      <c r="BY223" s="4">
        <v>2</v>
      </c>
      <c r="BZ223" s="4">
        <v>5</v>
      </c>
      <c r="CA223" s="4">
        <v>2</v>
      </c>
      <c r="CB223" s="4">
        <v>2</v>
      </c>
    </row>
    <row r="224" spans="1:80" ht="14" x14ac:dyDescent="0.15">
      <c r="A224" s="20" t="str">
        <f t="shared" si="3"/>
        <v>AttraktivitaetNA[SQ004]</v>
      </c>
      <c r="B224" s="4" t="s">
        <v>1039</v>
      </c>
      <c r="C224" s="4">
        <v>3</v>
      </c>
      <c r="D224" s="4">
        <v>1</v>
      </c>
      <c r="E224" s="4">
        <v>2</v>
      </c>
      <c r="F224" s="4">
        <v>3</v>
      </c>
      <c r="G224" s="4">
        <v>3</v>
      </c>
      <c r="H224" s="4">
        <v>1</v>
      </c>
      <c r="I224" s="4">
        <v>2</v>
      </c>
      <c r="J224" s="4">
        <v>2</v>
      </c>
      <c r="K224" s="4">
        <v>4</v>
      </c>
      <c r="L224" s="4">
        <v>4</v>
      </c>
      <c r="M224" s="4">
        <v>3</v>
      </c>
      <c r="N224" s="4">
        <v>1</v>
      </c>
      <c r="O224" s="4">
        <v>2</v>
      </c>
      <c r="P224" s="4">
        <v>2</v>
      </c>
      <c r="Q224" s="4">
        <v>2</v>
      </c>
      <c r="R224" s="4">
        <v>2</v>
      </c>
      <c r="S224" s="4">
        <v>4</v>
      </c>
      <c r="T224" s="4">
        <v>3</v>
      </c>
      <c r="U224" s="4">
        <v>1</v>
      </c>
      <c r="V224" s="4">
        <v>3</v>
      </c>
      <c r="W224" s="4">
        <v>3</v>
      </c>
      <c r="X224" s="4">
        <v>2</v>
      </c>
      <c r="Y224" s="4">
        <v>4</v>
      </c>
      <c r="Z224" s="4">
        <v>4</v>
      </c>
      <c r="AA224" s="4">
        <v>2</v>
      </c>
      <c r="AB224" s="4">
        <v>2</v>
      </c>
      <c r="AC224" s="4">
        <v>2</v>
      </c>
      <c r="AD224" s="4">
        <v>3</v>
      </c>
      <c r="AE224" s="4">
        <v>2</v>
      </c>
      <c r="AF224" s="4">
        <v>2</v>
      </c>
      <c r="AG224" s="4">
        <v>1</v>
      </c>
      <c r="AH224" s="4">
        <v>2</v>
      </c>
      <c r="AI224" s="4">
        <v>2</v>
      </c>
      <c r="AJ224" s="4">
        <v>2</v>
      </c>
      <c r="AK224" s="4">
        <v>2</v>
      </c>
      <c r="AL224" s="4">
        <v>3</v>
      </c>
      <c r="AM224" s="4">
        <v>3</v>
      </c>
      <c r="AN224" s="4">
        <v>2</v>
      </c>
      <c r="AO224" s="4">
        <v>1</v>
      </c>
      <c r="AP224" s="4">
        <v>2</v>
      </c>
      <c r="AQ224" s="4">
        <v>2</v>
      </c>
      <c r="AR224" s="4">
        <v>3</v>
      </c>
      <c r="AS224" s="4">
        <v>3</v>
      </c>
      <c r="AT224" s="4">
        <v>3</v>
      </c>
      <c r="AU224" s="4">
        <v>4</v>
      </c>
      <c r="AV224" s="4">
        <v>2</v>
      </c>
      <c r="AW224" s="4">
        <v>2</v>
      </c>
      <c r="AX224" s="4">
        <v>3</v>
      </c>
      <c r="AY224" s="4">
        <v>2</v>
      </c>
      <c r="AZ224" s="4">
        <v>1</v>
      </c>
      <c r="BA224" s="4">
        <v>2</v>
      </c>
      <c r="BB224" s="4">
        <v>2</v>
      </c>
      <c r="BC224" s="4">
        <v>2</v>
      </c>
      <c r="BD224" s="4">
        <v>3</v>
      </c>
      <c r="BE224" s="4">
        <v>3</v>
      </c>
      <c r="BF224" s="4">
        <v>2</v>
      </c>
      <c r="BG224" s="4">
        <v>2</v>
      </c>
      <c r="BH224" s="4">
        <v>4</v>
      </c>
      <c r="BI224" s="4">
        <v>3</v>
      </c>
      <c r="BJ224" s="4">
        <v>2</v>
      </c>
      <c r="BK224" s="4">
        <v>1</v>
      </c>
      <c r="BL224" s="4">
        <v>3</v>
      </c>
      <c r="BM224" s="4">
        <v>3</v>
      </c>
      <c r="BN224" s="4">
        <v>3</v>
      </c>
      <c r="BO224" s="4">
        <v>1</v>
      </c>
      <c r="BP224" s="4">
        <v>2</v>
      </c>
      <c r="BQ224" s="4">
        <v>2</v>
      </c>
      <c r="BR224" s="4">
        <v>3</v>
      </c>
      <c r="BS224" s="4">
        <v>3</v>
      </c>
      <c r="BT224" s="4">
        <v>2</v>
      </c>
      <c r="BU224" s="4">
        <v>3</v>
      </c>
      <c r="BV224" s="4">
        <v>1</v>
      </c>
      <c r="BW224" s="4">
        <v>2</v>
      </c>
      <c r="BX224" s="4">
        <v>3</v>
      </c>
      <c r="BY224" s="4">
        <v>2</v>
      </c>
      <c r="BZ224" s="4">
        <v>4</v>
      </c>
      <c r="CA224" s="4">
        <v>3</v>
      </c>
      <c r="CB224" s="4">
        <v>2</v>
      </c>
    </row>
    <row r="225" spans="1:80" ht="14" x14ac:dyDescent="0.15">
      <c r="A225" s="20" t="str">
        <f t="shared" si="3"/>
        <v>AttraktivitaetNA[SQ005]</v>
      </c>
      <c r="B225" s="4" t="s">
        <v>1040</v>
      </c>
      <c r="C225" s="4">
        <v>3</v>
      </c>
      <c r="D225" s="4">
        <v>1</v>
      </c>
      <c r="E225" s="4">
        <v>2</v>
      </c>
      <c r="F225" s="4">
        <v>4</v>
      </c>
      <c r="G225" s="4">
        <v>3</v>
      </c>
      <c r="H225" s="4">
        <v>3</v>
      </c>
      <c r="I225" s="4">
        <v>2</v>
      </c>
      <c r="J225" s="4">
        <v>2</v>
      </c>
      <c r="K225" s="4">
        <v>3</v>
      </c>
      <c r="L225" s="4">
        <v>1</v>
      </c>
      <c r="M225" s="4">
        <v>2</v>
      </c>
      <c r="N225" s="4">
        <v>3</v>
      </c>
      <c r="O225" s="4">
        <v>2</v>
      </c>
      <c r="P225" s="4">
        <v>2</v>
      </c>
      <c r="Q225" s="4">
        <v>3</v>
      </c>
      <c r="R225" s="4">
        <v>2</v>
      </c>
      <c r="S225" s="4">
        <v>2</v>
      </c>
      <c r="T225" s="4">
        <v>3</v>
      </c>
      <c r="U225" s="4">
        <v>1</v>
      </c>
      <c r="V225" s="4">
        <v>2</v>
      </c>
      <c r="W225" s="4">
        <v>3</v>
      </c>
      <c r="X225" s="4">
        <v>1</v>
      </c>
      <c r="Y225" s="4">
        <v>4</v>
      </c>
      <c r="Z225" s="4">
        <v>2</v>
      </c>
      <c r="AA225" s="4">
        <v>2</v>
      </c>
      <c r="AB225" s="4">
        <v>2</v>
      </c>
      <c r="AC225" s="4">
        <v>2</v>
      </c>
      <c r="AD225" s="4">
        <v>4</v>
      </c>
      <c r="AE225" s="4">
        <v>2</v>
      </c>
      <c r="AF225" s="4">
        <v>2</v>
      </c>
      <c r="AG225" s="4">
        <v>2</v>
      </c>
      <c r="AH225" s="4">
        <v>2</v>
      </c>
      <c r="AI225" s="4">
        <v>3</v>
      </c>
      <c r="AJ225" s="4">
        <v>3</v>
      </c>
      <c r="AK225" s="4">
        <v>2</v>
      </c>
      <c r="AL225" s="4">
        <v>1</v>
      </c>
      <c r="AM225" s="4">
        <v>2</v>
      </c>
      <c r="AN225" s="4">
        <v>2</v>
      </c>
      <c r="AO225" s="4">
        <v>2</v>
      </c>
      <c r="AP225" s="4">
        <v>1</v>
      </c>
      <c r="AQ225" s="4">
        <v>3</v>
      </c>
      <c r="AR225" s="4">
        <v>3</v>
      </c>
      <c r="AS225" s="4">
        <v>2</v>
      </c>
      <c r="AT225" s="4">
        <v>1</v>
      </c>
      <c r="AU225" s="4">
        <v>2</v>
      </c>
      <c r="AV225" s="4">
        <v>3</v>
      </c>
      <c r="AW225" s="4">
        <v>3</v>
      </c>
      <c r="AX225" s="4">
        <v>2</v>
      </c>
      <c r="AY225" s="4">
        <v>3</v>
      </c>
      <c r="AZ225" s="4">
        <v>2</v>
      </c>
      <c r="BA225" s="4">
        <v>2</v>
      </c>
      <c r="BB225" s="4">
        <v>3</v>
      </c>
      <c r="BC225" s="4">
        <v>2</v>
      </c>
      <c r="BD225" s="4">
        <v>2</v>
      </c>
      <c r="BE225" s="4">
        <v>2</v>
      </c>
      <c r="BF225" s="4">
        <v>2</v>
      </c>
      <c r="BG225" s="4">
        <v>2</v>
      </c>
      <c r="BH225" s="4">
        <v>2</v>
      </c>
      <c r="BI225" s="4">
        <v>2</v>
      </c>
      <c r="BJ225" s="4">
        <v>2</v>
      </c>
      <c r="BK225" s="4">
        <v>2</v>
      </c>
      <c r="BL225" s="4">
        <v>2</v>
      </c>
      <c r="BM225" s="4">
        <v>3</v>
      </c>
      <c r="BN225" s="4">
        <v>3</v>
      </c>
      <c r="BO225" s="4">
        <v>4</v>
      </c>
      <c r="BP225" s="4">
        <v>2</v>
      </c>
      <c r="BQ225" s="4">
        <v>1</v>
      </c>
      <c r="BR225" s="4">
        <v>2</v>
      </c>
      <c r="BS225" s="4">
        <v>2</v>
      </c>
      <c r="BT225" s="4">
        <v>2</v>
      </c>
      <c r="BU225" s="4">
        <v>2</v>
      </c>
      <c r="BV225" s="4">
        <v>1</v>
      </c>
      <c r="BW225" s="4">
        <v>3</v>
      </c>
      <c r="BX225" s="4">
        <v>2</v>
      </c>
      <c r="BY225" s="4">
        <v>2</v>
      </c>
      <c r="BZ225" s="4">
        <v>1</v>
      </c>
      <c r="CA225" s="4">
        <v>2</v>
      </c>
      <c r="CB225" s="4">
        <v>2</v>
      </c>
    </row>
    <row r="226" spans="1:80" ht="14" x14ac:dyDescent="0.15">
      <c r="A226" s="20" t="str">
        <f t="shared" si="3"/>
        <v>AttraktivitaetNA[SQ006]</v>
      </c>
      <c r="B226" s="4" t="s">
        <v>1041</v>
      </c>
      <c r="C226" s="4">
        <v>3</v>
      </c>
      <c r="D226" s="4">
        <v>5</v>
      </c>
      <c r="E226" s="4">
        <v>4</v>
      </c>
      <c r="F226" s="4">
        <v>4</v>
      </c>
      <c r="G226" s="4">
        <v>4</v>
      </c>
      <c r="H226" s="4">
        <v>5</v>
      </c>
      <c r="I226" s="4">
        <v>3</v>
      </c>
      <c r="J226" s="4">
        <v>4</v>
      </c>
      <c r="K226" s="4">
        <v>4</v>
      </c>
      <c r="L226" s="4">
        <v>3</v>
      </c>
      <c r="M226" s="4">
        <v>3</v>
      </c>
      <c r="N226" s="4">
        <v>5</v>
      </c>
      <c r="O226" s="4">
        <v>4</v>
      </c>
      <c r="P226" s="4">
        <v>4</v>
      </c>
      <c r="Q226" s="4">
        <v>5</v>
      </c>
      <c r="R226" s="4">
        <v>4</v>
      </c>
      <c r="S226" s="4">
        <v>2</v>
      </c>
      <c r="T226" s="4">
        <v>3</v>
      </c>
      <c r="U226" s="4">
        <v>4</v>
      </c>
      <c r="V226" s="4">
        <v>3</v>
      </c>
      <c r="W226" s="4">
        <v>2</v>
      </c>
      <c r="X226" s="4">
        <v>4</v>
      </c>
      <c r="Y226" s="4">
        <v>2</v>
      </c>
      <c r="Z226" s="4">
        <v>4</v>
      </c>
      <c r="AA226" s="4">
        <v>3</v>
      </c>
      <c r="AB226" s="4">
        <v>5</v>
      </c>
      <c r="AC226" s="4">
        <v>4</v>
      </c>
      <c r="AD226" s="4">
        <v>3</v>
      </c>
      <c r="AE226" s="4">
        <v>3</v>
      </c>
      <c r="AF226" s="4">
        <v>4</v>
      </c>
      <c r="AG226" s="4">
        <v>5</v>
      </c>
      <c r="AH226" s="4">
        <v>4</v>
      </c>
      <c r="AI226" s="4">
        <v>4</v>
      </c>
      <c r="AJ226" s="4">
        <v>4</v>
      </c>
      <c r="AK226" s="4">
        <v>4</v>
      </c>
      <c r="AL226" s="4">
        <v>4</v>
      </c>
      <c r="AM226" s="4">
        <v>3</v>
      </c>
      <c r="AN226" s="4">
        <v>4</v>
      </c>
      <c r="AO226" s="4">
        <v>4</v>
      </c>
      <c r="AP226" s="4">
        <v>4</v>
      </c>
      <c r="AQ226" s="4">
        <v>4</v>
      </c>
      <c r="AR226" s="4">
        <v>4</v>
      </c>
      <c r="AS226" s="4">
        <v>3</v>
      </c>
      <c r="AT226" s="4">
        <v>2</v>
      </c>
      <c r="AU226" s="4">
        <v>1</v>
      </c>
      <c r="AV226" s="4">
        <v>4</v>
      </c>
      <c r="AW226" s="4">
        <v>4</v>
      </c>
      <c r="AX226" s="4">
        <v>4</v>
      </c>
      <c r="AY226" s="4">
        <v>4</v>
      </c>
      <c r="AZ226" s="4">
        <v>4</v>
      </c>
      <c r="BA226" s="4">
        <v>4</v>
      </c>
      <c r="BB226" s="4">
        <v>4</v>
      </c>
      <c r="BC226" s="4">
        <v>4</v>
      </c>
      <c r="BD226" s="4">
        <v>2</v>
      </c>
      <c r="BE226" s="4">
        <v>3</v>
      </c>
      <c r="BF226" s="4">
        <v>4</v>
      </c>
      <c r="BG226" s="4">
        <v>4</v>
      </c>
      <c r="BH226" s="4">
        <v>2</v>
      </c>
      <c r="BI226" s="4">
        <v>3</v>
      </c>
      <c r="BJ226" s="4">
        <v>4</v>
      </c>
      <c r="BK226" s="4">
        <v>4</v>
      </c>
      <c r="BL226" s="4">
        <v>3</v>
      </c>
      <c r="BM226" s="4">
        <v>4</v>
      </c>
      <c r="BN226" s="4">
        <v>3</v>
      </c>
      <c r="BO226" s="4">
        <v>4</v>
      </c>
      <c r="BP226" s="4">
        <v>4</v>
      </c>
      <c r="BQ226" s="4">
        <v>3</v>
      </c>
      <c r="BR226" s="4">
        <v>4</v>
      </c>
      <c r="BS226" s="4">
        <v>4</v>
      </c>
      <c r="BT226" s="4">
        <v>4</v>
      </c>
      <c r="BU226" s="4">
        <v>4</v>
      </c>
      <c r="BV226" s="4">
        <v>3</v>
      </c>
      <c r="BW226" s="4">
        <v>4</v>
      </c>
      <c r="BX226" s="4">
        <v>2</v>
      </c>
      <c r="BY226" s="4">
        <v>5</v>
      </c>
      <c r="BZ226" s="4">
        <v>1</v>
      </c>
      <c r="CA226" s="4">
        <v>4</v>
      </c>
      <c r="CB226" s="4">
        <v>3</v>
      </c>
    </row>
    <row r="227" spans="1:80" ht="14" x14ac:dyDescent="0.15">
      <c r="A227" s="20" t="str">
        <f t="shared" si="3"/>
        <v>AttraktivitaetNA[SQ007]</v>
      </c>
      <c r="B227" s="4" t="s">
        <v>1042</v>
      </c>
      <c r="C227" s="4">
        <v>3</v>
      </c>
      <c r="D227" s="4">
        <v>5</v>
      </c>
      <c r="E227" s="4">
        <v>2</v>
      </c>
      <c r="F227" s="4">
        <v>4</v>
      </c>
      <c r="G227" s="4">
        <v>3</v>
      </c>
      <c r="H227" s="4">
        <v>4</v>
      </c>
      <c r="I227" s="4">
        <v>3</v>
      </c>
      <c r="J227" s="4">
        <v>3</v>
      </c>
      <c r="K227" s="4">
        <v>4</v>
      </c>
      <c r="L227" s="4">
        <v>3</v>
      </c>
      <c r="M227" s="4">
        <v>2</v>
      </c>
      <c r="N227" s="4">
        <v>4</v>
      </c>
      <c r="O227" s="4">
        <v>3</v>
      </c>
      <c r="P227" s="4">
        <v>3</v>
      </c>
      <c r="Q227" s="4">
        <v>3</v>
      </c>
      <c r="R227" s="4">
        <v>2</v>
      </c>
      <c r="S227" s="4">
        <v>1</v>
      </c>
      <c r="T227" s="4">
        <v>2</v>
      </c>
      <c r="U227" s="4">
        <v>4</v>
      </c>
      <c r="V227" s="4">
        <v>3</v>
      </c>
      <c r="W227" s="4">
        <v>1</v>
      </c>
      <c r="X227" s="4">
        <v>3</v>
      </c>
      <c r="Y227" s="4">
        <v>2</v>
      </c>
      <c r="Z227" s="4">
        <v>2</v>
      </c>
      <c r="AA227" s="4">
        <v>3</v>
      </c>
      <c r="AB227" s="4">
        <v>4</v>
      </c>
      <c r="AC227" s="4">
        <v>4</v>
      </c>
      <c r="AD227" s="4">
        <v>3</v>
      </c>
      <c r="AE227" s="4">
        <v>3</v>
      </c>
      <c r="AF227" s="4">
        <v>3</v>
      </c>
      <c r="AG227" s="4">
        <v>4</v>
      </c>
      <c r="AH227" s="4">
        <v>3</v>
      </c>
      <c r="AI227" s="4">
        <v>3</v>
      </c>
      <c r="AJ227" s="4">
        <v>4</v>
      </c>
      <c r="AK227" s="4">
        <v>4</v>
      </c>
      <c r="AL227" s="4">
        <v>2</v>
      </c>
      <c r="AM227" s="4">
        <v>4</v>
      </c>
      <c r="AN227" s="4">
        <v>3</v>
      </c>
      <c r="AO227" s="4">
        <v>1</v>
      </c>
      <c r="AP227" s="4">
        <v>4</v>
      </c>
      <c r="AQ227" s="4">
        <v>2</v>
      </c>
      <c r="AR227" s="4">
        <v>3</v>
      </c>
      <c r="AS227" s="4">
        <v>2</v>
      </c>
      <c r="AT227" s="4">
        <v>1</v>
      </c>
      <c r="AU227" s="4">
        <v>1</v>
      </c>
      <c r="AV227" s="4">
        <v>3</v>
      </c>
      <c r="AW227" s="4">
        <v>3</v>
      </c>
      <c r="AX227" s="4">
        <v>2</v>
      </c>
      <c r="AY227" s="4">
        <v>3</v>
      </c>
      <c r="AZ227" s="4">
        <v>4</v>
      </c>
      <c r="BA227" s="4">
        <v>4</v>
      </c>
      <c r="BB227" s="4">
        <v>3</v>
      </c>
      <c r="BC227" s="4">
        <v>4</v>
      </c>
      <c r="BD227" s="4">
        <v>3</v>
      </c>
      <c r="BE227" s="4">
        <v>3</v>
      </c>
      <c r="BF227" s="4">
        <v>4</v>
      </c>
      <c r="BG227" s="4">
        <v>2</v>
      </c>
      <c r="BH227" s="4">
        <v>2</v>
      </c>
      <c r="BI227" s="4">
        <v>3</v>
      </c>
      <c r="BJ227" s="4">
        <v>4</v>
      </c>
      <c r="BK227" s="4">
        <v>4</v>
      </c>
      <c r="BL227" s="4">
        <v>3</v>
      </c>
      <c r="BM227" s="4">
        <v>2</v>
      </c>
      <c r="BN227" s="4">
        <v>3</v>
      </c>
      <c r="BO227" s="4">
        <v>3</v>
      </c>
      <c r="BP227" s="4">
        <v>3</v>
      </c>
      <c r="BQ227" s="4">
        <v>2</v>
      </c>
      <c r="BR227" s="4">
        <v>3</v>
      </c>
      <c r="BS227" s="4">
        <v>3</v>
      </c>
      <c r="BT227" s="4">
        <v>4</v>
      </c>
      <c r="BU227" s="4">
        <v>3</v>
      </c>
      <c r="BV227" s="4">
        <v>5</v>
      </c>
      <c r="BW227" s="4">
        <v>4</v>
      </c>
      <c r="BX227" s="4">
        <v>1</v>
      </c>
      <c r="BY227" s="4">
        <v>3</v>
      </c>
      <c r="BZ227" s="4">
        <v>1</v>
      </c>
      <c r="CA227" s="4">
        <v>4</v>
      </c>
      <c r="CB227" s="4">
        <v>3</v>
      </c>
    </row>
    <row r="228" spans="1:80" ht="14" x14ac:dyDescent="0.15">
      <c r="A228" s="20" t="str">
        <f t="shared" si="3"/>
        <v>AttraktivitaetNA[SQ008]</v>
      </c>
      <c r="B228" s="4" t="s">
        <v>1043</v>
      </c>
      <c r="C228" s="4">
        <v>3</v>
      </c>
      <c r="D228" s="4">
        <v>1</v>
      </c>
      <c r="E228" s="4">
        <v>2</v>
      </c>
      <c r="F228" s="4">
        <v>2</v>
      </c>
      <c r="G228" s="4">
        <v>3</v>
      </c>
      <c r="H228" s="4">
        <v>1</v>
      </c>
      <c r="I228" s="4">
        <v>3</v>
      </c>
      <c r="J228" s="4">
        <v>1</v>
      </c>
      <c r="K228" s="4">
        <v>4</v>
      </c>
      <c r="L228" s="4">
        <v>3</v>
      </c>
      <c r="M228" s="4">
        <v>3</v>
      </c>
      <c r="N228" s="4">
        <v>1</v>
      </c>
      <c r="O228" s="4">
        <v>2</v>
      </c>
      <c r="P228" s="4">
        <v>2</v>
      </c>
      <c r="Q228" s="4">
        <v>1</v>
      </c>
      <c r="R228" s="4">
        <v>2</v>
      </c>
      <c r="S228" s="4">
        <v>3</v>
      </c>
      <c r="T228" s="4">
        <v>3</v>
      </c>
      <c r="U228" s="4">
        <v>2</v>
      </c>
      <c r="V228" s="4">
        <v>2</v>
      </c>
      <c r="W228" s="4">
        <v>2</v>
      </c>
      <c r="X228" s="4">
        <v>2</v>
      </c>
      <c r="Y228" s="4">
        <v>4</v>
      </c>
      <c r="Z228" s="4">
        <v>3</v>
      </c>
      <c r="AA228" s="4">
        <v>3</v>
      </c>
      <c r="AB228" s="4">
        <v>1</v>
      </c>
      <c r="AC228" s="4">
        <v>2</v>
      </c>
      <c r="AD228" s="4">
        <v>2</v>
      </c>
      <c r="AE228" s="4">
        <v>2</v>
      </c>
      <c r="AF228" s="4">
        <v>2</v>
      </c>
      <c r="AG228" s="4">
        <v>1</v>
      </c>
      <c r="AH228" s="4">
        <v>2</v>
      </c>
      <c r="AI228" s="4">
        <v>2</v>
      </c>
      <c r="AJ228" s="4">
        <v>1</v>
      </c>
      <c r="AK228" s="4">
        <v>2</v>
      </c>
      <c r="AL228" s="4">
        <v>1</v>
      </c>
      <c r="AM228" s="4">
        <v>2</v>
      </c>
      <c r="AN228" s="4">
        <v>2</v>
      </c>
      <c r="AO228" s="4">
        <v>1</v>
      </c>
      <c r="AP228" s="4">
        <v>2</v>
      </c>
      <c r="AQ228" s="4">
        <v>1</v>
      </c>
      <c r="AR228" s="4">
        <v>1</v>
      </c>
      <c r="AS228" s="4">
        <v>2</v>
      </c>
      <c r="AT228" s="4">
        <v>4</v>
      </c>
      <c r="AU228" s="4">
        <v>5</v>
      </c>
      <c r="AV228" s="4">
        <v>2</v>
      </c>
      <c r="AW228" s="4">
        <v>2</v>
      </c>
      <c r="AX228" s="4">
        <v>2</v>
      </c>
      <c r="AY228" s="4">
        <v>2</v>
      </c>
      <c r="AZ228" s="4">
        <v>2</v>
      </c>
      <c r="BA228" s="4">
        <v>2</v>
      </c>
      <c r="BB228" s="4">
        <v>2</v>
      </c>
      <c r="BC228" s="4">
        <v>2</v>
      </c>
      <c r="BD228" s="4">
        <v>3</v>
      </c>
      <c r="BE228" s="4">
        <v>3</v>
      </c>
      <c r="BF228" s="4">
        <v>1</v>
      </c>
      <c r="BG228" s="4">
        <v>2</v>
      </c>
      <c r="BH228" s="4">
        <v>3</v>
      </c>
      <c r="BI228" s="4">
        <v>2</v>
      </c>
      <c r="BJ228" s="4">
        <v>2</v>
      </c>
      <c r="BK228" s="4">
        <v>1</v>
      </c>
      <c r="BL228" s="4">
        <v>1</v>
      </c>
      <c r="BM228" s="4">
        <v>2</v>
      </c>
      <c r="BN228" s="4">
        <v>3</v>
      </c>
      <c r="BO228" s="4">
        <v>1</v>
      </c>
      <c r="BP228" s="4">
        <v>2</v>
      </c>
      <c r="BQ228" s="4">
        <v>3</v>
      </c>
      <c r="BR228" s="4">
        <v>2</v>
      </c>
      <c r="BS228" s="4">
        <v>2</v>
      </c>
      <c r="BT228" s="4">
        <v>2</v>
      </c>
      <c r="BU228" s="4">
        <v>2</v>
      </c>
      <c r="BV228" s="4">
        <v>1</v>
      </c>
      <c r="BW228" s="4">
        <v>3</v>
      </c>
      <c r="BX228" s="4">
        <v>4</v>
      </c>
      <c r="BY228" s="4">
        <v>1</v>
      </c>
      <c r="BZ228" s="4">
        <v>5</v>
      </c>
      <c r="CA228" s="4">
        <v>2</v>
      </c>
      <c r="CB228" s="4">
        <v>2</v>
      </c>
    </row>
    <row r="229" spans="1:80" ht="14" x14ac:dyDescent="0.15">
      <c r="A229" s="20" t="str">
        <f t="shared" si="3"/>
        <v>AttraktivitaetNA[SQ009]</v>
      </c>
      <c r="B229" s="4" t="s">
        <v>1044</v>
      </c>
      <c r="C229" s="4">
        <v>3</v>
      </c>
      <c r="D229" s="4">
        <v>5</v>
      </c>
      <c r="E229" s="4">
        <v>4</v>
      </c>
      <c r="F229" s="4">
        <v>3</v>
      </c>
      <c r="G229" s="4">
        <v>3</v>
      </c>
      <c r="H229" s="4">
        <v>5</v>
      </c>
      <c r="I229" s="4">
        <v>4</v>
      </c>
      <c r="J229" s="4">
        <v>5</v>
      </c>
      <c r="K229" s="4">
        <v>4</v>
      </c>
      <c r="L229" s="4">
        <v>5</v>
      </c>
      <c r="M229" s="4">
        <v>5</v>
      </c>
      <c r="N229" s="4">
        <v>5</v>
      </c>
      <c r="O229" s="4">
        <v>4</v>
      </c>
      <c r="P229" s="4">
        <v>4</v>
      </c>
      <c r="Q229" s="4">
        <v>5</v>
      </c>
      <c r="R229" s="4">
        <v>4</v>
      </c>
      <c r="S229" s="4">
        <v>4</v>
      </c>
      <c r="T229" s="4">
        <v>4</v>
      </c>
      <c r="U229" s="4">
        <v>4</v>
      </c>
      <c r="V229" s="4">
        <v>4</v>
      </c>
      <c r="W229" s="4">
        <v>4</v>
      </c>
      <c r="X229" s="4">
        <v>4</v>
      </c>
      <c r="Y229" s="4">
        <v>2</v>
      </c>
      <c r="Z229" s="4">
        <v>4</v>
      </c>
      <c r="AA229" s="4">
        <v>3</v>
      </c>
      <c r="AB229" s="4">
        <v>5</v>
      </c>
      <c r="AC229" s="4">
        <v>3</v>
      </c>
      <c r="AD229" s="4">
        <v>5</v>
      </c>
      <c r="AE229" s="4">
        <v>5</v>
      </c>
      <c r="AF229" s="4">
        <v>4</v>
      </c>
      <c r="AG229" s="4">
        <v>5</v>
      </c>
      <c r="AH229" s="4">
        <v>4</v>
      </c>
      <c r="AI229" s="4">
        <v>4</v>
      </c>
      <c r="AJ229" s="4">
        <v>5</v>
      </c>
      <c r="AK229" s="4">
        <v>3</v>
      </c>
      <c r="AL229" s="4">
        <v>4</v>
      </c>
      <c r="AM229" s="4">
        <v>4</v>
      </c>
      <c r="AN229" s="4">
        <v>5</v>
      </c>
      <c r="AO229" s="4">
        <v>5</v>
      </c>
      <c r="AP229" s="4">
        <v>5</v>
      </c>
      <c r="AQ229" s="4">
        <v>5</v>
      </c>
      <c r="AR229" s="4">
        <v>5</v>
      </c>
      <c r="AS229" s="4">
        <v>4</v>
      </c>
      <c r="AT229" s="4">
        <v>3</v>
      </c>
      <c r="AU229" s="4">
        <v>4</v>
      </c>
      <c r="AV229" s="4">
        <v>4</v>
      </c>
      <c r="AW229" s="4">
        <v>4</v>
      </c>
      <c r="AX229" s="4">
        <v>4</v>
      </c>
      <c r="AY229" s="4">
        <v>3</v>
      </c>
      <c r="AZ229" s="4">
        <v>5</v>
      </c>
      <c r="BA229" s="4">
        <v>4</v>
      </c>
      <c r="BB229" s="4">
        <v>4</v>
      </c>
      <c r="BC229" s="4">
        <v>4</v>
      </c>
      <c r="BD229" s="4">
        <v>4</v>
      </c>
      <c r="BE229" s="4">
        <v>3</v>
      </c>
      <c r="BF229" s="4">
        <v>5</v>
      </c>
      <c r="BG229" s="4">
        <v>2</v>
      </c>
      <c r="BH229" s="4">
        <v>4</v>
      </c>
      <c r="BI229" s="4">
        <v>4</v>
      </c>
      <c r="BJ229" s="4">
        <v>4</v>
      </c>
      <c r="BK229" s="4">
        <v>5</v>
      </c>
      <c r="BL229" s="4">
        <v>5</v>
      </c>
      <c r="BM229" s="4">
        <v>4</v>
      </c>
      <c r="BN229" s="4">
        <v>3</v>
      </c>
      <c r="BO229" s="4">
        <v>5</v>
      </c>
      <c r="BP229" s="4">
        <v>4</v>
      </c>
      <c r="BQ229" s="4">
        <v>4</v>
      </c>
      <c r="BR229" s="4">
        <v>5</v>
      </c>
      <c r="BS229" s="4">
        <v>5</v>
      </c>
      <c r="BT229" s="4">
        <v>4</v>
      </c>
      <c r="BU229" s="4">
        <v>4</v>
      </c>
      <c r="BV229" s="4">
        <v>5</v>
      </c>
      <c r="BW229" s="4">
        <v>2</v>
      </c>
      <c r="BX229" s="4">
        <v>4</v>
      </c>
      <c r="BY229" s="4">
        <v>5</v>
      </c>
      <c r="BZ229" s="4">
        <v>3</v>
      </c>
      <c r="CA229" s="4">
        <v>4</v>
      </c>
      <c r="CB229" s="4">
        <v>4</v>
      </c>
    </row>
    <row r="230" spans="1:80" ht="14" x14ac:dyDescent="0.15">
      <c r="A230" s="20" t="str">
        <f t="shared" si="3"/>
        <v>AttraktivitaetNA[SQ010]</v>
      </c>
      <c r="B230" s="4" t="s">
        <v>1045</v>
      </c>
      <c r="C230" s="4">
        <v>3</v>
      </c>
      <c r="D230" s="4">
        <v>5</v>
      </c>
      <c r="E230" s="4">
        <v>3</v>
      </c>
      <c r="F230" s="4">
        <v>4</v>
      </c>
      <c r="G230" s="4">
        <v>3</v>
      </c>
      <c r="H230" s="4">
        <v>4</v>
      </c>
      <c r="I230" s="4">
        <v>2</v>
      </c>
      <c r="J230" s="4">
        <v>2</v>
      </c>
      <c r="K230" s="4">
        <v>4</v>
      </c>
      <c r="L230" s="4">
        <v>3</v>
      </c>
      <c r="M230" s="4">
        <v>4</v>
      </c>
      <c r="N230" s="4">
        <v>3</v>
      </c>
      <c r="O230" s="4">
        <v>3</v>
      </c>
      <c r="P230" s="4">
        <v>3</v>
      </c>
      <c r="Q230" s="4">
        <v>4</v>
      </c>
      <c r="R230" s="4">
        <v>4</v>
      </c>
      <c r="S230" s="4">
        <v>2</v>
      </c>
      <c r="T230" s="4">
        <v>3</v>
      </c>
      <c r="U230" s="4">
        <v>4</v>
      </c>
      <c r="V230" s="4">
        <v>4</v>
      </c>
      <c r="W230" s="4">
        <v>1</v>
      </c>
      <c r="X230" s="4">
        <v>3</v>
      </c>
      <c r="Y230" s="4">
        <v>2</v>
      </c>
      <c r="Z230" s="4">
        <v>2</v>
      </c>
      <c r="AA230" s="4">
        <v>3</v>
      </c>
      <c r="AB230" s="4">
        <v>4</v>
      </c>
      <c r="AC230" s="4">
        <v>3</v>
      </c>
      <c r="AD230" s="4">
        <v>3</v>
      </c>
      <c r="AE230" s="4">
        <v>2</v>
      </c>
      <c r="AF230" s="4">
        <v>3</v>
      </c>
      <c r="AG230" s="4">
        <v>3</v>
      </c>
      <c r="AH230" s="4">
        <v>3</v>
      </c>
      <c r="AI230" s="4">
        <v>3</v>
      </c>
      <c r="AJ230" s="4">
        <v>4</v>
      </c>
      <c r="AK230" s="4">
        <v>3</v>
      </c>
      <c r="AL230" s="4">
        <v>3</v>
      </c>
      <c r="AM230" s="4">
        <v>3</v>
      </c>
      <c r="AN230" s="4">
        <v>3</v>
      </c>
      <c r="AO230" s="4">
        <v>3</v>
      </c>
      <c r="AP230" s="4">
        <v>3</v>
      </c>
      <c r="AQ230" s="4">
        <v>3</v>
      </c>
      <c r="AR230" s="4">
        <v>3</v>
      </c>
      <c r="AS230" s="4">
        <v>4</v>
      </c>
      <c r="AT230" s="4">
        <v>1</v>
      </c>
      <c r="AU230" s="4">
        <v>2</v>
      </c>
      <c r="AV230" s="4">
        <v>4</v>
      </c>
      <c r="AW230" s="4">
        <v>4</v>
      </c>
      <c r="AX230" s="4">
        <v>3</v>
      </c>
      <c r="AY230" s="4">
        <v>3</v>
      </c>
      <c r="AZ230" s="4">
        <v>4</v>
      </c>
      <c r="BA230" s="4">
        <v>4</v>
      </c>
      <c r="BB230" s="4">
        <v>3</v>
      </c>
      <c r="BC230" s="4">
        <v>3</v>
      </c>
      <c r="BD230" s="4">
        <v>3</v>
      </c>
      <c r="BE230" s="4">
        <v>3</v>
      </c>
      <c r="BF230" s="4">
        <v>4</v>
      </c>
      <c r="BG230" s="4">
        <v>2</v>
      </c>
      <c r="BH230" s="4">
        <v>2</v>
      </c>
      <c r="BI230" s="4">
        <v>3</v>
      </c>
      <c r="BJ230" s="4">
        <v>4</v>
      </c>
      <c r="BK230" s="4">
        <v>2</v>
      </c>
      <c r="BL230" s="4">
        <v>3</v>
      </c>
      <c r="BM230" s="4">
        <v>2</v>
      </c>
      <c r="BN230" s="4">
        <v>3</v>
      </c>
      <c r="BO230" s="4">
        <v>4</v>
      </c>
      <c r="BP230" s="4">
        <v>2</v>
      </c>
      <c r="BQ230" s="4">
        <v>2</v>
      </c>
      <c r="BR230" s="4">
        <v>3</v>
      </c>
      <c r="BS230" s="4">
        <v>3</v>
      </c>
      <c r="BT230" s="4">
        <v>3</v>
      </c>
      <c r="BU230" s="4">
        <v>3</v>
      </c>
      <c r="BV230" s="4">
        <v>3</v>
      </c>
      <c r="BW230" s="4">
        <v>3</v>
      </c>
      <c r="BX230" s="4">
        <v>1</v>
      </c>
      <c r="BY230" s="4">
        <v>4</v>
      </c>
      <c r="BZ230" s="4">
        <v>1</v>
      </c>
      <c r="CA230" s="4">
        <v>3</v>
      </c>
      <c r="CB230" s="4">
        <v>3</v>
      </c>
    </row>
    <row r="231" spans="1:80" ht="14" x14ac:dyDescent="0.15">
      <c r="A231" s="20" t="str">
        <f t="shared" si="3"/>
        <v>NetPromoterScoreNA[SQ001]</v>
      </c>
      <c r="B231" s="4" t="s">
        <v>1046</v>
      </c>
      <c r="C231" s="4">
        <v>7</v>
      </c>
      <c r="D231" s="4">
        <v>10</v>
      </c>
      <c r="E231" s="4">
        <v>8</v>
      </c>
      <c r="F231" s="4">
        <v>1</v>
      </c>
      <c r="G231" s="4">
        <v>4</v>
      </c>
      <c r="H231" s="4">
        <v>8</v>
      </c>
      <c r="I231" s="4">
        <v>5</v>
      </c>
      <c r="J231" s="4">
        <v>7</v>
      </c>
      <c r="K231" s="4">
        <v>5</v>
      </c>
      <c r="L231" s="4">
        <v>2</v>
      </c>
      <c r="M231" s="4">
        <v>5</v>
      </c>
      <c r="N231" s="4">
        <v>10</v>
      </c>
      <c r="O231" s="4">
        <v>5</v>
      </c>
      <c r="P231" s="4">
        <v>7</v>
      </c>
      <c r="Q231" s="4">
        <v>9</v>
      </c>
      <c r="R231" s="4">
        <v>6</v>
      </c>
      <c r="S231" s="4">
        <v>4</v>
      </c>
      <c r="T231" s="4">
        <v>6</v>
      </c>
      <c r="U231" s="4">
        <v>7</v>
      </c>
      <c r="V231" s="4">
        <v>8</v>
      </c>
      <c r="W231" s="4">
        <v>1</v>
      </c>
      <c r="X231" s="4">
        <v>9</v>
      </c>
      <c r="Y231" s="4">
        <v>6</v>
      </c>
      <c r="Z231" s="4">
        <v>1</v>
      </c>
      <c r="AA231" s="4">
        <v>7</v>
      </c>
      <c r="AB231" s="4">
        <v>9</v>
      </c>
      <c r="AC231" s="4">
        <v>4</v>
      </c>
      <c r="AD231" s="4">
        <v>8</v>
      </c>
      <c r="AE231" s="4">
        <v>6</v>
      </c>
      <c r="AF231" s="4">
        <v>7</v>
      </c>
      <c r="AG231" s="4">
        <v>10</v>
      </c>
      <c r="AH231" s="4">
        <v>8</v>
      </c>
      <c r="AI231" s="4">
        <v>6</v>
      </c>
      <c r="AJ231" s="4">
        <v>9</v>
      </c>
      <c r="AK231" s="4">
        <v>6</v>
      </c>
      <c r="AL231" s="4">
        <v>7</v>
      </c>
      <c r="AM231" s="4">
        <v>7</v>
      </c>
      <c r="AN231" s="4">
        <v>7</v>
      </c>
      <c r="AO231" s="4">
        <v>6</v>
      </c>
      <c r="AP231" s="4">
        <v>10</v>
      </c>
      <c r="AQ231" s="4">
        <v>8</v>
      </c>
      <c r="AR231" s="4">
        <v>9</v>
      </c>
      <c r="AS231" s="4">
        <v>6</v>
      </c>
      <c r="AT231" s="4">
        <v>5</v>
      </c>
      <c r="AU231" s="4">
        <v>1</v>
      </c>
      <c r="AV231" s="4">
        <v>7</v>
      </c>
      <c r="AW231" s="4">
        <v>6</v>
      </c>
      <c r="AX231" s="4">
        <v>7</v>
      </c>
      <c r="AY231" s="4">
        <v>8</v>
      </c>
      <c r="AZ231" s="4">
        <v>7</v>
      </c>
      <c r="BA231" s="4">
        <v>8</v>
      </c>
      <c r="BB231" s="4">
        <v>9</v>
      </c>
      <c r="BC231" s="4">
        <v>8</v>
      </c>
      <c r="BD231" s="4">
        <v>1</v>
      </c>
      <c r="BE231" s="4">
        <v>4</v>
      </c>
      <c r="BF231" s="4">
        <v>9</v>
      </c>
      <c r="BG231" s="4">
        <v>4</v>
      </c>
      <c r="BH231" s="4">
        <v>2</v>
      </c>
      <c r="BI231" s="4">
        <v>8</v>
      </c>
      <c r="BJ231" s="4">
        <v>7</v>
      </c>
      <c r="BK231" s="4">
        <v>8</v>
      </c>
      <c r="BL231" s="4">
        <v>8</v>
      </c>
      <c r="BM231" s="4">
        <v>5</v>
      </c>
      <c r="BN231" s="4">
        <v>7</v>
      </c>
      <c r="BO231" s="4">
        <v>9</v>
      </c>
      <c r="BP231" s="4">
        <v>3</v>
      </c>
      <c r="BQ231" s="4">
        <v>3</v>
      </c>
      <c r="BR231" s="4">
        <v>8</v>
      </c>
      <c r="BS231" s="4">
        <v>7</v>
      </c>
      <c r="BT231" s="4">
        <v>8</v>
      </c>
      <c r="BU231" s="4">
        <v>7</v>
      </c>
      <c r="BV231" s="4">
        <v>10</v>
      </c>
      <c r="BW231" s="4">
        <v>5</v>
      </c>
      <c r="BX231" s="4">
        <v>1</v>
      </c>
      <c r="BY231" s="4">
        <v>8</v>
      </c>
      <c r="BZ231" s="4">
        <v>1</v>
      </c>
      <c r="CA231" s="4">
        <v>9</v>
      </c>
      <c r="CB231" s="4">
        <v>9</v>
      </c>
    </row>
    <row r="232" spans="1:80" ht="14" x14ac:dyDescent="0.15">
      <c r="A232" s="20" t="str">
        <f t="shared" si="3"/>
        <v>OpenQuestionNA</v>
      </c>
      <c r="B232" s="4" t="s">
        <v>14</v>
      </c>
      <c r="E232" s="4" t="s">
        <v>1209</v>
      </c>
      <c r="H232" s="4" t="s">
        <v>1210</v>
      </c>
      <c r="M232" s="4" t="s">
        <v>1211</v>
      </c>
      <c r="Q232" s="4" t="s">
        <v>1212</v>
      </c>
      <c r="W232" s="4" t="s">
        <v>1213</v>
      </c>
      <c r="AA232" s="4" t="s">
        <v>1214</v>
      </c>
      <c r="AD232" s="4" t="s">
        <v>1215</v>
      </c>
      <c r="AF232" s="4" t="s">
        <v>1216</v>
      </c>
      <c r="AN232" s="4" t="s">
        <v>1390</v>
      </c>
      <c r="AP232" s="4" t="s">
        <v>1391</v>
      </c>
      <c r="AT232" s="4" t="s">
        <v>1392</v>
      </c>
      <c r="BJ232" s="4" t="s">
        <v>1393</v>
      </c>
      <c r="BK232" s="4" t="s">
        <v>1509</v>
      </c>
      <c r="BL232" s="4" t="s">
        <v>1510</v>
      </c>
      <c r="BT232" s="4" t="s">
        <v>1511</v>
      </c>
      <c r="BV232" s="4" t="s">
        <v>1512</v>
      </c>
      <c r="BW232" s="4" t="s">
        <v>1513</v>
      </c>
    </row>
    <row r="233" spans="1:80" ht="14" x14ac:dyDescent="0.15">
      <c r="A233" s="20" t="str">
        <f t="shared" si="3"/>
        <v>VideoPhase1WA</v>
      </c>
      <c r="B233" s="4" t="s">
        <v>1218</v>
      </c>
    </row>
    <row r="234" spans="1:80" ht="14" x14ac:dyDescent="0.15">
      <c r="A234" s="20" t="str">
        <f t="shared" si="3"/>
        <v>UserEngagement1aWA[SQ002]</v>
      </c>
      <c r="B234" s="4" t="s">
        <v>803</v>
      </c>
      <c r="C234" s="4">
        <v>1</v>
      </c>
      <c r="D234" s="4">
        <v>2</v>
      </c>
      <c r="E234" s="4">
        <v>0</v>
      </c>
      <c r="F234" s="4">
        <v>1</v>
      </c>
      <c r="G234" s="4">
        <v>0</v>
      </c>
      <c r="H234" s="4">
        <v>1</v>
      </c>
      <c r="I234" s="4">
        <v>-1</v>
      </c>
      <c r="J234" s="4">
        <v>0</v>
      </c>
      <c r="K234" s="4">
        <v>2</v>
      </c>
      <c r="L234" s="4">
        <v>0</v>
      </c>
      <c r="M234" s="4">
        <v>1</v>
      </c>
      <c r="N234" s="4">
        <v>1</v>
      </c>
      <c r="O234" s="4">
        <v>2</v>
      </c>
      <c r="P234" s="4">
        <v>-1</v>
      </c>
      <c r="Q234" s="4">
        <v>-1</v>
      </c>
      <c r="R234" s="4">
        <v>1</v>
      </c>
      <c r="S234" s="4">
        <v>-1</v>
      </c>
      <c r="T234" s="4">
        <v>1</v>
      </c>
      <c r="U234" s="4">
        <v>0</v>
      </c>
      <c r="V234" s="4">
        <v>1</v>
      </c>
      <c r="W234" s="4">
        <v>1</v>
      </c>
      <c r="X234" s="4">
        <v>1</v>
      </c>
      <c r="Y234" s="4">
        <v>-2</v>
      </c>
      <c r="Z234" s="4">
        <v>-1</v>
      </c>
      <c r="AA234" s="4">
        <v>1</v>
      </c>
      <c r="AB234" s="4">
        <v>0</v>
      </c>
      <c r="AC234" s="4">
        <v>1</v>
      </c>
      <c r="AD234" s="4">
        <v>-1</v>
      </c>
      <c r="AE234" s="4">
        <v>-1</v>
      </c>
      <c r="AF234" s="4">
        <v>0</v>
      </c>
      <c r="AG234" s="4">
        <v>0</v>
      </c>
      <c r="AH234" s="4">
        <v>1</v>
      </c>
      <c r="AI234" s="4">
        <v>-2</v>
      </c>
      <c r="AJ234" s="4">
        <v>-2</v>
      </c>
      <c r="AK234" s="4">
        <v>1</v>
      </c>
      <c r="AL234" s="4">
        <v>1</v>
      </c>
      <c r="AM234" s="4">
        <v>1</v>
      </c>
      <c r="AN234" s="4">
        <v>1</v>
      </c>
      <c r="AO234" s="4">
        <v>0</v>
      </c>
      <c r="AP234" s="4">
        <v>1</v>
      </c>
      <c r="AQ234" s="4">
        <v>0</v>
      </c>
      <c r="AR234" s="4">
        <v>-1</v>
      </c>
      <c r="AS234" s="4">
        <v>-2</v>
      </c>
      <c r="AT234" s="4">
        <v>0</v>
      </c>
      <c r="AU234" s="4">
        <v>-2</v>
      </c>
      <c r="AV234" s="4">
        <v>1</v>
      </c>
      <c r="AW234" s="4">
        <v>0</v>
      </c>
      <c r="AX234" s="4">
        <v>1</v>
      </c>
      <c r="AY234" s="4">
        <v>1</v>
      </c>
      <c r="AZ234" s="4">
        <v>0</v>
      </c>
      <c r="BA234" s="4">
        <v>2</v>
      </c>
      <c r="BB234" s="4">
        <v>0</v>
      </c>
      <c r="BC234" s="4">
        <v>0</v>
      </c>
      <c r="BD234" s="4">
        <v>0</v>
      </c>
      <c r="BE234" s="4">
        <v>1</v>
      </c>
      <c r="BF234" s="4">
        <v>1</v>
      </c>
      <c r="BG234" s="4">
        <v>-1</v>
      </c>
      <c r="BH234" s="4">
        <v>1</v>
      </c>
      <c r="BI234" s="4">
        <v>-2</v>
      </c>
      <c r="BJ234" s="4">
        <v>1</v>
      </c>
      <c r="BK234" s="4">
        <v>1</v>
      </c>
      <c r="BL234" s="4">
        <v>-2</v>
      </c>
      <c r="BM234" s="4">
        <v>-1</v>
      </c>
      <c r="BN234" s="4">
        <v>1</v>
      </c>
      <c r="BO234" s="4">
        <v>-1</v>
      </c>
      <c r="BP234" s="4">
        <v>1</v>
      </c>
      <c r="BQ234" s="4">
        <v>1</v>
      </c>
      <c r="BR234" s="4">
        <v>-2</v>
      </c>
      <c r="BS234" s="4">
        <v>0</v>
      </c>
      <c r="BT234" s="4">
        <v>0</v>
      </c>
      <c r="BU234" s="4">
        <v>2</v>
      </c>
      <c r="BV234" s="4">
        <v>-2</v>
      </c>
      <c r="BW234" s="4">
        <v>1</v>
      </c>
      <c r="BX234" s="4">
        <v>0</v>
      </c>
      <c r="BY234" s="4">
        <v>2</v>
      </c>
      <c r="BZ234" s="4">
        <v>-2</v>
      </c>
      <c r="CA234" s="4">
        <v>0</v>
      </c>
      <c r="CB234" s="4">
        <v>2</v>
      </c>
    </row>
    <row r="235" spans="1:80" ht="14" x14ac:dyDescent="0.15">
      <c r="A235" s="20" t="str">
        <f t="shared" si="3"/>
        <v>UserEngagement1aWA[SQ001]</v>
      </c>
      <c r="B235" s="4" t="s">
        <v>804</v>
      </c>
      <c r="C235" s="4">
        <v>1</v>
      </c>
      <c r="D235" s="4">
        <v>2</v>
      </c>
      <c r="E235" s="4">
        <v>0</v>
      </c>
      <c r="F235" s="4">
        <v>0</v>
      </c>
      <c r="G235" s="4">
        <v>0</v>
      </c>
      <c r="H235" s="4">
        <v>1</v>
      </c>
      <c r="I235" s="4">
        <v>0</v>
      </c>
      <c r="J235" s="4">
        <v>-1</v>
      </c>
      <c r="K235" s="4">
        <v>1</v>
      </c>
      <c r="L235" s="4">
        <v>0</v>
      </c>
      <c r="M235" s="4">
        <v>1</v>
      </c>
      <c r="N235" s="4">
        <v>1</v>
      </c>
      <c r="O235" s="4">
        <v>1</v>
      </c>
      <c r="P235" s="4">
        <v>0</v>
      </c>
      <c r="Q235" s="4">
        <v>-1</v>
      </c>
      <c r="R235" s="4">
        <v>1</v>
      </c>
      <c r="S235" s="4">
        <v>-1</v>
      </c>
      <c r="T235" s="4">
        <v>1</v>
      </c>
      <c r="U235" s="4">
        <v>0</v>
      </c>
      <c r="V235" s="4">
        <v>1</v>
      </c>
      <c r="W235" s="4">
        <v>2</v>
      </c>
      <c r="X235" s="4">
        <v>2</v>
      </c>
      <c r="Y235" s="4">
        <v>-2</v>
      </c>
      <c r="Z235" s="4">
        <v>0</v>
      </c>
      <c r="AA235" s="4">
        <v>1</v>
      </c>
      <c r="AB235" s="4">
        <v>0</v>
      </c>
      <c r="AC235" s="4">
        <v>1</v>
      </c>
      <c r="AD235" s="4">
        <v>-2</v>
      </c>
      <c r="AE235" s="4">
        <v>0</v>
      </c>
      <c r="AF235" s="4">
        <v>1</v>
      </c>
      <c r="AG235" s="4">
        <v>1</v>
      </c>
      <c r="AH235" s="4">
        <v>0</v>
      </c>
      <c r="AI235" s="4">
        <v>0</v>
      </c>
      <c r="AJ235" s="4">
        <v>-2</v>
      </c>
      <c r="AK235" s="4">
        <v>2</v>
      </c>
      <c r="AL235" s="4">
        <v>1</v>
      </c>
      <c r="AM235" s="4">
        <v>1</v>
      </c>
      <c r="AN235" s="4">
        <v>1</v>
      </c>
      <c r="AO235" s="4">
        <v>2</v>
      </c>
      <c r="AP235" s="4">
        <v>2</v>
      </c>
      <c r="AQ235" s="4">
        <v>0</v>
      </c>
      <c r="AR235" s="4">
        <v>1</v>
      </c>
      <c r="AS235" s="4">
        <v>-2</v>
      </c>
      <c r="AT235" s="4">
        <v>-2</v>
      </c>
      <c r="AU235" s="4">
        <v>-2</v>
      </c>
      <c r="AV235" s="4">
        <v>1</v>
      </c>
      <c r="AW235" s="4">
        <v>-1</v>
      </c>
      <c r="AX235" s="4">
        <v>1</v>
      </c>
      <c r="AY235" s="4">
        <v>1</v>
      </c>
      <c r="AZ235" s="4">
        <v>0</v>
      </c>
      <c r="BA235" s="4">
        <v>2</v>
      </c>
      <c r="BB235" s="4">
        <v>0</v>
      </c>
      <c r="BC235" s="4">
        <v>0</v>
      </c>
      <c r="BD235" s="4">
        <v>0</v>
      </c>
      <c r="BE235" s="4">
        <v>0</v>
      </c>
      <c r="BF235" s="4">
        <v>2</v>
      </c>
      <c r="BG235" s="4">
        <v>-1</v>
      </c>
      <c r="BH235" s="4">
        <v>2</v>
      </c>
      <c r="BI235" s="4">
        <v>-1</v>
      </c>
      <c r="BJ235" s="4">
        <v>0</v>
      </c>
      <c r="BK235" s="4">
        <v>1</v>
      </c>
      <c r="BL235" s="4">
        <v>0</v>
      </c>
      <c r="BM235" s="4">
        <v>-2</v>
      </c>
      <c r="BN235" s="4">
        <v>1</v>
      </c>
      <c r="BO235" s="4">
        <v>-1</v>
      </c>
      <c r="BP235" s="4">
        <v>0</v>
      </c>
      <c r="BQ235" s="4">
        <v>1</v>
      </c>
      <c r="BR235" s="4">
        <v>-2</v>
      </c>
      <c r="BS235" s="4">
        <v>1</v>
      </c>
      <c r="BT235" s="4">
        <v>0</v>
      </c>
      <c r="BU235" s="4">
        <v>1</v>
      </c>
      <c r="BV235" s="4">
        <v>-2</v>
      </c>
      <c r="BW235" s="4">
        <v>0</v>
      </c>
      <c r="BX235" s="4">
        <v>1</v>
      </c>
      <c r="BY235" s="4">
        <v>0</v>
      </c>
      <c r="BZ235" s="4">
        <v>-2</v>
      </c>
      <c r="CA235" s="4">
        <v>0</v>
      </c>
      <c r="CB235" s="4">
        <v>2</v>
      </c>
    </row>
    <row r="236" spans="1:80" ht="14" x14ac:dyDescent="0.15">
      <c r="A236" s="20" t="str">
        <f t="shared" si="3"/>
        <v>UserEngagement1aWA[SQ003]</v>
      </c>
      <c r="B236" s="4" t="s">
        <v>805</v>
      </c>
      <c r="C236" s="4">
        <v>1</v>
      </c>
      <c r="D236" s="4">
        <v>2</v>
      </c>
      <c r="E236" s="4">
        <v>0</v>
      </c>
      <c r="F236" s="4">
        <v>2</v>
      </c>
      <c r="G236" s="4">
        <v>0</v>
      </c>
      <c r="H236" s="4">
        <v>0</v>
      </c>
      <c r="I236" s="4">
        <v>0</v>
      </c>
      <c r="J236" s="4">
        <v>1</v>
      </c>
      <c r="K236" s="4">
        <v>1</v>
      </c>
      <c r="L236" s="4">
        <v>0</v>
      </c>
      <c r="M236" s="4">
        <v>0</v>
      </c>
      <c r="N236" s="4">
        <v>0</v>
      </c>
      <c r="O236" s="4">
        <v>0</v>
      </c>
      <c r="P236" s="4">
        <v>-1</v>
      </c>
      <c r="Q236" s="4">
        <v>-1</v>
      </c>
      <c r="R236" s="4">
        <v>0</v>
      </c>
      <c r="S236" s="4">
        <v>-1</v>
      </c>
      <c r="T236" s="4">
        <v>1</v>
      </c>
      <c r="U236" s="4">
        <v>0</v>
      </c>
      <c r="V236" s="4">
        <v>1</v>
      </c>
      <c r="W236" s="4">
        <v>1</v>
      </c>
      <c r="X236" s="4">
        <v>1</v>
      </c>
      <c r="Y236" s="4">
        <v>-2</v>
      </c>
      <c r="Z236" s="4">
        <v>0</v>
      </c>
      <c r="AA236" s="4">
        <v>1</v>
      </c>
      <c r="AB236" s="4">
        <v>2</v>
      </c>
      <c r="AC236" s="4">
        <v>2</v>
      </c>
      <c r="AD236" s="4">
        <v>-1</v>
      </c>
      <c r="AE236" s="4">
        <v>1</v>
      </c>
      <c r="AF236" s="4">
        <v>0</v>
      </c>
      <c r="AG236" s="4">
        <v>1</v>
      </c>
      <c r="AH236" s="4">
        <v>0</v>
      </c>
      <c r="AI236" s="4">
        <v>0</v>
      </c>
      <c r="AJ236" s="4">
        <v>-2</v>
      </c>
      <c r="AK236" s="4">
        <v>1</v>
      </c>
      <c r="AL236" s="4">
        <v>1</v>
      </c>
      <c r="AM236" s="4">
        <v>1</v>
      </c>
      <c r="AN236" s="4">
        <v>0</v>
      </c>
      <c r="AO236" s="4">
        <v>2</v>
      </c>
      <c r="AP236" s="4">
        <v>0</v>
      </c>
      <c r="AQ236" s="4">
        <v>0</v>
      </c>
      <c r="AR236" s="4">
        <v>1</v>
      </c>
      <c r="AS236" s="4">
        <v>-2</v>
      </c>
      <c r="AT236" s="4">
        <v>-2</v>
      </c>
      <c r="AU236" s="4">
        <v>-2</v>
      </c>
      <c r="AV236" s="4">
        <v>0</v>
      </c>
      <c r="AW236" s="4">
        <v>-2</v>
      </c>
      <c r="AX236" s="4">
        <v>1</v>
      </c>
      <c r="AY236" s="4">
        <v>1</v>
      </c>
      <c r="AZ236" s="4">
        <v>0</v>
      </c>
      <c r="BA236" s="4">
        <v>1</v>
      </c>
      <c r="BB236" s="4">
        <v>-1</v>
      </c>
      <c r="BC236" s="4">
        <v>0</v>
      </c>
      <c r="BD236" s="4">
        <v>1</v>
      </c>
      <c r="BE236" s="4">
        <v>0</v>
      </c>
      <c r="BF236" s="4">
        <v>2</v>
      </c>
      <c r="BG236" s="4">
        <v>0</v>
      </c>
      <c r="BH236" s="4">
        <v>2</v>
      </c>
      <c r="BI236" s="4">
        <v>0</v>
      </c>
      <c r="BJ236" s="4">
        <v>1</v>
      </c>
      <c r="BK236" s="4">
        <v>0</v>
      </c>
      <c r="BL236" s="4">
        <v>-1</v>
      </c>
      <c r="BM236" s="4">
        <v>-2</v>
      </c>
      <c r="BN236" s="4">
        <v>1</v>
      </c>
      <c r="BO236" s="4">
        <v>-1</v>
      </c>
      <c r="BP236" s="4">
        <v>1</v>
      </c>
      <c r="BQ236" s="4">
        <v>1</v>
      </c>
      <c r="BR236" s="4">
        <v>-2</v>
      </c>
      <c r="BS236" s="4">
        <v>0</v>
      </c>
      <c r="BT236" s="4">
        <v>0</v>
      </c>
      <c r="BU236" s="4">
        <v>2</v>
      </c>
      <c r="BV236" s="4">
        <v>-2</v>
      </c>
      <c r="BW236" s="4">
        <v>1</v>
      </c>
      <c r="BX236" s="4">
        <v>1</v>
      </c>
      <c r="BY236" s="4">
        <v>2</v>
      </c>
      <c r="BZ236" s="4">
        <v>-2</v>
      </c>
      <c r="CA236" s="4">
        <v>0</v>
      </c>
      <c r="CB236" s="4">
        <v>1</v>
      </c>
    </row>
    <row r="237" spans="1:80" ht="14" x14ac:dyDescent="0.15">
      <c r="A237" s="20" t="str">
        <f t="shared" si="3"/>
        <v>UserEngagement1aWA[SQ004]</v>
      </c>
      <c r="B237" s="4" t="s">
        <v>806</v>
      </c>
      <c r="C237" s="4">
        <v>1</v>
      </c>
      <c r="D237" s="4">
        <v>2</v>
      </c>
      <c r="E237" s="4">
        <v>0</v>
      </c>
      <c r="F237" s="4">
        <v>2</v>
      </c>
      <c r="G237" s="4">
        <v>0</v>
      </c>
      <c r="H237" s="4">
        <v>1</v>
      </c>
      <c r="I237" s="4">
        <v>0</v>
      </c>
      <c r="J237" s="4">
        <v>0</v>
      </c>
      <c r="K237" s="4">
        <v>1</v>
      </c>
      <c r="L237" s="4">
        <v>0</v>
      </c>
      <c r="M237" s="4">
        <v>1</v>
      </c>
      <c r="N237" s="4">
        <v>0</v>
      </c>
      <c r="O237" s="4">
        <v>1</v>
      </c>
      <c r="P237" s="4">
        <v>-1</v>
      </c>
      <c r="Q237" s="4">
        <v>-2</v>
      </c>
      <c r="R237" s="4">
        <v>-1</v>
      </c>
      <c r="S237" s="4">
        <v>-1</v>
      </c>
      <c r="T237" s="4">
        <v>1</v>
      </c>
      <c r="U237" s="4">
        <v>0</v>
      </c>
      <c r="V237" s="4">
        <v>1</v>
      </c>
      <c r="W237" s="4">
        <v>0</v>
      </c>
      <c r="X237" s="4">
        <v>0</v>
      </c>
      <c r="Y237" s="4">
        <v>-2</v>
      </c>
      <c r="Z237" s="4">
        <v>0</v>
      </c>
      <c r="AA237" s="4">
        <v>1</v>
      </c>
      <c r="AB237" s="4">
        <v>0</v>
      </c>
      <c r="AC237" s="4">
        <v>0</v>
      </c>
      <c r="AD237" s="4">
        <v>-1</v>
      </c>
      <c r="AE237" s="4">
        <v>0</v>
      </c>
      <c r="AF237" s="4">
        <v>0</v>
      </c>
      <c r="AG237" s="4">
        <v>1</v>
      </c>
      <c r="AH237" s="4">
        <v>1</v>
      </c>
      <c r="AI237" s="4">
        <v>0</v>
      </c>
      <c r="AJ237" s="4">
        <v>-2</v>
      </c>
      <c r="AK237" s="4">
        <v>1</v>
      </c>
      <c r="AL237" s="4">
        <v>1</v>
      </c>
      <c r="AM237" s="4">
        <v>1</v>
      </c>
      <c r="AN237" s="4">
        <v>1</v>
      </c>
      <c r="AO237" s="4">
        <v>1</v>
      </c>
      <c r="AP237" s="4">
        <v>0</v>
      </c>
      <c r="AQ237" s="4">
        <v>0</v>
      </c>
      <c r="AR237" s="4">
        <v>0</v>
      </c>
      <c r="AS237" s="4">
        <v>-2</v>
      </c>
      <c r="AT237" s="4">
        <v>-2</v>
      </c>
      <c r="AU237" s="4">
        <v>-2</v>
      </c>
      <c r="AV237" s="4">
        <v>1</v>
      </c>
      <c r="AW237" s="4">
        <v>-1</v>
      </c>
      <c r="AX237" s="4">
        <v>1</v>
      </c>
      <c r="AY237" s="4">
        <v>1</v>
      </c>
      <c r="AZ237" s="4">
        <v>0</v>
      </c>
      <c r="BA237" s="4">
        <v>1</v>
      </c>
      <c r="BB237" s="4">
        <v>0</v>
      </c>
      <c r="BC237" s="4">
        <v>0</v>
      </c>
      <c r="BD237" s="4">
        <v>0</v>
      </c>
      <c r="BE237" s="4">
        <v>0</v>
      </c>
      <c r="BF237" s="4">
        <v>2</v>
      </c>
      <c r="BG237" s="4">
        <v>-1</v>
      </c>
      <c r="BH237" s="4">
        <v>2</v>
      </c>
      <c r="BI237" s="4">
        <v>-1</v>
      </c>
      <c r="BJ237" s="4">
        <v>1</v>
      </c>
      <c r="BK237" s="4">
        <v>1</v>
      </c>
      <c r="BL237" s="4">
        <v>-2</v>
      </c>
      <c r="BM237" s="4">
        <v>-2</v>
      </c>
      <c r="BN237" s="4">
        <v>1</v>
      </c>
      <c r="BO237" s="4">
        <v>-1</v>
      </c>
      <c r="BP237" s="4">
        <v>1</v>
      </c>
      <c r="BQ237" s="4">
        <v>1</v>
      </c>
      <c r="BR237" s="4">
        <v>-2</v>
      </c>
      <c r="BS237" s="4">
        <v>0</v>
      </c>
      <c r="BT237" s="4">
        <v>0</v>
      </c>
      <c r="BU237" s="4">
        <v>1</v>
      </c>
      <c r="BV237" s="4">
        <v>-2</v>
      </c>
      <c r="BW237" s="4">
        <v>-1</v>
      </c>
      <c r="BX237" s="4">
        <v>0</v>
      </c>
      <c r="BY237" s="4">
        <v>2</v>
      </c>
      <c r="BZ237" s="4">
        <v>-2</v>
      </c>
      <c r="CA237" s="4">
        <v>0</v>
      </c>
      <c r="CB237" s="4">
        <v>2</v>
      </c>
    </row>
    <row r="238" spans="1:80" ht="14" x14ac:dyDescent="0.15">
      <c r="A238" s="20" t="str">
        <f t="shared" si="3"/>
        <v>VideoPhase2WA</v>
      </c>
      <c r="B238" s="4" t="s">
        <v>1219</v>
      </c>
    </row>
    <row r="239" spans="1:80" ht="14" x14ac:dyDescent="0.15">
      <c r="A239" s="20" t="str">
        <f t="shared" si="3"/>
        <v>UserEngagement1bWA[SQ002]</v>
      </c>
      <c r="B239" s="4" t="s">
        <v>807</v>
      </c>
      <c r="C239" s="4">
        <v>1</v>
      </c>
      <c r="D239" s="4">
        <v>2</v>
      </c>
      <c r="E239" s="4">
        <v>0</v>
      </c>
      <c r="F239" s="4">
        <v>1</v>
      </c>
      <c r="G239" s="4">
        <v>0</v>
      </c>
      <c r="H239" s="4">
        <v>1</v>
      </c>
      <c r="I239" s="4">
        <v>1</v>
      </c>
      <c r="J239" s="4">
        <v>1</v>
      </c>
      <c r="K239" s="4">
        <v>1</v>
      </c>
      <c r="L239" s="4">
        <v>2</v>
      </c>
      <c r="M239" s="4">
        <v>1</v>
      </c>
      <c r="N239" s="4">
        <v>1</v>
      </c>
      <c r="O239" s="4">
        <v>2</v>
      </c>
      <c r="P239" s="4">
        <v>0</v>
      </c>
      <c r="Q239" s="4">
        <v>1</v>
      </c>
      <c r="R239" s="4">
        <v>1</v>
      </c>
      <c r="S239" s="4">
        <v>0</v>
      </c>
      <c r="T239" s="4">
        <v>2</v>
      </c>
      <c r="U239" s="4">
        <v>1</v>
      </c>
      <c r="V239" s="4">
        <v>0</v>
      </c>
      <c r="W239" s="4">
        <v>1</v>
      </c>
      <c r="X239" s="4">
        <v>1</v>
      </c>
      <c r="Y239" s="4">
        <v>-2</v>
      </c>
      <c r="Z239" s="4">
        <v>0</v>
      </c>
      <c r="AA239" s="4">
        <v>1</v>
      </c>
      <c r="AB239" s="4">
        <v>1</v>
      </c>
      <c r="AC239" s="4">
        <v>1</v>
      </c>
      <c r="AD239" s="4">
        <v>-1</v>
      </c>
      <c r="AE239" s="4">
        <v>-2</v>
      </c>
      <c r="AF239" s="4">
        <v>1</v>
      </c>
      <c r="AG239" s="4">
        <v>1</v>
      </c>
      <c r="AH239" s="4">
        <v>1</v>
      </c>
      <c r="AI239" s="4">
        <v>2</v>
      </c>
      <c r="AJ239" s="4">
        <v>2</v>
      </c>
      <c r="AK239" s="4">
        <v>0</v>
      </c>
      <c r="AL239" s="4">
        <v>1</v>
      </c>
      <c r="AM239" s="4">
        <v>1</v>
      </c>
      <c r="AN239" s="4">
        <v>1</v>
      </c>
      <c r="AO239" s="4">
        <v>1</v>
      </c>
      <c r="AP239" s="4">
        <v>2</v>
      </c>
      <c r="AQ239" s="4">
        <v>1</v>
      </c>
      <c r="AR239" s="4">
        <v>1</v>
      </c>
      <c r="AS239" s="4">
        <v>0</v>
      </c>
      <c r="AT239" s="4">
        <v>0</v>
      </c>
      <c r="AU239" s="4">
        <v>-2</v>
      </c>
      <c r="AV239" s="4">
        <v>1</v>
      </c>
      <c r="AW239" s="4">
        <v>2</v>
      </c>
      <c r="AX239" s="4">
        <v>1</v>
      </c>
      <c r="AY239" s="4">
        <v>-1</v>
      </c>
      <c r="AZ239" s="4">
        <v>-1</v>
      </c>
      <c r="BA239" s="4">
        <v>1</v>
      </c>
      <c r="BB239" s="4">
        <v>-1</v>
      </c>
      <c r="BC239" s="4">
        <v>1</v>
      </c>
      <c r="BD239" s="4">
        <v>1</v>
      </c>
      <c r="BE239" s="4">
        <v>1</v>
      </c>
      <c r="BF239" s="4">
        <v>-2</v>
      </c>
      <c r="BG239" s="4">
        <v>-2</v>
      </c>
      <c r="BH239" s="4">
        <v>2</v>
      </c>
      <c r="BI239" s="4">
        <v>-1</v>
      </c>
      <c r="BJ239" s="4">
        <v>1</v>
      </c>
      <c r="BK239" s="4">
        <v>0</v>
      </c>
      <c r="BL239" s="4">
        <v>1</v>
      </c>
      <c r="BM239" s="4">
        <v>-1</v>
      </c>
      <c r="BN239" s="4">
        <v>1</v>
      </c>
      <c r="BO239" s="4">
        <v>1</v>
      </c>
      <c r="BP239" s="4">
        <v>1</v>
      </c>
      <c r="BQ239" s="4">
        <v>1</v>
      </c>
      <c r="BR239" s="4">
        <v>-1</v>
      </c>
      <c r="BS239" s="4">
        <v>1</v>
      </c>
      <c r="BT239" s="4">
        <v>1</v>
      </c>
      <c r="BU239" s="4">
        <v>0</v>
      </c>
      <c r="BV239" s="4">
        <v>1</v>
      </c>
      <c r="BW239" s="4">
        <v>1</v>
      </c>
      <c r="BX239" s="4">
        <v>0</v>
      </c>
      <c r="BY239" s="4">
        <v>2</v>
      </c>
      <c r="BZ239" s="4">
        <v>-1</v>
      </c>
      <c r="CA239" s="4">
        <v>1</v>
      </c>
      <c r="CB239" s="4">
        <v>2</v>
      </c>
    </row>
    <row r="240" spans="1:80" ht="14" x14ac:dyDescent="0.15">
      <c r="A240" s="20" t="str">
        <f t="shared" si="3"/>
        <v>UserEngagement1bWA[SQ001]</v>
      </c>
      <c r="B240" s="4" t="s">
        <v>808</v>
      </c>
      <c r="C240" s="4">
        <v>1</v>
      </c>
      <c r="D240" s="4">
        <v>2</v>
      </c>
      <c r="E240" s="4">
        <v>1</v>
      </c>
      <c r="F240" s="4">
        <v>1</v>
      </c>
      <c r="G240" s="4">
        <v>0</v>
      </c>
      <c r="H240" s="4">
        <v>1</v>
      </c>
      <c r="I240" s="4">
        <v>1</v>
      </c>
      <c r="J240" s="4">
        <v>1</v>
      </c>
      <c r="K240" s="4">
        <v>1</v>
      </c>
      <c r="L240" s="4">
        <v>2</v>
      </c>
      <c r="M240" s="4">
        <v>1</v>
      </c>
      <c r="N240" s="4">
        <v>1</v>
      </c>
      <c r="O240" s="4">
        <v>2</v>
      </c>
      <c r="P240" s="4">
        <v>0</v>
      </c>
      <c r="Q240" s="4">
        <v>1</v>
      </c>
      <c r="R240" s="4">
        <v>0</v>
      </c>
      <c r="S240" s="4">
        <v>0</v>
      </c>
      <c r="T240" s="4">
        <v>1</v>
      </c>
      <c r="U240" s="4">
        <v>1</v>
      </c>
      <c r="V240" s="4">
        <v>1</v>
      </c>
      <c r="W240" s="4">
        <v>1</v>
      </c>
      <c r="X240" s="4">
        <v>2</v>
      </c>
      <c r="Y240" s="4">
        <v>-2</v>
      </c>
      <c r="Z240" s="4">
        <v>-1</v>
      </c>
      <c r="AA240" s="4">
        <v>2</v>
      </c>
      <c r="AB240" s="4">
        <v>1</v>
      </c>
      <c r="AC240" s="4">
        <v>1</v>
      </c>
      <c r="AD240" s="4">
        <v>-1</v>
      </c>
      <c r="AE240" s="4">
        <v>0</v>
      </c>
      <c r="AF240" s="4">
        <v>1</v>
      </c>
      <c r="AG240" s="4">
        <v>1</v>
      </c>
      <c r="AH240" s="4">
        <v>1</v>
      </c>
      <c r="AI240" s="4">
        <v>2</v>
      </c>
      <c r="AJ240" s="4">
        <v>2</v>
      </c>
      <c r="AK240" s="4">
        <v>1</v>
      </c>
      <c r="AL240" s="4">
        <v>1</v>
      </c>
      <c r="AM240" s="4">
        <v>1</v>
      </c>
      <c r="AN240" s="4">
        <v>1</v>
      </c>
      <c r="AO240" s="4">
        <v>2</v>
      </c>
      <c r="AP240" s="4">
        <v>2</v>
      </c>
      <c r="AQ240" s="4">
        <v>1</v>
      </c>
      <c r="AR240" s="4">
        <v>1</v>
      </c>
      <c r="AS240" s="4">
        <v>0</v>
      </c>
      <c r="AT240" s="4">
        <v>0</v>
      </c>
      <c r="AU240" s="4">
        <v>-2</v>
      </c>
      <c r="AV240" s="4">
        <v>0</v>
      </c>
      <c r="AW240" s="4">
        <v>1</v>
      </c>
      <c r="AX240" s="4">
        <v>1</v>
      </c>
      <c r="AY240" s="4">
        <v>1</v>
      </c>
      <c r="AZ240" s="4">
        <v>0</v>
      </c>
      <c r="BA240" s="4">
        <v>2</v>
      </c>
      <c r="BB240" s="4">
        <v>0</v>
      </c>
      <c r="BC240" s="4">
        <v>-1</v>
      </c>
      <c r="BD240" s="4">
        <v>0</v>
      </c>
      <c r="BE240" s="4">
        <v>0</v>
      </c>
      <c r="BF240" s="4">
        <v>-2</v>
      </c>
      <c r="BG240" s="4">
        <v>-2</v>
      </c>
      <c r="BH240" s="4">
        <v>2</v>
      </c>
      <c r="BI240" s="4">
        <v>-1</v>
      </c>
      <c r="BJ240" s="4">
        <v>1</v>
      </c>
      <c r="BK240" s="4">
        <v>1</v>
      </c>
      <c r="BL240" s="4">
        <v>1</v>
      </c>
      <c r="BM240" s="4">
        <v>-1</v>
      </c>
      <c r="BN240" s="4">
        <v>1</v>
      </c>
      <c r="BO240" s="4">
        <v>2</v>
      </c>
      <c r="BP240" s="4">
        <v>1</v>
      </c>
      <c r="BQ240" s="4">
        <v>1</v>
      </c>
      <c r="BR240" s="4">
        <v>-1</v>
      </c>
      <c r="BS240" s="4">
        <v>1</v>
      </c>
      <c r="BT240" s="4">
        <v>1</v>
      </c>
      <c r="BU240" s="4">
        <v>1</v>
      </c>
      <c r="BV240" s="4">
        <v>1</v>
      </c>
      <c r="BW240" s="4">
        <v>1</v>
      </c>
      <c r="BX240" s="4">
        <v>1</v>
      </c>
      <c r="BY240" s="4">
        <v>2</v>
      </c>
      <c r="BZ240" s="4">
        <v>-2</v>
      </c>
      <c r="CA240" s="4">
        <v>1</v>
      </c>
      <c r="CB240" s="4">
        <v>2</v>
      </c>
    </row>
    <row r="241" spans="1:80" ht="14" x14ac:dyDescent="0.15">
      <c r="A241" s="20" t="str">
        <f t="shared" si="3"/>
        <v>UserEngagement1bWA[SQ003]</v>
      </c>
      <c r="B241" s="4" t="s">
        <v>809</v>
      </c>
      <c r="C241" s="4">
        <v>1</v>
      </c>
      <c r="D241" s="4">
        <v>2</v>
      </c>
      <c r="E241" s="4">
        <v>1</v>
      </c>
      <c r="F241" s="4">
        <v>2</v>
      </c>
      <c r="G241" s="4">
        <v>0</v>
      </c>
      <c r="H241" s="4">
        <v>1</v>
      </c>
      <c r="I241" s="4">
        <v>1</v>
      </c>
      <c r="J241" s="4">
        <v>1</v>
      </c>
      <c r="K241" s="4">
        <v>1</v>
      </c>
      <c r="L241" s="4">
        <v>2</v>
      </c>
      <c r="M241" s="4">
        <v>1</v>
      </c>
      <c r="N241" s="4">
        <v>1</v>
      </c>
      <c r="O241" s="4">
        <v>1</v>
      </c>
      <c r="P241" s="4">
        <v>1</v>
      </c>
      <c r="Q241" s="4">
        <v>1</v>
      </c>
      <c r="R241" s="4">
        <v>-2</v>
      </c>
      <c r="S241" s="4">
        <v>-1</v>
      </c>
      <c r="T241" s="4">
        <v>2</v>
      </c>
      <c r="U241" s="4">
        <v>1</v>
      </c>
      <c r="V241" s="4">
        <v>1</v>
      </c>
      <c r="W241" s="4">
        <v>0</v>
      </c>
      <c r="X241" s="4">
        <v>0</v>
      </c>
      <c r="Y241" s="4">
        <v>-2</v>
      </c>
      <c r="Z241" s="4">
        <v>1</v>
      </c>
      <c r="AA241" s="4">
        <v>2</v>
      </c>
      <c r="AB241" s="4">
        <v>1</v>
      </c>
      <c r="AC241" s="4">
        <v>1</v>
      </c>
      <c r="AD241" s="4">
        <v>-2</v>
      </c>
      <c r="AE241" s="4">
        <v>0</v>
      </c>
      <c r="AF241" s="4">
        <v>0</v>
      </c>
      <c r="AG241" s="4">
        <v>2</v>
      </c>
      <c r="AH241" s="4">
        <v>0</v>
      </c>
      <c r="AI241" s="4">
        <v>2</v>
      </c>
      <c r="AJ241" s="4">
        <v>2</v>
      </c>
      <c r="AK241" s="4">
        <v>1</v>
      </c>
      <c r="AL241" s="4">
        <v>1</v>
      </c>
      <c r="AM241" s="4">
        <v>1</v>
      </c>
      <c r="AN241" s="4">
        <v>1</v>
      </c>
      <c r="AO241" s="4">
        <v>1</v>
      </c>
      <c r="AP241" s="4">
        <v>2</v>
      </c>
      <c r="AQ241" s="4">
        <v>1</v>
      </c>
      <c r="AR241" s="4">
        <v>1</v>
      </c>
      <c r="AS241" s="4">
        <v>0</v>
      </c>
      <c r="AT241" s="4">
        <v>0</v>
      </c>
      <c r="AU241" s="4">
        <v>-1</v>
      </c>
      <c r="AV241" s="4">
        <v>1</v>
      </c>
      <c r="AW241" s="4">
        <v>0</v>
      </c>
      <c r="AX241" s="4">
        <v>1</v>
      </c>
      <c r="AY241" s="4">
        <v>1</v>
      </c>
      <c r="AZ241" s="4">
        <v>1</v>
      </c>
      <c r="BA241" s="4">
        <v>1</v>
      </c>
      <c r="BB241" s="4">
        <v>-1</v>
      </c>
      <c r="BC241" s="4">
        <v>0</v>
      </c>
      <c r="BD241" s="4">
        <v>1</v>
      </c>
      <c r="BE241" s="4">
        <v>1</v>
      </c>
      <c r="BF241" s="4">
        <v>-2</v>
      </c>
      <c r="BG241" s="4">
        <v>-2</v>
      </c>
      <c r="BH241" s="4">
        <v>2</v>
      </c>
      <c r="BI241" s="4">
        <v>-1</v>
      </c>
      <c r="BJ241" s="4">
        <v>1</v>
      </c>
      <c r="BK241" s="4">
        <v>2</v>
      </c>
      <c r="BL241" s="4">
        <v>2</v>
      </c>
      <c r="BM241" s="4">
        <v>0</v>
      </c>
      <c r="BN241" s="4">
        <v>1</v>
      </c>
      <c r="BO241" s="4">
        <v>1</v>
      </c>
      <c r="BP241" s="4">
        <v>1</v>
      </c>
      <c r="BQ241" s="4">
        <v>1</v>
      </c>
      <c r="BR241" s="4">
        <v>-1</v>
      </c>
      <c r="BS241" s="4">
        <v>1</v>
      </c>
      <c r="BT241" s="4">
        <v>1</v>
      </c>
      <c r="BU241" s="4">
        <v>2</v>
      </c>
      <c r="BV241" s="4">
        <v>1</v>
      </c>
      <c r="BW241" s="4">
        <v>1</v>
      </c>
      <c r="BX241" s="4">
        <v>0</v>
      </c>
      <c r="BY241" s="4">
        <v>2</v>
      </c>
      <c r="BZ241" s="4">
        <v>-2</v>
      </c>
      <c r="CA241" s="4">
        <v>1</v>
      </c>
      <c r="CB241" s="4">
        <v>2</v>
      </c>
    </row>
    <row r="242" spans="1:80" ht="14" x14ac:dyDescent="0.15">
      <c r="A242" s="20" t="str">
        <f t="shared" si="3"/>
        <v>UserEngagement1bWA[SQ004]</v>
      </c>
      <c r="B242" s="4" t="s">
        <v>810</v>
      </c>
      <c r="C242" s="4">
        <v>1</v>
      </c>
      <c r="D242" s="4">
        <v>2</v>
      </c>
      <c r="E242" s="4">
        <v>0</v>
      </c>
      <c r="F242" s="4">
        <v>2</v>
      </c>
      <c r="G242" s="4">
        <v>0</v>
      </c>
      <c r="H242" s="4">
        <v>1</v>
      </c>
      <c r="I242" s="4">
        <v>1</v>
      </c>
      <c r="J242" s="4">
        <v>1</v>
      </c>
      <c r="K242" s="4">
        <v>1</v>
      </c>
      <c r="L242" s="4">
        <v>2</v>
      </c>
      <c r="M242" s="4">
        <v>0</v>
      </c>
      <c r="N242" s="4">
        <v>1</v>
      </c>
      <c r="O242" s="4">
        <v>1</v>
      </c>
      <c r="P242" s="4">
        <v>1</v>
      </c>
      <c r="Q242" s="4">
        <v>1</v>
      </c>
      <c r="R242" s="4">
        <v>0</v>
      </c>
      <c r="S242" s="4">
        <v>0</v>
      </c>
      <c r="T242" s="4">
        <v>1</v>
      </c>
      <c r="U242" s="4">
        <v>1</v>
      </c>
      <c r="V242" s="4">
        <v>1</v>
      </c>
      <c r="W242" s="4">
        <v>0</v>
      </c>
      <c r="X242" s="4">
        <v>1</v>
      </c>
      <c r="Y242" s="4">
        <v>-2</v>
      </c>
      <c r="Z242" s="4">
        <v>0</v>
      </c>
      <c r="AA242" s="4">
        <v>2</v>
      </c>
      <c r="AB242" s="4">
        <v>1</v>
      </c>
      <c r="AC242" s="4">
        <v>0</v>
      </c>
      <c r="AD242" s="4">
        <v>-2</v>
      </c>
      <c r="AE242" s="4">
        <v>0</v>
      </c>
      <c r="AF242" s="4">
        <v>1</v>
      </c>
      <c r="AG242" s="4">
        <v>2</v>
      </c>
      <c r="AH242" s="4">
        <v>1</v>
      </c>
      <c r="AI242" s="4">
        <v>1</v>
      </c>
      <c r="AJ242" s="4">
        <v>2</v>
      </c>
      <c r="AK242" s="4">
        <v>1</v>
      </c>
      <c r="AL242" s="4">
        <v>1</v>
      </c>
      <c r="AM242" s="4">
        <v>1</v>
      </c>
      <c r="AN242" s="4">
        <v>0</v>
      </c>
      <c r="AO242" s="4">
        <v>1</v>
      </c>
      <c r="AP242" s="4">
        <v>2</v>
      </c>
      <c r="AQ242" s="4">
        <v>1</v>
      </c>
      <c r="AR242" s="4">
        <v>1</v>
      </c>
      <c r="AS242" s="4">
        <v>0</v>
      </c>
      <c r="AT242" s="4">
        <v>0</v>
      </c>
      <c r="AU242" s="4">
        <v>-2</v>
      </c>
      <c r="AV242" s="4">
        <v>1</v>
      </c>
      <c r="AW242" s="4">
        <v>1</v>
      </c>
      <c r="AX242" s="4">
        <v>1</v>
      </c>
      <c r="AY242" s="4">
        <v>0</v>
      </c>
      <c r="AZ242" s="4">
        <v>0</v>
      </c>
      <c r="BA242" s="4">
        <v>1</v>
      </c>
      <c r="BB242" s="4">
        <v>0</v>
      </c>
      <c r="BC242" s="4">
        <v>-1</v>
      </c>
      <c r="BD242" s="4">
        <v>0</v>
      </c>
      <c r="BE242" s="4">
        <v>0</v>
      </c>
      <c r="BF242" s="4">
        <v>-2</v>
      </c>
      <c r="BG242" s="4">
        <v>-2</v>
      </c>
      <c r="BH242" s="4">
        <v>2</v>
      </c>
      <c r="BI242" s="4">
        <v>0</v>
      </c>
      <c r="BJ242" s="4">
        <v>1</v>
      </c>
      <c r="BK242" s="4">
        <v>1</v>
      </c>
      <c r="BL242" s="4">
        <v>2</v>
      </c>
      <c r="BM242" s="4">
        <v>-2</v>
      </c>
      <c r="BN242" s="4">
        <v>1</v>
      </c>
      <c r="BO242" s="4">
        <v>1</v>
      </c>
      <c r="BP242" s="4">
        <v>1</v>
      </c>
      <c r="BQ242" s="4">
        <v>1</v>
      </c>
      <c r="BR242" s="4">
        <v>-1</v>
      </c>
      <c r="BS242" s="4">
        <v>1</v>
      </c>
      <c r="BT242" s="4">
        <v>1</v>
      </c>
      <c r="BU242" s="4">
        <v>1</v>
      </c>
      <c r="BV242" s="4">
        <v>1</v>
      </c>
      <c r="BW242" s="4">
        <v>1</v>
      </c>
      <c r="BX242" s="4">
        <v>0</v>
      </c>
      <c r="BY242" s="4">
        <v>2</v>
      </c>
      <c r="BZ242" s="4">
        <v>-2</v>
      </c>
      <c r="CA242" s="4">
        <v>1</v>
      </c>
      <c r="CB242" s="4">
        <v>2</v>
      </c>
    </row>
    <row r="243" spans="1:80" ht="14" x14ac:dyDescent="0.15">
      <c r="A243" s="20" t="str">
        <f t="shared" si="3"/>
        <v>VideoPhase3WA</v>
      </c>
      <c r="B243" s="4" t="s">
        <v>1220</v>
      </c>
    </row>
    <row r="244" spans="1:80" ht="14" x14ac:dyDescent="0.15">
      <c r="A244" s="20" t="str">
        <f t="shared" si="3"/>
        <v>UserEngagement1cWA[SQ002]</v>
      </c>
      <c r="B244" s="4" t="s">
        <v>811</v>
      </c>
      <c r="C244" s="4">
        <v>1</v>
      </c>
      <c r="D244" s="4">
        <v>2</v>
      </c>
      <c r="E244" s="4">
        <v>0</v>
      </c>
      <c r="F244" s="4">
        <v>1</v>
      </c>
      <c r="G244" s="4">
        <v>0</v>
      </c>
      <c r="H244" s="4">
        <v>-1</v>
      </c>
      <c r="I244" s="4">
        <v>0</v>
      </c>
      <c r="J244" s="4">
        <v>-1</v>
      </c>
      <c r="K244" s="4">
        <v>1</v>
      </c>
      <c r="L244" s="4">
        <v>1</v>
      </c>
      <c r="M244" s="4">
        <v>-1</v>
      </c>
      <c r="N244" s="4">
        <v>2</v>
      </c>
      <c r="O244" s="4">
        <v>-1</v>
      </c>
      <c r="P244" s="4">
        <v>0</v>
      </c>
      <c r="Q244" s="4">
        <v>1</v>
      </c>
      <c r="R244" s="4">
        <v>1</v>
      </c>
      <c r="S244" s="4">
        <v>-1</v>
      </c>
      <c r="T244" s="4">
        <v>1</v>
      </c>
      <c r="U244" s="4">
        <v>0</v>
      </c>
      <c r="V244" s="4">
        <v>1</v>
      </c>
      <c r="W244" s="4">
        <v>0</v>
      </c>
      <c r="X244" s="4">
        <v>0</v>
      </c>
      <c r="Y244" s="4">
        <v>-1</v>
      </c>
      <c r="Z244" s="4">
        <v>0</v>
      </c>
      <c r="AA244" s="4">
        <v>2</v>
      </c>
      <c r="AB244" s="4">
        <v>1</v>
      </c>
      <c r="AC244" s="4">
        <v>1</v>
      </c>
      <c r="AD244" s="4">
        <v>0</v>
      </c>
      <c r="AE244" s="4">
        <v>-1</v>
      </c>
      <c r="AF244" s="4">
        <v>2</v>
      </c>
      <c r="AG244" s="4">
        <v>2</v>
      </c>
      <c r="AH244" s="4">
        <v>1</v>
      </c>
      <c r="AI244" s="4">
        <v>1</v>
      </c>
      <c r="AJ244" s="4">
        <v>1</v>
      </c>
      <c r="AK244" s="4">
        <v>2</v>
      </c>
      <c r="AL244" s="4">
        <v>1</v>
      </c>
      <c r="AM244" s="4">
        <v>0</v>
      </c>
      <c r="AN244" s="4">
        <v>2</v>
      </c>
      <c r="AO244" s="4">
        <v>2</v>
      </c>
      <c r="AP244" s="4">
        <v>0</v>
      </c>
      <c r="AQ244" s="4">
        <v>0</v>
      </c>
      <c r="AR244" s="4">
        <v>0</v>
      </c>
      <c r="AS244" s="4">
        <v>-1</v>
      </c>
      <c r="AT244" s="4">
        <v>-1</v>
      </c>
      <c r="AU244" s="4">
        <v>-1</v>
      </c>
      <c r="AV244" s="4">
        <v>2</v>
      </c>
      <c r="AW244" s="4">
        <v>1</v>
      </c>
      <c r="AX244" s="4">
        <v>1</v>
      </c>
      <c r="AY244" s="4">
        <v>0</v>
      </c>
      <c r="AZ244" s="4">
        <v>1</v>
      </c>
      <c r="BA244" s="4">
        <v>1</v>
      </c>
      <c r="BB244" s="4">
        <v>-1</v>
      </c>
      <c r="BC244" s="4">
        <v>1</v>
      </c>
      <c r="BD244" s="4">
        <v>0</v>
      </c>
      <c r="BE244" s="4">
        <v>1</v>
      </c>
      <c r="BF244" s="4">
        <v>-1</v>
      </c>
      <c r="BG244" s="4">
        <v>0</v>
      </c>
      <c r="BH244" s="4">
        <v>1</v>
      </c>
      <c r="BI244" s="4">
        <v>-1</v>
      </c>
      <c r="BJ244" s="4">
        <v>1</v>
      </c>
      <c r="BK244" s="4">
        <v>1</v>
      </c>
      <c r="BL244" s="4">
        <v>1</v>
      </c>
      <c r="BM244" s="4">
        <v>-1</v>
      </c>
      <c r="BN244" s="4">
        <v>1</v>
      </c>
      <c r="BO244" s="4">
        <v>-1</v>
      </c>
      <c r="BP244" s="4">
        <v>1</v>
      </c>
      <c r="BQ244" s="4">
        <v>1</v>
      </c>
      <c r="BR244" s="4">
        <v>-1</v>
      </c>
      <c r="BS244" s="4">
        <v>1</v>
      </c>
      <c r="BT244" s="4">
        <v>1</v>
      </c>
      <c r="BU244" s="4">
        <v>1</v>
      </c>
      <c r="BV244" s="4">
        <v>0</v>
      </c>
      <c r="BW244" s="4">
        <v>-1</v>
      </c>
      <c r="BX244" s="4">
        <v>1</v>
      </c>
      <c r="BY244" s="4">
        <v>1</v>
      </c>
      <c r="BZ244" s="4">
        <v>-1</v>
      </c>
      <c r="CA244" s="4">
        <v>1</v>
      </c>
      <c r="CB244" s="4">
        <v>2</v>
      </c>
    </row>
    <row r="245" spans="1:80" ht="14" x14ac:dyDescent="0.15">
      <c r="A245" s="20" t="str">
        <f t="shared" si="3"/>
        <v>UserEngagement1cWA[SQ001]</v>
      </c>
      <c r="B245" s="4" t="s">
        <v>812</v>
      </c>
      <c r="C245" s="4">
        <v>1</v>
      </c>
      <c r="D245" s="4">
        <v>2</v>
      </c>
      <c r="E245" s="4">
        <v>1</v>
      </c>
      <c r="F245" s="4">
        <v>1</v>
      </c>
      <c r="G245" s="4">
        <v>0</v>
      </c>
      <c r="H245" s="4">
        <v>1</v>
      </c>
      <c r="I245" s="4">
        <v>0</v>
      </c>
      <c r="J245" s="4">
        <v>0</v>
      </c>
      <c r="K245" s="4">
        <v>1</v>
      </c>
      <c r="L245" s="4">
        <v>1</v>
      </c>
      <c r="M245" s="4">
        <v>-1</v>
      </c>
      <c r="N245" s="4">
        <v>2</v>
      </c>
      <c r="O245" s="4">
        <v>0</v>
      </c>
      <c r="P245" s="4">
        <v>-1</v>
      </c>
      <c r="Q245" s="4">
        <v>-1</v>
      </c>
      <c r="R245" s="4">
        <v>1</v>
      </c>
      <c r="S245" s="4">
        <v>0</v>
      </c>
      <c r="T245" s="4">
        <v>2</v>
      </c>
      <c r="U245" s="4">
        <v>1</v>
      </c>
      <c r="V245" s="4">
        <v>0</v>
      </c>
      <c r="W245" s="4">
        <v>0</v>
      </c>
      <c r="X245" s="4">
        <v>1</v>
      </c>
      <c r="Y245" s="4">
        <v>-1</v>
      </c>
      <c r="Z245" s="4">
        <v>1</v>
      </c>
      <c r="AA245" s="4">
        <v>2</v>
      </c>
      <c r="AB245" s="4">
        <v>1</v>
      </c>
      <c r="AC245" s="4">
        <v>1</v>
      </c>
      <c r="AD245" s="4">
        <v>-1</v>
      </c>
      <c r="AE245" s="4">
        <v>0</v>
      </c>
      <c r="AF245" s="4">
        <v>2</v>
      </c>
      <c r="AG245" s="4">
        <v>1</v>
      </c>
      <c r="AH245" s="4">
        <v>1</v>
      </c>
      <c r="AI245" s="4">
        <v>1</v>
      </c>
      <c r="AJ245" s="4">
        <v>1</v>
      </c>
      <c r="AK245" s="4">
        <v>1</v>
      </c>
      <c r="AL245" s="4">
        <v>0</v>
      </c>
      <c r="AM245" s="4">
        <v>0</v>
      </c>
      <c r="AN245" s="4">
        <v>1</v>
      </c>
      <c r="AO245" s="4">
        <v>1</v>
      </c>
      <c r="AP245" s="4">
        <v>0</v>
      </c>
      <c r="AQ245" s="4">
        <v>0</v>
      </c>
      <c r="AR245" s="4">
        <v>1</v>
      </c>
      <c r="AS245" s="4">
        <v>-2</v>
      </c>
      <c r="AT245" s="4">
        <v>0</v>
      </c>
      <c r="AU245" s="4">
        <v>-2</v>
      </c>
      <c r="AV245" s="4">
        <v>1</v>
      </c>
      <c r="AW245" s="4">
        <v>0</v>
      </c>
      <c r="AX245" s="4">
        <v>1</v>
      </c>
      <c r="AY245" s="4">
        <v>-1</v>
      </c>
      <c r="AZ245" s="4">
        <v>0</v>
      </c>
      <c r="BA245" s="4">
        <v>2</v>
      </c>
      <c r="BB245" s="4">
        <v>0</v>
      </c>
      <c r="BC245" s="4">
        <v>1</v>
      </c>
      <c r="BD245" s="4">
        <v>0</v>
      </c>
      <c r="BE245" s="4">
        <v>0</v>
      </c>
      <c r="BF245" s="4">
        <v>-2</v>
      </c>
      <c r="BG245" s="4">
        <v>1</v>
      </c>
      <c r="BH245" s="4">
        <v>2</v>
      </c>
      <c r="BI245" s="4">
        <v>-1</v>
      </c>
      <c r="BJ245" s="4">
        <v>0</v>
      </c>
      <c r="BK245" s="4">
        <v>1</v>
      </c>
      <c r="BL245" s="4">
        <v>2</v>
      </c>
      <c r="BM245" s="4">
        <v>-1</v>
      </c>
      <c r="BN245" s="4">
        <v>1</v>
      </c>
      <c r="BO245" s="4">
        <v>0</v>
      </c>
      <c r="BP245" s="4">
        <v>0</v>
      </c>
      <c r="BQ245" s="4">
        <v>1</v>
      </c>
      <c r="BR245" s="4">
        <v>-1</v>
      </c>
      <c r="BS245" s="4">
        <v>2</v>
      </c>
      <c r="BT245" s="4">
        <v>1</v>
      </c>
      <c r="BU245" s="4">
        <v>1</v>
      </c>
      <c r="BV245" s="4">
        <v>0</v>
      </c>
      <c r="BW245" s="4">
        <v>0</v>
      </c>
      <c r="BX245" s="4">
        <v>1</v>
      </c>
      <c r="BY245" s="4">
        <v>0</v>
      </c>
      <c r="BZ245" s="4">
        <v>0</v>
      </c>
      <c r="CA245" s="4">
        <v>1</v>
      </c>
      <c r="CB245" s="4">
        <v>2</v>
      </c>
    </row>
    <row r="246" spans="1:80" ht="14" x14ac:dyDescent="0.15">
      <c r="A246" s="20" t="str">
        <f t="shared" si="3"/>
        <v>UserEngagement1cWA[SQ003]</v>
      </c>
      <c r="B246" s="4" t="s">
        <v>813</v>
      </c>
      <c r="C246" s="4">
        <v>1</v>
      </c>
      <c r="D246" s="4">
        <v>2</v>
      </c>
      <c r="E246" s="4">
        <v>1</v>
      </c>
      <c r="F246" s="4">
        <v>0</v>
      </c>
      <c r="G246" s="4">
        <v>0</v>
      </c>
      <c r="H246" s="4">
        <v>-2</v>
      </c>
      <c r="I246" s="4">
        <v>0</v>
      </c>
      <c r="J246" s="4">
        <v>0</v>
      </c>
      <c r="K246" s="4">
        <v>2</v>
      </c>
      <c r="L246" s="4">
        <v>1</v>
      </c>
      <c r="M246" s="4">
        <v>-1</v>
      </c>
      <c r="N246" s="4">
        <v>1</v>
      </c>
      <c r="O246" s="4">
        <v>-1</v>
      </c>
      <c r="P246" s="4">
        <v>-1</v>
      </c>
      <c r="Q246" s="4">
        <v>1</v>
      </c>
      <c r="R246" s="4">
        <v>-1</v>
      </c>
      <c r="S246" s="4">
        <v>-1</v>
      </c>
      <c r="T246" s="4">
        <v>2</v>
      </c>
      <c r="U246" s="4">
        <v>0</v>
      </c>
      <c r="V246" s="4">
        <v>0</v>
      </c>
      <c r="W246" s="4">
        <v>-1</v>
      </c>
      <c r="X246" s="4">
        <v>0</v>
      </c>
      <c r="Y246" s="4">
        <v>-1</v>
      </c>
      <c r="Z246" s="4">
        <v>0</v>
      </c>
      <c r="AA246" s="4">
        <v>2</v>
      </c>
      <c r="AB246" s="4">
        <v>0</v>
      </c>
      <c r="AC246" s="4">
        <v>2</v>
      </c>
      <c r="AD246" s="4">
        <v>0</v>
      </c>
      <c r="AE246" s="4">
        <v>1</v>
      </c>
      <c r="AF246" s="4">
        <v>1</v>
      </c>
      <c r="AG246" s="4">
        <v>2</v>
      </c>
      <c r="AH246" s="4">
        <v>0</v>
      </c>
      <c r="AI246" s="4">
        <v>0</v>
      </c>
      <c r="AJ246" s="4">
        <v>1</v>
      </c>
      <c r="AK246" s="4">
        <v>1</v>
      </c>
      <c r="AL246" s="4">
        <v>1</v>
      </c>
      <c r="AM246" s="4">
        <v>0</v>
      </c>
      <c r="AN246" s="4">
        <v>1</v>
      </c>
      <c r="AO246" s="4">
        <v>1</v>
      </c>
      <c r="AP246" s="4">
        <v>1</v>
      </c>
      <c r="AQ246" s="4">
        <v>0</v>
      </c>
      <c r="AR246" s="4">
        <v>1</v>
      </c>
      <c r="AS246" s="4">
        <v>-2</v>
      </c>
      <c r="AT246" s="4">
        <v>0</v>
      </c>
      <c r="AU246" s="4">
        <v>-2</v>
      </c>
      <c r="AV246" s="4">
        <v>0</v>
      </c>
      <c r="AW246" s="4">
        <v>1</v>
      </c>
      <c r="AX246" s="4">
        <v>1</v>
      </c>
      <c r="AY246" s="4">
        <v>-1</v>
      </c>
      <c r="AZ246" s="4">
        <v>0</v>
      </c>
      <c r="BA246" s="4">
        <v>1</v>
      </c>
      <c r="BB246" s="4">
        <v>-1</v>
      </c>
      <c r="BC246" s="4">
        <v>0</v>
      </c>
      <c r="BD246" s="4">
        <v>0</v>
      </c>
      <c r="BE246" s="4">
        <v>0</v>
      </c>
      <c r="BF246" s="4">
        <v>-1</v>
      </c>
      <c r="BG246" s="4">
        <v>2</v>
      </c>
      <c r="BH246" s="4">
        <v>1</v>
      </c>
      <c r="BI246" s="4">
        <v>0</v>
      </c>
      <c r="BJ246" s="4">
        <v>1</v>
      </c>
      <c r="BK246" s="4">
        <v>0</v>
      </c>
      <c r="BL246" s="4">
        <v>2</v>
      </c>
      <c r="BM246" s="4">
        <v>0</v>
      </c>
      <c r="BN246" s="4">
        <v>1</v>
      </c>
      <c r="BO246" s="4">
        <v>1</v>
      </c>
      <c r="BP246" s="4">
        <v>1</v>
      </c>
      <c r="BQ246" s="4">
        <v>1</v>
      </c>
      <c r="BR246" s="4">
        <v>-1</v>
      </c>
      <c r="BS246" s="4">
        <v>1</v>
      </c>
      <c r="BT246" s="4">
        <v>1</v>
      </c>
      <c r="BU246" s="4">
        <v>2</v>
      </c>
      <c r="BV246" s="4">
        <v>1</v>
      </c>
      <c r="BW246" s="4">
        <v>0</v>
      </c>
      <c r="BX246" s="4">
        <v>1</v>
      </c>
      <c r="BY246" s="4">
        <v>2</v>
      </c>
      <c r="BZ246" s="4">
        <v>-2</v>
      </c>
      <c r="CA246" s="4">
        <v>1</v>
      </c>
      <c r="CB246" s="4">
        <v>2</v>
      </c>
    </row>
    <row r="247" spans="1:80" ht="14" x14ac:dyDescent="0.15">
      <c r="A247" s="20" t="str">
        <f t="shared" si="3"/>
        <v>UserEngagement1cWA[SQ004]</v>
      </c>
      <c r="B247" s="4" t="s">
        <v>814</v>
      </c>
      <c r="C247" s="4">
        <v>1</v>
      </c>
      <c r="D247" s="4">
        <v>2</v>
      </c>
      <c r="E247" s="4">
        <v>1</v>
      </c>
      <c r="F247" s="4">
        <v>-1</v>
      </c>
      <c r="G247" s="4">
        <v>0</v>
      </c>
      <c r="H247" s="4">
        <v>0</v>
      </c>
      <c r="I247" s="4">
        <v>0</v>
      </c>
      <c r="J247" s="4">
        <v>0</v>
      </c>
      <c r="K247" s="4">
        <v>2</v>
      </c>
      <c r="L247" s="4">
        <v>1</v>
      </c>
      <c r="M247" s="4">
        <v>0</v>
      </c>
      <c r="N247" s="4">
        <v>1</v>
      </c>
      <c r="O247" s="4">
        <v>-1</v>
      </c>
      <c r="P247" s="4">
        <v>-1</v>
      </c>
      <c r="Q247" s="4">
        <v>-2</v>
      </c>
      <c r="R247" s="4">
        <v>-2</v>
      </c>
      <c r="S247" s="4">
        <v>-1</v>
      </c>
      <c r="T247" s="4">
        <v>2</v>
      </c>
      <c r="U247" s="4">
        <v>1</v>
      </c>
      <c r="V247" s="4">
        <v>1</v>
      </c>
      <c r="W247" s="4">
        <v>0</v>
      </c>
      <c r="X247" s="4">
        <v>1</v>
      </c>
      <c r="Y247" s="4">
        <v>-1</v>
      </c>
      <c r="Z247" s="4">
        <v>0</v>
      </c>
      <c r="AA247" s="4">
        <v>1</v>
      </c>
      <c r="AB247" s="4">
        <v>1</v>
      </c>
      <c r="AC247" s="4">
        <v>1</v>
      </c>
      <c r="AD247" s="4">
        <v>0</v>
      </c>
      <c r="AE247" s="4">
        <v>-1</v>
      </c>
      <c r="AF247" s="4">
        <v>1</v>
      </c>
      <c r="AG247" s="4">
        <v>1</v>
      </c>
      <c r="AH247" s="4">
        <v>1</v>
      </c>
      <c r="AI247" s="4">
        <v>0</v>
      </c>
      <c r="AJ247" s="4">
        <v>1</v>
      </c>
      <c r="AK247" s="4">
        <v>1</v>
      </c>
      <c r="AL247" s="4">
        <v>0</v>
      </c>
      <c r="AM247" s="4">
        <v>0</v>
      </c>
      <c r="AN247" s="4">
        <v>-1</v>
      </c>
      <c r="AO247" s="4">
        <v>1</v>
      </c>
      <c r="AP247" s="4">
        <v>0</v>
      </c>
      <c r="AQ247" s="4">
        <v>0</v>
      </c>
      <c r="AR247" s="4">
        <v>1</v>
      </c>
      <c r="AS247" s="4">
        <v>-1</v>
      </c>
      <c r="AT247" s="4">
        <v>0</v>
      </c>
      <c r="AU247" s="4">
        <v>-2</v>
      </c>
      <c r="AV247" s="4">
        <v>1</v>
      </c>
      <c r="AW247" s="4">
        <v>1</v>
      </c>
      <c r="AX247" s="4">
        <v>1</v>
      </c>
      <c r="AY247" s="4">
        <v>-1</v>
      </c>
      <c r="AZ247" s="4">
        <v>0</v>
      </c>
      <c r="BA247" s="4">
        <v>2</v>
      </c>
      <c r="BB247" s="4">
        <v>0</v>
      </c>
      <c r="BC247" s="4">
        <v>0</v>
      </c>
      <c r="BD247" s="4">
        <v>0</v>
      </c>
      <c r="BE247" s="4">
        <v>0</v>
      </c>
      <c r="BF247" s="4">
        <v>0</v>
      </c>
      <c r="BG247" s="4">
        <v>2</v>
      </c>
      <c r="BH247" s="4">
        <v>1</v>
      </c>
      <c r="BI247" s="4">
        <v>-1</v>
      </c>
      <c r="BJ247" s="4">
        <v>0</v>
      </c>
      <c r="BK247" s="4">
        <v>0</v>
      </c>
      <c r="BL247" s="4">
        <v>1</v>
      </c>
      <c r="BM247" s="4">
        <v>0</v>
      </c>
      <c r="BN247" s="4">
        <v>1</v>
      </c>
      <c r="BO247" s="4">
        <v>1</v>
      </c>
      <c r="BP247" s="4">
        <v>1</v>
      </c>
      <c r="BQ247" s="4">
        <v>1</v>
      </c>
      <c r="BR247" s="4">
        <v>-2</v>
      </c>
      <c r="BS247" s="4">
        <v>1</v>
      </c>
      <c r="BT247" s="4">
        <v>1</v>
      </c>
      <c r="BU247" s="4">
        <v>1</v>
      </c>
      <c r="BV247" s="4">
        <v>1</v>
      </c>
      <c r="BW247" s="4">
        <v>-1</v>
      </c>
      <c r="BX247" s="4">
        <v>0</v>
      </c>
      <c r="BY247" s="4">
        <v>2</v>
      </c>
      <c r="BZ247" s="4">
        <v>-2</v>
      </c>
      <c r="CA247" s="4">
        <v>1</v>
      </c>
      <c r="CB247" s="4">
        <v>2</v>
      </c>
    </row>
    <row r="248" spans="1:80" ht="14" x14ac:dyDescent="0.15">
      <c r="A248" s="20" t="str">
        <f t="shared" si="3"/>
        <v>VideoPhase4WA</v>
      </c>
      <c r="B248" s="4" t="s">
        <v>1221</v>
      </c>
    </row>
    <row r="249" spans="1:80" ht="14" x14ac:dyDescent="0.15">
      <c r="A249" s="20" t="str">
        <f t="shared" si="3"/>
        <v>UserEngagement1dWA[SQ002]</v>
      </c>
      <c r="B249" s="4" t="s">
        <v>815</v>
      </c>
      <c r="C249" s="4">
        <v>1</v>
      </c>
      <c r="D249" s="4">
        <v>2</v>
      </c>
      <c r="E249" s="4">
        <v>1</v>
      </c>
      <c r="F249" s="4">
        <v>1</v>
      </c>
      <c r="G249" s="4">
        <v>0</v>
      </c>
      <c r="H249" s="4">
        <v>2</v>
      </c>
      <c r="I249" s="4">
        <v>1</v>
      </c>
      <c r="J249" s="4">
        <v>1</v>
      </c>
      <c r="K249" s="4">
        <v>1</v>
      </c>
      <c r="L249" s="4">
        <v>2</v>
      </c>
      <c r="M249" s="4">
        <v>1</v>
      </c>
      <c r="N249" s="4">
        <v>1</v>
      </c>
      <c r="O249" s="4">
        <v>2</v>
      </c>
      <c r="P249" s="4">
        <v>-1</v>
      </c>
      <c r="Q249" s="4">
        <v>1</v>
      </c>
      <c r="R249" s="4">
        <v>1</v>
      </c>
      <c r="S249" s="4">
        <v>1</v>
      </c>
      <c r="T249" s="4">
        <v>1</v>
      </c>
      <c r="U249" s="4">
        <v>1</v>
      </c>
      <c r="V249" s="4">
        <v>1</v>
      </c>
      <c r="W249" s="4">
        <v>1</v>
      </c>
      <c r="X249" s="4">
        <v>2</v>
      </c>
      <c r="Y249" s="4">
        <v>-1</v>
      </c>
      <c r="Z249" s="4">
        <v>0</v>
      </c>
      <c r="AA249" s="4">
        <v>2</v>
      </c>
      <c r="AB249" s="4">
        <v>1</v>
      </c>
      <c r="AC249" s="4">
        <v>1</v>
      </c>
      <c r="AD249" s="4">
        <v>1</v>
      </c>
      <c r="AE249" s="4">
        <v>-1</v>
      </c>
      <c r="AF249" s="4">
        <v>2</v>
      </c>
      <c r="AG249" s="4">
        <v>2</v>
      </c>
      <c r="AH249" s="4">
        <v>1</v>
      </c>
      <c r="AI249" s="4">
        <v>2</v>
      </c>
      <c r="AJ249" s="4">
        <v>1</v>
      </c>
      <c r="AK249" s="4">
        <v>1</v>
      </c>
      <c r="AL249" s="4">
        <v>1</v>
      </c>
      <c r="AM249" s="4">
        <v>-1</v>
      </c>
      <c r="AN249" s="4">
        <v>2</v>
      </c>
      <c r="AO249" s="4">
        <v>2</v>
      </c>
      <c r="AP249" s="4">
        <v>2</v>
      </c>
      <c r="AQ249" s="4">
        <v>0</v>
      </c>
      <c r="AR249" s="4">
        <v>0</v>
      </c>
      <c r="AS249" s="4">
        <v>-2</v>
      </c>
      <c r="AT249" s="4">
        <v>1</v>
      </c>
      <c r="AU249" s="4">
        <v>0</v>
      </c>
      <c r="AV249" s="4">
        <v>1</v>
      </c>
      <c r="AW249" s="4">
        <v>2</v>
      </c>
      <c r="AX249" s="4">
        <v>1</v>
      </c>
      <c r="AY249" s="4">
        <v>2</v>
      </c>
      <c r="AZ249" s="4">
        <v>-1</v>
      </c>
      <c r="BA249" s="4">
        <v>2</v>
      </c>
      <c r="BB249" s="4">
        <v>0</v>
      </c>
      <c r="BC249" s="4">
        <v>1</v>
      </c>
      <c r="BD249" s="4">
        <v>1</v>
      </c>
      <c r="BE249" s="4">
        <v>1</v>
      </c>
      <c r="BF249" s="4">
        <v>-1</v>
      </c>
      <c r="BG249" s="4">
        <v>2</v>
      </c>
      <c r="BH249" s="4">
        <v>1</v>
      </c>
      <c r="BI249" s="4">
        <v>-1</v>
      </c>
      <c r="BJ249" s="4">
        <v>1</v>
      </c>
      <c r="BK249" s="4">
        <v>0</v>
      </c>
      <c r="BL249" s="4">
        <v>0</v>
      </c>
      <c r="BM249" s="4">
        <v>1</v>
      </c>
      <c r="BN249" s="4">
        <v>1</v>
      </c>
      <c r="BO249" s="4">
        <v>1</v>
      </c>
      <c r="BP249" s="4">
        <v>1</v>
      </c>
      <c r="BQ249" s="4">
        <v>1</v>
      </c>
      <c r="BR249" s="4">
        <v>-1</v>
      </c>
      <c r="BS249" s="4">
        <v>1</v>
      </c>
      <c r="BT249" s="4">
        <v>1</v>
      </c>
      <c r="BU249" s="4">
        <v>2</v>
      </c>
      <c r="BV249" s="4">
        <v>1</v>
      </c>
      <c r="BW249" s="4">
        <v>-1</v>
      </c>
      <c r="BX249" s="4">
        <v>1</v>
      </c>
      <c r="BY249" s="4">
        <v>2</v>
      </c>
      <c r="BZ249" s="4">
        <v>-2</v>
      </c>
      <c r="CA249" s="4">
        <v>1</v>
      </c>
      <c r="CB249" s="4">
        <v>2</v>
      </c>
    </row>
    <row r="250" spans="1:80" ht="14" x14ac:dyDescent="0.15">
      <c r="A250" s="20" t="str">
        <f t="shared" si="3"/>
        <v>UserEngagement1dWA[SQ001]</v>
      </c>
      <c r="B250" s="4" t="s">
        <v>816</v>
      </c>
      <c r="C250" s="4">
        <v>1</v>
      </c>
      <c r="D250" s="4">
        <v>2</v>
      </c>
      <c r="E250" s="4">
        <v>1</v>
      </c>
      <c r="F250" s="4">
        <v>1</v>
      </c>
      <c r="G250" s="4">
        <v>0</v>
      </c>
      <c r="H250" s="4">
        <v>1</v>
      </c>
      <c r="I250" s="4">
        <v>1</v>
      </c>
      <c r="J250" s="4">
        <v>1</v>
      </c>
      <c r="K250" s="4">
        <v>1</v>
      </c>
      <c r="L250" s="4">
        <v>2</v>
      </c>
      <c r="M250" s="4">
        <v>0</v>
      </c>
      <c r="N250" s="4">
        <v>2</v>
      </c>
      <c r="O250" s="4">
        <v>2</v>
      </c>
      <c r="P250" s="4">
        <v>-1</v>
      </c>
      <c r="Q250" s="4">
        <v>-1</v>
      </c>
      <c r="R250" s="4">
        <v>-1</v>
      </c>
      <c r="S250" s="4">
        <v>1</v>
      </c>
      <c r="T250" s="4">
        <v>1</v>
      </c>
      <c r="U250" s="4">
        <v>1</v>
      </c>
      <c r="V250" s="4">
        <v>2</v>
      </c>
      <c r="W250" s="4">
        <v>0</v>
      </c>
      <c r="X250" s="4">
        <v>2</v>
      </c>
      <c r="Y250" s="4">
        <v>-1</v>
      </c>
      <c r="Z250" s="4">
        <v>1</v>
      </c>
      <c r="AA250" s="4">
        <v>2</v>
      </c>
      <c r="AB250" s="4">
        <v>1</v>
      </c>
      <c r="AC250" s="4">
        <v>1</v>
      </c>
      <c r="AD250" s="4">
        <v>0</v>
      </c>
      <c r="AE250" s="4">
        <v>0</v>
      </c>
      <c r="AF250" s="4">
        <v>2</v>
      </c>
      <c r="AG250" s="4">
        <v>2</v>
      </c>
      <c r="AH250" s="4">
        <v>1</v>
      </c>
      <c r="AI250" s="4">
        <v>1</v>
      </c>
      <c r="AJ250" s="4">
        <v>1</v>
      </c>
      <c r="AK250" s="4">
        <v>1</v>
      </c>
      <c r="AL250" s="4">
        <v>0</v>
      </c>
      <c r="AM250" s="4">
        <v>-1</v>
      </c>
      <c r="AN250" s="4">
        <v>1</v>
      </c>
      <c r="AO250" s="4">
        <v>1</v>
      </c>
      <c r="AP250" s="4">
        <v>1</v>
      </c>
      <c r="AQ250" s="4">
        <v>1</v>
      </c>
      <c r="AR250" s="4">
        <v>2</v>
      </c>
      <c r="AS250" s="4">
        <v>0</v>
      </c>
      <c r="AT250" s="4">
        <v>1</v>
      </c>
      <c r="AU250" s="4">
        <v>-2</v>
      </c>
      <c r="AV250" s="4">
        <v>0</v>
      </c>
      <c r="AW250" s="4">
        <v>1</v>
      </c>
      <c r="AX250" s="4">
        <v>1</v>
      </c>
      <c r="AY250" s="4">
        <v>1</v>
      </c>
      <c r="AZ250" s="4">
        <v>1</v>
      </c>
      <c r="BA250" s="4">
        <v>2</v>
      </c>
      <c r="BB250" s="4">
        <v>0</v>
      </c>
      <c r="BC250" s="4">
        <v>1</v>
      </c>
      <c r="BD250" s="4">
        <v>0</v>
      </c>
      <c r="BE250" s="4">
        <v>1</v>
      </c>
      <c r="BF250" s="4">
        <v>-1</v>
      </c>
      <c r="BG250" s="4">
        <v>2</v>
      </c>
      <c r="BH250" s="4">
        <v>2</v>
      </c>
      <c r="BI250" s="4">
        <v>0</v>
      </c>
      <c r="BJ250" s="4">
        <v>1</v>
      </c>
      <c r="BK250" s="4">
        <v>0</v>
      </c>
      <c r="BL250" s="4">
        <v>0</v>
      </c>
      <c r="BM250" s="4">
        <v>1</v>
      </c>
      <c r="BN250" s="4">
        <v>1</v>
      </c>
      <c r="BO250" s="4">
        <v>1</v>
      </c>
      <c r="BP250" s="4">
        <v>1</v>
      </c>
      <c r="BQ250" s="4">
        <v>1</v>
      </c>
      <c r="BR250" s="4">
        <v>-1</v>
      </c>
      <c r="BS250" s="4">
        <v>1</v>
      </c>
      <c r="BT250" s="4">
        <v>1</v>
      </c>
      <c r="BU250" s="4">
        <v>1</v>
      </c>
      <c r="BV250" s="4">
        <v>0</v>
      </c>
      <c r="BW250" s="4">
        <v>-1</v>
      </c>
      <c r="BX250" s="4">
        <v>1</v>
      </c>
      <c r="BY250" s="4">
        <v>2</v>
      </c>
      <c r="BZ250" s="4">
        <v>-1</v>
      </c>
      <c r="CA250" s="4">
        <v>1</v>
      </c>
      <c r="CB250" s="4">
        <v>2</v>
      </c>
    </row>
    <row r="251" spans="1:80" ht="14" x14ac:dyDescent="0.15">
      <c r="A251" s="20" t="str">
        <f t="shared" si="3"/>
        <v>UserEngagement1dWA[SQ003]</v>
      </c>
      <c r="B251" s="4" t="s">
        <v>817</v>
      </c>
      <c r="C251" s="4">
        <v>1</v>
      </c>
      <c r="D251" s="4">
        <v>2</v>
      </c>
      <c r="E251" s="4">
        <v>1</v>
      </c>
      <c r="F251" s="4">
        <v>0</v>
      </c>
      <c r="G251" s="4">
        <v>0</v>
      </c>
      <c r="H251" s="4">
        <v>2</v>
      </c>
      <c r="I251" s="4">
        <v>1</v>
      </c>
      <c r="J251" s="4">
        <v>1</v>
      </c>
      <c r="K251" s="4">
        <v>1</v>
      </c>
      <c r="L251" s="4">
        <v>2</v>
      </c>
      <c r="M251" s="4">
        <v>1</v>
      </c>
      <c r="N251" s="4">
        <v>2</v>
      </c>
      <c r="O251" s="4">
        <v>2</v>
      </c>
      <c r="P251" s="4">
        <v>-2</v>
      </c>
      <c r="Q251" s="4">
        <v>1</v>
      </c>
      <c r="R251" s="4">
        <v>-2</v>
      </c>
      <c r="S251" s="4">
        <v>1</v>
      </c>
      <c r="T251" s="4">
        <v>1</v>
      </c>
      <c r="U251" s="4">
        <v>1</v>
      </c>
      <c r="V251" s="4">
        <v>1</v>
      </c>
      <c r="W251" s="4">
        <v>0</v>
      </c>
      <c r="X251" s="4">
        <v>1</v>
      </c>
      <c r="Y251" s="4">
        <v>-1</v>
      </c>
      <c r="Z251" s="4">
        <v>-1</v>
      </c>
      <c r="AA251" s="4">
        <v>2</v>
      </c>
      <c r="AB251" s="4">
        <v>2</v>
      </c>
      <c r="AC251" s="4">
        <v>1</v>
      </c>
      <c r="AD251" s="4">
        <v>0</v>
      </c>
      <c r="AE251" s="4">
        <v>1</v>
      </c>
      <c r="AF251" s="4">
        <v>2</v>
      </c>
      <c r="AG251" s="4">
        <v>2</v>
      </c>
      <c r="AH251" s="4">
        <v>0</v>
      </c>
      <c r="AI251" s="4">
        <v>2</v>
      </c>
      <c r="AJ251" s="4">
        <v>1</v>
      </c>
      <c r="AK251" s="4">
        <v>1</v>
      </c>
      <c r="AL251" s="4">
        <v>1</v>
      </c>
      <c r="AM251" s="4">
        <v>-1</v>
      </c>
      <c r="AN251" s="4">
        <v>2</v>
      </c>
      <c r="AO251" s="4">
        <v>2</v>
      </c>
      <c r="AP251" s="4">
        <v>1</v>
      </c>
      <c r="AQ251" s="4">
        <v>1</v>
      </c>
      <c r="AR251" s="4">
        <v>1</v>
      </c>
      <c r="AS251" s="4">
        <v>-2</v>
      </c>
      <c r="AT251" s="4">
        <v>2</v>
      </c>
      <c r="AU251" s="4">
        <v>-2</v>
      </c>
      <c r="AV251" s="4">
        <v>1</v>
      </c>
      <c r="AW251" s="4">
        <v>0</v>
      </c>
      <c r="AX251" s="4">
        <v>1</v>
      </c>
      <c r="AY251" s="4">
        <v>1</v>
      </c>
      <c r="AZ251" s="4">
        <v>1</v>
      </c>
      <c r="BA251" s="4">
        <v>1</v>
      </c>
      <c r="BB251" s="4">
        <v>1</v>
      </c>
      <c r="BC251" s="4">
        <v>1</v>
      </c>
      <c r="BD251" s="4">
        <v>1</v>
      </c>
      <c r="BE251" s="4">
        <v>1</v>
      </c>
      <c r="BF251" s="4">
        <v>-1</v>
      </c>
      <c r="BG251" s="4">
        <v>2</v>
      </c>
      <c r="BH251" s="4">
        <v>2</v>
      </c>
      <c r="BI251" s="4">
        <v>0</v>
      </c>
      <c r="BJ251" s="4">
        <v>1</v>
      </c>
      <c r="BK251" s="4">
        <v>0</v>
      </c>
      <c r="BL251" s="4">
        <v>2</v>
      </c>
      <c r="BM251" s="4">
        <v>1</v>
      </c>
      <c r="BN251" s="4">
        <v>1</v>
      </c>
      <c r="BO251" s="4">
        <v>1</v>
      </c>
      <c r="BP251" s="4">
        <v>1</v>
      </c>
      <c r="BQ251" s="4">
        <v>1</v>
      </c>
      <c r="BR251" s="4">
        <v>-1</v>
      </c>
      <c r="BS251" s="4">
        <v>1</v>
      </c>
      <c r="BT251" s="4">
        <v>1</v>
      </c>
      <c r="BU251" s="4">
        <v>2</v>
      </c>
      <c r="BV251" s="4">
        <v>0</v>
      </c>
      <c r="BW251" s="4">
        <v>-1</v>
      </c>
      <c r="BX251" s="4">
        <v>0</v>
      </c>
      <c r="BY251" s="4">
        <v>2</v>
      </c>
      <c r="BZ251" s="4">
        <v>-2</v>
      </c>
      <c r="CA251" s="4">
        <v>1</v>
      </c>
      <c r="CB251" s="4">
        <v>2</v>
      </c>
    </row>
    <row r="252" spans="1:80" ht="14" x14ac:dyDescent="0.15">
      <c r="A252" s="20" t="str">
        <f t="shared" si="3"/>
        <v>UserEngagement1dWA[SQ004]</v>
      </c>
      <c r="B252" s="4" t="s">
        <v>818</v>
      </c>
      <c r="C252" s="4">
        <v>1</v>
      </c>
      <c r="D252" s="4">
        <v>2</v>
      </c>
      <c r="E252" s="4">
        <v>0</v>
      </c>
      <c r="F252" s="4">
        <v>0</v>
      </c>
      <c r="G252" s="4">
        <v>0</v>
      </c>
      <c r="H252" s="4">
        <v>2</v>
      </c>
      <c r="I252" s="4">
        <v>1</v>
      </c>
      <c r="J252" s="4">
        <v>1</v>
      </c>
      <c r="K252" s="4">
        <v>2</v>
      </c>
      <c r="L252" s="4">
        <v>2</v>
      </c>
      <c r="M252" s="4">
        <v>-1</v>
      </c>
      <c r="N252" s="4">
        <v>1</v>
      </c>
      <c r="O252" s="4">
        <v>1</v>
      </c>
      <c r="P252" s="4">
        <v>-1</v>
      </c>
      <c r="Q252" s="4">
        <v>-2</v>
      </c>
      <c r="R252" s="4">
        <v>1</v>
      </c>
      <c r="S252" s="4">
        <v>1</v>
      </c>
      <c r="T252" s="4">
        <v>1</v>
      </c>
      <c r="U252" s="4">
        <v>1</v>
      </c>
      <c r="V252" s="4">
        <v>1</v>
      </c>
      <c r="W252" s="4">
        <v>0</v>
      </c>
      <c r="X252" s="4">
        <v>1</v>
      </c>
      <c r="Y252" s="4">
        <v>-1</v>
      </c>
      <c r="Z252" s="4">
        <v>-1</v>
      </c>
      <c r="AA252" s="4">
        <v>2</v>
      </c>
      <c r="AB252" s="4">
        <v>2</v>
      </c>
      <c r="AC252" s="4">
        <v>0</v>
      </c>
      <c r="AD252" s="4">
        <v>1</v>
      </c>
      <c r="AE252" s="4">
        <v>0</v>
      </c>
      <c r="AF252" s="4">
        <v>2</v>
      </c>
      <c r="AG252" s="4">
        <v>2</v>
      </c>
      <c r="AH252" s="4">
        <v>1</v>
      </c>
      <c r="AI252" s="4">
        <v>1</v>
      </c>
      <c r="AJ252" s="4">
        <v>1</v>
      </c>
      <c r="AK252" s="4">
        <v>1</v>
      </c>
      <c r="AL252" s="4">
        <v>0</v>
      </c>
      <c r="AM252" s="4">
        <v>-1</v>
      </c>
      <c r="AN252" s="4">
        <v>1</v>
      </c>
      <c r="AO252" s="4">
        <v>1</v>
      </c>
      <c r="AP252" s="4">
        <v>1</v>
      </c>
      <c r="AQ252" s="4">
        <v>0</v>
      </c>
      <c r="AR252" s="4">
        <v>1</v>
      </c>
      <c r="AS252" s="4">
        <v>-2</v>
      </c>
      <c r="AT252" s="4">
        <v>1</v>
      </c>
      <c r="AU252" s="4">
        <v>-2</v>
      </c>
      <c r="AV252" s="4">
        <v>1</v>
      </c>
      <c r="AW252" s="4">
        <v>1</v>
      </c>
      <c r="AX252" s="4">
        <v>1</v>
      </c>
      <c r="AY252" s="4">
        <v>1</v>
      </c>
      <c r="AZ252" s="4">
        <v>0</v>
      </c>
      <c r="BA252" s="4">
        <v>2</v>
      </c>
      <c r="BB252" s="4">
        <v>0</v>
      </c>
      <c r="BC252" s="4">
        <v>1</v>
      </c>
      <c r="BD252" s="4">
        <v>0</v>
      </c>
      <c r="BE252" s="4">
        <v>1</v>
      </c>
      <c r="BF252" s="4">
        <v>0</v>
      </c>
      <c r="BG252" s="4">
        <v>2</v>
      </c>
      <c r="BH252" s="4">
        <v>2</v>
      </c>
      <c r="BI252" s="4">
        <v>-1</v>
      </c>
      <c r="BJ252" s="4">
        <v>1</v>
      </c>
      <c r="BK252" s="4">
        <v>0</v>
      </c>
      <c r="BL252" s="4">
        <v>1</v>
      </c>
      <c r="BM252" s="4">
        <v>1</v>
      </c>
      <c r="BN252" s="4">
        <v>1</v>
      </c>
      <c r="BO252" s="4">
        <v>2</v>
      </c>
      <c r="BP252" s="4">
        <v>1</v>
      </c>
      <c r="BQ252" s="4">
        <v>1</v>
      </c>
      <c r="BR252" s="4">
        <v>-2</v>
      </c>
      <c r="BS252" s="4">
        <v>1</v>
      </c>
      <c r="BT252" s="4">
        <v>1</v>
      </c>
      <c r="BU252" s="4">
        <v>1</v>
      </c>
      <c r="BV252" s="4">
        <v>-1</v>
      </c>
      <c r="BW252" s="4">
        <v>-1</v>
      </c>
      <c r="BX252" s="4">
        <v>0</v>
      </c>
      <c r="BY252" s="4">
        <v>2</v>
      </c>
      <c r="BZ252" s="4">
        <v>-2</v>
      </c>
      <c r="CA252" s="4">
        <v>1</v>
      </c>
      <c r="CB252" s="4">
        <v>2</v>
      </c>
    </row>
    <row r="253" spans="1:80" ht="14" x14ac:dyDescent="0.15">
      <c r="A253" s="20" t="str">
        <f t="shared" si="3"/>
        <v>VideoPhase5WA</v>
      </c>
      <c r="B253" s="4" t="s">
        <v>1222</v>
      </c>
    </row>
    <row r="254" spans="1:80" ht="14" x14ac:dyDescent="0.15">
      <c r="A254" s="20" t="str">
        <f t="shared" si="3"/>
        <v>UserEngagement1eWA[SQ002]</v>
      </c>
      <c r="B254" s="4" t="s">
        <v>819</v>
      </c>
      <c r="C254" s="4">
        <v>1</v>
      </c>
      <c r="D254" s="4">
        <v>2</v>
      </c>
      <c r="E254" s="4">
        <v>0</v>
      </c>
      <c r="F254" s="4">
        <v>1</v>
      </c>
      <c r="G254" s="4">
        <v>0</v>
      </c>
      <c r="H254" s="4">
        <v>2</v>
      </c>
      <c r="I254" s="4">
        <v>1</v>
      </c>
      <c r="J254" s="4">
        <v>0</v>
      </c>
      <c r="K254" s="4">
        <v>2</v>
      </c>
      <c r="L254" s="4">
        <v>2</v>
      </c>
      <c r="M254" s="4">
        <v>1</v>
      </c>
      <c r="N254" s="4">
        <v>1</v>
      </c>
      <c r="O254" s="4">
        <v>-1</v>
      </c>
      <c r="P254" s="4">
        <v>0</v>
      </c>
      <c r="Q254" s="4">
        <v>0</v>
      </c>
      <c r="R254" s="4">
        <v>-1</v>
      </c>
      <c r="S254" s="4">
        <v>2</v>
      </c>
      <c r="T254" s="4">
        <v>2</v>
      </c>
      <c r="U254" s="4">
        <v>2</v>
      </c>
      <c r="V254" s="4">
        <v>1</v>
      </c>
      <c r="W254" s="4">
        <v>1</v>
      </c>
      <c r="X254" s="4">
        <v>1</v>
      </c>
      <c r="Y254" s="4">
        <v>-1</v>
      </c>
      <c r="Z254" s="4">
        <v>0</v>
      </c>
      <c r="AA254" s="4">
        <v>2</v>
      </c>
      <c r="AB254" s="4">
        <v>1</v>
      </c>
      <c r="AC254" s="4">
        <v>1</v>
      </c>
      <c r="AD254" s="4">
        <v>-2</v>
      </c>
      <c r="AE254" s="4">
        <v>0</v>
      </c>
      <c r="AF254" s="4">
        <v>2</v>
      </c>
      <c r="AG254" s="4">
        <v>1</v>
      </c>
      <c r="AH254" s="4">
        <v>1</v>
      </c>
      <c r="AI254" s="4">
        <v>2</v>
      </c>
      <c r="AJ254" s="4">
        <v>2</v>
      </c>
      <c r="AK254" s="4">
        <v>0</v>
      </c>
      <c r="AL254" s="4">
        <v>1</v>
      </c>
      <c r="AM254" s="4">
        <v>-1</v>
      </c>
      <c r="AN254" s="4">
        <v>1</v>
      </c>
      <c r="AO254" s="4">
        <v>2</v>
      </c>
      <c r="AP254" s="4">
        <v>1</v>
      </c>
      <c r="AQ254" s="4">
        <v>2</v>
      </c>
      <c r="AR254" s="4">
        <v>1</v>
      </c>
      <c r="AS254" s="4">
        <v>1</v>
      </c>
      <c r="AT254" s="4">
        <v>0</v>
      </c>
      <c r="AU254" s="4">
        <v>-1</v>
      </c>
      <c r="AV254" s="4">
        <v>2</v>
      </c>
      <c r="AW254" s="4">
        <v>1</v>
      </c>
      <c r="AX254" s="4">
        <v>1</v>
      </c>
      <c r="AY254" s="4">
        <v>1</v>
      </c>
      <c r="AZ254" s="4">
        <v>0</v>
      </c>
      <c r="BA254" s="4">
        <v>1</v>
      </c>
      <c r="BB254" s="4">
        <v>0</v>
      </c>
      <c r="BC254" s="4">
        <v>1</v>
      </c>
      <c r="BD254" s="4">
        <v>0</v>
      </c>
      <c r="BE254" s="4">
        <v>1</v>
      </c>
      <c r="BF254" s="4">
        <v>1</v>
      </c>
      <c r="BG254" s="4">
        <v>1</v>
      </c>
      <c r="BH254" s="4">
        <v>1</v>
      </c>
      <c r="BI254" s="4">
        <v>-1</v>
      </c>
      <c r="BJ254" s="4">
        <v>0</v>
      </c>
      <c r="BK254" s="4">
        <v>0</v>
      </c>
      <c r="BL254" s="4">
        <v>2</v>
      </c>
      <c r="BM254" s="4">
        <v>1</v>
      </c>
      <c r="BN254" s="4">
        <v>1</v>
      </c>
      <c r="BO254" s="4">
        <v>1</v>
      </c>
      <c r="BP254" s="4">
        <v>1</v>
      </c>
      <c r="BQ254" s="4">
        <v>1</v>
      </c>
      <c r="BR254" s="4">
        <v>-1</v>
      </c>
      <c r="BS254" s="4">
        <v>1</v>
      </c>
      <c r="BT254" s="4">
        <v>1</v>
      </c>
      <c r="BU254" s="4">
        <v>0</v>
      </c>
      <c r="BV254" s="4">
        <v>1</v>
      </c>
      <c r="BW254" s="4">
        <v>0</v>
      </c>
      <c r="BX254" s="4">
        <v>1</v>
      </c>
      <c r="BY254" s="4">
        <v>2</v>
      </c>
      <c r="BZ254" s="4">
        <v>-2</v>
      </c>
      <c r="CA254" s="4">
        <v>1</v>
      </c>
      <c r="CB254" s="4">
        <v>2</v>
      </c>
    </row>
    <row r="255" spans="1:80" ht="14" x14ac:dyDescent="0.15">
      <c r="A255" s="20" t="str">
        <f t="shared" si="3"/>
        <v>UserEngagement1eWA[SQ001]</v>
      </c>
      <c r="B255" s="4" t="s">
        <v>820</v>
      </c>
      <c r="C255" s="4">
        <v>1</v>
      </c>
      <c r="D255" s="4">
        <v>2</v>
      </c>
      <c r="E255" s="4">
        <v>1</v>
      </c>
      <c r="F255" s="4">
        <v>2</v>
      </c>
      <c r="G255" s="4">
        <v>0</v>
      </c>
      <c r="H255" s="4">
        <v>1</v>
      </c>
      <c r="I255" s="4">
        <v>0</v>
      </c>
      <c r="J255" s="4">
        <v>-1</v>
      </c>
      <c r="K255" s="4">
        <v>1</v>
      </c>
      <c r="L255" s="4">
        <v>2</v>
      </c>
      <c r="M255" s="4">
        <v>0</v>
      </c>
      <c r="N255" s="4">
        <v>1</v>
      </c>
      <c r="O255" s="4">
        <v>-1</v>
      </c>
      <c r="P255" s="4">
        <v>0</v>
      </c>
      <c r="Q255" s="4">
        <v>-1</v>
      </c>
      <c r="R255" s="4">
        <v>1</v>
      </c>
      <c r="S255" s="4">
        <v>0</v>
      </c>
      <c r="T255" s="4">
        <v>1</v>
      </c>
      <c r="U255" s="4">
        <v>2</v>
      </c>
      <c r="V255" s="4">
        <v>2</v>
      </c>
      <c r="W255" s="4">
        <v>0</v>
      </c>
      <c r="X255" s="4">
        <v>2</v>
      </c>
      <c r="Y255" s="4">
        <v>-1</v>
      </c>
      <c r="Z255" s="4">
        <v>0</v>
      </c>
      <c r="AA255" s="4">
        <v>2</v>
      </c>
      <c r="AB255" s="4">
        <v>0</v>
      </c>
      <c r="AC255" s="4">
        <v>1</v>
      </c>
      <c r="AD255" s="4">
        <v>-2</v>
      </c>
      <c r="AE255" s="4">
        <v>0</v>
      </c>
      <c r="AF255" s="4">
        <v>2</v>
      </c>
      <c r="AG255" s="4">
        <v>1</v>
      </c>
      <c r="AH255" s="4">
        <v>0</v>
      </c>
      <c r="AI255" s="4">
        <v>2</v>
      </c>
      <c r="AJ255" s="4">
        <v>1</v>
      </c>
      <c r="AK255" s="4">
        <v>1</v>
      </c>
      <c r="AL255" s="4">
        <v>1</v>
      </c>
      <c r="AM255" s="4">
        <v>-1</v>
      </c>
      <c r="AN255" s="4">
        <v>-1</v>
      </c>
      <c r="AO255" s="4">
        <v>0</v>
      </c>
      <c r="AP255" s="4">
        <v>1</v>
      </c>
      <c r="AQ255" s="4">
        <v>2</v>
      </c>
      <c r="AR255" s="4">
        <v>1</v>
      </c>
      <c r="AS255" s="4">
        <v>0</v>
      </c>
      <c r="AT255" s="4">
        <v>0</v>
      </c>
      <c r="AU255" s="4">
        <v>-2</v>
      </c>
      <c r="AV255" s="4">
        <v>1</v>
      </c>
      <c r="AW255" s="4">
        <v>0</v>
      </c>
      <c r="AX255" s="4">
        <v>1</v>
      </c>
      <c r="AY255" s="4">
        <v>1</v>
      </c>
      <c r="AZ255" s="4">
        <v>-1</v>
      </c>
      <c r="BA255" s="4">
        <v>1</v>
      </c>
      <c r="BB255" s="4">
        <v>-1</v>
      </c>
      <c r="BC255" s="4">
        <v>-1</v>
      </c>
      <c r="BD255" s="4">
        <v>0</v>
      </c>
      <c r="BE255" s="4">
        <v>1</v>
      </c>
      <c r="BF255" s="4">
        <v>1</v>
      </c>
      <c r="BG255" s="4">
        <v>2</v>
      </c>
      <c r="BH255" s="4">
        <v>0</v>
      </c>
      <c r="BI255" s="4">
        <v>-1</v>
      </c>
      <c r="BJ255" s="4">
        <v>0</v>
      </c>
      <c r="BK255" s="4">
        <v>0</v>
      </c>
      <c r="BL255" s="4">
        <v>1</v>
      </c>
      <c r="BM255" s="4">
        <v>-1</v>
      </c>
      <c r="BN255" s="4">
        <v>1</v>
      </c>
      <c r="BO255" s="4">
        <v>1</v>
      </c>
      <c r="BP255" s="4">
        <v>1</v>
      </c>
      <c r="BQ255" s="4">
        <v>-1</v>
      </c>
      <c r="BR255" s="4">
        <v>-1</v>
      </c>
      <c r="BS255" s="4">
        <v>2</v>
      </c>
      <c r="BT255" s="4">
        <v>1</v>
      </c>
      <c r="BU255" s="4">
        <v>1</v>
      </c>
      <c r="BV255" s="4">
        <v>-2</v>
      </c>
      <c r="BW255" s="4">
        <v>0</v>
      </c>
      <c r="BX255" s="4">
        <v>1</v>
      </c>
      <c r="BY255" s="4">
        <v>1</v>
      </c>
      <c r="BZ255" s="4">
        <v>-2</v>
      </c>
      <c r="CA255" s="4">
        <v>1</v>
      </c>
      <c r="CB255" s="4">
        <v>2</v>
      </c>
    </row>
    <row r="256" spans="1:80" ht="14" x14ac:dyDescent="0.15">
      <c r="A256" s="20" t="str">
        <f t="shared" si="3"/>
        <v>UserEngagement1eWA[SQ003]</v>
      </c>
      <c r="B256" s="4" t="s">
        <v>821</v>
      </c>
      <c r="C256" s="4">
        <v>1</v>
      </c>
      <c r="D256" s="4">
        <v>2</v>
      </c>
      <c r="E256" s="4">
        <v>1</v>
      </c>
      <c r="F256" s="4">
        <v>1</v>
      </c>
      <c r="G256" s="4">
        <v>0</v>
      </c>
      <c r="H256" s="4">
        <v>2</v>
      </c>
      <c r="I256" s="4">
        <v>1</v>
      </c>
      <c r="J256" s="4">
        <v>-1</v>
      </c>
      <c r="K256" s="4">
        <v>1</v>
      </c>
      <c r="L256" s="4">
        <v>2</v>
      </c>
      <c r="M256" s="4">
        <v>1</v>
      </c>
      <c r="N256" s="4">
        <v>1</v>
      </c>
      <c r="O256" s="4">
        <v>1</v>
      </c>
      <c r="P256" s="4">
        <v>0</v>
      </c>
      <c r="Q256" s="4">
        <v>0</v>
      </c>
      <c r="R256" s="4">
        <v>-2</v>
      </c>
      <c r="S256" s="4">
        <v>1</v>
      </c>
      <c r="T256" s="4">
        <v>0</v>
      </c>
      <c r="U256" s="4">
        <v>2</v>
      </c>
      <c r="V256" s="4">
        <v>0</v>
      </c>
      <c r="W256" s="4">
        <v>0</v>
      </c>
      <c r="X256" s="4">
        <v>2</v>
      </c>
      <c r="Y256" s="4">
        <v>-1</v>
      </c>
      <c r="Z256" s="4">
        <v>0</v>
      </c>
      <c r="AA256" s="4">
        <v>2</v>
      </c>
      <c r="AB256" s="4">
        <v>2</v>
      </c>
      <c r="AC256" s="4">
        <v>1</v>
      </c>
      <c r="AD256" s="4">
        <v>-1</v>
      </c>
      <c r="AE256" s="4">
        <v>1</v>
      </c>
      <c r="AF256" s="4">
        <v>2</v>
      </c>
      <c r="AG256" s="4">
        <v>2</v>
      </c>
      <c r="AH256" s="4">
        <v>1</v>
      </c>
      <c r="AI256" s="4">
        <v>2</v>
      </c>
      <c r="AJ256" s="4">
        <v>2</v>
      </c>
      <c r="AK256" s="4">
        <v>0</v>
      </c>
      <c r="AL256" s="4">
        <v>1</v>
      </c>
      <c r="AM256" s="4">
        <v>-1</v>
      </c>
      <c r="AN256" s="4">
        <v>1</v>
      </c>
      <c r="AO256" s="4">
        <v>2</v>
      </c>
      <c r="AP256" s="4">
        <v>1</v>
      </c>
      <c r="AQ256" s="4">
        <v>2</v>
      </c>
      <c r="AR256" s="4">
        <v>1</v>
      </c>
      <c r="AS256" s="4">
        <v>0</v>
      </c>
      <c r="AT256" s="4">
        <v>0</v>
      </c>
      <c r="AU256" s="4">
        <v>-1</v>
      </c>
      <c r="AV256" s="4">
        <v>1</v>
      </c>
      <c r="AW256" s="4">
        <v>1</v>
      </c>
      <c r="AX256" s="4">
        <v>1</v>
      </c>
      <c r="AY256" s="4">
        <v>1</v>
      </c>
      <c r="AZ256" s="4">
        <v>-1</v>
      </c>
      <c r="BA256" s="4">
        <v>2</v>
      </c>
      <c r="BB256" s="4">
        <v>0</v>
      </c>
      <c r="BC256" s="4">
        <v>0</v>
      </c>
      <c r="BD256" s="4">
        <v>0</v>
      </c>
      <c r="BE256" s="4">
        <v>1</v>
      </c>
      <c r="BF256" s="4">
        <v>1</v>
      </c>
      <c r="BG256" s="4">
        <v>1</v>
      </c>
      <c r="BH256" s="4">
        <v>1</v>
      </c>
      <c r="BI256" s="4">
        <v>-1</v>
      </c>
      <c r="BJ256" s="4">
        <v>1</v>
      </c>
      <c r="BK256" s="4">
        <v>0</v>
      </c>
      <c r="BL256" s="4">
        <v>2</v>
      </c>
      <c r="BM256" s="4">
        <v>0</v>
      </c>
      <c r="BN256" s="4">
        <v>1</v>
      </c>
      <c r="BO256" s="4">
        <v>2</v>
      </c>
      <c r="BP256" s="4">
        <v>1</v>
      </c>
      <c r="BQ256" s="4">
        <v>1</v>
      </c>
      <c r="BR256" s="4">
        <v>-1</v>
      </c>
      <c r="BS256" s="4">
        <v>1</v>
      </c>
      <c r="BT256" s="4">
        <v>1</v>
      </c>
      <c r="BU256" s="4">
        <v>1</v>
      </c>
      <c r="BV256" s="4">
        <v>0</v>
      </c>
      <c r="BW256" s="4">
        <v>0</v>
      </c>
      <c r="BX256" s="4">
        <v>0</v>
      </c>
      <c r="BY256" s="4">
        <v>2</v>
      </c>
      <c r="BZ256" s="4">
        <v>-2</v>
      </c>
      <c r="CA256" s="4">
        <v>1</v>
      </c>
      <c r="CB256" s="4">
        <v>2</v>
      </c>
    </row>
    <row r="257" spans="1:80" ht="14" x14ac:dyDescent="0.15">
      <c r="A257" s="20" t="str">
        <f t="shared" si="3"/>
        <v>UserEngagement1eWA[SQ004]</v>
      </c>
      <c r="B257" s="4" t="s">
        <v>822</v>
      </c>
      <c r="C257" s="4">
        <v>1</v>
      </c>
      <c r="D257" s="4">
        <v>2</v>
      </c>
      <c r="E257" s="4">
        <v>0</v>
      </c>
      <c r="F257" s="4">
        <v>1</v>
      </c>
      <c r="G257" s="4">
        <v>0</v>
      </c>
      <c r="H257" s="4">
        <v>2</v>
      </c>
      <c r="I257" s="4">
        <v>0</v>
      </c>
      <c r="J257" s="4">
        <v>0</v>
      </c>
      <c r="K257" s="4">
        <v>2</v>
      </c>
      <c r="L257" s="4">
        <v>2</v>
      </c>
      <c r="M257" s="4">
        <v>0</v>
      </c>
      <c r="N257" s="4">
        <v>1</v>
      </c>
      <c r="O257" s="4">
        <v>1</v>
      </c>
      <c r="P257" s="4">
        <v>0</v>
      </c>
      <c r="Q257" s="4">
        <v>-2</v>
      </c>
      <c r="R257" s="4">
        <v>-1</v>
      </c>
      <c r="S257" s="4">
        <v>1</v>
      </c>
      <c r="T257" s="4">
        <v>1</v>
      </c>
      <c r="U257" s="4">
        <v>2</v>
      </c>
      <c r="V257" s="4">
        <v>0</v>
      </c>
      <c r="W257" s="4">
        <v>0</v>
      </c>
      <c r="X257" s="4">
        <v>1</v>
      </c>
      <c r="Y257" s="4">
        <v>-1</v>
      </c>
      <c r="Z257" s="4">
        <v>0</v>
      </c>
      <c r="AA257" s="4">
        <v>2</v>
      </c>
      <c r="AB257" s="4">
        <v>1</v>
      </c>
      <c r="AC257" s="4">
        <v>1</v>
      </c>
      <c r="AD257" s="4">
        <v>-1</v>
      </c>
      <c r="AE257" s="4">
        <v>-1</v>
      </c>
      <c r="AF257" s="4">
        <v>2</v>
      </c>
      <c r="AG257" s="4">
        <v>2</v>
      </c>
      <c r="AH257" s="4">
        <v>0</v>
      </c>
      <c r="AI257" s="4">
        <v>1</v>
      </c>
      <c r="AJ257" s="4">
        <v>2</v>
      </c>
      <c r="AK257" s="4">
        <v>1</v>
      </c>
      <c r="AL257" s="4">
        <v>1</v>
      </c>
      <c r="AM257" s="4">
        <v>-1</v>
      </c>
      <c r="AN257" s="4">
        <v>1</v>
      </c>
      <c r="AO257" s="4">
        <v>1</v>
      </c>
      <c r="AP257" s="4">
        <v>1</v>
      </c>
      <c r="AQ257" s="4">
        <v>2</v>
      </c>
      <c r="AR257" s="4">
        <v>1</v>
      </c>
      <c r="AS257" s="4">
        <v>-2</v>
      </c>
      <c r="AT257" s="4">
        <v>0</v>
      </c>
      <c r="AU257" s="4">
        <v>-2</v>
      </c>
      <c r="AV257" s="4">
        <v>1</v>
      </c>
      <c r="AW257" s="4">
        <v>1</v>
      </c>
      <c r="AX257" s="4">
        <v>1</v>
      </c>
      <c r="AY257" s="4">
        <v>1</v>
      </c>
      <c r="AZ257" s="4">
        <v>-1</v>
      </c>
      <c r="BA257" s="4">
        <v>2</v>
      </c>
      <c r="BB257" s="4">
        <v>0</v>
      </c>
      <c r="BC257" s="4">
        <v>0</v>
      </c>
      <c r="BD257" s="4">
        <v>0</v>
      </c>
      <c r="BE257" s="4">
        <v>1</v>
      </c>
      <c r="BF257" s="4">
        <v>1</v>
      </c>
      <c r="BG257" s="4">
        <v>0</v>
      </c>
      <c r="BH257" s="4">
        <v>1</v>
      </c>
      <c r="BI257" s="4">
        <v>-1</v>
      </c>
      <c r="BJ257" s="4">
        <v>0</v>
      </c>
      <c r="BK257" s="4">
        <v>0</v>
      </c>
      <c r="BL257" s="4">
        <v>2</v>
      </c>
      <c r="BM257" s="4">
        <v>-1</v>
      </c>
      <c r="BN257" s="4">
        <v>1</v>
      </c>
      <c r="BO257" s="4">
        <v>2</v>
      </c>
      <c r="BP257" s="4">
        <v>1</v>
      </c>
      <c r="BQ257" s="4">
        <v>-1</v>
      </c>
      <c r="BR257" s="4">
        <v>-2</v>
      </c>
      <c r="BS257" s="4">
        <v>2</v>
      </c>
      <c r="BT257" s="4">
        <v>1</v>
      </c>
      <c r="BU257" s="4">
        <v>0</v>
      </c>
      <c r="BV257" s="4">
        <v>0</v>
      </c>
      <c r="BW257" s="4">
        <v>-1</v>
      </c>
      <c r="BX257" s="4">
        <v>0</v>
      </c>
      <c r="BY257" s="4">
        <v>2</v>
      </c>
      <c r="BZ257" s="4">
        <v>-2</v>
      </c>
      <c r="CA257" s="4">
        <v>1</v>
      </c>
      <c r="CB257" s="4">
        <v>2</v>
      </c>
    </row>
    <row r="258" spans="1:80" ht="14" x14ac:dyDescent="0.15">
      <c r="A258" s="20" t="str">
        <f t="shared" si="3"/>
        <v>ContinueWA</v>
      </c>
      <c r="B258" s="4" t="s">
        <v>1223</v>
      </c>
    </row>
    <row r="259" spans="1:80" ht="14" x14ac:dyDescent="0.15">
      <c r="A259" s="20" t="str">
        <f t="shared" si="3"/>
        <v>Anthro1WA[SQ001]</v>
      </c>
      <c r="B259" s="4" t="s">
        <v>823</v>
      </c>
      <c r="C259" s="4">
        <v>3</v>
      </c>
      <c r="D259" s="4">
        <v>5</v>
      </c>
      <c r="E259" s="4">
        <v>3</v>
      </c>
      <c r="F259" s="4">
        <v>5</v>
      </c>
      <c r="G259" s="4">
        <v>3</v>
      </c>
      <c r="H259" s="4">
        <v>5</v>
      </c>
      <c r="I259" s="4">
        <v>2</v>
      </c>
      <c r="J259" s="4">
        <v>5</v>
      </c>
      <c r="K259" s="4">
        <v>4</v>
      </c>
      <c r="L259" s="4">
        <v>5</v>
      </c>
      <c r="M259" s="4">
        <v>2</v>
      </c>
      <c r="N259" s="4">
        <v>3</v>
      </c>
      <c r="O259" s="4">
        <v>3</v>
      </c>
      <c r="P259" s="4">
        <v>4</v>
      </c>
      <c r="Q259" s="4">
        <v>5</v>
      </c>
      <c r="R259" s="4">
        <v>5</v>
      </c>
      <c r="S259" s="4">
        <v>5</v>
      </c>
      <c r="T259" s="4">
        <v>5</v>
      </c>
      <c r="U259" s="4">
        <v>4</v>
      </c>
      <c r="V259" s="4">
        <v>4</v>
      </c>
      <c r="W259" s="4">
        <v>4</v>
      </c>
      <c r="X259" s="4">
        <v>4</v>
      </c>
      <c r="Y259" s="4">
        <v>1</v>
      </c>
      <c r="Z259" s="4">
        <v>3</v>
      </c>
      <c r="AA259" s="4">
        <v>4</v>
      </c>
      <c r="AB259" s="4">
        <v>4</v>
      </c>
      <c r="AC259" s="4">
        <v>2</v>
      </c>
      <c r="AD259" s="4">
        <v>2</v>
      </c>
      <c r="AE259" s="4">
        <v>4</v>
      </c>
      <c r="AF259" s="4">
        <v>5</v>
      </c>
      <c r="AG259" s="4">
        <v>4</v>
      </c>
      <c r="AH259" s="4">
        <v>4</v>
      </c>
      <c r="AI259" s="4">
        <v>4</v>
      </c>
      <c r="AJ259" s="4">
        <v>5</v>
      </c>
      <c r="AK259" s="4">
        <v>5</v>
      </c>
      <c r="AL259" s="4">
        <v>5</v>
      </c>
      <c r="AM259" s="4">
        <v>2</v>
      </c>
      <c r="AN259" s="4">
        <v>4</v>
      </c>
      <c r="AO259" s="4">
        <v>4</v>
      </c>
      <c r="AP259" s="4">
        <v>5</v>
      </c>
      <c r="AQ259" s="4">
        <v>3</v>
      </c>
      <c r="AR259" s="4">
        <v>5</v>
      </c>
      <c r="AS259" s="4">
        <v>1</v>
      </c>
      <c r="AT259" s="4">
        <v>2</v>
      </c>
      <c r="AU259" s="4">
        <v>4</v>
      </c>
      <c r="AV259" s="4">
        <v>4</v>
      </c>
      <c r="AW259" s="4">
        <v>5</v>
      </c>
      <c r="AX259" s="4">
        <v>1</v>
      </c>
      <c r="AY259" s="4">
        <v>5</v>
      </c>
      <c r="AZ259" s="4">
        <v>3</v>
      </c>
      <c r="BA259" s="4">
        <v>5</v>
      </c>
      <c r="BB259" s="4">
        <v>2</v>
      </c>
      <c r="BC259" s="4">
        <v>5</v>
      </c>
      <c r="BD259" s="4">
        <v>4</v>
      </c>
      <c r="BE259" s="4">
        <v>3</v>
      </c>
      <c r="BF259" s="4">
        <v>4</v>
      </c>
      <c r="BG259" s="4">
        <v>2</v>
      </c>
      <c r="BH259" s="4">
        <v>5</v>
      </c>
      <c r="BI259" s="4">
        <v>2</v>
      </c>
      <c r="BJ259" s="4">
        <v>4</v>
      </c>
      <c r="BK259" s="4">
        <v>2</v>
      </c>
      <c r="BL259" s="4">
        <v>4</v>
      </c>
      <c r="BM259" s="4">
        <v>4</v>
      </c>
      <c r="BN259" s="4">
        <v>4</v>
      </c>
      <c r="BO259" s="4">
        <v>5</v>
      </c>
      <c r="BP259" s="4">
        <v>4</v>
      </c>
      <c r="BQ259" s="4">
        <v>3</v>
      </c>
      <c r="BR259" s="4">
        <v>1</v>
      </c>
      <c r="BS259" s="4">
        <v>5</v>
      </c>
      <c r="BT259" s="4">
        <v>2</v>
      </c>
      <c r="BU259" s="4">
        <v>4</v>
      </c>
      <c r="BV259" s="4">
        <v>4</v>
      </c>
      <c r="BW259" s="4">
        <v>1</v>
      </c>
      <c r="BX259" s="4">
        <v>4</v>
      </c>
      <c r="BY259" s="4">
        <v>4</v>
      </c>
      <c r="BZ259" s="4">
        <v>1</v>
      </c>
      <c r="CA259" s="4">
        <v>4</v>
      </c>
      <c r="CB259" s="4">
        <v>4</v>
      </c>
    </row>
    <row r="260" spans="1:80" ht="14" x14ac:dyDescent="0.15">
      <c r="A260" s="20" t="str">
        <f t="shared" si="3"/>
        <v>Anthro1WA[SQ002]</v>
      </c>
      <c r="B260" s="4" t="s">
        <v>824</v>
      </c>
      <c r="C260" s="4">
        <v>3</v>
      </c>
      <c r="D260" s="4">
        <v>5</v>
      </c>
      <c r="E260" s="4">
        <v>2</v>
      </c>
      <c r="F260" s="4">
        <v>2</v>
      </c>
      <c r="G260" s="4">
        <v>3</v>
      </c>
      <c r="H260" s="4">
        <v>2</v>
      </c>
      <c r="I260" s="4">
        <v>1</v>
      </c>
      <c r="J260" s="4">
        <v>1</v>
      </c>
      <c r="K260" s="4">
        <v>4</v>
      </c>
      <c r="L260" s="4">
        <v>3</v>
      </c>
      <c r="M260" s="4">
        <v>2</v>
      </c>
      <c r="N260" s="4">
        <v>1</v>
      </c>
      <c r="O260" s="4">
        <v>1</v>
      </c>
      <c r="P260" s="4">
        <v>3</v>
      </c>
      <c r="Q260" s="4">
        <v>1</v>
      </c>
      <c r="R260" s="4">
        <v>1</v>
      </c>
      <c r="S260" s="4">
        <v>4</v>
      </c>
      <c r="T260" s="4">
        <v>3</v>
      </c>
      <c r="U260" s="4">
        <v>1</v>
      </c>
      <c r="V260" s="4">
        <v>3</v>
      </c>
      <c r="W260" s="4">
        <v>2</v>
      </c>
      <c r="X260" s="4">
        <v>2</v>
      </c>
      <c r="Y260" s="4">
        <v>1</v>
      </c>
      <c r="Z260" s="4">
        <v>1</v>
      </c>
      <c r="AA260" s="4">
        <v>3</v>
      </c>
      <c r="AB260" s="4">
        <v>3</v>
      </c>
      <c r="AC260" s="4">
        <v>2</v>
      </c>
      <c r="AD260" s="4">
        <v>1</v>
      </c>
      <c r="AE260" s="4">
        <v>3</v>
      </c>
      <c r="AF260" s="4">
        <v>3</v>
      </c>
      <c r="AG260" s="4">
        <v>4</v>
      </c>
      <c r="AH260" s="4">
        <v>4</v>
      </c>
      <c r="AI260" s="4">
        <v>1</v>
      </c>
      <c r="AJ260" s="4">
        <v>4</v>
      </c>
      <c r="AK260" s="4">
        <v>3</v>
      </c>
      <c r="AL260" s="4">
        <v>1</v>
      </c>
      <c r="AM260" s="4">
        <v>2</v>
      </c>
      <c r="AN260" s="4">
        <v>1</v>
      </c>
      <c r="AO260" s="4">
        <v>3</v>
      </c>
      <c r="AP260" s="4">
        <v>4</v>
      </c>
      <c r="AQ260" s="4">
        <v>1</v>
      </c>
      <c r="AR260" s="4">
        <v>2</v>
      </c>
      <c r="AS260" s="4">
        <v>1</v>
      </c>
      <c r="AT260" s="4">
        <v>1</v>
      </c>
      <c r="AU260" s="4">
        <v>2</v>
      </c>
      <c r="AV260" s="4">
        <v>2</v>
      </c>
      <c r="AW260" s="4">
        <v>5</v>
      </c>
      <c r="AX260" s="4">
        <v>1</v>
      </c>
      <c r="AY260" s="4">
        <v>1</v>
      </c>
      <c r="AZ260" s="4">
        <v>3</v>
      </c>
      <c r="BA260" s="4">
        <v>4</v>
      </c>
      <c r="BB260" s="4">
        <v>2</v>
      </c>
      <c r="BC260" s="4">
        <v>3</v>
      </c>
      <c r="BD260" s="4">
        <v>1</v>
      </c>
      <c r="BE260" s="4">
        <v>2</v>
      </c>
      <c r="BF260" s="4">
        <v>2</v>
      </c>
      <c r="BG260" s="4">
        <v>1</v>
      </c>
      <c r="BH260" s="4">
        <v>1</v>
      </c>
      <c r="BI260" s="4">
        <v>1</v>
      </c>
      <c r="BJ260" s="4">
        <v>3</v>
      </c>
      <c r="BK260" s="4">
        <v>1</v>
      </c>
      <c r="BL260" s="4">
        <v>1</v>
      </c>
      <c r="BM260" s="4">
        <v>2</v>
      </c>
      <c r="BN260" s="4">
        <v>4</v>
      </c>
      <c r="BO260" s="4">
        <v>4</v>
      </c>
      <c r="BP260" s="4">
        <v>1</v>
      </c>
      <c r="BQ260" s="4">
        <v>2</v>
      </c>
      <c r="BR260" s="4">
        <v>1</v>
      </c>
      <c r="BS260" s="4">
        <v>3</v>
      </c>
      <c r="BT260" s="4">
        <v>1</v>
      </c>
      <c r="BU260" s="4">
        <v>2</v>
      </c>
      <c r="BV260" s="4">
        <v>1</v>
      </c>
      <c r="BW260" s="4">
        <v>1</v>
      </c>
      <c r="BX260" s="4">
        <v>3</v>
      </c>
      <c r="BY260" s="4">
        <v>1</v>
      </c>
      <c r="BZ260" s="4">
        <v>1</v>
      </c>
      <c r="CA260" s="4">
        <v>2</v>
      </c>
      <c r="CB260" s="4">
        <v>4</v>
      </c>
    </row>
    <row r="261" spans="1:80" ht="14" x14ac:dyDescent="0.15">
      <c r="A261" s="20" t="str">
        <f t="shared" si="3"/>
        <v>Anthro1WA[SQ003]</v>
      </c>
      <c r="B261" s="4" t="s">
        <v>825</v>
      </c>
      <c r="C261" s="4">
        <v>3</v>
      </c>
      <c r="D261" s="4">
        <v>5</v>
      </c>
      <c r="E261" s="4">
        <v>2</v>
      </c>
      <c r="F261" s="4">
        <v>1</v>
      </c>
      <c r="G261" s="4">
        <v>3</v>
      </c>
      <c r="H261" s="4">
        <v>3</v>
      </c>
      <c r="I261" s="4">
        <v>2</v>
      </c>
      <c r="J261" s="4">
        <v>5</v>
      </c>
      <c r="K261" s="4">
        <v>4</v>
      </c>
      <c r="L261" s="4">
        <v>5</v>
      </c>
      <c r="M261" s="4">
        <v>3</v>
      </c>
      <c r="N261" s="4">
        <v>3</v>
      </c>
      <c r="O261" s="4">
        <v>1</v>
      </c>
      <c r="P261" s="4">
        <v>4</v>
      </c>
      <c r="Q261" s="4">
        <v>2</v>
      </c>
      <c r="R261" s="4">
        <v>5</v>
      </c>
      <c r="S261" s="4">
        <v>4</v>
      </c>
      <c r="T261" s="4">
        <v>4</v>
      </c>
      <c r="U261" s="4">
        <v>4</v>
      </c>
      <c r="V261" s="4">
        <v>3</v>
      </c>
      <c r="W261" s="4">
        <v>3</v>
      </c>
      <c r="X261" s="4">
        <v>4</v>
      </c>
      <c r="Y261" s="4">
        <v>1</v>
      </c>
      <c r="Z261" s="4">
        <v>1</v>
      </c>
      <c r="AA261" s="4">
        <v>4</v>
      </c>
      <c r="AB261" s="4">
        <v>4</v>
      </c>
      <c r="AC261" s="4">
        <v>2</v>
      </c>
      <c r="AD261" s="4">
        <v>1</v>
      </c>
      <c r="AE261" s="4">
        <v>3</v>
      </c>
      <c r="AF261" s="4">
        <v>5</v>
      </c>
      <c r="AG261" s="4">
        <v>5</v>
      </c>
      <c r="AH261" s="4">
        <v>3</v>
      </c>
      <c r="AI261" s="4">
        <v>3</v>
      </c>
      <c r="AJ261" s="4">
        <v>5</v>
      </c>
      <c r="AK261" s="4">
        <v>4</v>
      </c>
      <c r="AL261" s="4">
        <v>3</v>
      </c>
      <c r="AM261" s="4">
        <v>2</v>
      </c>
      <c r="AN261" s="4">
        <v>4</v>
      </c>
      <c r="AO261" s="4">
        <v>5</v>
      </c>
      <c r="AP261" s="4">
        <v>4</v>
      </c>
      <c r="AQ261" s="4">
        <v>3</v>
      </c>
      <c r="AR261" s="4">
        <v>3</v>
      </c>
      <c r="AS261" s="4">
        <v>4</v>
      </c>
      <c r="AT261" s="4">
        <v>3</v>
      </c>
      <c r="AU261" s="4">
        <v>2</v>
      </c>
      <c r="AV261" s="4">
        <v>3</v>
      </c>
      <c r="AW261" s="4">
        <v>4</v>
      </c>
      <c r="AX261" s="4">
        <v>1</v>
      </c>
      <c r="AY261" s="4">
        <v>1</v>
      </c>
      <c r="AZ261" s="4">
        <v>3</v>
      </c>
      <c r="BA261" s="4">
        <v>5</v>
      </c>
      <c r="BB261" s="4">
        <v>3</v>
      </c>
      <c r="BC261" s="4">
        <v>5</v>
      </c>
      <c r="BD261" s="4">
        <v>2</v>
      </c>
      <c r="BE261" s="4">
        <v>2</v>
      </c>
      <c r="BF261" s="4">
        <v>3</v>
      </c>
      <c r="BG261" s="4">
        <v>2</v>
      </c>
      <c r="BH261" s="4">
        <v>2</v>
      </c>
      <c r="BI261" s="4">
        <v>3</v>
      </c>
      <c r="BJ261" s="4">
        <v>4</v>
      </c>
      <c r="BK261" s="4">
        <v>2</v>
      </c>
      <c r="BL261" s="4">
        <v>3</v>
      </c>
      <c r="BM261" s="4">
        <v>3</v>
      </c>
      <c r="BN261" s="4">
        <v>4</v>
      </c>
      <c r="BO261" s="4">
        <v>4</v>
      </c>
      <c r="BP261" s="4">
        <v>1</v>
      </c>
      <c r="BQ261" s="4">
        <v>4</v>
      </c>
      <c r="BR261" s="4">
        <v>1</v>
      </c>
      <c r="BS261" s="4">
        <v>3</v>
      </c>
      <c r="BT261" s="4">
        <v>4</v>
      </c>
      <c r="BU261" s="4">
        <v>5</v>
      </c>
      <c r="BV261" s="4">
        <v>1</v>
      </c>
      <c r="BW261" s="4">
        <v>1</v>
      </c>
      <c r="BX261" s="4">
        <v>4</v>
      </c>
      <c r="BY261" s="4">
        <v>3</v>
      </c>
      <c r="BZ261" s="4">
        <v>1</v>
      </c>
      <c r="CA261" s="4">
        <v>4</v>
      </c>
      <c r="CB261" s="4">
        <v>4</v>
      </c>
    </row>
    <row r="262" spans="1:80" ht="14" x14ac:dyDescent="0.15">
      <c r="A262" s="20" t="str">
        <f t="shared" ref="A262:A325" si="4">LEFT(B262,(FIND(" ",B262,1)-2))</f>
        <v>Anthro1WA[SQ004]</v>
      </c>
      <c r="B262" s="4" t="s">
        <v>826</v>
      </c>
      <c r="C262" s="4">
        <v>3</v>
      </c>
      <c r="D262" s="4">
        <v>5</v>
      </c>
      <c r="E262" s="4">
        <v>3</v>
      </c>
      <c r="F262" s="4">
        <v>5</v>
      </c>
      <c r="G262" s="4">
        <v>3</v>
      </c>
      <c r="H262" s="4">
        <v>4</v>
      </c>
      <c r="I262" s="4">
        <v>1</v>
      </c>
      <c r="J262" s="4">
        <v>4</v>
      </c>
      <c r="K262" s="4">
        <v>4</v>
      </c>
      <c r="L262" s="4">
        <v>5</v>
      </c>
      <c r="M262" s="4">
        <v>3</v>
      </c>
      <c r="N262" s="4">
        <v>3</v>
      </c>
      <c r="O262" s="4">
        <v>4</v>
      </c>
      <c r="P262" s="4">
        <v>2</v>
      </c>
      <c r="Q262" s="4">
        <v>1</v>
      </c>
      <c r="R262" s="4">
        <v>5</v>
      </c>
      <c r="S262" s="4">
        <v>4</v>
      </c>
      <c r="T262" s="4">
        <v>4</v>
      </c>
      <c r="U262" s="4">
        <v>3</v>
      </c>
      <c r="V262" s="4">
        <v>3</v>
      </c>
      <c r="W262" s="4">
        <v>3</v>
      </c>
      <c r="X262" s="4">
        <v>4</v>
      </c>
      <c r="Y262" s="4">
        <v>1</v>
      </c>
      <c r="Z262" s="4">
        <v>1</v>
      </c>
      <c r="AA262" s="4">
        <v>4</v>
      </c>
      <c r="AB262" s="4">
        <v>4</v>
      </c>
      <c r="AC262" s="4">
        <v>2</v>
      </c>
      <c r="AD262" s="4">
        <v>3</v>
      </c>
      <c r="AE262" s="4">
        <v>3</v>
      </c>
      <c r="AF262" s="4">
        <v>4</v>
      </c>
      <c r="AG262" s="4">
        <v>5</v>
      </c>
      <c r="AH262" s="4">
        <v>4</v>
      </c>
      <c r="AI262" s="4">
        <v>4</v>
      </c>
      <c r="AJ262" s="4">
        <v>5</v>
      </c>
      <c r="AK262" s="4">
        <v>4</v>
      </c>
      <c r="AL262" s="4">
        <v>3</v>
      </c>
      <c r="AM262" s="4">
        <v>3</v>
      </c>
      <c r="AN262" s="4">
        <v>5</v>
      </c>
      <c r="AO262" s="4">
        <v>5</v>
      </c>
      <c r="AP262" s="4">
        <v>4</v>
      </c>
      <c r="AQ262" s="4">
        <v>3</v>
      </c>
      <c r="AR262" s="4">
        <v>2</v>
      </c>
      <c r="AS262" s="4">
        <v>4</v>
      </c>
      <c r="AT262" s="4">
        <v>3</v>
      </c>
      <c r="AU262" s="4">
        <v>2</v>
      </c>
      <c r="AV262" s="4">
        <v>4</v>
      </c>
      <c r="AW262" s="4">
        <v>5</v>
      </c>
      <c r="AX262" s="4">
        <v>1</v>
      </c>
      <c r="AY262" s="4">
        <v>2</v>
      </c>
      <c r="AZ262" s="4">
        <v>3</v>
      </c>
      <c r="BA262" s="4">
        <v>5</v>
      </c>
      <c r="BB262" s="4">
        <v>3</v>
      </c>
      <c r="BC262" s="4">
        <v>5</v>
      </c>
      <c r="BD262" s="4">
        <v>1</v>
      </c>
      <c r="BE262" s="4">
        <v>2</v>
      </c>
      <c r="BF262" s="4">
        <v>4</v>
      </c>
      <c r="BG262" s="4">
        <v>2</v>
      </c>
      <c r="BH262" s="4">
        <v>3</v>
      </c>
      <c r="BI262" s="4">
        <v>3</v>
      </c>
      <c r="BJ262" s="4">
        <v>4</v>
      </c>
      <c r="BK262" s="4">
        <v>4</v>
      </c>
      <c r="BL262" s="4">
        <v>4</v>
      </c>
      <c r="BM262" s="4">
        <v>3</v>
      </c>
      <c r="BN262" s="4">
        <v>4</v>
      </c>
      <c r="BO262" s="4">
        <v>4</v>
      </c>
      <c r="BP262" s="4">
        <v>1</v>
      </c>
      <c r="BQ262" s="4">
        <v>4</v>
      </c>
      <c r="BR262" s="4">
        <v>1</v>
      </c>
      <c r="BS262" s="4">
        <v>4</v>
      </c>
      <c r="BT262" s="4">
        <v>4</v>
      </c>
      <c r="BU262" s="4">
        <v>4</v>
      </c>
      <c r="BV262" s="4">
        <v>1</v>
      </c>
      <c r="BW262" s="4">
        <v>4</v>
      </c>
      <c r="BX262" s="4">
        <v>3</v>
      </c>
      <c r="BY262" s="4">
        <v>3</v>
      </c>
      <c r="BZ262" s="4">
        <v>1</v>
      </c>
      <c r="CA262" s="4">
        <v>4</v>
      </c>
      <c r="CB262" s="4">
        <v>4</v>
      </c>
    </row>
    <row r="263" spans="1:80" ht="14" x14ac:dyDescent="0.15">
      <c r="A263" s="20" t="str">
        <f t="shared" si="4"/>
        <v>Anthro1WA[SQ005]</v>
      </c>
      <c r="B263" s="4" t="s">
        <v>827</v>
      </c>
      <c r="C263" s="4">
        <v>3</v>
      </c>
      <c r="D263" s="4">
        <v>5</v>
      </c>
      <c r="E263" s="4">
        <v>2</v>
      </c>
      <c r="F263" s="4">
        <v>2</v>
      </c>
      <c r="G263" s="4">
        <v>3</v>
      </c>
      <c r="H263" s="4">
        <v>2</v>
      </c>
      <c r="I263" s="4">
        <v>1</v>
      </c>
      <c r="J263" s="4">
        <v>1</v>
      </c>
      <c r="K263" s="4">
        <v>3</v>
      </c>
      <c r="L263" s="4">
        <v>5</v>
      </c>
      <c r="M263" s="4">
        <v>3</v>
      </c>
      <c r="N263" s="4">
        <v>1</v>
      </c>
      <c r="O263" s="4">
        <v>2</v>
      </c>
      <c r="P263" s="4">
        <v>3</v>
      </c>
      <c r="Q263" s="4">
        <v>1</v>
      </c>
      <c r="R263" s="4">
        <v>5</v>
      </c>
      <c r="S263" s="4">
        <v>5</v>
      </c>
      <c r="T263" s="4">
        <v>2</v>
      </c>
      <c r="U263" s="4">
        <v>3</v>
      </c>
      <c r="V263" s="4">
        <v>2</v>
      </c>
      <c r="W263" s="4">
        <v>2</v>
      </c>
      <c r="X263" s="4">
        <v>1</v>
      </c>
      <c r="Y263" s="4">
        <v>1</v>
      </c>
      <c r="Z263" s="4">
        <v>2</v>
      </c>
      <c r="AA263" s="4">
        <v>3</v>
      </c>
      <c r="AB263" s="4">
        <v>3</v>
      </c>
      <c r="AC263" s="4">
        <v>2</v>
      </c>
      <c r="AD263" s="4">
        <v>1</v>
      </c>
      <c r="AE263" s="4">
        <v>2</v>
      </c>
      <c r="AF263" s="4">
        <v>2</v>
      </c>
      <c r="AG263" s="4">
        <v>4</v>
      </c>
      <c r="AH263" s="4">
        <v>4</v>
      </c>
      <c r="AI263" s="4">
        <v>2</v>
      </c>
      <c r="AJ263" s="4">
        <v>4</v>
      </c>
      <c r="AK263" s="4">
        <v>3</v>
      </c>
      <c r="AL263" s="4">
        <v>1</v>
      </c>
      <c r="AM263" s="4">
        <v>1</v>
      </c>
      <c r="AN263" s="4">
        <v>3</v>
      </c>
      <c r="AO263" s="4">
        <v>1</v>
      </c>
      <c r="AP263" s="4">
        <v>3</v>
      </c>
      <c r="AQ263" s="4">
        <v>1</v>
      </c>
      <c r="AR263" s="4">
        <v>1</v>
      </c>
      <c r="AS263" s="4">
        <v>1</v>
      </c>
      <c r="AT263" s="4">
        <v>1</v>
      </c>
      <c r="AU263" s="4">
        <v>1</v>
      </c>
      <c r="AV263" s="4">
        <v>3</v>
      </c>
      <c r="AW263" s="4">
        <v>2</v>
      </c>
      <c r="AX263" s="4">
        <v>1</v>
      </c>
      <c r="AY263" s="4">
        <v>1</v>
      </c>
      <c r="AZ263" s="4">
        <v>3</v>
      </c>
      <c r="BA263" s="4">
        <v>4</v>
      </c>
      <c r="BB263" s="4">
        <v>2</v>
      </c>
      <c r="BC263" s="4">
        <v>4</v>
      </c>
      <c r="BD263" s="4">
        <v>1</v>
      </c>
      <c r="BE263" s="4">
        <v>2</v>
      </c>
      <c r="BF263" s="4">
        <v>2</v>
      </c>
      <c r="BG263" s="4">
        <v>1</v>
      </c>
      <c r="BH263" s="4">
        <v>1</v>
      </c>
      <c r="BI263" s="4">
        <v>1</v>
      </c>
      <c r="BJ263" s="4">
        <v>4</v>
      </c>
      <c r="BK263" s="4">
        <v>1</v>
      </c>
      <c r="BL263" s="4">
        <v>1</v>
      </c>
      <c r="BM263" s="4">
        <v>2</v>
      </c>
      <c r="BN263" s="4">
        <v>4</v>
      </c>
      <c r="BO263" s="4">
        <v>2</v>
      </c>
      <c r="BP263" s="4">
        <v>1</v>
      </c>
      <c r="BQ263" s="4">
        <v>2</v>
      </c>
      <c r="BR263" s="4">
        <v>1</v>
      </c>
      <c r="BS263" s="4">
        <v>1</v>
      </c>
      <c r="BT263" s="4">
        <v>2</v>
      </c>
      <c r="BU263" s="4">
        <v>2</v>
      </c>
      <c r="BV263" s="4">
        <v>1</v>
      </c>
      <c r="BW263" s="4">
        <v>1</v>
      </c>
      <c r="BX263" s="4">
        <v>3</v>
      </c>
      <c r="BY263" s="4">
        <v>1</v>
      </c>
      <c r="BZ263" s="4">
        <v>1</v>
      </c>
      <c r="CA263" s="4">
        <v>3</v>
      </c>
      <c r="CB263" s="4">
        <v>4</v>
      </c>
    </row>
    <row r="264" spans="1:80" ht="14" x14ac:dyDescent="0.15">
      <c r="A264" s="20" t="str">
        <f t="shared" si="4"/>
        <v>Anthro1WA[SQ006]</v>
      </c>
      <c r="B264" s="4" t="s">
        <v>828</v>
      </c>
      <c r="C264" s="4">
        <v>3</v>
      </c>
      <c r="D264" s="4">
        <v>5</v>
      </c>
      <c r="E264" s="4">
        <v>2</v>
      </c>
      <c r="F264" s="4">
        <v>1</v>
      </c>
      <c r="G264" s="4">
        <v>3</v>
      </c>
      <c r="H264" s="4">
        <v>2</v>
      </c>
      <c r="I264" s="4">
        <v>1</v>
      </c>
      <c r="J264" s="4">
        <v>1</v>
      </c>
      <c r="K264" s="4">
        <v>4</v>
      </c>
      <c r="L264" s="4">
        <v>5</v>
      </c>
      <c r="M264" s="4">
        <v>2</v>
      </c>
      <c r="N264" s="4">
        <v>1</v>
      </c>
      <c r="O264" s="4">
        <v>1</v>
      </c>
      <c r="P264" s="4">
        <v>3</v>
      </c>
      <c r="Q264" s="4">
        <v>1</v>
      </c>
      <c r="R264" s="4">
        <v>1</v>
      </c>
      <c r="S264" s="4">
        <v>3</v>
      </c>
      <c r="T264" s="4">
        <v>2</v>
      </c>
      <c r="U264" s="4">
        <v>3</v>
      </c>
      <c r="V264" s="4">
        <v>3</v>
      </c>
      <c r="W264" s="4">
        <v>2</v>
      </c>
      <c r="X264" s="4">
        <v>1</v>
      </c>
      <c r="Y264" s="4">
        <v>1</v>
      </c>
      <c r="Z264" s="4">
        <v>1</v>
      </c>
      <c r="AA264" s="4">
        <v>2</v>
      </c>
      <c r="AB264" s="4">
        <v>3</v>
      </c>
      <c r="AC264" s="4">
        <v>2</v>
      </c>
      <c r="AD264" s="4">
        <v>1</v>
      </c>
      <c r="AE264" s="4">
        <v>2</v>
      </c>
      <c r="AF264" s="4">
        <v>3</v>
      </c>
      <c r="AG264" s="4">
        <v>4</v>
      </c>
      <c r="AH264" s="4">
        <v>4</v>
      </c>
      <c r="AI264" s="4">
        <v>2</v>
      </c>
      <c r="AJ264" s="4">
        <v>2</v>
      </c>
      <c r="AK264" s="4">
        <v>2</v>
      </c>
      <c r="AL264" s="4">
        <v>3</v>
      </c>
      <c r="AM264" s="4">
        <v>1</v>
      </c>
      <c r="AN264" s="4">
        <v>3</v>
      </c>
      <c r="AO264" s="4">
        <v>2</v>
      </c>
      <c r="AP264" s="4">
        <v>1</v>
      </c>
      <c r="AQ264" s="4">
        <v>1</v>
      </c>
      <c r="AR264" s="4">
        <v>1</v>
      </c>
      <c r="AS264" s="4">
        <v>1</v>
      </c>
      <c r="AT264" s="4">
        <v>1</v>
      </c>
      <c r="AU264" s="4">
        <v>1</v>
      </c>
      <c r="AV264" s="4">
        <v>3</v>
      </c>
      <c r="AW264" s="4">
        <v>2</v>
      </c>
      <c r="AX264" s="4">
        <v>1</v>
      </c>
      <c r="AY264" s="4">
        <v>1</v>
      </c>
      <c r="AZ264" s="4">
        <v>3</v>
      </c>
      <c r="BA264" s="4">
        <v>4</v>
      </c>
      <c r="BB264" s="4">
        <v>2</v>
      </c>
      <c r="BC264" s="4">
        <v>4</v>
      </c>
      <c r="BD264" s="4">
        <v>1</v>
      </c>
      <c r="BE264" s="4">
        <v>2</v>
      </c>
      <c r="BF264" s="4">
        <v>2</v>
      </c>
      <c r="BG264" s="4">
        <v>1</v>
      </c>
      <c r="BH264" s="4">
        <v>2</v>
      </c>
      <c r="BI264" s="4">
        <v>1</v>
      </c>
      <c r="BJ264" s="4">
        <v>3</v>
      </c>
      <c r="BK264" s="4">
        <v>2</v>
      </c>
      <c r="BL264" s="4">
        <v>2</v>
      </c>
      <c r="BM264" s="4">
        <v>1</v>
      </c>
      <c r="BN264" s="4">
        <v>4</v>
      </c>
      <c r="BO264" s="4">
        <v>2</v>
      </c>
      <c r="BP264" s="4">
        <v>1</v>
      </c>
      <c r="BQ264" s="4">
        <v>2</v>
      </c>
      <c r="BR264" s="4">
        <v>1</v>
      </c>
      <c r="BS264" s="4">
        <v>4</v>
      </c>
      <c r="BT264" s="4">
        <v>1</v>
      </c>
      <c r="BU264" s="4">
        <v>3</v>
      </c>
      <c r="BV264" s="4">
        <v>1</v>
      </c>
      <c r="BW264" s="4">
        <v>1</v>
      </c>
      <c r="BX264" s="4">
        <v>3</v>
      </c>
      <c r="BY264" s="4">
        <v>1</v>
      </c>
      <c r="BZ264" s="4">
        <v>1</v>
      </c>
      <c r="CA264" s="4">
        <v>3</v>
      </c>
      <c r="CB264" s="4">
        <v>4</v>
      </c>
    </row>
    <row r="265" spans="1:80" ht="14" x14ac:dyDescent="0.15">
      <c r="A265" s="20" t="str">
        <f t="shared" si="4"/>
        <v>Anthro1WA[SQ007]</v>
      </c>
      <c r="B265" s="4" t="s">
        <v>829</v>
      </c>
      <c r="C265" s="4">
        <v>3</v>
      </c>
      <c r="D265" s="4">
        <v>5</v>
      </c>
      <c r="E265" s="4">
        <v>4</v>
      </c>
      <c r="F265" s="4">
        <v>5</v>
      </c>
      <c r="G265" s="4">
        <v>4</v>
      </c>
      <c r="H265" s="4">
        <v>5</v>
      </c>
      <c r="I265" s="4">
        <v>3</v>
      </c>
      <c r="J265" s="4">
        <v>4</v>
      </c>
      <c r="K265" s="4">
        <v>4</v>
      </c>
      <c r="L265" s="4">
        <v>5</v>
      </c>
      <c r="M265" s="4">
        <v>3</v>
      </c>
      <c r="N265" s="4">
        <v>4</v>
      </c>
      <c r="O265" s="4">
        <v>5</v>
      </c>
      <c r="P265" s="4">
        <v>2</v>
      </c>
      <c r="Q265" s="4">
        <v>3</v>
      </c>
      <c r="R265" s="4">
        <v>5</v>
      </c>
      <c r="S265" s="4">
        <v>3</v>
      </c>
      <c r="T265" s="4">
        <v>4</v>
      </c>
      <c r="U265" s="4">
        <v>5</v>
      </c>
      <c r="V265" s="4">
        <v>4</v>
      </c>
      <c r="W265" s="4">
        <v>3</v>
      </c>
      <c r="X265" s="4">
        <v>5</v>
      </c>
      <c r="Y265" s="4">
        <v>3</v>
      </c>
      <c r="Z265" s="4">
        <v>2</v>
      </c>
      <c r="AA265" s="4">
        <v>4</v>
      </c>
      <c r="AB265" s="4">
        <v>5</v>
      </c>
      <c r="AC265" s="4">
        <v>2</v>
      </c>
      <c r="AD265" s="4">
        <v>4</v>
      </c>
      <c r="AE265" s="4">
        <v>4</v>
      </c>
      <c r="AF265" s="4">
        <v>5</v>
      </c>
      <c r="AG265" s="4">
        <v>5</v>
      </c>
      <c r="AH265" s="4">
        <v>3</v>
      </c>
      <c r="AI265" s="4">
        <v>4</v>
      </c>
      <c r="AJ265" s="4">
        <v>5</v>
      </c>
      <c r="AK265" s="4">
        <v>5</v>
      </c>
      <c r="AL265" s="4">
        <v>4</v>
      </c>
      <c r="AM265" s="4">
        <v>2</v>
      </c>
      <c r="AN265" s="4">
        <v>5</v>
      </c>
      <c r="AO265" s="4">
        <v>4</v>
      </c>
      <c r="AP265" s="4">
        <v>5</v>
      </c>
      <c r="AQ265" s="4">
        <v>4</v>
      </c>
      <c r="AR265" s="4">
        <v>4</v>
      </c>
      <c r="AS265" s="4">
        <v>1</v>
      </c>
      <c r="AT265" s="4">
        <v>4</v>
      </c>
      <c r="AU265" s="4">
        <v>1</v>
      </c>
      <c r="AV265" s="4">
        <v>5</v>
      </c>
      <c r="AW265" s="4">
        <v>5</v>
      </c>
      <c r="AX265" s="4">
        <v>5</v>
      </c>
      <c r="AY265" s="4">
        <v>5</v>
      </c>
      <c r="AZ265" s="4">
        <v>3</v>
      </c>
      <c r="BA265" s="4">
        <v>4</v>
      </c>
      <c r="BB265" s="4">
        <v>4</v>
      </c>
      <c r="BC265" s="4">
        <v>4</v>
      </c>
      <c r="BD265" s="4">
        <v>4</v>
      </c>
      <c r="BE265" s="4">
        <v>3</v>
      </c>
      <c r="BF265" s="4">
        <v>4</v>
      </c>
      <c r="BG265" s="4">
        <v>4</v>
      </c>
      <c r="BH265" s="4">
        <v>4</v>
      </c>
      <c r="BI265" s="4">
        <v>4</v>
      </c>
      <c r="BJ265" s="4">
        <v>4</v>
      </c>
      <c r="BK265" s="4">
        <v>5</v>
      </c>
      <c r="BL265" s="4">
        <v>5</v>
      </c>
      <c r="BM265" s="4">
        <v>3</v>
      </c>
      <c r="BN265" s="4">
        <v>4</v>
      </c>
      <c r="BO265" s="4">
        <v>4</v>
      </c>
      <c r="BP265" s="4">
        <v>4</v>
      </c>
      <c r="BQ265" s="4">
        <v>2</v>
      </c>
      <c r="BR265" s="4">
        <v>1</v>
      </c>
      <c r="BS265" s="4">
        <v>3</v>
      </c>
      <c r="BT265" s="4">
        <v>4</v>
      </c>
      <c r="BU265" s="4">
        <v>4</v>
      </c>
      <c r="BV265" s="4">
        <v>5</v>
      </c>
      <c r="BW265" s="4">
        <v>2</v>
      </c>
      <c r="BX265" s="4">
        <v>4</v>
      </c>
      <c r="BY265" s="4">
        <v>5</v>
      </c>
      <c r="BZ265" s="4">
        <v>5</v>
      </c>
      <c r="CA265" s="4">
        <v>4</v>
      </c>
      <c r="CB265" s="4">
        <v>5</v>
      </c>
    </row>
    <row r="266" spans="1:80" ht="14" x14ac:dyDescent="0.15">
      <c r="A266" s="20" t="str">
        <f t="shared" si="4"/>
        <v>Anthro1WA[SQ008]</v>
      </c>
      <c r="B266" s="4" t="s">
        <v>830</v>
      </c>
      <c r="C266" s="4">
        <v>3</v>
      </c>
      <c r="D266" s="4">
        <v>5</v>
      </c>
      <c r="E266" s="4">
        <v>4</v>
      </c>
      <c r="F266" s="4">
        <v>3</v>
      </c>
      <c r="G266" s="4">
        <v>3</v>
      </c>
      <c r="H266" s="4">
        <v>3</v>
      </c>
      <c r="I266" s="4">
        <v>4</v>
      </c>
      <c r="J266" s="4">
        <v>4</v>
      </c>
      <c r="K266" s="4">
        <v>3</v>
      </c>
      <c r="L266" s="4">
        <v>5</v>
      </c>
      <c r="M266" s="4">
        <v>3</v>
      </c>
      <c r="N266" s="4">
        <v>5</v>
      </c>
      <c r="O266" s="4">
        <v>4</v>
      </c>
      <c r="P266" s="4">
        <v>5</v>
      </c>
      <c r="Q266" s="4">
        <v>3</v>
      </c>
      <c r="R266" s="4">
        <v>5</v>
      </c>
      <c r="S266" s="4">
        <v>3</v>
      </c>
      <c r="T266" s="4">
        <v>4</v>
      </c>
      <c r="U266" s="4">
        <v>5</v>
      </c>
      <c r="V266" s="4">
        <v>4</v>
      </c>
      <c r="W266" s="4">
        <v>3</v>
      </c>
      <c r="X266" s="4">
        <v>4</v>
      </c>
      <c r="Y266" s="4">
        <v>2</v>
      </c>
      <c r="Z266" s="4">
        <v>2</v>
      </c>
      <c r="AA266" s="4">
        <v>4</v>
      </c>
      <c r="AB266" s="4">
        <v>3</v>
      </c>
      <c r="AC266" s="4">
        <v>2</v>
      </c>
      <c r="AD266" s="4">
        <v>3</v>
      </c>
      <c r="AE266" s="4">
        <v>4</v>
      </c>
      <c r="AF266" s="4">
        <v>4</v>
      </c>
      <c r="AG266" s="4">
        <v>5</v>
      </c>
      <c r="AH266" s="4">
        <v>4</v>
      </c>
      <c r="AI266" s="4">
        <v>4</v>
      </c>
      <c r="AJ266" s="4">
        <v>4</v>
      </c>
      <c r="AK266" s="4">
        <v>5</v>
      </c>
      <c r="AL266" s="4">
        <v>4</v>
      </c>
      <c r="AM266" s="4">
        <v>2</v>
      </c>
      <c r="AN266" s="4">
        <v>4</v>
      </c>
      <c r="AO266" s="4">
        <v>3</v>
      </c>
      <c r="AP266" s="4">
        <v>4</v>
      </c>
      <c r="AQ266" s="4">
        <v>4</v>
      </c>
      <c r="AR266" s="4">
        <v>3</v>
      </c>
      <c r="AS266" s="4">
        <v>1</v>
      </c>
      <c r="AT266" s="4">
        <v>2</v>
      </c>
      <c r="AU266" s="4">
        <v>1</v>
      </c>
      <c r="AV266" s="4">
        <v>4</v>
      </c>
      <c r="AW266" s="4">
        <v>5</v>
      </c>
      <c r="AX266" s="4">
        <v>5</v>
      </c>
      <c r="AY266" s="4">
        <v>5</v>
      </c>
      <c r="AZ266" s="4">
        <v>3</v>
      </c>
      <c r="BA266" s="4">
        <v>4</v>
      </c>
      <c r="BB266" s="4">
        <v>3</v>
      </c>
      <c r="BC266" s="4">
        <v>3</v>
      </c>
      <c r="BD266" s="4">
        <v>4</v>
      </c>
      <c r="BE266" s="4">
        <v>3</v>
      </c>
      <c r="BF266" s="4">
        <v>4</v>
      </c>
      <c r="BG266" s="4">
        <v>4</v>
      </c>
      <c r="BH266" s="4">
        <v>3</v>
      </c>
      <c r="BI266" s="4">
        <v>3</v>
      </c>
      <c r="BJ266" s="4">
        <v>3</v>
      </c>
      <c r="BK266" s="4">
        <v>5</v>
      </c>
      <c r="BL266" s="4">
        <v>5</v>
      </c>
      <c r="BM266" s="4">
        <v>2</v>
      </c>
      <c r="BN266" s="4">
        <v>4</v>
      </c>
      <c r="BO266" s="4">
        <v>3</v>
      </c>
      <c r="BP266" s="4">
        <v>4</v>
      </c>
      <c r="BQ266" s="4">
        <v>2</v>
      </c>
      <c r="BR266" s="4">
        <v>1</v>
      </c>
      <c r="BS266" s="4">
        <v>2</v>
      </c>
      <c r="BT266" s="4">
        <v>4</v>
      </c>
      <c r="BU266" s="4">
        <v>4</v>
      </c>
      <c r="BV266" s="4">
        <v>2</v>
      </c>
      <c r="BW266" s="4">
        <v>3</v>
      </c>
      <c r="BX266" s="4">
        <v>4</v>
      </c>
      <c r="BY266" s="4">
        <v>4</v>
      </c>
      <c r="BZ266" s="4">
        <v>4</v>
      </c>
      <c r="CA266" s="4">
        <v>3</v>
      </c>
      <c r="CB266" s="4">
        <v>5</v>
      </c>
    </row>
    <row r="267" spans="1:80" ht="14" x14ac:dyDescent="0.15">
      <c r="A267" s="20" t="str">
        <f t="shared" si="4"/>
        <v>Anthro1WA[SQ009]</v>
      </c>
      <c r="B267" s="4" t="s">
        <v>831</v>
      </c>
      <c r="C267" s="4">
        <v>3</v>
      </c>
      <c r="D267" s="4">
        <v>5</v>
      </c>
      <c r="E267" s="4">
        <v>4</v>
      </c>
      <c r="F267" s="4">
        <v>5</v>
      </c>
      <c r="G267" s="4">
        <v>3</v>
      </c>
      <c r="H267" s="4">
        <v>4</v>
      </c>
      <c r="I267" s="4">
        <v>4</v>
      </c>
      <c r="J267" s="4">
        <v>5</v>
      </c>
      <c r="K267" s="4">
        <v>4</v>
      </c>
      <c r="L267" s="4">
        <v>5</v>
      </c>
      <c r="M267" s="4">
        <v>3</v>
      </c>
      <c r="N267" s="4">
        <v>5</v>
      </c>
      <c r="O267" s="4">
        <v>5</v>
      </c>
      <c r="P267" s="4">
        <v>4</v>
      </c>
      <c r="Q267" s="4">
        <v>3</v>
      </c>
      <c r="R267" s="4">
        <v>5</v>
      </c>
      <c r="S267" s="4">
        <v>4</v>
      </c>
      <c r="T267" s="4">
        <v>5</v>
      </c>
      <c r="U267" s="4">
        <v>5</v>
      </c>
      <c r="V267" s="4">
        <v>4</v>
      </c>
      <c r="W267" s="4">
        <v>3</v>
      </c>
      <c r="X267" s="4">
        <v>4</v>
      </c>
      <c r="Y267" s="4">
        <v>2</v>
      </c>
      <c r="Z267" s="4">
        <v>1</v>
      </c>
      <c r="AA267" s="4">
        <v>4</v>
      </c>
      <c r="AB267" s="4">
        <v>4</v>
      </c>
      <c r="AC267" s="4">
        <v>3</v>
      </c>
      <c r="AD267" s="4">
        <v>4</v>
      </c>
      <c r="AE267" s="4">
        <v>3</v>
      </c>
      <c r="AF267" s="4">
        <v>5</v>
      </c>
      <c r="AG267" s="4">
        <v>5</v>
      </c>
      <c r="AH267" s="4">
        <v>3</v>
      </c>
      <c r="AI267" s="4">
        <v>3</v>
      </c>
      <c r="AJ267" s="4">
        <v>5</v>
      </c>
      <c r="AK267" s="4">
        <v>4</v>
      </c>
      <c r="AL267" s="4">
        <v>4</v>
      </c>
      <c r="AM267" s="4">
        <v>2</v>
      </c>
      <c r="AN267" s="4">
        <v>4</v>
      </c>
      <c r="AO267" s="4">
        <v>5</v>
      </c>
      <c r="AP267" s="4">
        <v>5</v>
      </c>
      <c r="AQ267" s="4">
        <v>5</v>
      </c>
      <c r="AR267" s="4">
        <v>4</v>
      </c>
      <c r="AS267" s="4">
        <v>1</v>
      </c>
      <c r="AT267" s="4">
        <v>3</v>
      </c>
      <c r="AU267" s="4">
        <v>1</v>
      </c>
      <c r="AV267" s="4">
        <v>4</v>
      </c>
      <c r="AW267" s="4">
        <v>5</v>
      </c>
      <c r="AX267" s="4">
        <v>5</v>
      </c>
      <c r="AY267" s="4">
        <v>4</v>
      </c>
      <c r="AZ267" s="4">
        <v>3</v>
      </c>
      <c r="BA267" s="4">
        <v>5</v>
      </c>
      <c r="BB267" s="4">
        <v>3</v>
      </c>
      <c r="BC267" s="4">
        <v>4</v>
      </c>
      <c r="BD267" s="4">
        <v>4</v>
      </c>
      <c r="BE267" s="4">
        <v>3</v>
      </c>
      <c r="BF267" s="4">
        <v>5</v>
      </c>
      <c r="BG267" s="4">
        <v>5</v>
      </c>
      <c r="BH267" s="4">
        <v>3</v>
      </c>
      <c r="BI267" s="4">
        <v>4</v>
      </c>
      <c r="BJ267" s="4">
        <v>4</v>
      </c>
      <c r="BK267" s="4">
        <v>4</v>
      </c>
      <c r="BL267" s="4">
        <v>5</v>
      </c>
      <c r="BM267" s="4">
        <v>3</v>
      </c>
      <c r="BN267" s="4">
        <v>4</v>
      </c>
      <c r="BO267" s="4">
        <v>4</v>
      </c>
      <c r="BP267" s="4">
        <v>4</v>
      </c>
      <c r="BQ267" s="4">
        <v>4</v>
      </c>
      <c r="BR267" s="4">
        <v>1</v>
      </c>
      <c r="BS267" s="4">
        <v>3</v>
      </c>
      <c r="BT267" s="4">
        <v>4</v>
      </c>
      <c r="BU267" s="4">
        <v>5</v>
      </c>
      <c r="BV267" s="4">
        <v>3</v>
      </c>
      <c r="BW267" s="4">
        <v>4</v>
      </c>
      <c r="BX267" s="4">
        <v>4</v>
      </c>
      <c r="BY267" s="4">
        <v>4</v>
      </c>
      <c r="BZ267" s="4">
        <v>3</v>
      </c>
      <c r="CA267" s="4">
        <v>3</v>
      </c>
      <c r="CB267" s="4">
        <v>5</v>
      </c>
    </row>
    <row r="268" spans="1:80" ht="14" x14ac:dyDescent="0.15">
      <c r="A268" s="20" t="str">
        <f t="shared" si="4"/>
        <v>Anthro1WA[SQ010]</v>
      </c>
      <c r="B268" s="4" t="s">
        <v>832</v>
      </c>
      <c r="C268" s="4">
        <v>3</v>
      </c>
      <c r="D268" s="4">
        <v>5</v>
      </c>
      <c r="E268" s="4">
        <v>5</v>
      </c>
      <c r="F268" s="4">
        <v>5</v>
      </c>
      <c r="G268" s="4">
        <v>3</v>
      </c>
      <c r="H268" s="4">
        <v>5</v>
      </c>
      <c r="I268" s="4">
        <v>4</v>
      </c>
      <c r="J268" s="4">
        <v>5</v>
      </c>
      <c r="K268" s="4">
        <v>5</v>
      </c>
      <c r="L268" s="4">
        <v>5</v>
      </c>
      <c r="M268" s="4">
        <v>4</v>
      </c>
      <c r="N268" s="4">
        <v>5</v>
      </c>
      <c r="O268" s="4">
        <v>4</v>
      </c>
      <c r="P268" s="4">
        <v>3</v>
      </c>
      <c r="Q268" s="4">
        <v>5</v>
      </c>
      <c r="R268" s="4">
        <v>5</v>
      </c>
      <c r="S268" s="4">
        <v>4</v>
      </c>
      <c r="T268" s="4">
        <v>4</v>
      </c>
      <c r="U268" s="4">
        <v>5</v>
      </c>
      <c r="V268" s="4">
        <v>4</v>
      </c>
      <c r="W268" s="4">
        <v>3</v>
      </c>
      <c r="X268" s="4">
        <v>4</v>
      </c>
      <c r="Y268" s="4">
        <v>2</v>
      </c>
      <c r="Z268" s="4">
        <v>2</v>
      </c>
      <c r="AA268" s="4">
        <v>4</v>
      </c>
      <c r="AB268" s="4">
        <v>3</v>
      </c>
      <c r="AC268" s="4">
        <v>3</v>
      </c>
      <c r="AD268" s="4">
        <v>2</v>
      </c>
      <c r="AE268" s="4">
        <v>4</v>
      </c>
      <c r="AF268" s="4">
        <v>5</v>
      </c>
      <c r="AG268" s="4">
        <v>5</v>
      </c>
      <c r="AH268" s="4">
        <v>3</v>
      </c>
      <c r="AI268" s="4">
        <v>4</v>
      </c>
      <c r="AJ268" s="4">
        <v>5</v>
      </c>
      <c r="AK268" s="4">
        <v>4</v>
      </c>
      <c r="AL268" s="4">
        <v>4</v>
      </c>
      <c r="AM268" s="4">
        <v>1</v>
      </c>
      <c r="AN268" s="4">
        <v>4</v>
      </c>
      <c r="AO268" s="4">
        <v>4</v>
      </c>
      <c r="AP268" s="4">
        <v>5</v>
      </c>
      <c r="AQ268" s="4">
        <v>5</v>
      </c>
      <c r="AR268" s="4">
        <v>5</v>
      </c>
      <c r="AS268" s="4">
        <v>1</v>
      </c>
      <c r="AT268" s="4">
        <v>4</v>
      </c>
      <c r="AU268" s="4">
        <v>2</v>
      </c>
      <c r="AV268" s="4">
        <v>5</v>
      </c>
      <c r="AW268" s="4">
        <v>5</v>
      </c>
      <c r="AX268" s="4">
        <v>5</v>
      </c>
      <c r="AY268" s="4">
        <v>5</v>
      </c>
      <c r="AZ268" s="4">
        <v>4</v>
      </c>
      <c r="BA268" s="4">
        <v>5</v>
      </c>
      <c r="BB268" s="4">
        <v>3</v>
      </c>
      <c r="BC268" s="4">
        <v>4</v>
      </c>
      <c r="BD268" s="4">
        <v>4</v>
      </c>
      <c r="BE268" s="4">
        <v>3</v>
      </c>
      <c r="BF268" s="4">
        <v>5</v>
      </c>
      <c r="BG268" s="4">
        <v>5</v>
      </c>
      <c r="BH268" s="4">
        <v>4</v>
      </c>
      <c r="BI268" s="4">
        <v>2</v>
      </c>
      <c r="BJ268" s="4">
        <v>3</v>
      </c>
      <c r="BK268" s="4">
        <v>5</v>
      </c>
      <c r="BL268" s="4">
        <v>5</v>
      </c>
      <c r="BM268" s="4">
        <v>2</v>
      </c>
      <c r="BN268" s="4">
        <v>4</v>
      </c>
      <c r="BO268" s="4">
        <v>4</v>
      </c>
      <c r="BP268" s="4">
        <v>4</v>
      </c>
      <c r="BQ268" s="4">
        <v>2</v>
      </c>
      <c r="BR268" s="4">
        <v>1</v>
      </c>
      <c r="BS268" s="4">
        <v>3</v>
      </c>
      <c r="BT268" s="4">
        <v>4</v>
      </c>
      <c r="BU268" s="4">
        <v>4</v>
      </c>
      <c r="BV268" s="4">
        <v>4</v>
      </c>
      <c r="BW268" s="4">
        <v>3</v>
      </c>
      <c r="BX268" s="4">
        <v>4</v>
      </c>
      <c r="BY268" s="4">
        <v>5</v>
      </c>
      <c r="BZ268" s="4">
        <v>5</v>
      </c>
      <c r="CA268" s="4">
        <v>4</v>
      </c>
      <c r="CB268" s="4">
        <v>5</v>
      </c>
    </row>
    <row r="269" spans="1:80" ht="14" x14ac:dyDescent="0.15">
      <c r="A269" s="20" t="str">
        <f t="shared" si="4"/>
        <v>Anthro1WA[SQ011]</v>
      </c>
      <c r="B269" s="4" t="s">
        <v>833</v>
      </c>
      <c r="C269" s="4">
        <v>3</v>
      </c>
      <c r="D269" s="4">
        <v>5</v>
      </c>
      <c r="E269" s="4">
        <v>4</v>
      </c>
      <c r="F269" s="4">
        <v>4</v>
      </c>
      <c r="G269" s="4">
        <v>3</v>
      </c>
      <c r="H269" s="4">
        <v>4</v>
      </c>
      <c r="I269" s="4">
        <v>4</v>
      </c>
      <c r="J269" s="4">
        <v>5</v>
      </c>
      <c r="K269" s="4">
        <v>4</v>
      </c>
      <c r="L269" s="4">
        <v>5</v>
      </c>
      <c r="M269" s="4">
        <v>3</v>
      </c>
      <c r="N269" s="4">
        <v>4</v>
      </c>
      <c r="O269" s="4">
        <v>4</v>
      </c>
      <c r="P269" s="4">
        <v>2</v>
      </c>
      <c r="Q269" s="4">
        <v>4</v>
      </c>
      <c r="R269" s="4">
        <v>2</v>
      </c>
      <c r="S269" s="4">
        <v>3</v>
      </c>
      <c r="T269" s="4">
        <v>4</v>
      </c>
      <c r="U269" s="4">
        <v>5</v>
      </c>
      <c r="V269" s="4">
        <v>4</v>
      </c>
      <c r="W269" s="4">
        <v>3</v>
      </c>
      <c r="X269" s="4">
        <v>5</v>
      </c>
      <c r="Y269" s="4">
        <v>2</v>
      </c>
      <c r="Z269" s="4">
        <v>1</v>
      </c>
      <c r="AA269" s="4">
        <v>4</v>
      </c>
      <c r="AB269" s="4">
        <v>4</v>
      </c>
      <c r="AC269" s="4">
        <v>3</v>
      </c>
      <c r="AD269" s="4">
        <v>3</v>
      </c>
      <c r="AE269" s="4">
        <v>3</v>
      </c>
      <c r="AF269" s="4">
        <v>5</v>
      </c>
      <c r="AG269" s="4">
        <v>5</v>
      </c>
      <c r="AH269" s="4">
        <v>4</v>
      </c>
      <c r="AI269" s="4">
        <v>2</v>
      </c>
      <c r="AJ269" s="4">
        <v>5</v>
      </c>
      <c r="AK269" s="4">
        <v>5</v>
      </c>
      <c r="AL269" s="4">
        <v>4</v>
      </c>
      <c r="AM269" s="4">
        <v>2</v>
      </c>
      <c r="AN269" s="4">
        <v>3</v>
      </c>
      <c r="AO269" s="4">
        <v>5</v>
      </c>
      <c r="AP269" s="4">
        <v>5</v>
      </c>
      <c r="AQ269" s="4">
        <v>5</v>
      </c>
      <c r="AR269" s="4">
        <v>5</v>
      </c>
      <c r="AS269" s="4">
        <v>1</v>
      </c>
      <c r="AT269" s="4">
        <v>2</v>
      </c>
      <c r="AU269" s="4">
        <v>1</v>
      </c>
      <c r="AV269" s="4">
        <v>4</v>
      </c>
      <c r="AW269" s="4">
        <v>5</v>
      </c>
      <c r="AX269" s="4">
        <v>4</v>
      </c>
      <c r="AY269" s="4">
        <v>4</v>
      </c>
      <c r="AZ269" s="4">
        <v>3</v>
      </c>
      <c r="BA269" s="4">
        <v>4</v>
      </c>
      <c r="BB269" s="4">
        <v>4</v>
      </c>
      <c r="BC269" s="4">
        <v>4</v>
      </c>
      <c r="BD269" s="4">
        <v>3</v>
      </c>
      <c r="BE269" s="4">
        <v>3</v>
      </c>
      <c r="BF269" s="4">
        <v>4</v>
      </c>
      <c r="BG269" s="4">
        <v>5</v>
      </c>
      <c r="BH269" s="4">
        <v>4</v>
      </c>
      <c r="BI269" s="4">
        <v>2</v>
      </c>
      <c r="BJ269" s="4">
        <v>4</v>
      </c>
      <c r="BK269" s="4">
        <v>5</v>
      </c>
      <c r="BL269" s="4">
        <v>4</v>
      </c>
      <c r="BM269" s="4">
        <v>2</v>
      </c>
      <c r="BN269" s="4">
        <v>4</v>
      </c>
      <c r="BO269" s="4">
        <v>4</v>
      </c>
      <c r="BP269" s="4">
        <v>4</v>
      </c>
      <c r="BQ269" s="4">
        <v>3</v>
      </c>
      <c r="BR269" s="4">
        <v>1</v>
      </c>
      <c r="BS269" s="4">
        <v>3</v>
      </c>
      <c r="BT269" s="4">
        <v>4</v>
      </c>
      <c r="BU269" s="4">
        <v>4</v>
      </c>
      <c r="BV269" s="4">
        <v>3</v>
      </c>
      <c r="BW269" s="4">
        <v>3</v>
      </c>
      <c r="BX269" s="4">
        <v>4</v>
      </c>
      <c r="BY269" s="4">
        <v>5</v>
      </c>
      <c r="BZ269" s="4">
        <v>4</v>
      </c>
      <c r="CA269" s="4">
        <v>4</v>
      </c>
      <c r="CB269" s="4">
        <v>5</v>
      </c>
    </row>
    <row r="270" spans="1:80" ht="14" x14ac:dyDescent="0.15">
      <c r="A270" s="20" t="str">
        <f t="shared" si="4"/>
        <v>Anthro3WA[SQ001]</v>
      </c>
      <c r="B270" s="4" t="s">
        <v>834</v>
      </c>
      <c r="C270" s="4">
        <v>3</v>
      </c>
      <c r="D270" s="4">
        <v>1</v>
      </c>
      <c r="E270" s="4">
        <v>2</v>
      </c>
      <c r="F270" s="4">
        <v>2</v>
      </c>
      <c r="G270" s="4">
        <v>3</v>
      </c>
      <c r="H270" s="4">
        <v>3</v>
      </c>
      <c r="I270" s="4">
        <v>2</v>
      </c>
      <c r="J270" s="4">
        <v>1</v>
      </c>
      <c r="K270" s="4">
        <v>4</v>
      </c>
      <c r="L270" s="4">
        <v>3</v>
      </c>
      <c r="M270" s="4">
        <v>3</v>
      </c>
      <c r="N270" s="4">
        <v>3</v>
      </c>
      <c r="O270" s="4">
        <v>2</v>
      </c>
      <c r="P270" s="4">
        <v>4</v>
      </c>
      <c r="Q270" s="4">
        <v>2</v>
      </c>
      <c r="R270" s="4">
        <v>5</v>
      </c>
      <c r="S270" s="4">
        <v>4</v>
      </c>
      <c r="T270" s="4">
        <v>3</v>
      </c>
      <c r="U270" s="4">
        <v>3</v>
      </c>
      <c r="V270" s="4">
        <v>4</v>
      </c>
      <c r="W270" s="4">
        <v>5</v>
      </c>
      <c r="X270" s="4">
        <v>1</v>
      </c>
      <c r="Y270" s="4">
        <v>3</v>
      </c>
      <c r="Z270" s="4">
        <v>1</v>
      </c>
      <c r="AA270" s="4">
        <v>1</v>
      </c>
      <c r="AB270" s="4">
        <v>2</v>
      </c>
      <c r="AC270" s="4">
        <v>2</v>
      </c>
      <c r="AD270" s="4">
        <v>1</v>
      </c>
      <c r="AE270" s="4">
        <v>1</v>
      </c>
      <c r="AF270" s="4">
        <v>1</v>
      </c>
      <c r="AG270" s="4">
        <v>1</v>
      </c>
      <c r="AH270" s="4">
        <v>3</v>
      </c>
      <c r="AI270" s="4">
        <v>3</v>
      </c>
      <c r="AJ270" s="4">
        <v>2</v>
      </c>
      <c r="AK270" s="4">
        <v>2</v>
      </c>
      <c r="AL270" s="4">
        <v>1</v>
      </c>
      <c r="AM270" s="4">
        <v>4</v>
      </c>
      <c r="AN270" s="4">
        <v>1</v>
      </c>
      <c r="AO270" s="4">
        <v>5</v>
      </c>
      <c r="AP270" s="4">
        <v>1</v>
      </c>
      <c r="AQ270" s="4">
        <v>3</v>
      </c>
      <c r="AR270" s="4">
        <v>2</v>
      </c>
      <c r="AS270" s="4">
        <v>3</v>
      </c>
      <c r="AT270" s="4">
        <v>3</v>
      </c>
      <c r="AU270" s="4">
        <v>5</v>
      </c>
      <c r="AV270" s="4">
        <v>3</v>
      </c>
      <c r="AW270" s="4">
        <v>2</v>
      </c>
      <c r="AX270" s="4">
        <v>3</v>
      </c>
      <c r="AY270" s="4">
        <v>5</v>
      </c>
      <c r="AZ270" s="4">
        <v>3</v>
      </c>
      <c r="BA270" s="4">
        <v>4</v>
      </c>
      <c r="BB270" s="4">
        <v>1</v>
      </c>
      <c r="BC270" s="4">
        <v>4</v>
      </c>
      <c r="BD270" s="4">
        <v>3</v>
      </c>
      <c r="BE270" s="4">
        <v>3</v>
      </c>
      <c r="BF270" s="4">
        <v>3</v>
      </c>
      <c r="BG270" s="4">
        <v>1</v>
      </c>
      <c r="BH270" s="4">
        <v>2</v>
      </c>
      <c r="BI270" s="4">
        <v>1</v>
      </c>
      <c r="BJ270" s="4">
        <v>1</v>
      </c>
      <c r="BK270" s="4">
        <v>1</v>
      </c>
      <c r="BL270" s="4">
        <v>2</v>
      </c>
      <c r="BM270" s="4">
        <v>2</v>
      </c>
      <c r="BN270" s="4">
        <v>3</v>
      </c>
      <c r="BO270" s="4">
        <v>2</v>
      </c>
      <c r="BP270" s="4">
        <v>1</v>
      </c>
      <c r="BQ270" s="4">
        <v>4</v>
      </c>
      <c r="BR270" s="4">
        <v>3</v>
      </c>
      <c r="BS270" s="4">
        <v>2</v>
      </c>
      <c r="BT270" s="4">
        <v>3</v>
      </c>
      <c r="BU270" s="4">
        <v>3</v>
      </c>
      <c r="BV270" s="4">
        <v>1</v>
      </c>
      <c r="BW270" s="4">
        <v>3</v>
      </c>
      <c r="BX270" s="4">
        <v>3</v>
      </c>
      <c r="BY270" s="4">
        <v>1</v>
      </c>
      <c r="BZ270" s="4">
        <v>1</v>
      </c>
      <c r="CA270" s="4">
        <v>3</v>
      </c>
      <c r="CB270" s="4">
        <v>3</v>
      </c>
    </row>
    <row r="271" spans="1:80" ht="14" x14ac:dyDescent="0.15">
      <c r="A271" s="20" t="str">
        <f t="shared" si="4"/>
        <v>Anthro3WA[SQ002]</v>
      </c>
      <c r="B271" s="4" t="s">
        <v>835</v>
      </c>
      <c r="C271" s="4">
        <v>3</v>
      </c>
      <c r="D271" s="4">
        <v>5</v>
      </c>
      <c r="E271" s="4">
        <v>3</v>
      </c>
      <c r="F271" s="4">
        <v>1</v>
      </c>
      <c r="G271" s="4">
        <v>3</v>
      </c>
      <c r="H271" s="4">
        <v>2</v>
      </c>
      <c r="I271" s="4">
        <v>1</v>
      </c>
      <c r="J271" s="4">
        <v>1</v>
      </c>
      <c r="K271" s="4">
        <v>4</v>
      </c>
      <c r="L271" s="4">
        <v>3</v>
      </c>
      <c r="M271" s="4">
        <v>2</v>
      </c>
      <c r="N271" s="4">
        <v>3</v>
      </c>
      <c r="O271" s="4">
        <v>1</v>
      </c>
      <c r="P271" s="4">
        <v>5</v>
      </c>
      <c r="Q271" s="4">
        <v>1</v>
      </c>
      <c r="R271" s="4">
        <v>5</v>
      </c>
      <c r="S271" s="4">
        <v>5</v>
      </c>
      <c r="T271" s="4">
        <v>2</v>
      </c>
      <c r="U271" s="4">
        <v>2</v>
      </c>
      <c r="V271" s="4">
        <v>3</v>
      </c>
      <c r="W271" s="4">
        <v>2</v>
      </c>
      <c r="X271" s="4">
        <v>1</v>
      </c>
      <c r="Y271" s="4">
        <v>2</v>
      </c>
      <c r="Z271" s="4">
        <v>1</v>
      </c>
      <c r="AA271" s="4">
        <v>3</v>
      </c>
      <c r="AB271" s="4">
        <v>1</v>
      </c>
      <c r="AC271" s="4">
        <v>2</v>
      </c>
      <c r="AD271" s="4">
        <v>1</v>
      </c>
      <c r="AE271" s="4">
        <v>1</v>
      </c>
      <c r="AF271" s="4">
        <v>1</v>
      </c>
      <c r="AG271" s="4">
        <v>1</v>
      </c>
      <c r="AH271" s="4">
        <v>3</v>
      </c>
      <c r="AI271" s="4">
        <v>3</v>
      </c>
      <c r="AJ271" s="4">
        <v>3</v>
      </c>
      <c r="AK271" s="4">
        <v>3</v>
      </c>
      <c r="AL271" s="4">
        <v>1</v>
      </c>
      <c r="AM271" s="4">
        <v>2</v>
      </c>
      <c r="AN271" s="4">
        <v>1</v>
      </c>
      <c r="AO271" s="4">
        <v>5</v>
      </c>
      <c r="AP271" s="4">
        <v>4</v>
      </c>
      <c r="AQ271" s="4">
        <v>1</v>
      </c>
      <c r="AR271" s="4">
        <v>2</v>
      </c>
      <c r="AS271" s="4">
        <v>1</v>
      </c>
      <c r="AT271" s="4">
        <v>1</v>
      </c>
      <c r="AU271" s="4">
        <v>1</v>
      </c>
      <c r="AV271" s="4">
        <v>4</v>
      </c>
      <c r="AW271" s="4">
        <v>4</v>
      </c>
      <c r="AX271" s="4">
        <v>3</v>
      </c>
      <c r="AY271" s="4">
        <v>4</v>
      </c>
      <c r="AZ271" s="4">
        <v>3</v>
      </c>
      <c r="BA271" s="4">
        <v>4</v>
      </c>
      <c r="BB271" s="4">
        <v>1</v>
      </c>
      <c r="BC271" s="4">
        <v>4</v>
      </c>
      <c r="BD271" s="4">
        <v>3</v>
      </c>
      <c r="BE271" s="4">
        <v>2</v>
      </c>
      <c r="BF271" s="4">
        <v>2</v>
      </c>
      <c r="BG271" s="4">
        <v>1</v>
      </c>
      <c r="BH271" s="4">
        <v>2</v>
      </c>
      <c r="BI271" s="4">
        <v>1</v>
      </c>
      <c r="BJ271" s="4">
        <v>1</v>
      </c>
      <c r="BK271" s="4">
        <v>2</v>
      </c>
      <c r="BL271" s="4">
        <v>2</v>
      </c>
      <c r="BM271" s="4">
        <v>1</v>
      </c>
      <c r="BN271" s="4">
        <v>3</v>
      </c>
      <c r="BO271" s="4">
        <v>4</v>
      </c>
      <c r="BP271" s="4">
        <v>1</v>
      </c>
      <c r="BQ271" s="4">
        <v>4</v>
      </c>
      <c r="BR271" s="4">
        <v>3</v>
      </c>
      <c r="BS271" s="4">
        <v>2</v>
      </c>
      <c r="BT271" s="4">
        <v>3</v>
      </c>
      <c r="BU271" s="4">
        <v>1</v>
      </c>
      <c r="BV271" s="4">
        <v>1</v>
      </c>
      <c r="BW271" s="4">
        <v>1</v>
      </c>
      <c r="BX271" s="4">
        <v>1</v>
      </c>
      <c r="BY271" s="4">
        <v>1</v>
      </c>
      <c r="BZ271" s="4">
        <v>1</v>
      </c>
      <c r="CA271" s="4">
        <v>3</v>
      </c>
      <c r="CB271" s="4">
        <v>3</v>
      </c>
    </row>
    <row r="272" spans="1:80" ht="14" x14ac:dyDescent="0.15">
      <c r="A272" s="20" t="str">
        <f t="shared" si="4"/>
        <v>Anthro3WA[SQ003]</v>
      </c>
      <c r="B272" s="4" t="s">
        <v>836</v>
      </c>
      <c r="C272" s="4">
        <v>3</v>
      </c>
      <c r="D272" s="4">
        <v>4</v>
      </c>
      <c r="E272" s="4">
        <v>3</v>
      </c>
      <c r="F272" s="4">
        <v>1</v>
      </c>
      <c r="G272" s="4">
        <v>3</v>
      </c>
      <c r="H272" s="4">
        <v>1</v>
      </c>
      <c r="I272" s="4">
        <v>1</v>
      </c>
      <c r="J272" s="4">
        <v>1</v>
      </c>
      <c r="K272" s="4">
        <v>4</v>
      </c>
      <c r="L272" s="4">
        <v>3</v>
      </c>
      <c r="M272" s="4">
        <v>2</v>
      </c>
      <c r="N272" s="4">
        <v>3</v>
      </c>
      <c r="O272" s="4">
        <v>2</v>
      </c>
      <c r="P272" s="4">
        <v>4</v>
      </c>
      <c r="Q272" s="4">
        <v>1</v>
      </c>
      <c r="R272" s="4">
        <v>5</v>
      </c>
      <c r="S272" s="4">
        <v>4</v>
      </c>
      <c r="T272" s="4">
        <v>4</v>
      </c>
      <c r="U272" s="4">
        <v>4</v>
      </c>
      <c r="V272" s="4">
        <v>4</v>
      </c>
      <c r="W272" s="4">
        <v>2</v>
      </c>
      <c r="X272" s="4">
        <v>1</v>
      </c>
      <c r="Y272" s="4">
        <v>1</v>
      </c>
      <c r="Z272" s="4">
        <v>1</v>
      </c>
      <c r="AA272" s="4">
        <v>1</v>
      </c>
      <c r="AB272" s="4">
        <v>2</v>
      </c>
      <c r="AC272" s="4">
        <v>2</v>
      </c>
      <c r="AD272" s="4">
        <v>1</v>
      </c>
      <c r="AE272" s="4">
        <v>2</v>
      </c>
      <c r="AF272" s="4">
        <v>2</v>
      </c>
      <c r="AG272" s="4">
        <v>3</v>
      </c>
      <c r="AH272" s="4">
        <v>4</v>
      </c>
      <c r="AI272" s="4">
        <v>1</v>
      </c>
      <c r="AJ272" s="4">
        <v>2</v>
      </c>
      <c r="AK272" s="4">
        <v>4</v>
      </c>
      <c r="AL272" s="4">
        <v>1</v>
      </c>
      <c r="AM272" s="4">
        <v>2</v>
      </c>
      <c r="AN272" s="4">
        <v>2</v>
      </c>
      <c r="AO272" s="4">
        <v>2</v>
      </c>
      <c r="AP272" s="4">
        <v>4</v>
      </c>
      <c r="AQ272" s="4">
        <v>2</v>
      </c>
      <c r="AR272" s="4">
        <v>3</v>
      </c>
      <c r="AS272" s="4">
        <v>1</v>
      </c>
      <c r="AT272" s="4">
        <v>1</v>
      </c>
      <c r="AU272" s="4">
        <v>1</v>
      </c>
      <c r="AV272" s="4">
        <v>4</v>
      </c>
      <c r="AW272" s="4">
        <v>4</v>
      </c>
      <c r="AX272" s="4">
        <v>2</v>
      </c>
      <c r="AY272" s="4">
        <v>3</v>
      </c>
      <c r="AZ272" s="4">
        <v>3</v>
      </c>
      <c r="BA272" s="4">
        <v>5</v>
      </c>
      <c r="BB272" s="4">
        <v>1</v>
      </c>
      <c r="BC272" s="4">
        <v>4</v>
      </c>
      <c r="BD272" s="4">
        <v>3</v>
      </c>
      <c r="BE272" s="4">
        <v>2</v>
      </c>
      <c r="BF272" s="4">
        <v>1</v>
      </c>
      <c r="BG272" s="4">
        <v>1</v>
      </c>
      <c r="BH272" s="4">
        <v>3</v>
      </c>
      <c r="BI272" s="4">
        <v>1</v>
      </c>
      <c r="BJ272" s="4">
        <v>3</v>
      </c>
      <c r="BK272" s="4">
        <v>2</v>
      </c>
      <c r="BL272" s="4">
        <v>1</v>
      </c>
      <c r="BM272" s="4">
        <v>2</v>
      </c>
      <c r="BN272" s="4">
        <v>3</v>
      </c>
      <c r="BO272" s="4">
        <v>3</v>
      </c>
      <c r="BP272" s="4">
        <v>1</v>
      </c>
      <c r="BQ272" s="4">
        <v>4</v>
      </c>
      <c r="BR272" s="4">
        <v>3</v>
      </c>
      <c r="BS272" s="4">
        <v>3</v>
      </c>
      <c r="BT272" s="4">
        <v>3</v>
      </c>
      <c r="BU272" s="4">
        <v>2</v>
      </c>
      <c r="BV272" s="4">
        <v>2</v>
      </c>
      <c r="BW272" s="4">
        <v>1</v>
      </c>
      <c r="BX272" s="4">
        <v>1</v>
      </c>
      <c r="BY272" s="4">
        <v>1</v>
      </c>
      <c r="BZ272" s="4">
        <v>1</v>
      </c>
      <c r="CA272" s="4">
        <v>3</v>
      </c>
      <c r="CB272" s="4">
        <v>3</v>
      </c>
    </row>
    <row r="273" spans="1:80" ht="14" x14ac:dyDescent="0.15">
      <c r="A273" s="20" t="str">
        <f t="shared" si="4"/>
        <v>Anthro3WA[SQ004]</v>
      </c>
      <c r="B273" s="4" t="s">
        <v>837</v>
      </c>
      <c r="C273" s="4">
        <v>3</v>
      </c>
      <c r="D273" s="4">
        <v>5</v>
      </c>
      <c r="E273" s="4">
        <v>2</v>
      </c>
      <c r="F273" s="4">
        <v>1</v>
      </c>
      <c r="G273" s="4">
        <v>3</v>
      </c>
      <c r="H273" s="4">
        <v>1</v>
      </c>
      <c r="I273" s="4">
        <v>1</v>
      </c>
      <c r="J273" s="4">
        <v>1</v>
      </c>
      <c r="K273" s="4">
        <v>3</v>
      </c>
      <c r="L273" s="4">
        <v>3</v>
      </c>
      <c r="M273" s="4">
        <v>2</v>
      </c>
      <c r="N273" s="4">
        <v>3</v>
      </c>
      <c r="O273" s="4">
        <v>3</v>
      </c>
      <c r="P273" s="4">
        <v>4</v>
      </c>
      <c r="Q273" s="4">
        <v>1</v>
      </c>
      <c r="R273" s="4">
        <v>1</v>
      </c>
      <c r="S273" s="4">
        <v>4</v>
      </c>
      <c r="T273" s="4">
        <v>3</v>
      </c>
      <c r="U273" s="4">
        <v>3</v>
      </c>
      <c r="V273" s="4">
        <v>3</v>
      </c>
      <c r="W273" s="4">
        <v>2</v>
      </c>
      <c r="X273" s="4">
        <v>1</v>
      </c>
      <c r="Y273" s="4">
        <v>1</v>
      </c>
      <c r="Z273" s="4">
        <v>1</v>
      </c>
      <c r="AA273" s="4">
        <v>2</v>
      </c>
      <c r="AB273" s="4">
        <v>2</v>
      </c>
      <c r="AC273" s="4">
        <v>3</v>
      </c>
      <c r="AD273" s="4">
        <v>1</v>
      </c>
      <c r="AE273" s="4">
        <v>2</v>
      </c>
      <c r="AF273" s="4">
        <v>3</v>
      </c>
      <c r="AG273" s="4">
        <v>1</v>
      </c>
      <c r="AH273" s="4">
        <v>4</v>
      </c>
      <c r="AI273" s="4">
        <v>1</v>
      </c>
      <c r="AJ273" s="4">
        <v>1</v>
      </c>
      <c r="AK273" s="4">
        <v>2</v>
      </c>
      <c r="AL273" s="4">
        <v>1</v>
      </c>
      <c r="AM273" s="4">
        <v>1</v>
      </c>
      <c r="AN273" s="4">
        <v>3</v>
      </c>
      <c r="AO273" s="4">
        <v>2</v>
      </c>
      <c r="AP273" s="4">
        <v>3</v>
      </c>
      <c r="AQ273" s="4">
        <v>2</v>
      </c>
      <c r="AR273" s="4">
        <v>2</v>
      </c>
      <c r="AS273" s="4">
        <v>1</v>
      </c>
      <c r="AT273" s="4">
        <v>1</v>
      </c>
      <c r="AU273" s="4">
        <v>1</v>
      </c>
      <c r="AV273" s="4">
        <v>3</v>
      </c>
      <c r="AW273" s="4">
        <v>2</v>
      </c>
      <c r="AX273" s="4">
        <v>3</v>
      </c>
      <c r="AY273" s="4">
        <v>2</v>
      </c>
      <c r="AZ273" s="4">
        <v>2</v>
      </c>
      <c r="BA273" s="4">
        <v>4</v>
      </c>
      <c r="BB273" s="4">
        <v>1</v>
      </c>
      <c r="BC273" s="4">
        <v>4</v>
      </c>
      <c r="BD273" s="4">
        <v>3</v>
      </c>
      <c r="BE273" s="4">
        <v>2</v>
      </c>
      <c r="BF273" s="4">
        <v>2</v>
      </c>
      <c r="BG273" s="4">
        <v>1</v>
      </c>
      <c r="BH273" s="4">
        <v>1</v>
      </c>
      <c r="BI273" s="4">
        <v>1</v>
      </c>
      <c r="BJ273" s="4">
        <v>2</v>
      </c>
      <c r="BK273" s="4">
        <v>1</v>
      </c>
      <c r="BL273" s="4">
        <v>1</v>
      </c>
      <c r="BM273" s="4">
        <v>2</v>
      </c>
      <c r="BN273" s="4">
        <v>3</v>
      </c>
      <c r="BO273" s="4">
        <v>4</v>
      </c>
      <c r="BP273" s="4">
        <v>1</v>
      </c>
      <c r="BQ273" s="4">
        <v>4</v>
      </c>
      <c r="BR273" s="4">
        <v>3</v>
      </c>
      <c r="BS273" s="4">
        <v>4</v>
      </c>
      <c r="BT273" s="4">
        <v>3</v>
      </c>
      <c r="BU273" s="4">
        <v>1</v>
      </c>
      <c r="BV273" s="4">
        <v>1</v>
      </c>
      <c r="BW273" s="4">
        <v>1</v>
      </c>
      <c r="BX273" s="4">
        <v>1</v>
      </c>
      <c r="BY273" s="4">
        <v>1</v>
      </c>
      <c r="BZ273" s="4">
        <v>1</v>
      </c>
      <c r="CA273" s="4">
        <v>3</v>
      </c>
      <c r="CB273" s="4">
        <v>2</v>
      </c>
    </row>
    <row r="274" spans="1:80" ht="14" x14ac:dyDescent="0.15">
      <c r="A274" s="20" t="str">
        <f t="shared" si="4"/>
        <v>Anthro3WA[SQ005]</v>
      </c>
      <c r="B274" s="4" t="s">
        <v>838</v>
      </c>
      <c r="C274" s="4">
        <v>3</v>
      </c>
      <c r="D274" s="4">
        <v>3</v>
      </c>
      <c r="E274" s="4">
        <v>3</v>
      </c>
      <c r="F274" s="4">
        <v>1</v>
      </c>
      <c r="G274" s="4">
        <v>3</v>
      </c>
      <c r="H274" s="4">
        <v>1</v>
      </c>
      <c r="I274" s="4">
        <v>1</v>
      </c>
      <c r="J274" s="4">
        <v>1</v>
      </c>
      <c r="K274" s="4">
        <v>4</v>
      </c>
      <c r="L274" s="4">
        <v>4</v>
      </c>
      <c r="M274" s="4">
        <v>2</v>
      </c>
      <c r="N274" s="4">
        <v>2</v>
      </c>
      <c r="O274" s="4">
        <v>3</v>
      </c>
      <c r="P274" s="4">
        <v>5</v>
      </c>
      <c r="Q274" s="4">
        <v>1</v>
      </c>
      <c r="R274" s="4">
        <v>1</v>
      </c>
      <c r="S274" s="4">
        <v>4</v>
      </c>
      <c r="T274" s="4">
        <v>2</v>
      </c>
      <c r="U274" s="4">
        <v>2</v>
      </c>
      <c r="V274" s="4">
        <v>3</v>
      </c>
      <c r="W274" s="4">
        <v>2</v>
      </c>
      <c r="X274" s="4">
        <v>1</v>
      </c>
      <c r="Y274" s="4">
        <v>1</v>
      </c>
      <c r="Z274" s="4">
        <v>1</v>
      </c>
      <c r="AA274" s="4">
        <v>3</v>
      </c>
      <c r="AB274" s="4">
        <v>3</v>
      </c>
      <c r="AC274" s="4">
        <v>4</v>
      </c>
      <c r="AD274" s="4">
        <v>1</v>
      </c>
      <c r="AE274" s="4">
        <v>2</v>
      </c>
      <c r="AF274" s="4">
        <v>3</v>
      </c>
      <c r="AG274" s="4">
        <v>2</v>
      </c>
      <c r="AH274" s="4">
        <v>2</v>
      </c>
      <c r="AI274" s="4">
        <v>1</v>
      </c>
      <c r="AJ274" s="4">
        <v>3</v>
      </c>
      <c r="AK274" s="4">
        <v>4</v>
      </c>
      <c r="AL274" s="4">
        <v>1</v>
      </c>
      <c r="AM274" s="4">
        <v>1</v>
      </c>
      <c r="AN274" s="4">
        <v>3</v>
      </c>
      <c r="AO274" s="4">
        <v>4</v>
      </c>
      <c r="AP274" s="4">
        <v>4</v>
      </c>
      <c r="AQ274" s="4">
        <v>4</v>
      </c>
      <c r="AR274" s="4">
        <v>3</v>
      </c>
      <c r="AS274" s="4">
        <v>1</v>
      </c>
      <c r="AT274" s="4">
        <v>1</v>
      </c>
      <c r="AU274" s="4">
        <v>1</v>
      </c>
      <c r="AV274" s="4">
        <v>2</v>
      </c>
      <c r="AW274" s="4">
        <v>3</v>
      </c>
      <c r="AX274" s="4">
        <v>2</v>
      </c>
      <c r="AY274" s="4">
        <v>2</v>
      </c>
      <c r="AZ274" s="4">
        <v>2</v>
      </c>
      <c r="BA274" s="4">
        <v>4</v>
      </c>
      <c r="BB274" s="4">
        <v>1</v>
      </c>
      <c r="BC274" s="4">
        <v>5</v>
      </c>
      <c r="BD274" s="4">
        <v>3</v>
      </c>
      <c r="BE274" s="4">
        <v>2</v>
      </c>
      <c r="BF274" s="4">
        <v>2</v>
      </c>
      <c r="BG274" s="4">
        <v>1</v>
      </c>
      <c r="BH274" s="4">
        <v>3</v>
      </c>
      <c r="BI274" s="4">
        <v>1</v>
      </c>
      <c r="BJ274" s="4">
        <v>1</v>
      </c>
      <c r="BK274" s="4">
        <v>1</v>
      </c>
      <c r="BL274" s="4">
        <v>2</v>
      </c>
      <c r="BM274" s="4">
        <v>2</v>
      </c>
      <c r="BN274" s="4">
        <v>3</v>
      </c>
      <c r="BO274" s="4">
        <v>4</v>
      </c>
      <c r="BP274" s="4">
        <v>3</v>
      </c>
      <c r="BQ274" s="4">
        <v>4</v>
      </c>
      <c r="BR274" s="4">
        <v>3</v>
      </c>
      <c r="BS274" s="4">
        <v>3</v>
      </c>
      <c r="BT274" s="4">
        <v>3</v>
      </c>
      <c r="BU274" s="4">
        <v>3</v>
      </c>
      <c r="BV274" s="4">
        <v>1</v>
      </c>
      <c r="BW274" s="4">
        <v>1</v>
      </c>
      <c r="BX274" s="4">
        <v>1</v>
      </c>
      <c r="BY274" s="4">
        <v>1</v>
      </c>
      <c r="BZ274" s="4">
        <v>1</v>
      </c>
      <c r="CA274" s="4">
        <v>2</v>
      </c>
      <c r="CB274" s="4">
        <v>3</v>
      </c>
    </row>
    <row r="275" spans="1:80" ht="14" x14ac:dyDescent="0.15">
      <c r="A275" s="20" t="str">
        <f t="shared" si="4"/>
        <v>Anthro5WA[SQ001]</v>
      </c>
      <c r="B275" s="4" t="s">
        <v>839</v>
      </c>
      <c r="C275" s="4">
        <v>3</v>
      </c>
      <c r="D275" s="4">
        <v>3</v>
      </c>
      <c r="E275" s="4">
        <v>3</v>
      </c>
      <c r="F275" s="4">
        <v>3</v>
      </c>
      <c r="G275" s="4">
        <v>3</v>
      </c>
      <c r="H275" s="4">
        <v>2</v>
      </c>
      <c r="I275" s="4">
        <v>3</v>
      </c>
      <c r="J275" s="4">
        <v>3</v>
      </c>
      <c r="K275" s="4">
        <v>4</v>
      </c>
      <c r="L275" s="4">
        <v>4</v>
      </c>
      <c r="M275" s="4">
        <v>3</v>
      </c>
      <c r="N275" s="4">
        <v>3</v>
      </c>
      <c r="O275" s="4">
        <v>3</v>
      </c>
      <c r="P275" s="4">
        <v>2</v>
      </c>
      <c r="Q275" s="4">
        <v>1</v>
      </c>
      <c r="R275" s="4">
        <v>2</v>
      </c>
      <c r="S275" s="4">
        <v>3</v>
      </c>
      <c r="T275" s="4">
        <v>3</v>
      </c>
      <c r="U275" s="4">
        <v>3</v>
      </c>
      <c r="V275" s="4">
        <v>4</v>
      </c>
      <c r="W275" s="4">
        <v>3</v>
      </c>
      <c r="X275" s="4">
        <v>1</v>
      </c>
      <c r="Y275" s="4">
        <v>2</v>
      </c>
      <c r="Z275" s="4">
        <v>3</v>
      </c>
      <c r="AA275" s="4">
        <v>3</v>
      </c>
      <c r="AB275" s="4">
        <v>4</v>
      </c>
      <c r="AC275" s="4">
        <v>3</v>
      </c>
      <c r="AD275" s="4">
        <v>3</v>
      </c>
      <c r="AE275" s="4">
        <v>2</v>
      </c>
      <c r="AF275" s="4">
        <v>4</v>
      </c>
      <c r="AG275" s="4">
        <v>4</v>
      </c>
      <c r="AH275" s="4">
        <v>4</v>
      </c>
      <c r="AI275" s="4">
        <v>3</v>
      </c>
      <c r="AJ275" s="4">
        <v>3</v>
      </c>
      <c r="AK275" s="4">
        <v>3</v>
      </c>
      <c r="AL275" s="4">
        <v>2</v>
      </c>
      <c r="AM275" s="4">
        <v>3</v>
      </c>
      <c r="AN275" s="4">
        <v>3</v>
      </c>
      <c r="AO275" s="4">
        <v>3</v>
      </c>
      <c r="AP275" s="4">
        <v>3</v>
      </c>
      <c r="AQ275" s="4">
        <v>3</v>
      </c>
      <c r="AR275" s="4">
        <v>3</v>
      </c>
      <c r="AS275" s="4">
        <v>1</v>
      </c>
      <c r="AT275" s="4">
        <v>3</v>
      </c>
      <c r="AU275" s="4">
        <v>1</v>
      </c>
      <c r="AV275" s="4">
        <v>4</v>
      </c>
      <c r="AW275" s="4">
        <v>3</v>
      </c>
      <c r="AX275" s="4">
        <v>2</v>
      </c>
      <c r="AY275" s="4">
        <v>2</v>
      </c>
      <c r="AZ275" s="4">
        <v>2</v>
      </c>
      <c r="BA275" s="4">
        <v>4</v>
      </c>
      <c r="BB275" s="4">
        <v>2</v>
      </c>
      <c r="BC275" s="4">
        <v>3</v>
      </c>
      <c r="BD275" s="4">
        <v>3</v>
      </c>
      <c r="BE275" s="4">
        <v>3</v>
      </c>
      <c r="BF275" s="4">
        <v>3</v>
      </c>
      <c r="BG275" s="4">
        <v>3</v>
      </c>
      <c r="BH275" s="4">
        <v>3</v>
      </c>
      <c r="BI275" s="4">
        <v>2</v>
      </c>
      <c r="BJ275" s="4">
        <v>1</v>
      </c>
      <c r="BK275" s="4">
        <v>3</v>
      </c>
      <c r="BL275" s="4">
        <v>2</v>
      </c>
      <c r="BM275" s="4">
        <v>2</v>
      </c>
      <c r="BN275" s="4">
        <v>3</v>
      </c>
      <c r="BO275" s="4">
        <v>4</v>
      </c>
      <c r="BP275" s="4">
        <v>3</v>
      </c>
      <c r="BQ275" s="4">
        <v>4</v>
      </c>
      <c r="BR275" s="4">
        <v>3</v>
      </c>
      <c r="BS275" s="4">
        <v>3</v>
      </c>
      <c r="BT275" s="4">
        <v>3</v>
      </c>
      <c r="BU275" s="4">
        <v>3</v>
      </c>
      <c r="BV275" s="4">
        <v>3</v>
      </c>
      <c r="BW275" s="4">
        <v>3</v>
      </c>
      <c r="BX275" s="4">
        <v>3</v>
      </c>
      <c r="BY275" s="4">
        <v>3</v>
      </c>
      <c r="BZ275" s="4">
        <v>3</v>
      </c>
      <c r="CA275" s="4">
        <v>3</v>
      </c>
      <c r="CB275" s="4">
        <v>5</v>
      </c>
    </row>
    <row r="276" spans="1:80" ht="14" x14ac:dyDescent="0.15">
      <c r="A276" s="20" t="str">
        <f t="shared" si="4"/>
        <v>Anthro5WA[SQ002]</v>
      </c>
      <c r="B276" s="4" t="s">
        <v>840</v>
      </c>
      <c r="C276" s="4">
        <v>3</v>
      </c>
      <c r="D276" s="4">
        <v>3</v>
      </c>
      <c r="E276" s="4">
        <v>4</v>
      </c>
      <c r="F276" s="4">
        <v>3</v>
      </c>
      <c r="G276" s="4">
        <v>3</v>
      </c>
      <c r="H276" s="4">
        <v>3</v>
      </c>
      <c r="I276" s="4">
        <v>3</v>
      </c>
      <c r="J276" s="4">
        <v>4</v>
      </c>
      <c r="K276" s="4">
        <v>3</v>
      </c>
      <c r="L276" s="4">
        <v>4</v>
      </c>
      <c r="M276" s="4">
        <v>2</v>
      </c>
      <c r="N276" s="4">
        <v>3</v>
      </c>
      <c r="O276" s="4">
        <v>3</v>
      </c>
      <c r="P276" s="4">
        <v>2</v>
      </c>
      <c r="Q276" s="4">
        <v>3</v>
      </c>
      <c r="R276" s="4">
        <v>3</v>
      </c>
      <c r="S276" s="4">
        <v>4</v>
      </c>
      <c r="T276" s="4">
        <v>4</v>
      </c>
      <c r="U276" s="4">
        <v>5</v>
      </c>
      <c r="V276" s="4">
        <v>4</v>
      </c>
      <c r="W276" s="4">
        <v>3</v>
      </c>
      <c r="X276" s="4">
        <v>4</v>
      </c>
      <c r="Y276" s="4">
        <v>1</v>
      </c>
      <c r="Z276" s="4">
        <v>3</v>
      </c>
      <c r="AA276" s="4">
        <v>3</v>
      </c>
      <c r="AB276" s="4">
        <v>4</v>
      </c>
      <c r="AC276" s="4">
        <v>2</v>
      </c>
      <c r="AD276" s="4">
        <v>3</v>
      </c>
      <c r="AE276" s="4">
        <v>3</v>
      </c>
      <c r="AF276" s="4">
        <v>4</v>
      </c>
      <c r="AG276" s="4">
        <v>4</v>
      </c>
      <c r="AH276" s="4">
        <v>3</v>
      </c>
      <c r="AI276" s="4">
        <v>4</v>
      </c>
      <c r="AJ276" s="4">
        <v>4</v>
      </c>
      <c r="AK276" s="4">
        <v>4</v>
      </c>
      <c r="AL276" s="4">
        <v>3</v>
      </c>
      <c r="AM276" s="4">
        <v>4</v>
      </c>
      <c r="AN276" s="4">
        <v>4</v>
      </c>
      <c r="AO276" s="4">
        <v>4</v>
      </c>
      <c r="AP276" s="4">
        <v>4</v>
      </c>
      <c r="AQ276" s="4">
        <v>3</v>
      </c>
      <c r="AR276" s="4">
        <v>3</v>
      </c>
      <c r="AS276" s="4">
        <v>1</v>
      </c>
      <c r="AT276" s="4">
        <v>3</v>
      </c>
      <c r="AU276" s="4">
        <v>1</v>
      </c>
      <c r="AV276" s="4">
        <v>4</v>
      </c>
      <c r="AW276" s="4">
        <v>2</v>
      </c>
      <c r="AX276" s="4">
        <v>3</v>
      </c>
      <c r="AY276" s="4">
        <v>3</v>
      </c>
      <c r="AZ276" s="4">
        <v>3</v>
      </c>
      <c r="BA276" s="4">
        <v>4</v>
      </c>
      <c r="BB276" s="4">
        <v>2</v>
      </c>
      <c r="BC276" s="4">
        <v>3</v>
      </c>
      <c r="BD276" s="4">
        <v>3</v>
      </c>
      <c r="BE276" s="4">
        <v>2</v>
      </c>
      <c r="BF276" s="4">
        <v>3</v>
      </c>
      <c r="BG276" s="4">
        <v>3</v>
      </c>
      <c r="BH276" s="4">
        <v>3</v>
      </c>
      <c r="BI276" s="4">
        <v>2</v>
      </c>
      <c r="BJ276" s="4">
        <v>2</v>
      </c>
      <c r="BK276" s="4">
        <v>3</v>
      </c>
      <c r="BL276" s="4">
        <v>5</v>
      </c>
      <c r="BM276" s="4">
        <v>2</v>
      </c>
      <c r="BN276" s="4">
        <v>3</v>
      </c>
      <c r="BO276" s="4">
        <v>4</v>
      </c>
      <c r="BP276" s="4">
        <v>3</v>
      </c>
      <c r="BQ276" s="4">
        <v>4</v>
      </c>
      <c r="BR276" s="4">
        <v>3</v>
      </c>
      <c r="BS276" s="4">
        <v>4</v>
      </c>
      <c r="BT276" s="4">
        <v>4</v>
      </c>
      <c r="BU276" s="4">
        <v>3</v>
      </c>
      <c r="BV276" s="4">
        <v>3</v>
      </c>
      <c r="BW276" s="4">
        <v>3</v>
      </c>
      <c r="BX276" s="4">
        <v>3</v>
      </c>
      <c r="BY276" s="4">
        <v>3</v>
      </c>
      <c r="BZ276" s="4">
        <v>3</v>
      </c>
      <c r="CA276" s="4">
        <v>4</v>
      </c>
      <c r="CB276" s="4">
        <v>5</v>
      </c>
    </row>
    <row r="277" spans="1:80" ht="14" x14ac:dyDescent="0.15">
      <c r="A277" s="20" t="str">
        <f t="shared" si="4"/>
        <v>Anthro5WA[SQ003]</v>
      </c>
      <c r="B277" s="4" t="s">
        <v>841</v>
      </c>
      <c r="C277" s="4">
        <v>3</v>
      </c>
      <c r="D277" s="4">
        <v>3</v>
      </c>
      <c r="E277" s="4">
        <v>4</v>
      </c>
      <c r="F277" s="4">
        <v>3</v>
      </c>
      <c r="G277" s="4">
        <v>3</v>
      </c>
      <c r="H277" s="4">
        <v>2</v>
      </c>
      <c r="I277" s="4">
        <v>2</v>
      </c>
      <c r="J277" s="4">
        <v>3</v>
      </c>
      <c r="K277" s="4">
        <v>4</v>
      </c>
      <c r="L277" s="4">
        <v>3</v>
      </c>
      <c r="M277" s="4">
        <v>3</v>
      </c>
      <c r="N277" s="4">
        <v>3</v>
      </c>
      <c r="O277" s="4">
        <v>4</v>
      </c>
      <c r="P277" s="4">
        <v>2</v>
      </c>
      <c r="Q277" s="4">
        <v>2</v>
      </c>
      <c r="R277" s="4">
        <v>1</v>
      </c>
      <c r="S277" s="4">
        <v>3</v>
      </c>
      <c r="T277" s="4">
        <v>3</v>
      </c>
      <c r="U277" s="4">
        <v>4</v>
      </c>
      <c r="V277" s="4">
        <v>3</v>
      </c>
      <c r="W277" s="4">
        <v>3</v>
      </c>
      <c r="X277" s="4">
        <v>3</v>
      </c>
      <c r="Y277" s="4">
        <v>1</v>
      </c>
      <c r="Z277" s="4">
        <v>3</v>
      </c>
      <c r="AA277" s="4">
        <v>3</v>
      </c>
      <c r="AB277" s="4">
        <v>3</v>
      </c>
      <c r="AC277" s="4">
        <v>4</v>
      </c>
      <c r="AD277" s="4">
        <v>3</v>
      </c>
      <c r="AE277" s="4">
        <v>3</v>
      </c>
      <c r="AF277" s="4">
        <v>3</v>
      </c>
      <c r="AG277" s="4">
        <v>4</v>
      </c>
      <c r="AH277" s="4">
        <v>4</v>
      </c>
      <c r="AI277" s="4">
        <v>3</v>
      </c>
      <c r="AJ277" s="4">
        <v>3</v>
      </c>
      <c r="AK277" s="4">
        <v>4</v>
      </c>
      <c r="AL277" s="4">
        <v>3</v>
      </c>
      <c r="AM277" s="4">
        <v>2</v>
      </c>
      <c r="AN277" s="4">
        <v>3</v>
      </c>
      <c r="AO277" s="4">
        <v>5</v>
      </c>
      <c r="AP277" s="4">
        <v>5</v>
      </c>
      <c r="AQ277" s="4">
        <v>4</v>
      </c>
      <c r="AR277" s="4">
        <v>3</v>
      </c>
      <c r="AS277" s="4">
        <v>1</v>
      </c>
      <c r="AT277" s="4">
        <v>3</v>
      </c>
      <c r="AU277" s="4">
        <v>2</v>
      </c>
      <c r="AV277" s="4">
        <v>4</v>
      </c>
      <c r="AW277" s="4">
        <v>3</v>
      </c>
      <c r="AX277" s="4">
        <v>3</v>
      </c>
      <c r="AY277" s="4">
        <v>3</v>
      </c>
      <c r="AZ277" s="4">
        <v>2</v>
      </c>
      <c r="BA277" s="4">
        <v>4</v>
      </c>
      <c r="BB277" s="4">
        <v>2</v>
      </c>
      <c r="BC277" s="4">
        <v>2</v>
      </c>
      <c r="BD277" s="4">
        <v>3</v>
      </c>
      <c r="BE277" s="4">
        <v>4</v>
      </c>
      <c r="BF277" s="4">
        <v>3</v>
      </c>
      <c r="BG277" s="4">
        <v>4</v>
      </c>
      <c r="BH277" s="4">
        <v>1</v>
      </c>
      <c r="BI277" s="4">
        <v>2</v>
      </c>
      <c r="BJ277" s="4">
        <v>2</v>
      </c>
      <c r="BK277" s="4">
        <v>4</v>
      </c>
      <c r="BL277" s="4">
        <v>3</v>
      </c>
      <c r="BM277" s="4">
        <v>3</v>
      </c>
      <c r="BN277" s="4">
        <v>3</v>
      </c>
      <c r="BO277" s="4">
        <v>3</v>
      </c>
      <c r="BP277" s="4">
        <v>3</v>
      </c>
      <c r="BQ277" s="4">
        <v>3</v>
      </c>
      <c r="BR277" s="4">
        <v>3</v>
      </c>
      <c r="BS277" s="4">
        <v>1</v>
      </c>
      <c r="BT277" s="4">
        <v>3</v>
      </c>
      <c r="BU277" s="4">
        <v>3</v>
      </c>
      <c r="BV277" s="4">
        <v>3</v>
      </c>
      <c r="BW277" s="4">
        <v>3</v>
      </c>
      <c r="BX277" s="4">
        <v>3</v>
      </c>
      <c r="BY277" s="4">
        <v>3</v>
      </c>
      <c r="BZ277" s="4">
        <v>4</v>
      </c>
      <c r="CA277" s="4">
        <v>3</v>
      </c>
      <c r="CB277" s="4">
        <v>5</v>
      </c>
    </row>
    <row r="278" spans="1:80" ht="14" x14ac:dyDescent="0.15">
      <c r="A278" s="20" t="str">
        <f t="shared" si="4"/>
        <v>Anthro5WA[SQ004]</v>
      </c>
      <c r="B278" s="4" t="s">
        <v>842</v>
      </c>
      <c r="C278" s="4">
        <v>3</v>
      </c>
      <c r="D278" s="4">
        <v>3</v>
      </c>
      <c r="E278" s="4">
        <v>4</v>
      </c>
      <c r="F278" s="4">
        <v>5</v>
      </c>
      <c r="G278" s="4">
        <v>3</v>
      </c>
      <c r="H278" s="4">
        <v>4</v>
      </c>
      <c r="I278" s="4">
        <v>3</v>
      </c>
      <c r="J278" s="4">
        <v>5</v>
      </c>
      <c r="K278" s="4">
        <v>3</v>
      </c>
      <c r="L278" s="4">
        <v>3</v>
      </c>
      <c r="M278" s="4">
        <v>4</v>
      </c>
      <c r="N278" s="4">
        <v>3</v>
      </c>
      <c r="O278" s="4">
        <v>3</v>
      </c>
      <c r="P278" s="4">
        <v>3</v>
      </c>
      <c r="Q278" s="4">
        <v>2</v>
      </c>
      <c r="R278" s="4">
        <v>2</v>
      </c>
      <c r="S278" s="4">
        <v>3</v>
      </c>
      <c r="T278" s="4">
        <v>4</v>
      </c>
      <c r="U278" s="4">
        <v>4</v>
      </c>
      <c r="V278" s="4">
        <v>4</v>
      </c>
      <c r="W278" s="4">
        <v>3</v>
      </c>
      <c r="X278" s="4">
        <v>4</v>
      </c>
      <c r="Y278" s="4">
        <v>1</v>
      </c>
      <c r="Z278" s="4">
        <v>3</v>
      </c>
      <c r="AA278" s="4">
        <v>3</v>
      </c>
      <c r="AB278" s="4">
        <v>5</v>
      </c>
      <c r="AC278" s="4">
        <v>4</v>
      </c>
      <c r="AD278" s="4">
        <v>3</v>
      </c>
      <c r="AE278" s="4">
        <v>4</v>
      </c>
      <c r="AF278" s="4">
        <v>5</v>
      </c>
      <c r="AG278" s="4">
        <v>5</v>
      </c>
      <c r="AH278" s="4">
        <v>4</v>
      </c>
      <c r="AI278" s="4">
        <v>4</v>
      </c>
      <c r="AJ278" s="4">
        <v>5</v>
      </c>
      <c r="AK278" s="4">
        <v>5</v>
      </c>
      <c r="AL278" s="4">
        <v>4</v>
      </c>
      <c r="AM278" s="4">
        <v>4</v>
      </c>
      <c r="AN278" s="4">
        <v>4</v>
      </c>
      <c r="AO278" s="4">
        <v>5</v>
      </c>
      <c r="AP278" s="4">
        <v>5</v>
      </c>
      <c r="AQ278" s="4">
        <v>4</v>
      </c>
      <c r="AR278" s="4">
        <v>3</v>
      </c>
      <c r="AS278" s="4">
        <v>4</v>
      </c>
      <c r="AT278" s="4">
        <v>3</v>
      </c>
      <c r="AU278" s="4">
        <v>3</v>
      </c>
      <c r="AV278" s="4">
        <v>3</v>
      </c>
      <c r="AW278" s="4">
        <v>2</v>
      </c>
      <c r="AX278" s="4">
        <v>3</v>
      </c>
      <c r="AY278" s="4">
        <v>3</v>
      </c>
      <c r="AZ278" s="4">
        <v>4</v>
      </c>
      <c r="BA278" s="4">
        <v>4</v>
      </c>
      <c r="BB278" s="4">
        <v>3</v>
      </c>
      <c r="BC278" s="4">
        <v>4</v>
      </c>
      <c r="BD278" s="4">
        <v>3</v>
      </c>
      <c r="BE278" s="4">
        <v>4</v>
      </c>
      <c r="BF278" s="4">
        <v>3</v>
      </c>
      <c r="BG278" s="4">
        <v>4</v>
      </c>
      <c r="BH278" s="4">
        <v>3</v>
      </c>
      <c r="BI278" s="4">
        <v>3</v>
      </c>
      <c r="BJ278" s="4">
        <v>3</v>
      </c>
      <c r="BK278" s="4">
        <v>5</v>
      </c>
      <c r="BL278" s="4">
        <v>5</v>
      </c>
      <c r="BM278" s="4">
        <v>4</v>
      </c>
      <c r="BN278" s="4">
        <v>3</v>
      </c>
      <c r="BO278" s="4">
        <v>5</v>
      </c>
      <c r="BP278" s="4">
        <v>3</v>
      </c>
      <c r="BQ278" s="4">
        <v>4</v>
      </c>
      <c r="BR278" s="4">
        <v>3</v>
      </c>
      <c r="BS278" s="4">
        <v>2</v>
      </c>
      <c r="BT278" s="4">
        <v>4</v>
      </c>
      <c r="BU278" s="4">
        <v>3</v>
      </c>
      <c r="BV278" s="4">
        <v>5</v>
      </c>
      <c r="BW278" s="4">
        <v>3</v>
      </c>
      <c r="BX278" s="4">
        <v>3</v>
      </c>
      <c r="BY278" s="4">
        <v>3</v>
      </c>
      <c r="BZ278" s="4">
        <v>4</v>
      </c>
      <c r="CA278" s="4">
        <v>4</v>
      </c>
      <c r="CB278" s="4">
        <v>5</v>
      </c>
    </row>
    <row r="279" spans="1:80" ht="14" x14ac:dyDescent="0.15">
      <c r="A279" s="20" t="str">
        <f t="shared" si="4"/>
        <v>AgencyWA[SQ001]</v>
      </c>
      <c r="B279" s="4" t="s">
        <v>843</v>
      </c>
      <c r="C279" s="4">
        <v>4</v>
      </c>
      <c r="D279" s="4">
        <v>3</v>
      </c>
      <c r="E279" s="4">
        <v>3</v>
      </c>
      <c r="F279" s="4">
        <v>6</v>
      </c>
      <c r="G279" s="4">
        <v>3</v>
      </c>
      <c r="H279" s="4">
        <v>2</v>
      </c>
      <c r="I279" s="4">
        <v>1</v>
      </c>
      <c r="J279" s="4">
        <v>6</v>
      </c>
      <c r="K279" s="4">
        <v>4</v>
      </c>
      <c r="L279" s="4">
        <v>7</v>
      </c>
      <c r="M279" s="4">
        <v>2</v>
      </c>
      <c r="N279" s="4">
        <v>3</v>
      </c>
      <c r="O279" s="4">
        <v>2</v>
      </c>
      <c r="P279" s="4">
        <v>7</v>
      </c>
      <c r="Q279" s="4">
        <v>1</v>
      </c>
      <c r="R279" s="4">
        <v>2</v>
      </c>
      <c r="S279" s="4">
        <v>7</v>
      </c>
      <c r="T279" s="4">
        <v>5</v>
      </c>
      <c r="U279" s="4">
        <v>4</v>
      </c>
      <c r="V279" s="4">
        <v>5</v>
      </c>
      <c r="W279" s="4">
        <v>3</v>
      </c>
      <c r="X279" s="4">
        <v>1</v>
      </c>
      <c r="Y279" s="4">
        <v>1</v>
      </c>
      <c r="Z279" s="4">
        <v>3</v>
      </c>
      <c r="AA279" s="4">
        <v>4</v>
      </c>
      <c r="AB279" s="4">
        <v>4</v>
      </c>
      <c r="AC279" s="4">
        <v>2</v>
      </c>
      <c r="AD279" s="4">
        <v>1</v>
      </c>
      <c r="AE279" s="4">
        <v>2</v>
      </c>
      <c r="AF279" s="4">
        <v>6</v>
      </c>
      <c r="AG279" s="4">
        <v>5</v>
      </c>
      <c r="AH279" s="4">
        <v>6</v>
      </c>
      <c r="AI279" s="4">
        <v>2</v>
      </c>
      <c r="AJ279" s="4">
        <v>2</v>
      </c>
      <c r="AK279" s="4">
        <v>6</v>
      </c>
      <c r="AL279" s="4">
        <v>5</v>
      </c>
      <c r="AM279" s="4">
        <v>2</v>
      </c>
      <c r="AN279" s="4">
        <v>5</v>
      </c>
      <c r="AO279" s="4">
        <v>3</v>
      </c>
      <c r="AP279" s="4">
        <v>7</v>
      </c>
      <c r="AQ279" s="4">
        <v>4</v>
      </c>
      <c r="AR279" s="4">
        <v>2</v>
      </c>
      <c r="AS279" s="4">
        <v>1</v>
      </c>
      <c r="AT279" s="4">
        <v>1</v>
      </c>
      <c r="AU279" s="4">
        <v>2</v>
      </c>
      <c r="AV279" s="4">
        <v>4</v>
      </c>
      <c r="AW279" s="4">
        <v>6</v>
      </c>
      <c r="AX279" s="4">
        <v>1</v>
      </c>
      <c r="AY279" s="4">
        <v>3</v>
      </c>
      <c r="AZ279" s="4">
        <v>4</v>
      </c>
      <c r="BA279" s="4">
        <v>6</v>
      </c>
      <c r="BB279" s="4">
        <v>2</v>
      </c>
      <c r="BC279" s="4">
        <v>7</v>
      </c>
      <c r="BD279" s="4">
        <v>3</v>
      </c>
      <c r="BE279" s="4">
        <v>4</v>
      </c>
      <c r="BF279" s="4">
        <v>3</v>
      </c>
      <c r="BG279" s="4">
        <v>1</v>
      </c>
      <c r="BH279" s="4">
        <v>3</v>
      </c>
      <c r="BI279" s="4">
        <v>2</v>
      </c>
      <c r="BJ279" s="4">
        <v>3</v>
      </c>
      <c r="BK279" s="4">
        <v>7</v>
      </c>
      <c r="BL279" s="4">
        <v>3</v>
      </c>
      <c r="BM279" s="4">
        <v>4</v>
      </c>
      <c r="BN279" s="4">
        <v>4</v>
      </c>
      <c r="BO279" s="4">
        <v>6</v>
      </c>
      <c r="BP279" s="4">
        <v>1</v>
      </c>
      <c r="BQ279" s="4">
        <v>5</v>
      </c>
      <c r="BR279" s="4">
        <v>1</v>
      </c>
      <c r="BS279" s="4">
        <v>3</v>
      </c>
      <c r="BT279" s="4">
        <v>2</v>
      </c>
      <c r="BU279" s="4">
        <v>5</v>
      </c>
      <c r="BV279" s="4">
        <v>2</v>
      </c>
      <c r="BW279" s="4">
        <v>1</v>
      </c>
      <c r="BX279" s="4">
        <v>2</v>
      </c>
      <c r="BY279" s="4">
        <v>2</v>
      </c>
      <c r="BZ279" s="4">
        <v>1</v>
      </c>
      <c r="CA279" s="4">
        <v>3</v>
      </c>
      <c r="CB279" s="4">
        <v>6</v>
      </c>
    </row>
    <row r="280" spans="1:80" ht="14" x14ac:dyDescent="0.15">
      <c r="A280" s="20" t="str">
        <f t="shared" si="4"/>
        <v>AgencyWA[SQ002]</v>
      </c>
      <c r="B280" s="4" t="s">
        <v>844</v>
      </c>
      <c r="C280" s="4">
        <v>4</v>
      </c>
      <c r="D280" s="4">
        <v>3</v>
      </c>
      <c r="E280" s="4">
        <v>2</v>
      </c>
      <c r="F280" s="4">
        <v>6</v>
      </c>
      <c r="G280" s="4">
        <v>2</v>
      </c>
      <c r="H280" s="4">
        <v>1</v>
      </c>
      <c r="I280" s="4">
        <v>1</v>
      </c>
      <c r="J280" s="4">
        <v>1</v>
      </c>
      <c r="K280" s="4">
        <v>4</v>
      </c>
      <c r="L280" s="4">
        <v>1</v>
      </c>
      <c r="M280" s="4">
        <v>2</v>
      </c>
      <c r="N280" s="4">
        <v>2</v>
      </c>
      <c r="O280" s="4">
        <v>1</v>
      </c>
      <c r="P280" s="4">
        <v>5</v>
      </c>
      <c r="Q280" s="4">
        <v>1</v>
      </c>
      <c r="R280" s="4">
        <v>1</v>
      </c>
      <c r="S280" s="4">
        <v>5</v>
      </c>
      <c r="T280" s="4">
        <v>5</v>
      </c>
      <c r="U280" s="4">
        <v>1</v>
      </c>
      <c r="V280" s="4">
        <v>6</v>
      </c>
      <c r="W280" s="4">
        <v>3</v>
      </c>
      <c r="X280" s="4">
        <v>1</v>
      </c>
      <c r="Y280" s="4">
        <v>1</v>
      </c>
      <c r="Z280" s="4">
        <v>3</v>
      </c>
      <c r="AA280" s="4">
        <v>3</v>
      </c>
      <c r="AB280" s="4">
        <v>4</v>
      </c>
      <c r="AC280" s="4">
        <v>2</v>
      </c>
      <c r="AD280" s="4">
        <v>1</v>
      </c>
      <c r="AE280" s="4">
        <v>1</v>
      </c>
      <c r="AF280" s="4">
        <v>1</v>
      </c>
      <c r="AG280" s="4">
        <v>3</v>
      </c>
      <c r="AH280" s="4">
        <v>6</v>
      </c>
      <c r="AI280" s="4">
        <v>1</v>
      </c>
      <c r="AJ280" s="4">
        <v>1</v>
      </c>
      <c r="AK280" s="4">
        <v>2</v>
      </c>
      <c r="AL280" s="4">
        <v>1</v>
      </c>
      <c r="AM280" s="4">
        <v>2</v>
      </c>
      <c r="AN280" s="4">
        <v>3</v>
      </c>
      <c r="AO280" s="4">
        <v>1</v>
      </c>
      <c r="AP280" s="4">
        <v>1</v>
      </c>
      <c r="AQ280" s="4">
        <v>1</v>
      </c>
      <c r="AR280" s="4">
        <v>1</v>
      </c>
      <c r="AS280" s="4">
        <v>1</v>
      </c>
      <c r="AT280" s="4">
        <v>1</v>
      </c>
      <c r="AU280" s="4">
        <v>1</v>
      </c>
      <c r="AV280" s="4">
        <v>5</v>
      </c>
      <c r="AW280" s="4">
        <v>5</v>
      </c>
      <c r="AX280" s="4">
        <v>1</v>
      </c>
      <c r="AY280" s="4">
        <v>2</v>
      </c>
      <c r="AZ280" s="4">
        <v>3</v>
      </c>
      <c r="BA280" s="4">
        <v>6</v>
      </c>
      <c r="BB280" s="4">
        <v>1</v>
      </c>
      <c r="BC280" s="4">
        <v>4</v>
      </c>
      <c r="BD280" s="4">
        <v>2</v>
      </c>
      <c r="BE280" s="4">
        <v>3</v>
      </c>
      <c r="BF280" s="4">
        <v>2</v>
      </c>
      <c r="BG280" s="4">
        <v>1</v>
      </c>
      <c r="BH280" s="4">
        <v>1</v>
      </c>
      <c r="BI280" s="4">
        <v>2</v>
      </c>
      <c r="BJ280" s="4">
        <v>3</v>
      </c>
      <c r="BK280" s="4">
        <v>1</v>
      </c>
      <c r="BL280" s="4">
        <v>1</v>
      </c>
      <c r="BM280" s="4">
        <v>1</v>
      </c>
      <c r="BN280" s="4">
        <v>4</v>
      </c>
      <c r="BO280" s="4">
        <v>4</v>
      </c>
      <c r="BP280" s="4">
        <v>1</v>
      </c>
      <c r="BQ280" s="4">
        <v>2</v>
      </c>
      <c r="BR280" s="4">
        <v>1</v>
      </c>
      <c r="BS280" s="4">
        <v>1</v>
      </c>
      <c r="BT280" s="4">
        <v>2</v>
      </c>
      <c r="BU280" s="4">
        <v>1</v>
      </c>
      <c r="BV280" s="4">
        <v>1</v>
      </c>
      <c r="BW280" s="4">
        <v>1</v>
      </c>
      <c r="BX280" s="4">
        <v>1</v>
      </c>
      <c r="BY280" s="4">
        <v>1</v>
      </c>
      <c r="BZ280" s="4">
        <v>1</v>
      </c>
      <c r="CA280" s="4">
        <v>1</v>
      </c>
      <c r="CB280" s="4">
        <v>6</v>
      </c>
    </row>
    <row r="281" spans="1:80" ht="14" x14ac:dyDescent="0.15">
      <c r="A281" s="20" t="str">
        <f t="shared" si="4"/>
        <v>AgencyWA[SQ003]</v>
      </c>
      <c r="B281" s="4" t="s">
        <v>845</v>
      </c>
      <c r="C281" s="4">
        <v>4</v>
      </c>
      <c r="D281" s="4">
        <v>3</v>
      </c>
      <c r="E281" s="4">
        <v>3</v>
      </c>
      <c r="F281" s="4">
        <v>2</v>
      </c>
      <c r="G281" s="4">
        <v>4</v>
      </c>
      <c r="H281" s="4">
        <v>7</v>
      </c>
      <c r="I281" s="4">
        <v>1</v>
      </c>
      <c r="J281" s="4">
        <v>1</v>
      </c>
      <c r="K281" s="4">
        <v>4</v>
      </c>
      <c r="L281" s="4">
        <v>1</v>
      </c>
      <c r="M281" s="4">
        <v>6</v>
      </c>
      <c r="N281" s="4">
        <v>3</v>
      </c>
      <c r="O281" s="4">
        <v>1</v>
      </c>
      <c r="P281" s="4">
        <v>4</v>
      </c>
      <c r="Q281" s="4">
        <v>1</v>
      </c>
      <c r="R281" s="4">
        <v>7</v>
      </c>
      <c r="S281" s="4">
        <v>7</v>
      </c>
      <c r="T281" s="4">
        <v>6</v>
      </c>
      <c r="U281" s="4">
        <v>5</v>
      </c>
      <c r="V281" s="4">
        <v>4</v>
      </c>
      <c r="W281" s="4">
        <v>3</v>
      </c>
      <c r="X281" s="4">
        <v>1</v>
      </c>
      <c r="Y281" s="4">
        <v>1</v>
      </c>
      <c r="Z281" s="4">
        <v>4</v>
      </c>
      <c r="AA281" s="4">
        <v>3</v>
      </c>
      <c r="AB281" s="4">
        <v>5</v>
      </c>
      <c r="AC281" s="4">
        <v>2</v>
      </c>
      <c r="AD281" s="4">
        <v>5</v>
      </c>
      <c r="AE281" s="4">
        <v>2</v>
      </c>
      <c r="AF281" s="4">
        <v>4</v>
      </c>
      <c r="AG281" s="4">
        <v>5</v>
      </c>
      <c r="AH281" s="4">
        <v>6</v>
      </c>
      <c r="AI281" s="4">
        <v>2</v>
      </c>
      <c r="AJ281" s="4">
        <v>1</v>
      </c>
      <c r="AK281" s="4">
        <v>7</v>
      </c>
      <c r="AL281" s="4">
        <v>1</v>
      </c>
      <c r="AM281" s="4">
        <v>4</v>
      </c>
      <c r="AN281" s="4">
        <v>1</v>
      </c>
      <c r="AO281" s="4">
        <v>7</v>
      </c>
      <c r="AP281" s="4">
        <v>7</v>
      </c>
      <c r="AQ281" s="4">
        <v>3</v>
      </c>
      <c r="AR281" s="4">
        <v>2</v>
      </c>
      <c r="AS281" s="4">
        <v>1</v>
      </c>
      <c r="AT281" s="4">
        <v>1</v>
      </c>
      <c r="AU281" s="4">
        <v>6</v>
      </c>
      <c r="AV281" s="4">
        <v>5</v>
      </c>
      <c r="AW281" s="4">
        <v>7</v>
      </c>
      <c r="AX281" s="4">
        <v>1</v>
      </c>
      <c r="AY281" s="4">
        <v>7</v>
      </c>
      <c r="AZ281" s="4">
        <v>5</v>
      </c>
      <c r="BA281" s="4">
        <v>6</v>
      </c>
      <c r="BB281" s="4">
        <v>2</v>
      </c>
      <c r="BC281" s="4">
        <v>7</v>
      </c>
      <c r="BD281" s="4">
        <v>7</v>
      </c>
      <c r="BE281" s="4">
        <v>3</v>
      </c>
      <c r="BF281" s="4">
        <v>6</v>
      </c>
      <c r="BG281" s="4">
        <v>1</v>
      </c>
      <c r="BH281" s="4">
        <v>5</v>
      </c>
      <c r="BI281" s="4">
        <v>1</v>
      </c>
      <c r="BJ281" s="4">
        <v>4</v>
      </c>
      <c r="BK281" s="4">
        <v>7</v>
      </c>
      <c r="BL281" s="4">
        <v>7</v>
      </c>
      <c r="BM281" s="4">
        <v>3</v>
      </c>
      <c r="BN281" s="4">
        <v>4</v>
      </c>
      <c r="BO281" s="4">
        <v>7</v>
      </c>
      <c r="BP281" s="4">
        <v>1</v>
      </c>
      <c r="BQ281" s="4">
        <v>2</v>
      </c>
      <c r="BR281" s="4">
        <v>1</v>
      </c>
      <c r="BS281" s="4">
        <v>6</v>
      </c>
      <c r="BT281" s="4">
        <v>1</v>
      </c>
      <c r="BU281" s="4">
        <v>7</v>
      </c>
      <c r="BV281" s="4">
        <v>7</v>
      </c>
      <c r="BW281" s="4">
        <v>1</v>
      </c>
      <c r="BX281" s="4">
        <v>2</v>
      </c>
      <c r="BY281" s="4">
        <v>5</v>
      </c>
      <c r="BZ281" s="4">
        <v>1</v>
      </c>
      <c r="CA281" s="4">
        <v>3</v>
      </c>
      <c r="CB281" s="4">
        <v>6</v>
      </c>
    </row>
    <row r="282" spans="1:80" ht="14" x14ac:dyDescent="0.15">
      <c r="A282" s="20" t="str">
        <f t="shared" si="4"/>
        <v>AgencyWA[SQ004]</v>
      </c>
      <c r="B282" s="4" t="s">
        <v>846</v>
      </c>
      <c r="C282" s="4">
        <v>4</v>
      </c>
      <c r="D282" s="4">
        <v>3</v>
      </c>
      <c r="E282" s="4">
        <v>3</v>
      </c>
      <c r="F282" s="4">
        <v>2</v>
      </c>
      <c r="G282" s="4">
        <v>4</v>
      </c>
      <c r="H282" s="4">
        <v>3</v>
      </c>
      <c r="I282" s="4">
        <v>1</v>
      </c>
      <c r="J282" s="4">
        <v>7</v>
      </c>
      <c r="K282" s="4">
        <v>3</v>
      </c>
      <c r="L282" s="4">
        <v>3</v>
      </c>
      <c r="M282" s="4">
        <v>2</v>
      </c>
      <c r="N282" s="4">
        <v>2</v>
      </c>
      <c r="O282" s="4">
        <v>2</v>
      </c>
      <c r="P282" s="4">
        <v>7</v>
      </c>
      <c r="Q282" s="4">
        <v>1</v>
      </c>
      <c r="R282" s="4">
        <v>7</v>
      </c>
      <c r="S282" s="4">
        <v>7</v>
      </c>
      <c r="T282" s="4">
        <v>5</v>
      </c>
      <c r="U282" s="4">
        <v>4</v>
      </c>
      <c r="V282" s="4">
        <v>4</v>
      </c>
      <c r="W282" s="4">
        <v>2</v>
      </c>
      <c r="X282" s="4">
        <v>2</v>
      </c>
      <c r="Y282" s="4">
        <v>1</v>
      </c>
      <c r="Z282" s="4">
        <v>3</v>
      </c>
      <c r="AA282" s="4">
        <v>4</v>
      </c>
      <c r="AB282" s="4">
        <v>5</v>
      </c>
      <c r="AC282" s="4">
        <v>3</v>
      </c>
      <c r="AD282" s="4">
        <v>1</v>
      </c>
      <c r="AE282" s="4">
        <v>2</v>
      </c>
      <c r="AF282" s="4">
        <v>4</v>
      </c>
      <c r="AG282" s="4">
        <v>5</v>
      </c>
      <c r="AH282" s="4">
        <v>6</v>
      </c>
      <c r="AI282" s="4">
        <v>1</v>
      </c>
      <c r="AJ282" s="4">
        <v>3</v>
      </c>
      <c r="AK282" s="4">
        <v>7</v>
      </c>
      <c r="AL282" s="4">
        <v>2</v>
      </c>
      <c r="AM282" s="4">
        <v>1</v>
      </c>
      <c r="AN282" s="4">
        <v>1</v>
      </c>
      <c r="AO282" s="4">
        <v>3</v>
      </c>
      <c r="AP282" s="4">
        <v>7</v>
      </c>
      <c r="AQ282" s="4">
        <v>3</v>
      </c>
      <c r="AR282" s="4">
        <v>2</v>
      </c>
      <c r="AS282" s="4">
        <v>1</v>
      </c>
      <c r="AT282" s="4">
        <v>1</v>
      </c>
      <c r="AU282" s="4">
        <v>6</v>
      </c>
      <c r="AV282" s="4">
        <v>3</v>
      </c>
      <c r="AW282" s="4">
        <v>2</v>
      </c>
      <c r="AX282" s="4">
        <v>1</v>
      </c>
      <c r="AY282" s="4">
        <v>7</v>
      </c>
      <c r="AZ282" s="4">
        <v>5</v>
      </c>
      <c r="BA282" s="4">
        <v>7</v>
      </c>
      <c r="BB282" s="4">
        <v>1</v>
      </c>
      <c r="BC282" s="4">
        <v>7</v>
      </c>
      <c r="BD282" s="4">
        <v>1</v>
      </c>
      <c r="BE282" s="4">
        <v>5</v>
      </c>
      <c r="BF282" s="4">
        <v>5</v>
      </c>
      <c r="BG282" s="4">
        <v>1</v>
      </c>
      <c r="BH282" s="4">
        <v>6</v>
      </c>
      <c r="BI282" s="4">
        <v>2</v>
      </c>
      <c r="BJ282" s="4">
        <v>3</v>
      </c>
      <c r="BK282" s="4">
        <v>7</v>
      </c>
      <c r="BL282" s="4">
        <v>2</v>
      </c>
      <c r="BM282" s="4">
        <v>2</v>
      </c>
      <c r="BN282" s="4">
        <v>4</v>
      </c>
      <c r="BO282" s="4">
        <v>7</v>
      </c>
      <c r="BP282" s="4">
        <v>1</v>
      </c>
      <c r="BQ282" s="4">
        <v>5</v>
      </c>
      <c r="BR282" s="4">
        <v>1</v>
      </c>
      <c r="BS282" s="4">
        <v>5</v>
      </c>
      <c r="BT282" s="4">
        <v>2</v>
      </c>
      <c r="BU282" s="4">
        <v>3</v>
      </c>
      <c r="BV282" s="4">
        <v>7</v>
      </c>
      <c r="BW282" s="4">
        <v>1</v>
      </c>
      <c r="BX282" s="4">
        <v>2</v>
      </c>
      <c r="BY282" s="4">
        <v>2</v>
      </c>
      <c r="BZ282" s="4">
        <v>1</v>
      </c>
      <c r="CA282" s="4">
        <v>3</v>
      </c>
      <c r="CB282" s="4">
        <v>6</v>
      </c>
    </row>
    <row r="283" spans="1:80" ht="14" x14ac:dyDescent="0.15">
      <c r="A283" s="20" t="str">
        <f t="shared" si="4"/>
        <v>SocialPresenceWA[SQ001]</v>
      </c>
      <c r="B283" s="4" t="s">
        <v>847</v>
      </c>
      <c r="C283" s="4">
        <v>3</v>
      </c>
      <c r="D283" s="4">
        <v>5</v>
      </c>
      <c r="E283" s="4">
        <v>2</v>
      </c>
      <c r="F283" s="4">
        <v>1</v>
      </c>
      <c r="G283" s="4">
        <v>3</v>
      </c>
      <c r="H283" s="4">
        <v>1</v>
      </c>
      <c r="I283" s="4">
        <v>1</v>
      </c>
      <c r="J283" s="4">
        <v>2</v>
      </c>
      <c r="K283" s="4">
        <v>3</v>
      </c>
      <c r="L283" s="4">
        <v>4</v>
      </c>
      <c r="M283" s="4">
        <v>2</v>
      </c>
      <c r="N283" s="4">
        <v>1</v>
      </c>
      <c r="O283" s="4">
        <v>1</v>
      </c>
      <c r="P283" s="4">
        <v>3</v>
      </c>
      <c r="Q283" s="4">
        <v>1</v>
      </c>
      <c r="R283" s="4">
        <v>1</v>
      </c>
      <c r="S283" s="4">
        <v>5</v>
      </c>
      <c r="T283" s="4">
        <v>3</v>
      </c>
      <c r="U283" s="4">
        <v>4</v>
      </c>
      <c r="V283" s="4">
        <v>4</v>
      </c>
      <c r="W283" s="4">
        <v>2</v>
      </c>
      <c r="X283" s="4">
        <v>1</v>
      </c>
      <c r="Y283" s="4">
        <v>1</v>
      </c>
      <c r="Z283" s="4">
        <v>2</v>
      </c>
      <c r="AA283" s="4">
        <v>3</v>
      </c>
      <c r="AB283" s="4">
        <v>3</v>
      </c>
      <c r="AC283" s="4">
        <v>3</v>
      </c>
      <c r="AD283" s="4">
        <v>1</v>
      </c>
      <c r="AE283" s="4">
        <v>1</v>
      </c>
      <c r="AF283" s="4">
        <v>4</v>
      </c>
      <c r="AG283" s="4">
        <v>4</v>
      </c>
      <c r="AH283" s="4">
        <v>5</v>
      </c>
      <c r="AI283" s="4">
        <v>2</v>
      </c>
      <c r="AJ283" s="4">
        <v>2</v>
      </c>
      <c r="AK283" s="4">
        <v>4</v>
      </c>
      <c r="AL283" s="4">
        <v>2</v>
      </c>
      <c r="AM283" s="4">
        <v>2</v>
      </c>
      <c r="AN283" s="4">
        <v>1</v>
      </c>
      <c r="AO283" s="4">
        <v>2</v>
      </c>
      <c r="AP283" s="4">
        <v>3</v>
      </c>
      <c r="AQ283" s="4">
        <v>4</v>
      </c>
      <c r="AR283" s="4">
        <v>2</v>
      </c>
      <c r="AS283" s="4">
        <v>1</v>
      </c>
      <c r="AT283" s="4">
        <v>1</v>
      </c>
      <c r="AU283" s="4">
        <v>1</v>
      </c>
      <c r="AV283" s="4">
        <v>3</v>
      </c>
      <c r="AW283" s="4">
        <v>2</v>
      </c>
      <c r="AX283" s="4">
        <v>1</v>
      </c>
      <c r="AY283" s="4">
        <v>1</v>
      </c>
      <c r="AZ283" s="4">
        <v>3</v>
      </c>
      <c r="BA283" s="4">
        <v>4</v>
      </c>
      <c r="BB283" s="4">
        <v>1</v>
      </c>
      <c r="BC283" s="4">
        <v>5</v>
      </c>
      <c r="BD283" s="4">
        <v>3</v>
      </c>
      <c r="BE283" s="4">
        <v>3</v>
      </c>
      <c r="BF283" s="4">
        <v>2</v>
      </c>
      <c r="BG283" s="4">
        <v>2</v>
      </c>
      <c r="BH283" s="4">
        <v>3</v>
      </c>
      <c r="BI283" s="4">
        <v>2</v>
      </c>
      <c r="BJ283" s="4">
        <v>2</v>
      </c>
      <c r="BK283" s="4">
        <v>3</v>
      </c>
      <c r="BL283" s="4">
        <v>1</v>
      </c>
      <c r="BM283" s="4">
        <v>1</v>
      </c>
      <c r="BN283" s="4">
        <v>4</v>
      </c>
      <c r="BO283" s="4">
        <v>3</v>
      </c>
      <c r="BP283" s="4">
        <v>1</v>
      </c>
      <c r="BQ283" s="4">
        <v>5</v>
      </c>
      <c r="BR283" s="4">
        <v>1</v>
      </c>
      <c r="BS283" s="4">
        <v>2</v>
      </c>
      <c r="BT283" s="4">
        <v>1</v>
      </c>
      <c r="BU283" s="4">
        <v>2</v>
      </c>
      <c r="BV283" s="4">
        <v>1</v>
      </c>
      <c r="BW283" s="4">
        <v>1</v>
      </c>
      <c r="BX283" s="4">
        <v>2</v>
      </c>
      <c r="BY283" s="4">
        <v>1</v>
      </c>
      <c r="BZ283" s="4">
        <v>1</v>
      </c>
      <c r="CA283" s="4">
        <v>2</v>
      </c>
      <c r="CB283" s="4">
        <v>4</v>
      </c>
    </row>
    <row r="284" spans="1:80" ht="14" x14ac:dyDescent="0.15">
      <c r="A284" s="20" t="str">
        <f t="shared" si="4"/>
        <v>SocialPresenceWA[SQ002]</v>
      </c>
      <c r="B284" s="4" t="s">
        <v>848</v>
      </c>
      <c r="C284" s="4">
        <v>3</v>
      </c>
      <c r="D284" s="4">
        <v>5</v>
      </c>
      <c r="E284" s="4">
        <v>2</v>
      </c>
      <c r="F284" s="4">
        <v>1</v>
      </c>
      <c r="G284" s="4">
        <v>3</v>
      </c>
      <c r="H284" s="4">
        <v>1</v>
      </c>
      <c r="I284" s="4">
        <v>1</v>
      </c>
      <c r="J284" s="4">
        <v>1</v>
      </c>
      <c r="K284" s="4">
        <v>4</v>
      </c>
      <c r="L284" s="4">
        <v>2</v>
      </c>
      <c r="M284" s="4">
        <v>2</v>
      </c>
      <c r="N284" s="4">
        <v>1</v>
      </c>
      <c r="O284" s="4">
        <v>1</v>
      </c>
      <c r="P284" s="4">
        <v>2</v>
      </c>
      <c r="Q284" s="4">
        <v>1</v>
      </c>
      <c r="R284" s="4">
        <v>1</v>
      </c>
      <c r="S284" s="4">
        <v>4</v>
      </c>
      <c r="T284" s="4">
        <v>3</v>
      </c>
      <c r="U284" s="4">
        <v>3</v>
      </c>
      <c r="V284" s="4">
        <v>3</v>
      </c>
      <c r="W284" s="4">
        <v>2</v>
      </c>
      <c r="X284" s="4">
        <v>1</v>
      </c>
      <c r="Y284" s="4">
        <v>1</v>
      </c>
      <c r="Z284" s="4">
        <v>4</v>
      </c>
      <c r="AA284" s="4">
        <v>2</v>
      </c>
      <c r="AB284" s="4">
        <v>2</v>
      </c>
      <c r="AC284" s="4">
        <v>3</v>
      </c>
      <c r="AD284" s="4">
        <v>1</v>
      </c>
      <c r="AE284" s="4">
        <v>1</v>
      </c>
      <c r="AF284" s="4">
        <v>2</v>
      </c>
      <c r="AG284" s="4">
        <v>4</v>
      </c>
      <c r="AH284" s="4">
        <v>4</v>
      </c>
      <c r="AI284" s="4">
        <v>1</v>
      </c>
      <c r="AJ284" s="4">
        <v>5</v>
      </c>
      <c r="AK284" s="4">
        <v>2</v>
      </c>
      <c r="AL284" s="4">
        <v>2</v>
      </c>
      <c r="AM284" s="4">
        <v>2</v>
      </c>
      <c r="AN284" s="4">
        <v>1</v>
      </c>
      <c r="AO284" s="4">
        <v>1</v>
      </c>
      <c r="AP284" s="4">
        <v>2</v>
      </c>
      <c r="AQ284" s="4">
        <v>2</v>
      </c>
      <c r="AR284" s="4">
        <v>2</v>
      </c>
      <c r="AS284" s="4">
        <v>1</v>
      </c>
      <c r="AT284" s="4">
        <v>1</v>
      </c>
      <c r="AU284" s="4">
        <v>1</v>
      </c>
      <c r="AV284" s="4">
        <v>3</v>
      </c>
      <c r="AW284" s="4">
        <v>1</v>
      </c>
      <c r="AX284" s="4">
        <v>1</v>
      </c>
      <c r="AY284" s="4">
        <v>1</v>
      </c>
      <c r="AZ284" s="4">
        <v>3</v>
      </c>
      <c r="BA284" s="4">
        <v>5</v>
      </c>
      <c r="BB284" s="4">
        <v>2</v>
      </c>
      <c r="BC284" s="4">
        <v>4</v>
      </c>
      <c r="BD284" s="4">
        <v>3</v>
      </c>
      <c r="BE284" s="4">
        <v>2</v>
      </c>
      <c r="BF284" s="4">
        <v>1</v>
      </c>
      <c r="BG284" s="4">
        <v>1</v>
      </c>
      <c r="BH284" s="4">
        <v>2</v>
      </c>
      <c r="BI284" s="4">
        <v>1</v>
      </c>
      <c r="BJ284" s="4">
        <v>1</v>
      </c>
      <c r="BK284" s="4">
        <v>1</v>
      </c>
      <c r="BL284" s="4">
        <v>1</v>
      </c>
      <c r="BM284" s="4">
        <v>2</v>
      </c>
      <c r="BN284" s="4">
        <v>4</v>
      </c>
      <c r="BO284" s="4">
        <v>4</v>
      </c>
      <c r="BP284" s="4">
        <v>1</v>
      </c>
      <c r="BQ284" s="4">
        <v>4</v>
      </c>
      <c r="BR284" s="4">
        <v>1</v>
      </c>
      <c r="BS284" s="4">
        <v>1</v>
      </c>
      <c r="BT284" s="4">
        <v>1</v>
      </c>
      <c r="BU284" s="4">
        <v>1</v>
      </c>
      <c r="BV284" s="4">
        <v>1</v>
      </c>
      <c r="BW284" s="4">
        <v>1</v>
      </c>
      <c r="BX284" s="4">
        <v>1</v>
      </c>
      <c r="BY284" s="4">
        <v>2</v>
      </c>
      <c r="BZ284" s="4">
        <v>1</v>
      </c>
      <c r="CA284" s="4">
        <v>2</v>
      </c>
      <c r="CB284" s="4">
        <v>3</v>
      </c>
    </row>
    <row r="285" spans="1:80" ht="14" x14ac:dyDescent="0.15">
      <c r="A285" s="20" t="str">
        <f t="shared" si="4"/>
        <v>SocialPresenceWA[SQ003]</v>
      </c>
      <c r="B285" s="4" t="s">
        <v>849</v>
      </c>
      <c r="C285" s="4">
        <v>3</v>
      </c>
      <c r="D285" s="4">
        <v>5</v>
      </c>
      <c r="E285" s="4">
        <v>2</v>
      </c>
      <c r="F285" s="4">
        <v>1</v>
      </c>
      <c r="G285" s="4">
        <v>3</v>
      </c>
      <c r="H285" s="4">
        <v>1</v>
      </c>
      <c r="I285" s="4">
        <v>1</v>
      </c>
      <c r="J285" s="4">
        <v>1</v>
      </c>
      <c r="K285" s="4">
        <v>5</v>
      </c>
      <c r="L285" s="4">
        <v>5</v>
      </c>
      <c r="M285" s="4">
        <v>2</v>
      </c>
      <c r="N285" s="4">
        <v>1</v>
      </c>
      <c r="O285" s="4">
        <v>1</v>
      </c>
      <c r="P285" s="4">
        <v>4</v>
      </c>
      <c r="Q285" s="4">
        <v>1</v>
      </c>
      <c r="R285" s="4">
        <v>1</v>
      </c>
      <c r="S285" s="4">
        <v>4</v>
      </c>
      <c r="T285" s="4">
        <v>2</v>
      </c>
      <c r="U285" s="4">
        <v>2</v>
      </c>
      <c r="V285" s="4">
        <v>2</v>
      </c>
      <c r="W285" s="4">
        <v>2</v>
      </c>
      <c r="X285" s="4">
        <v>1</v>
      </c>
      <c r="Y285" s="4">
        <v>1</v>
      </c>
      <c r="Z285" s="4">
        <v>3</v>
      </c>
      <c r="AA285" s="4">
        <v>2</v>
      </c>
      <c r="AB285" s="4">
        <v>3</v>
      </c>
      <c r="AC285" s="4">
        <v>2</v>
      </c>
      <c r="AD285" s="4">
        <v>1</v>
      </c>
      <c r="AE285" s="4">
        <v>1</v>
      </c>
      <c r="AF285" s="4">
        <v>2</v>
      </c>
      <c r="AG285" s="4">
        <v>4</v>
      </c>
      <c r="AH285" s="4">
        <v>3</v>
      </c>
      <c r="AI285" s="4">
        <v>2</v>
      </c>
      <c r="AJ285" s="4">
        <v>3</v>
      </c>
      <c r="AK285" s="4">
        <v>2</v>
      </c>
      <c r="AL285" s="4">
        <v>1</v>
      </c>
      <c r="AM285" s="4">
        <v>2</v>
      </c>
      <c r="AN285" s="4">
        <v>1</v>
      </c>
      <c r="AO285" s="4">
        <v>1</v>
      </c>
      <c r="AP285" s="4">
        <v>2</v>
      </c>
      <c r="AQ285" s="4">
        <v>2</v>
      </c>
      <c r="AR285" s="4">
        <v>2</v>
      </c>
      <c r="AS285" s="4">
        <v>1</v>
      </c>
      <c r="AT285" s="4">
        <v>1</v>
      </c>
      <c r="AU285" s="4">
        <v>1</v>
      </c>
      <c r="AV285" s="4">
        <v>4</v>
      </c>
      <c r="AW285" s="4">
        <v>3</v>
      </c>
      <c r="AX285" s="4">
        <v>1</v>
      </c>
      <c r="AY285" s="4">
        <v>1</v>
      </c>
      <c r="AZ285" s="4">
        <v>3</v>
      </c>
      <c r="BA285" s="4">
        <v>5</v>
      </c>
      <c r="BB285" s="4">
        <v>1</v>
      </c>
      <c r="BC285" s="4">
        <v>4</v>
      </c>
      <c r="BD285" s="4">
        <v>3</v>
      </c>
      <c r="BE285" s="4">
        <v>2</v>
      </c>
      <c r="BF285" s="4">
        <v>1</v>
      </c>
      <c r="BG285" s="4">
        <v>2</v>
      </c>
      <c r="BH285" s="4">
        <v>1</v>
      </c>
      <c r="BI285" s="4">
        <v>1</v>
      </c>
      <c r="BJ285" s="4">
        <v>1</v>
      </c>
      <c r="BK285" s="4">
        <v>1</v>
      </c>
      <c r="BL285" s="4">
        <v>1</v>
      </c>
      <c r="BM285" s="4">
        <v>1</v>
      </c>
      <c r="BN285" s="4">
        <v>4</v>
      </c>
      <c r="BO285" s="4">
        <v>2</v>
      </c>
      <c r="BP285" s="4">
        <v>1</v>
      </c>
      <c r="BQ285" s="4">
        <v>4</v>
      </c>
      <c r="BR285" s="4">
        <v>1</v>
      </c>
      <c r="BS285" s="4">
        <v>1</v>
      </c>
      <c r="BT285" s="4">
        <v>2</v>
      </c>
      <c r="BU285" s="4">
        <v>3</v>
      </c>
      <c r="BV285" s="4">
        <v>1</v>
      </c>
      <c r="BW285" s="4">
        <v>1</v>
      </c>
      <c r="BX285" s="4">
        <v>1</v>
      </c>
      <c r="BY285" s="4">
        <v>1</v>
      </c>
      <c r="BZ285" s="4">
        <v>1</v>
      </c>
      <c r="CA285" s="4">
        <v>2</v>
      </c>
      <c r="CB285" s="4">
        <v>3</v>
      </c>
    </row>
    <row r="286" spans="1:80" ht="14" x14ac:dyDescent="0.15">
      <c r="A286" s="20" t="str">
        <f t="shared" si="4"/>
        <v>SocialPresenceWA[SQ004]</v>
      </c>
      <c r="B286" s="4" t="s">
        <v>850</v>
      </c>
      <c r="C286" s="4">
        <v>3</v>
      </c>
      <c r="D286" s="4">
        <v>5</v>
      </c>
      <c r="E286" s="4">
        <v>2</v>
      </c>
      <c r="F286" s="4">
        <v>1</v>
      </c>
      <c r="G286" s="4">
        <v>4</v>
      </c>
      <c r="H286" s="4">
        <v>1</v>
      </c>
      <c r="I286" s="4">
        <v>1</v>
      </c>
      <c r="J286" s="4">
        <v>1</v>
      </c>
      <c r="K286" s="4">
        <v>4</v>
      </c>
      <c r="L286" s="4">
        <v>3</v>
      </c>
      <c r="M286" s="4">
        <v>2</v>
      </c>
      <c r="N286" s="4">
        <v>1</v>
      </c>
      <c r="O286" s="4">
        <v>1</v>
      </c>
      <c r="P286" s="4">
        <v>2</v>
      </c>
      <c r="Q286" s="4">
        <v>1</v>
      </c>
      <c r="R286" s="4">
        <v>1</v>
      </c>
      <c r="S286" s="4">
        <v>4</v>
      </c>
      <c r="T286" s="4">
        <v>2</v>
      </c>
      <c r="U286" s="4">
        <v>3</v>
      </c>
      <c r="V286" s="4">
        <v>2</v>
      </c>
      <c r="W286" s="4">
        <v>2</v>
      </c>
      <c r="X286" s="4">
        <v>1</v>
      </c>
      <c r="Y286" s="4">
        <v>1</v>
      </c>
      <c r="Z286" s="4">
        <v>2</v>
      </c>
      <c r="AA286" s="4">
        <v>2</v>
      </c>
      <c r="AB286" s="4">
        <v>2</v>
      </c>
      <c r="AC286" s="4">
        <v>2</v>
      </c>
      <c r="AD286" s="4">
        <v>1</v>
      </c>
      <c r="AE286" s="4">
        <v>1</v>
      </c>
      <c r="AF286" s="4">
        <v>2</v>
      </c>
      <c r="AG286" s="4">
        <v>4</v>
      </c>
      <c r="AH286" s="4">
        <v>4</v>
      </c>
      <c r="AI286" s="4">
        <v>1</v>
      </c>
      <c r="AJ286" s="4">
        <v>3</v>
      </c>
      <c r="AK286" s="4">
        <v>2</v>
      </c>
      <c r="AL286" s="4">
        <v>2</v>
      </c>
      <c r="AM286" s="4">
        <v>2</v>
      </c>
      <c r="AN286" s="4">
        <v>1</v>
      </c>
      <c r="AO286" s="4">
        <v>3</v>
      </c>
      <c r="AP286" s="4">
        <v>3</v>
      </c>
      <c r="AQ286" s="4">
        <v>1</v>
      </c>
      <c r="AR286" s="4">
        <v>2</v>
      </c>
      <c r="AS286" s="4">
        <v>1</v>
      </c>
      <c r="AT286" s="4">
        <v>1</v>
      </c>
      <c r="AU286" s="4">
        <v>1</v>
      </c>
      <c r="AV286" s="4">
        <v>3</v>
      </c>
      <c r="AW286" s="4">
        <v>2</v>
      </c>
      <c r="AX286" s="4">
        <v>1</v>
      </c>
      <c r="AY286" s="4">
        <v>2</v>
      </c>
      <c r="AZ286" s="4">
        <v>3</v>
      </c>
      <c r="BA286" s="4">
        <v>4</v>
      </c>
      <c r="BB286" s="4">
        <v>1</v>
      </c>
      <c r="BC286" s="4">
        <v>4</v>
      </c>
      <c r="BD286" s="4">
        <v>1</v>
      </c>
      <c r="BE286" s="4">
        <v>2</v>
      </c>
      <c r="BF286" s="4">
        <v>1</v>
      </c>
      <c r="BG286" s="4">
        <v>1</v>
      </c>
      <c r="BH286" s="4">
        <v>1</v>
      </c>
      <c r="BI286" s="4">
        <v>1</v>
      </c>
      <c r="BJ286" s="4">
        <v>2</v>
      </c>
      <c r="BK286" s="4">
        <v>1</v>
      </c>
      <c r="BL286" s="4">
        <v>1</v>
      </c>
      <c r="BM286" s="4">
        <v>2</v>
      </c>
      <c r="BN286" s="4">
        <v>4</v>
      </c>
      <c r="BO286" s="4">
        <v>2</v>
      </c>
      <c r="BP286" s="4">
        <v>1</v>
      </c>
      <c r="BQ286" s="4">
        <v>3</v>
      </c>
      <c r="BR286" s="4">
        <v>1</v>
      </c>
      <c r="BS286" s="4">
        <v>1</v>
      </c>
      <c r="BT286" s="4">
        <v>1</v>
      </c>
      <c r="BU286" s="4">
        <v>2</v>
      </c>
      <c r="BV286" s="4">
        <v>1</v>
      </c>
      <c r="BW286" s="4">
        <v>1</v>
      </c>
      <c r="BX286" s="4">
        <v>1</v>
      </c>
      <c r="BY286" s="4">
        <v>2</v>
      </c>
      <c r="BZ286" s="4">
        <v>1</v>
      </c>
      <c r="CA286" s="4">
        <v>2</v>
      </c>
      <c r="CB286" s="4">
        <v>3</v>
      </c>
    </row>
    <row r="287" spans="1:80" ht="14" x14ac:dyDescent="0.15">
      <c r="A287" s="20" t="str">
        <f t="shared" si="4"/>
        <v>SocialPresenceWA[SQ005]</v>
      </c>
      <c r="B287" s="4" t="s">
        <v>851</v>
      </c>
      <c r="C287" s="4">
        <v>3</v>
      </c>
      <c r="D287" s="4">
        <v>5</v>
      </c>
      <c r="E287" s="4">
        <v>3</v>
      </c>
      <c r="F287" s="4">
        <v>1</v>
      </c>
      <c r="G287" s="4">
        <v>3</v>
      </c>
      <c r="H287" s="4">
        <v>1</v>
      </c>
      <c r="I287" s="4">
        <v>1</v>
      </c>
      <c r="J287" s="4">
        <v>1</v>
      </c>
      <c r="K287" s="4">
        <v>4</v>
      </c>
      <c r="L287" s="4">
        <v>3</v>
      </c>
      <c r="M287" s="4">
        <v>2</v>
      </c>
      <c r="N287" s="4">
        <v>1</v>
      </c>
      <c r="O287" s="4">
        <v>1</v>
      </c>
      <c r="P287" s="4">
        <v>3</v>
      </c>
      <c r="Q287" s="4">
        <v>1</v>
      </c>
      <c r="R287" s="4">
        <v>1</v>
      </c>
      <c r="S287" s="4">
        <v>3</v>
      </c>
      <c r="T287" s="4">
        <v>3</v>
      </c>
      <c r="U287" s="4">
        <v>3</v>
      </c>
      <c r="V287" s="4">
        <v>4</v>
      </c>
      <c r="W287" s="4">
        <v>2</v>
      </c>
      <c r="X287" s="4">
        <v>1</v>
      </c>
      <c r="Y287" s="4">
        <v>1</v>
      </c>
      <c r="Z287" s="4">
        <v>1</v>
      </c>
      <c r="AA287" s="4">
        <v>2</v>
      </c>
      <c r="AB287" s="4">
        <v>3</v>
      </c>
      <c r="AC287" s="4">
        <v>2</v>
      </c>
      <c r="AD287" s="4">
        <v>1</v>
      </c>
      <c r="AE287" s="4">
        <v>1</v>
      </c>
      <c r="AF287" s="4">
        <v>2</v>
      </c>
      <c r="AG287" s="4">
        <v>4</v>
      </c>
      <c r="AH287" s="4">
        <v>4</v>
      </c>
      <c r="AI287" s="4">
        <v>2</v>
      </c>
      <c r="AJ287" s="4">
        <v>3</v>
      </c>
      <c r="AK287" s="4">
        <v>3</v>
      </c>
      <c r="AL287" s="4">
        <v>2</v>
      </c>
      <c r="AM287" s="4">
        <v>2</v>
      </c>
      <c r="AN287" s="4">
        <v>1</v>
      </c>
      <c r="AO287" s="4">
        <v>2</v>
      </c>
      <c r="AP287" s="4">
        <v>3</v>
      </c>
      <c r="AQ287" s="4">
        <v>1</v>
      </c>
      <c r="AR287" s="4">
        <v>2</v>
      </c>
      <c r="AS287" s="4">
        <v>1</v>
      </c>
      <c r="AT287" s="4">
        <v>1</v>
      </c>
      <c r="AU287" s="4">
        <v>1</v>
      </c>
      <c r="AV287" s="4">
        <v>3</v>
      </c>
      <c r="AW287" s="4">
        <v>3</v>
      </c>
      <c r="AX287" s="4">
        <v>1</v>
      </c>
      <c r="AY287" s="4">
        <v>1</v>
      </c>
      <c r="AZ287" s="4">
        <v>3</v>
      </c>
      <c r="BA287" s="4">
        <v>4</v>
      </c>
      <c r="BB287" s="4">
        <v>1</v>
      </c>
      <c r="BC287" s="4">
        <v>4</v>
      </c>
      <c r="BD287" s="4">
        <v>1</v>
      </c>
      <c r="BE287" s="4">
        <v>2</v>
      </c>
      <c r="BF287" s="4">
        <v>1</v>
      </c>
      <c r="BG287" s="4">
        <v>2</v>
      </c>
      <c r="BH287" s="4">
        <v>2</v>
      </c>
      <c r="BI287" s="4">
        <v>1</v>
      </c>
      <c r="BJ287" s="4">
        <v>2</v>
      </c>
      <c r="BK287" s="4">
        <v>2</v>
      </c>
      <c r="BL287" s="4">
        <v>1</v>
      </c>
      <c r="BM287" s="4">
        <v>1</v>
      </c>
      <c r="BN287" s="4">
        <v>4</v>
      </c>
      <c r="BO287" s="4">
        <v>3</v>
      </c>
      <c r="BP287" s="4">
        <v>1</v>
      </c>
      <c r="BQ287" s="4">
        <v>3</v>
      </c>
      <c r="BR287" s="4">
        <v>1</v>
      </c>
      <c r="BS287" s="4">
        <v>2</v>
      </c>
      <c r="BT287" s="4">
        <v>1</v>
      </c>
      <c r="BU287" s="4">
        <v>2</v>
      </c>
      <c r="BV287" s="4">
        <v>1</v>
      </c>
      <c r="BW287" s="4">
        <v>1</v>
      </c>
      <c r="BX287" s="4">
        <v>1</v>
      </c>
      <c r="BY287" s="4">
        <v>2</v>
      </c>
      <c r="BZ287" s="4">
        <v>1</v>
      </c>
      <c r="CA287" s="4">
        <v>2</v>
      </c>
      <c r="CB287" s="4">
        <v>2</v>
      </c>
    </row>
    <row r="288" spans="1:80" ht="14" x14ac:dyDescent="0.15">
      <c r="A288" s="20" t="str">
        <f t="shared" si="4"/>
        <v>KommunikationsstilWA[SQ001]</v>
      </c>
      <c r="B288" s="4" t="s">
        <v>852</v>
      </c>
      <c r="C288" s="4">
        <v>3</v>
      </c>
      <c r="D288" s="4">
        <v>5</v>
      </c>
      <c r="E288" s="4">
        <v>4</v>
      </c>
      <c r="F288" s="4">
        <v>3</v>
      </c>
      <c r="G288" s="4">
        <v>3</v>
      </c>
      <c r="H288" s="4">
        <v>2</v>
      </c>
      <c r="I288" s="4">
        <v>2</v>
      </c>
      <c r="J288" s="4">
        <v>3</v>
      </c>
      <c r="K288" s="4">
        <v>4</v>
      </c>
      <c r="L288" s="4">
        <v>5</v>
      </c>
      <c r="M288" s="4">
        <v>2</v>
      </c>
      <c r="N288" s="4">
        <v>3</v>
      </c>
      <c r="O288" s="4">
        <v>4</v>
      </c>
      <c r="P288" s="4">
        <v>1</v>
      </c>
      <c r="Q288" s="4">
        <v>1</v>
      </c>
      <c r="R288" s="4">
        <v>1</v>
      </c>
      <c r="S288" s="4">
        <v>4</v>
      </c>
      <c r="T288" s="4">
        <v>3</v>
      </c>
      <c r="U288" s="4">
        <v>3</v>
      </c>
      <c r="V288" s="4">
        <v>4</v>
      </c>
      <c r="W288" s="4">
        <v>3</v>
      </c>
      <c r="X288" s="4">
        <v>4</v>
      </c>
      <c r="Y288" s="4">
        <v>1</v>
      </c>
      <c r="Z288" s="4">
        <v>1</v>
      </c>
      <c r="AA288" s="4">
        <v>4</v>
      </c>
      <c r="AB288" s="4">
        <v>3</v>
      </c>
      <c r="AC288" s="4">
        <v>3</v>
      </c>
      <c r="AD288" s="4">
        <v>1</v>
      </c>
      <c r="AE288" s="4">
        <v>2</v>
      </c>
      <c r="AF288" s="4">
        <v>4</v>
      </c>
      <c r="AG288" s="4">
        <v>4</v>
      </c>
      <c r="AH288" s="4">
        <v>4</v>
      </c>
      <c r="AI288" s="4">
        <v>3</v>
      </c>
      <c r="AJ288" s="4">
        <v>5</v>
      </c>
      <c r="AK288" s="4">
        <v>4</v>
      </c>
      <c r="AL288" s="4">
        <v>2</v>
      </c>
      <c r="AM288" s="4">
        <v>2</v>
      </c>
      <c r="AN288" s="4">
        <v>3</v>
      </c>
      <c r="AO288" s="4">
        <v>4</v>
      </c>
      <c r="AP288" s="4">
        <v>4</v>
      </c>
      <c r="AQ288" s="4">
        <v>2</v>
      </c>
      <c r="AR288" s="4">
        <v>5</v>
      </c>
      <c r="AS288" s="4">
        <v>1</v>
      </c>
      <c r="AT288" s="4">
        <v>2</v>
      </c>
      <c r="AU288" s="4">
        <v>1</v>
      </c>
      <c r="AV288" s="4">
        <v>3</v>
      </c>
      <c r="AW288" s="4">
        <v>1</v>
      </c>
      <c r="AX288" s="4">
        <v>4</v>
      </c>
      <c r="AY288" s="4">
        <v>1</v>
      </c>
      <c r="AZ288" s="4">
        <v>2</v>
      </c>
      <c r="BA288" s="4">
        <v>5</v>
      </c>
      <c r="BB288" s="4">
        <v>1</v>
      </c>
      <c r="BC288" s="4">
        <v>4</v>
      </c>
      <c r="BD288" s="4">
        <v>3</v>
      </c>
      <c r="BE288" s="4">
        <v>2</v>
      </c>
      <c r="BF288" s="4">
        <v>3</v>
      </c>
      <c r="BG288" s="4">
        <v>5</v>
      </c>
      <c r="BH288" s="4">
        <v>2</v>
      </c>
      <c r="BI288" s="4">
        <v>2</v>
      </c>
      <c r="BJ288" s="4">
        <v>2</v>
      </c>
      <c r="BK288" s="4">
        <v>3</v>
      </c>
      <c r="BL288" s="4">
        <v>2</v>
      </c>
      <c r="BM288" s="4">
        <v>1</v>
      </c>
      <c r="BN288" s="4">
        <v>4</v>
      </c>
      <c r="BO288" s="4">
        <v>2</v>
      </c>
      <c r="BP288" s="4">
        <v>3</v>
      </c>
      <c r="BQ288" s="4">
        <v>4</v>
      </c>
      <c r="BR288" s="4">
        <v>1</v>
      </c>
      <c r="BS288" s="4">
        <v>1</v>
      </c>
      <c r="BT288" s="4">
        <v>3</v>
      </c>
      <c r="BU288" s="4">
        <v>5</v>
      </c>
      <c r="BV288" s="4">
        <v>1</v>
      </c>
      <c r="BW288" s="4">
        <v>1</v>
      </c>
      <c r="BX288" s="4">
        <v>1</v>
      </c>
      <c r="BY288" s="4">
        <v>3</v>
      </c>
      <c r="BZ288" s="4">
        <v>1</v>
      </c>
      <c r="CA288" s="4">
        <v>3</v>
      </c>
      <c r="CB288" s="4">
        <v>4</v>
      </c>
    </row>
    <row r="289" spans="1:80" ht="14" x14ac:dyDescent="0.15">
      <c r="A289" s="20" t="str">
        <f t="shared" si="4"/>
        <v>KommunikationsstilWA[SQ002]</v>
      </c>
      <c r="B289" s="4" t="s">
        <v>853</v>
      </c>
      <c r="C289" s="4">
        <v>3</v>
      </c>
      <c r="D289" s="4">
        <v>5</v>
      </c>
      <c r="E289" s="4">
        <v>4</v>
      </c>
      <c r="F289" s="4">
        <v>2</v>
      </c>
      <c r="G289" s="4">
        <v>3</v>
      </c>
      <c r="H289" s="4">
        <v>2</v>
      </c>
      <c r="I289" s="4">
        <v>2</v>
      </c>
      <c r="J289" s="4">
        <v>3</v>
      </c>
      <c r="K289" s="4">
        <v>4</v>
      </c>
      <c r="L289" s="4">
        <v>5</v>
      </c>
      <c r="M289" s="4">
        <v>2</v>
      </c>
      <c r="N289" s="4">
        <v>2</v>
      </c>
      <c r="O289" s="4">
        <v>4</v>
      </c>
      <c r="P289" s="4">
        <v>1</v>
      </c>
      <c r="Q289" s="4">
        <v>1</v>
      </c>
      <c r="R289" s="4">
        <v>3</v>
      </c>
      <c r="S289" s="4">
        <v>5</v>
      </c>
      <c r="T289" s="4">
        <v>4</v>
      </c>
      <c r="U289" s="4">
        <v>4</v>
      </c>
      <c r="V289" s="4">
        <v>4</v>
      </c>
      <c r="W289" s="4">
        <v>3</v>
      </c>
      <c r="X289" s="4">
        <v>2</v>
      </c>
      <c r="Y289" s="4">
        <v>1</v>
      </c>
      <c r="Z289" s="4">
        <v>1</v>
      </c>
      <c r="AA289" s="4">
        <v>4</v>
      </c>
      <c r="AB289" s="4">
        <v>3</v>
      </c>
      <c r="AC289" s="4">
        <v>4</v>
      </c>
      <c r="AD289" s="4">
        <v>1</v>
      </c>
      <c r="AE289" s="4">
        <v>1</v>
      </c>
      <c r="AF289" s="4">
        <v>4</v>
      </c>
      <c r="AG289" s="4">
        <v>4</v>
      </c>
      <c r="AH289" s="4">
        <v>4</v>
      </c>
      <c r="AI289" s="4">
        <v>3</v>
      </c>
      <c r="AJ289" s="4">
        <v>5</v>
      </c>
      <c r="AK289" s="4">
        <v>4</v>
      </c>
      <c r="AL289" s="4">
        <v>2</v>
      </c>
      <c r="AM289" s="4">
        <v>2</v>
      </c>
      <c r="AN289" s="4">
        <v>3</v>
      </c>
      <c r="AO289" s="4">
        <v>1</v>
      </c>
      <c r="AP289" s="4">
        <v>3</v>
      </c>
      <c r="AQ289" s="4">
        <v>2</v>
      </c>
      <c r="AR289" s="4">
        <v>3</v>
      </c>
      <c r="AS289" s="4">
        <v>1</v>
      </c>
      <c r="AT289" s="4">
        <v>1</v>
      </c>
      <c r="AU289" s="4">
        <v>1</v>
      </c>
      <c r="AV289" s="4">
        <v>4</v>
      </c>
      <c r="AW289" s="4">
        <v>3</v>
      </c>
      <c r="AX289" s="4">
        <v>3</v>
      </c>
      <c r="AY289" s="4">
        <v>1</v>
      </c>
      <c r="AZ289" s="4">
        <v>2</v>
      </c>
      <c r="BA289" s="4">
        <v>5</v>
      </c>
      <c r="BB289" s="4">
        <v>1</v>
      </c>
      <c r="BC289" s="4">
        <v>4</v>
      </c>
      <c r="BD289" s="4">
        <v>3</v>
      </c>
      <c r="BE289" s="4">
        <v>2</v>
      </c>
      <c r="BF289" s="4">
        <v>3</v>
      </c>
      <c r="BG289" s="4">
        <v>5</v>
      </c>
      <c r="BH289" s="4">
        <v>2</v>
      </c>
      <c r="BI289" s="4">
        <v>1</v>
      </c>
      <c r="BJ289" s="4">
        <v>2</v>
      </c>
      <c r="BK289" s="4">
        <v>2</v>
      </c>
      <c r="BL289" s="4">
        <v>2</v>
      </c>
      <c r="BM289" s="4">
        <v>2</v>
      </c>
      <c r="BN289" s="4">
        <v>4</v>
      </c>
      <c r="BO289" s="4">
        <v>2</v>
      </c>
      <c r="BP289" s="4">
        <v>3</v>
      </c>
      <c r="BQ289" s="4">
        <v>4</v>
      </c>
      <c r="BR289" s="4">
        <v>1</v>
      </c>
      <c r="BS289" s="4">
        <v>1</v>
      </c>
      <c r="BT289" s="4">
        <v>3</v>
      </c>
      <c r="BU289" s="4">
        <v>4</v>
      </c>
      <c r="BV289" s="4">
        <v>1</v>
      </c>
      <c r="BW289" s="4">
        <v>1</v>
      </c>
      <c r="BX289" s="4">
        <v>1</v>
      </c>
      <c r="BY289" s="4">
        <v>3</v>
      </c>
      <c r="BZ289" s="4">
        <v>1</v>
      </c>
      <c r="CA289" s="4">
        <v>2</v>
      </c>
      <c r="CB289" s="4">
        <v>3</v>
      </c>
    </row>
    <row r="290" spans="1:80" ht="14" x14ac:dyDescent="0.15">
      <c r="A290" s="20" t="str">
        <f t="shared" si="4"/>
        <v>KommunikationsstilWA[SQ003]</v>
      </c>
      <c r="B290" s="4" t="s">
        <v>854</v>
      </c>
      <c r="C290" s="4">
        <v>3</v>
      </c>
      <c r="D290" s="4">
        <v>5</v>
      </c>
      <c r="E290" s="4">
        <v>3</v>
      </c>
      <c r="F290" s="4">
        <v>2</v>
      </c>
      <c r="G290" s="4">
        <v>3</v>
      </c>
      <c r="H290" s="4">
        <v>3</v>
      </c>
      <c r="I290" s="4">
        <v>2</v>
      </c>
      <c r="J290" s="4">
        <v>2</v>
      </c>
      <c r="K290" s="4">
        <v>4</v>
      </c>
      <c r="L290" s="4">
        <v>5</v>
      </c>
      <c r="M290" s="4">
        <v>2</v>
      </c>
      <c r="N290" s="4">
        <v>3</v>
      </c>
      <c r="O290" s="4">
        <v>3</v>
      </c>
      <c r="P290" s="4">
        <v>1</v>
      </c>
      <c r="Q290" s="4">
        <v>1</v>
      </c>
      <c r="R290" s="4">
        <v>1</v>
      </c>
      <c r="S290" s="4">
        <v>5</v>
      </c>
      <c r="T290" s="4">
        <v>3</v>
      </c>
      <c r="U290" s="4">
        <v>4</v>
      </c>
      <c r="V290" s="4">
        <v>5</v>
      </c>
      <c r="W290" s="4">
        <v>3</v>
      </c>
      <c r="X290" s="4">
        <v>3</v>
      </c>
      <c r="Y290" s="4">
        <v>1</v>
      </c>
      <c r="Z290" s="4">
        <v>1</v>
      </c>
      <c r="AA290" s="4">
        <v>3</v>
      </c>
      <c r="AB290" s="4">
        <v>3</v>
      </c>
      <c r="AC290" s="4">
        <v>2</v>
      </c>
      <c r="AD290" s="4">
        <v>1</v>
      </c>
      <c r="AE290" s="4">
        <v>3</v>
      </c>
      <c r="AF290" s="4">
        <v>4</v>
      </c>
      <c r="AG290" s="4">
        <v>4</v>
      </c>
      <c r="AH290" s="4">
        <v>4</v>
      </c>
      <c r="AI290" s="4">
        <v>4</v>
      </c>
      <c r="AJ290" s="4">
        <v>5</v>
      </c>
      <c r="AK290" s="4">
        <v>3</v>
      </c>
      <c r="AL290" s="4">
        <v>2</v>
      </c>
      <c r="AM290" s="4">
        <v>2</v>
      </c>
      <c r="AN290" s="4">
        <v>3</v>
      </c>
      <c r="AO290" s="4">
        <v>4</v>
      </c>
      <c r="AP290" s="4">
        <v>4</v>
      </c>
      <c r="AQ290" s="4">
        <v>2</v>
      </c>
      <c r="AR290" s="4">
        <v>4</v>
      </c>
      <c r="AS290" s="4">
        <v>1</v>
      </c>
      <c r="AT290" s="4">
        <v>2</v>
      </c>
      <c r="AU290" s="4">
        <v>1</v>
      </c>
      <c r="AV290" s="4">
        <v>4</v>
      </c>
      <c r="AW290" s="4">
        <v>2</v>
      </c>
      <c r="AX290" s="4">
        <v>4</v>
      </c>
      <c r="AY290" s="4">
        <v>1</v>
      </c>
      <c r="AZ290" s="4">
        <v>3</v>
      </c>
      <c r="BA290" s="4">
        <v>5</v>
      </c>
      <c r="BB290" s="4">
        <v>1</v>
      </c>
      <c r="BC290" s="4">
        <v>3</v>
      </c>
      <c r="BD290" s="4">
        <v>3</v>
      </c>
      <c r="BE290" s="4">
        <v>2</v>
      </c>
      <c r="BF290" s="4">
        <v>3</v>
      </c>
      <c r="BG290" s="4">
        <v>4</v>
      </c>
      <c r="BH290" s="4">
        <v>1</v>
      </c>
      <c r="BI290" s="4">
        <v>1</v>
      </c>
      <c r="BJ290" s="4">
        <v>2</v>
      </c>
      <c r="BK290" s="4">
        <v>3</v>
      </c>
      <c r="BL290" s="4">
        <v>2</v>
      </c>
      <c r="BM290" s="4">
        <v>1</v>
      </c>
      <c r="BN290" s="4">
        <v>4</v>
      </c>
      <c r="BO290" s="4">
        <v>3</v>
      </c>
      <c r="BP290" s="4">
        <v>3</v>
      </c>
      <c r="BQ290" s="4">
        <v>4</v>
      </c>
      <c r="BR290" s="4">
        <v>1</v>
      </c>
      <c r="BS290" s="4">
        <v>1</v>
      </c>
      <c r="BT290" s="4">
        <v>3</v>
      </c>
      <c r="BU290" s="4">
        <v>4</v>
      </c>
      <c r="BV290" s="4">
        <v>1</v>
      </c>
      <c r="BW290" s="4">
        <v>3</v>
      </c>
      <c r="BX290" s="4">
        <v>1</v>
      </c>
      <c r="BY290" s="4">
        <v>2</v>
      </c>
      <c r="BZ290" s="4">
        <v>1</v>
      </c>
      <c r="CA290" s="4">
        <v>3</v>
      </c>
      <c r="CB290" s="4">
        <v>5</v>
      </c>
    </row>
    <row r="291" spans="1:80" ht="14" x14ac:dyDescent="0.15">
      <c r="A291" s="20" t="str">
        <f t="shared" si="4"/>
        <v>ValueAlignmentWA[SQ001]</v>
      </c>
      <c r="B291" s="4" t="s">
        <v>855</v>
      </c>
      <c r="C291" s="4">
        <v>3</v>
      </c>
      <c r="D291" s="4">
        <v>5</v>
      </c>
      <c r="E291" s="4">
        <v>3</v>
      </c>
      <c r="F291" s="4">
        <v>2</v>
      </c>
      <c r="G291" s="4">
        <v>2</v>
      </c>
      <c r="H291" s="4">
        <v>2</v>
      </c>
      <c r="I291" s="4">
        <v>1</v>
      </c>
      <c r="J291" s="4">
        <v>3</v>
      </c>
      <c r="K291" s="4">
        <v>3</v>
      </c>
      <c r="L291" s="4">
        <v>3</v>
      </c>
      <c r="M291" s="4">
        <v>2</v>
      </c>
      <c r="N291" s="4">
        <v>2</v>
      </c>
      <c r="O291" s="4">
        <v>1</v>
      </c>
      <c r="P291" s="4">
        <v>2</v>
      </c>
      <c r="Q291" s="4">
        <v>1</v>
      </c>
      <c r="R291" s="4">
        <v>1</v>
      </c>
      <c r="S291" s="4">
        <v>4</v>
      </c>
      <c r="T291" s="4">
        <v>3</v>
      </c>
      <c r="U291" s="4">
        <v>1</v>
      </c>
      <c r="V291" s="4">
        <v>4</v>
      </c>
      <c r="W291" s="4">
        <v>1</v>
      </c>
      <c r="X291" s="4">
        <v>1</v>
      </c>
      <c r="Y291" s="4">
        <v>1</v>
      </c>
      <c r="Z291" s="4">
        <v>2</v>
      </c>
      <c r="AA291" s="4">
        <v>2</v>
      </c>
      <c r="AB291" s="4">
        <v>3</v>
      </c>
      <c r="AC291" s="4">
        <v>3</v>
      </c>
      <c r="AD291" s="4">
        <v>3</v>
      </c>
      <c r="AE291" s="4">
        <v>3</v>
      </c>
      <c r="AF291" s="4">
        <v>2</v>
      </c>
      <c r="AG291" s="4">
        <v>5</v>
      </c>
      <c r="AH291" s="4">
        <v>4</v>
      </c>
      <c r="AI291" s="4">
        <v>3</v>
      </c>
      <c r="AJ291" s="4">
        <v>3</v>
      </c>
      <c r="AK291" s="4">
        <v>2</v>
      </c>
      <c r="AL291" s="4">
        <v>2</v>
      </c>
      <c r="AM291" s="4">
        <v>3</v>
      </c>
      <c r="AN291" s="4">
        <v>3</v>
      </c>
      <c r="AO291" s="4">
        <v>1</v>
      </c>
      <c r="AP291" s="4">
        <v>3</v>
      </c>
      <c r="AQ291" s="4">
        <v>3</v>
      </c>
      <c r="AR291" s="4">
        <v>1</v>
      </c>
      <c r="AS291" s="4">
        <v>1</v>
      </c>
      <c r="AT291" s="4">
        <v>1</v>
      </c>
      <c r="AU291" s="4">
        <v>1</v>
      </c>
      <c r="AV291" s="4">
        <v>4</v>
      </c>
      <c r="AW291" s="4">
        <v>1</v>
      </c>
      <c r="AX291" s="4">
        <v>3</v>
      </c>
      <c r="AY291" s="4">
        <v>1</v>
      </c>
      <c r="AZ291" s="4">
        <v>2</v>
      </c>
      <c r="BA291" s="4">
        <v>4</v>
      </c>
      <c r="BB291" s="4">
        <v>1</v>
      </c>
      <c r="BC291" s="4">
        <v>3</v>
      </c>
      <c r="BD291" s="4">
        <v>1</v>
      </c>
      <c r="BE291" s="4">
        <v>2</v>
      </c>
      <c r="BF291" s="4">
        <v>1</v>
      </c>
      <c r="BG291" s="4">
        <v>4</v>
      </c>
      <c r="BH291" s="4">
        <v>2</v>
      </c>
      <c r="BI291" s="4">
        <v>1</v>
      </c>
      <c r="BJ291" s="4">
        <v>2</v>
      </c>
      <c r="BK291" s="4">
        <v>4</v>
      </c>
      <c r="BL291" s="4">
        <v>1</v>
      </c>
      <c r="BM291" s="4">
        <v>2</v>
      </c>
      <c r="BN291" s="4">
        <v>4</v>
      </c>
      <c r="BO291" s="4">
        <v>4</v>
      </c>
      <c r="BP291" s="4">
        <v>1</v>
      </c>
      <c r="BQ291" s="4">
        <v>3</v>
      </c>
      <c r="BR291" s="4">
        <v>1</v>
      </c>
      <c r="BS291" s="4">
        <v>1</v>
      </c>
      <c r="BT291" s="4">
        <v>1</v>
      </c>
      <c r="BU291" s="4">
        <v>4</v>
      </c>
      <c r="BV291" s="4">
        <v>1</v>
      </c>
      <c r="BW291" s="4">
        <v>3</v>
      </c>
      <c r="BX291" s="4">
        <v>1</v>
      </c>
      <c r="BY291" s="4">
        <v>1</v>
      </c>
      <c r="BZ291" s="4">
        <v>1</v>
      </c>
      <c r="CA291" s="4">
        <v>2</v>
      </c>
      <c r="CB291" s="4">
        <v>4</v>
      </c>
    </row>
    <row r="292" spans="1:80" ht="14" x14ac:dyDescent="0.15">
      <c r="A292" s="20" t="str">
        <f t="shared" si="4"/>
        <v>ValueAlignmentWA[SQ002]</v>
      </c>
      <c r="B292" s="4" t="s">
        <v>856</v>
      </c>
      <c r="C292" s="4">
        <v>3</v>
      </c>
      <c r="D292" s="4">
        <v>5</v>
      </c>
      <c r="E292" s="4">
        <v>4</v>
      </c>
      <c r="F292" s="4">
        <v>1</v>
      </c>
      <c r="G292" s="4">
        <v>3</v>
      </c>
      <c r="H292" s="4">
        <v>4</v>
      </c>
      <c r="I292" s="4">
        <v>2</v>
      </c>
      <c r="J292" s="4">
        <v>3</v>
      </c>
      <c r="K292" s="4">
        <v>5</v>
      </c>
      <c r="L292" s="4">
        <v>5</v>
      </c>
      <c r="M292" s="4">
        <v>3</v>
      </c>
      <c r="N292" s="4">
        <v>3</v>
      </c>
      <c r="O292" s="4">
        <v>3</v>
      </c>
      <c r="P292" s="4">
        <v>3</v>
      </c>
      <c r="Q292" s="4">
        <v>2</v>
      </c>
      <c r="R292" s="4">
        <v>1</v>
      </c>
      <c r="S292" s="4">
        <v>5</v>
      </c>
      <c r="T292" s="4">
        <v>2</v>
      </c>
      <c r="U292" s="4">
        <v>3</v>
      </c>
      <c r="V292" s="4">
        <v>4</v>
      </c>
      <c r="W292" s="4">
        <v>2</v>
      </c>
      <c r="X292" s="4">
        <v>1</v>
      </c>
      <c r="Y292" s="4">
        <v>2</v>
      </c>
      <c r="Z292" s="4">
        <v>1</v>
      </c>
      <c r="AA292" s="4">
        <v>2</v>
      </c>
      <c r="AB292" s="4">
        <v>4</v>
      </c>
      <c r="AC292" s="4">
        <v>2</v>
      </c>
      <c r="AD292" s="4">
        <v>4</v>
      </c>
      <c r="AE292" s="4">
        <v>3</v>
      </c>
      <c r="AF292" s="4">
        <v>3</v>
      </c>
      <c r="AG292" s="4">
        <v>5</v>
      </c>
      <c r="AH292" s="4">
        <v>4</v>
      </c>
      <c r="AI292" s="4">
        <v>3</v>
      </c>
      <c r="AJ292" s="4">
        <v>1</v>
      </c>
      <c r="AK292" s="4">
        <v>4</v>
      </c>
      <c r="AL292" s="4">
        <v>3</v>
      </c>
      <c r="AM292" s="4">
        <v>3</v>
      </c>
      <c r="AN292" s="4">
        <v>4</v>
      </c>
      <c r="AO292" s="4">
        <v>5</v>
      </c>
      <c r="AP292" s="4">
        <v>4</v>
      </c>
      <c r="AQ292" s="4">
        <v>3</v>
      </c>
      <c r="AR292" s="4">
        <v>1</v>
      </c>
      <c r="AS292" s="4">
        <v>4</v>
      </c>
      <c r="AT292" s="4">
        <v>3</v>
      </c>
      <c r="AU292" s="4">
        <v>1</v>
      </c>
      <c r="AV292" s="4">
        <v>3</v>
      </c>
      <c r="AW292" s="4">
        <v>5</v>
      </c>
      <c r="AX292" s="4">
        <v>3</v>
      </c>
      <c r="AY292" s="4">
        <v>2</v>
      </c>
      <c r="AZ292" s="4">
        <v>2</v>
      </c>
      <c r="BA292" s="4">
        <v>4</v>
      </c>
      <c r="BB292" s="4">
        <v>1</v>
      </c>
      <c r="BC292" s="4">
        <v>4</v>
      </c>
      <c r="BD292" s="4">
        <v>3</v>
      </c>
      <c r="BE292" s="4">
        <v>3</v>
      </c>
      <c r="BF292" s="4">
        <v>4</v>
      </c>
      <c r="BG292" s="4">
        <v>5</v>
      </c>
      <c r="BH292" s="4">
        <v>3</v>
      </c>
      <c r="BI292" s="4">
        <v>2</v>
      </c>
      <c r="BJ292" s="4">
        <v>3</v>
      </c>
      <c r="BK292" s="4">
        <v>5</v>
      </c>
      <c r="BL292" s="4">
        <v>2</v>
      </c>
      <c r="BM292" s="4">
        <v>2</v>
      </c>
      <c r="BN292" s="4">
        <v>4</v>
      </c>
      <c r="BO292" s="4">
        <v>3</v>
      </c>
      <c r="BP292" s="4">
        <v>1</v>
      </c>
      <c r="BQ292" s="4">
        <v>3</v>
      </c>
      <c r="BR292" s="4">
        <v>1</v>
      </c>
      <c r="BS292" s="4">
        <v>2</v>
      </c>
      <c r="BT292" s="4">
        <v>3</v>
      </c>
      <c r="BU292" s="4">
        <v>4</v>
      </c>
      <c r="BV292" s="4">
        <v>1</v>
      </c>
      <c r="BW292" s="4">
        <v>4</v>
      </c>
      <c r="BX292" s="4">
        <v>1</v>
      </c>
      <c r="BY292" s="4">
        <v>4</v>
      </c>
      <c r="BZ292" s="4">
        <v>1</v>
      </c>
      <c r="CA292" s="4">
        <v>3</v>
      </c>
      <c r="CB292" s="4">
        <v>4</v>
      </c>
    </row>
    <row r="293" spans="1:80" ht="14" x14ac:dyDescent="0.15">
      <c r="A293" s="20" t="str">
        <f t="shared" si="4"/>
        <v>ValueAlignmentWA[SQ003]</v>
      </c>
      <c r="B293" s="4" t="s">
        <v>857</v>
      </c>
      <c r="C293" s="4">
        <v>3</v>
      </c>
      <c r="D293" s="4">
        <v>5</v>
      </c>
      <c r="E293" s="4">
        <v>3</v>
      </c>
      <c r="F293" s="4">
        <v>1</v>
      </c>
      <c r="G293" s="4">
        <v>3</v>
      </c>
      <c r="H293" s="4">
        <v>2</v>
      </c>
      <c r="I293" s="4">
        <v>2</v>
      </c>
      <c r="J293" s="4">
        <v>3</v>
      </c>
      <c r="K293" s="4">
        <v>4</v>
      </c>
      <c r="L293" s="4">
        <v>5</v>
      </c>
      <c r="M293" s="4">
        <v>3</v>
      </c>
      <c r="N293" s="4">
        <v>3</v>
      </c>
      <c r="O293" s="4">
        <v>2</v>
      </c>
      <c r="P293" s="4">
        <v>2</v>
      </c>
      <c r="Q293" s="4">
        <v>1</v>
      </c>
      <c r="R293" s="4">
        <v>1</v>
      </c>
      <c r="S293" s="4">
        <v>4</v>
      </c>
      <c r="T293" s="4">
        <v>4</v>
      </c>
      <c r="U293" s="4">
        <v>3</v>
      </c>
      <c r="V293" s="4">
        <v>4</v>
      </c>
      <c r="W293" s="4">
        <v>2</v>
      </c>
      <c r="X293" s="4">
        <v>1</v>
      </c>
      <c r="Y293" s="4">
        <v>1</v>
      </c>
      <c r="Z293" s="4">
        <v>1</v>
      </c>
      <c r="AA293" s="4">
        <v>2</v>
      </c>
      <c r="AB293" s="4">
        <v>3</v>
      </c>
      <c r="AC293" s="4">
        <v>2</v>
      </c>
      <c r="AD293" s="4">
        <v>3</v>
      </c>
      <c r="AE293" s="4">
        <v>3</v>
      </c>
      <c r="AF293" s="4">
        <v>3</v>
      </c>
      <c r="AG293" s="4">
        <v>5</v>
      </c>
      <c r="AH293" s="4">
        <v>5</v>
      </c>
      <c r="AI293" s="4">
        <v>3</v>
      </c>
      <c r="AJ293" s="4">
        <v>4</v>
      </c>
      <c r="AK293" s="4">
        <v>4</v>
      </c>
      <c r="AL293" s="4">
        <v>3</v>
      </c>
      <c r="AM293" s="4">
        <v>4</v>
      </c>
      <c r="AN293" s="4">
        <v>4</v>
      </c>
      <c r="AO293" s="4">
        <v>4</v>
      </c>
      <c r="AP293" s="4">
        <v>5</v>
      </c>
      <c r="AQ293" s="4">
        <v>3</v>
      </c>
      <c r="AR293" s="4">
        <v>3</v>
      </c>
      <c r="AS293" s="4">
        <v>3</v>
      </c>
      <c r="AT293" s="4">
        <v>1</v>
      </c>
      <c r="AU293" s="4">
        <v>1</v>
      </c>
      <c r="AV293" s="4">
        <v>4</v>
      </c>
      <c r="AW293" s="4">
        <v>4</v>
      </c>
      <c r="AX293" s="4">
        <v>2</v>
      </c>
      <c r="AY293" s="4">
        <v>2</v>
      </c>
      <c r="AZ293" s="4">
        <v>3</v>
      </c>
      <c r="BA293" s="4">
        <v>4</v>
      </c>
      <c r="BB293" s="4">
        <v>2</v>
      </c>
      <c r="BC293" s="4">
        <v>4</v>
      </c>
      <c r="BD293" s="4">
        <v>3</v>
      </c>
      <c r="BE293" s="4">
        <v>3</v>
      </c>
      <c r="BF293" s="4">
        <v>3</v>
      </c>
      <c r="BG293" s="4">
        <v>5</v>
      </c>
      <c r="BH293" s="4">
        <v>2</v>
      </c>
      <c r="BI293" s="4">
        <v>1</v>
      </c>
      <c r="BJ293" s="4">
        <v>3</v>
      </c>
      <c r="BK293" s="4">
        <v>4</v>
      </c>
      <c r="BL293" s="4">
        <v>2</v>
      </c>
      <c r="BM293" s="4">
        <v>2</v>
      </c>
      <c r="BN293" s="4">
        <v>4</v>
      </c>
      <c r="BO293" s="4">
        <v>4</v>
      </c>
      <c r="BP293" s="4">
        <v>1</v>
      </c>
      <c r="BQ293" s="4">
        <v>4</v>
      </c>
      <c r="BR293" s="4">
        <v>1</v>
      </c>
      <c r="BS293" s="4">
        <v>2</v>
      </c>
      <c r="BT293" s="4">
        <v>2</v>
      </c>
      <c r="BU293" s="4">
        <v>2</v>
      </c>
      <c r="BV293" s="4">
        <v>1</v>
      </c>
      <c r="BW293" s="4">
        <v>3</v>
      </c>
      <c r="BX293" s="4">
        <v>3</v>
      </c>
      <c r="BY293" s="4">
        <v>4</v>
      </c>
      <c r="BZ293" s="4">
        <v>1</v>
      </c>
      <c r="CA293" s="4">
        <v>3</v>
      </c>
      <c r="CB293" s="4">
        <v>4</v>
      </c>
    </row>
    <row r="294" spans="1:80" ht="14" x14ac:dyDescent="0.15">
      <c r="A294" s="20" t="str">
        <f t="shared" si="4"/>
        <v>ValueAlignmentWA[SQ004]</v>
      </c>
      <c r="B294" s="4" t="s">
        <v>858</v>
      </c>
      <c r="C294" s="4">
        <v>3</v>
      </c>
      <c r="D294" s="4">
        <v>5</v>
      </c>
      <c r="E294" s="4">
        <v>2</v>
      </c>
      <c r="F294" s="4">
        <v>1</v>
      </c>
      <c r="G294" s="4">
        <v>3</v>
      </c>
      <c r="H294" s="4">
        <v>3</v>
      </c>
      <c r="I294" s="4">
        <v>2</v>
      </c>
      <c r="J294" s="4">
        <v>3</v>
      </c>
      <c r="K294" s="4">
        <v>4</v>
      </c>
      <c r="L294" s="4">
        <v>1</v>
      </c>
      <c r="M294" s="4">
        <v>4</v>
      </c>
      <c r="N294" s="4">
        <v>3</v>
      </c>
      <c r="O294" s="4">
        <v>1</v>
      </c>
      <c r="P294" s="4">
        <v>3</v>
      </c>
      <c r="Q294" s="4">
        <v>2</v>
      </c>
      <c r="R294" s="4">
        <v>4</v>
      </c>
      <c r="S294" s="4">
        <v>3</v>
      </c>
      <c r="T294" s="4">
        <v>4</v>
      </c>
      <c r="U294" s="4">
        <v>3</v>
      </c>
      <c r="V294" s="4">
        <v>3</v>
      </c>
      <c r="W294" s="4">
        <v>5</v>
      </c>
      <c r="X294" s="4">
        <v>1</v>
      </c>
      <c r="Y294" s="4">
        <v>1</v>
      </c>
      <c r="Z294" s="4">
        <v>1</v>
      </c>
      <c r="AA294" s="4">
        <v>4</v>
      </c>
      <c r="AB294" s="4">
        <v>3</v>
      </c>
      <c r="AC294" s="4">
        <v>2</v>
      </c>
      <c r="AD294" s="4">
        <v>3</v>
      </c>
      <c r="AE294" s="4">
        <v>3</v>
      </c>
      <c r="AF294" s="4">
        <v>3</v>
      </c>
      <c r="AG294" s="4">
        <v>5</v>
      </c>
      <c r="AH294" s="4">
        <v>4</v>
      </c>
      <c r="AI294" s="4">
        <v>3</v>
      </c>
      <c r="AJ294" s="4">
        <v>2</v>
      </c>
      <c r="AK294" s="4">
        <v>3</v>
      </c>
      <c r="AL294" s="4">
        <v>3</v>
      </c>
      <c r="AM294" s="4">
        <v>2</v>
      </c>
      <c r="AN294" s="4">
        <v>3</v>
      </c>
      <c r="AO294" s="4">
        <v>2</v>
      </c>
      <c r="AP294" s="4">
        <v>3</v>
      </c>
      <c r="AQ294" s="4">
        <v>3</v>
      </c>
      <c r="AR294" s="4">
        <v>1</v>
      </c>
      <c r="AS294" s="4">
        <v>1</v>
      </c>
      <c r="AT294" s="4">
        <v>1</v>
      </c>
      <c r="AU294" s="4">
        <v>1</v>
      </c>
      <c r="AV294" s="4">
        <v>3</v>
      </c>
      <c r="AW294" s="4">
        <v>1</v>
      </c>
      <c r="AX294" s="4">
        <v>2</v>
      </c>
      <c r="AY294" s="4">
        <v>1</v>
      </c>
      <c r="AZ294" s="4">
        <v>2</v>
      </c>
      <c r="BA294" s="4">
        <v>4</v>
      </c>
      <c r="BB294" s="4">
        <v>1</v>
      </c>
      <c r="BC294" s="4">
        <v>3</v>
      </c>
      <c r="BD294" s="4">
        <v>3</v>
      </c>
      <c r="BE294" s="4">
        <v>3</v>
      </c>
      <c r="BF294" s="4">
        <v>3</v>
      </c>
      <c r="BG294" s="4">
        <v>2</v>
      </c>
      <c r="BH294" s="4">
        <v>3</v>
      </c>
      <c r="BI294" s="4">
        <v>1</v>
      </c>
      <c r="BJ294" s="4">
        <v>3</v>
      </c>
      <c r="BK294" s="4">
        <v>3</v>
      </c>
      <c r="BL294" s="4">
        <v>4</v>
      </c>
      <c r="BM294" s="4">
        <v>2</v>
      </c>
      <c r="BN294" s="4">
        <v>4</v>
      </c>
      <c r="BO294" s="4">
        <v>3</v>
      </c>
      <c r="BP294" s="4">
        <v>3</v>
      </c>
      <c r="BQ294" s="4">
        <v>2</v>
      </c>
      <c r="BR294" s="4">
        <v>1</v>
      </c>
      <c r="BS294" s="4">
        <v>3</v>
      </c>
      <c r="BT294" s="4">
        <v>3</v>
      </c>
      <c r="BU294" s="4">
        <v>1</v>
      </c>
      <c r="BV294" s="4">
        <v>1</v>
      </c>
      <c r="BW294" s="4">
        <v>1</v>
      </c>
      <c r="BX294" s="4">
        <v>2</v>
      </c>
      <c r="BY294" s="4">
        <v>4</v>
      </c>
      <c r="BZ294" s="4">
        <v>5</v>
      </c>
      <c r="CA294" s="4">
        <v>3</v>
      </c>
      <c r="CB294" s="4">
        <v>5</v>
      </c>
    </row>
    <row r="295" spans="1:80" ht="14" x14ac:dyDescent="0.15">
      <c r="A295" s="20" t="str">
        <f t="shared" si="4"/>
        <v>GlaubwuerdigkeitWA[SQ001]</v>
      </c>
      <c r="B295" s="4" t="s">
        <v>859</v>
      </c>
      <c r="C295" s="4">
        <v>3</v>
      </c>
      <c r="D295" s="4">
        <v>5</v>
      </c>
      <c r="E295" s="4">
        <v>4</v>
      </c>
      <c r="F295" s="4">
        <v>3</v>
      </c>
      <c r="G295" s="4">
        <v>2</v>
      </c>
      <c r="H295" s="4">
        <v>5</v>
      </c>
      <c r="I295" s="4">
        <v>3</v>
      </c>
      <c r="J295" s="4">
        <v>3</v>
      </c>
      <c r="K295" s="4">
        <v>4</v>
      </c>
      <c r="L295" s="4">
        <v>5</v>
      </c>
      <c r="M295" s="4">
        <v>3</v>
      </c>
      <c r="N295" s="4">
        <v>5</v>
      </c>
      <c r="O295" s="4">
        <v>4</v>
      </c>
      <c r="P295" s="4">
        <v>3</v>
      </c>
      <c r="Q295" s="4">
        <v>3</v>
      </c>
      <c r="R295" s="4">
        <v>1</v>
      </c>
      <c r="S295" s="4">
        <v>4</v>
      </c>
      <c r="T295" s="4">
        <v>4</v>
      </c>
      <c r="U295" s="4">
        <v>3</v>
      </c>
      <c r="V295" s="4">
        <v>4</v>
      </c>
      <c r="W295" s="4">
        <v>2</v>
      </c>
      <c r="X295" s="4">
        <v>4</v>
      </c>
      <c r="Y295" s="4">
        <v>1</v>
      </c>
      <c r="Z295" s="4">
        <v>2</v>
      </c>
      <c r="AA295" s="4">
        <v>4</v>
      </c>
      <c r="AB295" s="4">
        <v>4</v>
      </c>
      <c r="AC295" s="4">
        <v>4</v>
      </c>
      <c r="AD295" s="4">
        <v>4</v>
      </c>
      <c r="AE295" s="4">
        <v>3</v>
      </c>
      <c r="AF295" s="4">
        <v>4</v>
      </c>
      <c r="AG295" s="4">
        <v>5</v>
      </c>
      <c r="AH295" s="4">
        <v>4</v>
      </c>
      <c r="AI295" s="4">
        <v>4</v>
      </c>
      <c r="AJ295" s="4">
        <v>4</v>
      </c>
      <c r="AK295" s="4">
        <v>4</v>
      </c>
      <c r="AL295" s="4">
        <v>4</v>
      </c>
      <c r="AM295" s="4">
        <v>2</v>
      </c>
      <c r="AN295" s="4">
        <v>4</v>
      </c>
      <c r="AO295" s="4">
        <v>3</v>
      </c>
      <c r="AP295" s="4">
        <v>4</v>
      </c>
      <c r="AQ295" s="4">
        <v>4</v>
      </c>
      <c r="AR295" s="4">
        <v>5</v>
      </c>
      <c r="AS295" s="4">
        <v>2</v>
      </c>
      <c r="AT295" s="4">
        <v>4</v>
      </c>
      <c r="AU295" s="4">
        <v>1</v>
      </c>
      <c r="AV295" s="4">
        <v>4</v>
      </c>
      <c r="AW295" s="4">
        <v>5</v>
      </c>
      <c r="AX295" s="4">
        <v>4</v>
      </c>
      <c r="AY295" s="4">
        <v>4</v>
      </c>
      <c r="AZ295" s="4">
        <v>3</v>
      </c>
      <c r="BA295" s="4">
        <v>4</v>
      </c>
      <c r="BB295" s="4">
        <v>4</v>
      </c>
      <c r="BC295" s="4">
        <v>3</v>
      </c>
      <c r="BD295" s="4">
        <v>3</v>
      </c>
      <c r="BE295" s="4">
        <v>3</v>
      </c>
      <c r="BF295" s="4">
        <v>4</v>
      </c>
      <c r="BG295" s="4">
        <v>4</v>
      </c>
      <c r="BH295" s="4">
        <v>3</v>
      </c>
      <c r="BI295" s="4">
        <v>4</v>
      </c>
      <c r="BJ295" s="4">
        <v>4</v>
      </c>
      <c r="BK295" s="4">
        <v>5</v>
      </c>
      <c r="BL295" s="4">
        <v>4</v>
      </c>
      <c r="BM295" s="4">
        <v>3</v>
      </c>
      <c r="BN295" s="4">
        <v>4</v>
      </c>
      <c r="BO295" s="4">
        <v>4</v>
      </c>
      <c r="BP295" s="4">
        <v>3</v>
      </c>
      <c r="BQ295" s="4">
        <v>4</v>
      </c>
      <c r="BR295" s="4">
        <v>3</v>
      </c>
      <c r="BS295" s="4">
        <v>4</v>
      </c>
      <c r="BT295" s="4">
        <v>4</v>
      </c>
      <c r="BU295" s="4">
        <v>4</v>
      </c>
      <c r="BV295" s="4">
        <v>1</v>
      </c>
      <c r="BW295" s="4">
        <v>3</v>
      </c>
      <c r="BX295" s="4">
        <v>1</v>
      </c>
      <c r="BY295" s="4">
        <v>3</v>
      </c>
      <c r="BZ295" s="4">
        <v>4</v>
      </c>
      <c r="CA295" s="4">
        <v>4</v>
      </c>
      <c r="CB295" s="4">
        <v>5</v>
      </c>
    </row>
    <row r="296" spans="1:80" ht="14" x14ac:dyDescent="0.15">
      <c r="A296" s="20" t="str">
        <f t="shared" si="4"/>
        <v>GlaubwuerdigkeitWA[SQ002]</v>
      </c>
      <c r="B296" s="4" t="s">
        <v>860</v>
      </c>
      <c r="C296" s="4">
        <v>3</v>
      </c>
      <c r="D296" s="4">
        <v>5</v>
      </c>
      <c r="E296" s="4">
        <v>4</v>
      </c>
      <c r="F296" s="4">
        <v>3</v>
      </c>
      <c r="G296" s="4">
        <v>3</v>
      </c>
      <c r="H296" s="4">
        <v>5</v>
      </c>
      <c r="I296" s="4">
        <v>3</v>
      </c>
      <c r="J296" s="4">
        <v>4</v>
      </c>
      <c r="K296" s="4">
        <v>4</v>
      </c>
      <c r="L296" s="4">
        <v>5</v>
      </c>
      <c r="M296" s="4">
        <v>2</v>
      </c>
      <c r="N296" s="4">
        <v>5</v>
      </c>
      <c r="O296" s="4">
        <v>4</v>
      </c>
      <c r="P296" s="4">
        <v>3</v>
      </c>
      <c r="Q296" s="4">
        <v>4</v>
      </c>
      <c r="R296" s="4">
        <v>1</v>
      </c>
      <c r="S296" s="4">
        <v>4</v>
      </c>
      <c r="T296" s="4">
        <v>4</v>
      </c>
      <c r="U296" s="4">
        <v>3</v>
      </c>
      <c r="V296" s="4">
        <v>4</v>
      </c>
      <c r="W296" s="4">
        <v>2</v>
      </c>
      <c r="X296" s="4">
        <v>5</v>
      </c>
      <c r="Y296" s="4">
        <v>1</v>
      </c>
      <c r="Z296" s="4">
        <v>2</v>
      </c>
      <c r="AA296" s="4">
        <v>3</v>
      </c>
      <c r="AB296" s="4">
        <v>5</v>
      </c>
      <c r="AC296" s="4">
        <v>4</v>
      </c>
      <c r="AD296" s="4">
        <v>4</v>
      </c>
      <c r="AE296" s="4">
        <v>3</v>
      </c>
      <c r="AF296" s="4">
        <v>5</v>
      </c>
      <c r="AG296" s="4">
        <v>5</v>
      </c>
      <c r="AH296" s="4">
        <v>4</v>
      </c>
      <c r="AI296" s="4">
        <v>3</v>
      </c>
      <c r="AJ296" s="4">
        <v>5</v>
      </c>
      <c r="AK296" s="4">
        <v>5</v>
      </c>
      <c r="AL296" s="4">
        <v>4</v>
      </c>
      <c r="AM296" s="4">
        <v>2</v>
      </c>
      <c r="AN296" s="4">
        <v>3</v>
      </c>
      <c r="AO296" s="4">
        <v>5</v>
      </c>
      <c r="AP296" s="4">
        <v>4</v>
      </c>
      <c r="AQ296" s="4">
        <v>5</v>
      </c>
      <c r="AR296" s="4">
        <v>5</v>
      </c>
      <c r="AS296" s="4">
        <v>1</v>
      </c>
      <c r="AT296" s="4">
        <v>3</v>
      </c>
      <c r="AU296" s="4">
        <v>1</v>
      </c>
      <c r="AV296" s="4">
        <v>4</v>
      </c>
      <c r="AW296" s="4">
        <v>4</v>
      </c>
      <c r="AX296" s="4">
        <v>4</v>
      </c>
      <c r="AY296" s="4">
        <v>4</v>
      </c>
      <c r="AZ296" s="4">
        <v>3</v>
      </c>
      <c r="BA296" s="4">
        <v>4</v>
      </c>
      <c r="BB296" s="4">
        <v>4</v>
      </c>
      <c r="BC296" s="4">
        <v>3</v>
      </c>
      <c r="BD296" s="4">
        <v>2</v>
      </c>
      <c r="BE296" s="4">
        <v>3</v>
      </c>
      <c r="BF296" s="4">
        <v>4</v>
      </c>
      <c r="BG296" s="4">
        <v>5</v>
      </c>
      <c r="BH296" s="4">
        <v>4</v>
      </c>
      <c r="BI296" s="4">
        <v>4</v>
      </c>
      <c r="BJ296" s="4">
        <v>4</v>
      </c>
      <c r="BK296" s="4">
        <v>5</v>
      </c>
      <c r="BL296" s="4">
        <v>4</v>
      </c>
      <c r="BM296" s="4">
        <v>2</v>
      </c>
      <c r="BN296" s="4">
        <v>4</v>
      </c>
      <c r="BO296" s="4">
        <v>4</v>
      </c>
      <c r="BP296" s="4">
        <v>3</v>
      </c>
      <c r="BQ296" s="4">
        <v>4</v>
      </c>
      <c r="BR296" s="4">
        <v>3</v>
      </c>
      <c r="BS296" s="4">
        <v>4</v>
      </c>
      <c r="BT296" s="4">
        <v>4</v>
      </c>
      <c r="BU296" s="4">
        <v>4</v>
      </c>
      <c r="BV296" s="4">
        <v>2</v>
      </c>
      <c r="BW296" s="4">
        <v>4</v>
      </c>
      <c r="BX296" s="4">
        <v>1</v>
      </c>
      <c r="BY296" s="4">
        <v>4</v>
      </c>
      <c r="BZ296" s="4">
        <v>4</v>
      </c>
      <c r="CA296" s="4">
        <v>4</v>
      </c>
      <c r="CB296" s="4">
        <v>5</v>
      </c>
    </row>
    <row r="297" spans="1:80" ht="14" x14ac:dyDescent="0.15">
      <c r="A297" s="20" t="str">
        <f t="shared" si="4"/>
        <v>GlaubwuerdigkeitWA[SQ003]</v>
      </c>
      <c r="B297" s="4" t="s">
        <v>861</v>
      </c>
      <c r="C297" s="4">
        <v>3</v>
      </c>
      <c r="D297" s="4">
        <v>5</v>
      </c>
      <c r="E297" s="4">
        <v>4</v>
      </c>
      <c r="F297" s="4">
        <v>4</v>
      </c>
      <c r="G297" s="4">
        <v>4</v>
      </c>
      <c r="H297" s="4">
        <v>5</v>
      </c>
      <c r="I297" s="4">
        <v>3</v>
      </c>
      <c r="J297" s="4">
        <v>4</v>
      </c>
      <c r="K297" s="4">
        <v>4</v>
      </c>
      <c r="L297" s="4">
        <v>5</v>
      </c>
      <c r="M297" s="4">
        <v>3</v>
      </c>
      <c r="N297" s="4">
        <v>5</v>
      </c>
      <c r="O297" s="4">
        <v>3</v>
      </c>
      <c r="P297" s="4">
        <v>4</v>
      </c>
      <c r="Q297" s="4">
        <v>4</v>
      </c>
      <c r="R297" s="4">
        <v>3</v>
      </c>
      <c r="S297" s="4">
        <v>5</v>
      </c>
      <c r="T297" s="4">
        <v>3</v>
      </c>
      <c r="U297" s="4">
        <v>2</v>
      </c>
      <c r="V297" s="4">
        <v>4</v>
      </c>
      <c r="W297" s="4">
        <v>2</v>
      </c>
      <c r="X297" s="4">
        <v>2</v>
      </c>
      <c r="Y297" s="4">
        <v>1</v>
      </c>
      <c r="Z297" s="4">
        <v>2</v>
      </c>
      <c r="AA297" s="4">
        <v>4</v>
      </c>
      <c r="AB297" s="4">
        <v>4</v>
      </c>
      <c r="AC297" s="4">
        <v>4</v>
      </c>
      <c r="AD297" s="4">
        <v>2</v>
      </c>
      <c r="AE297" s="4">
        <v>3</v>
      </c>
      <c r="AF297" s="4">
        <v>5</v>
      </c>
      <c r="AG297" s="4">
        <v>5</v>
      </c>
      <c r="AH297" s="4">
        <v>5</v>
      </c>
      <c r="AI297" s="4">
        <v>4</v>
      </c>
      <c r="AJ297" s="4">
        <v>5</v>
      </c>
      <c r="AK297" s="4">
        <v>4</v>
      </c>
      <c r="AL297" s="4">
        <v>4</v>
      </c>
      <c r="AM297" s="4">
        <v>2</v>
      </c>
      <c r="AN297" s="4">
        <v>2</v>
      </c>
      <c r="AO297" s="4">
        <v>5</v>
      </c>
      <c r="AP297" s="4">
        <v>4</v>
      </c>
      <c r="AQ297" s="4">
        <v>5</v>
      </c>
      <c r="AR297" s="4">
        <v>3</v>
      </c>
      <c r="AS297" s="4">
        <v>1</v>
      </c>
      <c r="AT297" s="4">
        <v>4</v>
      </c>
      <c r="AU297" s="4">
        <v>1</v>
      </c>
      <c r="AV297" s="4">
        <v>3</v>
      </c>
      <c r="AW297" s="4">
        <v>3</v>
      </c>
      <c r="AX297" s="4">
        <v>4</v>
      </c>
      <c r="AY297" s="4">
        <v>4</v>
      </c>
      <c r="AZ297" s="4">
        <v>3</v>
      </c>
      <c r="BA297" s="4">
        <v>5</v>
      </c>
      <c r="BB297" s="4">
        <v>4</v>
      </c>
      <c r="BC297" s="4">
        <v>2</v>
      </c>
      <c r="BD297" s="4">
        <v>4</v>
      </c>
      <c r="BE297" s="4">
        <v>3</v>
      </c>
      <c r="BF297" s="4">
        <v>5</v>
      </c>
      <c r="BG297" s="4">
        <v>4</v>
      </c>
      <c r="BH297" s="4">
        <v>3</v>
      </c>
      <c r="BI297" s="4">
        <v>4</v>
      </c>
      <c r="BJ297" s="4">
        <v>4</v>
      </c>
      <c r="BK297" s="4">
        <v>5</v>
      </c>
      <c r="BL297" s="4">
        <v>2</v>
      </c>
      <c r="BM297" s="4">
        <v>3</v>
      </c>
      <c r="BN297" s="4">
        <v>4</v>
      </c>
      <c r="BO297" s="4">
        <v>3</v>
      </c>
      <c r="BP297" s="4">
        <v>3</v>
      </c>
      <c r="BQ297" s="4">
        <v>4</v>
      </c>
      <c r="BR297" s="4">
        <v>3</v>
      </c>
      <c r="BS297" s="4">
        <v>3</v>
      </c>
      <c r="BT297" s="4">
        <v>4</v>
      </c>
      <c r="BU297" s="4">
        <v>4</v>
      </c>
      <c r="BV297" s="4">
        <v>2</v>
      </c>
      <c r="BW297" s="4">
        <v>4</v>
      </c>
      <c r="BX297" s="4">
        <v>1</v>
      </c>
      <c r="BY297" s="4">
        <v>4</v>
      </c>
      <c r="BZ297" s="4">
        <v>2</v>
      </c>
      <c r="CA297" s="4">
        <v>4</v>
      </c>
      <c r="CB297" s="4">
        <v>5</v>
      </c>
    </row>
    <row r="298" spans="1:80" ht="14" x14ac:dyDescent="0.15">
      <c r="A298" s="20" t="str">
        <f t="shared" si="4"/>
        <v>GlaubwuerdigkeitWA[SQ004]</v>
      </c>
      <c r="B298" s="4" t="s">
        <v>862</v>
      </c>
      <c r="C298" s="4">
        <v>3</v>
      </c>
      <c r="D298" s="4">
        <v>5</v>
      </c>
      <c r="E298" s="4">
        <v>3</v>
      </c>
      <c r="F298" s="4">
        <v>2</v>
      </c>
      <c r="G298" s="4">
        <v>3</v>
      </c>
      <c r="H298" s="4">
        <v>5</v>
      </c>
      <c r="I298" s="4">
        <v>3</v>
      </c>
      <c r="J298" s="4">
        <v>3</v>
      </c>
      <c r="K298" s="4">
        <v>4</v>
      </c>
      <c r="L298" s="4">
        <v>5</v>
      </c>
      <c r="M298" s="4">
        <v>2</v>
      </c>
      <c r="N298" s="4">
        <v>5</v>
      </c>
      <c r="O298" s="4">
        <v>4</v>
      </c>
      <c r="P298" s="4">
        <v>3</v>
      </c>
      <c r="Q298" s="4">
        <v>4</v>
      </c>
      <c r="R298" s="4">
        <v>2</v>
      </c>
      <c r="S298" s="4">
        <v>4</v>
      </c>
      <c r="T298" s="4">
        <v>3</v>
      </c>
      <c r="U298" s="4">
        <v>3</v>
      </c>
      <c r="V298" s="4">
        <v>4</v>
      </c>
      <c r="W298" s="4">
        <v>2</v>
      </c>
      <c r="X298" s="4">
        <v>3</v>
      </c>
      <c r="Y298" s="4">
        <v>1</v>
      </c>
      <c r="Z298" s="4">
        <v>2</v>
      </c>
      <c r="AA298" s="4">
        <v>4</v>
      </c>
      <c r="AB298" s="4">
        <v>4</v>
      </c>
      <c r="AC298" s="4">
        <v>3</v>
      </c>
      <c r="AD298" s="4">
        <v>4</v>
      </c>
      <c r="AE298" s="4">
        <v>4</v>
      </c>
      <c r="AF298" s="4">
        <v>4</v>
      </c>
      <c r="AG298" s="4">
        <v>5</v>
      </c>
      <c r="AH298" s="4">
        <v>4</v>
      </c>
      <c r="AI298" s="4">
        <v>4</v>
      </c>
      <c r="AJ298" s="4">
        <v>4</v>
      </c>
      <c r="AK298" s="4">
        <v>4</v>
      </c>
      <c r="AL298" s="4">
        <v>4</v>
      </c>
      <c r="AM298" s="4">
        <v>2</v>
      </c>
      <c r="AN298" s="4">
        <v>3</v>
      </c>
      <c r="AO298" s="4">
        <v>4</v>
      </c>
      <c r="AP298" s="4">
        <v>5</v>
      </c>
      <c r="AQ298" s="4">
        <v>4</v>
      </c>
      <c r="AR298" s="4">
        <v>4</v>
      </c>
      <c r="AS298" s="4">
        <v>3</v>
      </c>
      <c r="AT298" s="4">
        <v>4</v>
      </c>
      <c r="AU298" s="4">
        <v>3</v>
      </c>
      <c r="AV298" s="4">
        <v>3</v>
      </c>
      <c r="AW298" s="4">
        <v>3</v>
      </c>
      <c r="AX298" s="4">
        <v>4</v>
      </c>
      <c r="AY298" s="4">
        <v>4</v>
      </c>
      <c r="AZ298" s="4">
        <v>3</v>
      </c>
      <c r="BA298" s="4">
        <v>5</v>
      </c>
      <c r="BB298" s="4">
        <v>4</v>
      </c>
      <c r="BC298" s="4">
        <v>3</v>
      </c>
      <c r="BD298" s="4">
        <v>3</v>
      </c>
      <c r="BE298" s="4">
        <v>3</v>
      </c>
      <c r="BF298" s="4">
        <v>4</v>
      </c>
      <c r="BG298" s="4">
        <v>4</v>
      </c>
      <c r="BH298" s="4">
        <v>4</v>
      </c>
      <c r="BI298" s="4">
        <v>3</v>
      </c>
      <c r="BJ298" s="4">
        <v>3</v>
      </c>
      <c r="BK298" s="4">
        <v>5</v>
      </c>
      <c r="BL298" s="4">
        <v>4</v>
      </c>
      <c r="BM298" s="4">
        <v>3</v>
      </c>
      <c r="BN298" s="4">
        <v>4</v>
      </c>
      <c r="BO298" s="4">
        <v>4</v>
      </c>
      <c r="BP298" s="4">
        <v>3</v>
      </c>
      <c r="BQ298" s="4">
        <v>4</v>
      </c>
      <c r="BR298" s="4">
        <v>3</v>
      </c>
      <c r="BS298" s="4">
        <v>4</v>
      </c>
      <c r="BT298" s="4">
        <v>3</v>
      </c>
      <c r="BU298" s="4">
        <v>5</v>
      </c>
      <c r="BV298" s="4">
        <v>1</v>
      </c>
      <c r="BW298" s="4">
        <v>4</v>
      </c>
      <c r="BX298" s="4">
        <v>2</v>
      </c>
      <c r="BY298" s="4">
        <v>4</v>
      </c>
      <c r="BZ298" s="4">
        <v>3</v>
      </c>
      <c r="CA298" s="4">
        <v>4</v>
      </c>
      <c r="CB298" s="4">
        <v>5</v>
      </c>
    </row>
    <row r="299" spans="1:80" ht="14" x14ac:dyDescent="0.15">
      <c r="A299" s="20" t="str">
        <f t="shared" si="4"/>
        <v>GlaubwuerdigkeitWA[SQ005]</v>
      </c>
      <c r="B299" s="4" t="s">
        <v>863</v>
      </c>
      <c r="C299" s="4">
        <v>3</v>
      </c>
      <c r="D299" s="4">
        <v>5</v>
      </c>
      <c r="E299" s="4">
        <v>3</v>
      </c>
      <c r="F299" s="4">
        <v>1</v>
      </c>
      <c r="G299" s="4">
        <v>3</v>
      </c>
      <c r="H299" s="4">
        <v>5</v>
      </c>
      <c r="I299" s="4">
        <v>3</v>
      </c>
      <c r="J299" s="4">
        <v>3</v>
      </c>
      <c r="K299" s="4">
        <v>4</v>
      </c>
      <c r="L299" s="4">
        <v>5</v>
      </c>
      <c r="M299" s="4">
        <v>2</v>
      </c>
      <c r="N299" s="4">
        <v>5</v>
      </c>
      <c r="O299" s="4">
        <v>3</v>
      </c>
      <c r="P299" s="4">
        <v>4</v>
      </c>
      <c r="Q299" s="4">
        <v>4</v>
      </c>
      <c r="R299" s="4">
        <v>5</v>
      </c>
      <c r="S299" s="4">
        <v>3</v>
      </c>
      <c r="T299" s="4">
        <v>4</v>
      </c>
      <c r="U299" s="4">
        <v>2</v>
      </c>
      <c r="V299" s="4">
        <v>3</v>
      </c>
      <c r="W299" s="4">
        <v>2</v>
      </c>
      <c r="X299" s="4">
        <v>2</v>
      </c>
      <c r="Y299" s="4">
        <v>1</v>
      </c>
      <c r="Z299" s="4">
        <v>1</v>
      </c>
      <c r="AA299" s="4">
        <v>3</v>
      </c>
      <c r="AB299" s="4">
        <v>4</v>
      </c>
      <c r="AC299" s="4">
        <v>3</v>
      </c>
      <c r="AD299" s="4">
        <v>4</v>
      </c>
      <c r="AE299" s="4">
        <v>4</v>
      </c>
      <c r="AF299" s="4">
        <v>4</v>
      </c>
      <c r="AG299" s="4">
        <v>5</v>
      </c>
      <c r="AH299" s="4">
        <v>4</v>
      </c>
      <c r="AI299" s="4">
        <v>4</v>
      </c>
      <c r="AJ299" s="4">
        <v>4</v>
      </c>
      <c r="AK299" s="4">
        <v>3</v>
      </c>
      <c r="AL299" s="4">
        <v>4</v>
      </c>
      <c r="AM299" s="4">
        <v>2</v>
      </c>
      <c r="AN299" s="4">
        <v>2</v>
      </c>
      <c r="AO299" s="4">
        <v>3</v>
      </c>
      <c r="AP299" s="4">
        <v>5</v>
      </c>
      <c r="AQ299" s="4">
        <v>5</v>
      </c>
      <c r="AR299" s="4">
        <v>2</v>
      </c>
      <c r="AS299" s="4">
        <v>3</v>
      </c>
      <c r="AT299" s="4">
        <v>3</v>
      </c>
      <c r="AU299" s="4">
        <v>2</v>
      </c>
      <c r="AV299" s="4">
        <v>4</v>
      </c>
      <c r="AW299" s="4">
        <v>2</v>
      </c>
      <c r="AX299" s="4">
        <v>4</v>
      </c>
      <c r="AY299" s="4">
        <v>3</v>
      </c>
      <c r="AZ299" s="4">
        <v>3</v>
      </c>
      <c r="BA299" s="4">
        <v>4</v>
      </c>
      <c r="BB299" s="4">
        <v>4</v>
      </c>
      <c r="BC299" s="4">
        <v>4</v>
      </c>
      <c r="BD299" s="4">
        <v>3</v>
      </c>
      <c r="BE299" s="4">
        <v>2</v>
      </c>
      <c r="BF299" s="4">
        <v>4</v>
      </c>
      <c r="BG299" s="4">
        <v>4</v>
      </c>
      <c r="BH299" s="4">
        <v>4</v>
      </c>
      <c r="BI299" s="4">
        <v>4</v>
      </c>
      <c r="BJ299" s="4">
        <v>4</v>
      </c>
      <c r="BK299" s="4">
        <v>5</v>
      </c>
      <c r="BL299" s="4">
        <v>2</v>
      </c>
      <c r="BM299" s="4">
        <v>5</v>
      </c>
      <c r="BN299" s="4">
        <v>4</v>
      </c>
      <c r="BO299" s="4">
        <v>2</v>
      </c>
      <c r="BP299" s="4">
        <v>3</v>
      </c>
      <c r="BQ299" s="4">
        <v>2</v>
      </c>
      <c r="BR299" s="4">
        <v>3</v>
      </c>
      <c r="BS299" s="4">
        <v>3</v>
      </c>
      <c r="BT299" s="4">
        <v>4</v>
      </c>
      <c r="BU299" s="4">
        <v>4</v>
      </c>
      <c r="BV299" s="4">
        <v>2</v>
      </c>
      <c r="BW299" s="4">
        <v>4</v>
      </c>
      <c r="BX299" s="4">
        <v>2</v>
      </c>
      <c r="BY299" s="4">
        <v>4</v>
      </c>
      <c r="BZ299" s="4">
        <v>2</v>
      </c>
      <c r="CA299" s="4">
        <v>4</v>
      </c>
      <c r="CB299" s="4">
        <v>5</v>
      </c>
    </row>
    <row r="300" spans="1:80" ht="14" x14ac:dyDescent="0.15">
      <c r="A300" s="20" t="str">
        <f t="shared" si="4"/>
        <v>GlaubwuerdigkeitWA[SQ006]</v>
      </c>
      <c r="B300" s="4" t="s">
        <v>864</v>
      </c>
      <c r="C300" s="4">
        <v>3</v>
      </c>
      <c r="D300" s="4">
        <v>5</v>
      </c>
      <c r="E300" s="4">
        <v>3</v>
      </c>
      <c r="F300" s="4">
        <v>1</v>
      </c>
      <c r="G300" s="4">
        <v>3</v>
      </c>
      <c r="H300" s="4">
        <v>5</v>
      </c>
      <c r="I300" s="4">
        <v>3</v>
      </c>
      <c r="J300" s="4">
        <v>3</v>
      </c>
      <c r="K300" s="4">
        <v>4</v>
      </c>
      <c r="L300" s="4">
        <v>5</v>
      </c>
      <c r="M300" s="4">
        <v>3</v>
      </c>
      <c r="N300" s="4">
        <v>5</v>
      </c>
      <c r="O300" s="4">
        <v>4</v>
      </c>
      <c r="P300" s="4">
        <v>3</v>
      </c>
      <c r="Q300" s="4">
        <v>4</v>
      </c>
      <c r="R300" s="4">
        <v>5</v>
      </c>
      <c r="S300" s="4">
        <v>4</v>
      </c>
      <c r="T300" s="4">
        <v>4</v>
      </c>
      <c r="U300" s="4">
        <v>3</v>
      </c>
      <c r="V300" s="4">
        <v>4</v>
      </c>
      <c r="W300" s="4">
        <v>2</v>
      </c>
      <c r="X300" s="4">
        <v>3</v>
      </c>
      <c r="Y300" s="4">
        <v>1</v>
      </c>
      <c r="Z300" s="4">
        <v>1</v>
      </c>
      <c r="AA300" s="4">
        <v>4</v>
      </c>
      <c r="AB300" s="4">
        <v>4</v>
      </c>
      <c r="AC300" s="4">
        <v>2</v>
      </c>
      <c r="AD300" s="4">
        <v>4</v>
      </c>
      <c r="AE300" s="4">
        <v>4</v>
      </c>
      <c r="AF300" s="4">
        <v>4</v>
      </c>
      <c r="AG300" s="4">
        <v>5</v>
      </c>
      <c r="AH300" s="4">
        <v>4</v>
      </c>
      <c r="AI300" s="4">
        <v>4</v>
      </c>
      <c r="AJ300" s="4">
        <v>4</v>
      </c>
      <c r="AK300" s="4">
        <v>4</v>
      </c>
      <c r="AL300" s="4">
        <v>5</v>
      </c>
      <c r="AM300" s="4">
        <v>2</v>
      </c>
      <c r="AN300" s="4">
        <v>3</v>
      </c>
      <c r="AO300" s="4">
        <v>4</v>
      </c>
      <c r="AP300" s="4">
        <v>4</v>
      </c>
      <c r="AQ300" s="4">
        <v>5</v>
      </c>
      <c r="AR300" s="4">
        <v>4</v>
      </c>
      <c r="AS300" s="4">
        <v>3</v>
      </c>
      <c r="AT300" s="4">
        <v>4</v>
      </c>
      <c r="AU300" s="4">
        <v>3</v>
      </c>
      <c r="AV300" s="4">
        <v>3</v>
      </c>
      <c r="AW300" s="4">
        <v>4</v>
      </c>
      <c r="AX300" s="4">
        <v>4</v>
      </c>
      <c r="AY300" s="4">
        <v>4</v>
      </c>
      <c r="AZ300" s="4">
        <v>3</v>
      </c>
      <c r="BA300" s="4">
        <v>5</v>
      </c>
      <c r="BB300" s="4">
        <v>4</v>
      </c>
      <c r="BC300" s="4">
        <v>4</v>
      </c>
      <c r="BD300" s="4">
        <v>3</v>
      </c>
      <c r="BE300" s="4">
        <v>2</v>
      </c>
      <c r="BF300" s="4">
        <v>4</v>
      </c>
      <c r="BG300" s="4">
        <v>4</v>
      </c>
      <c r="BH300" s="4">
        <v>4</v>
      </c>
      <c r="BI300" s="4">
        <v>3</v>
      </c>
      <c r="BJ300" s="4">
        <v>4</v>
      </c>
      <c r="BK300" s="4">
        <v>4</v>
      </c>
      <c r="BL300" s="4">
        <v>4</v>
      </c>
      <c r="BM300" s="4">
        <v>4</v>
      </c>
      <c r="BN300" s="4">
        <v>4</v>
      </c>
      <c r="BO300" s="4">
        <v>3</v>
      </c>
      <c r="BP300" s="4">
        <v>3</v>
      </c>
      <c r="BQ300" s="4">
        <v>4</v>
      </c>
      <c r="BR300" s="4">
        <v>3</v>
      </c>
      <c r="BS300" s="4">
        <v>3</v>
      </c>
      <c r="BT300" s="4">
        <v>4</v>
      </c>
      <c r="BU300" s="4">
        <v>5</v>
      </c>
      <c r="BV300" s="4">
        <v>3</v>
      </c>
      <c r="BW300" s="4">
        <v>4</v>
      </c>
      <c r="BX300" s="4">
        <v>3</v>
      </c>
      <c r="BY300" s="4">
        <v>4</v>
      </c>
      <c r="BZ300" s="4">
        <v>2</v>
      </c>
      <c r="CA300" s="4">
        <v>4</v>
      </c>
      <c r="CB300" s="4">
        <v>5</v>
      </c>
    </row>
    <row r="301" spans="1:80" ht="14" x14ac:dyDescent="0.15">
      <c r="A301" s="20" t="str">
        <f t="shared" si="4"/>
        <v>GlaubwuerdigkeitWA[SQ007]</v>
      </c>
      <c r="B301" s="4" t="s">
        <v>865</v>
      </c>
      <c r="C301" s="4">
        <v>3</v>
      </c>
      <c r="D301" s="4">
        <v>5</v>
      </c>
      <c r="E301" s="4">
        <v>3</v>
      </c>
      <c r="F301" s="4">
        <v>1</v>
      </c>
      <c r="G301" s="4">
        <v>3</v>
      </c>
      <c r="H301" s="4">
        <v>3</v>
      </c>
      <c r="I301" s="4">
        <v>3</v>
      </c>
      <c r="J301" s="4">
        <v>3</v>
      </c>
      <c r="K301" s="4">
        <v>5</v>
      </c>
      <c r="L301" s="4">
        <v>3</v>
      </c>
      <c r="M301" s="4">
        <v>3</v>
      </c>
      <c r="N301" s="4">
        <v>5</v>
      </c>
      <c r="O301" s="4">
        <v>4</v>
      </c>
      <c r="P301" s="4">
        <v>3</v>
      </c>
      <c r="Q301" s="4">
        <v>4</v>
      </c>
      <c r="R301" s="4">
        <v>1</v>
      </c>
      <c r="S301" s="4">
        <v>4</v>
      </c>
      <c r="T301" s="4">
        <v>3</v>
      </c>
      <c r="U301" s="4">
        <v>3</v>
      </c>
      <c r="V301" s="4">
        <v>4</v>
      </c>
      <c r="W301" s="4">
        <v>1</v>
      </c>
      <c r="X301" s="4">
        <v>4</v>
      </c>
      <c r="Y301" s="4">
        <v>1</v>
      </c>
      <c r="Z301" s="4">
        <v>1</v>
      </c>
      <c r="AA301" s="4">
        <v>3</v>
      </c>
      <c r="AB301" s="4">
        <v>4</v>
      </c>
      <c r="AC301" s="4">
        <v>2</v>
      </c>
      <c r="AD301" s="4">
        <v>2</v>
      </c>
      <c r="AE301" s="4">
        <v>3</v>
      </c>
      <c r="AF301" s="4">
        <v>4</v>
      </c>
      <c r="AG301" s="4">
        <v>5</v>
      </c>
      <c r="AH301" s="4">
        <v>5</v>
      </c>
      <c r="AI301" s="4">
        <v>3</v>
      </c>
      <c r="AJ301" s="4">
        <v>3</v>
      </c>
      <c r="AK301" s="4">
        <v>4</v>
      </c>
      <c r="AL301" s="4">
        <v>4</v>
      </c>
      <c r="AM301" s="4">
        <v>2</v>
      </c>
      <c r="AN301" s="4">
        <v>4</v>
      </c>
      <c r="AO301" s="4">
        <v>3</v>
      </c>
      <c r="AP301" s="4">
        <v>4</v>
      </c>
      <c r="AQ301" s="4">
        <v>4</v>
      </c>
      <c r="AR301" s="4">
        <v>4</v>
      </c>
      <c r="AS301" s="4">
        <v>1</v>
      </c>
      <c r="AT301" s="4">
        <v>4</v>
      </c>
      <c r="AU301" s="4">
        <v>1</v>
      </c>
      <c r="AV301" s="4">
        <v>4</v>
      </c>
      <c r="AW301" s="4">
        <v>2</v>
      </c>
      <c r="AX301" s="4">
        <v>4</v>
      </c>
      <c r="AY301" s="4">
        <v>4</v>
      </c>
      <c r="AZ301" s="4">
        <v>3</v>
      </c>
      <c r="BA301" s="4">
        <v>5</v>
      </c>
      <c r="BB301" s="4">
        <v>4</v>
      </c>
      <c r="BC301" s="4">
        <v>2</v>
      </c>
      <c r="BD301" s="4">
        <v>1</v>
      </c>
      <c r="BE301" s="4">
        <v>2</v>
      </c>
      <c r="BF301" s="4">
        <v>4</v>
      </c>
      <c r="BG301" s="4">
        <v>2</v>
      </c>
      <c r="BH301" s="4">
        <v>4</v>
      </c>
      <c r="BI301" s="4">
        <v>4</v>
      </c>
      <c r="BJ301" s="4">
        <v>3</v>
      </c>
      <c r="BK301" s="4">
        <v>4</v>
      </c>
      <c r="BL301" s="4">
        <v>4</v>
      </c>
      <c r="BM301" s="4">
        <v>3</v>
      </c>
      <c r="BN301" s="4">
        <v>4</v>
      </c>
      <c r="BO301" s="4">
        <v>2</v>
      </c>
      <c r="BP301" s="4">
        <v>3</v>
      </c>
      <c r="BQ301" s="4">
        <v>4</v>
      </c>
      <c r="BR301" s="4">
        <v>3</v>
      </c>
      <c r="BS301" s="4">
        <v>4</v>
      </c>
      <c r="BT301" s="4">
        <v>4</v>
      </c>
      <c r="BU301" s="4">
        <v>4</v>
      </c>
      <c r="BV301" s="4">
        <v>2</v>
      </c>
      <c r="BW301" s="4">
        <v>2</v>
      </c>
      <c r="BX301" s="4">
        <v>1</v>
      </c>
      <c r="BY301" s="4">
        <v>4</v>
      </c>
      <c r="BZ301" s="4">
        <v>1</v>
      </c>
      <c r="CA301" s="4">
        <v>4</v>
      </c>
      <c r="CB301" s="4">
        <v>5</v>
      </c>
    </row>
    <row r="302" spans="1:80" ht="14" x14ac:dyDescent="0.15">
      <c r="A302" s="20" t="str">
        <f t="shared" si="4"/>
        <v>TransparenzWA[SQ001]</v>
      </c>
      <c r="B302" s="4" t="s">
        <v>866</v>
      </c>
      <c r="C302" s="4">
        <v>3</v>
      </c>
      <c r="D302" s="4">
        <v>5</v>
      </c>
      <c r="E302" s="4">
        <v>4</v>
      </c>
      <c r="F302" s="4">
        <v>5</v>
      </c>
      <c r="G302" s="4">
        <v>3</v>
      </c>
      <c r="H302" s="4">
        <v>5</v>
      </c>
      <c r="I302" s="4">
        <v>4</v>
      </c>
      <c r="J302" s="4">
        <v>5</v>
      </c>
      <c r="K302" s="4">
        <v>4</v>
      </c>
      <c r="L302" s="4">
        <v>5</v>
      </c>
      <c r="M302" s="4">
        <v>5</v>
      </c>
      <c r="N302" s="4">
        <v>5</v>
      </c>
      <c r="O302" s="4">
        <v>5</v>
      </c>
      <c r="P302" s="4">
        <v>1</v>
      </c>
      <c r="Q302" s="4">
        <v>4</v>
      </c>
      <c r="R302" s="4">
        <v>5</v>
      </c>
      <c r="S302" s="4">
        <v>5</v>
      </c>
      <c r="T302" s="4">
        <v>5</v>
      </c>
      <c r="U302" s="4">
        <v>4</v>
      </c>
      <c r="V302" s="4">
        <v>5</v>
      </c>
      <c r="W302" s="4">
        <v>4</v>
      </c>
      <c r="X302" s="4">
        <v>4</v>
      </c>
      <c r="Y302" s="4">
        <v>3</v>
      </c>
      <c r="Z302" s="4">
        <v>3</v>
      </c>
      <c r="AA302" s="4">
        <v>4</v>
      </c>
      <c r="AB302" s="4">
        <v>5</v>
      </c>
      <c r="AC302" s="4">
        <v>4</v>
      </c>
      <c r="AD302" s="4">
        <v>5</v>
      </c>
      <c r="AE302" s="4">
        <v>3</v>
      </c>
      <c r="AF302" s="4">
        <v>5</v>
      </c>
      <c r="AG302" s="4">
        <v>5</v>
      </c>
      <c r="AH302" s="4">
        <v>5</v>
      </c>
      <c r="AI302" s="4">
        <v>4</v>
      </c>
      <c r="AJ302" s="4">
        <v>5</v>
      </c>
      <c r="AK302" s="4">
        <v>3</v>
      </c>
      <c r="AL302" s="4">
        <v>5</v>
      </c>
      <c r="AM302" s="4">
        <v>3</v>
      </c>
      <c r="AN302" s="4">
        <v>4</v>
      </c>
      <c r="AO302" s="4">
        <v>5</v>
      </c>
      <c r="AP302" s="4">
        <v>5</v>
      </c>
      <c r="AQ302" s="4">
        <v>3</v>
      </c>
      <c r="AR302" s="4">
        <v>4</v>
      </c>
      <c r="AS302" s="4">
        <v>3</v>
      </c>
      <c r="AT302" s="4">
        <v>4</v>
      </c>
      <c r="AU302" s="4">
        <v>5</v>
      </c>
      <c r="AV302" s="4">
        <v>4</v>
      </c>
      <c r="AW302" s="4">
        <v>5</v>
      </c>
      <c r="AX302" s="4">
        <v>5</v>
      </c>
      <c r="AY302" s="4">
        <v>5</v>
      </c>
      <c r="AZ302" s="4">
        <v>4</v>
      </c>
      <c r="BA302" s="4">
        <v>4</v>
      </c>
      <c r="BB302" s="4">
        <v>4</v>
      </c>
      <c r="BC302" s="4">
        <v>2</v>
      </c>
      <c r="BD302" s="4">
        <v>4</v>
      </c>
      <c r="BE302" s="4">
        <v>4</v>
      </c>
      <c r="BF302" s="4">
        <v>3</v>
      </c>
      <c r="BG302" s="4">
        <v>4</v>
      </c>
      <c r="BH302" s="4">
        <v>5</v>
      </c>
      <c r="BI302" s="4">
        <v>3</v>
      </c>
      <c r="BJ302" s="4">
        <v>4</v>
      </c>
      <c r="BK302" s="4">
        <v>5</v>
      </c>
      <c r="BL302" s="4">
        <v>5</v>
      </c>
      <c r="BM302" s="4">
        <v>3</v>
      </c>
      <c r="BN302" s="4">
        <v>4</v>
      </c>
      <c r="BO302" s="4">
        <v>4</v>
      </c>
      <c r="BP302" s="4">
        <v>4</v>
      </c>
      <c r="BQ302" s="4">
        <v>4</v>
      </c>
      <c r="BR302" s="4">
        <v>5</v>
      </c>
      <c r="BS302" s="4">
        <v>4</v>
      </c>
      <c r="BT302" s="4">
        <v>4</v>
      </c>
      <c r="BU302" s="4">
        <v>5</v>
      </c>
      <c r="BV302" s="4">
        <v>5</v>
      </c>
      <c r="BW302" s="4">
        <v>2</v>
      </c>
      <c r="BX302" s="4">
        <v>5</v>
      </c>
      <c r="BY302" s="4">
        <v>5</v>
      </c>
      <c r="BZ302" s="4">
        <v>4</v>
      </c>
      <c r="CA302" s="4">
        <v>5</v>
      </c>
      <c r="CB302" s="4">
        <v>5</v>
      </c>
    </row>
    <row r="303" spans="1:80" ht="14" x14ac:dyDescent="0.15">
      <c r="A303" s="20" t="str">
        <f t="shared" si="4"/>
        <v>TransparenzWA[SQ002]</v>
      </c>
      <c r="B303" s="4" t="s">
        <v>867</v>
      </c>
      <c r="C303" s="4">
        <v>3</v>
      </c>
      <c r="D303" s="4">
        <v>5</v>
      </c>
      <c r="E303" s="4">
        <v>3</v>
      </c>
      <c r="F303" s="4">
        <v>5</v>
      </c>
      <c r="G303" s="4">
        <v>3</v>
      </c>
      <c r="H303" s="4">
        <v>5</v>
      </c>
      <c r="I303" s="4">
        <v>4</v>
      </c>
      <c r="J303" s="4">
        <v>5</v>
      </c>
      <c r="K303" s="4">
        <v>4</v>
      </c>
      <c r="L303" s="4">
        <v>5</v>
      </c>
      <c r="M303" s="4">
        <v>5</v>
      </c>
      <c r="N303" s="4">
        <v>5</v>
      </c>
      <c r="O303" s="4">
        <v>5</v>
      </c>
      <c r="P303" s="4">
        <v>2</v>
      </c>
      <c r="Q303" s="4">
        <v>4</v>
      </c>
      <c r="R303" s="4">
        <v>5</v>
      </c>
      <c r="S303" s="4">
        <v>4</v>
      </c>
      <c r="T303" s="4">
        <v>5</v>
      </c>
      <c r="U303" s="4">
        <v>4</v>
      </c>
      <c r="V303" s="4">
        <v>4</v>
      </c>
      <c r="W303" s="4">
        <v>5</v>
      </c>
      <c r="X303" s="4">
        <v>4</v>
      </c>
      <c r="Y303" s="4">
        <v>3</v>
      </c>
      <c r="Z303" s="4">
        <v>3</v>
      </c>
      <c r="AA303" s="4">
        <v>4</v>
      </c>
      <c r="AB303" s="4">
        <v>5</v>
      </c>
      <c r="AC303" s="4">
        <v>4</v>
      </c>
      <c r="AD303" s="4">
        <v>4</v>
      </c>
      <c r="AE303" s="4">
        <v>3</v>
      </c>
      <c r="AF303" s="4">
        <v>5</v>
      </c>
      <c r="AG303" s="4">
        <v>5</v>
      </c>
      <c r="AH303" s="4">
        <v>4</v>
      </c>
      <c r="AI303" s="4">
        <v>4</v>
      </c>
      <c r="AJ303" s="4">
        <v>5</v>
      </c>
      <c r="AK303" s="4">
        <v>3</v>
      </c>
      <c r="AL303" s="4">
        <v>5</v>
      </c>
      <c r="AM303" s="4">
        <v>3</v>
      </c>
      <c r="AN303" s="4">
        <v>4</v>
      </c>
      <c r="AO303" s="4">
        <v>5</v>
      </c>
      <c r="AP303" s="4">
        <v>5</v>
      </c>
      <c r="AQ303" s="4">
        <v>3</v>
      </c>
      <c r="AR303" s="4">
        <v>5</v>
      </c>
      <c r="AS303" s="4">
        <v>1</v>
      </c>
      <c r="AT303" s="4">
        <v>5</v>
      </c>
      <c r="AU303" s="4">
        <v>2</v>
      </c>
      <c r="AV303" s="4">
        <v>4</v>
      </c>
      <c r="AW303" s="4">
        <v>4</v>
      </c>
      <c r="AX303" s="4">
        <v>5</v>
      </c>
      <c r="AY303" s="4">
        <v>5</v>
      </c>
      <c r="AZ303" s="4">
        <v>3</v>
      </c>
      <c r="BA303" s="4">
        <v>4</v>
      </c>
      <c r="BB303" s="4">
        <v>4</v>
      </c>
      <c r="BC303" s="4">
        <v>4</v>
      </c>
      <c r="BD303" s="4">
        <v>1</v>
      </c>
      <c r="BE303" s="4">
        <v>4</v>
      </c>
      <c r="BF303" s="4">
        <v>4</v>
      </c>
      <c r="BG303" s="4">
        <v>4</v>
      </c>
      <c r="BH303" s="4">
        <v>1</v>
      </c>
      <c r="BI303" s="4">
        <v>3</v>
      </c>
      <c r="BJ303" s="4">
        <v>4</v>
      </c>
      <c r="BK303" s="4">
        <v>1</v>
      </c>
      <c r="BL303" s="4">
        <v>5</v>
      </c>
      <c r="BM303" s="4">
        <v>3</v>
      </c>
      <c r="BN303" s="4">
        <v>4</v>
      </c>
      <c r="BO303" s="4">
        <v>4</v>
      </c>
      <c r="BP303" s="4">
        <v>4</v>
      </c>
      <c r="BQ303" s="4">
        <v>4</v>
      </c>
      <c r="BR303" s="4">
        <v>5</v>
      </c>
      <c r="BS303" s="4">
        <v>2</v>
      </c>
      <c r="BT303" s="4">
        <v>4</v>
      </c>
      <c r="BU303" s="4">
        <v>4</v>
      </c>
      <c r="BV303" s="4">
        <v>4</v>
      </c>
      <c r="BW303" s="4">
        <v>1</v>
      </c>
      <c r="BX303" s="4">
        <v>4</v>
      </c>
      <c r="BY303" s="4">
        <v>5</v>
      </c>
      <c r="BZ303" s="4">
        <v>5</v>
      </c>
      <c r="CA303" s="4">
        <v>5</v>
      </c>
      <c r="CB303" s="4">
        <v>1</v>
      </c>
    </row>
    <row r="304" spans="1:80" ht="14" x14ac:dyDescent="0.15">
      <c r="A304" s="20" t="str">
        <f t="shared" si="4"/>
        <v>TransparenzWA[SQ003]</v>
      </c>
      <c r="B304" s="4" t="s">
        <v>868</v>
      </c>
      <c r="C304" s="4">
        <v>3</v>
      </c>
      <c r="D304" s="4">
        <v>5</v>
      </c>
      <c r="E304" s="4">
        <v>4</v>
      </c>
      <c r="F304" s="4">
        <v>5</v>
      </c>
      <c r="G304" s="4">
        <v>3</v>
      </c>
      <c r="H304" s="4">
        <v>5</v>
      </c>
      <c r="I304" s="4">
        <v>4</v>
      </c>
      <c r="J304" s="4">
        <v>5</v>
      </c>
      <c r="K304" s="4">
        <v>4</v>
      </c>
      <c r="L304" s="4">
        <v>5</v>
      </c>
      <c r="M304" s="4">
        <v>5</v>
      </c>
      <c r="N304" s="4">
        <v>5</v>
      </c>
      <c r="O304" s="4">
        <v>5</v>
      </c>
      <c r="P304" s="4">
        <v>3</v>
      </c>
      <c r="Q304" s="4">
        <v>4</v>
      </c>
      <c r="R304" s="4">
        <v>5</v>
      </c>
      <c r="S304" s="4">
        <v>4</v>
      </c>
      <c r="T304" s="4">
        <v>4</v>
      </c>
      <c r="U304" s="4">
        <v>4</v>
      </c>
      <c r="V304" s="4">
        <v>4</v>
      </c>
      <c r="W304" s="4">
        <v>5</v>
      </c>
      <c r="X304" s="4">
        <v>4</v>
      </c>
      <c r="Y304" s="4">
        <v>3</v>
      </c>
      <c r="Z304" s="4">
        <v>3</v>
      </c>
      <c r="AA304" s="4">
        <v>4</v>
      </c>
      <c r="AB304" s="4">
        <v>5</v>
      </c>
      <c r="AC304" s="4">
        <v>4</v>
      </c>
      <c r="AD304" s="4">
        <v>5</v>
      </c>
      <c r="AE304" s="4">
        <v>4</v>
      </c>
      <c r="AF304" s="4">
        <v>5</v>
      </c>
      <c r="AG304" s="4">
        <v>5</v>
      </c>
      <c r="AH304" s="4">
        <v>4</v>
      </c>
      <c r="AI304" s="4">
        <v>4</v>
      </c>
      <c r="AJ304" s="4">
        <v>5</v>
      </c>
      <c r="AK304" s="4">
        <v>4</v>
      </c>
      <c r="AL304" s="4">
        <v>5</v>
      </c>
      <c r="AM304" s="4">
        <v>3</v>
      </c>
      <c r="AN304" s="4">
        <v>4</v>
      </c>
      <c r="AO304" s="4">
        <v>5</v>
      </c>
      <c r="AP304" s="4">
        <v>5</v>
      </c>
      <c r="AQ304" s="4">
        <v>4</v>
      </c>
      <c r="AR304" s="4">
        <v>4</v>
      </c>
      <c r="AS304" s="4">
        <v>5</v>
      </c>
      <c r="AT304" s="4">
        <v>5</v>
      </c>
      <c r="AU304" s="4">
        <v>5</v>
      </c>
      <c r="AV304" s="4">
        <v>4</v>
      </c>
      <c r="AW304" s="4">
        <v>5</v>
      </c>
      <c r="AX304" s="4">
        <v>5</v>
      </c>
      <c r="AY304" s="4">
        <v>5</v>
      </c>
      <c r="AZ304" s="4">
        <v>3</v>
      </c>
      <c r="BA304" s="4">
        <v>5</v>
      </c>
      <c r="BB304" s="4">
        <v>5</v>
      </c>
      <c r="BC304" s="4">
        <v>1</v>
      </c>
      <c r="BD304" s="4">
        <v>5</v>
      </c>
      <c r="BE304" s="4">
        <v>4</v>
      </c>
      <c r="BF304" s="4">
        <v>4</v>
      </c>
      <c r="BG304" s="4">
        <v>5</v>
      </c>
      <c r="BH304" s="4">
        <v>5</v>
      </c>
      <c r="BI304" s="4">
        <v>3</v>
      </c>
      <c r="BJ304" s="4">
        <v>4</v>
      </c>
      <c r="BK304" s="4">
        <v>5</v>
      </c>
      <c r="BL304" s="4">
        <v>5</v>
      </c>
      <c r="BM304" s="4">
        <v>4</v>
      </c>
      <c r="BN304" s="4">
        <v>4</v>
      </c>
      <c r="BO304" s="4">
        <v>4</v>
      </c>
      <c r="BP304" s="4">
        <v>4</v>
      </c>
      <c r="BQ304" s="4">
        <v>4</v>
      </c>
      <c r="BR304" s="4">
        <v>5</v>
      </c>
      <c r="BS304" s="4">
        <v>4</v>
      </c>
      <c r="BT304" s="4">
        <v>4</v>
      </c>
      <c r="BU304" s="4">
        <v>4</v>
      </c>
      <c r="BV304" s="4">
        <v>5</v>
      </c>
      <c r="BW304" s="4">
        <v>2</v>
      </c>
      <c r="BX304" s="4">
        <v>4</v>
      </c>
      <c r="BY304" s="4">
        <v>5</v>
      </c>
      <c r="BZ304" s="4">
        <v>5</v>
      </c>
      <c r="CA304" s="4">
        <v>5</v>
      </c>
      <c r="CB304" s="4">
        <v>5</v>
      </c>
    </row>
    <row r="305" spans="1:80" ht="14" x14ac:dyDescent="0.15">
      <c r="A305" s="20" t="str">
        <f t="shared" si="4"/>
        <v>TransparenzWA[SQ004]</v>
      </c>
      <c r="B305" s="4" t="s">
        <v>869</v>
      </c>
      <c r="C305" s="4">
        <v>3</v>
      </c>
      <c r="D305" s="4">
        <v>5</v>
      </c>
      <c r="E305" s="4">
        <v>4</v>
      </c>
      <c r="F305" s="4">
        <v>5</v>
      </c>
      <c r="G305" s="4">
        <v>3</v>
      </c>
      <c r="H305" s="4">
        <v>5</v>
      </c>
      <c r="I305" s="4">
        <v>4</v>
      </c>
      <c r="J305" s="4">
        <v>5</v>
      </c>
      <c r="K305" s="4">
        <v>3</v>
      </c>
      <c r="L305" s="4">
        <v>5</v>
      </c>
      <c r="M305" s="4">
        <v>5</v>
      </c>
      <c r="N305" s="4">
        <v>5</v>
      </c>
      <c r="O305" s="4">
        <v>4</v>
      </c>
      <c r="P305" s="4">
        <v>3</v>
      </c>
      <c r="Q305" s="4">
        <v>4</v>
      </c>
      <c r="R305" s="4">
        <v>5</v>
      </c>
      <c r="S305" s="4">
        <v>5</v>
      </c>
      <c r="T305" s="4">
        <v>4</v>
      </c>
      <c r="U305" s="4">
        <v>4</v>
      </c>
      <c r="V305" s="4">
        <v>4</v>
      </c>
      <c r="W305" s="4">
        <v>5</v>
      </c>
      <c r="X305" s="4">
        <v>4</v>
      </c>
      <c r="Y305" s="4">
        <v>3</v>
      </c>
      <c r="Z305" s="4">
        <v>3</v>
      </c>
      <c r="AA305" s="4">
        <v>4</v>
      </c>
      <c r="AB305" s="4">
        <v>5</v>
      </c>
      <c r="AC305" s="4">
        <v>4</v>
      </c>
      <c r="AD305" s="4">
        <v>5</v>
      </c>
      <c r="AE305" s="4">
        <v>2</v>
      </c>
      <c r="AF305" s="4">
        <v>5</v>
      </c>
      <c r="AG305" s="4">
        <v>5</v>
      </c>
      <c r="AH305" s="4">
        <v>4</v>
      </c>
      <c r="AI305" s="4">
        <v>4</v>
      </c>
      <c r="AJ305" s="4">
        <v>5</v>
      </c>
      <c r="AK305" s="4">
        <v>5</v>
      </c>
      <c r="AL305" s="4">
        <v>5</v>
      </c>
      <c r="AM305" s="4">
        <v>3</v>
      </c>
      <c r="AN305" s="4">
        <v>4</v>
      </c>
      <c r="AO305" s="4">
        <v>5</v>
      </c>
      <c r="AP305" s="4">
        <v>5</v>
      </c>
      <c r="AQ305" s="4">
        <v>5</v>
      </c>
      <c r="AR305" s="4">
        <v>4</v>
      </c>
      <c r="AS305" s="4">
        <v>5</v>
      </c>
      <c r="AT305" s="4">
        <v>4</v>
      </c>
      <c r="AU305" s="4">
        <v>5</v>
      </c>
      <c r="AV305" s="4">
        <v>4</v>
      </c>
      <c r="AW305" s="4">
        <v>5</v>
      </c>
      <c r="AX305" s="4">
        <v>5</v>
      </c>
      <c r="AY305" s="4">
        <v>5</v>
      </c>
      <c r="AZ305" s="4">
        <v>3</v>
      </c>
      <c r="BA305" s="4">
        <v>5</v>
      </c>
      <c r="BB305" s="4">
        <v>5</v>
      </c>
      <c r="BC305" s="4">
        <v>3</v>
      </c>
      <c r="BD305" s="4">
        <v>4</v>
      </c>
      <c r="BE305" s="4">
        <v>4</v>
      </c>
      <c r="BF305" s="4">
        <v>4</v>
      </c>
      <c r="BG305" s="4">
        <v>5</v>
      </c>
      <c r="BH305" s="4">
        <v>5</v>
      </c>
      <c r="BI305" s="4">
        <v>3</v>
      </c>
      <c r="BJ305" s="4">
        <v>3</v>
      </c>
      <c r="BK305" s="4">
        <v>5</v>
      </c>
      <c r="BL305" s="4">
        <v>5</v>
      </c>
      <c r="BM305" s="4">
        <v>3</v>
      </c>
      <c r="BN305" s="4">
        <v>4</v>
      </c>
      <c r="BO305" s="4">
        <v>4</v>
      </c>
      <c r="BP305" s="4">
        <v>4</v>
      </c>
      <c r="BQ305" s="4">
        <v>4</v>
      </c>
      <c r="BR305" s="4">
        <v>5</v>
      </c>
      <c r="BS305" s="4">
        <v>4</v>
      </c>
      <c r="BT305" s="4">
        <v>4</v>
      </c>
      <c r="BU305" s="4">
        <v>3</v>
      </c>
      <c r="BV305" s="4">
        <v>5</v>
      </c>
      <c r="BW305" s="4">
        <v>3</v>
      </c>
      <c r="BX305" s="4">
        <v>4</v>
      </c>
      <c r="BY305" s="4">
        <v>5</v>
      </c>
      <c r="BZ305" s="4">
        <v>5</v>
      </c>
      <c r="CA305" s="4">
        <v>5</v>
      </c>
      <c r="CB305" s="4">
        <v>5</v>
      </c>
    </row>
    <row r="306" spans="1:80" ht="14" x14ac:dyDescent="0.15">
      <c r="A306" s="20" t="str">
        <f t="shared" si="4"/>
        <v>TransparenzWA[SQ005]</v>
      </c>
      <c r="B306" s="4" t="s">
        <v>870</v>
      </c>
      <c r="C306" s="4">
        <v>3</v>
      </c>
      <c r="D306" s="4">
        <v>5</v>
      </c>
      <c r="E306" s="4">
        <v>3</v>
      </c>
      <c r="F306" s="4">
        <v>3</v>
      </c>
      <c r="G306" s="4">
        <v>3</v>
      </c>
      <c r="H306" s="4">
        <v>5</v>
      </c>
      <c r="I306" s="4">
        <v>4</v>
      </c>
      <c r="J306" s="4">
        <v>5</v>
      </c>
      <c r="K306" s="4">
        <v>3</v>
      </c>
      <c r="L306" s="4">
        <v>1</v>
      </c>
      <c r="M306" s="4">
        <v>5</v>
      </c>
      <c r="N306" s="4">
        <v>5</v>
      </c>
      <c r="O306" s="4">
        <v>3</v>
      </c>
      <c r="P306" s="4">
        <v>2</v>
      </c>
      <c r="Q306" s="4">
        <v>4</v>
      </c>
      <c r="R306" s="4">
        <v>5</v>
      </c>
      <c r="S306" s="4">
        <v>4</v>
      </c>
      <c r="T306" s="4">
        <v>4</v>
      </c>
      <c r="U306" s="4">
        <v>4</v>
      </c>
      <c r="V306" s="4">
        <v>3</v>
      </c>
      <c r="W306" s="4">
        <v>5</v>
      </c>
      <c r="X306" s="4">
        <v>2</v>
      </c>
      <c r="Y306" s="4">
        <v>3</v>
      </c>
      <c r="Z306" s="4">
        <v>2</v>
      </c>
      <c r="AA306" s="4">
        <v>4</v>
      </c>
      <c r="AB306" s="4">
        <v>5</v>
      </c>
      <c r="AC306" s="4">
        <v>4</v>
      </c>
      <c r="AD306" s="4">
        <v>5</v>
      </c>
      <c r="AE306" s="4">
        <v>3</v>
      </c>
      <c r="AF306" s="4">
        <v>3</v>
      </c>
      <c r="AG306" s="4">
        <v>5</v>
      </c>
      <c r="AH306" s="4">
        <v>5</v>
      </c>
      <c r="AI306" s="4">
        <v>4</v>
      </c>
      <c r="AJ306" s="4">
        <v>5</v>
      </c>
      <c r="AK306" s="4">
        <v>5</v>
      </c>
      <c r="AL306" s="4">
        <v>4</v>
      </c>
      <c r="AM306" s="4">
        <v>3</v>
      </c>
      <c r="AN306" s="4">
        <v>4</v>
      </c>
      <c r="AO306" s="4">
        <v>5</v>
      </c>
      <c r="AP306" s="4">
        <v>5</v>
      </c>
      <c r="AQ306" s="4">
        <v>5</v>
      </c>
      <c r="AR306" s="4">
        <v>4</v>
      </c>
      <c r="AS306" s="4">
        <v>5</v>
      </c>
      <c r="AT306" s="4">
        <v>4</v>
      </c>
      <c r="AU306" s="4">
        <v>3</v>
      </c>
      <c r="AV306" s="4">
        <v>4</v>
      </c>
      <c r="AW306" s="4">
        <v>5</v>
      </c>
      <c r="AX306" s="4">
        <v>5</v>
      </c>
      <c r="AY306" s="4">
        <v>5</v>
      </c>
      <c r="AZ306" s="4">
        <v>3</v>
      </c>
      <c r="BA306" s="4">
        <v>5</v>
      </c>
      <c r="BB306" s="4">
        <v>4</v>
      </c>
      <c r="BC306" s="4">
        <v>4</v>
      </c>
      <c r="BD306" s="4">
        <v>4</v>
      </c>
      <c r="BE306" s="4">
        <v>4</v>
      </c>
      <c r="BF306" s="4">
        <v>4</v>
      </c>
      <c r="BG306" s="4">
        <v>4</v>
      </c>
      <c r="BH306" s="4">
        <v>5</v>
      </c>
      <c r="BI306" s="4">
        <v>2</v>
      </c>
      <c r="BJ306" s="4">
        <v>4</v>
      </c>
      <c r="BK306" s="4">
        <v>5</v>
      </c>
      <c r="BL306" s="4">
        <v>5</v>
      </c>
      <c r="BM306" s="4">
        <v>3</v>
      </c>
      <c r="BN306" s="4">
        <v>4</v>
      </c>
      <c r="BO306" s="4">
        <v>4</v>
      </c>
      <c r="BP306" s="4">
        <v>4</v>
      </c>
      <c r="BQ306" s="4">
        <v>4</v>
      </c>
      <c r="BR306" s="4">
        <v>5</v>
      </c>
      <c r="BS306" s="4">
        <v>4</v>
      </c>
      <c r="BT306" s="4">
        <v>4</v>
      </c>
      <c r="BU306" s="4">
        <v>5</v>
      </c>
      <c r="BV306" s="4">
        <v>5</v>
      </c>
      <c r="BW306" s="4">
        <v>3</v>
      </c>
      <c r="BX306" s="4">
        <v>4</v>
      </c>
      <c r="BY306" s="4">
        <v>5</v>
      </c>
      <c r="BZ306" s="4">
        <v>5</v>
      </c>
      <c r="CA306" s="4">
        <v>5</v>
      </c>
      <c r="CB306" s="4">
        <v>3</v>
      </c>
    </row>
    <row r="307" spans="1:80" ht="14" x14ac:dyDescent="0.15">
      <c r="A307" s="20" t="str">
        <f t="shared" si="4"/>
        <v>FairnessWA[SQ001]</v>
      </c>
      <c r="B307" s="4" t="s">
        <v>871</v>
      </c>
      <c r="C307" s="4">
        <v>3</v>
      </c>
      <c r="D307" s="4">
        <v>5</v>
      </c>
      <c r="E307" s="4">
        <v>4</v>
      </c>
      <c r="F307" s="4">
        <v>5</v>
      </c>
      <c r="G307" s="4">
        <v>3</v>
      </c>
      <c r="H307" s="4">
        <v>5</v>
      </c>
      <c r="I307" s="4">
        <v>3</v>
      </c>
      <c r="J307" s="4">
        <v>4</v>
      </c>
      <c r="K307" s="4">
        <v>4</v>
      </c>
      <c r="L307" s="4">
        <v>4</v>
      </c>
      <c r="M307" s="4">
        <v>3</v>
      </c>
      <c r="N307" s="4">
        <v>5</v>
      </c>
      <c r="O307" s="4">
        <v>4</v>
      </c>
      <c r="P307" s="4">
        <v>2</v>
      </c>
      <c r="Q307" s="4">
        <v>4</v>
      </c>
      <c r="R307" s="4">
        <v>5</v>
      </c>
      <c r="S307" s="4">
        <v>3</v>
      </c>
      <c r="T307" s="4">
        <v>4</v>
      </c>
      <c r="U307" s="4">
        <v>4</v>
      </c>
      <c r="V307" s="4">
        <v>4</v>
      </c>
      <c r="W307" s="4">
        <v>2</v>
      </c>
      <c r="X307" s="4">
        <v>4</v>
      </c>
      <c r="Y307" s="4">
        <v>1</v>
      </c>
      <c r="Z307" s="4">
        <v>2</v>
      </c>
      <c r="AA307" s="4">
        <v>4</v>
      </c>
      <c r="AB307" s="4">
        <v>4</v>
      </c>
      <c r="AC307" s="4">
        <v>4</v>
      </c>
      <c r="AD307" s="4">
        <v>4</v>
      </c>
      <c r="AE307" s="4">
        <v>4</v>
      </c>
      <c r="AF307" s="4">
        <v>5</v>
      </c>
      <c r="AG307" s="4">
        <v>5</v>
      </c>
      <c r="AH307" s="4">
        <v>4</v>
      </c>
      <c r="AI307" s="4">
        <v>3</v>
      </c>
      <c r="AJ307" s="4">
        <v>5</v>
      </c>
      <c r="AK307" s="4">
        <v>4</v>
      </c>
      <c r="AL307" s="4">
        <v>4</v>
      </c>
      <c r="AM307" s="4">
        <v>2</v>
      </c>
      <c r="AN307" s="4">
        <v>2</v>
      </c>
      <c r="AO307" s="4">
        <v>4</v>
      </c>
      <c r="AP307" s="4">
        <v>3</v>
      </c>
      <c r="AQ307" s="4">
        <v>5</v>
      </c>
      <c r="AR307" s="4">
        <v>4</v>
      </c>
      <c r="AS307" s="4">
        <v>1</v>
      </c>
      <c r="AT307" s="4">
        <v>3</v>
      </c>
      <c r="AU307" s="4">
        <v>1</v>
      </c>
      <c r="AV307" s="4">
        <v>4</v>
      </c>
      <c r="AW307" s="4">
        <v>4</v>
      </c>
      <c r="AX307" s="4">
        <v>4</v>
      </c>
      <c r="AY307" s="4">
        <v>4</v>
      </c>
      <c r="AZ307" s="4">
        <v>3</v>
      </c>
      <c r="BA307" s="4">
        <v>4</v>
      </c>
      <c r="BB307" s="4">
        <v>4</v>
      </c>
      <c r="BC307" s="4">
        <v>2</v>
      </c>
      <c r="BD307" s="4">
        <v>2</v>
      </c>
      <c r="BE307" s="4">
        <v>4</v>
      </c>
      <c r="BF307" s="4">
        <v>4</v>
      </c>
      <c r="BG307" s="4">
        <v>4</v>
      </c>
      <c r="BH307" s="4">
        <v>4</v>
      </c>
      <c r="BI307" s="4">
        <v>4</v>
      </c>
      <c r="BJ307" s="4">
        <v>4</v>
      </c>
      <c r="BK307" s="4">
        <v>5</v>
      </c>
      <c r="BL307" s="4">
        <v>4</v>
      </c>
      <c r="BM307" s="4">
        <v>3</v>
      </c>
      <c r="BN307" s="4">
        <v>4</v>
      </c>
      <c r="BO307" s="4">
        <v>3</v>
      </c>
      <c r="BP307" s="4">
        <v>3</v>
      </c>
      <c r="BQ307" s="4">
        <v>2</v>
      </c>
      <c r="BR307" s="4">
        <v>4</v>
      </c>
      <c r="BS307" s="4">
        <v>4</v>
      </c>
      <c r="BT307" s="4">
        <v>4</v>
      </c>
      <c r="BU307" s="4">
        <v>4</v>
      </c>
      <c r="BV307" s="4">
        <v>3</v>
      </c>
      <c r="BW307" s="4">
        <v>4</v>
      </c>
      <c r="BX307" s="4">
        <v>1</v>
      </c>
      <c r="BY307" s="4">
        <v>5</v>
      </c>
      <c r="BZ307" s="4">
        <v>4</v>
      </c>
      <c r="CA307" s="4">
        <v>5</v>
      </c>
      <c r="CB307" s="4">
        <v>5</v>
      </c>
    </row>
    <row r="308" spans="1:80" ht="14" x14ac:dyDescent="0.15">
      <c r="A308" s="20" t="str">
        <f t="shared" si="4"/>
        <v>FairnessWA[SQ002]</v>
      </c>
      <c r="B308" s="4" t="s">
        <v>872</v>
      </c>
      <c r="C308" s="4">
        <v>3</v>
      </c>
      <c r="D308" s="4">
        <v>5</v>
      </c>
      <c r="E308" s="4">
        <v>4</v>
      </c>
      <c r="F308" s="4">
        <v>5</v>
      </c>
      <c r="G308" s="4">
        <v>3</v>
      </c>
      <c r="H308" s="4">
        <v>5</v>
      </c>
      <c r="I308" s="4">
        <v>3</v>
      </c>
      <c r="J308" s="4">
        <v>4</v>
      </c>
      <c r="K308" s="4">
        <v>4</v>
      </c>
      <c r="L308" s="4">
        <v>5</v>
      </c>
      <c r="M308" s="4">
        <v>4</v>
      </c>
      <c r="N308" s="4">
        <v>5</v>
      </c>
      <c r="O308" s="4">
        <v>4</v>
      </c>
      <c r="P308" s="4">
        <v>4</v>
      </c>
      <c r="Q308" s="4">
        <v>5</v>
      </c>
      <c r="R308" s="4">
        <v>5</v>
      </c>
      <c r="S308" s="4">
        <v>4</v>
      </c>
      <c r="T308" s="4">
        <v>4</v>
      </c>
      <c r="U308" s="4">
        <v>3</v>
      </c>
      <c r="V308" s="4">
        <v>4</v>
      </c>
      <c r="W308" s="4">
        <v>2</v>
      </c>
      <c r="X308" s="4">
        <v>5</v>
      </c>
      <c r="Y308" s="4">
        <v>3</v>
      </c>
      <c r="Z308" s="4">
        <v>3</v>
      </c>
      <c r="AA308" s="4">
        <v>4</v>
      </c>
      <c r="AB308" s="4">
        <v>4</v>
      </c>
      <c r="AC308" s="4">
        <v>4</v>
      </c>
      <c r="AD308" s="4">
        <v>4</v>
      </c>
      <c r="AE308" s="4">
        <v>4</v>
      </c>
      <c r="AF308" s="4">
        <v>4</v>
      </c>
      <c r="AG308" s="4">
        <v>5</v>
      </c>
      <c r="AH308" s="4">
        <v>4</v>
      </c>
      <c r="AI308" s="4">
        <v>4</v>
      </c>
      <c r="AJ308" s="4">
        <v>5</v>
      </c>
      <c r="AK308" s="4">
        <v>5</v>
      </c>
      <c r="AL308" s="4">
        <v>5</v>
      </c>
      <c r="AM308" s="4">
        <v>3</v>
      </c>
      <c r="AN308" s="4">
        <v>4</v>
      </c>
      <c r="AO308" s="4">
        <v>5</v>
      </c>
      <c r="AP308" s="4">
        <v>4</v>
      </c>
      <c r="AQ308" s="4">
        <v>5</v>
      </c>
      <c r="AR308" s="4">
        <v>4</v>
      </c>
      <c r="AS308" s="4">
        <v>3</v>
      </c>
      <c r="AT308" s="4">
        <v>3</v>
      </c>
      <c r="AU308" s="4">
        <v>2</v>
      </c>
      <c r="AV308" s="4">
        <v>4</v>
      </c>
      <c r="AW308" s="4">
        <v>5</v>
      </c>
      <c r="AX308" s="4">
        <v>4</v>
      </c>
      <c r="AY308" s="4">
        <v>5</v>
      </c>
      <c r="AZ308" s="4">
        <v>4</v>
      </c>
      <c r="BA308" s="4">
        <v>4</v>
      </c>
      <c r="BB308" s="4">
        <v>4</v>
      </c>
      <c r="BC308" s="4">
        <v>4</v>
      </c>
      <c r="BD308" s="4">
        <v>4</v>
      </c>
      <c r="BE308" s="4">
        <v>4</v>
      </c>
      <c r="BF308" s="4">
        <v>5</v>
      </c>
      <c r="BG308" s="4">
        <v>4</v>
      </c>
      <c r="BH308" s="4">
        <v>3</v>
      </c>
      <c r="BI308" s="4">
        <v>4</v>
      </c>
      <c r="BJ308" s="4">
        <v>4</v>
      </c>
      <c r="BK308" s="4">
        <v>5</v>
      </c>
      <c r="BL308" s="4">
        <v>5</v>
      </c>
      <c r="BM308" s="4">
        <v>2</v>
      </c>
      <c r="BN308" s="4">
        <v>4</v>
      </c>
      <c r="BO308" s="4">
        <v>5</v>
      </c>
      <c r="BP308" s="4">
        <v>3</v>
      </c>
      <c r="BQ308" s="4">
        <v>3</v>
      </c>
      <c r="BR308" s="4">
        <v>4</v>
      </c>
      <c r="BS308" s="4">
        <v>4</v>
      </c>
      <c r="BT308" s="4">
        <v>4</v>
      </c>
      <c r="BU308" s="4">
        <v>5</v>
      </c>
      <c r="BV308" s="4">
        <v>4</v>
      </c>
      <c r="BW308" s="4">
        <v>4</v>
      </c>
      <c r="BX308" s="4">
        <v>2</v>
      </c>
      <c r="BY308" s="4">
        <v>4</v>
      </c>
      <c r="BZ308" s="4">
        <v>5</v>
      </c>
      <c r="CA308" s="4">
        <v>5</v>
      </c>
      <c r="CB308" s="4">
        <v>5</v>
      </c>
    </row>
    <row r="309" spans="1:80" ht="14" x14ac:dyDescent="0.15">
      <c r="A309" s="20" t="str">
        <f t="shared" si="4"/>
        <v>FairnessWA[SQ003]</v>
      </c>
      <c r="B309" s="4" t="s">
        <v>873</v>
      </c>
      <c r="C309" s="4">
        <v>3</v>
      </c>
      <c r="D309" s="4">
        <v>5</v>
      </c>
      <c r="E309" s="4">
        <v>4</v>
      </c>
      <c r="F309" s="4">
        <v>2</v>
      </c>
      <c r="G309" s="4">
        <v>3</v>
      </c>
      <c r="H309" s="4">
        <v>5</v>
      </c>
      <c r="I309" s="4">
        <v>3</v>
      </c>
      <c r="J309" s="4">
        <v>3</v>
      </c>
      <c r="K309" s="4">
        <v>4</v>
      </c>
      <c r="L309" s="4">
        <v>5</v>
      </c>
      <c r="M309" s="4">
        <v>3</v>
      </c>
      <c r="N309" s="4">
        <v>5</v>
      </c>
      <c r="O309" s="4">
        <v>3</v>
      </c>
      <c r="P309" s="4">
        <v>3</v>
      </c>
      <c r="Q309" s="4">
        <v>4</v>
      </c>
      <c r="R309" s="4">
        <v>5</v>
      </c>
      <c r="S309" s="4">
        <v>3</v>
      </c>
      <c r="T309" s="4">
        <v>4</v>
      </c>
      <c r="U309" s="4">
        <v>3</v>
      </c>
      <c r="V309" s="4">
        <v>3</v>
      </c>
      <c r="W309" s="4">
        <v>1</v>
      </c>
      <c r="X309" s="4">
        <v>5</v>
      </c>
      <c r="Y309" s="4">
        <v>1</v>
      </c>
      <c r="Z309" s="4">
        <v>2</v>
      </c>
      <c r="AA309" s="4">
        <v>4</v>
      </c>
      <c r="AB309" s="4">
        <v>4</v>
      </c>
      <c r="AC309" s="4">
        <v>4</v>
      </c>
      <c r="AD309" s="4">
        <v>4</v>
      </c>
      <c r="AE309" s="4">
        <v>2</v>
      </c>
      <c r="AF309" s="4">
        <v>4</v>
      </c>
      <c r="AG309" s="4">
        <v>4</v>
      </c>
      <c r="AH309" s="4">
        <v>3</v>
      </c>
      <c r="AI309" s="4">
        <v>2</v>
      </c>
      <c r="AJ309" s="4">
        <v>4</v>
      </c>
      <c r="AK309" s="4">
        <v>4</v>
      </c>
      <c r="AL309" s="4">
        <v>4</v>
      </c>
      <c r="AM309" s="4">
        <v>2</v>
      </c>
      <c r="AN309" s="4">
        <v>2</v>
      </c>
      <c r="AO309" s="4">
        <v>2</v>
      </c>
      <c r="AP309" s="4">
        <v>2</v>
      </c>
      <c r="AQ309" s="4">
        <v>5</v>
      </c>
      <c r="AR309" s="4">
        <v>4</v>
      </c>
      <c r="AS309" s="4">
        <v>2</v>
      </c>
      <c r="AT309" s="4">
        <v>2</v>
      </c>
      <c r="AU309" s="4">
        <v>1</v>
      </c>
      <c r="AV309" s="4">
        <v>4</v>
      </c>
      <c r="AW309" s="4">
        <v>3</v>
      </c>
      <c r="AX309" s="4">
        <v>4</v>
      </c>
      <c r="AY309" s="4">
        <v>5</v>
      </c>
      <c r="AZ309" s="4">
        <v>4</v>
      </c>
      <c r="BA309" s="4">
        <v>4</v>
      </c>
      <c r="BB309" s="4">
        <v>4</v>
      </c>
      <c r="BC309" s="4">
        <v>3</v>
      </c>
      <c r="BD309" s="4">
        <v>2</v>
      </c>
      <c r="BE309" s="4">
        <v>4</v>
      </c>
      <c r="BF309" s="4">
        <v>4</v>
      </c>
      <c r="BG309" s="4">
        <v>5</v>
      </c>
      <c r="BH309" s="4">
        <v>3</v>
      </c>
      <c r="BI309" s="4">
        <v>4</v>
      </c>
      <c r="BJ309" s="4">
        <v>3</v>
      </c>
      <c r="BK309" s="4">
        <v>4</v>
      </c>
      <c r="BL309" s="4">
        <v>4</v>
      </c>
      <c r="BM309" s="4">
        <v>2</v>
      </c>
      <c r="BN309" s="4">
        <v>4</v>
      </c>
      <c r="BO309" s="4">
        <v>3</v>
      </c>
      <c r="BP309" s="4">
        <v>3</v>
      </c>
      <c r="BQ309" s="4">
        <v>3</v>
      </c>
      <c r="BR309" s="4">
        <v>4</v>
      </c>
      <c r="BS309" s="4">
        <v>3</v>
      </c>
      <c r="BT309" s="4">
        <v>4</v>
      </c>
      <c r="BU309" s="4">
        <v>4</v>
      </c>
      <c r="BV309" s="4">
        <v>4</v>
      </c>
      <c r="BW309" s="4">
        <v>4</v>
      </c>
      <c r="BX309" s="4">
        <v>2</v>
      </c>
      <c r="BY309" s="4">
        <v>4</v>
      </c>
      <c r="BZ309" s="4">
        <v>4</v>
      </c>
      <c r="CA309" s="4">
        <v>5</v>
      </c>
      <c r="CB309" s="4">
        <v>5</v>
      </c>
    </row>
    <row r="310" spans="1:80" ht="14" x14ac:dyDescent="0.15">
      <c r="A310" s="20" t="str">
        <f t="shared" si="4"/>
        <v>FairnessWA[SQ004]</v>
      </c>
      <c r="B310" s="4" t="s">
        <v>874</v>
      </c>
      <c r="C310" s="4">
        <v>3</v>
      </c>
      <c r="D310" s="4">
        <v>5</v>
      </c>
      <c r="E310" s="4">
        <v>3</v>
      </c>
      <c r="F310" s="4">
        <v>3</v>
      </c>
      <c r="G310" s="4">
        <v>2</v>
      </c>
      <c r="H310" s="4">
        <v>5</v>
      </c>
      <c r="I310" s="4">
        <v>4</v>
      </c>
      <c r="J310" s="4">
        <v>5</v>
      </c>
      <c r="K310" s="4">
        <v>5</v>
      </c>
      <c r="L310" s="4">
        <v>5</v>
      </c>
      <c r="M310" s="4">
        <v>3</v>
      </c>
      <c r="N310" s="4">
        <v>5</v>
      </c>
      <c r="O310" s="4">
        <v>4</v>
      </c>
      <c r="P310" s="4">
        <v>4</v>
      </c>
      <c r="Q310" s="4">
        <v>3</v>
      </c>
      <c r="R310" s="4">
        <v>5</v>
      </c>
      <c r="S310" s="4">
        <v>4</v>
      </c>
      <c r="T310" s="4">
        <v>3</v>
      </c>
      <c r="U310" s="4">
        <v>4</v>
      </c>
      <c r="V310" s="4">
        <v>4</v>
      </c>
      <c r="W310" s="4">
        <v>3</v>
      </c>
      <c r="X310" s="4">
        <v>4</v>
      </c>
      <c r="Y310" s="4">
        <v>2</v>
      </c>
      <c r="Z310" s="4">
        <v>4</v>
      </c>
      <c r="AA310" s="4">
        <v>4</v>
      </c>
      <c r="AB310" s="4">
        <v>5</v>
      </c>
      <c r="AC310" s="4">
        <v>4</v>
      </c>
      <c r="AD310" s="4">
        <v>4</v>
      </c>
      <c r="AE310" s="4">
        <v>4</v>
      </c>
      <c r="AF310" s="4">
        <v>4</v>
      </c>
      <c r="AG310" s="4">
        <v>5</v>
      </c>
      <c r="AH310" s="4">
        <v>4</v>
      </c>
      <c r="AI310" s="4">
        <v>3</v>
      </c>
      <c r="AJ310" s="4">
        <v>5</v>
      </c>
      <c r="AK310" s="4">
        <v>3</v>
      </c>
      <c r="AL310" s="4">
        <v>4</v>
      </c>
      <c r="AM310" s="4">
        <v>2</v>
      </c>
      <c r="AN310" s="4">
        <v>4</v>
      </c>
      <c r="AO310" s="4">
        <v>4</v>
      </c>
      <c r="AP310" s="4">
        <v>3</v>
      </c>
      <c r="AQ310" s="4">
        <v>5</v>
      </c>
      <c r="AR310" s="4">
        <v>4</v>
      </c>
      <c r="AS310" s="4">
        <v>3</v>
      </c>
      <c r="AT310" s="4">
        <v>2</v>
      </c>
      <c r="AU310" s="4">
        <v>2</v>
      </c>
      <c r="AV310" s="4">
        <v>4</v>
      </c>
      <c r="AW310" s="4">
        <v>2</v>
      </c>
      <c r="AX310" s="4">
        <v>4</v>
      </c>
      <c r="AY310" s="4">
        <v>5</v>
      </c>
      <c r="AZ310" s="4">
        <v>3</v>
      </c>
      <c r="BA310" s="4">
        <v>4</v>
      </c>
      <c r="BB310" s="4">
        <v>3</v>
      </c>
      <c r="BC310" s="4">
        <v>3</v>
      </c>
      <c r="BD310" s="4">
        <v>4</v>
      </c>
      <c r="BE310" s="4">
        <v>4</v>
      </c>
      <c r="BF310" s="4">
        <v>5</v>
      </c>
      <c r="BG310" s="4">
        <v>4</v>
      </c>
      <c r="BH310" s="4">
        <v>4</v>
      </c>
      <c r="BI310" s="4">
        <v>3</v>
      </c>
      <c r="BJ310" s="4">
        <v>3</v>
      </c>
      <c r="BK310" s="4">
        <v>5</v>
      </c>
      <c r="BL310" s="4">
        <v>4</v>
      </c>
      <c r="BM310" s="4">
        <v>3</v>
      </c>
      <c r="BN310" s="4">
        <v>4</v>
      </c>
      <c r="BO310" s="4">
        <v>4</v>
      </c>
      <c r="BP310" s="4">
        <v>3</v>
      </c>
      <c r="BQ310" s="4">
        <v>4</v>
      </c>
      <c r="BR310" s="4">
        <v>4</v>
      </c>
      <c r="BS310" s="4">
        <v>4</v>
      </c>
      <c r="BT310" s="4">
        <v>4</v>
      </c>
      <c r="BU310" s="4">
        <v>4</v>
      </c>
      <c r="BV310" s="4">
        <v>4</v>
      </c>
      <c r="BW310" s="4">
        <v>5</v>
      </c>
      <c r="BX310" s="4">
        <v>2</v>
      </c>
      <c r="BY310" s="4">
        <v>5</v>
      </c>
      <c r="BZ310" s="4">
        <v>5</v>
      </c>
      <c r="CA310" s="4">
        <v>5</v>
      </c>
      <c r="CB310" s="4">
        <v>5</v>
      </c>
    </row>
    <row r="311" spans="1:80" ht="14" x14ac:dyDescent="0.15">
      <c r="A311" s="20" t="str">
        <f t="shared" si="4"/>
        <v>FairnessWA[SQ005]</v>
      </c>
      <c r="B311" s="4" t="s">
        <v>875</v>
      </c>
      <c r="C311" s="4">
        <v>3</v>
      </c>
      <c r="D311" s="4">
        <v>5</v>
      </c>
      <c r="E311" s="4">
        <v>3</v>
      </c>
      <c r="F311" s="4">
        <v>3</v>
      </c>
      <c r="G311" s="4">
        <v>3</v>
      </c>
      <c r="H311" s="4">
        <v>5</v>
      </c>
      <c r="I311" s="4">
        <v>3</v>
      </c>
      <c r="J311" s="4">
        <v>5</v>
      </c>
      <c r="K311" s="4">
        <v>4</v>
      </c>
      <c r="L311" s="4">
        <v>5</v>
      </c>
      <c r="M311" s="4">
        <v>4</v>
      </c>
      <c r="N311" s="4">
        <v>5</v>
      </c>
      <c r="O311" s="4">
        <v>5</v>
      </c>
      <c r="P311" s="4">
        <v>4</v>
      </c>
      <c r="Q311" s="4">
        <v>4</v>
      </c>
      <c r="R311" s="4">
        <v>5</v>
      </c>
      <c r="S311" s="4">
        <v>5</v>
      </c>
      <c r="T311" s="4">
        <v>4</v>
      </c>
      <c r="U311" s="4">
        <v>3</v>
      </c>
      <c r="V311" s="4">
        <v>5</v>
      </c>
      <c r="W311" s="4">
        <v>2</v>
      </c>
      <c r="X311" s="4">
        <v>4</v>
      </c>
      <c r="Y311" s="4">
        <v>3</v>
      </c>
      <c r="Z311" s="4">
        <v>4</v>
      </c>
      <c r="AA311" s="4">
        <v>4</v>
      </c>
      <c r="AB311" s="4">
        <v>3</v>
      </c>
      <c r="AC311" s="4">
        <v>3</v>
      </c>
      <c r="AD311" s="4">
        <v>4</v>
      </c>
      <c r="AE311" s="4">
        <v>4</v>
      </c>
      <c r="AF311" s="4">
        <v>4</v>
      </c>
      <c r="AG311" s="4">
        <v>4</v>
      </c>
      <c r="AH311" s="4">
        <v>4</v>
      </c>
      <c r="AI311" s="4">
        <v>4</v>
      </c>
      <c r="AJ311" s="4">
        <v>5</v>
      </c>
      <c r="AK311" s="4">
        <v>4</v>
      </c>
      <c r="AL311" s="4">
        <v>5</v>
      </c>
      <c r="AM311" s="4">
        <v>3</v>
      </c>
      <c r="AN311" s="4">
        <v>4</v>
      </c>
      <c r="AO311" s="4">
        <v>4</v>
      </c>
      <c r="AP311" s="4">
        <v>4</v>
      </c>
      <c r="AQ311" s="4">
        <v>4</v>
      </c>
      <c r="AR311" s="4">
        <v>4</v>
      </c>
      <c r="AS311" s="4">
        <v>3</v>
      </c>
      <c r="AT311" s="4">
        <v>1</v>
      </c>
      <c r="AU311" s="4">
        <v>2</v>
      </c>
      <c r="AV311" s="4">
        <v>4</v>
      </c>
      <c r="AW311" s="4">
        <v>3</v>
      </c>
      <c r="AX311" s="4">
        <v>4</v>
      </c>
      <c r="AY311" s="4">
        <v>5</v>
      </c>
      <c r="AZ311" s="4">
        <v>4</v>
      </c>
      <c r="BA311" s="4">
        <v>4</v>
      </c>
      <c r="BB311" s="4">
        <v>4</v>
      </c>
      <c r="BC311" s="4">
        <v>4</v>
      </c>
      <c r="BD311" s="4">
        <v>3</v>
      </c>
      <c r="BE311" s="4">
        <v>2</v>
      </c>
      <c r="BF311" s="4">
        <v>5</v>
      </c>
      <c r="BG311" s="4">
        <v>4</v>
      </c>
      <c r="BH311" s="4">
        <v>3</v>
      </c>
      <c r="BI311" s="4">
        <v>4</v>
      </c>
      <c r="BJ311" s="4">
        <v>4</v>
      </c>
      <c r="BK311" s="4">
        <v>5</v>
      </c>
      <c r="BL311" s="4">
        <v>5</v>
      </c>
      <c r="BM311" s="4">
        <v>3</v>
      </c>
      <c r="BN311" s="4">
        <v>4</v>
      </c>
      <c r="BO311" s="4">
        <v>5</v>
      </c>
      <c r="BP311" s="4">
        <v>3</v>
      </c>
      <c r="BQ311" s="4">
        <v>4</v>
      </c>
      <c r="BR311" s="4">
        <v>3</v>
      </c>
      <c r="BS311" s="4">
        <v>3</v>
      </c>
      <c r="BT311" s="4">
        <v>4</v>
      </c>
      <c r="BU311" s="4">
        <v>5</v>
      </c>
      <c r="BV311" s="4">
        <v>4</v>
      </c>
      <c r="BW311" s="4">
        <v>5</v>
      </c>
      <c r="BX311" s="4">
        <v>1</v>
      </c>
      <c r="BY311" s="4">
        <v>4</v>
      </c>
      <c r="BZ311" s="4">
        <v>4</v>
      </c>
      <c r="CA311" s="4">
        <v>5</v>
      </c>
      <c r="CB311" s="4">
        <v>5</v>
      </c>
    </row>
    <row r="312" spans="1:80" ht="14" x14ac:dyDescent="0.15">
      <c r="A312" s="20" t="str">
        <f t="shared" si="4"/>
        <v>FairnessWA[SQ006]</v>
      </c>
      <c r="B312" s="4" t="s">
        <v>876</v>
      </c>
      <c r="C312" s="4">
        <v>3</v>
      </c>
      <c r="D312" s="4">
        <v>5</v>
      </c>
      <c r="E312" s="4">
        <v>4</v>
      </c>
      <c r="F312" s="4">
        <v>4</v>
      </c>
      <c r="G312" s="4">
        <v>3</v>
      </c>
      <c r="H312" s="4">
        <v>5</v>
      </c>
      <c r="I312" s="4">
        <v>3</v>
      </c>
      <c r="J312" s="4">
        <v>4</v>
      </c>
      <c r="K312" s="4">
        <v>4</v>
      </c>
      <c r="L312" s="4">
        <v>4</v>
      </c>
      <c r="M312" s="4">
        <v>3</v>
      </c>
      <c r="N312" s="4">
        <v>5</v>
      </c>
      <c r="O312" s="4">
        <v>4</v>
      </c>
      <c r="P312" s="4">
        <v>3</v>
      </c>
      <c r="Q312" s="4">
        <v>4</v>
      </c>
      <c r="R312" s="4">
        <v>5</v>
      </c>
      <c r="S312" s="4">
        <v>4</v>
      </c>
      <c r="T312" s="4">
        <v>4</v>
      </c>
      <c r="U312" s="4">
        <v>4</v>
      </c>
      <c r="V312" s="4">
        <v>3</v>
      </c>
      <c r="W312" s="4">
        <v>2</v>
      </c>
      <c r="X312" s="4">
        <v>5</v>
      </c>
      <c r="Y312" s="4">
        <v>3</v>
      </c>
      <c r="Z312" s="4">
        <v>3</v>
      </c>
      <c r="AA312" s="4">
        <v>3</v>
      </c>
      <c r="AB312" s="4">
        <v>4</v>
      </c>
      <c r="AC312" s="4">
        <v>4</v>
      </c>
      <c r="AD312" s="4">
        <v>4</v>
      </c>
      <c r="AE312" s="4">
        <v>4</v>
      </c>
      <c r="AF312" s="4">
        <v>5</v>
      </c>
      <c r="AG312" s="4">
        <v>5</v>
      </c>
      <c r="AH312" s="4">
        <v>4</v>
      </c>
      <c r="AI312" s="4">
        <v>3</v>
      </c>
      <c r="AJ312" s="4">
        <v>5</v>
      </c>
      <c r="AK312" s="4">
        <v>3</v>
      </c>
      <c r="AL312" s="4">
        <v>5</v>
      </c>
      <c r="AM312" s="4">
        <v>2</v>
      </c>
      <c r="AN312" s="4">
        <v>4</v>
      </c>
      <c r="AO312" s="4">
        <v>4</v>
      </c>
      <c r="AP312" s="4">
        <v>3</v>
      </c>
      <c r="AQ312" s="4">
        <v>5</v>
      </c>
      <c r="AR312" s="4">
        <v>3</v>
      </c>
      <c r="AS312" s="4">
        <v>2</v>
      </c>
      <c r="AT312" s="4">
        <v>4</v>
      </c>
      <c r="AU312" s="4">
        <v>1</v>
      </c>
      <c r="AV312" s="4">
        <v>5</v>
      </c>
      <c r="AW312" s="4">
        <v>3</v>
      </c>
      <c r="AX312" s="4">
        <v>4</v>
      </c>
      <c r="AY312" s="4">
        <v>5</v>
      </c>
      <c r="AZ312" s="4">
        <v>3</v>
      </c>
      <c r="BA312" s="4">
        <v>5</v>
      </c>
      <c r="BB312" s="4">
        <v>4</v>
      </c>
      <c r="BC312" s="4">
        <v>3</v>
      </c>
      <c r="BD312" s="4">
        <v>2</v>
      </c>
      <c r="BE312" s="4">
        <v>3</v>
      </c>
      <c r="BF312" s="4">
        <v>4</v>
      </c>
      <c r="BG312" s="4">
        <v>5</v>
      </c>
      <c r="BH312" s="4">
        <v>4</v>
      </c>
      <c r="BI312" s="4">
        <v>3</v>
      </c>
      <c r="BJ312" s="4">
        <v>4</v>
      </c>
      <c r="BK312" s="4">
        <v>4</v>
      </c>
      <c r="BL312" s="4">
        <v>3</v>
      </c>
      <c r="BM312" s="4">
        <v>2</v>
      </c>
      <c r="BN312" s="4">
        <v>4</v>
      </c>
      <c r="BO312" s="4">
        <v>4</v>
      </c>
      <c r="BP312" s="4">
        <v>3</v>
      </c>
      <c r="BQ312" s="4">
        <v>4</v>
      </c>
      <c r="BR312" s="4">
        <v>4</v>
      </c>
      <c r="BS312" s="4">
        <v>4</v>
      </c>
      <c r="BT312" s="4">
        <v>3</v>
      </c>
      <c r="BU312" s="4">
        <v>3</v>
      </c>
      <c r="BV312" s="4">
        <v>3</v>
      </c>
      <c r="BW312" s="4">
        <v>5</v>
      </c>
      <c r="BX312" s="4">
        <v>2</v>
      </c>
      <c r="BY312" s="4">
        <v>4</v>
      </c>
      <c r="BZ312" s="4">
        <v>4</v>
      </c>
      <c r="CA312" s="4">
        <v>5</v>
      </c>
      <c r="CB312" s="4">
        <v>5</v>
      </c>
    </row>
    <row r="313" spans="1:80" ht="14" x14ac:dyDescent="0.15">
      <c r="A313" s="20" t="str">
        <f t="shared" si="4"/>
        <v>FairnessWA[SQ007]</v>
      </c>
      <c r="B313" s="4" t="s">
        <v>877</v>
      </c>
      <c r="C313" s="4">
        <v>3</v>
      </c>
      <c r="D313" s="4">
        <v>5</v>
      </c>
      <c r="E313" s="4">
        <v>4</v>
      </c>
      <c r="F313" s="4">
        <v>3</v>
      </c>
      <c r="G313" s="4">
        <v>2</v>
      </c>
      <c r="H313" s="4">
        <v>5</v>
      </c>
      <c r="I313" s="4">
        <v>3</v>
      </c>
      <c r="J313" s="4">
        <v>3</v>
      </c>
      <c r="K313" s="4">
        <v>4</v>
      </c>
      <c r="L313" s="4">
        <v>5</v>
      </c>
      <c r="M313" s="4">
        <v>4</v>
      </c>
      <c r="N313" s="4">
        <v>5</v>
      </c>
      <c r="O313" s="4">
        <v>5</v>
      </c>
      <c r="P313" s="4">
        <v>4</v>
      </c>
      <c r="Q313" s="4">
        <v>4</v>
      </c>
      <c r="R313" s="4">
        <v>5</v>
      </c>
      <c r="S313" s="4">
        <v>4</v>
      </c>
      <c r="T313" s="4">
        <v>4</v>
      </c>
      <c r="U313" s="4">
        <v>4</v>
      </c>
      <c r="V313" s="4">
        <v>4</v>
      </c>
      <c r="W313" s="4">
        <v>2</v>
      </c>
      <c r="X313" s="4">
        <v>5</v>
      </c>
      <c r="Y313" s="4">
        <v>3</v>
      </c>
      <c r="Z313" s="4">
        <v>4</v>
      </c>
      <c r="AA313" s="4">
        <v>4</v>
      </c>
      <c r="AB313" s="4">
        <v>4</v>
      </c>
      <c r="AC313" s="4">
        <v>3</v>
      </c>
      <c r="AD313" s="4">
        <v>4</v>
      </c>
      <c r="AE313" s="4">
        <v>4</v>
      </c>
      <c r="AF313" s="4">
        <v>4</v>
      </c>
      <c r="AG313" s="4">
        <v>5</v>
      </c>
      <c r="AH313" s="4">
        <v>4</v>
      </c>
      <c r="AI313" s="4">
        <v>4</v>
      </c>
      <c r="AJ313" s="4">
        <v>5</v>
      </c>
      <c r="AK313" s="4">
        <v>4</v>
      </c>
      <c r="AL313" s="4">
        <v>5</v>
      </c>
      <c r="AM313" s="4">
        <v>2</v>
      </c>
      <c r="AN313" s="4">
        <v>4</v>
      </c>
      <c r="AO313" s="4">
        <v>5</v>
      </c>
      <c r="AP313" s="4">
        <v>4</v>
      </c>
      <c r="AQ313" s="4">
        <v>5</v>
      </c>
      <c r="AR313" s="4">
        <v>4</v>
      </c>
      <c r="AS313" s="4">
        <v>3</v>
      </c>
      <c r="AT313" s="4">
        <v>2</v>
      </c>
      <c r="AU313" s="4">
        <v>2</v>
      </c>
      <c r="AV313" s="4">
        <v>4</v>
      </c>
      <c r="AW313" s="4">
        <v>4</v>
      </c>
      <c r="AX313" s="4">
        <v>4</v>
      </c>
      <c r="AY313" s="4">
        <v>5</v>
      </c>
      <c r="AZ313" s="4">
        <v>3</v>
      </c>
      <c r="BA313" s="4">
        <v>4</v>
      </c>
      <c r="BB313" s="4">
        <v>5</v>
      </c>
      <c r="BC313" s="4">
        <v>4</v>
      </c>
      <c r="BD313" s="4">
        <v>4</v>
      </c>
      <c r="BE313" s="4">
        <v>2</v>
      </c>
      <c r="BF313" s="4">
        <v>4</v>
      </c>
      <c r="BG313" s="4">
        <v>5</v>
      </c>
      <c r="BH313" s="4">
        <v>3</v>
      </c>
      <c r="BI313" s="4">
        <v>4</v>
      </c>
      <c r="BJ313" s="4">
        <v>3</v>
      </c>
      <c r="BK313" s="4">
        <v>5</v>
      </c>
      <c r="BL313" s="4">
        <v>5</v>
      </c>
      <c r="BM313" s="4">
        <v>3</v>
      </c>
      <c r="BN313" s="4">
        <v>4</v>
      </c>
      <c r="BO313" s="4">
        <v>5</v>
      </c>
      <c r="BP313" s="4">
        <v>3</v>
      </c>
      <c r="BQ313" s="4">
        <v>4</v>
      </c>
      <c r="BR313" s="4">
        <v>3</v>
      </c>
      <c r="BS313" s="4">
        <v>4</v>
      </c>
      <c r="BT313" s="4">
        <v>4</v>
      </c>
      <c r="BU313" s="4">
        <v>4</v>
      </c>
      <c r="BV313" s="4">
        <v>3</v>
      </c>
      <c r="BW313" s="4">
        <v>5</v>
      </c>
      <c r="BX313" s="4">
        <v>2</v>
      </c>
      <c r="BY313" s="4">
        <v>5</v>
      </c>
      <c r="BZ313" s="4">
        <v>5</v>
      </c>
      <c r="CA313" s="4">
        <v>5</v>
      </c>
      <c r="CB313" s="4">
        <v>5</v>
      </c>
    </row>
    <row r="314" spans="1:80" ht="14" x14ac:dyDescent="0.15">
      <c r="A314" s="20" t="str">
        <f t="shared" si="4"/>
        <v>FairnessWA[SQ008]</v>
      </c>
      <c r="B314" s="4" t="s">
        <v>878</v>
      </c>
      <c r="C314" s="4">
        <v>3</v>
      </c>
      <c r="D314" s="4">
        <v>5</v>
      </c>
      <c r="E314" s="4">
        <v>4</v>
      </c>
      <c r="F314" s="4">
        <v>4</v>
      </c>
      <c r="G314" s="4">
        <v>3</v>
      </c>
      <c r="H314" s="4">
        <v>5</v>
      </c>
      <c r="I314" s="4">
        <v>3</v>
      </c>
      <c r="J314" s="4">
        <v>3</v>
      </c>
      <c r="K314" s="4">
        <v>4</v>
      </c>
      <c r="L314" s="4">
        <v>5</v>
      </c>
      <c r="M314" s="4">
        <v>3</v>
      </c>
      <c r="N314" s="4">
        <v>5</v>
      </c>
      <c r="O314" s="4">
        <v>5</v>
      </c>
      <c r="P314" s="4">
        <v>5</v>
      </c>
      <c r="Q314" s="4">
        <v>5</v>
      </c>
      <c r="R314" s="4">
        <v>5</v>
      </c>
      <c r="S314" s="4">
        <v>4</v>
      </c>
      <c r="T314" s="4">
        <v>5</v>
      </c>
      <c r="U314" s="4">
        <v>4</v>
      </c>
      <c r="V314" s="4">
        <v>3</v>
      </c>
      <c r="W314" s="4">
        <v>2</v>
      </c>
      <c r="X314" s="4">
        <v>5</v>
      </c>
      <c r="Y314" s="4">
        <v>4</v>
      </c>
      <c r="Z314" s="4">
        <v>2</v>
      </c>
      <c r="AA314" s="4">
        <v>4</v>
      </c>
      <c r="AB314" s="4">
        <v>4</v>
      </c>
      <c r="AC314" s="4">
        <v>3</v>
      </c>
      <c r="AD314" s="4">
        <v>4</v>
      </c>
      <c r="AE314" s="4">
        <v>4</v>
      </c>
      <c r="AF314" s="4">
        <v>4</v>
      </c>
      <c r="AG314" s="4">
        <v>5</v>
      </c>
      <c r="AH314" s="4">
        <v>3</v>
      </c>
      <c r="AI314" s="4">
        <v>3</v>
      </c>
      <c r="AJ314" s="4">
        <v>5</v>
      </c>
      <c r="AK314" s="4">
        <v>4</v>
      </c>
      <c r="AL314" s="4">
        <v>5</v>
      </c>
      <c r="AM314" s="4">
        <v>2</v>
      </c>
      <c r="AN314" s="4">
        <v>4</v>
      </c>
      <c r="AO314" s="4">
        <v>5</v>
      </c>
      <c r="AP314" s="4">
        <v>4</v>
      </c>
      <c r="AQ314" s="4">
        <v>4</v>
      </c>
      <c r="AR314" s="4">
        <v>3</v>
      </c>
      <c r="AS314" s="4">
        <v>3</v>
      </c>
      <c r="AT314" s="4">
        <v>4</v>
      </c>
      <c r="AU314" s="4">
        <v>2</v>
      </c>
      <c r="AV314" s="4">
        <v>4</v>
      </c>
      <c r="AW314" s="4">
        <v>2</v>
      </c>
      <c r="AX314" s="4">
        <v>4</v>
      </c>
      <c r="AY314" s="4">
        <v>5</v>
      </c>
      <c r="AZ314" s="4">
        <v>3</v>
      </c>
      <c r="BA314" s="4">
        <v>5</v>
      </c>
      <c r="BB314" s="4">
        <v>4</v>
      </c>
      <c r="BC314" s="4">
        <v>4</v>
      </c>
      <c r="BD314" s="4">
        <v>4</v>
      </c>
      <c r="BE314" s="4">
        <v>2</v>
      </c>
      <c r="BF314" s="4">
        <v>5</v>
      </c>
      <c r="BG314" s="4">
        <v>4</v>
      </c>
      <c r="BH314" s="4">
        <v>3</v>
      </c>
      <c r="BI314" s="4">
        <v>4</v>
      </c>
      <c r="BJ314" s="4">
        <v>3</v>
      </c>
      <c r="BK314" s="4">
        <v>5</v>
      </c>
      <c r="BL314" s="4">
        <v>4</v>
      </c>
      <c r="BM314" s="4">
        <v>3</v>
      </c>
      <c r="BN314" s="4">
        <v>4</v>
      </c>
      <c r="BO314" s="4">
        <v>3</v>
      </c>
      <c r="BP314" s="4">
        <v>4</v>
      </c>
      <c r="BQ314" s="4">
        <v>4</v>
      </c>
      <c r="BR314" s="4">
        <v>3</v>
      </c>
      <c r="BS314" s="4">
        <v>4</v>
      </c>
      <c r="BT314" s="4">
        <v>4</v>
      </c>
      <c r="BU314" s="4">
        <v>4</v>
      </c>
      <c r="BV314" s="4">
        <v>3</v>
      </c>
      <c r="BW314" s="4">
        <v>5</v>
      </c>
      <c r="BX314" s="4">
        <v>2</v>
      </c>
      <c r="BY314" s="4">
        <v>4</v>
      </c>
      <c r="BZ314" s="4">
        <v>5</v>
      </c>
      <c r="CA314" s="4">
        <v>5</v>
      </c>
      <c r="CB314" s="4">
        <v>5</v>
      </c>
    </row>
    <row r="315" spans="1:80" ht="14" x14ac:dyDescent="0.15">
      <c r="A315" s="20" t="str">
        <f t="shared" si="4"/>
        <v>FairnessWA[SQ009]</v>
      </c>
      <c r="B315" s="4" t="s">
        <v>879</v>
      </c>
      <c r="C315" s="4">
        <v>3</v>
      </c>
      <c r="D315" s="4">
        <v>5</v>
      </c>
      <c r="E315" s="4">
        <v>3</v>
      </c>
      <c r="F315" s="4">
        <v>2</v>
      </c>
      <c r="G315" s="4">
        <v>3</v>
      </c>
      <c r="H315" s="4">
        <v>5</v>
      </c>
      <c r="I315" s="4">
        <v>3</v>
      </c>
      <c r="J315" s="4">
        <v>4</v>
      </c>
      <c r="K315" s="4">
        <v>5</v>
      </c>
      <c r="L315" s="4">
        <v>5</v>
      </c>
      <c r="M315" s="4">
        <v>3</v>
      </c>
      <c r="N315" s="4">
        <v>5</v>
      </c>
      <c r="O315" s="4">
        <v>4</v>
      </c>
      <c r="P315" s="4">
        <v>3</v>
      </c>
      <c r="Q315" s="4">
        <v>4</v>
      </c>
      <c r="R315" s="4">
        <v>5</v>
      </c>
      <c r="S315" s="4">
        <v>4</v>
      </c>
      <c r="T315" s="4">
        <v>4</v>
      </c>
      <c r="U315" s="4">
        <v>4</v>
      </c>
      <c r="V315" s="4">
        <v>4</v>
      </c>
      <c r="W315" s="4">
        <v>2</v>
      </c>
      <c r="X315" s="4">
        <v>5</v>
      </c>
      <c r="Y315" s="4">
        <v>3</v>
      </c>
      <c r="Z315" s="4">
        <v>4</v>
      </c>
      <c r="AA315" s="4">
        <v>3</v>
      </c>
      <c r="AB315" s="4">
        <v>4</v>
      </c>
      <c r="AC315" s="4">
        <v>3</v>
      </c>
      <c r="AD315" s="4">
        <v>4</v>
      </c>
      <c r="AE315" s="4">
        <v>4</v>
      </c>
      <c r="AF315" s="4">
        <v>4</v>
      </c>
      <c r="AG315" s="4">
        <v>5</v>
      </c>
      <c r="AH315" s="4">
        <v>4</v>
      </c>
      <c r="AI315" s="4">
        <v>3</v>
      </c>
      <c r="AJ315" s="4">
        <v>5</v>
      </c>
      <c r="AK315" s="4">
        <v>5</v>
      </c>
      <c r="AL315" s="4">
        <v>4</v>
      </c>
      <c r="AM315" s="4">
        <v>2</v>
      </c>
      <c r="AN315" s="4">
        <v>3</v>
      </c>
      <c r="AO315" s="4">
        <v>4</v>
      </c>
      <c r="AP315" s="4">
        <v>4</v>
      </c>
      <c r="AQ315" s="4">
        <v>5</v>
      </c>
      <c r="AR315" s="4">
        <v>5</v>
      </c>
      <c r="AS315" s="4">
        <v>3</v>
      </c>
      <c r="AT315" s="4">
        <v>2</v>
      </c>
      <c r="AU315" s="4">
        <v>1</v>
      </c>
      <c r="AV315" s="4">
        <v>4</v>
      </c>
      <c r="AW315" s="4">
        <v>3</v>
      </c>
      <c r="AX315" s="4">
        <v>4</v>
      </c>
      <c r="AY315" s="4">
        <v>5</v>
      </c>
      <c r="AZ315" s="4">
        <v>3</v>
      </c>
      <c r="BA315" s="4">
        <v>4</v>
      </c>
      <c r="BB315" s="4">
        <v>4</v>
      </c>
      <c r="BC315" s="4">
        <v>4</v>
      </c>
      <c r="BD315" s="4">
        <v>3</v>
      </c>
      <c r="BE315" s="4">
        <v>3</v>
      </c>
      <c r="BF315" s="4">
        <v>4</v>
      </c>
      <c r="BG315" s="4">
        <v>4</v>
      </c>
      <c r="BH315" s="4">
        <v>4</v>
      </c>
      <c r="BI315" s="4">
        <v>3</v>
      </c>
      <c r="BJ315" s="4">
        <v>4</v>
      </c>
      <c r="BK315" s="4">
        <v>5</v>
      </c>
      <c r="BL315" s="4">
        <v>4</v>
      </c>
      <c r="BM315" s="4">
        <v>2</v>
      </c>
      <c r="BN315" s="4">
        <v>4</v>
      </c>
      <c r="BO315" s="4">
        <v>4</v>
      </c>
      <c r="BP315" s="4">
        <v>4</v>
      </c>
      <c r="BQ315" s="4">
        <v>4</v>
      </c>
      <c r="BR315" s="4">
        <v>4</v>
      </c>
      <c r="BS315" s="4">
        <v>4</v>
      </c>
      <c r="BT315" s="4">
        <v>4</v>
      </c>
      <c r="BU315" s="4">
        <v>5</v>
      </c>
      <c r="BV315" s="4">
        <v>3</v>
      </c>
      <c r="BW315" s="4">
        <v>5</v>
      </c>
      <c r="BX315" s="4">
        <v>2</v>
      </c>
      <c r="BY315" s="4">
        <v>5</v>
      </c>
      <c r="BZ315" s="4">
        <v>4</v>
      </c>
      <c r="CA315" s="4">
        <v>5</v>
      </c>
      <c r="CB315" s="4">
        <v>5</v>
      </c>
    </row>
    <row r="316" spans="1:80" ht="14" x14ac:dyDescent="0.15">
      <c r="A316" s="20" t="str">
        <f t="shared" si="4"/>
        <v>FairnessWA[SQ010]</v>
      </c>
      <c r="B316" s="4" t="s">
        <v>880</v>
      </c>
      <c r="C316" s="4">
        <v>3</v>
      </c>
      <c r="D316" s="4">
        <v>5</v>
      </c>
      <c r="E316" s="4">
        <v>4</v>
      </c>
      <c r="F316" s="4">
        <v>2</v>
      </c>
      <c r="G316" s="4">
        <v>3</v>
      </c>
      <c r="H316" s="4">
        <v>5</v>
      </c>
      <c r="I316" s="4">
        <v>3</v>
      </c>
      <c r="J316" s="4">
        <v>4</v>
      </c>
      <c r="K316" s="4">
        <v>4</v>
      </c>
      <c r="L316" s="4">
        <v>5</v>
      </c>
      <c r="M316" s="4">
        <v>4</v>
      </c>
      <c r="N316" s="4">
        <v>5</v>
      </c>
      <c r="O316" s="4">
        <v>5</v>
      </c>
      <c r="P316" s="4">
        <v>3</v>
      </c>
      <c r="Q316" s="4">
        <v>4</v>
      </c>
      <c r="R316" s="4">
        <v>2</v>
      </c>
      <c r="S316" s="4">
        <v>4</v>
      </c>
      <c r="T316" s="4">
        <v>4</v>
      </c>
      <c r="U316" s="4">
        <v>4</v>
      </c>
      <c r="V316" s="4">
        <v>4</v>
      </c>
      <c r="W316" s="4">
        <v>2</v>
      </c>
      <c r="X316" s="4">
        <v>5</v>
      </c>
      <c r="Y316" s="4">
        <v>2</v>
      </c>
      <c r="Z316" s="4">
        <v>5</v>
      </c>
      <c r="AA316" s="4">
        <v>4</v>
      </c>
      <c r="AB316" s="4">
        <v>5</v>
      </c>
      <c r="AC316" s="4">
        <v>3</v>
      </c>
      <c r="AD316" s="4">
        <v>5</v>
      </c>
      <c r="AE316" s="4">
        <v>4</v>
      </c>
      <c r="AF316" s="4">
        <v>3</v>
      </c>
      <c r="AG316" s="4">
        <v>5</v>
      </c>
      <c r="AH316" s="4">
        <v>4</v>
      </c>
      <c r="AI316" s="4">
        <v>4</v>
      </c>
      <c r="AJ316" s="4">
        <v>5</v>
      </c>
      <c r="AK316" s="4">
        <v>4</v>
      </c>
      <c r="AL316" s="4">
        <v>5</v>
      </c>
      <c r="AM316" s="4">
        <v>2</v>
      </c>
      <c r="AN316" s="4">
        <v>4</v>
      </c>
      <c r="AO316" s="4">
        <v>5</v>
      </c>
      <c r="AP316" s="4">
        <v>5</v>
      </c>
      <c r="AQ316" s="4">
        <v>5</v>
      </c>
      <c r="AR316" s="4">
        <v>5</v>
      </c>
      <c r="AS316" s="4">
        <v>3</v>
      </c>
      <c r="AT316" s="4">
        <v>4</v>
      </c>
      <c r="AU316" s="4">
        <v>1</v>
      </c>
      <c r="AV316" s="4">
        <v>4</v>
      </c>
      <c r="AW316" s="4">
        <v>5</v>
      </c>
      <c r="AX316" s="4">
        <v>4</v>
      </c>
      <c r="AY316" s="4">
        <v>5</v>
      </c>
      <c r="AZ316" s="4">
        <v>3</v>
      </c>
      <c r="BA316" s="4">
        <v>4</v>
      </c>
      <c r="BB316" s="4">
        <v>5</v>
      </c>
      <c r="BC316" s="4">
        <v>4</v>
      </c>
      <c r="BD316" s="4">
        <v>4</v>
      </c>
      <c r="BE316" s="4">
        <v>4</v>
      </c>
      <c r="BF316" s="4">
        <v>4</v>
      </c>
      <c r="BG316" s="4">
        <v>5</v>
      </c>
      <c r="BH316" s="4">
        <v>4</v>
      </c>
      <c r="BI316" s="4">
        <v>3</v>
      </c>
      <c r="BJ316" s="4">
        <v>4</v>
      </c>
      <c r="BK316" s="4">
        <v>5</v>
      </c>
      <c r="BL316" s="4">
        <v>5</v>
      </c>
      <c r="BM316" s="4">
        <v>2</v>
      </c>
      <c r="BN316" s="4">
        <v>4</v>
      </c>
      <c r="BO316" s="4">
        <v>4</v>
      </c>
      <c r="BP316" s="4">
        <v>4</v>
      </c>
      <c r="BQ316" s="4">
        <v>4</v>
      </c>
      <c r="BR316" s="4">
        <v>5</v>
      </c>
      <c r="BS316" s="4">
        <v>4</v>
      </c>
      <c r="BT316" s="4">
        <v>4</v>
      </c>
      <c r="BU316" s="4">
        <v>4</v>
      </c>
      <c r="BV316" s="4">
        <v>2</v>
      </c>
      <c r="BW316" s="4">
        <v>5</v>
      </c>
      <c r="BX316" s="4">
        <v>4</v>
      </c>
      <c r="BY316" s="4">
        <v>4</v>
      </c>
      <c r="BZ316" s="4">
        <v>4</v>
      </c>
      <c r="CA316" s="4">
        <v>5</v>
      </c>
      <c r="CB316" s="4">
        <v>5</v>
      </c>
    </row>
    <row r="317" spans="1:80" ht="14" x14ac:dyDescent="0.15">
      <c r="A317" s="20" t="str">
        <f t="shared" si="4"/>
        <v>FairnessWA[SQ011]</v>
      </c>
      <c r="B317" s="4" t="s">
        <v>881</v>
      </c>
      <c r="C317" s="4">
        <v>3</v>
      </c>
      <c r="D317" s="4">
        <v>5</v>
      </c>
      <c r="E317" s="4">
        <v>3</v>
      </c>
      <c r="F317" s="4">
        <v>1</v>
      </c>
      <c r="G317" s="4">
        <v>4</v>
      </c>
      <c r="H317" s="4">
        <v>5</v>
      </c>
      <c r="I317" s="4">
        <v>3</v>
      </c>
      <c r="J317" s="4">
        <v>5</v>
      </c>
      <c r="K317" s="4">
        <v>4</v>
      </c>
      <c r="L317" s="4">
        <v>5</v>
      </c>
      <c r="M317" s="4">
        <v>3</v>
      </c>
      <c r="N317" s="4">
        <v>5</v>
      </c>
      <c r="O317" s="4">
        <v>4</v>
      </c>
      <c r="P317" s="4">
        <v>4</v>
      </c>
      <c r="Q317" s="4">
        <v>4</v>
      </c>
      <c r="R317" s="4">
        <v>5</v>
      </c>
      <c r="S317" s="4">
        <v>4</v>
      </c>
      <c r="T317" s="4">
        <v>3</v>
      </c>
      <c r="U317" s="4">
        <v>4</v>
      </c>
      <c r="V317" s="4">
        <v>4</v>
      </c>
      <c r="W317" s="4">
        <v>2</v>
      </c>
      <c r="X317" s="4">
        <v>5</v>
      </c>
      <c r="Y317" s="4">
        <v>3</v>
      </c>
      <c r="Z317" s="4">
        <v>2</v>
      </c>
      <c r="AA317" s="4">
        <v>3</v>
      </c>
      <c r="AB317" s="4">
        <v>4</v>
      </c>
      <c r="AC317" s="4">
        <v>3</v>
      </c>
      <c r="AD317" s="4">
        <v>5</v>
      </c>
      <c r="AE317" s="4">
        <v>4</v>
      </c>
      <c r="AF317" s="4">
        <v>4</v>
      </c>
      <c r="AG317" s="4">
        <v>5</v>
      </c>
      <c r="AH317" s="4">
        <v>4</v>
      </c>
      <c r="AI317" s="4">
        <v>5</v>
      </c>
      <c r="AJ317" s="4">
        <v>4</v>
      </c>
      <c r="AK317" s="4">
        <v>5</v>
      </c>
      <c r="AL317" s="4">
        <v>5</v>
      </c>
      <c r="AM317" s="4">
        <v>4</v>
      </c>
      <c r="AN317" s="4">
        <v>4</v>
      </c>
      <c r="AO317" s="4">
        <v>5</v>
      </c>
      <c r="AP317" s="4">
        <v>5</v>
      </c>
      <c r="AQ317" s="4">
        <v>5</v>
      </c>
      <c r="AR317" s="4">
        <v>5</v>
      </c>
      <c r="AS317" s="4">
        <v>3</v>
      </c>
      <c r="AT317" s="4">
        <v>4</v>
      </c>
      <c r="AU317" s="4">
        <v>2</v>
      </c>
      <c r="AV317" s="4">
        <v>4</v>
      </c>
      <c r="AW317" s="4">
        <v>3</v>
      </c>
      <c r="AX317" s="4">
        <v>4</v>
      </c>
      <c r="AY317" s="4">
        <v>5</v>
      </c>
      <c r="AZ317" s="4">
        <v>3</v>
      </c>
      <c r="BA317" s="4">
        <v>4</v>
      </c>
      <c r="BB317" s="4">
        <v>4</v>
      </c>
      <c r="BC317" s="4">
        <v>4</v>
      </c>
      <c r="BD317" s="4">
        <v>4</v>
      </c>
      <c r="BE317" s="4">
        <v>3</v>
      </c>
      <c r="BF317" s="4">
        <v>3</v>
      </c>
      <c r="BG317" s="4">
        <v>5</v>
      </c>
      <c r="BH317" s="4">
        <v>4</v>
      </c>
      <c r="BI317" s="4">
        <v>3</v>
      </c>
      <c r="BJ317" s="4">
        <v>3</v>
      </c>
      <c r="BK317" s="4">
        <v>5</v>
      </c>
      <c r="BL317" s="4">
        <v>5</v>
      </c>
      <c r="BM317" s="4">
        <v>2</v>
      </c>
      <c r="BN317" s="4">
        <v>4</v>
      </c>
      <c r="BO317" s="4">
        <v>5</v>
      </c>
      <c r="BP317" s="4">
        <v>4</v>
      </c>
      <c r="BQ317" s="4">
        <v>5</v>
      </c>
      <c r="BR317" s="4">
        <v>4</v>
      </c>
      <c r="BS317" s="4">
        <v>4</v>
      </c>
      <c r="BT317" s="4">
        <v>3</v>
      </c>
      <c r="BU317" s="4">
        <v>4</v>
      </c>
      <c r="BV317" s="4">
        <v>3</v>
      </c>
      <c r="BW317" s="4">
        <v>5</v>
      </c>
      <c r="BX317" s="4">
        <v>3</v>
      </c>
      <c r="BY317" s="4">
        <v>4</v>
      </c>
      <c r="BZ317" s="4">
        <v>5</v>
      </c>
      <c r="CA317" s="4">
        <v>5</v>
      </c>
      <c r="CB317" s="4">
        <v>5</v>
      </c>
    </row>
    <row r="318" spans="1:80" ht="14" x14ac:dyDescent="0.15">
      <c r="A318" s="20" t="str">
        <f t="shared" si="4"/>
        <v>FairnessWA[SQ012]</v>
      </c>
      <c r="B318" s="4" t="s">
        <v>882</v>
      </c>
      <c r="C318" s="4">
        <v>3</v>
      </c>
      <c r="D318" s="4">
        <v>5</v>
      </c>
      <c r="E318" s="4">
        <v>3</v>
      </c>
      <c r="F318" s="4">
        <v>2</v>
      </c>
      <c r="G318" s="4">
        <v>3</v>
      </c>
      <c r="H318" s="4">
        <v>5</v>
      </c>
      <c r="I318" s="4">
        <v>3</v>
      </c>
      <c r="J318" s="4">
        <v>5</v>
      </c>
      <c r="K318" s="4">
        <v>5</v>
      </c>
      <c r="L318" s="4">
        <v>5</v>
      </c>
      <c r="M318" s="4">
        <v>3</v>
      </c>
      <c r="N318" s="4">
        <v>5</v>
      </c>
      <c r="O318" s="4">
        <v>4</v>
      </c>
      <c r="P318" s="4">
        <v>3</v>
      </c>
      <c r="Q318" s="4">
        <v>4</v>
      </c>
      <c r="R318" s="4">
        <v>5</v>
      </c>
      <c r="S318" s="4">
        <v>3</v>
      </c>
      <c r="T318" s="4">
        <v>4</v>
      </c>
      <c r="U318" s="4">
        <v>4</v>
      </c>
      <c r="V318" s="4">
        <v>3</v>
      </c>
      <c r="W318" s="4">
        <v>3</v>
      </c>
      <c r="X318" s="4">
        <v>5</v>
      </c>
      <c r="Y318" s="4">
        <v>2</v>
      </c>
      <c r="Z318" s="4">
        <v>1</v>
      </c>
      <c r="AA318" s="4">
        <v>4</v>
      </c>
      <c r="AB318" s="4">
        <v>5</v>
      </c>
      <c r="AC318" s="4">
        <v>3</v>
      </c>
      <c r="AD318" s="4">
        <v>5</v>
      </c>
      <c r="AE318" s="4">
        <v>4</v>
      </c>
      <c r="AF318" s="4">
        <v>4</v>
      </c>
      <c r="AG318" s="4">
        <v>5</v>
      </c>
      <c r="AH318" s="4">
        <v>3</v>
      </c>
      <c r="AI318" s="4">
        <v>4</v>
      </c>
      <c r="AJ318" s="4">
        <v>4</v>
      </c>
      <c r="AK318" s="4">
        <v>5</v>
      </c>
      <c r="AL318" s="4">
        <v>5</v>
      </c>
      <c r="AM318" s="4">
        <v>4</v>
      </c>
      <c r="AN318" s="4">
        <v>4</v>
      </c>
      <c r="AO318" s="4">
        <v>4</v>
      </c>
      <c r="AP318" s="4">
        <v>2</v>
      </c>
      <c r="AQ318" s="4">
        <v>5</v>
      </c>
      <c r="AR318" s="4">
        <v>5</v>
      </c>
      <c r="AS318" s="4">
        <v>3</v>
      </c>
      <c r="AT318" s="4">
        <v>4</v>
      </c>
      <c r="AU318" s="4">
        <v>1</v>
      </c>
      <c r="AV318" s="4">
        <v>2</v>
      </c>
      <c r="AW318" s="4">
        <v>3</v>
      </c>
      <c r="AX318" s="4">
        <v>4</v>
      </c>
      <c r="AY318" s="4">
        <v>5</v>
      </c>
      <c r="AZ318" s="4">
        <v>3</v>
      </c>
      <c r="BA318" s="4">
        <v>5</v>
      </c>
      <c r="BB318" s="4">
        <v>4</v>
      </c>
      <c r="BC318" s="4">
        <v>3</v>
      </c>
      <c r="BD318" s="4">
        <v>4</v>
      </c>
      <c r="BE318" s="4">
        <v>3</v>
      </c>
      <c r="BF318" s="4">
        <v>4</v>
      </c>
      <c r="BG318" s="4">
        <v>4</v>
      </c>
      <c r="BH318" s="4">
        <v>4</v>
      </c>
      <c r="BI318" s="4">
        <v>4</v>
      </c>
      <c r="BJ318" s="4">
        <v>3</v>
      </c>
      <c r="BK318" s="4">
        <v>5</v>
      </c>
      <c r="BL318" s="4">
        <v>3</v>
      </c>
      <c r="BM318" s="4">
        <v>3</v>
      </c>
      <c r="BN318" s="4">
        <v>4</v>
      </c>
      <c r="BO318" s="4">
        <v>4</v>
      </c>
      <c r="BP318" s="4">
        <v>4</v>
      </c>
      <c r="BQ318" s="4">
        <v>4</v>
      </c>
      <c r="BR318" s="4">
        <v>4</v>
      </c>
      <c r="BS318" s="4">
        <v>4</v>
      </c>
      <c r="BT318" s="4">
        <v>3</v>
      </c>
      <c r="BU318" s="4">
        <v>4</v>
      </c>
      <c r="BV318" s="4">
        <v>3</v>
      </c>
      <c r="BW318" s="4">
        <v>5</v>
      </c>
      <c r="BX318" s="4">
        <v>3</v>
      </c>
      <c r="BY318" s="4">
        <v>5</v>
      </c>
      <c r="BZ318" s="4">
        <v>4</v>
      </c>
      <c r="CA318" s="4">
        <v>5</v>
      </c>
      <c r="CB318" s="4">
        <v>5</v>
      </c>
    </row>
    <row r="319" spans="1:80" ht="14" x14ac:dyDescent="0.15">
      <c r="A319" s="20" t="str">
        <f t="shared" si="4"/>
        <v>FairnessWA[SQ013]</v>
      </c>
      <c r="B319" s="4" t="s">
        <v>883</v>
      </c>
      <c r="C319" s="4">
        <v>3</v>
      </c>
      <c r="D319" s="4">
        <v>5</v>
      </c>
      <c r="E319" s="4">
        <v>3</v>
      </c>
      <c r="F319" s="4">
        <v>3</v>
      </c>
      <c r="G319" s="4">
        <v>3</v>
      </c>
      <c r="H319" s="4">
        <v>5</v>
      </c>
      <c r="I319" s="4">
        <v>3</v>
      </c>
      <c r="J319" s="4">
        <v>4</v>
      </c>
      <c r="K319" s="4">
        <v>4</v>
      </c>
      <c r="L319" s="4">
        <v>5</v>
      </c>
      <c r="M319" s="4">
        <v>4</v>
      </c>
      <c r="N319" s="4">
        <v>5</v>
      </c>
      <c r="O319" s="4">
        <v>4</v>
      </c>
      <c r="P319" s="4">
        <v>3</v>
      </c>
      <c r="Q319" s="4">
        <v>4</v>
      </c>
      <c r="R319" s="4">
        <v>5</v>
      </c>
      <c r="S319" s="4">
        <v>4</v>
      </c>
      <c r="T319" s="4">
        <v>4</v>
      </c>
      <c r="U319" s="4">
        <v>4</v>
      </c>
      <c r="V319" s="4">
        <v>4</v>
      </c>
      <c r="W319" s="4">
        <v>2</v>
      </c>
      <c r="X319" s="4">
        <v>5</v>
      </c>
      <c r="Y319" s="4">
        <v>3</v>
      </c>
      <c r="Z319" s="4">
        <v>2</v>
      </c>
      <c r="AA319" s="4">
        <v>4</v>
      </c>
      <c r="AB319" s="4">
        <v>5</v>
      </c>
      <c r="AC319" s="4">
        <v>3</v>
      </c>
      <c r="AD319" s="4">
        <v>5</v>
      </c>
      <c r="AE319" s="4">
        <v>3</v>
      </c>
      <c r="AF319" s="4">
        <v>4</v>
      </c>
      <c r="AG319" s="4">
        <v>5</v>
      </c>
      <c r="AH319" s="4">
        <v>4</v>
      </c>
      <c r="AI319" s="4">
        <v>4</v>
      </c>
      <c r="AJ319" s="4">
        <v>4</v>
      </c>
      <c r="AK319" s="4">
        <v>4</v>
      </c>
      <c r="AL319" s="4">
        <v>4</v>
      </c>
      <c r="AM319" s="4">
        <v>4</v>
      </c>
      <c r="AN319" s="4">
        <v>2</v>
      </c>
      <c r="AO319" s="4">
        <v>5</v>
      </c>
      <c r="AP319" s="4">
        <v>3</v>
      </c>
      <c r="AQ319" s="4">
        <v>5</v>
      </c>
      <c r="AR319" s="4">
        <v>5</v>
      </c>
      <c r="AS319" s="4">
        <v>3</v>
      </c>
      <c r="AT319" s="4">
        <v>4</v>
      </c>
      <c r="AU319" s="4">
        <v>1</v>
      </c>
      <c r="AV319" s="4">
        <v>4</v>
      </c>
      <c r="AW319" s="4">
        <v>4</v>
      </c>
      <c r="AX319" s="4">
        <v>4</v>
      </c>
      <c r="AY319" s="4">
        <v>5</v>
      </c>
      <c r="AZ319" s="4">
        <v>3</v>
      </c>
      <c r="BA319" s="4">
        <v>5</v>
      </c>
      <c r="BB319" s="4">
        <v>4</v>
      </c>
      <c r="BC319" s="4">
        <v>3</v>
      </c>
      <c r="BD319" s="4">
        <v>2</v>
      </c>
      <c r="BE319" s="4">
        <v>3</v>
      </c>
      <c r="BF319" s="4">
        <v>4</v>
      </c>
      <c r="BG319" s="4">
        <v>4</v>
      </c>
      <c r="BH319" s="4">
        <v>4</v>
      </c>
      <c r="BI319" s="4">
        <v>3</v>
      </c>
      <c r="BJ319" s="4">
        <v>3</v>
      </c>
      <c r="BK319" s="4">
        <v>5</v>
      </c>
      <c r="BL319" s="4">
        <v>3</v>
      </c>
      <c r="BM319" s="4">
        <v>3</v>
      </c>
      <c r="BN319" s="4">
        <v>4</v>
      </c>
      <c r="BO319" s="4">
        <v>4</v>
      </c>
      <c r="BP319" s="4">
        <v>4</v>
      </c>
      <c r="BQ319" s="4">
        <v>5</v>
      </c>
      <c r="BR319" s="4">
        <v>3</v>
      </c>
      <c r="BS319" s="4">
        <v>4</v>
      </c>
      <c r="BT319" s="4">
        <v>4</v>
      </c>
      <c r="BU319" s="4">
        <v>5</v>
      </c>
      <c r="BV319" s="4">
        <v>4</v>
      </c>
      <c r="BW319" s="4">
        <v>5</v>
      </c>
      <c r="BX319" s="4">
        <v>3</v>
      </c>
      <c r="BY319" s="4">
        <v>4</v>
      </c>
      <c r="BZ319" s="4">
        <v>4</v>
      </c>
      <c r="CA319" s="4">
        <v>5</v>
      </c>
      <c r="CB319" s="4">
        <v>5</v>
      </c>
    </row>
    <row r="320" spans="1:80" ht="14" x14ac:dyDescent="0.15">
      <c r="A320" s="20" t="str">
        <f t="shared" si="4"/>
        <v>FairnessWA[SQ014]</v>
      </c>
      <c r="B320" s="4" t="s">
        <v>884</v>
      </c>
      <c r="C320" s="4">
        <v>3</v>
      </c>
      <c r="D320" s="4">
        <v>5</v>
      </c>
      <c r="E320" s="4">
        <v>3</v>
      </c>
      <c r="F320" s="4">
        <v>4</v>
      </c>
      <c r="G320" s="4">
        <v>2</v>
      </c>
      <c r="H320" s="4">
        <v>5</v>
      </c>
      <c r="I320" s="4">
        <v>3</v>
      </c>
      <c r="J320" s="4">
        <v>5</v>
      </c>
      <c r="K320" s="4">
        <v>4</v>
      </c>
      <c r="L320" s="4">
        <v>5</v>
      </c>
      <c r="M320" s="4">
        <v>4</v>
      </c>
      <c r="N320" s="4">
        <v>5</v>
      </c>
      <c r="O320" s="4">
        <v>4</v>
      </c>
      <c r="P320" s="4">
        <v>4</v>
      </c>
      <c r="Q320" s="4">
        <v>5</v>
      </c>
      <c r="R320" s="4">
        <v>5</v>
      </c>
      <c r="S320" s="4">
        <v>4</v>
      </c>
      <c r="T320" s="4">
        <v>4</v>
      </c>
      <c r="U320" s="4">
        <v>4</v>
      </c>
      <c r="V320" s="4">
        <v>4</v>
      </c>
      <c r="W320" s="4">
        <v>2</v>
      </c>
      <c r="X320" s="4">
        <v>5</v>
      </c>
      <c r="Y320" s="4">
        <v>3</v>
      </c>
      <c r="Z320" s="4">
        <v>3</v>
      </c>
      <c r="AA320" s="4">
        <v>4</v>
      </c>
      <c r="AB320" s="4">
        <v>5</v>
      </c>
      <c r="AC320" s="4">
        <v>3</v>
      </c>
      <c r="AD320" s="4">
        <v>5</v>
      </c>
      <c r="AE320" s="4">
        <v>4</v>
      </c>
      <c r="AF320" s="4">
        <v>4</v>
      </c>
      <c r="AG320" s="4">
        <v>5</v>
      </c>
      <c r="AH320" s="4">
        <v>4</v>
      </c>
      <c r="AI320" s="4">
        <v>4</v>
      </c>
      <c r="AJ320" s="4">
        <v>5</v>
      </c>
      <c r="AK320" s="4">
        <v>4</v>
      </c>
      <c r="AL320" s="4">
        <v>4</v>
      </c>
      <c r="AM320" s="4">
        <v>3</v>
      </c>
      <c r="AN320" s="4">
        <v>4</v>
      </c>
      <c r="AO320" s="4">
        <v>5</v>
      </c>
      <c r="AP320" s="4">
        <v>3</v>
      </c>
      <c r="AQ320" s="4">
        <v>5</v>
      </c>
      <c r="AR320" s="4">
        <v>5</v>
      </c>
      <c r="AS320" s="4">
        <v>3</v>
      </c>
      <c r="AT320" s="4">
        <v>4</v>
      </c>
      <c r="AU320" s="4">
        <v>2</v>
      </c>
      <c r="AV320" s="4">
        <v>4</v>
      </c>
      <c r="AW320" s="4">
        <v>4</v>
      </c>
      <c r="AX320" s="4">
        <v>4</v>
      </c>
      <c r="AY320" s="4">
        <v>5</v>
      </c>
      <c r="AZ320" s="4">
        <v>3</v>
      </c>
      <c r="BA320" s="4">
        <v>5</v>
      </c>
      <c r="BB320" s="4">
        <v>4</v>
      </c>
      <c r="BC320" s="4">
        <v>3</v>
      </c>
      <c r="BD320" s="4">
        <v>4</v>
      </c>
      <c r="BE320" s="4">
        <v>3</v>
      </c>
      <c r="BF320" s="4">
        <v>4</v>
      </c>
      <c r="BG320" s="4">
        <v>5</v>
      </c>
      <c r="BH320" s="4">
        <v>4</v>
      </c>
      <c r="BI320" s="4">
        <v>2</v>
      </c>
      <c r="BJ320" s="4">
        <v>4</v>
      </c>
      <c r="BK320" s="4">
        <v>5</v>
      </c>
      <c r="BL320" s="4">
        <v>4</v>
      </c>
      <c r="BM320" s="4">
        <v>3</v>
      </c>
      <c r="BN320" s="4">
        <v>4</v>
      </c>
      <c r="BO320" s="4">
        <v>4</v>
      </c>
      <c r="BP320" s="4">
        <v>4</v>
      </c>
      <c r="BQ320" s="4">
        <v>4</v>
      </c>
      <c r="BR320" s="4">
        <v>3</v>
      </c>
      <c r="BS320" s="4">
        <v>4</v>
      </c>
      <c r="BT320" s="4">
        <v>3</v>
      </c>
      <c r="BU320" s="4">
        <v>4</v>
      </c>
      <c r="BV320" s="4">
        <v>4</v>
      </c>
      <c r="BW320" s="4">
        <v>5</v>
      </c>
      <c r="BX320" s="4">
        <v>3</v>
      </c>
      <c r="BY320" s="4">
        <v>5</v>
      </c>
      <c r="BZ320" s="4">
        <v>4</v>
      </c>
      <c r="CA320" s="4">
        <v>5</v>
      </c>
      <c r="CB320" s="4">
        <v>5</v>
      </c>
    </row>
    <row r="321" spans="1:80" ht="14" x14ac:dyDescent="0.15">
      <c r="A321" s="20" t="str">
        <f t="shared" si="4"/>
        <v>FairnessWA[SQ015]</v>
      </c>
      <c r="B321" s="4" t="s">
        <v>885</v>
      </c>
      <c r="C321" s="4">
        <v>3</v>
      </c>
      <c r="D321" s="4">
        <v>5</v>
      </c>
      <c r="E321" s="4">
        <v>3</v>
      </c>
      <c r="F321" s="4">
        <v>3</v>
      </c>
      <c r="G321" s="4">
        <v>3</v>
      </c>
      <c r="H321" s="4">
        <v>5</v>
      </c>
      <c r="I321" s="4">
        <v>3</v>
      </c>
      <c r="J321" s="4">
        <v>5</v>
      </c>
      <c r="K321" s="4">
        <v>5</v>
      </c>
      <c r="L321" s="4">
        <v>5</v>
      </c>
      <c r="M321" s="4">
        <v>4</v>
      </c>
      <c r="N321" s="4">
        <v>5</v>
      </c>
      <c r="O321" s="4">
        <v>4</v>
      </c>
      <c r="P321" s="4">
        <v>4</v>
      </c>
      <c r="Q321" s="4">
        <v>5</v>
      </c>
      <c r="R321" s="4">
        <v>5</v>
      </c>
      <c r="S321" s="4">
        <v>4</v>
      </c>
      <c r="T321" s="4">
        <v>5</v>
      </c>
      <c r="U321" s="4">
        <v>4</v>
      </c>
      <c r="V321" s="4">
        <v>3</v>
      </c>
      <c r="W321" s="4">
        <v>2</v>
      </c>
      <c r="X321" s="4">
        <v>5</v>
      </c>
      <c r="Y321" s="4">
        <v>3</v>
      </c>
      <c r="Z321" s="4">
        <v>1</v>
      </c>
      <c r="AA321" s="4">
        <v>4</v>
      </c>
      <c r="AB321" s="4">
        <v>5</v>
      </c>
      <c r="AC321" s="4">
        <v>3</v>
      </c>
      <c r="AD321" s="4">
        <v>5</v>
      </c>
      <c r="AE321" s="4">
        <v>3</v>
      </c>
      <c r="AF321" s="4">
        <v>4</v>
      </c>
      <c r="AG321" s="4">
        <v>5</v>
      </c>
      <c r="AH321" s="4">
        <v>4</v>
      </c>
      <c r="AI321" s="4">
        <v>4</v>
      </c>
      <c r="AJ321" s="4">
        <v>4</v>
      </c>
      <c r="AK321" s="4">
        <v>5</v>
      </c>
      <c r="AL321" s="4">
        <v>5</v>
      </c>
      <c r="AM321" s="4">
        <v>4</v>
      </c>
      <c r="AN321" s="4">
        <v>3</v>
      </c>
      <c r="AO321" s="4">
        <v>5</v>
      </c>
      <c r="AP321" s="4">
        <v>3</v>
      </c>
      <c r="AQ321" s="4">
        <v>5</v>
      </c>
      <c r="AR321" s="4">
        <v>2</v>
      </c>
      <c r="AS321" s="4">
        <v>3</v>
      </c>
      <c r="AT321" s="4">
        <v>3</v>
      </c>
      <c r="AU321" s="4">
        <v>1</v>
      </c>
      <c r="AV321" s="4">
        <v>3</v>
      </c>
      <c r="AW321" s="4">
        <v>3</v>
      </c>
      <c r="AX321" s="4">
        <v>4</v>
      </c>
      <c r="AY321" s="4">
        <v>5</v>
      </c>
      <c r="AZ321" s="4">
        <v>3</v>
      </c>
      <c r="BA321" s="4">
        <v>4</v>
      </c>
      <c r="BB321" s="4">
        <v>5</v>
      </c>
      <c r="BC321" s="4">
        <v>3</v>
      </c>
      <c r="BD321" s="4">
        <v>2</v>
      </c>
      <c r="BE321" s="4">
        <v>3</v>
      </c>
      <c r="BF321" s="4">
        <v>4</v>
      </c>
      <c r="BG321" s="4">
        <v>4</v>
      </c>
      <c r="BH321" s="4">
        <v>4</v>
      </c>
      <c r="BI321" s="4">
        <v>3</v>
      </c>
      <c r="BJ321" s="4">
        <v>3</v>
      </c>
      <c r="BK321" s="4">
        <v>5</v>
      </c>
      <c r="BL321" s="4">
        <v>3</v>
      </c>
      <c r="BM321" s="4">
        <v>3</v>
      </c>
      <c r="BN321" s="4">
        <v>4</v>
      </c>
      <c r="BO321" s="4">
        <v>4</v>
      </c>
      <c r="BP321" s="4">
        <v>4</v>
      </c>
      <c r="BQ321" s="4">
        <v>4</v>
      </c>
      <c r="BR321" s="4">
        <v>4</v>
      </c>
      <c r="BS321" s="4">
        <v>4</v>
      </c>
      <c r="BT321" s="4">
        <v>3</v>
      </c>
      <c r="BU321" s="4">
        <v>3</v>
      </c>
      <c r="BV321" s="4">
        <v>3</v>
      </c>
      <c r="BW321" s="4">
        <v>5</v>
      </c>
      <c r="BX321" s="4">
        <v>2</v>
      </c>
      <c r="BY321" s="4">
        <v>5</v>
      </c>
      <c r="BZ321" s="4">
        <v>3</v>
      </c>
      <c r="CA321" s="4">
        <v>5</v>
      </c>
      <c r="CB321" s="4">
        <v>5</v>
      </c>
    </row>
    <row r="322" spans="1:80" ht="14" x14ac:dyDescent="0.15">
      <c r="A322" s="20" t="str">
        <f t="shared" si="4"/>
        <v>ZufriedenheitWA[SQ001]</v>
      </c>
      <c r="B322" s="4" t="s">
        <v>886</v>
      </c>
      <c r="C322" s="4">
        <v>3</v>
      </c>
      <c r="D322" s="4">
        <v>5</v>
      </c>
      <c r="E322" s="4">
        <v>4</v>
      </c>
      <c r="F322" s="4">
        <v>1</v>
      </c>
      <c r="G322" s="4">
        <v>4</v>
      </c>
      <c r="H322" s="4">
        <v>3</v>
      </c>
      <c r="I322" s="4">
        <v>3</v>
      </c>
      <c r="J322" s="4">
        <v>4</v>
      </c>
      <c r="K322" s="4">
        <v>2</v>
      </c>
      <c r="L322" s="4">
        <v>4</v>
      </c>
      <c r="M322" s="4">
        <v>2</v>
      </c>
      <c r="N322" s="4">
        <v>5</v>
      </c>
      <c r="O322" s="4">
        <v>4</v>
      </c>
      <c r="P322" s="4">
        <v>2</v>
      </c>
      <c r="Q322" s="4">
        <v>4</v>
      </c>
      <c r="R322" s="4">
        <v>2</v>
      </c>
      <c r="S322" s="4">
        <v>4</v>
      </c>
      <c r="T322" s="4">
        <v>4</v>
      </c>
      <c r="U322" s="4">
        <v>3</v>
      </c>
      <c r="V322" s="4">
        <v>4</v>
      </c>
      <c r="W322" s="4">
        <v>1</v>
      </c>
      <c r="X322" s="4">
        <v>5</v>
      </c>
      <c r="Y322" s="4">
        <v>1</v>
      </c>
      <c r="Z322" s="4">
        <v>1</v>
      </c>
      <c r="AA322" s="4">
        <v>2</v>
      </c>
      <c r="AB322" s="4">
        <v>5</v>
      </c>
      <c r="AC322" s="4">
        <v>3</v>
      </c>
      <c r="AD322" s="4">
        <v>4</v>
      </c>
      <c r="AE322" s="4">
        <v>3</v>
      </c>
      <c r="AF322" s="4">
        <v>4</v>
      </c>
      <c r="AG322" s="4">
        <v>5</v>
      </c>
      <c r="AH322" s="4">
        <v>4</v>
      </c>
      <c r="AI322" s="4">
        <v>2</v>
      </c>
      <c r="AJ322" s="4">
        <v>4</v>
      </c>
      <c r="AK322" s="4">
        <v>5</v>
      </c>
      <c r="AL322" s="4">
        <v>4</v>
      </c>
      <c r="AM322" s="4">
        <v>2</v>
      </c>
      <c r="AN322" s="4">
        <v>3</v>
      </c>
      <c r="AO322" s="4">
        <v>5</v>
      </c>
      <c r="AP322" s="4">
        <v>2</v>
      </c>
      <c r="AQ322" s="4">
        <v>4</v>
      </c>
      <c r="AR322" s="4">
        <v>4</v>
      </c>
      <c r="AS322" s="4">
        <v>1</v>
      </c>
      <c r="AT322" s="4">
        <v>2</v>
      </c>
      <c r="AU322" s="4">
        <v>1</v>
      </c>
      <c r="AV322" s="4">
        <v>4</v>
      </c>
      <c r="AW322" s="4">
        <v>2</v>
      </c>
      <c r="AX322" s="4">
        <v>4</v>
      </c>
      <c r="AY322" s="4">
        <v>4</v>
      </c>
      <c r="AZ322" s="4">
        <v>3</v>
      </c>
      <c r="BA322" s="4">
        <v>4</v>
      </c>
      <c r="BB322" s="4">
        <v>4</v>
      </c>
      <c r="BC322" s="4">
        <v>2</v>
      </c>
      <c r="BD322" s="4">
        <v>2</v>
      </c>
      <c r="BE322" s="4">
        <v>3</v>
      </c>
      <c r="BF322" s="4">
        <v>4</v>
      </c>
      <c r="BG322" s="4">
        <v>4</v>
      </c>
      <c r="BH322" s="4">
        <v>3</v>
      </c>
      <c r="BI322" s="4">
        <v>3</v>
      </c>
      <c r="BJ322" s="4">
        <v>3</v>
      </c>
      <c r="BK322" s="4">
        <v>5</v>
      </c>
      <c r="BL322" s="4">
        <v>3</v>
      </c>
      <c r="BM322" s="4">
        <v>2</v>
      </c>
      <c r="BN322" s="4">
        <v>4</v>
      </c>
      <c r="BO322" s="4">
        <v>3</v>
      </c>
      <c r="BP322" s="4">
        <v>3</v>
      </c>
      <c r="BQ322" s="4">
        <v>4</v>
      </c>
      <c r="BR322" s="4">
        <v>1</v>
      </c>
      <c r="BS322" s="4">
        <v>4</v>
      </c>
      <c r="BT322" s="4">
        <v>4</v>
      </c>
      <c r="BU322" s="4">
        <v>4</v>
      </c>
      <c r="BV322" s="4">
        <v>3</v>
      </c>
      <c r="BW322" s="4">
        <v>1</v>
      </c>
      <c r="BX322" s="4">
        <v>1</v>
      </c>
      <c r="BY322" s="4">
        <v>4</v>
      </c>
      <c r="BZ322" s="4">
        <v>1</v>
      </c>
      <c r="CA322" s="4">
        <v>5</v>
      </c>
      <c r="CB322" s="4">
        <v>5</v>
      </c>
    </row>
    <row r="323" spans="1:80" ht="14" x14ac:dyDescent="0.15">
      <c r="A323" s="20" t="str">
        <f t="shared" si="4"/>
        <v>ZufriedenheitWA[SQ002]</v>
      </c>
      <c r="B323" s="4" t="s">
        <v>887</v>
      </c>
      <c r="C323" s="4">
        <v>3</v>
      </c>
      <c r="D323" s="4">
        <v>5</v>
      </c>
      <c r="E323" s="4">
        <v>3</v>
      </c>
      <c r="F323" s="4">
        <v>1</v>
      </c>
      <c r="G323" s="4">
        <v>3</v>
      </c>
      <c r="H323" s="4">
        <v>1</v>
      </c>
      <c r="I323" s="4">
        <v>2</v>
      </c>
      <c r="J323" s="4">
        <v>2</v>
      </c>
      <c r="K323" s="4">
        <v>4</v>
      </c>
      <c r="L323" s="4">
        <v>4</v>
      </c>
      <c r="M323" s="4">
        <v>2</v>
      </c>
      <c r="N323" s="4">
        <v>5</v>
      </c>
      <c r="O323" s="4">
        <v>3</v>
      </c>
      <c r="P323" s="4">
        <v>2</v>
      </c>
      <c r="Q323" s="4">
        <v>3</v>
      </c>
      <c r="R323" s="4">
        <v>1</v>
      </c>
      <c r="S323" s="4">
        <v>4</v>
      </c>
      <c r="T323" s="4">
        <v>4</v>
      </c>
      <c r="U323" s="4">
        <v>3</v>
      </c>
      <c r="V323" s="4">
        <v>5</v>
      </c>
      <c r="W323" s="4">
        <v>2</v>
      </c>
      <c r="X323" s="4">
        <v>5</v>
      </c>
      <c r="Y323" s="4">
        <v>1</v>
      </c>
      <c r="Z323" s="4">
        <v>1</v>
      </c>
      <c r="AA323" s="4">
        <v>4</v>
      </c>
      <c r="AB323" s="4">
        <v>4</v>
      </c>
      <c r="AC323" s="4">
        <v>2</v>
      </c>
      <c r="AD323" s="4">
        <v>1</v>
      </c>
      <c r="AE323" s="4">
        <v>3</v>
      </c>
      <c r="AF323" s="4">
        <v>4</v>
      </c>
      <c r="AG323" s="4">
        <v>5</v>
      </c>
      <c r="AH323" s="4">
        <v>4</v>
      </c>
      <c r="AI323" s="4">
        <v>4</v>
      </c>
      <c r="AJ323" s="4">
        <v>5</v>
      </c>
      <c r="AK323" s="4">
        <v>4</v>
      </c>
      <c r="AL323" s="4">
        <v>4</v>
      </c>
      <c r="AM323" s="4">
        <v>2</v>
      </c>
      <c r="AN323" s="4">
        <v>4</v>
      </c>
      <c r="AO323" s="4">
        <v>5</v>
      </c>
      <c r="AP323" s="4">
        <v>3</v>
      </c>
      <c r="AQ323" s="4">
        <v>4</v>
      </c>
      <c r="AR323" s="4">
        <v>4</v>
      </c>
      <c r="AS323" s="4">
        <v>1</v>
      </c>
      <c r="AT323" s="4">
        <v>2</v>
      </c>
      <c r="AU323" s="4">
        <v>1</v>
      </c>
      <c r="AV323" s="4">
        <v>4</v>
      </c>
      <c r="AW323" s="4">
        <v>3</v>
      </c>
      <c r="AX323" s="4">
        <v>4</v>
      </c>
      <c r="AY323" s="4">
        <v>4</v>
      </c>
      <c r="AZ323" s="4">
        <v>3</v>
      </c>
      <c r="BA323" s="4">
        <v>4</v>
      </c>
      <c r="BB323" s="4">
        <v>4</v>
      </c>
      <c r="BC323" s="4">
        <v>3</v>
      </c>
      <c r="BD323" s="4">
        <v>2</v>
      </c>
      <c r="BE323" s="4">
        <v>2</v>
      </c>
      <c r="BF323" s="4">
        <v>3</v>
      </c>
      <c r="BG323" s="4">
        <v>5</v>
      </c>
      <c r="BH323" s="4">
        <v>3</v>
      </c>
      <c r="BI323" s="4">
        <v>3</v>
      </c>
      <c r="BJ323" s="4">
        <v>2</v>
      </c>
      <c r="BK323" s="4">
        <v>4</v>
      </c>
      <c r="BL323" s="4">
        <v>5</v>
      </c>
      <c r="BM323" s="4">
        <v>2</v>
      </c>
      <c r="BN323" s="4">
        <v>4</v>
      </c>
      <c r="BO323" s="4">
        <v>2</v>
      </c>
      <c r="BP323" s="4">
        <v>3</v>
      </c>
      <c r="BQ323" s="4">
        <v>3</v>
      </c>
      <c r="BR323" s="4">
        <v>1</v>
      </c>
      <c r="BS323" s="4">
        <v>4</v>
      </c>
      <c r="BT323" s="4">
        <v>4</v>
      </c>
      <c r="BU323" s="4">
        <v>5</v>
      </c>
      <c r="BV323" s="4">
        <v>2</v>
      </c>
      <c r="BW323" s="4">
        <v>1</v>
      </c>
      <c r="BX323" s="4">
        <v>1</v>
      </c>
      <c r="BY323" s="4">
        <v>4</v>
      </c>
      <c r="BZ323" s="4">
        <v>3</v>
      </c>
      <c r="CA323" s="4">
        <v>5</v>
      </c>
      <c r="CB323" s="4">
        <v>5</v>
      </c>
    </row>
    <row r="324" spans="1:80" ht="14" x14ac:dyDescent="0.15">
      <c r="A324" s="20" t="str">
        <f t="shared" si="4"/>
        <v>ZufriedenheitWA[SQ003]</v>
      </c>
      <c r="B324" s="4" t="s">
        <v>888</v>
      </c>
      <c r="C324" s="4">
        <v>3</v>
      </c>
      <c r="D324" s="4">
        <v>5</v>
      </c>
      <c r="E324" s="4">
        <v>3</v>
      </c>
      <c r="F324" s="4">
        <v>1</v>
      </c>
      <c r="G324" s="4">
        <v>4</v>
      </c>
      <c r="H324" s="4">
        <v>1</v>
      </c>
      <c r="I324" s="4">
        <v>2</v>
      </c>
      <c r="J324" s="4">
        <v>3</v>
      </c>
      <c r="K324" s="4">
        <v>3</v>
      </c>
      <c r="L324" s="4">
        <v>2</v>
      </c>
      <c r="M324" s="4">
        <v>3</v>
      </c>
      <c r="N324" s="4">
        <v>5</v>
      </c>
      <c r="O324" s="4">
        <v>3</v>
      </c>
      <c r="P324" s="4">
        <v>3</v>
      </c>
      <c r="Q324" s="4">
        <v>4</v>
      </c>
      <c r="R324" s="4">
        <v>2</v>
      </c>
      <c r="S324" s="4">
        <v>4</v>
      </c>
      <c r="T324" s="4">
        <v>3</v>
      </c>
      <c r="U324" s="4">
        <v>3</v>
      </c>
      <c r="V324" s="4">
        <v>4</v>
      </c>
      <c r="W324" s="4">
        <v>1</v>
      </c>
      <c r="X324" s="4">
        <v>5</v>
      </c>
      <c r="Y324" s="4">
        <v>1</v>
      </c>
      <c r="Z324" s="4">
        <v>1</v>
      </c>
      <c r="AA324" s="4">
        <v>2</v>
      </c>
      <c r="AB324" s="4">
        <v>5</v>
      </c>
      <c r="AC324" s="4">
        <v>2</v>
      </c>
      <c r="AD324" s="4">
        <v>2</v>
      </c>
      <c r="AE324" s="4">
        <v>3</v>
      </c>
      <c r="AF324" s="4">
        <v>4</v>
      </c>
      <c r="AG324" s="4">
        <v>5</v>
      </c>
      <c r="AH324" s="4">
        <v>4</v>
      </c>
      <c r="AI324" s="4">
        <v>2</v>
      </c>
      <c r="AJ324" s="4">
        <v>4</v>
      </c>
      <c r="AK324" s="4">
        <v>4</v>
      </c>
      <c r="AL324" s="4">
        <v>4</v>
      </c>
      <c r="AM324" s="4">
        <v>2</v>
      </c>
      <c r="AN324" s="4">
        <v>3</v>
      </c>
      <c r="AO324" s="4">
        <v>5</v>
      </c>
      <c r="AP324" s="4">
        <v>2</v>
      </c>
      <c r="AQ324" s="4">
        <v>4</v>
      </c>
      <c r="AR324" s="4">
        <v>3</v>
      </c>
      <c r="AS324" s="4">
        <v>1</v>
      </c>
      <c r="AT324" s="4">
        <v>1</v>
      </c>
      <c r="AU324" s="4">
        <v>1</v>
      </c>
      <c r="AV324" s="4">
        <v>4</v>
      </c>
      <c r="AW324" s="4">
        <v>3</v>
      </c>
      <c r="AX324" s="4">
        <v>4</v>
      </c>
      <c r="AY324" s="4">
        <v>4</v>
      </c>
      <c r="AZ324" s="4">
        <v>3</v>
      </c>
      <c r="BA324" s="4">
        <v>5</v>
      </c>
      <c r="BB324" s="4">
        <v>4</v>
      </c>
      <c r="BC324" s="4">
        <v>2</v>
      </c>
      <c r="BD324" s="4">
        <v>2</v>
      </c>
      <c r="BE324" s="4">
        <v>2</v>
      </c>
      <c r="BF324" s="4">
        <v>3</v>
      </c>
      <c r="BG324" s="4">
        <v>4</v>
      </c>
      <c r="BH324" s="4">
        <v>2</v>
      </c>
      <c r="BI324" s="4">
        <v>2</v>
      </c>
      <c r="BJ324" s="4">
        <v>2</v>
      </c>
      <c r="BK324" s="4">
        <v>4</v>
      </c>
      <c r="BL324" s="4">
        <v>4</v>
      </c>
      <c r="BM324" s="4">
        <v>2</v>
      </c>
      <c r="BN324" s="4">
        <v>4</v>
      </c>
      <c r="BO324" s="4">
        <v>3</v>
      </c>
      <c r="BP324" s="4">
        <v>3</v>
      </c>
      <c r="BQ324" s="4">
        <v>3</v>
      </c>
      <c r="BR324" s="4">
        <v>1</v>
      </c>
      <c r="BS324" s="4">
        <v>4</v>
      </c>
      <c r="BT324" s="4">
        <v>4</v>
      </c>
      <c r="BU324" s="4">
        <v>4</v>
      </c>
      <c r="BV324" s="4">
        <v>2</v>
      </c>
      <c r="BW324" s="4">
        <v>1</v>
      </c>
      <c r="BX324" s="4">
        <v>1</v>
      </c>
      <c r="BY324" s="4">
        <v>4</v>
      </c>
      <c r="BZ324" s="4">
        <v>2</v>
      </c>
      <c r="CA324" s="4">
        <v>5</v>
      </c>
      <c r="CB324" s="4">
        <v>5</v>
      </c>
    </row>
    <row r="325" spans="1:80" ht="14" x14ac:dyDescent="0.15">
      <c r="A325" s="20" t="str">
        <f t="shared" si="4"/>
        <v>ZufriedenheitWA[SQ004]</v>
      </c>
      <c r="B325" s="4" t="s">
        <v>889</v>
      </c>
      <c r="C325" s="4">
        <v>3</v>
      </c>
      <c r="D325" s="4">
        <v>5</v>
      </c>
      <c r="E325" s="4">
        <v>3</v>
      </c>
      <c r="F325" s="4">
        <v>1</v>
      </c>
      <c r="G325" s="4">
        <v>3</v>
      </c>
      <c r="H325" s="4">
        <v>2</v>
      </c>
      <c r="I325" s="4">
        <v>2</v>
      </c>
      <c r="J325" s="4">
        <v>2</v>
      </c>
      <c r="K325" s="4">
        <v>4</v>
      </c>
      <c r="L325" s="4">
        <v>3</v>
      </c>
      <c r="M325" s="4">
        <v>2</v>
      </c>
      <c r="N325" s="4">
        <v>5</v>
      </c>
      <c r="O325" s="4">
        <v>3</v>
      </c>
      <c r="P325" s="4">
        <v>2</v>
      </c>
      <c r="Q325" s="4">
        <v>3</v>
      </c>
      <c r="R325" s="4">
        <v>1</v>
      </c>
      <c r="S325" s="4">
        <v>5</v>
      </c>
      <c r="T325" s="4">
        <v>3</v>
      </c>
      <c r="U325" s="4">
        <v>3</v>
      </c>
      <c r="V325" s="4">
        <v>5</v>
      </c>
      <c r="W325" s="4">
        <v>2</v>
      </c>
      <c r="X325" s="4">
        <v>4</v>
      </c>
      <c r="Y325" s="4">
        <v>1</v>
      </c>
      <c r="Z325" s="4">
        <v>1</v>
      </c>
      <c r="AA325" s="4">
        <v>3</v>
      </c>
      <c r="AB325" s="4">
        <v>3</v>
      </c>
      <c r="AC325" s="4">
        <v>2</v>
      </c>
      <c r="AD325" s="4">
        <v>2</v>
      </c>
      <c r="AE325" s="4">
        <v>3</v>
      </c>
      <c r="AF325" s="4">
        <v>3</v>
      </c>
      <c r="AG325" s="4">
        <v>4</v>
      </c>
      <c r="AH325" s="4">
        <v>4</v>
      </c>
      <c r="AI325" s="4">
        <v>3</v>
      </c>
      <c r="AJ325" s="4">
        <v>5</v>
      </c>
      <c r="AK325" s="4">
        <v>3</v>
      </c>
      <c r="AL325" s="4">
        <v>3</v>
      </c>
      <c r="AM325" s="4">
        <v>1</v>
      </c>
      <c r="AN325" s="4">
        <v>3</v>
      </c>
      <c r="AO325" s="4">
        <v>4</v>
      </c>
      <c r="AP325" s="4">
        <v>2</v>
      </c>
      <c r="AQ325" s="4">
        <v>4</v>
      </c>
      <c r="AR325" s="4">
        <v>3</v>
      </c>
      <c r="AS325" s="4">
        <v>1</v>
      </c>
      <c r="AT325" s="4">
        <v>1</v>
      </c>
      <c r="AU325" s="4">
        <v>1</v>
      </c>
      <c r="AV325" s="4">
        <v>3</v>
      </c>
      <c r="AW325" s="4">
        <v>3</v>
      </c>
      <c r="AX325" s="4">
        <v>3</v>
      </c>
      <c r="AY325" s="4">
        <v>4</v>
      </c>
      <c r="AZ325" s="4">
        <v>3</v>
      </c>
      <c r="BA325" s="4">
        <v>5</v>
      </c>
      <c r="BB325" s="4">
        <v>3</v>
      </c>
      <c r="BC325" s="4">
        <v>2</v>
      </c>
      <c r="BD325" s="4">
        <v>2</v>
      </c>
      <c r="BE325" s="4">
        <v>2</v>
      </c>
      <c r="BF325" s="4">
        <v>3</v>
      </c>
      <c r="BG325" s="4">
        <v>4</v>
      </c>
      <c r="BH325" s="4">
        <v>2</v>
      </c>
      <c r="BI325" s="4">
        <v>3</v>
      </c>
      <c r="BJ325" s="4">
        <v>2</v>
      </c>
      <c r="BK325" s="4">
        <v>4</v>
      </c>
      <c r="BL325" s="4">
        <v>4</v>
      </c>
      <c r="BM325" s="4">
        <v>3</v>
      </c>
      <c r="BN325" s="4">
        <v>4</v>
      </c>
      <c r="BO325" s="4">
        <v>4</v>
      </c>
      <c r="BP325" s="4">
        <v>3</v>
      </c>
      <c r="BQ325" s="4">
        <v>2</v>
      </c>
      <c r="BR325" s="4">
        <v>2</v>
      </c>
      <c r="BS325" s="4">
        <v>3</v>
      </c>
      <c r="BT325" s="4">
        <v>3</v>
      </c>
      <c r="BU325" s="4">
        <v>3</v>
      </c>
      <c r="BV325" s="4">
        <v>2</v>
      </c>
      <c r="BW325" s="4">
        <v>1</v>
      </c>
      <c r="BX325" s="4">
        <v>1</v>
      </c>
      <c r="BY325" s="4">
        <v>4</v>
      </c>
      <c r="BZ325" s="4">
        <v>3</v>
      </c>
      <c r="CA325" s="4">
        <v>4</v>
      </c>
      <c r="CB325" s="4">
        <v>5</v>
      </c>
    </row>
    <row r="326" spans="1:80" ht="14" x14ac:dyDescent="0.15">
      <c r="A326" s="20" t="str">
        <f t="shared" ref="A326:A389" si="5">LEFT(B326,(FIND(" ",B326,1)-2))</f>
        <v>ZufriedenheitWA[SQ005]</v>
      </c>
      <c r="B326" s="4" t="s">
        <v>890</v>
      </c>
      <c r="C326" s="4">
        <v>3</v>
      </c>
      <c r="D326" s="4">
        <v>5</v>
      </c>
      <c r="E326" s="4">
        <v>4</v>
      </c>
      <c r="F326" s="4">
        <v>1</v>
      </c>
      <c r="G326" s="4">
        <v>3</v>
      </c>
      <c r="H326" s="4">
        <v>2</v>
      </c>
      <c r="I326" s="4">
        <v>2</v>
      </c>
      <c r="J326" s="4">
        <v>2</v>
      </c>
      <c r="K326" s="4">
        <v>3</v>
      </c>
      <c r="L326" s="4">
        <v>3</v>
      </c>
      <c r="M326" s="4">
        <v>2</v>
      </c>
      <c r="N326" s="4">
        <v>5</v>
      </c>
      <c r="O326" s="4">
        <v>3</v>
      </c>
      <c r="P326" s="4">
        <v>2</v>
      </c>
      <c r="Q326" s="4">
        <v>4</v>
      </c>
      <c r="R326" s="4">
        <v>1</v>
      </c>
      <c r="S326" s="4">
        <v>4</v>
      </c>
      <c r="T326" s="4">
        <v>4</v>
      </c>
      <c r="U326" s="4">
        <v>3</v>
      </c>
      <c r="V326" s="4">
        <v>4</v>
      </c>
      <c r="W326" s="4">
        <v>1</v>
      </c>
      <c r="X326" s="4">
        <v>4</v>
      </c>
      <c r="Y326" s="4">
        <v>1</v>
      </c>
      <c r="Z326" s="4">
        <v>1</v>
      </c>
      <c r="AA326" s="4">
        <v>3</v>
      </c>
      <c r="AB326" s="4">
        <v>4</v>
      </c>
      <c r="AC326" s="4">
        <v>4</v>
      </c>
      <c r="AD326" s="4">
        <v>2</v>
      </c>
      <c r="AE326" s="4">
        <v>3</v>
      </c>
      <c r="AF326" s="4">
        <v>3</v>
      </c>
      <c r="AG326" s="4">
        <v>5</v>
      </c>
      <c r="AH326" s="4">
        <v>3</v>
      </c>
      <c r="AI326" s="4">
        <v>3</v>
      </c>
      <c r="AJ326" s="4">
        <v>4</v>
      </c>
      <c r="AK326" s="4">
        <v>4</v>
      </c>
      <c r="AL326" s="4">
        <v>4</v>
      </c>
      <c r="AM326" s="4">
        <v>2</v>
      </c>
      <c r="AN326" s="4">
        <v>3</v>
      </c>
      <c r="AO326" s="4">
        <v>4</v>
      </c>
      <c r="AP326" s="4">
        <v>3</v>
      </c>
      <c r="AQ326" s="4">
        <v>4</v>
      </c>
      <c r="AR326" s="4">
        <v>5</v>
      </c>
      <c r="AS326" s="4">
        <v>1</v>
      </c>
      <c r="AT326" s="4">
        <v>2</v>
      </c>
      <c r="AU326" s="4">
        <v>1</v>
      </c>
      <c r="AV326" s="4">
        <v>4</v>
      </c>
      <c r="AW326" s="4">
        <v>3</v>
      </c>
      <c r="AX326" s="4">
        <v>4</v>
      </c>
      <c r="AY326" s="4">
        <v>4</v>
      </c>
      <c r="AZ326" s="4">
        <v>3</v>
      </c>
      <c r="BA326" s="4">
        <v>5</v>
      </c>
      <c r="BB326" s="4">
        <v>4</v>
      </c>
      <c r="BC326" s="4">
        <v>3</v>
      </c>
      <c r="BD326" s="4">
        <v>2</v>
      </c>
      <c r="BE326" s="4">
        <v>2</v>
      </c>
      <c r="BF326" s="4">
        <v>3</v>
      </c>
      <c r="BG326" s="4">
        <v>4</v>
      </c>
      <c r="BH326" s="4">
        <v>3</v>
      </c>
      <c r="BI326" s="4">
        <v>3</v>
      </c>
      <c r="BJ326" s="4">
        <v>2</v>
      </c>
      <c r="BK326" s="4">
        <v>4</v>
      </c>
      <c r="BL326" s="4">
        <v>5</v>
      </c>
      <c r="BM326" s="4">
        <v>2</v>
      </c>
      <c r="BN326" s="4">
        <v>4</v>
      </c>
      <c r="BO326" s="4">
        <v>3</v>
      </c>
      <c r="BP326" s="4">
        <v>3</v>
      </c>
      <c r="BQ326" s="4">
        <v>3</v>
      </c>
      <c r="BR326" s="4">
        <v>2</v>
      </c>
      <c r="BS326" s="4">
        <v>3</v>
      </c>
      <c r="BT326" s="4">
        <v>4</v>
      </c>
      <c r="BU326" s="4">
        <v>5</v>
      </c>
      <c r="BV326" s="4">
        <v>2</v>
      </c>
      <c r="BW326" s="4">
        <v>1</v>
      </c>
      <c r="BX326" s="4">
        <v>1</v>
      </c>
      <c r="BY326" s="4">
        <v>4</v>
      </c>
      <c r="BZ326" s="4">
        <v>1</v>
      </c>
      <c r="CA326" s="4">
        <v>5</v>
      </c>
      <c r="CB326" s="4">
        <v>5</v>
      </c>
    </row>
    <row r="327" spans="1:80" ht="14" x14ac:dyDescent="0.15">
      <c r="A327" s="20" t="str">
        <f t="shared" si="5"/>
        <v>ServiceQualityWA[SQ001]</v>
      </c>
      <c r="B327" s="4" t="s">
        <v>891</v>
      </c>
      <c r="C327" s="4">
        <v>3</v>
      </c>
      <c r="D327" s="4">
        <v>5</v>
      </c>
      <c r="E327" s="4">
        <v>4</v>
      </c>
      <c r="F327" s="4">
        <v>1</v>
      </c>
      <c r="G327" s="4">
        <v>3</v>
      </c>
      <c r="H327" s="4">
        <v>5</v>
      </c>
      <c r="I327" s="4">
        <v>3</v>
      </c>
      <c r="J327" s="4">
        <v>3</v>
      </c>
      <c r="K327" s="4">
        <v>5</v>
      </c>
      <c r="L327" s="4">
        <v>5</v>
      </c>
      <c r="M327" s="4">
        <v>3</v>
      </c>
      <c r="N327" s="4">
        <v>5</v>
      </c>
      <c r="O327" s="4">
        <v>4</v>
      </c>
      <c r="P327" s="4">
        <v>3</v>
      </c>
      <c r="Q327" s="4">
        <v>4</v>
      </c>
      <c r="R327" s="4">
        <v>4</v>
      </c>
      <c r="S327" s="4">
        <v>4</v>
      </c>
      <c r="T327" s="4">
        <v>4</v>
      </c>
      <c r="U327" s="4">
        <v>2</v>
      </c>
      <c r="V327" s="4">
        <v>4</v>
      </c>
      <c r="W327" s="4">
        <v>2</v>
      </c>
      <c r="X327" s="4">
        <v>4</v>
      </c>
      <c r="Y327" s="4">
        <v>2</v>
      </c>
      <c r="Z327" s="4">
        <v>1</v>
      </c>
      <c r="AA327" s="4">
        <v>4</v>
      </c>
      <c r="AB327" s="4">
        <v>5</v>
      </c>
      <c r="AC327" s="4">
        <v>4</v>
      </c>
      <c r="AD327" s="4">
        <v>4</v>
      </c>
      <c r="AE327" s="4">
        <v>3</v>
      </c>
      <c r="AF327" s="4">
        <v>4</v>
      </c>
      <c r="AG327" s="4">
        <v>5</v>
      </c>
      <c r="AH327" s="4">
        <v>4</v>
      </c>
      <c r="AI327" s="4">
        <v>3</v>
      </c>
      <c r="AJ327" s="4">
        <v>4</v>
      </c>
      <c r="AK327" s="4">
        <v>4</v>
      </c>
      <c r="AL327" s="4">
        <v>5</v>
      </c>
      <c r="AM327" s="4">
        <v>4</v>
      </c>
      <c r="AN327" s="4">
        <v>3</v>
      </c>
      <c r="AO327" s="4">
        <v>5</v>
      </c>
      <c r="AP327" s="4">
        <v>4</v>
      </c>
      <c r="AQ327" s="4">
        <v>5</v>
      </c>
      <c r="AR327" s="4">
        <v>5</v>
      </c>
      <c r="AS327" s="4">
        <v>3</v>
      </c>
      <c r="AT327" s="4">
        <v>3</v>
      </c>
      <c r="AU327" s="4">
        <v>1</v>
      </c>
      <c r="AV327" s="4">
        <v>3</v>
      </c>
      <c r="AW327" s="4">
        <v>3</v>
      </c>
      <c r="AX327" s="4">
        <v>4</v>
      </c>
      <c r="AY327" s="4">
        <v>5</v>
      </c>
      <c r="AZ327" s="4">
        <v>3</v>
      </c>
      <c r="BA327" s="4">
        <v>4</v>
      </c>
      <c r="BB327" s="4">
        <v>5</v>
      </c>
      <c r="BC327" s="4">
        <v>3</v>
      </c>
      <c r="BD327" s="4">
        <v>3</v>
      </c>
      <c r="BE327" s="4">
        <v>3</v>
      </c>
      <c r="BF327" s="4">
        <v>4</v>
      </c>
      <c r="BG327" s="4">
        <v>4</v>
      </c>
      <c r="BH327" s="4">
        <v>3</v>
      </c>
      <c r="BI327" s="4">
        <v>3</v>
      </c>
      <c r="BJ327" s="4">
        <v>3</v>
      </c>
      <c r="BK327" s="4">
        <v>5</v>
      </c>
      <c r="BL327" s="4">
        <v>5</v>
      </c>
      <c r="BM327" s="4">
        <v>2</v>
      </c>
      <c r="BN327" s="4">
        <v>4</v>
      </c>
      <c r="BO327" s="4">
        <v>4</v>
      </c>
      <c r="BP327" s="4">
        <v>3</v>
      </c>
      <c r="BQ327" s="4">
        <v>3</v>
      </c>
      <c r="BR327" s="4">
        <v>4</v>
      </c>
      <c r="BS327" s="4">
        <v>4</v>
      </c>
      <c r="BT327" s="4">
        <v>4</v>
      </c>
      <c r="BU327" s="4">
        <v>4</v>
      </c>
      <c r="BV327" s="4">
        <v>2</v>
      </c>
      <c r="BW327" s="4">
        <v>3</v>
      </c>
      <c r="BX327" s="4">
        <v>1</v>
      </c>
      <c r="BY327" s="4">
        <v>5</v>
      </c>
      <c r="BZ327" s="4">
        <v>4</v>
      </c>
      <c r="CA327" s="4">
        <v>5</v>
      </c>
      <c r="CB327" s="4">
        <v>5</v>
      </c>
    </row>
    <row r="328" spans="1:80" ht="14" x14ac:dyDescent="0.15">
      <c r="A328" s="20" t="str">
        <f t="shared" si="5"/>
        <v>ServiceQualityWA[SQ002]</v>
      </c>
      <c r="B328" s="4" t="s">
        <v>892</v>
      </c>
      <c r="C328" s="4">
        <v>3</v>
      </c>
      <c r="D328" s="4">
        <v>5</v>
      </c>
      <c r="E328" s="4">
        <v>4</v>
      </c>
      <c r="F328" s="4">
        <v>3</v>
      </c>
      <c r="G328" s="4">
        <v>4</v>
      </c>
      <c r="H328" s="4">
        <v>5</v>
      </c>
      <c r="I328" s="4">
        <v>3</v>
      </c>
      <c r="J328" s="4">
        <v>4</v>
      </c>
      <c r="K328" s="4">
        <v>4</v>
      </c>
      <c r="L328" s="4">
        <v>5</v>
      </c>
      <c r="M328" s="4">
        <v>5</v>
      </c>
      <c r="N328" s="4">
        <v>5</v>
      </c>
      <c r="O328" s="4">
        <v>5</v>
      </c>
      <c r="P328" s="4">
        <v>4</v>
      </c>
      <c r="Q328" s="4">
        <v>5</v>
      </c>
      <c r="R328" s="4">
        <v>5</v>
      </c>
      <c r="S328" s="4">
        <v>4</v>
      </c>
      <c r="T328" s="4">
        <v>4</v>
      </c>
      <c r="U328" s="4">
        <v>5</v>
      </c>
      <c r="V328" s="4">
        <v>5</v>
      </c>
      <c r="W328" s="4">
        <v>5</v>
      </c>
      <c r="X328" s="4">
        <v>5</v>
      </c>
      <c r="Y328" s="4">
        <v>3</v>
      </c>
      <c r="Z328" s="4">
        <v>2</v>
      </c>
      <c r="AA328" s="4">
        <v>4</v>
      </c>
      <c r="AB328" s="4">
        <v>5</v>
      </c>
      <c r="AC328" s="4">
        <v>4</v>
      </c>
      <c r="AD328" s="4">
        <v>5</v>
      </c>
      <c r="AE328" s="4">
        <v>4</v>
      </c>
      <c r="AF328" s="4">
        <v>4</v>
      </c>
      <c r="AG328" s="4">
        <v>5</v>
      </c>
      <c r="AH328" s="4">
        <v>5</v>
      </c>
      <c r="AI328" s="4">
        <v>5</v>
      </c>
      <c r="AJ328" s="4">
        <v>5</v>
      </c>
      <c r="AK328" s="4">
        <v>5</v>
      </c>
      <c r="AL328" s="4">
        <v>5</v>
      </c>
      <c r="AM328" s="4">
        <v>3</v>
      </c>
      <c r="AN328" s="4">
        <v>4</v>
      </c>
      <c r="AO328" s="4">
        <v>5</v>
      </c>
      <c r="AP328" s="4">
        <v>5</v>
      </c>
      <c r="AQ328" s="4">
        <v>5</v>
      </c>
      <c r="AR328" s="4">
        <v>5</v>
      </c>
      <c r="AS328" s="4">
        <v>3</v>
      </c>
      <c r="AT328" s="4">
        <v>4</v>
      </c>
      <c r="AU328" s="4">
        <v>2</v>
      </c>
      <c r="AV328" s="4">
        <v>4</v>
      </c>
      <c r="AW328" s="4">
        <v>5</v>
      </c>
      <c r="AX328" s="4">
        <v>4</v>
      </c>
      <c r="AY328" s="4">
        <v>5</v>
      </c>
      <c r="AZ328" s="4">
        <v>3</v>
      </c>
      <c r="BA328" s="4">
        <v>5</v>
      </c>
      <c r="BB328" s="4">
        <v>5</v>
      </c>
      <c r="BC328" s="4">
        <v>5</v>
      </c>
      <c r="BD328" s="4">
        <v>5</v>
      </c>
      <c r="BE328" s="4">
        <v>3</v>
      </c>
      <c r="BF328" s="4">
        <v>4</v>
      </c>
      <c r="BG328" s="4">
        <v>5</v>
      </c>
      <c r="BH328" s="4">
        <v>3</v>
      </c>
      <c r="BI328" s="4">
        <v>4</v>
      </c>
      <c r="BJ328" s="4">
        <v>4</v>
      </c>
      <c r="BK328" s="4">
        <v>5</v>
      </c>
      <c r="BL328" s="4">
        <v>5</v>
      </c>
      <c r="BM328" s="4">
        <v>4</v>
      </c>
      <c r="BN328" s="4">
        <v>4</v>
      </c>
      <c r="BO328" s="4">
        <v>5</v>
      </c>
      <c r="BP328" s="4">
        <v>4</v>
      </c>
      <c r="BQ328" s="4">
        <v>4</v>
      </c>
      <c r="BR328" s="4">
        <v>5</v>
      </c>
      <c r="BS328" s="4">
        <v>4</v>
      </c>
      <c r="BT328" s="4">
        <v>4</v>
      </c>
      <c r="BU328" s="4">
        <v>5</v>
      </c>
      <c r="BV328" s="4">
        <v>5</v>
      </c>
      <c r="BW328" s="4">
        <v>5</v>
      </c>
      <c r="BX328" s="4">
        <v>5</v>
      </c>
      <c r="BY328" s="4">
        <v>5</v>
      </c>
      <c r="BZ328" s="4">
        <v>5</v>
      </c>
      <c r="CA328" s="4">
        <v>5</v>
      </c>
      <c r="CB328" s="4">
        <v>5</v>
      </c>
    </row>
    <row r="329" spans="1:80" ht="14" x14ac:dyDescent="0.15">
      <c r="A329" s="20" t="str">
        <f t="shared" si="5"/>
        <v>ServiceQualityWA[SQ003]</v>
      </c>
      <c r="B329" s="4" t="s">
        <v>893</v>
      </c>
      <c r="C329" s="4">
        <v>3</v>
      </c>
      <c r="D329" s="4">
        <v>5</v>
      </c>
      <c r="E329" s="4">
        <v>4</v>
      </c>
      <c r="F329" s="4">
        <v>3</v>
      </c>
      <c r="G329" s="4">
        <v>3</v>
      </c>
      <c r="H329" s="4">
        <v>5</v>
      </c>
      <c r="I329" s="4">
        <v>3</v>
      </c>
      <c r="J329" s="4">
        <v>5</v>
      </c>
      <c r="K329" s="4">
        <v>3</v>
      </c>
      <c r="L329" s="4">
        <v>5</v>
      </c>
      <c r="M329" s="4">
        <v>4</v>
      </c>
      <c r="N329" s="4">
        <v>5</v>
      </c>
      <c r="O329" s="4">
        <v>4</v>
      </c>
      <c r="P329" s="4">
        <v>3</v>
      </c>
      <c r="Q329" s="4">
        <v>5</v>
      </c>
      <c r="R329" s="4">
        <v>5</v>
      </c>
      <c r="S329" s="4">
        <v>5</v>
      </c>
      <c r="T329" s="4">
        <v>4</v>
      </c>
      <c r="U329" s="4">
        <v>4</v>
      </c>
      <c r="V329" s="4">
        <v>4</v>
      </c>
      <c r="W329" s="4">
        <v>4</v>
      </c>
      <c r="X329" s="4">
        <v>5</v>
      </c>
      <c r="Y329" s="4">
        <v>3</v>
      </c>
      <c r="Z329" s="4">
        <v>3</v>
      </c>
      <c r="AA329" s="4">
        <v>4</v>
      </c>
      <c r="AB329" s="4">
        <v>5</v>
      </c>
      <c r="AC329" s="4">
        <v>4</v>
      </c>
      <c r="AD329" s="4">
        <v>4</v>
      </c>
      <c r="AE329" s="4">
        <v>4</v>
      </c>
      <c r="AF329" s="4">
        <v>4</v>
      </c>
      <c r="AG329" s="4">
        <v>5</v>
      </c>
      <c r="AH329" s="4">
        <v>4</v>
      </c>
      <c r="AI329" s="4">
        <v>4</v>
      </c>
      <c r="AJ329" s="4">
        <v>5</v>
      </c>
      <c r="AK329" s="4">
        <v>5</v>
      </c>
      <c r="AL329" s="4">
        <v>5</v>
      </c>
      <c r="AM329" s="4">
        <v>3</v>
      </c>
      <c r="AN329" s="4">
        <v>4</v>
      </c>
      <c r="AO329" s="4">
        <v>5</v>
      </c>
      <c r="AP329" s="4">
        <v>5</v>
      </c>
      <c r="AQ329" s="4">
        <v>5</v>
      </c>
      <c r="AR329" s="4">
        <v>5</v>
      </c>
      <c r="AS329" s="4">
        <v>3</v>
      </c>
      <c r="AT329" s="4">
        <v>2</v>
      </c>
      <c r="AU329" s="4">
        <v>2</v>
      </c>
      <c r="AV329" s="4">
        <v>4</v>
      </c>
      <c r="AW329" s="4">
        <v>4</v>
      </c>
      <c r="AX329" s="4">
        <v>4</v>
      </c>
      <c r="AY329" s="4">
        <v>5</v>
      </c>
      <c r="AZ329" s="4">
        <v>3</v>
      </c>
      <c r="BA329" s="4">
        <v>5</v>
      </c>
      <c r="BB329" s="4">
        <v>4</v>
      </c>
      <c r="BC329" s="4">
        <v>4</v>
      </c>
      <c r="BD329" s="4">
        <v>5</v>
      </c>
      <c r="BE329" s="4">
        <v>3</v>
      </c>
      <c r="BF329" s="4">
        <v>4</v>
      </c>
      <c r="BG329" s="4">
        <v>4</v>
      </c>
      <c r="BH329" s="4">
        <v>1</v>
      </c>
      <c r="BI329" s="4">
        <v>3</v>
      </c>
      <c r="BJ329" s="4">
        <v>4</v>
      </c>
      <c r="BK329" s="4">
        <v>5</v>
      </c>
      <c r="BL329" s="4">
        <v>5</v>
      </c>
      <c r="BM329" s="4">
        <v>3</v>
      </c>
      <c r="BN329" s="4">
        <v>4</v>
      </c>
      <c r="BO329" s="4">
        <v>5</v>
      </c>
      <c r="BP329" s="4">
        <v>3</v>
      </c>
      <c r="BQ329" s="4">
        <v>4</v>
      </c>
      <c r="BR329" s="4">
        <v>4</v>
      </c>
      <c r="BS329" s="4">
        <v>3</v>
      </c>
      <c r="BT329" s="4">
        <v>4</v>
      </c>
      <c r="BU329" s="4">
        <v>4</v>
      </c>
      <c r="BV329" s="4">
        <v>3</v>
      </c>
      <c r="BW329" s="4">
        <v>4</v>
      </c>
      <c r="BX329" s="4">
        <v>4</v>
      </c>
      <c r="BY329" s="4">
        <v>5</v>
      </c>
      <c r="BZ329" s="4">
        <v>4</v>
      </c>
      <c r="CA329" s="4">
        <v>5</v>
      </c>
      <c r="CB329" s="4">
        <v>5</v>
      </c>
    </row>
    <row r="330" spans="1:80" ht="14" x14ac:dyDescent="0.15">
      <c r="A330" s="20" t="str">
        <f t="shared" si="5"/>
        <v>ServiceQualityWA[SQ004]</v>
      </c>
      <c r="B330" s="4" t="s">
        <v>894</v>
      </c>
      <c r="C330" s="4">
        <v>3</v>
      </c>
      <c r="D330" s="4">
        <v>5</v>
      </c>
      <c r="E330" s="4">
        <v>3</v>
      </c>
      <c r="F330" s="4">
        <v>1</v>
      </c>
      <c r="G330" s="4">
        <v>3</v>
      </c>
      <c r="H330" s="4">
        <v>4</v>
      </c>
      <c r="I330" s="4">
        <v>2</v>
      </c>
      <c r="J330" s="4">
        <v>3</v>
      </c>
      <c r="K330" s="4">
        <v>4</v>
      </c>
      <c r="L330" s="4">
        <v>2</v>
      </c>
      <c r="M330" s="4">
        <v>2</v>
      </c>
      <c r="N330" s="4">
        <v>5</v>
      </c>
      <c r="O330" s="4">
        <v>4</v>
      </c>
      <c r="P330" s="4">
        <v>3</v>
      </c>
      <c r="Q330" s="4">
        <v>4</v>
      </c>
      <c r="R330" s="4">
        <v>5</v>
      </c>
      <c r="S330" s="4">
        <v>4</v>
      </c>
      <c r="T330" s="4">
        <v>3</v>
      </c>
      <c r="U330" s="4">
        <v>3</v>
      </c>
      <c r="V330" s="4">
        <v>3</v>
      </c>
      <c r="W330" s="4">
        <v>2</v>
      </c>
      <c r="X330" s="4">
        <v>4</v>
      </c>
      <c r="Y330" s="4">
        <v>3</v>
      </c>
      <c r="Z330" s="4">
        <v>1</v>
      </c>
      <c r="AA330" s="4">
        <v>2</v>
      </c>
      <c r="AB330" s="4">
        <v>4</v>
      </c>
      <c r="AC330" s="4">
        <v>4</v>
      </c>
      <c r="AD330" s="4">
        <v>4</v>
      </c>
      <c r="AE330" s="4">
        <v>3</v>
      </c>
      <c r="AF330" s="4">
        <v>3</v>
      </c>
      <c r="AG330" s="4">
        <v>5</v>
      </c>
      <c r="AH330" s="4">
        <v>3</v>
      </c>
      <c r="AI330" s="4">
        <v>3</v>
      </c>
      <c r="AJ330" s="4">
        <v>4</v>
      </c>
      <c r="AK330" s="4">
        <v>4</v>
      </c>
      <c r="AL330" s="4">
        <v>4</v>
      </c>
      <c r="AM330" s="4">
        <v>2</v>
      </c>
      <c r="AN330" s="4">
        <v>3</v>
      </c>
      <c r="AO330" s="4">
        <v>3</v>
      </c>
      <c r="AP330" s="4">
        <v>2</v>
      </c>
      <c r="AQ330" s="4">
        <v>4</v>
      </c>
      <c r="AR330" s="4">
        <v>4</v>
      </c>
      <c r="AS330" s="4">
        <v>3</v>
      </c>
      <c r="AT330" s="4">
        <v>2</v>
      </c>
      <c r="AU330" s="4">
        <v>2</v>
      </c>
      <c r="AV330" s="4">
        <v>3</v>
      </c>
      <c r="AW330" s="4">
        <v>3</v>
      </c>
      <c r="AX330" s="4">
        <v>3</v>
      </c>
      <c r="AY330" s="4">
        <v>4</v>
      </c>
      <c r="AZ330" s="4">
        <v>3</v>
      </c>
      <c r="BA330" s="4">
        <v>5</v>
      </c>
      <c r="BB330" s="4">
        <v>4</v>
      </c>
      <c r="BC330" s="4">
        <v>3</v>
      </c>
      <c r="BD330" s="4">
        <v>3</v>
      </c>
      <c r="BE330" s="4">
        <v>2</v>
      </c>
      <c r="BF330" s="4">
        <v>3</v>
      </c>
      <c r="BG330" s="4">
        <v>4</v>
      </c>
      <c r="BH330" s="4">
        <v>3</v>
      </c>
      <c r="BI330" s="4">
        <v>3</v>
      </c>
      <c r="BJ330" s="4">
        <v>3</v>
      </c>
      <c r="BK330" s="4">
        <v>4</v>
      </c>
      <c r="BL330" s="4">
        <v>4</v>
      </c>
      <c r="BM330" s="4">
        <v>4</v>
      </c>
      <c r="BN330" s="4">
        <v>4</v>
      </c>
      <c r="BO330" s="4">
        <v>3</v>
      </c>
      <c r="BP330" s="4">
        <v>3</v>
      </c>
      <c r="BQ330" s="4">
        <v>3</v>
      </c>
      <c r="BR330" s="4">
        <v>4</v>
      </c>
      <c r="BS330" s="4">
        <v>3</v>
      </c>
      <c r="BT330" s="4">
        <v>3</v>
      </c>
      <c r="BU330" s="4">
        <v>3</v>
      </c>
      <c r="BV330" s="4">
        <v>3</v>
      </c>
      <c r="BW330" s="4">
        <v>4</v>
      </c>
      <c r="BX330" s="4">
        <v>3</v>
      </c>
      <c r="BY330" s="4">
        <v>4</v>
      </c>
      <c r="BZ330" s="4">
        <v>1</v>
      </c>
      <c r="CA330" s="4">
        <v>5</v>
      </c>
      <c r="CB330" s="4">
        <v>5</v>
      </c>
    </row>
    <row r="331" spans="1:80" ht="14" x14ac:dyDescent="0.15">
      <c r="A331" s="20" t="str">
        <f t="shared" si="5"/>
        <v>ServiceQualityWA[SQ005]</v>
      </c>
      <c r="B331" s="4" t="s">
        <v>895</v>
      </c>
      <c r="C331" s="4">
        <v>3</v>
      </c>
      <c r="D331" s="4">
        <v>5</v>
      </c>
      <c r="E331" s="4">
        <v>3</v>
      </c>
      <c r="F331" s="4">
        <v>4</v>
      </c>
      <c r="G331" s="4">
        <v>3</v>
      </c>
      <c r="H331" s="4">
        <v>3</v>
      </c>
      <c r="I331" s="4">
        <v>3</v>
      </c>
      <c r="J331" s="4">
        <v>5</v>
      </c>
      <c r="K331" s="4">
        <v>4</v>
      </c>
      <c r="L331" s="4">
        <v>3</v>
      </c>
      <c r="M331" s="4">
        <v>4</v>
      </c>
      <c r="N331" s="4">
        <v>5</v>
      </c>
      <c r="O331" s="4">
        <v>3</v>
      </c>
      <c r="P331" s="4">
        <v>4</v>
      </c>
      <c r="Q331" s="4">
        <v>5</v>
      </c>
      <c r="R331" s="4">
        <v>5</v>
      </c>
      <c r="S331" s="4">
        <v>5</v>
      </c>
      <c r="T331" s="4">
        <v>3</v>
      </c>
      <c r="U331" s="4">
        <v>3</v>
      </c>
      <c r="V331" s="4">
        <v>4</v>
      </c>
      <c r="W331" s="4">
        <v>1</v>
      </c>
      <c r="X331" s="4">
        <v>4</v>
      </c>
      <c r="Y331" s="4">
        <v>3</v>
      </c>
      <c r="Z331" s="4">
        <v>2</v>
      </c>
      <c r="AA331" s="4">
        <v>3</v>
      </c>
      <c r="AB331" s="4">
        <v>5</v>
      </c>
      <c r="AC331" s="4">
        <v>4</v>
      </c>
      <c r="AD331" s="4">
        <v>4</v>
      </c>
      <c r="AE331" s="4">
        <v>4</v>
      </c>
      <c r="AF331" s="4">
        <v>4</v>
      </c>
      <c r="AG331" s="4">
        <v>5</v>
      </c>
      <c r="AH331" s="4">
        <v>4</v>
      </c>
      <c r="AI331" s="4">
        <v>3</v>
      </c>
      <c r="AJ331" s="4">
        <v>3</v>
      </c>
      <c r="AK331" s="4">
        <v>4</v>
      </c>
      <c r="AL331" s="4">
        <v>5</v>
      </c>
      <c r="AM331" s="4">
        <v>4</v>
      </c>
      <c r="AN331" s="4">
        <v>3</v>
      </c>
      <c r="AO331" s="4">
        <v>4</v>
      </c>
      <c r="AP331" s="4">
        <v>3</v>
      </c>
      <c r="AQ331" s="4">
        <v>5</v>
      </c>
      <c r="AR331" s="4">
        <v>4</v>
      </c>
      <c r="AS331" s="4">
        <v>3</v>
      </c>
      <c r="AT331" s="4">
        <v>2</v>
      </c>
      <c r="AU331" s="4">
        <v>2</v>
      </c>
      <c r="AV331" s="4">
        <v>4</v>
      </c>
      <c r="AW331" s="4">
        <v>5</v>
      </c>
      <c r="AX331" s="4">
        <v>3</v>
      </c>
      <c r="AY331" s="4">
        <v>4</v>
      </c>
      <c r="AZ331" s="4">
        <v>3</v>
      </c>
      <c r="BA331" s="4">
        <v>5</v>
      </c>
      <c r="BB331" s="4">
        <v>5</v>
      </c>
      <c r="BC331" s="4">
        <v>4</v>
      </c>
      <c r="BD331" s="4">
        <v>3</v>
      </c>
      <c r="BE331" s="4">
        <v>2</v>
      </c>
      <c r="BF331" s="4">
        <v>5</v>
      </c>
      <c r="BG331" s="4">
        <v>4</v>
      </c>
      <c r="BH331" s="4">
        <v>4</v>
      </c>
      <c r="BI331" s="4">
        <v>4</v>
      </c>
      <c r="BJ331" s="4">
        <v>3</v>
      </c>
      <c r="BK331" s="4">
        <v>5</v>
      </c>
      <c r="BL331" s="4">
        <v>5</v>
      </c>
      <c r="BM331" s="4">
        <v>2</v>
      </c>
      <c r="BN331" s="4">
        <v>4</v>
      </c>
      <c r="BO331" s="4">
        <v>4</v>
      </c>
      <c r="BP331" s="4">
        <v>3</v>
      </c>
      <c r="BQ331" s="4">
        <v>2</v>
      </c>
      <c r="BR331" s="4">
        <v>4</v>
      </c>
      <c r="BS331" s="4">
        <v>3</v>
      </c>
      <c r="BT331" s="4">
        <v>4</v>
      </c>
      <c r="BU331" s="4">
        <v>3</v>
      </c>
      <c r="BV331" s="4">
        <v>2</v>
      </c>
      <c r="BW331" s="4">
        <v>3</v>
      </c>
      <c r="BX331" s="4">
        <v>2</v>
      </c>
      <c r="BY331" s="4">
        <v>4</v>
      </c>
      <c r="BZ331" s="4">
        <v>5</v>
      </c>
      <c r="CA331" s="4">
        <v>5</v>
      </c>
      <c r="CB331" s="4">
        <v>5</v>
      </c>
    </row>
    <row r="332" spans="1:80" ht="14" x14ac:dyDescent="0.15">
      <c r="A332" s="20" t="str">
        <f t="shared" si="5"/>
        <v>KundenorientierungWA[SQ001]</v>
      </c>
      <c r="B332" s="4" t="s">
        <v>896</v>
      </c>
      <c r="C332" s="4">
        <v>3</v>
      </c>
      <c r="D332" s="4">
        <v>5</v>
      </c>
      <c r="E332" s="4">
        <v>4</v>
      </c>
      <c r="F332" s="4">
        <v>2</v>
      </c>
      <c r="G332" s="4">
        <v>3</v>
      </c>
      <c r="H332" s="4">
        <v>5</v>
      </c>
      <c r="I332" s="4">
        <v>3</v>
      </c>
      <c r="J332" s="4">
        <v>4</v>
      </c>
      <c r="K332" s="4">
        <v>4</v>
      </c>
      <c r="L332" s="4">
        <v>5</v>
      </c>
      <c r="M332" s="4">
        <v>4</v>
      </c>
      <c r="N332" s="4">
        <v>5</v>
      </c>
      <c r="O332" s="4">
        <v>5</v>
      </c>
      <c r="P332" s="4">
        <v>4</v>
      </c>
      <c r="Q332" s="4">
        <v>5</v>
      </c>
      <c r="R332" s="4">
        <v>5</v>
      </c>
      <c r="S332" s="4">
        <v>4</v>
      </c>
      <c r="T332" s="4">
        <v>4</v>
      </c>
      <c r="U332" s="4">
        <v>4</v>
      </c>
      <c r="V332" s="4">
        <v>4</v>
      </c>
      <c r="W332" s="4">
        <v>2</v>
      </c>
      <c r="X332" s="4">
        <v>5</v>
      </c>
      <c r="Y332" s="4">
        <v>4</v>
      </c>
      <c r="Z332" s="4">
        <v>3</v>
      </c>
      <c r="AA332" s="4">
        <v>4</v>
      </c>
      <c r="AB332" s="4">
        <v>5</v>
      </c>
      <c r="AC332" s="4">
        <v>4</v>
      </c>
      <c r="AD332" s="4">
        <v>5</v>
      </c>
      <c r="AE332" s="4">
        <v>4</v>
      </c>
      <c r="AF332" s="4">
        <v>4</v>
      </c>
      <c r="AG332" s="4">
        <v>5</v>
      </c>
      <c r="AH332" s="4">
        <v>4</v>
      </c>
      <c r="AI332" s="4">
        <v>4</v>
      </c>
      <c r="AJ332" s="4">
        <v>5</v>
      </c>
      <c r="AK332" s="4">
        <v>4</v>
      </c>
      <c r="AL332" s="4">
        <v>5</v>
      </c>
      <c r="AM332" s="4">
        <v>3</v>
      </c>
      <c r="AN332" s="4">
        <v>4</v>
      </c>
      <c r="AO332" s="4">
        <v>5</v>
      </c>
      <c r="AP332" s="4">
        <v>4</v>
      </c>
      <c r="AQ332" s="4">
        <v>5</v>
      </c>
      <c r="AR332" s="4">
        <v>4</v>
      </c>
      <c r="AS332" s="4">
        <v>3</v>
      </c>
      <c r="AT332" s="4">
        <v>2</v>
      </c>
      <c r="AU332" s="4">
        <v>3</v>
      </c>
      <c r="AV332" s="4">
        <v>4</v>
      </c>
      <c r="AW332" s="4">
        <v>5</v>
      </c>
      <c r="AX332" s="4">
        <v>4</v>
      </c>
      <c r="AY332" s="4">
        <v>5</v>
      </c>
      <c r="AZ332" s="4">
        <v>3</v>
      </c>
      <c r="BA332" s="4">
        <v>4</v>
      </c>
      <c r="BB332" s="4">
        <v>4</v>
      </c>
      <c r="BC332" s="4">
        <v>4</v>
      </c>
      <c r="BD332" s="4">
        <v>4</v>
      </c>
      <c r="BE332" s="4">
        <v>4</v>
      </c>
      <c r="BF332" s="4">
        <v>5</v>
      </c>
      <c r="BG332" s="4">
        <v>4</v>
      </c>
      <c r="BH332" s="4">
        <v>4</v>
      </c>
      <c r="BI332" s="4">
        <v>4</v>
      </c>
      <c r="BJ332" s="4">
        <v>4</v>
      </c>
      <c r="BK332" s="4">
        <v>5</v>
      </c>
      <c r="BL332" s="4">
        <v>4</v>
      </c>
      <c r="BM332" s="4">
        <v>2</v>
      </c>
      <c r="BN332" s="4">
        <v>4</v>
      </c>
      <c r="BO332" s="4">
        <v>4</v>
      </c>
      <c r="BP332" s="4">
        <v>4</v>
      </c>
      <c r="BQ332" s="4">
        <v>4</v>
      </c>
      <c r="BR332" s="4">
        <v>4</v>
      </c>
      <c r="BS332" s="4">
        <v>3</v>
      </c>
      <c r="BT332" s="4">
        <v>4</v>
      </c>
      <c r="BU332" s="4">
        <v>4</v>
      </c>
      <c r="BV332" s="4">
        <v>4</v>
      </c>
      <c r="BW332" s="4">
        <v>4</v>
      </c>
      <c r="BX332" s="4">
        <v>1</v>
      </c>
      <c r="BY332" s="4">
        <v>5</v>
      </c>
      <c r="BZ332" s="4">
        <v>5</v>
      </c>
      <c r="CA332" s="4">
        <v>5</v>
      </c>
      <c r="CB332" s="4">
        <v>5</v>
      </c>
    </row>
    <row r="333" spans="1:80" ht="14" x14ac:dyDescent="0.15">
      <c r="A333" s="20" t="str">
        <f t="shared" si="5"/>
        <v>KundenorientierungWA[SQ002]</v>
      </c>
      <c r="B333" s="4" t="s">
        <v>897</v>
      </c>
      <c r="C333" s="4">
        <v>3</v>
      </c>
      <c r="D333" s="4">
        <v>5</v>
      </c>
      <c r="E333" s="4">
        <v>3</v>
      </c>
      <c r="F333" s="4">
        <v>1</v>
      </c>
      <c r="G333" s="4">
        <v>3</v>
      </c>
      <c r="H333" s="4">
        <v>5</v>
      </c>
      <c r="I333" s="4">
        <v>3</v>
      </c>
      <c r="J333" s="4">
        <v>3</v>
      </c>
      <c r="K333" s="4">
        <v>4</v>
      </c>
      <c r="L333" s="4">
        <v>3</v>
      </c>
      <c r="M333" s="4">
        <v>2</v>
      </c>
      <c r="N333" s="4">
        <v>5</v>
      </c>
      <c r="O333" s="4">
        <v>4</v>
      </c>
      <c r="P333" s="4">
        <v>3</v>
      </c>
      <c r="Q333" s="4">
        <v>4</v>
      </c>
      <c r="R333" s="4">
        <v>5</v>
      </c>
      <c r="S333" s="4">
        <v>4</v>
      </c>
      <c r="T333" s="4">
        <v>3</v>
      </c>
      <c r="U333" s="4">
        <v>3</v>
      </c>
      <c r="V333" s="4">
        <v>3</v>
      </c>
      <c r="W333" s="4">
        <v>1</v>
      </c>
      <c r="X333" s="4">
        <v>4</v>
      </c>
      <c r="Y333" s="4">
        <v>4</v>
      </c>
      <c r="Z333" s="4">
        <v>3</v>
      </c>
      <c r="AA333" s="4">
        <v>3</v>
      </c>
      <c r="AB333" s="4">
        <v>4</v>
      </c>
      <c r="AC333" s="4">
        <v>4</v>
      </c>
      <c r="AD333" s="4">
        <v>4</v>
      </c>
      <c r="AE333" s="4">
        <v>3</v>
      </c>
      <c r="AF333" s="4">
        <v>4</v>
      </c>
      <c r="AG333" s="4">
        <v>5</v>
      </c>
      <c r="AH333" s="4">
        <v>4</v>
      </c>
      <c r="AI333" s="4">
        <v>3</v>
      </c>
      <c r="AJ333" s="4">
        <v>4</v>
      </c>
      <c r="AK333" s="4">
        <v>4</v>
      </c>
      <c r="AL333" s="4">
        <v>4</v>
      </c>
      <c r="AM333" s="4">
        <v>1</v>
      </c>
      <c r="AN333" s="4">
        <v>3</v>
      </c>
      <c r="AO333" s="4">
        <v>3</v>
      </c>
      <c r="AP333" s="4">
        <v>3</v>
      </c>
      <c r="AQ333" s="4">
        <v>4</v>
      </c>
      <c r="AR333" s="4">
        <v>5</v>
      </c>
      <c r="AS333" s="4">
        <v>2</v>
      </c>
      <c r="AT333" s="4">
        <v>2</v>
      </c>
      <c r="AU333" s="4">
        <v>3</v>
      </c>
      <c r="AV333" s="4">
        <v>3</v>
      </c>
      <c r="AW333" s="4">
        <v>3</v>
      </c>
      <c r="AX333" s="4">
        <v>3</v>
      </c>
      <c r="AY333" s="4">
        <v>4</v>
      </c>
      <c r="AZ333" s="4">
        <v>3</v>
      </c>
      <c r="BA333" s="4">
        <v>5</v>
      </c>
      <c r="BB333" s="4">
        <v>4</v>
      </c>
      <c r="BC333" s="4">
        <v>4</v>
      </c>
      <c r="BD333" s="4">
        <v>3</v>
      </c>
      <c r="BE333" s="4">
        <v>3</v>
      </c>
      <c r="BF333" s="4">
        <v>4</v>
      </c>
      <c r="BG333" s="4">
        <v>5</v>
      </c>
      <c r="BH333" s="4">
        <v>4</v>
      </c>
      <c r="BI333" s="4">
        <v>3</v>
      </c>
      <c r="BJ333" s="4">
        <v>3</v>
      </c>
      <c r="BK333" s="4">
        <v>4</v>
      </c>
      <c r="BL333" s="4">
        <v>4</v>
      </c>
      <c r="BM333" s="4">
        <v>3</v>
      </c>
      <c r="BN333" s="4">
        <v>4</v>
      </c>
      <c r="BO333" s="4">
        <v>3</v>
      </c>
      <c r="BP333" s="4">
        <v>4</v>
      </c>
      <c r="BQ333" s="4">
        <v>3</v>
      </c>
      <c r="BR333" s="4">
        <v>4</v>
      </c>
      <c r="BS333" s="4">
        <v>3</v>
      </c>
      <c r="BT333" s="4">
        <v>3</v>
      </c>
      <c r="BU333" s="4">
        <v>4</v>
      </c>
      <c r="BV333" s="4">
        <v>4</v>
      </c>
      <c r="BW333" s="4">
        <v>4</v>
      </c>
      <c r="BX333" s="4">
        <v>2</v>
      </c>
      <c r="BY333" s="4">
        <v>4</v>
      </c>
      <c r="BZ333" s="4">
        <v>1</v>
      </c>
      <c r="CA333" s="4">
        <v>5</v>
      </c>
      <c r="CB333" s="4">
        <v>5</v>
      </c>
    </row>
    <row r="334" spans="1:80" ht="14" x14ac:dyDescent="0.15">
      <c r="A334" s="20" t="str">
        <f t="shared" si="5"/>
        <v>KundenorientierungWA[SQ003]</v>
      </c>
      <c r="B334" s="4" t="s">
        <v>898</v>
      </c>
      <c r="C334" s="4">
        <v>3</v>
      </c>
      <c r="D334" s="4">
        <v>5</v>
      </c>
      <c r="E334" s="4">
        <v>3</v>
      </c>
      <c r="F334" s="4">
        <v>5</v>
      </c>
      <c r="G334" s="4">
        <v>3</v>
      </c>
      <c r="H334" s="4">
        <v>5</v>
      </c>
      <c r="I334" s="4">
        <v>3</v>
      </c>
      <c r="J334" s="4">
        <v>4</v>
      </c>
      <c r="K334" s="4">
        <v>4</v>
      </c>
      <c r="L334" s="4">
        <v>4</v>
      </c>
      <c r="M334" s="4">
        <v>4</v>
      </c>
      <c r="N334" s="4">
        <v>5</v>
      </c>
      <c r="O334" s="4">
        <v>4</v>
      </c>
      <c r="P334" s="4">
        <v>4</v>
      </c>
      <c r="Q334" s="4">
        <v>5</v>
      </c>
      <c r="R334" s="4">
        <v>5</v>
      </c>
      <c r="S334" s="4">
        <v>4</v>
      </c>
      <c r="T334" s="4">
        <v>4</v>
      </c>
      <c r="U334" s="4">
        <v>4</v>
      </c>
      <c r="V334" s="4">
        <v>4</v>
      </c>
      <c r="W334" s="4">
        <v>2</v>
      </c>
      <c r="X334" s="4">
        <v>5</v>
      </c>
      <c r="Y334" s="4">
        <v>4</v>
      </c>
      <c r="Z334" s="4">
        <v>4</v>
      </c>
      <c r="AA334" s="4">
        <v>4</v>
      </c>
      <c r="AB334" s="4">
        <v>4</v>
      </c>
      <c r="AC334" s="4">
        <v>4</v>
      </c>
      <c r="AD334" s="4">
        <v>4</v>
      </c>
      <c r="AE334" s="4">
        <v>3</v>
      </c>
      <c r="AF334" s="4">
        <v>5</v>
      </c>
      <c r="AG334" s="4">
        <v>5</v>
      </c>
      <c r="AH334" s="4">
        <v>4</v>
      </c>
      <c r="AI334" s="4">
        <v>4</v>
      </c>
      <c r="AJ334" s="4">
        <v>5</v>
      </c>
      <c r="AK334" s="4">
        <v>4</v>
      </c>
      <c r="AL334" s="4">
        <v>4</v>
      </c>
      <c r="AM334" s="4">
        <v>2</v>
      </c>
      <c r="AN334" s="4">
        <v>4</v>
      </c>
      <c r="AO334" s="4">
        <v>4</v>
      </c>
      <c r="AP334" s="4">
        <v>3</v>
      </c>
      <c r="AQ334" s="4">
        <v>4</v>
      </c>
      <c r="AR334" s="4">
        <v>4</v>
      </c>
      <c r="AS334" s="4">
        <v>3</v>
      </c>
      <c r="AT334" s="4">
        <v>2</v>
      </c>
      <c r="AU334" s="4">
        <v>2</v>
      </c>
      <c r="AV334" s="4">
        <v>4</v>
      </c>
      <c r="AW334" s="4">
        <v>4</v>
      </c>
      <c r="AX334" s="4">
        <v>4</v>
      </c>
      <c r="AY334" s="4">
        <v>5</v>
      </c>
      <c r="AZ334" s="4">
        <v>3</v>
      </c>
      <c r="BA334" s="4">
        <v>5</v>
      </c>
      <c r="BB334" s="4">
        <v>4</v>
      </c>
      <c r="BC334" s="4">
        <v>4</v>
      </c>
      <c r="BD334" s="4">
        <v>4</v>
      </c>
      <c r="BE334" s="4">
        <v>3</v>
      </c>
      <c r="BF334" s="4">
        <v>5</v>
      </c>
      <c r="BG334" s="4">
        <v>5</v>
      </c>
      <c r="BH334" s="4">
        <v>4</v>
      </c>
      <c r="BI334" s="4">
        <v>3</v>
      </c>
      <c r="BJ334" s="4">
        <v>4</v>
      </c>
      <c r="BK334" s="4">
        <v>5</v>
      </c>
      <c r="BL334" s="4">
        <v>4</v>
      </c>
      <c r="BM334" s="4">
        <v>2</v>
      </c>
      <c r="BN334" s="4">
        <v>4</v>
      </c>
      <c r="BO334" s="4">
        <v>4</v>
      </c>
      <c r="BP334" s="4">
        <v>3</v>
      </c>
      <c r="BQ334" s="4">
        <v>3</v>
      </c>
      <c r="BR334" s="4">
        <v>4</v>
      </c>
      <c r="BS334" s="4">
        <v>3</v>
      </c>
      <c r="BT334" s="4">
        <v>4</v>
      </c>
      <c r="BU334" s="4">
        <v>5</v>
      </c>
      <c r="BV334" s="4">
        <v>3</v>
      </c>
      <c r="BW334" s="4">
        <v>5</v>
      </c>
      <c r="BX334" s="4">
        <v>2</v>
      </c>
      <c r="BY334" s="4">
        <v>5</v>
      </c>
      <c r="BZ334" s="4">
        <v>4</v>
      </c>
      <c r="CA334" s="4">
        <v>5</v>
      </c>
      <c r="CB334" s="4">
        <v>5</v>
      </c>
    </row>
    <row r="335" spans="1:80" ht="14" x14ac:dyDescent="0.15">
      <c r="A335" s="20" t="str">
        <f t="shared" si="5"/>
        <v>KundenorientierungWA[SQ004]</v>
      </c>
      <c r="B335" s="4" t="s">
        <v>899</v>
      </c>
      <c r="C335" s="4">
        <v>3</v>
      </c>
      <c r="D335" s="4">
        <v>5</v>
      </c>
      <c r="E335" s="4">
        <v>3</v>
      </c>
      <c r="F335" s="4">
        <v>3</v>
      </c>
      <c r="G335" s="4">
        <v>3</v>
      </c>
      <c r="H335" s="4">
        <v>5</v>
      </c>
      <c r="I335" s="4">
        <v>3</v>
      </c>
      <c r="J335" s="4">
        <v>3</v>
      </c>
      <c r="K335" s="4">
        <v>4</v>
      </c>
      <c r="L335" s="4">
        <v>3</v>
      </c>
      <c r="M335" s="4">
        <v>4</v>
      </c>
      <c r="N335" s="4">
        <v>5</v>
      </c>
      <c r="O335" s="4">
        <v>3</v>
      </c>
      <c r="P335" s="4">
        <v>4</v>
      </c>
      <c r="Q335" s="4">
        <v>4</v>
      </c>
      <c r="R335" s="4">
        <v>5</v>
      </c>
      <c r="S335" s="4">
        <v>5</v>
      </c>
      <c r="T335" s="4">
        <v>4</v>
      </c>
      <c r="U335" s="4">
        <v>3</v>
      </c>
      <c r="V335" s="4">
        <v>4</v>
      </c>
      <c r="W335" s="4">
        <v>1</v>
      </c>
      <c r="X335" s="4">
        <v>5</v>
      </c>
      <c r="Y335" s="4">
        <v>4</v>
      </c>
      <c r="Z335" s="4">
        <v>1</v>
      </c>
      <c r="AA335" s="4">
        <v>3</v>
      </c>
      <c r="AB335" s="4">
        <v>4</v>
      </c>
      <c r="AC335" s="4">
        <v>4</v>
      </c>
      <c r="AD335" s="4">
        <v>4</v>
      </c>
      <c r="AE335" s="4">
        <v>4</v>
      </c>
      <c r="AF335" s="4">
        <v>4</v>
      </c>
      <c r="AG335" s="4">
        <v>5</v>
      </c>
      <c r="AH335" s="4">
        <v>3</v>
      </c>
      <c r="AI335" s="4">
        <v>4</v>
      </c>
      <c r="AJ335" s="4">
        <v>4</v>
      </c>
      <c r="AK335" s="4">
        <v>4</v>
      </c>
      <c r="AL335" s="4">
        <v>4</v>
      </c>
      <c r="AM335" s="4">
        <v>4</v>
      </c>
      <c r="AN335" s="4">
        <v>3</v>
      </c>
      <c r="AO335" s="4">
        <v>5</v>
      </c>
      <c r="AP335" s="4">
        <v>3</v>
      </c>
      <c r="AQ335" s="4">
        <v>5</v>
      </c>
      <c r="AR335" s="4">
        <v>4</v>
      </c>
      <c r="AS335" s="4">
        <v>3</v>
      </c>
      <c r="AT335" s="4">
        <v>1</v>
      </c>
      <c r="AU335" s="4">
        <v>2</v>
      </c>
      <c r="AV335" s="4">
        <v>4</v>
      </c>
      <c r="AW335" s="4">
        <v>5</v>
      </c>
      <c r="AX335" s="4">
        <v>4</v>
      </c>
      <c r="AY335" s="4">
        <v>5</v>
      </c>
      <c r="AZ335" s="4">
        <v>3</v>
      </c>
      <c r="BA335" s="4">
        <v>5</v>
      </c>
      <c r="BB335" s="4">
        <v>4</v>
      </c>
      <c r="BC335" s="4">
        <v>4</v>
      </c>
      <c r="BD335" s="4">
        <v>2</v>
      </c>
      <c r="BE335" s="4">
        <v>2</v>
      </c>
      <c r="BF335" s="4">
        <v>5</v>
      </c>
      <c r="BG335" s="4">
        <v>4</v>
      </c>
      <c r="BH335" s="4">
        <v>4</v>
      </c>
      <c r="BI335" s="4">
        <v>4</v>
      </c>
      <c r="BJ335" s="4">
        <v>4</v>
      </c>
      <c r="BK335" s="4">
        <v>4</v>
      </c>
      <c r="BL335" s="4">
        <v>5</v>
      </c>
      <c r="BM335" s="4">
        <v>3</v>
      </c>
      <c r="BN335" s="4">
        <v>4</v>
      </c>
      <c r="BO335" s="4">
        <v>3</v>
      </c>
      <c r="BP335" s="4">
        <v>4</v>
      </c>
      <c r="BQ335" s="4">
        <v>3</v>
      </c>
      <c r="BR335" s="4">
        <v>4</v>
      </c>
      <c r="BS335" s="4">
        <v>3</v>
      </c>
      <c r="BT335" s="4">
        <v>4</v>
      </c>
      <c r="BU335" s="4">
        <v>4</v>
      </c>
      <c r="BV335" s="4">
        <v>5</v>
      </c>
      <c r="BW335" s="4">
        <v>5</v>
      </c>
      <c r="BX335" s="4">
        <v>2</v>
      </c>
      <c r="BY335" s="4">
        <v>5</v>
      </c>
      <c r="BZ335" s="4">
        <v>4</v>
      </c>
      <c r="CA335" s="4">
        <v>5</v>
      </c>
      <c r="CB335" s="4">
        <v>5</v>
      </c>
    </row>
    <row r="336" spans="1:80" ht="14" x14ac:dyDescent="0.15">
      <c r="A336" s="20" t="str">
        <f t="shared" si="5"/>
        <v>KundenorientierungWA[SQ005]</v>
      </c>
      <c r="B336" s="4" t="s">
        <v>900</v>
      </c>
      <c r="C336" s="4">
        <v>3</v>
      </c>
      <c r="D336" s="4">
        <v>5</v>
      </c>
      <c r="E336" s="4">
        <v>4</v>
      </c>
      <c r="F336" s="4">
        <v>4</v>
      </c>
      <c r="G336" s="4">
        <v>3</v>
      </c>
      <c r="H336" s="4">
        <v>5</v>
      </c>
      <c r="I336" s="4">
        <v>3</v>
      </c>
      <c r="J336" s="4">
        <v>4</v>
      </c>
      <c r="K336" s="4">
        <v>4</v>
      </c>
      <c r="L336" s="4">
        <v>4</v>
      </c>
      <c r="M336" s="4">
        <v>3</v>
      </c>
      <c r="N336" s="4">
        <v>5</v>
      </c>
      <c r="O336" s="4">
        <v>4</v>
      </c>
      <c r="P336" s="4">
        <v>4</v>
      </c>
      <c r="Q336" s="4">
        <v>5</v>
      </c>
      <c r="R336" s="4">
        <v>5</v>
      </c>
      <c r="S336" s="4">
        <v>4</v>
      </c>
      <c r="T336" s="4">
        <v>4</v>
      </c>
      <c r="U336" s="4">
        <v>3</v>
      </c>
      <c r="V336" s="4">
        <v>4</v>
      </c>
      <c r="W336" s="4">
        <v>1</v>
      </c>
      <c r="X336" s="4">
        <v>5</v>
      </c>
      <c r="Y336" s="4">
        <v>2</v>
      </c>
      <c r="Z336" s="4">
        <v>2</v>
      </c>
      <c r="AA336" s="4">
        <v>3</v>
      </c>
      <c r="AB336" s="4">
        <v>4</v>
      </c>
      <c r="AC336" s="4">
        <v>4</v>
      </c>
      <c r="AD336" s="4">
        <v>4</v>
      </c>
      <c r="AE336" s="4">
        <v>3</v>
      </c>
      <c r="AF336" s="4">
        <v>5</v>
      </c>
      <c r="AG336" s="4">
        <v>5</v>
      </c>
      <c r="AH336" s="4">
        <v>3</v>
      </c>
      <c r="AI336" s="4">
        <v>4</v>
      </c>
      <c r="AJ336" s="4">
        <v>5</v>
      </c>
      <c r="AK336" s="4">
        <v>3</v>
      </c>
      <c r="AL336" s="4">
        <v>5</v>
      </c>
      <c r="AM336" s="4">
        <v>3</v>
      </c>
      <c r="AN336" s="4">
        <v>3</v>
      </c>
      <c r="AO336" s="4">
        <v>3</v>
      </c>
      <c r="AP336" s="4">
        <v>4</v>
      </c>
      <c r="AQ336" s="4">
        <v>5</v>
      </c>
      <c r="AR336" s="4">
        <v>4</v>
      </c>
      <c r="AS336" s="4">
        <v>2</v>
      </c>
      <c r="AT336" s="4">
        <v>1</v>
      </c>
      <c r="AU336" s="4">
        <v>3</v>
      </c>
      <c r="AV336" s="4">
        <v>4</v>
      </c>
      <c r="AW336" s="4">
        <v>4</v>
      </c>
      <c r="AX336" s="4">
        <v>4</v>
      </c>
      <c r="AY336" s="4">
        <v>5</v>
      </c>
      <c r="AZ336" s="4">
        <v>3</v>
      </c>
      <c r="BA336" s="4">
        <v>4</v>
      </c>
      <c r="BB336" s="4">
        <v>4</v>
      </c>
      <c r="BC336" s="4">
        <v>4</v>
      </c>
      <c r="BD336" s="4">
        <v>3</v>
      </c>
      <c r="BE336" s="4">
        <v>3</v>
      </c>
      <c r="BF336" s="4">
        <v>4</v>
      </c>
      <c r="BG336" s="4">
        <v>5</v>
      </c>
      <c r="BH336" s="4">
        <v>4</v>
      </c>
      <c r="BI336" s="4">
        <v>3</v>
      </c>
      <c r="BJ336" s="4">
        <v>4</v>
      </c>
      <c r="BK336" s="4">
        <v>5</v>
      </c>
      <c r="BL336" s="4">
        <v>3</v>
      </c>
      <c r="BM336" s="4">
        <v>2</v>
      </c>
      <c r="BN336" s="4">
        <v>4</v>
      </c>
      <c r="BO336" s="4">
        <v>4</v>
      </c>
      <c r="BP336" s="4">
        <v>4</v>
      </c>
      <c r="BQ336" s="4">
        <v>4</v>
      </c>
      <c r="BR336" s="4">
        <v>3</v>
      </c>
      <c r="BS336" s="4">
        <v>3</v>
      </c>
      <c r="BT336" s="4">
        <v>4</v>
      </c>
      <c r="BU336" s="4">
        <v>4</v>
      </c>
      <c r="BV336" s="4">
        <v>4</v>
      </c>
      <c r="BW336" s="4">
        <v>5</v>
      </c>
      <c r="BX336" s="4">
        <v>1</v>
      </c>
      <c r="BY336" s="4">
        <v>5</v>
      </c>
      <c r="BZ336" s="4">
        <v>4</v>
      </c>
      <c r="CA336" s="4">
        <v>5</v>
      </c>
      <c r="CB336" s="4">
        <v>5</v>
      </c>
    </row>
    <row r="337" spans="1:80" ht="14" x14ac:dyDescent="0.15">
      <c r="A337" s="20" t="str">
        <f t="shared" si="5"/>
        <v>KundenorientierungWA[SQ006]</v>
      </c>
      <c r="B337" s="4" t="s">
        <v>901</v>
      </c>
      <c r="C337" s="4">
        <v>3</v>
      </c>
      <c r="D337" s="4">
        <v>5</v>
      </c>
      <c r="E337" s="4">
        <v>3</v>
      </c>
      <c r="F337" s="4">
        <v>4</v>
      </c>
      <c r="G337" s="4">
        <v>3</v>
      </c>
      <c r="H337" s="4">
        <v>5</v>
      </c>
      <c r="I337" s="4">
        <v>3</v>
      </c>
      <c r="J337" s="4">
        <v>4</v>
      </c>
      <c r="K337" s="4">
        <v>4</v>
      </c>
      <c r="L337" s="4">
        <v>4</v>
      </c>
      <c r="M337" s="4">
        <v>3</v>
      </c>
      <c r="N337" s="4">
        <v>5</v>
      </c>
      <c r="O337" s="4">
        <v>4</v>
      </c>
      <c r="P337" s="4">
        <v>3</v>
      </c>
      <c r="Q337" s="4">
        <v>5</v>
      </c>
      <c r="R337" s="4">
        <v>5</v>
      </c>
      <c r="S337" s="4">
        <v>5</v>
      </c>
      <c r="T337" s="4">
        <v>4</v>
      </c>
      <c r="U337" s="4">
        <v>3</v>
      </c>
      <c r="V337" s="4">
        <v>4</v>
      </c>
      <c r="W337" s="4">
        <v>1</v>
      </c>
      <c r="X337" s="4">
        <v>5</v>
      </c>
      <c r="Y337" s="4">
        <v>4</v>
      </c>
      <c r="Z337" s="4">
        <v>3</v>
      </c>
      <c r="AA337" s="4">
        <v>4</v>
      </c>
      <c r="AB337" s="4">
        <v>4</v>
      </c>
      <c r="AC337" s="4">
        <v>4</v>
      </c>
      <c r="AD337" s="4">
        <v>4</v>
      </c>
      <c r="AE337" s="4">
        <v>4</v>
      </c>
      <c r="AF337" s="4">
        <v>4</v>
      </c>
      <c r="AG337" s="4">
        <v>5</v>
      </c>
      <c r="AH337" s="4">
        <v>4</v>
      </c>
      <c r="AI337" s="4">
        <v>4</v>
      </c>
      <c r="AJ337" s="4">
        <v>5</v>
      </c>
      <c r="AK337" s="4">
        <v>4</v>
      </c>
      <c r="AL337" s="4">
        <v>4</v>
      </c>
      <c r="AM337" s="4">
        <v>2</v>
      </c>
      <c r="AN337" s="4">
        <v>4</v>
      </c>
      <c r="AO337" s="4">
        <v>4</v>
      </c>
      <c r="AP337" s="4">
        <v>3</v>
      </c>
      <c r="AQ337" s="4">
        <v>5</v>
      </c>
      <c r="AR337" s="4">
        <v>5</v>
      </c>
      <c r="AS337" s="4">
        <v>2</v>
      </c>
      <c r="AT337" s="4">
        <v>2</v>
      </c>
      <c r="AU337" s="4">
        <v>2</v>
      </c>
      <c r="AV337" s="4">
        <v>4</v>
      </c>
      <c r="AW337" s="4">
        <v>3</v>
      </c>
      <c r="AX337" s="4">
        <v>4</v>
      </c>
      <c r="AY337" s="4">
        <v>5</v>
      </c>
      <c r="AZ337" s="4">
        <v>3</v>
      </c>
      <c r="BA337" s="4">
        <v>4</v>
      </c>
      <c r="BB337" s="4">
        <v>4</v>
      </c>
      <c r="BC337" s="4">
        <v>4</v>
      </c>
      <c r="BD337" s="4">
        <v>3</v>
      </c>
      <c r="BE337" s="4">
        <v>3</v>
      </c>
      <c r="BF337" s="4">
        <v>5</v>
      </c>
      <c r="BG337" s="4">
        <v>5</v>
      </c>
      <c r="BH337" s="4">
        <v>4</v>
      </c>
      <c r="BI337" s="4">
        <v>3</v>
      </c>
      <c r="BJ337" s="4">
        <v>3</v>
      </c>
      <c r="BK337" s="4">
        <v>5</v>
      </c>
      <c r="BL337" s="4">
        <v>4</v>
      </c>
      <c r="BM337" s="4">
        <v>2</v>
      </c>
      <c r="BN337" s="4">
        <v>4</v>
      </c>
      <c r="BO337" s="4">
        <v>4</v>
      </c>
      <c r="BP337" s="4">
        <v>4</v>
      </c>
      <c r="BQ337" s="4">
        <v>4</v>
      </c>
      <c r="BR337" s="4">
        <v>4</v>
      </c>
      <c r="BS337" s="4">
        <v>3</v>
      </c>
      <c r="BT337" s="4">
        <v>4</v>
      </c>
      <c r="BU337" s="4">
        <v>4</v>
      </c>
      <c r="BV337" s="4">
        <v>4</v>
      </c>
      <c r="BW337" s="4">
        <v>5</v>
      </c>
      <c r="BX337" s="4">
        <v>2</v>
      </c>
      <c r="BY337" s="4">
        <v>5</v>
      </c>
      <c r="BZ337" s="4">
        <v>3</v>
      </c>
      <c r="CA337" s="4">
        <v>5</v>
      </c>
      <c r="CB337" s="4">
        <v>5</v>
      </c>
    </row>
    <row r="338" spans="1:80" ht="14" x14ac:dyDescent="0.15">
      <c r="A338" s="20" t="str">
        <f t="shared" si="5"/>
        <v>KompetenzWA[SQ001]</v>
      </c>
      <c r="B338" s="4" t="s">
        <v>902</v>
      </c>
      <c r="C338" s="4">
        <v>3</v>
      </c>
      <c r="D338" s="4">
        <v>5</v>
      </c>
      <c r="E338" s="4">
        <v>4</v>
      </c>
      <c r="F338" s="4">
        <v>5</v>
      </c>
      <c r="G338" s="4">
        <v>3</v>
      </c>
      <c r="H338" s="4">
        <v>4</v>
      </c>
      <c r="I338" s="4">
        <v>1</v>
      </c>
      <c r="J338" s="4">
        <v>3</v>
      </c>
      <c r="K338" s="4">
        <v>4</v>
      </c>
      <c r="L338" s="4">
        <v>5</v>
      </c>
      <c r="M338" s="4">
        <v>3</v>
      </c>
      <c r="N338" s="4">
        <v>4</v>
      </c>
      <c r="O338" s="4">
        <v>5</v>
      </c>
      <c r="P338" s="4">
        <v>2</v>
      </c>
      <c r="Q338" s="4">
        <v>3</v>
      </c>
      <c r="R338" s="4">
        <v>2</v>
      </c>
      <c r="S338" s="4">
        <v>5</v>
      </c>
      <c r="T338" s="4">
        <v>4</v>
      </c>
      <c r="U338" s="4">
        <v>4</v>
      </c>
      <c r="V338" s="4">
        <v>3</v>
      </c>
      <c r="W338" s="4">
        <v>4</v>
      </c>
      <c r="X338" s="4">
        <v>4</v>
      </c>
      <c r="Y338" s="4">
        <v>2</v>
      </c>
      <c r="Z338" s="4">
        <v>1</v>
      </c>
      <c r="AA338" s="4">
        <v>3</v>
      </c>
      <c r="AB338" s="4">
        <v>4</v>
      </c>
      <c r="AC338" s="4">
        <v>5</v>
      </c>
      <c r="AD338" s="4">
        <v>4</v>
      </c>
      <c r="AE338" s="4">
        <v>3</v>
      </c>
      <c r="AF338" s="4">
        <v>4</v>
      </c>
      <c r="AG338" s="4">
        <v>5</v>
      </c>
      <c r="AH338" s="4">
        <v>4</v>
      </c>
      <c r="AI338" s="4">
        <v>2</v>
      </c>
      <c r="AJ338" s="4">
        <v>4</v>
      </c>
      <c r="AK338" s="4">
        <v>4</v>
      </c>
      <c r="AL338" s="4">
        <v>4</v>
      </c>
      <c r="AM338" s="4">
        <v>1</v>
      </c>
      <c r="AN338" s="4">
        <v>3</v>
      </c>
      <c r="AO338" s="4">
        <v>1</v>
      </c>
      <c r="AP338" s="4">
        <v>4</v>
      </c>
      <c r="AQ338" s="4">
        <v>4</v>
      </c>
      <c r="AR338" s="4">
        <v>2</v>
      </c>
      <c r="AS338" s="4">
        <v>1</v>
      </c>
      <c r="AT338" s="4">
        <v>1</v>
      </c>
      <c r="AU338" s="4">
        <v>1</v>
      </c>
      <c r="AV338" s="4">
        <v>4</v>
      </c>
      <c r="AW338" s="4">
        <v>5</v>
      </c>
      <c r="AX338" s="4">
        <v>3</v>
      </c>
      <c r="AY338" s="4">
        <v>3</v>
      </c>
      <c r="AZ338" s="4">
        <v>2</v>
      </c>
      <c r="BA338" s="4">
        <v>4</v>
      </c>
      <c r="BB338" s="4">
        <v>2</v>
      </c>
      <c r="BC338" s="4">
        <v>3</v>
      </c>
      <c r="BD338" s="4">
        <v>2</v>
      </c>
      <c r="BE338" s="4">
        <v>2</v>
      </c>
      <c r="BF338" s="4">
        <v>4</v>
      </c>
      <c r="BG338" s="4">
        <v>5</v>
      </c>
      <c r="BH338" s="4">
        <v>3</v>
      </c>
      <c r="BI338" s="4">
        <v>2</v>
      </c>
      <c r="BJ338" s="4">
        <v>3</v>
      </c>
      <c r="BK338" s="4">
        <v>4</v>
      </c>
      <c r="BL338" s="4">
        <v>3</v>
      </c>
      <c r="BM338" s="4">
        <v>4</v>
      </c>
      <c r="BN338" s="4">
        <v>4</v>
      </c>
      <c r="BO338" s="4">
        <v>4</v>
      </c>
      <c r="BP338" s="4">
        <v>4</v>
      </c>
      <c r="BQ338" s="4">
        <v>2</v>
      </c>
      <c r="BR338" s="4">
        <v>1</v>
      </c>
      <c r="BS338" s="4">
        <v>2</v>
      </c>
      <c r="BT338" s="4">
        <v>3</v>
      </c>
      <c r="BU338" s="4">
        <v>4</v>
      </c>
      <c r="BV338" s="4">
        <v>2</v>
      </c>
      <c r="BW338" s="4">
        <v>1</v>
      </c>
      <c r="BX338" s="4">
        <v>3</v>
      </c>
      <c r="BY338" s="4">
        <v>4</v>
      </c>
      <c r="BZ338" s="4">
        <v>5</v>
      </c>
      <c r="CA338" s="4">
        <v>4</v>
      </c>
      <c r="CB338" s="4">
        <v>5</v>
      </c>
    </row>
    <row r="339" spans="1:80" ht="14" x14ac:dyDescent="0.15">
      <c r="A339" s="20" t="str">
        <f t="shared" si="5"/>
        <v>KompetenzWA[SQ002]</v>
      </c>
      <c r="B339" s="4" t="s">
        <v>903</v>
      </c>
      <c r="C339" s="4">
        <v>3</v>
      </c>
      <c r="D339" s="4">
        <v>5</v>
      </c>
      <c r="E339" s="4">
        <v>4</v>
      </c>
      <c r="F339" s="4">
        <v>3</v>
      </c>
      <c r="G339" s="4">
        <v>3</v>
      </c>
      <c r="H339" s="4">
        <v>4</v>
      </c>
      <c r="I339" s="4">
        <v>2</v>
      </c>
      <c r="J339" s="4">
        <v>4</v>
      </c>
      <c r="K339" s="4">
        <v>4</v>
      </c>
      <c r="L339" s="4">
        <v>5</v>
      </c>
      <c r="M339" s="4">
        <v>3</v>
      </c>
      <c r="N339" s="4">
        <v>4</v>
      </c>
      <c r="O339" s="4">
        <v>5</v>
      </c>
      <c r="P339" s="4">
        <v>1</v>
      </c>
      <c r="Q339" s="4">
        <v>3</v>
      </c>
      <c r="R339" s="4">
        <v>4</v>
      </c>
      <c r="S339" s="4">
        <v>4</v>
      </c>
      <c r="T339" s="4">
        <v>4</v>
      </c>
      <c r="U339" s="4">
        <v>4</v>
      </c>
      <c r="V339" s="4">
        <v>4</v>
      </c>
      <c r="W339" s="4">
        <v>4</v>
      </c>
      <c r="X339" s="4">
        <v>3</v>
      </c>
      <c r="Y339" s="4">
        <v>2</v>
      </c>
      <c r="Z339" s="4">
        <v>1</v>
      </c>
      <c r="AA339" s="4">
        <v>4</v>
      </c>
      <c r="AB339" s="4">
        <v>4</v>
      </c>
      <c r="AC339" s="4">
        <v>4</v>
      </c>
      <c r="AD339" s="4">
        <v>3</v>
      </c>
      <c r="AE339" s="4">
        <v>2</v>
      </c>
      <c r="AF339" s="4">
        <v>4</v>
      </c>
      <c r="AG339" s="4">
        <v>5</v>
      </c>
      <c r="AH339" s="4">
        <v>5</v>
      </c>
      <c r="AI339" s="4">
        <v>3</v>
      </c>
      <c r="AJ339" s="4">
        <v>5</v>
      </c>
      <c r="AK339" s="4">
        <v>4</v>
      </c>
      <c r="AL339" s="4">
        <v>4</v>
      </c>
      <c r="AM339" s="4">
        <v>2</v>
      </c>
      <c r="AN339" s="4">
        <v>4</v>
      </c>
      <c r="AO339" s="4">
        <v>5</v>
      </c>
      <c r="AP339" s="4">
        <v>5</v>
      </c>
      <c r="AQ339" s="4">
        <v>4</v>
      </c>
      <c r="AR339" s="4">
        <v>5</v>
      </c>
      <c r="AS339" s="4">
        <v>1</v>
      </c>
      <c r="AT339" s="4">
        <v>1</v>
      </c>
      <c r="AU339" s="4">
        <v>1</v>
      </c>
      <c r="AV339" s="4">
        <v>4</v>
      </c>
      <c r="AW339" s="4">
        <v>5</v>
      </c>
      <c r="AX339" s="4">
        <v>4</v>
      </c>
      <c r="AY339" s="4">
        <v>3</v>
      </c>
      <c r="AZ339" s="4">
        <v>2</v>
      </c>
      <c r="BA339" s="4">
        <v>5</v>
      </c>
      <c r="BB339" s="4">
        <v>1</v>
      </c>
      <c r="BC339" s="4">
        <v>2</v>
      </c>
      <c r="BD339" s="4">
        <v>2</v>
      </c>
      <c r="BE339" s="4">
        <v>2</v>
      </c>
      <c r="BF339" s="4">
        <v>4</v>
      </c>
      <c r="BG339" s="4">
        <v>3</v>
      </c>
      <c r="BH339" s="4">
        <v>3</v>
      </c>
      <c r="BI339" s="4">
        <v>2</v>
      </c>
      <c r="BJ339" s="4">
        <v>3</v>
      </c>
      <c r="BK339" s="4">
        <v>5</v>
      </c>
      <c r="BL339" s="4">
        <v>2</v>
      </c>
      <c r="BM339" s="4">
        <v>4</v>
      </c>
      <c r="BN339" s="4">
        <v>4</v>
      </c>
      <c r="BO339" s="4">
        <v>3</v>
      </c>
      <c r="BP339" s="4">
        <v>4</v>
      </c>
      <c r="BQ339" s="4">
        <v>2</v>
      </c>
      <c r="BR339" s="4">
        <v>4</v>
      </c>
      <c r="BS339" s="4">
        <v>2</v>
      </c>
      <c r="BT339" s="4">
        <v>3</v>
      </c>
      <c r="BU339" s="4">
        <v>5</v>
      </c>
      <c r="BV339" s="4">
        <v>4</v>
      </c>
      <c r="BW339" s="4">
        <v>1</v>
      </c>
      <c r="BX339" s="4">
        <v>4</v>
      </c>
      <c r="BY339" s="4">
        <v>5</v>
      </c>
      <c r="BZ339" s="4">
        <v>5</v>
      </c>
      <c r="CA339" s="4">
        <v>4</v>
      </c>
      <c r="CB339" s="4">
        <v>5</v>
      </c>
    </row>
    <row r="340" spans="1:80" ht="14" x14ac:dyDescent="0.15">
      <c r="A340" s="20" t="str">
        <f t="shared" si="5"/>
        <v>KompetenzWA[SQ003]</v>
      </c>
      <c r="B340" s="4" t="s">
        <v>904</v>
      </c>
      <c r="C340" s="4">
        <v>3</v>
      </c>
      <c r="D340" s="4">
        <v>5</v>
      </c>
      <c r="E340" s="4">
        <v>2</v>
      </c>
      <c r="F340" s="4">
        <v>5</v>
      </c>
      <c r="G340" s="4">
        <v>3</v>
      </c>
      <c r="H340" s="4">
        <v>3</v>
      </c>
      <c r="I340" s="4">
        <v>2</v>
      </c>
      <c r="J340" s="4">
        <v>3</v>
      </c>
      <c r="K340" s="4">
        <v>5</v>
      </c>
      <c r="L340" s="4">
        <v>1</v>
      </c>
      <c r="M340" s="4">
        <v>3</v>
      </c>
      <c r="N340" s="4">
        <v>2</v>
      </c>
      <c r="O340" s="4">
        <v>1</v>
      </c>
      <c r="P340" s="4">
        <v>4</v>
      </c>
      <c r="Q340" s="4">
        <v>4</v>
      </c>
      <c r="R340" s="4">
        <v>4</v>
      </c>
      <c r="S340" s="4">
        <v>2</v>
      </c>
      <c r="T340" s="4">
        <v>2</v>
      </c>
      <c r="U340" s="4">
        <v>1</v>
      </c>
      <c r="V340" s="4">
        <v>2</v>
      </c>
      <c r="W340" s="4">
        <v>3</v>
      </c>
      <c r="X340" s="4">
        <v>1</v>
      </c>
      <c r="Y340" s="4">
        <v>2</v>
      </c>
      <c r="Z340" s="4">
        <v>1</v>
      </c>
      <c r="AA340" s="4">
        <v>4</v>
      </c>
      <c r="AB340" s="4">
        <v>2</v>
      </c>
      <c r="AC340" s="4">
        <v>4</v>
      </c>
      <c r="AD340" s="4">
        <v>3</v>
      </c>
      <c r="AE340" s="4">
        <v>3</v>
      </c>
      <c r="AF340" s="4">
        <v>1</v>
      </c>
      <c r="AG340" s="4">
        <v>1</v>
      </c>
      <c r="AH340" s="4">
        <v>4</v>
      </c>
      <c r="AI340" s="4">
        <v>4</v>
      </c>
      <c r="AJ340" s="4">
        <v>1</v>
      </c>
      <c r="AK340" s="4">
        <v>3</v>
      </c>
      <c r="AL340" s="4">
        <v>2</v>
      </c>
      <c r="AM340" s="4">
        <v>4</v>
      </c>
      <c r="AN340" s="4">
        <v>2</v>
      </c>
      <c r="AO340" s="4">
        <v>4</v>
      </c>
      <c r="AP340" s="4">
        <v>2</v>
      </c>
      <c r="AQ340" s="4">
        <v>1</v>
      </c>
      <c r="AR340" s="4">
        <v>2</v>
      </c>
      <c r="AS340" s="4">
        <v>5</v>
      </c>
      <c r="AT340" s="4">
        <v>1</v>
      </c>
      <c r="AU340" s="4">
        <v>5</v>
      </c>
      <c r="AV340" s="4">
        <v>2</v>
      </c>
      <c r="AW340" s="4">
        <v>2</v>
      </c>
      <c r="AX340" s="4">
        <v>2</v>
      </c>
      <c r="AY340" s="4">
        <v>3</v>
      </c>
      <c r="AZ340" s="4">
        <v>3</v>
      </c>
      <c r="BA340" s="4">
        <v>1</v>
      </c>
      <c r="BB340" s="4">
        <v>4</v>
      </c>
      <c r="BC340" s="4">
        <v>4</v>
      </c>
      <c r="BD340" s="4">
        <v>2</v>
      </c>
      <c r="BE340" s="4">
        <v>4</v>
      </c>
      <c r="BF340" s="4">
        <v>1</v>
      </c>
      <c r="BG340" s="4">
        <v>4</v>
      </c>
      <c r="BH340" s="4">
        <v>2</v>
      </c>
      <c r="BI340" s="4">
        <v>4</v>
      </c>
      <c r="BJ340" s="4">
        <v>2</v>
      </c>
      <c r="BK340" s="4">
        <v>3</v>
      </c>
      <c r="BL340" s="4">
        <v>4</v>
      </c>
      <c r="BM340" s="4">
        <v>2</v>
      </c>
      <c r="BN340" s="4">
        <v>4</v>
      </c>
      <c r="BO340" s="4">
        <v>3</v>
      </c>
      <c r="BP340" s="4">
        <v>2</v>
      </c>
      <c r="BQ340" s="4">
        <v>4</v>
      </c>
      <c r="BR340" s="4">
        <v>1</v>
      </c>
      <c r="BS340" s="4">
        <v>4</v>
      </c>
      <c r="BT340" s="4">
        <v>3</v>
      </c>
      <c r="BU340" s="4">
        <v>2</v>
      </c>
      <c r="BV340" s="4">
        <v>2</v>
      </c>
      <c r="BW340" s="4">
        <v>3</v>
      </c>
      <c r="BX340" s="4">
        <v>3</v>
      </c>
      <c r="BY340" s="4">
        <v>1</v>
      </c>
      <c r="BZ340" s="4">
        <v>2</v>
      </c>
      <c r="CA340" s="4">
        <v>4</v>
      </c>
      <c r="CB340" s="4">
        <v>1</v>
      </c>
    </row>
    <row r="341" spans="1:80" ht="14" x14ac:dyDescent="0.15">
      <c r="A341" s="20" t="str">
        <f t="shared" si="5"/>
        <v>KompetenzWA[SQ004]</v>
      </c>
      <c r="B341" s="4" t="s">
        <v>905</v>
      </c>
      <c r="C341" s="4">
        <v>3</v>
      </c>
      <c r="D341" s="4">
        <v>5</v>
      </c>
      <c r="E341" s="4">
        <v>2</v>
      </c>
      <c r="F341" s="4">
        <v>5</v>
      </c>
      <c r="G341" s="4">
        <v>3</v>
      </c>
      <c r="H341" s="4">
        <v>2</v>
      </c>
      <c r="I341" s="4">
        <v>3</v>
      </c>
      <c r="J341" s="4">
        <v>3</v>
      </c>
      <c r="K341" s="4">
        <v>4</v>
      </c>
      <c r="L341" s="4">
        <v>1</v>
      </c>
      <c r="M341" s="4">
        <v>2</v>
      </c>
      <c r="N341" s="4">
        <v>3</v>
      </c>
      <c r="O341" s="4">
        <v>2</v>
      </c>
      <c r="P341" s="4">
        <v>3</v>
      </c>
      <c r="Q341" s="4">
        <v>4</v>
      </c>
      <c r="R341" s="4">
        <v>5</v>
      </c>
      <c r="S341" s="4">
        <v>3</v>
      </c>
      <c r="T341" s="4">
        <v>3</v>
      </c>
      <c r="U341" s="4">
        <v>2</v>
      </c>
      <c r="V341" s="4">
        <v>2</v>
      </c>
      <c r="W341" s="4">
        <v>3</v>
      </c>
      <c r="X341" s="4">
        <v>4</v>
      </c>
      <c r="Y341" s="4">
        <v>4</v>
      </c>
      <c r="Z341" s="4">
        <v>1</v>
      </c>
      <c r="AA341" s="4">
        <v>4</v>
      </c>
      <c r="AB341" s="4">
        <v>3</v>
      </c>
      <c r="AC341" s="4">
        <v>4</v>
      </c>
      <c r="AD341" s="4">
        <v>2</v>
      </c>
      <c r="AE341" s="4">
        <v>3</v>
      </c>
      <c r="AF341" s="4">
        <v>2</v>
      </c>
      <c r="AG341" s="4">
        <v>1</v>
      </c>
      <c r="AH341" s="4">
        <v>4</v>
      </c>
      <c r="AI341" s="4">
        <v>3</v>
      </c>
      <c r="AJ341" s="4">
        <v>1</v>
      </c>
      <c r="AK341" s="4">
        <v>3</v>
      </c>
      <c r="AL341" s="4">
        <v>2</v>
      </c>
      <c r="AM341" s="4">
        <v>4</v>
      </c>
      <c r="AN341" s="4">
        <v>2</v>
      </c>
      <c r="AO341" s="4">
        <v>3</v>
      </c>
      <c r="AP341" s="4">
        <v>3</v>
      </c>
      <c r="AQ341" s="4">
        <v>1</v>
      </c>
      <c r="AR341" s="4">
        <v>2</v>
      </c>
      <c r="AS341" s="4">
        <v>5</v>
      </c>
      <c r="AT341" s="4">
        <v>1</v>
      </c>
      <c r="AU341" s="4">
        <v>4</v>
      </c>
      <c r="AV341" s="4">
        <v>2</v>
      </c>
      <c r="AW341" s="4">
        <v>1</v>
      </c>
      <c r="AX341" s="4">
        <v>2</v>
      </c>
      <c r="AY341" s="4">
        <v>3</v>
      </c>
      <c r="AZ341" s="4">
        <v>2</v>
      </c>
      <c r="BA341" s="4">
        <v>1</v>
      </c>
      <c r="BB341" s="4">
        <v>4</v>
      </c>
      <c r="BC341" s="4">
        <v>4</v>
      </c>
      <c r="BD341" s="4">
        <v>2</v>
      </c>
      <c r="BE341" s="4">
        <v>4</v>
      </c>
      <c r="BF341" s="4">
        <v>1</v>
      </c>
      <c r="BG341" s="4">
        <v>4</v>
      </c>
      <c r="BH341" s="4">
        <v>2</v>
      </c>
      <c r="BI341" s="4">
        <v>4</v>
      </c>
      <c r="BJ341" s="4">
        <v>2</v>
      </c>
      <c r="BK341" s="4">
        <v>2</v>
      </c>
      <c r="BL341" s="4">
        <v>4</v>
      </c>
      <c r="BM341" s="4">
        <v>3</v>
      </c>
      <c r="BN341" s="4">
        <v>4</v>
      </c>
      <c r="BO341" s="4">
        <v>3</v>
      </c>
      <c r="BP341" s="4">
        <v>2</v>
      </c>
      <c r="BQ341" s="4">
        <v>4</v>
      </c>
      <c r="BR341" s="4">
        <v>1</v>
      </c>
      <c r="BS341" s="4">
        <v>4</v>
      </c>
      <c r="BT341" s="4">
        <v>2</v>
      </c>
      <c r="BU341" s="4">
        <v>4</v>
      </c>
      <c r="BV341" s="4">
        <v>2</v>
      </c>
      <c r="BW341" s="4">
        <v>3</v>
      </c>
      <c r="BX341" s="4">
        <v>3</v>
      </c>
      <c r="BY341" s="4">
        <v>1</v>
      </c>
      <c r="BZ341" s="4">
        <v>1</v>
      </c>
      <c r="CA341" s="4">
        <v>4</v>
      </c>
      <c r="CB341" s="4">
        <v>2</v>
      </c>
    </row>
    <row r="342" spans="1:80" ht="14" x14ac:dyDescent="0.15">
      <c r="A342" s="20" t="str">
        <f t="shared" si="5"/>
        <v>KompetenzWA[SQ005]</v>
      </c>
      <c r="B342" s="4" t="s">
        <v>906</v>
      </c>
      <c r="C342" s="4">
        <v>3</v>
      </c>
      <c r="D342" s="4">
        <v>5</v>
      </c>
      <c r="E342" s="4">
        <v>2</v>
      </c>
      <c r="F342" s="4">
        <v>4</v>
      </c>
      <c r="G342" s="4">
        <v>3</v>
      </c>
      <c r="H342" s="4">
        <v>4</v>
      </c>
      <c r="I342" s="4">
        <v>2</v>
      </c>
      <c r="J342" s="4">
        <v>4</v>
      </c>
      <c r="K342" s="4">
        <v>4</v>
      </c>
      <c r="L342" s="4">
        <v>5</v>
      </c>
      <c r="M342" s="4">
        <v>2</v>
      </c>
      <c r="N342" s="4">
        <v>4</v>
      </c>
      <c r="O342" s="4">
        <v>4</v>
      </c>
      <c r="P342" s="4">
        <v>4</v>
      </c>
      <c r="Q342" s="4">
        <v>4</v>
      </c>
      <c r="R342" s="4">
        <v>5</v>
      </c>
      <c r="S342" s="4">
        <v>4</v>
      </c>
      <c r="T342" s="4">
        <v>4</v>
      </c>
      <c r="U342" s="4">
        <v>4</v>
      </c>
      <c r="V342" s="4">
        <v>2</v>
      </c>
      <c r="W342" s="4">
        <v>3</v>
      </c>
      <c r="X342" s="4">
        <v>4</v>
      </c>
      <c r="Y342" s="4">
        <v>2</v>
      </c>
      <c r="Z342" s="4">
        <v>1</v>
      </c>
      <c r="AA342" s="4">
        <v>3</v>
      </c>
      <c r="AB342" s="4">
        <v>4</v>
      </c>
      <c r="AC342" s="4">
        <v>4</v>
      </c>
      <c r="AD342" s="4">
        <v>5</v>
      </c>
      <c r="AE342" s="4">
        <v>4</v>
      </c>
      <c r="AF342" s="4">
        <v>4</v>
      </c>
      <c r="AG342" s="4">
        <v>5</v>
      </c>
      <c r="AH342" s="4">
        <v>3</v>
      </c>
      <c r="AI342" s="4">
        <v>5</v>
      </c>
      <c r="AJ342" s="4">
        <v>1</v>
      </c>
      <c r="AK342" s="4">
        <v>4</v>
      </c>
      <c r="AL342" s="4">
        <v>4</v>
      </c>
      <c r="AM342" s="4">
        <v>2</v>
      </c>
      <c r="AN342" s="4">
        <v>4</v>
      </c>
      <c r="AO342" s="4">
        <v>5</v>
      </c>
      <c r="AP342" s="4">
        <v>3</v>
      </c>
      <c r="AQ342" s="4">
        <v>4</v>
      </c>
      <c r="AR342" s="4">
        <v>2</v>
      </c>
      <c r="AS342" s="4">
        <v>3</v>
      </c>
      <c r="AT342" s="4">
        <v>4</v>
      </c>
      <c r="AU342" s="4">
        <v>4</v>
      </c>
      <c r="AV342" s="4">
        <v>3</v>
      </c>
      <c r="AW342" s="4">
        <v>5</v>
      </c>
      <c r="AX342" s="4">
        <v>4</v>
      </c>
      <c r="AY342" s="4">
        <v>4</v>
      </c>
      <c r="AZ342" s="4">
        <v>2</v>
      </c>
      <c r="BA342" s="4">
        <v>4</v>
      </c>
      <c r="BB342" s="4">
        <v>3</v>
      </c>
      <c r="BC342" s="4">
        <v>4</v>
      </c>
      <c r="BD342" s="4">
        <v>4</v>
      </c>
      <c r="BE342" s="4">
        <v>3</v>
      </c>
      <c r="BF342" s="4">
        <v>5</v>
      </c>
      <c r="BG342" s="4">
        <v>1</v>
      </c>
      <c r="BH342" s="4">
        <v>2</v>
      </c>
      <c r="BI342" s="4">
        <v>3</v>
      </c>
      <c r="BJ342" s="4">
        <v>3</v>
      </c>
      <c r="BK342" s="4">
        <v>5</v>
      </c>
      <c r="BL342" s="4">
        <v>2</v>
      </c>
      <c r="BM342" s="4">
        <v>4</v>
      </c>
      <c r="BN342" s="4">
        <v>4</v>
      </c>
      <c r="BO342" s="4">
        <v>2</v>
      </c>
      <c r="BP342" s="4">
        <v>1</v>
      </c>
      <c r="BQ342" s="4">
        <v>4</v>
      </c>
      <c r="BR342" s="4">
        <v>1</v>
      </c>
      <c r="BS342" s="4">
        <v>3</v>
      </c>
      <c r="BT342" s="4">
        <v>2</v>
      </c>
      <c r="BU342" s="4">
        <v>5</v>
      </c>
      <c r="BV342" s="4">
        <v>5</v>
      </c>
      <c r="BW342" s="4">
        <v>3</v>
      </c>
      <c r="BX342" s="4">
        <v>3</v>
      </c>
      <c r="BY342" s="4">
        <v>4</v>
      </c>
      <c r="BZ342" s="4">
        <v>5</v>
      </c>
      <c r="CA342" s="4">
        <v>4</v>
      </c>
      <c r="CB342" s="4">
        <v>3</v>
      </c>
    </row>
    <row r="343" spans="1:80" ht="14" x14ac:dyDescent="0.15">
      <c r="A343" s="20" t="str">
        <f t="shared" si="5"/>
        <v>KompetenzWA[SQ006]</v>
      </c>
      <c r="B343" s="4" t="s">
        <v>907</v>
      </c>
      <c r="C343" s="4">
        <v>3</v>
      </c>
      <c r="D343" s="4">
        <v>5</v>
      </c>
      <c r="E343" s="4">
        <v>1</v>
      </c>
      <c r="F343" s="4">
        <v>2</v>
      </c>
      <c r="G343" s="4">
        <v>3</v>
      </c>
      <c r="H343" s="4">
        <v>4</v>
      </c>
      <c r="I343" s="4">
        <v>1</v>
      </c>
      <c r="J343" s="4">
        <v>1</v>
      </c>
      <c r="K343" s="4">
        <v>4</v>
      </c>
      <c r="L343" s="4">
        <v>1</v>
      </c>
      <c r="M343" s="4">
        <v>2</v>
      </c>
      <c r="N343" s="4">
        <v>3</v>
      </c>
      <c r="O343" s="4">
        <v>3</v>
      </c>
      <c r="P343" s="4">
        <v>3</v>
      </c>
      <c r="Q343" s="4">
        <v>1</v>
      </c>
      <c r="R343" s="4">
        <v>1</v>
      </c>
      <c r="S343" s="4">
        <v>3</v>
      </c>
      <c r="T343" s="4">
        <v>2</v>
      </c>
      <c r="U343" s="4">
        <v>4</v>
      </c>
      <c r="V343" s="4">
        <v>2</v>
      </c>
      <c r="W343" s="4">
        <v>1</v>
      </c>
      <c r="X343" s="4">
        <v>1</v>
      </c>
      <c r="Y343" s="4">
        <v>1</v>
      </c>
      <c r="Z343" s="4">
        <v>1</v>
      </c>
      <c r="AA343" s="4">
        <v>1</v>
      </c>
      <c r="AB343" s="4">
        <v>4</v>
      </c>
      <c r="AC343" s="4">
        <v>4</v>
      </c>
      <c r="AD343" s="4">
        <v>3</v>
      </c>
      <c r="AE343" s="4">
        <v>1</v>
      </c>
      <c r="AF343" s="4">
        <v>1</v>
      </c>
      <c r="AG343" s="4">
        <v>4</v>
      </c>
      <c r="AH343" s="4">
        <v>3</v>
      </c>
      <c r="AI343" s="4">
        <v>1</v>
      </c>
      <c r="AJ343" s="4">
        <v>1</v>
      </c>
      <c r="AK343" s="4">
        <v>3</v>
      </c>
      <c r="AL343" s="4">
        <v>3</v>
      </c>
      <c r="AM343" s="4">
        <v>1</v>
      </c>
      <c r="AN343" s="4">
        <v>1</v>
      </c>
      <c r="AO343" s="4">
        <v>2</v>
      </c>
      <c r="AP343" s="4">
        <v>4</v>
      </c>
      <c r="AQ343" s="4">
        <v>3</v>
      </c>
      <c r="AR343" s="4">
        <v>2</v>
      </c>
      <c r="AS343" s="4">
        <v>1</v>
      </c>
      <c r="AT343" s="4">
        <v>1</v>
      </c>
      <c r="AU343" s="4">
        <v>1</v>
      </c>
      <c r="AV343" s="4">
        <v>1</v>
      </c>
      <c r="AW343" s="4">
        <v>3</v>
      </c>
      <c r="AX343" s="4">
        <v>3</v>
      </c>
      <c r="AY343" s="4">
        <v>4</v>
      </c>
      <c r="AZ343" s="4">
        <v>2</v>
      </c>
      <c r="BA343" s="4">
        <v>4</v>
      </c>
      <c r="BB343" s="4">
        <v>1</v>
      </c>
      <c r="BC343" s="4">
        <v>1</v>
      </c>
      <c r="BD343" s="4">
        <v>1</v>
      </c>
      <c r="BE343" s="4">
        <v>2</v>
      </c>
      <c r="BF343" s="4">
        <v>2</v>
      </c>
      <c r="BG343" s="4">
        <v>1</v>
      </c>
      <c r="BH343" s="4">
        <v>2</v>
      </c>
      <c r="BI343" s="4">
        <v>1</v>
      </c>
      <c r="BJ343" s="4">
        <v>3</v>
      </c>
      <c r="BK343" s="4">
        <v>4</v>
      </c>
      <c r="BL343" s="4">
        <v>2</v>
      </c>
      <c r="BM343" s="4">
        <v>3</v>
      </c>
      <c r="BN343" s="4">
        <v>4</v>
      </c>
      <c r="BO343" s="4">
        <v>2</v>
      </c>
      <c r="BP343" s="4">
        <v>5</v>
      </c>
      <c r="BQ343" s="4">
        <v>1</v>
      </c>
      <c r="BR343" s="4">
        <v>1</v>
      </c>
      <c r="BS343" s="4">
        <v>2</v>
      </c>
      <c r="BT343" s="4">
        <v>1</v>
      </c>
      <c r="BU343" s="4">
        <v>2</v>
      </c>
      <c r="BV343" s="4">
        <v>3</v>
      </c>
      <c r="BW343" s="4">
        <v>1</v>
      </c>
      <c r="BX343" s="4">
        <v>3</v>
      </c>
      <c r="BY343" s="4">
        <v>4</v>
      </c>
      <c r="BZ343" s="4">
        <v>1</v>
      </c>
      <c r="CA343" s="4">
        <v>3</v>
      </c>
      <c r="CB343" s="4">
        <v>4</v>
      </c>
    </row>
    <row r="344" spans="1:80" ht="14" x14ac:dyDescent="0.15">
      <c r="A344" s="20" t="str">
        <f t="shared" si="5"/>
        <v>KompetenzWA[SQ007]</v>
      </c>
      <c r="B344" s="4" t="s">
        <v>908</v>
      </c>
      <c r="C344" s="4">
        <v>3</v>
      </c>
      <c r="D344" s="4">
        <v>5</v>
      </c>
      <c r="E344" s="4">
        <v>4</v>
      </c>
      <c r="F344" s="4">
        <v>5</v>
      </c>
      <c r="G344" s="4">
        <v>3</v>
      </c>
      <c r="H344" s="4">
        <v>3</v>
      </c>
      <c r="I344" s="4">
        <v>2</v>
      </c>
      <c r="J344" s="4">
        <v>3</v>
      </c>
      <c r="K344" s="4">
        <v>4</v>
      </c>
      <c r="L344" s="4">
        <v>4</v>
      </c>
      <c r="M344" s="4">
        <v>4</v>
      </c>
      <c r="N344" s="4">
        <v>4</v>
      </c>
      <c r="O344" s="4">
        <v>2</v>
      </c>
      <c r="P344" s="4">
        <v>4</v>
      </c>
      <c r="Q344" s="4">
        <v>4</v>
      </c>
      <c r="R344" s="4">
        <v>1</v>
      </c>
      <c r="S344" s="4">
        <v>4</v>
      </c>
      <c r="T344" s="4">
        <v>2</v>
      </c>
      <c r="U344" s="4">
        <v>2</v>
      </c>
      <c r="V344" s="4">
        <v>3</v>
      </c>
      <c r="W344" s="4">
        <v>4</v>
      </c>
      <c r="X344" s="4">
        <v>4</v>
      </c>
      <c r="Y344" s="4">
        <v>4</v>
      </c>
      <c r="Z344" s="4">
        <v>1</v>
      </c>
      <c r="AA344" s="4">
        <v>4</v>
      </c>
      <c r="AB344" s="4">
        <v>2</v>
      </c>
      <c r="AC344" s="4">
        <v>4</v>
      </c>
      <c r="AD344" s="4">
        <v>2</v>
      </c>
      <c r="AE344" s="4">
        <v>2</v>
      </c>
      <c r="AF344" s="4">
        <v>2</v>
      </c>
      <c r="AG344" s="4">
        <v>1</v>
      </c>
      <c r="AH344" s="4">
        <v>4</v>
      </c>
      <c r="AI344" s="4">
        <v>3</v>
      </c>
      <c r="AJ344" s="4">
        <v>1</v>
      </c>
      <c r="AK344" s="4">
        <v>2</v>
      </c>
      <c r="AL344" s="4">
        <v>1</v>
      </c>
      <c r="AM344" s="4">
        <v>2</v>
      </c>
      <c r="AN344" s="4">
        <v>3</v>
      </c>
      <c r="AO344" s="4">
        <v>1</v>
      </c>
      <c r="AP344" s="4">
        <v>3</v>
      </c>
      <c r="AQ344" s="4">
        <v>3</v>
      </c>
      <c r="AR344" s="4">
        <v>4</v>
      </c>
      <c r="AS344" s="4">
        <v>1</v>
      </c>
      <c r="AT344" s="4">
        <v>1</v>
      </c>
      <c r="AU344" s="4">
        <v>2</v>
      </c>
      <c r="AV344" s="4">
        <v>2</v>
      </c>
      <c r="AW344" s="4">
        <v>3</v>
      </c>
      <c r="AX344" s="4">
        <v>3</v>
      </c>
      <c r="AY344" s="4">
        <v>2</v>
      </c>
      <c r="AZ344" s="4">
        <v>2</v>
      </c>
      <c r="BA344" s="4">
        <v>1</v>
      </c>
      <c r="BB344" s="4">
        <v>1</v>
      </c>
      <c r="BC344" s="4">
        <v>4</v>
      </c>
      <c r="BD344" s="4">
        <v>3</v>
      </c>
      <c r="BE344" s="4">
        <v>3</v>
      </c>
      <c r="BF344" s="4">
        <v>2</v>
      </c>
      <c r="BG344" s="4">
        <v>2</v>
      </c>
      <c r="BH344" s="4">
        <v>3</v>
      </c>
      <c r="BI344" s="4">
        <v>1</v>
      </c>
      <c r="BJ344" s="4">
        <v>2</v>
      </c>
      <c r="BK344" s="4">
        <v>3</v>
      </c>
      <c r="BL344" s="4">
        <v>4</v>
      </c>
      <c r="BM344" s="4">
        <v>2</v>
      </c>
      <c r="BN344" s="4">
        <v>4</v>
      </c>
      <c r="BO344" s="4">
        <v>4</v>
      </c>
      <c r="BP344" s="4">
        <v>1</v>
      </c>
      <c r="BQ344" s="4">
        <v>2</v>
      </c>
      <c r="BR344" s="4">
        <v>1</v>
      </c>
      <c r="BS344" s="4">
        <v>3</v>
      </c>
      <c r="BT344" s="4">
        <v>2</v>
      </c>
      <c r="BU344" s="4">
        <v>4</v>
      </c>
      <c r="BV344" s="4">
        <v>4</v>
      </c>
      <c r="BW344" s="4">
        <v>4</v>
      </c>
      <c r="BX344" s="4">
        <v>3</v>
      </c>
      <c r="BY344" s="4">
        <v>1</v>
      </c>
      <c r="BZ344" s="4">
        <v>5</v>
      </c>
      <c r="CA344" s="4">
        <v>4</v>
      </c>
      <c r="CB344" s="4">
        <v>3</v>
      </c>
    </row>
    <row r="345" spans="1:80" ht="14" x14ac:dyDescent="0.15">
      <c r="A345" s="20" t="str">
        <f t="shared" si="5"/>
        <v>KompetenzWA[SQ008]</v>
      </c>
      <c r="B345" s="4" t="s">
        <v>909</v>
      </c>
      <c r="C345" s="4">
        <v>3</v>
      </c>
      <c r="D345" s="4">
        <v>5</v>
      </c>
      <c r="E345" s="4">
        <v>4</v>
      </c>
      <c r="F345" s="4">
        <v>2</v>
      </c>
      <c r="G345" s="4">
        <v>3</v>
      </c>
      <c r="H345" s="4">
        <v>4</v>
      </c>
      <c r="I345" s="4">
        <v>4</v>
      </c>
      <c r="J345" s="4">
        <v>2</v>
      </c>
      <c r="K345" s="4">
        <v>4</v>
      </c>
      <c r="L345" s="4">
        <v>5</v>
      </c>
      <c r="M345" s="4">
        <v>4</v>
      </c>
      <c r="N345" s="4">
        <v>2</v>
      </c>
      <c r="O345" s="4">
        <v>2</v>
      </c>
      <c r="P345" s="4">
        <v>3</v>
      </c>
      <c r="Q345" s="4">
        <v>3</v>
      </c>
      <c r="R345" s="4">
        <v>1</v>
      </c>
      <c r="S345" s="4">
        <v>2</v>
      </c>
      <c r="T345" s="4">
        <v>2</v>
      </c>
      <c r="U345" s="4">
        <v>3</v>
      </c>
      <c r="V345" s="4">
        <v>3</v>
      </c>
      <c r="W345" s="4">
        <v>3</v>
      </c>
      <c r="X345" s="4">
        <v>2</v>
      </c>
      <c r="Y345" s="4">
        <v>4</v>
      </c>
      <c r="Z345" s="4">
        <v>3</v>
      </c>
      <c r="AA345" s="4">
        <v>3</v>
      </c>
      <c r="AB345" s="4">
        <v>3</v>
      </c>
      <c r="AC345" s="4">
        <v>4</v>
      </c>
      <c r="AD345" s="4">
        <v>2</v>
      </c>
      <c r="AE345" s="4">
        <v>2</v>
      </c>
      <c r="AF345" s="4">
        <v>3</v>
      </c>
      <c r="AG345" s="4">
        <v>2</v>
      </c>
      <c r="AH345" s="4">
        <v>4</v>
      </c>
      <c r="AI345" s="4">
        <v>3</v>
      </c>
      <c r="AJ345" s="4">
        <v>1</v>
      </c>
      <c r="AK345" s="4">
        <v>4</v>
      </c>
      <c r="AL345" s="4">
        <v>4</v>
      </c>
      <c r="AM345" s="4">
        <v>2</v>
      </c>
      <c r="AN345" s="4">
        <v>3</v>
      </c>
      <c r="AO345" s="4">
        <v>2</v>
      </c>
      <c r="AP345" s="4">
        <v>2</v>
      </c>
      <c r="AQ345" s="4">
        <v>3</v>
      </c>
      <c r="AR345" s="4">
        <v>2</v>
      </c>
      <c r="AS345" s="4">
        <v>4</v>
      </c>
      <c r="AT345" s="4">
        <v>1</v>
      </c>
      <c r="AU345" s="4">
        <v>2</v>
      </c>
      <c r="AV345" s="4">
        <v>2</v>
      </c>
      <c r="AW345" s="4">
        <v>2</v>
      </c>
      <c r="AX345" s="4">
        <v>2</v>
      </c>
      <c r="AY345" s="4">
        <v>2</v>
      </c>
      <c r="AZ345" s="4">
        <v>2</v>
      </c>
      <c r="BA345" s="4">
        <v>2</v>
      </c>
      <c r="BB345" s="4">
        <v>4</v>
      </c>
      <c r="BC345" s="4">
        <v>4</v>
      </c>
      <c r="BD345" s="4">
        <v>3</v>
      </c>
      <c r="BE345" s="4">
        <v>2</v>
      </c>
      <c r="BF345" s="4">
        <v>1</v>
      </c>
      <c r="BG345" s="4">
        <v>1</v>
      </c>
      <c r="BH345" s="4">
        <v>2</v>
      </c>
      <c r="BI345" s="4">
        <v>2</v>
      </c>
      <c r="BJ345" s="4">
        <v>2</v>
      </c>
      <c r="BK345" s="4">
        <v>4</v>
      </c>
      <c r="BL345" s="4">
        <v>3</v>
      </c>
      <c r="BM345" s="4">
        <v>3</v>
      </c>
      <c r="BN345" s="4">
        <v>4</v>
      </c>
      <c r="BO345" s="4">
        <v>2</v>
      </c>
      <c r="BP345" s="4">
        <v>3</v>
      </c>
      <c r="BQ345" s="4">
        <v>4</v>
      </c>
      <c r="BR345" s="4">
        <v>1</v>
      </c>
      <c r="BS345" s="4">
        <v>2</v>
      </c>
      <c r="BT345" s="4">
        <v>3</v>
      </c>
      <c r="BU345" s="4">
        <v>3</v>
      </c>
      <c r="BV345" s="4">
        <v>3</v>
      </c>
      <c r="BW345" s="4">
        <v>1</v>
      </c>
      <c r="BX345" s="4">
        <v>3</v>
      </c>
      <c r="BY345" s="4">
        <v>2</v>
      </c>
      <c r="BZ345" s="4">
        <v>5</v>
      </c>
      <c r="CA345" s="4">
        <v>4</v>
      </c>
      <c r="CB345" s="4">
        <v>3</v>
      </c>
    </row>
    <row r="346" spans="1:80" ht="14" x14ac:dyDescent="0.15">
      <c r="A346" s="20" t="str">
        <f t="shared" si="5"/>
        <v>KompetenzWA[SQ009]</v>
      </c>
      <c r="B346" s="4" t="s">
        <v>910</v>
      </c>
      <c r="C346" s="4">
        <v>3</v>
      </c>
      <c r="D346" s="4">
        <v>5</v>
      </c>
      <c r="E346" s="4">
        <v>3</v>
      </c>
      <c r="F346" s="4">
        <v>1</v>
      </c>
      <c r="G346" s="4">
        <v>2</v>
      </c>
      <c r="H346" s="4">
        <v>2</v>
      </c>
      <c r="I346" s="4">
        <v>1</v>
      </c>
      <c r="J346" s="4">
        <v>1</v>
      </c>
      <c r="K346" s="4">
        <v>3</v>
      </c>
      <c r="L346" s="4">
        <v>1</v>
      </c>
      <c r="M346" s="4">
        <v>2</v>
      </c>
      <c r="N346" s="4">
        <v>3</v>
      </c>
      <c r="O346" s="4">
        <v>2</v>
      </c>
      <c r="P346" s="4">
        <v>3</v>
      </c>
      <c r="Q346" s="4">
        <v>1</v>
      </c>
      <c r="R346" s="4">
        <v>1</v>
      </c>
      <c r="S346" s="4">
        <v>4</v>
      </c>
      <c r="T346" s="4">
        <v>3</v>
      </c>
      <c r="U346" s="4">
        <v>4</v>
      </c>
      <c r="V346" s="4">
        <v>4</v>
      </c>
      <c r="W346" s="4">
        <v>1</v>
      </c>
      <c r="X346" s="4">
        <v>1</v>
      </c>
      <c r="Y346" s="4">
        <v>5</v>
      </c>
      <c r="Z346" s="4">
        <v>1</v>
      </c>
      <c r="AA346" s="4">
        <v>5</v>
      </c>
      <c r="AB346" s="4">
        <v>2</v>
      </c>
      <c r="AC346" s="4">
        <v>3</v>
      </c>
      <c r="AD346" s="4">
        <v>1</v>
      </c>
      <c r="AE346" s="4">
        <v>1</v>
      </c>
      <c r="AF346" s="4">
        <v>3</v>
      </c>
      <c r="AG346" s="4">
        <v>4</v>
      </c>
      <c r="AH346" s="4">
        <v>3</v>
      </c>
      <c r="AI346" s="4">
        <v>4</v>
      </c>
      <c r="AJ346" s="4">
        <v>1</v>
      </c>
      <c r="AK346" s="4">
        <v>4</v>
      </c>
      <c r="AL346" s="4">
        <v>3</v>
      </c>
      <c r="AM346" s="4">
        <v>1</v>
      </c>
      <c r="AN346" s="4">
        <v>1</v>
      </c>
      <c r="AO346" s="4">
        <v>1</v>
      </c>
      <c r="AP346" s="4">
        <v>4</v>
      </c>
      <c r="AQ346" s="4">
        <v>1</v>
      </c>
      <c r="AR346" s="4">
        <v>1</v>
      </c>
      <c r="AS346" s="4">
        <v>1</v>
      </c>
      <c r="AT346" s="4">
        <v>1</v>
      </c>
      <c r="AU346" s="4">
        <v>1</v>
      </c>
      <c r="AV346" s="4">
        <v>1</v>
      </c>
      <c r="AW346" s="4">
        <v>2</v>
      </c>
      <c r="AX346" s="4">
        <v>2</v>
      </c>
      <c r="AY346" s="4">
        <v>2</v>
      </c>
      <c r="AZ346" s="4">
        <v>3</v>
      </c>
      <c r="BA346" s="4">
        <v>4</v>
      </c>
      <c r="BB346" s="4">
        <v>1</v>
      </c>
      <c r="BC346" s="4">
        <v>1</v>
      </c>
      <c r="BD346" s="4">
        <v>1</v>
      </c>
      <c r="BE346" s="4">
        <v>2</v>
      </c>
      <c r="BF346" s="4">
        <v>2</v>
      </c>
      <c r="BG346" s="4">
        <v>1</v>
      </c>
      <c r="BH346" s="4">
        <v>1</v>
      </c>
      <c r="BI346" s="4">
        <v>1</v>
      </c>
      <c r="BJ346" s="4">
        <v>3</v>
      </c>
      <c r="BK346" s="4">
        <v>4</v>
      </c>
      <c r="BL346" s="4">
        <v>2</v>
      </c>
      <c r="BM346" s="4">
        <v>1</v>
      </c>
      <c r="BN346" s="4">
        <v>4</v>
      </c>
      <c r="BO346" s="4">
        <v>2</v>
      </c>
      <c r="BP346" s="4">
        <v>1</v>
      </c>
      <c r="BQ346" s="4">
        <v>2</v>
      </c>
      <c r="BR346" s="4">
        <v>1</v>
      </c>
      <c r="BS346" s="4">
        <v>2</v>
      </c>
      <c r="BT346" s="4">
        <v>1</v>
      </c>
      <c r="BU346" s="4">
        <v>2</v>
      </c>
      <c r="BV346" s="4">
        <v>1</v>
      </c>
      <c r="BW346" s="4">
        <v>1</v>
      </c>
      <c r="BX346" s="4">
        <v>1</v>
      </c>
      <c r="BY346" s="4">
        <v>1</v>
      </c>
      <c r="BZ346" s="4">
        <v>1</v>
      </c>
      <c r="CA346" s="4">
        <v>3</v>
      </c>
      <c r="CB346" s="4">
        <v>4</v>
      </c>
    </row>
    <row r="347" spans="1:80" ht="14" x14ac:dyDescent="0.15">
      <c r="A347" s="20" t="str">
        <f t="shared" si="5"/>
        <v>KompetenzWA[SQ010]</v>
      </c>
      <c r="B347" s="4" t="s">
        <v>911</v>
      </c>
      <c r="C347" s="4">
        <v>3</v>
      </c>
      <c r="D347" s="4">
        <v>5</v>
      </c>
      <c r="E347" s="4">
        <v>3</v>
      </c>
      <c r="F347" s="4">
        <v>1</v>
      </c>
      <c r="G347" s="4">
        <v>3</v>
      </c>
      <c r="H347" s="4">
        <v>3</v>
      </c>
      <c r="I347" s="4">
        <v>3</v>
      </c>
      <c r="J347" s="4">
        <v>3</v>
      </c>
      <c r="K347" s="4">
        <v>4</v>
      </c>
      <c r="L347" s="4">
        <v>5</v>
      </c>
      <c r="M347" s="4">
        <v>3</v>
      </c>
      <c r="N347" s="4">
        <v>4</v>
      </c>
      <c r="O347" s="4">
        <v>2</v>
      </c>
      <c r="P347" s="4">
        <v>4</v>
      </c>
      <c r="Q347" s="4">
        <v>3</v>
      </c>
      <c r="R347" s="4">
        <v>4</v>
      </c>
      <c r="S347" s="4">
        <v>4</v>
      </c>
      <c r="T347" s="4">
        <v>4</v>
      </c>
      <c r="U347" s="4">
        <v>3</v>
      </c>
      <c r="V347" s="4">
        <v>4</v>
      </c>
      <c r="W347" s="4">
        <v>5</v>
      </c>
      <c r="X347" s="4">
        <v>1</v>
      </c>
      <c r="Y347" s="4">
        <v>3</v>
      </c>
      <c r="Z347" s="4">
        <v>1</v>
      </c>
      <c r="AA347" s="4">
        <v>4</v>
      </c>
      <c r="AB347" s="4">
        <v>4</v>
      </c>
      <c r="AC347" s="4">
        <v>4</v>
      </c>
      <c r="AD347" s="4">
        <v>2</v>
      </c>
      <c r="AE347" s="4">
        <v>3</v>
      </c>
      <c r="AF347" s="4">
        <v>4</v>
      </c>
      <c r="AG347" s="4">
        <v>5</v>
      </c>
      <c r="AH347" s="4">
        <v>4</v>
      </c>
      <c r="AI347" s="4">
        <v>4</v>
      </c>
      <c r="AJ347" s="4">
        <v>5</v>
      </c>
      <c r="AK347" s="4">
        <v>4</v>
      </c>
      <c r="AL347" s="4">
        <v>3</v>
      </c>
      <c r="AM347" s="4">
        <v>2</v>
      </c>
      <c r="AN347" s="4">
        <v>4</v>
      </c>
      <c r="AO347" s="4">
        <v>3</v>
      </c>
      <c r="AP347" s="4">
        <v>5</v>
      </c>
      <c r="AQ347" s="4">
        <v>3</v>
      </c>
      <c r="AR347" s="4">
        <v>4</v>
      </c>
      <c r="AS347" s="4">
        <v>3</v>
      </c>
      <c r="AT347" s="4">
        <v>4</v>
      </c>
      <c r="AU347" s="4">
        <v>1</v>
      </c>
      <c r="AV347" s="4">
        <v>4</v>
      </c>
      <c r="AW347" s="4">
        <v>5</v>
      </c>
      <c r="AX347" s="4">
        <v>2</v>
      </c>
      <c r="AY347" s="4">
        <v>4</v>
      </c>
      <c r="AZ347" s="4">
        <v>3</v>
      </c>
      <c r="BA347" s="4">
        <v>4</v>
      </c>
      <c r="BB347" s="4">
        <v>2</v>
      </c>
      <c r="BC347" s="4">
        <v>4</v>
      </c>
      <c r="BD347" s="4">
        <v>3</v>
      </c>
      <c r="BE347" s="4">
        <v>3</v>
      </c>
      <c r="BF347" s="4">
        <v>4</v>
      </c>
      <c r="BG347" s="4">
        <v>2</v>
      </c>
      <c r="BH347" s="4">
        <v>2</v>
      </c>
      <c r="BI347" s="4">
        <v>4</v>
      </c>
      <c r="BJ347" s="4">
        <v>3</v>
      </c>
      <c r="BK347" s="4">
        <v>4</v>
      </c>
      <c r="BL347" s="4">
        <v>4</v>
      </c>
      <c r="BM347" s="4">
        <v>3</v>
      </c>
      <c r="BN347" s="4">
        <v>4</v>
      </c>
      <c r="BO347" s="4">
        <v>4</v>
      </c>
      <c r="BP347" s="4">
        <v>1</v>
      </c>
      <c r="BQ347" s="4">
        <v>4</v>
      </c>
      <c r="BR347" s="4">
        <v>1</v>
      </c>
      <c r="BS347" s="4">
        <v>1</v>
      </c>
      <c r="BT347" s="4">
        <v>4</v>
      </c>
      <c r="BU347" s="4">
        <v>4</v>
      </c>
      <c r="BV347" s="4">
        <v>2</v>
      </c>
      <c r="BW347" s="4">
        <v>1</v>
      </c>
      <c r="BX347" s="4">
        <v>3</v>
      </c>
      <c r="BY347" s="4">
        <v>3</v>
      </c>
      <c r="BZ347" s="4">
        <v>1</v>
      </c>
      <c r="CA347" s="4">
        <v>4</v>
      </c>
      <c r="CB347" s="4">
        <v>4</v>
      </c>
    </row>
    <row r="348" spans="1:80" ht="14" x14ac:dyDescent="0.15">
      <c r="A348" s="20" t="str">
        <f t="shared" si="5"/>
        <v>KompetenzWA[SQ011]</v>
      </c>
      <c r="B348" s="4" t="s">
        <v>912</v>
      </c>
      <c r="C348" s="4">
        <v>3</v>
      </c>
      <c r="D348" s="4">
        <v>5</v>
      </c>
      <c r="E348" s="4">
        <v>4</v>
      </c>
      <c r="F348" s="4">
        <v>5</v>
      </c>
      <c r="G348" s="4">
        <v>3</v>
      </c>
      <c r="H348" s="4">
        <v>5</v>
      </c>
      <c r="I348" s="4">
        <v>3</v>
      </c>
      <c r="J348" s="4">
        <v>3</v>
      </c>
      <c r="K348" s="4">
        <v>4</v>
      </c>
      <c r="L348" s="4">
        <v>1</v>
      </c>
      <c r="M348" s="4">
        <v>3</v>
      </c>
      <c r="N348" s="4">
        <v>2</v>
      </c>
      <c r="O348" s="4">
        <v>3</v>
      </c>
      <c r="P348" s="4">
        <v>2</v>
      </c>
      <c r="Q348" s="4">
        <v>5</v>
      </c>
      <c r="R348" s="4">
        <v>4</v>
      </c>
      <c r="S348" s="4">
        <v>2</v>
      </c>
      <c r="T348" s="4">
        <v>2</v>
      </c>
      <c r="U348" s="4">
        <v>2</v>
      </c>
      <c r="V348" s="4">
        <v>2</v>
      </c>
      <c r="W348" s="4">
        <v>3</v>
      </c>
      <c r="X348" s="4">
        <v>1</v>
      </c>
      <c r="Y348" s="4">
        <v>4</v>
      </c>
      <c r="Z348" s="4">
        <v>3</v>
      </c>
      <c r="AA348" s="4">
        <v>2</v>
      </c>
      <c r="AB348" s="4">
        <v>3</v>
      </c>
      <c r="AC348" s="4">
        <v>2</v>
      </c>
      <c r="AD348" s="4">
        <v>5</v>
      </c>
      <c r="AE348" s="4">
        <v>3</v>
      </c>
      <c r="AF348" s="4">
        <v>1</v>
      </c>
      <c r="AG348" s="4">
        <v>1</v>
      </c>
      <c r="AH348" s="4">
        <v>3</v>
      </c>
      <c r="AI348" s="4">
        <v>3</v>
      </c>
      <c r="AJ348" s="4">
        <v>1</v>
      </c>
      <c r="AK348" s="4">
        <v>2</v>
      </c>
      <c r="AL348" s="4">
        <v>2</v>
      </c>
      <c r="AM348" s="4">
        <v>4</v>
      </c>
      <c r="AN348" s="4">
        <v>2</v>
      </c>
      <c r="AO348" s="4">
        <v>5</v>
      </c>
      <c r="AP348" s="4">
        <v>2</v>
      </c>
      <c r="AQ348" s="4">
        <v>3</v>
      </c>
      <c r="AR348" s="4">
        <v>2</v>
      </c>
      <c r="AS348" s="4">
        <v>5</v>
      </c>
      <c r="AT348" s="4">
        <v>4</v>
      </c>
      <c r="AU348" s="4">
        <v>5</v>
      </c>
      <c r="AV348" s="4">
        <v>3</v>
      </c>
      <c r="AW348" s="4">
        <v>3</v>
      </c>
      <c r="AX348" s="4">
        <v>2</v>
      </c>
      <c r="AY348" s="4">
        <v>4</v>
      </c>
      <c r="AZ348" s="4">
        <v>3</v>
      </c>
      <c r="BA348" s="4">
        <v>5</v>
      </c>
      <c r="BB348" s="4">
        <v>5</v>
      </c>
      <c r="BC348" s="4">
        <v>2</v>
      </c>
      <c r="BD348" s="4">
        <v>3</v>
      </c>
      <c r="BE348" s="4">
        <v>4</v>
      </c>
      <c r="BF348" s="4">
        <v>3</v>
      </c>
      <c r="BG348" s="4">
        <v>4</v>
      </c>
      <c r="BH348" s="4">
        <v>4</v>
      </c>
      <c r="BI348" s="4">
        <v>1</v>
      </c>
      <c r="BJ348" s="4">
        <v>5</v>
      </c>
      <c r="BK348" s="4">
        <v>4</v>
      </c>
      <c r="BL348" s="4">
        <v>2</v>
      </c>
      <c r="BM348" s="4">
        <v>3</v>
      </c>
      <c r="BN348" s="4">
        <v>4</v>
      </c>
      <c r="BO348" s="4">
        <v>2</v>
      </c>
      <c r="BP348" s="4">
        <v>5</v>
      </c>
      <c r="BQ348" s="4">
        <v>2</v>
      </c>
      <c r="BR348" s="4">
        <v>1</v>
      </c>
      <c r="BS348" s="4">
        <v>4</v>
      </c>
      <c r="BT348" s="4">
        <v>4</v>
      </c>
      <c r="BU348" s="4">
        <v>3</v>
      </c>
      <c r="BV348" s="4">
        <v>5</v>
      </c>
      <c r="BW348" s="4">
        <v>4</v>
      </c>
      <c r="BX348" s="4">
        <v>3</v>
      </c>
      <c r="BY348" s="4">
        <v>3</v>
      </c>
      <c r="BZ348" s="4">
        <v>5</v>
      </c>
      <c r="CA348" s="4">
        <v>2</v>
      </c>
      <c r="CB348" s="4">
        <v>5</v>
      </c>
    </row>
    <row r="349" spans="1:80" ht="14" x14ac:dyDescent="0.15">
      <c r="A349" s="20" t="str">
        <f t="shared" si="5"/>
        <v>KompetenzWA[SQ012]</v>
      </c>
      <c r="B349" s="4" t="s">
        <v>913</v>
      </c>
      <c r="C349" s="4">
        <v>3</v>
      </c>
      <c r="D349" s="4">
        <v>5</v>
      </c>
      <c r="E349" s="4">
        <v>4</v>
      </c>
      <c r="F349" s="4">
        <v>5</v>
      </c>
      <c r="G349" s="4">
        <v>3</v>
      </c>
      <c r="H349" s="4">
        <v>5</v>
      </c>
      <c r="I349" s="4">
        <v>3</v>
      </c>
      <c r="J349" s="4">
        <v>3</v>
      </c>
      <c r="K349" s="4">
        <v>4</v>
      </c>
      <c r="L349" s="4">
        <v>1</v>
      </c>
      <c r="M349" s="4">
        <v>2</v>
      </c>
      <c r="N349" s="4">
        <v>4</v>
      </c>
      <c r="O349" s="4">
        <v>1</v>
      </c>
      <c r="P349" s="4">
        <v>1</v>
      </c>
      <c r="Q349" s="4">
        <v>5</v>
      </c>
      <c r="R349" s="4">
        <v>4</v>
      </c>
      <c r="S349" s="4">
        <v>1</v>
      </c>
      <c r="T349" s="4">
        <v>2</v>
      </c>
      <c r="U349" s="4">
        <v>1</v>
      </c>
      <c r="V349" s="4">
        <v>3</v>
      </c>
      <c r="W349" s="4">
        <v>3</v>
      </c>
      <c r="X349" s="4">
        <v>4</v>
      </c>
      <c r="Y349" s="4">
        <v>5</v>
      </c>
      <c r="Z349" s="4">
        <v>3</v>
      </c>
      <c r="AA349" s="4">
        <v>2</v>
      </c>
      <c r="AB349" s="4">
        <v>3</v>
      </c>
      <c r="AC349" s="4">
        <v>4</v>
      </c>
      <c r="AD349" s="4">
        <v>5</v>
      </c>
      <c r="AE349" s="4">
        <v>5</v>
      </c>
      <c r="AF349" s="4">
        <v>3</v>
      </c>
      <c r="AG349" s="4">
        <v>2</v>
      </c>
      <c r="AH349" s="4">
        <v>3</v>
      </c>
      <c r="AI349" s="4">
        <v>3</v>
      </c>
      <c r="AJ349" s="4">
        <v>1</v>
      </c>
      <c r="AK349" s="4">
        <v>3</v>
      </c>
      <c r="AL349" s="4">
        <v>1</v>
      </c>
      <c r="AM349" s="4">
        <v>4</v>
      </c>
      <c r="AN349" s="4">
        <v>3</v>
      </c>
      <c r="AO349" s="4">
        <v>4</v>
      </c>
      <c r="AP349" s="4">
        <v>2</v>
      </c>
      <c r="AQ349" s="4">
        <v>3</v>
      </c>
      <c r="AR349" s="4">
        <v>5</v>
      </c>
      <c r="AS349" s="4">
        <v>5</v>
      </c>
      <c r="AT349" s="4">
        <v>5</v>
      </c>
      <c r="AU349" s="4">
        <v>1</v>
      </c>
      <c r="AV349" s="4">
        <v>3</v>
      </c>
      <c r="AW349" s="4">
        <v>2</v>
      </c>
      <c r="AX349" s="4">
        <v>3</v>
      </c>
      <c r="AY349" s="4">
        <v>2</v>
      </c>
      <c r="AZ349" s="4">
        <v>3</v>
      </c>
      <c r="BA349" s="4">
        <v>1</v>
      </c>
      <c r="BB349" s="4">
        <v>5</v>
      </c>
      <c r="BC349" s="4">
        <v>2</v>
      </c>
      <c r="BD349" s="4">
        <v>3</v>
      </c>
      <c r="BE349" s="4">
        <v>4</v>
      </c>
      <c r="BF349" s="4">
        <v>1</v>
      </c>
      <c r="BG349" s="4">
        <v>5</v>
      </c>
      <c r="BH349" s="4">
        <v>4</v>
      </c>
      <c r="BI349" s="4">
        <v>5</v>
      </c>
      <c r="BJ349" s="4">
        <v>3</v>
      </c>
      <c r="BK349" s="4">
        <v>4</v>
      </c>
      <c r="BL349" s="4">
        <v>4</v>
      </c>
      <c r="BM349" s="4">
        <v>3</v>
      </c>
      <c r="BN349" s="4">
        <v>4</v>
      </c>
      <c r="BO349" s="4">
        <v>3</v>
      </c>
      <c r="BP349" s="4">
        <v>5</v>
      </c>
      <c r="BQ349" s="4">
        <v>2</v>
      </c>
      <c r="BR349" s="4">
        <v>1</v>
      </c>
      <c r="BS349" s="4">
        <v>4</v>
      </c>
      <c r="BT349" s="4">
        <v>4</v>
      </c>
      <c r="BU349" s="4">
        <v>3</v>
      </c>
      <c r="BV349" s="4">
        <v>5</v>
      </c>
      <c r="BW349" s="4">
        <v>1</v>
      </c>
      <c r="BX349" s="4">
        <v>3</v>
      </c>
      <c r="BY349" s="4">
        <v>3</v>
      </c>
      <c r="BZ349" s="4">
        <v>5</v>
      </c>
      <c r="CA349" s="4">
        <v>2</v>
      </c>
      <c r="CB349" s="4">
        <v>1</v>
      </c>
    </row>
    <row r="350" spans="1:80" ht="14" x14ac:dyDescent="0.15">
      <c r="A350" s="20" t="str">
        <f t="shared" si="5"/>
        <v>KompetenzBeraterWA[SQ001]</v>
      </c>
      <c r="B350" s="4" t="s">
        <v>212</v>
      </c>
      <c r="C350" s="4">
        <v>3</v>
      </c>
      <c r="D350" s="4">
        <v>5</v>
      </c>
      <c r="E350" s="4">
        <v>4</v>
      </c>
      <c r="F350" s="4">
        <v>3</v>
      </c>
      <c r="G350" s="4">
        <v>2</v>
      </c>
      <c r="H350" s="4">
        <v>5</v>
      </c>
      <c r="I350" s="4">
        <v>4</v>
      </c>
      <c r="J350" s="4">
        <v>5</v>
      </c>
      <c r="K350" s="4">
        <v>4</v>
      </c>
      <c r="L350" s="4">
        <v>5</v>
      </c>
      <c r="M350" s="4">
        <v>3</v>
      </c>
      <c r="N350" s="4">
        <v>5</v>
      </c>
      <c r="O350" s="4">
        <v>4</v>
      </c>
      <c r="P350" s="4">
        <v>3</v>
      </c>
      <c r="Q350" s="4">
        <v>5</v>
      </c>
      <c r="R350" s="4">
        <v>5</v>
      </c>
      <c r="S350" s="4">
        <v>4</v>
      </c>
      <c r="T350" s="4">
        <v>4</v>
      </c>
      <c r="U350" s="4">
        <v>4</v>
      </c>
      <c r="V350" s="4">
        <v>4</v>
      </c>
      <c r="W350" s="4">
        <v>3</v>
      </c>
      <c r="X350" s="4">
        <v>4</v>
      </c>
      <c r="Y350" s="4">
        <v>3</v>
      </c>
      <c r="Z350" s="4">
        <v>2</v>
      </c>
      <c r="AA350" s="4">
        <v>3</v>
      </c>
      <c r="AB350" s="4">
        <v>5</v>
      </c>
      <c r="AC350" s="4">
        <v>4</v>
      </c>
      <c r="AD350" s="4">
        <v>5</v>
      </c>
      <c r="AE350" s="4">
        <v>3</v>
      </c>
      <c r="AF350" s="4">
        <v>4</v>
      </c>
      <c r="AG350" s="4">
        <v>5</v>
      </c>
      <c r="AH350" s="4">
        <v>4</v>
      </c>
      <c r="AI350" s="4">
        <v>3</v>
      </c>
      <c r="AJ350" s="4">
        <v>4</v>
      </c>
      <c r="AK350" s="4">
        <v>5</v>
      </c>
      <c r="AL350" s="4">
        <v>5</v>
      </c>
      <c r="AM350" s="4">
        <v>2</v>
      </c>
      <c r="AN350" s="4">
        <v>3</v>
      </c>
      <c r="AO350" s="4">
        <v>5</v>
      </c>
      <c r="AP350" s="4">
        <v>4</v>
      </c>
      <c r="AQ350" s="4">
        <v>5</v>
      </c>
      <c r="AR350" s="4">
        <v>5</v>
      </c>
      <c r="AS350" s="4">
        <v>3</v>
      </c>
      <c r="AT350" s="4">
        <v>3</v>
      </c>
      <c r="AU350" s="4">
        <v>2</v>
      </c>
      <c r="AV350" s="4">
        <v>4</v>
      </c>
      <c r="AW350" s="4">
        <v>4</v>
      </c>
      <c r="AX350" s="4">
        <v>4</v>
      </c>
      <c r="AY350" s="4">
        <v>4</v>
      </c>
      <c r="AZ350" s="4">
        <v>3</v>
      </c>
      <c r="BA350" s="4">
        <v>5</v>
      </c>
      <c r="BB350" s="4">
        <v>4</v>
      </c>
      <c r="BC350" s="4">
        <v>4</v>
      </c>
      <c r="BD350" s="4">
        <v>4</v>
      </c>
      <c r="BE350" s="4">
        <v>3</v>
      </c>
      <c r="BF350" s="4">
        <v>5</v>
      </c>
      <c r="BG350" s="4">
        <v>5</v>
      </c>
      <c r="BH350" s="4">
        <v>4</v>
      </c>
      <c r="BI350" s="4">
        <v>5</v>
      </c>
      <c r="BJ350" s="4">
        <v>4</v>
      </c>
      <c r="BK350" s="4">
        <v>5</v>
      </c>
      <c r="BL350" s="4">
        <v>4</v>
      </c>
      <c r="BM350" s="4">
        <v>3</v>
      </c>
      <c r="BN350" s="4">
        <v>4</v>
      </c>
      <c r="BO350" s="4">
        <v>5</v>
      </c>
      <c r="BP350" s="4">
        <v>4</v>
      </c>
      <c r="BQ350" s="4">
        <v>4</v>
      </c>
      <c r="BR350" s="4">
        <v>4</v>
      </c>
      <c r="BS350" s="4">
        <v>4</v>
      </c>
      <c r="BT350" s="4">
        <v>4</v>
      </c>
      <c r="BU350" s="4">
        <v>5</v>
      </c>
      <c r="BV350" s="4">
        <v>3</v>
      </c>
      <c r="BW350" s="4">
        <v>4</v>
      </c>
      <c r="BX350" s="4">
        <v>3</v>
      </c>
      <c r="BY350" s="4">
        <v>5</v>
      </c>
      <c r="BZ350" s="4">
        <v>5</v>
      </c>
      <c r="CA350" s="4">
        <v>5</v>
      </c>
      <c r="CB350" s="4">
        <v>5</v>
      </c>
    </row>
    <row r="351" spans="1:80" ht="14" x14ac:dyDescent="0.15">
      <c r="A351" s="20" t="str">
        <f t="shared" si="5"/>
        <v>KompetenzBeraterWA[SQ002]</v>
      </c>
      <c r="B351" s="4" t="s">
        <v>213</v>
      </c>
      <c r="C351" s="4">
        <v>3</v>
      </c>
      <c r="D351" s="4">
        <v>5</v>
      </c>
      <c r="E351" s="4">
        <v>4</v>
      </c>
      <c r="F351" s="4">
        <v>2</v>
      </c>
      <c r="G351" s="4">
        <v>3</v>
      </c>
      <c r="H351" s="4">
        <v>5</v>
      </c>
      <c r="I351" s="4">
        <v>3</v>
      </c>
      <c r="J351" s="4">
        <v>4</v>
      </c>
      <c r="K351" s="4">
        <v>4</v>
      </c>
      <c r="L351" s="4">
        <v>5</v>
      </c>
      <c r="M351" s="4">
        <v>3</v>
      </c>
      <c r="N351" s="4">
        <v>5</v>
      </c>
      <c r="O351" s="4">
        <v>4</v>
      </c>
      <c r="P351" s="4">
        <v>4</v>
      </c>
      <c r="Q351" s="4">
        <v>4</v>
      </c>
      <c r="R351" s="4">
        <v>5</v>
      </c>
      <c r="S351" s="4">
        <v>4</v>
      </c>
      <c r="T351" s="4">
        <v>4</v>
      </c>
      <c r="U351" s="4">
        <v>3</v>
      </c>
      <c r="V351" s="4">
        <v>4</v>
      </c>
      <c r="W351" s="4">
        <v>1</v>
      </c>
      <c r="X351" s="4">
        <v>4</v>
      </c>
      <c r="Y351" s="4">
        <v>4</v>
      </c>
      <c r="Z351" s="4">
        <v>3</v>
      </c>
      <c r="AA351" s="4">
        <v>3</v>
      </c>
      <c r="AB351" s="4">
        <v>4</v>
      </c>
      <c r="AC351" s="4">
        <v>4</v>
      </c>
      <c r="AD351" s="4">
        <v>4</v>
      </c>
      <c r="AE351" s="4">
        <v>3</v>
      </c>
      <c r="AF351" s="4">
        <v>4</v>
      </c>
      <c r="AG351" s="4">
        <v>5</v>
      </c>
      <c r="AH351" s="4">
        <v>4</v>
      </c>
      <c r="AI351" s="4">
        <v>4</v>
      </c>
      <c r="AJ351" s="4">
        <v>4</v>
      </c>
      <c r="AK351" s="4">
        <v>4</v>
      </c>
      <c r="AL351" s="4">
        <v>4</v>
      </c>
      <c r="AM351" s="4">
        <v>2</v>
      </c>
      <c r="AN351" s="4">
        <v>3</v>
      </c>
      <c r="AO351" s="4">
        <v>5</v>
      </c>
      <c r="AP351" s="4">
        <v>4</v>
      </c>
      <c r="AQ351" s="4">
        <v>4</v>
      </c>
      <c r="AR351" s="4">
        <v>4</v>
      </c>
      <c r="AS351" s="4">
        <v>3</v>
      </c>
      <c r="AT351" s="4">
        <v>2</v>
      </c>
      <c r="AU351" s="4">
        <v>1</v>
      </c>
      <c r="AV351" s="4">
        <v>3</v>
      </c>
      <c r="AW351" s="4">
        <v>4</v>
      </c>
      <c r="AX351" s="4">
        <v>4</v>
      </c>
      <c r="AY351" s="4">
        <v>5</v>
      </c>
      <c r="AZ351" s="4">
        <v>3</v>
      </c>
      <c r="BA351" s="4">
        <v>5</v>
      </c>
      <c r="BB351" s="4">
        <v>4</v>
      </c>
      <c r="BC351" s="4">
        <v>3</v>
      </c>
      <c r="BD351" s="4">
        <v>3</v>
      </c>
      <c r="BE351" s="4">
        <v>3</v>
      </c>
      <c r="BF351" s="4">
        <v>5</v>
      </c>
      <c r="BG351" s="4">
        <v>5</v>
      </c>
      <c r="BH351" s="4">
        <v>3</v>
      </c>
      <c r="BI351" s="4">
        <v>5</v>
      </c>
      <c r="BJ351" s="4">
        <v>3</v>
      </c>
      <c r="BK351" s="4">
        <v>5</v>
      </c>
      <c r="BL351" s="4">
        <v>4</v>
      </c>
      <c r="BM351" s="4">
        <v>3</v>
      </c>
      <c r="BN351" s="4">
        <v>4</v>
      </c>
      <c r="BO351" s="4">
        <v>4</v>
      </c>
      <c r="BP351" s="4">
        <v>3</v>
      </c>
      <c r="BQ351" s="4">
        <v>3</v>
      </c>
      <c r="BR351" s="4">
        <v>3</v>
      </c>
      <c r="BS351" s="4">
        <v>4</v>
      </c>
      <c r="BT351" s="4">
        <v>4</v>
      </c>
      <c r="BU351" s="4">
        <v>4</v>
      </c>
      <c r="BV351" s="4">
        <v>3</v>
      </c>
      <c r="BW351" s="4">
        <v>3</v>
      </c>
      <c r="BX351" s="4">
        <v>3</v>
      </c>
      <c r="BY351" s="4">
        <v>5</v>
      </c>
      <c r="BZ351" s="4">
        <v>5</v>
      </c>
      <c r="CA351" s="4">
        <v>5</v>
      </c>
      <c r="CB351" s="4">
        <v>5</v>
      </c>
    </row>
    <row r="352" spans="1:80" ht="14" x14ac:dyDescent="0.15">
      <c r="A352" s="20" t="str">
        <f t="shared" si="5"/>
        <v>KompetenzBeraterWA[SQ003]</v>
      </c>
      <c r="B352" s="4" t="s">
        <v>214</v>
      </c>
      <c r="C352" s="4">
        <v>3</v>
      </c>
      <c r="D352" s="4">
        <v>5</v>
      </c>
      <c r="E352" s="4">
        <v>2</v>
      </c>
      <c r="F352" s="4">
        <v>5</v>
      </c>
      <c r="G352" s="4">
        <v>3</v>
      </c>
      <c r="H352" s="4">
        <v>1</v>
      </c>
      <c r="I352" s="4">
        <v>3</v>
      </c>
      <c r="J352" s="4">
        <v>2</v>
      </c>
      <c r="K352" s="4">
        <v>4</v>
      </c>
      <c r="L352" s="4">
        <v>1</v>
      </c>
      <c r="M352" s="4">
        <v>2</v>
      </c>
      <c r="N352" s="4">
        <v>1</v>
      </c>
      <c r="O352" s="4">
        <v>2</v>
      </c>
      <c r="P352" s="4">
        <v>2</v>
      </c>
      <c r="Q352" s="4">
        <v>2</v>
      </c>
      <c r="R352" s="4">
        <v>1</v>
      </c>
      <c r="S352" s="4">
        <v>2</v>
      </c>
      <c r="T352" s="4">
        <v>2</v>
      </c>
      <c r="U352" s="4">
        <v>3</v>
      </c>
      <c r="V352" s="4">
        <v>1</v>
      </c>
      <c r="W352" s="4">
        <v>5</v>
      </c>
      <c r="X352" s="4">
        <v>1</v>
      </c>
      <c r="Y352" s="4">
        <v>2</v>
      </c>
      <c r="Z352" s="4">
        <v>3</v>
      </c>
      <c r="AA352" s="4">
        <v>4</v>
      </c>
      <c r="AB352" s="4">
        <v>2</v>
      </c>
      <c r="AC352" s="4">
        <v>3</v>
      </c>
      <c r="AD352" s="4">
        <v>1</v>
      </c>
      <c r="AE352" s="4">
        <v>2</v>
      </c>
      <c r="AF352" s="4">
        <v>2</v>
      </c>
      <c r="AG352" s="4">
        <v>1</v>
      </c>
      <c r="AH352" s="4">
        <v>3</v>
      </c>
      <c r="AI352" s="4">
        <v>3</v>
      </c>
      <c r="AJ352" s="4">
        <v>2</v>
      </c>
      <c r="AK352" s="4">
        <v>2</v>
      </c>
      <c r="AL352" s="4">
        <v>2</v>
      </c>
      <c r="AM352" s="4">
        <v>4</v>
      </c>
      <c r="AN352" s="4">
        <v>3</v>
      </c>
      <c r="AO352" s="4">
        <v>2</v>
      </c>
      <c r="AP352" s="4">
        <v>2</v>
      </c>
      <c r="AQ352" s="4">
        <v>1</v>
      </c>
      <c r="AR352" s="4">
        <v>2</v>
      </c>
      <c r="AS352" s="4">
        <v>3</v>
      </c>
      <c r="AT352" s="4">
        <v>1</v>
      </c>
      <c r="AU352" s="4">
        <v>4</v>
      </c>
      <c r="AV352" s="4">
        <v>2</v>
      </c>
      <c r="AW352" s="4">
        <v>2</v>
      </c>
      <c r="AX352" s="4">
        <v>2</v>
      </c>
      <c r="AY352" s="4">
        <v>1</v>
      </c>
      <c r="AZ352" s="4">
        <v>2</v>
      </c>
      <c r="BA352" s="4">
        <v>1</v>
      </c>
      <c r="BB352" s="4">
        <v>1</v>
      </c>
      <c r="BC352" s="4">
        <v>2</v>
      </c>
      <c r="BD352" s="4">
        <v>4</v>
      </c>
      <c r="BE352" s="4">
        <v>4</v>
      </c>
      <c r="BF352" s="4">
        <v>1</v>
      </c>
      <c r="BG352" s="4">
        <v>2</v>
      </c>
      <c r="BH352" s="4">
        <v>2</v>
      </c>
      <c r="BI352" s="4">
        <v>2</v>
      </c>
      <c r="BJ352" s="4">
        <v>3</v>
      </c>
      <c r="BK352" s="4">
        <v>2</v>
      </c>
      <c r="BL352" s="4">
        <v>4</v>
      </c>
      <c r="BM352" s="4">
        <v>3</v>
      </c>
      <c r="BN352" s="4">
        <v>4</v>
      </c>
      <c r="BO352" s="4">
        <v>2</v>
      </c>
      <c r="BP352" s="4">
        <v>3</v>
      </c>
      <c r="BQ352" s="4">
        <v>2</v>
      </c>
      <c r="BR352" s="4">
        <v>4</v>
      </c>
      <c r="BS352" s="4">
        <v>3</v>
      </c>
      <c r="BT352" s="4">
        <v>2</v>
      </c>
      <c r="BU352" s="4">
        <v>2</v>
      </c>
      <c r="BV352" s="4">
        <v>3</v>
      </c>
      <c r="BW352" s="4">
        <v>3</v>
      </c>
      <c r="BX352" s="4">
        <v>3</v>
      </c>
      <c r="BY352" s="4">
        <v>1</v>
      </c>
      <c r="BZ352" s="4">
        <v>1</v>
      </c>
      <c r="CA352" s="4">
        <v>3</v>
      </c>
      <c r="CB352" s="4">
        <v>2</v>
      </c>
    </row>
    <row r="353" spans="1:80" ht="14" x14ac:dyDescent="0.15">
      <c r="A353" s="20" t="str">
        <f t="shared" si="5"/>
        <v>KompetenzBeraterWA[SQ004]</v>
      </c>
      <c r="B353" s="4" t="s">
        <v>215</v>
      </c>
      <c r="C353" s="4">
        <v>3</v>
      </c>
      <c r="D353" s="4">
        <v>5</v>
      </c>
      <c r="E353" s="4">
        <v>2</v>
      </c>
      <c r="F353" s="4">
        <v>5</v>
      </c>
      <c r="G353" s="4">
        <v>3</v>
      </c>
      <c r="H353" s="4">
        <v>1</v>
      </c>
      <c r="I353" s="4">
        <v>3</v>
      </c>
      <c r="J353" s="4">
        <v>2</v>
      </c>
      <c r="K353" s="4">
        <v>3</v>
      </c>
      <c r="L353" s="4">
        <v>1</v>
      </c>
      <c r="M353" s="4">
        <v>3</v>
      </c>
      <c r="N353" s="4">
        <v>1</v>
      </c>
      <c r="O353" s="4">
        <v>2</v>
      </c>
      <c r="P353" s="4">
        <v>2</v>
      </c>
      <c r="Q353" s="4">
        <v>1</v>
      </c>
      <c r="R353" s="4">
        <v>1</v>
      </c>
      <c r="S353" s="4">
        <v>2</v>
      </c>
      <c r="T353" s="4">
        <v>2</v>
      </c>
      <c r="U353" s="4">
        <v>2</v>
      </c>
      <c r="V353" s="4">
        <v>1</v>
      </c>
      <c r="W353" s="4">
        <v>3</v>
      </c>
      <c r="X353" s="4">
        <v>1</v>
      </c>
      <c r="Y353" s="4">
        <v>2</v>
      </c>
      <c r="Z353" s="4">
        <v>3</v>
      </c>
      <c r="AA353" s="4">
        <v>3</v>
      </c>
      <c r="AB353" s="4">
        <v>2</v>
      </c>
      <c r="AC353" s="4">
        <v>3</v>
      </c>
      <c r="AD353" s="4">
        <v>2</v>
      </c>
      <c r="AE353" s="4">
        <v>2</v>
      </c>
      <c r="AF353" s="4">
        <v>2</v>
      </c>
      <c r="AG353" s="4">
        <v>1</v>
      </c>
      <c r="AH353" s="4">
        <v>4</v>
      </c>
      <c r="AI353" s="4">
        <v>3</v>
      </c>
      <c r="AJ353" s="4">
        <v>1</v>
      </c>
      <c r="AK353" s="4">
        <v>2</v>
      </c>
      <c r="AL353" s="4">
        <v>2</v>
      </c>
      <c r="AM353" s="4">
        <v>2</v>
      </c>
      <c r="AN353" s="4">
        <v>3</v>
      </c>
      <c r="AO353" s="4">
        <v>3</v>
      </c>
      <c r="AP353" s="4">
        <v>2</v>
      </c>
      <c r="AQ353" s="4">
        <v>1</v>
      </c>
      <c r="AR353" s="4">
        <v>4</v>
      </c>
      <c r="AS353" s="4">
        <v>3</v>
      </c>
      <c r="AT353" s="4">
        <v>1</v>
      </c>
      <c r="AU353" s="4">
        <v>4</v>
      </c>
      <c r="AV353" s="4">
        <v>3</v>
      </c>
      <c r="AW353" s="4">
        <v>2</v>
      </c>
      <c r="AX353" s="4">
        <v>2</v>
      </c>
      <c r="AY353" s="4">
        <v>1</v>
      </c>
      <c r="AZ353" s="4">
        <v>2</v>
      </c>
      <c r="BA353" s="4">
        <v>1</v>
      </c>
      <c r="BB353" s="4">
        <v>1</v>
      </c>
      <c r="BC353" s="4">
        <v>2</v>
      </c>
      <c r="BD353" s="4">
        <v>4</v>
      </c>
      <c r="BE353" s="4">
        <v>3</v>
      </c>
      <c r="BF353" s="4">
        <v>1</v>
      </c>
      <c r="BG353" s="4">
        <v>1</v>
      </c>
      <c r="BH353" s="4">
        <v>2</v>
      </c>
      <c r="BI353" s="4">
        <v>2</v>
      </c>
      <c r="BJ353" s="4">
        <v>3</v>
      </c>
      <c r="BK353" s="4">
        <v>2</v>
      </c>
      <c r="BL353" s="4">
        <v>1</v>
      </c>
      <c r="BM353" s="4">
        <v>2</v>
      </c>
      <c r="BN353" s="4">
        <v>4</v>
      </c>
      <c r="BO353" s="4">
        <v>1</v>
      </c>
      <c r="BP353" s="4">
        <v>3</v>
      </c>
      <c r="BQ353" s="4">
        <v>2</v>
      </c>
      <c r="BR353" s="4">
        <v>3</v>
      </c>
      <c r="BS353" s="4">
        <v>3</v>
      </c>
      <c r="BT353" s="4">
        <v>2</v>
      </c>
      <c r="BU353" s="4">
        <v>2</v>
      </c>
      <c r="BV353" s="4">
        <v>3</v>
      </c>
      <c r="BW353" s="4">
        <v>2</v>
      </c>
      <c r="BX353" s="4">
        <v>3</v>
      </c>
      <c r="BY353" s="4">
        <v>1</v>
      </c>
      <c r="BZ353" s="4">
        <v>1</v>
      </c>
      <c r="CA353" s="4">
        <v>5</v>
      </c>
      <c r="CB353" s="4">
        <v>2</v>
      </c>
    </row>
    <row r="354" spans="1:80" ht="14" x14ac:dyDescent="0.15">
      <c r="A354" s="20" t="str">
        <f t="shared" si="5"/>
        <v>KompetenzBeraterWA[SQ005]</v>
      </c>
      <c r="B354" s="4" t="s">
        <v>216</v>
      </c>
      <c r="C354" s="4">
        <v>3</v>
      </c>
      <c r="D354" s="4">
        <v>5</v>
      </c>
      <c r="E354" s="4">
        <v>2</v>
      </c>
      <c r="F354" s="4">
        <v>3</v>
      </c>
      <c r="G354" s="4">
        <v>3</v>
      </c>
      <c r="H354" s="4">
        <v>5</v>
      </c>
      <c r="I354" s="4">
        <v>3</v>
      </c>
      <c r="J354" s="4">
        <v>4</v>
      </c>
      <c r="K354" s="4">
        <v>3</v>
      </c>
      <c r="L354" s="4">
        <v>5</v>
      </c>
      <c r="M354" s="4">
        <v>4</v>
      </c>
      <c r="N354" s="4">
        <v>4</v>
      </c>
      <c r="O354" s="4">
        <v>2</v>
      </c>
      <c r="P354" s="4">
        <v>4</v>
      </c>
      <c r="Q354" s="4">
        <v>4</v>
      </c>
      <c r="R354" s="4">
        <v>5</v>
      </c>
      <c r="S354" s="4">
        <v>2</v>
      </c>
      <c r="T354" s="4">
        <v>3</v>
      </c>
      <c r="U354" s="4">
        <v>4</v>
      </c>
      <c r="V354" s="4">
        <v>4</v>
      </c>
      <c r="W354" s="4">
        <v>3</v>
      </c>
      <c r="X354" s="4">
        <v>5</v>
      </c>
      <c r="Y354" s="4">
        <v>4</v>
      </c>
      <c r="Z354" s="4">
        <v>2</v>
      </c>
      <c r="AA354" s="4">
        <v>4</v>
      </c>
      <c r="AB354" s="4">
        <v>4</v>
      </c>
      <c r="AC354" s="4">
        <v>2</v>
      </c>
      <c r="AD354" s="4">
        <v>1</v>
      </c>
      <c r="AE354" s="4">
        <v>4</v>
      </c>
      <c r="AF354" s="4">
        <v>4</v>
      </c>
      <c r="AG354" s="4">
        <v>1</v>
      </c>
      <c r="AH354" s="4">
        <v>3</v>
      </c>
      <c r="AI354" s="4">
        <v>3</v>
      </c>
      <c r="AJ354" s="4">
        <v>1</v>
      </c>
      <c r="AK354" s="4">
        <v>3</v>
      </c>
      <c r="AL354" s="4">
        <v>4</v>
      </c>
      <c r="AM354" s="4">
        <v>3</v>
      </c>
      <c r="AN354" s="4">
        <v>4</v>
      </c>
      <c r="AO354" s="4">
        <v>4</v>
      </c>
      <c r="AP354" s="4">
        <v>4</v>
      </c>
      <c r="AQ354" s="4">
        <v>4</v>
      </c>
      <c r="AR354" s="4">
        <v>4</v>
      </c>
      <c r="AS354" s="4">
        <v>3</v>
      </c>
      <c r="AT354" s="4">
        <v>4</v>
      </c>
      <c r="AU354" s="4">
        <v>3</v>
      </c>
      <c r="AV354" s="4">
        <v>3</v>
      </c>
      <c r="AW354" s="4">
        <v>3</v>
      </c>
      <c r="AX354" s="4">
        <v>2</v>
      </c>
      <c r="AY354" s="4">
        <v>4</v>
      </c>
      <c r="AZ354" s="4">
        <v>3</v>
      </c>
      <c r="BA354" s="4">
        <v>4</v>
      </c>
      <c r="BB354" s="4">
        <v>3</v>
      </c>
      <c r="BC354" s="4">
        <v>3</v>
      </c>
      <c r="BD354" s="4">
        <v>3</v>
      </c>
      <c r="BE354" s="4">
        <v>3</v>
      </c>
      <c r="BF354" s="4">
        <v>4</v>
      </c>
      <c r="BG354" s="4">
        <v>2</v>
      </c>
      <c r="BH354" s="4">
        <v>2</v>
      </c>
      <c r="BI354" s="4">
        <v>3</v>
      </c>
      <c r="BJ354" s="4">
        <v>3</v>
      </c>
      <c r="BK354" s="4">
        <v>5</v>
      </c>
      <c r="BL354" s="4">
        <v>4</v>
      </c>
      <c r="BM354" s="4">
        <v>4</v>
      </c>
      <c r="BN354" s="4">
        <v>4</v>
      </c>
      <c r="BO354" s="4">
        <v>1</v>
      </c>
      <c r="BP354" s="4">
        <v>2</v>
      </c>
      <c r="BQ354" s="4">
        <v>4</v>
      </c>
      <c r="BR354" s="4">
        <v>3</v>
      </c>
      <c r="BS354" s="4">
        <v>3</v>
      </c>
      <c r="BT354" s="4">
        <v>4</v>
      </c>
      <c r="BU354" s="4">
        <v>4</v>
      </c>
      <c r="BV354" s="4">
        <v>4</v>
      </c>
      <c r="BW354" s="4">
        <v>3</v>
      </c>
      <c r="BX354" s="4">
        <v>3</v>
      </c>
      <c r="BY354" s="4">
        <v>4</v>
      </c>
      <c r="BZ354" s="4">
        <v>5</v>
      </c>
      <c r="CA354" s="4">
        <v>5</v>
      </c>
      <c r="CB354" s="4">
        <v>4</v>
      </c>
    </row>
    <row r="355" spans="1:80" ht="14" x14ac:dyDescent="0.15">
      <c r="A355" s="20" t="str">
        <f t="shared" si="5"/>
        <v>KompetenzBeraterWA[SQ006]</v>
      </c>
      <c r="B355" s="4" t="s">
        <v>217</v>
      </c>
      <c r="C355" s="4">
        <v>3</v>
      </c>
      <c r="D355" s="4">
        <v>5</v>
      </c>
      <c r="E355" s="4">
        <v>1</v>
      </c>
      <c r="F355" s="4">
        <v>1</v>
      </c>
      <c r="G355" s="4">
        <v>3</v>
      </c>
      <c r="H355" s="4">
        <v>4</v>
      </c>
      <c r="I355" s="4">
        <v>1</v>
      </c>
      <c r="J355" s="4">
        <v>1</v>
      </c>
      <c r="K355" s="4">
        <v>4</v>
      </c>
      <c r="L355" s="4">
        <v>1</v>
      </c>
      <c r="M355" s="4">
        <v>2</v>
      </c>
      <c r="N355" s="4">
        <v>3</v>
      </c>
      <c r="O355" s="4">
        <v>2</v>
      </c>
      <c r="P355" s="4">
        <v>3</v>
      </c>
      <c r="Q355" s="4">
        <v>2</v>
      </c>
      <c r="R355" s="4">
        <v>1</v>
      </c>
      <c r="S355" s="4">
        <v>3</v>
      </c>
      <c r="T355" s="4">
        <v>2</v>
      </c>
      <c r="U355" s="4">
        <v>2</v>
      </c>
      <c r="V355" s="4">
        <v>3</v>
      </c>
      <c r="W355" s="4">
        <v>1</v>
      </c>
      <c r="X355" s="4">
        <v>3</v>
      </c>
      <c r="Y355" s="4">
        <v>2</v>
      </c>
      <c r="Z355" s="4">
        <v>1</v>
      </c>
      <c r="AA355" s="4">
        <v>1</v>
      </c>
      <c r="AB355" s="4">
        <v>3</v>
      </c>
      <c r="AC355" s="4">
        <v>3</v>
      </c>
      <c r="AD355" s="4">
        <v>2</v>
      </c>
      <c r="AE355" s="4">
        <v>2</v>
      </c>
      <c r="AF355" s="4">
        <v>3</v>
      </c>
      <c r="AG355" s="4">
        <v>4</v>
      </c>
      <c r="AH355" s="4">
        <v>4</v>
      </c>
      <c r="AI355" s="4">
        <v>3</v>
      </c>
      <c r="AJ355" s="4">
        <v>1</v>
      </c>
      <c r="AK355" s="4">
        <v>2</v>
      </c>
      <c r="AL355" s="4">
        <v>4</v>
      </c>
      <c r="AM355" s="4">
        <v>1</v>
      </c>
      <c r="AN355" s="4">
        <v>2</v>
      </c>
      <c r="AO355" s="4">
        <v>1</v>
      </c>
      <c r="AP355" s="4">
        <v>2</v>
      </c>
      <c r="AQ355" s="4">
        <v>3</v>
      </c>
      <c r="AR355" s="4">
        <v>3</v>
      </c>
      <c r="AS355" s="4">
        <v>1</v>
      </c>
      <c r="AT355" s="4">
        <v>1</v>
      </c>
      <c r="AU355" s="4">
        <v>1</v>
      </c>
      <c r="AV355" s="4">
        <v>1</v>
      </c>
      <c r="AW355" s="4">
        <v>3</v>
      </c>
      <c r="AX355" s="4">
        <v>3</v>
      </c>
      <c r="AY355" s="4">
        <v>4</v>
      </c>
      <c r="AZ355" s="4">
        <v>3</v>
      </c>
      <c r="BA355" s="4">
        <v>4</v>
      </c>
      <c r="BB355" s="4">
        <v>3</v>
      </c>
      <c r="BC355" s="4">
        <v>1</v>
      </c>
      <c r="BD355" s="4">
        <v>2</v>
      </c>
      <c r="BE355" s="4">
        <v>3</v>
      </c>
      <c r="BF355" s="4">
        <v>3</v>
      </c>
      <c r="BG355" s="4">
        <v>2</v>
      </c>
      <c r="BH355" s="4">
        <v>3</v>
      </c>
      <c r="BI355" s="4">
        <v>3</v>
      </c>
      <c r="BJ355" s="4">
        <v>3</v>
      </c>
      <c r="BK355" s="4">
        <v>3</v>
      </c>
      <c r="BL355" s="4">
        <v>3</v>
      </c>
      <c r="BM355" s="4">
        <v>3</v>
      </c>
      <c r="BN355" s="4">
        <v>4</v>
      </c>
      <c r="BO355" s="4">
        <v>2</v>
      </c>
      <c r="BP355" s="4">
        <v>1</v>
      </c>
      <c r="BQ355" s="4">
        <v>1</v>
      </c>
      <c r="BR355" s="4">
        <v>1</v>
      </c>
      <c r="BS355" s="4">
        <v>2</v>
      </c>
      <c r="BT355" s="4">
        <v>3</v>
      </c>
      <c r="BU355" s="4">
        <v>3</v>
      </c>
      <c r="BV355" s="4">
        <v>3</v>
      </c>
      <c r="BW355" s="4">
        <v>1</v>
      </c>
      <c r="BX355" s="4">
        <v>3</v>
      </c>
      <c r="BY355" s="4">
        <v>4</v>
      </c>
      <c r="BZ355" s="4">
        <v>3</v>
      </c>
      <c r="CA355" s="4">
        <v>4</v>
      </c>
      <c r="CB355" s="4">
        <v>4</v>
      </c>
    </row>
    <row r="356" spans="1:80" ht="14" x14ac:dyDescent="0.15">
      <c r="A356" s="20" t="str">
        <f t="shared" si="5"/>
        <v>KompetenzBeraterWA[SQ007]</v>
      </c>
      <c r="B356" s="4" t="s">
        <v>218</v>
      </c>
      <c r="C356" s="4">
        <v>3</v>
      </c>
      <c r="D356" s="4">
        <v>5</v>
      </c>
      <c r="E356" s="4">
        <v>3</v>
      </c>
      <c r="F356" s="4">
        <v>5</v>
      </c>
      <c r="G356" s="4">
        <v>4</v>
      </c>
      <c r="H356" s="4">
        <v>1</v>
      </c>
      <c r="I356" s="4">
        <v>4</v>
      </c>
      <c r="J356" s="4">
        <v>4</v>
      </c>
      <c r="K356" s="4">
        <v>4</v>
      </c>
      <c r="L356" s="4">
        <v>3</v>
      </c>
      <c r="M356" s="4">
        <v>5</v>
      </c>
      <c r="N356" s="4">
        <v>2</v>
      </c>
      <c r="O356" s="4">
        <v>3</v>
      </c>
      <c r="P356" s="4">
        <v>3</v>
      </c>
      <c r="Q356" s="4">
        <v>2</v>
      </c>
      <c r="R356" s="4">
        <v>1</v>
      </c>
      <c r="S356" s="4">
        <v>4</v>
      </c>
      <c r="T356" s="4">
        <v>2</v>
      </c>
      <c r="U356" s="4">
        <v>3</v>
      </c>
      <c r="V356" s="4">
        <v>2</v>
      </c>
      <c r="W356" s="4">
        <v>3</v>
      </c>
      <c r="X356" s="4">
        <v>2</v>
      </c>
      <c r="Y356" s="4">
        <v>3</v>
      </c>
      <c r="Z356" s="4">
        <v>2</v>
      </c>
      <c r="AA356" s="4">
        <v>4</v>
      </c>
      <c r="AB356" s="4">
        <v>3</v>
      </c>
      <c r="AC356" s="4">
        <v>3</v>
      </c>
      <c r="AD356" s="4">
        <v>2</v>
      </c>
      <c r="AE356" s="4">
        <v>2</v>
      </c>
      <c r="AF356" s="4">
        <v>2</v>
      </c>
      <c r="AG356" s="4">
        <v>1</v>
      </c>
      <c r="AH356" s="4">
        <v>3</v>
      </c>
      <c r="AI356" s="4">
        <v>4</v>
      </c>
      <c r="AJ356" s="4">
        <v>1</v>
      </c>
      <c r="AK356" s="4">
        <v>4</v>
      </c>
      <c r="AL356" s="4">
        <v>2</v>
      </c>
      <c r="AM356" s="4">
        <v>3</v>
      </c>
      <c r="AN356" s="4">
        <v>2</v>
      </c>
      <c r="AO356" s="4">
        <v>4</v>
      </c>
      <c r="AP356" s="4">
        <v>3</v>
      </c>
      <c r="AQ356" s="4">
        <v>4</v>
      </c>
      <c r="AR356" s="4">
        <v>2</v>
      </c>
      <c r="AS356" s="4">
        <v>3</v>
      </c>
      <c r="AT356" s="4">
        <v>1</v>
      </c>
      <c r="AU356" s="4">
        <v>3</v>
      </c>
      <c r="AV356" s="4">
        <v>3</v>
      </c>
      <c r="AW356" s="4">
        <v>4</v>
      </c>
      <c r="AX356" s="4">
        <v>2</v>
      </c>
      <c r="AY356" s="4">
        <v>2</v>
      </c>
      <c r="AZ356" s="4">
        <v>3</v>
      </c>
      <c r="BA356" s="4">
        <v>1</v>
      </c>
      <c r="BB356" s="4">
        <v>2</v>
      </c>
      <c r="BC356" s="4">
        <v>4</v>
      </c>
      <c r="BD356" s="4">
        <v>3</v>
      </c>
      <c r="BE356" s="4">
        <v>3</v>
      </c>
      <c r="BF356" s="4">
        <v>2</v>
      </c>
      <c r="BG356" s="4">
        <v>2</v>
      </c>
      <c r="BH356" s="4">
        <v>2</v>
      </c>
      <c r="BI356" s="4">
        <v>2</v>
      </c>
      <c r="BJ356" s="4">
        <v>4</v>
      </c>
      <c r="BK356" s="4">
        <v>3</v>
      </c>
      <c r="BL356" s="4">
        <v>3</v>
      </c>
      <c r="BM356" s="4">
        <v>3</v>
      </c>
      <c r="BN356" s="4">
        <v>4</v>
      </c>
      <c r="BO356" s="4">
        <v>2</v>
      </c>
      <c r="BP356" s="4">
        <v>2</v>
      </c>
      <c r="BQ356" s="4">
        <v>3</v>
      </c>
      <c r="BR356" s="4">
        <v>1</v>
      </c>
      <c r="BS356" s="4">
        <v>3</v>
      </c>
      <c r="BT356" s="4">
        <v>3</v>
      </c>
      <c r="BU356" s="4">
        <v>4</v>
      </c>
      <c r="BV356" s="4">
        <v>4</v>
      </c>
      <c r="BW356" s="4">
        <v>2</v>
      </c>
      <c r="BX356" s="4">
        <v>3</v>
      </c>
      <c r="BY356" s="4">
        <v>1</v>
      </c>
      <c r="BZ356" s="4">
        <v>4</v>
      </c>
      <c r="CA356" s="4">
        <v>3</v>
      </c>
      <c r="CB356" s="4">
        <v>2</v>
      </c>
    </row>
    <row r="357" spans="1:80" ht="14" x14ac:dyDescent="0.15">
      <c r="A357" s="20" t="str">
        <f t="shared" si="5"/>
        <v>KompetenzBeraterWA[SQ008]</v>
      </c>
      <c r="B357" s="4" t="s">
        <v>219</v>
      </c>
      <c r="C357" s="4">
        <v>3</v>
      </c>
      <c r="D357" s="4">
        <v>5</v>
      </c>
      <c r="E357" s="4">
        <v>4</v>
      </c>
      <c r="F357" s="4">
        <v>4</v>
      </c>
      <c r="G357" s="4">
        <v>3</v>
      </c>
      <c r="H357" s="4">
        <v>4</v>
      </c>
      <c r="I357" s="4">
        <v>4</v>
      </c>
      <c r="J357" s="4">
        <v>4</v>
      </c>
      <c r="K357" s="4">
        <v>3</v>
      </c>
      <c r="L357" s="4">
        <v>4</v>
      </c>
      <c r="M357" s="4">
        <v>4</v>
      </c>
      <c r="N357" s="4">
        <v>2</v>
      </c>
      <c r="O357" s="4">
        <v>4</v>
      </c>
      <c r="P357" s="4">
        <v>4</v>
      </c>
      <c r="Q357" s="4">
        <v>3</v>
      </c>
      <c r="R357" s="4">
        <v>1</v>
      </c>
      <c r="S357" s="4">
        <v>3</v>
      </c>
      <c r="T357" s="4">
        <v>3</v>
      </c>
      <c r="U357" s="4">
        <v>4</v>
      </c>
      <c r="V357" s="4">
        <v>3</v>
      </c>
      <c r="W357" s="4">
        <v>3</v>
      </c>
      <c r="X357" s="4">
        <v>1</v>
      </c>
      <c r="Y357" s="4">
        <v>4</v>
      </c>
      <c r="Z357" s="4">
        <v>4</v>
      </c>
      <c r="AA357" s="4">
        <v>4</v>
      </c>
      <c r="AB357" s="4">
        <v>3</v>
      </c>
      <c r="AC357" s="4">
        <v>4</v>
      </c>
      <c r="AD357" s="4">
        <v>3</v>
      </c>
      <c r="AE357" s="4">
        <v>3</v>
      </c>
      <c r="AF357" s="4">
        <v>2</v>
      </c>
      <c r="AG357" s="4">
        <v>2</v>
      </c>
      <c r="AH357" s="4">
        <v>3</v>
      </c>
      <c r="AI357" s="4">
        <v>3</v>
      </c>
      <c r="AJ357" s="4">
        <v>1</v>
      </c>
      <c r="AK357" s="4">
        <v>4</v>
      </c>
      <c r="AL357" s="4">
        <v>4</v>
      </c>
      <c r="AM357" s="4">
        <v>3</v>
      </c>
      <c r="AN357" s="4">
        <v>4</v>
      </c>
      <c r="AO357" s="4">
        <v>4</v>
      </c>
      <c r="AP357" s="4">
        <v>5</v>
      </c>
      <c r="AQ357" s="4">
        <v>4</v>
      </c>
      <c r="AR357" s="4">
        <v>3</v>
      </c>
      <c r="AS357" s="4">
        <v>3</v>
      </c>
      <c r="AT357" s="4">
        <v>2</v>
      </c>
      <c r="AU357" s="4">
        <v>4</v>
      </c>
      <c r="AV357" s="4">
        <v>3</v>
      </c>
      <c r="AW357" s="4">
        <v>3</v>
      </c>
      <c r="AX357" s="4">
        <v>4</v>
      </c>
      <c r="AY357" s="4">
        <v>2</v>
      </c>
      <c r="AZ357" s="4">
        <v>4</v>
      </c>
      <c r="BA357" s="4">
        <v>3</v>
      </c>
      <c r="BB357" s="4">
        <v>2</v>
      </c>
      <c r="BC357" s="4">
        <v>4</v>
      </c>
      <c r="BD357" s="4">
        <v>3</v>
      </c>
      <c r="BE357" s="4">
        <v>3</v>
      </c>
      <c r="BF357" s="4">
        <v>2</v>
      </c>
      <c r="BG357" s="4">
        <v>4</v>
      </c>
      <c r="BH357" s="4">
        <v>2</v>
      </c>
      <c r="BI357" s="4">
        <v>3</v>
      </c>
      <c r="BJ357" s="4">
        <v>4</v>
      </c>
      <c r="BK357" s="4">
        <v>4</v>
      </c>
      <c r="BL357" s="4">
        <v>4</v>
      </c>
      <c r="BM357" s="4">
        <v>2</v>
      </c>
      <c r="BN357" s="4">
        <v>4</v>
      </c>
      <c r="BO357" s="4">
        <v>2</v>
      </c>
      <c r="BP357" s="4">
        <v>2</v>
      </c>
      <c r="BQ357" s="4">
        <v>4</v>
      </c>
      <c r="BR357" s="4">
        <v>1</v>
      </c>
      <c r="BS357" s="4">
        <v>3</v>
      </c>
      <c r="BT357" s="4">
        <v>4</v>
      </c>
      <c r="BU357" s="4">
        <v>4</v>
      </c>
      <c r="BV357" s="4">
        <v>4</v>
      </c>
      <c r="BW357" s="4">
        <v>4</v>
      </c>
      <c r="BX357" s="4">
        <v>3</v>
      </c>
      <c r="BY357" s="4">
        <v>4</v>
      </c>
      <c r="BZ357" s="4">
        <v>4</v>
      </c>
      <c r="CA357" s="4">
        <v>4</v>
      </c>
      <c r="CB357" s="4">
        <v>3</v>
      </c>
    </row>
    <row r="358" spans="1:80" ht="14" x14ac:dyDescent="0.15">
      <c r="A358" s="20" t="str">
        <f t="shared" si="5"/>
        <v>KompetenzBeraterWA[SQ009]</v>
      </c>
      <c r="B358" s="4" t="s">
        <v>220</v>
      </c>
      <c r="C358" s="4">
        <v>3</v>
      </c>
      <c r="D358" s="4">
        <v>5</v>
      </c>
      <c r="E358" s="4">
        <v>3</v>
      </c>
      <c r="F358" s="4">
        <v>1</v>
      </c>
      <c r="G358" s="4">
        <v>3</v>
      </c>
      <c r="H358" s="4">
        <v>5</v>
      </c>
      <c r="I358" s="4">
        <v>1</v>
      </c>
      <c r="J358" s="4">
        <v>1</v>
      </c>
      <c r="K358" s="4">
        <v>4</v>
      </c>
      <c r="L358" s="4">
        <v>1</v>
      </c>
      <c r="M358" s="4">
        <v>3</v>
      </c>
      <c r="N358" s="4">
        <v>3</v>
      </c>
      <c r="O358" s="4">
        <v>2</v>
      </c>
      <c r="P358" s="4">
        <v>3</v>
      </c>
      <c r="Q358" s="4">
        <v>4</v>
      </c>
      <c r="R358" s="4">
        <v>3</v>
      </c>
      <c r="S358" s="4">
        <v>4</v>
      </c>
      <c r="T358" s="4">
        <v>4</v>
      </c>
      <c r="U358" s="4">
        <v>2</v>
      </c>
      <c r="V358" s="4">
        <v>5</v>
      </c>
      <c r="W358" s="4">
        <v>1</v>
      </c>
      <c r="X358" s="4">
        <v>4</v>
      </c>
      <c r="Y358" s="4">
        <v>4</v>
      </c>
      <c r="Z358" s="4">
        <v>2</v>
      </c>
      <c r="AA358" s="4">
        <v>4</v>
      </c>
      <c r="AB358" s="4">
        <v>3</v>
      </c>
      <c r="AC358" s="4">
        <v>4</v>
      </c>
      <c r="AD358" s="4">
        <v>2</v>
      </c>
      <c r="AE358" s="4">
        <v>3</v>
      </c>
      <c r="AF358" s="4">
        <v>3</v>
      </c>
      <c r="AG358" s="4">
        <v>4</v>
      </c>
      <c r="AH358" s="4">
        <v>4</v>
      </c>
      <c r="AI358" s="4">
        <v>2</v>
      </c>
      <c r="AJ358" s="4">
        <v>4</v>
      </c>
      <c r="AK358" s="4">
        <v>2</v>
      </c>
      <c r="AL358" s="4">
        <v>3</v>
      </c>
      <c r="AM358" s="4">
        <v>1</v>
      </c>
      <c r="AN358" s="4">
        <v>3</v>
      </c>
      <c r="AO358" s="4">
        <v>3</v>
      </c>
      <c r="AP358" s="4">
        <v>4</v>
      </c>
      <c r="AQ358" s="4">
        <v>3</v>
      </c>
      <c r="AR358" s="4">
        <v>4</v>
      </c>
      <c r="AS358" s="4">
        <v>1</v>
      </c>
      <c r="AT358" s="4">
        <v>1</v>
      </c>
      <c r="AU358" s="4">
        <v>1</v>
      </c>
      <c r="AV358" s="4">
        <v>1</v>
      </c>
      <c r="AW358" s="4">
        <v>2</v>
      </c>
      <c r="AX358" s="4">
        <v>3</v>
      </c>
      <c r="AY358" s="4">
        <v>4</v>
      </c>
      <c r="AZ358" s="4">
        <v>3</v>
      </c>
      <c r="BA358" s="4">
        <v>4</v>
      </c>
      <c r="BB358" s="4">
        <v>4</v>
      </c>
      <c r="BC358" s="4">
        <v>2</v>
      </c>
      <c r="BD358" s="4">
        <v>2</v>
      </c>
      <c r="BE358" s="4">
        <v>3</v>
      </c>
      <c r="BF358" s="4">
        <v>3</v>
      </c>
      <c r="BG358" s="4">
        <v>1</v>
      </c>
      <c r="BH358" s="4">
        <v>2</v>
      </c>
      <c r="BI358" s="4">
        <v>2</v>
      </c>
      <c r="BJ358" s="4">
        <v>3</v>
      </c>
      <c r="BK358" s="4">
        <v>4</v>
      </c>
      <c r="BL358" s="4">
        <v>4</v>
      </c>
      <c r="BM358" s="4">
        <v>2</v>
      </c>
      <c r="BN358" s="4">
        <v>4</v>
      </c>
      <c r="BO358" s="4">
        <v>3</v>
      </c>
      <c r="BP358" s="4">
        <v>2</v>
      </c>
      <c r="BQ358" s="4">
        <v>2</v>
      </c>
      <c r="BR358" s="4">
        <v>1</v>
      </c>
      <c r="BS358" s="4">
        <v>2</v>
      </c>
      <c r="BT358" s="4">
        <v>3</v>
      </c>
      <c r="BU358" s="4">
        <v>4</v>
      </c>
      <c r="BV358" s="4">
        <v>3</v>
      </c>
      <c r="BW358" s="4">
        <v>3</v>
      </c>
      <c r="BX358" s="4">
        <v>1</v>
      </c>
      <c r="BY358" s="4">
        <v>4</v>
      </c>
      <c r="BZ358" s="4">
        <v>2</v>
      </c>
      <c r="CA358" s="4">
        <v>4</v>
      </c>
      <c r="CB358" s="4">
        <v>4</v>
      </c>
    </row>
    <row r="359" spans="1:80" ht="14" x14ac:dyDescent="0.15">
      <c r="A359" s="20" t="str">
        <f t="shared" si="5"/>
        <v>KompetenzBeraterWA[SQ010]</v>
      </c>
      <c r="B359" s="4" t="s">
        <v>221</v>
      </c>
      <c r="C359" s="4">
        <v>3</v>
      </c>
      <c r="D359" s="4">
        <v>5</v>
      </c>
      <c r="E359" s="4">
        <v>4</v>
      </c>
      <c r="F359" s="4">
        <v>3</v>
      </c>
      <c r="G359" s="4">
        <v>3</v>
      </c>
      <c r="H359" s="4">
        <v>5</v>
      </c>
      <c r="I359" s="4">
        <v>3</v>
      </c>
      <c r="J359" s="4">
        <v>5</v>
      </c>
      <c r="K359" s="4">
        <v>4</v>
      </c>
      <c r="L359" s="4">
        <v>5</v>
      </c>
      <c r="M359" s="4">
        <v>4</v>
      </c>
      <c r="N359" s="4">
        <v>5</v>
      </c>
      <c r="O359" s="4">
        <v>4</v>
      </c>
      <c r="P359" s="4">
        <v>4</v>
      </c>
      <c r="Q359" s="4">
        <v>5</v>
      </c>
      <c r="R359" s="4">
        <v>4</v>
      </c>
      <c r="S359" s="4">
        <v>4</v>
      </c>
      <c r="T359" s="4">
        <v>4</v>
      </c>
      <c r="U359" s="4">
        <v>5</v>
      </c>
      <c r="V359" s="4">
        <v>4</v>
      </c>
      <c r="W359" s="4">
        <v>5</v>
      </c>
      <c r="X359" s="4">
        <v>5</v>
      </c>
      <c r="Y359" s="4">
        <v>4</v>
      </c>
      <c r="Z359" s="4">
        <v>2</v>
      </c>
      <c r="AA359" s="4">
        <v>4</v>
      </c>
      <c r="AB359" s="4">
        <v>5</v>
      </c>
      <c r="AC359" s="4">
        <v>3</v>
      </c>
      <c r="AD359" s="4">
        <v>5</v>
      </c>
      <c r="AE359" s="4">
        <v>4</v>
      </c>
      <c r="AF359" s="4">
        <v>4</v>
      </c>
      <c r="AG359" s="4">
        <v>5</v>
      </c>
      <c r="AH359" s="4">
        <v>5</v>
      </c>
      <c r="AI359" s="4">
        <v>5</v>
      </c>
      <c r="AJ359" s="4">
        <v>5</v>
      </c>
      <c r="AK359" s="4">
        <v>4</v>
      </c>
      <c r="AL359" s="4">
        <v>5</v>
      </c>
      <c r="AM359" s="4">
        <v>3</v>
      </c>
      <c r="AN359" s="4">
        <v>4</v>
      </c>
      <c r="AO359" s="4">
        <v>4</v>
      </c>
      <c r="AP359" s="4">
        <v>5</v>
      </c>
      <c r="AQ359" s="4">
        <v>5</v>
      </c>
      <c r="AR359" s="4">
        <v>4</v>
      </c>
      <c r="AS359" s="4">
        <v>3</v>
      </c>
      <c r="AT359" s="4">
        <v>4</v>
      </c>
      <c r="AU359" s="4">
        <v>2</v>
      </c>
      <c r="AV359" s="4">
        <v>4</v>
      </c>
      <c r="AW359" s="4">
        <v>5</v>
      </c>
      <c r="AX359" s="4">
        <v>4</v>
      </c>
      <c r="AY359" s="4">
        <v>4</v>
      </c>
      <c r="AZ359" s="4">
        <v>3</v>
      </c>
      <c r="BA359" s="4">
        <v>4</v>
      </c>
      <c r="BB359" s="4">
        <v>4</v>
      </c>
      <c r="BC359" s="4">
        <v>4</v>
      </c>
      <c r="BD359" s="4">
        <v>4</v>
      </c>
      <c r="BE359" s="4">
        <v>3</v>
      </c>
      <c r="BF359" s="4">
        <v>4</v>
      </c>
      <c r="BG359" s="4">
        <v>4</v>
      </c>
      <c r="BH359" s="4">
        <v>3</v>
      </c>
      <c r="BI359" s="4">
        <v>4</v>
      </c>
      <c r="BJ359" s="4">
        <v>4</v>
      </c>
      <c r="BK359" s="4">
        <v>5</v>
      </c>
      <c r="BL359" s="4">
        <v>5</v>
      </c>
      <c r="BM359" s="4">
        <v>3</v>
      </c>
      <c r="BN359" s="4">
        <v>4</v>
      </c>
      <c r="BO359" s="4">
        <v>5</v>
      </c>
      <c r="BP359" s="4">
        <v>4</v>
      </c>
      <c r="BQ359" s="4">
        <v>4</v>
      </c>
      <c r="BR359" s="4">
        <v>5</v>
      </c>
      <c r="BS359" s="4">
        <v>4</v>
      </c>
      <c r="BT359" s="4">
        <v>4</v>
      </c>
      <c r="BU359" s="4">
        <v>5</v>
      </c>
      <c r="BV359" s="4">
        <v>5</v>
      </c>
      <c r="BW359" s="4">
        <v>5</v>
      </c>
      <c r="BX359" s="4">
        <v>5</v>
      </c>
      <c r="BY359" s="4">
        <v>5</v>
      </c>
      <c r="BZ359" s="4">
        <v>4</v>
      </c>
      <c r="CA359" s="4">
        <v>5</v>
      </c>
      <c r="CB359" s="4">
        <v>5</v>
      </c>
    </row>
    <row r="360" spans="1:80" ht="14" x14ac:dyDescent="0.15">
      <c r="A360" s="20" t="str">
        <f t="shared" si="5"/>
        <v>KompetenzBeraterWA[SQ011]</v>
      </c>
      <c r="B360" s="4" t="s">
        <v>222</v>
      </c>
      <c r="C360" s="4">
        <v>3</v>
      </c>
      <c r="D360" s="4">
        <v>5</v>
      </c>
      <c r="E360" s="4">
        <v>2</v>
      </c>
      <c r="F360" s="4">
        <v>5</v>
      </c>
      <c r="G360" s="4">
        <v>3</v>
      </c>
      <c r="H360" s="4">
        <v>1</v>
      </c>
      <c r="I360" s="4">
        <v>3</v>
      </c>
      <c r="J360" s="4">
        <v>3</v>
      </c>
      <c r="K360" s="4">
        <v>4</v>
      </c>
      <c r="L360" s="4">
        <v>4</v>
      </c>
      <c r="M360" s="4">
        <v>2</v>
      </c>
      <c r="N360" s="4">
        <v>2</v>
      </c>
      <c r="O360" s="4">
        <v>2</v>
      </c>
      <c r="P360" s="4">
        <v>2</v>
      </c>
      <c r="Q360" s="4">
        <v>2</v>
      </c>
      <c r="R360" s="4">
        <v>1</v>
      </c>
      <c r="S360" s="4">
        <v>2</v>
      </c>
      <c r="T360" s="4">
        <v>2</v>
      </c>
      <c r="U360" s="4">
        <v>3</v>
      </c>
      <c r="V360" s="4">
        <v>1</v>
      </c>
      <c r="W360" s="4">
        <v>3</v>
      </c>
      <c r="X360" s="4">
        <v>1</v>
      </c>
      <c r="Y360" s="4">
        <v>3</v>
      </c>
      <c r="Z360" s="4">
        <v>2</v>
      </c>
      <c r="AA360" s="4">
        <v>2</v>
      </c>
      <c r="AB360" s="4">
        <v>2</v>
      </c>
      <c r="AC360" s="4">
        <v>3</v>
      </c>
      <c r="AD360" s="4">
        <v>2</v>
      </c>
      <c r="AE360" s="4">
        <v>2</v>
      </c>
      <c r="AF360" s="4">
        <v>2</v>
      </c>
      <c r="AG360" s="4">
        <v>5</v>
      </c>
      <c r="AH360" s="4">
        <v>4</v>
      </c>
      <c r="AI360" s="4">
        <v>2</v>
      </c>
      <c r="AJ360" s="4">
        <v>1</v>
      </c>
      <c r="AK360" s="4">
        <v>2</v>
      </c>
      <c r="AL360" s="4">
        <v>1</v>
      </c>
      <c r="AM360" s="4">
        <v>4</v>
      </c>
      <c r="AN360" s="4">
        <v>2</v>
      </c>
      <c r="AO360" s="4">
        <v>1</v>
      </c>
      <c r="AP360" s="4">
        <v>2</v>
      </c>
      <c r="AQ360" s="4">
        <v>1</v>
      </c>
      <c r="AR360" s="4">
        <v>4</v>
      </c>
      <c r="AS360" s="4">
        <v>2</v>
      </c>
      <c r="AT360" s="4">
        <v>1</v>
      </c>
      <c r="AU360" s="4">
        <v>5</v>
      </c>
      <c r="AV360" s="4">
        <v>3</v>
      </c>
      <c r="AW360" s="4">
        <v>4</v>
      </c>
      <c r="AX360" s="4">
        <v>2</v>
      </c>
      <c r="AY360" s="4">
        <v>2</v>
      </c>
      <c r="AZ360" s="4">
        <v>2</v>
      </c>
      <c r="BA360" s="4">
        <v>4</v>
      </c>
      <c r="BB360" s="4">
        <v>1</v>
      </c>
      <c r="BC360" s="4">
        <v>3</v>
      </c>
      <c r="BD360" s="4">
        <v>4</v>
      </c>
      <c r="BE360" s="4">
        <v>2</v>
      </c>
      <c r="BF360" s="4">
        <v>2</v>
      </c>
      <c r="BG360" s="4">
        <v>4</v>
      </c>
      <c r="BH360" s="4">
        <v>2</v>
      </c>
      <c r="BI360" s="4">
        <v>4</v>
      </c>
      <c r="BJ360" s="4">
        <v>3</v>
      </c>
      <c r="BK360" s="4">
        <v>4</v>
      </c>
      <c r="BL360" s="4">
        <v>1</v>
      </c>
      <c r="BM360" s="4">
        <v>3</v>
      </c>
      <c r="BN360" s="4">
        <v>4</v>
      </c>
      <c r="BO360" s="4">
        <v>1</v>
      </c>
      <c r="BP360" s="4">
        <v>1</v>
      </c>
      <c r="BQ360" s="4">
        <v>3</v>
      </c>
      <c r="BR360" s="4">
        <v>3</v>
      </c>
      <c r="BS360" s="4">
        <v>3</v>
      </c>
      <c r="BT360" s="4">
        <v>2</v>
      </c>
      <c r="BU360" s="4">
        <v>2</v>
      </c>
      <c r="BV360" s="4">
        <v>2</v>
      </c>
      <c r="BW360" s="4">
        <v>1</v>
      </c>
      <c r="BX360" s="4">
        <v>3</v>
      </c>
      <c r="BY360" s="4">
        <v>1</v>
      </c>
      <c r="BZ360" s="4">
        <v>4</v>
      </c>
      <c r="CA360" s="4">
        <v>2</v>
      </c>
      <c r="CB360" s="4">
        <v>5</v>
      </c>
    </row>
    <row r="361" spans="1:80" ht="14" x14ac:dyDescent="0.15">
      <c r="A361" s="20" t="str">
        <f t="shared" si="5"/>
        <v>KompetenzBeraterWA[SQ012]</v>
      </c>
      <c r="B361" s="4" t="s">
        <v>223</v>
      </c>
      <c r="C361" s="4">
        <v>3</v>
      </c>
      <c r="D361" s="4">
        <v>5</v>
      </c>
      <c r="E361" s="4">
        <v>2</v>
      </c>
      <c r="F361" s="4">
        <v>4</v>
      </c>
      <c r="G361" s="4">
        <v>3</v>
      </c>
      <c r="H361" s="4">
        <v>1</v>
      </c>
      <c r="I361" s="4">
        <v>3</v>
      </c>
      <c r="J361" s="4">
        <v>2</v>
      </c>
      <c r="K361" s="4">
        <v>4</v>
      </c>
      <c r="L361" s="4">
        <v>3</v>
      </c>
      <c r="M361" s="4">
        <v>2</v>
      </c>
      <c r="N361" s="4">
        <v>2</v>
      </c>
      <c r="O361" s="4">
        <v>2</v>
      </c>
      <c r="P361" s="4">
        <v>2</v>
      </c>
      <c r="Q361" s="4">
        <v>1</v>
      </c>
      <c r="R361" s="4">
        <v>1</v>
      </c>
      <c r="S361" s="4">
        <v>3</v>
      </c>
      <c r="T361" s="4">
        <v>2</v>
      </c>
      <c r="U361" s="4">
        <v>3</v>
      </c>
      <c r="V361" s="4">
        <v>1</v>
      </c>
      <c r="W361" s="4">
        <v>3</v>
      </c>
      <c r="X361" s="4">
        <v>1</v>
      </c>
      <c r="Y361" s="4">
        <v>4</v>
      </c>
      <c r="Z361" s="4">
        <v>3</v>
      </c>
      <c r="AA361" s="4">
        <v>2</v>
      </c>
      <c r="AB361" s="4">
        <v>2</v>
      </c>
      <c r="AC361" s="4">
        <v>3</v>
      </c>
      <c r="AD361" s="4">
        <v>1</v>
      </c>
      <c r="AE361" s="4">
        <v>3</v>
      </c>
      <c r="AF361" s="4">
        <v>2</v>
      </c>
      <c r="AG361" s="4">
        <v>1</v>
      </c>
      <c r="AH361" s="4">
        <v>4</v>
      </c>
      <c r="AI361" s="4">
        <v>2</v>
      </c>
      <c r="AJ361" s="4">
        <v>2</v>
      </c>
      <c r="AK361" s="4">
        <v>2</v>
      </c>
      <c r="AL361" s="4">
        <v>1</v>
      </c>
      <c r="AM361" s="4">
        <v>3</v>
      </c>
      <c r="AN361" s="4">
        <v>3</v>
      </c>
      <c r="AO361" s="4">
        <v>1</v>
      </c>
      <c r="AP361" s="4">
        <v>1</v>
      </c>
      <c r="AQ361" s="4">
        <v>3</v>
      </c>
      <c r="AR361" s="4">
        <v>2</v>
      </c>
      <c r="AS361" s="4">
        <v>1</v>
      </c>
      <c r="AT361" s="4">
        <v>1</v>
      </c>
      <c r="AU361" s="4">
        <v>3</v>
      </c>
      <c r="AV361" s="4">
        <v>3</v>
      </c>
      <c r="AW361" s="4">
        <v>3</v>
      </c>
      <c r="AX361" s="4">
        <v>2</v>
      </c>
      <c r="AY361" s="4">
        <v>1</v>
      </c>
      <c r="AZ361" s="4">
        <v>2</v>
      </c>
      <c r="BA361" s="4">
        <v>1</v>
      </c>
      <c r="BB361" s="4">
        <v>1</v>
      </c>
      <c r="BC361" s="4">
        <v>2</v>
      </c>
      <c r="BD361" s="4">
        <v>1</v>
      </c>
      <c r="BE361" s="4">
        <v>3</v>
      </c>
      <c r="BF361" s="4">
        <v>1</v>
      </c>
      <c r="BG361" s="4">
        <v>2</v>
      </c>
      <c r="BH361" s="4">
        <v>4</v>
      </c>
      <c r="BI361" s="4">
        <v>4</v>
      </c>
      <c r="BJ361" s="4">
        <v>2</v>
      </c>
      <c r="BK361" s="4">
        <v>3</v>
      </c>
      <c r="BL361" s="4">
        <v>1</v>
      </c>
      <c r="BM361" s="4">
        <v>3</v>
      </c>
      <c r="BN361" s="4">
        <v>4</v>
      </c>
      <c r="BO361" s="4">
        <v>1</v>
      </c>
      <c r="BP361" s="4">
        <v>1</v>
      </c>
      <c r="BQ361" s="4">
        <v>1</v>
      </c>
      <c r="BR361" s="4">
        <v>3</v>
      </c>
      <c r="BS361" s="4">
        <v>2</v>
      </c>
      <c r="BT361" s="4">
        <v>2</v>
      </c>
      <c r="BU361" s="4">
        <v>1</v>
      </c>
      <c r="BV361" s="4">
        <v>2</v>
      </c>
      <c r="BW361" s="4">
        <v>1</v>
      </c>
      <c r="BX361" s="4">
        <v>3</v>
      </c>
      <c r="BY361" s="4">
        <v>1</v>
      </c>
      <c r="BZ361" s="4">
        <v>2</v>
      </c>
      <c r="CA361" s="4">
        <v>2</v>
      </c>
      <c r="CB361" s="4">
        <v>1</v>
      </c>
    </row>
    <row r="362" spans="1:80" ht="14" x14ac:dyDescent="0.15">
      <c r="A362" s="20" t="str">
        <f t="shared" si="5"/>
        <v>AttraktivitaetWA[SQ001]</v>
      </c>
      <c r="B362" s="4" t="s">
        <v>914</v>
      </c>
      <c r="C362" s="4">
        <v>3</v>
      </c>
      <c r="D362" s="4">
        <v>1</v>
      </c>
      <c r="E362" s="4">
        <v>2</v>
      </c>
      <c r="F362" s="4">
        <v>2</v>
      </c>
      <c r="G362" s="4">
        <v>3</v>
      </c>
      <c r="H362" s="4">
        <v>1</v>
      </c>
      <c r="I362" s="4">
        <v>2</v>
      </c>
      <c r="J362" s="4">
        <v>1</v>
      </c>
      <c r="K362" s="4">
        <v>4</v>
      </c>
      <c r="L362" s="4">
        <v>1</v>
      </c>
      <c r="M362" s="4">
        <v>4</v>
      </c>
      <c r="N362" s="4">
        <v>1</v>
      </c>
      <c r="O362" s="4">
        <v>2</v>
      </c>
      <c r="P362" s="4">
        <v>4</v>
      </c>
      <c r="Q362" s="4">
        <v>2</v>
      </c>
      <c r="R362" s="4">
        <v>5</v>
      </c>
      <c r="S362" s="4">
        <v>1</v>
      </c>
      <c r="T362" s="4">
        <v>2</v>
      </c>
      <c r="U362" s="4">
        <v>1</v>
      </c>
      <c r="V362" s="4">
        <v>2</v>
      </c>
      <c r="W362" s="4">
        <v>3</v>
      </c>
      <c r="X362" s="4">
        <v>1</v>
      </c>
      <c r="Y362" s="4">
        <v>1</v>
      </c>
      <c r="Z362" s="4">
        <v>2</v>
      </c>
      <c r="AA362" s="4">
        <v>3</v>
      </c>
      <c r="AB362" s="4">
        <v>1</v>
      </c>
      <c r="AC362" s="4">
        <v>1</v>
      </c>
      <c r="AD362" s="4">
        <v>4</v>
      </c>
      <c r="AE362" s="4">
        <v>2</v>
      </c>
      <c r="AF362" s="4">
        <v>2</v>
      </c>
      <c r="AG362" s="4">
        <v>1</v>
      </c>
      <c r="AH362" s="4">
        <v>3</v>
      </c>
      <c r="AI362" s="4">
        <v>2</v>
      </c>
      <c r="AJ362" s="4">
        <v>1</v>
      </c>
      <c r="AK362" s="4">
        <v>2</v>
      </c>
      <c r="AL362" s="4">
        <v>1</v>
      </c>
      <c r="AM362" s="4">
        <v>2</v>
      </c>
      <c r="AN362" s="4">
        <v>2</v>
      </c>
      <c r="AO362" s="4">
        <v>1</v>
      </c>
      <c r="AP362" s="4">
        <v>1</v>
      </c>
      <c r="AQ362" s="4">
        <v>3</v>
      </c>
      <c r="AR362" s="4">
        <v>2</v>
      </c>
      <c r="AS362" s="4">
        <v>3</v>
      </c>
      <c r="AT362" s="4">
        <v>1</v>
      </c>
      <c r="AU362" s="4">
        <v>1</v>
      </c>
      <c r="AV362" s="4">
        <v>2</v>
      </c>
      <c r="AW362" s="4">
        <v>3</v>
      </c>
      <c r="AX362" s="4">
        <v>1</v>
      </c>
      <c r="AY362" s="4">
        <v>2</v>
      </c>
      <c r="AZ362" s="4">
        <v>2</v>
      </c>
      <c r="BA362" s="4">
        <v>2</v>
      </c>
      <c r="BB362" s="4">
        <v>2</v>
      </c>
      <c r="BC362" s="4">
        <v>4</v>
      </c>
      <c r="BD362" s="4">
        <v>2</v>
      </c>
      <c r="BE362" s="4">
        <v>2</v>
      </c>
      <c r="BF362" s="4">
        <v>2</v>
      </c>
      <c r="BG362" s="4">
        <v>2</v>
      </c>
      <c r="BH362" s="4">
        <v>1</v>
      </c>
      <c r="BI362" s="4">
        <v>2</v>
      </c>
      <c r="BJ362" s="4">
        <v>3</v>
      </c>
      <c r="BK362" s="4">
        <v>2</v>
      </c>
      <c r="BL362" s="4">
        <v>1</v>
      </c>
      <c r="BM362" s="4">
        <v>3</v>
      </c>
      <c r="BN362" s="4">
        <v>3</v>
      </c>
      <c r="BO362" s="4">
        <v>2</v>
      </c>
      <c r="BP362" s="4">
        <v>2</v>
      </c>
      <c r="BQ362" s="4">
        <v>1</v>
      </c>
      <c r="BR362" s="4">
        <v>1</v>
      </c>
      <c r="BS362" s="4">
        <v>3</v>
      </c>
      <c r="BT362" s="4">
        <v>2</v>
      </c>
      <c r="BU362" s="4">
        <v>2</v>
      </c>
      <c r="BV362" s="4">
        <v>4</v>
      </c>
      <c r="BW362" s="4">
        <v>3</v>
      </c>
      <c r="BX362" s="4">
        <v>1</v>
      </c>
      <c r="BY362" s="4">
        <v>2</v>
      </c>
      <c r="BZ362" s="4">
        <v>1</v>
      </c>
      <c r="CA362" s="4">
        <v>2</v>
      </c>
      <c r="CB362" s="4">
        <v>2</v>
      </c>
    </row>
    <row r="363" spans="1:80" ht="14" x14ac:dyDescent="0.15">
      <c r="A363" s="20" t="str">
        <f t="shared" si="5"/>
        <v>AttraktivitaetWA[SQ002]</v>
      </c>
      <c r="B363" s="4" t="s">
        <v>915</v>
      </c>
      <c r="C363" s="4">
        <v>3</v>
      </c>
      <c r="D363" s="4">
        <v>5</v>
      </c>
      <c r="E363" s="4">
        <v>3</v>
      </c>
      <c r="F363" s="4">
        <v>3</v>
      </c>
      <c r="G363" s="4">
        <v>3</v>
      </c>
      <c r="H363" s="4">
        <v>2</v>
      </c>
      <c r="I363" s="4">
        <v>4</v>
      </c>
      <c r="J363" s="4">
        <v>3</v>
      </c>
      <c r="K363" s="4">
        <v>2</v>
      </c>
      <c r="L363" s="4">
        <v>3</v>
      </c>
      <c r="M363" s="4">
        <v>3</v>
      </c>
      <c r="N363" s="4">
        <v>3</v>
      </c>
      <c r="O363" s="4">
        <v>3</v>
      </c>
      <c r="P363" s="4">
        <v>2</v>
      </c>
      <c r="Q363" s="4">
        <v>3</v>
      </c>
      <c r="R363" s="4">
        <v>2</v>
      </c>
      <c r="S363" s="4">
        <v>3</v>
      </c>
      <c r="T363" s="4">
        <v>3</v>
      </c>
      <c r="U363" s="4">
        <v>3</v>
      </c>
      <c r="V363" s="4">
        <v>5</v>
      </c>
      <c r="W363" s="4">
        <v>3</v>
      </c>
      <c r="X363" s="4">
        <v>4</v>
      </c>
      <c r="Y363" s="4">
        <v>2</v>
      </c>
      <c r="Z363" s="4">
        <v>2</v>
      </c>
      <c r="AA363" s="4">
        <v>3</v>
      </c>
      <c r="AB363" s="4">
        <v>4</v>
      </c>
      <c r="AC363" s="4">
        <v>5</v>
      </c>
      <c r="AD363" s="4">
        <v>3</v>
      </c>
      <c r="AE363" s="4">
        <v>3</v>
      </c>
      <c r="AF363" s="4">
        <v>4</v>
      </c>
      <c r="AG363" s="4">
        <v>5</v>
      </c>
      <c r="AH363" s="4">
        <v>4</v>
      </c>
      <c r="AI363" s="4">
        <v>3</v>
      </c>
      <c r="AJ363" s="4">
        <v>4</v>
      </c>
      <c r="AK363" s="4">
        <v>4</v>
      </c>
      <c r="AL363" s="4">
        <v>3</v>
      </c>
      <c r="AM363" s="4">
        <v>3</v>
      </c>
      <c r="AN363" s="4">
        <v>3</v>
      </c>
      <c r="AO363" s="4">
        <v>4</v>
      </c>
      <c r="AP363" s="4">
        <v>3</v>
      </c>
      <c r="AQ363" s="4">
        <v>3</v>
      </c>
      <c r="AR363" s="4">
        <v>4</v>
      </c>
      <c r="AS363" s="4">
        <v>3</v>
      </c>
      <c r="AT363" s="4">
        <v>3</v>
      </c>
      <c r="AU363" s="4">
        <v>1</v>
      </c>
      <c r="AV363" s="4">
        <v>3</v>
      </c>
      <c r="AW363" s="4">
        <v>4</v>
      </c>
      <c r="AX363" s="4">
        <v>3</v>
      </c>
      <c r="AY363" s="4">
        <v>3</v>
      </c>
      <c r="AZ363" s="4">
        <v>3</v>
      </c>
      <c r="BA363" s="4">
        <v>4</v>
      </c>
      <c r="BB363" s="4">
        <v>3</v>
      </c>
      <c r="BC363" s="4">
        <v>3</v>
      </c>
      <c r="BD363" s="4">
        <v>3</v>
      </c>
      <c r="BE363" s="4">
        <v>3</v>
      </c>
      <c r="BF363" s="4">
        <v>4</v>
      </c>
      <c r="BG363" s="4">
        <v>4</v>
      </c>
      <c r="BH363" s="4">
        <v>3</v>
      </c>
      <c r="BI363" s="4">
        <v>2</v>
      </c>
      <c r="BJ363" s="4">
        <v>2</v>
      </c>
      <c r="BK363" s="4">
        <v>4</v>
      </c>
      <c r="BL363" s="4">
        <v>3</v>
      </c>
      <c r="BM363" s="4">
        <v>3</v>
      </c>
      <c r="BN363" s="4">
        <v>3</v>
      </c>
      <c r="BO363" s="4">
        <v>4</v>
      </c>
      <c r="BP363" s="4">
        <v>4</v>
      </c>
      <c r="BQ363" s="4">
        <v>3</v>
      </c>
      <c r="BR363" s="4">
        <v>3</v>
      </c>
      <c r="BS363" s="4">
        <v>3</v>
      </c>
      <c r="BT363" s="4">
        <v>3</v>
      </c>
      <c r="BU363" s="4">
        <v>3</v>
      </c>
      <c r="BV363" s="4">
        <v>2</v>
      </c>
      <c r="BW363" s="4">
        <v>3</v>
      </c>
      <c r="BX363" s="4">
        <v>3</v>
      </c>
      <c r="BY363" s="4">
        <v>4</v>
      </c>
      <c r="BZ363" s="4">
        <v>3</v>
      </c>
      <c r="CA363" s="4">
        <v>4</v>
      </c>
      <c r="CB363" s="4">
        <v>4</v>
      </c>
    </row>
    <row r="364" spans="1:80" ht="14" x14ac:dyDescent="0.15">
      <c r="A364" s="20" t="str">
        <f t="shared" si="5"/>
        <v>AttraktivitaetWA[SQ003]</v>
      </c>
      <c r="B364" s="4" t="s">
        <v>916</v>
      </c>
      <c r="C364" s="4">
        <v>3</v>
      </c>
      <c r="D364" s="4">
        <v>1</v>
      </c>
      <c r="E364" s="4">
        <v>2</v>
      </c>
      <c r="F364" s="4">
        <v>2</v>
      </c>
      <c r="G364" s="4">
        <v>4</v>
      </c>
      <c r="H364" s="4">
        <v>2</v>
      </c>
      <c r="I364" s="4">
        <v>2</v>
      </c>
      <c r="J364" s="4">
        <v>2</v>
      </c>
      <c r="K364" s="4">
        <v>3</v>
      </c>
      <c r="L364" s="4">
        <v>1</v>
      </c>
      <c r="M364" s="4">
        <v>2</v>
      </c>
      <c r="N364" s="4">
        <v>1</v>
      </c>
      <c r="O364" s="4">
        <v>1</v>
      </c>
      <c r="P364" s="4">
        <v>5</v>
      </c>
      <c r="Q364" s="4">
        <v>3</v>
      </c>
      <c r="R364" s="4">
        <v>4</v>
      </c>
      <c r="S364" s="4">
        <v>2</v>
      </c>
      <c r="T364" s="4">
        <v>2</v>
      </c>
      <c r="U364" s="4">
        <v>2</v>
      </c>
      <c r="V364" s="4">
        <v>2</v>
      </c>
      <c r="W364" s="4">
        <v>2</v>
      </c>
      <c r="X364" s="4">
        <v>1</v>
      </c>
      <c r="Y364" s="4">
        <v>4</v>
      </c>
      <c r="Z364" s="4">
        <v>4</v>
      </c>
      <c r="AA364" s="4">
        <v>2</v>
      </c>
      <c r="AB364" s="4">
        <v>2</v>
      </c>
      <c r="AC364" s="4">
        <v>1</v>
      </c>
      <c r="AD364" s="4">
        <v>2</v>
      </c>
      <c r="AE364" s="4">
        <v>3</v>
      </c>
      <c r="AF364" s="4">
        <v>1</v>
      </c>
      <c r="AG364" s="4">
        <v>1</v>
      </c>
      <c r="AH364" s="4">
        <v>2</v>
      </c>
      <c r="AI364" s="4">
        <v>2</v>
      </c>
      <c r="AJ364" s="4">
        <v>1</v>
      </c>
      <c r="AK364" s="4">
        <v>1</v>
      </c>
      <c r="AL364" s="4">
        <v>1</v>
      </c>
      <c r="AM364" s="4">
        <v>4</v>
      </c>
      <c r="AN364" s="4">
        <v>4</v>
      </c>
      <c r="AO364" s="4">
        <v>2</v>
      </c>
      <c r="AP364" s="4">
        <v>1</v>
      </c>
      <c r="AQ364" s="4">
        <v>3</v>
      </c>
      <c r="AR364" s="4">
        <v>2</v>
      </c>
      <c r="AS364" s="4">
        <v>2</v>
      </c>
      <c r="AT364" s="4">
        <v>3</v>
      </c>
      <c r="AU364" s="4">
        <v>5</v>
      </c>
      <c r="AV364" s="4">
        <v>2</v>
      </c>
      <c r="AW364" s="4">
        <v>5</v>
      </c>
      <c r="AX364" s="4">
        <v>2</v>
      </c>
      <c r="AY364" s="4">
        <v>2</v>
      </c>
      <c r="AZ364" s="4">
        <v>2</v>
      </c>
      <c r="BA364" s="4">
        <v>2</v>
      </c>
      <c r="BB364" s="4">
        <v>2</v>
      </c>
      <c r="BC364" s="4">
        <v>3</v>
      </c>
      <c r="BD364" s="4">
        <v>2</v>
      </c>
      <c r="BE364" s="4">
        <v>2</v>
      </c>
      <c r="BF364" s="4">
        <v>3</v>
      </c>
      <c r="BG364" s="4">
        <v>1</v>
      </c>
      <c r="BH364" s="4">
        <v>2</v>
      </c>
      <c r="BI364" s="4">
        <v>2</v>
      </c>
      <c r="BJ364" s="4">
        <v>4</v>
      </c>
      <c r="BK364" s="4">
        <v>1</v>
      </c>
      <c r="BL364" s="4">
        <v>2</v>
      </c>
      <c r="BM364" s="4">
        <v>3</v>
      </c>
      <c r="BN364" s="4">
        <v>3</v>
      </c>
      <c r="BO364" s="4">
        <v>2</v>
      </c>
      <c r="BP364" s="4">
        <v>2</v>
      </c>
      <c r="BQ364" s="4">
        <v>1</v>
      </c>
      <c r="BR364" s="4">
        <v>3</v>
      </c>
      <c r="BS364" s="4">
        <v>2</v>
      </c>
      <c r="BT364" s="4">
        <v>3</v>
      </c>
      <c r="BU364" s="4">
        <v>2</v>
      </c>
      <c r="BV364" s="4">
        <v>4</v>
      </c>
      <c r="BW364" s="4">
        <v>5</v>
      </c>
      <c r="BX364" s="4">
        <v>5</v>
      </c>
      <c r="BY364" s="4">
        <v>3</v>
      </c>
      <c r="BZ364" s="4">
        <v>2</v>
      </c>
      <c r="CA364" s="4">
        <v>2</v>
      </c>
      <c r="CB364" s="4">
        <v>1</v>
      </c>
    </row>
    <row r="365" spans="1:80" ht="14" x14ac:dyDescent="0.15">
      <c r="A365" s="20" t="str">
        <f t="shared" si="5"/>
        <v>AttraktivitaetWA[SQ004]</v>
      </c>
      <c r="B365" s="4" t="s">
        <v>917</v>
      </c>
      <c r="C365" s="4">
        <v>3</v>
      </c>
      <c r="D365" s="4">
        <v>1</v>
      </c>
      <c r="E365" s="4">
        <v>2</v>
      </c>
      <c r="F365" s="4">
        <v>5</v>
      </c>
      <c r="G365" s="4">
        <v>3</v>
      </c>
      <c r="H365" s="4">
        <v>3</v>
      </c>
      <c r="I365" s="4">
        <v>2</v>
      </c>
      <c r="J365" s="4">
        <v>4</v>
      </c>
      <c r="K365" s="4">
        <v>4</v>
      </c>
      <c r="L365" s="4">
        <v>3</v>
      </c>
      <c r="M365" s="4">
        <v>2</v>
      </c>
      <c r="N365" s="4">
        <v>2</v>
      </c>
      <c r="O365" s="4">
        <v>3</v>
      </c>
      <c r="P365" s="4">
        <v>4</v>
      </c>
      <c r="Q365" s="4">
        <v>4</v>
      </c>
      <c r="R365" s="4">
        <v>4</v>
      </c>
      <c r="S365" s="4">
        <v>3</v>
      </c>
      <c r="T365" s="4">
        <v>3</v>
      </c>
      <c r="U365" s="4">
        <v>3</v>
      </c>
      <c r="V365" s="4">
        <v>2</v>
      </c>
      <c r="W365" s="4">
        <v>3</v>
      </c>
      <c r="X365" s="4">
        <v>2</v>
      </c>
      <c r="Y365" s="4">
        <v>4</v>
      </c>
      <c r="Z365" s="4">
        <v>3</v>
      </c>
      <c r="AA365" s="4">
        <v>3</v>
      </c>
      <c r="AB365" s="4">
        <v>2</v>
      </c>
      <c r="AC365" s="4">
        <v>1</v>
      </c>
      <c r="AD365" s="4">
        <v>3</v>
      </c>
      <c r="AE365" s="4">
        <v>3</v>
      </c>
      <c r="AF365" s="4">
        <v>4</v>
      </c>
      <c r="AG365" s="4">
        <v>1</v>
      </c>
      <c r="AH365" s="4">
        <v>2</v>
      </c>
      <c r="AI365" s="4">
        <v>2</v>
      </c>
      <c r="AJ365" s="4">
        <v>2</v>
      </c>
      <c r="AK365" s="4">
        <v>3</v>
      </c>
      <c r="AL365" s="4">
        <v>3</v>
      </c>
      <c r="AM365" s="4">
        <v>4</v>
      </c>
      <c r="AN365" s="4">
        <v>3</v>
      </c>
      <c r="AO365" s="4">
        <v>2</v>
      </c>
      <c r="AP365" s="4">
        <v>3</v>
      </c>
      <c r="AQ365" s="4">
        <v>3</v>
      </c>
      <c r="AR365" s="4">
        <v>2</v>
      </c>
      <c r="AS365" s="4">
        <v>3</v>
      </c>
      <c r="AT365" s="4">
        <v>3</v>
      </c>
      <c r="AU365" s="4">
        <v>5</v>
      </c>
      <c r="AV365" s="4">
        <v>2</v>
      </c>
      <c r="AW365" s="4">
        <v>4</v>
      </c>
      <c r="AX365" s="4">
        <v>3</v>
      </c>
      <c r="AY365" s="4">
        <v>2</v>
      </c>
      <c r="AZ365" s="4">
        <v>3</v>
      </c>
      <c r="BA365" s="4">
        <v>1</v>
      </c>
      <c r="BB365" s="4">
        <v>2</v>
      </c>
      <c r="BC365" s="4">
        <v>2</v>
      </c>
      <c r="BD365" s="4">
        <v>3</v>
      </c>
      <c r="BE365" s="4">
        <v>3</v>
      </c>
      <c r="BF365" s="4">
        <v>3</v>
      </c>
      <c r="BG365" s="4">
        <v>2</v>
      </c>
      <c r="BH365" s="4">
        <v>3</v>
      </c>
      <c r="BI365" s="4">
        <v>4</v>
      </c>
      <c r="BJ365" s="4">
        <v>4</v>
      </c>
      <c r="BK365" s="4">
        <v>1</v>
      </c>
      <c r="BL365" s="4">
        <v>3</v>
      </c>
      <c r="BM365" s="4">
        <v>3</v>
      </c>
      <c r="BN365" s="4">
        <v>3</v>
      </c>
      <c r="BO365" s="4">
        <v>2</v>
      </c>
      <c r="BP365" s="4">
        <v>3</v>
      </c>
      <c r="BQ365" s="4">
        <v>3</v>
      </c>
      <c r="BR365" s="4">
        <v>3</v>
      </c>
      <c r="BS365" s="4">
        <v>4</v>
      </c>
      <c r="BT365" s="4">
        <v>3</v>
      </c>
      <c r="BU365" s="4">
        <v>3</v>
      </c>
      <c r="BV365" s="4">
        <v>5</v>
      </c>
      <c r="BW365" s="4">
        <v>4</v>
      </c>
      <c r="BX365" s="4">
        <v>3</v>
      </c>
      <c r="BY365" s="4">
        <v>4</v>
      </c>
      <c r="BZ365" s="4">
        <v>3</v>
      </c>
      <c r="CA365" s="4">
        <v>2</v>
      </c>
      <c r="CB365" s="4">
        <v>2</v>
      </c>
    </row>
    <row r="366" spans="1:80" ht="14" x14ac:dyDescent="0.15">
      <c r="A366" s="20" t="str">
        <f t="shared" si="5"/>
        <v>AttraktivitaetWA[SQ005]</v>
      </c>
      <c r="B366" s="4" t="s">
        <v>918</v>
      </c>
      <c r="C366" s="4">
        <v>3</v>
      </c>
      <c r="D366" s="4">
        <v>1</v>
      </c>
      <c r="E366" s="4">
        <v>2</v>
      </c>
      <c r="F366" s="4">
        <v>5</v>
      </c>
      <c r="G366" s="4">
        <v>3</v>
      </c>
      <c r="H366" s="4">
        <v>1</v>
      </c>
      <c r="I366" s="4">
        <v>3</v>
      </c>
      <c r="J366" s="4">
        <v>1</v>
      </c>
      <c r="K366" s="4">
        <v>4</v>
      </c>
      <c r="L366" s="4">
        <v>2</v>
      </c>
      <c r="M366" s="4">
        <v>1</v>
      </c>
      <c r="N366" s="4">
        <v>3</v>
      </c>
      <c r="O366" s="4">
        <v>2</v>
      </c>
      <c r="P366" s="4">
        <v>4</v>
      </c>
      <c r="Q366" s="4">
        <v>3</v>
      </c>
      <c r="R366" s="4">
        <v>5</v>
      </c>
      <c r="S366" s="4">
        <v>2</v>
      </c>
      <c r="T366" s="4">
        <v>3</v>
      </c>
      <c r="U366" s="4">
        <v>2</v>
      </c>
      <c r="V366" s="4">
        <v>3</v>
      </c>
      <c r="W366" s="4">
        <v>2</v>
      </c>
      <c r="X366" s="4">
        <v>2</v>
      </c>
      <c r="Y366" s="4">
        <v>4</v>
      </c>
      <c r="Z366" s="4">
        <v>3</v>
      </c>
      <c r="AA366" s="4">
        <v>2</v>
      </c>
      <c r="AB366" s="4">
        <v>2</v>
      </c>
      <c r="AC366" s="4">
        <v>3</v>
      </c>
      <c r="AD366" s="4">
        <v>4</v>
      </c>
      <c r="AE366" s="4">
        <v>2</v>
      </c>
      <c r="AF366" s="4">
        <v>2</v>
      </c>
      <c r="AG366" s="4">
        <v>2</v>
      </c>
      <c r="AH366" s="4">
        <v>3</v>
      </c>
      <c r="AI366" s="4">
        <v>3</v>
      </c>
      <c r="AJ366" s="4">
        <v>3</v>
      </c>
      <c r="AK366" s="4">
        <v>2</v>
      </c>
      <c r="AL366" s="4">
        <v>1</v>
      </c>
      <c r="AM366" s="4">
        <v>4</v>
      </c>
      <c r="AN366" s="4">
        <v>2</v>
      </c>
      <c r="AO366" s="4">
        <v>1</v>
      </c>
      <c r="AP366" s="4">
        <v>2</v>
      </c>
      <c r="AQ366" s="4">
        <v>3</v>
      </c>
      <c r="AR366" s="4">
        <v>3</v>
      </c>
      <c r="AS366" s="4">
        <v>2</v>
      </c>
      <c r="AT366" s="4">
        <v>2</v>
      </c>
      <c r="AU366" s="4">
        <v>2</v>
      </c>
      <c r="AV366" s="4">
        <v>3</v>
      </c>
      <c r="AW366" s="4">
        <v>1</v>
      </c>
      <c r="AX366" s="4">
        <v>2</v>
      </c>
      <c r="AY366" s="4">
        <v>3</v>
      </c>
      <c r="AZ366" s="4">
        <v>2</v>
      </c>
      <c r="BA366" s="4">
        <v>2</v>
      </c>
      <c r="BB366" s="4">
        <v>3</v>
      </c>
      <c r="BC366" s="4">
        <v>3</v>
      </c>
      <c r="BD366" s="4">
        <v>2</v>
      </c>
      <c r="BE366" s="4">
        <v>2</v>
      </c>
      <c r="BF366" s="4">
        <v>2</v>
      </c>
      <c r="BG366" s="4">
        <v>1</v>
      </c>
      <c r="BH366" s="4">
        <v>2</v>
      </c>
      <c r="BI366" s="4">
        <v>1</v>
      </c>
      <c r="BJ366" s="4">
        <v>2</v>
      </c>
      <c r="BK366" s="4">
        <v>2</v>
      </c>
      <c r="BL366" s="4">
        <v>2</v>
      </c>
      <c r="BM366" s="4">
        <v>4</v>
      </c>
      <c r="BN366" s="4">
        <v>3</v>
      </c>
      <c r="BO366" s="4">
        <v>3</v>
      </c>
      <c r="BP366" s="4">
        <v>2</v>
      </c>
      <c r="BQ366" s="4">
        <v>2</v>
      </c>
      <c r="BR366" s="4">
        <v>1</v>
      </c>
      <c r="BS366" s="4">
        <v>2</v>
      </c>
      <c r="BT366" s="4">
        <v>2</v>
      </c>
      <c r="BU366" s="4">
        <v>2</v>
      </c>
      <c r="BV366" s="4">
        <v>3</v>
      </c>
      <c r="BW366" s="4">
        <v>3</v>
      </c>
      <c r="BX366" s="4">
        <v>1</v>
      </c>
      <c r="BY366" s="4">
        <v>4</v>
      </c>
      <c r="BZ366" s="4">
        <v>1</v>
      </c>
      <c r="CA366" s="4">
        <v>3</v>
      </c>
      <c r="CB366" s="4">
        <v>2</v>
      </c>
    </row>
    <row r="367" spans="1:80" ht="14" x14ac:dyDescent="0.15">
      <c r="A367" s="20" t="str">
        <f t="shared" si="5"/>
        <v>AttraktivitaetWA[SQ006]</v>
      </c>
      <c r="B367" s="4" t="s">
        <v>919</v>
      </c>
      <c r="C367" s="4">
        <v>3</v>
      </c>
      <c r="D367" s="4">
        <v>5</v>
      </c>
      <c r="E367" s="4">
        <v>3</v>
      </c>
      <c r="F367" s="4">
        <v>3</v>
      </c>
      <c r="G367" s="4">
        <v>2</v>
      </c>
      <c r="H367" s="4">
        <v>4</v>
      </c>
      <c r="I367" s="4">
        <v>4</v>
      </c>
      <c r="J367" s="4">
        <v>4</v>
      </c>
      <c r="K367" s="4">
        <v>5</v>
      </c>
      <c r="L367" s="4">
        <v>4</v>
      </c>
      <c r="M367" s="4">
        <v>3</v>
      </c>
      <c r="N367" s="4">
        <v>5</v>
      </c>
      <c r="O367" s="4">
        <v>4</v>
      </c>
      <c r="P367" s="4">
        <v>2</v>
      </c>
      <c r="Q367" s="4">
        <v>4</v>
      </c>
      <c r="R367" s="4">
        <v>4</v>
      </c>
      <c r="S367" s="4">
        <v>3</v>
      </c>
      <c r="T367" s="4">
        <v>3</v>
      </c>
      <c r="U367" s="4">
        <v>4</v>
      </c>
      <c r="V367" s="4">
        <v>4</v>
      </c>
      <c r="W367" s="4">
        <v>1</v>
      </c>
      <c r="X367" s="4">
        <v>4</v>
      </c>
      <c r="Y367" s="4">
        <v>2</v>
      </c>
      <c r="Z367" s="4">
        <v>3</v>
      </c>
      <c r="AA367" s="4">
        <v>3</v>
      </c>
      <c r="AB367" s="4">
        <v>4</v>
      </c>
      <c r="AC367" s="4">
        <v>4</v>
      </c>
      <c r="AD367" s="4">
        <v>3</v>
      </c>
      <c r="AE367" s="4">
        <v>3</v>
      </c>
      <c r="AF367" s="4">
        <v>4</v>
      </c>
      <c r="AG367" s="4">
        <v>4</v>
      </c>
      <c r="AH367" s="4">
        <v>4</v>
      </c>
      <c r="AI367" s="4">
        <v>3</v>
      </c>
      <c r="AJ367" s="4">
        <v>4</v>
      </c>
      <c r="AK367" s="4">
        <v>4</v>
      </c>
      <c r="AL367" s="4">
        <v>4</v>
      </c>
      <c r="AM367" s="4">
        <v>2</v>
      </c>
      <c r="AN367" s="4">
        <v>4</v>
      </c>
      <c r="AO367" s="4">
        <v>4</v>
      </c>
      <c r="AP367" s="4">
        <v>4</v>
      </c>
      <c r="AQ367" s="4">
        <v>4</v>
      </c>
      <c r="AR367" s="4">
        <v>5</v>
      </c>
      <c r="AS367" s="4">
        <v>3</v>
      </c>
      <c r="AT367" s="4">
        <v>3</v>
      </c>
      <c r="AU367" s="4">
        <v>1</v>
      </c>
      <c r="AV367" s="4">
        <v>4</v>
      </c>
      <c r="AW367" s="4">
        <v>3</v>
      </c>
      <c r="AX367" s="4">
        <v>4</v>
      </c>
      <c r="AY367" s="4">
        <v>4</v>
      </c>
      <c r="AZ367" s="4">
        <v>3</v>
      </c>
      <c r="BA367" s="4">
        <v>4</v>
      </c>
      <c r="BB367" s="4">
        <v>4</v>
      </c>
      <c r="BC367" s="4">
        <v>3</v>
      </c>
      <c r="BD367" s="4">
        <v>3</v>
      </c>
      <c r="BE367" s="4">
        <v>3</v>
      </c>
      <c r="BF367" s="4">
        <v>4</v>
      </c>
      <c r="BG367" s="4">
        <v>4</v>
      </c>
      <c r="BH367" s="4">
        <v>3</v>
      </c>
      <c r="BI367" s="4">
        <v>3</v>
      </c>
      <c r="BJ367" s="4">
        <v>3</v>
      </c>
      <c r="BK367" s="4">
        <v>5</v>
      </c>
      <c r="BL367" s="4">
        <v>3</v>
      </c>
      <c r="BM367" s="4">
        <v>3</v>
      </c>
      <c r="BN367" s="4">
        <v>3</v>
      </c>
      <c r="BO367" s="4">
        <v>4</v>
      </c>
      <c r="BP367" s="4">
        <v>3</v>
      </c>
      <c r="BQ367" s="4">
        <v>4</v>
      </c>
      <c r="BR367" s="4">
        <v>3</v>
      </c>
      <c r="BS367" s="4">
        <v>3</v>
      </c>
      <c r="BT367" s="4">
        <v>3</v>
      </c>
      <c r="BU367" s="4">
        <v>4</v>
      </c>
      <c r="BV367" s="4">
        <v>3</v>
      </c>
      <c r="BW367" s="4">
        <v>2</v>
      </c>
      <c r="BX367" s="4">
        <v>1</v>
      </c>
      <c r="BY367" s="4">
        <v>3</v>
      </c>
      <c r="BZ367" s="4">
        <v>3</v>
      </c>
      <c r="CA367" s="4">
        <v>4</v>
      </c>
      <c r="CB367" s="4">
        <v>4</v>
      </c>
    </row>
    <row r="368" spans="1:80" ht="14" x14ac:dyDescent="0.15">
      <c r="A368" s="20" t="str">
        <f t="shared" si="5"/>
        <v>AttraktivitaetWA[SQ007]</v>
      </c>
      <c r="B368" s="4" t="s">
        <v>920</v>
      </c>
      <c r="C368" s="4">
        <v>3</v>
      </c>
      <c r="D368" s="4">
        <v>5</v>
      </c>
      <c r="E368" s="4">
        <v>2</v>
      </c>
      <c r="F368" s="4">
        <v>1</v>
      </c>
      <c r="G368" s="4">
        <v>3</v>
      </c>
      <c r="H368" s="4">
        <v>2</v>
      </c>
      <c r="I368" s="4">
        <v>4</v>
      </c>
      <c r="J368" s="4">
        <v>3</v>
      </c>
      <c r="K368" s="4">
        <v>3</v>
      </c>
      <c r="L368" s="4">
        <v>3</v>
      </c>
      <c r="M368" s="4">
        <v>3</v>
      </c>
      <c r="N368" s="4">
        <v>3</v>
      </c>
      <c r="O368" s="4">
        <v>3</v>
      </c>
      <c r="P368" s="4">
        <v>4</v>
      </c>
      <c r="Q368" s="4">
        <v>2</v>
      </c>
      <c r="R368" s="4">
        <v>4</v>
      </c>
      <c r="S368" s="4">
        <v>4</v>
      </c>
      <c r="T368" s="4">
        <v>4</v>
      </c>
      <c r="U368" s="4">
        <v>3</v>
      </c>
      <c r="V368" s="4">
        <v>4</v>
      </c>
      <c r="W368" s="4">
        <v>1</v>
      </c>
      <c r="X368" s="4">
        <v>1</v>
      </c>
      <c r="Y368" s="4">
        <v>1</v>
      </c>
      <c r="Z368" s="4">
        <v>3</v>
      </c>
      <c r="AA368" s="4">
        <v>3</v>
      </c>
      <c r="AB368" s="4">
        <v>3</v>
      </c>
      <c r="AC368" s="4">
        <v>3</v>
      </c>
      <c r="AD368" s="4">
        <v>2</v>
      </c>
      <c r="AE368" s="4">
        <v>3</v>
      </c>
      <c r="AF368" s="4">
        <v>3</v>
      </c>
      <c r="AG368" s="4">
        <v>4</v>
      </c>
      <c r="AH368" s="4">
        <v>4</v>
      </c>
      <c r="AI368" s="4">
        <v>3</v>
      </c>
      <c r="AJ368" s="4">
        <v>4</v>
      </c>
      <c r="AK368" s="4">
        <v>5</v>
      </c>
      <c r="AL368" s="4">
        <v>3</v>
      </c>
      <c r="AM368" s="4">
        <v>3</v>
      </c>
      <c r="AN368" s="4">
        <v>4</v>
      </c>
      <c r="AO368" s="4">
        <v>3</v>
      </c>
      <c r="AP368" s="4">
        <v>3</v>
      </c>
      <c r="AQ368" s="4">
        <v>3</v>
      </c>
      <c r="AR368" s="4">
        <v>3</v>
      </c>
      <c r="AS368" s="4">
        <v>2</v>
      </c>
      <c r="AT368" s="4">
        <v>2</v>
      </c>
      <c r="AU368" s="4">
        <v>1</v>
      </c>
      <c r="AV368" s="4">
        <v>3</v>
      </c>
      <c r="AW368" s="4">
        <v>3</v>
      </c>
      <c r="AX368" s="4">
        <v>3</v>
      </c>
      <c r="AY368" s="4">
        <v>4</v>
      </c>
      <c r="AZ368" s="4">
        <v>2</v>
      </c>
      <c r="BA368" s="4">
        <v>4</v>
      </c>
      <c r="BB368" s="4">
        <v>3</v>
      </c>
      <c r="BC368" s="4">
        <v>3</v>
      </c>
      <c r="BD368" s="4">
        <v>3</v>
      </c>
      <c r="BE368" s="4">
        <v>3</v>
      </c>
      <c r="BF368" s="4">
        <v>4</v>
      </c>
      <c r="BG368" s="4">
        <v>4</v>
      </c>
      <c r="BH368" s="4">
        <v>3</v>
      </c>
      <c r="BI368" s="4">
        <v>2</v>
      </c>
      <c r="BJ368" s="4">
        <v>3</v>
      </c>
      <c r="BK368" s="4">
        <v>4</v>
      </c>
      <c r="BL368" s="4">
        <v>2</v>
      </c>
      <c r="BM368" s="4">
        <v>4</v>
      </c>
      <c r="BN368" s="4">
        <v>3</v>
      </c>
      <c r="BO368" s="4">
        <v>5</v>
      </c>
      <c r="BP368" s="4">
        <v>3</v>
      </c>
      <c r="BQ368" s="4">
        <v>3</v>
      </c>
      <c r="BR368" s="4">
        <v>3</v>
      </c>
      <c r="BS368" s="4">
        <v>2</v>
      </c>
      <c r="BT368" s="4">
        <v>2</v>
      </c>
      <c r="BU368" s="4">
        <v>5</v>
      </c>
      <c r="BV368" s="4">
        <v>5</v>
      </c>
      <c r="BW368" s="4">
        <v>3</v>
      </c>
      <c r="BX368" s="4">
        <v>1</v>
      </c>
      <c r="BY368" s="4">
        <v>2</v>
      </c>
      <c r="BZ368" s="4">
        <v>1</v>
      </c>
      <c r="CA368" s="4">
        <v>4</v>
      </c>
      <c r="CB368" s="4">
        <v>4</v>
      </c>
    </row>
    <row r="369" spans="1:80" ht="14" x14ac:dyDescent="0.15">
      <c r="A369" s="20" t="str">
        <f t="shared" si="5"/>
        <v>AttraktivitaetWA[SQ008]</v>
      </c>
      <c r="B369" s="4" t="s">
        <v>921</v>
      </c>
      <c r="C369" s="4">
        <v>3</v>
      </c>
      <c r="D369" s="4">
        <v>1</v>
      </c>
      <c r="E369" s="4">
        <v>2</v>
      </c>
      <c r="F369" s="4">
        <v>2</v>
      </c>
      <c r="G369" s="4">
        <v>2</v>
      </c>
      <c r="H369" s="4">
        <v>2</v>
      </c>
      <c r="I369" s="4">
        <v>2</v>
      </c>
      <c r="J369" s="4">
        <v>4</v>
      </c>
      <c r="K369" s="4">
        <v>4</v>
      </c>
      <c r="L369" s="4">
        <v>1</v>
      </c>
      <c r="M369" s="4">
        <v>3</v>
      </c>
      <c r="N369" s="4">
        <v>1</v>
      </c>
      <c r="O369" s="4">
        <v>1</v>
      </c>
      <c r="P369" s="4">
        <v>4</v>
      </c>
      <c r="Q369" s="4">
        <v>2</v>
      </c>
      <c r="R369" s="4">
        <v>2</v>
      </c>
      <c r="S369" s="4">
        <v>2</v>
      </c>
      <c r="T369" s="4">
        <v>2</v>
      </c>
      <c r="U369" s="4">
        <v>2</v>
      </c>
      <c r="V369" s="4">
        <v>3</v>
      </c>
      <c r="W369" s="4">
        <v>1</v>
      </c>
      <c r="X369" s="4">
        <v>2</v>
      </c>
      <c r="Y369" s="4">
        <v>4</v>
      </c>
      <c r="Z369" s="4">
        <v>2</v>
      </c>
      <c r="AA369" s="4">
        <v>3</v>
      </c>
      <c r="AB369" s="4">
        <v>2</v>
      </c>
      <c r="AC369" s="4">
        <v>3</v>
      </c>
      <c r="AD369" s="4">
        <v>2</v>
      </c>
      <c r="AE369" s="4">
        <v>3</v>
      </c>
      <c r="AF369" s="4">
        <v>2</v>
      </c>
      <c r="AG369" s="4">
        <v>1</v>
      </c>
      <c r="AH369" s="4">
        <v>2</v>
      </c>
      <c r="AI369" s="4">
        <v>3</v>
      </c>
      <c r="AJ369" s="4">
        <v>1</v>
      </c>
      <c r="AK369" s="4">
        <v>2</v>
      </c>
      <c r="AL369" s="4">
        <v>1</v>
      </c>
      <c r="AM369" s="4">
        <v>4</v>
      </c>
      <c r="AN369" s="4">
        <v>2</v>
      </c>
      <c r="AO369" s="4">
        <v>2</v>
      </c>
      <c r="AP369" s="4">
        <v>2</v>
      </c>
      <c r="AQ369" s="4">
        <v>2</v>
      </c>
      <c r="AR369" s="4">
        <v>1</v>
      </c>
      <c r="AS369" s="4">
        <v>3</v>
      </c>
      <c r="AT369" s="4">
        <v>3</v>
      </c>
      <c r="AU369" s="4">
        <v>5</v>
      </c>
      <c r="AV369" s="4">
        <v>2</v>
      </c>
      <c r="AW369" s="4">
        <v>3</v>
      </c>
      <c r="AX369" s="4">
        <v>2</v>
      </c>
      <c r="AY369" s="4">
        <v>2</v>
      </c>
      <c r="AZ369" s="4">
        <v>2</v>
      </c>
      <c r="BA369" s="4">
        <v>2</v>
      </c>
      <c r="BB369" s="4">
        <v>2</v>
      </c>
      <c r="BC369" s="4">
        <v>3</v>
      </c>
      <c r="BD369" s="4">
        <v>3</v>
      </c>
      <c r="BE369" s="4">
        <v>3</v>
      </c>
      <c r="BF369" s="4">
        <v>2</v>
      </c>
      <c r="BG369" s="4">
        <v>1</v>
      </c>
      <c r="BH369" s="4">
        <v>2</v>
      </c>
      <c r="BI369" s="4">
        <v>2</v>
      </c>
      <c r="BJ369" s="4">
        <v>3</v>
      </c>
      <c r="BK369" s="4">
        <v>1</v>
      </c>
      <c r="BL369" s="4">
        <v>2</v>
      </c>
      <c r="BM369" s="4">
        <v>4</v>
      </c>
      <c r="BN369" s="4">
        <v>3</v>
      </c>
      <c r="BO369" s="4">
        <v>2</v>
      </c>
      <c r="BP369" s="4">
        <v>2</v>
      </c>
      <c r="BQ369" s="4">
        <v>2</v>
      </c>
      <c r="BR369" s="4">
        <v>3</v>
      </c>
      <c r="BS369" s="4">
        <v>3</v>
      </c>
      <c r="BT369" s="4">
        <v>3</v>
      </c>
      <c r="BU369" s="4">
        <v>2</v>
      </c>
      <c r="BV369" s="4">
        <v>4</v>
      </c>
      <c r="BW369" s="4">
        <v>3</v>
      </c>
      <c r="BX369" s="4">
        <v>3</v>
      </c>
      <c r="BY369" s="4">
        <v>2</v>
      </c>
      <c r="BZ369" s="4">
        <v>3</v>
      </c>
      <c r="CA369" s="4">
        <v>1</v>
      </c>
      <c r="CB369" s="4">
        <v>1</v>
      </c>
    </row>
    <row r="370" spans="1:80" ht="14" x14ac:dyDescent="0.15">
      <c r="A370" s="20" t="str">
        <f t="shared" si="5"/>
        <v>AttraktivitaetWA[SQ009]</v>
      </c>
      <c r="B370" s="4" t="s">
        <v>922</v>
      </c>
      <c r="C370" s="4">
        <v>3</v>
      </c>
      <c r="D370" s="4">
        <v>5</v>
      </c>
      <c r="E370" s="4">
        <v>4</v>
      </c>
      <c r="F370" s="4">
        <v>4</v>
      </c>
      <c r="G370" s="4">
        <v>3</v>
      </c>
      <c r="H370" s="4">
        <v>5</v>
      </c>
      <c r="I370" s="4">
        <v>4</v>
      </c>
      <c r="J370" s="4">
        <v>5</v>
      </c>
      <c r="K370" s="4">
        <v>3</v>
      </c>
      <c r="L370" s="4">
        <v>3</v>
      </c>
      <c r="M370" s="4">
        <v>2</v>
      </c>
      <c r="N370" s="4">
        <v>5</v>
      </c>
      <c r="O370" s="4">
        <v>4</v>
      </c>
      <c r="P370" s="4">
        <v>1</v>
      </c>
      <c r="Q370" s="4">
        <v>3</v>
      </c>
      <c r="R370" s="4">
        <v>4</v>
      </c>
      <c r="S370" s="4">
        <v>5</v>
      </c>
      <c r="T370" s="4">
        <v>4</v>
      </c>
      <c r="U370" s="4">
        <v>4</v>
      </c>
      <c r="V370" s="4">
        <v>4</v>
      </c>
      <c r="W370" s="4">
        <v>3</v>
      </c>
      <c r="X370" s="4">
        <v>5</v>
      </c>
      <c r="Y370" s="4">
        <v>1</v>
      </c>
      <c r="Z370" s="4">
        <v>4</v>
      </c>
      <c r="AA370" s="4">
        <v>4</v>
      </c>
      <c r="AB370" s="4">
        <v>5</v>
      </c>
      <c r="AC370" s="4">
        <v>4</v>
      </c>
      <c r="AD370" s="4">
        <v>4</v>
      </c>
      <c r="AE370" s="4">
        <v>4</v>
      </c>
      <c r="AF370" s="4">
        <v>4</v>
      </c>
      <c r="AG370" s="4">
        <v>5</v>
      </c>
      <c r="AH370" s="4">
        <v>4</v>
      </c>
      <c r="AI370" s="4">
        <v>4</v>
      </c>
      <c r="AJ370" s="4">
        <v>5</v>
      </c>
      <c r="AK370" s="4">
        <v>5</v>
      </c>
      <c r="AL370" s="4">
        <v>4</v>
      </c>
      <c r="AM370" s="4">
        <v>2</v>
      </c>
      <c r="AN370" s="4">
        <v>4</v>
      </c>
      <c r="AO370" s="4">
        <v>5</v>
      </c>
      <c r="AP370" s="4">
        <v>4</v>
      </c>
      <c r="AQ370" s="4">
        <v>4</v>
      </c>
      <c r="AR370" s="4">
        <v>4</v>
      </c>
      <c r="AS370" s="4">
        <v>3</v>
      </c>
      <c r="AT370" s="4">
        <v>4</v>
      </c>
      <c r="AU370" s="4">
        <v>4</v>
      </c>
      <c r="AV370" s="4">
        <v>4</v>
      </c>
      <c r="AW370" s="4">
        <v>4</v>
      </c>
      <c r="AX370" s="4">
        <v>4</v>
      </c>
      <c r="AY370" s="4">
        <v>4</v>
      </c>
      <c r="AZ370" s="4">
        <v>3</v>
      </c>
      <c r="BA370" s="4">
        <v>4</v>
      </c>
      <c r="BB370" s="4">
        <v>5</v>
      </c>
      <c r="BC370" s="4">
        <v>2</v>
      </c>
      <c r="BD370" s="4">
        <v>4</v>
      </c>
      <c r="BE370" s="4">
        <v>4</v>
      </c>
      <c r="BF370" s="4">
        <v>4</v>
      </c>
      <c r="BG370" s="4">
        <v>4</v>
      </c>
      <c r="BH370" s="4">
        <v>4</v>
      </c>
      <c r="BI370" s="4">
        <v>4</v>
      </c>
      <c r="BJ370" s="4">
        <v>3</v>
      </c>
      <c r="BK370" s="4">
        <v>5</v>
      </c>
      <c r="BL370" s="4">
        <v>4</v>
      </c>
      <c r="BM370" s="4">
        <v>2</v>
      </c>
      <c r="BN370" s="4">
        <v>3</v>
      </c>
      <c r="BO370" s="4">
        <v>5</v>
      </c>
      <c r="BP370" s="4">
        <v>4</v>
      </c>
      <c r="BQ370" s="4">
        <v>4</v>
      </c>
      <c r="BR370" s="4">
        <v>4</v>
      </c>
      <c r="BS370" s="4">
        <v>4</v>
      </c>
      <c r="BT370" s="4">
        <v>3</v>
      </c>
      <c r="BU370" s="4">
        <v>4</v>
      </c>
      <c r="BV370" s="4">
        <v>2</v>
      </c>
      <c r="BW370" s="4">
        <v>2</v>
      </c>
      <c r="BX370" s="4">
        <v>4</v>
      </c>
      <c r="BY370" s="4">
        <v>5</v>
      </c>
      <c r="BZ370" s="4">
        <v>4</v>
      </c>
      <c r="CA370" s="4">
        <v>5</v>
      </c>
      <c r="CB370" s="4">
        <v>4</v>
      </c>
    </row>
    <row r="371" spans="1:80" ht="14" x14ac:dyDescent="0.15">
      <c r="A371" s="20" t="str">
        <f t="shared" si="5"/>
        <v>AttraktivitaetWA[SQ010]</v>
      </c>
      <c r="B371" s="4" t="s">
        <v>923</v>
      </c>
      <c r="C371" s="4">
        <v>3</v>
      </c>
      <c r="D371" s="4">
        <v>3</v>
      </c>
      <c r="E371" s="4">
        <v>3</v>
      </c>
      <c r="F371" s="4">
        <v>4</v>
      </c>
      <c r="G371" s="4">
        <v>3</v>
      </c>
      <c r="H371" s="4">
        <v>2</v>
      </c>
      <c r="I371" s="4">
        <v>3</v>
      </c>
      <c r="J371" s="4">
        <v>2</v>
      </c>
      <c r="K371" s="4">
        <v>4</v>
      </c>
      <c r="L371" s="4">
        <v>3</v>
      </c>
      <c r="M371" s="4">
        <v>3</v>
      </c>
      <c r="N371" s="4">
        <v>3</v>
      </c>
      <c r="O371" s="4">
        <v>2</v>
      </c>
      <c r="P371" s="4">
        <v>3</v>
      </c>
      <c r="Q371" s="4">
        <v>2</v>
      </c>
      <c r="R371" s="4">
        <v>4</v>
      </c>
      <c r="S371" s="4">
        <v>4</v>
      </c>
      <c r="T371" s="4">
        <v>3</v>
      </c>
      <c r="U371" s="4">
        <v>3</v>
      </c>
      <c r="V371" s="4">
        <v>4</v>
      </c>
      <c r="W371" s="4">
        <v>1</v>
      </c>
      <c r="X371" s="4">
        <v>2</v>
      </c>
      <c r="Y371" s="4">
        <v>1</v>
      </c>
      <c r="Z371" s="4">
        <v>3</v>
      </c>
      <c r="AA371" s="4">
        <v>2</v>
      </c>
      <c r="AB371" s="4">
        <v>4</v>
      </c>
      <c r="AC371" s="4">
        <v>2</v>
      </c>
      <c r="AD371" s="4">
        <v>3</v>
      </c>
      <c r="AE371" s="4">
        <v>2</v>
      </c>
      <c r="AF371" s="4">
        <v>3</v>
      </c>
      <c r="AG371" s="4">
        <v>3</v>
      </c>
      <c r="AH371" s="4">
        <v>3</v>
      </c>
      <c r="AI371" s="4">
        <v>4</v>
      </c>
      <c r="AJ371" s="4">
        <v>4</v>
      </c>
      <c r="AK371" s="4">
        <v>3</v>
      </c>
      <c r="AL371" s="4">
        <v>3</v>
      </c>
      <c r="AM371" s="4">
        <v>2</v>
      </c>
      <c r="AN371" s="4">
        <v>2</v>
      </c>
      <c r="AO371" s="4">
        <v>4</v>
      </c>
      <c r="AP371" s="4">
        <v>3</v>
      </c>
      <c r="AQ371" s="4">
        <v>3</v>
      </c>
      <c r="AR371" s="4">
        <v>3</v>
      </c>
      <c r="AS371" s="4">
        <v>3</v>
      </c>
      <c r="AT371" s="4">
        <v>1</v>
      </c>
      <c r="AU371" s="4">
        <v>1</v>
      </c>
      <c r="AV371" s="4">
        <v>3</v>
      </c>
      <c r="AW371" s="4">
        <v>2</v>
      </c>
      <c r="AX371" s="4">
        <v>3</v>
      </c>
      <c r="AY371" s="4">
        <v>3</v>
      </c>
      <c r="AZ371" s="4">
        <v>3</v>
      </c>
      <c r="BA371" s="4">
        <v>4</v>
      </c>
      <c r="BB371" s="4">
        <v>3</v>
      </c>
      <c r="BC371" s="4">
        <v>1</v>
      </c>
      <c r="BD371" s="4">
        <v>3</v>
      </c>
      <c r="BE371" s="4">
        <v>3</v>
      </c>
      <c r="BF371" s="4">
        <v>3</v>
      </c>
      <c r="BG371" s="4">
        <v>2</v>
      </c>
      <c r="BH371" s="4">
        <v>2</v>
      </c>
      <c r="BI371" s="4">
        <v>3</v>
      </c>
      <c r="BJ371" s="4">
        <v>2</v>
      </c>
      <c r="BK371" s="4">
        <v>2</v>
      </c>
      <c r="BL371" s="4">
        <v>3</v>
      </c>
      <c r="BM371" s="4">
        <v>3</v>
      </c>
      <c r="BN371" s="4">
        <v>3</v>
      </c>
      <c r="BO371" s="4">
        <v>2</v>
      </c>
      <c r="BP371" s="4">
        <v>2</v>
      </c>
      <c r="BQ371" s="4">
        <v>4</v>
      </c>
      <c r="BR371" s="4">
        <v>1</v>
      </c>
      <c r="BS371" s="4">
        <v>2</v>
      </c>
      <c r="BT371" s="4">
        <v>2</v>
      </c>
      <c r="BU371" s="4">
        <v>3</v>
      </c>
      <c r="BV371" s="4">
        <v>2</v>
      </c>
      <c r="BW371" s="4">
        <v>3</v>
      </c>
      <c r="BX371" s="4">
        <v>1</v>
      </c>
      <c r="BY371" s="4">
        <v>4</v>
      </c>
      <c r="BZ371" s="4">
        <v>1</v>
      </c>
      <c r="CA371" s="4">
        <v>4</v>
      </c>
      <c r="CB371" s="4">
        <v>3</v>
      </c>
    </row>
    <row r="372" spans="1:80" ht="14" x14ac:dyDescent="0.15">
      <c r="A372" s="20" t="str">
        <f t="shared" si="5"/>
        <v>NetPromoterScoreWA[SQ001]</v>
      </c>
      <c r="B372" s="4" t="s">
        <v>924</v>
      </c>
      <c r="C372" s="4">
        <v>7</v>
      </c>
      <c r="D372" s="4">
        <v>10</v>
      </c>
      <c r="E372" s="4">
        <v>7</v>
      </c>
      <c r="F372" s="4">
        <v>1</v>
      </c>
      <c r="G372" s="4">
        <v>5</v>
      </c>
      <c r="H372" s="4">
        <v>5</v>
      </c>
      <c r="I372" s="4">
        <v>6</v>
      </c>
      <c r="J372" s="4">
        <v>5</v>
      </c>
      <c r="K372" s="4">
        <v>8</v>
      </c>
      <c r="L372" s="4">
        <v>3</v>
      </c>
      <c r="M372" s="4">
        <v>5</v>
      </c>
      <c r="N372" s="4">
        <v>10</v>
      </c>
      <c r="O372" s="4">
        <v>7</v>
      </c>
      <c r="P372" s="4">
        <v>3</v>
      </c>
      <c r="Q372" s="4">
        <v>6</v>
      </c>
      <c r="R372" s="4">
        <v>2</v>
      </c>
      <c r="S372" s="4">
        <v>6</v>
      </c>
      <c r="T372" s="4">
        <v>7</v>
      </c>
      <c r="U372" s="4">
        <v>4</v>
      </c>
      <c r="V372" s="4">
        <v>9</v>
      </c>
      <c r="W372" s="4">
        <v>1</v>
      </c>
      <c r="X372" s="4">
        <v>7</v>
      </c>
      <c r="Y372" s="4">
        <v>2</v>
      </c>
      <c r="Z372" s="4">
        <v>1</v>
      </c>
      <c r="AA372" s="4">
        <v>4</v>
      </c>
      <c r="AB372" s="4">
        <v>7</v>
      </c>
      <c r="AC372" s="4">
        <v>6</v>
      </c>
      <c r="AD372" s="4">
        <v>6</v>
      </c>
      <c r="AE372" s="4">
        <v>4</v>
      </c>
      <c r="AF372" s="4">
        <v>7</v>
      </c>
      <c r="AG372" s="4">
        <v>9</v>
      </c>
      <c r="AH372" s="4">
        <v>7</v>
      </c>
      <c r="AI372" s="4">
        <v>5</v>
      </c>
      <c r="AJ372" s="4">
        <v>8</v>
      </c>
      <c r="AK372" s="4">
        <v>7</v>
      </c>
      <c r="AL372" s="4">
        <v>7</v>
      </c>
      <c r="AM372" s="4">
        <v>3</v>
      </c>
      <c r="AN372" s="4">
        <v>6</v>
      </c>
      <c r="AO372" s="4">
        <v>5</v>
      </c>
      <c r="AP372" s="4">
        <v>8</v>
      </c>
      <c r="AQ372" s="4">
        <v>7</v>
      </c>
      <c r="AR372" s="4">
        <v>8</v>
      </c>
      <c r="AS372" s="4">
        <v>1</v>
      </c>
      <c r="AT372" s="4">
        <v>3</v>
      </c>
      <c r="AU372" s="4">
        <v>1</v>
      </c>
      <c r="AV372" s="4">
        <v>8</v>
      </c>
      <c r="AW372" s="4">
        <v>3</v>
      </c>
      <c r="AX372" s="4">
        <v>7</v>
      </c>
      <c r="AY372" s="4">
        <v>7</v>
      </c>
      <c r="AZ372" s="4">
        <v>5</v>
      </c>
      <c r="BA372" s="4">
        <v>9</v>
      </c>
      <c r="BB372" s="4">
        <v>9</v>
      </c>
      <c r="BC372" s="4">
        <v>2</v>
      </c>
      <c r="BD372" s="4">
        <v>2</v>
      </c>
      <c r="BE372" s="4">
        <v>5</v>
      </c>
      <c r="BF372" s="4">
        <v>6</v>
      </c>
      <c r="BG372" s="4">
        <v>8</v>
      </c>
      <c r="BH372" s="4">
        <v>4</v>
      </c>
      <c r="BI372" s="4">
        <v>7</v>
      </c>
      <c r="BJ372" s="4">
        <v>3</v>
      </c>
      <c r="BK372" s="4">
        <v>9</v>
      </c>
      <c r="BL372" s="4">
        <v>4</v>
      </c>
      <c r="BM372" s="4">
        <v>2</v>
      </c>
      <c r="BN372" s="4">
        <v>7</v>
      </c>
      <c r="BO372" s="4">
        <v>6</v>
      </c>
      <c r="BP372" s="4">
        <v>3</v>
      </c>
      <c r="BQ372" s="4">
        <v>5</v>
      </c>
      <c r="BR372" s="4">
        <v>1</v>
      </c>
      <c r="BS372" s="4">
        <v>4</v>
      </c>
      <c r="BT372" s="4">
        <v>5</v>
      </c>
      <c r="BU372" s="4">
        <v>7</v>
      </c>
      <c r="BV372" s="4">
        <v>3</v>
      </c>
      <c r="BW372" s="4">
        <v>1</v>
      </c>
      <c r="BX372" s="4">
        <v>1</v>
      </c>
      <c r="BY372" s="4">
        <v>7</v>
      </c>
      <c r="BZ372" s="4">
        <v>1</v>
      </c>
      <c r="CA372" s="4">
        <v>9</v>
      </c>
      <c r="CB372" s="4">
        <v>9</v>
      </c>
    </row>
    <row r="373" spans="1:80" ht="14" x14ac:dyDescent="0.15">
      <c r="A373" s="20" t="str">
        <f t="shared" si="5"/>
        <v>OpenQuestionWA</v>
      </c>
      <c r="B373" s="4" t="s">
        <v>13</v>
      </c>
      <c r="E373" s="4" t="s">
        <v>1209</v>
      </c>
      <c r="H373" s="4" t="s">
        <v>1224</v>
      </c>
      <c r="M373" s="4" t="s">
        <v>1225</v>
      </c>
      <c r="Q373" s="4" t="s">
        <v>1226</v>
      </c>
      <c r="S373" s="4" t="s">
        <v>1227</v>
      </c>
      <c r="T373" s="4" t="s">
        <v>1228</v>
      </c>
      <c r="W373" s="4" t="s">
        <v>1229</v>
      </c>
      <c r="X373" s="4" t="s">
        <v>1230</v>
      </c>
      <c r="AA373" s="4" t="s">
        <v>1231</v>
      </c>
      <c r="AD373" s="4" t="s">
        <v>1232</v>
      </c>
      <c r="AF373" s="4" t="s">
        <v>1216</v>
      </c>
      <c r="AN373" s="4" t="s">
        <v>1394</v>
      </c>
      <c r="AO373" s="4" t="s">
        <v>1395</v>
      </c>
      <c r="AU373" s="4" t="s">
        <v>1396</v>
      </c>
      <c r="AW373" s="4" t="s">
        <v>1397</v>
      </c>
      <c r="BE373" s="4" t="s">
        <v>1398</v>
      </c>
      <c r="BK373" s="4" t="s">
        <v>1514</v>
      </c>
      <c r="BL373" s="4" t="s">
        <v>1515</v>
      </c>
      <c r="BR373" s="4" t="s">
        <v>1516</v>
      </c>
      <c r="BT373" s="4" t="s">
        <v>1517</v>
      </c>
      <c r="CB373" s="4" t="s">
        <v>1518</v>
      </c>
    </row>
    <row r="374" spans="1:80" ht="14" x14ac:dyDescent="0.15">
      <c r="A374" s="20" t="str">
        <f t="shared" si="5"/>
        <v>VideoPhase1SA</v>
      </c>
      <c r="B374" s="4" t="s">
        <v>1234</v>
      </c>
    </row>
    <row r="375" spans="1:80" ht="14" x14ac:dyDescent="0.15">
      <c r="A375" s="20" t="str">
        <f t="shared" si="5"/>
        <v>UserEngagement1aSA[SQ002]</v>
      </c>
      <c r="B375" s="4" t="s">
        <v>1047</v>
      </c>
      <c r="C375" s="4">
        <v>1</v>
      </c>
      <c r="D375" s="4">
        <v>2</v>
      </c>
      <c r="E375" s="4">
        <v>1</v>
      </c>
      <c r="F375" s="4">
        <v>1</v>
      </c>
      <c r="G375" s="4">
        <v>0</v>
      </c>
      <c r="H375" s="4">
        <v>1</v>
      </c>
      <c r="I375" s="4">
        <v>0</v>
      </c>
      <c r="J375" s="4">
        <v>-1</v>
      </c>
      <c r="K375" s="4">
        <v>1</v>
      </c>
      <c r="L375" s="4">
        <v>2</v>
      </c>
      <c r="M375" s="4">
        <v>1</v>
      </c>
      <c r="N375" s="4">
        <v>0</v>
      </c>
      <c r="O375" s="4">
        <v>1</v>
      </c>
      <c r="P375" s="4">
        <v>-1</v>
      </c>
      <c r="Q375" s="4">
        <v>-1</v>
      </c>
      <c r="R375" s="4">
        <v>1</v>
      </c>
      <c r="S375" s="4">
        <v>0</v>
      </c>
      <c r="T375" s="4">
        <v>1</v>
      </c>
      <c r="U375" s="4">
        <v>0</v>
      </c>
      <c r="V375" s="4">
        <v>1</v>
      </c>
      <c r="W375" s="4">
        <v>0</v>
      </c>
      <c r="X375" s="4">
        <v>0</v>
      </c>
      <c r="Y375" s="4">
        <v>1</v>
      </c>
      <c r="Z375" s="4">
        <v>0</v>
      </c>
      <c r="AA375" s="4">
        <v>1</v>
      </c>
      <c r="AB375" s="4">
        <v>1</v>
      </c>
      <c r="AC375" s="4">
        <v>1</v>
      </c>
      <c r="AD375" s="4">
        <v>-2</v>
      </c>
      <c r="AE375" s="4">
        <v>0</v>
      </c>
      <c r="AF375" s="4">
        <v>1</v>
      </c>
      <c r="AG375" s="4">
        <v>1</v>
      </c>
      <c r="AH375" s="4">
        <v>1</v>
      </c>
      <c r="AI375" s="4">
        <v>0</v>
      </c>
      <c r="AJ375" s="4">
        <v>1</v>
      </c>
      <c r="AK375" s="4">
        <v>1</v>
      </c>
      <c r="AL375" s="4">
        <v>1</v>
      </c>
      <c r="AM375" s="4">
        <v>0</v>
      </c>
      <c r="AN375" s="4">
        <v>1</v>
      </c>
      <c r="AO375" s="4">
        <v>2</v>
      </c>
      <c r="AP375" s="4">
        <v>1</v>
      </c>
      <c r="AQ375" s="4">
        <v>2</v>
      </c>
      <c r="AR375" s="4">
        <v>-1</v>
      </c>
      <c r="AS375" s="4">
        <v>2</v>
      </c>
      <c r="AT375" s="4">
        <v>0</v>
      </c>
      <c r="AU375" s="4">
        <v>-1</v>
      </c>
      <c r="AV375" s="4">
        <v>1</v>
      </c>
      <c r="AW375" s="4">
        <v>2</v>
      </c>
      <c r="AX375" s="4">
        <v>1</v>
      </c>
      <c r="AY375" s="4">
        <v>1</v>
      </c>
      <c r="AZ375" s="4">
        <v>1</v>
      </c>
      <c r="BA375" s="4">
        <v>1</v>
      </c>
      <c r="BB375" s="4">
        <v>0</v>
      </c>
      <c r="BC375" s="4">
        <v>1</v>
      </c>
      <c r="BD375" s="4">
        <v>-1</v>
      </c>
      <c r="BE375" s="4">
        <v>0</v>
      </c>
      <c r="BF375" s="4">
        <v>0</v>
      </c>
      <c r="BG375" s="4">
        <v>-1</v>
      </c>
      <c r="BH375" s="4">
        <v>1</v>
      </c>
      <c r="BI375" s="4">
        <v>-1</v>
      </c>
      <c r="BJ375" s="4">
        <v>0</v>
      </c>
      <c r="BK375" s="4">
        <v>0</v>
      </c>
      <c r="BL375" s="4">
        <v>-2</v>
      </c>
      <c r="BM375" s="4">
        <v>0</v>
      </c>
      <c r="BN375" s="4">
        <v>1</v>
      </c>
      <c r="BO375" s="4">
        <v>0</v>
      </c>
      <c r="BP375" s="4">
        <v>2</v>
      </c>
      <c r="BQ375" s="4">
        <v>1</v>
      </c>
      <c r="BR375" s="4">
        <v>-2</v>
      </c>
      <c r="BS375" s="4">
        <v>1</v>
      </c>
      <c r="BT375" s="4">
        <v>1</v>
      </c>
      <c r="BU375" s="4">
        <v>1</v>
      </c>
      <c r="BV375" s="4">
        <v>0</v>
      </c>
      <c r="BW375" s="4">
        <v>2</v>
      </c>
      <c r="BX375" s="4">
        <v>0</v>
      </c>
      <c r="BY375" s="4">
        <v>2</v>
      </c>
      <c r="BZ375" s="4">
        <v>-1</v>
      </c>
      <c r="CA375" s="4">
        <v>0</v>
      </c>
      <c r="CB375" s="4">
        <v>2</v>
      </c>
    </row>
    <row r="376" spans="1:80" ht="14" x14ac:dyDescent="0.15">
      <c r="A376" s="20" t="str">
        <f t="shared" si="5"/>
        <v>UserEngagement1aSA[SQ001]</v>
      </c>
      <c r="B376" s="4" t="s">
        <v>1048</v>
      </c>
      <c r="C376" s="4">
        <v>1</v>
      </c>
      <c r="D376" s="4">
        <v>2</v>
      </c>
      <c r="E376" s="4">
        <v>1</v>
      </c>
      <c r="F376" s="4">
        <v>2</v>
      </c>
      <c r="G376" s="4">
        <v>0</v>
      </c>
      <c r="H376" s="4">
        <v>1</v>
      </c>
      <c r="I376" s="4">
        <v>1</v>
      </c>
      <c r="J376" s="4">
        <v>2</v>
      </c>
      <c r="K376" s="4">
        <v>2</v>
      </c>
      <c r="L376" s="4">
        <v>2</v>
      </c>
      <c r="M376" s="4">
        <v>1</v>
      </c>
      <c r="N376" s="4">
        <v>0</v>
      </c>
      <c r="O376" s="4">
        <v>1</v>
      </c>
      <c r="P376" s="4">
        <v>-1</v>
      </c>
      <c r="Q376" s="4">
        <v>0</v>
      </c>
      <c r="R376" s="4">
        <v>-1</v>
      </c>
      <c r="S376" s="4">
        <v>1</v>
      </c>
      <c r="T376" s="4">
        <v>1</v>
      </c>
      <c r="U376" s="4">
        <v>0</v>
      </c>
      <c r="V376" s="4">
        <v>1</v>
      </c>
      <c r="W376" s="4">
        <v>0</v>
      </c>
      <c r="X376" s="4">
        <v>1</v>
      </c>
      <c r="Y376" s="4">
        <v>1</v>
      </c>
      <c r="Z376" s="4">
        <v>1</v>
      </c>
      <c r="AA376" s="4">
        <v>1</v>
      </c>
      <c r="AB376" s="4">
        <v>1</v>
      </c>
      <c r="AC376" s="4">
        <v>1</v>
      </c>
      <c r="AD376" s="4">
        <v>0</v>
      </c>
      <c r="AE376" s="4">
        <v>1</v>
      </c>
      <c r="AF376" s="4">
        <v>1</v>
      </c>
      <c r="AG376" s="4">
        <v>2</v>
      </c>
      <c r="AH376" s="4">
        <v>1</v>
      </c>
      <c r="AI376" s="4">
        <v>-1</v>
      </c>
      <c r="AJ376" s="4">
        <v>2</v>
      </c>
      <c r="AK376" s="4">
        <v>0</v>
      </c>
      <c r="AL376" s="4">
        <v>1</v>
      </c>
      <c r="AM376" s="4">
        <v>0</v>
      </c>
      <c r="AN376" s="4">
        <v>1</v>
      </c>
      <c r="AO376" s="4">
        <v>2</v>
      </c>
      <c r="AP376" s="4">
        <v>1</v>
      </c>
      <c r="AQ376" s="4">
        <v>2</v>
      </c>
      <c r="AR376" s="4">
        <v>1</v>
      </c>
      <c r="AS376" s="4">
        <v>2</v>
      </c>
      <c r="AT376" s="4">
        <v>-1</v>
      </c>
      <c r="AU376" s="4">
        <v>-1</v>
      </c>
      <c r="AV376" s="4">
        <v>1</v>
      </c>
      <c r="AW376" s="4">
        <v>2</v>
      </c>
      <c r="AX376" s="4">
        <v>1</v>
      </c>
      <c r="AY376" s="4">
        <v>1</v>
      </c>
      <c r="AZ376" s="4">
        <v>1</v>
      </c>
      <c r="BA376" s="4">
        <v>0</v>
      </c>
      <c r="BB376" s="4">
        <v>0</v>
      </c>
      <c r="BC376" s="4">
        <v>1</v>
      </c>
      <c r="BD376" s="4">
        <v>0</v>
      </c>
      <c r="BE376" s="4">
        <v>0</v>
      </c>
      <c r="BF376" s="4">
        <v>0</v>
      </c>
      <c r="BG376" s="4">
        <v>1</v>
      </c>
      <c r="BH376" s="4">
        <v>1</v>
      </c>
      <c r="BI376" s="4">
        <v>0</v>
      </c>
      <c r="BJ376" s="4">
        <v>0</v>
      </c>
      <c r="BK376" s="4">
        <v>1</v>
      </c>
      <c r="BL376" s="4">
        <v>0</v>
      </c>
      <c r="BM376" s="4">
        <v>1</v>
      </c>
      <c r="BN376" s="4">
        <v>1</v>
      </c>
      <c r="BO376" s="4">
        <v>1</v>
      </c>
      <c r="BP376" s="4">
        <v>1</v>
      </c>
      <c r="BQ376" s="4">
        <v>1</v>
      </c>
      <c r="BR376" s="4">
        <v>-2</v>
      </c>
      <c r="BS376" s="4">
        <v>2</v>
      </c>
      <c r="BT376" s="4">
        <v>1</v>
      </c>
      <c r="BU376" s="4">
        <v>1</v>
      </c>
      <c r="BV376" s="4">
        <v>1</v>
      </c>
      <c r="BW376" s="4">
        <v>2</v>
      </c>
      <c r="BX376" s="4">
        <v>1</v>
      </c>
      <c r="BY376" s="4">
        <v>0</v>
      </c>
      <c r="BZ376" s="4">
        <v>-1</v>
      </c>
      <c r="CA376" s="4">
        <v>1</v>
      </c>
      <c r="CB376" s="4">
        <v>2</v>
      </c>
    </row>
    <row r="377" spans="1:80" ht="14" x14ac:dyDescent="0.15">
      <c r="A377" s="20" t="str">
        <f t="shared" si="5"/>
        <v>UserEngagement1aSA[SQ003]</v>
      </c>
      <c r="B377" s="4" t="s">
        <v>1049</v>
      </c>
      <c r="C377" s="4">
        <v>1</v>
      </c>
      <c r="D377" s="4">
        <v>2</v>
      </c>
      <c r="E377" s="4">
        <v>1</v>
      </c>
      <c r="F377" s="4">
        <v>2</v>
      </c>
      <c r="G377" s="4">
        <v>0</v>
      </c>
      <c r="H377" s="4">
        <v>0</v>
      </c>
      <c r="I377" s="4">
        <v>1</v>
      </c>
      <c r="J377" s="4">
        <v>1</v>
      </c>
      <c r="K377" s="4">
        <v>1</v>
      </c>
      <c r="L377" s="4">
        <v>2</v>
      </c>
      <c r="M377" s="4">
        <v>1</v>
      </c>
      <c r="N377" s="4">
        <v>0</v>
      </c>
      <c r="O377" s="4">
        <v>0</v>
      </c>
      <c r="P377" s="4">
        <v>-2</v>
      </c>
      <c r="Q377" s="4">
        <v>-1</v>
      </c>
      <c r="R377" s="4">
        <v>-1</v>
      </c>
      <c r="S377" s="4">
        <v>1</v>
      </c>
      <c r="T377" s="4">
        <v>2</v>
      </c>
      <c r="U377" s="4">
        <v>0</v>
      </c>
      <c r="V377" s="4">
        <v>1</v>
      </c>
      <c r="W377" s="4">
        <v>0</v>
      </c>
      <c r="X377" s="4">
        <v>-1</v>
      </c>
      <c r="Y377" s="4">
        <v>1</v>
      </c>
      <c r="Z377" s="4">
        <v>0</v>
      </c>
      <c r="AA377" s="4">
        <v>1</v>
      </c>
      <c r="AB377" s="4">
        <v>1</v>
      </c>
      <c r="AC377" s="4">
        <v>1</v>
      </c>
      <c r="AD377" s="4">
        <v>-1</v>
      </c>
      <c r="AE377" s="4">
        <v>1</v>
      </c>
      <c r="AF377" s="4">
        <v>2</v>
      </c>
      <c r="AG377" s="4">
        <v>1</v>
      </c>
      <c r="AH377" s="4">
        <v>0</v>
      </c>
      <c r="AI377" s="4">
        <v>-1</v>
      </c>
      <c r="AJ377" s="4">
        <v>0</v>
      </c>
      <c r="AK377" s="4">
        <v>1</v>
      </c>
      <c r="AL377" s="4">
        <v>1</v>
      </c>
      <c r="AM377" s="4">
        <v>-1</v>
      </c>
      <c r="AN377" s="4">
        <v>1</v>
      </c>
      <c r="AO377" s="4">
        <v>2</v>
      </c>
      <c r="AP377" s="4">
        <v>1</v>
      </c>
      <c r="AQ377" s="4">
        <v>2</v>
      </c>
      <c r="AR377" s="4">
        <v>-1</v>
      </c>
      <c r="AS377" s="4">
        <v>2</v>
      </c>
      <c r="AT377" s="4">
        <v>-2</v>
      </c>
      <c r="AU377" s="4">
        <v>-1</v>
      </c>
      <c r="AV377" s="4">
        <v>1</v>
      </c>
      <c r="AW377" s="4">
        <v>2</v>
      </c>
      <c r="AX377" s="4">
        <v>1</v>
      </c>
      <c r="AY377" s="4">
        <v>1</v>
      </c>
      <c r="AZ377" s="4">
        <v>1</v>
      </c>
      <c r="BA377" s="4">
        <v>0</v>
      </c>
      <c r="BB377" s="4">
        <v>-1</v>
      </c>
      <c r="BC377" s="4">
        <v>1</v>
      </c>
      <c r="BD377" s="4">
        <v>1</v>
      </c>
      <c r="BE377" s="4">
        <v>0</v>
      </c>
      <c r="BF377" s="4">
        <v>-1</v>
      </c>
      <c r="BG377" s="4">
        <v>1</v>
      </c>
      <c r="BH377" s="4">
        <v>0</v>
      </c>
      <c r="BI377" s="4">
        <v>0</v>
      </c>
      <c r="BJ377" s="4">
        <v>1</v>
      </c>
      <c r="BK377" s="4">
        <v>0</v>
      </c>
      <c r="BL377" s="4">
        <v>0</v>
      </c>
      <c r="BM377" s="4">
        <v>1</v>
      </c>
      <c r="BN377" s="4">
        <v>1</v>
      </c>
      <c r="BO377" s="4">
        <v>1</v>
      </c>
      <c r="BP377" s="4">
        <v>1</v>
      </c>
      <c r="BQ377" s="4">
        <v>1</v>
      </c>
      <c r="BR377" s="4">
        <v>-2</v>
      </c>
      <c r="BS377" s="4">
        <v>1</v>
      </c>
      <c r="BT377" s="4">
        <v>1</v>
      </c>
      <c r="BU377" s="4">
        <v>0</v>
      </c>
      <c r="BV377" s="4">
        <v>1</v>
      </c>
      <c r="BW377" s="4">
        <v>2</v>
      </c>
      <c r="BX377" s="4">
        <v>0</v>
      </c>
      <c r="BY377" s="4">
        <v>2</v>
      </c>
      <c r="BZ377" s="4">
        <v>-2</v>
      </c>
      <c r="CA377" s="4">
        <v>1</v>
      </c>
      <c r="CB377" s="4">
        <v>2</v>
      </c>
    </row>
    <row r="378" spans="1:80" ht="14" x14ac:dyDescent="0.15">
      <c r="A378" s="20" t="str">
        <f t="shared" si="5"/>
        <v>UserEngagement1aSA[SQ004]</v>
      </c>
      <c r="B378" s="4" t="s">
        <v>1050</v>
      </c>
      <c r="C378" s="4">
        <v>1</v>
      </c>
      <c r="D378" s="4">
        <v>2</v>
      </c>
      <c r="E378" s="4">
        <v>1</v>
      </c>
      <c r="F378" s="4">
        <v>2</v>
      </c>
      <c r="G378" s="4">
        <v>0</v>
      </c>
      <c r="H378" s="4">
        <v>1</v>
      </c>
      <c r="I378" s="4">
        <v>1</v>
      </c>
      <c r="J378" s="4">
        <v>1</v>
      </c>
      <c r="K378" s="4">
        <v>1</v>
      </c>
      <c r="L378" s="4">
        <v>2</v>
      </c>
      <c r="M378" s="4">
        <v>1</v>
      </c>
      <c r="N378" s="4">
        <v>0</v>
      </c>
      <c r="O378" s="4">
        <v>1</v>
      </c>
      <c r="P378" s="4">
        <v>-2</v>
      </c>
      <c r="Q378" s="4">
        <v>0</v>
      </c>
      <c r="R378" s="4">
        <v>0</v>
      </c>
      <c r="S378" s="4">
        <v>0</v>
      </c>
      <c r="T378" s="4">
        <v>1</v>
      </c>
      <c r="U378" s="4">
        <v>0</v>
      </c>
      <c r="V378" s="4">
        <v>0</v>
      </c>
      <c r="W378" s="4">
        <v>0</v>
      </c>
      <c r="X378" s="4">
        <v>0</v>
      </c>
      <c r="Y378" s="4">
        <v>1</v>
      </c>
      <c r="Z378" s="4">
        <v>0</v>
      </c>
      <c r="AA378" s="4">
        <v>1</v>
      </c>
      <c r="AB378" s="4">
        <v>1</v>
      </c>
      <c r="AC378" s="4">
        <v>1</v>
      </c>
      <c r="AD378" s="4">
        <v>0</v>
      </c>
      <c r="AE378" s="4">
        <v>1</v>
      </c>
      <c r="AF378" s="4">
        <v>1</v>
      </c>
      <c r="AG378" s="4">
        <v>1</v>
      </c>
      <c r="AH378" s="4">
        <v>1</v>
      </c>
      <c r="AI378" s="4">
        <v>-1</v>
      </c>
      <c r="AJ378" s="4">
        <v>0</v>
      </c>
      <c r="AK378" s="4">
        <v>1</v>
      </c>
      <c r="AL378" s="4">
        <v>1</v>
      </c>
      <c r="AM378" s="4">
        <v>-1</v>
      </c>
      <c r="AN378" s="4">
        <v>1</v>
      </c>
      <c r="AO378" s="4">
        <v>2</v>
      </c>
      <c r="AP378" s="4">
        <v>1</v>
      </c>
      <c r="AQ378" s="4">
        <v>2</v>
      </c>
      <c r="AR378" s="4">
        <v>-1</v>
      </c>
      <c r="AS378" s="4">
        <v>2</v>
      </c>
      <c r="AT378" s="4">
        <v>0</v>
      </c>
      <c r="AU378" s="4">
        <v>-1</v>
      </c>
      <c r="AV378" s="4">
        <v>1</v>
      </c>
      <c r="AW378" s="4">
        <v>2</v>
      </c>
      <c r="AX378" s="4">
        <v>1</v>
      </c>
      <c r="AY378" s="4">
        <v>1</v>
      </c>
      <c r="AZ378" s="4">
        <v>1</v>
      </c>
      <c r="BA378" s="4">
        <v>1</v>
      </c>
      <c r="BB378" s="4">
        <v>0</v>
      </c>
      <c r="BC378" s="4">
        <v>1</v>
      </c>
      <c r="BD378" s="4">
        <v>0</v>
      </c>
      <c r="BE378" s="4">
        <v>0</v>
      </c>
      <c r="BF378" s="4">
        <v>0</v>
      </c>
      <c r="BG378" s="4">
        <v>1</v>
      </c>
      <c r="BH378" s="4">
        <v>1</v>
      </c>
      <c r="BI378" s="4">
        <v>1</v>
      </c>
      <c r="BJ378" s="4">
        <v>0</v>
      </c>
      <c r="BK378" s="4">
        <v>1</v>
      </c>
      <c r="BL378" s="4">
        <v>2</v>
      </c>
      <c r="BM378" s="4">
        <v>2</v>
      </c>
      <c r="BN378" s="4">
        <v>1</v>
      </c>
      <c r="BO378" s="4">
        <v>1</v>
      </c>
      <c r="BP378" s="4">
        <v>1</v>
      </c>
      <c r="BQ378" s="4">
        <v>1</v>
      </c>
      <c r="BR378" s="4">
        <v>-2</v>
      </c>
      <c r="BS378" s="4">
        <v>1</v>
      </c>
      <c r="BT378" s="4">
        <v>1</v>
      </c>
      <c r="BU378" s="4">
        <v>0</v>
      </c>
      <c r="BV378" s="4">
        <v>1</v>
      </c>
      <c r="BW378" s="4">
        <v>2</v>
      </c>
      <c r="BX378" s="4">
        <v>0</v>
      </c>
      <c r="BY378" s="4">
        <v>2</v>
      </c>
      <c r="BZ378" s="4">
        <v>-1</v>
      </c>
      <c r="CA378" s="4">
        <v>1</v>
      </c>
      <c r="CB378" s="4">
        <v>2</v>
      </c>
    </row>
    <row r="379" spans="1:80" ht="14" x14ac:dyDescent="0.15">
      <c r="A379" s="20" t="str">
        <f t="shared" si="5"/>
        <v>VideoPhase2SA</v>
      </c>
      <c r="B379" s="4" t="s">
        <v>1235</v>
      </c>
    </row>
    <row r="380" spans="1:80" ht="14" x14ac:dyDescent="0.15">
      <c r="A380" s="20" t="str">
        <f t="shared" si="5"/>
        <v>UserEngagement1bSA[SQ002]</v>
      </c>
      <c r="B380" s="4" t="s">
        <v>1051</v>
      </c>
      <c r="C380" s="4">
        <v>1</v>
      </c>
      <c r="D380" s="4">
        <v>2</v>
      </c>
      <c r="E380" s="4">
        <v>1</v>
      </c>
      <c r="F380" s="4">
        <v>2</v>
      </c>
      <c r="G380" s="4">
        <v>0</v>
      </c>
      <c r="H380" s="4">
        <v>1</v>
      </c>
      <c r="I380" s="4">
        <v>1</v>
      </c>
      <c r="J380" s="4">
        <v>1</v>
      </c>
      <c r="K380" s="4">
        <v>2</v>
      </c>
      <c r="L380" s="4">
        <v>2</v>
      </c>
      <c r="M380" s="4">
        <v>1</v>
      </c>
      <c r="N380" s="4">
        <v>2</v>
      </c>
      <c r="O380" s="4">
        <v>2</v>
      </c>
      <c r="P380" s="4">
        <v>1</v>
      </c>
      <c r="Q380" s="4">
        <v>2</v>
      </c>
      <c r="R380" s="4">
        <v>0</v>
      </c>
      <c r="S380" s="4">
        <v>2</v>
      </c>
      <c r="T380" s="4">
        <v>1</v>
      </c>
      <c r="U380" s="4">
        <v>1</v>
      </c>
      <c r="V380" s="4">
        <v>2</v>
      </c>
      <c r="W380" s="4">
        <v>1</v>
      </c>
      <c r="X380" s="4">
        <v>1</v>
      </c>
      <c r="Y380" s="4">
        <v>2</v>
      </c>
      <c r="Z380" s="4">
        <v>0</v>
      </c>
      <c r="AA380" s="4">
        <v>1</v>
      </c>
      <c r="AB380" s="4">
        <v>1</v>
      </c>
      <c r="AC380" s="4">
        <v>1</v>
      </c>
      <c r="AD380" s="4">
        <v>2</v>
      </c>
      <c r="AE380" s="4">
        <v>1</v>
      </c>
      <c r="AF380" s="4">
        <v>1</v>
      </c>
      <c r="AG380" s="4">
        <v>1</v>
      </c>
      <c r="AH380" s="4">
        <v>1</v>
      </c>
      <c r="AI380" s="4">
        <v>-1</v>
      </c>
      <c r="AJ380" s="4">
        <v>2</v>
      </c>
      <c r="AK380" s="4">
        <v>1</v>
      </c>
      <c r="AL380" s="4">
        <v>1</v>
      </c>
      <c r="AM380" s="4">
        <v>-1</v>
      </c>
      <c r="AN380" s="4">
        <v>1</v>
      </c>
      <c r="AO380" s="4">
        <v>2</v>
      </c>
      <c r="AP380" s="4">
        <v>2</v>
      </c>
      <c r="AQ380" s="4">
        <v>2</v>
      </c>
      <c r="AR380" s="4">
        <v>1</v>
      </c>
      <c r="AS380" s="4">
        <v>2</v>
      </c>
      <c r="AT380" s="4">
        <v>1</v>
      </c>
      <c r="AU380" s="4">
        <v>-2</v>
      </c>
      <c r="AV380" s="4">
        <v>1</v>
      </c>
      <c r="AW380" s="4">
        <v>1</v>
      </c>
      <c r="AX380" s="4">
        <v>1</v>
      </c>
      <c r="AY380" s="4">
        <v>2</v>
      </c>
      <c r="AZ380" s="4">
        <v>-1</v>
      </c>
      <c r="BA380" s="4">
        <v>1</v>
      </c>
      <c r="BB380" s="4">
        <v>1</v>
      </c>
      <c r="BC380" s="4">
        <v>-1</v>
      </c>
      <c r="BD380" s="4">
        <v>2</v>
      </c>
      <c r="BE380" s="4">
        <v>0</v>
      </c>
      <c r="BF380" s="4">
        <v>2</v>
      </c>
      <c r="BG380" s="4">
        <v>2</v>
      </c>
      <c r="BH380" s="4">
        <v>2</v>
      </c>
      <c r="BI380" s="4">
        <v>1</v>
      </c>
      <c r="BJ380" s="4">
        <v>0</v>
      </c>
      <c r="BK380" s="4">
        <v>2</v>
      </c>
      <c r="BL380" s="4">
        <v>1</v>
      </c>
      <c r="BM380" s="4">
        <v>1</v>
      </c>
      <c r="BN380" s="4">
        <v>1</v>
      </c>
      <c r="BO380" s="4">
        <v>2</v>
      </c>
      <c r="BP380" s="4">
        <v>0</v>
      </c>
      <c r="BQ380" s="4">
        <v>1</v>
      </c>
      <c r="BR380" s="4">
        <v>1</v>
      </c>
      <c r="BS380" s="4">
        <v>1</v>
      </c>
      <c r="BT380" s="4">
        <v>2</v>
      </c>
      <c r="BU380" s="4">
        <v>0</v>
      </c>
      <c r="BV380" s="4">
        <v>1</v>
      </c>
      <c r="BW380" s="4">
        <v>2</v>
      </c>
      <c r="BX380" s="4">
        <v>0</v>
      </c>
      <c r="BY380" s="4">
        <v>2</v>
      </c>
      <c r="BZ380" s="4">
        <v>-2</v>
      </c>
      <c r="CA380" s="4">
        <v>1</v>
      </c>
      <c r="CB380" s="4">
        <v>2</v>
      </c>
    </row>
    <row r="381" spans="1:80" ht="14" x14ac:dyDescent="0.15">
      <c r="A381" s="20" t="str">
        <f t="shared" si="5"/>
        <v>UserEngagement1bSA[SQ001]</v>
      </c>
      <c r="B381" s="4" t="s">
        <v>1052</v>
      </c>
      <c r="C381" s="4">
        <v>1</v>
      </c>
      <c r="D381" s="4">
        <v>2</v>
      </c>
      <c r="E381" s="4">
        <v>1</v>
      </c>
      <c r="F381" s="4">
        <v>2</v>
      </c>
      <c r="G381" s="4">
        <v>0</v>
      </c>
      <c r="H381" s="4">
        <v>-1</v>
      </c>
      <c r="I381" s="4">
        <v>1</v>
      </c>
      <c r="J381" s="4">
        <v>2</v>
      </c>
      <c r="K381" s="4">
        <v>1</v>
      </c>
      <c r="L381" s="4">
        <v>2</v>
      </c>
      <c r="M381" s="4">
        <v>0</v>
      </c>
      <c r="N381" s="4">
        <v>2</v>
      </c>
      <c r="O381" s="4">
        <v>1</v>
      </c>
      <c r="P381" s="4">
        <v>0</v>
      </c>
      <c r="Q381" s="4">
        <v>1</v>
      </c>
      <c r="R381" s="4">
        <v>-2</v>
      </c>
      <c r="S381" s="4">
        <v>1</v>
      </c>
      <c r="T381" s="4">
        <v>2</v>
      </c>
      <c r="U381" s="4">
        <v>1</v>
      </c>
      <c r="V381" s="4">
        <v>1</v>
      </c>
      <c r="W381" s="4">
        <v>1</v>
      </c>
      <c r="X381" s="4">
        <v>1</v>
      </c>
      <c r="Y381" s="4">
        <v>2</v>
      </c>
      <c r="Z381" s="4">
        <v>0</v>
      </c>
      <c r="AA381" s="4">
        <v>1</v>
      </c>
      <c r="AB381" s="4">
        <v>1</v>
      </c>
      <c r="AC381" s="4">
        <v>2</v>
      </c>
      <c r="AD381" s="4">
        <v>2</v>
      </c>
      <c r="AE381" s="4">
        <v>0</v>
      </c>
      <c r="AF381" s="4">
        <v>1</v>
      </c>
      <c r="AG381" s="4">
        <v>2</v>
      </c>
      <c r="AH381" s="4">
        <v>1</v>
      </c>
      <c r="AI381" s="4">
        <v>0</v>
      </c>
      <c r="AJ381" s="4">
        <v>1</v>
      </c>
      <c r="AK381" s="4">
        <v>1</v>
      </c>
      <c r="AL381" s="4">
        <v>1</v>
      </c>
      <c r="AM381" s="4">
        <v>-1</v>
      </c>
      <c r="AN381" s="4">
        <v>1</v>
      </c>
      <c r="AO381" s="4">
        <v>2</v>
      </c>
      <c r="AP381" s="4">
        <v>2</v>
      </c>
      <c r="AQ381" s="4">
        <v>2</v>
      </c>
      <c r="AR381" s="4">
        <v>1</v>
      </c>
      <c r="AS381" s="4">
        <v>2</v>
      </c>
      <c r="AT381" s="4">
        <v>2</v>
      </c>
      <c r="AU381" s="4">
        <v>-2</v>
      </c>
      <c r="AV381" s="4">
        <v>0</v>
      </c>
      <c r="AW381" s="4">
        <v>1</v>
      </c>
      <c r="AX381" s="4">
        <v>2</v>
      </c>
      <c r="AY381" s="4">
        <v>2</v>
      </c>
      <c r="AZ381" s="4">
        <v>1</v>
      </c>
      <c r="BA381" s="4">
        <v>2</v>
      </c>
      <c r="BB381" s="4">
        <v>1</v>
      </c>
      <c r="BC381" s="4">
        <v>1</v>
      </c>
      <c r="BD381" s="4">
        <v>1</v>
      </c>
      <c r="BE381" s="4">
        <v>1</v>
      </c>
      <c r="BF381" s="4">
        <v>2</v>
      </c>
      <c r="BG381" s="4">
        <v>2</v>
      </c>
      <c r="BH381" s="4">
        <v>2</v>
      </c>
      <c r="BI381" s="4">
        <v>1</v>
      </c>
      <c r="BJ381" s="4">
        <v>1</v>
      </c>
      <c r="BK381" s="4">
        <v>0</v>
      </c>
      <c r="BL381" s="4">
        <v>1</v>
      </c>
      <c r="BM381" s="4">
        <v>2</v>
      </c>
      <c r="BN381" s="4">
        <v>1</v>
      </c>
      <c r="BO381" s="4">
        <v>2</v>
      </c>
      <c r="BP381" s="4">
        <v>-1</v>
      </c>
      <c r="BQ381" s="4">
        <v>1</v>
      </c>
      <c r="BR381" s="4">
        <v>1</v>
      </c>
      <c r="BS381" s="4">
        <v>1</v>
      </c>
      <c r="BT381" s="4">
        <v>2</v>
      </c>
      <c r="BU381" s="4">
        <v>1</v>
      </c>
      <c r="BV381" s="4">
        <v>1</v>
      </c>
      <c r="BW381" s="4">
        <v>2</v>
      </c>
      <c r="BX381" s="4">
        <v>0</v>
      </c>
      <c r="BY381" s="4">
        <v>1</v>
      </c>
      <c r="BZ381" s="4">
        <v>-2</v>
      </c>
      <c r="CA381" s="4">
        <v>1</v>
      </c>
      <c r="CB381" s="4">
        <v>2</v>
      </c>
    </row>
    <row r="382" spans="1:80" ht="14" x14ac:dyDescent="0.15">
      <c r="A382" s="20" t="str">
        <f t="shared" si="5"/>
        <v>UserEngagement1bSA[SQ003]</v>
      </c>
      <c r="B382" s="4" t="s">
        <v>1053</v>
      </c>
      <c r="C382" s="4">
        <v>1</v>
      </c>
      <c r="D382" s="4">
        <v>2</v>
      </c>
      <c r="E382" s="4">
        <v>1</v>
      </c>
      <c r="F382" s="4">
        <v>2</v>
      </c>
      <c r="G382" s="4">
        <v>0</v>
      </c>
      <c r="H382" s="4">
        <v>0</v>
      </c>
      <c r="I382" s="4">
        <v>2</v>
      </c>
      <c r="J382" s="4">
        <v>2</v>
      </c>
      <c r="K382" s="4">
        <v>1</v>
      </c>
      <c r="L382" s="4">
        <v>2</v>
      </c>
      <c r="M382" s="4">
        <v>1</v>
      </c>
      <c r="N382" s="4">
        <v>2</v>
      </c>
      <c r="O382" s="4">
        <v>2</v>
      </c>
      <c r="P382" s="4">
        <v>1</v>
      </c>
      <c r="Q382" s="4">
        <v>2</v>
      </c>
      <c r="R382" s="4">
        <v>-2</v>
      </c>
      <c r="S382" s="4">
        <v>1</v>
      </c>
      <c r="T382" s="4">
        <v>1</v>
      </c>
      <c r="U382" s="4">
        <v>1</v>
      </c>
      <c r="V382" s="4">
        <v>1</v>
      </c>
      <c r="W382" s="4">
        <v>0</v>
      </c>
      <c r="X382" s="4">
        <v>0</v>
      </c>
      <c r="Y382" s="4">
        <v>2</v>
      </c>
      <c r="Z382" s="4">
        <v>0</v>
      </c>
      <c r="AA382" s="4">
        <v>1</v>
      </c>
      <c r="AB382" s="4">
        <v>2</v>
      </c>
      <c r="AC382" s="4">
        <v>2</v>
      </c>
      <c r="AD382" s="4">
        <v>2</v>
      </c>
      <c r="AE382" s="4">
        <v>1</v>
      </c>
      <c r="AF382" s="4">
        <v>1</v>
      </c>
      <c r="AG382" s="4">
        <v>2</v>
      </c>
      <c r="AH382" s="4">
        <v>1</v>
      </c>
      <c r="AI382" s="4">
        <v>0</v>
      </c>
      <c r="AJ382" s="4">
        <v>2</v>
      </c>
      <c r="AK382" s="4">
        <v>1</v>
      </c>
      <c r="AL382" s="4">
        <v>0</v>
      </c>
      <c r="AM382" s="4">
        <v>-1</v>
      </c>
      <c r="AN382" s="4">
        <v>1</v>
      </c>
      <c r="AO382" s="4">
        <v>1</v>
      </c>
      <c r="AP382" s="4">
        <v>2</v>
      </c>
      <c r="AQ382" s="4">
        <v>2</v>
      </c>
      <c r="AR382" s="4">
        <v>1</v>
      </c>
      <c r="AS382" s="4">
        <v>1</v>
      </c>
      <c r="AT382" s="4">
        <v>1</v>
      </c>
      <c r="AU382" s="4">
        <v>-1</v>
      </c>
      <c r="AV382" s="4">
        <v>0</v>
      </c>
      <c r="AW382" s="4">
        <v>1</v>
      </c>
      <c r="AX382" s="4">
        <v>2</v>
      </c>
      <c r="AY382" s="4">
        <v>2</v>
      </c>
      <c r="AZ382" s="4">
        <v>1</v>
      </c>
      <c r="BA382" s="4">
        <v>2</v>
      </c>
      <c r="BB382" s="4">
        <v>1</v>
      </c>
      <c r="BC382" s="4">
        <v>1</v>
      </c>
      <c r="BD382" s="4">
        <v>2</v>
      </c>
      <c r="BE382" s="4">
        <v>1</v>
      </c>
      <c r="BF382" s="4">
        <v>1</v>
      </c>
      <c r="BG382" s="4">
        <v>2</v>
      </c>
      <c r="BH382" s="4">
        <v>2</v>
      </c>
      <c r="BI382" s="4">
        <v>2</v>
      </c>
      <c r="BJ382" s="4">
        <v>1</v>
      </c>
      <c r="BK382" s="4">
        <v>2</v>
      </c>
      <c r="BL382" s="4">
        <v>2</v>
      </c>
      <c r="BM382" s="4">
        <v>2</v>
      </c>
      <c r="BN382" s="4">
        <v>1</v>
      </c>
      <c r="BO382" s="4">
        <v>1</v>
      </c>
      <c r="BP382" s="4">
        <v>-1</v>
      </c>
      <c r="BQ382" s="4">
        <v>1</v>
      </c>
      <c r="BR382" s="4">
        <v>1</v>
      </c>
      <c r="BS382" s="4">
        <v>2</v>
      </c>
      <c r="BT382" s="4">
        <v>1</v>
      </c>
      <c r="BU382" s="4">
        <v>1</v>
      </c>
      <c r="BV382" s="4">
        <v>2</v>
      </c>
      <c r="BW382" s="4">
        <v>2</v>
      </c>
      <c r="BX382" s="4">
        <v>0</v>
      </c>
      <c r="BY382" s="4">
        <v>2</v>
      </c>
      <c r="BZ382" s="4">
        <v>-2</v>
      </c>
      <c r="CA382" s="4">
        <v>1</v>
      </c>
      <c r="CB382" s="4">
        <v>2</v>
      </c>
    </row>
    <row r="383" spans="1:80" ht="14" x14ac:dyDescent="0.15">
      <c r="A383" s="20" t="str">
        <f t="shared" si="5"/>
        <v>UserEngagement1bSA[SQ004]</v>
      </c>
      <c r="B383" s="4" t="s">
        <v>1054</v>
      </c>
      <c r="C383" s="4">
        <v>1</v>
      </c>
      <c r="D383" s="4">
        <v>2</v>
      </c>
      <c r="E383" s="4">
        <v>1</v>
      </c>
      <c r="F383" s="4">
        <v>2</v>
      </c>
      <c r="G383" s="4">
        <v>0</v>
      </c>
      <c r="H383" s="4">
        <v>-2</v>
      </c>
      <c r="I383" s="4">
        <v>1</v>
      </c>
      <c r="J383" s="4">
        <v>2</v>
      </c>
      <c r="K383" s="4">
        <v>1</v>
      </c>
      <c r="L383" s="4">
        <v>2</v>
      </c>
      <c r="M383" s="4">
        <v>0</v>
      </c>
      <c r="N383" s="4">
        <v>2</v>
      </c>
      <c r="O383" s="4">
        <v>0</v>
      </c>
      <c r="P383" s="4">
        <v>0</v>
      </c>
      <c r="Q383" s="4">
        <v>-1</v>
      </c>
      <c r="R383" s="4">
        <v>-2</v>
      </c>
      <c r="S383" s="4">
        <v>1</v>
      </c>
      <c r="T383" s="4">
        <v>2</v>
      </c>
      <c r="U383" s="4">
        <v>1</v>
      </c>
      <c r="V383" s="4">
        <v>1</v>
      </c>
      <c r="W383" s="4">
        <v>1</v>
      </c>
      <c r="X383" s="4">
        <v>1</v>
      </c>
      <c r="Y383" s="4">
        <v>2</v>
      </c>
      <c r="Z383" s="4">
        <v>0</v>
      </c>
      <c r="AA383" s="4">
        <v>1</v>
      </c>
      <c r="AB383" s="4">
        <v>2</v>
      </c>
      <c r="AC383" s="4">
        <v>2</v>
      </c>
      <c r="AD383" s="4">
        <v>2</v>
      </c>
      <c r="AE383" s="4">
        <v>1</v>
      </c>
      <c r="AF383" s="4">
        <v>1</v>
      </c>
      <c r="AG383" s="4">
        <v>2</v>
      </c>
      <c r="AH383" s="4">
        <v>0</v>
      </c>
      <c r="AI383" s="4">
        <v>-1</v>
      </c>
      <c r="AJ383" s="4">
        <v>2</v>
      </c>
      <c r="AK383" s="4">
        <v>1</v>
      </c>
      <c r="AL383" s="4">
        <v>1</v>
      </c>
      <c r="AM383" s="4">
        <v>-1</v>
      </c>
      <c r="AN383" s="4">
        <v>0</v>
      </c>
      <c r="AO383" s="4">
        <v>2</v>
      </c>
      <c r="AP383" s="4">
        <v>2</v>
      </c>
      <c r="AQ383" s="4">
        <v>2</v>
      </c>
      <c r="AR383" s="4">
        <v>1</v>
      </c>
      <c r="AS383" s="4">
        <v>2</v>
      </c>
      <c r="AT383" s="4">
        <v>1</v>
      </c>
      <c r="AU383" s="4">
        <v>-2</v>
      </c>
      <c r="AV383" s="4">
        <v>1</v>
      </c>
      <c r="AW383" s="4">
        <v>1</v>
      </c>
      <c r="AX383" s="4">
        <v>2</v>
      </c>
      <c r="AY383" s="4">
        <v>2</v>
      </c>
      <c r="AZ383" s="4">
        <v>1</v>
      </c>
      <c r="BA383" s="4">
        <v>1</v>
      </c>
      <c r="BB383" s="4">
        <v>1</v>
      </c>
      <c r="BC383" s="4">
        <v>1</v>
      </c>
      <c r="BD383" s="4">
        <v>1</v>
      </c>
      <c r="BE383" s="4">
        <v>1</v>
      </c>
      <c r="BF383" s="4">
        <v>2</v>
      </c>
      <c r="BG383" s="4">
        <v>2</v>
      </c>
      <c r="BH383" s="4">
        <v>2</v>
      </c>
      <c r="BI383" s="4">
        <v>2</v>
      </c>
      <c r="BJ383" s="4">
        <v>0</v>
      </c>
      <c r="BK383" s="4">
        <v>0</v>
      </c>
      <c r="BL383" s="4">
        <v>1</v>
      </c>
      <c r="BM383" s="4">
        <v>2</v>
      </c>
      <c r="BN383" s="4">
        <v>1</v>
      </c>
      <c r="BO383" s="4">
        <v>1</v>
      </c>
      <c r="BP383" s="4">
        <v>-1</v>
      </c>
      <c r="BQ383" s="4">
        <v>1</v>
      </c>
      <c r="BR383" s="4">
        <v>1</v>
      </c>
      <c r="BS383" s="4">
        <v>1</v>
      </c>
      <c r="BT383" s="4">
        <v>1</v>
      </c>
      <c r="BU383" s="4">
        <v>0</v>
      </c>
      <c r="BV383" s="4">
        <v>2</v>
      </c>
      <c r="BW383" s="4">
        <v>2</v>
      </c>
      <c r="BX383" s="4">
        <v>0</v>
      </c>
      <c r="BY383" s="4">
        <v>2</v>
      </c>
      <c r="BZ383" s="4">
        <v>-2</v>
      </c>
      <c r="CA383" s="4">
        <v>1</v>
      </c>
      <c r="CB383" s="4">
        <v>2</v>
      </c>
    </row>
    <row r="384" spans="1:80" ht="14" x14ac:dyDescent="0.15">
      <c r="A384" s="20" t="str">
        <f t="shared" si="5"/>
        <v>VideoPhase3SA</v>
      </c>
      <c r="B384" s="4" t="s">
        <v>1236</v>
      </c>
    </row>
    <row r="385" spans="1:80" ht="14" x14ac:dyDescent="0.15">
      <c r="A385" s="20" t="str">
        <f t="shared" si="5"/>
        <v>UserEngagement1cSA[SQ002]</v>
      </c>
      <c r="B385" s="4" t="s">
        <v>1055</v>
      </c>
      <c r="C385" s="4">
        <v>1</v>
      </c>
      <c r="D385" s="4">
        <v>2</v>
      </c>
      <c r="E385" s="4">
        <v>1</v>
      </c>
      <c r="F385" s="4">
        <v>2</v>
      </c>
      <c r="G385" s="4">
        <v>0</v>
      </c>
      <c r="H385" s="4">
        <v>-1</v>
      </c>
      <c r="I385" s="4">
        <v>1</v>
      </c>
      <c r="J385" s="4">
        <v>1</v>
      </c>
      <c r="K385" s="4">
        <v>1</v>
      </c>
      <c r="L385" s="4">
        <v>2</v>
      </c>
      <c r="M385" s="4">
        <v>0</v>
      </c>
      <c r="N385" s="4">
        <v>1</v>
      </c>
      <c r="O385" s="4">
        <v>1</v>
      </c>
      <c r="P385" s="4">
        <v>-1</v>
      </c>
      <c r="Q385" s="4">
        <v>-1</v>
      </c>
      <c r="R385" s="4">
        <v>1</v>
      </c>
      <c r="S385" s="4">
        <v>0</v>
      </c>
      <c r="T385" s="4">
        <v>1</v>
      </c>
      <c r="U385" s="4">
        <v>0</v>
      </c>
      <c r="V385" s="4">
        <v>2</v>
      </c>
      <c r="W385" s="4">
        <v>0</v>
      </c>
      <c r="X385" s="4">
        <v>1</v>
      </c>
      <c r="Y385" s="4">
        <v>2</v>
      </c>
      <c r="Z385" s="4">
        <v>-1</v>
      </c>
      <c r="AA385" s="4">
        <v>1</v>
      </c>
      <c r="AB385" s="4">
        <v>1</v>
      </c>
      <c r="AC385" s="4">
        <v>1</v>
      </c>
      <c r="AD385" s="4">
        <v>0</v>
      </c>
      <c r="AE385" s="4">
        <v>-2</v>
      </c>
      <c r="AF385" s="4">
        <v>1</v>
      </c>
      <c r="AG385" s="4">
        <v>2</v>
      </c>
      <c r="AH385" s="4">
        <v>1</v>
      </c>
      <c r="AI385" s="4">
        <v>1</v>
      </c>
      <c r="AJ385" s="4">
        <v>1</v>
      </c>
      <c r="AK385" s="4">
        <v>0</v>
      </c>
      <c r="AL385" s="4">
        <v>0</v>
      </c>
      <c r="AM385" s="4">
        <v>0</v>
      </c>
      <c r="AN385" s="4">
        <v>1</v>
      </c>
      <c r="AO385" s="4">
        <v>2</v>
      </c>
      <c r="AP385" s="4">
        <v>1</v>
      </c>
      <c r="AQ385" s="4">
        <v>2</v>
      </c>
      <c r="AR385" s="4">
        <v>-1</v>
      </c>
      <c r="AS385" s="4">
        <v>2</v>
      </c>
      <c r="AT385" s="4">
        <v>-2</v>
      </c>
      <c r="AU385" s="4">
        <v>-2</v>
      </c>
      <c r="AV385" s="4">
        <v>2</v>
      </c>
      <c r="AW385" s="4">
        <v>1</v>
      </c>
      <c r="AX385" s="4">
        <v>1</v>
      </c>
      <c r="AY385" s="4">
        <v>1</v>
      </c>
      <c r="AZ385" s="4">
        <v>1</v>
      </c>
      <c r="BA385" s="4">
        <v>0</v>
      </c>
      <c r="BB385" s="4">
        <v>0</v>
      </c>
      <c r="BC385" s="4">
        <v>1</v>
      </c>
      <c r="BD385" s="4">
        <v>0</v>
      </c>
      <c r="BE385" s="4">
        <v>1</v>
      </c>
      <c r="BF385" s="4">
        <v>0</v>
      </c>
      <c r="BG385" s="4">
        <v>0</v>
      </c>
      <c r="BH385" s="4">
        <v>1</v>
      </c>
      <c r="BI385" s="4">
        <v>-1</v>
      </c>
      <c r="BJ385" s="4">
        <v>-1</v>
      </c>
      <c r="BK385" s="4">
        <v>1</v>
      </c>
      <c r="BL385" s="4">
        <v>1</v>
      </c>
      <c r="BM385" s="4">
        <v>1</v>
      </c>
      <c r="BN385" s="4">
        <v>1</v>
      </c>
      <c r="BO385" s="4">
        <v>0</v>
      </c>
      <c r="BP385" s="4">
        <v>0</v>
      </c>
      <c r="BQ385" s="4">
        <v>0</v>
      </c>
      <c r="BR385" s="4">
        <v>1</v>
      </c>
      <c r="BS385" s="4">
        <v>1</v>
      </c>
      <c r="BT385" s="4">
        <v>1</v>
      </c>
      <c r="BU385" s="4">
        <v>1</v>
      </c>
      <c r="BV385" s="4">
        <v>1</v>
      </c>
      <c r="BW385" s="4">
        <v>2</v>
      </c>
      <c r="BX385" s="4">
        <v>0</v>
      </c>
      <c r="BY385" s="4">
        <v>2</v>
      </c>
      <c r="BZ385" s="4">
        <v>-2</v>
      </c>
      <c r="CA385" s="4">
        <v>0</v>
      </c>
      <c r="CB385" s="4">
        <v>2</v>
      </c>
    </row>
    <row r="386" spans="1:80" ht="14" x14ac:dyDescent="0.15">
      <c r="A386" s="20" t="str">
        <f t="shared" si="5"/>
        <v>UserEngagement1cSA[SQ001]</v>
      </c>
      <c r="B386" s="4" t="s">
        <v>1056</v>
      </c>
      <c r="C386" s="4">
        <v>1</v>
      </c>
      <c r="D386" s="4">
        <v>2</v>
      </c>
      <c r="E386" s="4">
        <v>2</v>
      </c>
      <c r="F386" s="4">
        <v>2</v>
      </c>
      <c r="G386" s="4">
        <v>0</v>
      </c>
      <c r="H386" s="4">
        <v>0</v>
      </c>
      <c r="I386" s="4">
        <v>1</v>
      </c>
      <c r="J386" s="4">
        <v>2</v>
      </c>
      <c r="K386" s="4">
        <v>1</v>
      </c>
      <c r="L386" s="4">
        <v>2</v>
      </c>
      <c r="M386" s="4">
        <v>0</v>
      </c>
      <c r="N386" s="4">
        <v>1</v>
      </c>
      <c r="O386" s="4">
        <v>1</v>
      </c>
      <c r="P386" s="4">
        <v>0</v>
      </c>
      <c r="Q386" s="4">
        <v>-1</v>
      </c>
      <c r="R386" s="4">
        <v>1</v>
      </c>
      <c r="S386" s="4">
        <v>0</v>
      </c>
      <c r="T386" s="4">
        <v>2</v>
      </c>
      <c r="U386" s="4">
        <v>0</v>
      </c>
      <c r="V386" s="4">
        <v>2</v>
      </c>
      <c r="W386" s="4">
        <v>0</v>
      </c>
      <c r="X386" s="4">
        <v>2</v>
      </c>
      <c r="Y386" s="4">
        <v>2</v>
      </c>
      <c r="Z386" s="4">
        <v>0</v>
      </c>
      <c r="AA386" s="4">
        <v>1</v>
      </c>
      <c r="AB386" s="4">
        <v>2</v>
      </c>
      <c r="AC386" s="4">
        <v>1</v>
      </c>
      <c r="AD386" s="4">
        <v>0</v>
      </c>
      <c r="AE386" s="4">
        <v>0</v>
      </c>
      <c r="AF386" s="4">
        <v>1</v>
      </c>
      <c r="AG386" s="4">
        <v>2</v>
      </c>
      <c r="AH386" s="4">
        <v>1</v>
      </c>
      <c r="AI386" s="4">
        <v>1</v>
      </c>
      <c r="AJ386" s="4">
        <v>2</v>
      </c>
      <c r="AK386" s="4">
        <v>1</v>
      </c>
      <c r="AL386" s="4">
        <v>0</v>
      </c>
      <c r="AM386" s="4">
        <v>0</v>
      </c>
      <c r="AN386" s="4">
        <v>2</v>
      </c>
      <c r="AO386" s="4">
        <v>2</v>
      </c>
      <c r="AP386" s="4">
        <v>1</v>
      </c>
      <c r="AQ386" s="4">
        <v>2</v>
      </c>
      <c r="AR386" s="4">
        <v>0</v>
      </c>
      <c r="AS386" s="4">
        <v>2</v>
      </c>
      <c r="AT386" s="4">
        <v>0</v>
      </c>
      <c r="AU386" s="4">
        <v>-2</v>
      </c>
      <c r="AV386" s="4">
        <v>1</v>
      </c>
      <c r="AW386" s="4">
        <v>1</v>
      </c>
      <c r="AX386" s="4">
        <v>2</v>
      </c>
      <c r="AY386" s="4">
        <v>1</v>
      </c>
      <c r="AZ386" s="4">
        <v>1</v>
      </c>
      <c r="BA386" s="4">
        <v>1</v>
      </c>
      <c r="BB386" s="4">
        <v>0</v>
      </c>
      <c r="BC386" s="4">
        <v>1</v>
      </c>
      <c r="BD386" s="4">
        <v>0</v>
      </c>
      <c r="BE386" s="4">
        <v>1</v>
      </c>
      <c r="BF386" s="4">
        <v>0</v>
      </c>
      <c r="BG386" s="4">
        <v>0</v>
      </c>
      <c r="BH386" s="4">
        <v>2</v>
      </c>
      <c r="BI386" s="4">
        <v>0</v>
      </c>
      <c r="BJ386" s="4">
        <v>-1</v>
      </c>
      <c r="BK386" s="4">
        <v>1</v>
      </c>
      <c r="BL386" s="4">
        <v>0</v>
      </c>
      <c r="BM386" s="4">
        <v>2</v>
      </c>
      <c r="BN386" s="4">
        <v>1</v>
      </c>
      <c r="BO386" s="4">
        <v>1</v>
      </c>
      <c r="BP386" s="4">
        <v>-1</v>
      </c>
      <c r="BQ386" s="4">
        <v>0</v>
      </c>
      <c r="BR386" s="4">
        <v>1</v>
      </c>
      <c r="BS386" s="4">
        <v>2</v>
      </c>
      <c r="BT386" s="4">
        <v>1</v>
      </c>
      <c r="BU386" s="4">
        <v>1</v>
      </c>
      <c r="BV386" s="4">
        <v>1</v>
      </c>
      <c r="BW386" s="4">
        <v>2</v>
      </c>
      <c r="BX386" s="4">
        <v>0</v>
      </c>
      <c r="BY386" s="4">
        <v>2</v>
      </c>
      <c r="BZ386" s="4">
        <v>-2</v>
      </c>
      <c r="CA386" s="4">
        <v>0</v>
      </c>
      <c r="CB386" s="4">
        <v>2</v>
      </c>
    </row>
    <row r="387" spans="1:80" ht="14" x14ac:dyDescent="0.15">
      <c r="A387" s="20" t="str">
        <f t="shared" si="5"/>
        <v>UserEngagement1cSA[SQ003]</v>
      </c>
      <c r="B387" s="4" t="s">
        <v>1057</v>
      </c>
      <c r="C387" s="4">
        <v>1</v>
      </c>
      <c r="D387" s="4">
        <v>2</v>
      </c>
      <c r="E387" s="4">
        <v>2</v>
      </c>
      <c r="F387" s="4">
        <v>1</v>
      </c>
      <c r="G387" s="4">
        <v>0</v>
      </c>
      <c r="H387" s="4">
        <v>-2</v>
      </c>
      <c r="I387" s="4">
        <v>2</v>
      </c>
      <c r="J387" s="4">
        <v>2</v>
      </c>
      <c r="K387" s="4">
        <v>1</v>
      </c>
      <c r="L387" s="4">
        <v>2</v>
      </c>
      <c r="M387" s="4">
        <v>1</v>
      </c>
      <c r="N387" s="4">
        <v>0</v>
      </c>
      <c r="O387" s="4">
        <v>1</v>
      </c>
      <c r="P387" s="4">
        <v>-1</v>
      </c>
      <c r="Q387" s="4">
        <v>-1</v>
      </c>
      <c r="R387" s="4">
        <v>2</v>
      </c>
      <c r="S387" s="4">
        <v>0</v>
      </c>
      <c r="T387" s="4">
        <v>1</v>
      </c>
      <c r="U387" s="4">
        <v>1</v>
      </c>
      <c r="V387" s="4">
        <v>0</v>
      </c>
      <c r="W387" s="4">
        <v>0</v>
      </c>
      <c r="X387" s="4">
        <v>1</v>
      </c>
      <c r="Y387" s="4">
        <v>2</v>
      </c>
      <c r="Z387" s="4">
        <v>-1</v>
      </c>
      <c r="AA387" s="4">
        <v>1</v>
      </c>
      <c r="AB387" s="4">
        <v>2</v>
      </c>
      <c r="AC387" s="4">
        <v>1</v>
      </c>
      <c r="AD387" s="4">
        <v>0</v>
      </c>
      <c r="AE387" s="4">
        <v>-1</v>
      </c>
      <c r="AF387" s="4">
        <v>2</v>
      </c>
      <c r="AG387" s="4">
        <v>1</v>
      </c>
      <c r="AH387" s="4">
        <v>1</v>
      </c>
      <c r="AI387" s="4">
        <v>1</v>
      </c>
      <c r="AJ387" s="4">
        <v>2</v>
      </c>
      <c r="AK387" s="4">
        <v>1</v>
      </c>
      <c r="AL387" s="4">
        <v>0</v>
      </c>
      <c r="AM387" s="4">
        <v>-1</v>
      </c>
      <c r="AN387" s="4">
        <v>1</v>
      </c>
      <c r="AO387" s="4">
        <v>2</v>
      </c>
      <c r="AP387" s="4">
        <v>1</v>
      </c>
      <c r="AQ387" s="4">
        <v>2</v>
      </c>
      <c r="AR387" s="4">
        <v>0</v>
      </c>
      <c r="AS387" s="4">
        <v>2</v>
      </c>
      <c r="AT387" s="4">
        <v>0</v>
      </c>
      <c r="AU387" s="4">
        <v>-2</v>
      </c>
      <c r="AV387" s="4">
        <v>1</v>
      </c>
      <c r="AW387" s="4">
        <v>1</v>
      </c>
      <c r="AX387" s="4">
        <v>1</v>
      </c>
      <c r="AY387" s="4">
        <v>1</v>
      </c>
      <c r="AZ387" s="4">
        <v>1</v>
      </c>
      <c r="BA387" s="4">
        <v>0</v>
      </c>
      <c r="BB387" s="4">
        <v>1</v>
      </c>
      <c r="BC387" s="4">
        <v>1</v>
      </c>
      <c r="BD387" s="4">
        <v>0</v>
      </c>
      <c r="BE387" s="4">
        <v>1</v>
      </c>
      <c r="BF387" s="4">
        <v>-1</v>
      </c>
      <c r="BG387" s="4">
        <v>1</v>
      </c>
      <c r="BH387" s="4">
        <v>2</v>
      </c>
      <c r="BI387" s="4">
        <v>0</v>
      </c>
      <c r="BJ387" s="4">
        <v>0</v>
      </c>
      <c r="BK387" s="4">
        <v>0</v>
      </c>
      <c r="BL387" s="4">
        <v>2</v>
      </c>
      <c r="BM387" s="4">
        <v>2</v>
      </c>
      <c r="BN387" s="4">
        <v>1</v>
      </c>
      <c r="BO387" s="4">
        <v>1</v>
      </c>
      <c r="BP387" s="4">
        <v>0</v>
      </c>
      <c r="BQ387" s="4">
        <v>0</v>
      </c>
      <c r="BR387" s="4">
        <v>1</v>
      </c>
      <c r="BS387" s="4">
        <v>1</v>
      </c>
      <c r="BT387" s="4">
        <v>1</v>
      </c>
      <c r="BU387" s="4">
        <v>2</v>
      </c>
      <c r="BV387" s="4">
        <v>1</v>
      </c>
      <c r="BW387" s="4">
        <v>2</v>
      </c>
      <c r="BX387" s="4">
        <v>0</v>
      </c>
      <c r="BY387" s="4">
        <v>2</v>
      </c>
      <c r="BZ387" s="4">
        <v>-2</v>
      </c>
      <c r="CA387" s="4">
        <v>0</v>
      </c>
      <c r="CB387" s="4">
        <v>2</v>
      </c>
    </row>
    <row r="388" spans="1:80" ht="14" x14ac:dyDescent="0.15">
      <c r="A388" s="20" t="str">
        <f t="shared" si="5"/>
        <v>UserEngagement1cSA[SQ004]</v>
      </c>
      <c r="B388" s="4" t="s">
        <v>1058</v>
      </c>
      <c r="C388" s="4">
        <v>1</v>
      </c>
      <c r="D388" s="4">
        <v>2</v>
      </c>
      <c r="E388" s="4">
        <v>2</v>
      </c>
      <c r="F388" s="4">
        <v>1</v>
      </c>
      <c r="G388" s="4">
        <v>0</v>
      </c>
      <c r="H388" s="4">
        <v>0</v>
      </c>
      <c r="I388" s="4">
        <v>1</v>
      </c>
      <c r="J388" s="4">
        <v>2</v>
      </c>
      <c r="K388" s="4">
        <v>1</v>
      </c>
      <c r="L388" s="4">
        <v>2</v>
      </c>
      <c r="M388" s="4">
        <v>0</v>
      </c>
      <c r="N388" s="4">
        <v>1</v>
      </c>
      <c r="O388" s="4">
        <v>0</v>
      </c>
      <c r="P388" s="4">
        <v>-1</v>
      </c>
      <c r="Q388" s="4">
        <v>-1</v>
      </c>
      <c r="R388" s="4">
        <v>-1</v>
      </c>
      <c r="S388" s="4">
        <v>-1</v>
      </c>
      <c r="T388" s="4">
        <v>1</v>
      </c>
      <c r="U388" s="4">
        <v>0</v>
      </c>
      <c r="V388" s="4">
        <v>1</v>
      </c>
      <c r="W388" s="4">
        <v>0</v>
      </c>
      <c r="X388" s="4">
        <v>1</v>
      </c>
      <c r="Y388" s="4">
        <v>2</v>
      </c>
      <c r="Z388" s="4">
        <v>0</v>
      </c>
      <c r="AA388" s="4">
        <v>1</v>
      </c>
      <c r="AB388" s="4">
        <v>2</v>
      </c>
      <c r="AC388" s="4">
        <v>1</v>
      </c>
      <c r="AD388" s="4">
        <v>0</v>
      </c>
      <c r="AE388" s="4">
        <v>-1</v>
      </c>
      <c r="AF388" s="4">
        <v>1</v>
      </c>
      <c r="AG388" s="4">
        <v>2</v>
      </c>
      <c r="AH388" s="4">
        <v>0</v>
      </c>
      <c r="AI388" s="4">
        <v>1</v>
      </c>
      <c r="AJ388" s="4">
        <v>2</v>
      </c>
      <c r="AK388" s="4">
        <v>1</v>
      </c>
      <c r="AL388" s="4">
        <v>0</v>
      </c>
      <c r="AM388" s="4">
        <v>-1</v>
      </c>
      <c r="AN388" s="4">
        <v>2</v>
      </c>
      <c r="AO388" s="4">
        <v>2</v>
      </c>
      <c r="AP388" s="4">
        <v>1</v>
      </c>
      <c r="AQ388" s="4">
        <v>2</v>
      </c>
      <c r="AR388" s="4">
        <v>0</v>
      </c>
      <c r="AS388" s="4">
        <v>2</v>
      </c>
      <c r="AT388" s="4">
        <v>0</v>
      </c>
      <c r="AU388" s="4">
        <v>-2</v>
      </c>
      <c r="AV388" s="4">
        <v>1</v>
      </c>
      <c r="AW388" s="4">
        <v>1</v>
      </c>
      <c r="AX388" s="4">
        <v>1</v>
      </c>
      <c r="AY388" s="4">
        <v>1</v>
      </c>
      <c r="AZ388" s="4">
        <v>1</v>
      </c>
      <c r="BA388" s="4">
        <v>0</v>
      </c>
      <c r="BB388" s="4">
        <v>0</v>
      </c>
      <c r="BC388" s="4">
        <v>1</v>
      </c>
      <c r="BD388" s="4">
        <v>0</v>
      </c>
      <c r="BE388" s="4">
        <v>0</v>
      </c>
      <c r="BF388" s="4">
        <v>0</v>
      </c>
      <c r="BG388" s="4">
        <v>0</v>
      </c>
      <c r="BH388" s="4">
        <v>1</v>
      </c>
      <c r="BI388" s="4">
        <v>0</v>
      </c>
      <c r="BJ388" s="4">
        <v>-1</v>
      </c>
      <c r="BK388" s="4">
        <v>1</v>
      </c>
      <c r="BL388" s="4">
        <v>2</v>
      </c>
      <c r="BM388" s="4">
        <v>2</v>
      </c>
      <c r="BN388" s="4">
        <v>1</v>
      </c>
      <c r="BO388" s="4">
        <v>1</v>
      </c>
      <c r="BP388" s="4">
        <v>-1</v>
      </c>
      <c r="BQ388" s="4">
        <v>0</v>
      </c>
      <c r="BR388" s="4">
        <v>1</v>
      </c>
      <c r="BS388" s="4">
        <v>1</v>
      </c>
      <c r="BT388" s="4">
        <v>1</v>
      </c>
      <c r="BU388" s="4">
        <v>1</v>
      </c>
      <c r="BV388" s="4">
        <v>1</v>
      </c>
      <c r="BW388" s="4">
        <v>2</v>
      </c>
      <c r="BX388" s="4">
        <v>0</v>
      </c>
      <c r="BY388" s="4">
        <v>2</v>
      </c>
      <c r="BZ388" s="4">
        <v>-2</v>
      </c>
      <c r="CA388" s="4">
        <v>0</v>
      </c>
      <c r="CB388" s="4">
        <v>2</v>
      </c>
    </row>
    <row r="389" spans="1:80" ht="14" x14ac:dyDescent="0.15">
      <c r="A389" s="20" t="str">
        <f t="shared" si="5"/>
        <v>VideoPhase4SA</v>
      </c>
      <c r="B389" s="4" t="s">
        <v>1237</v>
      </c>
    </row>
    <row r="390" spans="1:80" ht="14" x14ac:dyDescent="0.15">
      <c r="A390" s="20" t="str">
        <f t="shared" ref="A390:A453" si="6">LEFT(B390,(FIND(" ",B390,1)-2))</f>
        <v>UserEngagement1dSA[SQ002]</v>
      </c>
      <c r="B390" s="4" t="s">
        <v>1059</v>
      </c>
      <c r="C390" s="4">
        <v>1</v>
      </c>
      <c r="D390" s="4">
        <v>2</v>
      </c>
      <c r="E390" s="4">
        <v>1</v>
      </c>
      <c r="F390" s="4">
        <v>2</v>
      </c>
      <c r="G390" s="4">
        <v>0</v>
      </c>
      <c r="H390" s="4">
        <v>2</v>
      </c>
      <c r="I390" s="4">
        <v>1</v>
      </c>
      <c r="J390" s="4">
        <v>1</v>
      </c>
      <c r="K390" s="4">
        <v>1</v>
      </c>
      <c r="L390" s="4">
        <v>1</v>
      </c>
      <c r="M390" s="4">
        <v>0</v>
      </c>
      <c r="N390" s="4">
        <v>2</v>
      </c>
      <c r="O390" s="4">
        <v>2</v>
      </c>
      <c r="P390" s="4">
        <v>0</v>
      </c>
      <c r="Q390" s="4">
        <v>2</v>
      </c>
      <c r="R390" s="4">
        <v>-1</v>
      </c>
      <c r="S390" s="4">
        <v>1</v>
      </c>
      <c r="T390" s="4">
        <v>1</v>
      </c>
      <c r="U390" s="4">
        <v>1</v>
      </c>
      <c r="V390" s="4">
        <v>1</v>
      </c>
      <c r="W390" s="4">
        <v>1</v>
      </c>
      <c r="X390" s="4">
        <v>2</v>
      </c>
      <c r="Y390" s="4">
        <v>2</v>
      </c>
      <c r="Z390" s="4">
        <v>-1</v>
      </c>
      <c r="AA390" s="4">
        <v>2</v>
      </c>
      <c r="AB390" s="4">
        <v>1</v>
      </c>
      <c r="AC390" s="4">
        <v>1</v>
      </c>
      <c r="AD390" s="4">
        <v>2</v>
      </c>
      <c r="AE390" s="4">
        <v>1</v>
      </c>
      <c r="AF390" s="4">
        <v>2</v>
      </c>
      <c r="AG390" s="4">
        <v>1</v>
      </c>
      <c r="AH390" s="4">
        <v>1</v>
      </c>
      <c r="AI390" s="4">
        <v>1</v>
      </c>
      <c r="AJ390" s="4">
        <v>1</v>
      </c>
      <c r="AK390" s="4">
        <v>2</v>
      </c>
      <c r="AL390" s="4">
        <v>2</v>
      </c>
      <c r="AM390" s="4">
        <v>-1</v>
      </c>
      <c r="AN390" s="4">
        <v>2</v>
      </c>
      <c r="AO390" s="4">
        <v>2</v>
      </c>
      <c r="AP390" s="4">
        <v>2</v>
      </c>
      <c r="AQ390" s="4">
        <v>2</v>
      </c>
      <c r="AR390" s="4">
        <v>1</v>
      </c>
      <c r="AS390" s="4">
        <v>2</v>
      </c>
      <c r="AT390" s="4">
        <v>1</v>
      </c>
      <c r="AU390" s="4">
        <v>-2</v>
      </c>
      <c r="AV390" s="4">
        <v>2</v>
      </c>
      <c r="AW390" s="4">
        <v>0</v>
      </c>
      <c r="AX390" s="4">
        <v>2</v>
      </c>
      <c r="AY390" s="4">
        <v>2</v>
      </c>
      <c r="AZ390" s="4">
        <v>-1</v>
      </c>
      <c r="BA390" s="4">
        <v>2</v>
      </c>
      <c r="BB390" s="4">
        <v>1</v>
      </c>
      <c r="BC390" s="4">
        <v>1</v>
      </c>
      <c r="BD390" s="4">
        <v>1</v>
      </c>
      <c r="BE390" s="4">
        <v>1</v>
      </c>
      <c r="BF390" s="4">
        <v>2</v>
      </c>
      <c r="BG390" s="4">
        <v>2</v>
      </c>
      <c r="BH390" s="4">
        <v>2</v>
      </c>
      <c r="BI390" s="4">
        <v>1</v>
      </c>
      <c r="BJ390" s="4">
        <v>1</v>
      </c>
      <c r="BK390" s="4">
        <v>2</v>
      </c>
      <c r="BL390" s="4">
        <v>-1</v>
      </c>
      <c r="BM390" s="4">
        <v>1</v>
      </c>
      <c r="BN390" s="4">
        <v>1</v>
      </c>
      <c r="BO390" s="4">
        <v>2</v>
      </c>
      <c r="BP390" s="4">
        <v>1</v>
      </c>
      <c r="BQ390" s="4">
        <v>1</v>
      </c>
      <c r="BR390" s="4">
        <v>2</v>
      </c>
      <c r="BS390" s="4">
        <v>1</v>
      </c>
      <c r="BT390" s="4">
        <v>2</v>
      </c>
      <c r="BU390" s="4">
        <v>0</v>
      </c>
      <c r="BV390" s="4">
        <v>2</v>
      </c>
      <c r="BW390" s="4">
        <v>2</v>
      </c>
      <c r="BX390" s="4">
        <v>1</v>
      </c>
      <c r="BY390" s="4">
        <v>2</v>
      </c>
      <c r="BZ390" s="4">
        <v>-1</v>
      </c>
      <c r="CA390" s="4">
        <v>1</v>
      </c>
      <c r="CB390" s="4">
        <v>2</v>
      </c>
    </row>
    <row r="391" spans="1:80" ht="14" x14ac:dyDescent="0.15">
      <c r="A391" s="20" t="str">
        <f t="shared" si="6"/>
        <v>UserEngagement1dSA[SQ001]</v>
      </c>
      <c r="B391" s="4" t="s">
        <v>1060</v>
      </c>
      <c r="C391" s="4">
        <v>1</v>
      </c>
      <c r="D391" s="4">
        <v>2</v>
      </c>
      <c r="E391" s="4">
        <v>1</v>
      </c>
      <c r="F391" s="4">
        <v>2</v>
      </c>
      <c r="G391" s="4">
        <v>0</v>
      </c>
      <c r="H391" s="4">
        <v>1</v>
      </c>
      <c r="I391" s="4">
        <v>1</v>
      </c>
      <c r="J391" s="4">
        <v>2</v>
      </c>
      <c r="K391" s="4">
        <v>2</v>
      </c>
      <c r="L391" s="4">
        <v>2</v>
      </c>
      <c r="M391" s="4">
        <v>0</v>
      </c>
      <c r="N391" s="4">
        <v>2</v>
      </c>
      <c r="O391" s="4">
        <v>1</v>
      </c>
      <c r="P391" s="4">
        <v>1</v>
      </c>
      <c r="Q391" s="4">
        <v>2</v>
      </c>
      <c r="R391" s="4">
        <v>-1</v>
      </c>
      <c r="S391" s="4">
        <v>2</v>
      </c>
      <c r="T391" s="4">
        <v>1</v>
      </c>
      <c r="U391" s="4">
        <v>2</v>
      </c>
      <c r="V391" s="4">
        <v>1</v>
      </c>
      <c r="W391" s="4">
        <v>1</v>
      </c>
      <c r="X391" s="4">
        <v>1</v>
      </c>
      <c r="Y391" s="4">
        <v>2</v>
      </c>
      <c r="Z391" s="4">
        <v>-1</v>
      </c>
      <c r="AA391" s="4">
        <v>2</v>
      </c>
      <c r="AB391" s="4">
        <v>2</v>
      </c>
      <c r="AC391" s="4">
        <v>2</v>
      </c>
      <c r="AD391" s="4">
        <v>1</v>
      </c>
      <c r="AE391" s="4">
        <v>0</v>
      </c>
      <c r="AF391" s="4">
        <v>2</v>
      </c>
      <c r="AG391" s="4">
        <v>2</v>
      </c>
      <c r="AH391" s="4">
        <v>1</v>
      </c>
      <c r="AI391" s="4">
        <v>1</v>
      </c>
      <c r="AJ391" s="4">
        <v>2</v>
      </c>
      <c r="AK391" s="4">
        <v>2</v>
      </c>
      <c r="AL391" s="4">
        <v>2</v>
      </c>
      <c r="AM391" s="4">
        <v>-1</v>
      </c>
      <c r="AN391" s="4">
        <v>1</v>
      </c>
      <c r="AO391" s="4">
        <v>2</v>
      </c>
      <c r="AP391" s="4">
        <v>2</v>
      </c>
      <c r="AQ391" s="4">
        <v>2</v>
      </c>
      <c r="AR391" s="4">
        <v>1</v>
      </c>
      <c r="AS391" s="4">
        <v>2</v>
      </c>
      <c r="AT391" s="4">
        <v>1</v>
      </c>
      <c r="AU391" s="4">
        <v>-2</v>
      </c>
      <c r="AV391" s="4">
        <v>1</v>
      </c>
      <c r="AW391" s="4">
        <v>1</v>
      </c>
      <c r="AX391" s="4">
        <v>2</v>
      </c>
      <c r="AY391" s="4">
        <v>2</v>
      </c>
      <c r="AZ391" s="4">
        <v>2</v>
      </c>
      <c r="BA391" s="4">
        <v>2</v>
      </c>
      <c r="BB391" s="4">
        <v>1</v>
      </c>
      <c r="BC391" s="4">
        <v>1</v>
      </c>
      <c r="BD391" s="4">
        <v>1</v>
      </c>
      <c r="BE391" s="4">
        <v>1</v>
      </c>
      <c r="BF391" s="4">
        <v>2</v>
      </c>
      <c r="BG391" s="4">
        <v>1</v>
      </c>
      <c r="BH391" s="4">
        <v>2</v>
      </c>
      <c r="BI391" s="4">
        <v>1</v>
      </c>
      <c r="BJ391" s="4">
        <v>1</v>
      </c>
      <c r="BK391" s="4">
        <v>1</v>
      </c>
      <c r="BL391" s="4">
        <v>-1</v>
      </c>
      <c r="BM391" s="4">
        <v>2</v>
      </c>
      <c r="BN391" s="4">
        <v>1</v>
      </c>
      <c r="BO391" s="4">
        <v>1</v>
      </c>
      <c r="BP391" s="4">
        <v>0</v>
      </c>
      <c r="BQ391" s="4">
        <v>1</v>
      </c>
      <c r="BR391" s="4">
        <v>2</v>
      </c>
      <c r="BS391" s="4">
        <v>2</v>
      </c>
      <c r="BT391" s="4">
        <v>2</v>
      </c>
      <c r="BU391" s="4">
        <v>1</v>
      </c>
      <c r="BV391" s="4">
        <v>1</v>
      </c>
      <c r="BW391" s="4">
        <v>2</v>
      </c>
      <c r="BX391" s="4">
        <v>1</v>
      </c>
      <c r="BY391" s="4">
        <v>2</v>
      </c>
      <c r="BZ391" s="4">
        <v>-1</v>
      </c>
      <c r="CA391" s="4">
        <v>1</v>
      </c>
      <c r="CB391" s="4">
        <v>2</v>
      </c>
    </row>
    <row r="392" spans="1:80" ht="14" x14ac:dyDescent="0.15">
      <c r="A392" s="20" t="str">
        <f t="shared" si="6"/>
        <v>UserEngagement1dSA[SQ003]</v>
      </c>
      <c r="B392" s="4" t="s">
        <v>1061</v>
      </c>
      <c r="C392" s="4">
        <v>1</v>
      </c>
      <c r="D392" s="4">
        <v>2</v>
      </c>
      <c r="E392" s="4">
        <v>1</v>
      </c>
      <c r="F392" s="4">
        <v>2</v>
      </c>
      <c r="G392" s="4">
        <v>0</v>
      </c>
      <c r="H392" s="4">
        <v>2</v>
      </c>
      <c r="I392" s="4">
        <v>1</v>
      </c>
      <c r="J392" s="4">
        <v>2</v>
      </c>
      <c r="K392" s="4">
        <v>2</v>
      </c>
      <c r="L392" s="4">
        <v>2</v>
      </c>
      <c r="M392" s="4">
        <v>1</v>
      </c>
      <c r="N392" s="4">
        <v>2</v>
      </c>
      <c r="O392" s="4">
        <v>1</v>
      </c>
      <c r="P392" s="4">
        <v>1</v>
      </c>
      <c r="Q392" s="4">
        <v>2</v>
      </c>
      <c r="R392" s="4">
        <v>-2</v>
      </c>
      <c r="S392" s="4">
        <v>1</v>
      </c>
      <c r="T392" s="4">
        <v>1</v>
      </c>
      <c r="U392" s="4">
        <v>1</v>
      </c>
      <c r="V392" s="4">
        <v>0</v>
      </c>
      <c r="W392" s="4">
        <v>1</v>
      </c>
      <c r="X392" s="4">
        <v>1</v>
      </c>
      <c r="Y392" s="4">
        <v>2</v>
      </c>
      <c r="Z392" s="4">
        <v>-1</v>
      </c>
      <c r="AA392" s="4">
        <v>1</v>
      </c>
      <c r="AB392" s="4">
        <v>2</v>
      </c>
      <c r="AC392" s="4">
        <v>2</v>
      </c>
      <c r="AD392" s="4">
        <v>2</v>
      </c>
      <c r="AE392" s="4">
        <v>2</v>
      </c>
      <c r="AF392" s="4">
        <v>2</v>
      </c>
      <c r="AG392" s="4">
        <v>1</v>
      </c>
      <c r="AH392" s="4">
        <v>1</v>
      </c>
      <c r="AI392" s="4">
        <v>1</v>
      </c>
      <c r="AJ392" s="4">
        <v>2</v>
      </c>
      <c r="AK392" s="4">
        <v>1</v>
      </c>
      <c r="AL392" s="4">
        <v>2</v>
      </c>
      <c r="AM392" s="4">
        <v>-1</v>
      </c>
      <c r="AN392" s="4">
        <v>1</v>
      </c>
      <c r="AO392" s="4">
        <v>1</v>
      </c>
      <c r="AP392" s="4">
        <v>2</v>
      </c>
      <c r="AQ392" s="4">
        <v>2</v>
      </c>
      <c r="AR392" s="4">
        <v>2</v>
      </c>
      <c r="AS392" s="4">
        <v>2</v>
      </c>
      <c r="AT392" s="4">
        <v>2</v>
      </c>
      <c r="AU392" s="4">
        <v>-2</v>
      </c>
      <c r="AV392" s="4">
        <v>2</v>
      </c>
      <c r="AW392" s="4">
        <v>1</v>
      </c>
      <c r="AX392" s="4">
        <v>2</v>
      </c>
      <c r="AY392" s="4">
        <v>1</v>
      </c>
      <c r="AZ392" s="4">
        <v>1</v>
      </c>
      <c r="BA392" s="4">
        <v>2</v>
      </c>
      <c r="BB392" s="4">
        <v>2</v>
      </c>
      <c r="BC392" s="4">
        <v>1</v>
      </c>
      <c r="BD392" s="4">
        <v>2</v>
      </c>
      <c r="BE392" s="4">
        <v>1</v>
      </c>
      <c r="BF392" s="4">
        <v>2</v>
      </c>
      <c r="BG392" s="4">
        <v>2</v>
      </c>
      <c r="BH392" s="4">
        <v>2</v>
      </c>
      <c r="BI392" s="4">
        <v>2</v>
      </c>
      <c r="BJ392" s="4">
        <v>2</v>
      </c>
      <c r="BK392" s="4">
        <v>2</v>
      </c>
      <c r="BL392" s="4">
        <v>2</v>
      </c>
      <c r="BM392" s="4">
        <v>2</v>
      </c>
      <c r="BN392" s="4">
        <v>1</v>
      </c>
      <c r="BO392" s="4">
        <v>2</v>
      </c>
      <c r="BP392" s="4">
        <v>0</v>
      </c>
      <c r="BQ392" s="4">
        <v>1</v>
      </c>
      <c r="BR392" s="4">
        <v>2</v>
      </c>
      <c r="BS392" s="4">
        <v>1</v>
      </c>
      <c r="BT392" s="4">
        <v>2</v>
      </c>
      <c r="BU392" s="4">
        <v>1</v>
      </c>
      <c r="BV392" s="4">
        <v>2</v>
      </c>
      <c r="BW392" s="4">
        <v>2</v>
      </c>
      <c r="BX392" s="4">
        <v>0</v>
      </c>
      <c r="BY392" s="4">
        <v>2</v>
      </c>
      <c r="BZ392" s="4">
        <v>-2</v>
      </c>
      <c r="CA392" s="4">
        <v>1</v>
      </c>
      <c r="CB392" s="4">
        <v>2</v>
      </c>
    </row>
    <row r="393" spans="1:80" ht="14" x14ac:dyDescent="0.15">
      <c r="A393" s="20" t="str">
        <f t="shared" si="6"/>
        <v>UserEngagement1dSA[SQ004]</v>
      </c>
      <c r="B393" s="4" t="s">
        <v>1062</v>
      </c>
      <c r="C393" s="4">
        <v>1</v>
      </c>
      <c r="D393" s="4">
        <v>2</v>
      </c>
      <c r="E393" s="4">
        <v>1</v>
      </c>
      <c r="F393" s="4">
        <v>2</v>
      </c>
      <c r="G393" s="4">
        <v>0</v>
      </c>
      <c r="H393" s="4">
        <v>2</v>
      </c>
      <c r="I393" s="4">
        <v>1</v>
      </c>
      <c r="J393" s="4">
        <v>2</v>
      </c>
      <c r="K393" s="4">
        <v>2</v>
      </c>
      <c r="L393" s="4">
        <v>2</v>
      </c>
      <c r="M393" s="4">
        <v>0</v>
      </c>
      <c r="N393" s="4">
        <v>2</v>
      </c>
      <c r="O393" s="4">
        <v>0</v>
      </c>
      <c r="P393" s="4">
        <v>1</v>
      </c>
      <c r="Q393" s="4">
        <v>2</v>
      </c>
      <c r="R393" s="4">
        <v>-2</v>
      </c>
      <c r="S393" s="4">
        <v>1</v>
      </c>
      <c r="T393" s="4">
        <v>1</v>
      </c>
      <c r="U393" s="4">
        <v>1</v>
      </c>
      <c r="V393" s="4">
        <v>2</v>
      </c>
      <c r="W393" s="4">
        <v>1</v>
      </c>
      <c r="X393" s="4">
        <v>2</v>
      </c>
      <c r="Y393" s="4">
        <v>2</v>
      </c>
      <c r="Z393" s="4">
        <v>0</v>
      </c>
      <c r="AA393" s="4">
        <v>1</v>
      </c>
      <c r="AB393" s="4">
        <v>1</v>
      </c>
      <c r="AC393" s="4">
        <v>2</v>
      </c>
      <c r="AD393" s="4">
        <v>2</v>
      </c>
      <c r="AE393" s="4">
        <v>0</v>
      </c>
      <c r="AF393" s="4">
        <v>2</v>
      </c>
      <c r="AG393" s="4">
        <v>2</v>
      </c>
      <c r="AH393" s="4">
        <v>2</v>
      </c>
      <c r="AI393" s="4">
        <v>-1</v>
      </c>
      <c r="AJ393" s="4">
        <v>1</v>
      </c>
      <c r="AK393" s="4">
        <v>2</v>
      </c>
      <c r="AL393" s="4">
        <v>2</v>
      </c>
      <c r="AM393" s="4">
        <v>-1</v>
      </c>
      <c r="AN393" s="4">
        <v>-1</v>
      </c>
      <c r="AO393" s="4">
        <v>2</v>
      </c>
      <c r="AP393" s="4">
        <v>2</v>
      </c>
      <c r="AQ393" s="4">
        <v>1</v>
      </c>
      <c r="AR393" s="4">
        <v>2</v>
      </c>
      <c r="AS393" s="4">
        <v>2</v>
      </c>
      <c r="AT393" s="4">
        <v>1</v>
      </c>
      <c r="AU393" s="4">
        <v>-2</v>
      </c>
      <c r="AV393" s="4">
        <v>1</v>
      </c>
      <c r="AW393" s="4">
        <v>1</v>
      </c>
      <c r="AX393" s="4">
        <v>2</v>
      </c>
      <c r="AY393" s="4">
        <v>2</v>
      </c>
      <c r="AZ393" s="4">
        <v>1</v>
      </c>
      <c r="BA393" s="4">
        <v>1</v>
      </c>
      <c r="BB393" s="4">
        <v>1</v>
      </c>
      <c r="BC393" s="4">
        <v>1</v>
      </c>
      <c r="BD393" s="4">
        <v>-1</v>
      </c>
      <c r="BE393" s="4">
        <v>1</v>
      </c>
      <c r="BF393" s="4">
        <v>2</v>
      </c>
      <c r="BG393" s="4">
        <v>2</v>
      </c>
      <c r="BH393" s="4">
        <v>2</v>
      </c>
      <c r="BI393" s="4">
        <v>1</v>
      </c>
      <c r="BJ393" s="4">
        <v>2</v>
      </c>
      <c r="BK393" s="4">
        <v>1</v>
      </c>
      <c r="BL393" s="4">
        <v>1</v>
      </c>
      <c r="BM393" s="4">
        <v>2</v>
      </c>
      <c r="BN393" s="4">
        <v>1</v>
      </c>
      <c r="BO393" s="4">
        <v>2</v>
      </c>
      <c r="BP393" s="4">
        <v>0</v>
      </c>
      <c r="BQ393" s="4">
        <v>1</v>
      </c>
      <c r="BR393" s="4">
        <v>2</v>
      </c>
      <c r="BS393" s="4">
        <v>1</v>
      </c>
      <c r="BT393" s="4">
        <v>1</v>
      </c>
      <c r="BU393" s="4">
        <v>-2</v>
      </c>
      <c r="BV393" s="4">
        <v>1</v>
      </c>
      <c r="BW393" s="4">
        <v>2</v>
      </c>
      <c r="BX393" s="4">
        <v>0</v>
      </c>
      <c r="BY393" s="4">
        <v>2</v>
      </c>
      <c r="BZ393" s="4">
        <v>-2</v>
      </c>
      <c r="CA393" s="4">
        <v>1</v>
      </c>
      <c r="CB393" s="4">
        <v>2</v>
      </c>
    </row>
    <row r="394" spans="1:80" ht="14" x14ac:dyDescent="0.15">
      <c r="A394" s="20" t="str">
        <f t="shared" si="6"/>
        <v>VideoPhase5SA</v>
      </c>
      <c r="B394" s="4" t="s">
        <v>1238</v>
      </c>
    </row>
    <row r="395" spans="1:80" ht="14" x14ac:dyDescent="0.15">
      <c r="A395" s="20" t="str">
        <f t="shared" si="6"/>
        <v>UserEngagement1eSA[SQ002]</v>
      </c>
      <c r="B395" s="4" t="s">
        <v>1063</v>
      </c>
      <c r="C395" s="4">
        <v>1</v>
      </c>
      <c r="D395" s="4">
        <v>2</v>
      </c>
      <c r="E395" s="4">
        <v>0</v>
      </c>
      <c r="F395" s="4">
        <v>2</v>
      </c>
      <c r="G395" s="4">
        <v>0</v>
      </c>
      <c r="H395" s="4">
        <v>2</v>
      </c>
      <c r="I395" s="4">
        <v>1</v>
      </c>
      <c r="J395" s="4">
        <v>1</v>
      </c>
      <c r="K395" s="4">
        <v>2</v>
      </c>
      <c r="L395" s="4">
        <v>2</v>
      </c>
      <c r="M395" s="4">
        <v>0</v>
      </c>
      <c r="N395" s="4">
        <v>1</v>
      </c>
      <c r="O395" s="4">
        <v>1</v>
      </c>
      <c r="P395" s="4">
        <v>0</v>
      </c>
      <c r="Q395" s="4">
        <v>-1</v>
      </c>
      <c r="R395" s="4">
        <v>-2</v>
      </c>
      <c r="S395" s="4">
        <v>1</v>
      </c>
      <c r="T395" s="4">
        <v>2</v>
      </c>
      <c r="U395" s="4">
        <v>1</v>
      </c>
      <c r="V395" s="4">
        <v>1</v>
      </c>
      <c r="W395" s="4">
        <v>0</v>
      </c>
      <c r="X395" s="4">
        <v>-1</v>
      </c>
      <c r="Y395" s="4">
        <v>2</v>
      </c>
      <c r="Z395" s="4">
        <v>0</v>
      </c>
      <c r="AA395" s="4">
        <v>2</v>
      </c>
      <c r="AB395" s="4">
        <v>1</v>
      </c>
      <c r="AC395" s="4">
        <v>1</v>
      </c>
      <c r="AD395" s="4">
        <v>0</v>
      </c>
      <c r="AE395" s="4">
        <v>-1</v>
      </c>
      <c r="AF395" s="4">
        <v>2</v>
      </c>
      <c r="AG395" s="4">
        <v>1</v>
      </c>
      <c r="AH395" s="4">
        <v>1</v>
      </c>
      <c r="AI395" s="4">
        <v>1</v>
      </c>
      <c r="AJ395" s="4">
        <v>2</v>
      </c>
      <c r="AK395" s="4">
        <v>1</v>
      </c>
      <c r="AL395" s="4">
        <v>1</v>
      </c>
      <c r="AM395" s="4">
        <v>-1</v>
      </c>
      <c r="AN395" s="4">
        <v>1</v>
      </c>
      <c r="AO395" s="4">
        <v>2</v>
      </c>
      <c r="AP395" s="4">
        <v>2</v>
      </c>
      <c r="AQ395" s="4">
        <v>2</v>
      </c>
      <c r="AR395" s="4">
        <v>1</v>
      </c>
      <c r="AS395" s="4">
        <v>0</v>
      </c>
      <c r="AT395" s="4">
        <v>1</v>
      </c>
      <c r="AU395" s="4">
        <v>-2</v>
      </c>
      <c r="AV395" s="4">
        <v>1</v>
      </c>
      <c r="AW395" s="4">
        <v>-1</v>
      </c>
      <c r="AX395" s="4">
        <v>2</v>
      </c>
      <c r="AY395" s="4">
        <v>2</v>
      </c>
      <c r="AZ395" s="4">
        <v>0</v>
      </c>
      <c r="BA395" s="4">
        <v>1</v>
      </c>
      <c r="BB395" s="4">
        <v>1</v>
      </c>
      <c r="BC395" s="4">
        <v>1</v>
      </c>
      <c r="BD395" s="4">
        <v>1</v>
      </c>
      <c r="BE395" s="4">
        <v>1</v>
      </c>
      <c r="BF395" s="4">
        <v>2</v>
      </c>
      <c r="BG395" s="4">
        <v>2</v>
      </c>
      <c r="BH395" s="4">
        <v>2</v>
      </c>
      <c r="BI395" s="4">
        <v>-1</v>
      </c>
      <c r="BJ395" s="4">
        <v>0</v>
      </c>
      <c r="BK395" s="4">
        <v>2</v>
      </c>
      <c r="BL395" s="4">
        <v>-1</v>
      </c>
      <c r="BM395" s="4">
        <v>1</v>
      </c>
      <c r="BN395" s="4">
        <v>1</v>
      </c>
      <c r="BO395" s="4">
        <v>2</v>
      </c>
      <c r="BP395" s="4">
        <v>1</v>
      </c>
      <c r="BQ395" s="4">
        <v>2</v>
      </c>
      <c r="BR395" s="4">
        <v>2</v>
      </c>
      <c r="BS395" s="4">
        <v>1</v>
      </c>
      <c r="BT395" s="4">
        <v>2</v>
      </c>
      <c r="BU395" s="4">
        <v>1</v>
      </c>
      <c r="BV395" s="4">
        <v>1</v>
      </c>
      <c r="BW395" s="4">
        <v>2</v>
      </c>
      <c r="BX395" s="4">
        <v>1</v>
      </c>
      <c r="BY395" s="4">
        <v>2</v>
      </c>
      <c r="BZ395" s="4">
        <v>-2</v>
      </c>
      <c r="CA395" s="4">
        <v>1</v>
      </c>
      <c r="CB395" s="4">
        <v>2</v>
      </c>
    </row>
    <row r="396" spans="1:80" ht="14" x14ac:dyDescent="0.15">
      <c r="A396" s="20" t="str">
        <f t="shared" si="6"/>
        <v>UserEngagement1eSA[SQ001]</v>
      </c>
      <c r="B396" s="4" t="s">
        <v>1064</v>
      </c>
      <c r="C396" s="4">
        <v>1</v>
      </c>
      <c r="D396" s="4">
        <v>2</v>
      </c>
      <c r="E396" s="4">
        <v>1</v>
      </c>
      <c r="F396" s="4">
        <v>2</v>
      </c>
      <c r="G396" s="4">
        <v>0</v>
      </c>
      <c r="H396" s="4">
        <v>1</v>
      </c>
      <c r="I396" s="4">
        <v>0</v>
      </c>
      <c r="J396" s="4">
        <v>2</v>
      </c>
      <c r="K396" s="4">
        <v>1</v>
      </c>
      <c r="L396" s="4">
        <v>2</v>
      </c>
      <c r="M396" s="4">
        <v>0</v>
      </c>
      <c r="N396" s="4">
        <v>1</v>
      </c>
      <c r="O396" s="4">
        <v>1</v>
      </c>
      <c r="P396" s="4">
        <v>-1</v>
      </c>
      <c r="Q396" s="4">
        <v>0</v>
      </c>
      <c r="R396" s="4">
        <v>-2</v>
      </c>
      <c r="S396" s="4">
        <v>0</v>
      </c>
      <c r="T396" s="4">
        <v>1</v>
      </c>
      <c r="U396" s="4">
        <v>2</v>
      </c>
      <c r="V396" s="4">
        <v>2</v>
      </c>
      <c r="W396" s="4">
        <v>0</v>
      </c>
      <c r="X396" s="4">
        <v>1</v>
      </c>
      <c r="Y396" s="4">
        <v>2</v>
      </c>
      <c r="Z396" s="4">
        <v>0</v>
      </c>
      <c r="AA396" s="4">
        <v>2</v>
      </c>
      <c r="AB396" s="4">
        <v>1</v>
      </c>
      <c r="AC396" s="4">
        <v>1</v>
      </c>
      <c r="AD396" s="4">
        <v>0</v>
      </c>
      <c r="AE396" s="4">
        <v>-1</v>
      </c>
      <c r="AF396" s="4">
        <v>2</v>
      </c>
      <c r="AG396" s="4">
        <v>2</v>
      </c>
      <c r="AH396" s="4">
        <v>1</v>
      </c>
      <c r="AI396" s="4">
        <v>1</v>
      </c>
      <c r="AJ396" s="4">
        <v>1</v>
      </c>
      <c r="AK396" s="4">
        <v>1</v>
      </c>
      <c r="AL396" s="4">
        <v>1</v>
      </c>
      <c r="AM396" s="4">
        <v>-1</v>
      </c>
      <c r="AN396" s="4">
        <v>0</v>
      </c>
      <c r="AO396" s="4">
        <v>1</v>
      </c>
      <c r="AP396" s="4">
        <v>2</v>
      </c>
      <c r="AQ396" s="4">
        <v>2</v>
      </c>
      <c r="AR396" s="4">
        <v>2</v>
      </c>
      <c r="AS396" s="4">
        <v>-1</v>
      </c>
      <c r="AT396" s="4">
        <v>-2</v>
      </c>
      <c r="AU396" s="4">
        <v>-1</v>
      </c>
      <c r="AV396" s="4">
        <v>1</v>
      </c>
      <c r="AW396" s="4">
        <v>-2</v>
      </c>
      <c r="AX396" s="4">
        <v>2</v>
      </c>
      <c r="AY396" s="4">
        <v>2</v>
      </c>
      <c r="AZ396" s="4">
        <v>-1</v>
      </c>
      <c r="BA396" s="4">
        <v>2</v>
      </c>
      <c r="BB396" s="4">
        <v>1</v>
      </c>
      <c r="BC396" s="4">
        <v>1</v>
      </c>
      <c r="BD396" s="4">
        <v>1</v>
      </c>
      <c r="BE396" s="4">
        <v>1</v>
      </c>
      <c r="BF396" s="4">
        <v>1</v>
      </c>
      <c r="BG396" s="4">
        <v>1</v>
      </c>
      <c r="BH396" s="4">
        <v>0</v>
      </c>
      <c r="BI396" s="4">
        <v>-1</v>
      </c>
      <c r="BJ396" s="4">
        <v>-1</v>
      </c>
      <c r="BK396" s="4">
        <v>1</v>
      </c>
      <c r="BL396" s="4">
        <v>1</v>
      </c>
      <c r="BM396" s="4">
        <v>2</v>
      </c>
      <c r="BN396" s="4">
        <v>1</v>
      </c>
      <c r="BO396" s="4">
        <v>1</v>
      </c>
      <c r="BP396" s="4">
        <v>0</v>
      </c>
      <c r="BQ396" s="4">
        <v>2</v>
      </c>
      <c r="BR396" s="4">
        <v>2</v>
      </c>
      <c r="BS396" s="4">
        <v>2</v>
      </c>
      <c r="BT396" s="4">
        <v>2</v>
      </c>
      <c r="BU396" s="4">
        <v>1</v>
      </c>
      <c r="BV396" s="4">
        <v>1</v>
      </c>
      <c r="BW396" s="4">
        <v>2</v>
      </c>
      <c r="BX396" s="4">
        <v>1</v>
      </c>
      <c r="BY396" s="4">
        <v>1</v>
      </c>
      <c r="BZ396" s="4">
        <v>-2</v>
      </c>
      <c r="CA396" s="4">
        <v>1</v>
      </c>
      <c r="CB396" s="4">
        <v>2</v>
      </c>
    </row>
    <row r="397" spans="1:80" ht="14" x14ac:dyDescent="0.15">
      <c r="A397" s="20" t="str">
        <f t="shared" si="6"/>
        <v>UserEngagement1eSA[SQ003]</v>
      </c>
      <c r="B397" s="4" t="s">
        <v>1065</v>
      </c>
      <c r="C397" s="4">
        <v>1</v>
      </c>
      <c r="D397" s="4">
        <v>2</v>
      </c>
      <c r="E397" s="4">
        <v>0</v>
      </c>
      <c r="F397" s="4">
        <v>2</v>
      </c>
      <c r="G397" s="4">
        <v>0</v>
      </c>
      <c r="H397" s="4">
        <v>2</v>
      </c>
      <c r="I397" s="4">
        <v>0</v>
      </c>
      <c r="J397" s="4">
        <v>2</v>
      </c>
      <c r="K397" s="4">
        <v>1</v>
      </c>
      <c r="L397" s="4">
        <v>2</v>
      </c>
      <c r="M397" s="4">
        <v>1</v>
      </c>
      <c r="N397" s="4">
        <v>2</v>
      </c>
      <c r="O397" s="4">
        <v>1</v>
      </c>
      <c r="P397" s="4">
        <v>-1</v>
      </c>
      <c r="Q397" s="4">
        <v>-1</v>
      </c>
      <c r="R397" s="4">
        <v>-2</v>
      </c>
      <c r="S397" s="4">
        <v>1</v>
      </c>
      <c r="T397" s="4">
        <v>1</v>
      </c>
      <c r="U397" s="4">
        <v>2</v>
      </c>
      <c r="V397" s="4">
        <v>1</v>
      </c>
      <c r="W397" s="4">
        <v>0</v>
      </c>
      <c r="X397" s="4">
        <v>0</v>
      </c>
      <c r="Y397" s="4">
        <v>2</v>
      </c>
      <c r="Z397" s="4">
        <v>-1</v>
      </c>
      <c r="AA397" s="4">
        <v>2</v>
      </c>
      <c r="AB397" s="4">
        <v>1</v>
      </c>
      <c r="AC397" s="4">
        <v>2</v>
      </c>
      <c r="AD397" s="4">
        <v>1</v>
      </c>
      <c r="AE397" s="4">
        <v>1</v>
      </c>
      <c r="AF397" s="4">
        <v>2</v>
      </c>
      <c r="AG397" s="4">
        <v>2</v>
      </c>
      <c r="AH397" s="4">
        <v>1</v>
      </c>
      <c r="AI397" s="4">
        <v>1</v>
      </c>
      <c r="AJ397" s="4">
        <v>1</v>
      </c>
      <c r="AK397" s="4">
        <v>2</v>
      </c>
      <c r="AL397" s="4">
        <v>2</v>
      </c>
      <c r="AM397" s="4">
        <v>-1</v>
      </c>
      <c r="AN397" s="4">
        <v>1</v>
      </c>
      <c r="AO397" s="4">
        <v>2</v>
      </c>
      <c r="AP397" s="4">
        <v>2</v>
      </c>
      <c r="AQ397" s="4">
        <v>2</v>
      </c>
      <c r="AR397" s="4">
        <v>1</v>
      </c>
      <c r="AS397" s="4">
        <v>0</v>
      </c>
      <c r="AT397" s="4">
        <v>0</v>
      </c>
      <c r="AU397" s="4">
        <v>-2</v>
      </c>
      <c r="AV397" s="4">
        <v>1</v>
      </c>
      <c r="AW397" s="4">
        <v>0</v>
      </c>
      <c r="AX397" s="4">
        <v>2</v>
      </c>
      <c r="AY397" s="4">
        <v>2</v>
      </c>
      <c r="AZ397" s="4">
        <v>-1</v>
      </c>
      <c r="BA397" s="4">
        <v>2</v>
      </c>
      <c r="BB397" s="4">
        <v>2</v>
      </c>
      <c r="BC397" s="4">
        <v>1</v>
      </c>
      <c r="BD397" s="4">
        <v>2</v>
      </c>
      <c r="BE397" s="4">
        <v>0</v>
      </c>
      <c r="BF397" s="4">
        <v>2</v>
      </c>
      <c r="BG397" s="4">
        <v>2</v>
      </c>
      <c r="BH397" s="4">
        <v>2</v>
      </c>
      <c r="BI397" s="4">
        <v>0</v>
      </c>
      <c r="BJ397" s="4">
        <v>0</v>
      </c>
      <c r="BK397" s="4">
        <v>2</v>
      </c>
      <c r="BL397" s="4">
        <v>2</v>
      </c>
      <c r="BM397" s="4">
        <v>2</v>
      </c>
      <c r="BN397" s="4">
        <v>1</v>
      </c>
      <c r="BO397" s="4">
        <v>2</v>
      </c>
      <c r="BP397" s="4">
        <v>0</v>
      </c>
      <c r="BQ397" s="4">
        <v>2</v>
      </c>
      <c r="BR397" s="4">
        <v>2</v>
      </c>
      <c r="BS397" s="4">
        <v>2</v>
      </c>
      <c r="BT397" s="4">
        <v>2</v>
      </c>
      <c r="BU397" s="4">
        <v>2</v>
      </c>
      <c r="BV397" s="4">
        <v>1</v>
      </c>
      <c r="BW397" s="4">
        <v>2</v>
      </c>
      <c r="BX397" s="4">
        <v>1</v>
      </c>
      <c r="BY397" s="4">
        <v>2</v>
      </c>
      <c r="BZ397" s="4">
        <v>-2</v>
      </c>
      <c r="CA397" s="4">
        <v>1</v>
      </c>
      <c r="CB397" s="4">
        <v>2</v>
      </c>
    </row>
    <row r="398" spans="1:80" ht="14" x14ac:dyDescent="0.15">
      <c r="A398" s="20" t="str">
        <f t="shared" si="6"/>
        <v>UserEngagement1eSA[SQ004]</v>
      </c>
      <c r="B398" s="4" t="s">
        <v>1066</v>
      </c>
      <c r="C398" s="4">
        <v>1</v>
      </c>
      <c r="D398" s="4">
        <v>2</v>
      </c>
      <c r="E398" s="4">
        <v>0</v>
      </c>
      <c r="F398" s="4">
        <v>2</v>
      </c>
      <c r="G398" s="4">
        <v>0</v>
      </c>
      <c r="H398" s="4">
        <v>2</v>
      </c>
      <c r="I398" s="4">
        <v>0</v>
      </c>
      <c r="J398" s="4">
        <v>2</v>
      </c>
      <c r="K398" s="4">
        <v>1</v>
      </c>
      <c r="L398" s="4">
        <v>2</v>
      </c>
      <c r="M398" s="4">
        <v>0</v>
      </c>
      <c r="N398" s="4">
        <v>2</v>
      </c>
      <c r="O398" s="4">
        <v>0</v>
      </c>
      <c r="P398" s="4">
        <v>-1</v>
      </c>
      <c r="Q398" s="4">
        <v>-1</v>
      </c>
      <c r="R398" s="4">
        <v>-2</v>
      </c>
      <c r="S398" s="4">
        <v>0</v>
      </c>
      <c r="T398" s="4">
        <v>1</v>
      </c>
      <c r="U398" s="4">
        <v>2</v>
      </c>
      <c r="V398" s="4">
        <v>2</v>
      </c>
      <c r="W398" s="4">
        <v>0</v>
      </c>
      <c r="X398" s="4">
        <v>-1</v>
      </c>
      <c r="Y398" s="4">
        <v>2</v>
      </c>
      <c r="Z398" s="4">
        <v>0</v>
      </c>
      <c r="AA398" s="4">
        <v>2</v>
      </c>
      <c r="AB398" s="4">
        <v>1</v>
      </c>
      <c r="AC398" s="4">
        <v>2</v>
      </c>
      <c r="AD398" s="4">
        <v>1</v>
      </c>
      <c r="AE398" s="4">
        <v>0</v>
      </c>
      <c r="AF398" s="4">
        <v>1</v>
      </c>
      <c r="AG398" s="4">
        <v>2</v>
      </c>
      <c r="AH398" s="4">
        <v>1</v>
      </c>
      <c r="AI398" s="4">
        <v>-1</v>
      </c>
      <c r="AJ398" s="4">
        <v>2</v>
      </c>
      <c r="AK398" s="4">
        <v>1</v>
      </c>
      <c r="AL398" s="4">
        <v>1</v>
      </c>
      <c r="AM398" s="4">
        <v>-1</v>
      </c>
      <c r="AN398" s="4">
        <v>1</v>
      </c>
      <c r="AO398" s="4">
        <v>2</v>
      </c>
      <c r="AP398" s="4">
        <v>2</v>
      </c>
      <c r="AQ398" s="4">
        <v>1</v>
      </c>
      <c r="AR398" s="4">
        <v>2</v>
      </c>
      <c r="AS398" s="4">
        <v>-1</v>
      </c>
      <c r="AT398" s="4">
        <v>0</v>
      </c>
      <c r="AU398" s="4">
        <v>-2</v>
      </c>
      <c r="AV398" s="4">
        <v>1</v>
      </c>
      <c r="AW398" s="4">
        <v>0</v>
      </c>
      <c r="AX398" s="4">
        <v>2</v>
      </c>
      <c r="AY398" s="4">
        <v>2</v>
      </c>
      <c r="AZ398" s="4">
        <v>-1</v>
      </c>
      <c r="BA398" s="4">
        <v>1</v>
      </c>
      <c r="BB398" s="4">
        <v>1</v>
      </c>
      <c r="BC398" s="4">
        <v>1</v>
      </c>
      <c r="BD398" s="4">
        <v>-1</v>
      </c>
      <c r="BE398" s="4">
        <v>0</v>
      </c>
      <c r="BF398" s="4">
        <v>1</v>
      </c>
      <c r="BG398" s="4">
        <v>2</v>
      </c>
      <c r="BH398" s="4">
        <v>2</v>
      </c>
      <c r="BI398" s="4">
        <v>0</v>
      </c>
      <c r="BJ398" s="4">
        <v>0</v>
      </c>
      <c r="BK398" s="4">
        <v>1</v>
      </c>
      <c r="BL398" s="4">
        <v>1</v>
      </c>
      <c r="BM398" s="4">
        <v>2</v>
      </c>
      <c r="BN398" s="4">
        <v>1</v>
      </c>
      <c r="BO398" s="4">
        <v>2</v>
      </c>
      <c r="BP398" s="4">
        <v>0</v>
      </c>
      <c r="BQ398" s="4">
        <v>2</v>
      </c>
      <c r="BR398" s="4">
        <v>2</v>
      </c>
      <c r="BS398" s="4">
        <v>1</v>
      </c>
      <c r="BT398" s="4">
        <v>1</v>
      </c>
      <c r="BU398" s="4">
        <v>-1</v>
      </c>
      <c r="BV398" s="4">
        <v>1</v>
      </c>
      <c r="BW398" s="4">
        <v>2</v>
      </c>
      <c r="BX398" s="4">
        <v>0</v>
      </c>
      <c r="BY398" s="4">
        <v>2</v>
      </c>
      <c r="BZ398" s="4">
        <v>-2</v>
      </c>
      <c r="CA398" s="4">
        <v>1</v>
      </c>
      <c r="CB398" s="4">
        <v>2</v>
      </c>
    </row>
    <row r="399" spans="1:80" ht="14" x14ac:dyDescent="0.15">
      <c r="A399" s="20" t="str">
        <f t="shared" si="6"/>
        <v>ContinueSA</v>
      </c>
      <c r="B399" s="4" t="s">
        <v>1239</v>
      </c>
    </row>
    <row r="400" spans="1:80" ht="14" x14ac:dyDescent="0.15">
      <c r="A400" s="20" t="str">
        <f t="shared" si="6"/>
        <v>Anthro1SA[SQ001]</v>
      </c>
      <c r="B400" s="4" t="s">
        <v>1067</v>
      </c>
      <c r="C400" s="4">
        <v>3</v>
      </c>
      <c r="D400" s="4">
        <v>5</v>
      </c>
      <c r="E400" s="4">
        <v>4</v>
      </c>
      <c r="F400" s="4">
        <v>4</v>
      </c>
      <c r="G400" s="4">
        <v>3</v>
      </c>
      <c r="H400" s="4">
        <v>4</v>
      </c>
      <c r="I400" s="4">
        <v>5</v>
      </c>
      <c r="J400" s="4">
        <v>5</v>
      </c>
      <c r="K400" s="4">
        <v>4</v>
      </c>
      <c r="L400" s="4">
        <v>5</v>
      </c>
      <c r="M400" s="4">
        <v>4</v>
      </c>
      <c r="N400" s="4">
        <v>5</v>
      </c>
      <c r="O400" s="4">
        <v>4</v>
      </c>
      <c r="P400" s="4">
        <v>4</v>
      </c>
      <c r="Q400" s="4">
        <v>4</v>
      </c>
      <c r="R400" s="4">
        <v>5</v>
      </c>
      <c r="S400" s="4">
        <v>5</v>
      </c>
      <c r="T400" s="4">
        <v>4</v>
      </c>
      <c r="U400" s="4">
        <v>5</v>
      </c>
      <c r="V400" s="4">
        <v>4</v>
      </c>
      <c r="W400" s="4">
        <v>3</v>
      </c>
      <c r="X400" s="4">
        <v>4</v>
      </c>
      <c r="Y400" s="4">
        <v>4</v>
      </c>
      <c r="Z400" s="4">
        <v>3</v>
      </c>
      <c r="AA400" s="4">
        <v>3</v>
      </c>
      <c r="AB400" s="4">
        <v>5</v>
      </c>
      <c r="AC400" s="4">
        <v>2</v>
      </c>
      <c r="AD400" s="4">
        <v>4</v>
      </c>
      <c r="AE400" s="4">
        <v>5</v>
      </c>
      <c r="AF400" s="4">
        <v>5</v>
      </c>
      <c r="AG400" s="4">
        <v>5</v>
      </c>
      <c r="AH400" s="4">
        <v>3</v>
      </c>
      <c r="AI400" s="4">
        <v>3</v>
      </c>
      <c r="AJ400" s="4">
        <v>5</v>
      </c>
      <c r="AK400" s="4">
        <v>5</v>
      </c>
      <c r="AL400" s="4">
        <v>5</v>
      </c>
      <c r="AM400" s="4">
        <v>4</v>
      </c>
      <c r="AN400" s="4">
        <v>5</v>
      </c>
      <c r="AO400" s="4">
        <v>5</v>
      </c>
      <c r="AP400" s="4">
        <v>5</v>
      </c>
      <c r="AQ400" s="4">
        <v>4</v>
      </c>
      <c r="AR400" s="4">
        <v>5</v>
      </c>
      <c r="AS400" s="4">
        <v>3</v>
      </c>
      <c r="AT400" s="4">
        <v>4</v>
      </c>
      <c r="AU400" s="4">
        <v>5</v>
      </c>
      <c r="AV400" s="4">
        <v>4</v>
      </c>
      <c r="AW400" s="4">
        <v>5</v>
      </c>
      <c r="AX400" s="4">
        <v>3</v>
      </c>
      <c r="AY400" s="4">
        <v>5</v>
      </c>
      <c r="AZ400" s="4">
        <v>4</v>
      </c>
      <c r="BA400" s="4">
        <v>5</v>
      </c>
      <c r="BB400" s="4">
        <v>5</v>
      </c>
      <c r="BC400" s="4">
        <v>5</v>
      </c>
      <c r="BD400" s="4">
        <v>5</v>
      </c>
      <c r="BE400" s="4">
        <v>4</v>
      </c>
      <c r="BF400" s="4">
        <v>4</v>
      </c>
      <c r="BG400" s="4">
        <v>5</v>
      </c>
      <c r="BH400" s="4">
        <v>5</v>
      </c>
      <c r="BI400" s="4">
        <v>5</v>
      </c>
      <c r="BJ400" s="4">
        <v>4</v>
      </c>
      <c r="BK400" s="4">
        <v>5</v>
      </c>
      <c r="BL400" s="4">
        <v>5</v>
      </c>
      <c r="BM400" s="4">
        <v>4</v>
      </c>
      <c r="BN400" s="4">
        <v>4</v>
      </c>
      <c r="BO400" s="4">
        <v>5</v>
      </c>
      <c r="BP400" s="4">
        <v>5</v>
      </c>
      <c r="BQ400" s="4">
        <v>5</v>
      </c>
      <c r="BR400" s="4">
        <v>1</v>
      </c>
      <c r="BS400" s="4">
        <v>3</v>
      </c>
      <c r="BT400" s="4">
        <v>5</v>
      </c>
      <c r="BU400" s="4">
        <v>4</v>
      </c>
      <c r="BV400" s="4">
        <v>5</v>
      </c>
      <c r="BW400" s="4">
        <v>5</v>
      </c>
      <c r="BX400" s="4">
        <v>4</v>
      </c>
      <c r="BY400" s="4">
        <v>4</v>
      </c>
      <c r="BZ400" s="4">
        <v>5</v>
      </c>
      <c r="CA400" s="4">
        <v>4</v>
      </c>
      <c r="CB400" s="4">
        <v>5</v>
      </c>
    </row>
    <row r="401" spans="1:80" ht="14" x14ac:dyDescent="0.15">
      <c r="A401" s="20" t="str">
        <f t="shared" si="6"/>
        <v>Anthro1SA[SQ002]</v>
      </c>
      <c r="B401" s="4" t="s">
        <v>1068</v>
      </c>
      <c r="C401" s="4">
        <v>3</v>
      </c>
      <c r="D401" s="4">
        <v>5</v>
      </c>
      <c r="E401" s="4">
        <v>3</v>
      </c>
      <c r="F401" s="4">
        <v>3</v>
      </c>
      <c r="G401" s="4">
        <v>3</v>
      </c>
      <c r="H401" s="4">
        <v>3</v>
      </c>
      <c r="I401" s="4">
        <v>3</v>
      </c>
      <c r="J401" s="4">
        <v>1</v>
      </c>
      <c r="K401" s="4">
        <v>4</v>
      </c>
      <c r="L401" s="4">
        <v>5</v>
      </c>
      <c r="M401" s="4">
        <v>4</v>
      </c>
      <c r="N401" s="4">
        <v>1</v>
      </c>
      <c r="O401" s="4">
        <v>3</v>
      </c>
      <c r="P401" s="4">
        <v>4</v>
      </c>
      <c r="Q401" s="4">
        <v>4</v>
      </c>
      <c r="R401" s="4">
        <v>1</v>
      </c>
      <c r="S401" s="4">
        <v>4</v>
      </c>
      <c r="T401" s="4">
        <v>4</v>
      </c>
      <c r="U401" s="4">
        <v>4</v>
      </c>
      <c r="V401" s="4">
        <v>2</v>
      </c>
      <c r="W401" s="4">
        <v>3</v>
      </c>
      <c r="X401" s="4">
        <v>1</v>
      </c>
      <c r="Y401" s="4">
        <v>4</v>
      </c>
      <c r="Z401" s="4">
        <v>1</v>
      </c>
      <c r="AA401" s="4">
        <v>1</v>
      </c>
      <c r="AB401" s="4">
        <v>3</v>
      </c>
      <c r="AC401" s="4">
        <v>2</v>
      </c>
      <c r="AD401" s="4">
        <v>3</v>
      </c>
      <c r="AE401" s="4">
        <v>4</v>
      </c>
      <c r="AF401" s="4">
        <v>2</v>
      </c>
      <c r="AG401" s="4">
        <v>5</v>
      </c>
      <c r="AH401" s="4">
        <v>2</v>
      </c>
      <c r="AI401" s="4">
        <v>2</v>
      </c>
      <c r="AJ401" s="4">
        <v>4</v>
      </c>
      <c r="AK401" s="4">
        <v>4</v>
      </c>
      <c r="AL401" s="4">
        <v>3</v>
      </c>
      <c r="AM401" s="4">
        <v>2</v>
      </c>
      <c r="AN401" s="4">
        <v>2</v>
      </c>
      <c r="AO401" s="4">
        <v>4</v>
      </c>
      <c r="AP401" s="4">
        <v>4</v>
      </c>
      <c r="AQ401" s="4">
        <v>3</v>
      </c>
      <c r="AR401" s="4">
        <v>5</v>
      </c>
      <c r="AS401" s="4">
        <v>3</v>
      </c>
      <c r="AT401" s="4">
        <v>2</v>
      </c>
      <c r="AU401" s="4">
        <v>2</v>
      </c>
      <c r="AV401" s="4">
        <v>3</v>
      </c>
      <c r="AW401" s="4">
        <v>5</v>
      </c>
      <c r="AX401" s="4">
        <v>2</v>
      </c>
      <c r="AY401" s="4">
        <v>5</v>
      </c>
      <c r="AZ401" s="4">
        <v>4</v>
      </c>
      <c r="BA401" s="4">
        <v>4</v>
      </c>
      <c r="BB401" s="4">
        <v>4</v>
      </c>
      <c r="BC401" s="4">
        <v>4</v>
      </c>
      <c r="BD401" s="4">
        <v>1</v>
      </c>
      <c r="BE401" s="4">
        <v>2</v>
      </c>
      <c r="BF401" s="4">
        <v>2</v>
      </c>
      <c r="BG401" s="4">
        <v>4</v>
      </c>
      <c r="BH401" s="4">
        <v>1</v>
      </c>
      <c r="BI401" s="4">
        <v>3</v>
      </c>
      <c r="BJ401" s="4">
        <v>1</v>
      </c>
      <c r="BK401" s="4">
        <v>4</v>
      </c>
      <c r="BL401" s="4">
        <v>4</v>
      </c>
      <c r="BM401" s="4">
        <v>4</v>
      </c>
      <c r="BN401" s="4">
        <v>4</v>
      </c>
      <c r="BO401" s="4">
        <v>5</v>
      </c>
      <c r="BP401" s="4">
        <v>4</v>
      </c>
      <c r="BQ401" s="4">
        <v>5</v>
      </c>
      <c r="BR401" s="4">
        <v>1</v>
      </c>
      <c r="BS401" s="4">
        <v>4</v>
      </c>
      <c r="BT401" s="4">
        <v>4</v>
      </c>
      <c r="BU401" s="4">
        <v>2</v>
      </c>
      <c r="BV401" s="4">
        <v>4</v>
      </c>
      <c r="BW401" s="4">
        <v>1</v>
      </c>
      <c r="BX401" s="4">
        <v>1</v>
      </c>
      <c r="BY401" s="4">
        <v>2</v>
      </c>
      <c r="BZ401" s="4">
        <v>1</v>
      </c>
      <c r="CA401" s="4">
        <v>1</v>
      </c>
      <c r="CB401" s="4">
        <v>4</v>
      </c>
    </row>
    <row r="402" spans="1:80" ht="14" x14ac:dyDescent="0.15">
      <c r="A402" s="20" t="str">
        <f t="shared" si="6"/>
        <v>Anthro1SA[SQ003]</v>
      </c>
      <c r="B402" s="4" t="s">
        <v>1069</v>
      </c>
      <c r="C402" s="4">
        <v>3</v>
      </c>
      <c r="D402" s="4">
        <v>5</v>
      </c>
      <c r="E402" s="4">
        <v>4</v>
      </c>
      <c r="F402" s="4">
        <v>5</v>
      </c>
      <c r="G402" s="4">
        <v>3</v>
      </c>
      <c r="H402" s="4">
        <v>4</v>
      </c>
      <c r="I402" s="4">
        <v>4</v>
      </c>
      <c r="J402" s="4">
        <v>4</v>
      </c>
      <c r="K402" s="4">
        <v>4</v>
      </c>
      <c r="L402" s="4">
        <v>5</v>
      </c>
      <c r="M402" s="4">
        <v>4</v>
      </c>
      <c r="N402" s="4">
        <v>5</v>
      </c>
      <c r="O402" s="4">
        <v>3</v>
      </c>
      <c r="P402" s="4">
        <v>4</v>
      </c>
      <c r="Q402" s="4">
        <v>4</v>
      </c>
      <c r="R402" s="4">
        <v>5</v>
      </c>
      <c r="S402" s="4">
        <v>5</v>
      </c>
      <c r="T402" s="4">
        <v>4</v>
      </c>
      <c r="U402" s="4">
        <v>4</v>
      </c>
      <c r="V402" s="4">
        <v>3</v>
      </c>
      <c r="W402" s="4">
        <v>4</v>
      </c>
      <c r="X402" s="4">
        <v>1</v>
      </c>
      <c r="Y402" s="4">
        <v>4</v>
      </c>
      <c r="Z402" s="4">
        <v>1</v>
      </c>
      <c r="AA402" s="4">
        <v>1</v>
      </c>
      <c r="AB402" s="4">
        <v>5</v>
      </c>
      <c r="AC402" s="4">
        <v>2</v>
      </c>
      <c r="AD402" s="4">
        <v>5</v>
      </c>
      <c r="AE402" s="4">
        <v>5</v>
      </c>
      <c r="AF402" s="4">
        <v>4</v>
      </c>
      <c r="AG402" s="4">
        <v>5</v>
      </c>
      <c r="AH402" s="4">
        <v>4</v>
      </c>
      <c r="AI402" s="4">
        <v>4</v>
      </c>
      <c r="AJ402" s="4">
        <v>5</v>
      </c>
      <c r="AK402" s="4">
        <v>4</v>
      </c>
      <c r="AL402" s="4">
        <v>5</v>
      </c>
      <c r="AM402" s="4">
        <v>2</v>
      </c>
      <c r="AN402" s="4">
        <v>4</v>
      </c>
      <c r="AO402" s="4">
        <v>5</v>
      </c>
      <c r="AP402" s="4">
        <v>5</v>
      </c>
      <c r="AQ402" s="4">
        <v>3</v>
      </c>
      <c r="AR402" s="4">
        <v>5</v>
      </c>
      <c r="AS402" s="4">
        <v>4</v>
      </c>
      <c r="AT402" s="4">
        <v>4</v>
      </c>
      <c r="AU402" s="4">
        <v>3</v>
      </c>
      <c r="AV402" s="4">
        <v>4</v>
      </c>
      <c r="AW402" s="4">
        <v>5</v>
      </c>
      <c r="AX402" s="4">
        <v>4</v>
      </c>
      <c r="AY402" s="4">
        <v>5</v>
      </c>
      <c r="AZ402" s="4">
        <v>4</v>
      </c>
      <c r="BA402" s="4">
        <v>4</v>
      </c>
      <c r="BB402" s="4">
        <v>5</v>
      </c>
      <c r="BC402" s="4">
        <v>5</v>
      </c>
      <c r="BD402" s="4">
        <v>3</v>
      </c>
      <c r="BE402" s="4">
        <v>4</v>
      </c>
      <c r="BF402" s="4">
        <v>4</v>
      </c>
      <c r="BG402" s="4">
        <v>5</v>
      </c>
      <c r="BH402" s="4">
        <v>4</v>
      </c>
      <c r="BI402" s="4">
        <v>5</v>
      </c>
      <c r="BJ402" s="4">
        <v>3</v>
      </c>
      <c r="BK402" s="4">
        <v>5</v>
      </c>
      <c r="BL402" s="4">
        <v>5</v>
      </c>
      <c r="BM402" s="4">
        <v>4</v>
      </c>
      <c r="BN402" s="4">
        <v>4</v>
      </c>
      <c r="BO402" s="4">
        <v>5</v>
      </c>
      <c r="BP402" s="4">
        <v>4</v>
      </c>
      <c r="BQ402" s="4">
        <v>5</v>
      </c>
      <c r="BR402" s="4">
        <v>1</v>
      </c>
      <c r="BS402" s="4">
        <v>5</v>
      </c>
      <c r="BT402" s="4">
        <v>4</v>
      </c>
      <c r="BU402" s="4">
        <v>3</v>
      </c>
      <c r="BV402" s="4">
        <v>5</v>
      </c>
      <c r="BW402" s="4">
        <v>5</v>
      </c>
      <c r="BX402" s="4">
        <v>4</v>
      </c>
      <c r="BY402" s="4">
        <v>4</v>
      </c>
      <c r="BZ402" s="4">
        <v>1</v>
      </c>
      <c r="CA402" s="4">
        <v>4</v>
      </c>
      <c r="CB402" s="4">
        <v>4</v>
      </c>
    </row>
    <row r="403" spans="1:80" ht="14" x14ac:dyDescent="0.15">
      <c r="A403" s="20" t="str">
        <f t="shared" si="6"/>
        <v>Anthro1SA[SQ004]</v>
      </c>
      <c r="B403" s="4" t="s">
        <v>1070</v>
      </c>
      <c r="C403" s="4">
        <v>3</v>
      </c>
      <c r="D403" s="4">
        <v>5</v>
      </c>
      <c r="E403" s="4">
        <v>4</v>
      </c>
      <c r="F403" s="4">
        <v>5</v>
      </c>
      <c r="G403" s="4">
        <v>3</v>
      </c>
      <c r="H403" s="4">
        <v>4</v>
      </c>
      <c r="I403" s="4">
        <v>4</v>
      </c>
      <c r="J403" s="4">
        <v>4</v>
      </c>
      <c r="K403" s="4">
        <v>4</v>
      </c>
      <c r="L403" s="4">
        <v>5</v>
      </c>
      <c r="M403" s="4">
        <v>4</v>
      </c>
      <c r="N403" s="4">
        <v>5</v>
      </c>
      <c r="O403" s="4">
        <v>3</v>
      </c>
      <c r="P403" s="4">
        <v>3</v>
      </c>
      <c r="Q403" s="4">
        <v>4</v>
      </c>
      <c r="R403" s="4">
        <v>5</v>
      </c>
      <c r="S403" s="4">
        <v>5</v>
      </c>
      <c r="T403" s="4">
        <v>5</v>
      </c>
      <c r="U403" s="4">
        <v>4</v>
      </c>
      <c r="V403" s="4">
        <v>3</v>
      </c>
      <c r="W403" s="4">
        <v>3</v>
      </c>
      <c r="X403" s="4">
        <v>1</v>
      </c>
      <c r="Y403" s="4">
        <v>4</v>
      </c>
      <c r="Z403" s="4">
        <v>1</v>
      </c>
      <c r="AA403" s="4">
        <v>1</v>
      </c>
      <c r="AB403" s="4">
        <v>5</v>
      </c>
      <c r="AC403" s="4">
        <v>3</v>
      </c>
      <c r="AD403" s="4">
        <v>5</v>
      </c>
      <c r="AE403" s="4">
        <v>5</v>
      </c>
      <c r="AF403" s="4">
        <v>4</v>
      </c>
      <c r="AG403" s="4">
        <v>5</v>
      </c>
      <c r="AH403" s="4">
        <v>3</v>
      </c>
      <c r="AI403" s="4">
        <v>4</v>
      </c>
      <c r="AJ403" s="4">
        <v>5</v>
      </c>
      <c r="AK403" s="4">
        <v>4</v>
      </c>
      <c r="AL403" s="4">
        <v>5</v>
      </c>
      <c r="AM403" s="4">
        <v>2</v>
      </c>
      <c r="AN403" s="4">
        <v>4</v>
      </c>
      <c r="AO403" s="4">
        <v>5</v>
      </c>
      <c r="AP403" s="4">
        <v>5</v>
      </c>
      <c r="AQ403" s="4">
        <v>3</v>
      </c>
      <c r="AR403" s="4">
        <v>5</v>
      </c>
      <c r="AS403" s="4">
        <v>4</v>
      </c>
      <c r="AT403" s="4">
        <v>4</v>
      </c>
      <c r="AU403" s="4">
        <v>3</v>
      </c>
      <c r="AV403" s="4">
        <v>3</v>
      </c>
      <c r="AW403" s="4">
        <v>5</v>
      </c>
      <c r="AX403" s="4">
        <v>4</v>
      </c>
      <c r="AY403" s="4">
        <v>5</v>
      </c>
      <c r="AZ403" s="4">
        <v>4</v>
      </c>
      <c r="BA403" s="4">
        <v>5</v>
      </c>
      <c r="BB403" s="4">
        <v>5</v>
      </c>
      <c r="BC403" s="4">
        <v>5</v>
      </c>
      <c r="BD403" s="4">
        <v>1</v>
      </c>
      <c r="BE403" s="4">
        <v>4</v>
      </c>
      <c r="BF403" s="4">
        <v>4</v>
      </c>
      <c r="BG403" s="4">
        <v>5</v>
      </c>
      <c r="BH403" s="4">
        <v>4</v>
      </c>
      <c r="BI403" s="4">
        <v>5</v>
      </c>
      <c r="BJ403" s="4">
        <v>3</v>
      </c>
      <c r="BK403" s="4">
        <v>5</v>
      </c>
      <c r="BL403" s="4">
        <v>4</v>
      </c>
      <c r="BM403" s="4">
        <v>4</v>
      </c>
      <c r="BN403" s="4">
        <v>4</v>
      </c>
      <c r="BO403" s="4">
        <v>5</v>
      </c>
      <c r="BP403" s="4">
        <v>4</v>
      </c>
      <c r="BQ403" s="4">
        <v>5</v>
      </c>
      <c r="BR403" s="4">
        <v>1</v>
      </c>
      <c r="BS403" s="4">
        <v>5</v>
      </c>
      <c r="BT403" s="4">
        <v>4</v>
      </c>
      <c r="BU403" s="4">
        <v>2</v>
      </c>
      <c r="BV403" s="4">
        <v>5</v>
      </c>
      <c r="BW403" s="4">
        <v>5</v>
      </c>
      <c r="BX403" s="4">
        <v>1</v>
      </c>
      <c r="BY403" s="4">
        <v>4</v>
      </c>
      <c r="BZ403" s="4">
        <v>1</v>
      </c>
      <c r="CA403" s="4">
        <v>4</v>
      </c>
      <c r="CB403" s="4">
        <v>4</v>
      </c>
    </row>
    <row r="404" spans="1:80" ht="14" x14ac:dyDescent="0.15">
      <c r="A404" s="20" t="str">
        <f t="shared" si="6"/>
        <v>Anthro1SA[SQ005]</v>
      </c>
      <c r="B404" s="4" t="s">
        <v>1071</v>
      </c>
      <c r="C404" s="4">
        <v>3</v>
      </c>
      <c r="D404" s="4">
        <v>5</v>
      </c>
      <c r="E404" s="4">
        <v>2</v>
      </c>
      <c r="F404" s="4">
        <v>3</v>
      </c>
      <c r="G404" s="4">
        <v>3</v>
      </c>
      <c r="H404" s="4">
        <v>4</v>
      </c>
      <c r="I404" s="4">
        <v>3</v>
      </c>
      <c r="J404" s="4">
        <v>1</v>
      </c>
      <c r="K404" s="4">
        <v>3</v>
      </c>
      <c r="L404" s="4">
        <v>5</v>
      </c>
      <c r="M404" s="4">
        <v>4</v>
      </c>
      <c r="N404" s="4">
        <v>4</v>
      </c>
      <c r="O404" s="4">
        <v>3</v>
      </c>
      <c r="P404" s="4">
        <v>3</v>
      </c>
      <c r="Q404" s="4">
        <v>3</v>
      </c>
      <c r="R404" s="4">
        <v>1</v>
      </c>
      <c r="S404" s="4">
        <v>5</v>
      </c>
      <c r="T404" s="4">
        <v>3</v>
      </c>
      <c r="U404" s="4">
        <v>4</v>
      </c>
      <c r="V404" s="4">
        <v>3</v>
      </c>
      <c r="W404" s="4">
        <v>3</v>
      </c>
      <c r="X404" s="4">
        <v>1</v>
      </c>
      <c r="Y404" s="4">
        <v>4</v>
      </c>
      <c r="Z404" s="4">
        <v>1</v>
      </c>
      <c r="AA404" s="4">
        <v>1</v>
      </c>
      <c r="AB404" s="4">
        <v>4</v>
      </c>
      <c r="AC404" s="4">
        <v>2</v>
      </c>
      <c r="AD404" s="4">
        <v>1</v>
      </c>
      <c r="AE404" s="4">
        <v>3</v>
      </c>
      <c r="AF404" s="4">
        <v>3</v>
      </c>
      <c r="AG404" s="4">
        <v>4</v>
      </c>
      <c r="AH404" s="4">
        <v>2</v>
      </c>
      <c r="AI404" s="4">
        <v>3</v>
      </c>
      <c r="AJ404" s="4">
        <v>4</v>
      </c>
      <c r="AK404" s="4">
        <v>2</v>
      </c>
      <c r="AL404" s="4">
        <v>1</v>
      </c>
      <c r="AM404" s="4">
        <v>2</v>
      </c>
      <c r="AN404" s="4">
        <v>2</v>
      </c>
      <c r="AO404" s="4">
        <v>3</v>
      </c>
      <c r="AP404" s="4">
        <v>2</v>
      </c>
      <c r="AQ404" s="4">
        <v>3</v>
      </c>
      <c r="AR404" s="4">
        <v>5</v>
      </c>
      <c r="AS404" s="4">
        <v>4</v>
      </c>
      <c r="AT404" s="4">
        <v>2</v>
      </c>
      <c r="AU404" s="4">
        <v>1</v>
      </c>
      <c r="AV404" s="4">
        <v>4</v>
      </c>
      <c r="AW404" s="4">
        <v>5</v>
      </c>
      <c r="AX404" s="4">
        <v>2</v>
      </c>
      <c r="AY404" s="4">
        <v>4</v>
      </c>
      <c r="AZ404" s="4">
        <v>4</v>
      </c>
      <c r="BA404" s="4">
        <v>4</v>
      </c>
      <c r="BB404" s="4">
        <v>4</v>
      </c>
      <c r="BC404" s="4">
        <v>4</v>
      </c>
      <c r="BD404" s="4">
        <v>1</v>
      </c>
      <c r="BE404" s="4">
        <v>4</v>
      </c>
      <c r="BF404" s="4">
        <v>2</v>
      </c>
      <c r="BG404" s="4">
        <v>4</v>
      </c>
      <c r="BH404" s="4">
        <v>1</v>
      </c>
      <c r="BI404" s="4">
        <v>2</v>
      </c>
      <c r="BJ404" s="4">
        <v>3</v>
      </c>
      <c r="BK404" s="4">
        <v>4</v>
      </c>
      <c r="BL404" s="4">
        <v>1</v>
      </c>
      <c r="BM404" s="4">
        <v>3</v>
      </c>
      <c r="BN404" s="4">
        <v>4</v>
      </c>
      <c r="BO404" s="4">
        <v>4</v>
      </c>
      <c r="BP404" s="4">
        <v>1</v>
      </c>
      <c r="BQ404" s="4">
        <v>5</v>
      </c>
      <c r="BR404" s="4">
        <v>1</v>
      </c>
      <c r="BS404" s="4">
        <v>3</v>
      </c>
      <c r="BT404" s="4">
        <v>4</v>
      </c>
      <c r="BU404" s="4">
        <v>2</v>
      </c>
      <c r="BV404" s="4">
        <v>4</v>
      </c>
      <c r="BW404" s="4">
        <v>1</v>
      </c>
      <c r="BX404" s="4">
        <v>1</v>
      </c>
      <c r="BY404" s="4">
        <v>4</v>
      </c>
      <c r="BZ404" s="4">
        <v>1</v>
      </c>
      <c r="CA404" s="4">
        <v>4</v>
      </c>
      <c r="CB404" s="4">
        <v>4</v>
      </c>
    </row>
    <row r="405" spans="1:80" ht="14" x14ac:dyDescent="0.15">
      <c r="A405" s="20" t="str">
        <f t="shared" si="6"/>
        <v>Anthro1SA[SQ006]</v>
      </c>
      <c r="B405" s="4" t="s">
        <v>1072</v>
      </c>
      <c r="C405" s="4">
        <v>3</v>
      </c>
      <c r="D405" s="4">
        <v>5</v>
      </c>
      <c r="E405" s="4">
        <v>2</v>
      </c>
      <c r="F405" s="4">
        <v>4</v>
      </c>
      <c r="G405" s="4">
        <v>3</v>
      </c>
      <c r="H405" s="4">
        <v>4</v>
      </c>
      <c r="I405" s="4">
        <v>3</v>
      </c>
      <c r="J405" s="4">
        <v>1</v>
      </c>
      <c r="K405" s="4">
        <v>3</v>
      </c>
      <c r="L405" s="4">
        <v>5</v>
      </c>
      <c r="M405" s="4">
        <v>3</v>
      </c>
      <c r="N405" s="4">
        <v>2</v>
      </c>
      <c r="O405" s="4">
        <v>3</v>
      </c>
      <c r="P405" s="4">
        <v>3</v>
      </c>
      <c r="Q405" s="4">
        <v>2</v>
      </c>
      <c r="R405" s="4">
        <v>4</v>
      </c>
      <c r="S405" s="4">
        <v>4</v>
      </c>
      <c r="T405" s="4">
        <v>3</v>
      </c>
      <c r="U405" s="4">
        <v>4</v>
      </c>
      <c r="V405" s="4">
        <v>3</v>
      </c>
      <c r="W405" s="4">
        <v>3</v>
      </c>
      <c r="X405" s="4">
        <v>1</v>
      </c>
      <c r="Y405" s="4">
        <v>4</v>
      </c>
      <c r="Z405" s="4">
        <v>1</v>
      </c>
      <c r="AA405" s="4">
        <v>1</v>
      </c>
      <c r="AB405" s="4">
        <v>3</v>
      </c>
      <c r="AC405" s="4">
        <v>2</v>
      </c>
      <c r="AD405" s="4">
        <v>4</v>
      </c>
      <c r="AE405" s="4">
        <v>3</v>
      </c>
      <c r="AF405" s="4">
        <v>4</v>
      </c>
      <c r="AG405" s="4">
        <v>5</v>
      </c>
      <c r="AH405" s="4">
        <v>2</v>
      </c>
      <c r="AI405" s="4">
        <v>2</v>
      </c>
      <c r="AJ405" s="4">
        <v>4</v>
      </c>
      <c r="AK405" s="4">
        <v>1</v>
      </c>
      <c r="AL405" s="4">
        <v>4</v>
      </c>
      <c r="AM405" s="4">
        <v>2</v>
      </c>
      <c r="AN405" s="4">
        <v>2</v>
      </c>
      <c r="AO405" s="4">
        <v>4</v>
      </c>
      <c r="AP405" s="4">
        <v>3</v>
      </c>
      <c r="AQ405" s="4">
        <v>3</v>
      </c>
      <c r="AR405" s="4">
        <v>3</v>
      </c>
      <c r="AS405" s="4">
        <v>2</v>
      </c>
      <c r="AT405" s="4">
        <v>1</v>
      </c>
      <c r="AU405" s="4">
        <v>2</v>
      </c>
      <c r="AV405" s="4">
        <v>3</v>
      </c>
      <c r="AW405" s="4">
        <v>5</v>
      </c>
      <c r="AX405" s="4">
        <v>2</v>
      </c>
      <c r="AY405" s="4">
        <v>4</v>
      </c>
      <c r="AZ405" s="4">
        <v>4</v>
      </c>
      <c r="BA405" s="4">
        <v>5</v>
      </c>
      <c r="BB405" s="4">
        <v>3</v>
      </c>
      <c r="BC405" s="4">
        <v>5</v>
      </c>
      <c r="BD405" s="4">
        <v>1</v>
      </c>
      <c r="BE405" s="4">
        <v>4</v>
      </c>
      <c r="BF405" s="4">
        <v>3</v>
      </c>
      <c r="BG405" s="4">
        <v>5</v>
      </c>
      <c r="BH405" s="4">
        <v>2</v>
      </c>
      <c r="BI405" s="4">
        <v>4</v>
      </c>
      <c r="BJ405" s="4">
        <v>1</v>
      </c>
      <c r="BK405" s="4">
        <v>4</v>
      </c>
      <c r="BL405" s="4">
        <v>3</v>
      </c>
      <c r="BM405" s="4">
        <v>3</v>
      </c>
      <c r="BN405" s="4">
        <v>4</v>
      </c>
      <c r="BO405" s="4">
        <v>4</v>
      </c>
      <c r="BP405" s="4">
        <v>2</v>
      </c>
      <c r="BQ405" s="4">
        <v>5</v>
      </c>
      <c r="BR405" s="4">
        <v>1</v>
      </c>
      <c r="BS405" s="4">
        <v>4</v>
      </c>
      <c r="BT405" s="4">
        <v>4</v>
      </c>
      <c r="BU405" s="4">
        <v>1</v>
      </c>
      <c r="BV405" s="4">
        <v>4</v>
      </c>
      <c r="BW405" s="4">
        <v>1</v>
      </c>
      <c r="BX405" s="4">
        <v>1</v>
      </c>
      <c r="BY405" s="4">
        <v>1</v>
      </c>
      <c r="BZ405" s="4">
        <v>1</v>
      </c>
      <c r="CA405" s="4">
        <v>4</v>
      </c>
      <c r="CB405" s="4">
        <v>4</v>
      </c>
    </row>
    <row r="406" spans="1:80" ht="14" x14ac:dyDescent="0.15">
      <c r="A406" s="20" t="str">
        <f t="shared" si="6"/>
        <v>Anthro1SA[SQ007]</v>
      </c>
      <c r="B406" s="4" t="s">
        <v>1073</v>
      </c>
      <c r="C406" s="4">
        <v>3</v>
      </c>
      <c r="D406" s="4">
        <v>5</v>
      </c>
      <c r="E406" s="4">
        <v>5</v>
      </c>
      <c r="F406" s="4">
        <v>5</v>
      </c>
      <c r="G406" s="4">
        <v>4</v>
      </c>
      <c r="H406" s="4">
        <v>5</v>
      </c>
      <c r="I406" s="4">
        <v>4</v>
      </c>
      <c r="J406" s="4">
        <v>5</v>
      </c>
      <c r="K406" s="4">
        <v>4</v>
      </c>
      <c r="L406" s="4">
        <v>5</v>
      </c>
      <c r="M406" s="4">
        <v>3</v>
      </c>
      <c r="N406" s="4">
        <v>5</v>
      </c>
      <c r="O406" s="4">
        <v>5</v>
      </c>
      <c r="P406" s="4">
        <v>4</v>
      </c>
      <c r="Q406" s="4">
        <v>4</v>
      </c>
      <c r="R406" s="4">
        <v>5</v>
      </c>
      <c r="S406" s="4">
        <v>3</v>
      </c>
      <c r="T406" s="4">
        <v>5</v>
      </c>
      <c r="U406" s="4">
        <v>5</v>
      </c>
      <c r="V406" s="4">
        <v>4</v>
      </c>
      <c r="W406" s="4">
        <v>3</v>
      </c>
      <c r="X406" s="4">
        <v>4</v>
      </c>
      <c r="Y406" s="4">
        <v>4</v>
      </c>
      <c r="Z406" s="4">
        <v>1</v>
      </c>
      <c r="AA406" s="4">
        <v>5</v>
      </c>
      <c r="AB406" s="4">
        <v>5</v>
      </c>
      <c r="AC406" s="4">
        <v>4</v>
      </c>
      <c r="AD406" s="4">
        <v>4</v>
      </c>
      <c r="AE406" s="4">
        <v>4</v>
      </c>
      <c r="AF406" s="4">
        <v>5</v>
      </c>
      <c r="AG406" s="4">
        <v>5</v>
      </c>
      <c r="AH406" s="4">
        <v>4</v>
      </c>
      <c r="AI406" s="4">
        <v>2</v>
      </c>
      <c r="AJ406" s="4">
        <v>5</v>
      </c>
      <c r="AK406" s="4">
        <v>4</v>
      </c>
      <c r="AL406" s="4">
        <v>5</v>
      </c>
      <c r="AM406" s="4">
        <v>3</v>
      </c>
      <c r="AN406" s="4">
        <v>5</v>
      </c>
      <c r="AO406" s="4">
        <v>5</v>
      </c>
      <c r="AP406" s="4">
        <v>5</v>
      </c>
      <c r="AQ406" s="4">
        <v>5</v>
      </c>
      <c r="AR406" s="4">
        <v>5</v>
      </c>
      <c r="AS406" s="4">
        <v>4</v>
      </c>
      <c r="AT406" s="4">
        <v>4</v>
      </c>
      <c r="AU406" s="4">
        <v>1</v>
      </c>
      <c r="AV406" s="4">
        <v>5</v>
      </c>
      <c r="AW406" s="4">
        <v>5</v>
      </c>
      <c r="AX406" s="4">
        <v>5</v>
      </c>
      <c r="AY406" s="4">
        <v>5</v>
      </c>
      <c r="AZ406" s="4">
        <v>4</v>
      </c>
      <c r="BA406" s="4">
        <v>4</v>
      </c>
      <c r="BB406" s="4">
        <v>4</v>
      </c>
      <c r="BC406" s="4">
        <v>5</v>
      </c>
      <c r="BD406" s="4">
        <v>4</v>
      </c>
      <c r="BE406" s="4">
        <v>4</v>
      </c>
      <c r="BF406" s="4">
        <v>4</v>
      </c>
      <c r="BG406" s="4">
        <v>5</v>
      </c>
      <c r="BH406" s="4">
        <v>4</v>
      </c>
      <c r="BI406" s="4">
        <v>5</v>
      </c>
      <c r="BJ406" s="4">
        <v>4</v>
      </c>
      <c r="BK406" s="4">
        <v>5</v>
      </c>
      <c r="BL406" s="4">
        <v>3</v>
      </c>
      <c r="BM406" s="4">
        <v>5</v>
      </c>
      <c r="BN406" s="4">
        <v>4</v>
      </c>
      <c r="BO406" s="4">
        <v>5</v>
      </c>
      <c r="BP406" s="4">
        <v>1</v>
      </c>
      <c r="BQ406" s="4">
        <v>5</v>
      </c>
      <c r="BR406" s="4">
        <v>1</v>
      </c>
      <c r="BS406" s="4">
        <v>5</v>
      </c>
      <c r="BT406" s="4">
        <v>4</v>
      </c>
      <c r="BU406" s="4">
        <v>5</v>
      </c>
      <c r="BV406" s="4">
        <v>4</v>
      </c>
      <c r="BW406" s="4">
        <v>4</v>
      </c>
      <c r="BX406" s="4">
        <v>5</v>
      </c>
      <c r="BY406" s="4">
        <v>4</v>
      </c>
      <c r="BZ406" s="4">
        <v>5</v>
      </c>
      <c r="CA406" s="4">
        <v>4</v>
      </c>
      <c r="CB406" s="4">
        <v>4</v>
      </c>
    </row>
    <row r="407" spans="1:80" ht="14" x14ac:dyDescent="0.15">
      <c r="A407" s="20" t="str">
        <f t="shared" si="6"/>
        <v>Anthro1SA[SQ008]</v>
      </c>
      <c r="B407" s="4" t="s">
        <v>1074</v>
      </c>
      <c r="C407" s="4">
        <v>3</v>
      </c>
      <c r="D407" s="4">
        <v>5</v>
      </c>
      <c r="E407" s="4">
        <v>4</v>
      </c>
      <c r="F407" s="4">
        <v>4</v>
      </c>
      <c r="G407" s="4">
        <v>3</v>
      </c>
      <c r="H407" s="4">
        <v>3</v>
      </c>
      <c r="I407" s="4">
        <v>4</v>
      </c>
      <c r="J407" s="4">
        <v>5</v>
      </c>
      <c r="K407" s="4">
        <v>4</v>
      </c>
      <c r="L407" s="4">
        <v>5</v>
      </c>
      <c r="M407" s="4">
        <v>3</v>
      </c>
      <c r="N407" s="4">
        <v>5</v>
      </c>
      <c r="O407" s="4">
        <v>4</v>
      </c>
      <c r="P407" s="4">
        <v>3</v>
      </c>
      <c r="Q407" s="4">
        <v>3</v>
      </c>
      <c r="R407" s="4">
        <v>5</v>
      </c>
      <c r="S407" s="4">
        <v>3</v>
      </c>
      <c r="T407" s="4">
        <v>5</v>
      </c>
      <c r="U407" s="4">
        <v>4</v>
      </c>
      <c r="V407" s="4">
        <v>4</v>
      </c>
      <c r="W407" s="4">
        <v>3</v>
      </c>
      <c r="X407" s="4">
        <v>3</v>
      </c>
      <c r="Y407" s="4">
        <v>4</v>
      </c>
      <c r="Z407" s="4">
        <v>2</v>
      </c>
      <c r="AA407" s="4">
        <v>5</v>
      </c>
      <c r="AB407" s="4">
        <v>3</v>
      </c>
      <c r="AC407" s="4">
        <v>4</v>
      </c>
      <c r="AD407" s="4">
        <v>3</v>
      </c>
      <c r="AE407" s="4">
        <v>4</v>
      </c>
      <c r="AF407" s="4">
        <v>4</v>
      </c>
      <c r="AG407" s="4">
        <v>5</v>
      </c>
      <c r="AH407" s="4">
        <v>4</v>
      </c>
      <c r="AI407" s="4">
        <v>3</v>
      </c>
      <c r="AJ407" s="4">
        <v>4</v>
      </c>
      <c r="AK407" s="4">
        <v>5</v>
      </c>
      <c r="AL407" s="4">
        <v>3</v>
      </c>
      <c r="AM407" s="4">
        <v>3</v>
      </c>
      <c r="AN407" s="4">
        <v>4</v>
      </c>
      <c r="AO407" s="4">
        <v>3</v>
      </c>
      <c r="AP407" s="4">
        <v>4</v>
      </c>
      <c r="AQ407" s="4">
        <v>4</v>
      </c>
      <c r="AR407" s="4">
        <v>3</v>
      </c>
      <c r="AS407" s="4">
        <v>4</v>
      </c>
      <c r="AT407" s="4">
        <v>2</v>
      </c>
      <c r="AU407" s="4">
        <v>2</v>
      </c>
      <c r="AV407" s="4">
        <v>4</v>
      </c>
      <c r="AW407" s="4">
        <v>4</v>
      </c>
      <c r="AX407" s="4">
        <v>4</v>
      </c>
      <c r="AY407" s="4">
        <v>4</v>
      </c>
      <c r="AZ407" s="4">
        <v>4</v>
      </c>
      <c r="BA407" s="4">
        <v>4</v>
      </c>
      <c r="BB407" s="4">
        <v>4</v>
      </c>
      <c r="BC407" s="4">
        <v>5</v>
      </c>
      <c r="BD407" s="4">
        <v>4</v>
      </c>
      <c r="BE407" s="4">
        <v>4</v>
      </c>
      <c r="BF407" s="4">
        <v>3</v>
      </c>
      <c r="BG407" s="4">
        <v>4</v>
      </c>
      <c r="BH407" s="4">
        <v>4</v>
      </c>
      <c r="BI407" s="4">
        <v>3</v>
      </c>
      <c r="BJ407" s="4">
        <v>2</v>
      </c>
      <c r="BK407" s="4">
        <v>5</v>
      </c>
      <c r="BL407" s="4">
        <v>5</v>
      </c>
      <c r="BM407" s="4">
        <v>4</v>
      </c>
      <c r="BN407" s="4">
        <v>4</v>
      </c>
      <c r="BO407" s="4">
        <v>4</v>
      </c>
      <c r="BP407" s="4">
        <v>4</v>
      </c>
      <c r="BQ407" s="4">
        <v>5</v>
      </c>
      <c r="BR407" s="4">
        <v>1</v>
      </c>
      <c r="BS407" s="4">
        <v>4</v>
      </c>
      <c r="BT407" s="4">
        <v>4</v>
      </c>
      <c r="BU407" s="4">
        <v>4</v>
      </c>
      <c r="BV407" s="4">
        <v>4</v>
      </c>
      <c r="BW407" s="4">
        <v>4</v>
      </c>
      <c r="BX407" s="4">
        <v>3</v>
      </c>
      <c r="BY407" s="4">
        <v>4</v>
      </c>
      <c r="BZ407" s="4">
        <v>3</v>
      </c>
      <c r="CA407" s="4">
        <v>2</v>
      </c>
      <c r="CB407" s="4">
        <v>4</v>
      </c>
    </row>
    <row r="408" spans="1:80" ht="14" x14ac:dyDescent="0.15">
      <c r="A408" s="20" t="str">
        <f t="shared" si="6"/>
        <v>Anthro1SA[SQ009]</v>
      </c>
      <c r="B408" s="4" t="s">
        <v>1075</v>
      </c>
      <c r="C408" s="4">
        <v>3</v>
      </c>
      <c r="D408" s="4">
        <v>5</v>
      </c>
      <c r="E408" s="4">
        <v>5</v>
      </c>
      <c r="F408" s="4">
        <v>5</v>
      </c>
      <c r="G408" s="4">
        <v>3</v>
      </c>
      <c r="H408" s="4">
        <v>5</v>
      </c>
      <c r="I408" s="4">
        <v>5</v>
      </c>
      <c r="J408" s="4">
        <v>5</v>
      </c>
      <c r="K408" s="4">
        <v>4</v>
      </c>
      <c r="L408" s="4">
        <v>5</v>
      </c>
      <c r="M408" s="4">
        <v>4</v>
      </c>
      <c r="N408" s="4">
        <v>5</v>
      </c>
      <c r="O408" s="4">
        <v>5</v>
      </c>
      <c r="P408" s="4">
        <v>5</v>
      </c>
      <c r="Q408" s="4">
        <v>4</v>
      </c>
      <c r="R408" s="4">
        <v>5</v>
      </c>
      <c r="S408" s="4">
        <v>4</v>
      </c>
      <c r="T408" s="4">
        <v>4</v>
      </c>
      <c r="U408" s="4">
        <v>5</v>
      </c>
      <c r="V408" s="4">
        <v>4</v>
      </c>
      <c r="W408" s="4">
        <v>3</v>
      </c>
      <c r="X408" s="4">
        <v>2</v>
      </c>
      <c r="Y408" s="4">
        <v>4</v>
      </c>
      <c r="Z408" s="4">
        <v>1</v>
      </c>
      <c r="AA408" s="4">
        <v>5</v>
      </c>
      <c r="AB408" s="4">
        <v>4</v>
      </c>
      <c r="AC408" s="4">
        <v>4</v>
      </c>
      <c r="AD408" s="4">
        <v>5</v>
      </c>
      <c r="AE408" s="4">
        <v>5</v>
      </c>
      <c r="AF408" s="4">
        <v>5</v>
      </c>
      <c r="AG408" s="4">
        <v>5</v>
      </c>
      <c r="AH408" s="4">
        <v>4</v>
      </c>
      <c r="AI408" s="4">
        <v>2</v>
      </c>
      <c r="AJ408" s="4">
        <v>5</v>
      </c>
      <c r="AK408" s="4">
        <v>5</v>
      </c>
      <c r="AL408" s="4">
        <v>5</v>
      </c>
      <c r="AM408" s="4">
        <v>2</v>
      </c>
      <c r="AN408" s="4">
        <v>4</v>
      </c>
      <c r="AO408" s="4">
        <v>5</v>
      </c>
      <c r="AP408" s="4">
        <v>5</v>
      </c>
      <c r="AQ408" s="4">
        <v>4</v>
      </c>
      <c r="AR408" s="4">
        <v>5</v>
      </c>
      <c r="AS408" s="4">
        <v>4</v>
      </c>
      <c r="AT408" s="4">
        <v>2</v>
      </c>
      <c r="AU408" s="4">
        <v>2</v>
      </c>
      <c r="AV408" s="4">
        <v>5</v>
      </c>
      <c r="AW408" s="4">
        <v>5</v>
      </c>
      <c r="AX408" s="4">
        <v>4</v>
      </c>
      <c r="AY408" s="4">
        <v>5</v>
      </c>
      <c r="AZ408" s="4">
        <v>4</v>
      </c>
      <c r="BA408" s="4">
        <v>4</v>
      </c>
      <c r="BB408" s="4">
        <v>5</v>
      </c>
      <c r="BC408" s="4">
        <v>5</v>
      </c>
      <c r="BD408" s="4">
        <v>4</v>
      </c>
      <c r="BE408" s="4">
        <v>4</v>
      </c>
      <c r="BF408" s="4">
        <v>5</v>
      </c>
      <c r="BG408" s="4">
        <v>4</v>
      </c>
      <c r="BH408" s="4">
        <v>5</v>
      </c>
      <c r="BI408" s="4">
        <v>4</v>
      </c>
      <c r="BJ408" s="4">
        <v>3</v>
      </c>
      <c r="BK408" s="4">
        <v>5</v>
      </c>
      <c r="BL408" s="4">
        <v>4</v>
      </c>
      <c r="BM408" s="4">
        <v>4</v>
      </c>
      <c r="BN408" s="4">
        <v>4</v>
      </c>
      <c r="BO408" s="4">
        <v>4</v>
      </c>
      <c r="BP408" s="4">
        <v>4</v>
      </c>
      <c r="BQ408" s="4">
        <v>5</v>
      </c>
      <c r="BR408" s="4">
        <v>1</v>
      </c>
      <c r="BS408" s="4">
        <v>4</v>
      </c>
      <c r="BT408" s="4">
        <v>5</v>
      </c>
      <c r="BU408" s="4">
        <v>4</v>
      </c>
      <c r="BV408" s="4">
        <v>4</v>
      </c>
      <c r="BW408" s="4">
        <v>5</v>
      </c>
      <c r="BX408" s="4">
        <v>4</v>
      </c>
      <c r="BY408" s="4">
        <v>4</v>
      </c>
      <c r="BZ408" s="4">
        <v>3</v>
      </c>
      <c r="CA408" s="4">
        <v>3</v>
      </c>
      <c r="CB408" s="4">
        <v>4</v>
      </c>
    </row>
    <row r="409" spans="1:80" ht="14" x14ac:dyDescent="0.15">
      <c r="A409" s="20" t="str">
        <f t="shared" si="6"/>
        <v>Anthro1SA[SQ010]</v>
      </c>
      <c r="B409" s="4" t="s">
        <v>1076</v>
      </c>
      <c r="C409" s="4">
        <v>3</v>
      </c>
      <c r="D409" s="4">
        <v>5</v>
      </c>
      <c r="E409" s="4">
        <v>5</v>
      </c>
      <c r="F409" s="4">
        <v>5</v>
      </c>
      <c r="G409" s="4">
        <v>3</v>
      </c>
      <c r="H409" s="4">
        <v>5</v>
      </c>
      <c r="I409" s="4">
        <v>4</v>
      </c>
      <c r="J409" s="4">
        <v>5</v>
      </c>
      <c r="K409" s="4">
        <v>4</v>
      </c>
      <c r="L409" s="4">
        <v>5</v>
      </c>
      <c r="M409" s="4">
        <v>3</v>
      </c>
      <c r="N409" s="4">
        <v>5</v>
      </c>
      <c r="O409" s="4">
        <v>5</v>
      </c>
      <c r="P409" s="4">
        <v>4</v>
      </c>
      <c r="Q409" s="4">
        <v>5</v>
      </c>
      <c r="R409" s="4">
        <v>5</v>
      </c>
      <c r="S409" s="4">
        <v>4</v>
      </c>
      <c r="T409" s="4">
        <v>5</v>
      </c>
      <c r="U409" s="4">
        <v>5</v>
      </c>
      <c r="V409" s="4">
        <v>4</v>
      </c>
      <c r="W409" s="4">
        <v>3</v>
      </c>
      <c r="X409" s="4">
        <v>4</v>
      </c>
      <c r="Y409" s="4">
        <v>4</v>
      </c>
      <c r="Z409" s="4">
        <v>1</v>
      </c>
      <c r="AA409" s="4">
        <v>5</v>
      </c>
      <c r="AB409" s="4">
        <v>4</v>
      </c>
      <c r="AC409" s="4">
        <v>4</v>
      </c>
      <c r="AD409" s="4">
        <v>5</v>
      </c>
      <c r="AE409" s="4">
        <v>4</v>
      </c>
      <c r="AF409" s="4">
        <v>5</v>
      </c>
      <c r="AG409" s="4">
        <v>5</v>
      </c>
      <c r="AH409" s="4">
        <v>4</v>
      </c>
      <c r="AI409" s="4">
        <v>3</v>
      </c>
      <c r="AJ409" s="4">
        <v>5</v>
      </c>
      <c r="AK409" s="4">
        <v>4</v>
      </c>
      <c r="AL409" s="4">
        <v>4</v>
      </c>
      <c r="AM409" s="4">
        <v>2</v>
      </c>
      <c r="AN409" s="4">
        <v>5</v>
      </c>
      <c r="AO409" s="4">
        <v>5</v>
      </c>
      <c r="AP409" s="4">
        <v>5</v>
      </c>
      <c r="AQ409" s="4">
        <v>5</v>
      </c>
      <c r="AR409" s="4">
        <v>5</v>
      </c>
      <c r="AS409" s="4">
        <v>4</v>
      </c>
      <c r="AT409" s="4">
        <v>2</v>
      </c>
      <c r="AU409" s="4">
        <v>2</v>
      </c>
      <c r="AV409" s="4">
        <v>5</v>
      </c>
      <c r="AW409" s="4">
        <v>5</v>
      </c>
      <c r="AX409" s="4">
        <v>5</v>
      </c>
      <c r="AY409" s="4">
        <v>5</v>
      </c>
      <c r="AZ409" s="4">
        <v>4</v>
      </c>
      <c r="BA409" s="4">
        <v>4</v>
      </c>
      <c r="BB409" s="4">
        <v>4</v>
      </c>
      <c r="BC409" s="4">
        <v>4</v>
      </c>
      <c r="BD409" s="4">
        <v>4</v>
      </c>
      <c r="BE409" s="4">
        <v>4</v>
      </c>
      <c r="BF409" s="4">
        <v>5</v>
      </c>
      <c r="BG409" s="4">
        <v>5</v>
      </c>
      <c r="BH409" s="4">
        <v>5</v>
      </c>
      <c r="BI409" s="4">
        <v>4</v>
      </c>
      <c r="BJ409" s="4">
        <v>3</v>
      </c>
      <c r="BK409" s="4">
        <v>5</v>
      </c>
      <c r="BL409" s="4">
        <v>5</v>
      </c>
      <c r="BM409" s="4">
        <v>4</v>
      </c>
      <c r="BN409" s="4">
        <v>4</v>
      </c>
      <c r="BO409" s="4">
        <v>4</v>
      </c>
      <c r="BP409" s="4">
        <v>1</v>
      </c>
      <c r="BQ409" s="4">
        <v>5</v>
      </c>
      <c r="BR409" s="4">
        <v>1</v>
      </c>
      <c r="BS409" s="4">
        <v>4</v>
      </c>
      <c r="BT409" s="4">
        <v>4</v>
      </c>
      <c r="BU409" s="4">
        <v>5</v>
      </c>
      <c r="BV409" s="4">
        <v>4</v>
      </c>
      <c r="BW409" s="4">
        <v>4</v>
      </c>
      <c r="BX409" s="4">
        <v>4</v>
      </c>
      <c r="BY409" s="4">
        <v>4</v>
      </c>
      <c r="BZ409" s="4">
        <v>5</v>
      </c>
      <c r="CA409" s="4">
        <v>4</v>
      </c>
      <c r="CB409" s="4">
        <v>5</v>
      </c>
    </row>
    <row r="410" spans="1:80" ht="14" x14ac:dyDescent="0.15">
      <c r="A410" s="20" t="str">
        <f t="shared" si="6"/>
        <v>Anthro1SA[SQ011]</v>
      </c>
      <c r="B410" s="4" t="s">
        <v>1077</v>
      </c>
      <c r="C410" s="4">
        <v>3</v>
      </c>
      <c r="D410" s="4">
        <v>5</v>
      </c>
      <c r="E410" s="4">
        <v>4</v>
      </c>
      <c r="F410" s="4">
        <v>5</v>
      </c>
      <c r="G410" s="4">
        <v>3</v>
      </c>
      <c r="H410" s="4">
        <v>5</v>
      </c>
      <c r="I410" s="4">
        <v>4</v>
      </c>
      <c r="J410" s="4">
        <v>5</v>
      </c>
      <c r="K410" s="4">
        <v>4</v>
      </c>
      <c r="L410" s="4">
        <v>5</v>
      </c>
      <c r="M410" s="4">
        <v>3</v>
      </c>
      <c r="N410" s="4">
        <v>5</v>
      </c>
      <c r="O410" s="4">
        <v>5</v>
      </c>
      <c r="P410" s="4">
        <v>4</v>
      </c>
      <c r="Q410" s="4">
        <v>4</v>
      </c>
      <c r="R410" s="4">
        <v>5</v>
      </c>
      <c r="S410" s="4">
        <v>4</v>
      </c>
      <c r="T410" s="4">
        <v>5</v>
      </c>
      <c r="U410" s="4">
        <v>5</v>
      </c>
      <c r="V410" s="4">
        <v>5</v>
      </c>
      <c r="W410" s="4">
        <v>3</v>
      </c>
      <c r="X410" s="4">
        <v>4</v>
      </c>
      <c r="Y410" s="4">
        <v>4</v>
      </c>
      <c r="Z410" s="4">
        <v>1</v>
      </c>
      <c r="AA410" s="4">
        <v>5</v>
      </c>
      <c r="AB410" s="4">
        <v>4</v>
      </c>
      <c r="AC410" s="4">
        <v>4</v>
      </c>
      <c r="AD410" s="4">
        <v>5</v>
      </c>
      <c r="AE410" s="4">
        <v>5</v>
      </c>
      <c r="AF410" s="4">
        <v>5</v>
      </c>
      <c r="AG410" s="4">
        <v>5</v>
      </c>
      <c r="AH410" s="4">
        <v>4</v>
      </c>
      <c r="AI410" s="4">
        <v>3</v>
      </c>
      <c r="AJ410" s="4">
        <v>5</v>
      </c>
      <c r="AK410" s="4">
        <v>5</v>
      </c>
      <c r="AL410" s="4">
        <v>4</v>
      </c>
      <c r="AM410" s="4">
        <v>2</v>
      </c>
      <c r="AN410" s="4">
        <v>4</v>
      </c>
      <c r="AO410" s="4">
        <v>5</v>
      </c>
      <c r="AP410" s="4">
        <v>5</v>
      </c>
      <c r="AQ410" s="4">
        <v>5</v>
      </c>
      <c r="AR410" s="4">
        <v>5</v>
      </c>
      <c r="AS410" s="4">
        <v>4</v>
      </c>
      <c r="AT410" s="4">
        <v>2</v>
      </c>
      <c r="AU410" s="4">
        <v>1</v>
      </c>
      <c r="AV410" s="4">
        <v>5</v>
      </c>
      <c r="AW410" s="4">
        <v>5</v>
      </c>
      <c r="AX410" s="4">
        <v>4</v>
      </c>
      <c r="AY410" s="4">
        <v>5</v>
      </c>
      <c r="AZ410" s="4">
        <v>4</v>
      </c>
      <c r="BA410" s="4">
        <v>4</v>
      </c>
      <c r="BB410" s="4">
        <v>4</v>
      </c>
      <c r="BC410" s="4">
        <v>5</v>
      </c>
      <c r="BD410" s="4">
        <v>4</v>
      </c>
      <c r="BE410" s="4">
        <v>4</v>
      </c>
      <c r="BF410" s="4">
        <v>5</v>
      </c>
      <c r="BG410" s="4">
        <v>5</v>
      </c>
      <c r="BH410" s="4">
        <v>5</v>
      </c>
      <c r="BI410" s="4">
        <v>5</v>
      </c>
      <c r="BJ410" s="4">
        <v>3</v>
      </c>
      <c r="BK410" s="4">
        <v>4</v>
      </c>
      <c r="BL410" s="4">
        <v>4</v>
      </c>
      <c r="BM410" s="4">
        <v>5</v>
      </c>
      <c r="BN410" s="4">
        <v>4</v>
      </c>
      <c r="BO410" s="4">
        <v>5</v>
      </c>
      <c r="BP410" s="4">
        <v>1</v>
      </c>
      <c r="BQ410" s="4">
        <v>5</v>
      </c>
      <c r="BR410" s="4">
        <v>1</v>
      </c>
      <c r="BS410" s="4">
        <v>4</v>
      </c>
      <c r="BT410" s="4">
        <v>5</v>
      </c>
      <c r="BU410" s="4">
        <v>4</v>
      </c>
      <c r="BV410" s="4">
        <v>4</v>
      </c>
      <c r="BW410" s="4">
        <v>5</v>
      </c>
      <c r="BX410" s="4">
        <v>2</v>
      </c>
      <c r="BY410" s="4">
        <v>4</v>
      </c>
      <c r="BZ410" s="4">
        <v>3</v>
      </c>
      <c r="CA410" s="4">
        <v>4</v>
      </c>
      <c r="CB410" s="4">
        <v>5</v>
      </c>
    </row>
    <row r="411" spans="1:80" ht="14" x14ac:dyDescent="0.15">
      <c r="A411" s="20" t="str">
        <f t="shared" si="6"/>
        <v>Anthro3SA[SQ001]</v>
      </c>
      <c r="B411" s="4" t="s">
        <v>1240</v>
      </c>
      <c r="C411" s="4">
        <v>3</v>
      </c>
      <c r="D411" s="4">
        <v>1</v>
      </c>
      <c r="E411" s="4">
        <v>3</v>
      </c>
      <c r="F411" s="4">
        <v>4</v>
      </c>
      <c r="G411" s="4">
        <v>3</v>
      </c>
      <c r="H411" s="4">
        <v>1</v>
      </c>
      <c r="I411" s="4">
        <v>4</v>
      </c>
      <c r="J411" s="4">
        <v>1</v>
      </c>
      <c r="K411" s="4">
        <v>4</v>
      </c>
      <c r="L411" s="4">
        <v>3</v>
      </c>
      <c r="M411" s="4">
        <v>3</v>
      </c>
      <c r="N411" s="4">
        <v>2</v>
      </c>
      <c r="O411" s="4">
        <v>3</v>
      </c>
      <c r="P411" s="4">
        <v>3</v>
      </c>
      <c r="Q411" s="4">
        <v>2</v>
      </c>
      <c r="R411" s="4">
        <v>3</v>
      </c>
      <c r="S411" s="4">
        <v>4</v>
      </c>
      <c r="T411" s="4">
        <v>2</v>
      </c>
      <c r="U411" s="4">
        <v>4</v>
      </c>
      <c r="V411" s="4">
        <v>3</v>
      </c>
      <c r="W411" s="4">
        <v>2</v>
      </c>
      <c r="X411" s="4">
        <v>1</v>
      </c>
      <c r="Y411" s="4">
        <v>2</v>
      </c>
      <c r="Z411" s="4">
        <v>1</v>
      </c>
      <c r="AA411" s="4">
        <v>3</v>
      </c>
      <c r="AB411" s="4">
        <v>2</v>
      </c>
      <c r="AC411" s="4">
        <v>5</v>
      </c>
      <c r="AD411" s="4">
        <v>1</v>
      </c>
      <c r="AE411" s="4">
        <v>1</v>
      </c>
      <c r="AF411" s="4">
        <v>3</v>
      </c>
      <c r="AG411" s="4">
        <v>2</v>
      </c>
      <c r="AH411" s="4">
        <v>4</v>
      </c>
      <c r="AI411" s="4">
        <v>2</v>
      </c>
      <c r="AJ411" s="4">
        <v>2</v>
      </c>
      <c r="AK411" s="4">
        <v>2</v>
      </c>
      <c r="AL411" s="4">
        <v>1</v>
      </c>
      <c r="AM411" s="4">
        <v>4</v>
      </c>
      <c r="AN411" s="4">
        <v>1</v>
      </c>
      <c r="AO411" s="4">
        <v>4</v>
      </c>
      <c r="AP411" s="4">
        <v>3</v>
      </c>
      <c r="AQ411" s="4">
        <v>4</v>
      </c>
      <c r="AR411" s="4">
        <v>5</v>
      </c>
      <c r="AS411" s="4">
        <v>4</v>
      </c>
      <c r="AT411" s="4">
        <v>3</v>
      </c>
      <c r="AU411" s="4">
        <v>5</v>
      </c>
      <c r="AV411" s="4">
        <v>3</v>
      </c>
      <c r="AW411" s="4">
        <v>5</v>
      </c>
      <c r="AX411" s="4">
        <v>3</v>
      </c>
      <c r="AY411" s="4">
        <v>3</v>
      </c>
      <c r="AZ411" s="4">
        <v>1</v>
      </c>
      <c r="BA411" s="4">
        <v>5</v>
      </c>
      <c r="BB411" s="4">
        <v>1</v>
      </c>
      <c r="BC411" s="4">
        <v>5</v>
      </c>
      <c r="BD411" s="4">
        <v>3</v>
      </c>
      <c r="BE411" s="4">
        <v>4</v>
      </c>
      <c r="BF411" s="4">
        <v>4</v>
      </c>
      <c r="BG411" s="4">
        <v>4</v>
      </c>
      <c r="BH411" s="4">
        <v>2</v>
      </c>
      <c r="BI411" s="4">
        <v>1</v>
      </c>
      <c r="BJ411" s="4">
        <v>2</v>
      </c>
      <c r="BK411" s="4">
        <v>4</v>
      </c>
      <c r="BL411" s="4">
        <v>2</v>
      </c>
      <c r="BM411" s="4">
        <v>3</v>
      </c>
      <c r="BN411" s="4">
        <v>3</v>
      </c>
      <c r="BO411" s="4">
        <v>2</v>
      </c>
      <c r="BP411" s="4">
        <v>2</v>
      </c>
      <c r="BQ411" s="4">
        <v>2</v>
      </c>
      <c r="BR411" s="4">
        <v>1</v>
      </c>
      <c r="BS411" s="4">
        <v>2</v>
      </c>
      <c r="BT411" s="4">
        <v>3</v>
      </c>
      <c r="BU411" s="4">
        <v>3</v>
      </c>
      <c r="BV411" s="4">
        <v>4</v>
      </c>
      <c r="BW411" s="4">
        <v>3</v>
      </c>
      <c r="BX411" s="4">
        <v>3</v>
      </c>
      <c r="BY411" s="4">
        <v>4</v>
      </c>
      <c r="BZ411" s="4">
        <v>1</v>
      </c>
      <c r="CA411" s="4">
        <v>3</v>
      </c>
      <c r="CB411" s="4">
        <v>3</v>
      </c>
    </row>
    <row r="412" spans="1:80" ht="14" x14ac:dyDescent="0.15">
      <c r="A412" s="20" t="str">
        <f t="shared" si="6"/>
        <v>Anthro3SA[SQ002]</v>
      </c>
      <c r="B412" s="4" t="s">
        <v>1241</v>
      </c>
      <c r="C412" s="4">
        <v>3</v>
      </c>
      <c r="D412" s="4">
        <v>2</v>
      </c>
      <c r="E412" s="4">
        <v>2</v>
      </c>
      <c r="F412" s="4">
        <v>3</v>
      </c>
      <c r="G412" s="4">
        <v>3</v>
      </c>
      <c r="H412" s="4">
        <v>1</v>
      </c>
      <c r="I412" s="4">
        <v>4</v>
      </c>
      <c r="J412" s="4">
        <v>1</v>
      </c>
      <c r="K412" s="4">
        <v>4</v>
      </c>
      <c r="L412" s="4">
        <v>3</v>
      </c>
      <c r="M412" s="4">
        <v>4</v>
      </c>
      <c r="N412" s="4">
        <v>2</v>
      </c>
      <c r="O412" s="4">
        <v>3</v>
      </c>
      <c r="P412" s="4">
        <v>3</v>
      </c>
      <c r="Q412" s="4">
        <v>1</v>
      </c>
      <c r="R412" s="4">
        <v>1</v>
      </c>
      <c r="S412" s="4">
        <v>5</v>
      </c>
      <c r="T412" s="4">
        <v>3</v>
      </c>
      <c r="U412" s="4">
        <v>4</v>
      </c>
      <c r="V412" s="4">
        <v>4</v>
      </c>
      <c r="W412" s="4">
        <v>3</v>
      </c>
      <c r="X412" s="4">
        <v>1</v>
      </c>
      <c r="Y412" s="4">
        <v>4</v>
      </c>
      <c r="Z412" s="4">
        <v>1</v>
      </c>
      <c r="AA412" s="4">
        <v>3</v>
      </c>
      <c r="AB412" s="4">
        <v>2</v>
      </c>
      <c r="AC412" s="4">
        <v>3</v>
      </c>
      <c r="AD412" s="4">
        <v>2</v>
      </c>
      <c r="AE412" s="4">
        <v>1</v>
      </c>
      <c r="AF412" s="4">
        <v>4</v>
      </c>
      <c r="AG412" s="4">
        <v>4</v>
      </c>
      <c r="AH412" s="4">
        <v>3</v>
      </c>
      <c r="AI412" s="4">
        <v>2</v>
      </c>
      <c r="AJ412" s="4">
        <v>4</v>
      </c>
      <c r="AK412" s="4">
        <v>4</v>
      </c>
      <c r="AL412" s="4">
        <v>1</v>
      </c>
      <c r="AM412" s="4">
        <v>1</v>
      </c>
      <c r="AN412" s="4">
        <v>2</v>
      </c>
      <c r="AO412" s="4">
        <v>4</v>
      </c>
      <c r="AP412" s="4">
        <v>4</v>
      </c>
      <c r="AQ412" s="4">
        <v>3</v>
      </c>
      <c r="AR412" s="4">
        <v>4</v>
      </c>
      <c r="AS412" s="4">
        <v>3</v>
      </c>
      <c r="AT412" s="4">
        <v>1</v>
      </c>
      <c r="AU412" s="4">
        <v>1</v>
      </c>
      <c r="AV412" s="4">
        <v>3</v>
      </c>
      <c r="AW412" s="4">
        <v>4</v>
      </c>
      <c r="AX412" s="4">
        <v>3</v>
      </c>
      <c r="AY412" s="4">
        <v>3</v>
      </c>
      <c r="AZ412" s="4">
        <v>2</v>
      </c>
      <c r="BA412" s="4">
        <v>5</v>
      </c>
      <c r="BB412" s="4">
        <v>2</v>
      </c>
      <c r="BC412" s="4">
        <v>5</v>
      </c>
      <c r="BD412" s="4">
        <v>3</v>
      </c>
      <c r="BE412" s="4">
        <v>4</v>
      </c>
      <c r="BF412" s="4">
        <v>4</v>
      </c>
      <c r="BG412" s="4">
        <v>3</v>
      </c>
      <c r="BH412" s="4">
        <v>3</v>
      </c>
      <c r="BI412" s="4">
        <v>2</v>
      </c>
      <c r="BJ412" s="4">
        <v>2</v>
      </c>
      <c r="BK412" s="4">
        <v>4</v>
      </c>
      <c r="BL412" s="4">
        <v>1</v>
      </c>
      <c r="BM412" s="4">
        <v>3</v>
      </c>
      <c r="BN412" s="4">
        <v>3</v>
      </c>
      <c r="BO412" s="4">
        <v>2</v>
      </c>
      <c r="BP412" s="4">
        <v>1</v>
      </c>
      <c r="BQ412" s="4">
        <v>3</v>
      </c>
      <c r="BR412" s="4">
        <v>1</v>
      </c>
      <c r="BS412" s="4">
        <v>4</v>
      </c>
      <c r="BT412" s="4">
        <v>4</v>
      </c>
      <c r="BU412" s="4">
        <v>2</v>
      </c>
      <c r="BV412" s="4">
        <v>4</v>
      </c>
      <c r="BW412" s="4">
        <v>1</v>
      </c>
      <c r="BX412" s="4">
        <v>1</v>
      </c>
      <c r="BY412" s="4">
        <v>4</v>
      </c>
      <c r="BZ412" s="4">
        <v>1</v>
      </c>
      <c r="CA412" s="4">
        <v>2</v>
      </c>
      <c r="CB412" s="4">
        <v>3</v>
      </c>
    </row>
    <row r="413" spans="1:80" ht="14" x14ac:dyDescent="0.15">
      <c r="A413" s="20" t="str">
        <f t="shared" si="6"/>
        <v>Anthro3SA[SQ003]</v>
      </c>
      <c r="B413" s="4" t="s">
        <v>1242</v>
      </c>
      <c r="C413" s="4">
        <v>2</v>
      </c>
      <c r="D413" s="4">
        <v>3</v>
      </c>
      <c r="E413" s="4">
        <v>3</v>
      </c>
      <c r="F413" s="4">
        <v>5</v>
      </c>
      <c r="G413" s="4">
        <v>3</v>
      </c>
      <c r="H413" s="4">
        <v>3</v>
      </c>
      <c r="I413" s="4">
        <v>4</v>
      </c>
      <c r="J413" s="4">
        <v>1</v>
      </c>
      <c r="K413" s="4">
        <v>3</v>
      </c>
      <c r="L413" s="4">
        <v>3</v>
      </c>
      <c r="M413" s="4">
        <v>4</v>
      </c>
      <c r="N413" s="4">
        <v>4</v>
      </c>
      <c r="O413" s="4">
        <v>3</v>
      </c>
      <c r="P413" s="4">
        <v>5</v>
      </c>
      <c r="Q413" s="4">
        <v>4</v>
      </c>
      <c r="R413" s="4">
        <v>1</v>
      </c>
      <c r="S413" s="4">
        <v>5</v>
      </c>
      <c r="T413" s="4">
        <v>3</v>
      </c>
      <c r="U413" s="4">
        <v>4</v>
      </c>
      <c r="V413" s="4">
        <v>3</v>
      </c>
      <c r="W413" s="4">
        <v>3</v>
      </c>
      <c r="X413" s="4">
        <v>1</v>
      </c>
      <c r="Y413" s="4">
        <v>4</v>
      </c>
      <c r="Z413" s="4">
        <v>2</v>
      </c>
      <c r="AA413" s="4">
        <v>3</v>
      </c>
      <c r="AB413" s="4">
        <v>3</v>
      </c>
      <c r="AC413" s="4">
        <v>3</v>
      </c>
      <c r="AD413" s="4">
        <v>4</v>
      </c>
      <c r="AE413" s="4">
        <v>4</v>
      </c>
      <c r="AF413" s="4">
        <v>4</v>
      </c>
      <c r="AG413" s="4">
        <v>5</v>
      </c>
      <c r="AH413" s="4">
        <v>4</v>
      </c>
      <c r="AI413" s="4">
        <v>3</v>
      </c>
      <c r="AJ413" s="4">
        <v>4</v>
      </c>
      <c r="AK413" s="4">
        <v>4</v>
      </c>
      <c r="AL413" s="4">
        <v>4</v>
      </c>
      <c r="AM413" s="4">
        <v>2</v>
      </c>
      <c r="AN413" s="4">
        <v>3</v>
      </c>
      <c r="AO413" s="4">
        <v>4</v>
      </c>
      <c r="AP413" s="4">
        <v>5</v>
      </c>
      <c r="AQ413" s="4">
        <v>3</v>
      </c>
      <c r="AR413" s="4">
        <v>5</v>
      </c>
      <c r="AS413" s="4">
        <v>4</v>
      </c>
      <c r="AT413" s="4">
        <v>4</v>
      </c>
      <c r="AU413" s="4">
        <v>1</v>
      </c>
      <c r="AV413" s="4">
        <v>4</v>
      </c>
      <c r="AW413" s="4">
        <v>5</v>
      </c>
      <c r="AX413" s="4">
        <v>3</v>
      </c>
      <c r="AY413" s="4">
        <v>4</v>
      </c>
      <c r="AZ413" s="4">
        <v>4</v>
      </c>
      <c r="BA413" s="4">
        <v>5</v>
      </c>
      <c r="BB413" s="4">
        <v>3</v>
      </c>
      <c r="BC413" s="4">
        <v>5</v>
      </c>
      <c r="BD413" s="4">
        <v>3</v>
      </c>
      <c r="BE413" s="4">
        <v>4</v>
      </c>
      <c r="BF413" s="4">
        <v>4</v>
      </c>
      <c r="BG413" s="4">
        <v>2</v>
      </c>
      <c r="BH413" s="4">
        <v>4</v>
      </c>
      <c r="BI413" s="4">
        <v>5</v>
      </c>
      <c r="BJ413" s="4">
        <v>3</v>
      </c>
      <c r="BK413" s="4">
        <v>4</v>
      </c>
      <c r="BL413" s="4">
        <v>3</v>
      </c>
      <c r="BM413" s="4">
        <v>4</v>
      </c>
      <c r="BN413" s="4">
        <v>3</v>
      </c>
      <c r="BO413" s="4">
        <v>3</v>
      </c>
      <c r="BP413" s="4">
        <v>4</v>
      </c>
      <c r="BQ413" s="4">
        <v>5</v>
      </c>
      <c r="BR413" s="4">
        <v>1</v>
      </c>
      <c r="BS413" s="4">
        <v>4</v>
      </c>
      <c r="BT413" s="4">
        <v>4</v>
      </c>
      <c r="BU413" s="4">
        <v>2</v>
      </c>
      <c r="BV413" s="4">
        <v>4</v>
      </c>
      <c r="BW413" s="4">
        <v>1</v>
      </c>
      <c r="BX413" s="4">
        <v>2</v>
      </c>
      <c r="BY413" s="4">
        <v>4</v>
      </c>
      <c r="BZ413" s="4">
        <v>1</v>
      </c>
      <c r="CA413" s="4">
        <v>3</v>
      </c>
      <c r="CB413" s="4">
        <v>3</v>
      </c>
    </row>
    <row r="414" spans="1:80" ht="14" x14ac:dyDescent="0.15">
      <c r="A414" s="20" t="str">
        <f t="shared" si="6"/>
        <v>Anthro3SA[SQ004]</v>
      </c>
      <c r="B414" s="4" t="s">
        <v>1243</v>
      </c>
      <c r="C414" s="4">
        <v>3</v>
      </c>
      <c r="D414" s="4">
        <v>3</v>
      </c>
      <c r="E414" s="4">
        <v>2</v>
      </c>
      <c r="F414" s="4">
        <v>5</v>
      </c>
      <c r="G414" s="4">
        <v>3</v>
      </c>
      <c r="H414" s="4">
        <v>1</v>
      </c>
      <c r="I414" s="4">
        <v>4</v>
      </c>
      <c r="J414" s="4">
        <v>1</v>
      </c>
      <c r="K414" s="4">
        <v>3</v>
      </c>
      <c r="L414" s="4">
        <v>4</v>
      </c>
      <c r="M414" s="4">
        <v>4</v>
      </c>
      <c r="N414" s="4">
        <v>3</v>
      </c>
      <c r="O414" s="4">
        <v>3</v>
      </c>
      <c r="P414" s="4">
        <v>4</v>
      </c>
      <c r="Q414" s="4">
        <v>3</v>
      </c>
      <c r="R414" s="4">
        <v>4</v>
      </c>
      <c r="S414" s="4">
        <v>4</v>
      </c>
      <c r="T414" s="4">
        <v>3</v>
      </c>
      <c r="U414" s="4">
        <v>3</v>
      </c>
      <c r="V414" s="4">
        <v>3</v>
      </c>
      <c r="W414" s="4">
        <v>3</v>
      </c>
      <c r="X414" s="4">
        <v>1</v>
      </c>
      <c r="Y414" s="4">
        <v>4</v>
      </c>
      <c r="Z414" s="4">
        <v>4</v>
      </c>
      <c r="AA414" s="4">
        <v>3</v>
      </c>
      <c r="AB414" s="4">
        <v>4</v>
      </c>
      <c r="AC414" s="4">
        <v>3</v>
      </c>
      <c r="AD414" s="4">
        <v>3</v>
      </c>
      <c r="AE414" s="4">
        <v>3</v>
      </c>
      <c r="AF414" s="4">
        <v>2</v>
      </c>
      <c r="AG414" s="4">
        <v>5</v>
      </c>
      <c r="AH414" s="4">
        <v>3</v>
      </c>
      <c r="AI414" s="4">
        <v>2</v>
      </c>
      <c r="AJ414" s="4">
        <v>2</v>
      </c>
      <c r="AK414" s="4">
        <v>2</v>
      </c>
      <c r="AL414" s="4">
        <v>2</v>
      </c>
      <c r="AM414" s="4">
        <v>2</v>
      </c>
      <c r="AN414" s="4">
        <v>4</v>
      </c>
      <c r="AO414" s="4">
        <v>4</v>
      </c>
      <c r="AP414" s="4">
        <v>4</v>
      </c>
      <c r="AQ414" s="4">
        <v>3</v>
      </c>
      <c r="AR414" s="4">
        <v>3</v>
      </c>
      <c r="AS414" s="4">
        <v>3</v>
      </c>
      <c r="AT414" s="4">
        <v>4</v>
      </c>
      <c r="AU414" s="4">
        <v>1</v>
      </c>
      <c r="AV414" s="4">
        <v>3</v>
      </c>
      <c r="AW414" s="4">
        <v>4</v>
      </c>
      <c r="AX414" s="4">
        <v>4</v>
      </c>
      <c r="AY414" s="4">
        <v>3</v>
      </c>
      <c r="AZ414" s="4">
        <v>2</v>
      </c>
      <c r="BA414" s="4">
        <v>5</v>
      </c>
      <c r="BB414" s="4">
        <v>3</v>
      </c>
      <c r="BC414" s="4">
        <v>5</v>
      </c>
      <c r="BD414" s="4">
        <v>3</v>
      </c>
      <c r="BE414" s="4">
        <v>3</v>
      </c>
      <c r="BF414" s="4">
        <v>4</v>
      </c>
      <c r="BG414" s="4">
        <v>1</v>
      </c>
      <c r="BH414" s="4">
        <v>3</v>
      </c>
      <c r="BI414" s="4">
        <v>3</v>
      </c>
      <c r="BJ414" s="4">
        <v>2</v>
      </c>
      <c r="BK414" s="4">
        <v>2</v>
      </c>
      <c r="BL414" s="4">
        <v>3</v>
      </c>
      <c r="BM414" s="4">
        <v>4</v>
      </c>
      <c r="BN414" s="4">
        <v>3</v>
      </c>
      <c r="BO414" s="4">
        <v>2</v>
      </c>
      <c r="BP414" s="4">
        <v>3</v>
      </c>
      <c r="BQ414" s="4">
        <v>4</v>
      </c>
      <c r="BR414" s="4">
        <v>1</v>
      </c>
      <c r="BS414" s="4">
        <v>4</v>
      </c>
      <c r="BT414" s="4">
        <v>4</v>
      </c>
      <c r="BU414" s="4">
        <v>2</v>
      </c>
      <c r="BV414" s="4">
        <v>4</v>
      </c>
      <c r="BW414" s="4">
        <v>2</v>
      </c>
      <c r="BX414" s="4">
        <v>1</v>
      </c>
      <c r="BY414" s="4">
        <v>3</v>
      </c>
      <c r="BZ414" s="4">
        <v>1</v>
      </c>
      <c r="CA414" s="4">
        <v>3</v>
      </c>
      <c r="CB414" s="4">
        <v>3</v>
      </c>
    </row>
    <row r="415" spans="1:80" ht="14" x14ac:dyDescent="0.15">
      <c r="A415" s="20" t="str">
        <f t="shared" si="6"/>
        <v>Anthro3SA[SQ005]</v>
      </c>
      <c r="B415" s="4" t="s">
        <v>1244</v>
      </c>
      <c r="C415" s="4">
        <v>3</v>
      </c>
      <c r="D415" s="4">
        <v>3</v>
      </c>
      <c r="E415" s="4">
        <v>4</v>
      </c>
      <c r="F415" s="4">
        <v>4</v>
      </c>
      <c r="G415" s="4">
        <v>3</v>
      </c>
      <c r="H415" s="4">
        <v>1</v>
      </c>
      <c r="I415" s="4">
        <v>4</v>
      </c>
      <c r="J415" s="4">
        <v>1</v>
      </c>
      <c r="K415" s="4">
        <v>3</v>
      </c>
      <c r="L415" s="4">
        <v>4</v>
      </c>
      <c r="M415" s="4">
        <v>4</v>
      </c>
      <c r="N415" s="4">
        <v>3</v>
      </c>
      <c r="O415" s="4">
        <v>3</v>
      </c>
      <c r="P415" s="4">
        <v>4</v>
      </c>
      <c r="Q415" s="4">
        <v>2</v>
      </c>
      <c r="R415" s="4">
        <v>1</v>
      </c>
      <c r="S415" s="4">
        <v>5</v>
      </c>
      <c r="T415" s="4">
        <v>3</v>
      </c>
      <c r="U415" s="4">
        <v>4</v>
      </c>
      <c r="V415" s="4">
        <v>4</v>
      </c>
      <c r="W415" s="4">
        <v>3</v>
      </c>
      <c r="X415" s="4">
        <v>1</v>
      </c>
      <c r="Y415" s="4">
        <v>4</v>
      </c>
      <c r="Z415" s="4">
        <v>2</v>
      </c>
      <c r="AA415" s="4">
        <v>3</v>
      </c>
      <c r="AB415" s="4">
        <v>3</v>
      </c>
      <c r="AC415" s="4">
        <v>4</v>
      </c>
      <c r="AD415" s="4">
        <v>3</v>
      </c>
      <c r="AE415" s="4">
        <v>5</v>
      </c>
      <c r="AF415" s="4">
        <v>3</v>
      </c>
      <c r="AG415" s="4">
        <v>4</v>
      </c>
      <c r="AH415" s="4">
        <v>3</v>
      </c>
      <c r="AI415" s="4">
        <v>3</v>
      </c>
      <c r="AJ415" s="4">
        <v>4</v>
      </c>
      <c r="AK415" s="4">
        <v>3</v>
      </c>
      <c r="AL415" s="4">
        <v>2</v>
      </c>
      <c r="AM415" s="4">
        <v>1</v>
      </c>
      <c r="AN415" s="4">
        <v>4</v>
      </c>
      <c r="AO415" s="4">
        <v>5</v>
      </c>
      <c r="AP415" s="4">
        <v>4</v>
      </c>
      <c r="AQ415" s="4">
        <v>4</v>
      </c>
      <c r="AR415" s="4">
        <v>4</v>
      </c>
      <c r="AS415" s="4">
        <v>3</v>
      </c>
      <c r="AT415" s="4">
        <v>1</v>
      </c>
      <c r="AU415" s="4">
        <v>1</v>
      </c>
      <c r="AV415" s="4">
        <v>2</v>
      </c>
      <c r="AW415" s="4">
        <v>4</v>
      </c>
      <c r="AX415" s="4">
        <v>3</v>
      </c>
      <c r="AY415" s="4">
        <v>3</v>
      </c>
      <c r="AZ415" s="4">
        <v>3</v>
      </c>
      <c r="BA415" s="4">
        <v>5</v>
      </c>
      <c r="BB415" s="4">
        <v>3</v>
      </c>
      <c r="BC415" s="4">
        <v>5</v>
      </c>
      <c r="BD415" s="4">
        <v>3</v>
      </c>
      <c r="BE415" s="4">
        <v>3</v>
      </c>
      <c r="BF415" s="4">
        <v>4</v>
      </c>
      <c r="BG415" s="4">
        <v>4</v>
      </c>
      <c r="BH415" s="4">
        <v>3</v>
      </c>
      <c r="BI415" s="4">
        <v>3</v>
      </c>
      <c r="BJ415" s="4">
        <v>2</v>
      </c>
      <c r="BK415" s="4">
        <v>3</v>
      </c>
      <c r="BL415" s="4">
        <v>3</v>
      </c>
      <c r="BM415" s="4">
        <v>4</v>
      </c>
      <c r="BN415" s="4">
        <v>3</v>
      </c>
      <c r="BO415" s="4">
        <v>2</v>
      </c>
      <c r="BP415" s="4">
        <v>2</v>
      </c>
      <c r="BQ415" s="4">
        <v>4</v>
      </c>
      <c r="BR415" s="4">
        <v>1</v>
      </c>
      <c r="BS415" s="4">
        <v>4</v>
      </c>
      <c r="BT415" s="4">
        <v>4</v>
      </c>
      <c r="BU415" s="4">
        <v>4</v>
      </c>
      <c r="BV415" s="4">
        <v>4</v>
      </c>
      <c r="BW415" s="4">
        <v>3</v>
      </c>
      <c r="BX415" s="4">
        <v>1</v>
      </c>
      <c r="BY415" s="4">
        <v>5</v>
      </c>
      <c r="BZ415" s="4">
        <v>1</v>
      </c>
      <c r="CA415" s="4">
        <v>3</v>
      </c>
      <c r="CB415" s="4">
        <v>3</v>
      </c>
    </row>
    <row r="416" spans="1:80" ht="14" x14ac:dyDescent="0.15">
      <c r="A416" s="20" t="str">
        <f t="shared" si="6"/>
        <v>Anthro5SA[SQ001]</v>
      </c>
      <c r="B416" s="4" t="s">
        <v>1245</v>
      </c>
      <c r="C416" s="4">
        <v>3</v>
      </c>
      <c r="D416" s="4">
        <v>5</v>
      </c>
      <c r="E416" s="4">
        <v>3</v>
      </c>
      <c r="F416" s="4">
        <v>3</v>
      </c>
      <c r="G416" s="4">
        <v>3</v>
      </c>
      <c r="H416" s="4">
        <v>3</v>
      </c>
      <c r="I416" s="4">
        <v>4</v>
      </c>
      <c r="J416" s="4">
        <v>3</v>
      </c>
      <c r="K416" s="4">
        <v>4</v>
      </c>
      <c r="L416" s="4">
        <v>4</v>
      </c>
      <c r="M416" s="4">
        <v>3</v>
      </c>
      <c r="N416" s="4">
        <v>3</v>
      </c>
      <c r="O416" s="4">
        <v>4</v>
      </c>
      <c r="P416" s="4">
        <v>3</v>
      </c>
      <c r="Q416" s="4">
        <v>3</v>
      </c>
      <c r="R416" s="4">
        <v>1</v>
      </c>
      <c r="S416" s="4">
        <v>5</v>
      </c>
      <c r="T416" s="4">
        <v>3</v>
      </c>
      <c r="U416" s="4">
        <v>4</v>
      </c>
      <c r="V416" s="4">
        <v>4</v>
      </c>
      <c r="W416" s="4">
        <v>3</v>
      </c>
      <c r="X416" s="4">
        <v>2</v>
      </c>
      <c r="Y416" s="4">
        <v>4</v>
      </c>
      <c r="Z416" s="4">
        <v>2</v>
      </c>
      <c r="AA416" s="4">
        <v>3</v>
      </c>
      <c r="AB416" s="4">
        <v>4</v>
      </c>
      <c r="AC416" s="4">
        <v>3</v>
      </c>
      <c r="AD416" s="4">
        <v>4</v>
      </c>
      <c r="AE416" s="4">
        <v>4</v>
      </c>
      <c r="AF416" s="4">
        <v>4</v>
      </c>
      <c r="AG416" s="4">
        <v>4</v>
      </c>
      <c r="AH416" s="4">
        <v>3</v>
      </c>
      <c r="AI416" s="4">
        <v>3</v>
      </c>
      <c r="AJ416" s="4">
        <v>4</v>
      </c>
      <c r="AK416" s="4">
        <v>4</v>
      </c>
      <c r="AL416" s="4">
        <v>4</v>
      </c>
      <c r="AM416" s="4">
        <v>2</v>
      </c>
      <c r="AN416" s="4">
        <v>4</v>
      </c>
      <c r="AO416" s="4">
        <v>3</v>
      </c>
      <c r="AP416" s="4">
        <v>5</v>
      </c>
      <c r="AQ416" s="4">
        <v>4</v>
      </c>
      <c r="AR416" s="4">
        <v>3</v>
      </c>
      <c r="AS416" s="4">
        <v>3</v>
      </c>
      <c r="AT416" s="4">
        <v>3</v>
      </c>
      <c r="AU416" s="4">
        <v>1</v>
      </c>
      <c r="AV416" s="4">
        <v>4</v>
      </c>
      <c r="AW416" s="4">
        <v>4</v>
      </c>
      <c r="AX416" s="4">
        <v>3</v>
      </c>
      <c r="AY416" s="4">
        <v>3</v>
      </c>
      <c r="AZ416" s="4">
        <v>4</v>
      </c>
      <c r="BA416" s="4">
        <v>4</v>
      </c>
      <c r="BB416" s="4">
        <v>4</v>
      </c>
      <c r="BC416" s="4">
        <v>3</v>
      </c>
      <c r="BD416" s="4">
        <v>3</v>
      </c>
      <c r="BE416" s="4">
        <v>3</v>
      </c>
      <c r="BF416" s="4">
        <v>4</v>
      </c>
      <c r="BG416" s="4">
        <v>3</v>
      </c>
      <c r="BH416" s="4">
        <v>4</v>
      </c>
      <c r="BI416" s="4">
        <v>5</v>
      </c>
      <c r="BJ416" s="4">
        <v>3</v>
      </c>
      <c r="BK416" s="4">
        <v>2</v>
      </c>
      <c r="BL416" s="4">
        <v>3</v>
      </c>
      <c r="BM416" s="4">
        <v>4</v>
      </c>
      <c r="BN416" s="4">
        <v>3</v>
      </c>
      <c r="BO416" s="4">
        <v>4</v>
      </c>
      <c r="BP416" s="4">
        <v>4</v>
      </c>
      <c r="BQ416" s="4">
        <v>4</v>
      </c>
      <c r="BR416" s="4">
        <v>3</v>
      </c>
      <c r="BS416" s="4">
        <v>4</v>
      </c>
      <c r="BT416" s="4">
        <v>4</v>
      </c>
      <c r="BU416" s="4">
        <v>4</v>
      </c>
      <c r="BV416" s="4">
        <v>4</v>
      </c>
      <c r="BW416" s="4">
        <v>4</v>
      </c>
      <c r="BX416" s="4">
        <v>3</v>
      </c>
      <c r="BY416" s="4">
        <v>4</v>
      </c>
      <c r="BZ416" s="4">
        <v>4</v>
      </c>
      <c r="CA416" s="4">
        <v>3</v>
      </c>
      <c r="CB416" s="4">
        <v>3</v>
      </c>
    </row>
    <row r="417" spans="1:80" ht="14" x14ac:dyDescent="0.15">
      <c r="A417" s="20" t="str">
        <f t="shared" si="6"/>
        <v>Anthro5SA[SQ002]</v>
      </c>
      <c r="B417" s="4" t="s">
        <v>1246</v>
      </c>
      <c r="C417" s="4">
        <v>3</v>
      </c>
      <c r="D417" s="4">
        <v>5</v>
      </c>
      <c r="E417" s="4">
        <v>4</v>
      </c>
      <c r="F417" s="4">
        <v>4</v>
      </c>
      <c r="G417" s="4">
        <v>3</v>
      </c>
      <c r="H417" s="4">
        <v>3</v>
      </c>
      <c r="I417" s="4">
        <v>4</v>
      </c>
      <c r="J417" s="4">
        <v>3</v>
      </c>
      <c r="K417" s="4">
        <v>4</v>
      </c>
      <c r="L417" s="4">
        <v>4</v>
      </c>
      <c r="M417" s="4">
        <v>4</v>
      </c>
      <c r="N417" s="4">
        <v>5</v>
      </c>
      <c r="O417" s="4">
        <v>4</v>
      </c>
      <c r="P417" s="4">
        <v>4</v>
      </c>
      <c r="Q417" s="4">
        <v>3</v>
      </c>
      <c r="R417" s="4">
        <v>1</v>
      </c>
      <c r="S417" s="4">
        <v>4</v>
      </c>
      <c r="T417" s="4">
        <v>4</v>
      </c>
      <c r="U417" s="4">
        <v>4</v>
      </c>
      <c r="V417" s="4">
        <v>4</v>
      </c>
      <c r="W417" s="4">
        <v>4</v>
      </c>
      <c r="X417" s="4">
        <v>3</v>
      </c>
      <c r="Y417" s="4">
        <v>4</v>
      </c>
      <c r="Z417" s="4">
        <v>3</v>
      </c>
      <c r="AA417" s="4">
        <v>3</v>
      </c>
      <c r="AB417" s="4">
        <v>4</v>
      </c>
      <c r="AC417" s="4">
        <v>3</v>
      </c>
      <c r="AD417" s="4">
        <v>4</v>
      </c>
      <c r="AE417" s="4">
        <v>5</v>
      </c>
      <c r="AF417" s="4">
        <v>4</v>
      </c>
      <c r="AG417" s="4">
        <v>4</v>
      </c>
      <c r="AH417" s="4">
        <v>4</v>
      </c>
      <c r="AI417" s="4">
        <v>3</v>
      </c>
      <c r="AJ417" s="4">
        <v>4</v>
      </c>
      <c r="AK417" s="4">
        <v>5</v>
      </c>
      <c r="AL417" s="4">
        <v>4</v>
      </c>
      <c r="AM417" s="4">
        <v>1</v>
      </c>
      <c r="AN417" s="4">
        <v>4</v>
      </c>
      <c r="AO417" s="4">
        <v>4</v>
      </c>
      <c r="AP417" s="4">
        <v>5</v>
      </c>
      <c r="AQ417" s="4">
        <v>4</v>
      </c>
      <c r="AR417" s="4">
        <v>4</v>
      </c>
      <c r="AS417" s="4">
        <v>3</v>
      </c>
      <c r="AT417" s="4">
        <v>3</v>
      </c>
      <c r="AU417" s="4">
        <v>1</v>
      </c>
      <c r="AV417" s="4">
        <v>4</v>
      </c>
      <c r="AW417" s="4">
        <v>4</v>
      </c>
      <c r="AX417" s="4">
        <v>3</v>
      </c>
      <c r="AY417" s="4">
        <v>4</v>
      </c>
      <c r="AZ417" s="4">
        <v>3</v>
      </c>
      <c r="BA417" s="4">
        <v>5</v>
      </c>
      <c r="BB417" s="4">
        <v>4</v>
      </c>
      <c r="BC417" s="4">
        <v>4</v>
      </c>
      <c r="BD417" s="4">
        <v>3</v>
      </c>
      <c r="BE417" s="4">
        <v>4</v>
      </c>
      <c r="BF417" s="4">
        <v>4</v>
      </c>
      <c r="BG417" s="4">
        <v>3</v>
      </c>
      <c r="BH417" s="4">
        <v>4</v>
      </c>
      <c r="BI417" s="4">
        <v>4</v>
      </c>
      <c r="BJ417" s="4">
        <v>4</v>
      </c>
      <c r="BK417" s="4">
        <v>2</v>
      </c>
      <c r="BL417" s="4">
        <v>4</v>
      </c>
      <c r="BM417" s="4">
        <v>4</v>
      </c>
      <c r="BN417" s="4">
        <v>3</v>
      </c>
      <c r="BO417" s="4">
        <v>4</v>
      </c>
      <c r="BP417" s="4">
        <v>4</v>
      </c>
      <c r="BQ417" s="4">
        <v>5</v>
      </c>
      <c r="BR417" s="4">
        <v>3</v>
      </c>
      <c r="BS417" s="4">
        <v>4</v>
      </c>
      <c r="BT417" s="4">
        <v>4</v>
      </c>
      <c r="BU417" s="4">
        <v>4</v>
      </c>
      <c r="BV417" s="4">
        <v>4</v>
      </c>
      <c r="BW417" s="4">
        <v>4</v>
      </c>
      <c r="BX417" s="4">
        <v>3</v>
      </c>
      <c r="BY417" s="4">
        <v>3</v>
      </c>
      <c r="BZ417" s="4">
        <v>2</v>
      </c>
      <c r="CA417" s="4">
        <v>4</v>
      </c>
      <c r="CB417" s="4">
        <v>3</v>
      </c>
    </row>
    <row r="418" spans="1:80" ht="14" x14ac:dyDescent="0.15">
      <c r="A418" s="20" t="str">
        <f t="shared" si="6"/>
        <v>Anthro5SA[SQ003]</v>
      </c>
      <c r="B418" s="4" t="s">
        <v>1247</v>
      </c>
      <c r="C418" s="4">
        <v>3</v>
      </c>
      <c r="D418" s="4">
        <v>5</v>
      </c>
      <c r="E418" s="4">
        <v>4</v>
      </c>
      <c r="F418" s="4">
        <v>3</v>
      </c>
      <c r="G418" s="4">
        <v>3</v>
      </c>
      <c r="H418" s="4">
        <v>4</v>
      </c>
      <c r="I418" s="4">
        <v>4</v>
      </c>
      <c r="J418" s="4">
        <v>3</v>
      </c>
      <c r="K418" s="4">
        <v>4</v>
      </c>
      <c r="L418" s="4">
        <v>5</v>
      </c>
      <c r="M418" s="4">
        <v>4</v>
      </c>
      <c r="N418" s="4">
        <v>5</v>
      </c>
      <c r="O418" s="4">
        <v>3</v>
      </c>
      <c r="P418" s="4">
        <v>4</v>
      </c>
      <c r="Q418" s="4">
        <v>4</v>
      </c>
      <c r="R418" s="4">
        <v>2</v>
      </c>
      <c r="S418" s="4">
        <v>4</v>
      </c>
      <c r="T418" s="4">
        <v>3</v>
      </c>
      <c r="U418" s="4">
        <v>4</v>
      </c>
      <c r="V418" s="4">
        <v>4</v>
      </c>
      <c r="W418" s="4">
        <v>3</v>
      </c>
      <c r="X418" s="4">
        <v>4</v>
      </c>
      <c r="Y418" s="4">
        <v>4</v>
      </c>
      <c r="Z418" s="4">
        <v>3</v>
      </c>
      <c r="AA418" s="4">
        <v>3</v>
      </c>
      <c r="AB418" s="4">
        <v>4</v>
      </c>
      <c r="AC418" s="4">
        <v>3</v>
      </c>
      <c r="AD418" s="4">
        <v>5</v>
      </c>
      <c r="AE418" s="4">
        <v>4</v>
      </c>
      <c r="AF418" s="4">
        <v>4</v>
      </c>
      <c r="AG418" s="4">
        <v>4</v>
      </c>
      <c r="AH418" s="4">
        <v>3</v>
      </c>
      <c r="AI418" s="4">
        <v>3</v>
      </c>
      <c r="AJ418" s="4">
        <v>3</v>
      </c>
      <c r="AK418" s="4">
        <v>4</v>
      </c>
      <c r="AL418" s="4">
        <v>4</v>
      </c>
      <c r="AM418" s="4">
        <v>2</v>
      </c>
      <c r="AN418" s="4">
        <v>4</v>
      </c>
      <c r="AO418" s="4">
        <v>4</v>
      </c>
      <c r="AP418" s="4">
        <v>5</v>
      </c>
      <c r="AQ418" s="4">
        <v>4</v>
      </c>
      <c r="AR418" s="4">
        <v>3</v>
      </c>
      <c r="AS418" s="4">
        <v>4</v>
      </c>
      <c r="AT418" s="4">
        <v>3</v>
      </c>
      <c r="AU418" s="4">
        <v>2</v>
      </c>
      <c r="AV418" s="4">
        <v>4</v>
      </c>
      <c r="AW418" s="4">
        <v>5</v>
      </c>
      <c r="AX418" s="4">
        <v>4</v>
      </c>
      <c r="AY418" s="4">
        <v>4</v>
      </c>
      <c r="AZ418" s="4">
        <v>4</v>
      </c>
      <c r="BA418" s="4">
        <v>5</v>
      </c>
      <c r="BB418" s="4">
        <v>4</v>
      </c>
      <c r="BC418" s="4">
        <v>4</v>
      </c>
      <c r="BD418" s="4">
        <v>3</v>
      </c>
      <c r="BE418" s="4">
        <v>4</v>
      </c>
      <c r="BF418" s="4">
        <v>4</v>
      </c>
      <c r="BG418" s="4">
        <v>3</v>
      </c>
      <c r="BH418" s="4">
        <v>4</v>
      </c>
      <c r="BI418" s="4">
        <v>4</v>
      </c>
      <c r="BJ418" s="4">
        <v>4</v>
      </c>
      <c r="BK418" s="4">
        <v>4</v>
      </c>
      <c r="BL418" s="4">
        <v>3</v>
      </c>
      <c r="BM418" s="4">
        <v>5</v>
      </c>
      <c r="BN418" s="4">
        <v>3</v>
      </c>
      <c r="BO418" s="4">
        <v>4</v>
      </c>
      <c r="BP418" s="4">
        <v>4</v>
      </c>
      <c r="BQ418" s="4">
        <v>5</v>
      </c>
      <c r="BR418" s="4">
        <v>3</v>
      </c>
      <c r="BS418" s="4">
        <v>4</v>
      </c>
      <c r="BT418" s="4">
        <v>3</v>
      </c>
      <c r="BU418" s="4">
        <v>3</v>
      </c>
      <c r="BV418" s="4">
        <v>4</v>
      </c>
      <c r="BW418" s="4">
        <v>3</v>
      </c>
      <c r="BX418" s="4">
        <v>3</v>
      </c>
      <c r="BY418" s="4">
        <v>3</v>
      </c>
      <c r="BZ418" s="4">
        <v>4</v>
      </c>
      <c r="CA418" s="4">
        <v>4</v>
      </c>
      <c r="CB418" s="4">
        <v>3</v>
      </c>
    </row>
    <row r="419" spans="1:80" ht="14" x14ac:dyDescent="0.15">
      <c r="A419" s="20" t="str">
        <f t="shared" si="6"/>
        <v>Anthro5SA[SQ004]</v>
      </c>
      <c r="B419" s="4" t="s">
        <v>1248</v>
      </c>
      <c r="C419" s="4">
        <v>3</v>
      </c>
      <c r="D419" s="4">
        <v>5</v>
      </c>
      <c r="E419" s="4">
        <v>4</v>
      </c>
      <c r="F419" s="4">
        <v>5</v>
      </c>
      <c r="G419" s="4">
        <v>3</v>
      </c>
      <c r="H419" s="4">
        <v>5</v>
      </c>
      <c r="I419" s="4">
        <v>4</v>
      </c>
      <c r="J419" s="4">
        <v>3</v>
      </c>
      <c r="K419" s="4">
        <v>4</v>
      </c>
      <c r="L419" s="4">
        <v>5</v>
      </c>
      <c r="M419" s="4">
        <v>4</v>
      </c>
      <c r="N419" s="4">
        <v>4</v>
      </c>
      <c r="O419" s="4">
        <v>3</v>
      </c>
      <c r="P419" s="4">
        <v>4</v>
      </c>
      <c r="Q419" s="4">
        <v>4</v>
      </c>
      <c r="R419" s="4">
        <v>4</v>
      </c>
      <c r="S419" s="4">
        <v>4</v>
      </c>
      <c r="T419" s="4">
        <v>4</v>
      </c>
      <c r="U419" s="4">
        <v>4</v>
      </c>
      <c r="V419" s="4">
        <v>4</v>
      </c>
      <c r="W419" s="4">
        <v>4</v>
      </c>
      <c r="X419" s="4">
        <v>3</v>
      </c>
      <c r="Y419" s="4">
        <v>4</v>
      </c>
      <c r="Z419" s="4">
        <v>3</v>
      </c>
      <c r="AA419" s="4">
        <v>3</v>
      </c>
      <c r="AB419" s="4">
        <v>4</v>
      </c>
      <c r="AC419" s="4">
        <v>3</v>
      </c>
      <c r="AD419" s="4">
        <v>4</v>
      </c>
      <c r="AE419" s="4">
        <v>5</v>
      </c>
      <c r="AF419" s="4">
        <v>5</v>
      </c>
      <c r="AG419" s="4">
        <v>5</v>
      </c>
      <c r="AH419" s="4">
        <v>4</v>
      </c>
      <c r="AI419" s="4">
        <v>4</v>
      </c>
      <c r="AJ419" s="4">
        <v>4</v>
      </c>
      <c r="AK419" s="4">
        <v>4</v>
      </c>
      <c r="AL419" s="4">
        <v>5</v>
      </c>
      <c r="AM419" s="4">
        <v>2</v>
      </c>
      <c r="AN419" s="4">
        <v>4</v>
      </c>
      <c r="AO419" s="4">
        <v>4</v>
      </c>
      <c r="AP419" s="4">
        <v>4</v>
      </c>
      <c r="AQ419" s="4">
        <v>3</v>
      </c>
      <c r="AR419" s="4">
        <v>4</v>
      </c>
      <c r="AS419" s="4">
        <v>3</v>
      </c>
      <c r="AT419" s="4">
        <v>4</v>
      </c>
      <c r="AU419" s="4">
        <v>3</v>
      </c>
      <c r="AV419" s="4">
        <v>3</v>
      </c>
      <c r="AW419" s="4">
        <v>3</v>
      </c>
      <c r="AX419" s="4">
        <v>4</v>
      </c>
      <c r="AY419" s="4">
        <v>3</v>
      </c>
      <c r="AZ419" s="4">
        <v>3</v>
      </c>
      <c r="BA419" s="4">
        <v>4</v>
      </c>
      <c r="BB419" s="4">
        <v>4</v>
      </c>
      <c r="BC419" s="4">
        <v>5</v>
      </c>
      <c r="BD419" s="4">
        <v>3</v>
      </c>
      <c r="BE419" s="4">
        <v>4</v>
      </c>
      <c r="BF419" s="4">
        <v>4</v>
      </c>
      <c r="BG419" s="4">
        <v>3</v>
      </c>
      <c r="BH419" s="4">
        <v>4</v>
      </c>
      <c r="BI419" s="4">
        <v>4</v>
      </c>
      <c r="BJ419" s="4">
        <v>3</v>
      </c>
      <c r="BK419" s="4">
        <v>5</v>
      </c>
      <c r="BL419" s="4">
        <v>4</v>
      </c>
      <c r="BM419" s="4">
        <v>4</v>
      </c>
      <c r="BN419" s="4">
        <v>3</v>
      </c>
      <c r="BO419" s="4">
        <v>4</v>
      </c>
      <c r="BP419" s="4">
        <v>3</v>
      </c>
      <c r="BQ419" s="4">
        <v>5</v>
      </c>
      <c r="BR419" s="4">
        <v>3</v>
      </c>
      <c r="BS419" s="4">
        <v>4</v>
      </c>
      <c r="BT419" s="4">
        <v>3</v>
      </c>
      <c r="BU419" s="4">
        <v>4</v>
      </c>
      <c r="BV419" s="4">
        <v>4</v>
      </c>
      <c r="BW419" s="4">
        <v>4</v>
      </c>
      <c r="BX419" s="4">
        <v>3</v>
      </c>
      <c r="BY419" s="4">
        <v>4</v>
      </c>
      <c r="BZ419" s="4">
        <v>4</v>
      </c>
      <c r="CA419" s="4">
        <v>4</v>
      </c>
      <c r="CB419" s="4">
        <v>3</v>
      </c>
    </row>
    <row r="420" spans="1:80" ht="14" x14ac:dyDescent="0.15">
      <c r="A420" s="20" t="str">
        <f t="shared" si="6"/>
        <v>AgencySA[SQ001]</v>
      </c>
      <c r="B420" s="4" t="s">
        <v>1249</v>
      </c>
      <c r="C420" s="4">
        <v>4</v>
      </c>
      <c r="D420" s="4">
        <v>7</v>
      </c>
      <c r="E420" s="4">
        <v>5</v>
      </c>
      <c r="F420" s="4">
        <v>7</v>
      </c>
      <c r="G420" s="4">
        <v>4</v>
      </c>
      <c r="H420" s="4">
        <v>5</v>
      </c>
      <c r="I420" s="4">
        <v>6</v>
      </c>
      <c r="J420" s="4">
        <v>6</v>
      </c>
      <c r="K420" s="4">
        <v>3</v>
      </c>
      <c r="L420" s="4">
        <v>7</v>
      </c>
      <c r="M420" s="4">
        <v>5</v>
      </c>
      <c r="N420" s="4">
        <v>6</v>
      </c>
      <c r="O420" s="4">
        <v>4</v>
      </c>
      <c r="P420" s="4">
        <v>4</v>
      </c>
      <c r="Q420" s="4">
        <v>4</v>
      </c>
      <c r="R420" s="4">
        <v>1</v>
      </c>
      <c r="S420" s="4">
        <v>7</v>
      </c>
      <c r="T420" s="4">
        <v>5</v>
      </c>
      <c r="U420" s="4">
        <v>6</v>
      </c>
      <c r="V420" s="4">
        <v>6</v>
      </c>
      <c r="W420" s="4">
        <v>5</v>
      </c>
      <c r="X420" s="4">
        <v>7</v>
      </c>
      <c r="Y420" s="4">
        <v>5</v>
      </c>
      <c r="Z420" s="4">
        <v>3</v>
      </c>
      <c r="AA420" s="4">
        <v>4</v>
      </c>
      <c r="AB420" s="4">
        <v>5</v>
      </c>
      <c r="AC420" s="4">
        <v>3</v>
      </c>
      <c r="AD420" s="4">
        <v>6</v>
      </c>
      <c r="AE420" s="4">
        <v>6</v>
      </c>
      <c r="AF420" s="4">
        <v>6</v>
      </c>
      <c r="AG420" s="4">
        <v>7</v>
      </c>
      <c r="AH420" s="4">
        <v>5</v>
      </c>
      <c r="AI420" s="4">
        <v>4</v>
      </c>
      <c r="AJ420" s="4">
        <v>6</v>
      </c>
      <c r="AK420" s="4">
        <v>5</v>
      </c>
      <c r="AL420" s="4">
        <v>6</v>
      </c>
      <c r="AM420" s="4">
        <v>2</v>
      </c>
      <c r="AN420" s="4">
        <v>4</v>
      </c>
      <c r="AO420" s="4">
        <v>7</v>
      </c>
      <c r="AP420" s="4">
        <v>7</v>
      </c>
      <c r="AQ420" s="4">
        <v>5</v>
      </c>
      <c r="AR420" s="4">
        <v>4</v>
      </c>
      <c r="AS420" s="4">
        <v>3</v>
      </c>
      <c r="AT420" s="4">
        <v>2</v>
      </c>
      <c r="AU420" s="4">
        <v>6</v>
      </c>
      <c r="AV420" s="4">
        <v>5</v>
      </c>
      <c r="AW420" s="4">
        <v>7</v>
      </c>
      <c r="AX420" s="4">
        <v>5</v>
      </c>
      <c r="AY420" s="4">
        <v>5</v>
      </c>
      <c r="AZ420" s="4">
        <v>4</v>
      </c>
      <c r="BA420" s="4">
        <v>7</v>
      </c>
      <c r="BB420" s="4">
        <v>6</v>
      </c>
      <c r="BC420" s="4">
        <v>7</v>
      </c>
      <c r="BD420" s="4">
        <v>6</v>
      </c>
      <c r="BE420" s="4">
        <v>5</v>
      </c>
      <c r="BF420" s="4">
        <v>7</v>
      </c>
      <c r="BG420" s="4">
        <v>6</v>
      </c>
      <c r="BH420" s="4">
        <v>4</v>
      </c>
      <c r="BI420" s="4">
        <v>6</v>
      </c>
      <c r="BJ420" s="4">
        <v>4</v>
      </c>
      <c r="BK420" s="4">
        <v>7</v>
      </c>
      <c r="BL420" s="4">
        <v>5</v>
      </c>
      <c r="BM420" s="4">
        <v>5</v>
      </c>
      <c r="BN420" s="4">
        <v>5</v>
      </c>
      <c r="BO420" s="4">
        <v>6</v>
      </c>
      <c r="BP420" s="4">
        <v>3</v>
      </c>
      <c r="BQ420" s="4">
        <v>6</v>
      </c>
      <c r="BR420" s="4">
        <v>1</v>
      </c>
      <c r="BS420" s="4">
        <v>5</v>
      </c>
      <c r="BT420" s="4">
        <v>6</v>
      </c>
      <c r="BU420" s="4">
        <v>5</v>
      </c>
      <c r="BV420" s="4">
        <v>6</v>
      </c>
      <c r="BW420" s="4">
        <v>5</v>
      </c>
      <c r="BX420" s="4">
        <v>5</v>
      </c>
      <c r="BY420" s="4">
        <v>6</v>
      </c>
      <c r="BZ420" s="4">
        <v>1</v>
      </c>
      <c r="CA420" s="4">
        <v>5</v>
      </c>
      <c r="CB420" s="4">
        <v>6</v>
      </c>
    </row>
    <row r="421" spans="1:80" ht="14" x14ac:dyDescent="0.15">
      <c r="A421" s="20" t="str">
        <f t="shared" si="6"/>
        <v>AgencySA[SQ002]</v>
      </c>
      <c r="B421" s="4" t="s">
        <v>1250</v>
      </c>
      <c r="C421" s="4">
        <v>4</v>
      </c>
      <c r="D421" s="4">
        <v>6</v>
      </c>
      <c r="E421" s="4">
        <v>3</v>
      </c>
      <c r="F421" s="4">
        <v>5</v>
      </c>
      <c r="G421" s="4">
        <v>4</v>
      </c>
      <c r="H421" s="4">
        <v>1</v>
      </c>
      <c r="I421" s="4">
        <v>6</v>
      </c>
      <c r="J421" s="4">
        <v>1</v>
      </c>
      <c r="K421" s="4">
        <v>4</v>
      </c>
      <c r="L421" s="4">
        <v>7</v>
      </c>
      <c r="M421" s="4">
        <v>5</v>
      </c>
      <c r="N421" s="4">
        <v>4</v>
      </c>
      <c r="O421" s="4">
        <v>4</v>
      </c>
      <c r="P421" s="4">
        <v>3</v>
      </c>
      <c r="Q421" s="4">
        <v>4</v>
      </c>
      <c r="R421" s="4">
        <v>1</v>
      </c>
      <c r="S421" s="4">
        <v>6</v>
      </c>
      <c r="T421" s="4">
        <v>5</v>
      </c>
      <c r="U421" s="4">
        <v>4</v>
      </c>
      <c r="V421" s="4">
        <v>6</v>
      </c>
      <c r="W421" s="4">
        <v>3</v>
      </c>
      <c r="X421" s="4">
        <v>1</v>
      </c>
      <c r="Y421" s="4">
        <v>5</v>
      </c>
      <c r="Z421" s="4">
        <v>2</v>
      </c>
      <c r="AA421" s="4">
        <v>2</v>
      </c>
      <c r="AB421" s="4">
        <v>5</v>
      </c>
      <c r="AC421" s="4">
        <v>2</v>
      </c>
      <c r="AD421" s="4">
        <v>4</v>
      </c>
      <c r="AE421" s="4">
        <v>5</v>
      </c>
      <c r="AF421" s="4">
        <v>3</v>
      </c>
      <c r="AG421" s="4">
        <v>7</v>
      </c>
      <c r="AH421" s="4">
        <v>4</v>
      </c>
      <c r="AI421" s="4">
        <v>3</v>
      </c>
      <c r="AJ421" s="4">
        <v>1</v>
      </c>
      <c r="AK421" s="4">
        <v>3</v>
      </c>
      <c r="AL421" s="4">
        <v>4</v>
      </c>
      <c r="AM421" s="4">
        <v>2</v>
      </c>
      <c r="AN421" s="4">
        <v>3</v>
      </c>
      <c r="AO421" s="4">
        <v>5</v>
      </c>
      <c r="AP421" s="4">
        <v>6</v>
      </c>
      <c r="AQ421" s="4">
        <v>3</v>
      </c>
      <c r="AR421" s="4">
        <v>2</v>
      </c>
      <c r="AS421" s="4">
        <v>3</v>
      </c>
      <c r="AT421" s="4">
        <v>5</v>
      </c>
      <c r="AU421" s="4">
        <v>4</v>
      </c>
      <c r="AV421" s="4">
        <v>5</v>
      </c>
      <c r="AW421" s="4">
        <v>5</v>
      </c>
      <c r="AX421" s="4">
        <v>4</v>
      </c>
      <c r="AY421" s="4">
        <v>5</v>
      </c>
      <c r="AZ421" s="4">
        <v>3</v>
      </c>
      <c r="BA421" s="4">
        <v>6</v>
      </c>
      <c r="BB421" s="4">
        <v>5</v>
      </c>
      <c r="BC421" s="4">
        <v>7</v>
      </c>
      <c r="BD421" s="4">
        <v>1</v>
      </c>
      <c r="BE421" s="4">
        <v>4</v>
      </c>
      <c r="BF421" s="4">
        <v>5</v>
      </c>
      <c r="BG421" s="4">
        <v>2</v>
      </c>
      <c r="BH421" s="4">
        <v>2</v>
      </c>
      <c r="BI421" s="4">
        <v>4</v>
      </c>
      <c r="BJ421" s="4">
        <v>3</v>
      </c>
      <c r="BK421" s="4">
        <v>2</v>
      </c>
      <c r="BL421" s="4">
        <v>2</v>
      </c>
      <c r="BM421" s="4">
        <v>5</v>
      </c>
      <c r="BN421" s="4">
        <v>5</v>
      </c>
      <c r="BO421" s="4">
        <v>2</v>
      </c>
      <c r="BP421" s="4">
        <v>4</v>
      </c>
      <c r="BQ421" s="4">
        <v>5</v>
      </c>
      <c r="BR421" s="4">
        <v>1</v>
      </c>
      <c r="BS421" s="4">
        <v>3</v>
      </c>
      <c r="BT421" s="4">
        <v>6</v>
      </c>
      <c r="BU421" s="4">
        <v>3</v>
      </c>
      <c r="BV421" s="4">
        <v>2</v>
      </c>
      <c r="BW421" s="4">
        <v>3</v>
      </c>
      <c r="BX421" s="4">
        <v>5</v>
      </c>
      <c r="BY421" s="4">
        <v>4</v>
      </c>
      <c r="BZ421" s="4">
        <v>1</v>
      </c>
      <c r="CA421" s="4">
        <v>4</v>
      </c>
      <c r="CB421" s="4">
        <v>6</v>
      </c>
    </row>
    <row r="422" spans="1:80" ht="14" x14ac:dyDescent="0.15">
      <c r="A422" s="20" t="str">
        <f t="shared" si="6"/>
        <v>AgencySA[SQ003]</v>
      </c>
      <c r="B422" s="4" t="s">
        <v>1251</v>
      </c>
      <c r="C422" s="4">
        <v>4</v>
      </c>
      <c r="D422" s="4">
        <v>6</v>
      </c>
      <c r="E422" s="4">
        <v>6</v>
      </c>
      <c r="F422" s="4">
        <v>7</v>
      </c>
      <c r="G422" s="4">
        <v>4</v>
      </c>
      <c r="H422" s="4">
        <v>6</v>
      </c>
      <c r="I422" s="4">
        <v>2</v>
      </c>
      <c r="J422" s="4">
        <v>1</v>
      </c>
      <c r="K422" s="4">
        <v>3</v>
      </c>
      <c r="L422" s="4">
        <v>5</v>
      </c>
      <c r="M422" s="4">
        <v>4</v>
      </c>
      <c r="N422" s="4">
        <v>5</v>
      </c>
      <c r="O422" s="4">
        <v>5</v>
      </c>
      <c r="P422" s="4">
        <v>5</v>
      </c>
      <c r="Q422" s="4">
        <v>1</v>
      </c>
      <c r="R422" s="4">
        <v>1</v>
      </c>
      <c r="S422" s="4">
        <v>7</v>
      </c>
      <c r="T422" s="4">
        <v>5</v>
      </c>
      <c r="U422" s="4">
        <v>6</v>
      </c>
      <c r="V422" s="4">
        <v>3</v>
      </c>
      <c r="W422" s="4">
        <v>4</v>
      </c>
      <c r="X422" s="4">
        <v>1</v>
      </c>
      <c r="Y422" s="4">
        <v>5</v>
      </c>
      <c r="Z422" s="4">
        <v>1</v>
      </c>
      <c r="AA422" s="4">
        <v>5</v>
      </c>
      <c r="AB422" s="4">
        <v>5</v>
      </c>
      <c r="AC422" s="4">
        <v>5</v>
      </c>
      <c r="AD422" s="4">
        <v>2</v>
      </c>
      <c r="AE422" s="4">
        <v>7</v>
      </c>
      <c r="AF422" s="4">
        <v>6</v>
      </c>
      <c r="AG422" s="4">
        <v>7</v>
      </c>
      <c r="AH422" s="4">
        <v>2</v>
      </c>
      <c r="AI422" s="4">
        <v>1</v>
      </c>
      <c r="AJ422" s="4">
        <v>1</v>
      </c>
      <c r="AK422" s="4">
        <v>7</v>
      </c>
      <c r="AL422" s="4">
        <v>2</v>
      </c>
      <c r="AM422" s="4">
        <v>5</v>
      </c>
      <c r="AN422" s="4">
        <v>1</v>
      </c>
      <c r="AO422" s="4">
        <v>6</v>
      </c>
      <c r="AP422" s="4">
        <v>2</v>
      </c>
      <c r="AQ422" s="4">
        <v>3</v>
      </c>
      <c r="AR422" s="4">
        <v>7</v>
      </c>
      <c r="AS422" s="4">
        <v>2</v>
      </c>
      <c r="AT422" s="4">
        <v>3</v>
      </c>
      <c r="AU422" s="4">
        <v>7</v>
      </c>
      <c r="AV422" s="4">
        <v>5</v>
      </c>
      <c r="AW422" s="4">
        <v>5</v>
      </c>
      <c r="AX422" s="4">
        <v>3</v>
      </c>
      <c r="AY422" s="4">
        <v>3</v>
      </c>
      <c r="AZ422" s="4">
        <v>5</v>
      </c>
      <c r="BA422" s="4">
        <v>7</v>
      </c>
      <c r="BB422" s="4">
        <v>7</v>
      </c>
      <c r="BC422" s="4">
        <v>7</v>
      </c>
      <c r="BD422" s="4">
        <v>4</v>
      </c>
      <c r="BE422" s="4">
        <v>5</v>
      </c>
      <c r="BF422" s="4">
        <v>2</v>
      </c>
      <c r="BG422" s="4">
        <v>7</v>
      </c>
      <c r="BH422" s="4">
        <v>4</v>
      </c>
      <c r="BI422" s="4">
        <v>5</v>
      </c>
      <c r="BJ422" s="4">
        <v>3</v>
      </c>
      <c r="BK422" s="4">
        <v>7</v>
      </c>
      <c r="BL422" s="4">
        <v>7</v>
      </c>
      <c r="BM422" s="4">
        <v>5</v>
      </c>
      <c r="BN422" s="4">
        <v>5</v>
      </c>
      <c r="BO422" s="4">
        <v>7</v>
      </c>
      <c r="BP422" s="4">
        <v>1</v>
      </c>
      <c r="BQ422" s="4">
        <v>2</v>
      </c>
      <c r="BR422" s="4">
        <v>1</v>
      </c>
      <c r="BS422" s="4">
        <v>3</v>
      </c>
      <c r="BT422" s="4">
        <v>7</v>
      </c>
      <c r="BU422" s="4">
        <v>6</v>
      </c>
      <c r="BV422" s="4">
        <v>2</v>
      </c>
      <c r="BW422" s="4">
        <v>5</v>
      </c>
      <c r="BX422" s="4">
        <v>3</v>
      </c>
      <c r="BY422" s="4">
        <v>5</v>
      </c>
      <c r="BZ422" s="4">
        <v>1</v>
      </c>
      <c r="CA422" s="4">
        <v>4</v>
      </c>
      <c r="CB422" s="4">
        <v>6</v>
      </c>
    </row>
    <row r="423" spans="1:80" ht="14" x14ac:dyDescent="0.15">
      <c r="A423" s="20" t="str">
        <f t="shared" si="6"/>
        <v>AgencySA[SQ004]</v>
      </c>
      <c r="B423" s="4" t="s">
        <v>1252</v>
      </c>
      <c r="C423" s="4">
        <v>4</v>
      </c>
      <c r="D423" s="4">
        <v>6</v>
      </c>
      <c r="E423" s="4">
        <v>5</v>
      </c>
      <c r="F423" s="4">
        <v>7</v>
      </c>
      <c r="G423" s="4">
        <v>4</v>
      </c>
      <c r="H423" s="4">
        <v>5</v>
      </c>
      <c r="I423" s="4">
        <v>6</v>
      </c>
      <c r="J423" s="4">
        <v>3</v>
      </c>
      <c r="K423" s="4">
        <v>3</v>
      </c>
      <c r="L423" s="4">
        <v>3</v>
      </c>
      <c r="M423" s="4">
        <v>5</v>
      </c>
      <c r="N423" s="4">
        <v>5</v>
      </c>
      <c r="O423" s="4">
        <v>4</v>
      </c>
      <c r="P423" s="4">
        <v>3</v>
      </c>
      <c r="Q423" s="4">
        <v>5</v>
      </c>
      <c r="R423" s="4">
        <v>1</v>
      </c>
      <c r="S423" s="4">
        <v>7</v>
      </c>
      <c r="T423" s="4">
        <v>6</v>
      </c>
      <c r="U423" s="4">
        <v>5</v>
      </c>
      <c r="V423" s="4">
        <v>5</v>
      </c>
      <c r="W423" s="4">
        <v>2</v>
      </c>
      <c r="X423" s="4">
        <v>1</v>
      </c>
      <c r="Y423" s="4">
        <v>5</v>
      </c>
      <c r="Z423" s="4">
        <v>2</v>
      </c>
      <c r="AA423" s="4">
        <v>5</v>
      </c>
      <c r="AB423" s="4">
        <v>5</v>
      </c>
      <c r="AC423" s="4">
        <v>5</v>
      </c>
      <c r="AD423" s="4">
        <v>2</v>
      </c>
      <c r="AE423" s="4">
        <v>7</v>
      </c>
      <c r="AF423" s="4">
        <v>6</v>
      </c>
      <c r="AG423" s="4">
        <v>7</v>
      </c>
      <c r="AH423" s="4">
        <v>2</v>
      </c>
      <c r="AI423" s="4">
        <v>2</v>
      </c>
      <c r="AJ423" s="4">
        <v>7</v>
      </c>
      <c r="AK423" s="4">
        <v>6</v>
      </c>
      <c r="AL423" s="4">
        <v>5</v>
      </c>
      <c r="AM423" s="4">
        <v>1</v>
      </c>
      <c r="AN423" s="4">
        <v>1</v>
      </c>
      <c r="AO423" s="4">
        <v>5</v>
      </c>
      <c r="AP423" s="4">
        <v>1</v>
      </c>
      <c r="AQ423" s="4">
        <v>4</v>
      </c>
      <c r="AR423" s="4">
        <v>2</v>
      </c>
      <c r="AS423" s="4">
        <v>1</v>
      </c>
      <c r="AT423" s="4">
        <v>1</v>
      </c>
      <c r="AU423" s="4">
        <v>7</v>
      </c>
      <c r="AV423" s="4">
        <v>2</v>
      </c>
      <c r="AW423" s="4">
        <v>5</v>
      </c>
      <c r="AX423" s="4">
        <v>2</v>
      </c>
      <c r="AY423" s="4">
        <v>2</v>
      </c>
      <c r="AZ423" s="4">
        <v>4</v>
      </c>
      <c r="BA423" s="4">
        <v>7</v>
      </c>
      <c r="BB423" s="4">
        <v>5</v>
      </c>
      <c r="BC423" s="4">
        <v>7</v>
      </c>
      <c r="BD423" s="4">
        <v>1</v>
      </c>
      <c r="BE423" s="4">
        <v>4</v>
      </c>
      <c r="BF423" s="4">
        <v>2</v>
      </c>
      <c r="BG423" s="4">
        <v>5</v>
      </c>
      <c r="BH423" s="4">
        <v>4</v>
      </c>
      <c r="BI423" s="4">
        <v>6</v>
      </c>
      <c r="BJ423" s="4">
        <v>3</v>
      </c>
      <c r="BK423" s="4">
        <v>7</v>
      </c>
      <c r="BL423" s="4">
        <v>6</v>
      </c>
      <c r="BM423" s="4">
        <v>5</v>
      </c>
      <c r="BN423" s="4">
        <v>5</v>
      </c>
      <c r="BO423" s="4">
        <v>7</v>
      </c>
      <c r="BP423" s="4">
        <v>1</v>
      </c>
      <c r="BQ423" s="4">
        <v>6</v>
      </c>
      <c r="BR423" s="4">
        <v>1</v>
      </c>
      <c r="BS423" s="4">
        <v>2</v>
      </c>
      <c r="BT423" s="4">
        <v>6</v>
      </c>
      <c r="BU423" s="4">
        <v>4</v>
      </c>
      <c r="BV423" s="4">
        <v>1</v>
      </c>
      <c r="BW423" s="4">
        <v>1</v>
      </c>
      <c r="BX423" s="4">
        <v>1</v>
      </c>
      <c r="BY423" s="4">
        <v>4</v>
      </c>
      <c r="BZ423" s="4">
        <v>1</v>
      </c>
      <c r="CA423" s="4">
        <v>3</v>
      </c>
      <c r="CB423" s="4">
        <v>6</v>
      </c>
    </row>
    <row r="424" spans="1:80" ht="14" x14ac:dyDescent="0.15">
      <c r="A424" s="20" t="str">
        <f t="shared" si="6"/>
        <v>SocialPresenceSA[SQ001]</v>
      </c>
      <c r="B424" s="4" t="s">
        <v>1253</v>
      </c>
      <c r="C424" s="4">
        <v>3</v>
      </c>
      <c r="D424" s="4">
        <v>4</v>
      </c>
      <c r="E424" s="4">
        <v>4</v>
      </c>
      <c r="F424" s="4">
        <v>5</v>
      </c>
      <c r="G424" s="4">
        <v>4</v>
      </c>
      <c r="H424" s="4">
        <v>2</v>
      </c>
      <c r="I424" s="4">
        <v>5</v>
      </c>
      <c r="J424" s="4">
        <v>1</v>
      </c>
      <c r="K424" s="4">
        <v>4</v>
      </c>
      <c r="L424" s="4">
        <v>5</v>
      </c>
      <c r="M424" s="4">
        <v>5</v>
      </c>
      <c r="N424" s="4">
        <v>4</v>
      </c>
      <c r="O424" s="4">
        <v>1</v>
      </c>
      <c r="P424" s="4">
        <v>3</v>
      </c>
      <c r="Q424" s="4">
        <v>3</v>
      </c>
      <c r="R424" s="4">
        <v>1</v>
      </c>
      <c r="S424" s="4">
        <v>5</v>
      </c>
      <c r="T424" s="4">
        <v>4</v>
      </c>
      <c r="U424" s="4">
        <v>4</v>
      </c>
      <c r="V424" s="4">
        <v>3</v>
      </c>
      <c r="W424" s="4">
        <v>2</v>
      </c>
      <c r="X424" s="4">
        <v>4</v>
      </c>
      <c r="Y424" s="4">
        <v>4</v>
      </c>
      <c r="Z424" s="4">
        <v>1</v>
      </c>
      <c r="AA424" s="4">
        <v>2</v>
      </c>
      <c r="AB424" s="4">
        <v>4</v>
      </c>
      <c r="AC424" s="4">
        <v>3</v>
      </c>
      <c r="AD424" s="4">
        <v>3</v>
      </c>
      <c r="AE424" s="4">
        <v>5</v>
      </c>
      <c r="AF424" s="4">
        <v>4</v>
      </c>
      <c r="AG424" s="4">
        <v>5</v>
      </c>
      <c r="AH424" s="4">
        <v>4</v>
      </c>
      <c r="AI424" s="4">
        <v>3</v>
      </c>
      <c r="AJ424" s="4">
        <v>5</v>
      </c>
      <c r="AK424" s="4">
        <v>4</v>
      </c>
      <c r="AL424" s="4">
        <v>4</v>
      </c>
      <c r="AM424" s="4">
        <v>1</v>
      </c>
      <c r="AN424" s="4">
        <v>2</v>
      </c>
      <c r="AO424" s="4">
        <v>4</v>
      </c>
      <c r="AP424" s="4">
        <v>4</v>
      </c>
      <c r="AQ424" s="4">
        <v>4</v>
      </c>
      <c r="AR424" s="4">
        <v>4</v>
      </c>
      <c r="AS424" s="4">
        <v>1</v>
      </c>
      <c r="AT424" s="4">
        <v>2</v>
      </c>
      <c r="AU424" s="4">
        <v>2</v>
      </c>
      <c r="AV424" s="4">
        <v>4</v>
      </c>
      <c r="AW424" s="4">
        <v>4</v>
      </c>
      <c r="AX424" s="4">
        <v>2</v>
      </c>
      <c r="AY424" s="4">
        <v>4</v>
      </c>
      <c r="AZ424" s="4">
        <v>3</v>
      </c>
      <c r="BA424" s="4">
        <v>5</v>
      </c>
      <c r="BB424" s="4">
        <v>4</v>
      </c>
      <c r="BC424" s="4">
        <v>5</v>
      </c>
      <c r="BD424" s="4">
        <v>3</v>
      </c>
      <c r="BE424" s="4">
        <v>4</v>
      </c>
      <c r="BF424" s="4">
        <v>3</v>
      </c>
      <c r="BG424" s="4">
        <v>4</v>
      </c>
      <c r="BH424" s="4">
        <v>3</v>
      </c>
      <c r="BI424" s="4">
        <v>4</v>
      </c>
      <c r="BJ424" s="4">
        <v>3</v>
      </c>
      <c r="BK424" s="4">
        <v>3</v>
      </c>
      <c r="BL424" s="4">
        <v>2</v>
      </c>
      <c r="BM424" s="4">
        <v>4</v>
      </c>
      <c r="BN424" s="4">
        <v>4</v>
      </c>
      <c r="BO424" s="4">
        <v>5</v>
      </c>
      <c r="BP424" s="4">
        <v>1</v>
      </c>
      <c r="BQ424" s="4">
        <v>5</v>
      </c>
      <c r="BR424" s="4">
        <v>1</v>
      </c>
      <c r="BS424" s="4">
        <v>4</v>
      </c>
      <c r="BT424" s="4">
        <v>4</v>
      </c>
      <c r="BU424" s="4">
        <v>4</v>
      </c>
      <c r="BV424" s="4">
        <v>4</v>
      </c>
      <c r="BW424" s="4">
        <v>4</v>
      </c>
      <c r="BX424" s="4">
        <v>4</v>
      </c>
      <c r="BY424" s="4">
        <v>2</v>
      </c>
      <c r="BZ424" s="4">
        <v>1</v>
      </c>
      <c r="CA424" s="4">
        <v>3</v>
      </c>
      <c r="CB424" s="4">
        <v>4</v>
      </c>
    </row>
    <row r="425" spans="1:80" ht="14" x14ac:dyDescent="0.15">
      <c r="A425" s="20" t="str">
        <f t="shared" si="6"/>
        <v>SocialPresenceSA[SQ002]</v>
      </c>
      <c r="B425" s="4" t="s">
        <v>1254</v>
      </c>
      <c r="C425" s="4">
        <v>3</v>
      </c>
      <c r="D425" s="4">
        <v>4</v>
      </c>
      <c r="E425" s="4">
        <v>2</v>
      </c>
      <c r="F425" s="4">
        <v>3</v>
      </c>
      <c r="G425" s="4">
        <v>3</v>
      </c>
      <c r="H425" s="4">
        <v>3</v>
      </c>
      <c r="I425" s="4">
        <v>4</v>
      </c>
      <c r="J425" s="4">
        <v>1</v>
      </c>
      <c r="K425" s="4">
        <v>4</v>
      </c>
      <c r="L425" s="4">
        <v>5</v>
      </c>
      <c r="M425" s="4">
        <v>4</v>
      </c>
      <c r="N425" s="4">
        <v>4</v>
      </c>
      <c r="O425" s="4">
        <v>2</v>
      </c>
      <c r="P425" s="4">
        <v>2</v>
      </c>
      <c r="Q425" s="4">
        <v>3</v>
      </c>
      <c r="R425" s="4">
        <v>1</v>
      </c>
      <c r="S425" s="4">
        <v>5</v>
      </c>
      <c r="T425" s="4">
        <v>3</v>
      </c>
      <c r="U425" s="4">
        <v>4</v>
      </c>
      <c r="V425" s="4">
        <v>3</v>
      </c>
      <c r="W425" s="4">
        <v>3</v>
      </c>
      <c r="X425" s="4">
        <v>2</v>
      </c>
      <c r="Y425" s="4">
        <v>4</v>
      </c>
      <c r="Z425" s="4">
        <v>1</v>
      </c>
      <c r="AA425" s="4">
        <v>2</v>
      </c>
      <c r="AB425" s="4">
        <v>4</v>
      </c>
      <c r="AC425" s="4">
        <v>2</v>
      </c>
      <c r="AD425" s="4">
        <v>3</v>
      </c>
      <c r="AE425" s="4">
        <v>4</v>
      </c>
      <c r="AF425" s="4">
        <v>3</v>
      </c>
      <c r="AG425" s="4">
        <v>5</v>
      </c>
      <c r="AH425" s="4">
        <v>3</v>
      </c>
      <c r="AI425" s="4">
        <v>3</v>
      </c>
      <c r="AJ425" s="4">
        <v>5</v>
      </c>
      <c r="AK425" s="4">
        <v>3</v>
      </c>
      <c r="AL425" s="4">
        <v>4</v>
      </c>
      <c r="AM425" s="4">
        <v>1</v>
      </c>
      <c r="AN425" s="4">
        <v>3</v>
      </c>
      <c r="AO425" s="4">
        <v>5</v>
      </c>
      <c r="AP425" s="4">
        <v>3</v>
      </c>
      <c r="AQ425" s="4">
        <v>3</v>
      </c>
      <c r="AR425" s="4">
        <v>4</v>
      </c>
      <c r="AS425" s="4">
        <v>1</v>
      </c>
      <c r="AT425" s="4">
        <v>1</v>
      </c>
      <c r="AU425" s="4">
        <v>2</v>
      </c>
      <c r="AV425" s="4">
        <v>3</v>
      </c>
      <c r="AW425" s="4">
        <v>5</v>
      </c>
      <c r="AX425" s="4">
        <v>2</v>
      </c>
      <c r="AY425" s="4">
        <v>4</v>
      </c>
      <c r="AZ425" s="4">
        <v>3</v>
      </c>
      <c r="BA425" s="4">
        <v>5</v>
      </c>
      <c r="BB425" s="4">
        <v>4</v>
      </c>
      <c r="BC425" s="4">
        <v>5</v>
      </c>
      <c r="BD425" s="4">
        <v>1</v>
      </c>
      <c r="BE425" s="4">
        <v>3</v>
      </c>
      <c r="BF425" s="4">
        <v>3</v>
      </c>
      <c r="BG425" s="4">
        <v>5</v>
      </c>
      <c r="BH425" s="4">
        <v>2</v>
      </c>
      <c r="BI425" s="4">
        <v>4</v>
      </c>
      <c r="BJ425" s="4">
        <v>4</v>
      </c>
      <c r="BK425" s="4">
        <v>4</v>
      </c>
      <c r="BL425" s="4">
        <v>1</v>
      </c>
      <c r="BM425" s="4">
        <v>4</v>
      </c>
      <c r="BN425" s="4">
        <v>4</v>
      </c>
      <c r="BO425" s="4">
        <v>4</v>
      </c>
      <c r="BP425" s="4">
        <v>1</v>
      </c>
      <c r="BQ425" s="4">
        <v>5</v>
      </c>
      <c r="BR425" s="4">
        <v>1</v>
      </c>
      <c r="BS425" s="4">
        <v>4</v>
      </c>
      <c r="BT425" s="4">
        <v>4</v>
      </c>
      <c r="BU425" s="4">
        <v>2</v>
      </c>
      <c r="BV425" s="4">
        <v>4</v>
      </c>
      <c r="BW425" s="4">
        <v>1</v>
      </c>
      <c r="BX425" s="4">
        <v>4</v>
      </c>
      <c r="BY425" s="4">
        <v>3</v>
      </c>
      <c r="BZ425" s="4">
        <v>1</v>
      </c>
      <c r="CA425" s="4">
        <v>3</v>
      </c>
      <c r="CB425" s="4">
        <v>4</v>
      </c>
    </row>
    <row r="426" spans="1:80" ht="14" x14ac:dyDescent="0.15">
      <c r="A426" s="20" t="str">
        <f t="shared" si="6"/>
        <v>SocialPresenceSA[SQ003]</v>
      </c>
      <c r="B426" s="4" t="s">
        <v>1255</v>
      </c>
      <c r="C426" s="4">
        <v>3</v>
      </c>
      <c r="D426" s="4">
        <v>4</v>
      </c>
      <c r="E426" s="4">
        <v>3</v>
      </c>
      <c r="F426" s="4">
        <v>2</v>
      </c>
      <c r="G426" s="4">
        <v>2</v>
      </c>
      <c r="H426" s="4">
        <v>4</v>
      </c>
      <c r="I426" s="4">
        <v>5</v>
      </c>
      <c r="J426" s="4">
        <v>1</v>
      </c>
      <c r="K426" s="4">
        <v>3</v>
      </c>
      <c r="L426" s="4">
        <v>5</v>
      </c>
      <c r="M426" s="4">
        <v>4</v>
      </c>
      <c r="N426" s="4">
        <v>3</v>
      </c>
      <c r="O426" s="4">
        <v>3</v>
      </c>
      <c r="P426" s="4">
        <v>2</v>
      </c>
      <c r="Q426" s="4">
        <v>2</v>
      </c>
      <c r="R426" s="4">
        <v>1</v>
      </c>
      <c r="S426" s="4">
        <v>4</v>
      </c>
      <c r="T426" s="4">
        <v>3</v>
      </c>
      <c r="U426" s="4">
        <v>2</v>
      </c>
      <c r="V426" s="4">
        <v>3</v>
      </c>
      <c r="W426" s="4">
        <v>2</v>
      </c>
      <c r="X426" s="4">
        <v>1</v>
      </c>
      <c r="Y426" s="4">
        <v>4</v>
      </c>
      <c r="Z426" s="4">
        <v>1</v>
      </c>
      <c r="AA426" s="4">
        <v>1</v>
      </c>
      <c r="AB426" s="4">
        <v>4</v>
      </c>
      <c r="AC426" s="4">
        <v>2</v>
      </c>
      <c r="AD426" s="4">
        <v>3</v>
      </c>
      <c r="AE426" s="4">
        <v>3</v>
      </c>
      <c r="AF426" s="4">
        <v>3</v>
      </c>
      <c r="AG426" s="4">
        <v>5</v>
      </c>
      <c r="AH426" s="4">
        <v>3</v>
      </c>
      <c r="AI426" s="4">
        <v>2</v>
      </c>
      <c r="AJ426" s="4">
        <v>4</v>
      </c>
      <c r="AK426" s="4">
        <v>3</v>
      </c>
      <c r="AL426" s="4">
        <v>3</v>
      </c>
      <c r="AM426" s="4">
        <v>1</v>
      </c>
      <c r="AN426" s="4">
        <v>3</v>
      </c>
      <c r="AO426" s="4">
        <v>3</v>
      </c>
      <c r="AP426" s="4">
        <v>3</v>
      </c>
      <c r="AQ426" s="4">
        <v>3</v>
      </c>
      <c r="AR426" s="4">
        <v>3</v>
      </c>
      <c r="AS426" s="4">
        <v>1</v>
      </c>
      <c r="AT426" s="4">
        <v>1</v>
      </c>
      <c r="AU426" s="4">
        <v>1</v>
      </c>
      <c r="AV426" s="4">
        <v>3</v>
      </c>
      <c r="AW426" s="4">
        <v>5</v>
      </c>
      <c r="AX426" s="4">
        <v>1</v>
      </c>
      <c r="AY426" s="4">
        <v>4</v>
      </c>
      <c r="AZ426" s="4">
        <v>3</v>
      </c>
      <c r="BA426" s="4">
        <v>5</v>
      </c>
      <c r="BB426" s="4">
        <v>5</v>
      </c>
      <c r="BC426" s="4">
        <v>5</v>
      </c>
      <c r="BD426" s="4">
        <v>1</v>
      </c>
      <c r="BE426" s="4">
        <v>3</v>
      </c>
      <c r="BF426" s="4">
        <v>2</v>
      </c>
      <c r="BG426" s="4">
        <v>5</v>
      </c>
      <c r="BH426" s="4">
        <v>3</v>
      </c>
      <c r="BI426" s="4">
        <v>3</v>
      </c>
      <c r="BJ426" s="4">
        <v>3</v>
      </c>
      <c r="BK426" s="4">
        <v>4</v>
      </c>
      <c r="BL426" s="4">
        <v>2</v>
      </c>
      <c r="BM426" s="4">
        <v>3</v>
      </c>
      <c r="BN426" s="4">
        <v>4</v>
      </c>
      <c r="BO426" s="4">
        <v>4</v>
      </c>
      <c r="BP426" s="4">
        <v>3</v>
      </c>
      <c r="BQ426" s="4">
        <v>5</v>
      </c>
      <c r="BR426" s="4">
        <v>1</v>
      </c>
      <c r="BS426" s="4">
        <v>4</v>
      </c>
      <c r="BT426" s="4">
        <v>4</v>
      </c>
      <c r="BU426" s="4">
        <v>2</v>
      </c>
      <c r="BV426" s="4">
        <v>4</v>
      </c>
      <c r="BW426" s="4">
        <v>1</v>
      </c>
      <c r="BX426" s="4">
        <v>4</v>
      </c>
      <c r="BY426" s="4">
        <v>3</v>
      </c>
      <c r="BZ426" s="4">
        <v>1</v>
      </c>
      <c r="CA426" s="4">
        <v>2</v>
      </c>
      <c r="CB426" s="4">
        <v>4</v>
      </c>
    </row>
    <row r="427" spans="1:80" ht="14" x14ac:dyDescent="0.15">
      <c r="A427" s="20" t="str">
        <f t="shared" si="6"/>
        <v>SocialPresenceSA[SQ004]</v>
      </c>
      <c r="B427" s="4" t="s">
        <v>1256</v>
      </c>
      <c r="C427" s="4">
        <v>3</v>
      </c>
      <c r="D427" s="4">
        <v>4</v>
      </c>
      <c r="E427" s="4">
        <v>2</v>
      </c>
      <c r="F427" s="4">
        <v>5</v>
      </c>
      <c r="G427" s="4">
        <v>4</v>
      </c>
      <c r="H427" s="4">
        <v>3</v>
      </c>
      <c r="I427" s="4">
        <v>4</v>
      </c>
      <c r="J427" s="4">
        <v>1</v>
      </c>
      <c r="K427" s="4">
        <v>4</v>
      </c>
      <c r="L427" s="4">
        <v>5</v>
      </c>
      <c r="M427" s="4">
        <v>4</v>
      </c>
      <c r="N427" s="4">
        <v>3</v>
      </c>
      <c r="O427" s="4">
        <v>2</v>
      </c>
      <c r="P427" s="4">
        <v>2</v>
      </c>
      <c r="Q427" s="4">
        <v>1</v>
      </c>
      <c r="R427" s="4">
        <v>1</v>
      </c>
      <c r="S427" s="4">
        <v>5</v>
      </c>
      <c r="T427" s="4">
        <v>3</v>
      </c>
      <c r="U427" s="4">
        <v>2</v>
      </c>
      <c r="V427" s="4">
        <v>2</v>
      </c>
      <c r="W427" s="4">
        <v>3</v>
      </c>
      <c r="X427" s="4">
        <v>1</v>
      </c>
      <c r="Y427" s="4">
        <v>4</v>
      </c>
      <c r="Z427" s="4">
        <v>1</v>
      </c>
      <c r="AA427" s="4">
        <v>1</v>
      </c>
      <c r="AB427" s="4">
        <v>4</v>
      </c>
      <c r="AC427" s="4">
        <v>2</v>
      </c>
      <c r="AD427" s="4">
        <v>2</v>
      </c>
      <c r="AE427" s="4">
        <v>3</v>
      </c>
      <c r="AF427" s="4">
        <v>2</v>
      </c>
      <c r="AG427" s="4">
        <v>5</v>
      </c>
      <c r="AH427" s="4">
        <v>3</v>
      </c>
      <c r="AI427" s="4">
        <v>2</v>
      </c>
      <c r="AJ427" s="4">
        <v>4</v>
      </c>
      <c r="AK427" s="4">
        <v>4</v>
      </c>
      <c r="AL427" s="4">
        <v>3</v>
      </c>
      <c r="AM427" s="4">
        <v>1</v>
      </c>
      <c r="AN427" s="4">
        <v>2</v>
      </c>
      <c r="AO427" s="4">
        <v>3</v>
      </c>
      <c r="AP427" s="4">
        <v>4</v>
      </c>
      <c r="AQ427" s="4">
        <v>3</v>
      </c>
      <c r="AR427" s="4">
        <v>3</v>
      </c>
      <c r="AS427" s="4">
        <v>1</v>
      </c>
      <c r="AT427" s="4">
        <v>1</v>
      </c>
      <c r="AU427" s="4">
        <v>1</v>
      </c>
      <c r="AV427" s="4">
        <v>3</v>
      </c>
      <c r="AW427" s="4">
        <v>5</v>
      </c>
      <c r="AX427" s="4">
        <v>2</v>
      </c>
      <c r="AY427" s="4">
        <v>4</v>
      </c>
      <c r="AZ427" s="4">
        <v>3</v>
      </c>
      <c r="BA427" s="4">
        <v>4</v>
      </c>
      <c r="BB427" s="4">
        <v>3</v>
      </c>
      <c r="BC427" s="4">
        <v>4</v>
      </c>
      <c r="BD427" s="4">
        <v>1</v>
      </c>
      <c r="BE427" s="4">
        <v>2</v>
      </c>
      <c r="BF427" s="4">
        <v>2</v>
      </c>
      <c r="BG427" s="4">
        <v>4</v>
      </c>
      <c r="BH427" s="4">
        <v>2</v>
      </c>
      <c r="BI427" s="4">
        <v>3</v>
      </c>
      <c r="BJ427" s="4">
        <v>3</v>
      </c>
      <c r="BK427" s="4">
        <v>3</v>
      </c>
      <c r="BL427" s="4">
        <v>2</v>
      </c>
      <c r="BM427" s="4">
        <v>4</v>
      </c>
      <c r="BN427" s="4">
        <v>4</v>
      </c>
      <c r="BO427" s="4">
        <v>3</v>
      </c>
      <c r="BP427" s="4">
        <v>1</v>
      </c>
      <c r="BQ427" s="4">
        <v>5</v>
      </c>
      <c r="BR427" s="4">
        <v>1</v>
      </c>
      <c r="BS427" s="4">
        <v>3</v>
      </c>
      <c r="BT427" s="4">
        <v>4</v>
      </c>
      <c r="BU427" s="4">
        <v>2</v>
      </c>
      <c r="BV427" s="4">
        <v>4</v>
      </c>
      <c r="BW427" s="4">
        <v>1</v>
      </c>
      <c r="BX427" s="4">
        <v>3</v>
      </c>
      <c r="BY427" s="4">
        <v>3</v>
      </c>
      <c r="BZ427" s="4">
        <v>1</v>
      </c>
      <c r="CA427" s="4">
        <v>3</v>
      </c>
      <c r="CB427" s="4">
        <v>3</v>
      </c>
    </row>
    <row r="428" spans="1:80" ht="14" x14ac:dyDescent="0.15">
      <c r="A428" s="20" t="str">
        <f t="shared" si="6"/>
        <v>SocialPresenceSA[SQ005]</v>
      </c>
      <c r="B428" s="4" t="s">
        <v>1257</v>
      </c>
      <c r="C428" s="4">
        <v>3</v>
      </c>
      <c r="D428" s="4">
        <v>4</v>
      </c>
      <c r="E428" s="4">
        <v>3</v>
      </c>
      <c r="F428" s="4">
        <v>5</v>
      </c>
      <c r="G428" s="4">
        <v>2</v>
      </c>
      <c r="H428" s="4">
        <v>3</v>
      </c>
      <c r="I428" s="4">
        <v>4</v>
      </c>
      <c r="J428" s="4">
        <v>1</v>
      </c>
      <c r="K428" s="4">
        <v>3</v>
      </c>
      <c r="L428" s="4">
        <v>5</v>
      </c>
      <c r="M428" s="4">
        <v>4</v>
      </c>
      <c r="N428" s="4">
        <v>3</v>
      </c>
      <c r="O428" s="4">
        <v>1</v>
      </c>
      <c r="P428" s="4">
        <v>3</v>
      </c>
      <c r="Q428" s="4">
        <v>2</v>
      </c>
      <c r="R428" s="4">
        <v>1</v>
      </c>
      <c r="S428" s="4">
        <v>4</v>
      </c>
      <c r="T428" s="4">
        <v>2</v>
      </c>
      <c r="U428" s="4">
        <v>3</v>
      </c>
      <c r="V428" s="4">
        <v>3</v>
      </c>
      <c r="W428" s="4">
        <v>2</v>
      </c>
      <c r="X428" s="4">
        <v>1</v>
      </c>
      <c r="Y428" s="4">
        <v>4</v>
      </c>
      <c r="Z428" s="4">
        <v>1</v>
      </c>
      <c r="AA428" s="4">
        <v>1</v>
      </c>
      <c r="AB428" s="4">
        <v>3</v>
      </c>
      <c r="AC428" s="4">
        <v>2</v>
      </c>
      <c r="AD428" s="4">
        <v>4</v>
      </c>
      <c r="AE428" s="4">
        <v>3</v>
      </c>
      <c r="AF428" s="4">
        <v>3</v>
      </c>
      <c r="AG428" s="4">
        <v>5</v>
      </c>
      <c r="AH428" s="4">
        <v>3</v>
      </c>
      <c r="AI428" s="4">
        <v>2</v>
      </c>
      <c r="AJ428" s="4">
        <v>4</v>
      </c>
      <c r="AK428" s="4">
        <v>3</v>
      </c>
      <c r="AL428" s="4">
        <v>3</v>
      </c>
      <c r="AM428" s="4">
        <v>1</v>
      </c>
      <c r="AN428" s="4">
        <v>1</v>
      </c>
      <c r="AO428" s="4">
        <v>4</v>
      </c>
      <c r="AP428" s="4">
        <v>2</v>
      </c>
      <c r="AQ428" s="4">
        <v>3</v>
      </c>
      <c r="AR428" s="4">
        <v>4</v>
      </c>
      <c r="AS428" s="4">
        <v>1</v>
      </c>
      <c r="AT428" s="4">
        <v>1</v>
      </c>
      <c r="AU428" s="4">
        <v>2</v>
      </c>
      <c r="AV428" s="4">
        <v>3</v>
      </c>
      <c r="AW428" s="4">
        <v>5</v>
      </c>
      <c r="AX428" s="4">
        <v>1</v>
      </c>
      <c r="AY428" s="4">
        <v>3</v>
      </c>
      <c r="AZ428" s="4">
        <v>3</v>
      </c>
      <c r="BA428" s="4">
        <v>4</v>
      </c>
      <c r="BB428" s="4">
        <v>3</v>
      </c>
      <c r="BC428" s="4">
        <v>5</v>
      </c>
      <c r="BD428" s="4">
        <v>1</v>
      </c>
      <c r="BE428" s="4">
        <v>3</v>
      </c>
      <c r="BF428" s="4">
        <v>2</v>
      </c>
      <c r="BG428" s="4">
        <v>4</v>
      </c>
      <c r="BH428" s="4">
        <v>3</v>
      </c>
      <c r="BI428" s="4">
        <v>2</v>
      </c>
      <c r="BJ428" s="4">
        <v>4</v>
      </c>
      <c r="BK428" s="4">
        <v>4</v>
      </c>
      <c r="BL428" s="4">
        <v>1</v>
      </c>
      <c r="BM428" s="4">
        <v>3</v>
      </c>
      <c r="BN428" s="4">
        <v>4</v>
      </c>
      <c r="BO428" s="4">
        <v>4</v>
      </c>
      <c r="BP428" s="4">
        <v>2</v>
      </c>
      <c r="BQ428" s="4">
        <v>4</v>
      </c>
      <c r="BR428" s="4">
        <v>1</v>
      </c>
      <c r="BS428" s="4">
        <v>3</v>
      </c>
      <c r="BT428" s="4">
        <v>3</v>
      </c>
      <c r="BU428" s="4">
        <v>3</v>
      </c>
      <c r="BV428" s="4">
        <v>4</v>
      </c>
      <c r="BW428" s="4">
        <v>1</v>
      </c>
      <c r="BX428" s="4">
        <v>3</v>
      </c>
      <c r="BY428" s="4">
        <v>1</v>
      </c>
      <c r="BZ428" s="4">
        <v>1</v>
      </c>
      <c r="CA428" s="4">
        <v>2</v>
      </c>
      <c r="CB428" s="4">
        <v>4</v>
      </c>
    </row>
    <row r="429" spans="1:80" ht="14" x14ac:dyDescent="0.15">
      <c r="A429" s="20" t="str">
        <f t="shared" si="6"/>
        <v>KommunikationsstilSA[SQ001]</v>
      </c>
      <c r="B429" s="4" t="s">
        <v>1078</v>
      </c>
      <c r="C429" s="4">
        <v>3</v>
      </c>
      <c r="D429" s="4">
        <v>4</v>
      </c>
      <c r="E429" s="4">
        <v>4</v>
      </c>
      <c r="F429" s="4">
        <v>4</v>
      </c>
      <c r="G429" s="4">
        <v>3</v>
      </c>
      <c r="H429" s="4">
        <v>2</v>
      </c>
      <c r="I429" s="4">
        <v>4</v>
      </c>
      <c r="J429" s="4">
        <v>2</v>
      </c>
      <c r="K429" s="4">
        <v>4</v>
      </c>
      <c r="L429" s="4">
        <v>5</v>
      </c>
      <c r="M429" s="4">
        <v>4</v>
      </c>
      <c r="N429" s="4">
        <v>4</v>
      </c>
      <c r="O429" s="4">
        <v>1</v>
      </c>
      <c r="P429" s="4">
        <v>2</v>
      </c>
      <c r="Q429" s="4">
        <v>3</v>
      </c>
      <c r="R429" s="4">
        <v>2</v>
      </c>
      <c r="S429" s="4">
        <v>5</v>
      </c>
      <c r="T429" s="4">
        <v>4</v>
      </c>
      <c r="U429" s="4">
        <v>4</v>
      </c>
      <c r="V429" s="4">
        <v>3</v>
      </c>
      <c r="W429" s="4">
        <v>3</v>
      </c>
      <c r="X429" s="4">
        <v>1</v>
      </c>
      <c r="Y429" s="4">
        <v>4</v>
      </c>
      <c r="Z429" s="4">
        <v>1</v>
      </c>
      <c r="AA429" s="4">
        <v>2</v>
      </c>
      <c r="AB429" s="4">
        <v>4</v>
      </c>
      <c r="AC429" s="4">
        <v>5</v>
      </c>
      <c r="AD429" s="4">
        <v>5</v>
      </c>
      <c r="AE429" s="4">
        <v>4</v>
      </c>
      <c r="AF429" s="4">
        <v>4</v>
      </c>
      <c r="AG429" s="4">
        <v>4</v>
      </c>
      <c r="AH429" s="4">
        <v>4</v>
      </c>
      <c r="AI429" s="4">
        <v>1</v>
      </c>
      <c r="AJ429" s="4">
        <v>5</v>
      </c>
      <c r="AK429" s="4">
        <v>4</v>
      </c>
      <c r="AL429" s="4">
        <v>4</v>
      </c>
      <c r="AM429" s="4">
        <v>1</v>
      </c>
      <c r="AN429" s="4">
        <v>4</v>
      </c>
      <c r="AO429" s="4">
        <v>5</v>
      </c>
      <c r="AP429" s="4">
        <v>4</v>
      </c>
      <c r="AQ429" s="4">
        <v>4</v>
      </c>
      <c r="AR429" s="4">
        <v>4</v>
      </c>
      <c r="AS429" s="4">
        <v>3</v>
      </c>
      <c r="AT429" s="4">
        <v>1</v>
      </c>
      <c r="AU429" s="4">
        <v>1</v>
      </c>
      <c r="AV429" s="4">
        <v>4</v>
      </c>
      <c r="AW429" s="4">
        <v>4</v>
      </c>
      <c r="AX429" s="4">
        <v>3</v>
      </c>
      <c r="AY429" s="4">
        <v>4</v>
      </c>
      <c r="AZ429" s="4">
        <v>3</v>
      </c>
      <c r="BA429" s="4">
        <v>4</v>
      </c>
      <c r="BB429" s="4">
        <v>4</v>
      </c>
      <c r="BC429" s="4">
        <v>4</v>
      </c>
      <c r="BD429" s="4">
        <v>1</v>
      </c>
      <c r="BE429" s="4">
        <v>3</v>
      </c>
      <c r="BF429" s="4">
        <v>3</v>
      </c>
      <c r="BG429" s="4">
        <v>4</v>
      </c>
      <c r="BH429" s="4">
        <v>3</v>
      </c>
      <c r="BI429" s="4">
        <v>5</v>
      </c>
      <c r="BJ429" s="4">
        <v>3</v>
      </c>
      <c r="BK429" s="4">
        <v>3</v>
      </c>
      <c r="BL429" s="4">
        <v>3</v>
      </c>
      <c r="BM429" s="4">
        <v>3</v>
      </c>
      <c r="BN429" s="4">
        <v>4</v>
      </c>
      <c r="BO429" s="4">
        <v>4</v>
      </c>
      <c r="BP429" s="4">
        <v>1</v>
      </c>
      <c r="BQ429" s="4">
        <v>4</v>
      </c>
      <c r="BR429" s="4">
        <v>1</v>
      </c>
      <c r="BS429" s="4">
        <v>3</v>
      </c>
      <c r="BT429" s="4">
        <v>4</v>
      </c>
      <c r="BU429" s="4">
        <v>2</v>
      </c>
      <c r="BV429" s="4">
        <v>2</v>
      </c>
      <c r="BW429" s="4">
        <v>4</v>
      </c>
      <c r="BX429" s="4">
        <v>2</v>
      </c>
      <c r="BY429" s="4">
        <v>3</v>
      </c>
      <c r="BZ429" s="4">
        <v>1</v>
      </c>
      <c r="CA429" s="4">
        <v>3</v>
      </c>
      <c r="CB429" s="4">
        <v>4</v>
      </c>
    </row>
    <row r="430" spans="1:80" ht="14" x14ac:dyDescent="0.15">
      <c r="A430" s="20" t="str">
        <f t="shared" si="6"/>
        <v>KommunikationsstilSA[SQ002]</v>
      </c>
      <c r="B430" s="4" t="s">
        <v>1079</v>
      </c>
      <c r="C430" s="4">
        <v>3</v>
      </c>
      <c r="D430" s="4">
        <v>4</v>
      </c>
      <c r="E430" s="4">
        <v>2</v>
      </c>
      <c r="F430" s="4">
        <v>3</v>
      </c>
      <c r="G430" s="4">
        <v>3</v>
      </c>
      <c r="H430" s="4">
        <v>2</v>
      </c>
      <c r="I430" s="4">
        <v>4</v>
      </c>
      <c r="J430" s="4">
        <v>2</v>
      </c>
      <c r="K430" s="4">
        <v>4</v>
      </c>
      <c r="L430" s="4">
        <v>5</v>
      </c>
      <c r="M430" s="4">
        <v>4</v>
      </c>
      <c r="N430" s="4">
        <v>4</v>
      </c>
      <c r="O430" s="4">
        <v>2</v>
      </c>
      <c r="P430" s="4">
        <v>2</v>
      </c>
      <c r="Q430" s="4">
        <v>1</v>
      </c>
      <c r="R430" s="4">
        <v>4</v>
      </c>
      <c r="S430" s="4">
        <v>4</v>
      </c>
      <c r="T430" s="4">
        <v>3</v>
      </c>
      <c r="U430" s="4">
        <v>4</v>
      </c>
      <c r="V430" s="4">
        <v>3</v>
      </c>
      <c r="W430" s="4">
        <v>3</v>
      </c>
      <c r="X430" s="4">
        <v>2</v>
      </c>
      <c r="Y430" s="4">
        <v>4</v>
      </c>
      <c r="Z430" s="4">
        <v>1</v>
      </c>
      <c r="AA430" s="4">
        <v>3</v>
      </c>
      <c r="AB430" s="4">
        <v>4</v>
      </c>
      <c r="AC430" s="4">
        <v>4</v>
      </c>
      <c r="AD430" s="4">
        <v>5</v>
      </c>
      <c r="AE430" s="4">
        <v>2</v>
      </c>
      <c r="AF430" s="4">
        <v>4</v>
      </c>
      <c r="AG430" s="4">
        <v>5</v>
      </c>
      <c r="AH430" s="4">
        <v>4</v>
      </c>
      <c r="AI430" s="4">
        <v>3</v>
      </c>
      <c r="AJ430" s="4">
        <v>5</v>
      </c>
      <c r="AK430" s="4">
        <v>4</v>
      </c>
      <c r="AL430" s="4">
        <v>3</v>
      </c>
      <c r="AM430" s="4">
        <v>1</v>
      </c>
      <c r="AN430" s="4">
        <v>4</v>
      </c>
      <c r="AO430" s="4">
        <v>5</v>
      </c>
      <c r="AP430" s="4">
        <v>3</v>
      </c>
      <c r="AQ430" s="4">
        <v>4</v>
      </c>
      <c r="AR430" s="4">
        <v>4</v>
      </c>
      <c r="AS430" s="4">
        <v>2</v>
      </c>
      <c r="AT430" s="4">
        <v>1</v>
      </c>
      <c r="AU430" s="4">
        <v>1</v>
      </c>
      <c r="AV430" s="4">
        <v>4</v>
      </c>
      <c r="AW430" s="4">
        <v>4</v>
      </c>
      <c r="AX430" s="4">
        <v>3</v>
      </c>
      <c r="AY430" s="4">
        <v>4</v>
      </c>
      <c r="AZ430" s="4">
        <v>3</v>
      </c>
      <c r="BA430" s="4">
        <v>4</v>
      </c>
      <c r="BB430" s="4">
        <v>3</v>
      </c>
      <c r="BC430" s="4">
        <v>4</v>
      </c>
      <c r="BD430" s="4">
        <v>1</v>
      </c>
      <c r="BE430" s="4">
        <v>3</v>
      </c>
      <c r="BF430" s="4">
        <v>3</v>
      </c>
      <c r="BG430" s="4">
        <v>4</v>
      </c>
      <c r="BH430" s="4">
        <v>3</v>
      </c>
      <c r="BI430" s="4">
        <v>5</v>
      </c>
      <c r="BJ430" s="4">
        <v>3</v>
      </c>
      <c r="BK430" s="4">
        <v>3</v>
      </c>
      <c r="BL430" s="4">
        <v>2</v>
      </c>
      <c r="BM430" s="4">
        <v>4</v>
      </c>
      <c r="BN430" s="4">
        <v>4</v>
      </c>
      <c r="BO430" s="4">
        <v>4</v>
      </c>
      <c r="BP430" s="4">
        <v>1</v>
      </c>
      <c r="BQ430" s="4">
        <v>4</v>
      </c>
      <c r="BR430" s="4">
        <v>1</v>
      </c>
      <c r="BS430" s="4">
        <v>3</v>
      </c>
      <c r="BT430" s="4">
        <v>3</v>
      </c>
      <c r="BU430" s="4">
        <v>3</v>
      </c>
      <c r="BV430" s="4">
        <v>2</v>
      </c>
      <c r="BW430" s="4">
        <v>3</v>
      </c>
      <c r="BX430" s="4">
        <v>2</v>
      </c>
      <c r="BY430" s="4">
        <v>3</v>
      </c>
      <c r="BZ430" s="4">
        <v>1</v>
      </c>
      <c r="CA430" s="4">
        <v>4</v>
      </c>
      <c r="CB430" s="4">
        <v>4</v>
      </c>
    </row>
    <row r="431" spans="1:80" ht="14" x14ac:dyDescent="0.15">
      <c r="A431" s="20" t="str">
        <f t="shared" si="6"/>
        <v>KommunikationsstilSA[SQ003]</v>
      </c>
      <c r="B431" s="4" t="s">
        <v>1080</v>
      </c>
      <c r="C431" s="4">
        <v>3</v>
      </c>
      <c r="D431" s="4">
        <v>4</v>
      </c>
      <c r="E431" s="4">
        <v>3</v>
      </c>
      <c r="F431" s="4">
        <v>5</v>
      </c>
      <c r="G431" s="4">
        <v>3</v>
      </c>
      <c r="H431" s="4">
        <v>1</v>
      </c>
      <c r="I431" s="4">
        <v>4</v>
      </c>
      <c r="J431" s="4">
        <v>2</v>
      </c>
      <c r="K431" s="4">
        <v>4</v>
      </c>
      <c r="L431" s="4">
        <v>5</v>
      </c>
      <c r="M431" s="4">
        <v>4</v>
      </c>
      <c r="N431" s="4">
        <v>5</v>
      </c>
      <c r="O431" s="4">
        <v>1</v>
      </c>
      <c r="P431" s="4">
        <v>2</v>
      </c>
      <c r="Q431" s="4">
        <v>3</v>
      </c>
      <c r="R431" s="4">
        <v>3</v>
      </c>
      <c r="S431" s="4">
        <v>5</v>
      </c>
      <c r="T431" s="4">
        <v>4</v>
      </c>
      <c r="U431" s="4">
        <v>4</v>
      </c>
      <c r="V431" s="4">
        <v>4</v>
      </c>
      <c r="W431" s="4">
        <v>3</v>
      </c>
      <c r="X431" s="4">
        <v>2</v>
      </c>
      <c r="Y431" s="4">
        <v>4</v>
      </c>
      <c r="Z431" s="4">
        <v>1</v>
      </c>
      <c r="AA431" s="4">
        <v>1</v>
      </c>
      <c r="AB431" s="4">
        <v>4</v>
      </c>
      <c r="AC431" s="4">
        <v>4</v>
      </c>
      <c r="AD431" s="4">
        <v>5</v>
      </c>
      <c r="AE431" s="4">
        <v>4</v>
      </c>
      <c r="AF431" s="4">
        <v>5</v>
      </c>
      <c r="AG431" s="4">
        <v>4</v>
      </c>
      <c r="AH431" s="4">
        <v>4</v>
      </c>
      <c r="AI431" s="4">
        <v>1</v>
      </c>
      <c r="AJ431" s="4">
        <v>5</v>
      </c>
      <c r="AK431" s="4">
        <v>3</v>
      </c>
      <c r="AL431" s="4">
        <v>4</v>
      </c>
      <c r="AM431" s="4">
        <v>1</v>
      </c>
      <c r="AN431" s="4">
        <v>4</v>
      </c>
      <c r="AO431" s="4">
        <v>5</v>
      </c>
      <c r="AP431" s="4">
        <v>4</v>
      </c>
      <c r="AQ431" s="4">
        <v>4</v>
      </c>
      <c r="AR431" s="4">
        <v>4</v>
      </c>
      <c r="AS431" s="4">
        <v>3</v>
      </c>
      <c r="AT431" s="4">
        <v>2</v>
      </c>
      <c r="AU431" s="4">
        <v>1</v>
      </c>
      <c r="AV431" s="4">
        <v>4</v>
      </c>
      <c r="AW431" s="4">
        <v>5</v>
      </c>
      <c r="AX431" s="4">
        <v>4</v>
      </c>
      <c r="AY431" s="4">
        <v>4</v>
      </c>
      <c r="AZ431" s="4">
        <v>4</v>
      </c>
      <c r="BA431" s="4">
        <v>5</v>
      </c>
      <c r="BB431" s="4">
        <v>4</v>
      </c>
      <c r="BC431" s="4">
        <v>4</v>
      </c>
      <c r="BD431" s="4">
        <v>1</v>
      </c>
      <c r="BE431" s="4">
        <v>4</v>
      </c>
      <c r="BF431" s="4">
        <v>4</v>
      </c>
      <c r="BG431" s="4">
        <v>4</v>
      </c>
      <c r="BH431" s="4">
        <v>3</v>
      </c>
      <c r="BI431" s="4">
        <v>5</v>
      </c>
      <c r="BJ431" s="4">
        <v>4</v>
      </c>
      <c r="BK431" s="4">
        <v>3</v>
      </c>
      <c r="BL431" s="4">
        <v>4</v>
      </c>
      <c r="BM431" s="4">
        <v>4</v>
      </c>
      <c r="BN431" s="4">
        <v>4</v>
      </c>
      <c r="BO431" s="4">
        <v>4</v>
      </c>
      <c r="BP431" s="4">
        <v>1</v>
      </c>
      <c r="BQ431" s="4">
        <v>4</v>
      </c>
      <c r="BR431" s="4">
        <v>1</v>
      </c>
      <c r="BS431" s="4">
        <v>4</v>
      </c>
      <c r="BT431" s="4">
        <v>4</v>
      </c>
      <c r="BU431" s="4">
        <v>2</v>
      </c>
      <c r="BV431" s="4">
        <v>3</v>
      </c>
      <c r="BW431" s="4">
        <v>3</v>
      </c>
      <c r="BX431" s="4">
        <v>2</v>
      </c>
      <c r="BY431" s="4">
        <v>2</v>
      </c>
      <c r="BZ431" s="4">
        <v>1</v>
      </c>
      <c r="CA431" s="4">
        <v>3</v>
      </c>
      <c r="CB431" s="4">
        <v>5</v>
      </c>
    </row>
    <row r="432" spans="1:80" ht="14" x14ac:dyDescent="0.15">
      <c r="A432" s="20" t="str">
        <f t="shared" si="6"/>
        <v>ValueAlignmentSA[SQ001]</v>
      </c>
      <c r="B432" s="4" t="s">
        <v>1081</v>
      </c>
      <c r="C432" s="4">
        <v>3</v>
      </c>
      <c r="D432" s="4">
        <v>5</v>
      </c>
      <c r="E432" s="4">
        <v>3</v>
      </c>
      <c r="F432" s="4">
        <v>4</v>
      </c>
      <c r="G432" s="4">
        <v>4</v>
      </c>
      <c r="H432" s="4">
        <v>2</v>
      </c>
      <c r="I432" s="4">
        <v>2</v>
      </c>
      <c r="J432" s="4">
        <v>4</v>
      </c>
      <c r="K432" s="4">
        <v>4</v>
      </c>
      <c r="L432" s="4">
        <v>3</v>
      </c>
      <c r="M432" s="4">
        <v>3</v>
      </c>
      <c r="N432" s="4">
        <v>3</v>
      </c>
      <c r="O432" s="4">
        <v>1</v>
      </c>
      <c r="P432" s="4">
        <v>2</v>
      </c>
      <c r="Q432" s="4">
        <v>1</v>
      </c>
      <c r="R432" s="4">
        <v>4</v>
      </c>
      <c r="S432" s="4">
        <v>4</v>
      </c>
      <c r="T432" s="4">
        <v>2</v>
      </c>
      <c r="U432" s="4">
        <v>3</v>
      </c>
      <c r="V432" s="4">
        <v>4</v>
      </c>
      <c r="W432" s="4">
        <v>2</v>
      </c>
      <c r="X432" s="4">
        <v>3</v>
      </c>
      <c r="Y432" s="4">
        <v>4</v>
      </c>
      <c r="Z432" s="4">
        <v>1</v>
      </c>
      <c r="AA432" s="4">
        <v>1</v>
      </c>
      <c r="AB432" s="4">
        <v>3</v>
      </c>
      <c r="AC432" s="4">
        <v>2</v>
      </c>
      <c r="AD432" s="4">
        <v>4</v>
      </c>
      <c r="AE432" s="4">
        <v>3</v>
      </c>
      <c r="AF432" s="4">
        <v>3</v>
      </c>
      <c r="AG432" s="4">
        <v>5</v>
      </c>
      <c r="AH432" s="4">
        <v>3</v>
      </c>
      <c r="AI432" s="4">
        <v>2</v>
      </c>
      <c r="AJ432" s="4">
        <v>3</v>
      </c>
      <c r="AK432" s="4">
        <v>2</v>
      </c>
      <c r="AL432" s="4">
        <v>2</v>
      </c>
      <c r="AM432" s="4">
        <v>1</v>
      </c>
      <c r="AN432" s="4">
        <v>2</v>
      </c>
      <c r="AO432" s="4">
        <v>1</v>
      </c>
      <c r="AP432" s="4">
        <v>3</v>
      </c>
      <c r="AQ432" s="4">
        <v>3</v>
      </c>
      <c r="AR432" s="4">
        <v>2</v>
      </c>
      <c r="AS432" s="4">
        <v>1</v>
      </c>
      <c r="AT432" s="4">
        <v>1</v>
      </c>
      <c r="AU432" s="4">
        <v>1</v>
      </c>
      <c r="AV432" s="4">
        <v>1</v>
      </c>
      <c r="AW432" s="4">
        <v>3</v>
      </c>
      <c r="AX432" s="4">
        <v>1</v>
      </c>
      <c r="AY432" s="4">
        <v>4</v>
      </c>
      <c r="AZ432" s="4">
        <v>3</v>
      </c>
      <c r="BA432" s="4">
        <v>4</v>
      </c>
      <c r="BB432" s="4">
        <v>4</v>
      </c>
      <c r="BC432" s="4">
        <v>3</v>
      </c>
      <c r="BD432" s="4">
        <v>1</v>
      </c>
      <c r="BE432" s="4">
        <v>2</v>
      </c>
      <c r="BF432" s="4">
        <v>2</v>
      </c>
      <c r="BG432" s="4">
        <v>4</v>
      </c>
      <c r="BH432" s="4">
        <v>2</v>
      </c>
      <c r="BI432" s="4">
        <v>4</v>
      </c>
      <c r="BJ432" s="4">
        <v>2</v>
      </c>
      <c r="BK432" s="4">
        <v>4</v>
      </c>
      <c r="BL432" s="4">
        <v>1</v>
      </c>
      <c r="BM432" s="4">
        <v>3</v>
      </c>
      <c r="BN432" s="4">
        <v>4</v>
      </c>
      <c r="BO432" s="4">
        <v>4</v>
      </c>
      <c r="BP432" s="4">
        <v>2</v>
      </c>
      <c r="BQ432" s="4">
        <v>3</v>
      </c>
      <c r="BR432" s="4">
        <v>1</v>
      </c>
      <c r="BS432" s="4">
        <v>2</v>
      </c>
      <c r="BT432" s="4">
        <v>2</v>
      </c>
      <c r="BU432" s="4">
        <v>3</v>
      </c>
      <c r="BV432" s="4">
        <v>1</v>
      </c>
      <c r="BW432" s="4">
        <v>3</v>
      </c>
      <c r="BX432" s="4">
        <v>1</v>
      </c>
      <c r="BY432" s="4">
        <v>1</v>
      </c>
      <c r="BZ432" s="4">
        <v>1</v>
      </c>
      <c r="CA432" s="4">
        <v>1</v>
      </c>
      <c r="CB432" s="4">
        <v>4</v>
      </c>
    </row>
    <row r="433" spans="1:80" ht="14" x14ac:dyDescent="0.15">
      <c r="A433" s="20" t="str">
        <f t="shared" si="6"/>
        <v>ValueAlignmentSA[SQ002]</v>
      </c>
      <c r="B433" s="4" t="s">
        <v>1082</v>
      </c>
      <c r="C433" s="4">
        <v>3</v>
      </c>
      <c r="D433" s="4">
        <v>5</v>
      </c>
      <c r="E433" s="4">
        <v>3</v>
      </c>
      <c r="F433" s="4">
        <v>4</v>
      </c>
      <c r="G433" s="4">
        <v>4</v>
      </c>
      <c r="H433" s="4">
        <v>3</v>
      </c>
      <c r="I433" s="4">
        <v>3</v>
      </c>
      <c r="J433" s="4">
        <v>3</v>
      </c>
      <c r="K433" s="4">
        <v>3</v>
      </c>
      <c r="L433" s="4">
        <v>5</v>
      </c>
      <c r="M433" s="4">
        <v>3</v>
      </c>
      <c r="N433" s="4">
        <v>3</v>
      </c>
      <c r="O433" s="4">
        <v>1</v>
      </c>
      <c r="P433" s="4">
        <v>4</v>
      </c>
      <c r="Q433" s="4">
        <v>4</v>
      </c>
      <c r="R433" s="4">
        <v>4</v>
      </c>
      <c r="S433" s="4">
        <v>5</v>
      </c>
      <c r="T433" s="4">
        <v>2</v>
      </c>
      <c r="U433" s="4">
        <v>3</v>
      </c>
      <c r="V433" s="4">
        <v>4</v>
      </c>
      <c r="W433" s="4">
        <v>2</v>
      </c>
      <c r="X433" s="4">
        <v>3</v>
      </c>
      <c r="Y433" s="4">
        <v>4</v>
      </c>
      <c r="Z433" s="4">
        <v>1</v>
      </c>
      <c r="AA433" s="4">
        <v>4</v>
      </c>
      <c r="AB433" s="4">
        <v>4</v>
      </c>
      <c r="AC433" s="4">
        <v>2</v>
      </c>
      <c r="AD433" s="4">
        <v>5</v>
      </c>
      <c r="AE433" s="4">
        <v>3</v>
      </c>
      <c r="AF433" s="4">
        <v>4</v>
      </c>
      <c r="AG433" s="4">
        <v>5</v>
      </c>
      <c r="AH433" s="4">
        <v>3</v>
      </c>
      <c r="AI433" s="4">
        <v>3</v>
      </c>
      <c r="AJ433" s="4">
        <v>4</v>
      </c>
      <c r="AK433" s="4">
        <v>4</v>
      </c>
      <c r="AL433" s="4">
        <v>4</v>
      </c>
      <c r="AM433" s="4">
        <v>2</v>
      </c>
      <c r="AN433" s="4">
        <v>3</v>
      </c>
      <c r="AO433" s="4">
        <v>5</v>
      </c>
      <c r="AP433" s="4">
        <v>4</v>
      </c>
      <c r="AQ433" s="4">
        <v>3</v>
      </c>
      <c r="AR433" s="4">
        <v>2</v>
      </c>
      <c r="AS433" s="4">
        <v>3</v>
      </c>
      <c r="AT433" s="4">
        <v>4</v>
      </c>
      <c r="AU433" s="4">
        <v>2</v>
      </c>
      <c r="AV433" s="4">
        <v>2</v>
      </c>
      <c r="AW433" s="4">
        <v>4</v>
      </c>
      <c r="AX433" s="4">
        <v>4</v>
      </c>
      <c r="AY433" s="4">
        <v>4</v>
      </c>
      <c r="AZ433" s="4">
        <v>3</v>
      </c>
      <c r="BA433" s="4">
        <v>4</v>
      </c>
      <c r="BB433" s="4">
        <v>4</v>
      </c>
      <c r="BC433" s="4">
        <v>4</v>
      </c>
      <c r="BD433" s="4">
        <v>3</v>
      </c>
      <c r="BE433" s="4">
        <v>3</v>
      </c>
      <c r="BF433" s="4">
        <v>4</v>
      </c>
      <c r="BG433" s="4">
        <v>5</v>
      </c>
      <c r="BH433" s="4">
        <v>3</v>
      </c>
      <c r="BI433" s="4">
        <v>5</v>
      </c>
      <c r="BJ433" s="4">
        <v>4</v>
      </c>
      <c r="BK433" s="4">
        <v>5</v>
      </c>
      <c r="BL433" s="4">
        <v>3</v>
      </c>
      <c r="BM433" s="4">
        <v>4</v>
      </c>
      <c r="BN433" s="4">
        <v>4</v>
      </c>
      <c r="BO433" s="4">
        <v>4</v>
      </c>
      <c r="BP433" s="4">
        <v>2</v>
      </c>
      <c r="BQ433" s="4">
        <v>4</v>
      </c>
      <c r="BR433" s="4">
        <v>1</v>
      </c>
      <c r="BS433" s="4">
        <v>3</v>
      </c>
      <c r="BT433" s="4">
        <v>3</v>
      </c>
      <c r="BU433" s="4">
        <v>2</v>
      </c>
      <c r="BV433" s="4">
        <v>4</v>
      </c>
      <c r="BW433" s="4">
        <v>5</v>
      </c>
      <c r="BX433" s="4">
        <v>1</v>
      </c>
      <c r="BY433" s="4">
        <v>3</v>
      </c>
      <c r="BZ433" s="4">
        <v>1</v>
      </c>
      <c r="CA433" s="4">
        <v>3</v>
      </c>
      <c r="CB433" s="4">
        <v>4</v>
      </c>
    </row>
    <row r="434" spans="1:80" ht="14" x14ac:dyDescent="0.15">
      <c r="A434" s="20" t="str">
        <f t="shared" si="6"/>
        <v>ValueAlignmentSA[SQ003]</v>
      </c>
      <c r="B434" s="4" t="s">
        <v>1083</v>
      </c>
      <c r="C434" s="4">
        <v>3</v>
      </c>
      <c r="D434" s="4">
        <v>5</v>
      </c>
      <c r="E434" s="4">
        <v>4</v>
      </c>
      <c r="F434" s="4">
        <v>5</v>
      </c>
      <c r="G434" s="4">
        <v>3</v>
      </c>
      <c r="H434" s="4">
        <v>4</v>
      </c>
      <c r="I434" s="4">
        <v>3</v>
      </c>
      <c r="J434" s="4">
        <v>2</v>
      </c>
      <c r="K434" s="4">
        <v>4</v>
      </c>
      <c r="L434" s="4">
        <v>5</v>
      </c>
      <c r="M434" s="4">
        <v>3</v>
      </c>
      <c r="N434" s="4">
        <v>5</v>
      </c>
      <c r="O434" s="4">
        <v>1</v>
      </c>
      <c r="P434" s="4">
        <v>4</v>
      </c>
      <c r="Q434" s="4">
        <v>4</v>
      </c>
      <c r="R434" s="4">
        <v>2</v>
      </c>
      <c r="S434" s="4">
        <v>5</v>
      </c>
      <c r="T434" s="4">
        <v>4</v>
      </c>
      <c r="U434" s="4">
        <v>4</v>
      </c>
      <c r="V434" s="4">
        <v>4</v>
      </c>
      <c r="W434" s="4">
        <v>3</v>
      </c>
      <c r="X434" s="4">
        <v>2</v>
      </c>
      <c r="Y434" s="4">
        <v>4</v>
      </c>
      <c r="Z434" s="4">
        <v>1</v>
      </c>
      <c r="AA434" s="4">
        <v>4</v>
      </c>
      <c r="AB434" s="4">
        <v>4</v>
      </c>
      <c r="AC434" s="4">
        <v>2</v>
      </c>
      <c r="AD434" s="4">
        <v>5</v>
      </c>
      <c r="AE434" s="4">
        <v>4</v>
      </c>
      <c r="AF434" s="4">
        <v>5</v>
      </c>
      <c r="AG434" s="4">
        <v>5</v>
      </c>
      <c r="AH434" s="4">
        <v>4</v>
      </c>
      <c r="AI434" s="4">
        <v>4</v>
      </c>
      <c r="AJ434" s="4">
        <v>5</v>
      </c>
      <c r="AK434" s="4">
        <v>5</v>
      </c>
      <c r="AL434" s="4">
        <v>4</v>
      </c>
      <c r="AM434" s="4">
        <v>2</v>
      </c>
      <c r="AN434" s="4">
        <v>4</v>
      </c>
      <c r="AO434" s="4">
        <v>5</v>
      </c>
      <c r="AP434" s="4">
        <v>5</v>
      </c>
      <c r="AQ434" s="4">
        <v>3</v>
      </c>
      <c r="AR434" s="4">
        <v>4</v>
      </c>
      <c r="AS434" s="4">
        <v>3</v>
      </c>
      <c r="AT434" s="4">
        <v>3</v>
      </c>
      <c r="AU434" s="4">
        <v>2</v>
      </c>
      <c r="AV434" s="4">
        <v>4</v>
      </c>
      <c r="AW434" s="4">
        <v>5</v>
      </c>
      <c r="AX434" s="4">
        <v>4</v>
      </c>
      <c r="AY434" s="4">
        <v>4</v>
      </c>
      <c r="AZ434" s="4">
        <v>3</v>
      </c>
      <c r="BA434" s="4">
        <v>5</v>
      </c>
      <c r="BB434" s="4">
        <v>4</v>
      </c>
      <c r="BC434" s="4">
        <v>5</v>
      </c>
      <c r="BD434" s="4">
        <v>5</v>
      </c>
      <c r="BE434" s="4">
        <v>3</v>
      </c>
      <c r="BF434" s="4">
        <v>4</v>
      </c>
      <c r="BG434" s="4">
        <v>5</v>
      </c>
      <c r="BH434" s="4">
        <v>4</v>
      </c>
      <c r="BI434" s="4">
        <v>5</v>
      </c>
      <c r="BJ434" s="4">
        <v>4</v>
      </c>
      <c r="BK434" s="4">
        <v>5</v>
      </c>
      <c r="BL434" s="4">
        <v>4</v>
      </c>
      <c r="BM434" s="4">
        <v>4</v>
      </c>
      <c r="BN434" s="4">
        <v>4</v>
      </c>
      <c r="BO434" s="4">
        <v>5</v>
      </c>
      <c r="BP434" s="4">
        <v>3</v>
      </c>
      <c r="BQ434" s="4">
        <v>4</v>
      </c>
      <c r="BR434" s="4">
        <v>1</v>
      </c>
      <c r="BS434" s="4">
        <v>4</v>
      </c>
      <c r="BT434" s="4">
        <v>4</v>
      </c>
      <c r="BU434" s="4">
        <v>2</v>
      </c>
      <c r="BV434" s="4">
        <v>4</v>
      </c>
      <c r="BW434" s="4">
        <v>5</v>
      </c>
      <c r="BX434" s="4">
        <v>3</v>
      </c>
      <c r="BY434" s="4">
        <v>3</v>
      </c>
      <c r="BZ434" s="4">
        <v>1</v>
      </c>
      <c r="CA434" s="4">
        <v>4</v>
      </c>
      <c r="CB434" s="4">
        <v>4</v>
      </c>
    </row>
    <row r="435" spans="1:80" ht="14" x14ac:dyDescent="0.15">
      <c r="A435" s="20" t="str">
        <f t="shared" si="6"/>
        <v>ValueAlignmentSA[SQ004]</v>
      </c>
      <c r="B435" s="4" t="s">
        <v>1084</v>
      </c>
      <c r="C435" s="4">
        <v>3</v>
      </c>
      <c r="D435" s="4">
        <v>5</v>
      </c>
      <c r="E435" s="4">
        <v>3</v>
      </c>
      <c r="F435" s="4">
        <v>1</v>
      </c>
      <c r="G435" s="4">
        <v>3</v>
      </c>
      <c r="H435" s="4">
        <v>3</v>
      </c>
      <c r="I435" s="4">
        <v>3</v>
      </c>
      <c r="J435" s="4">
        <v>4</v>
      </c>
      <c r="K435" s="4">
        <v>3</v>
      </c>
      <c r="L435" s="4">
        <v>5</v>
      </c>
      <c r="M435" s="4">
        <v>2</v>
      </c>
      <c r="N435" s="4">
        <v>3</v>
      </c>
      <c r="O435" s="4">
        <v>1</v>
      </c>
      <c r="P435" s="4">
        <v>3</v>
      </c>
      <c r="Q435" s="4">
        <v>2</v>
      </c>
      <c r="R435" s="4">
        <v>1</v>
      </c>
      <c r="S435" s="4">
        <v>5</v>
      </c>
      <c r="T435" s="4">
        <v>3</v>
      </c>
      <c r="U435" s="4">
        <v>3</v>
      </c>
      <c r="V435" s="4">
        <v>3</v>
      </c>
      <c r="W435" s="4">
        <v>5</v>
      </c>
      <c r="X435" s="4">
        <v>2</v>
      </c>
      <c r="Y435" s="4">
        <v>4</v>
      </c>
      <c r="Z435" s="4">
        <v>1</v>
      </c>
      <c r="AA435" s="4">
        <v>3</v>
      </c>
      <c r="AB435" s="4">
        <v>3</v>
      </c>
      <c r="AC435" s="4">
        <v>2</v>
      </c>
      <c r="AD435" s="4">
        <v>4</v>
      </c>
      <c r="AE435" s="4">
        <v>2</v>
      </c>
      <c r="AF435" s="4">
        <v>4</v>
      </c>
      <c r="AG435" s="4">
        <v>5</v>
      </c>
      <c r="AH435" s="4">
        <v>3</v>
      </c>
      <c r="AI435" s="4">
        <v>2</v>
      </c>
      <c r="AJ435" s="4">
        <v>2</v>
      </c>
      <c r="AK435" s="4">
        <v>4</v>
      </c>
      <c r="AL435" s="4">
        <v>3</v>
      </c>
      <c r="AM435" s="4">
        <v>3</v>
      </c>
      <c r="AN435" s="4">
        <v>3</v>
      </c>
      <c r="AO435" s="4">
        <v>4</v>
      </c>
      <c r="AP435" s="4">
        <v>3</v>
      </c>
      <c r="AQ435" s="4">
        <v>3</v>
      </c>
      <c r="AR435" s="4">
        <v>4</v>
      </c>
      <c r="AS435" s="4">
        <v>3</v>
      </c>
      <c r="AT435" s="4">
        <v>2</v>
      </c>
      <c r="AU435" s="4">
        <v>2</v>
      </c>
      <c r="AV435" s="4">
        <v>4</v>
      </c>
      <c r="AW435" s="4">
        <v>4</v>
      </c>
      <c r="AX435" s="4">
        <v>2</v>
      </c>
      <c r="AY435" s="4">
        <v>4</v>
      </c>
      <c r="AZ435" s="4">
        <v>3</v>
      </c>
      <c r="BA435" s="4">
        <v>4</v>
      </c>
      <c r="BB435" s="4">
        <v>3</v>
      </c>
      <c r="BC435" s="4">
        <v>4</v>
      </c>
      <c r="BD435" s="4">
        <v>3</v>
      </c>
      <c r="BE435" s="4">
        <v>3</v>
      </c>
      <c r="BF435" s="4">
        <v>2</v>
      </c>
      <c r="BG435" s="4">
        <v>1</v>
      </c>
      <c r="BH435" s="4">
        <v>3</v>
      </c>
      <c r="BI435" s="4">
        <v>4</v>
      </c>
      <c r="BJ435" s="4">
        <v>3</v>
      </c>
      <c r="BK435" s="4">
        <v>4</v>
      </c>
      <c r="BL435" s="4">
        <v>4</v>
      </c>
      <c r="BM435" s="4">
        <v>4</v>
      </c>
      <c r="BN435" s="4">
        <v>4</v>
      </c>
      <c r="BO435" s="4">
        <v>4</v>
      </c>
      <c r="BP435" s="4">
        <v>3</v>
      </c>
      <c r="BQ435" s="4">
        <v>4</v>
      </c>
      <c r="BR435" s="4">
        <v>1</v>
      </c>
      <c r="BS435" s="4">
        <v>4</v>
      </c>
      <c r="BT435" s="4">
        <v>3</v>
      </c>
      <c r="BU435" s="4">
        <v>2</v>
      </c>
      <c r="BV435" s="4">
        <v>4</v>
      </c>
      <c r="BW435" s="4">
        <v>1</v>
      </c>
      <c r="BX435" s="4">
        <v>1</v>
      </c>
      <c r="BY435" s="4">
        <v>3</v>
      </c>
      <c r="BZ435" s="4">
        <v>1</v>
      </c>
      <c r="CA435" s="4">
        <v>3</v>
      </c>
      <c r="CB435" s="4">
        <v>4</v>
      </c>
    </row>
    <row r="436" spans="1:80" ht="14" x14ac:dyDescent="0.15">
      <c r="A436" s="20" t="str">
        <f t="shared" si="6"/>
        <v>GlaubwuerdigkeitSA[SQ001]</v>
      </c>
      <c r="B436" s="4" t="s">
        <v>1085</v>
      </c>
      <c r="C436" s="4">
        <v>3</v>
      </c>
      <c r="D436" s="4">
        <v>5</v>
      </c>
      <c r="E436" s="4">
        <v>3</v>
      </c>
      <c r="F436" s="4">
        <v>4</v>
      </c>
      <c r="G436" s="4">
        <v>3</v>
      </c>
      <c r="H436" s="4">
        <v>5</v>
      </c>
      <c r="I436" s="4">
        <v>4</v>
      </c>
      <c r="J436" s="4">
        <v>3</v>
      </c>
      <c r="K436" s="4">
        <v>4</v>
      </c>
      <c r="L436" s="4">
        <v>5</v>
      </c>
      <c r="M436" s="4">
        <v>4</v>
      </c>
      <c r="N436" s="4">
        <v>5</v>
      </c>
      <c r="O436" s="4">
        <v>3</v>
      </c>
      <c r="P436" s="4">
        <v>4</v>
      </c>
      <c r="Q436" s="4">
        <v>3</v>
      </c>
      <c r="R436" s="4">
        <v>1</v>
      </c>
      <c r="S436" s="4">
        <v>5</v>
      </c>
      <c r="T436" s="4">
        <v>4</v>
      </c>
      <c r="U436" s="4">
        <v>3</v>
      </c>
      <c r="V436" s="4">
        <v>4</v>
      </c>
      <c r="W436" s="4">
        <v>3</v>
      </c>
      <c r="X436" s="4">
        <v>4</v>
      </c>
      <c r="Y436" s="4">
        <v>4</v>
      </c>
      <c r="Z436" s="4">
        <v>2</v>
      </c>
      <c r="AA436" s="4">
        <v>4</v>
      </c>
      <c r="AB436" s="4">
        <v>5</v>
      </c>
      <c r="AC436" s="4">
        <v>4</v>
      </c>
      <c r="AD436" s="4">
        <v>4</v>
      </c>
      <c r="AE436" s="4">
        <v>4</v>
      </c>
      <c r="AF436" s="4">
        <v>4</v>
      </c>
      <c r="AG436" s="4">
        <v>5</v>
      </c>
      <c r="AH436" s="4">
        <v>4</v>
      </c>
      <c r="AI436" s="4">
        <v>3</v>
      </c>
      <c r="AJ436" s="4">
        <v>5</v>
      </c>
      <c r="AK436" s="4">
        <v>3</v>
      </c>
      <c r="AL436" s="4">
        <v>4</v>
      </c>
      <c r="AM436" s="4">
        <v>1</v>
      </c>
      <c r="AN436" s="4">
        <v>4</v>
      </c>
      <c r="AO436" s="4">
        <v>5</v>
      </c>
      <c r="AP436" s="4">
        <v>4</v>
      </c>
      <c r="AQ436" s="4">
        <v>5</v>
      </c>
      <c r="AR436" s="4">
        <v>5</v>
      </c>
      <c r="AS436" s="4">
        <v>4</v>
      </c>
      <c r="AT436" s="4">
        <v>3</v>
      </c>
      <c r="AU436" s="4">
        <v>1</v>
      </c>
      <c r="AV436" s="4">
        <v>4</v>
      </c>
      <c r="AW436" s="4">
        <v>4</v>
      </c>
      <c r="AX436" s="4">
        <v>4</v>
      </c>
      <c r="AY436" s="4">
        <v>4</v>
      </c>
      <c r="AZ436" s="4">
        <v>4</v>
      </c>
      <c r="BA436" s="4">
        <v>4</v>
      </c>
      <c r="BB436" s="4">
        <v>4</v>
      </c>
      <c r="BC436" s="4">
        <v>4</v>
      </c>
      <c r="BD436" s="4">
        <v>1</v>
      </c>
      <c r="BE436" s="4">
        <v>3</v>
      </c>
      <c r="BF436" s="4">
        <v>5</v>
      </c>
      <c r="BG436" s="4">
        <v>5</v>
      </c>
      <c r="BH436" s="4">
        <v>4</v>
      </c>
      <c r="BI436" s="4">
        <v>5</v>
      </c>
      <c r="BJ436" s="4">
        <v>3</v>
      </c>
      <c r="BK436" s="4">
        <v>5</v>
      </c>
      <c r="BL436" s="4">
        <v>4</v>
      </c>
      <c r="BM436" s="4">
        <v>5</v>
      </c>
      <c r="BN436" s="4">
        <v>4</v>
      </c>
      <c r="BO436" s="4">
        <v>5</v>
      </c>
      <c r="BP436" s="4">
        <v>2</v>
      </c>
      <c r="BQ436" s="4">
        <v>4</v>
      </c>
      <c r="BR436" s="4">
        <v>4</v>
      </c>
      <c r="BS436" s="4">
        <v>4</v>
      </c>
      <c r="BT436" s="4">
        <v>4</v>
      </c>
      <c r="BU436" s="4">
        <v>4</v>
      </c>
      <c r="BV436" s="4">
        <v>4</v>
      </c>
      <c r="BW436" s="4">
        <v>5</v>
      </c>
      <c r="BX436" s="4">
        <v>2</v>
      </c>
      <c r="BY436" s="4">
        <v>3</v>
      </c>
      <c r="BZ436" s="4">
        <v>2</v>
      </c>
      <c r="CA436" s="4">
        <v>4</v>
      </c>
      <c r="CB436" s="4">
        <v>5</v>
      </c>
    </row>
    <row r="437" spans="1:80" ht="14" x14ac:dyDescent="0.15">
      <c r="A437" s="20" t="str">
        <f t="shared" si="6"/>
        <v>GlaubwuerdigkeitSA[SQ002]</v>
      </c>
      <c r="B437" s="4" t="s">
        <v>1086</v>
      </c>
      <c r="C437" s="4">
        <v>3</v>
      </c>
      <c r="D437" s="4">
        <v>5</v>
      </c>
      <c r="E437" s="4">
        <v>4</v>
      </c>
      <c r="F437" s="4">
        <v>4</v>
      </c>
      <c r="G437" s="4">
        <v>3</v>
      </c>
      <c r="H437" s="4">
        <v>5</v>
      </c>
      <c r="I437" s="4">
        <v>4</v>
      </c>
      <c r="J437" s="4">
        <v>4</v>
      </c>
      <c r="K437" s="4">
        <v>4</v>
      </c>
      <c r="L437" s="4">
        <v>5</v>
      </c>
      <c r="M437" s="4">
        <v>3</v>
      </c>
      <c r="N437" s="4">
        <v>5</v>
      </c>
      <c r="O437" s="4">
        <v>2</v>
      </c>
      <c r="P437" s="4">
        <v>3</v>
      </c>
      <c r="Q437" s="4">
        <v>4</v>
      </c>
      <c r="R437" s="4">
        <v>1</v>
      </c>
      <c r="S437" s="4">
        <v>4</v>
      </c>
      <c r="T437" s="4">
        <v>4</v>
      </c>
      <c r="U437" s="4">
        <v>3</v>
      </c>
      <c r="V437" s="4">
        <v>4</v>
      </c>
      <c r="W437" s="4">
        <v>3</v>
      </c>
      <c r="X437" s="4">
        <v>4</v>
      </c>
      <c r="Y437" s="4">
        <v>4</v>
      </c>
      <c r="Z437" s="4">
        <v>2</v>
      </c>
      <c r="AA437" s="4">
        <v>4</v>
      </c>
      <c r="AB437" s="4">
        <v>5</v>
      </c>
      <c r="AC437" s="4">
        <v>4</v>
      </c>
      <c r="AD437" s="4">
        <v>5</v>
      </c>
      <c r="AE437" s="4">
        <v>4</v>
      </c>
      <c r="AF437" s="4">
        <v>4</v>
      </c>
      <c r="AG437" s="4">
        <v>5</v>
      </c>
      <c r="AH437" s="4">
        <v>4</v>
      </c>
      <c r="AI437" s="4">
        <v>4</v>
      </c>
      <c r="AJ437" s="4">
        <v>5</v>
      </c>
      <c r="AK437" s="4">
        <v>4</v>
      </c>
      <c r="AL437" s="4">
        <v>4</v>
      </c>
      <c r="AM437" s="4">
        <v>1</v>
      </c>
      <c r="AN437" s="4">
        <v>4</v>
      </c>
      <c r="AO437" s="4">
        <v>5</v>
      </c>
      <c r="AP437" s="4">
        <v>5</v>
      </c>
      <c r="AQ437" s="4">
        <v>5</v>
      </c>
      <c r="AR437" s="4">
        <v>5</v>
      </c>
      <c r="AS437" s="4">
        <v>4</v>
      </c>
      <c r="AT437" s="4">
        <v>1</v>
      </c>
      <c r="AU437" s="4">
        <v>1</v>
      </c>
      <c r="AV437" s="4">
        <v>4</v>
      </c>
      <c r="AW437" s="4">
        <v>5</v>
      </c>
      <c r="AX437" s="4">
        <v>4</v>
      </c>
      <c r="AY437" s="4">
        <v>4</v>
      </c>
      <c r="AZ437" s="4">
        <v>4</v>
      </c>
      <c r="BA437" s="4">
        <v>5</v>
      </c>
      <c r="BB437" s="4">
        <v>4</v>
      </c>
      <c r="BC437" s="4">
        <v>4</v>
      </c>
      <c r="BD437" s="4">
        <v>3</v>
      </c>
      <c r="BE437" s="4">
        <v>3</v>
      </c>
      <c r="BF437" s="4">
        <v>4</v>
      </c>
      <c r="BG437" s="4">
        <v>4</v>
      </c>
      <c r="BH437" s="4">
        <v>4</v>
      </c>
      <c r="BI437" s="4">
        <v>5</v>
      </c>
      <c r="BJ437" s="4">
        <v>3</v>
      </c>
      <c r="BK437" s="4">
        <v>5</v>
      </c>
      <c r="BL437" s="4">
        <v>4</v>
      </c>
      <c r="BM437" s="4">
        <v>5</v>
      </c>
      <c r="BN437" s="4">
        <v>4</v>
      </c>
      <c r="BO437" s="4">
        <v>4</v>
      </c>
      <c r="BP437" s="4">
        <v>3</v>
      </c>
      <c r="BQ437" s="4">
        <v>4</v>
      </c>
      <c r="BR437" s="4">
        <v>4</v>
      </c>
      <c r="BS437" s="4">
        <v>4</v>
      </c>
      <c r="BT437" s="4">
        <v>4</v>
      </c>
      <c r="BU437" s="4">
        <v>3</v>
      </c>
      <c r="BV437" s="4">
        <v>4</v>
      </c>
      <c r="BW437" s="4">
        <v>5</v>
      </c>
      <c r="BX437" s="4">
        <v>1</v>
      </c>
      <c r="BY437" s="4">
        <v>3</v>
      </c>
      <c r="BZ437" s="4">
        <v>1</v>
      </c>
      <c r="CA437" s="4">
        <v>4</v>
      </c>
      <c r="CB437" s="4">
        <v>5</v>
      </c>
    </row>
    <row r="438" spans="1:80" ht="14" x14ac:dyDescent="0.15">
      <c r="A438" s="20" t="str">
        <f t="shared" si="6"/>
        <v>GlaubwuerdigkeitSA[SQ003]</v>
      </c>
      <c r="B438" s="4" t="s">
        <v>1087</v>
      </c>
      <c r="C438" s="4">
        <v>3</v>
      </c>
      <c r="D438" s="4">
        <v>5</v>
      </c>
      <c r="E438" s="4">
        <v>4</v>
      </c>
      <c r="F438" s="4">
        <v>5</v>
      </c>
      <c r="G438" s="4">
        <v>3</v>
      </c>
      <c r="H438" s="4">
        <v>5</v>
      </c>
      <c r="I438" s="4">
        <v>4</v>
      </c>
      <c r="J438" s="4">
        <v>4</v>
      </c>
      <c r="K438" s="4">
        <v>3</v>
      </c>
      <c r="L438" s="4">
        <v>5</v>
      </c>
      <c r="M438" s="4">
        <v>4</v>
      </c>
      <c r="N438" s="4">
        <v>5</v>
      </c>
      <c r="O438" s="4">
        <v>2</v>
      </c>
      <c r="P438" s="4">
        <v>4</v>
      </c>
      <c r="Q438" s="4">
        <v>3</v>
      </c>
      <c r="R438" s="4">
        <v>1</v>
      </c>
      <c r="S438" s="4">
        <v>4</v>
      </c>
      <c r="T438" s="4">
        <v>4</v>
      </c>
      <c r="U438" s="4">
        <v>4</v>
      </c>
      <c r="V438" s="4">
        <v>3</v>
      </c>
      <c r="W438" s="4">
        <v>3</v>
      </c>
      <c r="X438" s="4">
        <v>3</v>
      </c>
      <c r="Y438" s="4">
        <v>4</v>
      </c>
      <c r="Z438" s="4">
        <v>2</v>
      </c>
      <c r="AA438" s="4">
        <v>4</v>
      </c>
      <c r="AB438" s="4">
        <v>5</v>
      </c>
      <c r="AC438" s="4">
        <v>4</v>
      </c>
      <c r="AD438" s="4">
        <v>3</v>
      </c>
      <c r="AE438" s="4">
        <v>4</v>
      </c>
      <c r="AF438" s="4">
        <v>5</v>
      </c>
      <c r="AG438" s="4">
        <v>5</v>
      </c>
      <c r="AH438" s="4">
        <v>3</v>
      </c>
      <c r="AI438" s="4">
        <v>4</v>
      </c>
      <c r="AJ438" s="4">
        <v>5</v>
      </c>
      <c r="AK438" s="4">
        <v>3</v>
      </c>
      <c r="AL438" s="4">
        <v>4</v>
      </c>
      <c r="AM438" s="4">
        <v>1</v>
      </c>
      <c r="AN438" s="4">
        <v>4</v>
      </c>
      <c r="AO438" s="4">
        <v>5</v>
      </c>
      <c r="AP438" s="4">
        <v>4</v>
      </c>
      <c r="AQ438" s="4">
        <v>5</v>
      </c>
      <c r="AR438" s="4">
        <v>5</v>
      </c>
      <c r="AS438" s="4">
        <v>4</v>
      </c>
      <c r="AT438" s="4">
        <v>3</v>
      </c>
      <c r="AU438" s="4">
        <v>1</v>
      </c>
      <c r="AV438" s="4">
        <v>4</v>
      </c>
      <c r="AW438" s="4">
        <v>5</v>
      </c>
      <c r="AX438" s="4">
        <v>4</v>
      </c>
      <c r="AY438" s="4">
        <v>4</v>
      </c>
      <c r="AZ438" s="4">
        <v>4</v>
      </c>
      <c r="BA438" s="4">
        <v>5</v>
      </c>
      <c r="BB438" s="4">
        <v>4</v>
      </c>
      <c r="BC438" s="4">
        <v>4</v>
      </c>
      <c r="BD438" s="4">
        <v>3</v>
      </c>
      <c r="BE438" s="4">
        <v>3</v>
      </c>
      <c r="BF438" s="4">
        <v>5</v>
      </c>
      <c r="BG438" s="4">
        <v>5</v>
      </c>
      <c r="BH438" s="4">
        <v>4</v>
      </c>
      <c r="BI438" s="4">
        <v>4</v>
      </c>
      <c r="BJ438" s="4">
        <v>2</v>
      </c>
      <c r="BK438" s="4">
        <v>5</v>
      </c>
      <c r="BL438" s="4">
        <v>4</v>
      </c>
      <c r="BM438" s="4">
        <v>4</v>
      </c>
      <c r="BN438" s="4">
        <v>4</v>
      </c>
      <c r="BO438" s="4">
        <v>4</v>
      </c>
      <c r="BP438" s="4">
        <v>1</v>
      </c>
      <c r="BQ438" s="4">
        <v>4</v>
      </c>
      <c r="BR438" s="4">
        <v>4</v>
      </c>
      <c r="BS438" s="4">
        <v>4</v>
      </c>
      <c r="BT438" s="4">
        <v>4</v>
      </c>
      <c r="BU438" s="4">
        <v>4</v>
      </c>
      <c r="BV438" s="4">
        <v>4</v>
      </c>
      <c r="BW438" s="4">
        <v>5</v>
      </c>
      <c r="BX438" s="4">
        <v>1</v>
      </c>
      <c r="BY438" s="4">
        <v>3</v>
      </c>
      <c r="BZ438" s="4">
        <v>2</v>
      </c>
      <c r="CA438" s="4">
        <v>3</v>
      </c>
      <c r="CB438" s="4">
        <v>5</v>
      </c>
    </row>
    <row r="439" spans="1:80" ht="14" x14ac:dyDescent="0.15">
      <c r="A439" s="20" t="str">
        <f t="shared" si="6"/>
        <v>GlaubwuerdigkeitSA[SQ004]</v>
      </c>
      <c r="B439" s="4" t="s">
        <v>1088</v>
      </c>
      <c r="C439" s="4">
        <v>3</v>
      </c>
      <c r="D439" s="4">
        <v>5</v>
      </c>
      <c r="E439" s="4">
        <v>3</v>
      </c>
      <c r="F439" s="4">
        <v>4</v>
      </c>
      <c r="G439" s="4">
        <v>3</v>
      </c>
      <c r="H439" s="4">
        <v>5</v>
      </c>
      <c r="I439" s="4">
        <v>4</v>
      </c>
      <c r="J439" s="4">
        <v>3</v>
      </c>
      <c r="K439" s="4">
        <v>4</v>
      </c>
      <c r="L439" s="4">
        <v>5</v>
      </c>
      <c r="M439" s="4">
        <v>2</v>
      </c>
      <c r="N439" s="4">
        <v>5</v>
      </c>
      <c r="O439" s="4">
        <v>4</v>
      </c>
      <c r="P439" s="4">
        <v>3</v>
      </c>
      <c r="Q439" s="4">
        <v>4</v>
      </c>
      <c r="R439" s="4">
        <v>4</v>
      </c>
      <c r="S439" s="4">
        <v>5</v>
      </c>
      <c r="T439" s="4">
        <v>4</v>
      </c>
      <c r="U439" s="4">
        <v>3</v>
      </c>
      <c r="V439" s="4">
        <v>4</v>
      </c>
      <c r="W439" s="4">
        <v>2</v>
      </c>
      <c r="X439" s="4">
        <v>4</v>
      </c>
      <c r="Y439" s="4">
        <v>4</v>
      </c>
      <c r="Z439" s="4">
        <v>1</v>
      </c>
      <c r="AA439" s="4">
        <v>3</v>
      </c>
      <c r="AB439" s="4">
        <v>5</v>
      </c>
      <c r="AC439" s="4">
        <v>4</v>
      </c>
      <c r="AD439" s="4">
        <v>5</v>
      </c>
      <c r="AE439" s="4">
        <v>4</v>
      </c>
      <c r="AF439" s="4">
        <v>4</v>
      </c>
      <c r="AG439" s="4">
        <v>5</v>
      </c>
      <c r="AH439" s="4">
        <v>3</v>
      </c>
      <c r="AI439" s="4">
        <v>3</v>
      </c>
      <c r="AJ439" s="4">
        <v>4</v>
      </c>
      <c r="AK439" s="4">
        <v>3</v>
      </c>
      <c r="AL439" s="4">
        <v>4</v>
      </c>
      <c r="AM439" s="4">
        <v>2</v>
      </c>
      <c r="AN439" s="4">
        <v>3</v>
      </c>
      <c r="AO439" s="4">
        <v>4</v>
      </c>
      <c r="AP439" s="4">
        <v>4</v>
      </c>
      <c r="AQ439" s="4">
        <v>4</v>
      </c>
      <c r="AR439" s="4">
        <v>5</v>
      </c>
      <c r="AS439" s="4">
        <v>3</v>
      </c>
      <c r="AT439" s="4">
        <v>3</v>
      </c>
      <c r="AU439" s="4">
        <v>1</v>
      </c>
      <c r="AV439" s="4">
        <v>4</v>
      </c>
      <c r="AW439" s="4">
        <v>4</v>
      </c>
      <c r="AX439" s="4">
        <v>3</v>
      </c>
      <c r="AY439" s="4">
        <v>4</v>
      </c>
      <c r="AZ439" s="4">
        <v>4</v>
      </c>
      <c r="BA439" s="4">
        <v>4</v>
      </c>
      <c r="BB439" s="4">
        <v>3</v>
      </c>
      <c r="BC439" s="4">
        <v>4</v>
      </c>
      <c r="BD439" s="4">
        <v>3</v>
      </c>
      <c r="BE439" s="4">
        <v>3</v>
      </c>
      <c r="BF439" s="4">
        <v>4</v>
      </c>
      <c r="BG439" s="4">
        <v>5</v>
      </c>
      <c r="BH439" s="4">
        <v>4</v>
      </c>
      <c r="BI439" s="4">
        <v>5</v>
      </c>
      <c r="BJ439" s="4">
        <v>3</v>
      </c>
      <c r="BK439" s="4">
        <v>5</v>
      </c>
      <c r="BL439" s="4">
        <v>4</v>
      </c>
      <c r="BM439" s="4">
        <v>5</v>
      </c>
      <c r="BN439" s="4">
        <v>4</v>
      </c>
      <c r="BO439" s="4">
        <v>4</v>
      </c>
      <c r="BP439" s="4">
        <v>2</v>
      </c>
      <c r="BQ439" s="4">
        <v>4</v>
      </c>
      <c r="BR439" s="4">
        <v>4</v>
      </c>
      <c r="BS439" s="4">
        <v>4</v>
      </c>
      <c r="BT439" s="4">
        <v>4</v>
      </c>
      <c r="BU439" s="4">
        <v>4</v>
      </c>
      <c r="BV439" s="4">
        <v>4</v>
      </c>
      <c r="BW439" s="4">
        <v>5</v>
      </c>
      <c r="BX439" s="4">
        <v>2</v>
      </c>
      <c r="BY439" s="4">
        <v>4</v>
      </c>
      <c r="BZ439" s="4">
        <v>1</v>
      </c>
      <c r="CA439" s="4">
        <v>4</v>
      </c>
      <c r="CB439" s="4">
        <v>5</v>
      </c>
    </row>
    <row r="440" spans="1:80" ht="14" x14ac:dyDescent="0.15">
      <c r="A440" s="20" t="str">
        <f t="shared" si="6"/>
        <v>GlaubwuerdigkeitSA[SQ005]</v>
      </c>
      <c r="B440" s="4" t="s">
        <v>1089</v>
      </c>
      <c r="C440" s="4">
        <v>3</v>
      </c>
      <c r="D440" s="4">
        <v>5</v>
      </c>
      <c r="E440" s="4">
        <v>2</v>
      </c>
      <c r="F440" s="4">
        <v>3</v>
      </c>
      <c r="G440" s="4">
        <v>3</v>
      </c>
      <c r="H440" s="4">
        <v>5</v>
      </c>
      <c r="I440" s="4">
        <v>4</v>
      </c>
      <c r="J440" s="4">
        <v>4</v>
      </c>
      <c r="K440" s="4">
        <v>4</v>
      </c>
      <c r="L440" s="4">
        <v>5</v>
      </c>
      <c r="M440" s="4">
        <v>3</v>
      </c>
      <c r="N440" s="4">
        <v>5</v>
      </c>
      <c r="O440" s="4">
        <v>4</v>
      </c>
      <c r="P440" s="4">
        <v>3</v>
      </c>
      <c r="Q440" s="4">
        <v>4</v>
      </c>
      <c r="R440" s="4">
        <v>5</v>
      </c>
      <c r="S440" s="4">
        <v>4</v>
      </c>
      <c r="T440" s="4">
        <v>3</v>
      </c>
      <c r="U440" s="4">
        <v>3</v>
      </c>
      <c r="V440" s="4">
        <v>4</v>
      </c>
      <c r="W440" s="4">
        <v>2</v>
      </c>
      <c r="X440" s="4">
        <v>2</v>
      </c>
      <c r="Y440" s="4">
        <v>4</v>
      </c>
      <c r="Z440" s="4">
        <v>1</v>
      </c>
      <c r="AA440" s="4">
        <v>3</v>
      </c>
      <c r="AB440" s="4">
        <v>4</v>
      </c>
      <c r="AC440" s="4">
        <v>3</v>
      </c>
      <c r="AD440" s="4">
        <v>4</v>
      </c>
      <c r="AE440" s="4">
        <v>4</v>
      </c>
      <c r="AF440" s="4">
        <v>5</v>
      </c>
      <c r="AG440" s="4">
        <v>5</v>
      </c>
      <c r="AH440" s="4">
        <v>4</v>
      </c>
      <c r="AI440" s="4">
        <v>4</v>
      </c>
      <c r="AJ440" s="4">
        <v>4</v>
      </c>
      <c r="AK440" s="4">
        <v>4</v>
      </c>
      <c r="AL440" s="4">
        <v>5</v>
      </c>
      <c r="AM440" s="4">
        <v>2</v>
      </c>
      <c r="AN440" s="4">
        <v>2</v>
      </c>
      <c r="AO440" s="4">
        <v>5</v>
      </c>
      <c r="AP440" s="4">
        <v>3</v>
      </c>
      <c r="AQ440" s="4">
        <v>5</v>
      </c>
      <c r="AR440" s="4">
        <v>3</v>
      </c>
      <c r="AS440" s="4">
        <v>3</v>
      </c>
      <c r="AT440" s="4">
        <v>2</v>
      </c>
      <c r="AU440" s="4">
        <v>1</v>
      </c>
      <c r="AV440" s="4">
        <v>4</v>
      </c>
      <c r="AW440" s="4">
        <v>4</v>
      </c>
      <c r="AX440" s="4">
        <v>4</v>
      </c>
      <c r="AY440" s="4">
        <v>4</v>
      </c>
      <c r="AZ440" s="4">
        <v>4</v>
      </c>
      <c r="BA440" s="4">
        <v>4</v>
      </c>
      <c r="BB440" s="4">
        <v>4</v>
      </c>
      <c r="BC440" s="4">
        <v>4</v>
      </c>
      <c r="BD440" s="4">
        <v>3</v>
      </c>
      <c r="BE440" s="4">
        <v>3</v>
      </c>
      <c r="BF440" s="4">
        <v>4</v>
      </c>
      <c r="BG440" s="4">
        <v>4</v>
      </c>
      <c r="BH440" s="4">
        <v>4</v>
      </c>
      <c r="BI440" s="4">
        <v>4</v>
      </c>
      <c r="BJ440" s="4">
        <v>4</v>
      </c>
      <c r="BK440" s="4">
        <v>5</v>
      </c>
      <c r="BL440" s="4">
        <v>3</v>
      </c>
      <c r="BM440" s="4">
        <v>5</v>
      </c>
      <c r="BN440" s="4">
        <v>4</v>
      </c>
      <c r="BO440" s="4">
        <v>3</v>
      </c>
      <c r="BP440" s="4">
        <v>1</v>
      </c>
      <c r="BQ440" s="4">
        <v>4</v>
      </c>
      <c r="BR440" s="4">
        <v>4</v>
      </c>
      <c r="BS440" s="4">
        <v>4</v>
      </c>
      <c r="BT440" s="4">
        <v>4</v>
      </c>
      <c r="BU440" s="4">
        <v>4</v>
      </c>
      <c r="BV440" s="4">
        <v>4</v>
      </c>
      <c r="BW440" s="4">
        <v>5</v>
      </c>
      <c r="BX440" s="4">
        <v>1</v>
      </c>
      <c r="BY440" s="4">
        <v>4</v>
      </c>
      <c r="BZ440" s="4">
        <v>2</v>
      </c>
      <c r="CA440" s="4">
        <v>3</v>
      </c>
      <c r="CB440" s="4">
        <v>5</v>
      </c>
    </row>
    <row r="441" spans="1:80" ht="14" x14ac:dyDescent="0.15">
      <c r="A441" s="20" t="str">
        <f t="shared" si="6"/>
        <v>GlaubwuerdigkeitSA[SQ006]</v>
      </c>
      <c r="B441" s="4" t="s">
        <v>1090</v>
      </c>
      <c r="C441" s="4">
        <v>3</v>
      </c>
      <c r="D441" s="4">
        <v>5</v>
      </c>
      <c r="E441" s="4">
        <v>3</v>
      </c>
      <c r="F441" s="4">
        <v>3</v>
      </c>
      <c r="G441" s="4">
        <v>2</v>
      </c>
      <c r="H441" s="4">
        <v>5</v>
      </c>
      <c r="I441" s="4">
        <v>4</v>
      </c>
      <c r="J441" s="4">
        <v>3</v>
      </c>
      <c r="K441" s="4">
        <v>3</v>
      </c>
      <c r="L441" s="4">
        <v>5</v>
      </c>
      <c r="M441" s="4">
        <v>2</v>
      </c>
      <c r="N441" s="4">
        <v>5</v>
      </c>
      <c r="O441" s="4">
        <v>4</v>
      </c>
      <c r="P441" s="4">
        <v>4</v>
      </c>
      <c r="Q441" s="4">
        <v>4</v>
      </c>
      <c r="R441" s="4">
        <v>1</v>
      </c>
      <c r="S441" s="4">
        <v>4</v>
      </c>
      <c r="T441" s="4">
        <v>3</v>
      </c>
      <c r="U441" s="4">
        <v>3</v>
      </c>
      <c r="V441" s="4">
        <v>4</v>
      </c>
      <c r="W441" s="4">
        <v>2</v>
      </c>
      <c r="X441" s="4">
        <v>3</v>
      </c>
      <c r="Y441" s="4">
        <v>4</v>
      </c>
      <c r="Z441" s="4">
        <v>1</v>
      </c>
      <c r="AA441" s="4">
        <v>3</v>
      </c>
      <c r="AB441" s="4">
        <v>4</v>
      </c>
      <c r="AC441" s="4">
        <v>3</v>
      </c>
      <c r="AD441" s="4">
        <v>4</v>
      </c>
      <c r="AE441" s="4">
        <v>4</v>
      </c>
      <c r="AF441" s="4">
        <v>4</v>
      </c>
      <c r="AG441" s="4">
        <v>5</v>
      </c>
      <c r="AH441" s="4">
        <v>4</v>
      </c>
      <c r="AI441" s="4">
        <v>3</v>
      </c>
      <c r="AJ441" s="4">
        <v>4</v>
      </c>
      <c r="AK441" s="4">
        <v>4</v>
      </c>
      <c r="AL441" s="4">
        <v>5</v>
      </c>
      <c r="AM441" s="4">
        <v>2</v>
      </c>
      <c r="AN441" s="4">
        <v>3</v>
      </c>
      <c r="AO441" s="4">
        <v>4</v>
      </c>
      <c r="AP441" s="4">
        <v>4</v>
      </c>
      <c r="AQ441" s="4">
        <v>5</v>
      </c>
      <c r="AR441" s="4">
        <v>4</v>
      </c>
      <c r="AS441" s="4">
        <v>3</v>
      </c>
      <c r="AT441" s="4">
        <v>4</v>
      </c>
      <c r="AU441" s="4">
        <v>1</v>
      </c>
      <c r="AV441" s="4">
        <v>4</v>
      </c>
      <c r="AW441" s="4">
        <v>4</v>
      </c>
      <c r="AX441" s="4">
        <v>3</v>
      </c>
      <c r="AY441" s="4">
        <v>4</v>
      </c>
      <c r="AZ441" s="4">
        <v>4</v>
      </c>
      <c r="BA441" s="4">
        <v>4</v>
      </c>
      <c r="BB441" s="4">
        <v>4</v>
      </c>
      <c r="BC441" s="4">
        <v>4</v>
      </c>
      <c r="BD441" s="4">
        <v>3</v>
      </c>
      <c r="BE441" s="4">
        <v>3</v>
      </c>
      <c r="BF441" s="4">
        <v>4</v>
      </c>
      <c r="BG441" s="4">
        <v>5</v>
      </c>
      <c r="BH441" s="4">
        <v>4</v>
      </c>
      <c r="BI441" s="4">
        <v>5</v>
      </c>
      <c r="BJ441" s="4">
        <v>3</v>
      </c>
      <c r="BK441" s="4">
        <v>5</v>
      </c>
      <c r="BL441" s="4">
        <v>4</v>
      </c>
      <c r="BM441" s="4">
        <v>4</v>
      </c>
      <c r="BN441" s="4">
        <v>4</v>
      </c>
      <c r="BO441" s="4">
        <v>4</v>
      </c>
      <c r="BP441" s="4">
        <v>3</v>
      </c>
      <c r="BQ441" s="4">
        <v>4</v>
      </c>
      <c r="BR441" s="4">
        <v>4</v>
      </c>
      <c r="BS441" s="4">
        <v>4</v>
      </c>
      <c r="BT441" s="4">
        <v>4</v>
      </c>
      <c r="BU441" s="4">
        <v>3</v>
      </c>
      <c r="BV441" s="4">
        <v>4</v>
      </c>
      <c r="BW441" s="4">
        <v>5</v>
      </c>
      <c r="BX441" s="4">
        <v>1</v>
      </c>
      <c r="BY441" s="4">
        <v>4</v>
      </c>
      <c r="BZ441" s="4">
        <v>2</v>
      </c>
      <c r="CA441" s="4">
        <v>3</v>
      </c>
      <c r="CB441" s="4">
        <v>5</v>
      </c>
    </row>
    <row r="442" spans="1:80" ht="14" x14ac:dyDescent="0.15">
      <c r="A442" s="20" t="str">
        <f t="shared" si="6"/>
        <v>GlaubwuerdigkeitSA[SQ007]</v>
      </c>
      <c r="B442" s="4" t="s">
        <v>1091</v>
      </c>
      <c r="C442" s="4">
        <v>3</v>
      </c>
      <c r="D442" s="4">
        <v>5</v>
      </c>
      <c r="E442" s="4">
        <v>3</v>
      </c>
      <c r="F442" s="4">
        <v>2</v>
      </c>
      <c r="G442" s="4">
        <v>3</v>
      </c>
      <c r="H442" s="4">
        <v>3</v>
      </c>
      <c r="I442" s="4">
        <v>4</v>
      </c>
      <c r="J442" s="4">
        <v>4</v>
      </c>
      <c r="K442" s="4">
        <v>4</v>
      </c>
      <c r="L442" s="4">
        <v>3</v>
      </c>
      <c r="M442" s="4">
        <v>3</v>
      </c>
      <c r="N442" s="4">
        <v>5</v>
      </c>
      <c r="O442" s="4">
        <v>2</v>
      </c>
      <c r="P442" s="4">
        <v>4</v>
      </c>
      <c r="Q442" s="4">
        <v>4</v>
      </c>
      <c r="R442" s="4">
        <v>1</v>
      </c>
      <c r="S442" s="4">
        <v>4</v>
      </c>
      <c r="T442" s="4">
        <v>3</v>
      </c>
      <c r="U442" s="4">
        <v>3</v>
      </c>
      <c r="V442" s="4">
        <v>4</v>
      </c>
      <c r="W442" s="4">
        <v>1</v>
      </c>
      <c r="X442" s="4">
        <v>3</v>
      </c>
      <c r="Y442" s="4">
        <v>4</v>
      </c>
      <c r="Z442" s="4">
        <v>1</v>
      </c>
      <c r="AA442" s="4">
        <v>4</v>
      </c>
      <c r="AB442" s="4">
        <v>4</v>
      </c>
      <c r="AC442" s="4">
        <v>3</v>
      </c>
      <c r="AD442" s="4">
        <v>4</v>
      </c>
      <c r="AE442" s="4">
        <v>4</v>
      </c>
      <c r="AF442" s="4">
        <v>4</v>
      </c>
      <c r="AG442" s="4">
        <v>5</v>
      </c>
      <c r="AH442" s="4">
        <v>4</v>
      </c>
      <c r="AI442" s="4">
        <v>3</v>
      </c>
      <c r="AJ442" s="4">
        <v>4</v>
      </c>
      <c r="AK442" s="4">
        <v>4</v>
      </c>
      <c r="AL442" s="4">
        <v>4</v>
      </c>
      <c r="AM442" s="4">
        <v>1</v>
      </c>
      <c r="AN442" s="4">
        <v>4</v>
      </c>
      <c r="AO442" s="4">
        <v>3</v>
      </c>
      <c r="AP442" s="4">
        <v>4</v>
      </c>
      <c r="AQ442" s="4">
        <v>5</v>
      </c>
      <c r="AR442" s="4">
        <v>5</v>
      </c>
      <c r="AS442" s="4">
        <v>3</v>
      </c>
      <c r="AT442" s="4">
        <v>1</v>
      </c>
      <c r="AU442" s="4">
        <v>1</v>
      </c>
      <c r="AV442" s="4">
        <v>4</v>
      </c>
      <c r="AW442" s="4">
        <v>4</v>
      </c>
      <c r="AX442" s="4">
        <v>4</v>
      </c>
      <c r="AY442" s="4">
        <v>4</v>
      </c>
      <c r="AZ442" s="4">
        <v>4</v>
      </c>
      <c r="BA442" s="4">
        <v>4</v>
      </c>
      <c r="BB442" s="4">
        <v>4</v>
      </c>
      <c r="BC442" s="4">
        <v>4</v>
      </c>
      <c r="BD442" s="4">
        <v>1</v>
      </c>
      <c r="BE442" s="4">
        <v>3</v>
      </c>
      <c r="BF442" s="4">
        <v>4</v>
      </c>
      <c r="BG442" s="4">
        <v>5</v>
      </c>
      <c r="BH442" s="4">
        <v>4</v>
      </c>
      <c r="BI442" s="4">
        <v>5</v>
      </c>
      <c r="BJ442" s="4">
        <v>3</v>
      </c>
      <c r="BK442" s="4">
        <v>4</v>
      </c>
      <c r="BL442" s="4">
        <v>4</v>
      </c>
      <c r="BM442" s="4">
        <v>5</v>
      </c>
      <c r="BN442" s="4">
        <v>4</v>
      </c>
      <c r="BO442" s="4">
        <v>4</v>
      </c>
      <c r="BP442" s="4">
        <v>1</v>
      </c>
      <c r="BQ442" s="4">
        <v>4</v>
      </c>
      <c r="BR442" s="4">
        <v>3</v>
      </c>
      <c r="BS442" s="4">
        <v>4</v>
      </c>
      <c r="BT442" s="4">
        <v>4</v>
      </c>
      <c r="BU442" s="4">
        <v>4</v>
      </c>
      <c r="BV442" s="4">
        <v>4</v>
      </c>
      <c r="BW442" s="4">
        <v>4</v>
      </c>
      <c r="BX442" s="4">
        <v>1</v>
      </c>
      <c r="BY442" s="4">
        <v>4</v>
      </c>
      <c r="BZ442" s="4">
        <v>1</v>
      </c>
      <c r="CA442" s="4">
        <v>3</v>
      </c>
      <c r="CB442" s="4">
        <v>5</v>
      </c>
    </row>
    <row r="443" spans="1:80" ht="14" x14ac:dyDescent="0.15">
      <c r="A443" s="20" t="str">
        <f t="shared" si="6"/>
        <v>TransparenzSA[SQ001]</v>
      </c>
      <c r="B443" s="4" t="s">
        <v>1092</v>
      </c>
      <c r="C443" s="4">
        <v>3</v>
      </c>
      <c r="D443" s="4">
        <v>4</v>
      </c>
      <c r="E443" s="4">
        <v>3</v>
      </c>
      <c r="F443" s="4">
        <v>5</v>
      </c>
      <c r="G443" s="4">
        <v>3</v>
      </c>
      <c r="H443" s="4">
        <v>5</v>
      </c>
      <c r="I443" s="4">
        <v>4</v>
      </c>
      <c r="J443" s="4">
        <v>5</v>
      </c>
      <c r="K443" s="4">
        <v>4</v>
      </c>
      <c r="L443" s="4">
        <v>5</v>
      </c>
      <c r="M443" s="4">
        <v>5</v>
      </c>
      <c r="N443" s="4">
        <v>5</v>
      </c>
      <c r="O443" s="4">
        <v>5</v>
      </c>
      <c r="P443" s="4">
        <v>4</v>
      </c>
      <c r="Q443" s="4">
        <v>4</v>
      </c>
      <c r="R443" s="4">
        <v>5</v>
      </c>
      <c r="S443" s="4">
        <v>4</v>
      </c>
      <c r="T443" s="4">
        <v>4</v>
      </c>
      <c r="U443" s="4">
        <v>5</v>
      </c>
      <c r="V443" s="4">
        <v>4</v>
      </c>
      <c r="W443" s="4">
        <v>4</v>
      </c>
      <c r="X443" s="4">
        <v>4</v>
      </c>
      <c r="Y443" s="4">
        <v>4</v>
      </c>
      <c r="Z443" s="4">
        <v>4</v>
      </c>
      <c r="AA443" s="4">
        <v>4</v>
      </c>
      <c r="AB443" s="4">
        <v>5</v>
      </c>
      <c r="AC443" s="4">
        <v>5</v>
      </c>
      <c r="AD443" s="4">
        <v>4</v>
      </c>
      <c r="AE443" s="4">
        <v>3</v>
      </c>
      <c r="AF443" s="4">
        <v>5</v>
      </c>
      <c r="AG443" s="4">
        <v>4</v>
      </c>
      <c r="AH443" s="4">
        <v>4</v>
      </c>
      <c r="AI443" s="4">
        <v>4</v>
      </c>
      <c r="AJ443" s="4">
        <v>5</v>
      </c>
      <c r="AK443" s="4">
        <v>4</v>
      </c>
      <c r="AL443" s="4">
        <v>5</v>
      </c>
      <c r="AM443" s="4">
        <v>2</v>
      </c>
      <c r="AN443" s="4">
        <v>5</v>
      </c>
      <c r="AO443" s="4">
        <v>5</v>
      </c>
      <c r="AP443" s="4">
        <v>5</v>
      </c>
      <c r="AQ443" s="4">
        <v>5</v>
      </c>
      <c r="AR443" s="4">
        <v>5</v>
      </c>
      <c r="AS443" s="4">
        <v>3</v>
      </c>
      <c r="AT443" s="4">
        <v>5</v>
      </c>
      <c r="AU443" s="4">
        <v>4</v>
      </c>
      <c r="AV443" s="4">
        <v>4</v>
      </c>
      <c r="AW443" s="4">
        <v>5</v>
      </c>
      <c r="AX443" s="4">
        <v>5</v>
      </c>
      <c r="AY443" s="4">
        <v>5</v>
      </c>
      <c r="AZ443" s="4">
        <v>4</v>
      </c>
      <c r="BA443" s="4">
        <v>4</v>
      </c>
      <c r="BB443" s="4">
        <v>5</v>
      </c>
      <c r="BC443" s="4">
        <v>4</v>
      </c>
      <c r="BD443" s="4">
        <v>4</v>
      </c>
      <c r="BE443" s="4">
        <v>4</v>
      </c>
      <c r="BF443" s="4">
        <v>5</v>
      </c>
      <c r="BG443" s="4">
        <v>5</v>
      </c>
      <c r="BH443" s="4">
        <v>5</v>
      </c>
      <c r="BI443" s="4">
        <v>5</v>
      </c>
      <c r="BJ443" s="4">
        <v>4</v>
      </c>
      <c r="BK443" s="4">
        <v>5</v>
      </c>
      <c r="BL443" s="4">
        <v>5</v>
      </c>
      <c r="BM443" s="4">
        <v>4</v>
      </c>
      <c r="BN443" s="4">
        <v>4</v>
      </c>
      <c r="BO443" s="4">
        <v>3</v>
      </c>
      <c r="BP443" s="4">
        <v>4</v>
      </c>
      <c r="BQ443" s="4">
        <v>4</v>
      </c>
      <c r="BR443" s="4">
        <v>5</v>
      </c>
      <c r="BS443" s="4">
        <v>4</v>
      </c>
      <c r="BT443" s="4">
        <v>4</v>
      </c>
      <c r="BU443" s="4">
        <v>5</v>
      </c>
      <c r="BV443" s="4">
        <v>5</v>
      </c>
      <c r="BW443" s="4">
        <v>3</v>
      </c>
      <c r="BX443" s="4">
        <v>5</v>
      </c>
      <c r="BY443" s="4">
        <v>5</v>
      </c>
      <c r="BZ443" s="4">
        <v>4</v>
      </c>
      <c r="CA443" s="4">
        <v>4</v>
      </c>
      <c r="CB443" s="4">
        <v>4</v>
      </c>
    </row>
    <row r="444" spans="1:80" ht="14" x14ac:dyDescent="0.15">
      <c r="A444" s="20" t="str">
        <f t="shared" si="6"/>
        <v>TransparenzSA[SQ002]</v>
      </c>
      <c r="B444" s="4" t="s">
        <v>1093</v>
      </c>
      <c r="C444" s="4">
        <v>3</v>
      </c>
      <c r="D444" s="4">
        <v>4</v>
      </c>
      <c r="E444" s="4">
        <v>3</v>
      </c>
      <c r="F444" s="4">
        <v>5</v>
      </c>
      <c r="G444" s="4">
        <v>3</v>
      </c>
      <c r="H444" s="4">
        <v>5</v>
      </c>
      <c r="I444" s="4">
        <v>4</v>
      </c>
      <c r="J444" s="4">
        <v>5</v>
      </c>
      <c r="K444" s="4">
        <v>3</v>
      </c>
      <c r="L444" s="4">
        <v>5</v>
      </c>
      <c r="M444" s="4">
        <v>5</v>
      </c>
      <c r="N444" s="4">
        <v>5</v>
      </c>
      <c r="O444" s="4">
        <v>4</v>
      </c>
      <c r="P444" s="4">
        <v>4</v>
      </c>
      <c r="Q444" s="4">
        <v>4</v>
      </c>
      <c r="R444" s="4">
        <v>5</v>
      </c>
      <c r="S444" s="4">
        <v>4</v>
      </c>
      <c r="T444" s="4">
        <v>5</v>
      </c>
      <c r="U444" s="4">
        <v>5</v>
      </c>
      <c r="V444" s="4">
        <v>4</v>
      </c>
      <c r="W444" s="4">
        <v>4</v>
      </c>
      <c r="X444" s="4">
        <v>3</v>
      </c>
      <c r="Y444" s="4">
        <v>4</v>
      </c>
      <c r="Z444" s="4">
        <v>3</v>
      </c>
      <c r="AA444" s="4">
        <v>4</v>
      </c>
      <c r="AB444" s="4">
        <v>5</v>
      </c>
      <c r="AC444" s="4">
        <v>1</v>
      </c>
      <c r="AD444" s="4">
        <v>4</v>
      </c>
      <c r="AE444" s="4">
        <v>4</v>
      </c>
      <c r="AF444" s="4">
        <v>5</v>
      </c>
      <c r="AG444" s="4">
        <v>2</v>
      </c>
      <c r="AH444" s="4">
        <v>4</v>
      </c>
      <c r="AI444" s="4">
        <v>4</v>
      </c>
      <c r="AJ444" s="4">
        <v>5</v>
      </c>
      <c r="AK444" s="4">
        <v>3</v>
      </c>
      <c r="AL444" s="4">
        <v>5</v>
      </c>
      <c r="AM444" s="4">
        <v>2</v>
      </c>
      <c r="AN444" s="4">
        <v>5</v>
      </c>
      <c r="AO444" s="4">
        <v>5</v>
      </c>
      <c r="AP444" s="4">
        <v>5</v>
      </c>
      <c r="AQ444" s="4">
        <v>5</v>
      </c>
      <c r="AR444" s="4">
        <v>5</v>
      </c>
      <c r="AS444" s="4">
        <v>5</v>
      </c>
      <c r="AT444" s="4">
        <v>1</v>
      </c>
      <c r="AU444" s="4">
        <v>2</v>
      </c>
      <c r="AV444" s="4">
        <v>4</v>
      </c>
      <c r="AW444" s="4">
        <v>5</v>
      </c>
      <c r="AX444" s="4">
        <v>5</v>
      </c>
      <c r="AY444" s="4">
        <v>5</v>
      </c>
      <c r="AZ444" s="4">
        <v>4</v>
      </c>
      <c r="BA444" s="4">
        <v>5</v>
      </c>
      <c r="BB444" s="4">
        <v>5</v>
      </c>
      <c r="BC444" s="4">
        <v>2</v>
      </c>
      <c r="BD444" s="4">
        <v>4</v>
      </c>
      <c r="BE444" s="4">
        <v>2</v>
      </c>
      <c r="BF444" s="4">
        <v>5</v>
      </c>
      <c r="BG444" s="4">
        <v>4</v>
      </c>
      <c r="BH444" s="4">
        <v>2</v>
      </c>
      <c r="BI444" s="4">
        <v>5</v>
      </c>
      <c r="BJ444" s="4">
        <v>4</v>
      </c>
      <c r="BK444" s="4">
        <v>5</v>
      </c>
      <c r="BL444" s="4">
        <v>5</v>
      </c>
      <c r="BM444" s="4">
        <v>4</v>
      </c>
      <c r="BN444" s="4">
        <v>4</v>
      </c>
      <c r="BO444" s="4">
        <v>4</v>
      </c>
      <c r="BP444" s="4">
        <v>4</v>
      </c>
      <c r="BQ444" s="4">
        <v>5</v>
      </c>
      <c r="BR444" s="4">
        <v>5</v>
      </c>
      <c r="BS444" s="4">
        <v>5</v>
      </c>
      <c r="BT444" s="4">
        <v>4</v>
      </c>
      <c r="BU444" s="4">
        <v>4</v>
      </c>
      <c r="BV444" s="4">
        <v>5</v>
      </c>
      <c r="BW444" s="4">
        <v>2</v>
      </c>
      <c r="BX444" s="4">
        <v>4</v>
      </c>
      <c r="BY444" s="4">
        <v>5</v>
      </c>
      <c r="BZ444" s="4">
        <v>5</v>
      </c>
      <c r="CA444" s="4">
        <v>4</v>
      </c>
      <c r="CB444" s="4">
        <v>4</v>
      </c>
    </row>
    <row r="445" spans="1:80" ht="14" x14ac:dyDescent="0.15">
      <c r="A445" s="20" t="str">
        <f t="shared" si="6"/>
        <v>TransparenzSA[SQ003]</v>
      </c>
      <c r="B445" s="4" t="s">
        <v>1094</v>
      </c>
      <c r="C445" s="4">
        <v>3</v>
      </c>
      <c r="D445" s="4">
        <v>4</v>
      </c>
      <c r="E445" s="4">
        <v>4</v>
      </c>
      <c r="F445" s="4">
        <v>5</v>
      </c>
      <c r="G445" s="4">
        <v>3</v>
      </c>
      <c r="H445" s="4">
        <v>4</v>
      </c>
      <c r="I445" s="4">
        <v>5</v>
      </c>
      <c r="J445" s="4">
        <v>5</v>
      </c>
      <c r="K445" s="4">
        <v>4</v>
      </c>
      <c r="L445" s="4">
        <v>5</v>
      </c>
      <c r="M445" s="4">
        <v>5</v>
      </c>
      <c r="N445" s="4">
        <v>5</v>
      </c>
      <c r="O445" s="4">
        <v>5</v>
      </c>
      <c r="P445" s="4">
        <v>4</v>
      </c>
      <c r="Q445" s="4">
        <v>4</v>
      </c>
      <c r="R445" s="4">
        <v>5</v>
      </c>
      <c r="S445" s="4">
        <v>5</v>
      </c>
      <c r="T445" s="4">
        <v>5</v>
      </c>
      <c r="U445" s="4">
        <v>5</v>
      </c>
      <c r="V445" s="4">
        <v>4</v>
      </c>
      <c r="W445" s="4">
        <v>5</v>
      </c>
      <c r="X445" s="4">
        <v>3</v>
      </c>
      <c r="Y445" s="4">
        <v>4</v>
      </c>
      <c r="Z445" s="4">
        <v>2</v>
      </c>
      <c r="AA445" s="4">
        <v>4</v>
      </c>
      <c r="AB445" s="4">
        <v>5</v>
      </c>
      <c r="AC445" s="4">
        <v>5</v>
      </c>
      <c r="AD445" s="4">
        <v>5</v>
      </c>
      <c r="AE445" s="4">
        <v>4</v>
      </c>
      <c r="AF445" s="4">
        <v>5</v>
      </c>
      <c r="AG445" s="4">
        <v>5</v>
      </c>
      <c r="AH445" s="4">
        <v>4</v>
      </c>
      <c r="AI445" s="4">
        <v>4</v>
      </c>
      <c r="AJ445" s="4">
        <v>5</v>
      </c>
      <c r="AK445" s="4">
        <v>4</v>
      </c>
      <c r="AL445" s="4">
        <v>5</v>
      </c>
      <c r="AM445" s="4">
        <v>3</v>
      </c>
      <c r="AN445" s="4">
        <v>5</v>
      </c>
      <c r="AO445" s="4">
        <v>5</v>
      </c>
      <c r="AP445" s="4">
        <v>5</v>
      </c>
      <c r="AQ445" s="4">
        <v>5</v>
      </c>
      <c r="AR445" s="4">
        <v>4</v>
      </c>
      <c r="AS445" s="4">
        <v>5</v>
      </c>
      <c r="AT445" s="4">
        <v>5</v>
      </c>
      <c r="AU445" s="4">
        <v>5</v>
      </c>
      <c r="AV445" s="4">
        <v>4</v>
      </c>
      <c r="AW445" s="4">
        <v>5</v>
      </c>
      <c r="AX445" s="4">
        <v>5</v>
      </c>
      <c r="AY445" s="4">
        <v>5</v>
      </c>
      <c r="AZ445" s="4">
        <v>4</v>
      </c>
      <c r="BA445" s="4">
        <v>4</v>
      </c>
      <c r="BB445" s="4">
        <v>5</v>
      </c>
      <c r="BC445" s="4">
        <v>3</v>
      </c>
      <c r="BD445" s="4">
        <v>4</v>
      </c>
      <c r="BE445" s="4">
        <v>3</v>
      </c>
      <c r="BF445" s="4">
        <v>5</v>
      </c>
      <c r="BG445" s="4">
        <v>4</v>
      </c>
      <c r="BH445" s="4">
        <v>5</v>
      </c>
      <c r="BI445" s="4">
        <v>5</v>
      </c>
      <c r="BJ445" s="4">
        <v>4</v>
      </c>
      <c r="BK445" s="4">
        <v>4</v>
      </c>
      <c r="BL445" s="4">
        <v>5</v>
      </c>
      <c r="BM445" s="4">
        <v>4</v>
      </c>
      <c r="BN445" s="4">
        <v>4</v>
      </c>
      <c r="BO445" s="4">
        <v>4</v>
      </c>
      <c r="BP445" s="4">
        <v>4</v>
      </c>
      <c r="BQ445" s="4">
        <v>5</v>
      </c>
      <c r="BR445" s="4">
        <v>5</v>
      </c>
      <c r="BS445" s="4">
        <v>5</v>
      </c>
      <c r="BT445" s="4">
        <v>4</v>
      </c>
      <c r="BU445" s="4">
        <v>4</v>
      </c>
      <c r="BV445" s="4">
        <v>5</v>
      </c>
      <c r="BW445" s="4">
        <v>3</v>
      </c>
      <c r="BX445" s="4">
        <v>4</v>
      </c>
      <c r="BY445" s="4">
        <v>5</v>
      </c>
      <c r="BZ445" s="4">
        <v>5</v>
      </c>
      <c r="CA445" s="4">
        <v>4</v>
      </c>
      <c r="CB445" s="4">
        <v>4</v>
      </c>
    </row>
    <row r="446" spans="1:80" ht="14" x14ac:dyDescent="0.15">
      <c r="A446" s="20" t="str">
        <f t="shared" si="6"/>
        <v>TransparenzSA[SQ004]</v>
      </c>
      <c r="B446" s="4" t="s">
        <v>1095</v>
      </c>
      <c r="C446" s="4">
        <v>3</v>
      </c>
      <c r="D446" s="4">
        <v>4</v>
      </c>
      <c r="E446" s="4">
        <v>3</v>
      </c>
      <c r="F446" s="4">
        <v>5</v>
      </c>
      <c r="G446" s="4">
        <v>3</v>
      </c>
      <c r="H446" s="4">
        <v>5</v>
      </c>
      <c r="I446" s="4">
        <v>5</v>
      </c>
      <c r="J446" s="4">
        <v>5</v>
      </c>
      <c r="K446" s="4">
        <v>4</v>
      </c>
      <c r="L446" s="4">
        <v>5</v>
      </c>
      <c r="M446" s="4">
        <v>5</v>
      </c>
      <c r="N446" s="4">
        <v>5</v>
      </c>
      <c r="O446" s="4">
        <v>4</v>
      </c>
      <c r="P446" s="4">
        <v>3</v>
      </c>
      <c r="Q446" s="4">
        <v>4</v>
      </c>
      <c r="R446" s="4">
        <v>5</v>
      </c>
      <c r="S446" s="4">
        <v>5</v>
      </c>
      <c r="T446" s="4">
        <v>5</v>
      </c>
      <c r="U446" s="4">
        <v>5</v>
      </c>
      <c r="V446" s="4">
        <v>5</v>
      </c>
      <c r="W446" s="4">
        <v>5</v>
      </c>
      <c r="X446" s="4">
        <v>4</v>
      </c>
      <c r="Y446" s="4">
        <v>4</v>
      </c>
      <c r="Z446" s="4">
        <v>3</v>
      </c>
      <c r="AA446" s="4">
        <v>4</v>
      </c>
      <c r="AB446" s="4">
        <v>5</v>
      </c>
      <c r="AC446" s="4">
        <v>4</v>
      </c>
      <c r="AD446" s="4">
        <v>5</v>
      </c>
      <c r="AE446" s="4">
        <v>3</v>
      </c>
      <c r="AF446" s="4">
        <v>5</v>
      </c>
      <c r="AG446" s="4">
        <v>5</v>
      </c>
      <c r="AH446" s="4">
        <v>4</v>
      </c>
      <c r="AI446" s="4">
        <v>4</v>
      </c>
      <c r="AJ446" s="4">
        <v>5</v>
      </c>
      <c r="AK446" s="4">
        <v>3</v>
      </c>
      <c r="AL446" s="4">
        <v>5</v>
      </c>
      <c r="AM446" s="4">
        <v>2</v>
      </c>
      <c r="AN446" s="4">
        <v>5</v>
      </c>
      <c r="AO446" s="4">
        <v>5</v>
      </c>
      <c r="AP446" s="4">
        <v>5</v>
      </c>
      <c r="AQ446" s="4">
        <v>5</v>
      </c>
      <c r="AR446" s="4">
        <v>5</v>
      </c>
      <c r="AS446" s="4">
        <v>5</v>
      </c>
      <c r="AT446" s="4">
        <v>4</v>
      </c>
      <c r="AU446" s="4">
        <v>4</v>
      </c>
      <c r="AV446" s="4">
        <v>4</v>
      </c>
      <c r="AW446" s="4">
        <v>5</v>
      </c>
      <c r="AX446" s="4">
        <v>5</v>
      </c>
      <c r="AY446" s="4">
        <v>5</v>
      </c>
      <c r="AZ446" s="4">
        <v>4</v>
      </c>
      <c r="BA446" s="4">
        <v>4</v>
      </c>
      <c r="BB446" s="4">
        <v>5</v>
      </c>
      <c r="BC446" s="4">
        <v>4</v>
      </c>
      <c r="BD446" s="4">
        <v>5</v>
      </c>
      <c r="BE446" s="4">
        <v>3</v>
      </c>
      <c r="BF446" s="4">
        <v>5</v>
      </c>
      <c r="BG446" s="4">
        <v>4</v>
      </c>
      <c r="BH446" s="4">
        <v>5</v>
      </c>
      <c r="BI446" s="4">
        <v>5</v>
      </c>
      <c r="BJ446" s="4">
        <v>4</v>
      </c>
      <c r="BK446" s="4">
        <v>5</v>
      </c>
      <c r="BL446" s="4">
        <v>5</v>
      </c>
      <c r="BM446" s="4">
        <v>4</v>
      </c>
      <c r="BN446" s="4">
        <v>4</v>
      </c>
      <c r="BO446" s="4">
        <v>4</v>
      </c>
      <c r="BP446" s="4">
        <v>4</v>
      </c>
      <c r="BQ446" s="4">
        <v>4</v>
      </c>
      <c r="BR446" s="4">
        <v>5</v>
      </c>
      <c r="BS446" s="4">
        <v>4</v>
      </c>
      <c r="BT446" s="4">
        <v>4</v>
      </c>
      <c r="BU446" s="4">
        <v>3</v>
      </c>
      <c r="BV446" s="4">
        <v>5</v>
      </c>
      <c r="BW446" s="4">
        <v>4</v>
      </c>
      <c r="BX446" s="4">
        <v>4</v>
      </c>
      <c r="BY446" s="4">
        <v>5</v>
      </c>
      <c r="BZ446" s="4">
        <v>5</v>
      </c>
      <c r="CA446" s="4">
        <v>4</v>
      </c>
      <c r="CB446" s="4">
        <v>4</v>
      </c>
    </row>
    <row r="447" spans="1:80" ht="14" x14ac:dyDescent="0.15">
      <c r="A447" s="20" t="str">
        <f t="shared" si="6"/>
        <v>TransparenzSA[SQ005]</v>
      </c>
      <c r="B447" s="4" t="s">
        <v>1096</v>
      </c>
      <c r="C447" s="4">
        <v>3</v>
      </c>
      <c r="D447" s="4">
        <v>4</v>
      </c>
      <c r="E447" s="4">
        <v>3</v>
      </c>
      <c r="F447" s="4">
        <v>5</v>
      </c>
      <c r="G447" s="4">
        <v>3</v>
      </c>
      <c r="H447" s="4">
        <v>5</v>
      </c>
      <c r="I447" s="4">
        <v>2</v>
      </c>
      <c r="J447" s="4">
        <v>5</v>
      </c>
      <c r="K447" s="4">
        <v>3</v>
      </c>
      <c r="L447" s="4">
        <v>1</v>
      </c>
      <c r="M447" s="4">
        <v>5</v>
      </c>
      <c r="N447" s="4">
        <v>5</v>
      </c>
      <c r="O447" s="4">
        <v>3</v>
      </c>
      <c r="P447" s="4">
        <v>2</v>
      </c>
      <c r="Q447" s="4">
        <v>4</v>
      </c>
      <c r="R447" s="4">
        <v>5</v>
      </c>
      <c r="S447" s="4">
        <v>5</v>
      </c>
      <c r="T447" s="4">
        <v>4</v>
      </c>
      <c r="U447" s="4">
        <v>4</v>
      </c>
      <c r="V447" s="4">
        <v>4</v>
      </c>
      <c r="W447" s="4">
        <v>3</v>
      </c>
      <c r="X447" s="4">
        <v>3</v>
      </c>
      <c r="Y447" s="4">
        <v>4</v>
      </c>
      <c r="Z447" s="4">
        <v>2</v>
      </c>
      <c r="AA447" s="4">
        <v>4</v>
      </c>
      <c r="AB447" s="4">
        <v>5</v>
      </c>
      <c r="AC447" s="4">
        <v>5</v>
      </c>
      <c r="AD447" s="4">
        <v>5</v>
      </c>
      <c r="AE447" s="4">
        <v>3</v>
      </c>
      <c r="AF447" s="4">
        <v>4</v>
      </c>
      <c r="AG447" s="4">
        <v>4</v>
      </c>
      <c r="AH447" s="4">
        <v>5</v>
      </c>
      <c r="AI447" s="4">
        <v>4</v>
      </c>
      <c r="AJ447" s="4">
        <v>5</v>
      </c>
      <c r="AK447" s="4">
        <v>4</v>
      </c>
      <c r="AL447" s="4">
        <v>4</v>
      </c>
      <c r="AM447" s="4">
        <v>2</v>
      </c>
      <c r="AN447" s="4">
        <v>5</v>
      </c>
      <c r="AO447" s="4">
        <v>5</v>
      </c>
      <c r="AP447" s="4">
        <v>5</v>
      </c>
      <c r="AQ447" s="4">
        <v>5</v>
      </c>
      <c r="AR447" s="4">
        <v>4</v>
      </c>
      <c r="AS447" s="4">
        <v>5</v>
      </c>
      <c r="AT447" s="4">
        <v>2</v>
      </c>
      <c r="AU447" s="4">
        <v>4</v>
      </c>
      <c r="AV447" s="4">
        <v>4</v>
      </c>
      <c r="AW447" s="4">
        <v>5</v>
      </c>
      <c r="AX447" s="4">
        <v>5</v>
      </c>
      <c r="AY447" s="4">
        <v>5</v>
      </c>
      <c r="AZ447" s="4">
        <v>4</v>
      </c>
      <c r="BA447" s="4">
        <v>5</v>
      </c>
      <c r="BB447" s="4">
        <v>4</v>
      </c>
      <c r="BC447" s="4">
        <v>4</v>
      </c>
      <c r="BD447" s="4">
        <v>5</v>
      </c>
      <c r="BE447" s="4">
        <v>3</v>
      </c>
      <c r="BF447" s="4">
        <v>4</v>
      </c>
      <c r="BG447" s="4">
        <v>5</v>
      </c>
      <c r="BH447" s="4">
        <v>4</v>
      </c>
      <c r="BI447" s="4">
        <v>5</v>
      </c>
      <c r="BJ447" s="4">
        <v>4</v>
      </c>
      <c r="BK447" s="4">
        <v>5</v>
      </c>
      <c r="BL447" s="4">
        <v>5</v>
      </c>
      <c r="BM447" s="4">
        <v>4</v>
      </c>
      <c r="BN447" s="4">
        <v>4</v>
      </c>
      <c r="BO447" s="4">
        <v>3</v>
      </c>
      <c r="BP447" s="4">
        <v>4</v>
      </c>
      <c r="BQ447" s="4">
        <v>4</v>
      </c>
      <c r="BR447" s="4">
        <v>5</v>
      </c>
      <c r="BS447" s="4">
        <v>4</v>
      </c>
      <c r="BT447" s="4">
        <v>4</v>
      </c>
      <c r="BU447" s="4">
        <v>4</v>
      </c>
      <c r="BV447" s="4">
        <v>5</v>
      </c>
      <c r="BW447" s="4">
        <v>4</v>
      </c>
      <c r="BX447" s="4">
        <v>4</v>
      </c>
      <c r="BY447" s="4">
        <v>5</v>
      </c>
      <c r="BZ447" s="4">
        <v>5</v>
      </c>
      <c r="CA447" s="4">
        <v>4</v>
      </c>
      <c r="CB447" s="4">
        <v>4</v>
      </c>
    </row>
    <row r="448" spans="1:80" ht="14" x14ac:dyDescent="0.15">
      <c r="A448" s="20" t="str">
        <f t="shared" si="6"/>
        <v>FairnessSA[SQ001]</v>
      </c>
      <c r="B448" s="4" t="s">
        <v>1097</v>
      </c>
      <c r="C448" s="4">
        <v>3</v>
      </c>
      <c r="D448" s="4">
        <v>4</v>
      </c>
      <c r="E448" s="4">
        <v>4</v>
      </c>
      <c r="F448" s="4">
        <v>5</v>
      </c>
      <c r="G448" s="4">
        <v>3</v>
      </c>
      <c r="H448" s="4">
        <v>5</v>
      </c>
      <c r="I448" s="4">
        <v>4</v>
      </c>
      <c r="J448" s="4">
        <v>5</v>
      </c>
      <c r="K448" s="4">
        <v>4</v>
      </c>
      <c r="L448" s="4">
        <v>5</v>
      </c>
      <c r="M448" s="4">
        <v>3</v>
      </c>
      <c r="N448" s="4">
        <v>5</v>
      </c>
      <c r="O448" s="4">
        <v>4</v>
      </c>
      <c r="P448" s="4">
        <v>3</v>
      </c>
      <c r="Q448" s="4">
        <v>4</v>
      </c>
      <c r="R448" s="4">
        <v>5</v>
      </c>
      <c r="S448" s="4">
        <v>4</v>
      </c>
      <c r="T448" s="4">
        <v>4</v>
      </c>
      <c r="U448" s="4">
        <v>4</v>
      </c>
      <c r="V448" s="4">
        <v>4</v>
      </c>
      <c r="W448" s="4">
        <v>2</v>
      </c>
      <c r="X448" s="4">
        <v>4</v>
      </c>
      <c r="Y448" s="4">
        <v>4</v>
      </c>
      <c r="Z448" s="4">
        <v>2</v>
      </c>
      <c r="AA448" s="4">
        <v>5</v>
      </c>
      <c r="AB448" s="4">
        <v>4</v>
      </c>
      <c r="AC448" s="4">
        <v>4</v>
      </c>
      <c r="AD448" s="4">
        <v>5</v>
      </c>
      <c r="AE448" s="4">
        <v>4</v>
      </c>
      <c r="AF448" s="4">
        <v>4</v>
      </c>
      <c r="AG448" s="4">
        <v>5</v>
      </c>
      <c r="AH448" s="4">
        <v>4</v>
      </c>
      <c r="AI448" s="4">
        <v>4</v>
      </c>
      <c r="AJ448" s="4">
        <v>5</v>
      </c>
      <c r="AK448" s="4">
        <v>3</v>
      </c>
      <c r="AL448" s="4">
        <v>4</v>
      </c>
      <c r="AM448" s="4">
        <v>2</v>
      </c>
      <c r="AN448" s="4">
        <v>3</v>
      </c>
      <c r="AO448" s="4">
        <v>4</v>
      </c>
      <c r="AP448" s="4">
        <v>3</v>
      </c>
      <c r="AQ448" s="4">
        <v>5</v>
      </c>
      <c r="AR448" s="4">
        <v>3</v>
      </c>
      <c r="AS448" s="4">
        <v>4</v>
      </c>
      <c r="AT448" s="4">
        <v>3</v>
      </c>
      <c r="AU448" s="4">
        <v>1</v>
      </c>
      <c r="AV448" s="4">
        <v>4</v>
      </c>
      <c r="AW448" s="4">
        <v>5</v>
      </c>
      <c r="AX448" s="4">
        <v>4</v>
      </c>
      <c r="AY448" s="4">
        <v>4</v>
      </c>
      <c r="AZ448" s="4">
        <v>3</v>
      </c>
      <c r="BA448" s="4">
        <v>4</v>
      </c>
      <c r="BB448" s="4">
        <v>4</v>
      </c>
      <c r="BC448" s="4">
        <v>3</v>
      </c>
      <c r="BD448" s="4">
        <v>2</v>
      </c>
      <c r="BE448" s="4">
        <v>4</v>
      </c>
      <c r="BF448" s="4">
        <v>5</v>
      </c>
      <c r="BG448" s="4">
        <v>3</v>
      </c>
      <c r="BH448" s="4">
        <v>4</v>
      </c>
      <c r="BI448" s="4">
        <v>5</v>
      </c>
      <c r="BJ448" s="4">
        <v>3</v>
      </c>
      <c r="BK448" s="4">
        <v>5</v>
      </c>
      <c r="BL448" s="4">
        <v>3</v>
      </c>
      <c r="BM448" s="4">
        <v>4</v>
      </c>
      <c r="BN448" s="4">
        <v>4</v>
      </c>
      <c r="BO448" s="4">
        <v>4</v>
      </c>
      <c r="BP448" s="4">
        <v>1</v>
      </c>
      <c r="BQ448" s="4">
        <v>3</v>
      </c>
      <c r="BR448" s="4">
        <v>4</v>
      </c>
      <c r="BS448" s="4">
        <v>3</v>
      </c>
      <c r="BT448" s="4">
        <v>4</v>
      </c>
      <c r="BU448" s="4">
        <v>4</v>
      </c>
      <c r="BV448" s="4">
        <v>5</v>
      </c>
      <c r="BW448" s="4">
        <v>5</v>
      </c>
      <c r="BX448" s="4">
        <v>1</v>
      </c>
      <c r="BY448" s="4">
        <v>5</v>
      </c>
      <c r="BZ448" s="4">
        <v>4</v>
      </c>
      <c r="CA448" s="4">
        <v>4</v>
      </c>
      <c r="CB448" s="4">
        <v>4</v>
      </c>
    </row>
    <row r="449" spans="1:80" ht="14" x14ac:dyDescent="0.15">
      <c r="A449" s="20" t="str">
        <f t="shared" si="6"/>
        <v>FairnessSA[SQ002]</v>
      </c>
      <c r="B449" s="4" t="s">
        <v>1098</v>
      </c>
      <c r="C449" s="4">
        <v>3</v>
      </c>
      <c r="D449" s="4">
        <v>4</v>
      </c>
      <c r="E449" s="4">
        <v>4</v>
      </c>
      <c r="F449" s="4">
        <v>4</v>
      </c>
      <c r="G449" s="4">
        <v>3</v>
      </c>
      <c r="H449" s="4">
        <v>5</v>
      </c>
      <c r="I449" s="4">
        <v>4</v>
      </c>
      <c r="J449" s="4">
        <v>5</v>
      </c>
      <c r="K449" s="4">
        <v>4</v>
      </c>
      <c r="L449" s="4">
        <v>5</v>
      </c>
      <c r="M449" s="4">
        <v>4</v>
      </c>
      <c r="N449" s="4">
        <v>5</v>
      </c>
      <c r="O449" s="4">
        <v>4</v>
      </c>
      <c r="P449" s="4">
        <v>4</v>
      </c>
      <c r="Q449" s="4">
        <v>5</v>
      </c>
      <c r="R449" s="4">
        <v>5</v>
      </c>
      <c r="S449" s="4">
        <v>5</v>
      </c>
      <c r="T449" s="4">
        <v>4</v>
      </c>
      <c r="U449" s="4">
        <v>4</v>
      </c>
      <c r="V449" s="4">
        <v>5</v>
      </c>
      <c r="W449" s="4">
        <v>4</v>
      </c>
      <c r="X449" s="4">
        <v>5</v>
      </c>
      <c r="Y449" s="4">
        <v>4</v>
      </c>
      <c r="Z449" s="4">
        <v>2</v>
      </c>
      <c r="AA449" s="4">
        <v>4</v>
      </c>
      <c r="AB449" s="4">
        <v>4</v>
      </c>
      <c r="AC449" s="4">
        <v>4</v>
      </c>
      <c r="AD449" s="4">
        <v>5</v>
      </c>
      <c r="AE449" s="4">
        <v>4</v>
      </c>
      <c r="AF449" s="4">
        <v>4</v>
      </c>
      <c r="AG449" s="4">
        <v>5</v>
      </c>
      <c r="AH449" s="4">
        <v>4</v>
      </c>
      <c r="AI449" s="4">
        <v>4</v>
      </c>
      <c r="AJ449" s="4">
        <v>5</v>
      </c>
      <c r="AK449" s="4">
        <v>4</v>
      </c>
      <c r="AL449" s="4">
        <v>4</v>
      </c>
      <c r="AM449" s="4">
        <v>2</v>
      </c>
      <c r="AN449" s="4">
        <v>4</v>
      </c>
      <c r="AO449" s="4">
        <v>5</v>
      </c>
      <c r="AP449" s="4">
        <v>4</v>
      </c>
      <c r="AQ449" s="4">
        <v>5</v>
      </c>
      <c r="AR449" s="4">
        <v>5</v>
      </c>
      <c r="AS449" s="4">
        <v>4</v>
      </c>
      <c r="AT449" s="4">
        <v>2</v>
      </c>
      <c r="AU449" s="4">
        <v>2</v>
      </c>
      <c r="AV449" s="4">
        <v>5</v>
      </c>
      <c r="AW449" s="4">
        <v>5</v>
      </c>
      <c r="AX449" s="4">
        <v>4</v>
      </c>
      <c r="AY449" s="4">
        <v>5</v>
      </c>
      <c r="AZ449" s="4">
        <v>4</v>
      </c>
      <c r="BA449" s="4">
        <v>4</v>
      </c>
      <c r="BB449" s="4">
        <v>5</v>
      </c>
      <c r="BC449" s="4">
        <v>5</v>
      </c>
      <c r="BD449" s="4">
        <v>4</v>
      </c>
      <c r="BE449" s="4">
        <v>4</v>
      </c>
      <c r="BF449" s="4">
        <v>5</v>
      </c>
      <c r="BG449" s="4">
        <v>4</v>
      </c>
      <c r="BH449" s="4">
        <v>3</v>
      </c>
      <c r="BI449" s="4">
        <v>5</v>
      </c>
      <c r="BJ449" s="4">
        <v>4</v>
      </c>
      <c r="BK449" s="4">
        <v>5</v>
      </c>
      <c r="BL449" s="4">
        <v>5</v>
      </c>
      <c r="BM449" s="4">
        <v>4</v>
      </c>
      <c r="BN449" s="4">
        <v>4</v>
      </c>
      <c r="BO449" s="4">
        <v>4</v>
      </c>
      <c r="BP449" s="4">
        <v>3</v>
      </c>
      <c r="BQ449" s="4">
        <v>4</v>
      </c>
      <c r="BR449" s="4">
        <v>4</v>
      </c>
      <c r="BS449" s="4">
        <v>4</v>
      </c>
      <c r="BT449" s="4">
        <v>4</v>
      </c>
      <c r="BU449" s="4">
        <v>4</v>
      </c>
      <c r="BV449" s="4">
        <v>5</v>
      </c>
      <c r="BW449" s="4">
        <v>5</v>
      </c>
      <c r="BX449" s="4">
        <v>3</v>
      </c>
      <c r="BY449" s="4">
        <v>4</v>
      </c>
      <c r="BZ449" s="4">
        <v>4</v>
      </c>
      <c r="CA449" s="4">
        <v>5</v>
      </c>
      <c r="CB449" s="4">
        <v>4</v>
      </c>
    </row>
    <row r="450" spans="1:80" ht="14" x14ac:dyDescent="0.15">
      <c r="A450" s="20" t="str">
        <f t="shared" si="6"/>
        <v>FairnessSA[SQ003]</v>
      </c>
      <c r="B450" s="4" t="s">
        <v>1099</v>
      </c>
      <c r="C450" s="4">
        <v>3</v>
      </c>
      <c r="D450" s="4">
        <v>4</v>
      </c>
      <c r="E450" s="4">
        <v>3</v>
      </c>
      <c r="F450" s="4">
        <v>4</v>
      </c>
      <c r="G450" s="4">
        <v>3</v>
      </c>
      <c r="H450" s="4">
        <v>5</v>
      </c>
      <c r="I450" s="4">
        <v>4</v>
      </c>
      <c r="J450" s="4">
        <v>5</v>
      </c>
      <c r="K450" s="4">
        <v>4</v>
      </c>
      <c r="L450" s="4">
        <v>5</v>
      </c>
      <c r="M450" s="4">
        <v>3</v>
      </c>
      <c r="N450" s="4">
        <v>4</v>
      </c>
      <c r="O450" s="4">
        <v>3</v>
      </c>
      <c r="P450" s="4">
        <v>3</v>
      </c>
      <c r="Q450" s="4">
        <v>4</v>
      </c>
      <c r="R450" s="4">
        <v>5</v>
      </c>
      <c r="S450" s="4">
        <v>5</v>
      </c>
      <c r="T450" s="4">
        <v>3</v>
      </c>
      <c r="U450" s="4">
        <v>3</v>
      </c>
      <c r="V450" s="4">
        <v>4</v>
      </c>
      <c r="W450" s="4">
        <v>3</v>
      </c>
      <c r="X450" s="4">
        <v>4</v>
      </c>
      <c r="Y450" s="4">
        <v>4</v>
      </c>
      <c r="Z450" s="4">
        <v>2</v>
      </c>
      <c r="AA450" s="4">
        <v>2</v>
      </c>
      <c r="AB450" s="4">
        <v>4</v>
      </c>
      <c r="AC450" s="4">
        <v>5</v>
      </c>
      <c r="AD450" s="4">
        <v>3</v>
      </c>
      <c r="AE450" s="4">
        <v>3</v>
      </c>
      <c r="AF450" s="4">
        <v>4</v>
      </c>
      <c r="AG450" s="4">
        <v>5</v>
      </c>
      <c r="AH450" s="4">
        <v>4</v>
      </c>
      <c r="AI450" s="4">
        <v>2</v>
      </c>
      <c r="AJ450" s="4">
        <v>4</v>
      </c>
      <c r="AK450" s="4">
        <v>3</v>
      </c>
      <c r="AL450" s="4">
        <v>4</v>
      </c>
      <c r="AM450" s="4">
        <v>2</v>
      </c>
      <c r="AN450" s="4">
        <v>2</v>
      </c>
      <c r="AO450" s="4">
        <v>3</v>
      </c>
      <c r="AP450" s="4">
        <v>3</v>
      </c>
      <c r="AQ450" s="4">
        <v>5</v>
      </c>
      <c r="AR450" s="4">
        <v>4</v>
      </c>
      <c r="AS450" s="4">
        <v>4</v>
      </c>
      <c r="AT450" s="4">
        <v>1</v>
      </c>
      <c r="AU450" s="4">
        <v>1</v>
      </c>
      <c r="AV450" s="4">
        <v>4</v>
      </c>
      <c r="AW450" s="4">
        <v>5</v>
      </c>
      <c r="AX450" s="4">
        <v>4</v>
      </c>
      <c r="AY450" s="4">
        <v>5</v>
      </c>
      <c r="AZ450" s="4">
        <v>3</v>
      </c>
      <c r="BA450" s="4">
        <v>4</v>
      </c>
      <c r="BB450" s="4">
        <v>3</v>
      </c>
      <c r="BC450" s="4">
        <v>4</v>
      </c>
      <c r="BD450" s="4">
        <v>2</v>
      </c>
      <c r="BE450" s="4">
        <v>4</v>
      </c>
      <c r="BF450" s="4">
        <v>4</v>
      </c>
      <c r="BG450" s="4">
        <v>4</v>
      </c>
      <c r="BH450" s="4">
        <v>4</v>
      </c>
      <c r="BI450" s="4">
        <v>5</v>
      </c>
      <c r="BJ450" s="4">
        <v>3</v>
      </c>
      <c r="BK450" s="4">
        <v>5</v>
      </c>
      <c r="BL450" s="4">
        <v>4</v>
      </c>
      <c r="BM450" s="4">
        <v>4</v>
      </c>
      <c r="BN450" s="4">
        <v>4</v>
      </c>
      <c r="BO450" s="4">
        <v>3</v>
      </c>
      <c r="BP450" s="4">
        <v>1</v>
      </c>
      <c r="BQ450" s="4">
        <v>4</v>
      </c>
      <c r="BR450" s="4">
        <v>4</v>
      </c>
      <c r="BS450" s="4">
        <v>3</v>
      </c>
      <c r="BT450" s="4">
        <v>4</v>
      </c>
      <c r="BU450" s="4">
        <v>3</v>
      </c>
      <c r="BV450" s="4">
        <v>5</v>
      </c>
      <c r="BW450" s="4">
        <v>5</v>
      </c>
      <c r="BX450" s="4">
        <v>1</v>
      </c>
      <c r="BY450" s="4">
        <v>4</v>
      </c>
      <c r="BZ450" s="4">
        <v>4</v>
      </c>
      <c r="CA450" s="4">
        <v>4</v>
      </c>
      <c r="CB450" s="4">
        <v>4</v>
      </c>
    </row>
    <row r="451" spans="1:80" ht="14" x14ac:dyDescent="0.15">
      <c r="A451" s="20" t="str">
        <f t="shared" si="6"/>
        <v>FairnessSA[SQ004]</v>
      </c>
      <c r="B451" s="4" t="s">
        <v>1100</v>
      </c>
      <c r="C451" s="4">
        <v>3</v>
      </c>
      <c r="D451" s="4">
        <v>4</v>
      </c>
      <c r="E451" s="4">
        <v>3</v>
      </c>
      <c r="F451" s="4">
        <v>4</v>
      </c>
      <c r="G451" s="4">
        <v>2</v>
      </c>
      <c r="H451" s="4">
        <v>5</v>
      </c>
      <c r="I451" s="4">
        <v>4</v>
      </c>
      <c r="J451" s="4">
        <v>5</v>
      </c>
      <c r="K451" s="4">
        <v>3</v>
      </c>
      <c r="L451" s="4">
        <v>5</v>
      </c>
      <c r="M451" s="4">
        <v>4</v>
      </c>
      <c r="N451" s="4">
        <v>5</v>
      </c>
      <c r="O451" s="4">
        <v>4</v>
      </c>
      <c r="P451" s="4">
        <v>4</v>
      </c>
      <c r="Q451" s="4">
        <v>3</v>
      </c>
      <c r="R451" s="4">
        <v>5</v>
      </c>
      <c r="S451" s="4">
        <v>5</v>
      </c>
      <c r="T451" s="4">
        <v>4</v>
      </c>
      <c r="U451" s="4">
        <v>3</v>
      </c>
      <c r="V451" s="4">
        <v>4</v>
      </c>
      <c r="W451" s="4">
        <v>2</v>
      </c>
      <c r="X451" s="4">
        <v>4</v>
      </c>
      <c r="Y451" s="4">
        <v>4</v>
      </c>
      <c r="Z451" s="4">
        <v>2</v>
      </c>
      <c r="AA451" s="4">
        <v>4</v>
      </c>
      <c r="AB451" s="4">
        <v>5</v>
      </c>
      <c r="AC451" s="4">
        <v>4</v>
      </c>
      <c r="AD451" s="4">
        <v>5</v>
      </c>
      <c r="AE451" s="4">
        <v>4</v>
      </c>
      <c r="AF451" s="4">
        <v>4</v>
      </c>
      <c r="AG451" s="4">
        <v>5</v>
      </c>
      <c r="AH451" s="4">
        <v>4</v>
      </c>
      <c r="AI451" s="4">
        <v>4</v>
      </c>
      <c r="AJ451" s="4">
        <v>5</v>
      </c>
      <c r="AK451" s="4">
        <v>4</v>
      </c>
      <c r="AL451" s="4">
        <v>5</v>
      </c>
      <c r="AM451" s="4">
        <v>2</v>
      </c>
      <c r="AN451" s="4">
        <v>4</v>
      </c>
      <c r="AO451" s="4">
        <v>4</v>
      </c>
      <c r="AP451" s="4">
        <v>4</v>
      </c>
      <c r="AQ451" s="4">
        <v>5</v>
      </c>
      <c r="AR451" s="4">
        <v>3</v>
      </c>
      <c r="AS451" s="4">
        <v>3</v>
      </c>
      <c r="AT451" s="4">
        <v>2</v>
      </c>
      <c r="AU451" s="4">
        <v>2</v>
      </c>
      <c r="AV451" s="4">
        <v>4</v>
      </c>
      <c r="AW451" s="4">
        <v>4</v>
      </c>
      <c r="AX451" s="4">
        <v>3</v>
      </c>
      <c r="AY451" s="4">
        <v>5</v>
      </c>
      <c r="AZ451" s="4">
        <v>4</v>
      </c>
      <c r="BA451" s="4">
        <v>4</v>
      </c>
      <c r="BB451" s="4">
        <v>3</v>
      </c>
      <c r="BC451" s="4">
        <v>4</v>
      </c>
      <c r="BD451" s="4">
        <v>4</v>
      </c>
      <c r="BE451" s="4">
        <v>4</v>
      </c>
      <c r="BF451" s="4">
        <v>5</v>
      </c>
      <c r="BG451" s="4">
        <v>4</v>
      </c>
      <c r="BH451" s="4">
        <v>4</v>
      </c>
      <c r="BI451" s="4">
        <v>5</v>
      </c>
      <c r="BJ451" s="4">
        <v>3</v>
      </c>
      <c r="BK451" s="4">
        <v>5</v>
      </c>
      <c r="BL451" s="4">
        <v>5</v>
      </c>
      <c r="BM451" s="4">
        <v>5</v>
      </c>
      <c r="BN451" s="4">
        <v>4</v>
      </c>
      <c r="BO451" s="4">
        <v>4</v>
      </c>
      <c r="BP451" s="4">
        <v>2</v>
      </c>
      <c r="BQ451" s="4">
        <v>4</v>
      </c>
      <c r="BR451" s="4">
        <v>4</v>
      </c>
      <c r="BS451" s="4">
        <v>4</v>
      </c>
      <c r="BT451" s="4">
        <v>4</v>
      </c>
      <c r="BU451" s="4">
        <v>4</v>
      </c>
      <c r="BV451" s="4">
        <v>5</v>
      </c>
      <c r="BW451" s="4">
        <v>5</v>
      </c>
      <c r="BX451" s="4">
        <v>3</v>
      </c>
      <c r="BY451" s="4">
        <v>5</v>
      </c>
      <c r="BZ451" s="4">
        <v>3</v>
      </c>
      <c r="CA451" s="4">
        <v>4</v>
      </c>
      <c r="CB451" s="4">
        <v>4</v>
      </c>
    </row>
    <row r="452" spans="1:80" ht="14" x14ac:dyDescent="0.15">
      <c r="A452" s="20" t="str">
        <f t="shared" si="6"/>
        <v>FairnessSA[SQ005]</v>
      </c>
      <c r="B452" s="4" t="s">
        <v>1101</v>
      </c>
      <c r="C452" s="4">
        <v>3</v>
      </c>
      <c r="D452" s="4">
        <v>4</v>
      </c>
      <c r="E452" s="4">
        <v>3</v>
      </c>
      <c r="F452" s="4">
        <v>5</v>
      </c>
      <c r="G452" s="4">
        <v>3</v>
      </c>
      <c r="H452" s="4">
        <v>5</v>
      </c>
      <c r="I452" s="4">
        <v>4</v>
      </c>
      <c r="J452" s="4">
        <v>5</v>
      </c>
      <c r="K452" s="4">
        <v>4</v>
      </c>
      <c r="L452" s="4">
        <v>5</v>
      </c>
      <c r="M452" s="4">
        <v>4</v>
      </c>
      <c r="N452" s="4">
        <v>5</v>
      </c>
      <c r="O452" s="4">
        <v>5</v>
      </c>
      <c r="P452" s="4">
        <v>3</v>
      </c>
      <c r="Q452" s="4">
        <v>3</v>
      </c>
      <c r="R452" s="4">
        <v>5</v>
      </c>
      <c r="S452" s="4">
        <v>5</v>
      </c>
      <c r="T452" s="4">
        <v>4</v>
      </c>
      <c r="U452" s="4">
        <v>3</v>
      </c>
      <c r="V452" s="4">
        <v>5</v>
      </c>
      <c r="W452" s="4">
        <v>1</v>
      </c>
      <c r="X452" s="4">
        <v>4</v>
      </c>
      <c r="Y452" s="4">
        <v>4</v>
      </c>
      <c r="Z452" s="4">
        <v>4</v>
      </c>
      <c r="AA452" s="4">
        <v>4</v>
      </c>
      <c r="AB452" s="4">
        <v>4</v>
      </c>
      <c r="AC452" s="4">
        <v>4</v>
      </c>
      <c r="AD452" s="4">
        <v>4</v>
      </c>
      <c r="AE452" s="4">
        <v>4</v>
      </c>
      <c r="AF452" s="4">
        <v>4</v>
      </c>
      <c r="AG452" s="4">
        <v>5</v>
      </c>
      <c r="AH452" s="4">
        <v>4</v>
      </c>
      <c r="AI452" s="4">
        <v>3</v>
      </c>
      <c r="AJ452" s="4">
        <v>5</v>
      </c>
      <c r="AK452" s="4">
        <v>4</v>
      </c>
      <c r="AL452" s="4">
        <v>4</v>
      </c>
      <c r="AM452" s="4">
        <v>1</v>
      </c>
      <c r="AN452" s="4">
        <v>4</v>
      </c>
      <c r="AO452" s="4">
        <v>5</v>
      </c>
      <c r="AP452" s="4">
        <v>4</v>
      </c>
      <c r="AQ452" s="4">
        <v>5</v>
      </c>
      <c r="AR452" s="4">
        <v>5</v>
      </c>
      <c r="AS452" s="4">
        <v>3</v>
      </c>
      <c r="AT452" s="4">
        <v>2</v>
      </c>
      <c r="AU452" s="4">
        <v>2</v>
      </c>
      <c r="AV452" s="4">
        <v>5</v>
      </c>
      <c r="AW452" s="4">
        <v>4</v>
      </c>
      <c r="AX452" s="4">
        <v>4</v>
      </c>
      <c r="AY452" s="4">
        <v>5</v>
      </c>
      <c r="AZ452" s="4">
        <v>4</v>
      </c>
      <c r="BA452" s="4">
        <v>5</v>
      </c>
      <c r="BB452" s="4">
        <v>5</v>
      </c>
      <c r="BC452" s="4">
        <v>5</v>
      </c>
      <c r="BD452" s="4">
        <v>3</v>
      </c>
      <c r="BE452" s="4">
        <v>4</v>
      </c>
      <c r="BF452" s="4">
        <v>5</v>
      </c>
      <c r="BG452" s="4">
        <v>5</v>
      </c>
      <c r="BH452" s="4">
        <v>3</v>
      </c>
      <c r="BI452" s="4">
        <v>5</v>
      </c>
      <c r="BJ452" s="4">
        <v>4</v>
      </c>
      <c r="BK452" s="4">
        <v>5</v>
      </c>
      <c r="BL452" s="4">
        <v>5</v>
      </c>
      <c r="BM452" s="4">
        <v>4</v>
      </c>
      <c r="BN452" s="4">
        <v>4</v>
      </c>
      <c r="BO452" s="4">
        <v>5</v>
      </c>
      <c r="BP452" s="4">
        <v>4</v>
      </c>
      <c r="BQ452" s="4">
        <v>4</v>
      </c>
      <c r="BR452" s="4">
        <v>4</v>
      </c>
      <c r="BS452" s="4">
        <v>4</v>
      </c>
      <c r="BT452" s="4">
        <v>4</v>
      </c>
      <c r="BU452" s="4">
        <v>4</v>
      </c>
      <c r="BV452" s="4">
        <v>5</v>
      </c>
      <c r="BW452" s="4">
        <v>5</v>
      </c>
      <c r="BX452" s="4">
        <v>2</v>
      </c>
      <c r="BY452" s="4">
        <v>4</v>
      </c>
      <c r="BZ452" s="4">
        <v>2</v>
      </c>
      <c r="CA452" s="4">
        <v>5</v>
      </c>
      <c r="CB452" s="4">
        <v>4</v>
      </c>
    </row>
    <row r="453" spans="1:80" ht="14" x14ac:dyDescent="0.15">
      <c r="A453" s="20" t="str">
        <f t="shared" si="6"/>
        <v>FairnessSA[SQ006]</v>
      </c>
      <c r="B453" s="4" t="s">
        <v>1102</v>
      </c>
      <c r="C453" s="4">
        <v>3</v>
      </c>
      <c r="D453" s="4">
        <v>4</v>
      </c>
      <c r="E453" s="4">
        <v>4</v>
      </c>
      <c r="F453" s="4">
        <v>4</v>
      </c>
      <c r="G453" s="4">
        <v>3</v>
      </c>
      <c r="H453" s="4">
        <v>5</v>
      </c>
      <c r="I453" s="4">
        <v>4</v>
      </c>
      <c r="J453" s="4">
        <v>5</v>
      </c>
      <c r="K453" s="4">
        <v>4</v>
      </c>
      <c r="L453" s="4">
        <v>5</v>
      </c>
      <c r="M453" s="4">
        <v>3</v>
      </c>
      <c r="N453" s="4">
        <v>5</v>
      </c>
      <c r="O453" s="4">
        <v>4</v>
      </c>
      <c r="P453" s="4">
        <v>3</v>
      </c>
      <c r="Q453" s="4">
        <v>4</v>
      </c>
      <c r="R453" s="4">
        <v>5</v>
      </c>
      <c r="S453" s="4">
        <v>5</v>
      </c>
      <c r="T453" s="4">
        <v>4</v>
      </c>
      <c r="U453" s="4">
        <v>3</v>
      </c>
      <c r="V453" s="4">
        <v>4</v>
      </c>
      <c r="W453" s="4">
        <v>3</v>
      </c>
      <c r="X453" s="4">
        <v>5</v>
      </c>
      <c r="Y453" s="4">
        <v>4</v>
      </c>
      <c r="Z453" s="4">
        <v>2</v>
      </c>
      <c r="AA453" s="4">
        <v>4</v>
      </c>
      <c r="AB453" s="4">
        <v>5</v>
      </c>
      <c r="AC453" s="4">
        <v>4</v>
      </c>
      <c r="AD453" s="4">
        <v>5</v>
      </c>
      <c r="AE453" s="4">
        <v>4</v>
      </c>
      <c r="AF453" s="4">
        <v>4</v>
      </c>
      <c r="AG453" s="4">
        <v>5</v>
      </c>
      <c r="AH453" s="4">
        <v>3</v>
      </c>
      <c r="AI453" s="4">
        <v>3</v>
      </c>
      <c r="AJ453" s="4">
        <v>5</v>
      </c>
      <c r="AK453" s="4">
        <v>4</v>
      </c>
      <c r="AL453" s="4">
        <v>4</v>
      </c>
      <c r="AM453" s="4">
        <v>1</v>
      </c>
      <c r="AN453" s="4">
        <v>3</v>
      </c>
      <c r="AO453" s="4">
        <v>4</v>
      </c>
      <c r="AP453" s="4">
        <v>3</v>
      </c>
      <c r="AQ453" s="4">
        <v>5</v>
      </c>
      <c r="AR453" s="4">
        <v>4</v>
      </c>
      <c r="AS453" s="4">
        <v>3</v>
      </c>
      <c r="AT453" s="4">
        <v>1</v>
      </c>
      <c r="AU453" s="4">
        <v>1</v>
      </c>
      <c r="AV453" s="4">
        <v>4</v>
      </c>
      <c r="AW453" s="4">
        <v>5</v>
      </c>
      <c r="AX453" s="4">
        <v>3</v>
      </c>
      <c r="AY453" s="4">
        <v>5</v>
      </c>
      <c r="AZ453" s="4">
        <v>3</v>
      </c>
      <c r="BA453" s="4">
        <v>5</v>
      </c>
      <c r="BB453" s="4">
        <v>4</v>
      </c>
      <c r="BC453" s="4">
        <v>4</v>
      </c>
      <c r="BD453" s="4">
        <v>3</v>
      </c>
      <c r="BE453" s="4">
        <v>3</v>
      </c>
      <c r="BF453" s="4">
        <v>4</v>
      </c>
      <c r="BG453" s="4">
        <v>5</v>
      </c>
      <c r="BH453" s="4">
        <v>4</v>
      </c>
      <c r="BI453" s="4">
        <v>5</v>
      </c>
      <c r="BJ453" s="4">
        <v>4</v>
      </c>
      <c r="BK453" s="4">
        <v>5</v>
      </c>
      <c r="BL453" s="4">
        <v>2</v>
      </c>
      <c r="BM453" s="4">
        <v>4</v>
      </c>
      <c r="BN453" s="4">
        <v>4</v>
      </c>
      <c r="BO453" s="4">
        <v>4</v>
      </c>
      <c r="BP453" s="4">
        <v>2</v>
      </c>
      <c r="BQ453" s="4">
        <v>4</v>
      </c>
      <c r="BR453" s="4">
        <v>4</v>
      </c>
      <c r="BS453" s="4">
        <v>4</v>
      </c>
      <c r="BT453" s="4">
        <v>5</v>
      </c>
      <c r="BU453" s="4">
        <v>3</v>
      </c>
      <c r="BV453" s="4">
        <v>5</v>
      </c>
      <c r="BW453" s="4">
        <v>5</v>
      </c>
      <c r="BX453" s="4">
        <v>2</v>
      </c>
      <c r="BY453" s="4">
        <v>4</v>
      </c>
      <c r="BZ453" s="4">
        <v>4</v>
      </c>
      <c r="CA453" s="4">
        <v>4</v>
      </c>
      <c r="CB453" s="4">
        <v>4</v>
      </c>
    </row>
    <row r="454" spans="1:80" ht="14" x14ac:dyDescent="0.15">
      <c r="A454" s="20" t="str">
        <f t="shared" ref="A454:A517" si="7">LEFT(B454,(FIND(" ",B454,1)-2))</f>
        <v>FairnessSA[SQ007]</v>
      </c>
      <c r="B454" s="4" t="s">
        <v>1103</v>
      </c>
      <c r="C454" s="4">
        <v>3</v>
      </c>
      <c r="D454" s="4">
        <v>4</v>
      </c>
      <c r="E454" s="4">
        <v>4</v>
      </c>
      <c r="F454" s="4">
        <v>4</v>
      </c>
      <c r="G454" s="4">
        <v>3</v>
      </c>
      <c r="H454" s="4">
        <v>5</v>
      </c>
      <c r="I454" s="4">
        <v>4</v>
      </c>
      <c r="J454" s="4">
        <v>5</v>
      </c>
      <c r="K454" s="4">
        <v>3</v>
      </c>
      <c r="L454" s="4">
        <v>5</v>
      </c>
      <c r="M454" s="4">
        <v>4</v>
      </c>
      <c r="N454" s="4">
        <v>5</v>
      </c>
      <c r="O454" s="4">
        <v>5</v>
      </c>
      <c r="P454" s="4">
        <v>3</v>
      </c>
      <c r="Q454" s="4">
        <v>3</v>
      </c>
      <c r="R454" s="4">
        <v>5</v>
      </c>
      <c r="S454" s="4">
        <v>4</v>
      </c>
      <c r="T454" s="4">
        <v>5</v>
      </c>
      <c r="U454" s="4">
        <v>3</v>
      </c>
      <c r="V454" s="4">
        <v>4</v>
      </c>
      <c r="W454" s="4">
        <v>3</v>
      </c>
      <c r="X454" s="4">
        <v>4</v>
      </c>
      <c r="Y454" s="4">
        <v>4</v>
      </c>
      <c r="Z454" s="4">
        <v>3</v>
      </c>
      <c r="AA454" s="4">
        <v>4</v>
      </c>
      <c r="AB454" s="4">
        <v>4</v>
      </c>
      <c r="AC454" s="4">
        <v>4</v>
      </c>
      <c r="AD454" s="4">
        <v>4</v>
      </c>
      <c r="AE454" s="4">
        <v>4</v>
      </c>
      <c r="AF454" s="4">
        <v>4</v>
      </c>
      <c r="AG454" s="4">
        <v>5</v>
      </c>
      <c r="AH454" s="4">
        <v>4</v>
      </c>
      <c r="AI454" s="4">
        <v>3</v>
      </c>
      <c r="AJ454" s="4">
        <v>5</v>
      </c>
      <c r="AK454" s="4">
        <v>4</v>
      </c>
      <c r="AL454" s="4">
        <v>5</v>
      </c>
      <c r="AM454" s="4">
        <v>2</v>
      </c>
      <c r="AN454" s="4">
        <v>4</v>
      </c>
      <c r="AO454" s="4">
        <v>5</v>
      </c>
      <c r="AP454" s="4">
        <v>4</v>
      </c>
      <c r="AQ454" s="4">
        <v>5</v>
      </c>
      <c r="AR454" s="4">
        <v>4</v>
      </c>
      <c r="AS454" s="4">
        <v>3</v>
      </c>
      <c r="AT454" s="4">
        <v>2</v>
      </c>
      <c r="AU454" s="4">
        <v>2</v>
      </c>
      <c r="AV454" s="4">
        <v>4</v>
      </c>
      <c r="AW454" s="4">
        <v>4</v>
      </c>
      <c r="AX454" s="4">
        <v>4</v>
      </c>
      <c r="AY454" s="4">
        <v>5</v>
      </c>
      <c r="AZ454" s="4">
        <v>3</v>
      </c>
      <c r="BA454" s="4">
        <v>4</v>
      </c>
      <c r="BB454" s="4">
        <v>5</v>
      </c>
      <c r="BC454" s="4">
        <v>4</v>
      </c>
      <c r="BD454" s="4">
        <v>4</v>
      </c>
      <c r="BE454" s="4">
        <v>4</v>
      </c>
      <c r="BF454" s="4">
        <v>5</v>
      </c>
      <c r="BG454" s="4">
        <v>5</v>
      </c>
      <c r="BH454" s="4">
        <v>4</v>
      </c>
      <c r="BI454" s="4">
        <v>5</v>
      </c>
      <c r="BJ454" s="4">
        <v>4</v>
      </c>
      <c r="BK454" s="4">
        <v>5</v>
      </c>
      <c r="BL454" s="4">
        <v>5</v>
      </c>
      <c r="BM454" s="4">
        <v>4</v>
      </c>
      <c r="BN454" s="4">
        <v>4</v>
      </c>
      <c r="BO454" s="4">
        <v>5</v>
      </c>
      <c r="BP454" s="4">
        <v>4</v>
      </c>
      <c r="BQ454" s="4">
        <v>3</v>
      </c>
      <c r="BR454" s="4">
        <v>4</v>
      </c>
      <c r="BS454" s="4">
        <v>4</v>
      </c>
      <c r="BT454" s="4">
        <v>4</v>
      </c>
      <c r="BU454" s="4">
        <v>5</v>
      </c>
      <c r="BV454" s="4">
        <v>5</v>
      </c>
      <c r="BW454" s="4">
        <v>5</v>
      </c>
      <c r="BX454" s="4">
        <v>2</v>
      </c>
      <c r="BY454" s="4">
        <v>5</v>
      </c>
      <c r="BZ454" s="4">
        <v>4</v>
      </c>
      <c r="CA454" s="4">
        <v>5</v>
      </c>
      <c r="CB454" s="4">
        <v>4</v>
      </c>
    </row>
    <row r="455" spans="1:80" ht="14" x14ac:dyDescent="0.15">
      <c r="A455" s="20" t="str">
        <f t="shared" si="7"/>
        <v>FairnessSA[SQ008]</v>
      </c>
      <c r="B455" s="4" t="s">
        <v>1104</v>
      </c>
      <c r="C455" s="4">
        <v>3</v>
      </c>
      <c r="D455" s="4">
        <v>4</v>
      </c>
      <c r="E455" s="4">
        <v>4</v>
      </c>
      <c r="F455" s="4">
        <v>5</v>
      </c>
      <c r="G455" s="4">
        <v>3</v>
      </c>
      <c r="H455" s="4">
        <v>5</v>
      </c>
      <c r="I455" s="4">
        <v>4</v>
      </c>
      <c r="J455" s="4">
        <v>5</v>
      </c>
      <c r="K455" s="4">
        <v>4</v>
      </c>
      <c r="L455" s="4">
        <v>5</v>
      </c>
      <c r="M455" s="4">
        <v>4</v>
      </c>
      <c r="N455" s="4">
        <v>5</v>
      </c>
      <c r="O455" s="4">
        <v>4</v>
      </c>
      <c r="P455" s="4">
        <v>5</v>
      </c>
      <c r="Q455" s="4">
        <v>4</v>
      </c>
      <c r="R455" s="4">
        <v>5</v>
      </c>
      <c r="S455" s="4">
        <v>4</v>
      </c>
      <c r="T455" s="4">
        <v>5</v>
      </c>
      <c r="U455" s="4">
        <v>4</v>
      </c>
      <c r="V455" s="4">
        <v>4</v>
      </c>
      <c r="W455" s="4">
        <v>3</v>
      </c>
      <c r="X455" s="4">
        <v>4</v>
      </c>
      <c r="Y455" s="4">
        <v>4</v>
      </c>
      <c r="Z455" s="4">
        <v>3</v>
      </c>
      <c r="AA455" s="4">
        <v>4</v>
      </c>
      <c r="AB455" s="4">
        <v>4</v>
      </c>
      <c r="AC455" s="4">
        <v>4</v>
      </c>
      <c r="AD455" s="4">
        <v>4</v>
      </c>
      <c r="AE455" s="4">
        <v>5</v>
      </c>
      <c r="AF455" s="4">
        <v>4</v>
      </c>
      <c r="AG455" s="4">
        <v>5</v>
      </c>
      <c r="AH455" s="4">
        <v>4</v>
      </c>
      <c r="AI455" s="4">
        <v>4</v>
      </c>
      <c r="AJ455" s="4">
        <v>5</v>
      </c>
      <c r="AK455" s="4">
        <v>4</v>
      </c>
      <c r="AL455" s="4">
        <v>5</v>
      </c>
      <c r="AM455" s="4">
        <v>3</v>
      </c>
      <c r="AN455" s="4">
        <v>4</v>
      </c>
      <c r="AO455" s="4">
        <v>5</v>
      </c>
      <c r="AP455" s="4">
        <v>4</v>
      </c>
      <c r="AQ455" s="4">
        <v>5</v>
      </c>
      <c r="AR455" s="4">
        <v>4</v>
      </c>
      <c r="AS455" s="4">
        <v>3</v>
      </c>
      <c r="AT455" s="4">
        <v>4</v>
      </c>
      <c r="AU455" s="4">
        <v>2</v>
      </c>
      <c r="AV455" s="4">
        <v>4</v>
      </c>
      <c r="AW455" s="4">
        <v>4</v>
      </c>
      <c r="AX455" s="4">
        <v>4</v>
      </c>
      <c r="AY455" s="4">
        <v>5</v>
      </c>
      <c r="AZ455" s="4">
        <v>3</v>
      </c>
      <c r="BA455" s="4">
        <v>5</v>
      </c>
      <c r="BB455" s="4">
        <v>4</v>
      </c>
      <c r="BC455" s="4">
        <v>4</v>
      </c>
      <c r="BD455" s="4">
        <v>4</v>
      </c>
      <c r="BE455" s="4">
        <v>4</v>
      </c>
      <c r="BF455" s="4">
        <v>5</v>
      </c>
      <c r="BG455" s="4">
        <v>5</v>
      </c>
      <c r="BH455" s="4">
        <v>4</v>
      </c>
      <c r="BI455" s="4">
        <v>5</v>
      </c>
      <c r="BJ455" s="4">
        <v>4</v>
      </c>
      <c r="BK455" s="4">
        <v>5</v>
      </c>
      <c r="BL455" s="4">
        <v>5</v>
      </c>
      <c r="BM455" s="4">
        <v>4</v>
      </c>
      <c r="BN455" s="4">
        <v>4</v>
      </c>
      <c r="BO455" s="4">
        <v>4</v>
      </c>
      <c r="BP455" s="4">
        <v>4</v>
      </c>
      <c r="BQ455" s="4">
        <v>4</v>
      </c>
      <c r="BR455" s="4">
        <v>4</v>
      </c>
      <c r="BS455" s="4">
        <v>4</v>
      </c>
      <c r="BT455" s="4">
        <v>4</v>
      </c>
      <c r="BU455" s="4">
        <v>3</v>
      </c>
      <c r="BV455" s="4">
        <v>5</v>
      </c>
      <c r="BW455" s="4">
        <v>5</v>
      </c>
      <c r="BX455" s="4">
        <v>2</v>
      </c>
      <c r="BY455" s="4">
        <v>4</v>
      </c>
      <c r="BZ455" s="4">
        <v>5</v>
      </c>
      <c r="CA455" s="4">
        <v>5</v>
      </c>
      <c r="CB455" s="4">
        <v>4</v>
      </c>
    </row>
    <row r="456" spans="1:80" ht="14" x14ac:dyDescent="0.15">
      <c r="A456" s="20" t="str">
        <f t="shared" si="7"/>
        <v>FairnessSA[SQ009]</v>
      </c>
      <c r="B456" s="4" t="s">
        <v>1105</v>
      </c>
      <c r="C456" s="4">
        <v>3</v>
      </c>
      <c r="D456" s="4">
        <v>4</v>
      </c>
      <c r="E456" s="4">
        <v>3</v>
      </c>
      <c r="F456" s="4">
        <v>4</v>
      </c>
      <c r="G456" s="4">
        <v>3</v>
      </c>
      <c r="H456" s="4">
        <v>5</v>
      </c>
      <c r="I456" s="4">
        <v>4</v>
      </c>
      <c r="J456" s="4">
        <v>5</v>
      </c>
      <c r="K456" s="4">
        <v>4</v>
      </c>
      <c r="L456" s="4">
        <v>5</v>
      </c>
      <c r="M456" s="4">
        <v>3</v>
      </c>
      <c r="N456" s="4">
        <v>5</v>
      </c>
      <c r="O456" s="4">
        <v>4</v>
      </c>
      <c r="P456" s="4">
        <v>4</v>
      </c>
      <c r="Q456" s="4">
        <v>5</v>
      </c>
      <c r="R456" s="4">
        <v>5</v>
      </c>
      <c r="S456" s="4">
        <v>5</v>
      </c>
      <c r="T456" s="4">
        <v>4</v>
      </c>
      <c r="U456" s="4">
        <v>4</v>
      </c>
      <c r="V456" s="4">
        <v>4</v>
      </c>
      <c r="W456" s="4">
        <v>3</v>
      </c>
      <c r="X456" s="4">
        <v>5</v>
      </c>
      <c r="Y456" s="4">
        <v>4</v>
      </c>
      <c r="Z456" s="4">
        <v>4</v>
      </c>
      <c r="AA456" s="4">
        <v>4</v>
      </c>
      <c r="AB456" s="4">
        <v>5</v>
      </c>
      <c r="AC456" s="4">
        <v>3</v>
      </c>
      <c r="AD456" s="4">
        <v>4</v>
      </c>
      <c r="AE456" s="4">
        <v>4</v>
      </c>
      <c r="AF456" s="4">
        <v>4</v>
      </c>
      <c r="AG456" s="4">
        <v>5</v>
      </c>
      <c r="AH456" s="4">
        <v>4</v>
      </c>
      <c r="AI456" s="4">
        <v>4</v>
      </c>
      <c r="AJ456" s="4">
        <v>5</v>
      </c>
      <c r="AK456" s="4">
        <v>5</v>
      </c>
      <c r="AL456" s="4">
        <v>5</v>
      </c>
      <c r="AM456" s="4">
        <v>3</v>
      </c>
      <c r="AN456" s="4">
        <v>3</v>
      </c>
      <c r="AO456" s="4">
        <v>5</v>
      </c>
      <c r="AP456" s="4">
        <v>5</v>
      </c>
      <c r="AQ456" s="4">
        <v>5</v>
      </c>
      <c r="AR456" s="4">
        <v>4</v>
      </c>
      <c r="AS456" s="4">
        <v>3</v>
      </c>
      <c r="AT456" s="4">
        <v>3</v>
      </c>
      <c r="AU456" s="4">
        <v>1</v>
      </c>
      <c r="AV456" s="4">
        <v>5</v>
      </c>
      <c r="AW456" s="4">
        <v>5</v>
      </c>
      <c r="AX456" s="4">
        <v>4</v>
      </c>
      <c r="AY456" s="4">
        <v>5</v>
      </c>
      <c r="AZ456" s="4">
        <v>3</v>
      </c>
      <c r="BA456" s="4">
        <v>4</v>
      </c>
      <c r="BB456" s="4">
        <v>4</v>
      </c>
      <c r="BC456" s="4">
        <v>4</v>
      </c>
      <c r="BD456" s="4">
        <v>3</v>
      </c>
      <c r="BE456" s="4">
        <v>4</v>
      </c>
      <c r="BF456" s="4">
        <v>4</v>
      </c>
      <c r="BG456" s="4">
        <v>4</v>
      </c>
      <c r="BH456" s="4">
        <v>4</v>
      </c>
      <c r="BI456" s="4">
        <v>5</v>
      </c>
      <c r="BJ456" s="4">
        <v>4</v>
      </c>
      <c r="BK456" s="4">
        <v>5</v>
      </c>
      <c r="BL456" s="4">
        <v>4</v>
      </c>
      <c r="BM456" s="4">
        <v>4</v>
      </c>
      <c r="BN456" s="4">
        <v>4</v>
      </c>
      <c r="BO456" s="4">
        <v>4</v>
      </c>
      <c r="BP456" s="4">
        <v>4</v>
      </c>
      <c r="BQ456" s="4">
        <v>4</v>
      </c>
      <c r="BR456" s="4">
        <v>4</v>
      </c>
      <c r="BS456" s="4">
        <v>4</v>
      </c>
      <c r="BT456" s="4">
        <v>4</v>
      </c>
      <c r="BU456" s="4">
        <v>4</v>
      </c>
      <c r="BV456" s="4">
        <v>5</v>
      </c>
      <c r="BW456" s="4">
        <v>5</v>
      </c>
      <c r="BX456" s="4">
        <v>2</v>
      </c>
      <c r="BY456" s="4">
        <v>4</v>
      </c>
      <c r="BZ456" s="4">
        <v>4</v>
      </c>
      <c r="CA456" s="4">
        <v>5</v>
      </c>
      <c r="CB456" s="4">
        <v>4</v>
      </c>
    </row>
    <row r="457" spans="1:80" ht="14" x14ac:dyDescent="0.15">
      <c r="A457" s="20" t="str">
        <f t="shared" si="7"/>
        <v>FairnessSA[SQ010]</v>
      </c>
      <c r="B457" s="4" t="s">
        <v>1106</v>
      </c>
      <c r="C457" s="4">
        <v>3</v>
      </c>
      <c r="D457" s="4">
        <v>4</v>
      </c>
      <c r="E457" s="4">
        <v>4</v>
      </c>
      <c r="F457" s="4">
        <v>4</v>
      </c>
      <c r="G457" s="4">
        <v>3</v>
      </c>
      <c r="H457" s="4">
        <v>5</v>
      </c>
      <c r="I457" s="4">
        <v>4</v>
      </c>
      <c r="J457" s="4">
        <v>5</v>
      </c>
      <c r="K457" s="4">
        <v>3</v>
      </c>
      <c r="L457" s="4">
        <v>5</v>
      </c>
      <c r="M457" s="4">
        <v>4</v>
      </c>
      <c r="N457" s="4">
        <v>5</v>
      </c>
      <c r="O457" s="4">
        <v>4</v>
      </c>
      <c r="P457" s="4">
        <v>4</v>
      </c>
      <c r="Q457" s="4">
        <v>5</v>
      </c>
      <c r="R457" s="4">
        <v>5</v>
      </c>
      <c r="S457" s="4">
        <v>4</v>
      </c>
      <c r="T457" s="4">
        <v>3</v>
      </c>
      <c r="U457" s="4">
        <v>4</v>
      </c>
      <c r="V457" s="4">
        <v>5</v>
      </c>
      <c r="W457" s="4">
        <v>4</v>
      </c>
      <c r="X457" s="4">
        <v>5</v>
      </c>
      <c r="Y457" s="4">
        <v>4</v>
      </c>
      <c r="Z457" s="4">
        <v>2</v>
      </c>
      <c r="AA457" s="4">
        <v>4</v>
      </c>
      <c r="AB457" s="4">
        <v>5</v>
      </c>
      <c r="AC457" s="4">
        <v>3</v>
      </c>
      <c r="AD457" s="4">
        <v>5</v>
      </c>
      <c r="AE457" s="4">
        <v>4</v>
      </c>
      <c r="AF457" s="4">
        <v>5</v>
      </c>
      <c r="AG457" s="4">
        <v>5</v>
      </c>
      <c r="AH457" s="4">
        <v>3</v>
      </c>
      <c r="AI457" s="4">
        <v>5</v>
      </c>
      <c r="AJ457" s="4">
        <v>5</v>
      </c>
      <c r="AK457" s="4">
        <v>4</v>
      </c>
      <c r="AL457" s="4">
        <v>5</v>
      </c>
      <c r="AM457" s="4">
        <v>2</v>
      </c>
      <c r="AN457" s="4">
        <v>4</v>
      </c>
      <c r="AO457" s="4">
        <v>5</v>
      </c>
      <c r="AP457" s="4">
        <v>5</v>
      </c>
      <c r="AQ457" s="4">
        <v>5</v>
      </c>
      <c r="AR457" s="4">
        <v>4</v>
      </c>
      <c r="AS457" s="4">
        <v>4</v>
      </c>
      <c r="AT457" s="4">
        <v>4</v>
      </c>
      <c r="AU457" s="4">
        <v>1</v>
      </c>
      <c r="AV457" s="4">
        <v>4</v>
      </c>
      <c r="AW457" s="4">
        <v>5</v>
      </c>
      <c r="AX457" s="4">
        <v>5</v>
      </c>
      <c r="AY457" s="4">
        <v>5</v>
      </c>
      <c r="AZ457" s="4">
        <v>3</v>
      </c>
      <c r="BA457" s="4">
        <v>5</v>
      </c>
      <c r="BB457" s="4">
        <v>5</v>
      </c>
      <c r="BC457" s="4">
        <v>5</v>
      </c>
      <c r="BD457" s="4">
        <v>5</v>
      </c>
      <c r="BE457" s="4">
        <v>4</v>
      </c>
      <c r="BF457" s="4">
        <v>4</v>
      </c>
      <c r="BG457" s="4">
        <v>5</v>
      </c>
      <c r="BH457" s="4">
        <v>5</v>
      </c>
      <c r="BI457" s="4">
        <v>5</v>
      </c>
      <c r="BJ457" s="4">
        <v>4</v>
      </c>
      <c r="BK457" s="4">
        <v>5</v>
      </c>
      <c r="BL457" s="4">
        <v>5</v>
      </c>
      <c r="BM457" s="4">
        <v>5</v>
      </c>
      <c r="BN457" s="4">
        <v>4</v>
      </c>
      <c r="BO457" s="4">
        <v>5</v>
      </c>
      <c r="BP457" s="4">
        <v>4</v>
      </c>
      <c r="BQ457" s="4">
        <v>4</v>
      </c>
      <c r="BR457" s="4">
        <v>4</v>
      </c>
      <c r="BS457" s="4">
        <v>4</v>
      </c>
      <c r="BT457" s="4">
        <v>4</v>
      </c>
      <c r="BU457" s="4">
        <v>3</v>
      </c>
      <c r="BV457" s="4">
        <v>5</v>
      </c>
      <c r="BW457" s="4">
        <v>5</v>
      </c>
      <c r="BX457" s="4">
        <v>4</v>
      </c>
      <c r="BY457" s="4">
        <v>4</v>
      </c>
      <c r="BZ457" s="4">
        <v>5</v>
      </c>
      <c r="CA457" s="4">
        <v>5</v>
      </c>
      <c r="CB457" s="4">
        <v>4</v>
      </c>
    </row>
    <row r="458" spans="1:80" ht="14" x14ac:dyDescent="0.15">
      <c r="A458" s="20" t="str">
        <f t="shared" si="7"/>
        <v>FairnessSA[SQ011]</v>
      </c>
      <c r="B458" s="4" t="s">
        <v>1107</v>
      </c>
      <c r="C458" s="4">
        <v>3</v>
      </c>
      <c r="D458" s="4">
        <v>4</v>
      </c>
      <c r="E458" s="4">
        <v>3</v>
      </c>
      <c r="F458" s="4">
        <v>4</v>
      </c>
      <c r="G458" s="4">
        <v>3</v>
      </c>
      <c r="H458" s="4">
        <v>5</v>
      </c>
      <c r="I458" s="4">
        <v>4</v>
      </c>
      <c r="J458" s="4">
        <v>5</v>
      </c>
      <c r="K458" s="4">
        <v>4</v>
      </c>
      <c r="L458" s="4">
        <v>5</v>
      </c>
      <c r="M458" s="4">
        <v>4</v>
      </c>
      <c r="N458" s="4">
        <v>5</v>
      </c>
      <c r="O458" s="4">
        <v>4</v>
      </c>
      <c r="P458" s="4">
        <v>4</v>
      </c>
      <c r="Q458" s="4">
        <v>4</v>
      </c>
      <c r="R458" s="4">
        <v>5</v>
      </c>
      <c r="S458" s="4">
        <v>4</v>
      </c>
      <c r="T458" s="4">
        <v>4</v>
      </c>
      <c r="U458" s="4">
        <v>4</v>
      </c>
      <c r="V458" s="4">
        <v>5</v>
      </c>
      <c r="W458" s="4">
        <v>3</v>
      </c>
      <c r="X458" s="4">
        <v>4</v>
      </c>
      <c r="Y458" s="4">
        <v>4</v>
      </c>
      <c r="Z458" s="4">
        <v>4</v>
      </c>
      <c r="AA458" s="4">
        <v>4</v>
      </c>
      <c r="AB458" s="4">
        <v>4</v>
      </c>
      <c r="AC458" s="4">
        <v>4</v>
      </c>
      <c r="AD458" s="4">
        <v>5</v>
      </c>
      <c r="AE458" s="4">
        <v>4</v>
      </c>
      <c r="AF458" s="4">
        <v>4</v>
      </c>
      <c r="AG458" s="4">
        <v>5</v>
      </c>
      <c r="AH458" s="4">
        <v>3</v>
      </c>
      <c r="AI458" s="4">
        <v>5</v>
      </c>
      <c r="AJ458" s="4">
        <v>4</v>
      </c>
      <c r="AK458" s="4">
        <v>4</v>
      </c>
      <c r="AL458" s="4">
        <v>5</v>
      </c>
      <c r="AM458" s="4">
        <v>3</v>
      </c>
      <c r="AN458" s="4">
        <v>4</v>
      </c>
      <c r="AO458" s="4">
        <v>5</v>
      </c>
      <c r="AP458" s="4">
        <v>3</v>
      </c>
      <c r="AQ458" s="4">
        <v>5</v>
      </c>
      <c r="AR458" s="4">
        <v>5</v>
      </c>
      <c r="AS458" s="4">
        <v>4</v>
      </c>
      <c r="AT458" s="4">
        <v>4</v>
      </c>
      <c r="AU458" s="4">
        <v>1</v>
      </c>
      <c r="AV458" s="4">
        <v>2</v>
      </c>
      <c r="AW458" s="4">
        <v>4</v>
      </c>
      <c r="AX458" s="4">
        <v>4</v>
      </c>
      <c r="AY458" s="4">
        <v>5</v>
      </c>
      <c r="AZ458" s="4">
        <v>3</v>
      </c>
      <c r="BA458" s="4">
        <v>4</v>
      </c>
      <c r="BB458" s="4">
        <v>4</v>
      </c>
      <c r="BC458" s="4">
        <v>4</v>
      </c>
      <c r="BD458" s="4">
        <v>4</v>
      </c>
      <c r="BE458" s="4">
        <v>4</v>
      </c>
      <c r="BF458" s="4">
        <v>4</v>
      </c>
      <c r="BG458" s="4">
        <v>5</v>
      </c>
      <c r="BH458" s="4">
        <v>4</v>
      </c>
      <c r="BI458" s="4">
        <v>5</v>
      </c>
      <c r="BJ458" s="4">
        <v>4</v>
      </c>
      <c r="BK458" s="4">
        <v>5</v>
      </c>
      <c r="BL458" s="4">
        <v>4</v>
      </c>
      <c r="BM458" s="4">
        <v>4</v>
      </c>
      <c r="BN458" s="4">
        <v>4</v>
      </c>
      <c r="BO458" s="4">
        <v>4</v>
      </c>
      <c r="BP458" s="4">
        <v>4</v>
      </c>
      <c r="BQ458" s="4">
        <v>4</v>
      </c>
      <c r="BR458" s="4">
        <v>4</v>
      </c>
      <c r="BS458" s="4">
        <v>4</v>
      </c>
      <c r="BT458" s="4">
        <v>3</v>
      </c>
      <c r="BU458" s="4">
        <v>3</v>
      </c>
      <c r="BV458" s="4">
        <v>4</v>
      </c>
      <c r="BW458" s="4">
        <v>5</v>
      </c>
      <c r="BX458" s="4">
        <v>3</v>
      </c>
      <c r="BY458" s="4">
        <v>4</v>
      </c>
      <c r="BZ458" s="4">
        <v>3</v>
      </c>
      <c r="CA458" s="4">
        <v>5</v>
      </c>
      <c r="CB458" s="4">
        <v>4</v>
      </c>
    </row>
    <row r="459" spans="1:80" ht="14" x14ac:dyDescent="0.15">
      <c r="A459" s="20" t="str">
        <f t="shared" si="7"/>
        <v>FairnessSA[SQ012]</v>
      </c>
      <c r="B459" s="4" t="s">
        <v>1108</v>
      </c>
      <c r="C459" s="4">
        <v>3</v>
      </c>
      <c r="D459" s="4">
        <v>4</v>
      </c>
      <c r="E459" s="4">
        <v>4</v>
      </c>
      <c r="F459" s="4">
        <v>4</v>
      </c>
      <c r="G459" s="4">
        <v>3</v>
      </c>
      <c r="H459" s="4">
        <v>5</v>
      </c>
      <c r="I459" s="4">
        <v>4</v>
      </c>
      <c r="J459" s="4">
        <v>4</v>
      </c>
      <c r="K459" s="4">
        <v>4</v>
      </c>
      <c r="L459" s="4">
        <v>5</v>
      </c>
      <c r="M459" s="4">
        <v>2</v>
      </c>
      <c r="N459" s="4">
        <v>5</v>
      </c>
      <c r="O459" s="4">
        <v>4</v>
      </c>
      <c r="P459" s="4">
        <v>4</v>
      </c>
      <c r="Q459" s="4">
        <v>4</v>
      </c>
      <c r="R459" s="4">
        <v>5</v>
      </c>
      <c r="S459" s="4">
        <v>4</v>
      </c>
      <c r="T459" s="4">
        <v>3</v>
      </c>
      <c r="U459" s="4">
        <v>3</v>
      </c>
      <c r="V459" s="4">
        <v>4</v>
      </c>
      <c r="W459" s="4">
        <v>3</v>
      </c>
      <c r="X459" s="4">
        <v>5</v>
      </c>
      <c r="Y459" s="4">
        <v>4</v>
      </c>
      <c r="Z459" s="4">
        <v>3</v>
      </c>
      <c r="AA459" s="4">
        <v>3</v>
      </c>
      <c r="AB459" s="4">
        <v>5</v>
      </c>
      <c r="AC459" s="4">
        <v>2</v>
      </c>
      <c r="AD459" s="4">
        <v>5</v>
      </c>
      <c r="AE459" s="4">
        <v>4</v>
      </c>
      <c r="AF459" s="4">
        <v>4</v>
      </c>
      <c r="AG459" s="4">
        <v>5</v>
      </c>
      <c r="AH459" s="4">
        <v>4</v>
      </c>
      <c r="AI459" s="4">
        <v>5</v>
      </c>
      <c r="AJ459" s="4">
        <v>4</v>
      </c>
      <c r="AK459" s="4">
        <v>4</v>
      </c>
      <c r="AL459" s="4">
        <v>4</v>
      </c>
      <c r="AM459" s="4">
        <v>3</v>
      </c>
      <c r="AN459" s="4">
        <v>4</v>
      </c>
      <c r="AO459" s="4">
        <v>5</v>
      </c>
      <c r="AP459" s="4">
        <v>2</v>
      </c>
      <c r="AQ459" s="4">
        <v>5</v>
      </c>
      <c r="AR459" s="4">
        <v>4</v>
      </c>
      <c r="AS459" s="4">
        <v>4</v>
      </c>
      <c r="AT459" s="4">
        <v>4</v>
      </c>
      <c r="AU459" s="4">
        <v>1</v>
      </c>
      <c r="AV459" s="4">
        <v>2</v>
      </c>
      <c r="AW459" s="4">
        <v>4</v>
      </c>
      <c r="AX459" s="4">
        <v>4</v>
      </c>
      <c r="AY459" s="4">
        <v>5</v>
      </c>
      <c r="AZ459" s="4">
        <v>3</v>
      </c>
      <c r="BA459" s="4">
        <v>4</v>
      </c>
      <c r="BB459" s="4">
        <v>4</v>
      </c>
      <c r="BC459" s="4">
        <v>4</v>
      </c>
      <c r="BD459" s="4">
        <v>4</v>
      </c>
      <c r="BE459" s="4">
        <v>3</v>
      </c>
      <c r="BF459" s="4">
        <v>5</v>
      </c>
      <c r="BG459" s="4">
        <v>5</v>
      </c>
      <c r="BH459" s="4">
        <v>4</v>
      </c>
      <c r="BI459" s="4">
        <v>5</v>
      </c>
      <c r="BJ459" s="4">
        <v>3</v>
      </c>
      <c r="BK459" s="4">
        <v>5</v>
      </c>
      <c r="BL459" s="4">
        <v>4</v>
      </c>
      <c r="BM459" s="4">
        <v>4</v>
      </c>
      <c r="BN459" s="4">
        <v>4</v>
      </c>
      <c r="BO459" s="4">
        <v>4</v>
      </c>
      <c r="BP459" s="4">
        <v>4</v>
      </c>
      <c r="BQ459" s="4">
        <v>4</v>
      </c>
      <c r="BR459" s="4">
        <v>4</v>
      </c>
      <c r="BS459" s="4">
        <v>4</v>
      </c>
      <c r="BT459" s="4">
        <v>3</v>
      </c>
      <c r="BU459" s="4">
        <v>4</v>
      </c>
      <c r="BV459" s="4">
        <v>5</v>
      </c>
      <c r="BW459" s="4">
        <v>5</v>
      </c>
      <c r="BX459" s="4">
        <v>3</v>
      </c>
      <c r="BY459" s="4">
        <v>5</v>
      </c>
      <c r="BZ459" s="4">
        <v>4</v>
      </c>
      <c r="CA459" s="4">
        <v>5</v>
      </c>
      <c r="CB459" s="4">
        <v>4</v>
      </c>
    </row>
    <row r="460" spans="1:80" ht="14" x14ac:dyDescent="0.15">
      <c r="A460" s="20" t="str">
        <f t="shared" si="7"/>
        <v>FairnessSA[SQ013]</v>
      </c>
      <c r="B460" s="4" t="s">
        <v>1109</v>
      </c>
      <c r="C460" s="4">
        <v>3</v>
      </c>
      <c r="D460" s="4">
        <v>4</v>
      </c>
      <c r="E460" s="4">
        <v>4</v>
      </c>
      <c r="F460" s="4">
        <v>4</v>
      </c>
      <c r="G460" s="4">
        <v>3</v>
      </c>
      <c r="H460" s="4">
        <v>5</v>
      </c>
      <c r="I460" s="4">
        <v>4</v>
      </c>
      <c r="J460" s="4">
        <v>5</v>
      </c>
      <c r="K460" s="4">
        <v>4</v>
      </c>
      <c r="L460" s="4">
        <v>5</v>
      </c>
      <c r="M460" s="4">
        <v>3</v>
      </c>
      <c r="N460" s="4">
        <v>5</v>
      </c>
      <c r="O460" s="4">
        <v>4</v>
      </c>
      <c r="P460" s="4">
        <v>4</v>
      </c>
      <c r="Q460" s="4">
        <v>4</v>
      </c>
      <c r="R460" s="4">
        <v>5</v>
      </c>
      <c r="S460" s="4">
        <v>4</v>
      </c>
      <c r="T460" s="4">
        <v>4</v>
      </c>
      <c r="U460" s="4">
        <v>4</v>
      </c>
      <c r="V460" s="4">
        <v>4</v>
      </c>
      <c r="W460" s="4">
        <v>3</v>
      </c>
      <c r="X460" s="4">
        <v>4</v>
      </c>
      <c r="Y460" s="4">
        <v>4</v>
      </c>
      <c r="Z460" s="4">
        <v>5</v>
      </c>
      <c r="AA460" s="4">
        <v>4</v>
      </c>
      <c r="AB460" s="4">
        <v>5</v>
      </c>
      <c r="AC460" s="4">
        <v>3</v>
      </c>
      <c r="AD460" s="4">
        <v>5</v>
      </c>
      <c r="AE460" s="4">
        <v>3</v>
      </c>
      <c r="AF460" s="4">
        <v>4</v>
      </c>
      <c r="AG460" s="4">
        <v>5</v>
      </c>
      <c r="AH460" s="4">
        <v>4</v>
      </c>
      <c r="AI460" s="4">
        <v>5</v>
      </c>
      <c r="AJ460" s="4">
        <v>4</v>
      </c>
      <c r="AK460" s="4">
        <v>4</v>
      </c>
      <c r="AL460" s="4">
        <v>4</v>
      </c>
      <c r="AM460" s="4">
        <v>2</v>
      </c>
      <c r="AN460" s="4">
        <v>2</v>
      </c>
      <c r="AO460" s="4">
        <v>5</v>
      </c>
      <c r="AP460" s="4">
        <v>4</v>
      </c>
      <c r="AQ460" s="4">
        <v>5</v>
      </c>
      <c r="AR460" s="4">
        <v>4</v>
      </c>
      <c r="AS460" s="4">
        <v>4</v>
      </c>
      <c r="AT460" s="4">
        <v>3</v>
      </c>
      <c r="AU460" s="4">
        <v>1</v>
      </c>
      <c r="AV460" s="4">
        <v>4</v>
      </c>
      <c r="AW460" s="4">
        <v>4</v>
      </c>
      <c r="AX460" s="4">
        <v>4</v>
      </c>
      <c r="AY460" s="4">
        <v>5</v>
      </c>
      <c r="AZ460" s="4">
        <v>3</v>
      </c>
      <c r="BA460" s="4">
        <v>4</v>
      </c>
      <c r="BB460" s="4">
        <v>4</v>
      </c>
      <c r="BC460" s="4">
        <v>3</v>
      </c>
      <c r="BD460" s="4">
        <v>2</v>
      </c>
      <c r="BE460" s="4">
        <v>3</v>
      </c>
      <c r="BF460" s="4">
        <v>5</v>
      </c>
      <c r="BG460" s="4">
        <v>5</v>
      </c>
      <c r="BH460" s="4">
        <v>4</v>
      </c>
      <c r="BI460" s="4">
        <v>5</v>
      </c>
      <c r="BJ460" s="4">
        <v>3</v>
      </c>
      <c r="BK460" s="4">
        <v>5</v>
      </c>
      <c r="BL460" s="4">
        <v>4</v>
      </c>
      <c r="BM460" s="4">
        <v>4</v>
      </c>
      <c r="BN460" s="4">
        <v>4</v>
      </c>
      <c r="BO460" s="4">
        <v>4</v>
      </c>
      <c r="BP460" s="4">
        <v>4</v>
      </c>
      <c r="BQ460" s="4">
        <v>4</v>
      </c>
      <c r="BR460" s="4">
        <v>4</v>
      </c>
      <c r="BS460" s="4">
        <v>4</v>
      </c>
      <c r="BT460" s="4">
        <v>4</v>
      </c>
      <c r="BU460" s="4">
        <v>5</v>
      </c>
      <c r="BV460" s="4">
        <v>5</v>
      </c>
      <c r="BW460" s="4">
        <v>5</v>
      </c>
      <c r="BX460" s="4">
        <v>2</v>
      </c>
      <c r="BY460" s="4">
        <v>5</v>
      </c>
      <c r="BZ460" s="4">
        <v>2</v>
      </c>
      <c r="CA460" s="4">
        <v>5</v>
      </c>
      <c r="CB460" s="4">
        <v>4</v>
      </c>
    </row>
    <row r="461" spans="1:80" ht="14" x14ac:dyDescent="0.15">
      <c r="A461" s="20" t="str">
        <f t="shared" si="7"/>
        <v>FairnessSA[SQ014]</v>
      </c>
      <c r="B461" s="4" t="s">
        <v>1110</v>
      </c>
      <c r="C461" s="4">
        <v>3</v>
      </c>
      <c r="D461" s="4">
        <v>4</v>
      </c>
      <c r="E461" s="4">
        <v>4</v>
      </c>
      <c r="F461" s="4">
        <v>4</v>
      </c>
      <c r="G461" s="4">
        <v>3</v>
      </c>
      <c r="H461" s="4">
        <v>5</v>
      </c>
      <c r="I461" s="4">
        <v>4</v>
      </c>
      <c r="J461" s="4">
        <v>5</v>
      </c>
      <c r="K461" s="4">
        <v>4</v>
      </c>
      <c r="L461" s="4">
        <v>5</v>
      </c>
      <c r="M461" s="4">
        <v>3</v>
      </c>
      <c r="N461" s="4">
        <v>5</v>
      </c>
      <c r="O461" s="4">
        <v>4</v>
      </c>
      <c r="P461" s="4">
        <v>4</v>
      </c>
      <c r="Q461" s="4">
        <v>5</v>
      </c>
      <c r="R461" s="4">
        <v>5</v>
      </c>
      <c r="S461" s="4">
        <v>4</v>
      </c>
      <c r="T461" s="4">
        <v>3</v>
      </c>
      <c r="U461" s="4">
        <v>4</v>
      </c>
      <c r="V461" s="4">
        <v>4</v>
      </c>
      <c r="W461" s="4">
        <v>3</v>
      </c>
      <c r="X461" s="4">
        <v>4</v>
      </c>
      <c r="Y461" s="4">
        <v>4</v>
      </c>
      <c r="Z461" s="4">
        <v>3</v>
      </c>
      <c r="AA461" s="4">
        <v>4</v>
      </c>
      <c r="AB461" s="4">
        <v>5</v>
      </c>
      <c r="AC461" s="4">
        <v>4</v>
      </c>
      <c r="AD461" s="4">
        <v>5</v>
      </c>
      <c r="AE461" s="4">
        <v>3</v>
      </c>
      <c r="AF461" s="4">
        <v>4</v>
      </c>
      <c r="AG461" s="4">
        <v>5</v>
      </c>
      <c r="AH461" s="4">
        <v>3</v>
      </c>
      <c r="AI461" s="4">
        <v>5</v>
      </c>
      <c r="AJ461" s="4">
        <v>5</v>
      </c>
      <c r="AK461" s="4">
        <v>4</v>
      </c>
      <c r="AL461" s="4">
        <v>5</v>
      </c>
      <c r="AM461" s="4">
        <v>2</v>
      </c>
      <c r="AN461" s="4">
        <v>4</v>
      </c>
      <c r="AO461" s="4">
        <v>5</v>
      </c>
      <c r="AP461" s="4">
        <v>4</v>
      </c>
      <c r="AQ461" s="4">
        <v>5</v>
      </c>
      <c r="AR461" s="4">
        <v>4</v>
      </c>
      <c r="AS461" s="4">
        <v>4</v>
      </c>
      <c r="AT461" s="4">
        <v>3</v>
      </c>
      <c r="AU461" s="4">
        <v>2</v>
      </c>
      <c r="AV461" s="4">
        <v>4</v>
      </c>
      <c r="AW461" s="4">
        <v>4</v>
      </c>
      <c r="AX461" s="4">
        <v>4</v>
      </c>
      <c r="AY461" s="4">
        <v>5</v>
      </c>
      <c r="AZ461" s="4">
        <v>3</v>
      </c>
      <c r="BA461" s="4">
        <v>4</v>
      </c>
      <c r="BB461" s="4">
        <v>4</v>
      </c>
      <c r="BC461" s="4">
        <v>4</v>
      </c>
      <c r="BD461" s="4">
        <v>3</v>
      </c>
      <c r="BE461" s="4">
        <v>4</v>
      </c>
      <c r="BF461" s="4">
        <v>4</v>
      </c>
      <c r="BG461" s="4">
        <v>5</v>
      </c>
      <c r="BH461" s="4">
        <v>4</v>
      </c>
      <c r="BI461" s="4">
        <v>5</v>
      </c>
      <c r="BJ461" s="4">
        <v>3</v>
      </c>
      <c r="BK461" s="4">
        <v>5</v>
      </c>
      <c r="BL461" s="4">
        <v>5</v>
      </c>
      <c r="BM461" s="4">
        <v>4</v>
      </c>
      <c r="BN461" s="4">
        <v>4</v>
      </c>
      <c r="BO461" s="4">
        <v>4</v>
      </c>
      <c r="BP461" s="4">
        <v>4</v>
      </c>
      <c r="BQ461" s="4">
        <v>4</v>
      </c>
      <c r="BR461" s="4">
        <v>4</v>
      </c>
      <c r="BS461" s="4">
        <v>4</v>
      </c>
      <c r="BT461" s="4">
        <v>3</v>
      </c>
      <c r="BU461" s="4">
        <v>4</v>
      </c>
      <c r="BV461" s="4">
        <v>5</v>
      </c>
      <c r="BW461" s="4">
        <v>5</v>
      </c>
      <c r="BX461" s="4">
        <v>2</v>
      </c>
      <c r="BY461" s="4">
        <v>4</v>
      </c>
      <c r="BZ461" s="4">
        <v>3</v>
      </c>
      <c r="CA461" s="4">
        <v>5</v>
      </c>
      <c r="CB461" s="4">
        <v>4</v>
      </c>
    </row>
    <row r="462" spans="1:80" ht="14" x14ac:dyDescent="0.15">
      <c r="A462" s="20" t="str">
        <f t="shared" si="7"/>
        <v>FairnessSA[SQ015]</v>
      </c>
      <c r="B462" s="4" t="s">
        <v>1111</v>
      </c>
      <c r="C462" s="4">
        <v>3</v>
      </c>
      <c r="D462" s="4">
        <v>4</v>
      </c>
      <c r="E462" s="4">
        <v>4</v>
      </c>
      <c r="F462" s="4">
        <v>3</v>
      </c>
      <c r="G462" s="4">
        <v>3</v>
      </c>
      <c r="H462" s="4">
        <v>5</v>
      </c>
      <c r="I462" s="4">
        <v>4</v>
      </c>
      <c r="J462" s="4">
        <v>4</v>
      </c>
      <c r="K462" s="4">
        <v>4</v>
      </c>
      <c r="L462" s="4">
        <v>5</v>
      </c>
      <c r="M462" s="4">
        <v>3</v>
      </c>
      <c r="N462" s="4">
        <v>5</v>
      </c>
      <c r="O462" s="4">
        <v>4</v>
      </c>
      <c r="P462" s="4">
        <v>4</v>
      </c>
      <c r="Q462" s="4">
        <v>5</v>
      </c>
      <c r="R462" s="4">
        <v>5</v>
      </c>
      <c r="S462" s="4">
        <v>4</v>
      </c>
      <c r="T462" s="4">
        <v>3</v>
      </c>
      <c r="U462" s="4">
        <v>4</v>
      </c>
      <c r="V462" s="4">
        <v>4</v>
      </c>
      <c r="W462" s="4">
        <v>3</v>
      </c>
      <c r="X462" s="4">
        <v>4</v>
      </c>
      <c r="Y462" s="4">
        <v>4</v>
      </c>
      <c r="Z462" s="4">
        <v>2</v>
      </c>
      <c r="AA462" s="4">
        <v>4</v>
      </c>
      <c r="AB462" s="4">
        <v>5</v>
      </c>
      <c r="AC462" s="4">
        <v>4</v>
      </c>
      <c r="AD462" s="4">
        <v>4</v>
      </c>
      <c r="AE462" s="4">
        <v>3</v>
      </c>
      <c r="AF462" s="4">
        <v>4</v>
      </c>
      <c r="AG462" s="4">
        <v>5</v>
      </c>
      <c r="AH462" s="4">
        <v>4</v>
      </c>
      <c r="AI462" s="4">
        <v>5</v>
      </c>
      <c r="AJ462" s="4">
        <v>4</v>
      </c>
      <c r="AK462" s="4">
        <v>3</v>
      </c>
      <c r="AL462" s="4">
        <v>5</v>
      </c>
      <c r="AM462" s="4">
        <v>2</v>
      </c>
      <c r="AN462" s="4">
        <v>2</v>
      </c>
      <c r="AO462" s="4">
        <v>5</v>
      </c>
      <c r="AP462" s="4">
        <v>2</v>
      </c>
      <c r="AQ462" s="4">
        <v>5</v>
      </c>
      <c r="AR462" s="4">
        <v>3</v>
      </c>
      <c r="AS462" s="4">
        <v>4</v>
      </c>
      <c r="AT462" s="4">
        <v>3</v>
      </c>
      <c r="AU462" s="4">
        <v>2</v>
      </c>
      <c r="AV462" s="4">
        <v>4</v>
      </c>
      <c r="AW462" s="4">
        <v>4</v>
      </c>
      <c r="AX462" s="4">
        <v>4</v>
      </c>
      <c r="AY462" s="4">
        <v>5</v>
      </c>
      <c r="AZ462" s="4">
        <v>3</v>
      </c>
      <c r="BA462" s="4">
        <v>4</v>
      </c>
      <c r="BB462" s="4">
        <v>5</v>
      </c>
      <c r="BC462" s="4">
        <v>3</v>
      </c>
      <c r="BD462" s="4">
        <v>2</v>
      </c>
      <c r="BE462" s="4">
        <v>4</v>
      </c>
      <c r="BF462" s="4">
        <v>4</v>
      </c>
      <c r="BG462" s="4">
        <v>5</v>
      </c>
      <c r="BH462" s="4">
        <v>4</v>
      </c>
      <c r="BI462" s="4">
        <v>5</v>
      </c>
      <c r="BJ462" s="4">
        <v>4</v>
      </c>
      <c r="BK462" s="4">
        <v>5</v>
      </c>
      <c r="BL462" s="4">
        <v>5</v>
      </c>
      <c r="BM462" s="4">
        <v>4</v>
      </c>
      <c r="BN462" s="4">
        <v>4</v>
      </c>
      <c r="BO462" s="4">
        <v>4</v>
      </c>
      <c r="BP462" s="4">
        <v>4</v>
      </c>
      <c r="BQ462" s="4">
        <v>4</v>
      </c>
      <c r="BR462" s="4">
        <v>4</v>
      </c>
      <c r="BS462" s="4">
        <v>4</v>
      </c>
      <c r="BT462" s="4">
        <v>3</v>
      </c>
      <c r="BU462" s="4">
        <v>3</v>
      </c>
      <c r="BV462" s="4">
        <v>5</v>
      </c>
      <c r="BW462" s="4">
        <v>5</v>
      </c>
      <c r="BX462" s="4">
        <v>2</v>
      </c>
      <c r="BY462" s="4">
        <v>4</v>
      </c>
      <c r="BZ462" s="4">
        <v>4</v>
      </c>
      <c r="CA462" s="4">
        <v>5</v>
      </c>
      <c r="CB462" s="4">
        <v>4</v>
      </c>
    </row>
    <row r="463" spans="1:80" ht="14" x14ac:dyDescent="0.15">
      <c r="A463" s="20" t="str">
        <f t="shared" si="7"/>
        <v>ZufriedenheitSA[SQ001]</v>
      </c>
      <c r="B463" s="4" t="s">
        <v>1112</v>
      </c>
      <c r="C463" s="4">
        <v>3</v>
      </c>
      <c r="D463" s="4">
        <v>5</v>
      </c>
      <c r="E463" s="4">
        <v>3</v>
      </c>
      <c r="F463" s="4">
        <v>4</v>
      </c>
      <c r="G463" s="4">
        <v>3</v>
      </c>
      <c r="H463" s="4">
        <v>4</v>
      </c>
      <c r="I463" s="4">
        <v>4</v>
      </c>
      <c r="J463" s="4">
        <v>4</v>
      </c>
      <c r="K463" s="4">
        <v>4</v>
      </c>
      <c r="L463" s="4">
        <v>5</v>
      </c>
      <c r="M463" s="4">
        <v>3</v>
      </c>
      <c r="N463" s="4">
        <v>5</v>
      </c>
      <c r="O463" s="4">
        <v>2</v>
      </c>
      <c r="P463" s="4">
        <v>4</v>
      </c>
      <c r="Q463" s="4">
        <v>4</v>
      </c>
      <c r="R463" s="4">
        <v>2</v>
      </c>
      <c r="S463" s="4">
        <v>4</v>
      </c>
      <c r="T463" s="4">
        <v>4</v>
      </c>
      <c r="U463" s="4">
        <v>3</v>
      </c>
      <c r="V463" s="4">
        <v>4</v>
      </c>
      <c r="W463" s="4">
        <v>2</v>
      </c>
      <c r="X463" s="4">
        <v>5</v>
      </c>
      <c r="Y463" s="4">
        <v>4</v>
      </c>
      <c r="Z463" s="4">
        <v>1</v>
      </c>
      <c r="AA463" s="4">
        <v>4</v>
      </c>
      <c r="AB463" s="4">
        <v>5</v>
      </c>
      <c r="AC463" s="4">
        <v>3</v>
      </c>
      <c r="AD463" s="4">
        <v>4</v>
      </c>
      <c r="AE463" s="4">
        <v>3</v>
      </c>
      <c r="AF463" s="4">
        <v>4</v>
      </c>
      <c r="AG463" s="4">
        <v>5</v>
      </c>
      <c r="AH463" s="4">
        <v>4</v>
      </c>
      <c r="AI463" s="4">
        <v>3</v>
      </c>
      <c r="AJ463" s="4">
        <v>4</v>
      </c>
      <c r="AK463" s="4">
        <v>4</v>
      </c>
      <c r="AL463" s="4">
        <v>4</v>
      </c>
      <c r="AM463" s="4">
        <v>1</v>
      </c>
      <c r="AN463" s="4">
        <v>4</v>
      </c>
      <c r="AO463" s="4">
        <v>5</v>
      </c>
      <c r="AP463" s="4">
        <v>4</v>
      </c>
      <c r="AQ463" s="4">
        <v>5</v>
      </c>
      <c r="AR463" s="4">
        <v>4</v>
      </c>
      <c r="AS463" s="4">
        <v>4</v>
      </c>
      <c r="AT463" s="4">
        <v>1</v>
      </c>
      <c r="AU463" s="4">
        <v>1</v>
      </c>
      <c r="AV463" s="4">
        <v>4</v>
      </c>
      <c r="AW463" s="4">
        <v>5</v>
      </c>
      <c r="AX463" s="4">
        <v>4</v>
      </c>
      <c r="AY463" s="4">
        <v>4</v>
      </c>
      <c r="AZ463" s="4">
        <v>4</v>
      </c>
      <c r="BA463" s="4">
        <v>5</v>
      </c>
      <c r="BB463" s="4">
        <v>4</v>
      </c>
      <c r="BC463" s="4">
        <v>4</v>
      </c>
      <c r="BD463" s="4">
        <v>2</v>
      </c>
      <c r="BE463" s="4">
        <v>3</v>
      </c>
      <c r="BF463" s="4">
        <v>4</v>
      </c>
      <c r="BG463" s="4">
        <v>5</v>
      </c>
      <c r="BH463" s="4">
        <v>4</v>
      </c>
      <c r="BI463" s="4">
        <v>5</v>
      </c>
      <c r="BJ463" s="4">
        <v>3</v>
      </c>
      <c r="BK463" s="4">
        <v>4</v>
      </c>
      <c r="BL463" s="4">
        <v>3</v>
      </c>
      <c r="BM463" s="4">
        <v>5</v>
      </c>
      <c r="BN463" s="4">
        <v>4</v>
      </c>
      <c r="BO463" s="4">
        <v>4</v>
      </c>
      <c r="BP463" s="4">
        <v>1</v>
      </c>
      <c r="BQ463" s="4">
        <v>4</v>
      </c>
      <c r="BR463" s="4">
        <v>4</v>
      </c>
      <c r="BS463" s="4">
        <v>4</v>
      </c>
      <c r="BT463" s="4">
        <v>4</v>
      </c>
      <c r="BU463" s="4">
        <v>4</v>
      </c>
      <c r="BV463" s="4">
        <v>4</v>
      </c>
      <c r="BW463" s="4">
        <v>4</v>
      </c>
      <c r="BX463" s="4">
        <v>1</v>
      </c>
      <c r="BY463" s="4">
        <v>3</v>
      </c>
      <c r="BZ463" s="4">
        <v>1</v>
      </c>
      <c r="CA463" s="4">
        <v>4</v>
      </c>
      <c r="CB463" s="4">
        <v>5</v>
      </c>
    </row>
    <row r="464" spans="1:80" ht="14" x14ac:dyDescent="0.15">
      <c r="A464" s="20" t="str">
        <f t="shared" si="7"/>
        <v>ZufriedenheitSA[SQ002]</v>
      </c>
      <c r="B464" s="4" t="s">
        <v>1113</v>
      </c>
      <c r="C464" s="4">
        <v>3</v>
      </c>
      <c r="D464" s="4">
        <v>5</v>
      </c>
      <c r="E464" s="4">
        <v>4</v>
      </c>
      <c r="F464" s="4">
        <v>3</v>
      </c>
      <c r="G464" s="4">
        <v>3</v>
      </c>
      <c r="H464" s="4">
        <v>2</v>
      </c>
      <c r="I464" s="4">
        <v>4</v>
      </c>
      <c r="J464" s="4">
        <v>2</v>
      </c>
      <c r="K464" s="4">
        <v>3</v>
      </c>
      <c r="L464" s="4">
        <v>5</v>
      </c>
      <c r="M464" s="4">
        <v>4</v>
      </c>
      <c r="N464" s="4">
        <v>5</v>
      </c>
      <c r="O464" s="4">
        <v>2</v>
      </c>
      <c r="P464" s="4">
        <v>4</v>
      </c>
      <c r="Q464" s="4">
        <v>3</v>
      </c>
      <c r="R464" s="4">
        <v>1</v>
      </c>
      <c r="S464" s="4">
        <v>5</v>
      </c>
      <c r="T464" s="4">
        <v>4</v>
      </c>
      <c r="U464" s="4">
        <v>4</v>
      </c>
      <c r="V464" s="4">
        <v>5</v>
      </c>
      <c r="W464" s="4">
        <v>2</v>
      </c>
      <c r="X464" s="4">
        <v>4</v>
      </c>
      <c r="Y464" s="4">
        <v>4</v>
      </c>
      <c r="Z464" s="4">
        <v>3</v>
      </c>
      <c r="AA464" s="4">
        <v>5</v>
      </c>
      <c r="AB464" s="4">
        <v>4</v>
      </c>
      <c r="AC464" s="4">
        <v>3</v>
      </c>
      <c r="AD464" s="4">
        <v>4</v>
      </c>
      <c r="AE464" s="4">
        <v>4</v>
      </c>
      <c r="AF464" s="4">
        <v>4</v>
      </c>
      <c r="AG464" s="4">
        <v>5</v>
      </c>
      <c r="AH464" s="4">
        <v>4</v>
      </c>
      <c r="AI464" s="4">
        <v>3</v>
      </c>
      <c r="AJ464" s="4">
        <v>4</v>
      </c>
      <c r="AK464" s="4">
        <v>4</v>
      </c>
      <c r="AL464" s="4">
        <v>4</v>
      </c>
      <c r="AM464" s="4">
        <v>1</v>
      </c>
      <c r="AN464" s="4">
        <v>3</v>
      </c>
      <c r="AO464" s="4">
        <v>5</v>
      </c>
      <c r="AP464" s="4">
        <v>5</v>
      </c>
      <c r="AQ464" s="4">
        <v>5</v>
      </c>
      <c r="AR464" s="4">
        <v>4</v>
      </c>
      <c r="AS464" s="4">
        <v>4</v>
      </c>
      <c r="AT464" s="4">
        <v>3</v>
      </c>
      <c r="AU464" s="4">
        <v>1</v>
      </c>
      <c r="AV464" s="4">
        <v>4</v>
      </c>
      <c r="AW464" s="4">
        <v>5</v>
      </c>
      <c r="AX464" s="4">
        <v>4</v>
      </c>
      <c r="AY464" s="4">
        <v>4</v>
      </c>
      <c r="AZ464" s="4">
        <v>3</v>
      </c>
      <c r="BA464" s="4">
        <v>5</v>
      </c>
      <c r="BB464" s="4">
        <v>4</v>
      </c>
      <c r="BC464" s="4">
        <v>4</v>
      </c>
      <c r="BD464" s="4">
        <v>1</v>
      </c>
      <c r="BE464" s="4">
        <v>3</v>
      </c>
      <c r="BF464" s="4">
        <v>5</v>
      </c>
      <c r="BG464" s="4">
        <v>5</v>
      </c>
      <c r="BH464" s="4">
        <v>4</v>
      </c>
      <c r="BI464" s="4">
        <v>5</v>
      </c>
      <c r="BJ464" s="4">
        <v>4</v>
      </c>
      <c r="BK464" s="4">
        <v>4</v>
      </c>
      <c r="BL464" s="4">
        <v>5</v>
      </c>
      <c r="BM464" s="4">
        <v>5</v>
      </c>
      <c r="BN464" s="4">
        <v>4</v>
      </c>
      <c r="BO464" s="4">
        <v>4</v>
      </c>
      <c r="BP464" s="4">
        <v>1</v>
      </c>
      <c r="BQ464" s="4">
        <v>5</v>
      </c>
      <c r="BR464" s="4">
        <v>4</v>
      </c>
      <c r="BS464" s="4">
        <v>4</v>
      </c>
      <c r="BT464" s="4">
        <v>4</v>
      </c>
      <c r="BU464" s="4">
        <v>3</v>
      </c>
      <c r="BV464" s="4">
        <v>4</v>
      </c>
      <c r="BW464" s="4">
        <v>3</v>
      </c>
      <c r="BX464" s="4">
        <v>1</v>
      </c>
      <c r="BY464" s="4">
        <v>2</v>
      </c>
      <c r="BZ464" s="4">
        <v>3</v>
      </c>
      <c r="CA464" s="4">
        <v>4</v>
      </c>
      <c r="CB464" s="4">
        <v>5</v>
      </c>
    </row>
    <row r="465" spans="1:80" ht="14" x14ac:dyDescent="0.15">
      <c r="A465" s="20" t="str">
        <f t="shared" si="7"/>
        <v>ZufriedenheitSA[SQ003]</v>
      </c>
      <c r="B465" s="4" t="s">
        <v>1114</v>
      </c>
      <c r="C465" s="4">
        <v>3</v>
      </c>
      <c r="D465" s="4">
        <v>5</v>
      </c>
      <c r="E465" s="4">
        <v>3</v>
      </c>
      <c r="F465" s="4">
        <v>3</v>
      </c>
      <c r="G465" s="4">
        <v>3</v>
      </c>
      <c r="H465" s="4">
        <v>2</v>
      </c>
      <c r="I465" s="4">
        <v>4</v>
      </c>
      <c r="J465" s="4">
        <v>4</v>
      </c>
      <c r="K465" s="4">
        <v>3</v>
      </c>
      <c r="L465" s="4">
        <v>5</v>
      </c>
      <c r="M465" s="4">
        <v>4</v>
      </c>
      <c r="N465" s="4">
        <v>5</v>
      </c>
      <c r="O465" s="4">
        <v>1</v>
      </c>
      <c r="P465" s="4">
        <v>4</v>
      </c>
      <c r="Q465" s="4">
        <v>3</v>
      </c>
      <c r="R465" s="4">
        <v>1</v>
      </c>
      <c r="S465" s="4">
        <v>5</v>
      </c>
      <c r="T465" s="4">
        <v>3</v>
      </c>
      <c r="U465" s="4">
        <v>3</v>
      </c>
      <c r="V465" s="4">
        <v>4</v>
      </c>
      <c r="W465" s="4">
        <v>2</v>
      </c>
      <c r="X465" s="4">
        <v>4</v>
      </c>
      <c r="Y465" s="4">
        <v>4</v>
      </c>
      <c r="Z465" s="4">
        <v>2</v>
      </c>
      <c r="AA465" s="4">
        <v>4</v>
      </c>
      <c r="AB465" s="4">
        <v>4</v>
      </c>
      <c r="AC465" s="4">
        <v>3</v>
      </c>
      <c r="AD465" s="4">
        <v>4</v>
      </c>
      <c r="AE465" s="4">
        <v>3</v>
      </c>
      <c r="AF465" s="4">
        <v>4</v>
      </c>
      <c r="AG465" s="4">
        <v>4</v>
      </c>
      <c r="AH465" s="4">
        <v>4</v>
      </c>
      <c r="AI465" s="4">
        <v>3</v>
      </c>
      <c r="AJ465" s="4">
        <v>4</v>
      </c>
      <c r="AK465" s="4">
        <v>4</v>
      </c>
      <c r="AL465" s="4">
        <v>4</v>
      </c>
      <c r="AM465" s="4">
        <v>1</v>
      </c>
      <c r="AN465" s="4">
        <v>4</v>
      </c>
      <c r="AO465" s="4">
        <v>5</v>
      </c>
      <c r="AP465" s="4">
        <v>4</v>
      </c>
      <c r="AQ465" s="4">
        <v>5</v>
      </c>
      <c r="AR465" s="4">
        <v>4</v>
      </c>
      <c r="AS465" s="4">
        <v>4</v>
      </c>
      <c r="AT465" s="4">
        <v>1</v>
      </c>
      <c r="AU465" s="4">
        <v>1</v>
      </c>
      <c r="AV465" s="4">
        <v>4</v>
      </c>
      <c r="AW465" s="4">
        <v>5</v>
      </c>
      <c r="AX465" s="4">
        <v>4</v>
      </c>
      <c r="AY465" s="4">
        <v>4</v>
      </c>
      <c r="AZ465" s="4">
        <v>3</v>
      </c>
      <c r="BA465" s="4">
        <v>4</v>
      </c>
      <c r="BB465" s="4">
        <v>4</v>
      </c>
      <c r="BC465" s="4">
        <v>4</v>
      </c>
      <c r="BD465" s="4">
        <v>2</v>
      </c>
      <c r="BE465" s="4">
        <v>3</v>
      </c>
      <c r="BF465" s="4">
        <v>4</v>
      </c>
      <c r="BG465" s="4">
        <v>5</v>
      </c>
      <c r="BH465" s="4">
        <v>4</v>
      </c>
      <c r="BI465" s="4">
        <v>5</v>
      </c>
      <c r="BJ465" s="4">
        <v>4</v>
      </c>
      <c r="BK465" s="4">
        <v>4</v>
      </c>
      <c r="BL465" s="4">
        <v>4</v>
      </c>
      <c r="BM465" s="4">
        <v>5</v>
      </c>
      <c r="BN465" s="4">
        <v>4</v>
      </c>
      <c r="BO465" s="4">
        <v>4</v>
      </c>
      <c r="BP465" s="4">
        <v>1</v>
      </c>
      <c r="BQ465" s="4">
        <v>5</v>
      </c>
      <c r="BR465" s="4">
        <v>4</v>
      </c>
      <c r="BS465" s="4">
        <v>4</v>
      </c>
      <c r="BT465" s="4">
        <v>4</v>
      </c>
      <c r="BU465" s="4">
        <v>3</v>
      </c>
      <c r="BV465" s="4">
        <v>4</v>
      </c>
      <c r="BW465" s="4">
        <v>2</v>
      </c>
      <c r="BX465" s="4">
        <v>1</v>
      </c>
      <c r="BY465" s="4">
        <v>2</v>
      </c>
      <c r="BZ465" s="4">
        <v>1</v>
      </c>
      <c r="CA465" s="4">
        <v>4</v>
      </c>
      <c r="CB465" s="4">
        <v>5</v>
      </c>
    </row>
    <row r="466" spans="1:80" ht="14" x14ac:dyDescent="0.15">
      <c r="A466" s="20" t="str">
        <f t="shared" si="7"/>
        <v>ZufriedenheitSA[SQ004]</v>
      </c>
      <c r="B466" s="4" t="s">
        <v>1115</v>
      </c>
      <c r="C466" s="4">
        <v>3</v>
      </c>
      <c r="D466" s="4">
        <v>5</v>
      </c>
      <c r="E466" s="4">
        <v>3</v>
      </c>
      <c r="F466" s="4">
        <v>4</v>
      </c>
      <c r="G466" s="4">
        <v>3</v>
      </c>
      <c r="H466" s="4">
        <v>2</v>
      </c>
      <c r="I466" s="4">
        <v>4</v>
      </c>
      <c r="J466" s="4">
        <v>2</v>
      </c>
      <c r="K466" s="4">
        <v>4</v>
      </c>
      <c r="L466" s="4">
        <v>5</v>
      </c>
      <c r="M466" s="4">
        <v>4</v>
      </c>
      <c r="N466" s="4">
        <v>5</v>
      </c>
      <c r="O466" s="4">
        <v>1</v>
      </c>
      <c r="P466" s="4">
        <v>3</v>
      </c>
      <c r="Q466" s="4">
        <v>3</v>
      </c>
      <c r="R466" s="4">
        <v>1</v>
      </c>
      <c r="S466" s="4">
        <v>5</v>
      </c>
      <c r="T466" s="4">
        <v>3</v>
      </c>
      <c r="U466" s="4">
        <v>4</v>
      </c>
      <c r="V466" s="4">
        <v>5</v>
      </c>
      <c r="W466" s="4">
        <v>2</v>
      </c>
      <c r="X466" s="4">
        <v>4</v>
      </c>
      <c r="Y466" s="4">
        <v>4</v>
      </c>
      <c r="Z466" s="4">
        <v>1</v>
      </c>
      <c r="AA466" s="4">
        <v>2</v>
      </c>
      <c r="AB466" s="4">
        <v>4</v>
      </c>
      <c r="AC466" s="4">
        <v>4</v>
      </c>
      <c r="AD466" s="4">
        <v>3</v>
      </c>
      <c r="AE466" s="4">
        <v>3</v>
      </c>
      <c r="AF466" s="4">
        <v>3</v>
      </c>
      <c r="AG466" s="4">
        <v>4</v>
      </c>
      <c r="AH466" s="4">
        <v>3</v>
      </c>
      <c r="AI466" s="4">
        <v>4</v>
      </c>
      <c r="AJ466" s="4">
        <v>4</v>
      </c>
      <c r="AK466" s="4">
        <v>3</v>
      </c>
      <c r="AL466" s="4">
        <v>4</v>
      </c>
      <c r="AM466" s="4">
        <v>1</v>
      </c>
      <c r="AN466" s="4">
        <v>4</v>
      </c>
      <c r="AO466" s="4">
        <v>5</v>
      </c>
      <c r="AP466" s="4">
        <v>4</v>
      </c>
      <c r="AQ466" s="4">
        <v>5</v>
      </c>
      <c r="AR466" s="4">
        <v>3</v>
      </c>
      <c r="AS466" s="4">
        <v>3</v>
      </c>
      <c r="AT466" s="4">
        <v>1</v>
      </c>
      <c r="AU466" s="4">
        <v>1</v>
      </c>
      <c r="AV466" s="4">
        <v>2</v>
      </c>
      <c r="AW466" s="4">
        <v>5</v>
      </c>
      <c r="AX466" s="4">
        <v>4</v>
      </c>
      <c r="AY466" s="4">
        <v>4</v>
      </c>
      <c r="AZ466" s="4">
        <v>3</v>
      </c>
      <c r="BA466" s="4">
        <v>5</v>
      </c>
      <c r="BB466" s="4">
        <v>3</v>
      </c>
      <c r="BC466" s="4">
        <v>4</v>
      </c>
      <c r="BD466" s="4">
        <v>1</v>
      </c>
      <c r="BE466" s="4">
        <v>3</v>
      </c>
      <c r="BF466" s="4">
        <v>4</v>
      </c>
      <c r="BG466" s="4">
        <v>5</v>
      </c>
      <c r="BH466" s="4">
        <v>2</v>
      </c>
      <c r="BI466" s="4">
        <v>5</v>
      </c>
      <c r="BJ466" s="4">
        <v>3</v>
      </c>
      <c r="BK466" s="4">
        <v>4</v>
      </c>
      <c r="BL466" s="4">
        <v>4</v>
      </c>
      <c r="BM466" s="4">
        <v>4</v>
      </c>
      <c r="BN466" s="4">
        <v>4</v>
      </c>
      <c r="BO466" s="4">
        <v>4</v>
      </c>
      <c r="BP466" s="4">
        <v>1</v>
      </c>
      <c r="BQ466" s="4">
        <v>5</v>
      </c>
      <c r="BR466" s="4">
        <v>4</v>
      </c>
      <c r="BS466" s="4">
        <v>4</v>
      </c>
      <c r="BT466" s="4">
        <v>4</v>
      </c>
      <c r="BU466" s="4">
        <v>3</v>
      </c>
      <c r="BV466" s="4">
        <v>4</v>
      </c>
      <c r="BW466" s="4">
        <v>2</v>
      </c>
      <c r="BX466" s="4">
        <v>1</v>
      </c>
      <c r="BY466" s="4">
        <v>3</v>
      </c>
      <c r="BZ466" s="4">
        <v>1</v>
      </c>
      <c r="CA466" s="4">
        <v>4</v>
      </c>
      <c r="CB466" s="4">
        <v>5</v>
      </c>
    </row>
    <row r="467" spans="1:80" ht="14" x14ac:dyDescent="0.15">
      <c r="A467" s="20" t="str">
        <f t="shared" si="7"/>
        <v>ZufriedenheitSA[SQ005]</v>
      </c>
      <c r="B467" s="4" t="s">
        <v>1116</v>
      </c>
      <c r="C467" s="4">
        <v>3</v>
      </c>
      <c r="D467" s="4">
        <v>5</v>
      </c>
      <c r="E467" s="4">
        <v>4</v>
      </c>
      <c r="F467" s="4">
        <v>4</v>
      </c>
      <c r="G467" s="4">
        <v>3</v>
      </c>
      <c r="H467" s="4">
        <v>1</v>
      </c>
      <c r="I467" s="4">
        <v>4</v>
      </c>
      <c r="J467" s="4">
        <v>3</v>
      </c>
      <c r="K467" s="4">
        <v>3</v>
      </c>
      <c r="L467" s="4">
        <v>5</v>
      </c>
      <c r="M467" s="4">
        <v>3</v>
      </c>
      <c r="N467" s="4">
        <v>5</v>
      </c>
      <c r="O467" s="4">
        <v>1</v>
      </c>
      <c r="P467" s="4">
        <v>3</v>
      </c>
      <c r="Q467" s="4">
        <v>4</v>
      </c>
      <c r="R467" s="4">
        <v>1</v>
      </c>
      <c r="S467" s="4">
        <v>5</v>
      </c>
      <c r="T467" s="4">
        <v>4</v>
      </c>
      <c r="U467" s="4">
        <v>4</v>
      </c>
      <c r="V467" s="4">
        <v>4</v>
      </c>
      <c r="W467" s="4">
        <v>1</v>
      </c>
      <c r="X467" s="4">
        <v>5</v>
      </c>
      <c r="Y467" s="4">
        <v>4</v>
      </c>
      <c r="Z467" s="4">
        <v>3</v>
      </c>
      <c r="AA467" s="4">
        <v>4</v>
      </c>
      <c r="AB467" s="4">
        <v>4</v>
      </c>
      <c r="AC467" s="4">
        <v>4</v>
      </c>
      <c r="AD467" s="4">
        <v>4</v>
      </c>
      <c r="AE467" s="4">
        <v>4</v>
      </c>
      <c r="AF467" s="4">
        <v>4</v>
      </c>
      <c r="AG467" s="4">
        <v>5</v>
      </c>
      <c r="AH467" s="4">
        <v>4</v>
      </c>
      <c r="AI467" s="4">
        <v>4</v>
      </c>
      <c r="AJ467" s="4">
        <v>4</v>
      </c>
      <c r="AK467" s="4">
        <v>4</v>
      </c>
      <c r="AL467" s="4">
        <v>4</v>
      </c>
      <c r="AM467" s="4">
        <v>1</v>
      </c>
      <c r="AN467" s="4">
        <v>4</v>
      </c>
      <c r="AO467" s="4">
        <v>4</v>
      </c>
      <c r="AP467" s="4">
        <v>5</v>
      </c>
      <c r="AQ467" s="4">
        <v>5</v>
      </c>
      <c r="AR467" s="4">
        <v>3</v>
      </c>
      <c r="AS467" s="4">
        <v>4</v>
      </c>
      <c r="AT467" s="4">
        <v>1</v>
      </c>
      <c r="AU467" s="4">
        <v>1</v>
      </c>
      <c r="AV467" s="4">
        <v>4</v>
      </c>
      <c r="AW467" s="4">
        <v>5</v>
      </c>
      <c r="AX467" s="4">
        <v>4</v>
      </c>
      <c r="AY467" s="4">
        <v>4</v>
      </c>
      <c r="AZ467" s="4">
        <v>3</v>
      </c>
      <c r="BA467" s="4">
        <v>4</v>
      </c>
      <c r="BB467" s="4">
        <v>4</v>
      </c>
      <c r="BC467" s="4">
        <v>4</v>
      </c>
      <c r="BD467" s="4">
        <v>2</v>
      </c>
      <c r="BE467" s="4">
        <v>3</v>
      </c>
      <c r="BF467" s="4">
        <v>4</v>
      </c>
      <c r="BG467" s="4">
        <v>4</v>
      </c>
      <c r="BH467" s="4">
        <v>3</v>
      </c>
      <c r="BI467" s="4">
        <v>5</v>
      </c>
      <c r="BJ467" s="4">
        <v>3</v>
      </c>
      <c r="BK467" s="4">
        <v>4</v>
      </c>
      <c r="BL467" s="4">
        <v>4</v>
      </c>
      <c r="BM467" s="4">
        <v>5</v>
      </c>
      <c r="BN467" s="4">
        <v>4</v>
      </c>
      <c r="BO467" s="4">
        <v>5</v>
      </c>
      <c r="BP467" s="4">
        <v>1</v>
      </c>
      <c r="BQ467" s="4">
        <v>4</v>
      </c>
      <c r="BR467" s="4">
        <v>4</v>
      </c>
      <c r="BS467" s="4">
        <v>4</v>
      </c>
      <c r="BT467" s="4">
        <v>4</v>
      </c>
      <c r="BU467" s="4">
        <v>3</v>
      </c>
      <c r="BV467" s="4">
        <v>4</v>
      </c>
      <c r="BW467" s="4">
        <v>3</v>
      </c>
      <c r="BX467" s="4">
        <v>1</v>
      </c>
      <c r="BY467" s="4">
        <v>3</v>
      </c>
      <c r="BZ467" s="4">
        <v>1</v>
      </c>
      <c r="CA467" s="4">
        <v>4</v>
      </c>
      <c r="CB467" s="4">
        <v>5</v>
      </c>
    </row>
    <row r="468" spans="1:80" ht="14" x14ac:dyDescent="0.15">
      <c r="A468" s="20" t="str">
        <f t="shared" si="7"/>
        <v>ServiceQualitySA[SQ001]</v>
      </c>
      <c r="B468" s="4" t="s">
        <v>1117</v>
      </c>
      <c r="C468" s="4">
        <v>3</v>
      </c>
      <c r="D468" s="4">
        <v>4</v>
      </c>
      <c r="E468" s="4">
        <v>4</v>
      </c>
      <c r="F468" s="4">
        <v>3</v>
      </c>
      <c r="G468" s="4">
        <v>3</v>
      </c>
      <c r="H468" s="4">
        <v>5</v>
      </c>
      <c r="I468" s="4">
        <v>4</v>
      </c>
      <c r="J468" s="4">
        <v>5</v>
      </c>
      <c r="K468" s="4">
        <v>4</v>
      </c>
      <c r="L468" s="4">
        <v>5</v>
      </c>
      <c r="M468" s="4">
        <v>4</v>
      </c>
      <c r="N468" s="4">
        <v>5</v>
      </c>
      <c r="O468" s="4">
        <v>4</v>
      </c>
      <c r="P468" s="4">
        <v>4</v>
      </c>
      <c r="Q468" s="4">
        <v>4</v>
      </c>
      <c r="R468" s="4">
        <v>1</v>
      </c>
      <c r="S468" s="4">
        <v>4</v>
      </c>
      <c r="T468" s="4">
        <v>4</v>
      </c>
      <c r="U468" s="4">
        <v>3</v>
      </c>
      <c r="V468" s="4">
        <v>4</v>
      </c>
      <c r="W468" s="4">
        <v>2</v>
      </c>
      <c r="X468" s="4">
        <v>5</v>
      </c>
      <c r="Y468" s="4">
        <v>4</v>
      </c>
      <c r="Z468" s="4">
        <v>1</v>
      </c>
      <c r="AA468" s="4">
        <v>4</v>
      </c>
      <c r="AB468" s="4">
        <v>4</v>
      </c>
      <c r="AC468" s="4">
        <v>4</v>
      </c>
      <c r="AD468" s="4">
        <v>5</v>
      </c>
      <c r="AE468" s="4">
        <v>4</v>
      </c>
      <c r="AF468" s="4">
        <v>4</v>
      </c>
      <c r="AG468" s="4">
        <v>5</v>
      </c>
      <c r="AH468" s="4">
        <v>5</v>
      </c>
      <c r="AI468" s="4">
        <v>4</v>
      </c>
      <c r="AJ468" s="4">
        <v>5</v>
      </c>
      <c r="AK468" s="4">
        <v>3</v>
      </c>
      <c r="AL468" s="4">
        <v>5</v>
      </c>
      <c r="AM468" s="4">
        <v>2</v>
      </c>
      <c r="AN468" s="4">
        <v>3</v>
      </c>
      <c r="AO468" s="4">
        <v>2</v>
      </c>
      <c r="AP468" s="4">
        <v>4</v>
      </c>
      <c r="AQ468" s="4">
        <v>5</v>
      </c>
      <c r="AR468" s="4">
        <v>5</v>
      </c>
      <c r="AS468" s="4">
        <v>3</v>
      </c>
      <c r="AT468" s="4">
        <v>3</v>
      </c>
      <c r="AU468" s="4">
        <v>1</v>
      </c>
      <c r="AV468" s="4">
        <v>4</v>
      </c>
      <c r="AW468" s="4">
        <v>4</v>
      </c>
      <c r="AX468" s="4">
        <v>4</v>
      </c>
      <c r="AY468" s="4">
        <v>5</v>
      </c>
      <c r="AZ468" s="4">
        <v>4</v>
      </c>
      <c r="BA468" s="4">
        <v>4</v>
      </c>
      <c r="BB468" s="4">
        <v>5</v>
      </c>
      <c r="BC468" s="4">
        <v>5</v>
      </c>
      <c r="BD468" s="4">
        <v>3</v>
      </c>
      <c r="BE468" s="4">
        <v>3</v>
      </c>
      <c r="BF468" s="4">
        <v>5</v>
      </c>
      <c r="BG468" s="4">
        <v>5</v>
      </c>
      <c r="BH468" s="4">
        <v>4</v>
      </c>
      <c r="BI468" s="4">
        <v>3</v>
      </c>
      <c r="BJ468" s="4">
        <v>3</v>
      </c>
      <c r="BK468" s="4">
        <v>5</v>
      </c>
      <c r="BL468" s="4">
        <v>5</v>
      </c>
      <c r="BM468" s="4">
        <v>4</v>
      </c>
      <c r="BN468" s="4">
        <v>4</v>
      </c>
      <c r="BO468" s="4">
        <v>4</v>
      </c>
      <c r="BP468" s="4">
        <v>2</v>
      </c>
      <c r="BQ468" s="4">
        <v>3</v>
      </c>
      <c r="BR468" s="4">
        <v>4</v>
      </c>
      <c r="BS468" s="4">
        <v>4</v>
      </c>
      <c r="BT468" s="4">
        <v>4</v>
      </c>
      <c r="BU468" s="4">
        <v>4</v>
      </c>
      <c r="BV468" s="4">
        <v>2</v>
      </c>
      <c r="BW468" s="4">
        <v>4</v>
      </c>
      <c r="BX468" s="4">
        <v>1</v>
      </c>
      <c r="BY468" s="4">
        <v>5</v>
      </c>
      <c r="BZ468" s="4">
        <v>4</v>
      </c>
      <c r="CA468" s="4">
        <v>4</v>
      </c>
      <c r="CB468" s="4">
        <v>5</v>
      </c>
    </row>
    <row r="469" spans="1:80" ht="14" x14ac:dyDescent="0.15">
      <c r="A469" s="20" t="str">
        <f t="shared" si="7"/>
        <v>ServiceQualitySA[SQ002]</v>
      </c>
      <c r="B469" s="4" t="s">
        <v>1118</v>
      </c>
      <c r="C469" s="4">
        <v>3</v>
      </c>
      <c r="D469" s="4">
        <v>4</v>
      </c>
      <c r="E469" s="4">
        <v>4</v>
      </c>
      <c r="F469" s="4">
        <v>4</v>
      </c>
      <c r="G469" s="4">
        <v>4</v>
      </c>
      <c r="H469" s="4">
        <v>5</v>
      </c>
      <c r="I469" s="4">
        <v>4</v>
      </c>
      <c r="J469" s="4">
        <v>5</v>
      </c>
      <c r="K469" s="4">
        <v>4</v>
      </c>
      <c r="L469" s="4">
        <v>5</v>
      </c>
      <c r="M469" s="4">
        <v>5</v>
      </c>
      <c r="N469" s="4">
        <v>5</v>
      </c>
      <c r="O469" s="4">
        <v>4</v>
      </c>
      <c r="P469" s="4">
        <v>3</v>
      </c>
      <c r="Q469" s="4">
        <v>5</v>
      </c>
      <c r="R469" s="4">
        <v>4</v>
      </c>
      <c r="S469" s="4">
        <v>4</v>
      </c>
      <c r="T469" s="4">
        <v>4</v>
      </c>
      <c r="U469" s="4">
        <v>5</v>
      </c>
      <c r="V469" s="4">
        <v>5</v>
      </c>
      <c r="W469" s="4">
        <v>5</v>
      </c>
      <c r="X469" s="4">
        <v>5</v>
      </c>
      <c r="Y469" s="4">
        <v>4</v>
      </c>
      <c r="Z469" s="4">
        <v>2</v>
      </c>
      <c r="AA469" s="4">
        <v>4</v>
      </c>
      <c r="AB469" s="4">
        <v>5</v>
      </c>
      <c r="AC469" s="4">
        <v>5</v>
      </c>
      <c r="AD469" s="4">
        <v>5</v>
      </c>
      <c r="AE469" s="4">
        <v>4</v>
      </c>
      <c r="AF469" s="4">
        <v>5</v>
      </c>
      <c r="AG469" s="4">
        <v>5</v>
      </c>
      <c r="AH469" s="4">
        <v>5</v>
      </c>
      <c r="AI469" s="4">
        <v>5</v>
      </c>
      <c r="AJ469" s="4">
        <v>5</v>
      </c>
      <c r="AK469" s="4">
        <v>5</v>
      </c>
      <c r="AL469" s="4">
        <v>5</v>
      </c>
      <c r="AM469" s="4">
        <v>2</v>
      </c>
      <c r="AN469" s="4">
        <v>4</v>
      </c>
      <c r="AO469" s="4">
        <v>5</v>
      </c>
      <c r="AP469" s="4">
        <v>5</v>
      </c>
      <c r="AQ469" s="4">
        <v>5</v>
      </c>
      <c r="AR469" s="4">
        <v>5</v>
      </c>
      <c r="AS469" s="4">
        <v>3</v>
      </c>
      <c r="AT469" s="4">
        <v>5</v>
      </c>
      <c r="AU469" s="4">
        <v>2</v>
      </c>
      <c r="AV469" s="4">
        <v>4</v>
      </c>
      <c r="AW469" s="4">
        <v>5</v>
      </c>
      <c r="AX469" s="4">
        <v>4</v>
      </c>
      <c r="AY469" s="4">
        <v>4</v>
      </c>
      <c r="AZ469" s="4">
        <v>3</v>
      </c>
      <c r="BA469" s="4">
        <v>4</v>
      </c>
      <c r="BB469" s="4">
        <v>5</v>
      </c>
      <c r="BC469" s="4">
        <v>5</v>
      </c>
      <c r="BD469" s="4">
        <v>5</v>
      </c>
      <c r="BE469" s="4">
        <v>4</v>
      </c>
      <c r="BF469" s="4">
        <v>5</v>
      </c>
      <c r="BG469" s="4">
        <v>5</v>
      </c>
      <c r="BH469" s="4">
        <v>5</v>
      </c>
      <c r="BI469" s="4">
        <v>5</v>
      </c>
      <c r="BJ469" s="4">
        <v>4</v>
      </c>
      <c r="BK469" s="4">
        <v>5</v>
      </c>
      <c r="BL469" s="4">
        <v>4</v>
      </c>
      <c r="BM469" s="4">
        <v>5</v>
      </c>
      <c r="BN469" s="4">
        <v>4</v>
      </c>
      <c r="BO469" s="4">
        <v>5</v>
      </c>
      <c r="BP469" s="4">
        <v>4</v>
      </c>
      <c r="BQ469" s="4">
        <v>4</v>
      </c>
      <c r="BR469" s="4">
        <v>5</v>
      </c>
      <c r="BS469" s="4">
        <v>5</v>
      </c>
      <c r="BT469" s="4">
        <v>4</v>
      </c>
      <c r="BU469" s="4">
        <v>4</v>
      </c>
      <c r="BV469" s="4">
        <v>5</v>
      </c>
      <c r="BW469" s="4">
        <v>5</v>
      </c>
      <c r="BX469" s="4">
        <v>5</v>
      </c>
      <c r="BY469" s="4">
        <v>5</v>
      </c>
      <c r="BZ469" s="4">
        <v>5</v>
      </c>
      <c r="CA469" s="4">
        <v>5</v>
      </c>
      <c r="CB469" s="4">
        <v>5</v>
      </c>
    </row>
    <row r="470" spans="1:80" ht="14" x14ac:dyDescent="0.15">
      <c r="A470" s="20" t="str">
        <f t="shared" si="7"/>
        <v>ServiceQualitySA[SQ003]</v>
      </c>
      <c r="B470" s="4" t="s">
        <v>1119</v>
      </c>
      <c r="C470" s="4">
        <v>3</v>
      </c>
      <c r="D470" s="4">
        <v>4</v>
      </c>
      <c r="E470" s="4">
        <v>4</v>
      </c>
      <c r="F470" s="4">
        <v>3</v>
      </c>
      <c r="G470" s="4">
        <v>3</v>
      </c>
      <c r="H470" s="4">
        <v>5</v>
      </c>
      <c r="I470" s="4">
        <v>4</v>
      </c>
      <c r="J470" s="4">
        <v>5</v>
      </c>
      <c r="K470" s="4">
        <v>3</v>
      </c>
      <c r="L470" s="4">
        <v>3</v>
      </c>
      <c r="M470" s="4">
        <v>4</v>
      </c>
      <c r="N470" s="4">
        <v>5</v>
      </c>
      <c r="O470" s="4">
        <v>4</v>
      </c>
      <c r="P470" s="4">
        <v>4</v>
      </c>
      <c r="Q470" s="4">
        <v>5</v>
      </c>
      <c r="R470" s="4">
        <v>2</v>
      </c>
      <c r="S470" s="4">
        <v>4</v>
      </c>
      <c r="T470" s="4">
        <v>4</v>
      </c>
      <c r="U470" s="4">
        <v>5</v>
      </c>
      <c r="V470" s="4">
        <v>4</v>
      </c>
      <c r="W470" s="4">
        <v>5</v>
      </c>
      <c r="X470" s="4">
        <v>5</v>
      </c>
      <c r="Y470" s="4">
        <v>4</v>
      </c>
      <c r="Z470" s="4">
        <v>2</v>
      </c>
      <c r="AA470" s="4">
        <v>4</v>
      </c>
      <c r="AB470" s="4">
        <v>4</v>
      </c>
      <c r="AC470" s="4">
        <v>5</v>
      </c>
      <c r="AD470" s="4">
        <v>4</v>
      </c>
      <c r="AE470" s="4">
        <v>4</v>
      </c>
      <c r="AF470" s="4">
        <v>4</v>
      </c>
      <c r="AG470" s="4">
        <v>5</v>
      </c>
      <c r="AH470" s="4">
        <v>4</v>
      </c>
      <c r="AI470" s="4">
        <v>4</v>
      </c>
      <c r="AJ470" s="4">
        <v>5</v>
      </c>
      <c r="AK470" s="4">
        <v>4</v>
      </c>
      <c r="AL470" s="4">
        <v>5</v>
      </c>
      <c r="AM470" s="4">
        <v>2</v>
      </c>
      <c r="AN470" s="4">
        <v>4</v>
      </c>
      <c r="AO470" s="4">
        <v>5</v>
      </c>
      <c r="AP470" s="4">
        <v>5</v>
      </c>
      <c r="AQ470" s="4">
        <v>5</v>
      </c>
      <c r="AR470" s="4">
        <v>5</v>
      </c>
      <c r="AS470" s="4">
        <v>3</v>
      </c>
      <c r="AT470" s="4">
        <v>3</v>
      </c>
      <c r="AU470" s="4">
        <v>2</v>
      </c>
      <c r="AV470" s="4">
        <v>4</v>
      </c>
      <c r="AW470" s="4">
        <v>5</v>
      </c>
      <c r="AX470" s="4">
        <v>4</v>
      </c>
      <c r="AY470" s="4">
        <v>5</v>
      </c>
      <c r="AZ470" s="4">
        <v>3</v>
      </c>
      <c r="BA470" s="4">
        <v>5</v>
      </c>
      <c r="BB470" s="4">
        <v>4</v>
      </c>
      <c r="BC470" s="4">
        <v>5</v>
      </c>
      <c r="BD470" s="4">
        <v>4</v>
      </c>
      <c r="BE470" s="4">
        <v>3</v>
      </c>
      <c r="BF470" s="4">
        <v>5</v>
      </c>
      <c r="BG470" s="4">
        <v>5</v>
      </c>
      <c r="BH470" s="4">
        <v>4</v>
      </c>
      <c r="BI470" s="4">
        <v>4</v>
      </c>
      <c r="BJ470" s="4">
        <v>3</v>
      </c>
      <c r="BK470" s="4">
        <v>5</v>
      </c>
      <c r="BL470" s="4">
        <v>5</v>
      </c>
      <c r="BM470" s="4">
        <v>4</v>
      </c>
      <c r="BN470" s="4">
        <v>4</v>
      </c>
      <c r="BO470" s="4">
        <v>5</v>
      </c>
      <c r="BP470" s="4">
        <v>3</v>
      </c>
      <c r="BQ470" s="4">
        <v>4</v>
      </c>
      <c r="BR470" s="4">
        <v>4</v>
      </c>
      <c r="BS470" s="4">
        <v>4</v>
      </c>
      <c r="BT470" s="4">
        <v>4</v>
      </c>
      <c r="BU470" s="4">
        <v>5</v>
      </c>
      <c r="BV470" s="4">
        <v>5</v>
      </c>
      <c r="BW470" s="4">
        <v>4</v>
      </c>
      <c r="BX470" s="4">
        <v>4</v>
      </c>
      <c r="BY470" s="4">
        <v>4</v>
      </c>
      <c r="BZ470" s="4">
        <v>5</v>
      </c>
      <c r="CA470" s="4">
        <v>5</v>
      </c>
      <c r="CB470" s="4">
        <v>5</v>
      </c>
    </row>
    <row r="471" spans="1:80" ht="14" x14ac:dyDescent="0.15">
      <c r="A471" s="20" t="str">
        <f t="shared" si="7"/>
        <v>ServiceQualitySA[SQ004]</v>
      </c>
      <c r="B471" s="4" t="s">
        <v>1120</v>
      </c>
      <c r="C471" s="4">
        <v>3</v>
      </c>
      <c r="D471" s="4">
        <v>4</v>
      </c>
      <c r="E471" s="4">
        <v>3</v>
      </c>
      <c r="F471" s="4">
        <v>4</v>
      </c>
      <c r="G471" s="4">
        <v>2</v>
      </c>
      <c r="H471" s="4">
        <v>4</v>
      </c>
      <c r="I471" s="4">
        <v>4</v>
      </c>
      <c r="J471" s="4">
        <v>2</v>
      </c>
      <c r="K471" s="4">
        <v>4</v>
      </c>
      <c r="L471" s="4">
        <v>3</v>
      </c>
      <c r="M471" s="4">
        <v>2</v>
      </c>
      <c r="N471" s="4">
        <v>4</v>
      </c>
      <c r="O471" s="4">
        <v>4</v>
      </c>
      <c r="P471" s="4">
        <v>3</v>
      </c>
      <c r="Q471" s="4">
        <v>4</v>
      </c>
      <c r="R471" s="4">
        <v>1</v>
      </c>
      <c r="S471" s="4">
        <v>4</v>
      </c>
      <c r="T471" s="4">
        <v>3</v>
      </c>
      <c r="U471" s="4">
        <v>3</v>
      </c>
      <c r="V471" s="4">
        <v>4</v>
      </c>
      <c r="W471" s="4">
        <v>2</v>
      </c>
      <c r="X471" s="4">
        <v>4</v>
      </c>
      <c r="Y471" s="4">
        <v>4</v>
      </c>
      <c r="Z471" s="4">
        <v>1</v>
      </c>
      <c r="AA471" s="4">
        <v>3</v>
      </c>
      <c r="AB471" s="4">
        <v>4</v>
      </c>
      <c r="AC471" s="4">
        <v>3</v>
      </c>
      <c r="AD471" s="4">
        <v>3</v>
      </c>
      <c r="AE471" s="4">
        <v>3</v>
      </c>
      <c r="AF471" s="4">
        <v>4</v>
      </c>
      <c r="AG471" s="4">
        <v>5</v>
      </c>
      <c r="AH471" s="4">
        <v>3</v>
      </c>
      <c r="AI471" s="4">
        <v>3</v>
      </c>
      <c r="AJ471" s="4">
        <v>4</v>
      </c>
      <c r="AK471" s="4">
        <v>3</v>
      </c>
      <c r="AL471" s="4">
        <v>4</v>
      </c>
      <c r="AM471" s="4">
        <v>2</v>
      </c>
      <c r="AN471" s="4">
        <v>2</v>
      </c>
      <c r="AO471" s="4">
        <v>4</v>
      </c>
      <c r="AP471" s="4">
        <v>3</v>
      </c>
      <c r="AQ471" s="4">
        <v>4</v>
      </c>
      <c r="AR471" s="4">
        <v>5</v>
      </c>
      <c r="AS471" s="4">
        <v>3</v>
      </c>
      <c r="AT471" s="4">
        <v>3</v>
      </c>
      <c r="AU471" s="4">
        <v>2</v>
      </c>
      <c r="AV471" s="4">
        <v>2</v>
      </c>
      <c r="AW471" s="4">
        <v>4</v>
      </c>
      <c r="AX471" s="4">
        <v>3</v>
      </c>
      <c r="AY471" s="4">
        <v>4</v>
      </c>
      <c r="AZ471" s="4">
        <v>3</v>
      </c>
      <c r="BA471" s="4">
        <v>4</v>
      </c>
      <c r="BB471" s="4">
        <v>4</v>
      </c>
      <c r="BC471" s="4">
        <v>4</v>
      </c>
      <c r="BD471" s="4">
        <v>3</v>
      </c>
      <c r="BE471" s="4">
        <v>3</v>
      </c>
      <c r="BF471" s="4">
        <v>4</v>
      </c>
      <c r="BG471" s="4">
        <v>4</v>
      </c>
      <c r="BH471" s="4">
        <v>4</v>
      </c>
      <c r="BI471" s="4">
        <v>4</v>
      </c>
      <c r="BJ471" s="4">
        <v>3</v>
      </c>
      <c r="BK471" s="4">
        <v>4</v>
      </c>
      <c r="BL471" s="4">
        <v>4</v>
      </c>
      <c r="BM471" s="4">
        <v>4</v>
      </c>
      <c r="BN471" s="4">
        <v>4</v>
      </c>
      <c r="BO471" s="4">
        <v>4</v>
      </c>
      <c r="BP471" s="4">
        <v>3</v>
      </c>
      <c r="BQ471" s="4">
        <v>3</v>
      </c>
      <c r="BR471" s="4">
        <v>4</v>
      </c>
      <c r="BS471" s="4">
        <v>3</v>
      </c>
      <c r="BT471" s="4">
        <v>3</v>
      </c>
      <c r="BU471" s="4">
        <v>3</v>
      </c>
      <c r="BV471" s="4">
        <v>4</v>
      </c>
      <c r="BW471" s="4">
        <v>4</v>
      </c>
      <c r="BX471" s="4">
        <v>3</v>
      </c>
      <c r="BY471" s="4">
        <v>4</v>
      </c>
      <c r="BZ471" s="4">
        <v>1</v>
      </c>
      <c r="CA471" s="4">
        <v>4</v>
      </c>
      <c r="CB471" s="4">
        <v>5</v>
      </c>
    </row>
    <row r="472" spans="1:80" ht="14" x14ac:dyDescent="0.15">
      <c r="A472" s="20" t="str">
        <f t="shared" si="7"/>
        <v>ServiceQualitySA[SQ005]</v>
      </c>
      <c r="B472" s="4" t="s">
        <v>1121</v>
      </c>
      <c r="C472" s="4">
        <v>3</v>
      </c>
      <c r="D472" s="4">
        <v>4</v>
      </c>
      <c r="E472" s="4">
        <v>3</v>
      </c>
      <c r="F472" s="4">
        <v>3</v>
      </c>
      <c r="G472" s="4">
        <v>3</v>
      </c>
      <c r="H472" s="4">
        <v>3</v>
      </c>
      <c r="I472" s="4">
        <v>4</v>
      </c>
      <c r="J472" s="4">
        <v>5</v>
      </c>
      <c r="K472" s="4">
        <v>2</v>
      </c>
      <c r="L472" s="4">
        <v>3</v>
      </c>
      <c r="M472" s="4">
        <v>3</v>
      </c>
      <c r="N472" s="4">
        <v>5</v>
      </c>
      <c r="O472" s="4">
        <v>4</v>
      </c>
      <c r="P472" s="4">
        <v>4</v>
      </c>
      <c r="Q472" s="4">
        <v>5</v>
      </c>
      <c r="R472" s="4">
        <v>5</v>
      </c>
      <c r="S472" s="4">
        <v>5</v>
      </c>
      <c r="T472" s="4">
        <v>3</v>
      </c>
      <c r="U472" s="4">
        <v>4</v>
      </c>
      <c r="V472" s="4">
        <v>4</v>
      </c>
      <c r="W472" s="4">
        <v>3</v>
      </c>
      <c r="X472" s="4">
        <v>5</v>
      </c>
      <c r="Y472" s="4">
        <v>4</v>
      </c>
      <c r="Z472" s="4">
        <v>1</v>
      </c>
      <c r="AA472" s="4">
        <v>3</v>
      </c>
      <c r="AB472" s="4">
        <v>5</v>
      </c>
      <c r="AC472" s="4">
        <v>4</v>
      </c>
      <c r="AD472" s="4">
        <v>4</v>
      </c>
      <c r="AE472" s="4">
        <v>4</v>
      </c>
      <c r="AF472" s="4">
        <v>4</v>
      </c>
      <c r="AG472" s="4">
        <v>5</v>
      </c>
      <c r="AH472" s="4">
        <v>4</v>
      </c>
      <c r="AI472" s="4">
        <v>2</v>
      </c>
      <c r="AJ472" s="4">
        <v>3</v>
      </c>
      <c r="AK472" s="4">
        <v>4</v>
      </c>
      <c r="AL472" s="4">
        <v>5</v>
      </c>
      <c r="AM472" s="4">
        <v>2</v>
      </c>
      <c r="AN472" s="4">
        <v>4</v>
      </c>
      <c r="AO472" s="4">
        <v>5</v>
      </c>
      <c r="AP472" s="4">
        <v>4</v>
      </c>
      <c r="AQ472" s="4">
        <v>5</v>
      </c>
      <c r="AR472" s="4">
        <v>5</v>
      </c>
      <c r="AS472" s="4">
        <v>3</v>
      </c>
      <c r="AT472" s="4">
        <v>4</v>
      </c>
      <c r="AU472" s="4">
        <v>1</v>
      </c>
      <c r="AV472" s="4">
        <v>4</v>
      </c>
      <c r="AW472" s="4">
        <v>5</v>
      </c>
      <c r="AX472" s="4">
        <v>3</v>
      </c>
      <c r="AY472" s="4">
        <v>5</v>
      </c>
      <c r="AZ472" s="4">
        <v>3</v>
      </c>
      <c r="BA472" s="4">
        <v>4</v>
      </c>
      <c r="BB472" s="4">
        <v>5</v>
      </c>
      <c r="BC472" s="4">
        <v>5</v>
      </c>
      <c r="BD472" s="4">
        <v>4</v>
      </c>
      <c r="BE472" s="4">
        <v>3</v>
      </c>
      <c r="BF472" s="4">
        <v>4</v>
      </c>
      <c r="BG472" s="4">
        <v>5</v>
      </c>
      <c r="BH472" s="4">
        <v>4</v>
      </c>
      <c r="BI472" s="4">
        <v>5</v>
      </c>
      <c r="BJ472" s="4">
        <v>3</v>
      </c>
      <c r="BK472" s="4">
        <v>5</v>
      </c>
      <c r="BL472" s="4">
        <v>5</v>
      </c>
      <c r="BM472" s="4">
        <v>3</v>
      </c>
      <c r="BN472" s="4">
        <v>4</v>
      </c>
      <c r="BO472" s="4">
        <v>4</v>
      </c>
      <c r="BP472" s="4">
        <v>3</v>
      </c>
      <c r="BQ472" s="4">
        <v>3</v>
      </c>
      <c r="BR472" s="4">
        <v>4</v>
      </c>
      <c r="BS472" s="4">
        <v>4</v>
      </c>
      <c r="BT472" s="4">
        <v>4</v>
      </c>
      <c r="BU472" s="4">
        <v>3</v>
      </c>
      <c r="BV472" s="4">
        <v>4</v>
      </c>
      <c r="BW472" s="4">
        <v>4</v>
      </c>
      <c r="BX472" s="4">
        <v>2</v>
      </c>
      <c r="BY472" s="4">
        <v>4</v>
      </c>
      <c r="BZ472" s="4">
        <v>5</v>
      </c>
      <c r="CA472" s="4">
        <v>5</v>
      </c>
      <c r="CB472" s="4">
        <v>5</v>
      </c>
    </row>
    <row r="473" spans="1:80" ht="14" x14ac:dyDescent="0.15">
      <c r="A473" s="20" t="str">
        <f t="shared" si="7"/>
        <v>KundenorientierungSA[SQ001]</v>
      </c>
      <c r="B473" s="4" t="s">
        <v>1122</v>
      </c>
      <c r="C473" s="4">
        <v>3</v>
      </c>
      <c r="D473" s="4">
        <v>4</v>
      </c>
      <c r="E473" s="4">
        <v>5</v>
      </c>
      <c r="F473" s="4">
        <v>4</v>
      </c>
      <c r="G473" s="4">
        <v>2</v>
      </c>
      <c r="H473" s="4">
        <v>5</v>
      </c>
      <c r="I473" s="4">
        <v>4</v>
      </c>
      <c r="J473" s="4">
        <v>5</v>
      </c>
      <c r="K473" s="4">
        <v>3</v>
      </c>
      <c r="L473" s="4">
        <v>3</v>
      </c>
      <c r="M473" s="4">
        <v>4</v>
      </c>
      <c r="N473" s="4">
        <v>5</v>
      </c>
      <c r="O473" s="4">
        <v>5</v>
      </c>
      <c r="P473" s="4">
        <v>4</v>
      </c>
      <c r="Q473" s="4">
        <v>5</v>
      </c>
      <c r="R473" s="4">
        <v>4</v>
      </c>
      <c r="S473" s="4">
        <v>4</v>
      </c>
      <c r="T473" s="4">
        <v>5</v>
      </c>
      <c r="U473" s="4">
        <v>4</v>
      </c>
      <c r="V473" s="4">
        <v>4</v>
      </c>
      <c r="W473" s="4">
        <v>3</v>
      </c>
      <c r="X473" s="4">
        <v>5</v>
      </c>
      <c r="Y473" s="4">
        <v>4</v>
      </c>
      <c r="Z473" s="4">
        <v>3</v>
      </c>
      <c r="AA473" s="4">
        <v>4</v>
      </c>
      <c r="AB473" s="4">
        <v>5</v>
      </c>
      <c r="AC473" s="4">
        <v>4</v>
      </c>
      <c r="AD473" s="4">
        <v>5</v>
      </c>
      <c r="AE473" s="4">
        <v>4</v>
      </c>
      <c r="AF473" s="4">
        <v>4</v>
      </c>
      <c r="AG473" s="4">
        <v>5</v>
      </c>
      <c r="AH473" s="4">
        <v>4</v>
      </c>
      <c r="AI473" s="4">
        <v>4</v>
      </c>
      <c r="AJ473" s="4">
        <v>5</v>
      </c>
      <c r="AK473" s="4">
        <v>4</v>
      </c>
      <c r="AL473" s="4">
        <v>5</v>
      </c>
      <c r="AM473" s="4">
        <v>2</v>
      </c>
      <c r="AN473" s="4">
        <v>4</v>
      </c>
      <c r="AO473" s="4">
        <v>5</v>
      </c>
      <c r="AP473" s="4">
        <v>5</v>
      </c>
      <c r="AQ473" s="4">
        <v>5</v>
      </c>
      <c r="AR473" s="4">
        <v>5</v>
      </c>
      <c r="AS473" s="4">
        <v>4</v>
      </c>
      <c r="AT473" s="4">
        <v>4</v>
      </c>
      <c r="AU473" s="4">
        <v>2</v>
      </c>
      <c r="AV473" s="4">
        <v>5</v>
      </c>
      <c r="AW473" s="4">
        <v>5</v>
      </c>
      <c r="AX473" s="4">
        <v>3</v>
      </c>
      <c r="AY473" s="4">
        <v>5</v>
      </c>
      <c r="AZ473" s="4">
        <v>3</v>
      </c>
      <c r="BA473" s="4">
        <v>4</v>
      </c>
      <c r="BB473" s="4">
        <v>4</v>
      </c>
      <c r="BC473" s="4">
        <v>4</v>
      </c>
      <c r="BD473" s="4">
        <v>4</v>
      </c>
      <c r="BE473" s="4">
        <v>4</v>
      </c>
      <c r="BF473" s="4">
        <v>5</v>
      </c>
      <c r="BG473" s="4">
        <v>5</v>
      </c>
      <c r="BH473" s="4">
        <v>4</v>
      </c>
      <c r="BI473" s="4">
        <v>5</v>
      </c>
      <c r="BJ473" s="4">
        <v>4</v>
      </c>
      <c r="BK473" s="4">
        <v>5</v>
      </c>
      <c r="BL473" s="4">
        <v>5</v>
      </c>
      <c r="BM473" s="4">
        <v>4</v>
      </c>
      <c r="BN473" s="4">
        <v>4</v>
      </c>
      <c r="BO473" s="4">
        <v>4</v>
      </c>
      <c r="BP473" s="4">
        <v>4</v>
      </c>
      <c r="BQ473" s="4">
        <v>4</v>
      </c>
      <c r="BR473" s="4">
        <v>4</v>
      </c>
      <c r="BS473" s="4">
        <v>4</v>
      </c>
      <c r="BT473" s="4">
        <v>4</v>
      </c>
      <c r="BU473" s="4">
        <v>4</v>
      </c>
      <c r="BV473" s="4">
        <v>4</v>
      </c>
      <c r="BW473" s="4">
        <v>5</v>
      </c>
      <c r="BX473" s="4">
        <v>1</v>
      </c>
      <c r="BY473" s="4">
        <v>5</v>
      </c>
      <c r="BZ473" s="4">
        <v>4</v>
      </c>
      <c r="CA473" s="4">
        <v>5</v>
      </c>
      <c r="CB473" s="4">
        <v>5</v>
      </c>
    </row>
    <row r="474" spans="1:80" ht="14" x14ac:dyDescent="0.15">
      <c r="A474" s="20" t="str">
        <f t="shared" si="7"/>
        <v>KundenorientierungSA[SQ002]</v>
      </c>
      <c r="B474" s="4" t="s">
        <v>1123</v>
      </c>
      <c r="C474" s="4">
        <v>3</v>
      </c>
      <c r="D474" s="4">
        <v>4</v>
      </c>
      <c r="E474" s="4">
        <v>3</v>
      </c>
      <c r="F474" s="4">
        <v>4</v>
      </c>
      <c r="G474" s="4">
        <v>3</v>
      </c>
      <c r="H474" s="4">
        <v>5</v>
      </c>
      <c r="I474" s="4">
        <v>3</v>
      </c>
      <c r="J474" s="4">
        <v>2</v>
      </c>
      <c r="K474" s="4">
        <v>4</v>
      </c>
      <c r="L474" s="4">
        <v>3</v>
      </c>
      <c r="M474" s="4">
        <v>2</v>
      </c>
      <c r="N474" s="4">
        <v>4</v>
      </c>
      <c r="O474" s="4">
        <v>3</v>
      </c>
      <c r="P474" s="4">
        <v>4</v>
      </c>
      <c r="Q474" s="4">
        <v>4</v>
      </c>
      <c r="R474" s="4">
        <v>5</v>
      </c>
      <c r="S474" s="4">
        <v>4</v>
      </c>
      <c r="T474" s="4">
        <v>4</v>
      </c>
      <c r="U474" s="4">
        <v>3</v>
      </c>
      <c r="V474" s="4">
        <v>4</v>
      </c>
      <c r="W474" s="4">
        <v>2</v>
      </c>
      <c r="X474" s="4">
        <v>4</v>
      </c>
      <c r="Y474" s="4">
        <v>4</v>
      </c>
      <c r="Z474" s="4">
        <v>2</v>
      </c>
      <c r="AA474" s="4">
        <v>3</v>
      </c>
      <c r="AB474" s="4">
        <v>4</v>
      </c>
      <c r="AC474" s="4">
        <v>4</v>
      </c>
      <c r="AD474" s="4">
        <v>4</v>
      </c>
      <c r="AE474" s="4">
        <v>3</v>
      </c>
      <c r="AF474" s="4">
        <v>4</v>
      </c>
      <c r="AG474" s="4">
        <v>5</v>
      </c>
      <c r="AH474" s="4">
        <v>4</v>
      </c>
      <c r="AI474" s="4">
        <v>3</v>
      </c>
      <c r="AJ474" s="4">
        <v>4</v>
      </c>
      <c r="AK474" s="4">
        <v>4</v>
      </c>
      <c r="AL474" s="4">
        <v>4</v>
      </c>
      <c r="AM474" s="4">
        <v>3</v>
      </c>
      <c r="AN474" s="4">
        <v>2</v>
      </c>
      <c r="AO474" s="4">
        <v>3</v>
      </c>
      <c r="AP474" s="4">
        <v>3</v>
      </c>
      <c r="AQ474" s="4">
        <v>5</v>
      </c>
      <c r="AR474" s="4">
        <v>5</v>
      </c>
      <c r="AS474" s="4">
        <v>2</v>
      </c>
      <c r="AT474" s="4">
        <v>3</v>
      </c>
      <c r="AU474" s="4">
        <v>2</v>
      </c>
      <c r="AV474" s="4">
        <v>3</v>
      </c>
      <c r="AW474" s="4">
        <v>4</v>
      </c>
      <c r="AX474" s="4">
        <v>3</v>
      </c>
      <c r="AY474" s="4">
        <v>4</v>
      </c>
      <c r="AZ474" s="4">
        <v>3</v>
      </c>
      <c r="BA474" s="4">
        <v>4</v>
      </c>
      <c r="BB474" s="4">
        <v>4</v>
      </c>
      <c r="BC474" s="4">
        <v>4</v>
      </c>
      <c r="BD474" s="4">
        <v>3</v>
      </c>
      <c r="BE474" s="4">
        <v>3</v>
      </c>
      <c r="BF474" s="4">
        <v>4</v>
      </c>
      <c r="BG474" s="4">
        <v>4</v>
      </c>
      <c r="BH474" s="4">
        <v>4</v>
      </c>
      <c r="BI474" s="4">
        <v>4</v>
      </c>
      <c r="BJ474" s="4">
        <v>2</v>
      </c>
      <c r="BK474" s="4">
        <v>5</v>
      </c>
      <c r="BL474" s="4">
        <v>4</v>
      </c>
      <c r="BM474" s="4">
        <v>4</v>
      </c>
      <c r="BN474" s="4">
        <v>4</v>
      </c>
      <c r="BO474" s="4">
        <v>4</v>
      </c>
      <c r="BP474" s="4">
        <v>3</v>
      </c>
      <c r="BQ474" s="4">
        <v>4</v>
      </c>
      <c r="BR474" s="4">
        <v>3</v>
      </c>
      <c r="BS474" s="4">
        <v>3</v>
      </c>
      <c r="BT474" s="4">
        <v>3</v>
      </c>
      <c r="BU474" s="4">
        <v>4</v>
      </c>
      <c r="BV474" s="4">
        <v>4</v>
      </c>
      <c r="BW474" s="4">
        <v>5</v>
      </c>
      <c r="BX474" s="4">
        <v>2</v>
      </c>
      <c r="BY474" s="4">
        <v>4</v>
      </c>
      <c r="BZ474" s="4">
        <v>1</v>
      </c>
      <c r="CA474" s="4">
        <v>5</v>
      </c>
      <c r="CB474" s="4">
        <v>5</v>
      </c>
    </row>
    <row r="475" spans="1:80" ht="14" x14ac:dyDescent="0.15">
      <c r="A475" s="20" t="str">
        <f t="shared" si="7"/>
        <v>KundenorientierungSA[SQ003]</v>
      </c>
      <c r="B475" s="4" t="s">
        <v>1124</v>
      </c>
      <c r="C475" s="4">
        <v>3</v>
      </c>
      <c r="D475" s="4">
        <v>4</v>
      </c>
      <c r="E475" s="4">
        <v>3</v>
      </c>
      <c r="F475" s="4">
        <v>5</v>
      </c>
      <c r="G475" s="4">
        <v>3</v>
      </c>
      <c r="H475" s="4">
        <v>5</v>
      </c>
      <c r="I475" s="4">
        <v>4</v>
      </c>
      <c r="J475" s="4">
        <v>5</v>
      </c>
      <c r="K475" s="4">
        <v>4</v>
      </c>
      <c r="L475" s="4">
        <v>2</v>
      </c>
      <c r="M475" s="4">
        <v>4</v>
      </c>
      <c r="N475" s="4">
        <v>5</v>
      </c>
      <c r="O475" s="4">
        <v>4</v>
      </c>
      <c r="P475" s="4">
        <v>4</v>
      </c>
      <c r="Q475" s="4">
        <v>4</v>
      </c>
      <c r="R475" s="4">
        <v>5</v>
      </c>
      <c r="S475" s="4">
        <v>4</v>
      </c>
      <c r="T475" s="4">
        <v>5</v>
      </c>
      <c r="U475" s="4">
        <v>3</v>
      </c>
      <c r="V475" s="4">
        <v>5</v>
      </c>
      <c r="W475" s="4">
        <v>3</v>
      </c>
      <c r="X475" s="4">
        <v>5</v>
      </c>
      <c r="Y475" s="4">
        <v>4</v>
      </c>
      <c r="Z475" s="4">
        <v>1</v>
      </c>
      <c r="AA475" s="4">
        <v>4</v>
      </c>
      <c r="AB475" s="4">
        <v>4</v>
      </c>
      <c r="AC475" s="4">
        <v>3</v>
      </c>
      <c r="AD475" s="4">
        <v>4</v>
      </c>
      <c r="AE475" s="4">
        <v>3</v>
      </c>
      <c r="AF475" s="4">
        <v>5</v>
      </c>
      <c r="AG475" s="4">
        <v>5</v>
      </c>
      <c r="AH475" s="4">
        <v>4</v>
      </c>
      <c r="AI475" s="4">
        <v>4</v>
      </c>
      <c r="AJ475" s="4">
        <v>5</v>
      </c>
      <c r="AK475" s="4">
        <v>4</v>
      </c>
      <c r="AL475" s="4">
        <v>5</v>
      </c>
      <c r="AM475" s="4">
        <v>2</v>
      </c>
      <c r="AN475" s="4">
        <v>4</v>
      </c>
      <c r="AO475" s="4">
        <v>4</v>
      </c>
      <c r="AP475" s="4">
        <v>4</v>
      </c>
      <c r="AQ475" s="4">
        <v>5</v>
      </c>
      <c r="AR475" s="4">
        <v>5</v>
      </c>
      <c r="AS475" s="4">
        <v>3</v>
      </c>
      <c r="AT475" s="4">
        <v>2</v>
      </c>
      <c r="AU475" s="4">
        <v>1</v>
      </c>
      <c r="AV475" s="4">
        <v>4</v>
      </c>
      <c r="AW475" s="4">
        <v>4</v>
      </c>
      <c r="AX475" s="4">
        <v>4</v>
      </c>
      <c r="AY475" s="4">
        <v>5</v>
      </c>
      <c r="AZ475" s="4">
        <v>3</v>
      </c>
      <c r="BA475" s="4">
        <v>4</v>
      </c>
      <c r="BB475" s="4">
        <v>4</v>
      </c>
      <c r="BC475" s="4">
        <v>4</v>
      </c>
      <c r="BD475" s="4">
        <v>3</v>
      </c>
      <c r="BE475" s="4">
        <v>3</v>
      </c>
      <c r="BF475" s="4">
        <v>5</v>
      </c>
      <c r="BG475" s="4">
        <v>5</v>
      </c>
      <c r="BH475" s="4">
        <v>4</v>
      </c>
      <c r="BI475" s="4">
        <v>5</v>
      </c>
      <c r="BJ475" s="4">
        <v>3</v>
      </c>
      <c r="BK475" s="4">
        <v>5</v>
      </c>
      <c r="BL475" s="4">
        <v>5</v>
      </c>
      <c r="BM475" s="4">
        <v>3</v>
      </c>
      <c r="BN475" s="4">
        <v>4</v>
      </c>
      <c r="BO475" s="4">
        <v>5</v>
      </c>
      <c r="BP475" s="4">
        <v>4</v>
      </c>
      <c r="BQ475" s="4">
        <v>3</v>
      </c>
      <c r="BR475" s="4">
        <v>3</v>
      </c>
      <c r="BS475" s="4">
        <v>4</v>
      </c>
      <c r="BT475" s="4">
        <v>4</v>
      </c>
      <c r="BU475" s="4">
        <v>5</v>
      </c>
      <c r="BV475" s="4">
        <v>4</v>
      </c>
      <c r="BW475" s="4">
        <v>5</v>
      </c>
      <c r="BX475" s="4">
        <v>2</v>
      </c>
      <c r="BY475" s="4">
        <v>4</v>
      </c>
      <c r="BZ475" s="4">
        <v>3</v>
      </c>
      <c r="CA475" s="4">
        <v>5</v>
      </c>
      <c r="CB475" s="4">
        <v>5</v>
      </c>
    </row>
    <row r="476" spans="1:80" ht="14" x14ac:dyDescent="0.15">
      <c r="A476" s="20" t="str">
        <f t="shared" si="7"/>
        <v>KundenorientierungSA[SQ004]</v>
      </c>
      <c r="B476" s="4" t="s">
        <v>1125</v>
      </c>
      <c r="C476" s="4">
        <v>3</v>
      </c>
      <c r="D476" s="4">
        <v>4</v>
      </c>
      <c r="E476" s="4">
        <v>2</v>
      </c>
      <c r="F476" s="4">
        <v>3</v>
      </c>
      <c r="G476" s="4">
        <v>3</v>
      </c>
      <c r="H476" s="4">
        <v>5</v>
      </c>
      <c r="I476" s="4">
        <v>4</v>
      </c>
      <c r="J476" s="4">
        <v>5</v>
      </c>
      <c r="K476" s="4">
        <v>3</v>
      </c>
      <c r="L476" s="4">
        <v>1</v>
      </c>
      <c r="M476" s="4">
        <v>4</v>
      </c>
      <c r="N476" s="4">
        <v>5</v>
      </c>
      <c r="O476" s="4">
        <v>4</v>
      </c>
      <c r="P476" s="4">
        <v>5</v>
      </c>
      <c r="Q476" s="4">
        <v>4</v>
      </c>
      <c r="R476" s="4">
        <v>5</v>
      </c>
      <c r="S476" s="4">
        <v>5</v>
      </c>
      <c r="T476" s="4">
        <v>4</v>
      </c>
      <c r="U476" s="4">
        <v>2</v>
      </c>
      <c r="V476" s="4">
        <v>4</v>
      </c>
      <c r="W476" s="4">
        <v>2</v>
      </c>
      <c r="X476" s="4">
        <v>4</v>
      </c>
      <c r="Y476" s="4">
        <v>4</v>
      </c>
      <c r="Z476" s="4">
        <v>2</v>
      </c>
      <c r="AA476" s="4">
        <v>4</v>
      </c>
      <c r="AB476" s="4">
        <v>4</v>
      </c>
      <c r="AC476" s="4">
        <v>4</v>
      </c>
      <c r="AD476" s="4">
        <v>3</v>
      </c>
      <c r="AE476" s="4">
        <v>3</v>
      </c>
      <c r="AF476" s="4">
        <v>4</v>
      </c>
      <c r="AG476" s="4">
        <v>5</v>
      </c>
      <c r="AH476" s="4">
        <v>3</v>
      </c>
      <c r="AI476" s="4">
        <v>4</v>
      </c>
      <c r="AJ476" s="4">
        <v>4</v>
      </c>
      <c r="AK476" s="4">
        <v>4</v>
      </c>
      <c r="AL476" s="4">
        <v>4</v>
      </c>
      <c r="AM476" s="4">
        <v>2</v>
      </c>
      <c r="AN476" s="4">
        <v>3</v>
      </c>
      <c r="AO476" s="4">
        <v>5</v>
      </c>
      <c r="AP476" s="4">
        <v>3</v>
      </c>
      <c r="AQ476" s="4">
        <v>5</v>
      </c>
      <c r="AR476" s="4">
        <v>5</v>
      </c>
      <c r="AS476" s="4">
        <v>3</v>
      </c>
      <c r="AT476" s="4">
        <v>1</v>
      </c>
      <c r="AU476" s="4">
        <v>1</v>
      </c>
      <c r="AV476" s="4">
        <v>4</v>
      </c>
      <c r="AW476" s="4">
        <v>4</v>
      </c>
      <c r="AX476" s="4">
        <v>4</v>
      </c>
      <c r="AY476" s="4">
        <v>5</v>
      </c>
      <c r="AZ476" s="4">
        <v>2</v>
      </c>
      <c r="BA476" s="4">
        <v>3</v>
      </c>
      <c r="BB476" s="4">
        <v>4</v>
      </c>
      <c r="BC476" s="4">
        <v>4</v>
      </c>
      <c r="BD476" s="4">
        <v>2</v>
      </c>
      <c r="BE476" s="4">
        <v>3</v>
      </c>
      <c r="BF476" s="4">
        <v>5</v>
      </c>
      <c r="BG476" s="4">
        <v>5</v>
      </c>
      <c r="BH476" s="4">
        <v>4</v>
      </c>
      <c r="BI476" s="4">
        <v>4</v>
      </c>
      <c r="BJ476" s="4">
        <v>3</v>
      </c>
      <c r="BK476" s="4">
        <v>5</v>
      </c>
      <c r="BL476" s="4">
        <v>4</v>
      </c>
      <c r="BM476" s="4">
        <v>4</v>
      </c>
      <c r="BN476" s="4">
        <v>4</v>
      </c>
      <c r="BO476" s="4">
        <v>4</v>
      </c>
      <c r="BP476" s="4">
        <v>4</v>
      </c>
      <c r="BQ476" s="4">
        <v>3</v>
      </c>
      <c r="BR476" s="4">
        <v>3</v>
      </c>
      <c r="BS476" s="4">
        <v>3</v>
      </c>
      <c r="BT476" s="4">
        <v>4</v>
      </c>
      <c r="BU476" s="4">
        <v>4</v>
      </c>
      <c r="BV476" s="4">
        <v>4</v>
      </c>
      <c r="BW476" s="4">
        <v>5</v>
      </c>
      <c r="BX476" s="4">
        <v>2</v>
      </c>
      <c r="BY476" s="4">
        <v>5</v>
      </c>
      <c r="BZ476" s="4">
        <v>3</v>
      </c>
      <c r="CA476" s="4">
        <v>5</v>
      </c>
      <c r="CB476" s="4">
        <v>5</v>
      </c>
    </row>
    <row r="477" spans="1:80" ht="14" x14ac:dyDescent="0.15">
      <c r="A477" s="20" t="str">
        <f t="shared" si="7"/>
        <v>KundenorientierungSA[SQ005]</v>
      </c>
      <c r="B477" s="4" t="s">
        <v>1126</v>
      </c>
      <c r="C477" s="4">
        <v>3</v>
      </c>
      <c r="D477" s="4">
        <v>4</v>
      </c>
      <c r="E477" s="4">
        <v>3</v>
      </c>
      <c r="F477" s="4">
        <v>5</v>
      </c>
      <c r="G477" s="4">
        <v>3</v>
      </c>
      <c r="H477" s="4">
        <v>5</v>
      </c>
      <c r="I477" s="4">
        <v>4</v>
      </c>
      <c r="J477" s="4">
        <v>5</v>
      </c>
      <c r="K477" s="4">
        <v>4</v>
      </c>
      <c r="L477" s="4">
        <v>1</v>
      </c>
      <c r="M477" s="4">
        <v>4</v>
      </c>
      <c r="N477" s="4">
        <v>5</v>
      </c>
      <c r="O477" s="4">
        <v>4</v>
      </c>
      <c r="P477" s="4">
        <v>4</v>
      </c>
      <c r="Q477" s="4">
        <v>5</v>
      </c>
      <c r="R477" s="4">
        <v>5</v>
      </c>
      <c r="S477" s="4">
        <v>4</v>
      </c>
      <c r="T477" s="4">
        <v>4</v>
      </c>
      <c r="U477" s="4">
        <v>3</v>
      </c>
      <c r="V477" s="4">
        <v>4</v>
      </c>
      <c r="W477" s="4">
        <v>2</v>
      </c>
      <c r="X477" s="4">
        <v>5</v>
      </c>
      <c r="Y477" s="4">
        <v>4</v>
      </c>
      <c r="Z477" s="4">
        <v>2</v>
      </c>
      <c r="AA477" s="4">
        <v>4</v>
      </c>
      <c r="AB477" s="4">
        <v>4</v>
      </c>
      <c r="AC477" s="4">
        <v>3</v>
      </c>
      <c r="AD477" s="4">
        <v>5</v>
      </c>
      <c r="AE477" s="4">
        <v>3</v>
      </c>
      <c r="AF477" s="4">
        <v>4</v>
      </c>
      <c r="AG477" s="4">
        <v>5</v>
      </c>
      <c r="AH477" s="4">
        <v>4</v>
      </c>
      <c r="AI477" s="4">
        <v>4</v>
      </c>
      <c r="AJ477" s="4">
        <v>5</v>
      </c>
      <c r="AK477" s="4">
        <v>4</v>
      </c>
      <c r="AL477" s="4">
        <v>5</v>
      </c>
      <c r="AM477" s="4">
        <v>2</v>
      </c>
      <c r="AN477" s="4">
        <v>4</v>
      </c>
      <c r="AO477" s="4">
        <v>5</v>
      </c>
      <c r="AP477" s="4">
        <v>4</v>
      </c>
      <c r="AQ477" s="4">
        <v>5</v>
      </c>
      <c r="AR477" s="4">
        <v>5</v>
      </c>
      <c r="AS477" s="4">
        <v>3</v>
      </c>
      <c r="AT477" s="4">
        <v>2</v>
      </c>
      <c r="AU477" s="4">
        <v>2</v>
      </c>
      <c r="AV477" s="4">
        <v>4</v>
      </c>
      <c r="AW477" s="4">
        <v>4</v>
      </c>
      <c r="AX477" s="4">
        <v>4</v>
      </c>
      <c r="AY477" s="4">
        <v>5</v>
      </c>
      <c r="AZ477" s="4">
        <v>4</v>
      </c>
      <c r="BA477" s="4">
        <v>3</v>
      </c>
      <c r="BB477" s="4">
        <v>4</v>
      </c>
      <c r="BC477" s="4">
        <v>4</v>
      </c>
      <c r="BD477" s="4">
        <v>3</v>
      </c>
      <c r="BE477" s="4">
        <v>3</v>
      </c>
      <c r="BF477" s="4">
        <v>4</v>
      </c>
      <c r="BG477" s="4">
        <v>5</v>
      </c>
      <c r="BH477" s="4">
        <v>4</v>
      </c>
      <c r="BI477" s="4">
        <v>4</v>
      </c>
      <c r="BJ477" s="4">
        <v>4</v>
      </c>
      <c r="BK477" s="4">
        <v>5</v>
      </c>
      <c r="BL477" s="4">
        <v>5</v>
      </c>
      <c r="BM477" s="4">
        <v>3</v>
      </c>
      <c r="BN477" s="4">
        <v>4</v>
      </c>
      <c r="BO477" s="4">
        <v>5</v>
      </c>
      <c r="BP477" s="4">
        <v>4</v>
      </c>
      <c r="BQ477" s="4">
        <v>4</v>
      </c>
      <c r="BR477" s="4">
        <v>4</v>
      </c>
      <c r="BS477" s="4">
        <v>3</v>
      </c>
      <c r="BT477" s="4">
        <v>4</v>
      </c>
      <c r="BU477" s="4">
        <v>4</v>
      </c>
      <c r="BV477" s="4">
        <v>4</v>
      </c>
      <c r="BW477" s="4">
        <v>5</v>
      </c>
      <c r="BX477" s="4">
        <v>2</v>
      </c>
      <c r="BY477" s="4">
        <v>4</v>
      </c>
      <c r="BZ477" s="4">
        <v>4</v>
      </c>
      <c r="CA477" s="4">
        <v>5</v>
      </c>
      <c r="CB477" s="4">
        <v>5</v>
      </c>
    </row>
    <row r="478" spans="1:80" ht="14" x14ac:dyDescent="0.15">
      <c r="A478" s="20" t="str">
        <f t="shared" si="7"/>
        <v>KundenorientierungSA[SQ006]</v>
      </c>
      <c r="B478" s="4" t="s">
        <v>1127</v>
      </c>
      <c r="C478" s="4">
        <v>3</v>
      </c>
      <c r="D478" s="4">
        <v>4</v>
      </c>
      <c r="E478" s="4">
        <v>3</v>
      </c>
      <c r="F478" s="4">
        <v>5</v>
      </c>
      <c r="G478" s="4">
        <v>3</v>
      </c>
      <c r="H478" s="4">
        <v>5</v>
      </c>
      <c r="I478" s="4">
        <v>4</v>
      </c>
      <c r="J478" s="4">
        <v>5</v>
      </c>
      <c r="K478" s="4">
        <v>3</v>
      </c>
      <c r="L478" s="4">
        <v>3</v>
      </c>
      <c r="M478" s="4">
        <v>4</v>
      </c>
      <c r="N478" s="4">
        <v>4</v>
      </c>
      <c r="O478" s="4">
        <v>4</v>
      </c>
      <c r="P478" s="4">
        <v>5</v>
      </c>
      <c r="Q478" s="4">
        <v>5</v>
      </c>
      <c r="R478" s="4">
        <v>5</v>
      </c>
      <c r="S478" s="4">
        <v>3</v>
      </c>
      <c r="T478" s="4">
        <v>4</v>
      </c>
      <c r="U478" s="4">
        <v>3</v>
      </c>
      <c r="V478" s="4">
        <v>4</v>
      </c>
      <c r="W478" s="4">
        <v>2</v>
      </c>
      <c r="X478" s="4">
        <v>4</v>
      </c>
      <c r="Y478" s="4">
        <v>4</v>
      </c>
      <c r="Z478" s="4">
        <v>2</v>
      </c>
      <c r="AA478" s="4">
        <v>4</v>
      </c>
      <c r="AB478" s="4">
        <v>4</v>
      </c>
      <c r="AC478" s="4">
        <v>4</v>
      </c>
      <c r="AD478" s="4">
        <v>4</v>
      </c>
      <c r="AE478" s="4">
        <v>4</v>
      </c>
      <c r="AF478" s="4">
        <v>4</v>
      </c>
      <c r="AG478" s="4">
        <v>5</v>
      </c>
      <c r="AH478" s="4">
        <v>4</v>
      </c>
      <c r="AI478" s="4">
        <v>4</v>
      </c>
      <c r="AJ478" s="4">
        <v>5</v>
      </c>
      <c r="AK478" s="4">
        <v>3</v>
      </c>
      <c r="AL478" s="4">
        <v>5</v>
      </c>
      <c r="AM478" s="4">
        <v>1</v>
      </c>
      <c r="AN478" s="4">
        <v>4</v>
      </c>
      <c r="AO478" s="4">
        <v>5</v>
      </c>
      <c r="AP478" s="4">
        <v>3</v>
      </c>
      <c r="AQ478" s="4">
        <v>5</v>
      </c>
      <c r="AR478" s="4">
        <v>5</v>
      </c>
      <c r="AS478" s="4">
        <v>3</v>
      </c>
      <c r="AT478" s="4">
        <v>1</v>
      </c>
      <c r="AU478" s="4">
        <v>2</v>
      </c>
      <c r="AV478" s="4">
        <v>4</v>
      </c>
      <c r="AW478" s="4">
        <v>5</v>
      </c>
      <c r="AX478" s="4">
        <v>4</v>
      </c>
      <c r="AY478" s="4">
        <v>5</v>
      </c>
      <c r="AZ478" s="4">
        <v>3</v>
      </c>
      <c r="BA478" s="4">
        <v>4</v>
      </c>
      <c r="BB478" s="4">
        <v>4</v>
      </c>
      <c r="BC478" s="4">
        <v>4</v>
      </c>
      <c r="BD478" s="4">
        <v>2</v>
      </c>
      <c r="BE478" s="4">
        <v>3</v>
      </c>
      <c r="BF478" s="4">
        <v>4</v>
      </c>
      <c r="BG478" s="4">
        <v>5</v>
      </c>
      <c r="BH478" s="4">
        <v>4</v>
      </c>
      <c r="BI478" s="4">
        <v>3</v>
      </c>
      <c r="BJ478" s="4">
        <v>3</v>
      </c>
      <c r="BK478" s="4">
        <v>5</v>
      </c>
      <c r="BL478" s="4">
        <v>5</v>
      </c>
      <c r="BM478" s="4">
        <v>3</v>
      </c>
      <c r="BN478" s="4">
        <v>4</v>
      </c>
      <c r="BO478" s="4">
        <v>4</v>
      </c>
      <c r="BP478" s="4">
        <v>4</v>
      </c>
      <c r="BQ478" s="4">
        <v>4</v>
      </c>
      <c r="BR478" s="4">
        <v>3</v>
      </c>
      <c r="BS478" s="4">
        <v>3</v>
      </c>
      <c r="BT478" s="4">
        <v>4</v>
      </c>
      <c r="BU478" s="4">
        <v>4</v>
      </c>
      <c r="BV478" s="4">
        <v>4</v>
      </c>
      <c r="BW478" s="4">
        <v>5</v>
      </c>
      <c r="BX478" s="4">
        <v>2</v>
      </c>
      <c r="BY478" s="4">
        <v>5</v>
      </c>
      <c r="BZ478" s="4">
        <v>4</v>
      </c>
      <c r="CA478" s="4">
        <v>5</v>
      </c>
      <c r="CB478" s="4">
        <v>5</v>
      </c>
    </row>
    <row r="479" spans="1:80" ht="14" x14ac:dyDescent="0.15">
      <c r="A479" s="20" t="str">
        <f t="shared" si="7"/>
        <v>KompetenzSA[SQ001]</v>
      </c>
      <c r="B479" s="4" t="s">
        <v>1128</v>
      </c>
      <c r="C479" s="4">
        <v>3</v>
      </c>
      <c r="D479" s="4">
        <v>4</v>
      </c>
      <c r="E479" s="4">
        <v>4</v>
      </c>
      <c r="F479" s="4">
        <v>4</v>
      </c>
      <c r="G479" s="4">
        <v>3</v>
      </c>
      <c r="H479" s="4">
        <v>4</v>
      </c>
      <c r="I479" s="4">
        <v>4</v>
      </c>
      <c r="J479" s="4">
        <v>5</v>
      </c>
      <c r="K479" s="4">
        <v>4</v>
      </c>
      <c r="L479" s="4">
        <v>5</v>
      </c>
      <c r="M479" s="4">
        <v>4</v>
      </c>
      <c r="N479" s="4">
        <v>5</v>
      </c>
      <c r="O479" s="4">
        <v>3</v>
      </c>
      <c r="P479" s="4">
        <v>4</v>
      </c>
      <c r="Q479" s="4">
        <v>4</v>
      </c>
      <c r="R479" s="4">
        <v>5</v>
      </c>
      <c r="S479" s="4">
        <v>5</v>
      </c>
      <c r="T479" s="4">
        <v>5</v>
      </c>
      <c r="U479" s="4">
        <v>5</v>
      </c>
      <c r="V479" s="4">
        <v>4</v>
      </c>
      <c r="W479" s="4">
        <v>2</v>
      </c>
      <c r="X479" s="4">
        <v>4</v>
      </c>
      <c r="Y479" s="4">
        <v>4</v>
      </c>
      <c r="Z479" s="4">
        <v>1</v>
      </c>
      <c r="AA479" s="4">
        <v>4</v>
      </c>
      <c r="AB479" s="4">
        <v>5</v>
      </c>
      <c r="AC479" s="4">
        <v>4</v>
      </c>
      <c r="AD479" s="4">
        <v>5</v>
      </c>
      <c r="AE479" s="4">
        <v>3</v>
      </c>
      <c r="AF479" s="4">
        <v>5</v>
      </c>
      <c r="AG479" s="4">
        <v>5</v>
      </c>
      <c r="AH479" s="4">
        <v>3</v>
      </c>
      <c r="AI479" s="4">
        <v>3</v>
      </c>
      <c r="AJ479" s="4">
        <v>5</v>
      </c>
      <c r="AK479" s="4">
        <v>4</v>
      </c>
      <c r="AL479" s="4">
        <v>4</v>
      </c>
      <c r="AM479" s="4">
        <v>1</v>
      </c>
      <c r="AN479" s="4">
        <v>3</v>
      </c>
      <c r="AO479" s="4">
        <v>5</v>
      </c>
      <c r="AP479" s="4">
        <v>5</v>
      </c>
      <c r="AQ479" s="4">
        <v>5</v>
      </c>
      <c r="AR479" s="4">
        <v>4</v>
      </c>
      <c r="AS479" s="4">
        <v>4</v>
      </c>
      <c r="AT479" s="4">
        <v>3</v>
      </c>
      <c r="AU479" s="4">
        <v>1</v>
      </c>
      <c r="AV479" s="4">
        <v>5</v>
      </c>
      <c r="AW479" s="4">
        <v>5</v>
      </c>
      <c r="AX479" s="4">
        <v>4</v>
      </c>
      <c r="AY479" s="4">
        <v>5</v>
      </c>
      <c r="AZ479" s="4">
        <v>4</v>
      </c>
      <c r="BA479" s="4">
        <v>4</v>
      </c>
      <c r="BB479" s="4">
        <v>4</v>
      </c>
      <c r="BC479" s="4">
        <v>4</v>
      </c>
      <c r="BD479" s="4">
        <v>1</v>
      </c>
      <c r="BE479" s="4">
        <v>3</v>
      </c>
      <c r="BF479" s="4">
        <v>5</v>
      </c>
      <c r="BG479" s="4">
        <v>5</v>
      </c>
      <c r="BH479" s="4">
        <v>5</v>
      </c>
      <c r="BI479" s="4">
        <v>5</v>
      </c>
      <c r="BJ479" s="4">
        <v>4</v>
      </c>
      <c r="BK479" s="4">
        <v>5</v>
      </c>
      <c r="BL479" s="4">
        <v>3</v>
      </c>
      <c r="BM479" s="4">
        <v>4</v>
      </c>
      <c r="BN479" s="4">
        <v>4</v>
      </c>
      <c r="BO479" s="4">
        <v>4</v>
      </c>
      <c r="BP479" s="4">
        <v>4</v>
      </c>
      <c r="BQ479" s="4">
        <v>4</v>
      </c>
      <c r="BR479" s="4">
        <v>2</v>
      </c>
      <c r="BS479" s="4">
        <v>4</v>
      </c>
      <c r="BT479" s="4">
        <v>4</v>
      </c>
      <c r="BU479" s="4">
        <v>4</v>
      </c>
      <c r="BV479" s="4">
        <v>4</v>
      </c>
      <c r="BW479" s="4">
        <v>3</v>
      </c>
      <c r="BX479" s="4">
        <v>3</v>
      </c>
      <c r="BY479" s="4">
        <v>4</v>
      </c>
      <c r="BZ479" s="4">
        <v>1</v>
      </c>
      <c r="CA479" s="4">
        <v>4</v>
      </c>
      <c r="CB479" s="4">
        <v>5</v>
      </c>
    </row>
    <row r="480" spans="1:80" ht="14" x14ac:dyDescent="0.15">
      <c r="A480" s="20" t="str">
        <f t="shared" si="7"/>
        <v>KompetenzSA[SQ002]</v>
      </c>
      <c r="B480" s="4" t="s">
        <v>1129</v>
      </c>
      <c r="C480" s="4">
        <v>3</v>
      </c>
      <c r="D480" s="4">
        <v>4</v>
      </c>
      <c r="E480" s="4">
        <v>4</v>
      </c>
      <c r="F480" s="4">
        <v>5</v>
      </c>
      <c r="G480" s="4">
        <v>3</v>
      </c>
      <c r="H480" s="4">
        <v>3</v>
      </c>
      <c r="I480" s="4">
        <v>4</v>
      </c>
      <c r="J480" s="4">
        <v>5</v>
      </c>
      <c r="K480" s="4">
        <v>4</v>
      </c>
      <c r="L480" s="4">
        <v>5</v>
      </c>
      <c r="M480" s="4">
        <v>2</v>
      </c>
      <c r="N480" s="4">
        <v>5</v>
      </c>
      <c r="O480" s="4">
        <v>4</v>
      </c>
      <c r="P480" s="4">
        <v>3</v>
      </c>
      <c r="Q480" s="4">
        <v>4</v>
      </c>
      <c r="R480" s="4">
        <v>5</v>
      </c>
      <c r="S480" s="4">
        <v>5</v>
      </c>
      <c r="T480" s="4">
        <v>4</v>
      </c>
      <c r="U480" s="4">
        <v>5</v>
      </c>
      <c r="V480" s="4">
        <v>4</v>
      </c>
      <c r="W480" s="4">
        <v>3</v>
      </c>
      <c r="X480" s="4">
        <v>2</v>
      </c>
      <c r="Y480" s="4">
        <v>4</v>
      </c>
      <c r="Z480" s="4">
        <v>1</v>
      </c>
      <c r="AA480" s="4">
        <v>5</v>
      </c>
      <c r="AB480" s="4">
        <v>4</v>
      </c>
      <c r="AC480" s="4">
        <v>4</v>
      </c>
      <c r="AD480" s="4">
        <v>4</v>
      </c>
      <c r="AE480" s="4">
        <v>3</v>
      </c>
      <c r="AF480" s="4">
        <v>5</v>
      </c>
      <c r="AG480" s="4">
        <v>5</v>
      </c>
      <c r="AH480" s="4">
        <v>4</v>
      </c>
      <c r="AI480" s="4">
        <v>4</v>
      </c>
      <c r="AJ480" s="4">
        <v>5</v>
      </c>
      <c r="AK480" s="4">
        <v>4</v>
      </c>
      <c r="AL480" s="4">
        <v>4</v>
      </c>
      <c r="AM480" s="4">
        <v>1</v>
      </c>
      <c r="AN480" s="4">
        <v>4</v>
      </c>
      <c r="AO480" s="4">
        <v>5</v>
      </c>
      <c r="AP480" s="4">
        <v>5</v>
      </c>
      <c r="AQ480" s="4">
        <v>5</v>
      </c>
      <c r="AR480" s="4">
        <v>5</v>
      </c>
      <c r="AS480" s="4">
        <v>3</v>
      </c>
      <c r="AT480" s="4">
        <v>3</v>
      </c>
      <c r="AU480" s="4">
        <v>1</v>
      </c>
      <c r="AV480" s="4">
        <v>5</v>
      </c>
      <c r="AW480" s="4">
        <v>5</v>
      </c>
      <c r="AX480" s="4">
        <v>4</v>
      </c>
      <c r="AY480" s="4">
        <v>5</v>
      </c>
      <c r="AZ480" s="4">
        <v>4</v>
      </c>
      <c r="BA480" s="4">
        <v>4</v>
      </c>
      <c r="BB480" s="4">
        <v>4</v>
      </c>
      <c r="BC480" s="4">
        <v>4</v>
      </c>
      <c r="BD480" s="4">
        <v>4</v>
      </c>
      <c r="BE480" s="4">
        <v>4</v>
      </c>
      <c r="BF480" s="4">
        <v>4</v>
      </c>
      <c r="BG480" s="4">
        <v>4</v>
      </c>
      <c r="BH480" s="4">
        <v>4</v>
      </c>
      <c r="BI480" s="4">
        <v>5</v>
      </c>
      <c r="BJ480" s="4">
        <v>3</v>
      </c>
      <c r="BK480" s="4">
        <v>5</v>
      </c>
      <c r="BL480" s="4">
        <v>2</v>
      </c>
      <c r="BM480" s="4">
        <v>4</v>
      </c>
      <c r="BN480" s="4">
        <v>4</v>
      </c>
      <c r="BO480" s="4">
        <v>5</v>
      </c>
      <c r="BP480" s="4">
        <v>2</v>
      </c>
      <c r="BQ480" s="4">
        <v>4</v>
      </c>
      <c r="BR480" s="4">
        <v>2</v>
      </c>
      <c r="BS480" s="4">
        <v>3</v>
      </c>
      <c r="BT480" s="4">
        <v>5</v>
      </c>
      <c r="BU480" s="4">
        <v>4</v>
      </c>
      <c r="BV480" s="4">
        <v>4</v>
      </c>
      <c r="BW480" s="4">
        <v>3</v>
      </c>
      <c r="BX480" s="4">
        <v>4</v>
      </c>
      <c r="BY480" s="4">
        <v>4</v>
      </c>
      <c r="BZ480" s="4">
        <v>3</v>
      </c>
      <c r="CA480" s="4">
        <v>4</v>
      </c>
      <c r="CB480" s="4">
        <v>5</v>
      </c>
    </row>
    <row r="481" spans="1:80" ht="14" x14ac:dyDescent="0.15">
      <c r="A481" s="20" t="str">
        <f t="shared" si="7"/>
        <v>KompetenzSA[SQ003]</v>
      </c>
      <c r="B481" s="4" t="s">
        <v>1130</v>
      </c>
      <c r="C481" s="4">
        <v>3</v>
      </c>
      <c r="D481" s="4">
        <v>4</v>
      </c>
      <c r="E481" s="4">
        <v>2</v>
      </c>
      <c r="F481" s="4">
        <v>2</v>
      </c>
      <c r="G481" s="4">
        <v>3</v>
      </c>
      <c r="H481" s="4">
        <v>2</v>
      </c>
      <c r="I481" s="4">
        <v>2</v>
      </c>
      <c r="J481" s="4">
        <v>1</v>
      </c>
      <c r="K481" s="4">
        <v>4</v>
      </c>
      <c r="L481" s="4">
        <v>1</v>
      </c>
      <c r="M481" s="4">
        <v>3</v>
      </c>
      <c r="N481" s="4">
        <v>1</v>
      </c>
      <c r="O481" s="4">
        <v>2</v>
      </c>
      <c r="P481" s="4">
        <v>1</v>
      </c>
      <c r="Q481" s="4">
        <v>2</v>
      </c>
      <c r="R481" s="4">
        <v>2</v>
      </c>
      <c r="S481" s="4">
        <v>2</v>
      </c>
      <c r="T481" s="4">
        <v>2</v>
      </c>
      <c r="U481" s="4">
        <v>2</v>
      </c>
      <c r="V481" s="4">
        <v>2</v>
      </c>
      <c r="W481" s="4">
        <v>3</v>
      </c>
      <c r="X481" s="4">
        <v>3</v>
      </c>
      <c r="Y481" s="4">
        <v>4</v>
      </c>
      <c r="Z481" s="4">
        <v>1</v>
      </c>
      <c r="AA481" s="4">
        <v>4</v>
      </c>
      <c r="AB481" s="4">
        <v>2</v>
      </c>
      <c r="AC481" s="4">
        <v>2</v>
      </c>
      <c r="AD481" s="4">
        <v>1</v>
      </c>
      <c r="AE481" s="4">
        <v>3</v>
      </c>
      <c r="AF481" s="4">
        <v>1</v>
      </c>
      <c r="AG481" s="4">
        <v>1</v>
      </c>
      <c r="AH481" s="4">
        <v>3</v>
      </c>
      <c r="AI481" s="4">
        <v>2</v>
      </c>
      <c r="AJ481" s="4">
        <v>1</v>
      </c>
      <c r="AK481" s="4">
        <v>2</v>
      </c>
      <c r="AL481" s="4">
        <v>2</v>
      </c>
      <c r="AM481" s="4">
        <v>4</v>
      </c>
      <c r="AN481" s="4">
        <v>2</v>
      </c>
      <c r="AO481" s="4">
        <v>2</v>
      </c>
      <c r="AP481" s="4">
        <v>2</v>
      </c>
      <c r="AQ481" s="4">
        <v>5</v>
      </c>
      <c r="AR481" s="4">
        <v>2</v>
      </c>
      <c r="AS481" s="4">
        <v>2</v>
      </c>
      <c r="AT481" s="4">
        <v>1</v>
      </c>
      <c r="AU481" s="4">
        <v>4</v>
      </c>
      <c r="AV481" s="4">
        <v>2</v>
      </c>
      <c r="AW481" s="4">
        <v>2</v>
      </c>
      <c r="AX481" s="4">
        <v>2</v>
      </c>
      <c r="AY481" s="4">
        <v>1</v>
      </c>
      <c r="AZ481" s="4">
        <v>3</v>
      </c>
      <c r="BA481" s="4">
        <v>1</v>
      </c>
      <c r="BB481" s="4">
        <v>3</v>
      </c>
      <c r="BC481" s="4">
        <v>2</v>
      </c>
      <c r="BD481" s="4">
        <v>3</v>
      </c>
      <c r="BE481" s="4">
        <v>3</v>
      </c>
      <c r="BF481" s="4">
        <v>2</v>
      </c>
      <c r="BG481" s="4">
        <v>2</v>
      </c>
      <c r="BH481" s="4">
        <v>1</v>
      </c>
      <c r="BI481" s="4">
        <v>2</v>
      </c>
      <c r="BJ481" s="4">
        <v>2</v>
      </c>
      <c r="BK481" s="4">
        <v>4</v>
      </c>
      <c r="BL481" s="4">
        <v>4</v>
      </c>
      <c r="BM481" s="4">
        <v>1</v>
      </c>
      <c r="BN481" s="4">
        <v>4</v>
      </c>
      <c r="BO481" s="4">
        <v>2</v>
      </c>
      <c r="BP481" s="4">
        <v>4</v>
      </c>
      <c r="BQ481" s="4">
        <v>2</v>
      </c>
      <c r="BR481" s="4">
        <v>3</v>
      </c>
      <c r="BS481" s="4">
        <v>2</v>
      </c>
      <c r="BT481" s="4">
        <v>2</v>
      </c>
      <c r="BU481" s="4">
        <v>3</v>
      </c>
      <c r="BV481" s="4">
        <v>1</v>
      </c>
      <c r="BW481" s="4">
        <v>2</v>
      </c>
      <c r="BX481" s="4">
        <v>3</v>
      </c>
      <c r="BY481" s="4">
        <v>1</v>
      </c>
      <c r="BZ481" s="4">
        <v>5</v>
      </c>
      <c r="CA481" s="4">
        <v>2</v>
      </c>
      <c r="CB481" s="4">
        <v>2</v>
      </c>
    </row>
    <row r="482" spans="1:80" ht="14" x14ac:dyDescent="0.15">
      <c r="A482" s="20" t="str">
        <f t="shared" si="7"/>
        <v>KompetenzSA[SQ004]</v>
      </c>
      <c r="B482" s="4" t="s">
        <v>1131</v>
      </c>
      <c r="C482" s="4">
        <v>3</v>
      </c>
      <c r="D482" s="4">
        <v>4</v>
      </c>
      <c r="E482" s="4">
        <v>2</v>
      </c>
      <c r="F482" s="4">
        <v>3</v>
      </c>
      <c r="G482" s="4">
        <v>3</v>
      </c>
      <c r="H482" s="4">
        <v>2</v>
      </c>
      <c r="I482" s="4">
        <v>2</v>
      </c>
      <c r="J482" s="4">
        <v>1</v>
      </c>
      <c r="K482" s="4">
        <v>3</v>
      </c>
      <c r="L482" s="4">
        <v>1</v>
      </c>
      <c r="M482" s="4">
        <v>3</v>
      </c>
      <c r="N482" s="4">
        <v>1</v>
      </c>
      <c r="O482" s="4">
        <v>2</v>
      </c>
      <c r="P482" s="4">
        <v>2</v>
      </c>
      <c r="Q482" s="4">
        <v>1</v>
      </c>
      <c r="R482" s="4">
        <v>3</v>
      </c>
      <c r="S482" s="4">
        <v>1</v>
      </c>
      <c r="T482" s="4">
        <v>2</v>
      </c>
      <c r="U482" s="4">
        <v>2</v>
      </c>
      <c r="V482" s="4">
        <v>2</v>
      </c>
      <c r="W482" s="4">
        <v>3</v>
      </c>
      <c r="X482" s="4">
        <v>4</v>
      </c>
      <c r="Y482" s="4">
        <v>4</v>
      </c>
      <c r="Z482" s="4">
        <v>1</v>
      </c>
      <c r="AA482" s="4">
        <v>4</v>
      </c>
      <c r="AB482" s="4">
        <v>2</v>
      </c>
      <c r="AC482" s="4">
        <v>2</v>
      </c>
      <c r="AD482" s="4">
        <v>1</v>
      </c>
      <c r="AE482" s="4">
        <v>2</v>
      </c>
      <c r="AF482" s="4">
        <v>1</v>
      </c>
      <c r="AG482" s="4">
        <v>1</v>
      </c>
      <c r="AH482" s="4">
        <v>4</v>
      </c>
      <c r="AI482" s="4">
        <v>2</v>
      </c>
      <c r="AJ482" s="4">
        <v>1</v>
      </c>
      <c r="AK482" s="4">
        <v>2</v>
      </c>
      <c r="AL482" s="4">
        <v>3</v>
      </c>
      <c r="AM482" s="4">
        <v>4</v>
      </c>
      <c r="AN482" s="4">
        <v>2</v>
      </c>
      <c r="AO482" s="4">
        <v>1</v>
      </c>
      <c r="AP482" s="4">
        <v>2</v>
      </c>
      <c r="AQ482" s="4">
        <v>1</v>
      </c>
      <c r="AR482" s="4">
        <v>2</v>
      </c>
      <c r="AS482" s="4">
        <v>1</v>
      </c>
      <c r="AT482" s="4">
        <v>1</v>
      </c>
      <c r="AU482" s="4">
        <v>4</v>
      </c>
      <c r="AV482" s="4">
        <v>2</v>
      </c>
      <c r="AW482" s="4">
        <v>2</v>
      </c>
      <c r="AX482" s="4">
        <v>3</v>
      </c>
      <c r="AY482" s="4">
        <v>1</v>
      </c>
      <c r="AZ482" s="4">
        <v>2</v>
      </c>
      <c r="BA482" s="4">
        <v>1</v>
      </c>
      <c r="BB482" s="4">
        <v>2</v>
      </c>
      <c r="BC482" s="4">
        <v>1</v>
      </c>
      <c r="BD482" s="4">
        <v>3</v>
      </c>
      <c r="BE482" s="4">
        <v>3</v>
      </c>
      <c r="BF482" s="4">
        <v>1</v>
      </c>
      <c r="BG482" s="4">
        <v>2</v>
      </c>
      <c r="BH482" s="4">
        <v>1</v>
      </c>
      <c r="BI482" s="4">
        <v>2</v>
      </c>
      <c r="BJ482" s="4">
        <v>3</v>
      </c>
      <c r="BK482" s="4">
        <v>2</v>
      </c>
      <c r="BL482" s="4">
        <v>2</v>
      </c>
      <c r="BM482" s="4">
        <v>2</v>
      </c>
      <c r="BN482" s="4">
        <v>4</v>
      </c>
      <c r="BO482" s="4">
        <v>2</v>
      </c>
      <c r="BP482" s="4">
        <v>3</v>
      </c>
      <c r="BQ482" s="4">
        <v>2</v>
      </c>
      <c r="BR482" s="4">
        <v>3</v>
      </c>
      <c r="BS482" s="4">
        <v>2</v>
      </c>
      <c r="BT482" s="4">
        <v>2</v>
      </c>
      <c r="BU482" s="4">
        <v>4</v>
      </c>
      <c r="BV482" s="4">
        <v>2</v>
      </c>
      <c r="BW482" s="4">
        <v>1</v>
      </c>
      <c r="BX482" s="4">
        <v>3</v>
      </c>
      <c r="BY482" s="4">
        <v>1</v>
      </c>
      <c r="BZ482" s="4">
        <v>4</v>
      </c>
      <c r="CA482" s="4">
        <v>3</v>
      </c>
      <c r="CB482" s="4">
        <v>2</v>
      </c>
    </row>
    <row r="483" spans="1:80" ht="14" x14ac:dyDescent="0.15">
      <c r="A483" s="20" t="str">
        <f t="shared" si="7"/>
        <v>KompetenzSA[SQ005]</v>
      </c>
      <c r="B483" s="4" t="s">
        <v>1132</v>
      </c>
      <c r="C483" s="4">
        <v>3</v>
      </c>
      <c r="D483" s="4">
        <v>4</v>
      </c>
      <c r="E483" s="4">
        <v>2</v>
      </c>
      <c r="F483" s="4">
        <v>5</v>
      </c>
      <c r="G483" s="4">
        <v>2</v>
      </c>
      <c r="H483" s="4">
        <v>5</v>
      </c>
      <c r="I483" s="4">
        <v>4</v>
      </c>
      <c r="J483" s="4">
        <v>5</v>
      </c>
      <c r="K483" s="4">
        <v>3</v>
      </c>
      <c r="L483" s="4">
        <v>5</v>
      </c>
      <c r="M483" s="4">
        <v>4</v>
      </c>
      <c r="N483" s="4">
        <v>4</v>
      </c>
      <c r="O483" s="4">
        <v>2</v>
      </c>
      <c r="P483" s="4">
        <v>4</v>
      </c>
      <c r="Q483" s="4">
        <v>4</v>
      </c>
      <c r="R483" s="4">
        <v>4</v>
      </c>
      <c r="S483" s="4">
        <v>4</v>
      </c>
      <c r="T483" s="4">
        <v>4</v>
      </c>
      <c r="U483" s="4">
        <v>4</v>
      </c>
      <c r="V483" s="4">
        <v>2</v>
      </c>
      <c r="W483" s="4">
        <v>3</v>
      </c>
      <c r="X483" s="4">
        <v>4</v>
      </c>
      <c r="Y483" s="4">
        <v>4</v>
      </c>
      <c r="Z483" s="4">
        <v>1</v>
      </c>
      <c r="AA483" s="4">
        <v>4</v>
      </c>
      <c r="AB483" s="4">
        <v>2</v>
      </c>
      <c r="AC483" s="4">
        <v>3</v>
      </c>
      <c r="AD483" s="4">
        <v>1</v>
      </c>
      <c r="AE483" s="4">
        <v>4</v>
      </c>
      <c r="AF483" s="4">
        <v>4</v>
      </c>
      <c r="AG483" s="4">
        <v>1</v>
      </c>
      <c r="AH483" s="4">
        <v>3</v>
      </c>
      <c r="AI483" s="4">
        <v>3</v>
      </c>
      <c r="AJ483" s="4">
        <v>5</v>
      </c>
      <c r="AK483" s="4">
        <v>4</v>
      </c>
      <c r="AL483" s="4">
        <v>4</v>
      </c>
      <c r="AM483" s="4">
        <v>2</v>
      </c>
      <c r="AN483" s="4">
        <v>4</v>
      </c>
      <c r="AO483" s="4">
        <v>5</v>
      </c>
      <c r="AP483" s="4">
        <v>5</v>
      </c>
      <c r="AQ483" s="4">
        <v>5</v>
      </c>
      <c r="AR483" s="4">
        <v>4</v>
      </c>
      <c r="AS483" s="4">
        <v>2</v>
      </c>
      <c r="AT483" s="4">
        <v>4</v>
      </c>
      <c r="AU483" s="4">
        <v>4</v>
      </c>
      <c r="AV483" s="4">
        <v>2</v>
      </c>
      <c r="AW483" s="4">
        <v>2</v>
      </c>
      <c r="AX483" s="4">
        <v>4</v>
      </c>
      <c r="AY483" s="4">
        <v>4</v>
      </c>
      <c r="AZ483" s="4">
        <v>3</v>
      </c>
      <c r="BA483" s="4">
        <v>4</v>
      </c>
      <c r="BB483" s="4">
        <v>4</v>
      </c>
      <c r="BC483" s="4">
        <v>4</v>
      </c>
      <c r="BD483" s="4">
        <v>3</v>
      </c>
      <c r="BE483" s="4">
        <v>4</v>
      </c>
      <c r="BF483" s="4">
        <v>5</v>
      </c>
      <c r="BG483" s="4">
        <v>4</v>
      </c>
      <c r="BH483" s="4">
        <v>2</v>
      </c>
      <c r="BI483" s="4">
        <v>5</v>
      </c>
      <c r="BJ483" s="4">
        <v>2</v>
      </c>
      <c r="BK483" s="4">
        <v>3</v>
      </c>
      <c r="BL483" s="4">
        <v>3</v>
      </c>
      <c r="BM483" s="4">
        <v>4</v>
      </c>
      <c r="BN483" s="4">
        <v>4</v>
      </c>
      <c r="BO483" s="4">
        <v>3</v>
      </c>
      <c r="BP483" s="4">
        <v>2</v>
      </c>
      <c r="BQ483" s="4">
        <v>4</v>
      </c>
      <c r="BR483" s="4">
        <v>3</v>
      </c>
      <c r="BS483" s="4">
        <v>4</v>
      </c>
      <c r="BT483" s="4">
        <v>4</v>
      </c>
      <c r="BU483" s="4">
        <v>2</v>
      </c>
      <c r="BV483" s="4">
        <v>4</v>
      </c>
      <c r="BW483" s="4">
        <v>3</v>
      </c>
      <c r="BX483" s="4">
        <v>3</v>
      </c>
      <c r="BY483" s="4">
        <v>5</v>
      </c>
      <c r="BZ483" s="4">
        <v>3</v>
      </c>
      <c r="CA483" s="4">
        <v>4</v>
      </c>
      <c r="CB483" s="4">
        <v>2</v>
      </c>
    </row>
    <row r="484" spans="1:80" ht="14" x14ac:dyDescent="0.15">
      <c r="A484" s="20" t="str">
        <f t="shared" si="7"/>
        <v>KompetenzSA[SQ006]</v>
      </c>
      <c r="B484" s="4" t="s">
        <v>1133</v>
      </c>
      <c r="C484" s="4">
        <v>3</v>
      </c>
      <c r="D484" s="4">
        <v>4</v>
      </c>
      <c r="E484" s="4">
        <v>1</v>
      </c>
      <c r="F484" s="4">
        <v>2</v>
      </c>
      <c r="G484" s="4">
        <v>3</v>
      </c>
      <c r="H484" s="4">
        <v>3</v>
      </c>
      <c r="I484" s="4">
        <v>1</v>
      </c>
      <c r="J484" s="4">
        <v>1</v>
      </c>
      <c r="K484" s="4">
        <v>4</v>
      </c>
      <c r="L484" s="4">
        <v>1</v>
      </c>
      <c r="M484" s="4">
        <v>2</v>
      </c>
      <c r="N484" s="4">
        <v>4</v>
      </c>
      <c r="O484" s="4">
        <v>1</v>
      </c>
      <c r="P484" s="4">
        <v>4</v>
      </c>
      <c r="Q484" s="4">
        <v>1</v>
      </c>
      <c r="R484" s="4">
        <v>1</v>
      </c>
      <c r="S484" s="4">
        <v>4</v>
      </c>
      <c r="T484" s="4">
        <v>2</v>
      </c>
      <c r="U484" s="4">
        <v>4</v>
      </c>
      <c r="V484" s="4">
        <v>4</v>
      </c>
      <c r="W484" s="4">
        <v>1</v>
      </c>
      <c r="X484" s="4">
        <v>2</v>
      </c>
      <c r="Y484" s="4">
        <v>4</v>
      </c>
      <c r="Z484" s="4">
        <v>1</v>
      </c>
      <c r="AA484" s="4">
        <v>1</v>
      </c>
      <c r="AB484" s="4">
        <v>3</v>
      </c>
      <c r="AC484" s="4">
        <v>4</v>
      </c>
      <c r="AD484" s="4">
        <v>3</v>
      </c>
      <c r="AE484" s="4">
        <v>1</v>
      </c>
      <c r="AF484" s="4">
        <v>3</v>
      </c>
      <c r="AG484" s="4">
        <v>4</v>
      </c>
      <c r="AH484" s="4">
        <v>3</v>
      </c>
      <c r="AI484" s="4">
        <v>1</v>
      </c>
      <c r="AJ484" s="4">
        <v>1</v>
      </c>
      <c r="AK484" s="4">
        <v>4</v>
      </c>
      <c r="AL484" s="4">
        <v>3</v>
      </c>
      <c r="AM484" s="4">
        <v>1</v>
      </c>
      <c r="AN484" s="4">
        <v>1</v>
      </c>
      <c r="AO484" s="4">
        <v>1</v>
      </c>
      <c r="AP484" s="4">
        <v>4</v>
      </c>
      <c r="AQ484" s="4">
        <v>3</v>
      </c>
      <c r="AR484" s="4">
        <v>2</v>
      </c>
      <c r="AS484" s="4">
        <v>1</v>
      </c>
      <c r="AT484" s="4">
        <v>1</v>
      </c>
      <c r="AU484" s="4">
        <v>1</v>
      </c>
      <c r="AV484" s="4">
        <v>3</v>
      </c>
      <c r="AW484" s="4">
        <v>3</v>
      </c>
      <c r="AX484" s="4">
        <v>2</v>
      </c>
      <c r="AY484" s="4">
        <v>4</v>
      </c>
      <c r="AZ484" s="4">
        <v>3</v>
      </c>
      <c r="BA484" s="4">
        <v>3</v>
      </c>
      <c r="BB484" s="4">
        <v>2</v>
      </c>
      <c r="BC484" s="4">
        <v>2</v>
      </c>
      <c r="BD484" s="4">
        <v>1</v>
      </c>
      <c r="BE484" s="4">
        <v>3</v>
      </c>
      <c r="BF484" s="4">
        <v>3</v>
      </c>
      <c r="BG484" s="4">
        <v>2</v>
      </c>
      <c r="BH484" s="4">
        <v>1</v>
      </c>
      <c r="BI484" s="4">
        <v>5</v>
      </c>
      <c r="BJ484" s="4">
        <v>2</v>
      </c>
      <c r="BK484" s="4">
        <v>2</v>
      </c>
      <c r="BL484" s="4">
        <v>2</v>
      </c>
      <c r="BM484" s="4">
        <v>4</v>
      </c>
      <c r="BN484" s="4">
        <v>4</v>
      </c>
      <c r="BO484" s="4">
        <v>3</v>
      </c>
      <c r="BP484" s="4">
        <v>3</v>
      </c>
      <c r="BQ484" s="4">
        <v>2</v>
      </c>
      <c r="BR484" s="4">
        <v>3</v>
      </c>
      <c r="BS484" s="4">
        <v>2</v>
      </c>
      <c r="BT484" s="4">
        <v>3</v>
      </c>
      <c r="BU484" s="4">
        <v>2</v>
      </c>
      <c r="BV484" s="4">
        <v>2</v>
      </c>
      <c r="BW484" s="4">
        <v>1</v>
      </c>
      <c r="BX484" s="4">
        <v>3</v>
      </c>
      <c r="BY484" s="4">
        <v>2</v>
      </c>
      <c r="BZ484" s="4">
        <v>1</v>
      </c>
      <c r="CA484" s="4">
        <v>3</v>
      </c>
      <c r="CB484" s="4">
        <v>4</v>
      </c>
    </row>
    <row r="485" spans="1:80" ht="14" x14ac:dyDescent="0.15">
      <c r="A485" s="20" t="str">
        <f t="shared" si="7"/>
        <v>KompetenzSA[SQ007]</v>
      </c>
      <c r="B485" s="4" t="s">
        <v>1134</v>
      </c>
      <c r="C485" s="4">
        <v>3</v>
      </c>
      <c r="D485" s="4">
        <v>4</v>
      </c>
      <c r="E485" s="4">
        <v>4</v>
      </c>
      <c r="F485" s="4">
        <v>3</v>
      </c>
      <c r="G485" s="4">
        <v>3</v>
      </c>
      <c r="H485" s="4">
        <v>3</v>
      </c>
      <c r="I485" s="4">
        <v>3</v>
      </c>
      <c r="J485" s="4">
        <v>3</v>
      </c>
      <c r="K485" s="4">
        <v>4</v>
      </c>
      <c r="L485" s="4">
        <v>3</v>
      </c>
      <c r="M485" s="4">
        <v>4</v>
      </c>
      <c r="N485" s="4">
        <v>1</v>
      </c>
      <c r="O485" s="4">
        <v>2</v>
      </c>
      <c r="P485" s="4">
        <v>3</v>
      </c>
      <c r="Q485" s="4">
        <v>2</v>
      </c>
      <c r="R485" s="4">
        <v>5</v>
      </c>
      <c r="S485" s="4">
        <v>2</v>
      </c>
      <c r="T485" s="4">
        <v>3</v>
      </c>
      <c r="U485" s="4">
        <v>2</v>
      </c>
      <c r="V485" s="4">
        <v>2</v>
      </c>
      <c r="W485" s="4">
        <v>3</v>
      </c>
      <c r="X485" s="4">
        <v>3</v>
      </c>
      <c r="Y485" s="4">
        <v>4</v>
      </c>
      <c r="Z485" s="4">
        <v>4</v>
      </c>
      <c r="AA485" s="4">
        <v>4</v>
      </c>
      <c r="AB485" s="4">
        <v>3</v>
      </c>
      <c r="AC485" s="4">
        <v>3</v>
      </c>
      <c r="AD485" s="4">
        <v>1</v>
      </c>
      <c r="AE485" s="4">
        <v>3</v>
      </c>
      <c r="AF485" s="4">
        <v>2</v>
      </c>
      <c r="AG485" s="4">
        <v>1</v>
      </c>
      <c r="AH485" s="4">
        <v>3</v>
      </c>
      <c r="AI485" s="4">
        <v>3</v>
      </c>
      <c r="AJ485" s="4">
        <v>1</v>
      </c>
      <c r="AK485" s="4">
        <v>2</v>
      </c>
      <c r="AL485" s="4">
        <v>1</v>
      </c>
      <c r="AM485" s="4">
        <v>4</v>
      </c>
      <c r="AN485" s="4">
        <v>1</v>
      </c>
      <c r="AO485" s="4">
        <v>3</v>
      </c>
      <c r="AP485" s="4">
        <v>3</v>
      </c>
      <c r="AQ485" s="4">
        <v>3</v>
      </c>
      <c r="AR485" s="4">
        <v>5</v>
      </c>
      <c r="AS485" s="4">
        <v>2</v>
      </c>
      <c r="AT485" s="4">
        <v>1</v>
      </c>
      <c r="AU485" s="4">
        <v>2</v>
      </c>
      <c r="AV485" s="4">
        <v>2</v>
      </c>
      <c r="AW485" s="4">
        <v>4</v>
      </c>
      <c r="AX485" s="4">
        <v>2</v>
      </c>
      <c r="AY485" s="4">
        <v>2</v>
      </c>
      <c r="AZ485" s="4">
        <v>3</v>
      </c>
      <c r="BA485" s="4">
        <v>2</v>
      </c>
      <c r="BB485" s="4">
        <v>3</v>
      </c>
      <c r="BC485" s="4">
        <v>1</v>
      </c>
      <c r="BD485" s="4">
        <v>3</v>
      </c>
      <c r="BE485" s="4">
        <v>3</v>
      </c>
      <c r="BF485" s="4">
        <v>2</v>
      </c>
      <c r="BG485" s="4">
        <v>1</v>
      </c>
      <c r="BH485" s="4">
        <v>2</v>
      </c>
      <c r="BI485" s="4">
        <v>1</v>
      </c>
      <c r="BJ485" s="4">
        <v>3</v>
      </c>
      <c r="BK485" s="4">
        <v>3</v>
      </c>
      <c r="BL485" s="4">
        <v>3</v>
      </c>
      <c r="BM485" s="4">
        <v>4</v>
      </c>
      <c r="BN485" s="4">
        <v>4</v>
      </c>
      <c r="BO485" s="4">
        <v>2</v>
      </c>
      <c r="BP485" s="4">
        <v>1</v>
      </c>
      <c r="BQ485" s="4">
        <v>2</v>
      </c>
      <c r="BR485" s="4">
        <v>3</v>
      </c>
      <c r="BS485" s="4">
        <v>2</v>
      </c>
      <c r="BT485" s="4">
        <v>3</v>
      </c>
      <c r="BU485" s="4">
        <v>4</v>
      </c>
      <c r="BV485" s="4">
        <v>2</v>
      </c>
      <c r="BW485" s="4">
        <v>2</v>
      </c>
      <c r="BX485" s="4">
        <v>3</v>
      </c>
      <c r="BY485" s="4">
        <v>2</v>
      </c>
      <c r="BZ485" s="4">
        <v>3</v>
      </c>
      <c r="CA485" s="4">
        <v>4</v>
      </c>
      <c r="CB485" s="4">
        <v>4</v>
      </c>
    </row>
    <row r="486" spans="1:80" ht="14" x14ac:dyDescent="0.15">
      <c r="A486" s="20" t="str">
        <f t="shared" si="7"/>
        <v>KompetenzSA[SQ008]</v>
      </c>
      <c r="B486" s="4" t="s">
        <v>1135</v>
      </c>
      <c r="C486" s="4">
        <v>3</v>
      </c>
      <c r="D486" s="4">
        <v>4</v>
      </c>
      <c r="E486" s="4">
        <v>4</v>
      </c>
      <c r="F486" s="4">
        <v>1</v>
      </c>
      <c r="G486" s="4">
        <v>3</v>
      </c>
      <c r="H486" s="4">
        <v>4</v>
      </c>
      <c r="I486" s="4">
        <v>3</v>
      </c>
      <c r="J486" s="4">
        <v>4</v>
      </c>
      <c r="K486" s="4">
        <v>3</v>
      </c>
      <c r="L486" s="4">
        <v>2</v>
      </c>
      <c r="M486" s="4">
        <v>4</v>
      </c>
      <c r="N486" s="4">
        <v>2</v>
      </c>
      <c r="O486" s="4">
        <v>2</v>
      </c>
      <c r="P486" s="4">
        <v>2</v>
      </c>
      <c r="Q486" s="4">
        <v>2</v>
      </c>
      <c r="R486" s="4">
        <v>5</v>
      </c>
      <c r="S486" s="4">
        <v>3</v>
      </c>
      <c r="T486" s="4">
        <v>3</v>
      </c>
      <c r="U486" s="4">
        <v>3</v>
      </c>
      <c r="V486" s="4">
        <v>2</v>
      </c>
      <c r="W486" s="4">
        <v>3</v>
      </c>
      <c r="X486" s="4">
        <v>4</v>
      </c>
      <c r="Y486" s="4">
        <v>4</v>
      </c>
      <c r="Z486" s="4">
        <v>3</v>
      </c>
      <c r="AA486" s="4">
        <v>4</v>
      </c>
      <c r="AB486" s="4">
        <v>2</v>
      </c>
      <c r="AC486" s="4">
        <v>4</v>
      </c>
      <c r="AD486" s="4">
        <v>2</v>
      </c>
      <c r="AE486" s="4">
        <v>2</v>
      </c>
      <c r="AF486" s="4">
        <v>3</v>
      </c>
      <c r="AG486" s="4">
        <v>2</v>
      </c>
      <c r="AH486" s="4">
        <v>2</v>
      </c>
      <c r="AI486" s="4">
        <v>3</v>
      </c>
      <c r="AJ486" s="4">
        <v>1</v>
      </c>
      <c r="AK486" s="4">
        <v>4</v>
      </c>
      <c r="AL486" s="4">
        <v>4</v>
      </c>
      <c r="AM486" s="4">
        <v>1</v>
      </c>
      <c r="AN486" s="4">
        <v>4</v>
      </c>
      <c r="AO486" s="4">
        <v>2</v>
      </c>
      <c r="AP486" s="4">
        <v>4</v>
      </c>
      <c r="AQ486" s="4">
        <v>5</v>
      </c>
      <c r="AR486" s="4">
        <v>4</v>
      </c>
      <c r="AS486" s="4">
        <v>4</v>
      </c>
      <c r="AT486" s="4">
        <v>1</v>
      </c>
      <c r="AU486" s="4">
        <v>4</v>
      </c>
      <c r="AV486" s="4">
        <v>2</v>
      </c>
      <c r="AW486" s="4">
        <v>4</v>
      </c>
      <c r="AX486" s="4">
        <v>3</v>
      </c>
      <c r="AY486" s="4">
        <v>2</v>
      </c>
      <c r="AZ486" s="4">
        <v>2</v>
      </c>
      <c r="BA486" s="4">
        <v>2</v>
      </c>
      <c r="BB486" s="4">
        <v>3</v>
      </c>
      <c r="BC486" s="4">
        <v>2</v>
      </c>
      <c r="BD486" s="4">
        <v>3</v>
      </c>
      <c r="BE486" s="4">
        <v>3</v>
      </c>
      <c r="BF486" s="4">
        <v>1</v>
      </c>
      <c r="BG486" s="4">
        <v>2</v>
      </c>
      <c r="BH486" s="4">
        <v>2</v>
      </c>
      <c r="BI486" s="4">
        <v>1</v>
      </c>
      <c r="BJ486" s="4">
        <v>2</v>
      </c>
      <c r="BK486" s="4">
        <v>4</v>
      </c>
      <c r="BL486" s="4">
        <v>4</v>
      </c>
      <c r="BM486" s="4">
        <v>2</v>
      </c>
      <c r="BN486" s="4">
        <v>4</v>
      </c>
      <c r="BO486" s="4">
        <v>2</v>
      </c>
      <c r="BP486" s="4">
        <v>2</v>
      </c>
      <c r="BQ486" s="4">
        <v>4</v>
      </c>
      <c r="BR486" s="4">
        <v>3</v>
      </c>
      <c r="BS486" s="4">
        <v>2</v>
      </c>
      <c r="BT486" s="4">
        <v>3</v>
      </c>
      <c r="BU486" s="4">
        <v>4</v>
      </c>
      <c r="BV486" s="4">
        <v>4</v>
      </c>
      <c r="BW486" s="4">
        <v>3</v>
      </c>
      <c r="BX486" s="4">
        <v>3</v>
      </c>
      <c r="BY486" s="4">
        <v>3</v>
      </c>
      <c r="BZ486" s="4">
        <v>4</v>
      </c>
      <c r="CA486" s="4">
        <v>3</v>
      </c>
      <c r="CB486" s="4">
        <v>3</v>
      </c>
    </row>
    <row r="487" spans="1:80" ht="14" x14ac:dyDescent="0.15">
      <c r="A487" s="20" t="str">
        <f t="shared" si="7"/>
        <v>KompetenzSA[SQ009]</v>
      </c>
      <c r="B487" s="4" t="s">
        <v>1136</v>
      </c>
      <c r="C487" s="4">
        <v>3</v>
      </c>
      <c r="D487" s="4">
        <v>4</v>
      </c>
      <c r="E487" s="4">
        <v>3</v>
      </c>
      <c r="F487" s="4">
        <v>3</v>
      </c>
      <c r="G487" s="4">
        <v>3</v>
      </c>
      <c r="H487" s="4">
        <v>1</v>
      </c>
      <c r="I487" s="4">
        <v>1</v>
      </c>
      <c r="J487" s="4">
        <v>1</v>
      </c>
      <c r="K487" s="4">
        <v>4</v>
      </c>
      <c r="L487" s="4">
        <v>4</v>
      </c>
      <c r="M487" s="4">
        <v>3</v>
      </c>
      <c r="N487" s="4">
        <v>4</v>
      </c>
      <c r="O487" s="4">
        <v>1</v>
      </c>
      <c r="P487" s="4">
        <v>3</v>
      </c>
      <c r="Q487" s="4">
        <v>3</v>
      </c>
      <c r="R487" s="4">
        <v>1</v>
      </c>
      <c r="S487" s="4">
        <v>5</v>
      </c>
      <c r="T487" s="4">
        <v>4</v>
      </c>
      <c r="U487" s="4">
        <v>5</v>
      </c>
      <c r="V487" s="4">
        <v>4</v>
      </c>
      <c r="W487" s="4">
        <v>2</v>
      </c>
      <c r="X487" s="4">
        <v>4</v>
      </c>
      <c r="Y487" s="4">
        <v>4</v>
      </c>
      <c r="Z487" s="4">
        <v>3</v>
      </c>
      <c r="AA487" s="4">
        <v>4</v>
      </c>
      <c r="AB487" s="4">
        <v>3</v>
      </c>
      <c r="AC487" s="4">
        <v>4</v>
      </c>
      <c r="AD487" s="4">
        <v>2</v>
      </c>
      <c r="AE487" s="4">
        <v>3</v>
      </c>
      <c r="AF487" s="4">
        <v>3</v>
      </c>
      <c r="AG487" s="4">
        <v>5</v>
      </c>
      <c r="AH487" s="4">
        <v>3</v>
      </c>
      <c r="AI487" s="4">
        <v>4</v>
      </c>
      <c r="AJ487" s="4">
        <v>1</v>
      </c>
      <c r="AK487" s="4">
        <v>4</v>
      </c>
      <c r="AL487" s="4">
        <v>4</v>
      </c>
      <c r="AM487" s="4">
        <v>1</v>
      </c>
      <c r="AN487" s="4">
        <v>3</v>
      </c>
      <c r="AO487" s="4">
        <v>4</v>
      </c>
      <c r="AP487" s="4">
        <v>4</v>
      </c>
      <c r="AQ487" s="4">
        <v>5</v>
      </c>
      <c r="AR487" s="4">
        <v>3</v>
      </c>
      <c r="AS487" s="4">
        <v>2</v>
      </c>
      <c r="AT487" s="4">
        <v>1</v>
      </c>
      <c r="AU487" s="4">
        <v>1</v>
      </c>
      <c r="AV487" s="4">
        <v>1</v>
      </c>
      <c r="AW487" s="4">
        <v>5</v>
      </c>
      <c r="AX487" s="4">
        <v>4</v>
      </c>
      <c r="AY487" s="4">
        <v>4</v>
      </c>
      <c r="AZ487" s="4">
        <v>3</v>
      </c>
      <c r="BA487" s="4">
        <v>4</v>
      </c>
      <c r="BB487" s="4">
        <v>4</v>
      </c>
      <c r="BC487" s="4">
        <v>3</v>
      </c>
      <c r="BD487" s="4">
        <v>1</v>
      </c>
      <c r="BE487" s="4">
        <v>2</v>
      </c>
      <c r="BF487" s="4">
        <v>3</v>
      </c>
      <c r="BG487" s="4">
        <v>3</v>
      </c>
      <c r="BH487" s="4">
        <v>1</v>
      </c>
      <c r="BI487" s="4">
        <v>4</v>
      </c>
      <c r="BJ487" s="4">
        <v>3</v>
      </c>
      <c r="BK487" s="4">
        <v>1</v>
      </c>
      <c r="BL487" s="4">
        <v>2</v>
      </c>
      <c r="BM487" s="4">
        <v>4</v>
      </c>
      <c r="BN487" s="4">
        <v>4</v>
      </c>
      <c r="BO487" s="4">
        <v>2</v>
      </c>
      <c r="BP487" s="4">
        <v>1</v>
      </c>
      <c r="BQ487" s="4">
        <v>4</v>
      </c>
      <c r="BR487" s="4">
        <v>3</v>
      </c>
      <c r="BS487" s="4">
        <v>3</v>
      </c>
      <c r="BT487" s="4">
        <v>3</v>
      </c>
      <c r="BU487" s="4">
        <v>2</v>
      </c>
      <c r="BV487" s="4">
        <v>1</v>
      </c>
      <c r="BW487" s="4">
        <v>3</v>
      </c>
      <c r="BX487" s="4">
        <v>1</v>
      </c>
      <c r="BY487" s="4">
        <v>1</v>
      </c>
      <c r="BZ487" s="4">
        <v>1</v>
      </c>
      <c r="CA487" s="4">
        <v>4</v>
      </c>
      <c r="CB487" s="4">
        <v>4</v>
      </c>
    </row>
    <row r="488" spans="1:80" ht="14" x14ac:dyDescent="0.15">
      <c r="A488" s="20" t="str">
        <f t="shared" si="7"/>
        <v>KompetenzSA[SQ010]</v>
      </c>
      <c r="B488" s="4" t="s">
        <v>1137</v>
      </c>
      <c r="C488" s="4">
        <v>3</v>
      </c>
      <c r="D488" s="4">
        <v>4</v>
      </c>
      <c r="E488" s="4">
        <v>5</v>
      </c>
      <c r="F488" s="4">
        <v>4</v>
      </c>
      <c r="G488" s="4">
        <v>2</v>
      </c>
      <c r="H488" s="4">
        <v>4</v>
      </c>
      <c r="I488" s="4">
        <v>4</v>
      </c>
      <c r="J488" s="4">
        <v>4</v>
      </c>
      <c r="K488" s="4">
        <v>3</v>
      </c>
      <c r="L488" s="4">
        <v>5</v>
      </c>
      <c r="M488" s="4">
        <v>4</v>
      </c>
      <c r="N488" s="4">
        <v>5</v>
      </c>
      <c r="O488" s="4">
        <v>2</v>
      </c>
      <c r="P488" s="4">
        <v>4</v>
      </c>
      <c r="Q488" s="4">
        <v>5</v>
      </c>
      <c r="R488" s="4">
        <v>2</v>
      </c>
      <c r="S488" s="4">
        <v>5</v>
      </c>
      <c r="T488" s="4">
        <v>4</v>
      </c>
      <c r="U488" s="4">
        <v>5</v>
      </c>
      <c r="V488" s="4">
        <v>4</v>
      </c>
      <c r="W488" s="4">
        <v>4</v>
      </c>
      <c r="X488" s="4">
        <v>4</v>
      </c>
      <c r="Y488" s="4">
        <v>4</v>
      </c>
      <c r="Z488" s="4">
        <v>4</v>
      </c>
      <c r="AA488" s="4">
        <v>4</v>
      </c>
      <c r="AB488" s="4">
        <v>4</v>
      </c>
      <c r="AC488" s="4">
        <v>4</v>
      </c>
      <c r="AD488" s="4">
        <v>5</v>
      </c>
      <c r="AE488" s="4">
        <v>4</v>
      </c>
      <c r="AF488" s="4">
        <v>5</v>
      </c>
      <c r="AG488" s="4">
        <v>5</v>
      </c>
      <c r="AH488" s="4">
        <v>3</v>
      </c>
      <c r="AI488" s="4">
        <v>5</v>
      </c>
      <c r="AJ488" s="4">
        <v>5</v>
      </c>
      <c r="AK488" s="4">
        <v>4</v>
      </c>
      <c r="AL488" s="4">
        <v>5</v>
      </c>
      <c r="AM488" s="4">
        <v>1</v>
      </c>
      <c r="AN488" s="4">
        <v>3</v>
      </c>
      <c r="AO488" s="4">
        <v>5</v>
      </c>
      <c r="AP488" s="4">
        <v>5</v>
      </c>
      <c r="AQ488" s="4">
        <v>5</v>
      </c>
      <c r="AR488" s="4">
        <v>4</v>
      </c>
      <c r="AS488" s="4">
        <v>3</v>
      </c>
      <c r="AT488" s="4">
        <v>4</v>
      </c>
      <c r="AU488" s="4">
        <v>2</v>
      </c>
      <c r="AV488" s="4">
        <v>4</v>
      </c>
      <c r="AW488" s="4">
        <v>5</v>
      </c>
      <c r="AX488" s="4">
        <v>4</v>
      </c>
      <c r="AY488" s="4">
        <v>4</v>
      </c>
      <c r="AZ488" s="4">
        <v>3</v>
      </c>
      <c r="BA488" s="4">
        <v>4</v>
      </c>
      <c r="BB488" s="4">
        <v>4</v>
      </c>
      <c r="BC488" s="4">
        <v>5</v>
      </c>
      <c r="BD488" s="4">
        <v>5</v>
      </c>
      <c r="BE488" s="4">
        <v>3</v>
      </c>
      <c r="BF488" s="4">
        <v>4</v>
      </c>
      <c r="BG488" s="4">
        <v>5</v>
      </c>
      <c r="BH488" s="4">
        <v>4</v>
      </c>
      <c r="BI488" s="4">
        <v>5</v>
      </c>
      <c r="BJ488" s="4">
        <v>4</v>
      </c>
      <c r="BK488" s="4">
        <v>4</v>
      </c>
      <c r="BL488" s="4">
        <v>5</v>
      </c>
      <c r="BM488" s="4">
        <v>5</v>
      </c>
      <c r="BN488" s="4">
        <v>4</v>
      </c>
      <c r="BO488" s="4">
        <v>5</v>
      </c>
      <c r="BP488" s="4">
        <v>4</v>
      </c>
      <c r="BQ488" s="4">
        <v>4</v>
      </c>
      <c r="BR488" s="4">
        <v>3</v>
      </c>
      <c r="BS488" s="4">
        <v>4</v>
      </c>
      <c r="BT488" s="4">
        <v>4</v>
      </c>
      <c r="BU488" s="4">
        <v>2</v>
      </c>
      <c r="BV488" s="4">
        <v>4</v>
      </c>
      <c r="BW488" s="4">
        <v>3</v>
      </c>
      <c r="BX488" s="4">
        <v>4</v>
      </c>
      <c r="BY488" s="4">
        <v>4</v>
      </c>
      <c r="BZ488" s="4">
        <v>1</v>
      </c>
      <c r="CA488" s="4">
        <v>4</v>
      </c>
      <c r="CB488" s="4">
        <v>4</v>
      </c>
    </row>
    <row r="489" spans="1:80" ht="14" x14ac:dyDescent="0.15">
      <c r="A489" s="20" t="str">
        <f t="shared" si="7"/>
        <v>KompetenzSA[SQ011]</v>
      </c>
      <c r="B489" s="4" t="s">
        <v>1138</v>
      </c>
      <c r="C489" s="4">
        <v>3</v>
      </c>
      <c r="D489" s="4">
        <v>4</v>
      </c>
      <c r="E489" s="4">
        <v>2</v>
      </c>
      <c r="F489" s="4">
        <v>1</v>
      </c>
      <c r="G489" s="4">
        <v>3</v>
      </c>
      <c r="H489" s="4">
        <v>5</v>
      </c>
      <c r="I489" s="4">
        <v>2</v>
      </c>
      <c r="J489" s="4">
        <v>3</v>
      </c>
      <c r="K489" s="4">
        <v>4</v>
      </c>
      <c r="L489" s="4">
        <v>1</v>
      </c>
      <c r="M489" s="4">
        <v>2</v>
      </c>
      <c r="N489" s="4">
        <v>1</v>
      </c>
      <c r="O489" s="4">
        <v>5</v>
      </c>
      <c r="P489" s="4">
        <v>3</v>
      </c>
      <c r="Q489" s="4">
        <v>3</v>
      </c>
      <c r="R489" s="4">
        <v>5</v>
      </c>
      <c r="S489" s="4">
        <v>1</v>
      </c>
      <c r="T489" s="4">
        <v>2</v>
      </c>
      <c r="U489" s="4">
        <v>1</v>
      </c>
      <c r="V489" s="4">
        <v>2</v>
      </c>
      <c r="W489" s="4">
        <v>3</v>
      </c>
      <c r="X489" s="4">
        <v>4</v>
      </c>
      <c r="Y489" s="4">
        <v>4</v>
      </c>
      <c r="Z489" s="4">
        <v>3</v>
      </c>
      <c r="AA489" s="4">
        <v>2</v>
      </c>
      <c r="AB489" s="4">
        <v>2</v>
      </c>
      <c r="AC489" s="4">
        <v>4</v>
      </c>
      <c r="AD489" s="4">
        <v>1</v>
      </c>
      <c r="AE489" s="4">
        <v>2</v>
      </c>
      <c r="AF489" s="4">
        <v>1</v>
      </c>
      <c r="AG489" s="4">
        <v>5</v>
      </c>
      <c r="AH489" s="4">
        <v>4</v>
      </c>
      <c r="AI489" s="4">
        <v>2</v>
      </c>
      <c r="AJ489" s="4">
        <v>1</v>
      </c>
      <c r="AK489" s="4">
        <v>2</v>
      </c>
      <c r="AL489" s="4">
        <v>3</v>
      </c>
      <c r="AM489" s="4">
        <v>4</v>
      </c>
      <c r="AN489" s="4">
        <v>2</v>
      </c>
      <c r="AO489" s="4">
        <v>1</v>
      </c>
      <c r="AP489" s="4">
        <v>1</v>
      </c>
      <c r="AQ489" s="4">
        <v>5</v>
      </c>
      <c r="AR489" s="4">
        <v>2</v>
      </c>
      <c r="AS489" s="4">
        <v>2</v>
      </c>
      <c r="AT489" s="4">
        <v>4</v>
      </c>
      <c r="AU489" s="4">
        <v>5</v>
      </c>
      <c r="AV489" s="4">
        <v>3</v>
      </c>
      <c r="AW489" s="4">
        <v>5</v>
      </c>
      <c r="AX489" s="4">
        <v>2</v>
      </c>
      <c r="AY489" s="4">
        <v>2</v>
      </c>
      <c r="AZ489" s="4">
        <v>2</v>
      </c>
      <c r="BA489" s="4">
        <v>2</v>
      </c>
      <c r="BB489" s="4">
        <v>1</v>
      </c>
      <c r="BC489" s="4">
        <v>1</v>
      </c>
      <c r="BD489" s="4">
        <v>3</v>
      </c>
      <c r="BE489" s="4">
        <v>3</v>
      </c>
      <c r="BF489" s="4">
        <v>1</v>
      </c>
      <c r="BG489" s="4">
        <v>5</v>
      </c>
      <c r="BH489" s="4">
        <v>2</v>
      </c>
      <c r="BI489" s="4">
        <v>2</v>
      </c>
      <c r="BJ489" s="4">
        <v>2</v>
      </c>
      <c r="BK489" s="4">
        <v>4</v>
      </c>
      <c r="BL489" s="4">
        <v>2</v>
      </c>
      <c r="BM489" s="4">
        <v>1</v>
      </c>
      <c r="BN489" s="4">
        <v>4</v>
      </c>
      <c r="BO489" s="4">
        <v>2</v>
      </c>
      <c r="BP489" s="4">
        <v>1</v>
      </c>
      <c r="BQ489" s="4">
        <v>1</v>
      </c>
      <c r="BR489" s="4">
        <v>3</v>
      </c>
      <c r="BS489" s="4">
        <v>1</v>
      </c>
      <c r="BT489" s="4">
        <v>2</v>
      </c>
      <c r="BU489" s="4">
        <v>4</v>
      </c>
      <c r="BV489" s="4">
        <v>2</v>
      </c>
      <c r="BW489" s="4">
        <v>3</v>
      </c>
      <c r="BX489" s="4">
        <v>3</v>
      </c>
      <c r="BY489" s="4">
        <v>5</v>
      </c>
      <c r="BZ489" s="4">
        <v>5</v>
      </c>
      <c r="CA489" s="4">
        <v>3</v>
      </c>
      <c r="CB489" s="4">
        <v>4</v>
      </c>
    </row>
    <row r="490" spans="1:80" ht="14" x14ac:dyDescent="0.15">
      <c r="A490" s="20" t="str">
        <f t="shared" si="7"/>
        <v>KompetenzSA[SQ012]</v>
      </c>
      <c r="B490" s="4" t="s">
        <v>1139</v>
      </c>
      <c r="C490" s="4">
        <v>3</v>
      </c>
      <c r="D490" s="4">
        <v>4</v>
      </c>
      <c r="E490" s="4">
        <v>3</v>
      </c>
      <c r="F490" s="4">
        <v>2</v>
      </c>
      <c r="G490" s="4">
        <v>3</v>
      </c>
      <c r="H490" s="4">
        <v>4</v>
      </c>
      <c r="I490" s="4">
        <v>2</v>
      </c>
      <c r="J490" s="4">
        <v>3</v>
      </c>
      <c r="K490" s="4">
        <v>3</v>
      </c>
      <c r="L490" s="4">
        <v>1</v>
      </c>
      <c r="M490" s="4">
        <v>2</v>
      </c>
      <c r="N490" s="4">
        <v>1</v>
      </c>
      <c r="O490" s="4">
        <v>3</v>
      </c>
      <c r="P490" s="4">
        <v>2</v>
      </c>
      <c r="Q490" s="4">
        <v>4</v>
      </c>
      <c r="R490" s="4">
        <v>5</v>
      </c>
      <c r="S490" s="4">
        <v>2</v>
      </c>
      <c r="T490" s="4">
        <v>2</v>
      </c>
      <c r="U490" s="4">
        <v>2</v>
      </c>
      <c r="V490" s="4">
        <v>2</v>
      </c>
      <c r="W490" s="4">
        <v>3</v>
      </c>
      <c r="X490" s="4">
        <v>3</v>
      </c>
      <c r="Y490" s="4">
        <v>4</v>
      </c>
      <c r="Z490" s="4">
        <v>2</v>
      </c>
      <c r="AA490" s="4">
        <v>2</v>
      </c>
      <c r="AB490" s="4">
        <v>3</v>
      </c>
      <c r="AC490" s="4">
        <v>3</v>
      </c>
      <c r="AD490" s="4">
        <v>2</v>
      </c>
      <c r="AE490" s="4">
        <v>4</v>
      </c>
      <c r="AF490" s="4">
        <v>3</v>
      </c>
      <c r="AG490" s="4">
        <v>1</v>
      </c>
      <c r="AH490" s="4">
        <v>4</v>
      </c>
      <c r="AI490" s="4">
        <v>4</v>
      </c>
      <c r="AJ490" s="4">
        <v>2</v>
      </c>
      <c r="AK490" s="4">
        <v>3</v>
      </c>
      <c r="AL490" s="4">
        <v>4</v>
      </c>
      <c r="AM490" s="4">
        <v>4</v>
      </c>
      <c r="AN490" s="4">
        <v>2</v>
      </c>
      <c r="AO490" s="4">
        <v>1</v>
      </c>
      <c r="AP490" s="4">
        <v>1</v>
      </c>
      <c r="AQ490" s="4">
        <v>5</v>
      </c>
      <c r="AR490" s="4">
        <v>2</v>
      </c>
      <c r="AS490" s="4">
        <v>1</v>
      </c>
      <c r="AT490" s="4">
        <v>3</v>
      </c>
      <c r="AU490" s="4">
        <v>3</v>
      </c>
      <c r="AV490" s="4">
        <v>3</v>
      </c>
      <c r="AW490" s="4">
        <v>1</v>
      </c>
      <c r="AX490" s="4">
        <v>3</v>
      </c>
      <c r="AY490" s="4">
        <v>1</v>
      </c>
      <c r="AZ490" s="4">
        <v>3</v>
      </c>
      <c r="BA490" s="4">
        <v>2</v>
      </c>
      <c r="BB490" s="4">
        <v>2</v>
      </c>
      <c r="BC490" s="4">
        <v>1</v>
      </c>
      <c r="BD490" s="4">
        <v>3</v>
      </c>
      <c r="BE490" s="4">
        <v>3</v>
      </c>
      <c r="BF490" s="4">
        <v>1</v>
      </c>
      <c r="BG490" s="4">
        <v>1</v>
      </c>
      <c r="BH490" s="4">
        <v>2</v>
      </c>
      <c r="BI490" s="4">
        <v>3</v>
      </c>
      <c r="BJ490" s="4">
        <v>2</v>
      </c>
      <c r="BK490" s="4">
        <v>4</v>
      </c>
      <c r="BL490" s="4">
        <v>1</v>
      </c>
      <c r="BM490" s="4">
        <v>1</v>
      </c>
      <c r="BN490" s="4">
        <v>4</v>
      </c>
      <c r="BO490" s="4">
        <v>2</v>
      </c>
      <c r="BP490" s="4">
        <v>3</v>
      </c>
      <c r="BQ490" s="4">
        <v>1</v>
      </c>
      <c r="BR490" s="4">
        <v>3</v>
      </c>
      <c r="BS490" s="4">
        <v>1</v>
      </c>
      <c r="BT490" s="4">
        <v>2</v>
      </c>
      <c r="BU490" s="4">
        <v>3</v>
      </c>
      <c r="BV490" s="4">
        <v>1</v>
      </c>
      <c r="BW490" s="4">
        <v>1</v>
      </c>
      <c r="BX490" s="4">
        <v>3</v>
      </c>
      <c r="BY490" s="4">
        <v>3</v>
      </c>
      <c r="BZ490" s="4">
        <v>5</v>
      </c>
      <c r="CA490" s="4">
        <v>2</v>
      </c>
      <c r="CB490" s="4">
        <v>2</v>
      </c>
    </row>
    <row r="491" spans="1:80" ht="14" x14ac:dyDescent="0.15">
      <c r="A491" s="20" t="str">
        <f t="shared" si="7"/>
        <v>KompetenzBeraterSA[SQ001]</v>
      </c>
      <c r="B491" s="4" t="s">
        <v>246</v>
      </c>
      <c r="C491" s="4">
        <v>3</v>
      </c>
      <c r="D491" s="4">
        <v>5</v>
      </c>
      <c r="E491" s="4">
        <v>4</v>
      </c>
      <c r="F491" s="4">
        <v>3</v>
      </c>
      <c r="G491" s="4">
        <v>3</v>
      </c>
      <c r="H491" s="4">
        <v>5</v>
      </c>
      <c r="I491" s="4">
        <v>4</v>
      </c>
      <c r="J491" s="4">
        <v>5</v>
      </c>
      <c r="K491" s="4">
        <v>4</v>
      </c>
      <c r="L491" s="4">
        <v>5</v>
      </c>
      <c r="M491" s="4">
        <v>4</v>
      </c>
      <c r="N491" s="4">
        <v>5</v>
      </c>
      <c r="O491" s="4">
        <v>4</v>
      </c>
      <c r="P491" s="4">
        <v>4</v>
      </c>
      <c r="Q491" s="4">
        <v>4</v>
      </c>
      <c r="R491" s="4">
        <v>4</v>
      </c>
      <c r="S491" s="4">
        <v>4</v>
      </c>
      <c r="T491" s="4">
        <v>4</v>
      </c>
      <c r="U491" s="4">
        <v>4</v>
      </c>
      <c r="V491" s="4">
        <v>4</v>
      </c>
      <c r="W491" s="4">
        <v>2</v>
      </c>
      <c r="X491" s="4">
        <v>5</v>
      </c>
      <c r="Y491" s="4">
        <v>4</v>
      </c>
      <c r="Z491" s="4">
        <v>3</v>
      </c>
      <c r="AA491" s="4">
        <v>4</v>
      </c>
      <c r="AB491" s="4">
        <v>4</v>
      </c>
      <c r="AC491" s="4">
        <v>4</v>
      </c>
      <c r="AD491" s="4">
        <v>4</v>
      </c>
      <c r="AE491" s="4">
        <v>3</v>
      </c>
      <c r="AF491" s="4">
        <v>4</v>
      </c>
      <c r="AG491" s="4">
        <v>5</v>
      </c>
      <c r="AH491" s="4">
        <v>4</v>
      </c>
      <c r="AI491" s="4">
        <v>4</v>
      </c>
      <c r="AJ491" s="4">
        <v>5</v>
      </c>
      <c r="AK491" s="4">
        <v>4</v>
      </c>
      <c r="AL491" s="4">
        <v>5</v>
      </c>
      <c r="AM491" s="4">
        <v>3</v>
      </c>
      <c r="AN491" s="4">
        <v>3</v>
      </c>
      <c r="AO491" s="4">
        <v>2</v>
      </c>
      <c r="AP491" s="4">
        <v>5</v>
      </c>
      <c r="AQ491" s="4">
        <v>5</v>
      </c>
      <c r="AR491" s="4">
        <v>4</v>
      </c>
      <c r="AS491" s="4">
        <v>4</v>
      </c>
      <c r="AT491" s="4">
        <v>3</v>
      </c>
      <c r="AU491" s="4">
        <v>1</v>
      </c>
      <c r="AV491" s="4">
        <v>4</v>
      </c>
      <c r="AW491" s="4">
        <v>5</v>
      </c>
      <c r="AX491" s="4">
        <v>4</v>
      </c>
      <c r="AY491" s="4">
        <v>5</v>
      </c>
      <c r="AZ491" s="4">
        <v>4</v>
      </c>
      <c r="BA491" s="4">
        <v>4</v>
      </c>
      <c r="BB491" s="4">
        <v>4</v>
      </c>
      <c r="BC491" s="4">
        <v>4</v>
      </c>
      <c r="BD491" s="4">
        <v>4</v>
      </c>
      <c r="BE491" s="4">
        <v>3</v>
      </c>
      <c r="BF491" s="4">
        <v>5</v>
      </c>
      <c r="BG491" s="4">
        <v>5</v>
      </c>
      <c r="BH491" s="4">
        <v>4</v>
      </c>
      <c r="BI491" s="4">
        <v>2</v>
      </c>
      <c r="BJ491" s="4">
        <v>3</v>
      </c>
      <c r="BK491" s="4">
        <v>5</v>
      </c>
      <c r="BL491" s="4">
        <v>3</v>
      </c>
      <c r="BM491" s="4">
        <v>4</v>
      </c>
      <c r="BN491" s="4">
        <v>4</v>
      </c>
      <c r="BO491" s="4">
        <v>4</v>
      </c>
      <c r="BP491" s="4">
        <v>2</v>
      </c>
      <c r="BQ491" s="4">
        <v>4</v>
      </c>
      <c r="BR491" s="4">
        <v>4</v>
      </c>
      <c r="BS491" s="4">
        <v>4</v>
      </c>
      <c r="BT491" s="4">
        <v>4</v>
      </c>
      <c r="BU491" s="4">
        <v>4</v>
      </c>
      <c r="BV491" s="4">
        <v>2</v>
      </c>
      <c r="BW491" s="4">
        <v>4</v>
      </c>
      <c r="BX491" s="4">
        <v>3</v>
      </c>
      <c r="BY491" s="4">
        <v>5</v>
      </c>
      <c r="BZ491" s="4">
        <v>4</v>
      </c>
      <c r="CA491" s="4">
        <v>5</v>
      </c>
      <c r="CB491" s="4">
        <v>4</v>
      </c>
    </row>
    <row r="492" spans="1:80" ht="14" x14ac:dyDescent="0.15">
      <c r="A492" s="20" t="str">
        <f t="shared" si="7"/>
        <v>KompetenzBeraterSA[SQ002]</v>
      </c>
      <c r="B492" s="4" t="s">
        <v>247</v>
      </c>
      <c r="C492" s="4">
        <v>3</v>
      </c>
      <c r="D492" s="4">
        <v>5</v>
      </c>
      <c r="E492" s="4">
        <v>4</v>
      </c>
      <c r="F492" s="4">
        <v>2</v>
      </c>
      <c r="G492" s="4">
        <v>3</v>
      </c>
      <c r="H492" s="4">
        <v>5</v>
      </c>
      <c r="I492" s="4">
        <v>4</v>
      </c>
      <c r="J492" s="4">
        <v>5</v>
      </c>
      <c r="K492" s="4">
        <v>3</v>
      </c>
      <c r="L492" s="4">
        <v>4</v>
      </c>
      <c r="M492" s="4">
        <v>2</v>
      </c>
      <c r="N492" s="4">
        <v>5</v>
      </c>
      <c r="O492" s="4">
        <v>4</v>
      </c>
      <c r="P492" s="4">
        <v>3</v>
      </c>
      <c r="Q492" s="4">
        <v>3</v>
      </c>
      <c r="R492" s="4">
        <v>5</v>
      </c>
      <c r="S492" s="4">
        <v>4</v>
      </c>
      <c r="T492" s="4">
        <v>4</v>
      </c>
      <c r="U492" s="4">
        <v>3</v>
      </c>
      <c r="V492" s="4">
        <v>5</v>
      </c>
      <c r="W492" s="4">
        <v>2</v>
      </c>
      <c r="X492" s="4">
        <v>5</v>
      </c>
      <c r="Y492" s="4">
        <v>4</v>
      </c>
      <c r="Z492" s="4">
        <v>2</v>
      </c>
      <c r="AA492" s="4">
        <v>4</v>
      </c>
      <c r="AB492" s="4">
        <v>3</v>
      </c>
      <c r="AC492" s="4">
        <v>4</v>
      </c>
      <c r="AD492" s="4">
        <v>3</v>
      </c>
      <c r="AE492" s="4">
        <v>3</v>
      </c>
      <c r="AF492" s="4">
        <v>4</v>
      </c>
      <c r="AG492" s="4">
        <v>5</v>
      </c>
      <c r="AH492" s="4">
        <v>4</v>
      </c>
      <c r="AI492" s="4">
        <v>4</v>
      </c>
      <c r="AJ492" s="4">
        <v>5</v>
      </c>
      <c r="AK492" s="4">
        <v>3</v>
      </c>
      <c r="AL492" s="4">
        <v>4</v>
      </c>
      <c r="AM492" s="4">
        <v>3</v>
      </c>
      <c r="AN492" s="4">
        <v>3</v>
      </c>
      <c r="AO492" s="4">
        <v>3</v>
      </c>
      <c r="AP492" s="4">
        <v>4</v>
      </c>
      <c r="AQ492" s="4">
        <v>5</v>
      </c>
      <c r="AR492" s="4">
        <v>3</v>
      </c>
      <c r="AS492" s="4">
        <v>3</v>
      </c>
      <c r="AT492" s="4">
        <v>2</v>
      </c>
      <c r="AU492" s="4">
        <v>1</v>
      </c>
      <c r="AV492" s="4">
        <v>3</v>
      </c>
      <c r="AW492" s="4">
        <v>5</v>
      </c>
      <c r="AX492" s="4">
        <v>4</v>
      </c>
      <c r="AY492" s="4">
        <v>5</v>
      </c>
      <c r="AZ492" s="4">
        <v>3</v>
      </c>
      <c r="BA492" s="4">
        <v>4</v>
      </c>
      <c r="BB492" s="4">
        <v>4</v>
      </c>
      <c r="BC492" s="4">
        <v>4</v>
      </c>
      <c r="BD492" s="4">
        <v>3</v>
      </c>
      <c r="BE492" s="4">
        <v>3</v>
      </c>
      <c r="BF492" s="4">
        <v>4</v>
      </c>
      <c r="BG492" s="4">
        <v>4</v>
      </c>
      <c r="BH492" s="4">
        <v>4</v>
      </c>
      <c r="BI492" s="4">
        <v>1</v>
      </c>
      <c r="BJ492" s="4">
        <v>2</v>
      </c>
      <c r="BK492" s="4">
        <v>5</v>
      </c>
      <c r="BL492" s="4">
        <v>3</v>
      </c>
      <c r="BM492" s="4">
        <v>4</v>
      </c>
      <c r="BN492" s="4">
        <v>4</v>
      </c>
      <c r="BO492" s="4">
        <v>3</v>
      </c>
      <c r="BP492" s="4">
        <v>3</v>
      </c>
      <c r="BQ492" s="4">
        <v>4</v>
      </c>
      <c r="BR492" s="4">
        <v>4</v>
      </c>
      <c r="BS492" s="4">
        <v>4</v>
      </c>
      <c r="BT492" s="4">
        <v>4</v>
      </c>
      <c r="BU492" s="4">
        <v>4</v>
      </c>
      <c r="BV492" s="4">
        <v>2</v>
      </c>
      <c r="BW492" s="4">
        <v>4</v>
      </c>
      <c r="BX492" s="4">
        <v>3</v>
      </c>
      <c r="BY492" s="4">
        <v>4</v>
      </c>
      <c r="BZ492" s="4">
        <v>4</v>
      </c>
      <c r="CA492" s="4">
        <v>4</v>
      </c>
      <c r="CB492" s="4">
        <v>4</v>
      </c>
    </row>
    <row r="493" spans="1:80" ht="14" x14ac:dyDescent="0.15">
      <c r="A493" s="20" t="str">
        <f t="shared" si="7"/>
        <v>KompetenzBeraterSA[SQ003]</v>
      </c>
      <c r="B493" s="4" t="s">
        <v>248</v>
      </c>
      <c r="C493" s="4">
        <v>3</v>
      </c>
      <c r="D493" s="4">
        <v>5</v>
      </c>
      <c r="E493" s="4">
        <v>2</v>
      </c>
      <c r="F493" s="4">
        <v>5</v>
      </c>
      <c r="G493" s="4">
        <v>3</v>
      </c>
      <c r="H493" s="4">
        <v>1</v>
      </c>
      <c r="I493" s="4">
        <v>3</v>
      </c>
      <c r="J493" s="4">
        <v>1</v>
      </c>
      <c r="K493" s="4">
        <v>4</v>
      </c>
      <c r="L493" s="4">
        <v>1</v>
      </c>
      <c r="M493" s="4">
        <v>3</v>
      </c>
      <c r="N493" s="4">
        <v>1</v>
      </c>
      <c r="O493" s="4">
        <v>2</v>
      </c>
      <c r="P493" s="4">
        <v>2</v>
      </c>
      <c r="Q493" s="4">
        <v>2</v>
      </c>
      <c r="R493" s="4">
        <v>1</v>
      </c>
      <c r="S493" s="4">
        <v>3</v>
      </c>
      <c r="T493" s="4">
        <v>5</v>
      </c>
      <c r="U493" s="4">
        <v>2</v>
      </c>
      <c r="V493" s="4">
        <v>1</v>
      </c>
      <c r="W493" s="4">
        <v>4</v>
      </c>
      <c r="X493" s="4">
        <v>1</v>
      </c>
      <c r="Y493" s="4">
        <v>4</v>
      </c>
      <c r="Z493" s="4">
        <v>3</v>
      </c>
      <c r="AA493" s="4">
        <v>3</v>
      </c>
      <c r="AB493" s="4">
        <v>3</v>
      </c>
      <c r="AC493" s="4">
        <v>5</v>
      </c>
      <c r="AD493" s="4">
        <v>3</v>
      </c>
      <c r="AE493" s="4">
        <v>2</v>
      </c>
      <c r="AF493" s="4">
        <v>1</v>
      </c>
      <c r="AG493" s="4">
        <v>1</v>
      </c>
      <c r="AH493" s="4">
        <v>3</v>
      </c>
      <c r="AI493" s="4">
        <v>2</v>
      </c>
      <c r="AJ493" s="4">
        <v>1</v>
      </c>
      <c r="AK493" s="4">
        <v>3</v>
      </c>
      <c r="AL493" s="4">
        <v>2</v>
      </c>
      <c r="AM493" s="4">
        <v>3</v>
      </c>
      <c r="AN493" s="4">
        <v>4</v>
      </c>
      <c r="AO493" s="4">
        <v>5</v>
      </c>
      <c r="AP493" s="4">
        <v>2</v>
      </c>
      <c r="AQ493" s="4">
        <v>1</v>
      </c>
      <c r="AR493" s="4">
        <v>2</v>
      </c>
      <c r="AS493" s="4">
        <v>2</v>
      </c>
      <c r="AT493" s="4">
        <v>1</v>
      </c>
      <c r="AU493" s="4">
        <v>4</v>
      </c>
      <c r="AV493" s="4">
        <v>3</v>
      </c>
      <c r="AW493" s="4">
        <v>2</v>
      </c>
      <c r="AX493" s="4">
        <v>2</v>
      </c>
      <c r="AY493" s="4">
        <v>1</v>
      </c>
      <c r="AZ493" s="4">
        <v>3</v>
      </c>
      <c r="BA493" s="4">
        <v>1</v>
      </c>
      <c r="BB493" s="4">
        <v>3</v>
      </c>
      <c r="BC493" s="4">
        <v>2</v>
      </c>
      <c r="BD493" s="4">
        <v>4</v>
      </c>
      <c r="BE493" s="4">
        <v>2</v>
      </c>
      <c r="BF493" s="4">
        <v>1</v>
      </c>
      <c r="BG493" s="4">
        <v>2</v>
      </c>
      <c r="BH493" s="4">
        <v>2</v>
      </c>
      <c r="BI493" s="4">
        <v>2</v>
      </c>
      <c r="BJ493" s="4">
        <v>3</v>
      </c>
      <c r="BK493" s="4">
        <v>2</v>
      </c>
      <c r="BL493" s="4">
        <v>4</v>
      </c>
      <c r="BM493" s="4">
        <v>1</v>
      </c>
      <c r="BN493" s="4">
        <v>4</v>
      </c>
      <c r="BO493" s="4">
        <v>2</v>
      </c>
      <c r="BP493" s="4">
        <v>3</v>
      </c>
      <c r="BQ493" s="4">
        <v>3</v>
      </c>
      <c r="BR493" s="4">
        <v>4</v>
      </c>
      <c r="BS493" s="4">
        <v>2</v>
      </c>
      <c r="BT493" s="4">
        <v>2</v>
      </c>
      <c r="BU493" s="4">
        <v>2</v>
      </c>
      <c r="BV493" s="4">
        <v>4</v>
      </c>
      <c r="BW493" s="4">
        <v>1</v>
      </c>
      <c r="BX493" s="4">
        <v>3</v>
      </c>
      <c r="BY493" s="4">
        <v>1</v>
      </c>
      <c r="BZ493" s="4">
        <v>2</v>
      </c>
      <c r="CA493" s="4">
        <v>3</v>
      </c>
      <c r="CB493" s="4">
        <v>1</v>
      </c>
    </row>
    <row r="494" spans="1:80" ht="14" x14ac:dyDescent="0.15">
      <c r="A494" s="20" t="str">
        <f t="shared" si="7"/>
        <v>KompetenzBeraterSA[SQ004]</v>
      </c>
      <c r="B494" s="4" t="s">
        <v>249</v>
      </c>
      <c r="C494" s="4">
        <v>3</v>
      </c>
      <c r="D494" s="4">
        <v>5</v>
      </c>
      <c r="E494" s="4">
        <v>2</v>
      </c>
      <c r="F494" s="4">
        <v>4</v>
      </c>
      <c r="G494" s="4">
        <v>3</v>
      </c>
      <c r="H494" s="4">
        <v>1</v>
      </c>
      <c r="I494" s="4">
        <v>3</v>
      </c>
      <c r="J494" s="4">
        <v>1</v>
      </c>
      <c r="K494" s="4">
        <v>4</v>
      </c>
      <c r="L494" s="4">
        <v>1</v>
      </c>
      <c r="M494" s="4">
        <v>3</v>
      </c>
      <c r="N494" s="4">
        <v>1</v>
      </c>
      <c r="O494" s="4">
        <v>2</v>
      </c>
      <c r="P494" s="4">
        <v>2</v>
      </c>
      <c r="Q494" s="4">
        <v>1</v>
      </c>
      <c r="R494" s="4">
        <v>1</v>
      </c>
      <c r="S494" s="4">
        <v>2</v>
      </c>
      <c r="T494" s="4">
        <v>2</v>
      </c>
      <c r="U494" s="4">
        <v>2</v>
      </c>
      <c r="V494" s="4">
        <v>2</v>
      </c>
      <c r="W494" s="4">
        <v>3</v>
      </c>
      <c r="X494" s="4">
        <v>1</v>
      </c>
      <c r="Y494" s="4">
        <v>4</v>
      </c>
      <c r="Z494" s="4">
        <v>3</v>
      </c>
      <c r="AA494" s="4">
        <v>3</v>
      </c>
      <c r="AB494" s="4">
        <v>2</v>
      </c>
      <c r="AC494" s="4">
        <v>3</v>
      </c>
      <c r="AD494" s="4">
        <v>3</v>
      </c>
      <c r="AE494" s="4">
        <v>2</v>
      </c>
      <c r="AF494" s="4">
        <v>1</v>
      </c>
      <c r="AG494" s="4">
        <v>1</v>
      </c>
      <c r="AH494" s="4">
        <v>4</v>
      </c>
      <c r="AI494" s="4">
        <v>2</v>
      </c>
      <c r="AJ494" s="4">
        <v>1</v>
      </c>
      <c r="AK494" s="4">
        <v>1</v>
      </c>
      <c r="AL494" s="4">
        <v>2</v>
      </c>
      <c r="AM494" s="4">
        <v>2</v>
      </c>
      <c r="AN494" s="4">
        <v>2</v>
      </c>
      <c r="AO494" s="4">
        <v>3</v>
      </c>
      <c r="AP494" s="4">
        <v>2</v>
      </c>
      <c r="AQ494" s="4">
        <v>1</v>
      </c>
      <c r="AR494" s="4">
        <v>2</v>
      </c>
      <c r="AS494" s="4">
        <v>2</v>
      </c>
      <c r="AT494" s="4">
        <v>1</v>
      </c>
      <c r="AU494" s="4">
        <v>4</v>
      </c>
      <c r="AV494" s="4">
        <v>4</v>
      </c>
      <c r="AW494" s="4">
        <v>2</v>
      </c>
      <c r="AX494" s="4">
        <v>2</v>
      </c>
      <c r="AY494" s="4">
        <v>1</v>
      </c>
      <c r="AZ494" s="4">
        <v>3</v>
      </c>
      <c r="BA494" s="4">
        <v>1</v>
      </c>
      <c r="BB494" s="4">
        <v>3</v>
      </c>
      <c r="BC494" s="4">
        <v>2</v>
      </c>
      <c r="BD494" s="4">
        <v>4</v>
      </c>
      <c r="BE494" s="4">
        <v>3</v>
      </c>
      <c r="BF494" s="4">
        <v>1</v>
      </c>
      <c r="BG494" s="4">
        <v>3</v>
      </c>
      <c r="BH494" s="4">
        <v>2</v>
      </c>
      <c r="BI494" s="4">
        <v>2</v>
      </c>
      <c r="BJ494" s="4">
        <v>3</v>
      </c>
      <c r="BK494" s="4">
        <v>2</v>
      </c>
      <c r="BL494" s="4">
        <v>3</v>
      </c>
      <c r="BM494" s="4">
        <v>2</v>
      </c>
      <c r="BN494" s="4">
        <v>4</v>
      </c>
      <c r="BO494" s="4">
        <v>2</v>
      </c>
      <c r="BP494" s="4">
        <v>3</v>
      </c>
      <c r="BQ494" s="4">
        <v>3</v>
      </c>
      <c r="BR494" s="4">
        <v>3</v>
      </c>
      <c r="BS494" s="4">
        <v>2</v>
      </c>
      <c r="BT494" s="4">
        <v>2</v>
      </c>
      <c r="BU494" s="4">
        <v>3</v>
      </c>
      <c r="BV494" s="4">
        <v>4</v>
      </c>
      <c r="BW494" s="4">
        <v>1</v>
      </c>
      <c r="BX494" s="4">
        <v>3</v>
      </c>
      <c r="BY494" s="4">
        <v>1</v>
      </c>
      <c r="BZ494" s="4">
        <v>1</v>
      </c>
      <c r="CA494" s="4">
        <v>4</v>
      </c>
      <c r="CB494" s="4">
        <v>1</v>
      </c>
    </row>
    <row r="495" spans="1:80" ht="14" x14ac:dyDescent="0.15">
      <c r="A495" s="20" t="str">
        <f t="shared" si="7"/>
        <v>KompetenzBeraterSA[SQ005]</v>
      </c>
      <c r="B495" s="4" t="s">
        <v>250</v>
      </c>
      <c r="C495" s="4">
        <v>3</v>
      </c>
      <c r="D495" s="4">
        <v>5</v>
      </c>
      <c r="E495" s="4">
        <v>3</v>
      </c>
      <c r="F495" s="4">
        <v>3</v>
      </c>
      <c r="G495" s="4">
        <v>3</v>
      </c>
      <c r="H495" s="4">
        <v>4</v>
      </c>
      <c r="I495" s="4">
        <v>3</v>
      </c>
      <c r="J495" s="4">
        <v>5</v>
      </c>
      <c r="K495" s="4">
        <v>4</v>
      </c>
      <c r="L495" s="4">
        <v>5</v>
      </c>
      <c r="M495" s="4">
        <v>4</v>
      </c>
      <c r="N495" s="4">
        <v>4</v>
      </c>
      <c r="O495" s="4">
        <v>3</v>
      </c>
      <c r="P495" s="4">
        <v>3</v>
      </c>
      <c r="Q495" s="4">
        <v>4</v>
      </c>
      <c r="R495" s="4">
        <v>5</v>
      </c>
      <c r="S495" s="4">
        <v>2</v>
      </c>
      <c r="T495" s="4">
        <v>3</v>
      </c>
      <c r="U495" s="4">
        <v>3</v>
      </c>
      <c r="V495" s="4">
        <v>2</v>
      </c>
      <c r="W495" s="4">
        <v>3</v>
      </c>
      <c r="X495" s="4">
        <v>4</v>
      </c>
      <c r="Y495" s="4">
        <v>4</v>
      </c>
      <c r="Z495" s="4">
        <v>4</v>
      </c>
      <c r="AA495" s="4">
        <v>3</v>
      </c>
      <c r="AB495" s="4">
        <v>2</v>
      </c>
      <c r="AC495" s="4">
        <v>3</v>
      </c>
      <c r="AD495" s="4">
        <v>4</v>
      </c>
      <c r="AE495" s="4">
        <v>4</v>
      </c>
      <c r="AF495" s="4">
        <v>4</v>
      </c>
      <c r="AG495" s="4">
        <v>1</v>
      </c>
      <c r="AH495" s="4">
        <v>4</v>
      </c>
      <c r="AI495" s="4">
        <v>3</v>
      </c>
      <c r="AJ495" s="4">
        <v>5</v>
      </c>
      <c r="AK495" s="4">
        <v>3</v>
      </c>
      <c r="AL495" s="4">
        <v>4</v>
      </c>
      <c r="AM495" s="4">
        <v>2</v>
      </c>
      <c r="AN495" s="4">
        <v>2</v>
      </c>
      <c r="AO495" s="4">
        <v>3</v>
      </c>
      <c r="AP495" s="4">
        <v>4</v>
      </c>
      <c r="AQ495" s="4">
        <v>5</v>
      </c>
      <c r="AR495" s="4">
        <v>2</v>
      </c>
      <c r="AS495" s="4">
        <v>3</v>
      </c>
      <c r="AT495" s="4">
        <v>4</v>
      </c>
      <c r="AU495" s="4">
        <v>4</v>
      </c>
      <c r="AV495" s="4">
        <v>3</v>
      </c>
      <c r="AW495" s="4">
        <v>4</v>
      </c>
      <c r="AX495" s="4">
        <v>4</v>
      </c>
      <c r="AY495" s="4">
        <v>4</v>
      </c>
      <c r="AZ495" s="4">
        <v>3</v>
      </c>
      <c r="BA495" s="4">
        <v>4</v>
      </c>
      <c r="BB495" s="4">
        <v>4</v>
      </c>
      <c r="BC495" s="4">
        <v>2</v>
      </c>
      <c r="BD495" s="4">
        <v>4</v>
      </c>
      <c r="BE495" s="4">
        <v>3</v>
      </c>
      <c r="BF495" s="4">
        <v>4</v>
      </c>
      <c r="BG495" s="4">
        <v>1</v>
      </c>
      <c r="BH495" s="4">
        <v>2</v>
      </c>
      <c r="BI495" s="4">
        <v>3</v>
      </c>
      <c r="BJ495" s="4">
        <v>3</v>
      </c>
      <c r="BK495" s="4">
        <v>4</v>
      </c>
      <c r="BL495" s="4">
        <v>3</v>
      </c>
      <c r="BM495" s="4">
        <v>4</v>
      </c>
      <c r="BN495" s="4">
        <v>4</v>
      </c>
      <c r="BO495" s="4">
        <v>2</v>
      </c>
      <c r="BP495" s="4">
        <v>2</v>
      </c>
      <c r="BQ495" s="4">
        <v>2</v>
      </c>
      <c r="BR495" s="4">
        <v>3</v>
      </c>
      <c r="BS495" s="4">
        <v>4</v>
      </c>
      <c r="BT495" s="4">
        <v>4</v>
      </c>
      <c r="BU495" s="4">
        <v>5</v>
      </c>
      <c r="BV495" s="4">
        <v>4</v>
      </c>
      <c r="BW495" s="4">
        <v>3</v>
      </c>
      <c r="BX495" s="4">
        <v>3</v>
      </c>
      <c r="BY495" s="4">
        <v>5</v>
      </c>
      <c r="BZ495" s="4">
        <v>3</v>
      </c>
      <c r="CA495" s="4">
        <v>4</v>
      </c>
      <c r="CB495" s="4">
        <v>3</v>
      </c>
    </row>
    <row r="496" spans="1:80" ht="14" x14ac:dyDescent="0.15">
      <c r="A496" s="20" t="str">
        <f t="shared" si="7"/>
        <v>KompetenzBeraterSA[SQ006]</v>
      </c>
      <c r="B496" s="4" t="s">
        <v>251</v>
      </c>
      <c r="C496" s="4">
        <v>3</v>
      </c>
      <c r="D496" s="4">
        <v>5</v>
      </c>
      <c r="E496" s="4">
        <v>1</v>
      </c>
      <c r="F496" s="4">
        <v>1</v>
      </c>
      <c r="G496" s="4">
        <v>3</v>
      </c>
      <c r="H496" s="4">
        <v>3</v>
      </c>
      <c r="I496" s="4">
        <v>1</v>
      </c>
      <c r="J496" s="4">
        <v>1</v>
      </c>
      <c r="K496" s="4">
        <v>3</v>
      </c>
      <c r="L496" s="4">
        <v>1</v>
      </c>
      <c r="M496" s="4">
        <v>2</v>
      </c>
      <c r="N496" s="4">
        <v>4</v>
      </c>
      <c r="O496" s="4">
        <v>3</v>
      </c>
      <c r="P496" s="4">
        <v>3</v>
      </c>
      <c r="Q496" s="4">
        <v>2</v>
      </c>
      <c r="R496" s="4">
        <v>1</v>
      </c>
      <c r="S496" s="4">
        <v>3</v>
      </c>
      <c r="T496" s="4">
        <v>2</v>
      </c>
      <c r="U496" s="4">
        <v>2</v>
      </c>
      <c r="V496" s="4">
        <v>3</v>
      </c>
      <c r="W496" s="4">
        <v>1</v>
      </c>
      <c r="X496" s="4">
        <v>4</v>
      </c>
      <c r="Y496" s="4">
        <v>4</v>
      </c>
      <c r="Z496" s="4">
        <v>2</v>
      </c>
      <c r="AA496" s="4">
        <v>1</v>
      </c>
      <c r="AB496" s="4">
        <v>3</v>
      </c>
      <c r="AC496" s="4">
        <v>1</v>
      </c>
      <c r="AD496" s="4">
        <v>2</v>
      </c>
      <c r="AE496" s="4">
        <v>2</v>
      </c>
      <c r="AF496" s="4">
        <v>3</v>
      </c>
      <c r="AG496" s="4">
        <v>4</v>
      </c>
      <c r="AH496" s="4">
        <v>3</v>
      </c>
      <c r="AI496" s="4">
        <v>3</v>
      </c>
      <c r="AJ496" s="4">
        <v>1</v>
      </c>
      <c r="AK496" s="4">
        <v>2</v>
      </c>
      <c r="AL496" s="4">
        <v>3</v>
      </c>
      <c r="AM496" s="4">
        <v>1</v>
      </c>
      <c r="AN496" s="4">
        <v>2</v>
      </c>
      <c r="AO496" s="4">
        <v>2</v>
      </c>
      <c r="AP496" s="4">
        <v>3</v>
      </c>
      <c r="AQ496" s="4">
        <v>5</v>
      </c>
      <c r="AR496" s="4">
        <v>3</v>
      </c>
      <c r="AS496" s="4">
        <v>1</v>
      </c>
      <c r="AT496" s="4">
        <v>1</v>
      </c>
      <c r="AU496" s="4">
        <v>1</v>
      </c>
      <c r="AV496" s="4">
        <v>1</v>
      </c>
      <c r="AW496" s="4">
        <v>3</v>
      </c>
      <c r="AX496" s="4">
        <v>3</v>
      </c>
      <c r="AY496" s="4">
        <v>4</v>
      </c>
      <c r="AZ496" s="4">
        <v>3</v>
      </c>
      <c r="BA496" s="4">
        <v>4</v>
      </c>
      <c r="BB496" s="4">
        <v>3</v>
      </c>
      <c r="BC496" s="4">
        <v>2</v>
      </c>
      <c r="BD496" s="4">
        <v>2</v>
      </c>
      <c r="BE496" s="4">
        <v>2</v>
      </c>
      <c r="BF496" s="4">
        <v>2</v>
      </c>
      <c r="BG496" s="4">
        <v>1</v>
      </c>
      <c r="BH496" s="4">
        <v>2</v>
      </c>
      <c r="BI496" s="4">
        <v>2</v>
      </c>
      <c r="BJ496" s="4">
        <v>2</v>
      </c>
      <c r="BK496" s="4">
        <v>4</v>
      </c>
      <c r="BL496" s="4">
        <v>3</v>
      </c>
      <c r="BM496" s="4">
        <v>3</v>
      </c>
      <c r="BN496" s="4">
        <v>4</v>
      </c>
      <c r="BO496" s="4">
        <v>3</v>
      </c>
      <c r="BP496" s="4">
        <v>1</v>
      </c>
      <c r="BQ496" s="4">
        <v>2</v>
      </c>
      <c r="BR496" s="4">
        <v>3</v>
      </c>
      <c r="BS496" s="4">
        <v>2</v>
      </c>
      <c r="BT496" s="4">
        <v>3</v>
      </c>
      <c r="BU496" s="4">
        <v>3</v>
      </c>
      <c r="BV496" s="4">
        <v>2</v>
      </c>
      <c r="BW496" s="4">
        <v>1</v>
      </c>
      <c r="BX496" s="4">
        <v>3</v>
      </c>
      <c r="BY496" s="4">
        <v>4</v>
      </c>
      <c r="BZ496" s="4">
        <v>1</v>
      </c>
      <c r="CA496" s="4">
        <v>4</v>
      </c>
      <c r="CB496" s="4">
        <v>4</v>
      </c>
    </row>
    <row r="497" spans="1:80" ht="14" x14ac:dyDescent="0.15">
      <c r="A497" s="20" t="str">
        <f t="shared" si="7"/>
        <v>KompetenzBeraterSA[SQ007]</v>
      </c>
      <c r="B497" s="4" t="s">
        <v>252</v>
      </c>
      <c r="C497" s="4">
        <v>3</v>
      </c>
      <c r="D497" s="4">
        <v>5</v>
      </c>
      <c r="E497" s="4">
        <v>4</v>
      </c>
      <c r="F497" s="4">
        <v>3</v>
      </c>
      <c r="G497" s="4">
        <v>3</v>
      </c>
      <c r="H497" s="4">
        <v>2</v>
      </c>
      <c r="I497" s="4">
        <v>4</v>
      </c>
      <c r="J497" s="4">
        <v>3</v>
      </c>
      <c r="K497" s="4">
        <v>3</v>
      </c>
      <c r="L497" s="4">
        <v>3</v>
      </c>
      <c r="M497" s="4">
        <v>4</v>
      </c>
      <c r="N497" s="4">
        <v>1</v>
      </c>
      <c r="O497" s="4">
        <v>4</v>
      </c>
      <c r="P497" s="4">
        <v>4</v>
      </c>
      <c r="Q497" s="4">
        <v>2</v>
      </c>
      <c r="R497" s="4">
        <v>1</v>
      </c>
      <c r="S497" s="4">
        <v>3</v>
      </c>
      <c r="T497" s="4">
        <v>2</v>
      </c>
      <c r="U497" s="4">
        <v>3</v>
      </c>
      <c r="V497" s="4">
        <v>3</v>
      </c>
      <c r="W497" s="4">
        <v>3</v>
      </c>
      <c r="X497" s="4">
        <v>3</v>
      </c>
      <c r="Y497" s="4">
        <v>4</v>
      </c>
      <c r="Z497" s="4">
        <v>3</v>
      </c>
      <c r="AA497" s="4">
        <v>3</v>
      </c>
      <c r="AB497" s="4">
        <v>3</v>
      </c>
      <c r="AC497" s="4">
        <v>5</v>
      </c>
      <c r="AD497" s="4">
        <v>2</v>
      </c>
      <c r="AE497" s="4">
        <v>2</v>
      </c>
      <c r="AF497" s="4">
        <v>1</v>
      </c>
      <c r="AG497" s="4">
        <v>1</v>
      </c>
      <c r="AH497" s="4">
        <v>4</v>
      </c>
      <c r="AI497" s="4">
        <v>3</v>
      </c>
      <c r="AJ497" s="4">
        <v>1</v>
      </c>
      <c r="AK497" s="4">
        <v>4</v>
      </c>
      <c r="AL497" s="4">
        <v>2</v>
      </c>
      <c r="AM497" s="4">
        <v>3</v>
      </c>
      <c r="AN497" s="4">
        <v>4</v>
      </c>
      <c r="AO497" s="4">
        <v>5</v>
      </c>
      <c r="AP497" s="4">
        <v>3</v>
      </c>
      <c r="AQ497" s="4">
        <v>5</v>
      </c>
      <c r="AR497" s="4">
        <v>4</v>
      </c>
      <c r="AS497" s="4">
        <v>3</v>
      </c>
      <c r="AT497" s="4">
        <v>2</v>
      </c>
      <c r="AU497" s="4">
        <v>3</v>
      </c>
      <c r="AV497" s="4">
        <v>2</v>
      </c>
      <c r="AW497" s="4">
        <v>2</v>
      </c>
      <c r="AX497" s="4">
        <v>3</v>
      </c>
      <c r="AY497" s="4">
        <v>2</v>
      </c>
      <c r="AZ497" s="4">
        <v>3</v>
      </c>
      <c r="BA497" s="4">
        <v>2</v>
      </c>
      <c r="BB497" s="4">
        <v>3</v>
      </c>
      <c r="BC497" s="4">
        <v>2</v>
      </c>
      <c r="BD497" s="4">
        <v>3</v>
      </c>
      <c r="BE497" s="4">
        <v>3</v>
      </c>
      <c r="BF497" s="4">
        <v>1</v>
      </c>
      <c r="BG497" s="4">
        <v>1</v>
      </c>
      <c r="BH497" s="4">
        <v>2</v>
      </c>
      <c r="BI497" s="4">
        <v>4</v>
      </c>
      <c r="BJ497" s="4">
        <v>2</v>
      </c>
      <c r="BK497" s="4">
        <v>2</v>
      </c>
      <c r="BL497" s="4">
        <v>4</v>
      </c>
      <c r="BM497" s="4">
        <v>2</v>
      </c>
      <c r="BN497" s="4">
        <v>4</v>
      </c>
      <c r="BO497" s="4">
        <v>2</v>
      </c>
      <c r="BP497" s="4">
        <v>4</v>
      </c>
      <c r="BQ497" s="4">
        <v>3</v>
      </c>
      <c r="BR497" s="4">
        <v>2</v>
      </c>
      <c r="BS497" s="4">
        <v>2</v>
      </c>
      <c r="BT497" s="4">
        <v>3</v>
      </c>
      <c r="BU497" s="4">
        <v>3</v>
      </c>
      <c r="BV497" s="4">
        <v>4</v>
      </c>
      <c r="BW497" s="4">
        <v>1</v>
      </c>
      <c r="BX497" s="4">
        <v>3</v>
      </c>
      <c r="BY497" s="4">
        <v>2</v>
      </c>
      <c r="BZ497" s="4">
        <v>5</v>
      </c>
      <c r="CA497" s="4">
        <v>4</v>
      </c>
      <c r="CB497" s="4">
        <v>4</v>
      </c>
    </row>
    <row r="498" spans="1:80" ht="14" x14ac:dyDescent="0.15">
      <c r="A498" s="20" t="str">
        <f t="shared" si="7"/>
        <v>KompetenzBeraterSA[SQ008]</v>
      </c>
      <c r="B498" s="4" t="s">
        <v>253</v>
      </c>
      <c r="C498" s="4">
        <v>3</v>
      </c>
      <c r="D498" s="4">
        <v>5</v>
      </c>
      <c r="E498" s="4">
        <v>4</v>
      </c>
      <c r="F498" s="4">
        <v>3</v>
      </c>
      <c r="G498" s="4">
        <v>2</v>
      </c>
      <c r="H498" s="4">
        <v>4</v>
      </c>
      <c r="I498" s="4">
        <v>4</v>
      </c>
      <c r="J498" s="4">
        <v>5</v>
      </c>
      <c r="K498" s="4">
        <v>4</v>
      </c>
      <c r="L498" s="4">
        <v>4</v>
      </c>
      <c r="M498" s="4">
        <v>4</v>
      </c>
      <c r="N498" s="4">
        <v>2</v>
      </c>
      <c r="O498" s="4">
        <v>4</v>
      </c>
      <c r="P498" s="4">
        <v>4</v>
      </c>
      <c r="Q498" s="4">
        <v>2</v>
      </c>
      <c r="R498" s="4">
        <v>2</v>
      </c>
      <c r="S498" s="4">
        <v>2</v>
      </c>
      <c r="T498" s="4">
        <v>3</v>
      </c>
      <c r="U498" s="4">
        <v>4</v>
      </c>
      <c r="V498" s="4">
        <v>3</v>
      </c>
      <c r="W498" s="4">
        <v>3</v>
      </c>
      <c r="X498" s="4">
        <v>5</v>
      </c>
      <c r="Y498" s="4">
        <v>4</v>
      </c>
      <c r="Z498" s="4">
        <v>3</v>
      </c>
      <c r="AA498" s="4">
        <v>4</v>
      </c>
      <c r="AB498" s="4">
        <v>3</v>
      </c>
      <c r="AC498" s="4">
        <v>4</v>
      </c>
      <c r="AD498" s="4">
        <v>3</v>
      </c>
      <c r="AE498" s="4">
        <v>2</v>
      </c>
      <c r="AF498" s="4">
        <v>3</v>
      </c>
      <c r="AG498" s="4">
        <v>2</v>
      </c>
      <c r="AH498" s="4">
        <v>4</v>
      </c>
      <c r="AI498" s="4">
        <v>3</v>
      </c>
      <c r="AJ498" s="4">
        <v>2</v>
      </c>
      <c r="AK498" s="4">
        <v>4</v>
      </c>
      <c r="AL498" s="4">
        <v>4</v>
      </c>
      <c r="AM498" s="4">
        <v>4</v>
      </c>
      <c r="AN498" s="4">
        <v>4</v>
      </c>
      <c r="AO498" s="4">
        <v>4</v>
      </c>
      <c r="AP498" s="4">
        <v>4</v>
      </c>
      <c r="AQ498" s="4">
        <v>5</v>
      </c>
      <c r="AR498" s="4">
        <v>4</v>
      </c>
      <c r="AS498" s="4">
        <v>3</v>
      </c>
      <c r="AT498" s="4">
        <v>1</v>
      </c>
      <c r="AU498" s="4">
        <v>4</v>
      </c>
      <c r="AV498" s="4">
        <v>3</v>
      </c>
      <c r="AW498" s="4">
        <v>3</v>
      </c>
      <c r="AX498" s="4">
        <v>4</v>
      </c>
      <c r="AY498" s="4">
        <v>2</v>
      </c>
      <c r="AZ498" s="4">
        <v>3</v>
      </c>
      <c r="BA498" s="4">
        <v>2</v>
      </c>
      <c r="BB498" s="4">
        <v>4</v>
      </c>
      <c r="BC498" s="4">
        <v>2</v>
      </c>
      <c r="BD498" s="4">
        <v>3</v>
      </c>
      <c r="BE498" s="4">
        <v>2</v>
      </c>
      <c r="BF498" s="4">
        <v>1</v>
      </c>
      <c r="BG498" s="4">
        <v>2</v>
      </c>
      <c r="BH498" s="4">
        <v>2</v>
      </c>
      <c r="BI498" s="4">
        <v>5</v>
      </c>
      <c r="BJ498" s="4">
        <v>3</v>
      </c>
      <c r="BK498" s="4">
        <v>4</v>
      </c>
      <c r="BL498" s="4">
        <v>4</v>
      </c>
      <c r="BM498" s="4">
        <v>2</v>
      </c>
      <c r="BN498" s="4">
        <v>4</v>
      </c>
      <c r="BO498" s="4">
        <v>2</v>
      </c>
      <c r="BP498" s="4">
        <v>3</v>
      </c>
      <c r="BQ498" s="4">
        <v>4</v>
      </c>
      <c r="BR498" s="4">
        <v>3</v>
      </c>
      <c r="BS498" s="4">
        <v>3</v>
      </c>
      <c r="BT498" s="4">
        <v>3</v>
      </c>
      <c r="BU498" s="4">
        <v>3</v>
      </c>
      <c r="BV498" s="4">
        <v>4</v>
      </c>
      <c r="BW498" s="4">
        <v>4</v>
      </c>
      <c r="BX498" s="4">
        <v>2</v>
      </c>
      <c r="BY498" s="4">
        <v>4</v>
      </c>
      <c r="BZ498" s="4">
        <v>5</v>
      </c>
      <c r="CA498" s="4">
        <v>4</v>
      </c>
      <c r="CB498" s="4">
        <v>4</v>
      </c>
    </row>
    <row r="499" spans="1:80" ht="14" x14ac:dyDescent="0.15">
      <c r="A499" s="20" t="str">
        <f t="shared" si="7"/>
        <v>KompetenzBeraterSA[SQ009]</v>
      </c>
      <c r="B499" s="4" t="s">
        <v>254</v>
      </c>
      <c r="C499" s="4">
        <v>3</v>
      </c>
      <c r="D499" s="4">
        <v>5</v>
      </c>
      <c r="E499" s="4">
        <v>3</v>
      </c>
      <c r="F499" s="4">
        <v>1</v>
      </c>
      <c r="G499" s="4">
        <v>4</v>
      </c>
      <c r="H499" s="4">
        <v>5</v>
      </c>
      <c r="I499" s="4">
        <v>1</v>
      </c>
      <c r="J499" s="4">
        <v>1</v>
      </c>
      <c r="K499" s="4">
        <v>4</v>
      </c>
      <c r="L499" s="4">
        <v>1</v>
      </c>
      <c r="M499" s="4">
        <v>3</v>
      </c>
      <c r="N499" s="4">
        <v>4</v>
      </c>
      <c r="O499" s="4">
        <v>3</v>
      </c>
      <c r="P499" s="4">
        <v>3</v>
      </c>
      <c r="Q499" s="4">
        <v>4</v>
      </c>
      <c r="R499" s="4">
        <v>4</v>
      </c>
      <c r="S499" s="4">
        <v>3</v>
      </c>
      <c r="T499" s="4">
        <v>4</v>
      </c>
      <c r="U499" s="4">
        <v>2</v>
      </c>
      <c r="V499" s="4">
        <v>4</v>
      </c>
      <c r="W499" s="4">
        <v>2</v>
      </c>
      <c r="X499" s="4">
        <v>4</v>
      </c>
      <c r="Y499" s="4">
        <v>4</v>
      </c>
      <c r="Z499" s="4">
        <v>2</v>
      </c>
      <c r="AA499" s="4">
        <v>4</v>
      </c>
      <c r="AB499" s="4">
        <v>3</v>
      </c>
      <c r="AC499" s="4">
        <v>2</v>
      </c>
      <c r="AD499" s="4">
        <v>2</v>
      </c>
      <c r="AE499" s="4">
        <v>3</v>
      </c>
      <c r="AF499" s="4">
        <v>4</v>
      </c>
      <c r="AG499" s="4">
        <v>4</v>
      </c>
      <c r="AH499" s="4">
        <v>4</v>
      </c>
      <c r="AI499" s="4">
        <v>3</v>
      </c>
      <c r="AJ499" s="4">
        <v>5</v>
      </c>
      <c r="AK499" s="4">
        <v>3</v>
      </c>
      <c r="AL499" s="4">
        <v>3</v>
      </c>
      <c r="AM499" s="4">
        <v>1</v>
      </c>
      <c r="AN499" s="4">
        <v>2</v>
      </c>
      <c r="AO499" s="4">
        <v>3</v>
      </c>
      <c r="AP499" s="4">
        <v>4</v>
      </c>
      <c r="AQ499" s="4">
        <v>5</v>
      </c>
      <c r="AR499" s="4">
        <v>4</v>
      </c>
      <c r="AS499" s="4">
        <v>2</v>
      </c>
      <c r="AT499" s="4">
        <v>1</v>
      </c>
      <c r="AU499" s="4">
        <v>1</v>
      </c>
      <c r="AV499" s="4">
        <v>1</v>
      </c>
      <c r="AW499" s="4">
        <v>4</v>
      </c>
      <c r="AX499" s="4">
        <v>3</v>
      </c>
      <c r="AY499" s="4">
        <v>4</v>
      </c>
      <c r="AZ499" s="4">
        <v>3</v>
      </c>
      <c r="BA499" s="4">
        <v>4</v>
      </c>
      <c r="BB499" s="4">
        <v>4</v>
      </c>
      <c r="BC499" s="4">
        <v>2</v>
      </c>
      <c r="BD499" s="4">
        <v>2</v>
      </c>
      <c r="BE499" s="4">
        <v>3</v>
      </c>
      <c r="BF499" s="4">
        <v>2</v>
      </c>
      <c r="BG499" s="4">
        <v>4</v>
      </c>
      <c r="BH499" s="4">
        <v>2</v>
      </c>
      <c r="BI499" s="4">
        <v>2</v>
      </c>
      <c r="BJ499" s="4">
        <v>3</v>
      </c>
      <c r="BK499" s="4">
        <v>4</v>
      </c>
      <c r="BL499" s="4">
        <v>3</v>
      </c>
      <c r="BM499" s="4">
        <v>4</v>
      </c>
      <c r="BN499" s="4">
        <v>4</v>
      </c>
      <c r="BO499" s="4">
        <v>3</v>
      </c>
      <c r="BP499" s="4">
        <v>1</v>
      </c>
      <c r="BQ499" s="4">
        <v>2</v>
      </c>
      <c r="BR499" s="4">
        <v>3</v>
      </c>
      <c r="BS499" s="4">
        <v>3</v>
      </c>
      <c r="BT499" s="4">
        <v>3</v>
      </c>
      <c r="BU499" s="4">
        <v>4</v>
      </c>
      <c r="BV499" s="4">
        <v>4</v>
      </c>
      <c r="BW499" s="4">
        <v>3</v>
      </c>
      <c r="BX499" s="4">
        <v>1</v>
      </c>
      <c r="BY499" s="4">
        <v>4</v>
      </c>
      <c r="BZ499" s="4">
        <v>1</v>
      </c>
      <c r="CA499" s="4">
        <v>4</v>
      </c>
      <c r="CB499" s="4">
        <v>4</v>
      </c>
    </row>
    <row r="500" spans="1:80" ht="14" x14ac:dyDescent="0.15">
      <c r="A500" s="20" t="str">
        <f t="shared" si="7"/>
        <v>KompetenzBeraterSA[SQ010]</v>
      </c>
      <c r="B500" s="4" t="s">
        <v>255</v>
      </c>
      <c r="C500" s="4">
        <v>3</v>
      </c>
      <c r="D500" s="4">
        <v>5</v>
      </c>
      <c r="E500" s="4">
        <v>5</v>
      </c>
      <c r="F500" s="4">
        <v>2</v>
      </c>
      <c r="G500" s="4">
        <v>3</v>
      </c>
      <c r="H500" s="4">
        <v>5</v>
      </c>
      <c r="I500" s="4">
        <v>3</v>
      </c>
      <c r="J500" s="4">
        <v>5</v>
      </c>
      <c r="K500" s="4">
        <v>4</v>
      </c>
      <c r="L500" s="4">
        <v>5</v>
      </c>
      <c r="M500" s="4">
        <v>5</v>
      </c>
      <c r="N500" s="4">
        <v>5</v>
      </c>
      <c r="O500" s="4">
        <v>4</v>
      </c>
      <c r="P500" s="4">
        <v>4</v>
      </c>
      <c r="Q500" s="4">
        <v>5</v>
      </c>
      <c r="R500" s="4">
        <v>4</v>
      </c>
      <c r="S500" s="4">
        <v>4</v>
      </c>
      <c r="T500" s="4">
        <v>4</v>
      </c>
      <c r="U500" s="4">
        <v>5</v>
      </c>
      <c r="V500" s="4">
        <v>5</v>
      </c>
      <c r="W500" s="4">
        <v>5</v>
      </c>
      <c r="X500" s="4">
        <v>5</v>
      </c>
      <c r="Y500" s="4">
        <v>4</v>
      </c>
      <c r="Z500" s="4">
        <v>2</v>
      </c>
      <c r="AA500" s="4">
        <v>4</v>
      </c>
      <c r="AB500" s="4">
        <v>5</v>
      </c>
      <c r="AC500" s="4">
        <v>4</v>
      </c>
      <c r="AD500" s="4">
        <v>5</v>
      </c>
      <c r="AE500" s="4">
        <v>4</v>
      </c>
      <c r="AF500" s="4">
        <v>5</v>
      </c>
      <c r="AG500" s="4">
        <v>5</v>
      </c>
      <c r="AH500" s="4">
        <v>5</v>
      </c>
      <c r="AI500" s="4">
        <v>5</v>
      </c>
      <c r="AJ500" s="4">
        <v>5</v>
      </c>
      <c r="AK500" s="4">
        <v>4</v>
      </c>
      <c r="AL500" s="4">
        <v>5</v>
      </c>
      <c r="AM500" s="4">
        <v>3</v>
      </c>
      <c r="AN500" s="4">
        <v>4</v>
      </c>
      <c r="AO500" s="4">
        <v>4</v>
      </c>
      <c r="AP500" s="4">
        <v>5</v>
      </c>
      <c r="AQ500" s="4">
        <v>5</v>
      </c>
      <c r="AR500" s="4">
        <v>4</v>
      </c>
      <c r="AS500" s="4">
        <v>4</v>
      </c>
      <c r="AT500" s="4">
        <v>4</v>
      </c>
      <c r="AU500" s="4">
        <v>2</v>
      </c>
      <c r="AV500" s="4">
        <v>4</v>
      </c>
      <c r="AW500" s="4">
        <v>5</v>
      </c>
      <c r="AX500" s="4">
        <v>4</v>
      </c>
      <c r="AY500" s="4">
        <v>4</v>
      </c>
      <c r="AZ500" s="4">
        <v>4</v>
      </c>
      <c r="BA500" s="4">
        <v>4</v>
      </c>
      <c r="BB500" s="4">
        <v>4</v>
      </c>
      <c r="BC500" s="4">
        <v>5</v>
      </c>
      <c r="BD500" s="4">
        <v>5</v>
      </c>
      <c r="BE500" s="4">
        <v>3</v>
      </c>
      <c r="BF500" s="4">
        <v>4</v>
      </c>
      <c r="BG500" s="4">
        <v>5</v>
      </c>
      <c r="BH500" s="4">
        <v>5</v>
      </c>
      <c r="BI500" s="4">
        <v>5</v>
      </c>
      <c r="BJ500" s="4">
        <v>3</v>
      </c>
      <c r="BK500" s="4">
        <v>5</v>
      </c>
      <c r="BL500" s="4">
        <v>5</v>
      </c>
      <c r="BM500" s="4">
        <v>5</v>
      </c>
      <c r="BN500" s="4">
        <v>4</v>
      </c>
      <c r="BO500" s="4">
        <v>5</v>
      </c>
      <c r="BP500" s="4">
        <v>4</v>
      </c>
      <c r="BQ500" s="4">
        <v>4</v>
      </c>
      <c r="BR500" s="4">
        <v>5</v>
      </c>
      <c r="BS500" s="4">
        <v>4</v>
      </c>
      <c r="BT500" s="4">
        <v>4</v>
      </c>
      <c r="BU500" s="4">
        <v>4</v>
      </c>
      <c r="BV500" s="4">
        <v>4</v>
      </c>
      <c r="BW500" s="4">
        <v>5</v>
      </c>
      <c r="BX500" s="4">
        <v>5</v>
      </c>
      <c r="BY500" s="4">
        <v>4</v>
      </c>
      <c r="BZ500" s="4">
        <v>5</v>
      </c>
      <c r="CA500" s="4">
        <v>5</v>
      </c>
      <c r="CB500" s="4">
        <v>5</v>
      </c>
    </row>
    <row r="501" spans="1:80" ht="14" x14ac:dyDescent="0.15">
      <c r="A501" s="20" t="str">
        <f t="shared" si="7"/>
        <v>KompetenzBeraterSA[SQ011]</v>
      </c>
      <c r="B501" s="4" t="s">
        <v>256</v>
      </c>
      <c r="C501" s="4">
        <v>3</v>
      </c>
      <c r="D501" s="4">
        <v>5</v>
      </c>
      <c r="E501" s="4">
        <v>3</v>
      </c>
      <c r="F501" s="4">
        <v>3</v>
      </c>
      <c r="G501" s="4">
        <v>3</v>
      </c>
      <c r="H501" s="4">
        <v>1</v>
      </c>
      <c r="I501" s="4">
        <v>3</v>
      </c>
      <c r="J501" s="4">
        <v>2</v>
      </c>
      <c r="K501" s="4">
        <v>4</v>
      </c>
      <c r="L501" s="4">
        <v>3</v>
      </c>
      <c r="M501" s="4">
        <v>2</v>
      </c>
      <c r="N501" s="4">
        <v>1</v>
      </c>
      <c r="O501" s="4">
        <v>2</v>
      </c>
      <c r="P501" s="4">
        <v>3</v>
      </c>
      <c r="Q501" s="4">
        <v>2</v>
      </c>
      <c r="R501" s="4">
        <v>1</v>
      </c>
      <c r="S501" s="4">
        <v>2</v>
      </c>
      <c r="T501" s="4">
        <v>2</v>
      </c>
      <c r="U501" s="4">
        <v>3</v>
      </c>
      <c r="V501" s="4">
        <v>1</v>
      </c>
      <c r="W501" s="4">
        <v>3</v>
      </c>
      <c r="X501" s="4">
        <v>4</v>
      </c>
      <c r="Y501" s="4">
        <v>4</v>
      </c>
      <c r="Z501" s="4">
        <v>4</v>
      </c>
      <c r="AA501" s="4">
        <v>2</v>
      </c>
      <c r="AB501" s="4">
        <v>1</v>
      </c>
      <c r="AC501" s="4">
        <v>4</v>
      </c>
      <c r="AD501" s="4">
        <v>2</v>
      </c>
      <c r="AE501" s="4">
        <v>2</v>
      </c>
      <c r="AF501" s="4">
        <v>1</v>
      </c>
      <c r="AG501" s="4">
        <v>5</v>
      </c>
      <c r="AH501" s="4">
        <v>3</v>
      </c>
      <c r="AI501" s="4">
        <v>2</v>
      </c>
      <c r="AJ501" s="4">
        <v>1</v>
      </c>
      <c r="AK501" s="4">
        <v>2</v>
      </c>
      <c r="AL501" s="4">
        <v>2</v>
      </c>
      <c r="AM501" s="4">
        <v>2</v>
      </c>
      <c r="AN501" s="4">
        <v>3</v>
      </c>
      <c r="AO501" s="4">
        <v>2</v>
      </c>
      <c r="AP501" s="4">
        <v>2</v>
      </c>
      <c r="AQ501" s="4">
        <v>5</v>
      </c>
      <c r="AR501" s="4">
        <v>4</v>
      </c>
      <c r="AS501" s="4">
        <v>1</v>
      </c>
      <c r="AT501" s="4">
        <v>1</v>
      </c>
      <c r="AU501" s="4">
        <v>5</v>
      </c>
      <c r="AV501" s="4">
        <v>3</v>
      </c>
      <c r="AW501" s="4">
        <v>4</v>
      </c>
      <c r="AX501" s="4">
        <v>2</v>
      </c>
      <c r="AY501" s="4">
        <v>4</v>
      </c>
      <c r="AZ501" s="4">
        <v>4</v>
      </c>
      <c r="BA501" s="4">
        <v>2</v>
      </c>
      <c r="BB501" s="4">
        <v>1</v>
      </c>
      <c r="BC501" s="4">
        <v>5</v>
      </c>
      <c r="BD501" s="4">
        <v>3</v>
      </c>
      <c r="BE501" s="4">
        <v>3</v>
      </c>
      <c r="BF501" s="4">
        <v>1</v>
      </c>
      <c r="BG501" s="4">
        <v>5</v>
      </c>
      <c r="BH501" s="4">
        <v>2</v>
      </c>
      <c r="BI501" s="4">
        <v>4</v>
      </c>
      <c r="BJ501" s="4">
        <v>3</v>
      </c>
      <c r="BK501" s="4">
        <v>2</v>
      </c>
      <c r="BL501" s="4">
        <v>1</v>
      </c>
      <c r="BM501" s="4">
        <v>2</v>
      </c>
      <c r="BN501" s="4">
        <v>4</v>
      </c>
      <c r="BO501" s="4">
        <v>2</v>
      </c>
      <c r="BP501" s="4">
        <v>1</v>
      </c>
      <c r="BQ501" s="4">
        <v>2</v>
      </c>
      <c r="BR501" s="4">
        <v>5</v>
      </c>
      <c r="BS501" s="4">
        <v>3</v>
      </c>
      <c r="BT501" s="4">
        <v>2</v>
      </c>
      <c r="BU501" s="4">
        <v>2</v>
      </c>
      <c r="BV501" s="4">
        <v>1</v>
      </c>
      <c r="BW501" s="4">
        <v>2</v>
      </c>
      <c r="BX501" s="4">
        <v>3</v>
      </c>
      <c r="BY501" s="4">
        <v>1</v>
      </c>
      <c r="BZ501" s="4">
        <v>5</v>
      </c>
      <c r="CA501" s="4">
        <v>2</v>
      </c>
      <c r="CB501" s="4">
        <v>4</v>
      </c>
    </row>
    <row r="502" spans="1:80" ht="14" x14ac:dyDescent="0.15">
      <c r="A502" s="20" t="str">
        <f t="shared" si="7"/>
        <v>KompetenzBeraterSA[SQ012]</v>
      </c>
      <c r="B502" s="4" t="s">
        <v>257</v>
      </c>
      <c r="C502" s="4">
        <v>3</v>
      </c>
      <c r="D502" s="4">
        <v>5</v>
      </c>
      <c r="E502" s="4">
        <v>2</v>
      </c>
      <c r="F502" s="4">
        <v>2</v>
      </c>
      <c r="G502" s="4">
        <v>3</v>
      </c>
      <c r="H502" s="4">
        <v>1</v>
      </c>
      <c r="I502" s="4">
        <v>3</v>
      </c>
      <c r="J502" s="4">
        <v>1</v>
      </c>
      <c r="K502" s="4">
        <v>4</v>
      </c>
      <c r="L502" s="4">
        <v>4</v>
      </c>
      <c r="M502" s="4">
        <v>2</v>
      </c>
      <c r="N502" s="4">
        <v>1</v>
      </c>
      <c r="O502" s="4">
        <v>2</v>
      </c>
      <c r="P502" s="4">
        <v>2</v>
      </c>
      <c r="Q502" s="4">
        <v>1</v>
      </c>
      <c r="R502" s="4">
        <v>1</v>
      </c>
      <c r="S502" s="4">
        <v>2</v>
      </c>
      <c r="T502" s="4">
        <v>1</v>
      </c>
      <c r="U502" s="4">
        <v>3</v>
      </c>
      <c r="V502" s="4">
        <v>2</v>
      </c>
      <c r="W502" s="4">
        <v>3</v>
      </c>
      <c r="X502" s="4">
        <v>5</v>
      </c>
      <c r="Y502" s="4">
        <v>4</v>
      </c>
      <c r="Z502" s="4">
        <v>3</v>
      </c>
      <c r="AA502" s="4">
        <v>2</v>
      </c>
      <c r="AB502" s="4">
        <v>2</v>
      </c>
      <c r="AC502" s="4">
        <v>2</v>
      </c>
      <c r="AD502" s="4">
        <v>2</v>
      </c>
      <c r="AE502" s="4">
        <v>3</v>
      </c>
      <c r="AF502" s="4">
        <v>2</v>
      </c>
      <c r="AG502" s="4">
        <v>1</v>
      </c>
      <c r="AH502" s="4">
        <v>3</v>
      </c>
      <c r="AI502" s="4">
        <v>2</v>
      </c>
      <c r="AJ502" s="4">
        <v>2</v>
      </c>
      <c r="AK502" s="4">
        <v>2</v>
      </c>
      <c r="AL502" s="4">
        <v>1</v>
      </c>
      <c r="AM502" s="4">
        <v>2</v>
      </c>
      <c r="AN502" s="4">
        <v>2</v>
      </c>
      <c r="AO502" s="4">
        <v>1</v>
      </c>
      <c r="AP502" s="4">
        <v>1</v>
      </c>
      <c r="AQ502" s="4">
        <v>5</v>
      </c>
      <c r="AR502" s="4">
        <v>2</v>
      </c>
      <c r="AS502" s="4">
        <v>1</v>
      </c>
      <c r="AT502" s="4">
        <v>1</v>
      </c>
      <c r="AU502" s="4">
        <v>3</v>
      </c>
      <c r="AV502" s="4">
        <v>3</v>
      </c>
      <c r="AW502" s="4">
        <v>2</v>
      </c>
      <c r="AX502" s="4">
        <v>2</v>
      </c>
      <c r="AY502" s="4">
        <v>2</v>
      </c>
      <c r="AZ502" s="4">
        <v>4</v>
      </c>
      <c r="BA502" s="4">
        <v>1</v>
      </c>
      <c r="BB502" s="4">
        <v>1</v>
      </c>
      <c r="BC502" s="4">
        <v>1</v>
      </c>
      <c r="BD502" s="4">
        <v>3</v>
      </c>
      <c r="BE502" s="4">
        <v>3</v>
      </c>
      <c r="BF502" s="4">
        <v>1</v>
      </c>
      <c r="BG502" s="4">
        <v>2</v>
      </c>
      <c r="BH502" s="4">
        <v>2</v>
      </c>
      <c r="BI502" s="4">
        <v>4</v>
      </c>
      <c r="BJ502" s="4">
        <v>2</v>
      </c>
      <c r="BK502" s="4">
        <v>2</v>
      </c>
      <c r="BL502" s="4">
        <v>1</v>
      </c>
      <c r="BM502" s="4">
        <v>2</v>
      </c>
      <c r="BN502" s="4">
        <v>4</v>
      </c>
      <c r="BO502" s="4">
        <v>2</v>
      </c>
      <c r="BP502" s="4">
        <v>4</v>
      </c>
      <c r="BQ502" s="4">
        <v>2</v>
      </c>
      <c r="BR502" s="4">
        <v>3</v>
      </c>
      <c r="BS502" s="4">
        <v>2</v>
      </c>
      <c r="BT502" s="4">
        <v>2</v>
      </c>
      <c r="BU502" s="4">
        <v>1</v>
      </c>
      <c r="BV502" s="4">
        <v>1</v>
      </c>
      <c r="BW502" s="4">
        <v>1</v>
      </c>
      <c r="BX502" s="4">
        <v>3</v>
      </c>
      <c r="BY502" s="4">
        <v>1</v>
      </c>
      <c r="BZ502" s="4">
        <v>3</v>
      </c>
      <c r="CA502" s="4">
        <v>2</v>
      </c>
      <c r="CB502" s="4">
        <v>1</v>
      </c>
    </row>
    <row r="503" spans="1:80" ht="14" x14ac:dyDescent="0.15">
      <c r="A503" s="20" t="str">
        <f t="shared" si="7"/>
        <v>AttraktivitaetSA[SQ001]</v>
      </c>
      <c r="B503" s="4" t="s">
        <v>1140</v>
      </c>
      <c r="C503" s="4">
        <v>3</v>
      </c>
      <c r="D503" s="4">
        <v>4</v>
      </c>
      <c r="E503" s="4">
        <v>2</v>
      </c>
      <c r="F503" s="4">
        <v>2</v>
      </c>
      <c r="G503" s="4">
        <v>3</v>
      </c>
      <c r="H503" s="4">
        <v>4</v>
      </c>
      <c r="I503" s="4">
        <v>2</v>
      </c>
      <c r="J503" s="4">
        <v>1</v>
      </c>
      <c r="K503" s="4">
        <v>3</v>
      </c>
      <c r="L503" s="4">
        <v>1</v>
      </c>
      <c r="M503" s="4">
        <v>2</v>
      </c>
      <c r="N503" s="4">
        <v>1</v>
      </c>
      <c r="O503" s="4">
        <v>1</v>
      </c>
      <c r="P503" s="4">
        <v>4</v>
      </c>
      <c r="Q503" s="4">
        <v>4</v>
      </c>
      <c r="R503" s="4">
        <v>4</v>
      </c>
      <c r="S503" s="4">
        <v>2</v>
      </c>
      <c r="T503" s="4">
        <v>1</v>
      </c>
      <c r="U503" s="4">
        <v>1</v>
      </c>
      <c r="V503" s="4">
        <v>2</v>
      </c>
      <c r="W503" s="4">
        <v>3</v>
      </c>
      <c r="X503" s="4">
        <v>2</v>
      </c>
      <c r="Y503" s="4">
        <v>1</v>
      </c>
      <c r="Z503" s="4">
        <v>3</v>
      </c>
      <c r="AA503" s="4">
        <v>3</v>
      </c>
      <c r="AB503" s="4">
        <v>1</v>
      </c>
      <c r="AC503" s="4">
        <v>1</v>
      </c>
      <c r="AD503" s="4">
        <v>4</v>
      </c>
      <c r="AE503" s="4">
        <v>1</v>
      </c>
      <c r="AF503" s="4">
        <v>1</v>
      </c>
      <c r="AG503" s="4">
        <v>2</v>
      </c>
      <c r="AH503" s="4">
        <v>2</v>
      </c>
      <c r="AI503" s="4">
        <v>1</v>
      </c>
      <c r="AJ503" s="4">
        <v>2</v>
      </c>
      <c r="AK503" s="4">
        <v>3</v>
      </c>
      <c r="AL503" s="4">
        <v>2</v>
      </c>
      <c r="AM503" s="4">
        <v>5</v>
      </c>
      <c r="AN503" s="4">
        <v>2</v>
      </c>
      <c r="AO503" s="4">
        <v>2</v>
      </c>
      <c r="AP503" s="4">
        <v>1</v>
      </c>
      <c r="AQ503" s="4">
        <v>3</v>
      </c>
      <c r="AR503" s="4">
        <v>2</v>
      </c>
      <c r="AS503" s="4">
        <v>2</v>
      </c>
      <c r="AT503" s="4">
        <v>1</v>
      </c>
      <c r="AU503" s="4">
        <v>1</v>
      </c>
      <c r="AV503" s="4">
        <v>2</v>
      </c>
      <c r="AW503" s="4">
        <v>3</v>
      </c>
      <c r="AX503" s="4">
        <v>1</v>
      </c>
      <c r="AY503" s="4">
        <v>2</v>
      </c>
      <c r="AZ503" s="4">
        <v>1</v>
      </c>
      <c r="BA503" s="4">
        <v>2</v>
      </c>
      <c r="BB503" s="4">
        <v>2</v>
      </c>
      <c r="BC503" s="4">
        <v>1</v>
      </c>
      <c r="BD503" s="4">
        <v>2</v>
      </c>
      <c r="BE503" s="4">
        <v>2</v>
      </c>
      <c r="BF503" s="4">
        <v>2</v>
      </c>
      <c r="BG503" s="4">
        <v>2</v>
      </c>
      <c r="BH503" s="4">
        <v>2</v>
      </c>
      <c r="BI503" s="4">
        <v>1</v>
      </c>
      <c r="BJ503" s="4">
        <v>3</v>
      </c>
      <c r="BK503" s="4">
        <v>2</v>
      </c>
      <c r="BL503" s="4">
        <v>2</v>
      </c>
      <c r="BM503" s="4">
        <v>2</v>
      </c>
      <c r="BN503" s="4">
        <v>3</v>
      </c>
      <c r="BO503" s="4">
        <v>3</v>
      </c>
      <c r="BP503" s="4">
        <v>2</v>
      </c>
      <c r="BQ503" s="4">
        <v>1</v>
      </c>
      <c r="BR503" s="4">
        <v>1</v>
      </c>
      <c r="BS503" s="4">
        <v>2</v>
      </c>
      <c r="BT503" s="4">
        <v>1</v>
      </c>
      <c r="BU503" s="4">
        <v>3</v>
      </c>
      <c r="BV503" s="4">
        <v>2</v>
      </c>
      <c r="BW503" s="4">
        <v>3</v>
      </c>
      <c r="BX503" s="4">
        <v>1</v>
      </c>
      <c r="BY503" s="4">
        <v>2</v>
      </c>
      <c r="BZ503" s="4">
        <v>5</v>
      </c>
      <c r="CA503" s="4">
        <v>2</v>
      </c>
      <c r="CB503" s="4">
        <v>3</v>
      </c>
    </row>
    <row r="504" spans="1:80" ht="14" x14ac:dyDescent="0.15">
      <c r="A504" s="20" t="str">
        <f t="shared" si="7"/>
        <v>AttraktivitaetSA[SQ002]</v>
      </c>
      <c r="B504" s="4" t="s">
        <v>1141</v>
      </c>
      <c r="C504" s="4">
        <v>3</v>
      </c>
      <c r="D504" s="4">
        <v>4</v>
      </c>
      <c r="E504" s="4">
        <v>4</v>
      </c>
      <c r="F504" s="4">
        <v>4</v>
      </c>
      <c r="G504" s="4">
        <v>3</v>
      </c>
      <c r="H504" s="4">
        <v>2</v>
      </c>
      <c r="I504" s="4">
        <v>3</v>
      </c>
      <c r="J504" s="4">
        <v>3</v>
      </c>
      <c r="K504" s="4">
        <v>3</v>
      </c>
      <c r="L504" s="4">
        <v>5</v>
      </c>
      <c r="M504" s="4">
        <v>4</v>
      </c>
      <c r="N504" s="4">
        <v>5</v>
      </c>
      <c r="O504" s="4">
        <v>2</v>
      </c>
      <c r="P504" s="4">
        <v>4</v>
      </c>
      <c r="Q504" s="4">
        <v>3</v>
      </c>
      <c r="R504" s="4">
        <v>1</v>
      </c>
      <c r="S504" s="4">
        <v>3</v>
      </c>
      <c r="T504" s="4">
        <v>3</v>
      </c>
      <c r="U504" s="4">
        <v>4</v>
      </c>
      <c r="V504" s="4">
        <v>4</v>
      </c>
      <c r="W504" s="4">
        <v>3</v>
      </c>
      <c r="X504" s="4">
        <v>4</v>
      </c>
      <c r="Y504" s="4">
        <v>5</v>
      </c>
      <c r="Z504" s="4">
        <v>2</v>
      </c>
      <c r="AA504" s="4">
        <v>3</v>
      </c>
      <c r="AB504" s="4">
        <v>4</v>
      </c>
      <c r="AC504" s="4">
        <v>4</v>
      </c>
      <c r="AD504" s="4">
        <v>3</v>
      </c>
      <c r="AE504" s="4">
        <v>3</v>
      </c>
      <c r="AF504" s="4">
        <v>4</v>
      </c>
      <c r="AG504" s="4">
        <v>5</v>
      </c>
      <c r="AH504" s="4">
        <v>4</v>
      </c>
      <c r="AI504" s="4">
        <v>3</v>
      </c>
      <c r="AJ504" s="4">
        <v>4</v>
      </c>
      <c r="AK504" s="4">
        <v>4</v>
      </c>
      <c r="AL504" s="4">
        <v>4</v>
      </c>
      <c r="AM504" s="4">
        <v>1</v>
      </c>
      <c r="AN504" s="4">
        <v>3</v>
      </c>
      <c r="AO504" s="4">
        <v>5</v>
      </c>
      <c r="AP504" s="4">
        <v>4</v>
      </c>
      <c r="AQ504" s="4">
        <v>3</v>
      </c>
      <c r="AR504" s="4">
        <v>3</v>
      </c>
      <c r="AS504" s="4">
        <v>3</v>
      </c>
      <c r="AT504" s="4">
        <v>3</v>
      </c>
      <c r="AU504" s="4">
        <v>1</v>
      </c>
      <c r="AV504" s="4">
        <v>4</v>
      </c>
      <c r="AW504" s="4">
        <v>4</v>
      </c>
      <c r="AX504" s="4">
        <v>4</v>
      </c>
      <c r="AY504" s="4">
        <v>3</v>
      </c>
      <c r="AZ504" s="4">
        <v>3</v>
      </c>
      <c r="BA504" s="4">
        <v>4</v>
      </c>
      <c r="BB504" s="4">
        <v>3</v>
      </c>
      <c r="BC504" s="4">
        <v>3</v>
      </c>
      <c r="BD504" s="4">
        <v>3</v>
      </c>
      <c r="BE504" s="4">
        <v>4</v>
      </c>
      <c r="BF504" s="4">
        <v>1</v>
      </c>
      <c r="BG504" s="4">
        <v>4</v>
      </c>
      <c r="BH504" s="4">
        <v>4</v>
      </c>
      <c r="BI504" s="4">
        <v>5</v>
      </c>
      <c r="BJ504" s="4">
        <v>3</v>
      </c>
      <c r="BK504" s="4">
        <v>4</v>
      </c>
      <c r="BL504" s="4">
        <v>4</v>
      </c>
      <c r="BM504" s="4">
        <v>5</v>
      </c>
      <c r="BN504" s="4">
        <v>3</v>
      </c>
      <c r="BO504" s="4">
        <v>4</v>
      </c>
      <c r="BP504" s="4">
        <v>3</v>
      </c>
      <c r="BQ504" s="4">
        <v>4</v>
      </c>
      <c r="BR504" s="4">
        <v>3</v>
      </c>
      <c r="BS504" s="4">
        <v>4</v>
      </c>
      <c r="BT504" s="4">
        <v>4</v>
      </c>
      <c r="BU504" s="4">
        <v>4</v>
      </c>
      <c r="BV504" s="4">
        <v>4</v>
      </c>
      <c r="BW504" s="4">
        <v>3</v>
      </c>
      <c r="BX504" s="4">
        <v>3</v>
      </c>
      <c r="BY504" s="4">
        <v>4</v>
      </c>
      <c r="BZ504" s="4">
        <v>1</v>
      </c>
      <c r="CA504" s="4">
        <v>4</v>
      </c>
      <c r="CB504" s="4">
        <v>3</v>
      </c>
    </row>
    <row r="505" spans="1:80" ht="14" x14ac:dyDescent="0.15">
      <c r="A505" s="20" t="str">
        <f t="shared" si="7"/>
        <v>AttraktivitaetSA[SQ003]</v>
      </c>
      <c r="B505" s="4" t="s">
        <v>1142</v>
      </c>
      <c r="C505" s="4">
        <v>3</v>
      </c>
      <c r="D505" s="4">
        <v>4</v>
      </c>
      <c r="E505" s="4">
        <v>2</v>
      </c>
      <c r="F505" s="4">
        <v>1</v>
      </c>
      <c r="G505" s="4">
        <v>3</v>
      </c>
      <c r="H505" s="4">
        <v>5</v>
      </c>
      <c r="I505" s="4">
        <v>2</v>
      </c>
      <c r="J505" s="4">
        <v>2</v>
      </c>
      <c r="K505" s="4">
        <v>4</v>
      </c>
      <c r="L505" s="4">
        <v>1</v>
      </c>
      <c r="M505" s="4">
        <v>1</v>
      </c>
      <c r="N505" s="4">
        <v>1</v>
      </c>
      <c r="O505" s="4">
        <v>2</v>
      </c>
      <c r="P505" s="4">
        <v>3</v>
      </c>
      <c r="Q505" s="4">
        <v>2</v>
      </c>
      <c r="R505" s="4">
        <v>5</v>
      </c>
      <c r="S505" s="4">
        <v>2</v>
      </c>
      <c r="T505" s="4">
        <v>2</v>
      </c>
      <c r="U505" s="4">
        <v>2</v>
      </c>
      <c r="V505" s="4">
        <v>2</v>
      </c>
      <c r="W505" s="4">
        <v>3</v>
      </c>
      <c r="X505" s="4">
        <v>4</v>
      </c>
      <c r="Y505" s="4">
        <v>2</v>
      </c>
      <c r="Z505" s="4">
        <v>4</v>
      </c>
      <c r="AA505" s="4">
        <v>3</v>
      </c>
      <c r="AB505" s="4">
        <v>1</v>
      </c>
      <c r="AC505" s="4">
        <v>2</v>
      </c>
      <c r="AD505" s="4">
        <v>2</v>
      </c>
      <c r="AE505" s="4">
        <v>1</v>
      </c>
      <c r="AF505" s="4">
        <v>1</v>
      </c>
      <c r="AG505" s="4">
        <v>1</v>
      </c>
      <c r="AH505" s="4">
        <v>3</v>
      </c>
      <c r="AI505" s="4">
        <v>2</v>
      </c>
      <c r="AJ505" s="4">
        <v>2</v>
      </c>
      <c r="AK505" s="4">
        <v>1</v>
      </c>
      <c r="AL505" s="4">
        <v>1</v>
      </c>
      <c r="AM505" s="4">
        <v>5</v>
      </c>
      <c r="AN505" s="4">
        <v>2</v>
      </c>
      <c r="AO505" s="4">
        <v>1</v>
      </c>
      <c r="AP505" s="4">
        <v>1</v>
      </c>
      <c r="AQ505" s="4">
        <v>3</v>
      </c>
      <c r="AR505" s="4">
        <v>2</v>
      </c>
      <c r="AS505" s="4">
        <v>2</v>
      </c>
      <c r="AT505" s="4">
        <v>4</v>
      </c>
      <c r="AU505" s="4">
        <v>5</v>
      </c>
      <c r="AV505" s="4">
        <v>1</v>
      </c>
      <c r="AW505" s="4">
        <v>2</v>
      </c>
      <c r="AX505" s="4">
        <v>2</v>
      </c>
      <c r="AY505" s="4">
        <v>2</v>
      </c>
      <c r="AZ505" s="4">
        <v>3</v>
      </c>
      <c r="BA505" s="4">
        <v>1</v>
      </c>
      <c r="BB505" s="4">
        <v>2</v>
      </c>
      <c r="BC505" s="4">
        <v>1</v>
      </c>
      <c r="BD505" s="4">
        <v>3</v>
      </c>
      <c r="BE505" s="4">
        <v>3</v>
      </c>
      <c r="BF505" s="4">
        <v>2</v>
      </c>
      <c r="BG505" s="4">
        <v>1</v>
      </c>
      <c r="BH505" s="4">
        <v>2</v>
      </c>
      <c r="BI505" s="4">
        <v>2</v>
      </c>
      <c r="BJ505" s="4">
        <v>2</v>
      </c>
      <c r="BK505" s="4">
        <v>1</v>
      </c>
      <c r="BL505" s="4">
        <v>2</v>
      </c>
      <c r="BM505" s="4">
        <v>1</v>
      </c>
      <c r="BN505" s="4">
        <v>3</v>
      </c>
      <c r="BO505" s="4">
        <v>2</v>
      </c>
      <c r="BP505" s="4">
        <v>3</v>
      </c>
      <c r="BQ505" s="4">
        <v>1</v>
      </c>
      <c r="BR505" s="4">
        <v>1</v>
      </c>
      <c r="BS505" s="4">
        <v>2</v>
      </c>
      <c r="BT505" s="4">
        <v>2</v>
      </c>
      <c r="BU505" s="4">
        <v>3</v>
      </c>
      <c r="BV505" s="4">
        <v>2</v>
      </c>
      <c r="BW505" s="4">
        <v>2</v>
      </c>
      <c r="BX505" s="4">
        <v>5</v>
      </c>
      <c r="BY505" s="4">
        <v>2</v>
      </c>
      <c r="BZ505" s="4">
        <v>5</v>
      </c>
      <c r="CA505" s="4">
        <v>2</v>
      </c>
      <c r="CB505" s="4">
        <v>3</v>
      </c>
    </row>
    <row r="506" spans="1:80" ht="14" x14ac:dyDescent="0.15">
      <c r="A506" s="20" t="str">
        <f t="shared" si="7"/>
        <v>AttraktivitaetSA[SQ004]</v>
      </c>
      <c r="B506" s="4" t="s">
        <v>1143</v>
      </c>
      <c r="C506" s="4">
        <v>3</v>
      </c>
      <c r="D506" s="4">
        <v>4</v>
      </c>
      <c r="E506" s="4">
        <v>2</v>
      </c>
      <c r="F506" s="4">
        <v>3</v>
      </c>
      <c r="G506" s="4">
        <v>3</v>
      </c>
      <c r="H506" s="4">
        <v>1</v>
      </c>
      <c r="I506" s="4">
        <v>2</v>
      </c>
      <c r="J506" s="4">
        <v>4</v>
      </c>
      <c r="K506" s="4">
        <v>3</v>
      </c>
      <c r="L506" s="4">
        <v>1</v>
      </c>
      <c r="M506" s="4">
        <v>2</v>
      </c>
      <c r="N506" s="4">
        <v>1</v>
      </c>
      <c r="O506" s="4">
        <v>4</v>
      </c>
      <c r="P506" s="4">
        <v>2</v>
      </c>
      <c r="Q506" s="4">
        <v>3</v>
      </c>
      <c r="R506" s="4">
        <v>5</v>
      </c>
      <c r="S506" s="4">
        <v>2</v>
      </c>
      <c r="T506" s="4">
        <v>2</v>
      </c>
      <c r="U506" s="4">
        <v>2</v>
      </c>
      <c r="V506" s="4">
        <v>2</v>
      </c>
      <c r="W506" s="4">
        <v>3</v>
      </c>
      <c r="X506" s="4">
        <v>5</v>
      </c>
      <c r="Y506" s="4">
        <v>2</v>
      </c>
      <c r="Z506" s="4">
        <v>4</v>
      </c>
      <c r="AA506" s="4">
        <v>3</v>
      </c>
      <c r="AB506" s="4">
        <v>2</v>
      </c>
      <c r="AC506" s="4">
        <v>2</v>
      </c>
      <c r="AD506" s="4">
        <v>2</v>
      </c>
      <c r="AE506" s="4">
        <v>3</v>
      </c>
      <c r="AF506" s="4">
        <v>2</v>
      </c>
      <c r="AG506" s="4">
        <v>3</v>
      </c>
      <c r="AH506" s="4">
        <v>2</v>
      </c>
      <c r="AI506" s="4">
        <v>2</v>
      </c>
      <c r="AJ506" s="4">
        <v>3</v>
      </c>
      <c r="AK506" s="4">
        <v>2</v>
      </c>
      <c r="AL506" s="4">
        <v>3</v>
      </c>
      <c r="AM506" s="4">
        <v>5</v>
      </c>
      <c r="AN506" s="4">
        <v>2</v>
      </c>
      <c r="AO506" s="4">
        <v>1</v>
      </c>
      <c r="AP506" s="4">
        <v>2</v>
      </c>
      <c r="AQ506" s="4">
        <v>3</v>
      </c>
      <c r="AR506" s="4">
        <v>2</v>
      </c>
      <c r="AS506" s="4">
        <v>2</v>
      </c>
      <c r="AT506" s="4">
        <v>3</v>
      </c>
      <c r="AU506" s="4">
        <v>5</v>
      </c>
      <c r="AV506" s="4">
        <v>2</v>
      </c>
      <c r="AW506" s="4">
        <v>2</v>
      </c>
      <c r="AX506" s="4">
        <v>2</v>
      </c>
      <c r="AY506" s="4">
        <v>2</v>
      </c>
      <c r="AZ506" s="4">
        <v>4</v>
      </c>
      <c r="BA506" s="4">
        <v>2</v>
      </c>
      <c r="BB506" s="4">
        <v>2</v>
      </c>
      <c r="BC506" s="4">
        <v>2</v>
      </c>
      <c r="BD506" s="4">
        <v>3</v>
      </c>
      <c r="BE506" s="4">
        <v>2</v>
      </c>
      <c r="BF506" s="4">
        <v>2</v>
      </c>
      <c r="BG506" s="4">
        <v>2</v>
      </c>
      <c r="BH506" s="4">
        <v>2</v>
      </c>
      <c r="BI506" s="4">
        <v>2</v>
      </c>
      <c r="BJ506" s="4">
        <v>2</v>
      </c>
      <c r="BK506" s="4">
        <v>1</v>
      </c>
      <c r="BL506" s="4">
        <v>3</v>
      </c>
      <c r="BM506" s="4">
        <v>2</v>
      </c>
      <c r="BN506" s="4">
        <v>3</v>
      </c>
      <c r="BO506" s="4">
        <v>2</v>
      </c>
      <c r="BP506" s="4">
        <v>3</v>
      </c>
      <c r="BQ506" s="4">
        <v>1</v>
      </c>
      <c r="BR506" s="4">
        <v>3</v>
      </c>
      <c r="BS506" s="4">
        <v>2</v>
      </c>
      <c r="BT506" s="4">
        <v>3</v>
      </c>
      <c r="BU506" s="4">
        <v>3</v>
      </c>
      <c r="BV506" s="4">
        <v>2</v>
      </c>
      <c r="BW506" s="4">
        <v>2</v>
      </c>
      <c r="BX506" s="4">
        <v>3</v>
      </c>
      <c r="BY506" s="4">
        <v>4</v>
      </c>
      <c r="BZ506" s="4">
        <v>5</v>
      </c>
      <c r="CA506" s="4">
        <v>2</v>
      </c>
      <c r="CB506" s="4">
        <v>3</v>
      </c>
    </row>
    <row r="507" spans="1:80" ht="14" x14ac:dyDescent="0.15">
      <c r="A507" s="20" t="str">
        <f t="shared" si="7"/>
        <v>AttraktivitaetSA[SQ005]</v>
      </c>
      <c r="B507" s="4" t="s">
        <v>1144</v>
      </c>
      <c r="C507" s="4">
        <v>3</v>
      </c>
      <c r="D507" s="4">
        <v>4</v>
      </c>
      <c r="E507" s="4">
        <v>2</v>
      </c>
      <c r="F507" s="4">
        <v>3</v>
      </c>
      <c r="G507" s="4">
        <v>3</v>
      </c>
      <c r="H507" s="4">
        <v>3</v>
      </c>
      <c r="I507" s="4">
        <v>3</v>
      </c>
      <c r="J507" s="4">
        <v>2</v>
      </c>
      <c r="K507" s="4">
        <v>4</v>
      </c>
      <c r="L507" s="4">
        <v>3</v>
      </c>
      <c r="M507" s="4">
        <v>2</v>
      </c>
      <c r="N507" s="4">
        <v>3</v>
      </c>
      <c r="O507" s="4">
        <v>3</v>
      </c>
      <c r="P507" s="4">
        <v>3</v>
      </c>
      <c r="Q507" s="4">
        <v>3</v>
      </c>
      <c r="R507" s="4">
        <v>3</v>
      </c>
      <c r="S507" s="4">
        <v>3</v>
      </c>
      <c r="T507" s="4">
        <v>3</v>
      </c>
      <c r="U507" s="4">
        <v>2</v>
      </c>
      <c r="V507" s="4">
        <v>2</v>
      </c>
      <c r="W507" s="4">
        <v>3</v>
      </c>
      <c r="X507" s="4">
        <v>2</v>
      </c>
      <c r="Y507" s="4">
        <v>2</v>
      </c>
      <c r="Z507" s="4">
        <v>3</v>
      </c>
      <c r="AA507" s="4">
        <v>2</v>
      </c>
      <c r="AB507" s="4">
        <v>2</v>
      </c>
      <c r="AC507" s="4">
        <v>2</v>
      </c>
      <c r="AD507" s="4">
        <v>3</v>
      </c>
      <c r="AE507" s="4">
        <v>2</v>
      </c>
      <c r="AF507" s="4">
        <v>2</v>
      </c>
      <c r="AG507" s="4">
        <v>3</v>
      </c>
      <c r="AH507" s="4">
        <v>3</v>
      </c>
      <c r="AI507" s="4">
        <v>3</v>
      </c>
      <c r="AJ507" s="4">
        <v>4</v>
      </c>
      <c r="AK507" s="4">
        <v>3</v>
      </c>
      <c r="AL507" s="4">
        <v>2</v>
      </c>
      <c r="AM507" s="4">
        <v>3</v>
      </c>
      <c r="AN507" s="4">
        <v>2</v>
      </c>
      <c r="AO507" s="4">
        <v>3</v>
      </c>
      <c r="AP507" s="4">
        <v>2</v>
      </c>
      <c r="AQ507" s="4">
        <v>3</v>
      </c>
      <c r="AR507" s="4">
        <v>3</v>
      </c>
      <c r="AS507" s="4">
        <v>2</v>
      </c>
      <c r="AT507" s="4">
        <v>1</v>
      </c>
      <c r="AU507" s="4">
        <v>2</v>
      </c>
      <c r="AV507" s="4">
        <v>3</v>
      </c>
      <c r="AW507" s="4">
        <v>2</v>
      </c>
      <c r="AX507" s="4">
        <v>2</v>
      </c>
      <c r="AY507" s="4">
        <v>3</v>
      </c>
      <c r="AZ507" s="4">
        <v>3</v>
      </c>
      <c r="BA507" s="4">
        <v>2</v>
      </c>
      <c r="BB507" s="4">
        <v>3</v>
      </c>
      <c r="BC507" s="4">
        <v>2</v>
      </c>
      <c r="BD507" s="4">
        <v>3</v>
      </c>
      <c r="BE507" s="4">
        <v>2</v>
      </c>
      <c r="BF507" s="4">
        <v>2</v>
      </c>
      <c r="BG507" s="4">
        <v>2</v>
      </c>
      <c r="BH507" s="4">
        <v>2</v>
      </c>
      <c r="BI507" s="4">
        <v>2</v>
      </c>
      <c r="BJ507" s="4">
        <v>2</v>
      </c>
      <c r="BK507" s="4">
        <v>2</v>
      </c>
      <c r="BL507" s="4">
        <v>2</v>
      </c>
      <c r="BM507" s="4">
        <v>3</v>
      </c>
      <c r="BN507" s="4">
        <v>3</v>
      </c>
      <c r="BO507" s="4">
        <v>3</v>
      </c>
      <c r="BP507" s="4">
        <v>3</v>
      </c>
      <c r="BQ507" s="4">
        <v>2</v>
      </c>
      <c r="BR507" s="4">
        <v>2</v>
      </c>
      <c r="BS507" s="4">
        <v>2</v>
      </c>
      <c r="BT507" s="4">
        <v>2</v>
      </c>
      <c r="BU507" s="4">
        <v>2</v>
      </c>
      <c r="BV507" s="4">
        <v>2</v>
      </c>
      <c r="BW507" s="4">
        <v>3</v>
      </c>
      <c r="BX507" s="4">
        <v>1</v>
      </c>
      <c r="BY507" s="4">
        <v>3</v>
      </c>
      <c r="BZ507" s="4">
        <v>1</v>
      </c>
      <c r="CA507" s="4">
        <v>2</v>
      </c>
      <c r="CB507" s="4">
        <v>3</v>
      </c>
    </row>
    <row r="508" spans="1:80" ht="14" x14ac:dyDescent="0.15">
      <c r="A508" s="20" t="str">
        <f t="shared" si="7"/>
        <v>AttraktivitaetSA[SQ006]</v>
      </c>
      <c r="B508" s="4" t="s">
        <v>1145</v>
      </c>
      <c r="C508" s="4">
        <v>3</v>
      </c>
      <c r="D508" s="4">
        <v>4</v>
      </c>
      <c r="E508" s="4">
        <v>4</v>
      </c>
      <c r="F508" s="4">
        <v>4</v>
      </c>
      <c r="G508" s="4">
        <v>3</v>
      </c>
      <c r="H508" s="4">
        <v>4</v>
      </c>
      <c r="I508" s="4">
        <v>4</v>
      </c>
      <c r="J508" s="4">
        <v>4</v>
      </c>
      <c r="K508" s="4">
        <v>4</v>
      </c>
      <c r="L508" s="4">
        <v>4</v>
      </c>
      <c r="M508" s="4">
        <v>3</v>
      </c>
      <c r="N508" s="4">
        <v>5</v>
      </c>
      <c r="O508" s="4">
        <v>3</v>
      </c>
      <c r="P508" s="4">
        <v>4</v>
      </c>
      <c r="Q508" s="4">
        <v>4</v>
      </c>
      <c r="R508" s="4">
        <v>1</v>
      </c>
      <c r="S508" s="4">
        <v>4</v>
      </c>
      <c r="T508" s="4">
        <v>4</v>
      </c>
      <c r="U508" s="4">
        <v>3</v>
      </c>
      <c r="V508" s="4">
        <v>4</v>
      </c>
      <c r="W508" s="4">
        <v>2</v>
      </c>
      <c r="X508" s="4">
        <v>3</v>
      </c>
      <c r="Y508" s="4">
        <v>4</v>
      </c>
      <c r="Z508" s="4">
        <v>3</v>
      </c>
      <c r="AA508" s="4">
        <v>3</v>
      </c>
      <c r="AB508" s="4">
        <v>5</v>
      </c>
      <c r="AC508" s="4">
        <v>4</v>
      </c>
      <c r="AD508" s="4">
        <v>4</v>
      </c>
      <c r="AE508" s="4">
        <v>3</v>
      </c>
      <c r="AF508" s="4">
        <v>4</v>
      </c>
      <c r="AG508" s="4">
        <v>4</v>
      </c>
      <c r="AH508" s="4">
        <v>4</v>
      </c>
      <c r="AI508" s="4">
        <v>4</v>
      </c>
      <c r="AJ508" s="4">
        <v>4</v>
      </c>
      <c r="AK508" s="4">
        <v>4</v>
      </c>
      <c r="AL508" s="4">
        <v>4</v>
      </c>
      <c r="AM508" s="4">
        <v>1</v>
      </c>
      <c r="AN508" s="4">
        <v>4</v>
      </c>
      <c r="AO508" s="4">
        <v>4</v>
      </c>
      <c r="AP508" s="4">
        <v>4</v>
      </c>
      <c r="AQ508" s="4">
        <v>3</v>
      </c>
      <c r="AR508" s="4">
        <v>4</v>
      </c>
      <c r="AS508" s="4">
        <v>4</v>
      </c>
      <c r="AT508" s="4">
        <v>2</v>
      </c>
      <c r="AU508" s="4">
        <v>1</v>
      </c>
      <c r="AV508" s="4">
        <v>4</v>
      </c>
      <c r="AW508" s="4">
        <v>4</v>
      </c>
      <c r="AX508" s="4">
        <v>4</v>
      </c>
      <c r="AY508" s="4">
        <v>4</v>
      </c>
      <c r="AZ508" s="4">
        <v>3</v>
      </c>
      <c r="BA508" s="4">
        <v>4</v>
      </c>
      <c r="BB508" s="4">
        <v>4</v>
      </c>
      <c r="BC508" s="4">
        <v>4</v>
      </c>
      <c r="BD508" s="4">
        <v>3</v>
      </c>
      <c r="BE508" s="4">
        <v>4</v>
      </c>
      <c r="BF508" s="4">
        <v>4</v>
      </c>
      <c r="BG508" s="4">
        <v>5</v>
      </c>
      <c r="BH508" s="4">
        <v>4</v>
      </c>
      <c r="BI508" s="4">
        <v>4</v>
      </c>
      <c r="BJ508" s="4">
        <v>4</v>
      </c>
      <c r="BK508" s="4">
        <v>4</v>
      </c>
      <c r="BL508" s="4">
        <v>4</v>
      </c>
      <c r="BM508" s="4">
        <v>4</v>
      </c>
      <c r="BN508" s="4">
        <v>3</v>
      </c>
      <c r="BO508" s="4">
        <v>4</v>
      </c>
      <c r="BP508" s="4">
        <v>3</v>
      </c>
      <c r="BQ508" s="4">
        <v>5</v>
      </c>
      <c r="BR508" s="4">
        <v>4</v>
      </c>
      <c r="BS508" s="4">
        <v>3</v>
      </c>
      <c r="BT508" s="4">
        <v>4</v>
      </c>
      <c r="BU508" s="4">
        <v>4</v>
      </c>
      <c r="BV508" s="4">
        <v>4</v>
      </c>
      <c r="BW508" s="4">
        <v>4</v>
      </c>
      <c r="BX508" s="4">
        <v>2</v>
      </c>
      <c r="BY508" s="4">
        <v>4</v>
      </c>
      <c r="BZ508" s="4">
        <v>1</v>
      </c>
      <c r="CA508" s="4">
        <v>4</v>
      </c>
      <c r="CB508" s="4">
        <v>3</v>
      </c>
    </row>
    <row r="509" spans="1:80" ht="14" x14ac:dyDescent="0.15">
      <c r="A509" s="20" t="str">
        <f t="shared" si="7"/>
        <v>AttraktivitaetSA[SQ007]</v>
      </c>
      <c r="B509" s="4" t="s">
        <v>1146</v>
      </c>
      <c r="C509" s="4">
        <v>3</v>
      </c>
      <c r="D509" s="4">
        <v>4</v>
      </c>
      <c r="E509" s="4">
        <v>3</v>
      </c>
      <c r="F509" s="4">
        <v>3</v>
      </c>
      <c r="G509" s="4">
        <v>3</v>
      </c>
      <c r="H509" s="4">
        <v>4</v>
      </c>
      <c r="I509" s="4">
        <v>4</v>
      </c>
      <c r="J509" s="4">
        <v>3</v>
      </c>
      <c r="K509" s="4">
        <v>4</v>
      </c>
      <c r="L509" s="4">
        <v>4</v>
      </c>
      <c r="M509" s="4">
        <v>4</v>
      </c>
      <c r="N509" s="4">
        <v>4</v>
      </c>
      <c r="O509" s="4">
        <v>3</v>
      </c>
      <c r="P509" s="4">
        <v>4</v>
      </c>
      <c r="Q509" s="4">
        <v>4</v>
      </c>
      <c r="R509" s="4">
        <v>1</v>
      </c>
      <c r="S509" s="4">
        <v>5</v>
      </c>
      <c r="T509" s="4">
        <v>3</v>
      </c>
      <c r="U509" s="4">
        <v>4</v>
      </c>
      <c r="V509" s="4">
        <v>5</v>
      </c>
      <c r="W509" s="4">
        <v>2</v>
      </c>
      <c r="X509" s="4">
        <v>4</v>
      </c>
      <c r="Y509" s="4">
        <v>4</v>
      </c>
      <c r="Z509" s="4">
        <v>3</v>
      </c>
      <c r="AA509" s="4">
        <v>3</v>
      </c>
      <c r="AB509" s="4">
        <v>4</v>
      </c>
      <c r="AC509" s="4">
        <v>3</v>
      </c>
      <c r="AD509" s="4">
        <v>4</v>
      </c>
      <c r="AE509" s="4">
        <v>3</v>
      </c>
      <c r="AF509" s="4">
        <v>4</v>
      </c>
      <c r="AG509" s="4">
        <v>5</v>
      </c>
      <c r="AH509" s="4">
        <v>4</v>
      </c>
      <c r="AI509" s="4">
        <v>3</v>
      </c>
      <c r="AJ509" s="4">
        <v>4</v>
      </c>
      <c r="AK509" s="4">
        <v>5</v>
      </c>
      <c r="AL509" s="4">
        <v>2</v>
      </c>
      <c r="AM509" s="4">
        <v>1</v>
      </c>
      <c r="AN509" s="4">
        <v>4</v>
      </c>
      <c r="AO509" s="4">
        <v>5</v>
      </c>
      <c r="AP509" s="4">
        <v>4</v>
      </c>
      <c r="AQ509" s="4">
        <v>3</v>
      </c>
      <c r="AR509" s="4">
        <v>4</v>
      </c>
      <c r="AS509" s="4">
        <v>3</v>
      </c>
      <c r="AT509" s="4">
        <v>1</v>
      </c>
      <c r="AU509" s="4">
        <v>1</v>
      </c>
      <c r="AV509" s="4">
        <v>3</v>
      </c>
      <c r="AW509" s="4">
        <v>4</v>
      </c>
      <c r="AX509" s="4">
        <v>3</v>
      </c>
      <c r="AY509" s="4">
        <v>3</v>
      </c>
      <c r="AZ509" s="4">
        <v>4</v>
      </c>
      <c r="BA509" s="4">
        <v>4</v>
      </c>
      <c r="BB509" s="4">
        <v>3</v>
      </c>
      <c r="BC509" s="4">
        <v>5</v>
      </c>
      <c r="BD509" s="4">
        <v>3</v>
      </c>
      <c r="BE509" s="4">
        <v>3</v>
      </c>
      <c r="BF509" s="4">
        <v>3</v>
      </c>
      <c r="BG509" s="4">
        <v>4</v>
      </c>
      <c r="BH509" s="4">
        <v>3</v>
      </c>
      <c r="BI509" s="4">
        <v>4</v>
      </c>
      <c r="BJ509" s="4">
        <v>4</v>
      </c>
      <c r="BK509" s="4">
        <v>4</v>
      </c>
      <c r="BL509" s="4">
        <v>3</v>
      </c>
      <c r="BM509" s="4">
        <v>5</v>
      </c>
      <c r="BN509" s="4">
        <v>3</v>
      </c>
      <c r="BO509" s="4">
        <v>4</v>
      </c>
      <c r="BP509" s="4">
        <v>2</v>
      </c>
      <c r="BQ509" s="4">
        <v>5</v>
      </c>
      <c r="BR509" s="4">
        <v>3</v>
      </c>
      <c r="BS509" s="4">
        <v>4</v>
      </c>
      <c r="BT509" s="4">
        <v>4</v>
      </c>
      <c r="BU509" s="4">
        <v>5</v>
      </c>
      <c r="BV509" s="4">
        <v>5</v>
      </c>
      <c r="BW509" s="4">
        <v>4</v>
      </c>
      <c r="BX509" s="4">
        <v>1</v>
      </c>
      <c r="BY509" s="4">
        <v>4</v>
      </c>
      <c r="BZ509" s="4">
        <v>1</v>
      </c>
      <c r="CA509" s="4">
        <v>4</v>
      </c>
      <c r="CB509" s="4">
        <v>3</v>
      </c>
    </row>
    <row r="510" spans="1:80" ht="14" x14ac:dyDescent="0.15">
      <c r="A510" s="20" t="str">
        <f t="shared" si="7"/>
        <v>AttraktivitaetSA[SQ008]</v>
      </c>
      <c r="B510" s="4" t="s">
        <v>1147</v>
      </c>
      <c r="C510" s="4">
        <v>3</v>
      </c>
      <c r="D510" s="4">
        <v>4</v>
      </c>
      <c r="E510" s="4">
        <v>3</v>
      </c>
      <c r="F510" s="4">
        <v>2</v>
      </c>
      <c r="G510" s="4">
        <v>3</v>
      </c>
      <c r="H510" s="4">
        <v>3</v>
      </c>
      <c r="I510" s="4">
        <v>2</v>
      </c>
      <c r="J510" s="4">
        <v>1</v>
      </c>
      <c r="K510" s="4">
        <v>3</v>
      </c>
      <c r="L510" s="4">
        <v>1</v>
      </c>
      <c r="M510" s="4">
        <v>2</v>
      </c>
      <c r="N510" s="4">
        <v>1</v>
      </c>
      <c r="O510" s="4">
        <v>2</v>
      </c>
      <c r="P510" s="4">
        <v>2</v>
      </c>
      <c r="Q510" s="4">
        <v>2</v>
      </c>
      <c r="R510" s="4">
        <v>5</v>
      </c>
      <c r="S510" s="4">
        <v>2</v>
      </c>
      <c r="T510" s="4">
        <v>2</v>
      </c>
      <c r="U510" s="4">
        <v>2</v>
      </c>
      <c r="V510" s="4">
        <v>2</v>
      </c>
      <c r="W510" s="4">
        <v>3</v>
      </c>
      <c r="X510" s="4">
        <v>2</v>
      </c>
      <c r="Y510" s="4">
        <v>4</v>
      </c>
      <c r="Z510" s="4">
        <v>2</v>
      </c>
      <c r="AA510" s="4">
        <v>3</v>
      </c>
      <c r="AB510" s="4">
        <v>2</v>
      </c>
      <c r="AC510" s="4">
        <v>1</v>
      </c>
      <c r="AD510" s="4">
        <v>2</v>
      </c>
      <c r="AE510" s="4">
        <v>3</v>
      </c>
      <c r="AF510" s="4">
        <v>1</v>
      </c>
      <c r="AG510" s="4">
        <v>1</v>
      </c>
      <c r="AH510" s="4">
        <v>2</v>
      </c>
      <c r="AI510" s="4">
        <v>2</v>
      </c>
      <c r="AJ510" s="4">
        <v>2</v>
      </c>
      <c r="AK510" s="4">
        <v>1</v>
      </c>
      <c r="AL510" s="4">
        <v>1</v>
      </c>
      <c r="AM510" s="4">
        <v>4</v>
      </c>
      <c r="AN510" s="4">
        <v>2</v>
      </c>
      <c r="AO510" s="4">
        <v>1</v>
      </c>
      <c r="AP510" s="4">
        <v>2</v>
      </c>
      <c r="AQ510" s="4">
        <v>3</v>
      </c>
      <c r="AR510" s="4">
        <v>2</v>
      </c>
      <c r="AS510" s="4">
        <v>2</v>
      </c>
      <c r="AT510" s="4">
        <v>4</v>
      </c>
      <c r="AU510" s="4">
        <v>5</v>
      </c>
      <c r="AV510" s="4">
        <v>2</v>
      </c>
      <c r="AW510" s="4">
        <v>1</v>
      </c>
      <c r="AX510" s="4">
        <v>2</v>
      </c>
      <c r="AY510" s="4">
        <v>2</v>
      </c>
      <c r="AZ510" s="4">
        <v>2</v>
      </c>
      <c r="BA510" s="4">
        <v>1</v>
      </c>
      <c r="BB510" s="4">
        <v>2</v>
      </c>
      <c r="BC510" s="4">
        <v>2</v>
      </c>
      <c r="BD510" s="4">
        <v>3</v>
      </c>
      <c r="BE510" s="4">
        <v>3</v>
      </c>
      <c r="BF510" s="4">
        <v>2</v>
      </c>
      <c r="BG510" s="4">
        <v>1</v>
      </c>
      <c r="BH510" s="4">
        <v>2</v>
      </c>
      <c r="BI510" s="4">
        <v>2</v>
      </c>
      <c r="BJ510" s="4">
        <v>2</v>
      </c>
      <c r="BK510" s="4">
        <v>2</v>
      </c>
      <c r="BL510" s="4">
        <v>1</v>
      </c>
      <c r="BM510" s="4">
        <v>1</v>
      </c>
      <c r="BN510" s="4">
        <v>3</v>
      </c>
      <c r="BO510" s="4">
        <v>2</v>
      </c>
      <c r="BP510" s="4">
        <v>3</v>
      </c>
      <c r="BQ510" s="4">
        <v>2</v>
      </c>
      <c r="BR510" s="4">
        <v>1</v>
      </c>
      <c r="BS510" s="4">
        <v>2</v>
      </c>
      <c r="BT510" s="4">
        <v>2</v>
      </c>
      <c r="BU510" s="4">
        <v>2</v>
      </c>
      <c r="BV510" s="4">
        <v>1</v>
      </c>
      <c r="BW510" s="4">
        <v>2</v>
      </c>
      <c r="BX510" s="4">
        <v>3</v>
      </c>
      <c r="BY510" s="4">
        <v>2</v>
      </c>
      <c r="BZ510" s="4">
        <v>5</v>
      </c>
      <c r="CA510" s="4">
        <v>1</v>
      </c>
      <c r="CB510" s="4">
        <v>3</v>
      </c>
    </row>
    <row r="511" spans="1:80" ht="14" x14ac:dyDescent="0.15">
      <c r="A511" s="20" t="str">
        <f t="shared" si="7"/>
        <v>AttraktivitaetSA[SQ009]</v>
      </c>
      <c r="B511" s="4" t="s">
        <v>1148</v>
      </c>
      <c r="C511" s="4">
        <v>3</v>
      </c>
      <c r="D511" s="4">
        <v>4</v>
      </c>
      <c r="E511" s="4">
        <v>4</v>
      </c>
      <c r="F511" s="4">
        <v>5</v>
      </c>
      <c r="G511" s="4">
        <v>3</v>
      </c>
      <c r="H511" s="4">
        <v>2</v>
      </c>
      <c r="I511" s="4">
        <v>4</v>
      </c>
      <c r="J511" s="4">
        <v>5</v>
      </c>
      <c r="K511" s="4">
        <v>4</v>
      </c>
      <c r="L511" s="4">
        <v>5</v>
      </c>
      <c r="M511" s="4">
        <v>4</v>
      </c>
      <c r="N511" s="4">
        <v>5</v>
      </c>
      <c r="O511" s="4">
        <v>4</v>
      </c>
      <c r="P511" s="4">
        <v>2</v>
      </c>
      <c r="Q511" s="4">
        <v>3</v>
      </c>
      <c r="R511" s="4">
        <v>3</v>
      </c>
      <c r="S511" s="4">
        <v>4</v>
      </c>
      <c r="T511" s="4">
        <v>4</v>
      </c>
      <c r="U511" s="4">
        <v>4</v>
      </c>
      <c r="V511" s="4">
        <v>5</v>
      </c>
      <c r="W511" s="4">
        <v>3</v>
      </c>
      <c r="X511" s="4">
        <v>4</v>
      </c>
      <c r="Y511" s="4">
        <v>4</v>
      </c>
      <c r="Z511" s="4">
        <v>4</v>
      </c>
      <c r="AA511" s="4">
        <v>3</v>
      </c>
      <c r="AB511" s="4">
        <v>5</v>
      </c>
      <c r="AC511" s="4">
        <v>4</v>
      </c>
      <c r="AD511" s="4">
        <v>4</v>
      </c>
      <c r="AE511" s="4">
        <v>4</v>
      </c>
      <c r="AF511" s="4">
        <v>5</v>
      </c>
      <c r="AG511" s="4">
        <v>5</v>
      </c>
      <c r="AH511" s="4">
        <v>4</v>
      </c>
      <c r="AI511" s="4">
        <v>4</v>
      </c>
      <c r="AJ511" s="4">
        <v>4</v>
      </c>
      <c r="AK511" s="4">
        <v>4</v>
      </c>
      <c r="AL511" s="4">
        <v>5</v>
      </c>
      <c r="AM511" s="4">
        <v>1</v>
      </c>
      <c r="AN511" s="4">
        <v>4</v>
      </c>
      <c r="AO511" s="4">
        <v>5</v>
      </c>
      <c r="AP511" s="4">
        <v>5</v>
      </c>
      <c r="AQ511" s="4">
        <v>3</v>
      </c>
      <c r="AR511" s="4">
        <v>5</v>
      </c>
      <c r="AS511" s="4">
        <v>4</v>
      </c>
      <c r="AT511" s="4">
        <v>5</v>
      </c>
      <c r="AU511" s="4">
        <v>3</v>
      </c>
      <c r="AV511" s="4">
        <v>4</v>
      </c>
      <c r="AW511" s="4">
        <v>5</v>
      </c>
      <c r="AX511" s="4">
        <v>4</v>
      </c>
      <c r="AY511" s="4">
        <v>4</v>
      </c>
      <c r="AZ511" s="4">
        <v>3</v>
      </c>
      <c r="BA511" s="4">
        <v>4</v>
      </c>
      <c r="BB511" s="4">
        <v>5</v>
      </c>
      <c r="BC511" s="4">
        <v>5</v>
      </c>
      <c r="BD511" s="4">
        <v>3</v>
      </c>
      <c r="BE511" s="4">
        <v>4</v>
      </c>
      <c r="BF511" s="4">
        <v>4</v>
      </c>
      <c r="BG511" s="4">
        <v>5</v>
      </c>
      <c r="BH511" s="4">
        <v>4</v>
      </c>
      <c r="BI511" s="4">
        <v>5</v>
      </c>
      <c r="BJ511" s="4">
        <v>4</v>
      </c>
      <c r="BK511" s="4">
        <v>4</v>
      </c>
      <c r="BL511" s="4">
        <v>5</v>
      </c>
      <c r="BM511" s="4">
        <v>5</v>
      </c>
      <c r="BN511" s="4">
        <v>3</v>
      </c>
      <c r="BO511" s="4">
        <v>4</v>
      </c>
      <c r="BP511" s="4">
        <v>3</v>
      </c>
      <c r="BQ511" s="4">
        <v>5</v>
      </c>
      <c r="BR511" s="4">
        <v>5</v>
      </c>
      <c r="BS511" s="4">
        <v>5</v>
      </c>
      <c r="BT511" s="4">
        <v>5</v>
      </c>
      <c r="BU511" s="4">
        <v>4</v>
      </c>
      <c r="BV511" s="4">
        <v>3</v>
      </c>
      <c r="BW511" s="4">
        <v>3</v>
      </c>
      <c r="BX511" s="4">
        <v>5</v>
      </c>
      <c r="BY511" s="4">
        <v>4</v>
      </c>
      <c r="BZ511" s="4">
        <v>3</v>
      </c>
      <c r="CA511" s="4">
        <v>5</v>
      </c>
      <c r="CB511" s="4">
        <v>3</v>
      </c>
    </row>
    <row r="512" spans="1:80" ht="14" x14ac:dyDescent="0.15">
      <c r="A512" s="20" t="str">
        <f t="shared" si="7"/>
        <v>AttraktivitaetSA[SQ010]</v>
      </c>
      <c r="B512" s="4" t="s">
        <v>1149</v>
      </c>
      <c r="C512" s="4">
        <v>3</v>
      </c>
      <c r="D512" s="4">
        <v>4</v>
      </c>
      <c r="E512" s="4">
        <v>3</v>
      </c>
      <c r="F512" s="4">
        <v>4</v>
      </c>
      <c r="G512" s="4">
        <v>3</v>
      </c>
      <c r="H512" s="4">
        <v>2</v>
      </c>
      <c r="I512" s="4">
        <v>4</v>
      </c>
      <c r="J512" s="4">
        <v>2</v>
      </c>
      <c r="K512" s="4">
        <v>4</v>
      </c>
      <c r="L512" s="4">
        <v>4</v>
      </c>
      <c r="M512" s="4">
        <v>4</v>
      </c>
      <c r="N512" s="4">
        <v>4</v>
      </c>
      <c r="O512" s="4">
        <v>2</v>
      </c>
      <c r="P512" s="4">
        <v>2</v>
      </c>
      <c r="Q512" s="4">
        <v>3</v>
      </c>
      <c r="R512" s="4">
        <v>1</v>
      </c>
      <c r="S512" s="4">
        <v>4</v>
      </c>
      <c r="T512" s="4">
        <v>3</v>
      </c>
      <c r="U512" s="4">
        <v>3</v>
      </c>
      <c r="V512" s="4">
        <v>4</v>
      </c>
      <c r="W512" s="4">
        <v>1</v>
      </c>
      <c r="X512" s="4">
        <v>4</v>
      </c>
      <c r="Y512" s="4">
        <v>4</v>
      </c>
      <c r="Z512" s="4">
        <v>1</v>
      </c>
      <c r="AA512" s="4">
        <v>3</v>
      </c>
      <c r="AB512" s="4">
        <v>4</v>
      </c>
      <c r="AC512" s="4">
        <v>3</v>
      </c>
      <c r="AD512" s="4">
        <v>3</v>
      </c>
      <c r="AE512" s="4">
        <v>2</v>
      </c>
      <c r="AF512" s="4">
        <v>3</v>
      </c>
      <c r="AG512" s="4">
        <v>3</v>
      </c>
      <c r="AH512" s="4">
        <v>3</v>
      </c>
      <c r="AI512" s="4">
        <v>3</v>
      </c>
      <c r="AJ512" s="4">
        <v>4</v>
      </c>
      <c r="AK512" s="4">
        <v>4</v>
      </c>
      <c r="AL512" s="4">
        <v>3</v>
      </c>
      <c r="AM512" s="4">
        <v>2</v>
      </c>
      <c r="AN512" s="4">
        <v>4</v>
      </c>
      <c r="AO512" s="4">
        <v>5</v>
      </c>
      <c r="AP512" s="4">
        <v>3</v>
      </c>
      <c r="AQ512" s="4">
        <v>3</v>
      </c>
      <c r="AR512" s="4">
        <v>3</v>
      </c>
      <c r="AS512" s="4">
        <v>3</v>
      </c>
      <c r="AT512" s="4">
        <v>1</v>
      </c>
      <c r="AU512" s="4">
        <v>1</v>
      </c>
      <c r="AV512" s="4">
        <v>4</v>
      </c>
      <c r="AW512" s="4">
        <v>4</v>
      </c>
      <c r="AX512" s="4">
        <v>3</v>
      </c>
      <c r="AY512" s="4">
        <v>3</v>
      </c>
      <c r="AZ512" s="4">
        <v>3</v>
      </c>
      <c r="BA512" s="4">
        <v>4</v>
      </c>
      <c r="BB512" s="4">
        <v>3</v>
      </c>
      <c r="BC512" s="4">
        <v>4</v>
      </c>
      <c r="BD512" s="4">
        <v>3</v>
      </c>
      <c r="BE512" s="4">
        <v>3</v>
      </c>
      <c r="BF512" s="4">
        <v>3</v>
      </c>
      <c r="BG512" s="4">
        <v>4</v>
      </c>
      <c r="BH512" s="4">
        <v>3</v>
      </c>
      <c r="BI512" s="4">
        <v>4</v>
      </c>
      <c r="BJ512" s="4">
        <v>3</v>
      </c>
      <c r="BK512" s="4">
        <v>3</v>
      </c>
      <c r="BL512" s="4">
        <v>3</v>
      </c>
      <c r="BM512" s="4">
        <v>4</v>
      </c>
      <c r="BN512" s="4">
        <v>3</v>
      </c>
      <c r="BO512" s="4">
        <v>4</v>
      </c>
      <c r="BP512" s="4">
        <v>2</v>
      </c>
      <c r="BQ512" s="4">
        <v>4</v>
      </c>
      <c r="BR512" s="4">
        <v>3</v>
      </c>
      <c r="BS512" s="4">
        <v>3</v>
      </c>
      <c r="BT512" s="4">
        <v>4</v>
      </c>
      <c r="BU512" s="4">
        <v>3</v>
      </c>
      <c r="BV512" s="4">
        <v>4</v>
      </c>
      <c r="BW512" s="4">
        <v>3</v>
      </c>
      <c r="BX512" s="4">
        <v>1</v>
      </c>
      <c r="BY512" s="4">
        <v>4</v>
      </c>
      <c r="BZ512" s="4">
        <v>1</v>
      </c>
      <c r="CA512" s="4">
        <v>4</v>
      </c>
      <c r="CB512" s="4">
        <v>3</v>
      </c>
    </row>
    <row r="513" spans="1:80" ht="14" x14ac:dyDescent="0.15">
      <c r="A513" s="20" t="str">
        <f t="shared" si="7"/>
        <v>NetPromoterScoreSA[SQ001]</v>
      </c>
      <c r="B513" s="4" t="s">
        <v>1150</v>
      </c>
      <c r="C513" s="4">
        <v>6</v>
      </c>
      <c r="D513" s="4">
        <v>5</v>
      </c>
      <c r="E513" s="4">
        <v>7</v>
      </c>
      <c r="F513" s="4">
        <v>5</v>
      </c>
      <c r="G513" s="4">
        <v>4</v>
      </c>
      <c r="H513" s="4">
        <v>3</v>
      </c>
      <c r="I513" s="4">
        <v>7</v>
      </c>
      <c r="J513" s="4">
        <v>6</v>
      </c>
      <c r="K513" s="4">
        <v>8</v>
      </c>
      <c r="L513" s="4">
        <v>5</v>
      </c>
      <c r="M513" s="4">
        <v>5</v>
      </c>
      <c r="N513" s="4">
        <v>10</v>
      </c>
      <c r="O513" s="4">
        <v>4</v>
      </c>
      <c r="P513" s="4">
        <v>5</v>
      </c>
      <c r="Q513" s="4">
        <v>6</v>
      </c>
      <c r="R513" s="4">
        <v>1</v>
      </c>
      <c r="S513" s="4">
        <v>8</v>
      </c>
      <c r="T513" s="4">
        <v>8</v>
      </c>
      <c r="U513" s="4">
        <v>6</v>
      </c>
      <c r="V513" s="4">
        <v>9</v>
      </c>
      <c r="W513" s="4">
        <v>1</v>
      </c>
      <c r="X513" s="4">
        <v>6</v>
      </c>
      <c r="Y513" s="4">
        <v>8</v>
      </c>
      <c r="Z513" s="4">
        <v>1</v>
      </c>
      <c r="AA513" s="4">
        <v>8</v>
      </c>
      <c r="AB513" s="4">
        <v>7</v>
      </c>
      <c r="AC513" s="4">
        <v>5</v>
      </c>
      <c r="AD513" s="4">
        <v>7</v>
      </c>
      <c r="AE513" s="4">
        <v>4</v>
      </c>
      <c r="AF513" s="4">
        <v>8</v>
      </c>
      <c r="AG513" s="4">
        <v>8</v>
      </c>
      <c r="AH513" s="4">
        <v>8</v>
      </c>
      <c r="AI513" s="4">
        <v>5</v>
      </c>
      <c r="AJ513" s="4">
        <v>8</v>
      </c>
      <c r="AK513" s="4">
        <v>8</v>
      </c>
      <c r="AL513" s="4">
        <v>8</v>
      </c>
      <c r="AM513" s="4">
        <v>2</v>
      </c>
      <c r="AN513" s="4">
        <v>7</v>
      </c>
      <c r="AO513" s="4">
        <v>7</v>
      </c>
      <c r="AP513" s="4">
        <v>9</v>
      </c>
      <c r="AQ513" s="4">
        <v>8</v>
      </c>
      <c r="AR513" s="4">
        <v>8</v>
      </c>
      <c r="AS513" s="4">
        <v>7</v>
      </c>
      <c r="AT513" s="4">
        <v>2</v>
      </c>
      <c r="AU513" s="4">
        <v>1</v>
      </c>
      <c r="AV513" s="4">
        <v>7</v>
      </c>
      <c r="AW513" s="4">
        <v>8</v>
      </c>
      <c r="AX513" s="4">
        <v>8</v>
      </c>
      <c r="AY513" s="4">
        <v>7</v>
      </c>
      <c r="AZ513" s="4">
        <v>5</v>
      </c>
      <c r="BA513" s="4">
        <v>9</v>
      </c>
      <c r="BB513" s="4">
        <v>9</v>
      </c>
      <c r="BC513" s="4">
        <v>9</v>
      </c>
      <c r="BD513" s="4">
        <v>2</v>
      </c>
      <c r="BE513" s="4">
        <v>7</v>
      </c>
      <c r="BF513" s="4">
        <v>8</v>
      </c>
      <c r="BG513" s="4">
        <v>8</v>
      </c>
      <c r="BH513" s="4">
        <v>7</v>
      </c>
      <c r="BI513" s="4">
        <v>9</v>
      </c>
      <c r="BJ513" s="4">
        <v>5</v>
      </c>
      <c r="BK513" s="4">
        <v>8</v>
      </c>
      <c r="BL513" s="4">
        <v>6</v>
      </c>
      <c r="BM513" s="4">
        <v>8</v>
      </c>
      <c r="BN513" s="4">
        <v>7</v>
      </c>
      <c r="BO513" s="4">
        <v>8</v>
      </c>
      <c r="BP513" s="4">
        <v>1</v>
      </c>
      <c r="BQ513" s="4">
        <v>7</v>
      </c>
      <c r="BR513" s="4">
        <v>9</v>
      </c>
      <c r="BS513" s="4">
        <v>6</v>
      </c>
      <c r="BT513" s="4">
        <v>8</v>
      </c>
      <c r="BU513" s="4">
        <v>5</v>
      </c>
      <c r="BV513" s="4">
        <v>9</v>
      </c>
      <c r="BW513" s="4">
        <v>6</v>
      </c>
      <c r="BX513" s="4">
        <v>1</v>
      </c>
      <c r="BY513" s="4">
        <v>6</v>
      </c>
      <c r="BZ513" s="4">
        <v>1</v>
      </c>
      <c r="CA513" s="4">
        <v>9</v>
      </c>
      <c r="CB513" s="4">
        <v>9</v>
      </c>
    </row>
    <row r="514" spans="1:80" ht="14" x14ac:dyDescent="0.15">
      <c r="A514" s="20" t="str">
        <f t="shared" si="7"/>
        <v>OpenQuestionSA</v>
      </c>
      <c r="B514" s="4" t="s">
        <v>20</v>
      </c>
      <c r="E514" s="4" t="s">
        <v>1258</v>
      </c>
      <c r="H514" s="4" t="s">
        <v>1259</v>
      </c>
      <c r="L514" s="4" t="s">
        <v>1260</v>
      </c>
      <c r="M514" s="4" t="s">
        <v>1261</v>
      </c>
      <c r="Q514" s="4" t="s">
        <v>1262</v>
      </c>
      <c r="R514" s="4" t="s">
        <v>1263</v>
      </c>
      <c r="S514" s="4" t="s">
        <v>1264</v>
      </c>
      <c r="T514" s="4" t="s">
        <v>1265</v>
      </c>
      <c r="U514" s="4" t="s">
        <v>1266</v>
      </c>
      <c r="W514" s="4" t="s">
        <v>1267</v>
      </c>
      <c r="AA514" s="4" t="s">
        <v>1268</v>
      </c>
      <c r="AF514" s="4" t="s">
        <v>1216</v>
      </c>
      <c r="AI514" s="4" t="s">
        <v>1269</v>
      </c>
      <c r="AN514" s="4" t="s">
        <v>1399</v>
      </c>
      <c r="AO514" s="4" t="s">
        <v>1400</v>
      </c>
      <c r="BE514" s="4" t="s">
        <v>1401</v>
      </c>
      <c r="BI514" s="4" t="s">
        <v>1402</v>
      </c>
      <c r="BK514" s="4" t="s">
        <v>1519</v>
      </c>
      <c r="BL514" s="4" t="s">
        <v>1520</v>
      </c>
      <c r="BR514" s="4" t="s">
        <v>1521</v>
      </c>
      <c r="BT514" s="4" t="s">
        <v>1522</v>
      </c>
      <c r="BU514" s="4" t="s">
        <v>1523</v>
      </c>
      <c r="BW514" s="4" t="s">
        <v>1524</v>
      </c>
      <c r="CB514" s="4" t="s">
        <v>1525</v>
      </c>
    </row>
    <row r="515" spans="1:80" ht="14" x14ac:dyDescent="0.15">
      <c r="A515" s="20" t="str">
        <f t="shared" si="7"/>
        <v>CustomerServiceExp[SQ001]</v>
      </c>
      <c r="B515" s="4" t="s">
        <v>784</v>
      </c>
      <c r="C515" s="4">
        <v>5</v>
      </c>
      <c r="F515" s="4">
        <v>2</v>
      </c>
      <c r="G515" s="4">
        <v>3</v>
      </c>
      <c r="I515" s="4">
        <v>4</v>
      </c>
      <c r="K515" s="4">
        <v>4</v>
      </c>
      <c r="M515" s="4">
        <v>3</v>
      </c>
      <c r="N515" s="4">
        <v>7</v>
      </c>
      <c r="P515" s="4">
        <v>6</v>
      </c>
      <c r="R515" s="4">
        <v>7</v>
      </c>
      <c r="S515" s="4">
        <v>5</v>
      </c>
      <c r="T515" s="4">
        <v>4</v>
      </c>
      <c r="V515" s="4">
        <v>6</v>
      </c>
      <c r="W515" s="4">
        <v>2</v>
      </c>
      <c r="X515" s="4">
        <v>6</v>
      </c>
      <c r="Y515" s="4">
        <v>6</v>
      </c>
      <c r="AA515" s="4">
        <v>3</v>
      </c>
      <c r="AC515" s="4">
        <v>3</v>
      </c>
      <c r="AF515" s="4">
        <v>6</v>
      </c>
      <c r="AH515" s="4">
        <v>5</v>
      </c>
      <c r="AJ515" s="4">
        <v>2</v>
      </c>
      <c r="AP515" s="4">
        <v>7</v>
      </c>
      <c r="AS515" s="4">
        <v>5</v>
      </c>
      <c r="AT515" s="4">
        <v>6</v>
      </c>
      <c r="AU515" s="4">
        <v>4</v>
      </c>
      <c r="AZ515" s="4">
        <v>5</v>
      </c>
      <c r="BA515" s="4">
        <v>6</v>
      </c>
      <c r="BD515" s="4">
        <v>5</v>
      </c>
      <c r="BF515" s="4">
        <v>5</v>
      </c>
      <c r="BK515" s="4">
        <v>3</v>
      </c>
      <c r="BN515" s="4">
        <v>5</v>
      </c>
      <c r="BQ515" s="4">
        <v>3</v>
      </c>
      <c r="BX515" s="4">
        <v>2</v>
      </c>
      <c r="BZ515" s="4">
        <v>3</v>
      </c>
      <c r="CA515" s="4">
        <v>6</v>
      </c>
      <c r="CB515" s="4">
        <v>6</v>
      </c>
    </row>
    <row r="516" spans="1:80" ht="14" x14ac:dyDescent="0.15">
      <c r="A516" s="20" t="str">
        <f t="shared" si="7"/>
        <v>CustomerServiceExp[SQ002]</v>
      </c>
      <c r="B516" s="4" t="s">
        <v>785</v>
      </c>
      <c r="C516" s="4">
        <v>5</v>
      </c>
      <c r="F516" s="4">
        <v>5</v>
      </c>
      <c r="G516" s="4">
        <v>4</v>
      </c>
      <c r="I516" s="4">
        <v>4</v>
      </c>
      <c r="K516" s="4">
        <v>5</v>
      </c>
      <c r="M516" s="4">
        <v>4</v>
      </c>
      <c r="N516" s="4">
        <v>7</v>
      </c>
      <c r="P516" s="4">
        <v>5</v>
      </c>
      <c r="R516" s="4">
        <v>7</v>
      </c>
      <c r="S516" s="4">
        <v>6</v>
      </c>
      <c r="T516" s="4">
        <v>3</v>
      </c>
      <c r="V516" s="4">
        <v>6</v>
      </c>
      <c r="W516" s="4">
        <v>2</v>
      </c>
      <c r="X516" s="4">
        <v>7</v>
      </c>
      <c r="Y516" s="4">
        <v>6</v>
      </c>
      <c r="AA516" s="4">
        <v>1</v>
      </c>
      <c r="AC516" s="4">
        <v>3</v>
      </c>
      <c r="AF516" s="4">
        <v>6</v>
      </c>
      <c r="AH516" s="4">
        <v>4</v>
      </c>
      <c r="AJ516" s="4">
        <v>1</v>
      </c>
      <c r="AP516" s="4">
        <v>7</v>
      </c>
      <c r="AS516" s="4">
        <v>6</v>
      </c>
      <c r="AT516" s="4">
        <v>4</v>
      </c>
      <c r="AU516" s="4">
        <v>2</v>
      </c>
      <c r="AZ516" s="4">
        <v>4</v>
      </c>
      <c r="BA516" s="4">
        <v>5</v>
      </c>
      <c r="BD516" s="4">
        <v>6</v>
      </c>
      <c r="BF516" s="4">
        <v>6</v>
      </c>
      <c r="BK516" s="4">
        <v>4</v>
      </c>
      <c r="BN516" s="4">
        <v>5</v>
      </c>
      <c r="BQ516" s="4">
        <v>3</v>
      </c>
      <c r="BX516" s="4">
        <v>6</v>
      </c>
      <c r="BZ516" s="4">
        <v>5</v>
      </c>
      <c r="CA516" s="4">
        <v>7</v>
      </c>
      <c r="CB516" s="4">
        <v>5</v>
      </c>
    </row>
    <row r="517" spans="1:80" ht="14" x14ac:dyDescent="0.15">
      <c r="A517" s="20" t="str">
        <f t="shared" si="7"/>
        <v>CustomerServiceExp[SQ003]</v>
      </c>
      <c r="B517" s="4" t="s">
        <v>786</v>
      </c>
      <c r="C517" s="4">
        <v>5</v>
      </c>
      <c r="F517" s="4">
        <v>1</v>
      </c>
      <c r="G517" s="4">
        <v>4</v>
      </c>
      <c r="I517" s="4">
        <v>5</v>
      </c>
      <c r="K517" s="4">
        <v>5</v>
      </c>
      <c r="M517" s="4">
        <v>2</v>
      </c>
      <c r="N517" s="4">
        <v>7</v>
      </c>
      <c r="P517" s="4">
        <v>4</v>
      </c>
      <c r="R517" s="4">
        <v>7</v>
      </c>
      <c r="S517" s="4">
        <v>6</v>
      </c>
      <c r="T517" s="4">
        <v>3</v>
      </c>
      <c r="V517" s="4">
        <v>5</v>
      </c>
      <c r="W517" s="4">
        <v>2</v>
      </c>
      <c r="X517" s="4">
        <v>6</v>
      </c>
      <c r="Y517" s="4">
        <v>6</v>
      </c>
      <c r="AA517" s="4">
        <v>5</v>
      </c>
      <c r="AC517" s="4">
        <v>2</v>
      </c>
      <c r="AF517" s="4">
        <v>7</v>
      </c>
      <c r="AH517" s="4">
        <v>4</v>
      </c>
      <c r="AJ517" s="4">
        <v>5</v>
      </c>
      <c r="AP517" s="4">
        <v>7</v>
      </c>
      <c r="AS517" s="4">
        <v>7</v>
      </c>
      <c r="AT517" s="4">
        <v>7</v>
      </c>
      <c r="AU517" s="4">
        <v>2</v>
      </c>
      <c r="AZ517" s="4">
        <v>4</v>
      </c>
      <c r="BA517" s="4">
        <v>5</v>
      </c>
      <c r="BD517" s="4">
        <v>6</v>
      </c>
      <c r="BF517" s="4">
        <v>6</v>
      </c>
      <c r="BK517" s="4">
        <v>5</v>
      </c>
      <c r="BN517" s="4">
        <v>5</v>
      </c>
      <c r="BQ517" s="4">
        <v>6</v>
      </c>
      <c r="BX517" s="4">
        <v>2</v>
      </c>
      <c r="BZ517" s="4">
        <v>2</v>
      </c>
      <c r="CA517" s="4">
        <v>7</v>
      </c>
      <c r="CB517" s="4">
        <v>6</v>
      </c>
    </row>
    <row r="518" spans="1:80" ht="14" x14ac:dyDescent="0.15">
      <c r="A518" s="20" t="str">
        <f t="shared" ref="A518:A548" si="8">LEFT(B518,(FIND(" ",B518,1)-2))</f>
        <v>CustomerServiceExp[SQ004]</v>
      </c>
      <c r="B518" s="4" t="s">
        <v>787</v>
      </c>
      <c r="C518" s="4">
        <v>5</v>
      </c>
      <c r="F518" s="4">
        <v>1</v>
      </c>
      <c r="G518" s="4">
        <v>4</v>
      </c>
      <c r="I518" s="4">
        <v>5</v>
      </c>
      <c r="K518" s="4">
        <v>6</v>
      </c>
      <c r="M518" s="4">
        <v>2</v>
      </c>
      <c r="N518" s="4">
        <v>6</v>
      </c>
      <c r="P518" s="4">
        <v>4</v>
      </c>
      <c r="R518" s="4">
        <v>7</v>
      </c>
      <c r="S518" s="4">
        <v>7</v>
      </c>
      <c r="T518" s="4">
        <v>4</v>
      </c>
      <c r="V518" s="4">
        <v>4</v>
      </c>
      <c r="W518" s="4">
        <v>2</v>
      </c>
      <c r="X518" s="4">
        <v>2</v>
      </c>
      <c r="Y518" s="4">
        <v>6</v>
      </c>
      <c r="AA518" s="4">
        <v>3</v>
      </c>
      <c r="AC518" s="4">
        <v>3</v>
      </c>
      <c r="AF518" s="4">
        <v>7</v>
      </c>
      <c r="AH518" s="4">
        <v>2</v>
      </c>
      <c r="AJ518" s="4">
        <v>2</v>
      </c>
      <c r="AP518" s="4">
        <v>7</v>
      </c>
      <c r="AS518" s="4">
        <v>6</v>
      </c>
      <c r="AT518" s="4">
        <v>6</v>
      </c>
      <c r="AU518" s="4">
        <v>1</v>
      </c>
      <c r="AZ518" s="4">
        <v>4</v>
      </c>
      <c r="BA518" s="4">
        <v>4</v>
      </c>
      <c r="BD518" s="4">
        <v>6</v>
      </c>
      <c r="BF518" s="4">
        <v>4</v>
      </c>
      <c r="BK518" s="4">
        <v>4</v>
      </c>
      <c r="BN518" s="4">
        <v>5</v>
      </c>
      <c r="BQ518" s="4">
        <v>7</v>
      </c>
      <c r="BX518" s="4">
        <v>2</v>
      </c>
      <c r="BZ518" s="4">
        <v>1</v>
      </c>
      <c r="CA518" s="4">
        <v>7</v>
      </c>
      <c r="CB518" s="4">
        <v>5</v>
      </c>
    </row>
    <row r="519" spans="1:80" ht="14" x14ac:dyDescent="0.15">
      <c r="A519" s="20" t="str">
        <f t="shared" si="8"/>
        <v>CustomerServiceExp[SQ005]</v>
      </c>
      <c r="B519" s="4" t="s">
        <v>788</v>
      </c>
      <c r="C519" s="4">
        <v>5</v>
      </c>
      <c r="F519" s="4">
        <v>6</v>
      </c>
      <c r="G519" s="4">
        <v>4</v>
      </c>
      <c r="I519" s="4">
        <v>5</v>
      </c>
      <c r="K519" s="4">
        <v>5</v>
      </c>
      <c r="M519" s="4">
        <v>2</v>
      </c>
      <c r="N519" s="4">
        <v>6</v>
      </c>
      <c r="P519" s="4">
        <v>5</v>
      </c>
      <c r="R519" s="4">
        <v>7</v>
      </c>
      <c r="S519" s="4">
        <v>6</v>
      </c>
      <c r="T519" s="4">
        <v>4</v>
      </c>
      <c r="V519" s="4">
        <v>5</v>
      </c>
      <c r="W519" s="4">
        <v>2</v>
      </c>
      <c r="X519" s="4">
        <v>3</v>
      </c>
      <c r="Y519" s="4">
        <v>6</v>
      </c>
      <c r="AA519" s="4">
        <v>2</v>
      </c>
      <c r="AC519" s="4">
        <v>4</v>
      </c>
      <c r="AF519" s="4">
        <v>6</v>
      </c>
      <c r="AH519" s="4">
        <v>2</v>
      </c>
      <c r="AJ519" s="4">
        <v>4</v>
      </c>
      <c r="AP519" s="4">
        <v>7</v>
      </c>
      <c r="AS519" s="4">
        <v>6</v>
      </c>
      <c r="AT519" s="4">
        <v>3</v>
      </c>
      <c r="AU519" s="4">
        <v>2</v>
      </c>
      <c r="AZ519" s="4">
        <v>4</v>
      </c>
      <c r="BA519" s="4">
        <v>3</v>
      </c>
      <c r="BD519" s="4">
        <v>6</v>
      </c>
      <c r="BF519" s="4">
        <v>4</v>
      </c>
      <c r="BK519" s="4">
        <v>5</v>
      </c>
      <c r="BN519" s="4">
        <v>5</v>
      </c>
      <c r="BQ519" s="4">
        <v>6</v>
      </c>
      <c r="BX519" s="4">
        <v>6</v>
      </c>
      <c r="BZ519" s="4">
        <v>3</v>
      </c>
      <c r="CA519" s="4">
        <v>7</v>
      </c>
      <c r="CB519" s="4">
        <v>6</v>
      </c>
    </row>
    <row r="520" spans="1:80" ht="14" x14ac:dyDescent="0.15">
      <c r="A520" s="20" t="str">
        <f t="shared" si="8"/>
        <v>CustomerServiceExp[SQ006]</v>
      </c>
      <c r="B520" s="4" t="s">
        <v>789</v>
      </c>
      <c r="C520" s="4">
        <v>5</v>
      </c>
      <c r="F520" s="4">
        <v>2</v>
      </c>
      <c r="G520" s="4">
        <v>3</v>
      </c>
      <c r="I520" s="4">
        <v>3</v>
      </c>
      <c r="K520" s="4">
        <v>5</v>
      </c>
      <c r="M520" s="4">
        <v>2</v>
      </c>
      <c r="N520" s="4">
        <v>3</v>
      </c>
      <c r="P520" s="4">
        <v>3</v>
      </c>
      <c r="R520" s="4">
        <v>1</v>
      </c>
      <c r="S520" s="4">
        <v>2</v>
      </c>
      <c r="T520" s="4">
        <v>3</v>
      </c>
      <c r="V520" s="4">
        <v>6</v>
      </c>
      <c r="W520" s="4">
        <v>4</v>
      </c>
      <c r="X520" s="4">
        <v>5</v>
      </c>
      <c r="Y520" s="4">
        <v>6</v>
      </c>
      <c r="AA520" s="4">
        <v>3</v>
      </c>
      <c r="AC520" s="4">
        <v>4</v>
      </c>
      <c r="AF520" s="4">
        <v>6</v>
      </c>
      <c r="AH520" s="4">
        <v>4</v>
      </c>
      <c r="AJ520" s="4">
        <v>3</v>
      </c>
      <c r="AP520" s="4">
        <v>6</v>
      </c>
      <c r="AS520" s="4">
        <v>6</v>
      </c>
      <c r="AT520" s="4">
        <v>6</v>
      </c>
      <c r="AU520" s="4">
        <v>1</v>
      </c>
      <c r="AZ520" s="4">
        <v>4</v>
      </c>
      <c r="BA520" s="4">
        <v>5</v>
      </c>
      <c r="BD520" s="4">
        <v>4</v>
      </c>
      <c r="BF520" s="4">
        <v>6</v>
      </c>
      <c r="BK520" s="4">
        <v>2</v>
      </c>
      <c r="BN520" s="4">
        <v>5</v>
      </c>
      <c r="BQ520" s="4">
        <v>7</v>
      </c>
      <c r="BX520" s="4">
        <v>3</v>
      </c>
      <c r="BZ520" s="4">
        <v>1</v>
      </c>
      <c r="CA520" s="4">
        <v>6</v>
      </c>
      <c r="CB520" s="4">
        <v>6</v>
      </c>
    </row>
    <row r="521" spans="1:80" ht="14" x14ac:dyDescent="0.15">
      <c r="A521" s="20" t="str">
        <f t="shared" si="8"/>
        <v>CustomerServiceExp[SQ007]</v>
      </c>
      <c r="B521" s="4" t="s">
        <v>790</v>
      </c>
      <c r="C521" s="4">
        <v>5</v>
      </c>
      <c r="F521" s="4">
        <v>7</v>
      </c>
      <c r="G521" s="4">
        <v>4</v>
      </c>
      <c r="I521" s="4">
        <v>6</v>
      </c>
      <c r="K521" s="4">
        <v>5</v>
      </c>
      <c r="M521" s="4">
        <v>5</v>
      </c>
      <c r="N521" s="4">
        <v>6</v>
      </c>
      <c r="P521" s="4">
        <v>2</v>
      </c>
      <c r="R521" s="4">
        <v>7</v>
      </c>
      <c r="S521" s="4">
        <v>7</v>
      </c>
      <c r="T521" s="4">
        <v>5</v>
      </c>
      <c r="V521" s="4">
        <v>5</v>
      </c>
      <c r="W521" s="4">
        <v>7</v>
      </c>
      <c r="X521" s="4">
        <v>6</v>
      </c>
      <c r="Y521" s="4">
        <v>6</v>
      </c>
      <c r="AA521" s="4">
        <v>6</v>
      </c>
      <c r="AC521" s="4">
        <v>4</v>
      </c>
      <c r="AF521" s="4">
        <v>7</v>
      </c>
      <c r="AH521" s="4">
        <v>5</v>
      </c>
      <c r="AJ521" s="4">
        <v>7</v>
      </c>
      <c r="AP521" s="4">
        <v>7</v>
      </c>
      <c r="AS521" s="4">
        <v>7</v>
      </c>
      <c r="AT521" s="4">
        <v>7</v>
      </c>
      <c r="AU521" s="4">
        <v>2</v>
      </c>
      <c r="AZ521" s="4">
        <v>4</v>
      </c>
      <c r="BA521" s="4">
        <v>5</v>
      </c>
      <c r="BD521" s="4">
        <v>6</v>
      </c>
      <c r="BF521" s="4">
        <v>6</v>
      </c>
      <c r="BK521" s="4">
        <v>6</v>
      </c>
      <c r="BN521" s="4">
        <v>5</v>
      </c>
      <c r="BQ521" s="4">
        <v>7</v>
      </c>
      <c r="BX521" s="4">
        <v>7</v>
      </c>
      <c r="BZ521" s="4">
        <v>7</v>
      </c>
      <c r="CA521" s="4">
        <v>7</v>
      </c>
      <c r="CB521" s="4">
        <v>7</v>
      </c>
    </row>
    <row r="522" spans="1:80" ht="14" x14ac:dyDescent="0.15">
      <c r="A522" s="20" t="str">
        <f t="shared" si="8"/>
        <v>CustomerServiceExp[SQ008]</v>
      </c>
      <c r="B522" s="4" t="s">
        <v>791</v>
      </c>
      <c r="C522" s="4">
        <v>5</v>
      </c>
      <c r="F522" s="4">
        <v>4</v>
      </c>
      <c r="G522" s="4">
        <v>4</v>
      </c>
      <c r="I522" s="4">
        <v>5</v>
      </c>
      <c r="K522" s="4">
        <v>5</v>
      </c>
      <c r="M522" s="4">
        <v>5</v>
      </c>
      <c r="N522" s="4">
        <v>7</v>
      </c>
      <c r="P522" s="4">
        <v>3</v>
      </c>
      <c r="R522" s="4">
        <v>1</v>
      </c>
      <c r="S522" s="4">
        <v>4</v>
      </c>
      <c r="T522" s="4">
        <v>6</v>
      </c>
      <c r="V522" s="4">
        <v>6</v>
      </c>
      <c r="W522" s="4">
        <v>5</v>
      </c>
      <c r="X522" s="4">
        <v>6</v>
      </c>
      <c r="Y522" s="4">
        <v>6</v>
      </c>
      <c r="AA522" s="4">
        <v>7</v>
      </c>
      <c r="AC522" s="4">
        <v>3</v>
      </c>
      <c r="AF522" s="4">
        <v>7</v>
      </c>
      <c r="AH522" s="4">
        <v>5</v>
      </c>
      <c r="AJ522" s="4">
        <v>7</v>
      </c>
      <c r="AP522" s="4">
        <v>5</v>
      </c>
      <c r="AS522" s="4">
        <v>7</v>
      </c>
      <c r="AT522" s="4">
        <v>7</v>
      </c>
      <c r="AU522" s="4">
        <v>2</v>
      </c>
      <c r="AZ522" s="4">
        <v>4</v>
      </c>
      <c r="BA522" s="4">
        <v>6</v>
      </c>
      <c r="BD522" s="4">
        <v>6</v>
      </c>
      <c r="BF522" s="4">
        <v>6</v>
      </c>
      <c r="BK522" s="4">
        <v>4</v>
      </c>
      <c r="BN522" s="4">
        <v>5</v>
      </c>
      <c r="BQ522" s="4">
        <v>7</v>
      </c>
      <c r="BX522" s="4">
        <v>7</v>
      </c>
      <c r="BZ522" s="4">
        <v>7</v>
      </c>
      <c r="CA522" s="4">
        <v>7</v>
      </c>
      <c r="CB522" s="4">
        <v>7</v>
      </c>
    </row>
    <row r="523" spans="1:80" ht="14" x14ac:dyDescent="0.15">
      <c r="A523" s="20" t="str">
        <f t="shared" si="8"/>
        <v>CustomerServiceExp[SQ009]</v>
      </c>
      <c r="B523" s="4" t="s">
        <v>792</v>
      </c>
      <c r="C523" s="4">
        <v>5</v>
      </c>
      <c r="F523" s="4">
        <v>4</v>
      </c>
      <c r="G523" s="4">
        <v>3</v>
      </c>
      <c r="I523" s="4">
        <v>6</v>
      </c>
      <c r="K523" s="4">
        <v>5</v>
      </c>
      <c r="M523" s="4">
        <v>6</v>
      </c>
      <c r="N523" s="4">
        <v>7</v>
      </c>
      <c r="P523" s="4">
        <v>7</v>
      </c>
      <c r="R523" s="4">
        <v>7</v>
      </c>
      <c r="S523" s="4">
        <v>6</v>
      </c>
      <c r="T523" s="4">
        <v>6</v>
      </c>
      <c r="V523" s="4">
        <v>5</v>
      </c>
      <c r="W523" s="4">
        <v>5</v>
      </c>
      <c r="X523" s="4">
        <v>5</v>
      </c>
      <c r="Y523" s="4">
        <v>6</v>
      </c>
      <c r="AA523" s="4">
        <v>5</v>
      </c>
      <c r="AC523" s="4">
        <v>4</v>
      </c>
      <c r="AF523" s="4">
        <v>7</v>
      </c>
      <c r="AH523" s="4">
        <v>5</v>
      </c>
      <c r="AJ523" s="4">
        <v>7</v>
      </c>
      <c r="AP523" s="4">
        <v>7</v>
      </c>
      <c r="AS523" s="4">
        <v>7</v>
      </c>
      <c r="AT523" s="4">
        <v>6</v>
      </c>
      <c r="AU523" s="4">
        <v>2</v>
      </c>
      <c r="AZ523" s="4">
        <v>3</v>
      </c>
      <c r="BA523" s="4">
        <v>6</v>
      </c>
      <c r="BD523" s="4">
        <v>7</v>
      </c>
      <c r="BF523" s="4">
        <v>6</v>
      </c>
      <c r="BK523" s="4">
        <v>7</v>
      </c>
      <c r="BN523" s="4">
        <v>5</v>
      </c>
      <c r="BQ523" s="4">
        <v>7</v>
      </c>
      <c r="BX523" s="4">
        <v>3</v>
      </c>
      <c r="BZ523" s="4">
        <v>1</v>
      </c>
      <c r="CA523" s="4">
        <v>7</v>
      </c>
      <c r="CB523" s="4">
        <v>7</v>
      </c>
    </row>
    <row r="524" spans="1:80" ht="14" x14ac:dyDescent="0.15">
      <c r="A524" s="20" t="str">
        <f t="shared" si="8"/>
        <v>CustomerServiceExp[SQ010]</v>
      </c>
      <c r="B524" s="4" t="s">
        <v>793</v>
      </c>
      <c r="C524" s="4">
        <v>5</v>
      </c>
      <c r="F524" s="4">
        <v>7</v>
      </c>
      <c r="G524" s="4">
        <v>4</v>
      </c>
      <c r="I524" s="4">
        <v>6</v>
      </c>
      <c r="K524" s="4">
        <v>6</v>
      </c>
      <c r="M524" s="4">
        <v>5</v>
      </c>
      <c r="N524" s="4">
        <v>7</v>
      </c>
      <c r="P524" s="4">
        <v>5</v>
      </c>
      <c r="R524" s="4">
        <v>7</v>
      </c>
      <c r="S524" s="4">
        <v>7</v>
      </c>
      <c r="T524" s="4">
        <v>7</v>
      </c>
      <c r="V524" s="4">
        <v>7</v>
      </c>
      <c r="W524" s="4">
        <v>5</v>
      </c>
      <c r="X524" s="4">
        <v>6</v>
      </c>
      <c r="Y524" s="4">
        <v>6</v>
      </c>
      <c r="AA524" s="4">
        <v>4</v>
      </c>
      <c r="AC524" s="4">
        <v>4</v>
      </c>
      <c r="AF524" s="4">
        <v>7</v>
      </c>
      <c r="AH524" s="4">
        <v>5</v>
      </c>
      <c r="AJ524" s="4">
        <v>7</v>
      </c>
      <c r="AP524" s="4">
        <v>7</v>
      </c>
      <c r="AS524" s="4">
        <v>7</v>
      </c>
      <c r="AT524" s="4">
        <v>5</v>
      </c>
      <c r="AU524" s="4">
        <v>5</v>
      </c>
      <c r="AZ524" s="4">
        <v>4</v>
      </c>
      <c r="BA524" s="4">
        <v>6</v>
      </c>
      <c r="BD524" s="4">
        <v>7</v>
      </c>
      <c r="BF524" s="4">
        <v>6</v>
      </c>
      <c r="BK524" s="4">
        <v>7</v>
      </c>
      <c r="BN524" s="4">
        <v>5</v>
      </c>
      <c r="BQ524" s="4">
        <v>7</v>
      </c>
      <c r="BX524" s="4">
        <v>3</v>
      </c>
      <c r="BZ524" s="4">
        <v>7</v>
      </c>
      <c r="CA524" s="4">
        <v>7</v>
      </c>
      <c r="CB524" s="4">
        <v>6</v>
      </c>
    </row>
    <row r="525" spans="1:80" ht="14" x14ac:dyDescent="0.15">
      <c r="A525" s="20" t="str">
        <f t="shared" si="8"/>
        <v>CustomerServiceExp[SQ011]</v>
      </c>
      <c r="B525" s="4" t="s">
        <v>794</v>
      </c>
      <c r="C525" s="4">
        <v>5</v>
      </c>
      <c r="F525" s="4">
        <v>4</v>
      </c>
      <c r="G525" s="4">
        <v>4</v>
      </c>
      <c r="I525" s="4">
        <v>6</v>
      </c>
      <c r="K525" s="4">
        <v>5</v>
      </c>
      <c r="M525" s="4">
        <v>5</v>
      </c>
      <c r="N525" s="4">
        <v>6</v>
      </c>
      <c r="P525" s="4">
        <v>6</v>
      </c>
      <c r="R525" s="4">
        <v>7</v>
      </c>
      <c r="S525" s="4">
        <v>6</v>
      </c>
      <c r="T525" s="4">
        <v>6</v>
      </c>
      <c r="V525" s="4">
        <v>6</v>
      </c>
      <c r="W525" s="4">
        <v>7</v>
      </c>
      <c r="X525" s="4">
        <v>6</v>
      </c>
      <c r="Y525" s="4">
        <v>6</v>
      </c>
      <c r="AA525" s="4">
        <v>5</v>
      </c>
      <c r="AC525" s="4">
        <v>4</v>
      </c>
      <c r="AF525" s="4">
        <v>7</v>
      </c>
      <c r="AH525" s="4">
        <v>6</v>
      </c>
      <c r="AJ525" s="4">
        <v>7</v>
      </c>
      <c r="AP525" s="4">
        <v>7</v>
      </c>
      <c r="AS525" s="4">
        <v>7</v>
      </c>
      <c r="AT525" s="4">
        <v>6</v>
      </c>
      <c r="AU525" s="4">
        <v>4</v>
      </c>
      <c r="AZ525" s="4">
        <v>5</v>
      </c>
      <c r="BA525" s="4">
        <v>6</v>
      </c>
      <c r="BD525" s="4">
        <v>7</v>
      </c>
      <c r="BF525" s="4">
        <v>7</v>
      </c>
      <c r="BK525" s="4">
        <v>6</v>
      </c>
      <c r="BN525" s="4">
        <v>5</v>
      </c>
      <c r="BQ525" s="4">
        <v>7</v>
      </c>
      <c r="BX525" s="4">
        <v>3</v>
      </c>
      <c r="BZ525" s="4">
        <v>1</v>
      </c>
      <c r="CA525" s="4">
        <v>7</v>
      </c>
      <c r="CB525" s="4">
        <v>7</v>
      </c>
    </row>
    <row r="526" spans="1:80" ht="14" x14ac:dyDescent="0.15">
      <c r="A526" s="20" t="str">
        <f t="shared" si="8"/>
        <v>CustomerServiceExp[SQ012]</v>
      </c>
      <c r="B526" s="4" t="s">
        <v>795</v>
      </c>
      <c r="C526" s="4">
        <v>5</v>
      </c>
      <c r="F526" s="4">
        <v>1</v>
      </c>
      <c r="G526" s="4">
        <v>4</v>
      </c>
      <c r="I526" s="4">
        <v>5</v>
      </c>
      <c r="K526" s="4">
        <v>5</v>
      </c>
      <c r="M526" s="4">
        <v>6</v>
      </c>
      <c r="N526" s="4">
        <v>5</v>
      </c>
      <c r="P526" s="4">
        <v>6</v>
      </c>
      <c r="R526" s="4">
        <v>7</v>
      </c>
      <c r="S526" s="4">
        <v>6</v>
      </c>
      <c r="T526" s="4">
        <v>4</v>
      </c>
      <c r="V526" s="4">
        <v>6</v>
      </c>
      <c r="W526" s="4">
        <v>4</v>
      </c>
      <c r="X526" s="4">
        <v>6</v>
      </c>
      <c r="Y526" s="4">
        <v>6</v>
      </c>
      <c r="AA526" s="4">
        <v>2</v>
      </c>
      <c r="AC526" s="4">
        <v>3</v>
      </c>
      <c r="AF526" s="4">
        <v>5</v>
      </c>
      <c r="AH526" s="4">
        <v>4</v>
      </c>
      <c r="AJ526" s="4">
        <v>3</v>
      </c>
      <c r="AP526" s="4">
        <v>7</v>
      </c>
      <c r="AS526" s="4">
        <v>7</v>
      </c>
      <c r="AT526" s="4">
        <v>5</v>
      </c>
      <c r="AU526" s="4">
        <v>2</v>
      </c>
      <c r="AZ526" s="4">
        <v>4</v>
      </c>
      <c r="BA526" s="4">
        <v>6</v>
      </c>
      <c r="BD526" s="4">
        <v>6</v>
      </c>
      <c r="BF526" s="4">
        <v>6</v>
      </c>
      <c r="BK526" s="4">
        <v>6</v>
      </c>
      <c r="BN526" s="4">
        <v>5</v>
      </c>
      <c r="BQ526" s="4">
        <v>6</v>
      </c>
      <c r="BX526" s="4">
        <v>3</v>
      </c>
      <c r="BZ526" s="4">
        <v>1</v>
      </c>
      <c r="CA526" s="4">
        <v>7</v>
      </c>
      <c r="CB526" s="4">
        <v>6</v>
      </c>
    </row>
    <row r="527" spans="1:80" ht="14" x14ac:dyDescent="0.15">
      <c r="A527" s="20" t="str">
        <f t="shared" si="8"/>
        <v>CustomerServiceExp[SQ013]</v>
      </c>
      <c r="B527" s="4" t="s">
        <v>796</v>
      </c>
      <c r="C527" s="4">
        <v>5</v>
      </c>
      <c r="F527" s="4">
        <v>1</v>
      </c>
      <c r="G527" s="4">
        <v>4</v>
      </c>
      <c r="I527" s="4">
        <v>4</v>
      </c>
      <c r="K527" s="4">
        <v>5</v>
      </c>
      <c r="M527" s="4">
        <v>3</v>
      </c>
      <c r="N527" s="4">
        <v>6</v>
      </c>
      <c r="P527" s="4">
        <v>5</v>
      </c>
      <c r="R527" s="4">
        <v>7</v>
      </c>
      <c r="S527" s="4">
        <v>5</v>
      </c>
      <c r="T527" s="4">
        <v>3</v>
      </c>
      <c r="V527" s="4">
        <v>4</v>
      </c>
      <c r="W527" s="4">
        <v>4</v>
      </c>
      <c r="X527" s="4">
        <v>6</v>
      </c>
      <c r="Y527" s="4">
        <v>6</v>
      </c>
      <c r="AA527" s="4">
        <v>2</v>
      </c>
      <c r="AC527" s="4">
        <v>3</v>
      </c>
      <c r="AF527" s="4">
        <v>6</v>
      </c>
      <c r="AH527" s="4">
        <v>2</v>
      </c>
      <c r="AJ527" s="4">
        <v>1</v>
      </c>
      <c r="AP527" s="4">
        <v>7</v>
      </c>
      <c r="AS527" s="4">
        <v>7</v>
      </c>
      <c r="AT527" s="4">
        <v>5</v>
      </c>
      <c r="AU527" s="4">
        <v>2</v>
      </c>
      <c r="AZ527" s="4">
        <v>4</v>
      </c>
      <c r="BA527" s="4">
        <v>6</v>
      </c>
      <c r="BD527" s="4">
        <v>4</v>
      </c>
      <c r="BF527" s="4">
        <v>2</v>
      </c>
      <c r="BK527" s="4">
        <v>6</v>
      </c>
      <c r="BN527" s="4">
        <v>5</v>
      </c>
      <c r="BQ527" s="4">
        <v>6</v>
      </c>
      <c r="BX527" s="4">
        <v>2</v>
      </c>
      <c r="BZ527" s="4">
        <v>1</v>
      </c>
      <c r="CA527" s="4">
        <v>6</v>
      </c>
      <c r="CB527" s="4">
        <v>7</v>
      </c>
    </row>
    <row r="528" spans="1:80" ht="14" x14ac:dyDescent="0.15">
      <c r="A528" s="20" t="str">
        <f t="shared" si="8"/>
        <v>CustomerServiceExp[SQ014]</v>
      </c>
      <c r="B528" s="4" t="s">
        <v>797</v>
      </c>
      <c r="C528" s="4">
        <v>5</v>
      </c>
      <c r="F528" s="4">
        <v>1</v>
      </c>
      <c r="G528" s="4">
        <v>4</v>
      </c>
      <c r="I528" s="4">
        <v>5</v>
      </c>
      <c r="K528" s="4">
        <v>5</v>
      </c>
      <c r="M528" s="4">
        <v>3</v>
      </c>
      <c r="N528" s="4">
        <v>3</v>
      </c>
      <c r="P528" s="4">
        <v>5</v>
      </c>
      <c r="R528" s="4">
        <v>7</v>
      </c>
      <c r="S528" s="4">
        <v>6</v>
      </c>
      <c r="T528" s="4">
        <v>4</v>
      </c>
      <c r="V528" s="4">
        <v>5</v>
      </c>
      <c r="W528" s="4">
        <v>1</v>
      </c>
      <c r="X528" s="4">
        <v>1</v>
      </c>
      <c r="Y528" s="4">
        <v>6</v>
      </c>
      <c r="AA528" s="4">
        <v>2</v>
      </c>
      <c r="AC528" s="4">
        <v>3</v>
      </c>
      <c r="AF528" s="4">
        <v>3</v>
      </c>
      <c r="AH528" s="4">
        <v>2</v>
      </c>
      <c r="AJ528" s="4">
        <v>5</v>
      </c>
      <c r="AP528" s="4">
        <v>4</v>
      </c>
      <c r="AS528" s="4">
        <v>1</v>
      </c>
      <c r="AT528" s="4">
        <v>2</v>
      </c>
      <c r="AU528" s="4">
        <v>2</v>
      </c>
      <c r="AZ528" s="4">
        <v>3</v>
      </c>
      <c r="BA528" s="4">
        <v>5</v>
      </c>
      <c r="BD528" s="4">
        <v>6</v>
      </c>
      <c r="BF528" s="4">
        <v>2</v>
      </c>
      <c r="BK528" s="4">
        <v>7</v>
      </c>
      <c r="BN528" s="4">
        <v>5</v>
      </c>
      <c r="BQ528" s="4">
        <v>6</v>
      </c>
      <c r="BX528" s="4">
        <v>2</v>
      </c>
      <c r="BZ528" s="4">
        <v>1</v>
      </c>
      <c r="CA528" s="4">
        <v>7</v>
      </c>
      <c r="CB528" s="4">
        <v>7</v>
      </c>
    </row>
    <row r="529" spans="1:80" ht="14" x14ac:dyDescent="0.15">
      <c r="A529" s="20" t="str">
        <f t="shared" si="8"/>
        <v>CustomerServiceExp[SQ015]</v>
      </c>
      <c r="B529" s="4" t="s">
        <v>798</v>
      </c>
      <c r="C529" s="4">
        <v>5</v>
      </c>
      <c r="F529" s="4">
        <v>7</v>
      </c>
      <c r="G529" s="4">
        <v>4</v>
      </c>
      <c r="I529" s="4">
        <v>6</v>
      </c>
      <c r="K529" s="4">
        <v>6</v>
      </c>
      <c r="M529" s="4">
        <v>6</v>
      </c>
      <c r="N529" s="4">
        <v>5</v>
      </c>
      <c r="P529" s="4">
        <v>7</v>
      </c>
      <c r="R529" s="4">
        <v>7</v>
      </c>
      <c r="S529" s="4">
        <v>6</v>
      </c>
      <c r="T529" s="4">
        <v>3</v>
      </c>
      <c r="V529" s="4">
        <v>4</v>
      </c>
      <c r="W529" s="4">
        <v>4</v>
      </c>
      <c r="X529" s="4">
        <v>7</v>
      </c>
      <c r="Y529" s="4">
        <v>6</v>
      </c>
      <c r="AA529" s="4">
        <v>7</v>
      </c>
      <c r="AC529" s="4">
        <v>3</v>
      </c>
      <c r="AF529" s="4">
        <v>6</v>
      </c>
      <c r="AH529" s="4">
        <v>4</v>
      </c>
      <c r="AJ529" s="4">
        <v>6</v>
      </c>
      <c r="AP529" s="4">
        <v>3</v>
      </c>
      <c r="AS529" s="4">
        <v>6</v>
      </c>
      <c r="AT529" s="4">
        <v>3</v>
      </c>
      <c r="AU529" s="4">
        <v>3</v>
      </c>
      <c r="AZ529" s="4">
        <v>4</v>
      </c>
      <c r="BA529" s="4">
        <v>6</v>
      </c>
      <c r="BD529" s="4">
        <v>4</v>
      </c>
      <c r="BF529" s="4">
        <v>3</v>
      </c>
      <c r="BK529" s="4">
        <v>4</v>
      </c>
      <c r="BN529" s="4">
        <v>5</v>
      </c>
      <c r="BQ529" s="4">
        <v>7</v>
      </c>
      <c r="BX529" s="4">
        <v>6</v>
      </c>
      <c r="BZ529" s="4">
        <v>7</v>
      </c>
      <c r="CA529" s="4">
        <v>6</v>
      </c>
      <c r="CB529" s="4">
        <v>6</v>
      </c>
    </row>
    <row r="530" spans="1:80" ht="14" x14ac:dyDescent="0.15">
      <c r="A530" s="20" t="str">
        <f t="shared" si="8"/>
        <v>CustomerServiceExp[SQ016]</v>
      </c>
      <c r="B530" s="4" t="s">
        <v>799</v>
      </c>
      <c r="C530" s="4">
        <v>5</v>
      </c>
      <c r="F530" s="4">
        <v>7</v>
      </c>
      <c r="G530" s="4">
        <v>4</v>
      </c>
      <c r="I530" s="4">
        <v>6</v>
      </c>
      <c r="K530" s="4">
        <v>6</v>
      </c>
      <c r="M530" s="4">
        <v>6</v>
      </c>
      <c r="N530" s="4">
        <v>5</v>
      </c>
      <c r="P530" s="4">
        <v>7</v>
      </c>
      <c r="R530" s="4">
        <v>2</v>
      </c>
      <c r="S530" s="4">
        <v>7</v>
      </c>
      <c r="T530" s="4">
        <v>5</v>
      </c>
      <c r="V530" s="4">
        <v>6</v>
      </c>
      <c r="W530" s="4">
        <v>3</v>
      </c>
      <c r="X530" s="4">
        <v>6</v>
      </c>
      <c r="Y530" s="4">
        <v>6</v>
      </c>
      <c r="AA530" s="4">
        <v>6</v>
      </c>
      <c r="AC530" s="4">
        <v>3</v>
      </c>
      <c r="AF530" s="4">
        <v>7</v>
      </c>
      <c r="AH530" s="4">
        <v>5</v>
      </c>
      <c r="AJ530" s="4">
        <v>7</v>
      </c>
      <c r="AP530" s="4">
        <v>5</v>
      </c>
      <c r="AS530" s="4">
        <v>7</v>
      </c>
      <c r="AT530" s="4">
        <v>4</v>
      </c>
      <c r="AU530" s="4">
        <v>5</v>
      </c>
      <c r="AZ530" s="4">
        <v>7</v>
      </c>
      <c r="BA530" s="4">
        <v>6</v>
      </c>
      <c r="BD530" s="4">
        <v>6</v>
      </c>
      <c r="BF530" s="4">
        <v>6</v>
      </c>
      <c r="BK530" s="4">
        <v>5</v>
      </c>
      <c r="BN530" s="4">
        <v>5</v>
      </c>
      <c r="BQ530" s="4">
        <v>7</v>
      </c>
      <c r="BX530" s="4">
        <v>5</v>
      </c>
      <c r="BZ530" s="4">
        <v>7</v>
      </c>
      <c r="CA530" s="4">
        <v>7</v>
      </c>
      <c r="CB530" s="4">
        <v>7</v>
      </c>
    </row>
    <row r="531" spans="1:80" ht="14" x14ac:dyDescent="0.15">
      <c r="A531" s="20" t="str">
        <f t="shared" si="8"/>
        <v>CustomerServiceExp[SQ017]</v>
      </c>
      <c r="B531" s="4" t="s">
        <v>800</v>
      </c>
      <c r="C531" s="4">
        <v>5</v>
      </c>
      <c r="F531" s="4">
        <v>1</v>
      </c>
      <c r="G531" s="4">
        <v>4</v>
      </c>
      <c r="I531" s="4">
        <v>6</v>
      </c>
      <c r="K531" s="4">
        <v>5</v>
      </c>
      <c r="M531" s="4">
        <v>6</v>
      </c>
      <c r="N531" s="4">
        <v>5</v>
      </c>
      <c r="P531" s="4">
        <v>7</v>
      </c>
      <c r="R531" s="4">
        <v>1</v>
      </c>
      <c r="S531" s="4">
        <v>4</v>
      </c>
      <c r="T531" s="4">
        <v>5</v>
      </c>
      <c r="V531" s="4">
        <v>7</v>
      </c>
      <c r="W531" s="4">
        <v>5</v>
      </c>
      <c r="X531" s="4">
        <v>5</v>
      </c>
      <c r="Y531" s="4">
        <v>6</v>
      </c>
      <c r="AA531" s="4">
        <v>7</v>
      </c>
      <c r="AC531" s="4">
        <v>2</v>
      </c>
      <c r="AF531" s="4">
        <v>6</v>
      </c>
      <c r="AH531" s="4">
        <v>5</v>
      </c>
      <c r="AJ531" s="4">
        <v>7</v>
      </c>
      <c r="AP531" s="4">
        <v>4</v>
      </c>
      <c r="AS531" s="4">
        <v>7</v>
      </c>
      <c r="AT531" s="4">
        <v>1</v>
      </c>
      <c r="AU531" s="4">
        <v>4</v>
      </c>
      <c r="AZ531" s="4">
        <v>6</v>
      </c>
      <c r="BA531" s="4">
        <v>5</v>
      </c>
      <c r="BD531" s="4">
        <v>6</v>
      </c>
      <c r="BF531" s="4">
        <v>6</v>
      </c>
      <c r="BK531" s="4">
        <v>4</v>
      </c>
      <c r="BN531" s="4">
        <v>5</v>
      </c>
      <c r="BQ531" s="4">
        <v>7</v>
      </c>
      <c r="BX531" s="4">
        <v>6</v>
      </c>
      <c r="BZ531" s="4">
        <v>7</v>
      </c>
      <c r="CA531" s="4">
        <v>6</v>
      </c>
      <c r="CB531" s="4">
        <v>7</v>
      </c>
    </row>
    <row r="532" spans="1:80" ht="14" x14ac:dyDescent="0.15">
      <c r="A532" s="20" t="str">
        <f t="shared" si="8"/>
        <v>CustomerServiceExp[SQ018]</v>
      </c>
      <c r="B532" s="4" t="s">
        <v>801</v>
      </c>
      <c r="C532" s="4">
        <v>5</v>
      </c>
      <c r="F532" s="4">
        <v>6</v>
      </c>
      <c r="G532" s="4">
        <v>4</v>
      </c>
      <c r="I532" s="4">
        <v>6</v>
      </c>
      <c r="K532" s="4">
        <v>6</v>
      </c>
      <c r="M532" s="4">
        <v>7</v>
      </c>
      <c r="N532" s="4">
        <v>4</v>
      </c>
      <c r="P532" s="4">
        <v>6</v>
      </c>
      <c r="R532" s="4">
        <v>1</v>
      </c>
      <c r="S532" s="4">
        <v>6</v>
      </c>
      <c r="T532" s="4">
        <v>6</v>
      </c>
      <c r="V532" s="4">
        <v>6</v>
      </c>
      <c r="W532" s="4">
        <v>5</v>
      </c>
      <c r="X532" s="4">
        <v>2</v>
      </c>
      <c r="Y532" s="4">
        <v>6</v>
      </c>
      <c r="AA532" s="4">
        <v>7</v>
      </c>
      <c r="AC532" s="4">
        <v>3</v>
      </c>
      <c r="AF532" s="4">
        <v>3</v>
      </c>
      <c r="AH532" s="4">
        <v>6</v>
      </c>
      <c r="AJ532" s="4">
        <v>7</v>
      </c>
      <c r="AP532" s="4">
        <v>5</v>
      </c>
      <c r="AS532" s="4">
        <v>7</v>
      </c>
      <c r="AT532" s="4">
        <v>4</v>
      </c>
      <c r="AU532" s="4">
        <v>4</v>
      </c>
      <c r="AZ532" s="4">
        <v>6</v>
      </c>
      <c r="BA532" s="4">
        <v>7</v>
      </c>
      <c r="BD532" s="4">
        <v>6</v>
      </c>
      <c r="BF532" s="4">
        <v>6</v>
      </c>
      <c r="BK532" s="4">
        <v>6</v>
      </c>
      <c r="BN532" s="4">
        <v>5</v>
      </c>
      <c r="BQ532" s="4">
        <v>7</v>
      </c>
      <c r="BX532" s="4">
        <v>6</v>
      </c>
      <c r="BZ532" s="4">
        <v>4</v>
      </c>
      <c r="CA532" s="4">
        <v>7</v>
      </c>
      <c r="CB532" s="4">
        <v>6</v>
      </c>
    </row>
    <row r="533" spans="1:80" ht="14" x14ac:dyDescent="0.15">
      <c r="A533" s="20" t="str">
        <f t="shared" si="8"/>
        <v>CustomerServiceExp[SQ019]</v>
      </c>
      <c r="B533" s="4" t="s">
        <v>802</v>
      </c>
      <c r="C533" s="4">
        <v>5</v>
      </c>
      <c r="F533" s="4">
        <v>7</v>
      </c>
      <c r="G533" s="4">
        <v>4</v>
      </c>
      <c r="I533" s="4">
        <v>6</v>
      </c>
      <c r="K533" s="4">
        <v>4</v>
      </c>
      <c r="M533" s="4">
        <v>6</v>
      </c>
      <c r="N533" s="4">
        <v>6</v>
      </c>
      <c r="P533" s="4">
        <v>5</v>
      </c>
      <c r="R533" s="4">
        <v>7</v>
      </c>
      <c r="S533" s="4">
        <v>3</v>
      </c>
      <c r="T533" s="4">
        <v>6</v>
      </c>
      <c r="V533" s="4">
        <v>6</v>
      </c>
      <c r="W533" s="4">
        <v>2</v>
      </c>
      <c r="X533" s="4">
        <v>6</v>
      </c>
      <c r="Y533" s="4">
        <v>6</v>
      </c>
      <c r="AA533" s="4">
        <v>7</v>
      </c>
      <c r="AC533" s="4">
        <v>3</v>
      </c>
      <c r="AF533" s="4">
        <v>7</v>
      </c>
      <c r="AH533" s="4">
        <v>6</v>
      </c>
      <c r="AJ533" s="4">
        <v>6</v>
      </c>
      <c r="AP533" s="4">
        <v>7</v>
      </c>
      <c r="AS533" s="4">
        <v>5</v>
      </c>
      <c r="AT533" s="4">
        <v>6</v>
      </c>
      <c r="AU533" s="4">
        <v>2</v>
      </c>
      <c r="AZ533" s="4">
        <v>5</v>
      </c>
      <c r="BA533" s="4">
        <v>6</v>
      </c>
      <c r="BD533" s="4">
        <v>6</v>
      </c>
      <c r="BF533" s="4">
        <v>6</v>
      </c>
      <c r="BK533" s="4">
        <v>7</v>
      </c>
      <c r="BN533" s="4">
        <v>5</v>
      </c>
      <c r="BQ533" s="4">
        <v>7</v>
      </c>
      <c r="BX533" s="4">
        <v>4</v>
      </c>
      <c r="BZ533" s="4">
        <v>7</v>
      </c>
      <c r="CA533" s="4">
        <v>6</v>
      </c>
      <c r="CB533" s="4">
        <v>6</v>
      </c>
    </row>
    <row r="534" spans="1:80" ht="14" x14ac:dyDescent="0.15">
      <c r="A534" s="20" t="str">
        <f t="shared" si="8"/>
        <v>Kontakt[SQ001]</v>
      </c>
      <c r="B534" s="4" t="s">
        <v>275</v>
      </c>
      <c r="C534" s="4" t="s">
        <v>1270</v>
      </c>
      <c r="D534" s="4" t="s">
        <v>1271</v>
      </c>
      <c r="E534" s="4" t="s">
        <v>1272</v>
      </c>
      <c r="F534" s="4" t="s">
        <v>1273</v>
      </c>
      <c r="G534" s="4" t="s">
        <v>1274</v>
      </c>
      <c r="H534" s="4" t="s">
        <v>1275</v>
      </c>
      <c r="I534" s="4" t="s">
        <v>1276</v>
      </c>
      <c r="J534" s="4" t="s">
        <v>1277</v>
      </c>
      <c r="K534" s="4" t="s">
        <v>1278</v>
      </c>
      <c r="L534" s="4" t="s">
        <v>1279</v>
      </c>
      <c r="M534" s="4" t="s">
        <v>1280</v>
      </c>
      <c r="N534" s="4" t="s">
        <v>1281</v>
      </c>
      <c r="O534" s="4" t="s">
        <v>1282</v>
      </c>
      <c r="P534" s="4" t="s">
        <v>1283</v>
      </c>
      <c r="Q534" s="4" t="s">
        <v>1284</v>
      </c>
      <c r="R534" s="4" t="s">
        <v>1285</v>
      </c>
      <c r="S534" s="4" t="s">
        <v>1286</v>
      </c>
      <c r="T534" s="4" t="s">
        <v>1287</v>
      </c>
      <c r="U534" s="4" t="s">
        <v>1288</v>
      </c>
      <c r="V534" s="4" t="s">
        <v>1289</v>
      </c>
      <c r="W534" s="4" t="s">
        <v>1290</v>
      </c>
      <c r="X534" s="4" t="s">
        <v>1291</v>
      </c>
      <c r="Y534" s="4" t="s">
        <v>1292</v>
      </c>
      <c r="Z534" s="4" t="s">
        <v>1293</v>
      </c>
      <c r="AA534" s="4" t="s">
        <v>1294</v>
      </c>
      <c r="AB534" s="4" t="s">
        <v>1295</v>
      </c>
      <c r="AC534" s="4" t="s">
        <v>1296</v>
      </c>
      <c r="AD534" s="4" t="s">
        <v>1297</v>
      </c>
      <c r="AE534" s="4" t="s">
        <v>1298</v>
      </c>
      <c r="AF534" s="4" t="s">
        <v>1299</v>
      </c>
      <c r="AG534" s="4" t="s">
        <v>1300</v>
      </c>
      <c r="AH534" s="4" t="s">
        <v>1301</v>
      </c>
      <c r="AI534" s="4" t="s">
        <v>1302</v>
      </c>
      <c r="AJ534" s="4" t="s">
        <v>1303</v>
      </c>
      <c r="AK534" s="4" t="s">
        <v>1403</v>
      </c>
      <c r="AL534" s="4" t="s">
        <v>1404</v>
      </c>
      <c r="AM534" s="4" t="s">
        <v>1405</v>
      </c>
      <c r="AN534" s="4" t="s">
        <v>1406</v>
      </c>
      <c r="AO534" s="4" t="s">
        <v>1407</v>
      </c>
      <c r="AP534" s="4" t="s">
        <v>1408</v>
      </c>
      <c r="AQ534" s="4" t="s">
        <v>1409</v>
      </c>
      <c r="AR534" s="4" t="s">
        <v>1410</v>
      </c>
      <c r="AS534" s="4" t="s">
        <v>1411</v>
      </c>
      <c r="AT534" s="4" t="s">
        <v>1412</v>
      </c>
      <c r="AU534" s="4" t="s">
        <v>1413</v>
      </c>
      <c r="AV534" s="4" t="s">
        <v>1414</v>
      </c>
      <c r="AW534" s="4" t="s">
        <v>1415</v>
      </c>
      <c r="AY534" s="4" t="s">
        <v>1416</v>
      </c>
      <c r="AZ534" s="4" t="s">
        <v>1417</v>
      </c>
      <c r="BA534" s="4" t="s">
        <v>1418</v>
      </c>
      <c r="BB534" s="4" t="s">
        <v>1419</v>
      </c>
      <c r="BC534" s="4" t="s">
        <v>1420</v>
      </c>
      <c r="BD534" s="4" t="s">
        <v>1421</v>
      </c>
      <c r="BE534" s="4" t="s">
        <v>1422</v>
      </c>
      <c r="BF534" s="4" t="s">
        <v>1423</v>
      </c>
      <c r="BG534" s="4" t="s">
        <v>1424</v>
      </c>
      <c r="BH534" s="4" t="s">
        <v>1425</v>
      </c>
      <c r="BI534" s="4" t="s">
        <v>1426</v>
      </c>
      <c r="BJ534" s="4" t="s">
        <v>1427</v>
      </c>
      <c r="BK534" s="4" t="s">
        <v>1275</v>
      </c>
      <c r="BL534" s="4" t="s">
        <v>1526</v>
      </c>
      <c r="BM534" s="4" t="s">
        <v>1527</v>
      </c>
      <c r="BN534" s="4" t="s">
        <v>1528</v>
      </c>
      <c r="BO534" s="4" t="s">
        <v>1529</v>
      </c>
      <c r="BP534" s="4" t="s">
        <v>1530</v>
      </c>
      <c r="BQ534" s="4" t="s">
        <v>1531</v>
      </c>
      <c r="BR534" s="4" t="s">
        <v>1532</v>
      </c>
      <c r="BS534" s="4" t="s">
        <v>1533</v>
      </c>
      <c r="BT534" s="4" t="s">
        <v>1534</v>
      </c>
      <c r="BU534" s="4" t="s">
        <v>1535</v>
      </c>
      <c r="BV534" s="4" t="s">
        <v>1536</v>
      </c>
      <c r="BW534" s="4" t="s">
        <v>1537</v>
      </c>
      <c r="BX534" s="4" t="s">
        <v>1538</v>
      </c>
      <c r="BY534" s="4" t="s">
        <v>1539</v>
      </c>
      <c r="BZ534" s="4" t="s">
        <v>1540</v>
      </c>
      <c r="CA534" s="4" t="s">
        <v>1541</v>
      </c>
      <c r="CB534" s="4" t="s">
        <v>1542</v>
      </c>
    </row>
    <row r="535" spans="1:80" ht="14" x14ac:dyDescent="0.15">
      <c r="A535" s="20" t="str">
        <f t="shared" si="8"/>
        <v>Kontakt[SQ002]</v>
      </c>
      <c r="B535" s="4" t="s">
        <v>276</v>
      </c>
      <c r="C535" s="4" t="s">
        <v>1304</v>
      </c>
      <c r="D535" s="4" t="s">
        <v>1305</v>
      </c>
      <c r="E535" s="4" t="s">
        <v>1306</v>
      </c>
      <c r="F535" s="4" t="s">
        <v>1307</v>
      </c>
      <c r="G535" s="4" t="s">
        <v>1308</v>
      </c>
      <c r="H535" s="4" t="s">
        <v>1309</v>
      </c>
      <c r="I535" s="4" t="s">
        <v>1310</v>
      </c>
      <c r="J535" s="4" t="s">
        <v>1311</v>
      </c>
      <c r="K535" s="4" t="s">
        <v>1312</v>
      </c>
      <c r="L535" s="4" t="s">
        <v>1313</v>
      </c>
      <c r="M535" s="4" t="s">
        <v>1314</v>
      </c>
      <c r="N535" s="4" t="s">
        <v>1315</v>
      </c>
      <c r="O535" s="4" t="s">
        <v>1316</v>
      </c>
      <c r="P535" s="4" t="s">
        <v>1317</v>
      </c>
      <c r="Q535" s="4" t="s">
        <v>1318</v>
      </c>
      <c r="R535" s="4" t="s">
        <v>1319</v>
      </c>
      <c r="S535" s="4" t="s">
        <v>1320</v>
      </c>
      <c r="T535" s="4" t="s">
        <v>1321</v>
      </c>
      <c r="U535" s="4" t="s">
        <v>1322</v>
      </c>
      <c r="V535" s="4" t="s">
        <v>1323</v>
      </c>
      <c r="W535" s="4" t="s">
        <v>1324</v>
      </c>
      <c r="X535" s="4" t="s">
        <v>1325</v>
      </c>
      <c r="Y535" s="4" t="s">
        <v>1308</v>
      </c>
      <c r="Z535" s="4" t="s">
        <v>1326</v>
      </c>
      <c r="AA535" s="4" t="s">
        <v>1327</v>
      </c>
      <c r="AB535" s="4" t="s">
        <v>1328</v>
      </c>
      <c r="AC535" s="4" t="s">
        <v>1329</v>
      </c>
      <c r="AD535" s="4" t="s">
        <v>1330</v>
      </c>
      <c r="AE535" s="4" t="s">
        <v>1331</v>
      </c>
      <c r="AF535" s="4" t="s">
        <v>1332</v>
      </c>
      <c r="AG535" s="4" t="s">
        <v>1333</v>
      </c>
      <c r="AH535" s="4" t="s">
        <v>1334</v>
      </c>
      <c r="AI535" s="4" t="s">
        <v>1335</v>
      </c>
      <c r="AJ535" s="4" t="s">
        <v>1311</v>
      </c>
      <c r="AK535" s="4" t="s">
        <v>1428</v>
      </c>
      <c r="AL535" s="4" t="s">
        <v>1429</v>
      </c>
      <c r="AM535" s="4" t="s">
        <v>1430</v>
      </c>
      <c r="AN535" s="4" t="s">
        <v>1431</v>
      </c>
      <c r="AO535" s="4" t="s">
        <v>1432</v>
      </c>
      <c r="AP535" s="4" t="s">
        <v>1433</v>
      </c>
      <c r="AQ535" s="4" t="s">
        <v>1333</v>
      </c>
      <c r="AR535" s="4" t="s">
        <v>1434</v>
      </c>
      <c r="AS535" s="4" t="s">
        <v>1435</v>
      </c>
      <c r="AT535" s="4" t="s">
        <v>1436</v>
      </c>
      <c r="AU535" s="4" t="s">
        <v>1437</v>
      </c>
      <c r="AV535" s="4" t="s">
        <v>1438</v>
      </c>
      <c r="AW535" s="4" t="s">
        <v>1439</v>
      </c>
      <c r="AY535" s="4" t="s">
        <v>1440</v>
      </c>
      <c r="AZ535" s="4" t="s">
        <v>1441</v>
      </c>
      <c r="BA535" s="4" t="s">
        <v>1438</v>
      </c>
      <c r="BB535" s="4" t="s">
        <v>1442</v>
      </c>
      <c r="BC535" s="4" t="s">
        <v>1443</v>
      </c>
      <c r="BD535" s="4" t="s">
        <v>1444</v>
      </c>
      <c r="BE535" s="4" t="s">
        <v>1445</v>
      </c>
      <c r="BF535" s="4" t="s">
        <v>1446</v>
      </c>
      <c r="BG535" s="4" t="s">
        <v>1447</v>
      </c>
      <c r="BH535" s="4" t="s">
        <v>1448</v>
      </c>
      <c r="BI535" s="4" t="s">
        <v>1449</v>
      </c>
      <c r="BJ535" s="4" t="s">
        <v>1450</v>
      </c>
      <c r="BK535" s="4" t="s">
        <v>1309</v>
      </c>
      <c r="BL535" s="4" t="s">
        <v>1543</v>
      </c>
      <c r="BM535" s="4" t="s">
        <v>1544</v>
      </c>
      <c r="BN535" s="4" t="s">
        <v>1304</v>
      </c>
      <c r="BO535" s="4" t="s">
        <v>1545</v>
      </c>
      <c r="BP535" s="4" t="s">
        <v>1546</v>
      </c>
      <c r="BQ535" s="4" t="s">
        <v>1547</v>
      </c>
      <c r="BR535" s="4" t="s">
        <v>1548</v>
      </c>
      <c r="BS535" s="4" t="s">
        <v>1549</v>
      </c>
      <c r="BT535" s="4" t="s">
        <v>1550</v>
      </c>
      <c r="BU535" s="4" t="s">
        <v>1551</v>
      </c>
      <c r="BV535" s="4" t="s">
        <v>1552</v>
      </c>
      <c r="BW535" s="4" t="s">
        <v>1553</v>
      </c>
      <c r="BX535" s="4" t="s">
        <v>1554</v>
      </c>
      <c r="BY535" s="4" t="s">
        <v>1555</v>
      </c>
      <c r="BZ535" s="4" t="s">
        <v>1556</v>
      </c>
      <c r="CA535" s="4" t="s">
        <v>1557</v>
      </c>
      <c r="CB535" s="4" t="s">
        <v>1558</v>
      </c>
    </row>
    <row r="536" spans="1:80" ht="14" x14ac:dyDescent="0.15">
      <c r="A536" s="20" t="str">
        <f t="shared" si="8"/>
        <v>Kontakt[SQ003]</v>
      </c>
      <c r="B536" s="4" t="s">
        <v>277</v>
      </c>
      <c r="C536" s="4" t="s">
        <v>1336</v>
      </c>
      <c r="D536" s="4" t="s">
        <v>1337</v>
      </c>
      <c r="E536" s="4" t="s">
        <v>1338</v>
      </c>
      <c r="F536" s="4" t="s">
        <v>1339</v>
      </c>
      <c r="G536" s="4" t="s">
        <v>1340</v>
      </c>
      <c r="H536" s="4" t="s">
        <v>1341</v>
      </c>
      <c r="I536" s="4" t="s">
        <v>1342</v>
      </c>
      <c r="J536" s="4" t="s">
        <v>1343</v>
      </c>
      <c r="K536" s="4" t="s">
        <v>1344</v>
      </c>
      <c r="L536" s="4" t="s">
        <v>1345</v>
      </c>
      <c r="M536" s="4" t="s">
        <v>1346</v>
      </c>
      <c r="N536" s="4" t="s">
        <v>1347</v>
      </c>
      <c r="O536" s="4" t="s">
        <v>1348</v>
      </c>
      <c r="P536" s="4" t="s">
        <v>1349</v>
      </c>
      <c r="Q536" s="4" t="s">
        <v>1350</v>
      </c>
      <c r="R536" s="4" t="s">
        <v>1351</v>
      </c>
      <c r="S536" s="4" t="s">
        <v>1352</v>
      </c>
      <c r="T536" s="4" t="s">
        <v>1342</v>
      </c>
      <c r="U536" s="4" t="s">
        <v>1353</v>
      </c>
      <c r="V536" s="4" t="s">
        <v>1354</v>
      </c>
      <c r="W536" s="4" t="s">
        <v>1355</v>
      </c>
      <c r="X536" s="4" t="s">
        <v>1356</v>
      </c>
      <c r="Y536" s="4" t="s">
        <v>1357</v>
      </c>
      <c r="Z536" s="4" t="s">
        <v>1358</v>
      </c>
      <c r="AA536" s="4" t="s">
        <v>1359</v>
      </c>
      <c r="AB536" s="4" t="s">
        <v>1360</v>
      </c>
      <c r="AC536" s="4" t="s">
        <v>1361</v>
      </c>
      <c r="AD536" s="4" t="s">
        <v>1362</v>
      </c>
      <c r="AE536" s="4" t="s">
        <v>1363</v>
      </c>
      <c r="AF536" s="4" t="s">
        <v>1364</v>
      </c>
      <c r="AG536" s="4" t="s">
        <v>1365</v>
      </c>
      <c r="AH536" s="4" t="s">
        <v>1366</v>
      </c>
      <c r="AI536" s="4" t="s">
        <v>1367</v>
      </c>
      <c r="AJ536" s="4" t="s">
        <v>1367</v>
      </c>
      <c r="AK536" s="4" t="s">
        <v>1451</v>
      </c>
      <c r="AL536" s="4" t="s">
        <v>1452</v>
      </c>
      <c r="AM536" s="4" t="s">
        <v>1453</v>
      </c>
      <c r="AN536" s="4" t="s">
        <v>1454</v>
      </c>
      <c r="AO536" s="4" t="s">
        <v>1455</v>
      </c>
      <c r="AP536" s="4" t="s">
        <v>1456</v>
      </c>
      <c r="AQ536" s="4" t="s">
        <v>1457</v>
      </c>
      <c r="AR536" s="4" t="s">
        <v>1458</v>
      </c>
      <c r="AS536" s="4" t="s">
        <v>1459</v>
      </c>
      <c r="AT536" s="4" t="s">
        <v>1460</v>
      </c>
      <c r="AU536" s="4" t="s">
        <v>1461</v>
      </c>
      <c r="AV536" s="4" t="s">
        <v>1351</v>
      </c>
      <c r="AW536" s="4" t="s">
        <v>1462</v>
      </c>
      <c r="AY536" s="4" t="s">
        <v>1463</v>
      </c>
      <c r="AZ536" s="4" t="s">
        <v>1464</v>
      </c>
      <c r="BA536" s="4" t="s">
        <v>1465</v>
      </c>
      <c r="BB536" s="4" t="s">
        <v>1466</v>
      </c>
      <c r="BC536" s="4" t="s">
        <v>1467</v>
      </c>
      <c r="BD536" s="4" t="s">
        <v>1468</v>
      </c>
      <c r="BE536" s="4" t="s">
        <v>1346</v>
      </c>
      <c r="BF536" s="4" t="s">
        <v>1469</v>
      </c>
      <c r="BG536" s="4" t="s">
        <v>1470</v>
      </c>
      <c r="BH536" s="4" t="s">
        <v>1471</v>
      </c>
      <c r="BI536" s="4" t="s">
        <v>1472</v>
      </c>
      <c r="BJ536" s="4" t="s">
        <v>1473</v>
      </c>
      <c r="BK536" s="4" t="s">
        <v>1341</v>
      </c>
      <c r="BL536" s="4" t="s">
        <v>1559</v>
      </c>
      <c r="BM536" s="4" t="s">
        <v>1560</v>
      </c>
      <c r="BN536" s="4" t="s">
        <v>1336</v>
      </c>
      <c r="BO536" s="4" t="s">
        <v>1561</v>
      </c>
      <c r="BP536" s="4" t="s">
        <v>1562</v>
      </c>
      <c r="BQ536" s="4" t="s">
        <v>1563</v>
      </c>
      <c r="BR536" s="4" t="s">
        <v>1564</v>
      </c>
      <c r="BS536" s="4" t="s">
        <v>1565</v>
      </c>
      <c r="BT536" s="4" t="s">
        <v>1566</v>
      </c>
      <c r="BU536" s="4" t="s">
        <v>1567</v>
      </c>
      <c r="BV536" s="4" t="s">
        <v>1568</v>
      </c>
      <c r="BW536" s="4" t="s">
        <v>1569</v>
      </c>
      <c r="BX536" s="4" t="s">
        <v>1570</v>
      </c>
      <c r="BY536" s="4" t="s">
        <v>1571</v>
      </c>
      <c r="BZ536" s="4" t="s">
        <v>1572</v>
      </c>
      <c r="CA536" s="4" t="s">
        <v>1573</v>
      </c>
      <c r="CB536" s="4" t="s">
        <v>1353</v>
      </c>
    </row>
    <row r="537" spans="1:80" ht="14" x14ac:dyDescent="0.15">
      <c r="A537" s="20" t="str">
        <f t="shared" si="8"/>
        <v>Gutschein</v>
      </c>
      <c r="B537" s="4" t="s">
        <v>278</v>
      </c>
      <c r="C537" s="4" t="s">
        <v>1368</v>
      </c>
      <c r="D537" s="4" t="s">
        <v>1369</v>
      </c>
      <c r="E537" s="4" t="s">
        <v>1370</v>
      </c>
      <c r="F537" s="4" t="s">
        <v>1368</v>
      </c>
      <c r="G537" s="4" t="s">
        <v>1368</v>
      </c>
      <c r="H537" s="4" t="s">
        <v>1368</v>
      </c>
      <c r="I537" s="4" t="s">
        <v>1369</v>
      </c>
      <c r="J537" s="4" t="s">
        <v>1369</v>
      </c>
      <c r="K537" s="4" t="s">
        <v>1368</v>
      </c>
      <c r="L537" s="4" t="s">
        <v>1370</v>
      </c>
      <c r="M537" s="4" t="s">
        <v>1370</v>
      </c>
      <c r="N537" s="4" t="s">
        <v>1368</v>
      </c>
      <c r="O537" s="4" t="s">
        <v>1369</v>
      </c>
      <c r="P537" s="4" t="s">
        <v>1370</v>
      </c>
      <c r="Q537" s="4" t="s">
        <v>1369</v>
      </c>
      <c r="R537" s="4" t="s">
        <v>1369</v>
      </c>
      <c r="S537" s="4" t="s">
        <v>1368</v>
      </c>
      <c r="T537" s="4" t="s">
        <v>1369</v>
      </c>
      <c r="U537" s="4" t="s">
        <v>1368</v>
      </c>
      <c r="V537" s="4" t="s">
        <v>1370</v>
      </c>
      <c r="W537" s="4" t="s">
        <v>1369</v>
      </c>
      <c r="X537" s="4" t="s">
        <v>1368</v>
      </c>
      <c r="Y537" s="4" t="s">
        <v>1369</v>
      </c>
      <c r="Z537" s="4" t="s">
        <v>1370</v>
      </c>
      <c r="AA537" s="4" t="s">
        <v>1370</v>
      </c>
      <c r="AB537" s="4" t="s">
        <v>1369</v>
      </c>
      <c r="AC537" s="4" t="s">
        <v>1369</v>
      </c>
      <c r="AD537" s="4" t="s">
        <v>1370</v>
      </c>
      <c r="AE537" s="4" t="s">
        <v>1370</v>
      </c>
      <c r="AF537" s="4" t="s">
        <v>1369</v>
      </c>
      <c r="AG537" s="4" t="s">
        <v>1368</v>
      </c>
      <c r="AH537" s="4" t="s">
        <v>1370</v>
      </c>
      <c r="AI537" s="4" t="s">
        <v>1370</v>
      </c>
      <c r="AJ537" s="4" t="s">
        <v>1370</v>
      </c>
      <c r="AK537" s="4" t="s">
        <v>1369</v>
      </c>
      <c r="AL537" s="4" t="s">
        <v>1368</v>
      </c>
      <c r="AM537" s="4" t="s">
        <v>1368</v>
      </c>
      <c r="AN537" s="4" t="s">
        <v>1368</v>
      </c>
      <c r="AO537" s="4" t="s">
        <v>1370</v>
      </c>
      <c r="AP537" s="4" t="s">
        <v>1370</v>
      </c>
      <c r="AQ537" s="4" t="s">
        <v>1368</v>
      </c>
      <c r="AR537" s="4" t="s">
        <v>1369</v>
      </c>
      <c r="AS537" s="4" t="s">
        <v>1369</v>
      </c>
      <c r="AT537" s="4" t="s">
        <v>1368</v>
      </c>
      <c r="AU537" s="4" t="s">
        <v>1368</v>
      </c>
      <c r="AV537" s="4" t="s">
        <v>1370</v>
      </c>
      <c r="AW537" s="4" t="s">
        <v>1370</v>
      </c>
      <c r="AX537" s="4" t="s">
        <v>1368</v>
      </c>
      <c r="AY537" s="4" t="s">
        <v>1369</v>
      </c>
      <c r="AZ537" s="4" t="s">
        <v>1370</v>
      </c>
      <c r="BA537" s="4" t="s">
        <v>1368</v>
      </c>
      <c r="BB537" s="4" t="s">
        <v>1368</v>
      </c>
      <c r="BC537" s="4" t="s">
        <v>1370</v>
      </c>
      <c r="BD537" s="4" t="s">
        <v>1369</v>
      </c>
      <c r="BE537" s="4" t="s">
        <v>1369</v>
      </c>
      <c r="BF537" s="4" t="s">
        <v>1368</v>
      </c>
      <c r="BG537" s="4" t="s">
        <v>1368</v>
      </c>
      <c r="BH537" s="4" t="s">
        <v>1370</v>
      </c>
      <c r="BI537" s="4" t="s">
        <v>1370</v>
      </c>
      <c r="BJ537" s="4" t="s">
        <v>1368</v>
      </c>
      <c r="BK537" s="4" t="s">
        <v>1368</v>
      </c>
      <c r="BL537" s="4" t="s">
        <v>1370</v>
      </c>
      <c r="BM537" s="4" t="s">
        <v>1368</v>
      </c>
      <c r="BN537" s="4" t="s">
        <v>1368</v>
      </c>
      <c r="BO537" s="4" t="s">
        <v>1368</v>
      </c>
      <c r="BP537" s="4" t="s">
        <v>1370</v>
      </c>
      <c r="BQ537" s="4" t="s">
        <v>1370</v>
      </c>
      <c r="BR537" s="4" t="s">
        <v>1370</v>
      </c>
      <c r="BS537" s="4" t="s">
        <v>1368</v>
      </c>
      <c r="BT537" s="4" t="s">
        <v>1368</v>
      </c>
      <c r="BU537" s="4" t="s">
        <v>1369</v>
      </c>
      <c r="BV537" s="4" t="s">
        <v>1369</v>
      </c>
      <c r="BW537" s="4" t="s">
        <v>1368</v>
      </c>
      <c r="BX537" s="4" t="s">
        <v>1370</v>
      </c>
      <c r="BY537" s="4" t="s">
        <v>1368</v>
      </c>
      <c r="BZ537" s="4" t="s">
        <v>1369</v>
      </c>
      <c r="CA537" s="4" t="s">
        <v>1368</v>
      </c>
      <c r="CB537" s="4" t="s">
        <v>1370</v>
      </c>
    </row>
    <row r="538" spans="1:80" ht="14" x14ac:dyDescent="0.15">
      <c r="A538" s="20" t="str">
        <f t="shared" si="8"/>
        <v>Interview</v>
      </c>
      <c r="B538" s="4" t="s">
        <v>66</v>
      </c>
      <c r="C538" s="4" t="s">
        <v>71</v>
      </c>
      <c r="D538" s="4" t="s">
        <v>155</v>
      </c>
      <c r="E538" s="4" t="s">
        <v>71</v>
      </c>
      <c r="F538" s="4" t="s">
        <v>155</v>
      </c>
      <c r="G538" s="4" t="s">
        <v>155</v>
      </c>
      <c r="H538" s="4" t="s">
        <v>155</v>
      </c>
      <c r="I538" s="4" t="s">
        <v>71</v>
      </c>
      <c r="J538" s="4" t="s">
        <v>71</v>
      </c>
      <c r="K538" s="4" t="s">
        <v>71</v>
      </c>
      <c r="L538" s="4" t="s">
        <v>155</v>
      </c>
      <c r="M538" s="4" t="s">
        <v>155</v>
      </c>
      <c r="N538" s="4" t="s">
        <v>155</v>
      </c>
      <c r="O538" s="4" t="s">
        <v>71</v>
      </c>
      <c r="P538" s="4" t="s">
        <v>155</v>
      </c>
      <c r="Q538" s="4" t="s">
        <v>155</v>
      </c>
      <c r="R538" s="4" t="s">
        <v>155</v>
      </c>
      <c r="S538" s="4" t="s">
        <v>155</v>
      </c>
      <c r="T538" s="4" t="s">
        <v>71</v>
      </c>
      <c r="U538" s="4" t="s">
        <v>155</v>
      </c>
      <c r="V538" s="4" t="s">
        <v>155</v>
      </c>
      <c r="W538" s="4" t="s">
        <v>155</v>
      </c>
      <c r="X538" s="4" t="s">
        <v>71</v>
      </c>
      <c r="Y538" s="4" t="s">
        <v>155</v>
      </c>
      <c r="Z538" s="4" t="s">
        <v>71</v>
      </c>
      <c r="AA538" s="4" t="s">
        <v>155</v>
      </c>
      <c r="AB538" s="4" t="s">
        <v>71</v>
      </c>
      <c r="AC538" s="4" t="s">
        <v>155</v>
      </c>
      <c r="AD538" s="4" t="s">
        <v>71</v>
      </c>
      <c r="AE538" s="4" t="s">
        <v>155</v>
      </c>
      <c r="AF538" s="4" t="s">
        <v>155</v>
      </c>
      <c r="AG538" s="4" t="s">
        <v>71</v>
      </c>
      <c r="AH538" s="4" t="s">
        <v>71</v>
      </c>
      <c r="AI538" s="4" t="s">
        <v>155</v>
      </c>
      <c r="AJ538" s="4" t="s">
        <v>71</v>
      </c>
      <c r="AK538" s="4" t="s">
        <v>71</v>
      </c>
      <c r="AL538" s="4" t="s">
        <v>155</v>
      </c>
      <c r="AM538" s="4" t="s">
        <v>71</v>
      </c>
      <c r="AN538" s="4" t="s">
        <v>155</v>
      </c>
      <c r="AO538" s="4" t="s">
        <v>71</v>
      </c>
      <c r="AP538" s="4" t="s">
        <v>155</v>
      </c>
      <c r="AQ538" s="4" t="s">
        <v>71</v>
      </c>
      <c r="AR538" s="4" t="s">
        <v>71</v>
      </c>
      <c r="AS538" s="4" t="s">
        <v>71</v>
      </c>
      <c r="AT538" s="4" t="s">
        <v>155</v>
      </c>
      <c r="AU538" s="4" t="s">
        <v>155</v>
      </c>
      <c r="AV538" s="4" t="s">
        <v>71</v>
      </c>
      <c r="AW538" s="4" t="s">
        <v>155</v>
      </c>
      <c r="AX538" s="4" t="s">
        <v>71</v>
      </c>
      <c r="AY538" s="4" t="s">
        <v>71</v>
      </c>
      <c r="AZ538" s="4" t="s">
        <v>155</v>
      </c>
      <c r="BA538" s="4" t="s">
        <v>71</v>
      </c>
      <c r="BB538" s="4" t="s">
        <v>71</v>
      </c>
      <c r="BC538" s="4" t="s">
        <v>71</v>
      </c>
      <c r="BD538" s="4" t="s">
        <v>71</v>
      </c>
      <c r="BE538" s="4" t="s">
        <v>71</v>
      </c>
      <c r="BF538" s="4" t="s">
        <v>155</v>
      </c>
      <c r="BG538" s="4" t="s">
        <v>71</v>
      </c>
      <c r="BH538" s="4" t="s">
        <v>71</v>
      </c>
      <c r="BI538" s="4" t="s">
        <v>155</v>
      </c>
      <c r="BJ538" s="4" t="s">
        <v>155</v>
      </c>
      <c r="BK538" s="4" t="s">
        <v>155</v>
      </c>
      <c r="BL538" s="4" t="s">
        <v>155</v>
      </c>
      <c r="BM538" s="4" t="s">
        <v>71</v>
      </c>
      <c r="BN538" s="4" t="s">
        <v>71</v>
      </c>
      <c r="BO538" s="4" t="s">
        <v>71</v>
      </c>
      <c r="BP538" s="4" t="s">
        <v>71</v>
      </c>
      <c r="BQ538" s="4" t="s">
        <v>155</v>
      </c>
      <c r="BR538" s="4" t="s">
        <v>155</v>
      </c>
      <c r="BS538" s="4" t="s">
        <v>155</v>
      </c>
      <c r="BT538" s="4" t="s">
        <v>71</v>
      </c>
      <c r="BU538" s="4" t="s">
        <v>155</v>
      </c>
      <c r="BV538" s="4" t="s">
        <v>155</v>
      </c>
      <c r="BW538" s="4" t="s">
        <v>71</v>
      </c>
      <c r="BX538" s="4" t="s">
        <v>155</v>
      </c>
      <c r="BY538" s="4" t="s">
        <v>71</v>
      </c>
      <c r="BZ538" s="4" t="s">
        <v>155</v>
      </c>
      <c r="CA538" s="4" t="s">
        <v>71</v>
      </c>
      <c r="CB538" s="4" t="s">
        <v>155</v>
      </c>
    </row>
    <row r="539" spans="1:80" ht="14" x14ac:dyDescent="0.15">
      <c r="A539" s="20" t="str">
        <f t="shared" si="8"/>
        <v>interviewtime</v>
      </c>
      <c r="B539" s="4" t="s">
        <v>1168</v>
      </c>
      <c r="C539" s="4">
        <v>1529.94</v>
      </c>
      <c r="D539" s="4">
        <v>1090.75</v>
      </c>
      <c r="E539" s="4">
        <v>7504.47</v>
      </c>
      <c r="F539" s="4">
        <v>10349.5</v>
      </c>
      <c r="G539" s="4">
        <v>4514.6499999999996</v>
      </c>
      <c r="H539" s="4">
        <v>5452.4</v>
      </c>
      <c r="I539" s="4">
        <v>6099.75</v>
      </c>
      <c r="J539" s="4">
        <v>156842</v>
      </c>
      <c r="K539" s="4">
        <v>1966.56</v>
      </c>
      <c r="L539" s="4">
        <v>5667.39</v>
      </c>
      <c r="M539" s="4">
        <v>5567.33</v>
      </c>
      <c r="N539" s="4">
        <v>5080.01</v>
      </c>
      <c r="O539" s="4">
        <v>3818.27</v>
      </c>
      <c r="P539" s="4">
        <v>5727.86</v>
      </c>
      <c r="Q539" s="4">
        <v>7330.61</v>
      </c>
      <c r="R539" s="4">
        <v>12022.5</v>
      </c>
      <c r="S539" s="4">
        <v>6241.01</v>
      </c>
      <c r="T539" s="4">
        <v>4957.7299999999996</v>
      </c>
      <c r="U539" s="4">
        <v>5091.5600000000004</v>
      </c>
      <c r="V539" s="4">
        <v>6439.42</v>
      </c>
      <c r="W539" s="4">
        <v>6110.32</v>
      </c>
      <c r="X539" s="4">
        <v>4627.72</v>
      </c>
      <c r="Y539" s="4">
        <v>4167.1000000000004</v>
      </c>
      <c r="Z539" s="4">
        <v>5674.62</v>
      </c>
      <c r="AA539" s="4">
        <v>5923.96</v>
      </c>
      <c r="AB539" s="4">
        <v>7830.85</v>
      </c>
      <c r="AC539" s="4">
        <v>24957.7</v>
      </c>
      <c r="AD539" s="4">
        <v>4458.18</v>
      </c>
      <c r="AE539" s="4">
        <v>8643.92</v>
      </c>
      <c r="AF539" s="4">
        <v>5830.25</v>
      </c>
      <c r="AG539" s="4">
        <v>9076.1</v>
      </c>
      <c r="AH539" s="4">
        <v>1632.33</v>
      </c>
      <c r="AI539" s="4">
        <v>27442.799999999999</v>
      </c>
      <c r="AJ539" s="4">
        <v>51327.9</v>
      </c>
      <c r="AK539" s="4">
        <v>5644.38</v>
      </c>
      <c r="AL539" s="4">
        <v>5682.75</v>
      </c>
      <c r="AM539" s="4">
        <v>2540.5700000000002</v>
      </c>
      <c r="AN539" s="4">
        <v>4988.93</v>
      </c>
      <c r="AO539" s="4">
        <v>5320.2</v>
      </c>
      <c r="AP539" s="4">
        <v>6669.63</v>
      </c>
      <c r="AQ539" s="4">
        <v>16959.7</v>
      </c>
      <c r="AR539" s="4">
        <v>3613.47</v>
      </c>
      <c r="AS539" s="4">
        <v>7599.03</v>
      </c>
      <c r="AT539" s="4">
        <v>6733.17</v>
      </c>
      <c r="AU539" s="4">
        <v>96335.1</v>
      </c>
      <c r="AV539" s="4">
        <v>11436.3</v>
      </c>
      <c r="AW539" s="4">
        <v>14194.1</v>
      </c>
      <c r="AX539" s="4">
        <v>13774.9</v>
      </c>
      <c r="AY539" s="4">
        <v>2765.38</v>
      </c>
      <c r="AZ539" s="4">
        <v>15338.4</v>
      </c>
      <c r="BA539" s="4">
        <v>6930.77</v>
      </c>
      <c r="BB539" s="4">
        <v>5149.84</v>
      </c>
      <c r="BC539" s="4">
        <v>6853.16</v>
      </c>
      <c r="BD539" s="4">
        <v>6699.57</v>
      </c>
      <c r="BE539" s="4">
        <v>6909.18</v>
      </c>
      <c r="BF539" s="4">
        <v>6942.58</v>
      </c>
      <c r="BG539" s="4">
        <v>6905.01</v>
      </c>
      <c r="BH539" s="4">
        <v>7479.9</v>
      </c>
      <c r="BI539" s="4">
        <v>10533.4</v>
      </c>
      <c r="BJ539" s="4">
        <v>6109.74</v>
      </c>
      <c r="BK539" s="4">
        <v>4828.88</v>
      </c>
      <c r="BL539" s="4">
        <v>13140.3</v>
      </c>
      <c r="BM539" s="4">
        <v>6511.17</v>
      </c>
      <c r="BN539" s="4">
        <v>1145.6199999999999</v>
      </c>
      <c r="BO539" s="4">
        <v>6089.85</v>
      </c>
      <c r="BP539" s="4">
        <v>3081.37</v>
      </c>
      <c r="BQ539" s="4">
        <v>7902.72</v>
      </c>
      <c r="BR539" s="4">
        <v>4401.3900000000003</v>
      </c>
      <c r="BS539" s="4">
        <v>6320.35</v>
      </c>
      <c r="BT539" s="4">
        <v>6319.95</v>
      </c>
      <c r="BU539" s="4">
        <v>6357.55</v>
      </c>
      <c r="BV539" s="4">
        <v>3811.89</v>
      </c>
      <c r="BW539" s="4">
        <v>6137.48</v>
      </c>
      <c r="BX539" s="4">
        <v>4312.6400000000003</v>
      </c>
      <c r="BY539" s="4">
        <v>19413.8</v>
      </c>
      <c r="BZ539" s="4">
        <v>5427.69</v>
      </c>
      <c r="CA539" s="4">
        <v>6429.45</v>
      </c>
      <c r="CB539" s="4">
        <v>5268.29</v>
      </c>
    </row>
    <row r="540" spans="1:80" ht="14" x14ac:dyDescent="0.15">
      <c r="A540" s="20" t="str">
        <f t="shared" si="8"/>
        <v>groupTime6197</v>
      </c>
      <c r="B540" s="4" t="s">
        <v>1169</v>
      </c>
      <c r="C540" s="4">
        <v>4.1500000000000004</v>
      </c>
      <c r="D540" s="4">
        <v>3.28</v>
      </c>
      <c r="E540" s="4">
        <v>23.81</v>
      </c>
      <c r="F540" s="4">
        <v>152.9</v>
      </c>
      <c r="G540" s="4">
        <v>32.14</v>
      </c>
      <c r="H540" s="4">
        <v>12.65</v>
      </c>
      <c r="I540" s="4">
        <v>44.51</v>
      </c>
      <c r="J540" s="4">
        <v>9.41</v>
      </c>
      <c r="K540" s="4">
        <v>8.01</v>
      </c>
      <c r="L540" s="4">
        <v>63.78</v>
      </c>
      <c r="M540" s="4">
        <v>4.5</v>
      </c>
      <c r="N540" s="4">
        <v>47.74</v>
      </c>
      <c r="O540" s="4">
        <v>11.15</v>
      </c>
      <c r="P540" s="4">
        <v>43.83</v>
      </c>
      <c r="Q540" s="4">
        <v>35.28</v>
      </c>
      <c r="R540" s="4">
        <v>67.290000000000006</v>
      </c>
      <c r="S540" s="4">
        <v>44.13</v>
      </c>
      <c r="T540" s="4">
        <v>23.23</v>
      </c>
      <c r="U540" s="4">
        <v>215.83</v>
      </c>
      <c r="V540" s="4">
        <v>132.51</v>
      </c>
      <c r="W540" s="4">
        <v>36.299999999999997</v>
      </c>
      <c r="X540" s="4">
        <v>3.19</v>
      </c>
      <c r="Y540" s="4">
        <v>59.5</v>
      </c>
      <c r="Z540" s="4">
        <v>5.08</v>
      </c>
      <c r="AA540" s="4">
        <v>6.35</v>
      </c>
      <c r="AB540" s="4">
        <v>31.73</v>
      </c>
      <c r="AC540" s="4">
        <v>16.010000000000002</v>
      </c>
      <c r="AD540" s="4">
        <v>33.58</v>
      </c>
      <c r="AE540" s="4">
        <v>39.42</v>
      </c>
      <c r="AF540" s="4">
        <v>44.88</v>
      </c>
      <c r="AG540" s="4">
        <v>3.49</v>
      </c>
      <c r="AH540" s="4">
        <v>3.72</v>
      </c>
      <c r="AI540" s="4">
        <v>19.440000000000001</v>
      </c>
      <c r="AJ540" s="4">
        <v>3.72</v>
      </c>
      <c r="AK540" s="4">
        <v>43.14</v>
      </c>
      <c r="AL540" s="4">
        <v>43.82</v>
      </c>
      <c r="AM540" s="4">
        <v>15.15</v>
      </c>
      <c r="AN540" s="4">
        <v>47.76</v>
      </c>
      <c r="AO540" s="4">
        <v>54.81</v>
      </c>
      <c r="AP540" s="4">
        <v>52.82</v>
      </c>
      <c r="AQ540" s="4">
        <v>10.54</v>
      </c>
      <c r="AR540" s="4">
        <v>25.53</v>
      </c>
      <c r="AS540" s="4">
        <v>41.02</v>
      </c>
      <c r="AT540" s="4">
        <v>66.19</v>
      </c>
      <c r="AU540" s="4">
        <v>55.33</v>
      </c>
      <c r="AV540" s="4">
        <v>3.25</v>
      </c>
      <c r="AW540" s="4">
        <v>52.18</v>
      </c>
      <c r="AX540" s="4">
        <v>2.59</v>
      </c>
      <c r="AY540" s="4">
        <v>79.53</v>
      </c>
      <c r="AZ540" s="4">
        <v>4.13</v>
      </c>
      <c r="BA540" s="4">
        <v>10.19</v>
      </c>
      <c r="BB540" s="4">
        <v>63.37</v>
      </c>
      <c r="BC540" s="4">
        <v>4.9000000000000004</v>
      </c>
      <c r="BD540" s="4">
        <v>5.0999999999999996</v>
      </c>
      <c r="BE540" s="4">
        <v>2.35</v>
      </c>
      <c r="BF540" s="4">
        <v>4.37</v>
      </c>
      <c r="BG540" s="4">
        <v>37.049999999999997</v>
      </c>
      <c r="BH540" s="4">
        <v>88.87</v>
      </c>
      <c r="BI540" s="4">
        <v>2.39</v>
      </c>
      <c r="BJ540" s="4">
        <v>45.21</v>
      </c>
      <c r="BK540" s="4">
        <v>9.93</v>
      </c>
      <c r="BL540" s="4">
        <v>12.46</v>
      </c>
      <c r="BM540" s="4">
        <v>11.09</v>
      </c>
      <c r="BN540" s="4">
        <v>2.81</v>
      </c>
      <c r="BO540" s="4">
        <v>5.49</v>
      </c>
      <c r="BP540" s="4">
        <v>38.39</v>
      </c>
      <c r="BQ540" s="4">
        <v>3.65</v>
      </c>
      <c r="BR540" s="4">
        <v>2.54</v>
      </c>
      <c r="BS540" s="4">
        <v>5.57</v>
      </c>
      <c r="BT540" s="4">
        <v>68.52</v>
      </c>
      <c r="BU540" s="4">
        <v>8.6999999999999993</v>
      </c>
      <c r="BV540" s="4">
        <v>8.34</v>
      </c>
      <c r="BW540" s="4">
        <v>51.55</v>
      </c>
      <c r="BX540" s="4">
        <v>5.01</v>
      </c>
      <c r="BY540" s="4">
        <v>31.7</v>
      </c>
      <c r="BZ540" s="4">
        <v>42.61</v>
      </c>
      <c r="CA540" s="4">
        <v>38.9</v>
      </c>
      <c r="CB540" s="4">
        <v>268.10000000000002</v>
      </c>
    </row>
    <row r="541" spans="1:80" ht="14" x14ac:dyDescent="0.15">
      <c r="A541" s="20" t="str">
        <f t="shared" si="8"/>
        <v>HinweisTime</v>
      </c>
      <c r="B541" s="4" t="s">
        <v>1574</v>
      </c>
    </row>
    <row r="542" spans="1:80" ht="14" x14ac:dyDescent="0.15">
      <c r="A542" s="20" t="str">
        <f t="shared" si="8"/>
        <v>groupTime6190</v>
      </c>
      <c r="B542" s="4" t="s">
        <v>1170</v>
      </c>
      <c r="C542" s="4">
        <v>35.229999999999997</v>
      </c>
      <c r="D542" s="4">
        <v>23.4</v>
      </c>
      <c r="E542" s="4">
        <v>46.54</v>
      </c>
      <c r="F542" s="4">
        <v>93.63</v>
      </c>
      <c r="G542" s="4">
        <v>26.05</v>
      </c>
      <c r="H542" s="4">
        <v>40.409999999999997</v>
      </c>
      <c r="I542" s="4">
        <v>21.85</v>
      </c>
      <c r="J542" s="4">
        <v>32.130000000000003</v>
      </c>
      <c r="K542" s="4">
        <v>48.42</v>
      </c>
      <c r="L542" s="4">
        <v>32.979999999999997</v>
      </c>
      <c r="M542" s="4">
        <v>15.68</v>
      </c>
      <c r="N542" s="4">
        <v>22.84</v>
      </c>
      <c r="O542" s="4">
        <v>22.65</v>
      </c>
      <c r="P542" s="4">
        <v>28.87</v>
      </c>
      <c r="Q542" s="4">
        <v>58.26</v>
      </c>
      <c r="R542" s="4">
        <v>78.52</v>
      </c>
      <c r="S542" s="4">
        <v>48.18</v>
      </c>
      <c r="T542" s="4">
        <v>20.93</v>
      </c>
      <c r="U542" s="4">
        <v>43.08</v>
      </c>
      <c r="V542" s="4">
        <v>73.489999999999995</v>
      </c>
      <c r="W542" s="4">
        <v>64.3</v>
      </c>
      <c r="X542" s="4">
        <v>19.38</v>
      </c>
      <c r="Y542" s="4">
        <v>30.04</v>
      </c>
      <c r="Z542" s="4">
        <v>7.38</v>
      </c>
      <c r="AA542" s="4">
        <v>58.49</v>
      </c>
      <c r="AB542" s="4">
        <v>21.49</v>
      </c>
      <c r="AC542" s="4">
        <v>54.71</v>
      </c>
      <c r="AD542" s="4">
        <v>32.51</v>
      </c>
      <c r="AE542" s="4">
        <v>139.5</v>
      </c>
      <c r="AF542" s="4">
        <v>23.14</v>
      </c>
      <c r="AG542" s="4">
        <v>18.95</v>
      </c>
      <c r="AH542" s="4">
        <v>53.5</v>
      </c>
      <c r="AI542" s="4">
        <v>23.1</v>
      </c>
      <c r="AJ542" s="4">
        <v>19.59</v>
      </c>
      <c r="AK542" s="4">
        <v>32.5</v>
      </c>
      <c r="AL542" s="4">
        <v>261.86</v>
      </c>
      <c r="AM542" s="4">
        <v>29.62</v>
      </c>
      <c r="AN542" s="4">
        <v>33.380000000000003</v>
      </c>
      <c r="AO542" s="4">
        <v>23.09</v>
      </c>
      <c r="AP542" s="4">
        <v>76.260000000000005</v>
      </c>
      <c r="AQ542" s="4">
        <v>23.46</v>
      </c>
      <c r="AR542" s="4">
        <v>27.43</v>
      </c>
      <c r="AS542" s="4">
        <v>25.93</v>
      </c>
      <c r="AT542" s="4">
        <v>58.27</v>
      </c>
      <c r="AU542" s="4">
        <v>38.409999999999997</v>
      </c>
      <c r="AV542" s="4">
        <v>14.08</v>
      </c>
      <c r="AW542" s="4">
        <v>39.44</v>
      </c>
      <c r="AX542" s="4">
        <v>23.31</v>
      </c>
      <c r="AY542" s="4">
        <v>80.08</v>
      </c>
      <c r="AZ542" s="4">
        <v>25.38</v>
      </c>
      <c r="BA542" s="4">
        <v>58.51</v>
      </c>
      <c r="BB542" s="4">
        <v>61.36</v>
      </c>
      <c r="BC542" s="4">
        <v>32.78</v>
      </c>
      <c r="BD542" s="4">
        <v>38.96</v>
      </c>
      <c r="BE542" s="4">
        <v>3.43</v>
      </c>
      <c r="BF542" s="4">
        <v>41.9</v>
      </c>
      <c r="BG542" s="4">
        <v>15.32</v>
      </c>
      <c r="BH542" s="4">
        <v>48.17</v>
      </c>
      <c r="BI542" s="4">
        <v>1093.58</v>
      </c>
      <c r="BJ542" s="4">
        <v>541.29999999999995</v>
      </c>
      <c r="BK542" s="4">
        <v>30.61</v>
      </c>
      <c r="BL542" s="4">
        <v>19.3</v>
      </c>
      <c r="BM542" s="4">
        <v>23.13</v>
      </c>
      <c r="BN542" s="4">
        <v>29.19</v>
      </c>
      <c r="BO542" s="4">
        <v>27.23</v>
      </c>
      <c r="BP542" s="4">
        <v>33.979999999999997</v>
      </c>
      <c r="BQ542" s="4">
        <v>14.48</v>
      </c>
      <c r="BR542" s="4">
        <v>15.9</v>
      </c>
      <c r="BS542" s="4">
        <v>21.77</v>
      </c>
      <c r="BT542" s="4">
        <v>49.33</v>
      </c>
      <c r="BU542" s="4">
        <v>20.83</v>
      </c>
      <c r="BV542" s="4">
        <v>25.47</v>
      </c>
      <c r="BW542" s="4">
        <v>56.68</v>
      </c>
      <c r="BX542" s="4">
        <v>25.22</v>
      </c>
      <c r="BY542" s="4">
        <v>305.48</v>
      </c>
      <c r="BZ542" s="4">
        <v>38.35</v>
      </c>
      <c r="CA542" s="4">
        <v>35.01</v>
      </c>
      <c r="CB542" s="4">
        <v>46.46</v>
      </c>
    </row>
    <row r="543" spans="1:80" ht="14" x14ac:dyDescent="0.15">
      <c r="A543" s="20" t="str">
        <f t="shared" si="8"/>
        <v>groupTime6191</v>
      </c>
      <c r="B543" s="4" t="s">
        <v>1171</v>
      </c>
      <c r="C543" s="4">
        <v>162.77000000000001</v>
      </c>
      <c r="D543" s="4">
        <v>129.56</v>
      </c>
      <c r="E543" s="4">
        <v>2523.12</v>
      </c>
      <c r="F543" s="4">
        <v>1601.35</v>
      </c>
      <c r="G543" s="4">
        <v>243.27</v>
      </c>
      <c r="H543" s="4">
        <v>1124.58</v>
      </c>
      <c r="I543" s="4">
        <v>1223.6600000000001</v>
      </c>
      <c r="J543" s="4">
        <v>962.74</v>
      </c>
      <c r="K543" s="4">
        <v>232.06</v>
      </c>
      <c r="L543" s="4">
        <v>1282.9000000000001</v>
      </c>
      <c r="M543" s="4">
        <v>1403.89</v>
      </c>
      <c r="N543" s="4">
        <v>919.93</v>
      </c>
      <c r="O543" s="4">
        <v>680.92</v>
      </c>
      <c r="P543" s="4">
        <v>1110.46</v>
      </c>
      <c r="Q543" s="4">
        <v>1644.68</v>
      </c>
      <c r="R543" s="4">
        <v>1399.25</v>
      </c>
      <c r="S543" s="4">
        <v>1142.68</v>
      </c>
      <c r="T543" s="4">
        <v>988.68</v>
      </c>
      <c r="U543" s="4">
        <v>1000.45</v>
      </c>
      <c r="V543" s="4">
        <v>1214.79</v>
      </c>
      <c r="W543" s="4">
        <v>1333.1</v>
      </c>
      <c r="X543" s="4">
        <v>254.12</v>
      </c>
      <c r="Y543" s="4">
        <v>749.23</v>
      </c>
      <c r="Z543" s="4">
        <v>1087.5899999999999</v>
      </c>
      <c r="AA543" s="4">
        <v>1148.33</v>
      </c>
      <c r="AB543" s="4">
        <v>1133.5999999999999</v>
      </c>
      <c r="AC543" s="4">
        <v>5557.98</v>
      </c>
      <c r="AD543" s="4">
        <v>1016.97</v>
      </c>
      <c r="AE543" s="4">
        <v>1593.77</v>
      </c>
      <c r="AF543" s="4">
        <v>1874.12</v>
      </c>
      <c r="AG543" s="4">
        <v>1153.8599999999999</v>
      </c>
      <c r="AH543" s="4">
        <v>247.7</v>
      </c>
      <c r="AI543" s="4">
        <v>7351.62</v>
      </c>
      <c r="AJ543" s="4">
        <v>30221.8</v>
      </c>
      <c r="AK543" s="4">
        <v>1060.96</v>
      </c>
      <c r="AL543" s="4">
        <v>1077.72</v>
      </c>
      <c r="AM543" s="4">
        <v>271.01</v>
      </c>
      <c r="AN543" s="4">
        <v>1027.18</v>
      </c>
      <c r="AO543" s="4">
        <v>1053.99</v>
      </c>
      <c r="AP543" s="4">
        <v>1421.85</v>
      </c>
      <c r="AQ543" s="4">
        <v>1400.62</v>
      </c>
      <c r="AR543" s="4">
        <v>369.01</v>
      </c>
      <c r="AS543" s="4">
        <v>1358.28</v>
      </c>
      <c r="AT543" s="4">
        <v>1245.05</v>
      </c>
      <c r="AU543" s="4">
        <v>712.78</v>
      </c>
      <c r="AV543" s="4">
        <v>4601.3</v>
      </c>
      <c r="AW543" s="4">
        <v>1213.8699999999999</v>
      </c>
      <c r="AX543" s="4">
        <v>1144.6099999999999</v>
      </c>
      <c r="AY543" s="4">
        <v>481.4</v>
      </c>
      <c r="AZ543" s="4">
        <v>1023.78</v>
      </c>
      <c r="BA543" s="4">
        <v>1156.56</v>
      </c>
      <c r="BB543" s="4">
        <v>987</v>
      </c>
      <c r="BC543" s="4">
        <v>2621.72</v>
      </c>
      <c r="BD543" s="4">
        <v>1026.78</v>
      </c>
      <c r="BE543" s="4">
        <v>427.23</v>
      </c>
      <c r="BF543" s="4">
        <v>1842.19</v>
      </c>
      <c r="BG543" s="4">
        <v>3151.84</v>
      </c>
      <c r="BH543" s="4">
        <v>1200.19</v>
      </c>
      <c r="BI543" s="4">
        <v>1586.21</v>
      </c>
      <c r="BJ543" s="4">
        <v>1111.3900000000001</v>
      </c>
      <c r="BK543" s="4">
        <v>912.96</v>
      </c>
      <c r="BL543" s="4">
        <v>1108.95</v>
      </c>
      <c r="BM543" s="4">
        <v>739.27</v>
      </c>
      <c r="BN543" s="4">
        <v>188.96</v>
      </c>
      <c r="BO543" s="4">
        <v>1155.8800000000001</v>
      </c>
      <c r="BP543" s="4">
        <v>601.62</v>
      </c>
      <c r="BQ543" s="4">
        <v>1248.06</v>
      </c>
      <c r="BR543" s="4">
        <v>1211.53</v>
      </c>
      <c r="BS543" s="4">
        <v>776.51</v>
      </c>
      <c r="BT543" s="4">
        <v>1596.5</v>
      </c>
      <c r="BU543" s="4">
        <v>1304.01</v>
      </c>
      <c r="BV543" s="4">
        <v>904.97</v>
      </c>
      <c r="BW543" s="4">
        <v>1344.87</v>
      </c>
      <c r="BX543" s="4">
        <v>1780.68</v>
      </c>
      <c r="BY543" s="4">
        <v>14938.6</v>
      </c>
      <c r="BZ543" s="4">
        <v>1255.1400000000001</v>
      </c>
      <c r="CA543" s="4">
        <v>543.88</v>
      </c>
      <c r="CB543" s="4">
        <v>1065.43</v>
      </c>
    </row>
    <row r="544" spans="1:80" ht="14" x14ac:dyDescent="0.15">
      <c r="A544" s="20" t="str">
        <f t="shared" si="8"/>
        <v>groupTime6192</v>
      </c>
      <c r="B544" s="4" t="s">
        <v>1172</v>
      </c>
      <c r="C544" s="4">
        <v>237.83</v>
      </c>
      <c r="D544" s="4">
        <v>258.7</v>
      </c>
      <c r="E544" s="4">
        <v>1880.32</v>
      </c>
      <c r="F544" s="4">
        <v>4216.43</v>
      </c>
      <c r="G544" s="4">
        <v>348.07</v>
      </c>
      <c r="H544" s="4">
        <v>1560.26</v>
      </c>
      <c r="I544" s="4">
        <v>1500.88</v>
      </c>
      <c r="J544" s="4">
        <v>153195</v>
      </c>
      <c r="K544" s="4">
        <v>707.09</v>
      </c>
      <c r="L544" s="4">
        <v>1409.82</v>
      </c>
      <c r="M544" s="4">
        <v>1077.74</v>
      </c>
      <c r="N544" s="4">
        <v>1248.0899999999999</v>
      </c>
      <c r="O544" s="4">
        <v>1057.49</v>
      </c>
      <c r="P544" s="4">
        <v>1835.96</v>
      </c>
      <c r="Q544" s="4">
        <v>1397.2</v>
      </c>
      <c r="R544" s="4">
        <v>2869.69</v>
      </c>
      <c r="S544" s="4">
        <v>1409.23</v>
      </c>
      <c r="T544" s="4">
        <v>2321.6799999999998</v>
      </c>
      <c r="U544" s="4">
        <v>1212.3</v>
      </c>
      <c r="V544" s="4">
        <v>1683.88</v>
      </c>
      <c r="W544" s="4">
        <v>1384.09</v>
      </c>
      <c r="X544" s="4">
        <v>1880.31</v>
      </c>
      <c r="Y544" s="4">
        <v>1033.02</v>
      </c>
      <c r="Z544" s="4">
        <v>1810.82</v>
      </c>
      <c r="AA544" s="4">
        <v>1744.36</v>
      </c>
      <c r="AB544" s="4">
        <v>3411.92</v>
      </c>
      <c r="AC544" s="4">
        <v>1077.96</v>
      </c>
      <c r="AD544" s="4">
        <v>851.47</v>
      </c>
      <c r="AE544" s="4">
        <v>3170.27</v>
      </c>
      <c r="AF544" s="4">
        <v>1254.9100000000001</v>
      </c>
      <c r="AG544" s="4">
        <v>930.05</v>
      </c>
      <c r="AH544" s="4">
        <v>369.61</v>
      </c>
      <c r="AI544" s="4">
        <v>3532.28</v>
      </c>
      <c r="AJ544" s="4">
        <v>18086.3</v>
      </c>
      <c r="AK544" s="4">
        <v>1899.29</v>
      </c>
      <c r="AL544" s="4">
        <v>1482.93</v>
      </c>
      <c r="AM544" s="4">
        <v>803.98</v>
      </c>
      <c r="AN544" s="4">
        <v>1170.81</v>
      </c>
      <c r="AO544" s="4">
        <v>1248.3499999999999</v>
      </c>
      <c r="AP544" s="4">
        <v>1667.24</v>
      </c>
      <c r="AQ544" s="4">
        <v>1498.97</v>
      </c>
      <c r="AR544" s="4">
        <v>639.79999999999995</v>
      </c>
      <c r="AS544" s="4">
        <v>1269.77</v>
      </c>
      <c r="AT544" s="4">
        <v>1777.48</v>
      </c>
      <c r="AU544" s="4">
        <v>13564.5</v>
      </c>
      <c r="AV544" s="4">
        <v>2538.48</v>
      </c>
      <c r="AW544" s="4">
        <v>600.64</v>
      </c>
      <c r="AX544" s="4">
        <v>3122.74</v>
      </c>
      <c r="AY544" s="4">
        <v>512.65</v>
      </c>
      <c r="AZ544" s="4">
        <v>1009.99</v>
      </c>
      <c r="BA544" s="4">
        <v>2070.4299999999998</v>
      </c>
      <c r="BB544" s="4">
        <v>1210.75</v>
      </c>
      <c r="BC544" s="4">
        <v>1336.25</v>
      </c>
      <c r="BD544" s="4">
        <v>1897.52</v>
      </c>
      <c r="BE544" s="4">
        <v>1431.8</v>
      </c>
      <c r="BF544" s="4">
        <v>1508.01</v>
      </c>
      <c r="BG544" s="4">
        <v>1200.51</v>
      </c>
      <c r="BH544" s="4">
        <v>2348.09</v>
      </c>
      <c r="BI544" s="4">
        <v>1871.15</v>
      </c>
      <c r="BJ544" s="4">
        <v>1469.23</v>
      </c>
      <c r="BK544" s="4">
        <v>1390.2</v>
      </c>
      <c r="BL544" s="4">
        <v>1064.3900000000001</v>
      </c>
      <c r="BM544" s="4">
        <v>1037.02</v>
      </c>
      <c r="BN544" s="4">
        <v>288.76</v>
      </c>
      <c r="BO544" s="4">
        <v>1550.79</v>
      </c>
      <c r="BP544" s="4">
        <v>770.7</v>
      </c>
      <c r="BQ544" s="4">
        <v>1478.25</v>
      </c>
      <c r="BR544" s="4">
        <v>2171.9699999999998</v>
      </c>
      <c r="BS544" s="4">
        <v>954.6</v>
      </c>
      <c r="BT544" s="4">
        <v>1804.02</v>
      </c>
      <c r="BU544" s="4">
        <v>2135.5500000000002</v>
      </c>
      <c r="BV544" s="4">
        <v>1052.5999999999999</v>
      </c>
      <c r="BW544" s="4">
        <v>1828.54</v>
      </c>
      <c r="BX544" s="4">
        <v>1028.3399999999999</v>
      </c>
      <c r="BY544" s="4">
        <v>1393.73</v>
      </c>
      <c r="BZ544" s="4">
        <v>1252.75</v>
      </c>
      <c r="CA544" s="4">
        <v>1787.48</v>
      </c>
      <c r="CB544" s="4">
        <v>1230.93</v>
      </c>
    </row>
    <row r="545" spans="1:80" ht="14" x14ac:dyDescent="0.15">
      <c r="A545" s="20" t="str">
        <f t="shared" si="8"/>
        <v>groupTime6193</v>
      </c>
      <c r="B545" s="4" t="s">
        <v>1173</v>
      </c>
      <c r="C545" s="4">
        <v>285.5</v>
      </c>
      <c r="D545" s="4">
        <v>386.34</v>
      </c>
      <c r="E545" s="4">
        <v>1635.39</v>
      </c>
      <c r="F545" s="4">
        <v>2121.36</v>
      </c>
      <c r="G545" s="4">
        <v>3122.98</v>
      </c>
      <c r="H545" s="4">
        <v>1343.15</v>
      </c>
      <c r="I545" s="4">
        <v>1224.1400000000001</v>
      </c>
      <c r="J545" s="4">
        <v>1543.28</v>
      </c>
      <c r="K545" s="4">
        <v>374.56</v>
      </c>
      <c r="L545" s="4">
        <v>1332.6</v>
      </c>
      <c r="M545" s="4">
        <v>1487.59</v>
      </c>
      <c r="N545" s="4">
        <v>1278.03</v>
      </c>
      <c r="O545" s="4">
        <v>759.31</v>
      </c>
      <c r="P545" s="4">
        <v>1237.68</v>
      </c>
      <c r="Q545" s="4">
        <v>1689.58</v>
      </c>
      <c r="R545" s="4">
        <v>5326.2</v>
      </c>
      <c r="S545" s="4">
        <v>2000.45</v>
      </c>
      <c r="T545" s="4">
        <v>714.18</v>
      </c>
      <c r="U545" s="4">
        <v>1402.49</v>
      </c>
      <c r="V545" s="4">
        <v>1593.17</v>
      </c>
      <c r="W545" s="4">
        <v>1733.06</v>
      </c>
      <c r="X545" s="4">
        <v>1354.63</v>
      </c>
      <c r="Y545" s="4">
        <v>1456.85</v>
      </c>
      <c r="Z545" s="4">
        <v>1349.31</v>
      </c>
      <c r="AA545" s="4">
        <v>1600.38</v>
      </c>
      <c r="AB545" s="4">
        <v>1189.19</v>
      </c>
      <c r="AC545" s="4">
        <v>15619.5</v>
      </c>
      <c r="AD545" s="4">
        <v>1105.98</v>
      </c>
      <c r="AE545" s="4">
        <v>1647.69</v>
      </c>
      <c r="AF545" s="4">
        <v>1448.98</v>
      </c>
      <c r="AG545" s="4">
        <v>6208.9</v>
      </c>
      <c r="AH545" s="4">
        <v>400.88</v>
      </c>
      <c r="AI545" s="4">
        <v>2209.8200000000002</v>
      </c>
      <c r="AJ545" s="4">
        <v>1369.14</v>
      </c>
      <c r="AK545" s="4">
        <v>1397.02</v>
      </c>
      <c r="AL545" s="4">
        <v>1326.95</v>
      </c>
      <c r="AM545" s="4">
        <v>627.12</v>
      </c>
      <c r="AN545" s="4">
        <v>1530.72</v>
      </c>
      <c r="AO545" s="4">
        <v>1754.51</v>
      </c>
      <c r="AP545" s="4">
        <v>1855.2</v>
      </c>
      <c r="AQ545" s="4">
        <v>1449.57</v>
      </c>
      <c r="AR545" s="4">
        <v>1149.7</v>
      </c>
      <c r="AS545" s="4">
        <v>1327.77</v>
      </c>
      <c r="AT545" s="4">
        <v>1634.09</v>
      </c>
      <c r="AU545" s="4">
        <v>2589.4499999999998</v>
      </c>
      <c r="AV545" s="4">
        <v>2003.39</v>
      </c>
      <c r="AW545" s="4">
        <v>11467</v>
      </c>
      <c r="AX545" s="4">
        <v>8015.92</v>
      </c>
      <c r="AY545" s="4">
        <v>1156.94</v>
      </c>
      <c r="AZ545" s="4">
        <v>1272.8399999999999</v>
      </c>
      <c r="BA545" s="4">
        <v>1836.51</v>
      </c>
      <c r="BB545" s="4">
        <v>1359.91</v>
      </c>
      <c r="BC545" s="4">
        <v>1730.64</v>
      </c>
      <c r="BD545" s="4">
        <v>1928.1</v>
      </c>
      <c r="BE545" s="4">
        <v>1203.67</v>
      </c>
      <c r="BF545" s="4">
        <v>1484.08</v>
      </c>
      <c r="BG545" s="4">
        <v>1270.1300000000001</v>
      </c>
      <c r="BH545" s="4">
        <v>2247.7399999999998</v>
      </c>
      <c r="BI545" s="4">
        <v>2216.81</v>
      </c>
      <c r="BJ545" s="4">
        <v>1420.09</v>
      </c>
      <c r="BK545" s="4">
        <v>1126.17</v>
      </c>
      <c r="BL545" s="4">
        <v>8815.91</v>
      </c>
      <c r="BM545" s="4">
        <v>3576.03</v>
      </c>
      <c r="BN545" s="4">
        <v>244.09</v>
      </c>
      <c r="BO545" s="4">
        <v>1637.52</v>
      </c>
      <c r="BP545" s="4">
        <v>457.11</v>
      </c>
      <c r="BQ545" s="4">
        <v>2322.61</v>
      </c>
      <c r="BR545" s="4">
        <v>643.03</v>
      </c>
      <c r="BS545" s="4">
        <v>1295.29</v>
      </c>
      <c r="BT545" s="4">
        <v>1543.03</v>
      </c>
      <c r="BU545" s="4">
        <v>1561.94</v>
      </c>
      <c r="BV545" s="4">
        <v>1129.99</v>
      </c>
      <c r="BW545" s="4">
        <v>1257.26</v>
      </c>
      <c r="BX545" s="4">
        <v>512.75</v>
      </c>
      <c r="BY545" s="4">
        <v>1439.27</v>
      </c>
      <c r="BZ545" s="4">
        <v>1377.51</v>
      </c>
      <c r="CA545" s="4">
        <v>1796.57</v>
      </c>
      <c r="CB545" s="4">
        <v>1431.04</v>
      </c>
    </row>
    <row r="546" spans="1:80" ht="14" x14ac:dyDescent="0.15">
      <c r="A546" s="20" t="str">
        <f t="shared" si="8"/>
        <v>groupTime6194</v>
      </c>
      <c r="B546" s="4" t="s">
        <v>1383</v>
      </c>
      <c r="C546" s="4">
        <v>412.35</v>
      </c>
      <c r="D546" s="4">
        <v>198.4</v>
      </c>
      <c r="E546" s="4">
        <v>1359.08</v>
      </c>
      <c r="F546" s="4">
        <v>1859.02</v>
      </c>
      <c r="G546" s="4">
        <v>536.96</v>
      </c>
      <c r="H546" s="4">
        <v>1224.56</v>
      </c>
      <c r="I546" s="4">
        <v>1667.88</v>
      </c>
      <c r="J546" s="4">
        <v>1063.98</v>
      </c>
      <c r="K546" s="4">
        <v>379.93</v>
      </c>
      <c r="L546" s="4">
        <v>1473.92</v>
      </c>
      <c r="M546" s="4">
        <v>1234.0899999999999</v>
      </c>
      <c r="N546" s="4">
        <v>1347.85</v>
      </c>
      <c r="O546" s="4">
        <v>1259.52</v>
      </c>
      <c r="P546" s="4">
        <v>1314.61</v>
      </c>
      <c r="Q546" s="4">
        <v>2451.2199999999998</v>
      </c>
      <c r="R546" s="4">
        <v>1822.9</v>
      </c>
      <c r="S546" s="4">
        <v>1371.6</v>
      </c>
      <c r="T546" s="4">
        <v>749.99</v>
      </c>
      <c r="U546" s="4">
        <v>1161.97</v>
      </c>
      <c r="V546" s="4">
        <v>1381.43</v>
      </c>
      <c r="W546" s="4">
        <v>1306.67</v>
      </c>
      <c r="X546" s="4">
        <v>972.5</v>
      </c>
      <c r="Y546" s="4">
        <v>694.4</v>
      </c>
      <c r="Z546" s="4">
        <v>1298.53</v>
      </c>
      <c r="AA546" s="4">
        <v>1164.46</v>
      </c>
      <c r="AB546" s="4">
        <v>1885.55</v>
      </c>
      <c r="AC546" s="4">
        <v>2493.6</v>
      </c>
      <c r="AD546" s="4">
        <v>1388.15</v>
      </c>
      <c r="AE546" s="4">
        <v>1966.93</v>
      </c>
      <c r="AF546" s="4">
        <v>1028.47</v>
      </c>
      <c r="AG546" s="4">
        <v>577.67999999999995</v>
      </c>
      <c r="AH546" s="4">
        <v>384.93</v>
      </c>
      <c r="AI546" s="4">
        <v>14209.3</v>
      </c>
      <c r="AJ546" s="4">
        <v>1423.44</v>
      </c>
      <c r="AK546" s="4">
        <v>1165.52</v>
      </c>
      <c r="AL546" s="4">
        <v>1384.64</v>
      </c>
      <c r="AM546" s="4">
        <v>767.19</v>
      </c>
      <c r="AN546" s="4">
        <v>1122.6099999999999</v>
      </c>
      <c r="AO546" s="4">
        <v>1135.6300000000001</v>
      </c>
      <c r="AP546" s="4">
        <v>1372.64</v>
      </c>
      <c r="AQ546" s="4">
        <v>12551</v>
      </c>
      <c r="AR546" s="4">
        <v>1296.3</v>
      </c>
      <c r="AS546" s="4">
        <v>3340.16</v>
      </c>
      <c r="AT546" s="4">
        <v>1640.09</v>
      </c>
      <c r="AU546" s="4">
        <v>79235.100000000006</v>
      </c>
      <c r="AV546" s="4">
        <v>2252.77</v>
      </c>
      <c r="AW546" s="4">
        <v>738.71</v>
      </c>
      <c r="AX546" s="4">
        <v>1435.3</v>
      </c>
      <c r="AY546" s="4">
        <v>409.99</v>
      </c>
      <c r="AZ546" s="4">
        <v>11882.1</v>
      </c>
      <c r="BA546" s="4">
        <v>1505.16</v>
      </c>
      <c r="BB546" s="4">
        <v>1403.69</v>
      </c>
      <c r="BC546" s="4">
        <v>1085.18</v>
      </c>
      <c r="BD546" s="4">
        <v>1579.59</v>
      </c>
      <c r="BE546" s="4">
        <v>3807.83</v>
      </c>
      <c r="BF546" s="4">
        <v>1837.9</v>
      </c>
      <c r="BG546" s="4">
        <v>1185.0999999999999</v>
      </c>
      <c r="BH546" s="4">
        <v>1369.22</v>
      </c>
      <c r="BI546" s="4">
        <v>3698.53</v>
      </c>
      <c r="BJ546" s="4">
        <v>1281.3399999999999</v>
      </c>
      <c r="BK546" s="4">
        <v>1204.97</v>
      </c>
      <c r="BL546" s="4">
        <v>2095</v>
      </c>
      <c r="BM546" s="4">
        <v>1095.57</v>
      </c>
      <c r="BN546" s="4">
        <v>242.74</v>
      </c>
      <c r="BO546" s="4">
        <v>1612.09</v>
      </c>
      <c r="BP546" s="4">
        <v>1136.7</v>
      </c>
      <c r="BQ546" s="4">
        <v>2701.95</v>
      </c>
      <c r="BR546" s="4">
        <v>308.8</v>
      </c>
      <c r="BS546" s="4">
        <v>1691.89</v>
      </c>
      <c r="BT546" s="4">
        <v>1221.29</v>
      </c>
      <c r="BU546" s="4">
        <v>1182.8900000000001</v>
      </c>
      <c r="BV546" s="4">
        <v>536.87</v>
      </c>
      <c r="BW546" s="4">
        <v>1461.34</v>
      </c>
      <c r="BX546" s="4">
        <v>758.69</v>
      </c>
      <c r="BY546" s="4">
        <v>1217.17</v>
      </c>
      <c r="BZ546" s="4">
        <v>1236.96</v>
      </c>
      <c r="CA546" s="4">
        <v>2027.24</v>
      </c>
      <c r="CB546" s="4">
        <v>1018.09</v>
      </c>
    </row>
    <row r="547" spans="1:80" ht="14" x14ac:dyDescent="0.15">
      <c r="A547" s="20" t="str">
        <f t="shared" si="8"/>
        <v>groupTime6196</v>
      </c>
      <c r="B547" s="4" t="s">
        <v>1174</v>
      </c>
      <c r="C547" s="4">
        <v>53.44</v>
      </c>
      <c r="F547" s="4">
        <v>217.75</v>
      </c>
      <c r="G547" s="4">
        <v>149.38999999999999</v>
      </c>
      <c r="I547" s="4">
        <v>119.7</v>
      </c>
      <c r="K547" s="4">
        <v>40.06</v>
      </c>
      <c r="M547" s="4">
        <v>207.3</v>
      </c>
      <c r="N547" s="4">
        <v>137.55000000000001</v>
      </c>
      <c r="P547" s="4">
        <v>114.64</v>
      </c>
      <c r="R547" s="4">
        <v>118.23</v>
      </c>
      <c r="S547" s="4">
        <v>135.49</v>
      </c>
      <c r="T547" s="4">
        <v>100.84</v>
      </c>
      <c r="V547" s="4">
        <v>176.92</v>
      </c>
      <c r="W547" s="4">
        <v>107.06</v>
      </c>
      <c r="X547" s="4">
        <v>71.39</v>
      </c>
      <c r="Y547" s="4">
        <v>91.49</v>
      </c>
      <c r="AA547" s="4">
        <v>151.19999999999999</v>
      </c>
      <c r="AC547" s="4">
        <v>64.13</v>
      </c>
      <c r="AF547" s="4">
        <v>108.51</v>
      </c>
      <c r="AH547" s="4">
        <v>126.49</v>
      </c>
      <c r="AJ547" s="4">
        <v>122.13</v>
      </c>
      <c r="AP547" s="4">
        <v>164.44</v>
      </c>
      <c r="AS547" s="4">
        <v>155.01</v>
      </c>
      <c r="AT547" s="4">
        <v>215.09</v>
      </c>
      <c r="AU547" s="4">
        <v>97.47</v>
      </c>
      <c r="AZ547" s="4">
        <v>76.52</v>
      </c>
      <c r="BA547" s="4">
        <v>193.67</v>
      </c>
      <c r="BD547" s="4">
        <v>122.18</v>
      </c>
      <c r="BF547" s="4">
        <v>165.27</v>
      </c>
      <c r="BK547" s="4">
        <v>95.8</v>
      </c>
      <c r="BN547" s="4">
        <v>88.29</v>
      </c>
      <c r="BQ547" s="4">
        <v>69.489999999999995</v>
      </c>
      <c r="BX547" s="4">
        <v>125.29</v>
      </c>
      <c r="BZ547" s="4">
        <v>156.75</v>
      </c>
      <c r="CA547" s="4">
        <v>109.97</v>
      </c>
      <c r="CB547" s="4">
        <v>127.5</v>
      </c>
    </row>
    <row r="548" spans="1:80" ht="14" x14ac:dyDescent="0.15">
      <c r="A548" s="20" t="str">
        <f t="shared" si="8"/>
        <v>groupTime6195</v>
      </c>
      <c r="B548" s="4" t="s">
        <v>1175</v>
      </c>
      <c r="C548" s="4">
        <v>338.67</v>
      </c>
      <c r="D548" s="4">
        <v>91.07</v>
      </c>
      <c r="E548" s="4">
        <v>36.21</v>
      </c>
      <c r="F548" s="4">
        <v>87.09</v>
      </c>
      <c r="G548" s="4">
        <v>55.79</v>
      </c>
      <c r="H548" s="4">
        <v>146.79</v>
      </c>
      <c r="I548" s="4">
        <v>297.13</v>
      </c>
      <c r="J548" s="4">
        <v>34.93</v>
      </c>
      <c r="K548" s="4">
        <v>176.43</v>
      </c>
      <c r="L548" s="4">
        <v>71.39</v>
      </c>
      <c r="M548" s="4">
        <v>136.54</v>
      </c>
      <c r="N548" s="4">
        <v>77.98</v>
      </c>
      <c r="O548" s="4">
        <v>27.23</v>
      </c>
      <c r="P548" s="4">
        <v>41.81</v>
      </c>
      <c r="Q548" s="4">
        <v>54.39</v>
      </c>
      <c r="R548" s="4">
        <v>340.42</v>
      </c>
      <c r="S548" s="4">
        <v>89.25</v>
      </c>
      <c r="T548" s="4">
        <v>38.200000000000003</v>
      </c>
      <c r="U548" s="4">
        <v>55.44</v>
      </c>
      <c r="V548" s="4">
        <v>183.23</v>
      </c>
      <c r="W548" s="4">
        <v>145.74</v>
      </c>
      <c r="X548" s="4">
        <v>72.2</v>
      </c>
      <c r="Y548" s="4">
        <v>52.57</v>
      </c>
      <c r="Z548" s="4">
        <v>115.91</v>
      </c>
      <c r="AA548" s="4">
        <v>50.39</v>
      </c>
      <c r="AB548" s="4">
        <v>157.37</v>
      </c>
      <c r="AC548" s="4">
        <v>73.77</v>
      </c>
      <c r="AD548" s="4">
        <v>29.52</v>
      </c>
      <c r="AE548" s="4">
        <v>86.34</v>
      </c>
      <c r="AF548" s="4">
        <v>47.24</v>
      </c>
      <c r="AG548" s="4">
        <v>183.17</v>
      </c>
      <c r="AH548" s="4">
        <v>45.5</v>
      </c>
      <c r="AI548" s="4">
        <v>97.21</v>
      </c>
      <c r="AJ548" s="4">
        <v>81.819999999999993</v>
      </c>
      <c r="AK548" s="4">
        <v>45.95</v>
      </c>
      <c r="AL548" s="4">
        <v>104.83</v>
      </c>
      <c r="AM548" s="4">
        <v>26.5</v>
      </c>
      <c r="AN548" s="4">
        <v>56.47</v>
      </c>
      <c r="AO548" s="4">
        <v>49.82</v>
      </c>
      <c r="AP548" s="4">
        <v>59.18</v>
      </c>
      <c r="AQ548" s="4">
        <v>25.53</v>
      </c>
      <c r="AR548" s="4">
        <v>105.7</v>
      </c>
      <c r="AS548" s="4">
        <v>81.09</v>
      </c>
      <c r="AT548" s="4">
        <v>96.91</v>
      </c>
      <c r="AU548" s="4">
        <v>42.03</v>
      </c>
      <c r="AV548" s="4">
        <v>22.99</v>
      </c>
      <c r="AW548" s="4">
        <v>82.19</v>
      </c>
      <c r="AX548" s="4">
        <v>30.42</v>
      </c>
      <c r="AY548" s="4">
        <v>44.79</v>
      </c>
      <c r="AZ548" s="4">
        <v>43.69</v>
      </c>
      <c r="BA548" s="4">
        <v>99.74</v>
      </c>
      <c r="BB548" s="4">
        <v>63.76</v>
      </c>
      <c r="BC548" s="4">
        <v>41.69</v>
      </c>
      <c r="BD548" s="4">
        <v>101.34</v>
      </c>
      <c r="BE548" s="4">
        <v>32.869999999999997</v>
      </c>
      <c r="BF548" s="4">
        <v>58.86</v>
      </c>
      <c r="BG548" s="4">
        <v>45.06</v>
      </c>
      <c r="BH548" s="4">
        <v>177.62</v>
      </c>
      <c r="BI548" s="4">
        <v>64.7</v>
      </c>
      <c r="BJ548" s="4">
        <v>241.18</v>
      </c>
      <c r="BK548" s="4">
        <v>58.24</v>
      </c>
      <c r="BL548" s="4">
        <v>24.31</v>
      </c>
      <c r="BM548" s="4">
        <v>29.06</v>
      </c>
      <c r="BN548" s="4">
        <v>60.78</v>
      </c>
      <c r="BO548" s="4">
        <v>100.85</v>
      </c>
      <c r="BP548" s="4">
        <v>42.87</v>
      </c>
      <c r="BQ548" s="4">
        <v>64.23</v>
      </c>
      <c r="BR548" s="4">
        <v>47.62</v>
      </c>
      <c r="BS548" s="4">
        <v>1574.72</v>
      </c>
      <c r="BT548" s="4">
        <v>37.26</v>
      </c>
      <c r="BU548" s="4">
        <v>143.63</v>
      </c>
      <c r="BV548" s="4">
        <v>153.65</v>
      </c>
      <c r="BW548" s="4">
        <v>137.24</v>
      </c>
      <c r="BX548" s="4">
        <v>76.66</v>
      </c>
      <c r="BY548" s="4">
        <v>87.85</v>
      </c>
      <c r="BZ548" s="4">
        <v>67.62</v>
      </c>
      <c r="CA548" s="4">
        <v>90.4</v>
      </c>
      <c r="CB548" s="4">
        <v>80.739999999999995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99A8C-83BB-3141-B60A-13485882A7F5}">
  <dimension ref="A1:CC140"/>
  <sheetViews>
    <sheetView workbookViewId="0">
      <pane xSplit="1" ySplit="1" topLeftCell="B2" activePane="bottomRight" state="frozen"/>
      <selection pane="topRight" activeCell="B1" sqref="B1"/>
      <selection pane="bottomLeft" activeCell="A2" sqref="A2"/>
      <selection pane="bottomRight" activeCell="AX19" sqref="AX19"/>
    </sheetView>
  </sheetViews>
  <sheetFormatPr baseColWidth="10" defaultRowHeight="16" x14ac:dyDescent="0.2"/>
  <cols>
    <col min="1" max="1" width="36.33203125" style="132" bestFit="1" customWidth="1"/>
    <col min="2" max="79" width="6.83203125" style="132" customWidth="1"/>
    <col min="80" max="81" width="6.83203125" style="136" customWidth="1"/>
    <col min="82" max="16384" width="10.83203125" style="132"/>
  </cols>
  <sheetData>
    <row r="1" spans="1:81" x14ac:dyDescent="0.2">
      <c r="B1" s="132">
        <v>0</v>
      </c>
      <c r="C1" s="132">
        <v>1</v>
      </c>
      <c r="D1" s="132">
        <v>2</v>
      </c>
      <c r="E1" s="132">
        <v>3</v>
      </c>
      <c r="F1" s="132">
        <v>4</v>
      </c>
      <c r="G1" s="132">
        <v>5</v>
      </c>
      <c r="H1" s="132">
        <v>6</v>
      </c>
      <c r="I1" s="132">
        <v>7</v>
      </c>
      <c r="J1" s="132">
        <v>8</v>
      </c>
      <c r="K1" s="132">
        <v>9</v>
      </c>
      <c r="L1" s="132">
        <v>10</v>
      </c>
      <c r="M1" s="132">
        <v>11</v>
      </c>
      <c r="N1" s="132">
        <v>12</v>
      </c>
      <c r="O1" s="132">
        <v>13</v>
      </c>
      <c r="P1" s="132">
        <v>14</v>
      </c>
      <c r="Q1" s="132">
        <v>15</v>
      </c>
      <c r="R1" s="132">
        <v>16</v>
      </c>
      <c r="S1" s="132">
        <v>17</v>
      </c>
      <c r="T1" s="132">
        <v>18</v>
      </c>
      <c r="U1" s="132">
        <v>19</v>
      </c>
      <c r="V1" s="132">
        <v>20</v>
      </c>
      <c r="W1" s="132">
        <v>21</v>
      </c>
      <c r="X1" s="132">
        <v>22</v>
      </c>
      <c r="Y1" s="132">
        <v>23</v>
      </c>
      <c r="Z1" s="132">
        <v>24</v>
      </c>
      <c r="AA1" s="132">
        <v>25</v>
      </c>
      <c r="AB1" s="132">
        <v>26</v>
      </c>
      <c r="AC1" s="132">
        <v>27</v>
      </c>
      <c r="AD1" s="132">
        <v>28</v>
      </c>
      <c r="AE1" s="132">
        <v>29</v>
      </c>
      <c r="AF1" s="132">
        <v>30</v>
      </c>
      <c r="AG1" s="132">
        <v>31</v>
      </c>
      <c r="AH1" s="132">
        <v>32</v>
      </c>
      <c r="AI1" s="132">
        <v>33</v>
      </c>
      <c r="AJ1" s="132">
        <v>34</v>
      </c>
      <c r="AK1" s="132">
        <v>35</v>
      </c>
      <c r="AL1" s="132">
        <v>36</v>
      </c>
      <c r="AM1" s="132">
        <v>37</v>
      </c>
      <c r="AN1" s="132">
        <v>38</v>
      </c>
      <c r="AO1" s="132">
        <v>39</v>
      </c>
      <c r="AP1" s="132">
        <v>40</v>
      </c>
      <c r="AQ1" s="132">
        <v>41</v>
      </c>
      <c r="AR1" s="132">
        <v>42</v>
      </c>
      <c r="AS1" s="132">
        <v>43</v>
      </c>
      <c r="AT1" s="132">
        <v>44</v>
      </c>
      <c r="AU1" s="132">
        <v>45</v>
      </c>
      <c r="AV1" s="132">
        <v>46</v>
      </c>
      <c r="AW1" s="132">
        <v>47</v>
      </c>
      <c r="AX1" s="132">
        <v>48</v>
      </c>
      <c r="AY1" s="132">
        <v>49</v>
      </c>
      <c r="AZ1" s="132">
        <v>50</v>
      </c>
      <c r="BA1" s="132">
        <v>51</v>
      </c>
      <c r="BB1" s="132">
        <v>52</v>
      </c>
      <c r="BC1" s="132">
        <v>53</v>
      </c>
      <c r="BD1" s="132">
        <v>54</v>
      </c>
      <c r="BE1" s="132">
        <v>55</v>
      </c>
      <c r="BF1" s="132">
        <v>56</v>
      </c>
      <c r="BG1" s="132">
        <v>57</v>
      </c>
      <c r="BH1" s="132">
        <v>58</v>
      </c>
      <c r="BI1" s="132">
        <v>59</v>
      </c>
      <c r="BJ1" s="132">
        <v>60</v>
      </c>
      <c r="BK1" s="132">
        <v>61</v>
      </c>
      <c r="BL1" s="132">
        <v>62</v>
      </c>
      <c r="BM1" s="132">
        <v>63</v>
      </c>
      <c r="BN1" s="132">
        <v>64</v>
      </c>
      <c r="BO1" s="132">
        <v>65</v>
      </c>
      <c r="BP1" s="132">
        <v>66</v>
      </c>
      <c r="BQ1" s="132">
        <v>67</v>
      </c>
      <c r="BR1" s="132">
        <v>68</v>
      </c>
      <c r="BS1" s="132">
        <v>69</v>
      </c>
      <c r="BT1" s="132">
        <v>70</v>
      </c>
      <c r="BU1" s="132">
        <v>71</v>
      </c>
      <c r="BV1" s="132">
        <v>72</v>
      </c>
      <c r="BW1" s="132">
        <v>73</v>
      </c>
      <c r="BX1" s="132">
        <v>74</v>
      </c>
      <c r="BY1" s="132">
        <v>75</v>
      </c>
      <c r="BZ1" s="132">
        <v>76</v>
      </c>
      <c r="CA1" s="132">
        <v>77</v>
      </c>
      <c r="CB1" s="137" t="s">
        <v>1888</v>
      </c>
      <c r="CC1" s="137" t="s">
        <v>1889</v>
      </c>
    </row>
    <row r="2" spans="1:81" x14ac:dyDescent="0.2">
      <c r="A2" s="132" t="s">
        <v>1575</v>
      </c>
      <c r="B2" s="132" t="s">
        <v>1576</v>
      </c>
      <c r="C2" s="132" t="s">
        <v>1577</v>
      </c>
      <c r="D2" s="132" t="s">
        <v>1578</v>
      </c>
      <c r="E2" s="132" t="s">
        <v>1579</v>
      </c>
      <c r="F2" s="132" t="s">
        <v>1580</v>
      </c>
      <c r="G2" s="132" t="s">
        <v>1581</v>
      </c>
      <c r="H2" s="132" t="s">
        <v>1582</v>
      </c>
      <c r="I2" s="132" t="s">
        <v>1583</v>
      </c>
      <c r="J2" s="132" t="s">
        <v>1584</v>
      </c>
      <c r="K2" s="132" t="s">
        <v>1585</v>
      </c>
      <c r="L2" s="132" t="s">
        <v>1586</v>
      </c>
      <c r="M2" s="132" t="s">
        <v>1587</v>
      </c>
      <c r="N2" s="132" t="s">
        <v>1588</v>
      </c>
      <c r="O2" s="132" t="s">
        <v>1589</v>
      </c>
      <c r="P2" s="132" t="s">
        <v>1590</v>
      </c>
      <c r="Q2" s="132" t="s">
        <v>1591</v>
      </c>
      <c r="R2" s="132" t="s">
        <v>1592</v>
      </c>
      <c r="S2" s="132" t="s">
        <v>1593</v>
      </c>
      <c r="T2" s="132" t="s">
        <v>1594</v>
      </c>
      <c r="U2" s="132" t="s">
        <v>1595</v>
      </c>
      <c r="V2" s="132" t="s">
        <v>1596</v>
      </c>
      <c r="W2" s="132" t="s">
        <v>1597</v>
      </c>
      <c r="X2" s="132" t="s">
        <v>1598</v>
      </c>
      <c r="Y2" s="132" t="s">
        <v>1599</v>
      </c>
      <c r="Z2" s="132" t="s">
        <v>1600</v>
      </c>
      <c r="AA2" s="132" t="s">
        <v>1601</v>
      </c>
      <c r="AB2" s="132" t="s">
        <v>1602</v>
      </c>
      <c r="AC2" s="132" t="s">
        <v>1603</v>
      </c>
      <c r="AD2" s="132" t="s">
        <v>1604</v>
      </c>
      <c r="AE2" s="132" t="s">
        <v>1605</v>
      </c>
      <c r="AF2" s="132" t="s">
        <v>1606</v>
      </c>
      <c r="AG2" s="132" t="s">
        <v>1607</v>
      </c>
      <c r="AH2" s="132" t="s">
        <v>1608</v>
      </c>
      <c r="AI2" s="132" t="s">
        <v>1609</v>
      </c>
      <c r="AJ2" s="132" t="s">
        <v>1610</v>
      </c>
      <c r="AK2" s="132" t="s">
        <v>1611</v>
      </c>
      <c r="AL2" s="132" t="s">
        <v>1612</v>
      </c>
      <c r="AM2" s="132" t="s">
        <v>1613</v>
      </c>
      <c r="AN2" s="132" t="s">
        <v>1614</v>
      </c>
      <c r="AO2" s="132" t="s">
        <v>1615</v>
      </c>
      <c r="AP2" s="132" t="s">
        <v>1616</v>
      </c>
      <c r="AQ2" s="132" t="s">
        <v>1617</v>
      </c>
      <c r="AR2" s="132" t="s">
        <v>1618</v>
      </c>
      <c r="AS2" s="132" t="s">
        <v>1619</v>
      </c>
      <c r="AT2" s="132" t="s">
        <v>1620</v>
      </c>
      <c r="AU2" s="132" t="s">
        <v>1621</v>
      </c>
      <c r="AV2" s="132" t="s">
        <v>1622</v>
      </c>
      <c r="AW2" s="132" t="s">
        <v>1623</v>
      </c>
      <c r="AX2" s="132" t="s">
        <v>1624</v>
      </c>
      <c r="AY2" s="132" t="s">
        <v>1625</v>
      </c>
      <c r="AZ2" s="132" t="s">
        <v>1626</v>
      </c>
      <c r="BA2" s="132" t="s">
        <v>1627</v>
      </c>
      <c r="BB2" s="132" t="s">
        <v>1628</v>
      </c>
      <c r="BC2" s="132" t="s">
        <v>1629</v>
      </c>
      <c r="BD2" s="132" t="s">
        <v>1630</v>
      </c>
      <c r="BE2" s="132" t="s">
        <v>1631</v>
      </c>
      <c r="BF2" s="132" t="s">
        <v>1632</v>
      </c>
      <c r="BG2" s="132" t="s">
        <v>1633</v>
      </c>
      <c r="BH2" s="132" t="s">
        <v>1634</v>
      </c>
      <c r="BI2" s="132" t="s">
        <v>1635</v>
      </c>
      <c r="BJ2" s="132" t="s">
        <v>1636</v>
      </c>
      <c r="BK2" s="132" t="s">
        <v>1637</v>
      </c>
      <c r="BL2" s="132" t="s">
        <v>1638</v>
      </c>
      <c r="BM2" s="132" t="s">
        <v>1639</v>
      </c>
      <c r="BN2" s="132" t="s">
        <v>1640</v>
      </c>
      <c r="BO2" s="132" t="s">
        <v>1641</v>
      </c>
      <c r="BP2" s="132" t="s">
        <v>1642</v>
      </c>
      <c r="BQ2" s="132" t="s">
        <v>1643</v>
      </c>
      <c r="BR2" s="132" t="s">
        <v>1644</v>
      </c>
      <c r="BS2" s="132" t="s">
        <v>1645</v>
      </c>
      <c r="BT2" s="132" t="s">
        <v>1646</v>
      </c>
      <c r="BU2" s="132" t="s">
        <v>1647</v>
      </c>
      <c r="BV2" s="132" t="s">
        <v>1648</v>
      </c>
      <c r="BW2" s="132" t="s">
        <v>1649</v>
      </c>
      <c r="BX2" s="132" t="s">
        <v>1650</v>
      </c>
      <c r="BY2" s="132" t="s">
        <v>1651</v>
      </c>
      <c r="BZ2" s="132" t="s">
        <v>1652</v>
      </c>
      <c r="CA2" s="132" t="s">
        <v>1653</v>
      </c>
      <c r="CB2" s="136" t="e">
        <f>AVERAGE(B2:CA2)</f>
        <v>#DIV/0!</v>
      </c>
      <c r="CC2" s="136" t="e">
        <f>STDEV(B2:CA2)</f>
        <v>#DIV/0!</v>
      </c>
    </row>
    <row r="3" spans="1:81" x14ac:dyDescent="0.2">
      <c r="A3" s="132" t="s">
        <v>1654</v>
      </c>
      <c r="B3" s="133">
        <v>29221</v>
      </c>
      <c r="C3" s="133">
        <v>29221</v>
      </c>
      <c r="D3" s="133">
        <v>29221</v>
      </c>
      <c r="E3" s="133">
        <v>29221</v>
      </c>
      <c r="F3" s="133">
        <v>29221</v>
      </c>
      <c r="G3" s="133">
        <v>29221</v>
      </c>
      <c r="H3" s="133">
        <v>29221</v>
      </c>
      <c r="I3" s="133">
        <v>29221</v>
      </c>
      <c r="J3" s="133">
        <v>29221</v>
      </c>
      <c r="K3" s="133">
        <v>29221</v>
      </c>
      <c r="L3" s="133">
        <v>29221</v>
      </c>
      <c r="M3" s="133">
        <v>29221</v>
      </c>
      <c r="N3" s="133">
        <v>29221</v>
      </c>
      <c r="O3" s="133">
        <v>29221</v>
      </c>
      <c r="P3" s="133">
        <v>29221</v>
      </c>
      <c r="Q3" s="133">
        <v>29221</v>
      </c>
      <c r="R3" s="133">
        <v>29221</v>
      </c>
      <c r="S3" s="133">
        <v>29221</v>
      </c>
      <c r="T3" s="133">
        <v>29221</v>
      </c>
      <c r="U3" s="133">
        <v>29221</v>
      </c>
      <c r="V3" s="133">
        <v>29221</v>
      </c>
      <c r="W3" s="133">
        <v>29221</v>
      </c>
      <c r="X3" s="133">
        <v>29221</v>
      </c>
      <c r="Y3" s="133">
        <v>29221</v>
      </c>
      <c r="Z3" s="133">
        <v>29221</v>
      </c>
      <c r="AA3" s="133">
        <v>29221</v>
      </c>
      <c r="AB3" s="133">
        <v>29221</v>
      </c>
      <c r="AC3" s="133">
        <v>29221</v>
      </c>
      <c r="AD3" s="133">
        <v>29221</v>
      </c>
      <c r="AE3" s="133">
        <v>29221</v>
      </c>
      <c r="AF3" s="133">
        <v>29221</v>
      </c>
      <c r="AG3" s="133">
        <v>29221</v>
      </c>
      <c r="AH3" s="133">
        <v>29221</v>
      </c>
      <c r="AI3" s="133">
        <v>29221</v>
      </c>
      <c r="AJ3" s="133">
        <v>29221</v>
      </c>
      <c r="AK3" s="133">
        <v>29221</v>
      </c>
      <c r="AL3" s="133">
        <v>29221</v>
      </c>
      <c r="AM3" s="133">
        <v>29221</v>
      </c>
      <c r="AN3" s="133">
        <v>29221</v>
      </c>
      <c r="AO3" s="133">
        <v>29221</v>
      </c>
      <c r="AP3" s="133">
        <v>29221</v>
      </c>
      <c r="AQ3" s="133">
        <v>29221</v>
      </c>
      <c r="AR3" s="133">
        <v>29221</v>
      </c>
      <c r="AS3" s="133">
        <v>29221</v>
      </c>
      <c r="AT3" s="133">
        <v>29221</v>
      </c>
      <c r="AU3" s="133">
        <v>29221</v>
      </c>
      <c r="AV3" s="133">
        <v>29221</v>
      </c>
      <c r="AW3" s="133">
        <v>29221</v>
      </c>
      <c r="AX3" s="133">
        <v>29221</v>
      </c>
      <c r="AY3" s="133">
        <v>29221</v>
      </c>
      <c r="AZ3" s="133">
        <v>29221</v>
      </c>
      <c r="BA3" s="133">
        <v>29221</v>
      </c>
      <c r="BB3" s="133">
        <v>29221</v>
      </c>
      <c r="BC3" s="133">
        <v>29221</v>
      </c>
      <c r="BD3" s="133">
        <v>29221</v>
      </c>
      <c r="BE3" s="133">
        <v>29221</v>
      </c>
      <c r="BF3" s="133">
        <v>29221</v>
      </c>
      <c r="BG3" s="133">
        <v>29221</v>
      </c>
      <c r="BH3" s="133">
        <v>29221</v>
      </c>
      <c r="BI3" s="133">
        <v>29221</v>
      </c>
      <c r="BJ3" s="133">
        <v>29221</v>
      </c>
      <c r="BK3" s="133">
        <v>29221</v>
      </c>
      <c r="BL3" s="133">
        <v>29221</v>
      </c>
      <c r="BM3" s="133">
        <v>29221</v>
      </c>
      <c r="BN3" s="133">
        <v>29221</v>
      </c>
      <c r="BO3" s="133">
        <v>29221</v>
      </c>
      <c r="BP3" s="133">
        <v>29221</v>
      </c>
      <c r="BQ3" s="133">
        <v>29221</v>
      </c>
      <c r="BR3" s="133">
        <v>29221</v>
      </c>
      <c r="BS3" s="133">
        <v>29221</v>
      </c>
      <c r="BT3" s="133">
        <v>29221</v>
      </c>
      <c r="BU3" s="133">
        <v>29221</v>
      </c>
      <c r="BV3" s="133">
        <v>29221</v>
      </c>
      <c r="BW3" s="133">
        <v>29221</v>
      </c>
      <c r="BX3" s="133">
        <v>29221</v>
      </c>
      <c r="BY3" s="133">
        <v>29221</v>
      </c>
      <c r="BZ3" s="133">
        <v>29221</v>
      </c>
      <c r="CA3" s="133">
        <v>29221</v>
      </c>
      <c r="CB3" s="136">
        <f t="shared" ref="CB3:CB66" si="0">AVERAGE(B3:CA3)</f>
        <v>29221</v>
      </c>
      <c r="CC3" s="136">
        <f t="shared" ref="CC3:CC66" si="1">STDEV(B3:CA3)</f>
        <v>0</v>
      </c>
    </row>
    <row r="4" spans="1:81" x14ac:dyDescent="0.2">
      <c r="A4" s="132" t="s">
        <v>1655</v>
      </c>
      <c r="B4" s="132">
        <v>8</v>
      </c>
      <c r="C4" s="132">
        <v>8</v>
      </c>
      <c r="D4" s="132">
        <v>8</v>
      </c>
      <c r="E4" s="132">
        <v>8</v>
      </c>
      <c r="F4" s="132">
        <v>8</v>
      </c>
      <c r="G4" s="132">
        <v>8</v>
      </c>
      <c r="H4" s="132">
        <v>8</v>
      </c>
      <c r="I4" s="132">
        <v>8</v>
      </c>
      <c r="J4" s="132">
        <v>8</v>
      </c>
      <c r="K4" s="132">
        <v>8</v>
      </c>
      <c r="L4" s="132">
        <v>8</v>
      </c>
      <c r="M4" s="132">
        <v>8</v>
      </c>
      <c r="N4" s="132">
        <v>8</v>
      </c>
      <c r="O4" s="132">
        <v>8</v>
      </c>
      <c r="P4" s="132">
        <v>8</v>
      </c>
      <c r="Q4" s="132">
        <v>8</v>
      </c>
      <c r="R4" s="132">
        <v>8</v>
      </c>
      <c r="S4" s="132">
        <v>8</v>
      </c>
      <c r="T4" s="132">
        <v>8</v>
      </c>
      <c r="U4" s="132">
        <v>8</v>
      </c>
      <c r="V4" s="132">
        <v>8</v>
      </c>
      <c r="W4" s="132">
        <v>8</v>
      </c>
      <c r="X4" s="132">
        <v>8</v>
      </c>
      <c r="Y4" s="132">
        <v>8</v>
      </c>
      <c r="Z4" s="132">
        <v>8</v>
      </c>
      <c r="AA4" s="132">
        <v>8</v>
      </c>
      <c r="AB4" s="132">
        <v>8</v>
      </c>
      <c r="AC4" s="132">
        <v>8</v>
      </c>
      <c r="AD4" s="132">
        <v>8</v>
      </c>
      <c r="AE4" s="132">
        <v>8</v>
      </c>
      <c r="AF4" s="132">
        <v>8</v>
      </c>
      <c r="AG4" s="132">
        <v>8</v>
      </c>
      <c r="AH4" s="132">
        <v>8</v>
      </c>
      <c r="AI4" s="132">
        <v>8</v>
      </c>
      <c r="AJ4" s="132">
        <v>8</v>
      </c>
      <c r="AK4" s="132">
        <v>8</v>
      </c>
      <c r="AL4" s="132">
        <v>8</v>
      </c>
      <c r="AM4" s="132">
        <v>8</v>
      </c>
      <c r="AN4" s="132">
        <v>8</v>
      </c>
      <c r="AO4" s="132">
        <v>8</v>
      </c>
      <c r="AP4" s="132">
        <v>8</v>
      </c>
      <c r="AQ4" s="132">
        <v>8</v>
      </c>
      <c r="AR4" s="132">
        <v>8</v>
      </c>
      <c r="AS4" s="132">
        <v>8</v>
      </c>
      <c r="AT4" s="132">
        <v>8</v>
      </c>
      <c r="AU4" s="132">
        <v>8</v>
      </c>
      <c r="AV4" s="132">
        <v>8</v>
      </c>
      <c r="AW4" s="132">
        <v>8</v>
      </c>
      <c r="AX4" s="132">
        <v>8</v>
      </c>
      <c r="AY4" s="132">
        <v>8</v>
      </c>
      <c r="AZ4" s="132">
        <v>8</v>
      </c>
      <c r="BA4" s="132">
        <v>8</v>
      </c>
      <c r="BB4" s="132">
        <v>8</v>
      </c>
      <c r="BC4" s="132">
        <v>8</v>
      </c>
      <c r="BD4" s="132">
        <v>8</v>
      </c>
      <c r="BE4" s="132">
        <v>8</v>
      </c>
      <c r="BF4" s="132">
        <v>8</v>
      </c>
      <c r="BG4" s="132">
        <v>8</v>
      </c>
      <c r="BH4" s="132">
        <v>8</v>
      </c>
      <c r="BI4" s="132">
        <v>8</v>
      </c>
      <c r="BJ4" s="132">
        <v>8</v>
      </c>
      <c r="BK4" s="132">
        <v>8</v>
      </c>
      <c r="BL4" s="132">
        <v>8</v>
      </c>
      <c r="BM4" s="132">
        <v>8</v>
      </c>
      <c r="BN4" s="132">
        <v>8</v>
      </c>
      <c r="BO4" s="132">
        <v>8</v>
      </c>
      <c r="BP4" s="132">
        <v>8</v>
      </c>
      <c r="BQ4" s="132">
        <v>8</v>
      </c>
      <c r="BR4" s="132">
        <v>8</v>
      </c>
      <c r="BS4" s="132">
        <v>8</v>
      </c>
      <c r="BT4" s="132">
        <v>8</v>
      </c>
      <c r="BU4" s="132">
        <v>8</v>
      </c>
      <c r="BV4" s="132">
        <v>8</v>
      </c>
      <c r="BW4" s="132">
        <v>8</v>
      </c>
      <c r="BX4" s="132">
        <v>8</v>
      </c>
      <c r="BY4" s="132">
        <v>8</v>
      </c>
      <c r="BZ4" s="132">
        <v>8</v>
      </c>
      <c r="CA4" s="132">
        <v>8</v>
      </c>
      <c r="CB4" s="136">
        <f t="shared" si="0"/>
        <v>8</v>
      </c>
      <c r="CC4" s="136">
        <f t="shared" si="1"/>
        <v>0</v>
      </c>
    </row>
    <row r="5" spans="1:81" x14ac:dyDescent="0.2">
      <c r="A5" s="132" t="s">
        <v>1656</v>
      </c>
      <c r="B5" s="132" t="s">
        <v>1657</v>
      </c>
      <c r="C5" s="132" t="s">
        <v>1657</v>
      </c>
      <c r="D5" s="132" t="s">
        <v>1657</v>
      </c>
      <c r="E5" s="132" t="s">
        <v>1657</v>
      </c>
      <c r="F5" s="132" t="s">
        <v>1657</v>
      </c>
      <c r="G5" s="132" t="s">
        <v>1657</v>
      </c>
      <c r="H5" s="132" t="s">
        <v>1657</v>
      </c>
      <c r="I5" s="132" t="s">
        <v>1657</v>
      </c>
      <c r="J5" s="132" t="s">
        <v>1657</v>
      </c>
      <c r="K5" s="132" t="s">
        <v>1657</v>
      </c>
      <c r="L5" s="132" t="s">
        <v>1657</v>
      </c>
      <c r="M5" s="132" t="s">
        <v>1657</v>
      </c>
      <c r="N5" s="132" t="s">
        <v>1657</v>
      </c>
      <c r="O5" s="132" t="s">
        <v>1657</v>
      </c>
      <c r="P5" s="132" t="s">
        <v>1657</v>
      </c>
      <c r="Q5" s="132" t="s">
        <v>1657</v>
      </c>
      <c r="R5" s="132" t="s">
        <v>1657</v>
      </c>
      <c r="S5" s="132" t="s">
        <v>1657</v>
      </c>
      <c r="T5" s="132" t="s">
        <v>1657</v>
      </c>
      <c r="U5" s="132" t="s">
        <v>1657</v>
      </c>
      <c r="V5" s="132" t="s">
        <v>1657</v>
      </c>
      <c r="W5" s="132" t="s">
        <v>1657</v>
      </c>
      <c r="X5" s="132" t="s">
        <v>1657</v>
      </c>
      <c r="Y5" s="132" t="s">
        <v>1657</v>
      </c>
      <c r="Z5" s="132" t="s">
        <v>1657</v>
      </c>
      <c r="AA5" s="132" t="s">
        <v>1657</v>
      </c>
      <c r="AB5" s="132" t="s">
        <v>1657</v>
      </c>
      <c r="AC5" s="132" t="s">
        <v>1657</v>
      </c>
      <c r="AD5" s="132" t="s">
        <v>1657</v>
      </c>
      <c r="AE5" s="132" t="s">
        <v>1657</v>
      </c>
      <c r="AF5" s="132" t="s">
        <v>1657</v>
      </c>
      <c r="AG5" s="132" t="s">
        <v>1657</v>
      </c>
      <c r="AH5" s="132" t="s">
        <v>1657</v>
      </c>
      <c r="AI5" s="132" t="s">
        <v>1657</v>
      </c>
      <c r="AJ5" s="132" t="s">
        <v>1657</v>
      </c>
      <c r="AK5" s="132" t="s">
        <v>1657</v>
      </c>
      <c r="AL5" s="132" t="s">
        <v>1657</v>
      </c>
      <c r="AM5" s="132" t="s">
        <v>1657</v>
      </c>
      <c r="AN5" s="132" t="s">
        <v>1657</v>
      </c>
      <c r="AO5" s="132" t="s">
        <v>1657</v>
      </c>
      <c r="AP5" s="132" t="s">
        <v>1657</v>
      </c>
      <c r="AQ5" s="132" t="s">
        <v>1657</v>
      </c>
      <c r="AR5" s="132" t="s">
        <v>1657</v>
      </c>
      <c r="AS5" s="132" t="s">
        <v>1657</v>
      </c>
      <c r="AT5" s="132" t="s">
        <v>1657</v>
      </c>
      <c r="AU5" s="132" t="s">
        <v>1657</v>
      </c>
      <c r="AV5" s="132" t="s">
        <v>1657</v>
      </c>
      <c r="AW5" s="132" t="s">
        <v>1657</v>
      </c>
      <c r="AX5" s="132" t="s">
        <v>1657</v>
      </c>
      <c r="AY5" s="132" t="s">
        <v>1657</v>
      </c>
      <c r="AZ5" s="132" t="s">
        <v>1657</v>
      </c>
      <c r="BA5" s="132" t="s">
        <v>1657</v>
      </c>
      <c r="BB5" s="132" t="s">
        <v>1657</v>
      </c>
      <c r="BC5" s="132" t="s">
        <v>1657</v>
      </c>
      <c r="BD5" s="132" t="s">
        <v>1657</v>
      </c>
      <c r="BE5" s="132" t="s">
        <v>1657</v>
      </c>
      <c r="BF5" s="132" t="s">
        <v>1657</v>
      </c>
      <c r="BG5" s="132" t="s">
        <v>1657</v>
      </c>
      <c r="BH5" s="132" t="s">
        <v>1657</v>
      </c>
      <c r="BI5" s="132" t="s">
        <v>1657</v>
      </c>
      <c r="BJ5" s="132" t="s">
        <v>1657</v>
      </c>
      <c r="BK5" s="132" t="s">
        <v>1657</v>
      </c>
      <c r="BL5" s="132" t="s">
        <v>1657</v>
      </c>
      <c r="BM5" s="132" t="s">
        <v>1657</v>
      </c>
      <c r="BN5" s="132" t="s">
        <v>1657</v>
      </c>
      <c r="BO5" s="132" t="s">
        <v>1657</v>
      </c>
      <c r="BP5" s="132" t="s">
        <v>1657</v>
      </c>
      <c r="BQ5" s="132" t="s">
        <v>1657</v>
      </c>
      <c r="BR5" s="132" t="s">
        <v>1657</v>
      </c>
      <c r="BS5" s="132" t="s">
        <v>1657</v>
      </c>
      <c r="BT5" s="132" t="s">
        <v>1657</v>
      </c>
      <c r="BU5" s="132" t="s">
        <v>1657</v>
      </c>
      <c r="BV5" s="132" t="s">
        <v>1657</v>
      </c>
      <c r="BW5" s="132" t="s">
        <v>1657</v>
      </c>
      <c r="BX5" s="132" t="s">
        <v>1657</v>
      </c>
      <c r="BY5" s="132" t="s">
        <v>1657</v>
      </c>
      <c r="BZ5" s="132" t="s">
        <v>1657</v>
      </c>
      <c r="CA5" s="132" t="s">
        <v>1657</v>
      </c>
      <c r="CB5" s="136" t="e">
        <f t="shared" si="0"/>
        <v>#DIV/0!</v>
      </c>
      <c r="CC5" s="136" t="e">
        <f t="shared" si="1"/>
        <v>#DIV/0!</v>
      </c>
    </row>
    <row r="6" spans="1:81" x14ac:dyDescent="0.2">
      <c r="A6" s="132" t="s">
        <v>1658</v>
      </c>
      <c r="B6" s="132">
        <v>985386071</v>
      </c>
      <c r="C6" s="132">
        <v>636495872</v>
      </c>
      <c r="D6" s="132">
        <v>1449397971</v>
      </c>
      <c r="E6" s="132">
        <v>1750237050</v>
      </c>
      <c r="F6" s="132">
        <v>91865925</v>
      </c>
      <c r="G6" s="132">
        <v>267055959</v>
      </c>
      <c r="H6" s="132">
        <v>1633609730</v>
      </c>
      <c r="I6" s="132">
        <v>959942844</v>
      </c>
      <c r="J6" s="132">
        <v>21313798</v>
      </c>
      <c r="K6" s="132">
        <v>751145006</v>
      </c>
      <c r="L6" s="132">
        <v>307983714</v>
      </c>
      <c r="M6" s="132">
        <v>362015945</v>
      </c>
      <c r="N6" s="132">
        <v>352382139</v>
      </c>
      <c r="O6" s="132">
        <v>630941008</v>
      </c>
      <c r="P6" s="132">
        <v>910267194</v>
      </c>
      <c r="Q6" s="132">
        <v>1108311490</v>
      </c>
      <c r="R6" s="132">
        <v>2115305024</v>
      </c>
      <c r="S6" s="132">
        <v>537634978</v>
      </c>
      <c r="T6" s="132">
        <v>2071141332</v>
      </c>
      <c r="U6" s="132">
        <v>1569230955</v>
      </c>
      <c r="V6" s="132">
        <v>1750288588</v>
      </c>
      <c r="W6" s="132">
        <v>1397752698</v>
      </c>
      <c r="X6" s="132">
        <v>268899257</v>
      </c>
      <c r="Y6" s="132">
        <v>1881521045</v>
      </c>
      <c r="Z6" s="132">
        <v>575731475</v>
      </c>
      <c r="AA6" s="132">
        <v>1473358445</v>
      </c>
      <c r="AB6" s="132">
        <v>646474354</v>
      </c>
      <c r="AC6" s="132">
        <v>352064400</v>
      </c>
      <c r="AD6" s="132">
        <v>1693369451</v>
      </c>
      <c r="AE6" s="132">
        <v>1533013141</v>
      </c>
      <c r="AF6" s="132">
        <v>1854164665</v>
      </c>
      <c r="AG6" s="132">
        <v>291164963</v>
      </c>
      <c r="AH6" s="132">
        <v>1972358782</v>
      </c>
      <c r="AI6" s="132">
        <v>797823905</v>
      </c>
      <c r="AJ6" s="132">
        <v>733323521</v>
      </c>
      <c r="AK6" s="132">
        <v>1954685994</v>
      </c>
      <c r="AL6" s="132">
        <v>923900188</v>
      </c>
      <c r="AM6" s="132">
        <v>1950335612</v>
      </c>
      <c r="AN6" s="132">
        <v>1579703582</v>
      </c>
      <c r="AO6" s="132">
        <v>249726235</v>
      </c>
      <c r="AP6" s="132">
        <v>551347125</v>
      </c>
      <c r="AQ6" s="132">
        <v>1895433471</v>
      </c>
      <c r="AR6" s="132">
        <v>806367923</v>
      </c>
      <c r="AS6" s="132">
        <v>2099825284</v>
      </c>
      <c r="AT6" s="132">
        <v>272168385</v>
      </c>
      <c r="AU6" s="132">
        <v>94060040</v>
      </c>
      <c r="AV6" s="132">
        <v>396457565</v>
      </c>
      <c r="AW6" s="132">
        <v>386715887</v>
      </c>
      <c r="AX6" s="132">
        <v>614221576</v>
      </c>
      <c r="AY6" s="132">
        <v>35473399</v>
      </c>
      <c r="AZ6" s="132">
        <v>1876968282</v>
      </c>
      <c r="BA6" s="132">
        <v>1890404682</v>
      </c>
      <c r="BB6" s="132">
        <v>1481498474</v>
      </c>
      <c r="BC6" s="132">
        <v>1009441913</v>
      </c>
      <c r="BD6" s="132">
        <v>201875308</v>
      </c>
      <c r="BE6" s="132">
        <v>2034842060</v>
      </c>
      <c r="BF6" s="132">
        <v>1268160942</v>
      </c>
      <c r="BG6" s="132">
        <v>1773894005</v>
      </c>
      <c r="BH6" s="132">
        <v>2048876695</v>
      </c>
      <c r="BI6" s="132">
        <v>895366174</v>
      </c>
      <c r="BJ6" s="132">
        <v>1187945174</v>
      </c>
      <c r="BK6" s="132">
        <v>1869073775</v>
      </c>
      <c r="BL6" s="132">
        <v>784671363</v>
      </c>
      <c r="BM6" s="132">
        <v>1929497270</v>
      </c>
      <c r="BN6" s="132">
        <v>1046049850</v>
      </c>
      <c r="BO6" s="132">
        <v>1659172841</v>
      </c>
      <c r="BP6" s="132">
        <v>1174621922</v>
      </c>
      <c r="BQ6" s="132">
        <v>1022482487</v>
      </c>
      <c r="BR6" s="132">
        <v>94460275</v>
      </c>
      <c r="BS6" s="132">
        <v>1456069552</v>
      </c>
      <c r="BT6" s="132">
        <v>2109921331</v>
      </c>
      <c r="BU6" s="132">
        <v>1840594071</v>
      </c>
      <c r="BV6" s="132">
        <v>431691826</v>
      </c>
      <c r="BW6" s="132">
        <v>702019864</v>
      </c>
      <c r="BX6" s="132">
        <v>248632308</v>
      </c>
      <c r="BY6" s="132">
        <v>1105158096</v>
      </c>
      <c r="BZ6" s="132">
        <v>1133288579</v>
      </c>
      <c r="CA6" s="132">
        <v>1429979617</v>
      </c>
      <c r="CB6" s="136">
        <f t="shared" si="0"/>
        <v>1092949406.3717949</v>
      </c>
      <c r="CC6" s="136">
        <f t="shared" si="1"/>
        <v>656462578.30792713</v>
      </c>
    </row>
    <row r="7" spans="1:81" x14ac:dyDescent="0.2">
      <c r="A7" s="132" t="s">
        <v>1164</v>
      </c>
      <c r="B7" s="132" t="s">
        <v>70</v>
      </c>
      <c r="C7" s="132" t="s">
        <v>70</v>
      </c>
      <c r="D7" s="132" t="s">
        <v>1659</v>
      </c>
      <c r="E7" s="132" t="s">
        <v>1659</v>
      </c>
      <c r="F7" s="132" t="s">
        <v>1659</v>
      </c>
      <c r="G7" s="132" t="s">
        <v>70</v>
      </c>
      <c r="H7" s="132" t="s">
        <v>70</v>
      </c>
      <c r="I7" s="132" t="s">
        <v>70</v>
      </c>
      <c r="J7" s="132" t="s">
        <v>1659</v>
      </c>
      <c r="K7" s="132" t="s">
        <v>1659</v>
      </c>
      <c r="L7" s="132" t="s">
        <v>1659</v>
      </c>
      <c r="M7" s="132" t="s">
        <v>1659</v>
      </c>
      <c r="N7" s="132" t="s">
        <v>1659</v>
      </c>
      <c r="O7" s="132" t="s">
        <v>1659</v>
      </c>
      <c r="P7" s="132" t="s">
        <v>70</v>
      </c>
      <c r="Q7" s="132" t="s">
        <v>1659</v>
      </c>
      <c r="R7" s="132" t="s">
        <v>70</v>
      </c>
      <c r="S7" s="132" t="s">
        <v>1659</v>
      </c>
      <c r="T7" s="132" t="s">
        <v>70</v>
      </c>
      <c r="U7" s="132" t="s">
        <v>1659</v>
      </c>
      <c r="V7" s="132" t="s">
        <v>70</v>
      </c>
      <c r="W7" s="132" t="s">
        <v>1659</v>
      </c>
      <c r="X7" s="132" t="s">
        <v>1659</v>
      </c>
      <c r="Z7" s="132" t="s">
        <v>70</v>
      </c>
      <c r="AA7" s="132" t="s">
        <v>70</v>
      </c>
      <c r="AB7" s="132" t="s">
        <v>70</v>
      </c>
      <c r="AC7" s="132" t="s">
        <v>70</v>
      </c>
      <c r="AD7" s="132" t="s">
        <v>1659</v>
      </c>
      <c r="AE7" s="132" t="s">
        <v>1659</v>
      </c>
      <c r="AF7" s="132" t="s">
        <v>70</v>
      </c>
      <c r="AG7" s="132" t="s">
        <v>1659</v>
      </c>
      <c r="AH7" s="132" t="s">
        <v>1659</v>
      </c>
      <c r="AI7" s="132" t="s">
        <v>70</v>
      </c>
      <c r="AJ7" s="132" t="s">
        <v>70</v>
      </c>
      <c r="AK7" s="132" t="s">
        <v>1659</v>
      </c>
      <c r="AL7" s="132" t="s">
        <v>1659</v>
      </c>
      <c r="AM7" s="132" t="s">
        <v>70</v>
      </c>
      <c r="AN7" s="132" t="s">
        <v>70</v>
      </c>
      <c r="AO7" s="132" t="s">
        <v>70</v>
      </c>
      <c r="AP7" s="132" t="s">
        <v>70</v>
      </c>
      <c r="AQ7" s="132" t="s">
        <v>70</v>
      </c>
      <c r="AR7" s="132" t="s">
        <v>1659</v>
      </c>
      <c r="AS7" s="132" t="s">
        <v>1659</v>
      </c>
      <c r="AT7" s="132" t="s">
        <v>1659</v>
      </c>
      <c r="AU7" s="132" t="s">
        <v>1659</v>
      </c>
      <c r="AV7" s="132" t="s">
        <v>70</v>
      </c>
      <c r="AW7" s="132" t="s">
        <v>1659</v>
      </c>
      <c r="AX7" s="132" t="s">
        <v>70</v>
      </c>
      <c r="AY7" s="132" t="s">
        <v>70</v>
      </c>
      <c r="AZ7" s="132" t="s">
        <v>1659</v>
      </c>
      <c r="BA7" s="132" t="s">
        <v>70</v>
      </c>
      <c r="BB7" s="132" t="s">
        <v>70</v>
      </c>
      <c r="BC7" s="132" t="s">
        <v>70</v>
      </c>
      <c r="BE7" s="132" t="s">
        <v>1659</v>
      </c>
      <c r="BF7" s="132" t="s">
        <v>70</v>
      </c>
      <c r="BG7" s="132" t="s">
        <v>70</v>
      </c>
      <c r="BH7" s="132" t="s">
        <v>1659</v>
      </c>
      <c r="BI7" s="132" t="s">
        <v>70</v>
      </c>
      <c r="BJ7" s="132" t="s">
        <v>70</v>
      </c>
      <c r="BK7" s="132" t="s">
        <v>70</v>
      </c>
      <c r="BL7" s="132" t="s">
        <v>70</v>
      </c>
      <c r="BM7" s="132" t="s">
        <v>70</v>
      </c>
      <c r="BN7" s="132" t="s">
        <v>70</v>
      </c>
      <c r="BO7" s="132" t="s">
        <v>70</v>
      </c>
      <c r="BP7" s="132" t="s">
        <v>70</v>
      </c>
      <c r="BQ7" s="132" t="s">
        <v>70</v>
      </c>
      <c r="BR7" s="132" t="s">
        <v>1659</v>
      </c>
      <c r="BS7" s="132" t="s">
        <v>1659</v>
      </c>
      <c r="BT7" s="132" t="s">
        <v>70</v>
      </c>
      <c r="BU7" s="132" t="s">
        <v>1659</v>
      </c>
      <c r="BV7" s="132" t="s">
        <v>70</v>
      </c>
      <c r="BW7" s="132" t="s">
        <v>70</v>
      </c>
      <c r="BX7" s="132" t="s">
        <v>1659</v>
      </c>
      <c r="BY7" s="132" t="s">
        <v>1659</v>
      </c>
      <c r="BZ7" s="132" t="s">
        <v>70</v>
      </c>
      <c r="CA7" s="132" t="s">
        <v>70</v>
      </c>
      <c r="CB7" s="136" t="e">
        <f t="shared" si="0"/>
        <v>#DIV/0!</v>
      </c>
      <c r="CC7" s="136" t="e">
        <f t="shared" si="1"/>
        <v>#DIV/0!</v>
      </c>
    </row>
    <row r="8" spans="1:81" x14ac:dyDescent="0.2">
      <c r="A8" s="132" t="s">
        <v>281</v>
      </c>
      <c r="B8" s="132">
        <v>1997</v>
      </c>
      <c r="C8" s="132">
        <v>1982</v>
      </c>
      <c r="D8" s="132">
        <v>1994</v>
      </c>
      <c r="E8" s="132">
        <v>1972</v>
      </c>
      <c r="F8" s="132">
        <v>1982</v>
      </c>
      <c r="G8" s="132">
        <v>1967</v>
      </c>
      <c r="H8" s="132">
        <v>1995</v>
      </c>
      <c r="I8" s="132">
        <v>1975</v>
      </c>
      <c r="J8" s="132">
        <v>1971</v>
      </c>
      <c r="K8" s="132">
        <v>1995</v>
      </c>
      <c r="L8" s="132">
        <v>1988</v>
      </c>
      <c r="M8" s="132">
        <v>1978</v>
      </c>
      <c r="N8" s="132">
        <v>1999</v>
      </c>
      <c r="O8" s="132">
        <v>1983</v>
      </c>
      <c r="P8" s="132">
        <v>1985</v>
      </c>
      <c r="Q8" s="132">
        <v>1984</v>
      </c>
      <c r="R8" s="132">
        <v>1987</v>
      </c>
      <c r="S8" s="132">
        <v>1992</v>
      </c>
      <c r="T8" s="132">
        <v>1987</v>
      </c>
      <c r="U8" s="132">
        <v>1972</v>
      </c>
      <c r="V8" s="132">
        <v>1957</v>
      </c>
      <c r="W8" s="132">
        <v>1997</v>
      </c>
      <c r="X8" s="132">
        <v>1968</v>
      </c>
      <c r="Z8" s="132">
        <v>1961</v>
      </c>
      <c r="AA8" s="132">
        <v>1997</v>
      </c>
      <c r="AB8" s="132">
        <v>1972</v>
      </c>
      <c r="AC8" s="132">
        <v>1989</v>
      </c>
      <c r="AD8" s="132">
        <v>1996</v>
      </c>
      <c r="AE8" s="132">
        <v>1963</v>
      </c>
      <c r="AF8" s="132">
        <v>2000</v>
      </c>
      <c r="AG8" s="132">
        <v>1953</v>
      </c>
      <c r="AH8" s="132">
        <v>1999</v>
      </c>
      <c r="AI8" s="132">
        <v>1993</v>
      </c>
      <c r="AJ8" s="132">
        <v>2002</v>
      </c>
      <c r="AK8" s="132">
        <v>1976</v>
      </c>
      <c r="AL8" s="132">
        <v>1998</v>
      </c>
      <c r="AM8" s="132">
        <v>1981</v>
      </c>
      <c r="AN8" s="132">
        <v>1998</v>
      </c>
      <c r="AO8" s="132">
        <v>1957</v>
      </c>
      <c r="AP8" s="132">
        <v>1996</v>
      </c>
      <c r="AQ8" s="132">
        <v>1997</v>
      </c>
      <c r="AR8" s="132">
        <v>1996</v>
      </c>
      <c r="AS8" s="132">
        <v>1982</v>
      </c>
      <c r="AT8" s="132">
        <v>1983</v>
      </c>
      <c r="AU8" s="132">
        <v>1977</v>
      </c>
      <c r="AV8" s="132">
        <v>1993</v>
      </c>
      <c r="AW8" s="132">
        <v>1965</v>
      </c>
      <c r="AX8" s="132">
        <v>1992</v>
      </c>
      <c r="AY8" s="132">
        <v>1991</v>
      </c>
      <c r="AZ8" s="132">
        <v>1974</v>
      </c>
      <c r="BA8" s="132">
        <v>1999</v>
      </c>
      <c r="BB8" s="134">
        <v>32387</v>
      </c>
      <c r="BC8" s="132">
        <v>1964</v>
      </c>
      <c r="BE8" s="132">
        <v>1954</v>
      </c>
      <c r="BF8" s="132">
        <v>2000</v>
      </c>
      <c r="BG8" s="132">
        <v>1998</v>
      </c>
      <c r="BH8" s="132">
        <v>1987</v>
      </c>
      <c r="BI8" s="132">
        <v>1976</v>
      </c>
      <c r="BJ8" s="134">
        <v>24703</v>
      </c>
      <c r="BK8" s="132">
        <v>1987</v>
      </c>
      <c r="BL8" s="132">
        <v>1989</v>
      </c>
      <c r="BM8" s="132">
        <v>1997</v>
      </c>
      <c r="BN8" s="132">
        <v>2000</v>
      </c>
      <c r="BO8" s="132">
        <v>1998</v>
      </c>
      <c r="BP8" s="132">
        <v>1985</v>
      </c>
      <c r="BQ8" s="132">
        <v>1988</v>
      </c>
      <c r="BR8" s="132">
        <v>1990</v>
      </c>
      <c r="BS8" s="132">
        <v>1994</v>
      </c>
      <c r="BT8" s="132">
        <v>1997</v>
      </c>
      <c r="BU8" s="132">
        <v>1998</v>
      </c>
      <c r="BV8" s="132">
        <v>1997</v>
      </c>
      <c r="BW8" s="132">
        <v>1965</v>
      </c>
      <c r="BX8" s="132">
        <v>1989</v>
      </c>
      <c r="BY8" s="132">
        <v>1966</v>
      </c>
      <c r="BZ8" s="132">
        <v>1958</v>
      </c>
      <c r="CA8" s="132">
        <v>1961</v>
      </c>
      <c r="CB8" s="136">
        <f t="shared" si="0"/>
        <v>2683.0921052631579</v>
      </c>
      <c r="CC8" s="136">
        <f t="shared" si="1"/>
        <v>4325.684122163434</v>
      </c>
    </row>
    <row r="9" spans="1:81" x14ac:dyDescent="0.2">
      <c r="A9" s="132" t="s">
        <v>1660</v>
      </c>
      <c r="B9" s="132" t="s">
        <v>1661</v>
      </c>
      <c r="C9" s="132" t="s">
        <v>1661</v>
      </c>
      <c r="D9" s="132" t="s">
        <v>1662</v>
      </c>
      <c r="E9" s="132" t="s">
        <v>1663</v>
      </c>
      <c r="F9" s="132" t="s">
        <v>1664</v>
      </c>
      <c r="G9" s="132" t="s">
        <v>1661</v>
      </c>
      <c r="H9" s="132" t="s">
        <v>1665</v>
      </c>
      <c r="I9" s="132" t="s">
        <v>1666</v>
      </c>
      <c r="J9" s="132" t="s">
        <v>1661</v>
      </c>
      <c r="K9" s="132" t="s">
        <v>1667</v>
      </c>
      <c r="L9" s="132" t="s">
        <v>1662</v>
      </c>
      <c r="M9" s="132" t="s">
        <v>1666</v>
      </c>
      <c r="N9" s="132" t="s">
        <v>1668</v>
      </c>
      <c r="O9" s="132" t="s">
        <v>1669</v>
      </c>
      <c r="P9" s="132" t="s">
        <v>1670</v>
      </c>
      <c r="Q9" s="132" t="s">
        <v>1664</v>
      </c>
      <c r="R9" s="132" t="s">
        <v>1664</v>
      </c>
      <c r="S9" s="132" t="s">
        <v>1665</v>
      </c>
      <c r="T9" s="132" t="s">
        <v>1662</v>
      </c>
      <c r="U9" s="132" t="s">
        <v>1664</v>
      </c>
      <c r="V9" s="132" t="s">
        <v>1663</v>
      </c>
      <c r="W9" s="132" t="s">
        <v>1666</v>
      </c>
      <c r="X9" s="132" t="s">
        <v>1666</v>
      </c>
      <c r="Y9" s="132" t="s">
        <v>1671</v>
      </c>
      <c r="Z9" s="132" t="s">
        <v>1664</v>
      </c>
      <c r="AA9" s="132" t="s">
        <v>1665</v>
      </c>
      <c r="AB9" s="132" t="s">
        <v>1666</v>
      </c>
      <c r="AC9" s="132" t="s">
        <v>1664</v>
      </c>
      <c r="AD9" s="132" t="s">
        <v>1665</v>
      </c>
      <c r="AE9" s="132" t="s">
        <v>1666</v>
      </c>
      <c r="AF9" s="132" t="s">
        <v>1665</v>
      </c>
      <c r="AG9" s="132" t="s">
        <v>1663</v>
      </c>
      <c r="AH9" s="132" t="s">
        <v>1665</v>
      </c>
      <c r="AI9" s="132" t="s">
        <v>1665</v>
      </c>
      <c r="AJ9" s="132" t="s">
        <v>1665</v>
      </c>
      <c r="AK9" s="132" t="s">
        <v>1662</v>
      </c>
      <c r="AL9" s="132" t="s">
        <v>1665</v>
      </c>
      <c r="AM9" s="132" t="s">
        <v>1667</v>
      </c>
      <c r="AN9" s="132" t="s">
        <v>1665</v>
      </c>
      <c r="AO9" s="132" t="s">
        <v>1666</v>
      </c>
      <c r="AP9" s="132" t="s">
        <v>1665</v>
      </c>
      <c r="AQ9" s="132" t="s">
        <v>1665</v>
      </c>
      <c r="AR9" s="132" t="s">
        <v>1665</v>
      </c>
      <c r="AS9" s="132" t="s">
        <v>1672</v>
      </c>
      <c r="AT9" s="132" t="s">
        <v>1667</v>
      </c>
      <c r="AU9" s="132" t="s">
        <v>1666</v>
      </c>
      <c r="AV9" s="132" t="s">
        <v>1670</v>
      </c>
      <c r="AW9" s="132" t="s">
        <v>1666</v>
      </c>
      <c r="AX9" s="132" t="s">
        <v>1665</v>
      </c>
      <c r="AY9" s="132" t="s">
        <v>1663</v>
      </c>
      <c r="AZ9" s="132" t="s">
        <v>1663</v>
      </c>
      <c r="BA9" s="132" t="s">
        <v>1668</v>
      </c>
      <c r="BB9" s="132" t="s">
        <v>1662</v>
      </c>
      <c r="BC9" s="132" t="s">
        <v>1662</v>
      </c>
      <c r="BD9" s="132" t="s">
        <v>1671</v>
      </c>
      <c r="BE9" s="132" t="s">
        <v>1662</v>
      </c>
      <c r="BF9" s="132" t="s">
        <v>1665</v>
      </c>
      <c r="BG9" s="132" t="s">
        <v>1673</v>
      </c>
      <c r="BH9" s="132" t="s">
        <v>1665</v>
      </c>
      <c r="BI9" s="132" t="s">
        <v>1666</v>
      </c>
      <c r="BJ9" s="132" t="s">
        <v>1665</v>
      </c>
      <c r="BK9" s="132" t="s">
        <v>1664</v>
      </c>
      <c r="BL9" s="132" t="s">
        <v>1666</v>
      </c>
      <c r="BM9" s="132" t="s">
        <v>1661</v>
      </c>
      <c r="BN9" s="132" t="s">
        <v>1665</v>
      </c>
      <c r="BO9" s="132" t="s">
        <v>1665</v>
      </c>
      <c r="BP9" s="132" t="s">
        <v>1670</v>
      </c>
      <c r="BQ9" s="132" t="s">
        <v>1662</v>
      </c>
      <c r="BR9" s="132" t="s">
        <v>1670</v>
      </c>
      <c r="BS9" s="132" t="s">
        <v>1665</v>
      </c>
      <c r="BT9" s="132" t="s">
        <v>1665</v>
      </c>
      <c r="BU9" s="132" t="s">
        <v>1665</v>
      </c>
      <c r="BV9" s="132" t="s">
        <v>1670</v>
      </c>
      <c r="BW9" s="132" t="s">
        <v>1666</v>
      </c>
      <c r="BX9" s="132" t="s">
        <v>1662</v>
      </c>
      <c r="BY9" s="132" t="s">
        <v>1666</v>
      </c>
      <c r="BZ9" s="132" t="s">
        <v>1663</v>
      </c>
      <c r="CA9" s="132" t="s">
        <v>1662</v>
      </c>
      <c r="CB9" s="136" t="e">
        <f t="shared" si="0"/>
        <v>#DIV/0!</v>
      </c>
      <c r="CC9" s="136" t="e">
        <f t="shared" si="1"/>
        <v>#DIV/0!</v>
      </c>
    </row>
    <row r="10" spans="1:81" x14ac:dyDescent="0.2">
      <c r="A10" s="132" t="s">
        <v>292</v>
      </c>
      <c r="B10" s="132" t="s">
        <v>69</v>
      </c>
      <c r="C10" s="132" t="s">
        <v>68</v>
      </c>
      <c r="D10" s="132" t="s">
        <v>68</v>
      </c>
      <c r="E10" s="132" t="s">
        <v>69</v>
      </c>
      <c r="F10" s="132" t="s">
        <v>69</v>
      </c>
      <c r="G10" s="132" t="s">
        <v>68</v>
      </c>
      <c r="H10" s="132" t="s">
        <v>69</v>
      </c>
      <c r="I10" s="132" t="s">
        <v>68</v>
      </c>
      <c r="J10" s="132" t="s">
        <v>69</v>
      </c>
      <c r="K10" s="132" t="s">
        <v>68</v>
      </c>
      <c r="L10" s="132" t="s">
        <v>69</v>
      </c>
      <c r="M10" s="132" t="s">
        <v>69</v>
      </c>
      <c r="N10" s="132" t="s">
        <v>68</v>
      </c>
      <c r="O10" s="132" t="s">
        <v>69</v>
      </c>
      <c r="P10" s="132" t="s">
        <v>68</v>
      </c>
      <c r="Q10" s="132" t="s">
        <v>69</v>
      </c>
      <c r="R10" s="132" t="s">
        <v>69</v>
      </c>
      <c r="S10" s="132" t="s">
        <v>69</v>
      </c>
      <c r="T10" s="132" t="s">
        <v>68</v>
      </c>
      <c r="U10" s="132" t="s">
        <v>69</v>
      </c>
      <c r="V10" s="132" t="s">
        <v>69</v>
      </c>
      <c r="W10" s="132" t="s">
        <v>69</v>
      </c>
      <c r="X10" s="132" t="s">
        <v>69</v>
      </c>
      <c r="Z10" s="132" t="s">
        <v>69</v>
      </c>
      <c r="AA10" s="132" t="s">
        <v>68</v>
      </c>
      <c r="AB10" s="132" t="s">
        <v>69</v>
      </c>
      <c r="AC10" s="132" t="s">
        <v>68</v>
      </c>
      <c r="AD10" s="132" t="s">
        <v>68</v>
      </c>
      <c r="AE10" s="132" t="s">
        <v>69</v>
      </c>
      <c r="AF10" s="132" t="s">
        <v>68</v>
      </c>
      <c r="AG10" s="132" t="s">
        <v>69</v>
      </c>
      <c r="AH10" s="132" t="s">
        <v>68</v>
      </c>
      <c r="AI10" s="132" t="s">
        <v>69</v>
      </c>
      <c r="AJ10" s="132" t="s">
        <v>68</v>
      </c>
      <c r="AK10" s="132" t="s">
        <v>68</v>
      </c>
      <c r="AL10" s="132" t="s">
        <v>68</v>
      </c>
      <c r="AM10" s="132" t="s">
        <v>68</v>
      </c>
      <c r="AN10" s="132" t="s">
        <v>68</v>
      </c>
      <c r="AO10" s="132" t="s">
        <v>69</v>
      </c>
      <c r="AP10" s="132" t="s">
        <v>68</v>
      </c>
      <c r="AQ10" s="132" t="s">
        <v>68</v>
      </c>
      <c r="AR10" s="132" t="s">
        <v>69</v>
      </c>
      <c r="AS10" s="132" t="s">
        <v>69</v>
      </c>
      <c r="AT10" s="132" t="s">
        <v>69</v>
      </c>
      <c r="AU10" s="132" t="s">
        <v>68</v>
      </c>
      <c r="AV10" s="132" t="s">
        <v>68</v>
      </c>
      <c r="AW10" s="132" t="s">
        <v>68</v>
      </c>
      <c r="AX10" s="132" t="s">
        <v>68</v>
      </c>
      <c r="AY10" s="132" t="s">
        <v>69</v>
      </c>
      <c r="AZ10" s="132" t="s">
        <v>69</v>
      </c>
      <c r="BA10" s="132" t="s">
        <v>68</v>
      </c>
      <c r="BB10" s="132" t="s">
        <v>68</v>
      </c>
      <c r="BC10" s="132" t="s">
        <v>69</v>
      </c>
      <c r="BE10" s="132" t="s">
        <v>69</v>
      </c>
      <c r="BF10" s="132" t="s">
        <v>68</v>
      </c>
      <c r="BG10" s="132" t="s">
        <v>68</v>
      </c>
      <c r="BH10" s="132" t="s">
        <v>68</v>
      </c>
      <c r="BI10" s="132" t="s">
        <v>68</v>
      </c>
      <c r="BJ10" s="132" t="s">
        <v>69</v>
      </c>
      <c r="BK10" s="132" t="s">
        <v>68</v>
      </c>
      <c r="BL10" s="132" t="s">
        <v>68</v>
      </c>
      <c r="BM10" s="132" t="s">
        <v>69</v>
      </c>
      <c r="BN10" s="132" t="s">
        <v>68</v>
      </c>
      <c r="BO10" s="132" t="s">
        <v>68</v>
      </c>
      <c r="BP10" s="132" t="s">
        <v>69</v>
      </c>
      <c r="BQ10" s="132" t="s">
        <v>68</v>
      </c>
      <c r="BR10" s="132" t="s">
        <v>68</v>
      </c>
      <c r="BS10" s="132" t="s">
        <v>68</v>
      </c>
      <c r="BT10" s="132" t="s">
        <v>68</v>
      </c>
      <c r="BU10" s="132" t="s">
        <v>68</v>
      </c>
      <c r="BV10" s="132" t="s">
        <v>68</v>
      </c>
      <c r="BW10" s="132" t="s">
        <v>69</v>
      </c>
      <c r="BX10" s="132" t="s">
        <v>68</v>
      </c>
      <c r="BY10" s="132" t="s">
        <v>69</v>
      </c>
      <c r="BZ10" s="132" t="s">
        <v>69</v>
      </c>
      <c r="CA10" s="132" t="s">
        <v>69</v>
      </c>
      <c r="CB10" s="136" t="e">
        <f t="shared" si="0"/>
        <v>#DIV/0!</v>
      </c>
      <c r="CC10" s="136" t="e">
        <f t="shared" si="1"/>
        <v>#DIV/0!</v>
      </c>
    </row>
    <row r="11" spans="1:81" x14ac:dyDescent="0.2">
      <c r="A11" s="132" t="s">
        <v>1674</v>
      </c>
      <c r="B11" s="132" t="s">
        <v>1675</v>
      </c>
      <c r="C11" s="132" t="s">
        <v>1675</v>
      </c>
      <c r="D11" s="132" t="s">
        <v>1675</v>
      </c>
      <c r="E11" s="132" t="s">
        <v>1675</v>
      </c>
      <c r="F11" s="132" t="s">
        <v>1675</v>
      </c>
      <c r="G11" s="132" t="s">
        <v>1675</v>
      </c>
      <c r="H11" s="132" t="s">
        <v>1675</v>
      </c>
      <c r="I11" s="132" t="s">
        <v>1675</v>
      </c>
      <c r="J11" s="132" t="s">
        <v>1675</v>
      </c>
      <c r="K11" s="132" t="s">
        <v>1675</v>
      </c>
      <c r="L11" s="132" t="s">
        <v>1675</v>
      </c>
      <c r="M11" s="132" t="s">
        <v>1675</v>
      </c>
      <c r="N11" s="132" t="s">
        <v>1675</v>
      </c>
      <c r="O11" s="132" t="s">
        <v>1675</v>
      </c>
      <c r="P11" s="132" t="s">
        <v>1675</v>
      </c>
      <c r="Q11" s="132" t="s">
        <v>1675</v>
      </c>
      <c r="R11" s="132" t="s">
        <v>1675</v>
      </c>
      <c r="S11" s="132" t="s">
        <v>1675</v>
      </c>
      <c r="T11" s="132" t="s">
        <v>1675</v>
      </c>
      <c r="U11" s="132" t="s">
        <v>1675</v>
      </c>
      <c r="V11" s="132" t="s">
        <v>1675</v>
      </c>
      <c r="W11" s="132" t="s">
        <v>1675</v>
      </c>
      <c r="X11" s="132" t="s">
        <v>1675</v>
      </c>
      <c r="Y11" s="132" t="s">
        <v>1675</v>
      </c>
      <c r="Z11" s="132" t="s">
        <v>1675</v>
      </c>
      <c r="AA11" s="132" t="s">
        <v>1675</v>
      </c>
      <c r="AB11" s="132" t="s">
        <v>1675</v>
      </c>
      <c r="AC11" s="132" t="s">
        <v>1675</v>
      </c>
      <c r="AD11" s="132" t="s">
        <v>1675</v>
      </c>
      <c r="AE11" s="132" t="s">
        <v>1675</v>
      </c>
      <c r="AF11" s="132" t="s">
        <v>1675</v>
      </c>
      <c r="AG11" s="132" t="s">
        <v>1675</v>
      </c>
      <c r="AH11" s="132" t="s">
        <v>1675</v>
      </c>
      <c r="AI11" s="132" t="s">
        <v>1675</v>
      </c>
      <c r="AJ11" s="132" t="s">
        <v>1675</v>
      </c>
      <c r="AK11" s="132" t="s">
        <v>1675</v>
      </c>
      <c r="AL11" s="132" t="s">
        <v>1675</v>
      </c>
      <c r="AM11" s="132" t="s">
        <v>1675</v>
      </c>
      <c r="AN11" s="132" t="s">
        <v>1675</v>
      </c>
      <c r="AO11" s="132" t="s">
        <v>1675</v>
      </c>
      <c r="AP11" s="132" t="s">
        <v>1675</v>
      </c>
      <c r="AQ11" s="132" t="s">
        <v>1675</v>
      </c>
      <c r="AR11" s="132" t="s">
        <v>1675</v>
      </c>
      <c r="AS11" s="132" t="s">
        <v>1675</v>
      </c>
      <c r="AT11" s="132" t="s">
        <v>1675</v>
      </c>
      <c r="AU11" s="132" t="s">
        <v>1385</v>
      </c>
      <c r="AV11" s="132" t="s">
        <v>1675</v>
      </c>
      <c r="AW11" s="132" t="s">
        <v>1675</v>
      </c>
      <c r="AX11" s="132" t="s">
        <v>1675</v>
      </c>
      <c r="AY11" s="132" t="s">
        <v>1675</v>
      </c>
      <c r="AZ11" s="132" t="s">
        <v>1675</v>
      </c>
      <c r="BA11" s="132" t="s">
        <v>1675</v>
      </c>
      <c r="BB11" s="132" t="s">
        <v>1675</v>
      </c>
      <c r="BC11" s="132" t="s">
        <v>1675</v>
      </c>
      <c r="BD11" s="132" t="s">
        <v>1675</v>
      </c>
      <c r="BE11" s="132" t="s">
        <v>1675</v>
      </c>
      <c r="BF11" s="132" t="s">
        <v>1675</v>
      </c>
      <c r="BG11" s="132" t="s">
        <v>1675</v>
      </c>
      <c r="BH11" s="132" t="s">
        <v>1675</v>
      </c>
      <c r="BI11" s="132" t="s">
        <v>1675</v>
      </c>
      <c r="BJ11" s="132" t="s">
        <v>1385</v>
      </c>
      <c r="BK11" s="132" t="s">
        <v>1675</v>
      </c>
      <c r="BL11" s="132" t="s">
        <v>1675</v>
      </c>
      <c r="BM11" s="132" t="s">
        <v>1675</v>
      </c>
      <c r="BN11" s="132" t="s">
        <v>1675</v>
      </c>
      <c r="BO11" s="132" t="s">
        <v>1675</v>
      </c>
      <c r="BP11" s="132" t="s">
        <v>1675</v>
      </c>
      <c r="BQ11" s="132" t="s">
        <v>1675</v>
      </c>
      <c r="BR11" s="132" t="s">
        <v>1675</v>
      </c>
      <c r="BS11" s="132" t="s">
        <v>1675</v>
      </c>
      <c r="BT11" s="132" t="s">
        <v>1675</v>
      </c>
      <c r="BU11" s="132" t="s">
        <v>1675</v>
      </c>
      <c r="BV11" s="132" t="s">
        <v>1675</v>
      </c>
      <c r="BW11" s="132" t="s">
        <v>1675</v>
      </c>
      <c r="BX11" s="132" t="s">
        <v>1675</v>
      </c>
      <c r="BY11" s="132" t="s">
        <v>1675</v>
      </c>
      <c r="BZ11" s="132" t="s">
        <v>1675</v>
      </c>
      <c r="CA11" s="132" t="s">
        <v>1675</v>
      </c>
      <c r="CB11" s="136" t="e">
        <f t="shared" si="0"/>
        <v>#DIV/0!</v>
      </c>
      <c r="CC11" s="136" t="e">
        <f t="shared" si="1"/>
        <v>#DIV/0!</v>
      </c>
    </row>
    <row r="12" spans="1:81" x14ac:dyDescent="0.2">
      <c r="A12" s="132" t="s">
        <v>1676</v>
      </c>
      <c r="B12" s="132">
        <v>3</v>
      </c>
      <c r="C12" s="132">
        <v>5</v>
      </c>
      <c r="D12" s="132">
        <v>3.2857142857142798</v>
      </c>
      <c r="E12" s="132">
        <v>1.1428571428571399</v>
      </c>
      <c r="F12" s="132">
        <v>3</v>
      </c>
      <c r="G12" s="132">
        <v>3.8571428571428501</v>
      </c>
      <c r="H12" s="132">
        <v>3.1428571428571401</v>
      </c>
      <c r="I12" s="132">
        <v>4.5714285714285703</v>
      </c>
      <c r="J12" s="132">
        <v>3.5714285714285698</v>
      </c>
      <c r="K12" s="132">
        <v>4.5714285714285703</v>
      </c>
      <c r="L12" s="132">
        <v>2.8571428571428501</v>
      </c>
      <c r="M12" s="132">
        <v>5</v>
      </c>
      <c r="N12" s="132">
        <v>3.71428571428571</v>
      </c>
      <c r="O12" s="132">
        <v>3.5714285714285698</v>
      </c>
      <c r="P12" s="132">
        <v>3.8571428571428501</v>
      </c>
      <c r="Q12" s="132">
        <v>4.5714285714285703</v>
      </c>
      <c r="R12" s="132">
        <v>3.5714285714285698</v>
      </c>
      <c r="S12" s="132">
        <v>3.5714285714285698</v>
      </c>
      <c r="T12" s="132">
        <v>3.4285714285714199</v>
      </c>
      <c r="U12" s="132">
        <v>3.71428571428571</v>
      </c>
      <c r="V12" s="132">
        <v>2.5714285714285698</v>
      </c>
      <c r="W12" s="132">
        <v>4.5714285714285703</v>
      </c>
      <c r="X12" s="132">
        <v>4</v>
      </c>
      <c r="Y12" s="132">
        <v>2.4285714285714199</v>
      </c>
      <c r="Z12" s="132">
        <v>4</v>
      </c>
      <c r="AA12" s="132">
        <v>4.1428571428571397</v>
      </c>
      <c r="AB12" s="132">
        <v>3.5714285714285698</v>
      </c>
      <c r="AC12" s="132">
        <v>4.4285714285714199</v>
      </c>
      <c r="AD12" s="132">
        <v>2.71428571428571</v>
      </c>
      <c r="AE12" s="132">
        <v>1.8571428571428501</v>
      </c>
      <c r="AF12" s="132">
        <v>5</v>
      </c>
      <c r="AG12" s="132">
        <v>4.1428571428571397</v>
      </c>
      <c r="AH12" s="132">
        <v>3.4285714285714199</v>
      </c>
      <c r="AI12" s="132">
        <v>4.71428571428571</v>
      </c>
      <c r="AJ12" s="132">
        <v>3.4285714285714199</v>
      </c>
      <c r="AK12" s="132">
        <v>4.71428571428571</v>
      </c>
      <c r="AL12" s="132">
        <v>2.5714285714285698</v>
      </c>
      <c r="AM12" s="132">
        <v>3.5714285714285698</v>
      </c>
      <c r="AN12" s="132">
        <v>3.2857142857142798</v>
      </c>
      <c r="AO12" s="132">
        <v>3.8571428571428501</v>
      </c>
      <c r="AP12" s="132">
        <v>5</v>
      </c>
      <c r="AQ12" s="132">
        <v>3.8571428571428501</v>
      </c>
      <c r="AR12" s="132">
        <v>3.4285714285714199</v>
      </c>
      <c r="AS12" s="132">
        <v>3.8571428571428501</v>
      </c>
      <c r="AT12" s="132">
        <v>1.4285714285714199</v>
      </c>
      <c r="AV12" s="132">
        <v>2.8571428571428501</v>
      </c>
      <c r="AW12" s="132">
        <v>3.2857142857142798</v>
      </c>
      <c r="AX12" s="132">
        <v>5</v>
      </c>
      <c r="AY12" s="132">
        <v>3</v>
      </c>
      <c r="AZ12" s="132">
        <v>3.4285714285714199</v>
      </c>
      <c r="BA12" s="132">
        <v>4</v>
      </c>
      <c r="BB12" s="132">
        <v>3.8571428571428501</v>
      </c>
      <c r="BC12" s="132">
        <v>3.1428571428571401</v>
      </c>
      <c r="BD12" s="132">
        <v>3</v>
      </c>
      <c r="BE12" s="132">
        <v>4</v>
      </c>
      <c r="BF12" s="132">
        <v>4.4285714285714199</v>
      </c>
      <c r="BG12" s="132">
        <v>4</v>
      </c>
      <c r="BH12" s="132">
        <v>3.4285714285714199</v>
      </c>
      <c r="BI12" s="132">
        <v>3.1428571428571401</v>
      </c>
      <c r="BK12" s="132">
        <v>4.71428571428571</v>
      </c>
      <c r="BL12" s="132">
        <v>4.2857142857142803</v>
      </c>
      <c r="BM12" s="132">
        <v>4</v>
      </c>
      <c r="BN12" s="132">
        <v>4.8571428571428497</v>
      </c>
      <c r="BO12" s="132">
        <v>4</v>
      </c>
      <c r="BP12" s="132">
        <v>3.5714285714285698</v>
      </c>
      <c r="BQ12" s="132">
        <v>3.1428571428571401</v>
      </c>
      <c r="BR12" s="132">
        <v>2.5714285714285698</v>
      </c>
      <c r="BS12" s="132">
        <v>4.5714285714285703</v>
      </c>
      <c r="BT12" s="132">
        <v>4.4285714285714199</v>
      </c>
      <c r="BU12" s="132">
        <v>4.4285714285714199</v>
      </c>
      <c r="BV12" s="132">
        <v>3.71428571428571</v>
      </c>
      <c r="BW12" s="132">
        <v>2.4285714285714199</v>
      </c>
      <c r="BX12" s="132">
        <v>4.5714285714285703</v>
      </c>
      <c r="BY12" s="132">
        <v>2.4285714285714199</v>
      </c>
      <c r="BZ12" s="132">
        <v>4.4285714285714199</v>
      </c>
      <c r="CA12" s="132">
        <v>5</v>
      </c>
      <c r="CB12" s="136">
        <f t="shared" si="0"/>
        <v>3.7011278195488706</v>
      </c>
      <c r="CC12" s="136">
        <f t="shared" si="1"/>
        <v>0.84633748967979938</v>
      </c>
    </row>
    <row r="13" spans="1:81" x14ac:dyDescent="0.2">
      <c r="A13" s="132" t="s">
        <v>144</v>
      </c>
      <c r="B13" s="132">
        <v>3</v>
      </c>
      <c r="C13" s="132">
        <v>5</v>
      </c>
      <c r="D13" s="132">
        <v>3</v>
      </c>
      <c r="E13" s="132">
        <v>4</v>
      </c>
      <c r="F13" s="132">
        <v>3.4</v>
      </c>
      <c r="G13" s="132">
        <v>3.8</v>
      </c>
      <c r="H13" s="132">
        <v>4</v>
      </c>
      <c r="I13" s="132">
        <v>5</v>
      </c>
      <c r="J13" s="132">
        <v>3.6</v>
      </c>
      <c r="K13" s="132">
        <v>4.2</v>
      </c>
      <c r="L13" s="132">
        <v>5</v>
      </c>
      <c r="M13" s="132">
        <v>5</v>
      </c>
      <c r="N13" s="132">
        <v>3.4</v>
      </c>
      <c r="O13" s="132">
        <v>3</v>
      </c>
      <c r="P13" s="132">
        <v>3.6</v>
      </c>
      <c r="Q13" s="132">
        <v>4.8</v>
      </c>
      <c r="R13" s="132">
        <v>3.6</v>
      </c>
      <c r="S13" s="132">
        <v>4.5999999999999996</v>
      </c>
      <c r="T13" s="132">
        <v>4.5999999999999996</v>
      </c>
      <c r="U13" s="132">
        <v>4</v>
      </c>
      <c r="V13" s="132">
        <v>3.6</v>
      </c>
      <c r="W13" s="132">
        <v>4.4000000000000004</v>
      </c>
      <c r="X13" s="132">
        <v>4</v>
      </c>
      <c r="Y13" s="132">
        <v>3.8</v>
      </c>
      <c r="Z13" s="132">
        <v>4</v>
      </c>
      <c r="AA13" s="132">
        <v>4.8</v>
      </c>
      <c r="AB13" s="132">
        <v>4.4000000000000004</v>
      </c>
      <c r="AC13" s="132">
        <v>4.8</v>
      </c>
      <c r="AD13" s="132">
        <v>2.8</v>
      </c>
      <c r="AE13" s="132">
        <v>1</v>
      </c>
      <c r="AF13" s="132">
        <v>4.2</v>
      </c>
      <c r="AG13" s="132">
        <v>3.8</v>
      </c>
      <c r="AH13" s="132">
        <v>4</v>
      </c>
      <c r="AI13" s="132">
        <v>5</v>
      </c>
      <c r="AJ13" s="132">
        <v>2.6</v>
      </c>
      <c r="AK13" s="132">
        <v>4.8</v>
      </c>
      <c r="AL13" s="132">
        <v>3</v>
      </c>
      <c r="AM13" s="132">
        <v>5</v>
      </c>
      <c r="AN13" s="132">
        <v>4.4000000000000004</v>
      </c>
      <c r="AO13" s="132">
        <v>5</v>
      </c>
      <c r="AP13" s="132">
        <v>4.8</v>
      </c>
      <c r="AQ13" s="132">
        <v>3.8</v>
      </c>
      <c r="AR13" s="132">
        <v>4.2</v>
      </c>
      <c r="AS13" s="132">
        <v>3.6</v>
      </c>
      <c r="AT13" s="132">
        <v>3.8</v>
      </c>
      <c r="AV13" s="132">
        <v>4.2</v>
      </c>
      <c r="AW13" s="132">
        <v>5</v>
      </c>
      <c r="AX13" s="132">
        <v>5</v>
      </c>
      <c r="AY13" s="132">
        <v>3.6</v>
      </c>
      <c r="AZ13" s="132">
        <v>3.8</v>
      </c>
      <c r="BA13" s="132">
        <v>3.4</v>
      </c>
      <c r="BB13" s="132">
        <v>3</v>
      </c>
      <c r="BC13" s="132">
        <v>4</v>
      </c>
      <c r="BD13" s="132">
        <v>3.4</v>
      </c>
      <c r="BE13" s="132">
        <v>3.4</v>
      </c>
      <c r="BF13" s="132">
        <v>3.2</v>
      </c>
      <c r="BG13" s="132">
        <v>4.2</v>
      </c>
      <c r="BH13" s="132">
        <v>4.5999999999999996</v>
      </c>
      <c r="BI13" s="132">
        <v>4</v>
      </c>
      <c r="BK13" s="132">
        <v>5</v>
      </c>
      <c r="BL13" s="132">
        <v>4.5999999999999996</v>
      </c>
      <c r="BM13" s="132">
        <v>4</v>
      </c>
      <c r="BN13" s="132">
        <v>4.5999999999999996</v>
      </c>
      <c r="BO13" s="132">
        <v>4</v>
      </c>
      <c r="BP13" s="132">
        <v>3.8</v>
      </c>
      <c r="BQ13" s="132">
        <v>4.8</v>
      </c>
      <c r="BR13" s="132">
        <v>3.8</v>
      </c>
      <c r="BS13" s="132">
        <v>4.4000000000000004</v>
      </c>
      <c r="BT13" s="132">
        <v>4.2</v>
      </c>
      <c r="BU13" s="132">
        <v>5</v>
      </c>
      <c r="BV13" s="132">
        <v>3.4</v>
      </c>
      <c r="BW13" s="132">
        <v>4.8</v>
      </c>
      <c r="BX13" s="132">
        <v>5</v>
      </c>
      <c r="BY13" s="132">
        <v>5</v>
      </c>
      <c r="BZ13" s="132">
        <v>5</v>
      </c>
      <c r="CA13" s="132">
        <v>3.4</v>
      </c>
      <c r="CB13" s="136">
        <f t="shared" si="0"/>
        <v>4.0763157894736839</v>
      </c>
      <c r="CC13" s="136">
        <f t="shared" si="1"/>
        <v>0.75328054464944949</v>
      </c>
    </row>
    <row r="14" spans="1:81" x14ac:dyDescent="0.2">
      <c r="A14" s="132" t="s">
        <v>145</v>
      </c>
      <c r="B14" s="132">
        <v>3</v>
      </c>
      <c r="C14" s="132">
        <v>5</v>
      </c>
      <c r="D14" s="132">
        <v>3.2666666666666599</v>
      </c>
      <c r="E14" s="132">
        <v>1.4</v>
      </c>
      <c r="F14" s="132">
        <v>3.0666666666666602</v>
      </c>
      <c r="G14" s="132">
        <v>3.86666666666666</v>
      </c>
      <c r="H14" s="132">
        <v>3</v>
      </c>
      <c r="I14" s="132">
        <v>4.86666666666666</v>
      </c>
      <c r="J14" s="132">
        <v>3.6666666666666599</v>
      </c>
      <c r="K14" s="132">
        <v>4.2</v>
      </c>
      <c r="L14" s="132">
        <v>3.2666666666666599</v>
      </c>
      <c r="M14" s="132">
        <v>5</v>
      </c>
      <c r="N14" s="132">
        <v>4.2</v>
      </c>
      <c r="O14" s="132">
        <v>3.0666666666666602</v>
      </c>
      <c r="P14" s="132">
        <v>4.5999999999999996</v>
      </c>
      <c r="Q14" s="132">
        <v>4.7333333333333298</v>
      </c>
      <c r="R14" s="132">
        <v>3.3333333333333299</v>
      </c>
      <c r="S14" s="132">
        <v>4</v>
      </c>
      <c r="T14" s="132">
        <v>3.5333333333333301</v>
      </c>
      <c r="U14" s="132">
        <v>3.93333333333333</v>
      </c>
      <c r="V14" s="132">
        <v>3.3333333333333299</v>
      </c>
      <c r="W14" s="132">
        <v>4.5333333333333297</v>
      </c>
      <c r="X14" s="132">
        <v>4</v>
      </c>
      <c r="Y14" s="132">
        <v>2.6666666666666599</v>
      </c>
      <c r="Z14" s="132">
        <v>3.93333333333333</v>
      </c>
      <c r="AA14" s="132">
        <v>4</v>
      </c>
      <c r="AB14" s="132">
        <v>3.4666666666666601</v>
      </c>
      <c r="AC14" s="132">
        <v>4.5333333333333297</v>
      </c>
      <c r="AD14" s="132">
        <v>2.86666666666666</v>
      </c>
      <c r="AE14" s="132">
        <v>1.86666666666666</v>
      </c>
      <c r="AF14" s="132">
        <v>4.93333333333333</v>
      </c>
      <c r="AG14" s="132">
        <v>4</v>
      </c>
      <c r="AH14" s="132">
        <v>3.8</v>
      </c>
      <c r="AI14" s="132">
        <v>4.4666666666666597</v>
      </c>
      <c r="AJ14" s="132">
        <v>3.86666666666666</v>
      </c>
      <c r="AK14" s="132">
        <v>4.2666666666666604</v>
      </c>
      <c r="AL14" s="132">
        <v>3.3333333333333299</v>
      </c>
      <c r="AM14" s="132">
        <v>3.5333333333333301</v>
      </c>
      <c r="AN14" s="132">
        <v>4.4666666666666597</v>
      </c>
      <c r="AO14" s="132">
        <v>3.1333333333333302</v>
      </c>
      <c r="AP14" s="132">
        <v>4.6666666666666599</v>
      </c>
      <c r="AQ14" s="132">
        <v>4</v>
      </c>
      <c r="AR14" s="132">
        <v>3.5333333333333301</v>
      </c>
      <c r="AS14" s="132">
        <v>3.1333333333333302</v>
      </c>
      <c r="AT14" s="132">
        <v>1.8</v>
      </c>
      <c r="AV14" s="132">
        <v>2.86666666666666</v>
      </c>
      <c r="AW14" s="132">
        <v>3.93333333333333</v>
      </c>
      <c r="AX14" s="132">
        <v>5</v>
      </c>
      <c r="AY14" s="132">
        <v>2.8</v>
      </c>
      <c r="AZ14" s="132">
        <v>3.2666666666666599</v>
      </c>
      <c r="BA14" s="132">
        <v>4.1333333333333302</v>
      </c>
      <c r="BB14" s="132">
        <v>3.5333333333333301</v>
      </c>
      <c r="BC14" s="132">
        <v>2.93333333333333</v>
      </c>
      <c r="BD14" s="132">
        <v>3.1333333333333302</v>
      </c>
      <c r="BE14" s="132">
        <v>4.0666666666666602</v>
      </c>
      <c r="BF14" s="132">
        <v>3.93333333333333</v>
      </c>
      <c r="BG14" s="132">
        <v>3.86666666666666</v>
      </c>
      <c r="BH14" s="132">
        <v>4.4666666666666597</v>
      </c>
      <c r="BI14" s="132">
        <v>3.3333333333333299</v>
      </c>
      <c r="BK14" s="132">
        <v>4.7333333333333298</v>
      </c>
      <c r="BL14" s="132">
        <v>4</v>
      </c>
      <c r="BM14" s="132">
        <v>4</v>
      </c>
      <c r="BN14" s="132">
        <v>4.5999999999999996</v>
      </c>
      <c r="BO14" s="132">
        <v>4</v>
      </c>
      <c r="BP14" s="132">
        <v>3.2666666666666599</v>
      </c>
      <c r="BQ14" s="132">
        <v>3.6666666666666599</v>
      </c>
      <c r="BR14" s="132">
        <v>2.4</v>
      </c>
      <c r="BS14" s="132">
        <v>4</v>
      </c>
      <c r="BT14" s="132">
        <v>4.2</v>
      </c>
      <c r="BU14" s="132">
        <v>4.86666666666666</v>
      </c>
      <c r="BV14" s="132">
        <v>4.6666666666666599</v>
      </c>
      <c r="BW14" s="132">
        <v>2.6</v>
      </c>
      <c r="BX14" s="132">
        <v>4.2</v>
      </c>
      <c r="BY14" s="132">
        <v>3.8</v>
      </c>
      <c r="BZ14" s="132">
        <v>4.93333333333333</v>
      </c>
      <c r="CA14" s="132">
        <v>4.5333333333333297</v>
      </c>
      <c r="CB14" s="136">
        <f t="shared" si="0"/>
        <v>3.7745614035087689</v>
      </c>
      <c r="CC14" s="136">
        <f t="shared" si="1"/>
        <v>0.7820934569721153</v>
      </c>
    </row>
    <row r="15" spans="1:81" x14ac:dyDescent="0.2">
      <c r="A15" s="132" t="s">
        <v>146</v>
      </c>
      <c r="B15" s="132">
        <v>3</v>
      </c>
      <c r="C15" s="132">
        <v>5</v>
      </c>
      <c r="D15" s="132">
        <v>3.4</v>
      </c>
      <c r="E15" s="132">
        <v>1</v>
      </c>
      <c r="F15" s="132">
        <v>3</v>
      </c>
      <c r="G15" s="132">
        <v>3.6</v>
      </c>
      <c r="H15" s="132">
        <v>2.8</v>
      </c>
      <c r="I15" s="132">
        <v>4.8</v>
      </c>
      <c r="J15" s="132">
        <v>3.6</v>
      </c>
      <c r="K15" s="132">
        <v>3</v>
      </c>
      <c r="L15" s="132">
        <v>2.6</v>
      </c>
      <c r="M15" s="132">
        <v>5</v>
      </c>
      <c r="N15" s="132">
        <v>3.4</v>
      </c>
      <c r="O15" s="132">
        <v>2.4</v>
      </c>
      <c r="P15" s="132">
        <v>4.8</v>
      </c>
      <c r="Q15" s="132">
        <v>5</v>
      </c>
      <c r="R15" s="132">
        <v>3</v>
      </c>
      <c r="S15" s="132">
        <v>3.8</v>
      </c>
      <c r="T15" s="132">
        <v>3</v>
      </c>
      <c r="U15" s="132">
        <v>4.4000000000000004</v>
      </c>
      <c r="V15" s="132">
        <v>2.8</v>
      </c>
      <c r="W15" s="132">
        <v>4</v>
      </c>
      <c r="X15" s="132">
        <v>4</v>
      </c>
      <c r="Y15" s="132">
        <v>2.4</v>
      </c>
      <c r="Z15" s="132">
        <v>3.4</v>
      </c>
      <c r="AA15" s="132">
        <v>4.5999999999999996</v>
      </c>
      <c r="AB15" s="132">
        <v>3.4</v>
      </c>
      <c r="AC15" s="132">
        <v>3.2</v>
      </c>
      <c r="AD15" s="132">
        <v>2</v>
      </c>
      <c r="AE15" s="132">
        <v>2.2000000000000002</v>
      </c>
      <c r="AF15" s="132">
        <v>4.8</v>
      </c>
      <c r="AG15" s="132">
        <v>4.4000000000000004</v>
      </c>
      <c r="AH15" s="132">
        <v>3.6</v>
      </c>
      <c r="AI15" s="132">
        <v>5</v>
      </c>
      <c r="AJ15" s="132">
        <v>3.2</v>
      </c>
      <c r="AK15" s="132">
        <v>4</v>
      </c>
      <c r="AL15" s="132">
        <v>2</v>
      </c>
      <c r="AM15" s="132">
        <v>3.6</v>
      </c>
      <c r="AN15" s="132">
        <v>4.2</v>
      </c>
      <c r="AO15" s="132">
        <v>4</v>
      </c>
      <c r="AP15" s="132">
        <v>4.2</v>
      </c>
      <c r="AQ15" s="132">
        <v>3.6</v>
      </c>
      <c r="AR15" s="132">
        <v>3</v>
      </c>
      <c r="AS15" s="132">
        <v>2.6</v>
      </c>
      <c r="AT15" s="132">
        <v>1</v>
      </c>
      <c r="AV15" s="132">
        <v>1.6</v>
      </c>
      <c r="AW15" s="132">
        <v>4</v>
      </c>
      <c r="AX15" s="132">
        <v>5</v>
      </c>
      <c r="AY15" s="132">
        <v>3.2</v>
      </c>
      <c r="AZ15" s="132">
        <v>3</v>
      </c>
      <c r="BA15" s="132">
        <v>4</v>
      </c>
      <c r="BB15" s="132">
        <v>3.8</v>
      </c>
      <c r="BC15" s="132">
        <v>3</v>
      </c>
      <c r="BD15" s="132">
        <v>2.8</v>
      </c>
      <c r="BE15" s="132">
        <v>3.2</v>
      </c>
      <c r="BF15" s="132">
        <v>2.6</v>
      </c>
      <c r="BG15" s="132">
        <v>3</v>
      </c>
      <c r="BH15" s="132">
        <v>2.8</v>
      </c>
      <c r="BI15" s="132">
        <v>2.2000000000000002</v>
      </c>
      <c r="BK15" s="132">
        <v>4.5999999999999996</v>
      </c>
      <c r="BL15" s="132">
        <v>4.4000000000000004</v>
      </c>
      <c r="BM15" s="132">
        <v>4</v>
      </c>
      <c r="BN15" s="132">
        <v>5</v>
      </c>
      <c r="BO15" s="132">
        <v>4</v>
      </c>
      <c r="BP15" s="132">
        <v>2</v>
      </c>
      <c r="BQ15" s="132">
        <v>4.2</v>
      </c>
      <c r="BR15" s="132">
        <v>2.6</v>
      </c>
      <c r="BS15" s="132">
        <v>3.8</v>
      </c>
      <c r="BT15" s="132">
        <v>4</v>
      </c>
      <c r="BU15" s="132">
        <v>4.8</v>
      </c>
      <c r="BV15" s="132">
        <v>2.2000000000000002</v>
      </c>
      <c r="BW15" s="132">
        <v>2</v>
      </c>
      <c r="BX15" s="132">
        <v>4.8</v>
      </c>
      <c r="BY15" s="132">
        <v>1.6</v>
      </c>
      <c r="BZ15" s="132">
        <v>4.8</v>
      </c>
      <c r="CA15" s="132">
        <v>4.2</v>
      </c>
      <c r="CB15" s="136">
        <f t="shared" si="0"/>
        <v>3.460526315789473</v>
      </c>
      <c r="CC15" s="136">
        <f t="shared" si="1"/>
        <v>1.0129927867289659</v>
      </c>
    </row>
    <row r="16" spans="1:81" x14ac:dyDescent="0.2">
      <c r="A16" s="132" t="s">
        <v>1677</v>
      </c>
      <c r="B16" s="132">
        <v>3</v>
      </c>
      <c r="C16" s="132">
        <v>5</v>
      </c>
      <c r="D16" s="132">
        <v>3.8</v>
      </c>
      <c r="E16" s="132">
        <v>1.4</v>
      </c>
      <c r="F16" s="132">
        <v>3</v>
      </c>
      <c r="G16" s="132">
        <v>4.4000000000000004</v>
      </c>
      <c r="H16" s="132">
        <v>3.4</v>
      </c>
      <c r="I16" s="132">
        <v>4.4000000000000004</v>
      </c>
      <c r="J16" s="132">
        <v>3.6</v>
      </c>
      <c r="K16" s="132">
        <v>2.8</v>
      </c>
      <c r="L16" s="132">
        <v>4.2</v>
      </c>
      <c r="M16" s="132">
        <v>5</v>
      </c>
      <c r="N16" s="132">
        <v>4.4000000000000004</v>
      </c>
      <c r="O16" s="132">
        <v>1.8</v>
      </c>
      <c r="P16" s="132">
        <v>4.8</v>
      </c>
      <c r="Q16" s="132">
        <v>4.5999999999999996</v>
      </c>
      <c r="R16" s="132">
        <v>3.4</v>
      </c>
      <c r="S16" s="132">
        <v>3.6</v>
      </c>
      <c r="T16" s="132">
        <v>4.2</v>
      </c>
      <c r="U16" s="132">
        <v>3.8</v>
      </c>
      <c r="V16" s="132">
        <v>3.4</v>
      </c>
      <c r="W16" s="132">
        <v>4.5999999999999996</v>
      </c>
      <c r="X16" s="132">
        <v>4</v>
      </c>
      <c r="Y16" s="132">
        <v>2.6</v>
      </c>
      <c r="Z16" s="132">
        <v>3.6</v>
      </c>
      <c r="AA16" s="132">
        <v>4.8</v>
      </c>
      <c r="AB16" s="132">
        <v>4.5999999999999996</v>
      </c>
      <c r="AC16" s="132">
        <v>4</v>
      </c>
      <c r="AD16" s="132">
        <v>3</v>
      </c>
      <c r="AE16" s="132">
        <v>1.8</v>
      </c>
      <c r="AF16" s="132">
        <v>5</v>
      </c>
      <c r="AG16" s="132">
        <v>4</v>
      </c>
      <c r="AH16" s="132">
        <v>3.6</v>
      </c>
      <c r="AI16" s="132">
        <v>4.5999999999999996</v>
      </c>
      <c r="AJ16" s="132">
        <v>3.8</v>
      </c>
      <c r="AK16" s="132">
        <v>4.8</v>
      </c>
      <c r="AL16" s="132">
        <v>3</v>
      </c>
      <c r="AM16" s="132">
        <v>3.8</v>
      </c>
      <c r="AN16" s="132">
        <v>4</v>
      </c>
      <c r="AO16" s="132">
        <v>4</v>
      </c>
      <c r="AP16" s="132">
        <v>4.8</v>
      </c>
      <c r="AQ16" s="132">
        <v>4</v>
      </c>
      <c r="AR16" s="132">
        <v>3.4</v>
      </c>
      <c r="AS16" s="132">
        <v>3</v>
      </c>
      <c r="AT16" s="132">
        <v>1.6</v>
      </c>
      <c r="AV16" s="132">
        <v>3.4</v>
      </c>
      <c r="AW16" s="132">
        <v>3.6</v>
      </c>
      <c r="AX16" s="132">
        <v>4.5999999999999996</v>
      </c>
      <c r="AY16" s="132">
        <v>3</v>
      </c>
      <c r="AZ16" s="132">
        <v>3.4</v>
      </c>
      <c r="BA16" s="132">
        <v>4.8</v>
      </c>
      <c r="BB16" s="132">
        <v>4.4000000000000004</v>
      </c>
      <c r="BC16" s="132">
        <v>4</v>
      </c>
      <c r="BD16" s="132">
        <v>3.4</v>
      </c>
      <c r="BE16" s="132">
        <v>3.8</v>
      </c>
      <c r="BF16" s="132">
        <v>3.8</v>
      </c>
      <c r="BG16" s="132">
        <v>4</v>
      </c>
      <c r="BH16" s="132">
        <v>3.8</v>
      </c>
      <c r="BI16" s="132">
        <v>3.4</v>
      </c>
      <c r="BK16" s="132">
        <v>4.5999999999999996</v>
      </c>
      <c r="BL16" s="132">
        <v>4.5999999999999996</v>
      </c>
      <c r="BM16" s="132">
        <v>4</v>
      </c>
      <c r="BN16" s="132">
        <v>5</v>
      </c>
      <c r="BO16" s="132">
        <v>4</v>
      </c>
      <c r="BP16" s="132">
        <v>3.6</v>
      </c>
      <c r="BQ16" s="132">
        <v>3.6</v>
      </c>
      <c r="BR16" s="132">
        <v>3</v>
      </c>
      <c r="BS16" s="132">
        <v>4.5999999999999996</v>
      </c>
      <c r="BT16" s="132">
        <v>4.2</v>
      </c>
      <c r="BU16" s="132">
        <v>5</v>
      </c>
      <c r="BV16" s="132">
        <v>3.6</v>
      </c>
      <c r="BW16" s="132">
        <v>3.6</v>
      </c>
      <c r="BX16" s="132">
        <v>4.5999999999999996</v>
      </c>
      <c r="BY16" s="132">
        <v>3.8</v>
      </c>
      <c r="BZ16" s="132">
        <v>5</v>
      </c>
      <c r="CA16" s="132">
        <v>4.8</v>
      </c>
      <c r="CB16" s="136">
        <f t="shared" si="0"/>
        <v>3.8605263157894756</v>
      </c>
      <c r="CC16" s="136">
        <f t="shared" si="1"/>
        <v>0.81323698020005164</v>
      </c>
    </row>
    <row r="17" spans="1:81" x14ac:dyDescent="0.2">
      <c r="A17" s="132" t="s">
        <v>148</v>
      </c>
      <c r="B17" s="132">
        <v>3</v>
      </c>
      <c r="C17" s="132">
        <v>5</v>
      </c>
      <c r="D17" s="132">
        <v>2.8333333333333299</v>
      </c>
      <c r="E17" s="132">
        <v>1.3333333333333299</v>
      </c>
      <c r="F17" s="132">
        <v>2.8333333333333299</v>
      </c>
      <c r="G17" s="132">
        <v>4.3333333333333304</v>
      </c>
      <c r="H17" s="132">
        <v>2.8333333333333299</v>
      </c>
      <c r="I17" s="132">
        <v>4.5</v>
      </c>
      <c r="J17" s="132">
        <v>3.8333333333333299</v>
      </c>
      <c r="K17" s="132">
        <v>3.1666666666666599</v>
      </c>
      <c r="L17" s="132">
        <v>3.3333333333333299</v>
      </c>
      <c r="M17" s="132">
        <v>5</v>
      </c>
      <c r="N17" s="132">
        <v>3.8333333333333299</v>
      </c>
      <c r="O17" s="132">
        <v>3.6666666666666599</v>
      </c>
      <c r="P17" s="132">
        <v>4.5</v>
      </c>
      <c r="Q17" s="132">
        <v>4.8333333333333304</v>
      </c>
      <c r="R17" s="132">
        <v>3.8333333333333299</v>
      </c>
      <c r="S17" s="132">
        <v>3.8333333333333299</v>
      </c>
      <c r="T17" s="132">
        <v>3.3333333333333299</v>
      </c>
      <c r="U17" s="132">
        <v>3.8333333333333299</v>
      </c>
      <c r="V17" s="132">
        <v>3</v>
      </c>
      <c r="W17" s="132">
        <v>4.3333333333333304</v>
      </c>
      <c r="X17" s="132">
        <v>4</v>
      </c>
      <c r="Y17" s="132">
        <v>2.3333333333333299</v>
      </c>
      <c r="Z17" s="132">
        <v>3.8333333333333299</v>
      </c>
      <c r="AA17" s="132">
        <v>4</v>
      </c>
      <c r="AB17" s="132">
        <v>4.5</v>
      </c>
      <c r="AC17" s="132">
        <v>4</v>
      </c>
      <c r="AD17" s="132">
        <v>3.1666666666666599</v>
      </c>
      <c r="AE17" s="132">
        <v>1.5</v>
      </c>
      <c r="AF17" s="132">
        <v>5</v>
      </c>
      <c r="AG17" s="132">
        <v>4.1666666666666599</v>
      </c>
      <c r="AH17" s="132">
        <v>3.3333333333333299</v>
      </c>
      <c r="AI17" s="132">
        <v>4.6666666666666599</v>
      </c>
      <c r="AJ17" s="132">
        <v>4</v>
      </c>
      <c r="AK17" s="132">
        <v>4.3333333333333304</v>
      </c>
      <c r="AL17" s="132">
        <v>2.5</v>
      </c>
      <c r="AM17" s="132">
        <v>3.6666666666666599</v>
      </c>
      <c r="AN17" s="132">
        <v>3.6666666666666599</v>
      </c>
      <c r="AO17" s="132">
        <v>3.5</v>
      </c>
      <c r="AP17" s="132">
        <v>4.8333333333333304</v>
      </c>
      <c r="AQ17" s="132">
        <v>3.8333333333333299</v>
      </c>
      <c r="AR17" s="132">
        <v>3.1666666666666599</v>
      </c>
      <c r="AS17" s="132">
        <v>2.6666666666666599</v>
      </c>
      <c r="AT17" s="132">
        <v>1.8333333333333299</v>
      </c>
      <c r="AV17" s="132">
        <v>2.6666666666666599</v>
      </c>
      <c r="AW17" s="132">
        <v>3.1666666666666599</v>
      </c>
      <c r="AX17" s="132">
        <v>4.8333333333333304</v>
      </c>
      <c r="AY17" s="132">
        <v>2.8333333333333299</v>
      </c>
      <c r="AZ17" s="132">
        <v>3.8333333333333299</v>
      </c>
      <c r="BA17" s="132">
        <v>4.1666666666666599</v>
      </c>
      <c r="BB17" s="132">
        <v>4.1666666666666599</v>
      </c>
      <c r="BC17" s="132">
        <v>3.5</v>
      </c>
      <c r="BD17" s="132">
        <v>3</v>
      </c>
      <c r="BE17" s="132">
        <v>4.6666666666666599</v>
      </c>
      <c r="BF17" s="132">
        <v>4</v>
      </c>
      <c r="BG17" s="132">
        <v>4</v>
      </c>
      <c r="BH17" s="132">
        <v>4</v>
      </c>
      <c r="BI17" s="132">
        <v>3.3333333333333299</v>
      </c>
      <c r="BK17" s="132">
        <v>4.3333333333333304</v>
      </c>
      <c r="BL17" s="132">
        <v>3.6666666666666599</v>
      </c>
      <c r="BM17" s="132">
        <v>4</v>
      </c>
      <c r="BN17" s="132">
        <v>4.5</v>
      </c>
      <c r="BO17" s="132">
        <v>4</v>
      </c>
      <c r="BP17" s="132">
        <v>3</v>
      </c>
      <c r="BQ17" s="132">
        <v>3.8333333333333299</v>
      </c>
      <c r="BR17" s="132">
        <v>2.3333333333333299</v>
      </c>
      <c r="BS17" s="132">
        <v>4.1666666666666599</v>
      </c>
      <c r="BT17" s="132">
        <v>4.1666666666666599</v>
      </c>
      <c r="BU17" s="132">
        <v>4.8333333333333304</v>
      </c>
      <c r="BV17" s="132">
        <v>4.8333333333333304</v>
      </c>
      <c r="BW17" s="132">
        <v>1.6666666666666601</v>
      </c>
      <c r="BX17" s="132">
        <v>4.5</v>
      </c>
      <c r="BY17" s="132">
        <v>3.5</v>
      </c>
      <c r="BZ17" s="132">
        <v>5</v>
      </c>
      <c r="CA17" s="132">
        <v>4.6666666666666599</v>
      </c>
      <c r="CB17" s="136">
        <f t="shared" si="0"/>
        <v>3.7192982456140338</v>
      </c>
      <c r="CC17" s="136">
        <f t="shared" si="1"/>
        <v>0.85600732357362463</v>
      </c>
    </row>
    <row r="18" spans="1:81" x14ac:dyDescent="0.2">
      <c r="A18" s="132" t="s">
        <v>1678</v>
      </c>
      <c r="B18" s="132">
        <v>3</v>
      </c>
      <c r="C18" s="132">
        <v>4</v>
      </c>
      <c r="D18" s="132">
        <v>3</v>
      </c>
      <c r="E18" s="132">
        <v>1.5833333333333299</v>
      </c>
      <c r="F18" s="132">
        <v>3</v>
      </c>
      <c r="G18" s="132">
        <v>4</v>
      </c>
      <c r="H18" s="132">
        <v>2.5</v>
      </c>
      <c r="I18" s="132">
        <v>3.8333333333333299</v>
      </c>
      <c r="J18" s="132">
        <v>3</v>
      </c>
      <c r="K18" s="132">
        <v>3.25</v>
      </c>
      <c r="L18" s="132">
        <v>3</v>
      </c>
      <c r="M18" s="132">
        <v>4.25</v>
      </c>
      <c r="N18" s="132">
        <v>3.5</v>
      </c>
      <c r="O18" s="132">
        <v>1.8333333333333299</v>
      </c>
      <c r="P18" s="132">
        <v>4.0833333333333304</v>
      </c>
      <c r="Q18" s="132">
        <v>4.3333333333333304</v>
      </c>
      <c r="R18" s="132">
        <v>2.75</v>
      </c>
      <c r="S18" s="132">
        <v>3.4166666666666599</v>
      </c>
      <c r="T18" s="132">
        <v>3.4166666666666599</v>
      </c>
      <c r="U18" s="132">
        <v>3.75</v>
      </c>
      <c r="V18" s="132">
        <v>3.25</v>
      </c>
      <c r="W18" s="132">
        <v>4.1666666666666599</v>
      </c>
      <c r="X18" s="132">
        <v>3</v>
      </c>
      <c r="Y18" s="132">
        <v>3</v>
      </c>
      <c r="Z18" s="132">
        <v>3.25</v>
      </c>
      <c r="AA18" s="132">
        <v>3.75</v>
      </c>
      <c r="AB18" s="132">
        <v>3.4166666666666599</v>
      </c>
      <c r="AC18" s="132">
        <v>3.5833333333333299</v>
      </c>
      <c r="AD18" s="132">
        <v>2.75</v>
      </c>
      <c r="AE18" s="132">
        <v>2</v>
      </c>
      <c r="AF18" s="132">
        <v>4.25</v>
      </c>
      <c r="AG18" s="132">
        <v>3.6666666666666599</v>
      </c>
      <c r="AH18" s="132">
        <v>3.5833333333333299</v>
      </c>
      <c r="AI18" s="132">
        <v>4.1666666666666599</v>
      </c>
      <c r="AJ18" s="132">
        <v>3.5833333333333299</v>
      </c>
      <c r="AK18" s="132">
        <v>3.9166666666666599</v>
      </c>
      <c r="AL18" s="132">
        <v>2.75</v>
      </c>
      <c r="AM18" s="132">
        <v>3.3333333333333299</v>
      </c>
      <c r="AN18" s="132">
        <v>2.4166666666666599</v>
      </c>
      <c r="AO18" s="132">
        <v>3.4166666666666599</v>
      </c>
      <c r="AP18" s="132">
        <v>3.4166666666666599</v>
      </c>
      <c r="AQ18" s="132">
        <v>3.3333333333333299</v>
      </c>
      <c r="AR18" s="132">
        <v>2.6666666666666599</v>
      </c>
      <c r="AS18" s="132">
        <v>3.9166666666666599</v>
      </c>
      <c r="AT18" s="132">
        <v>1.8333333333333299</v>
      </c>
      <c r="AV18" s="132">
        <v>2.8333333333333299</v>
      </c>
      <c r="AW18" s="132">
        <v>3.4166666666666599</v>
      </c>
      <c r="AX18" s="132">
        <v>4.8333333333333304</v>
      </c>
      <c r="AY18" s="132">
        <v>3.1666666666666599</v>
      </c>
      <c r="AZ18" s="132">
        <v>3.5</v>
      </c>
      <c r="BA18" s="132">
        <v>3.9166666666666599</v>
      </c>
      <c r="BB18" s="132">
        <v>3.6666666666666599</v>
      </c>
      <c r="BC18" s="132">
        <v>3</v>
      </c>
      <c r="BD18" s="132">
        <v>2.9166666666666599</v>
      </c>
      <c r="BE18" s="132">
        <v>4</v>
      </c>
      <c r="BF18" s="132">
        <v>2.5833333333333299</v>
      </c>
      <c r="BG18" s="132">
        <v>3.5</v>
      </c>
      <c r="BH18" s="132">
        <v>3.0833333333333299</v>
      </c>
      <c r="BI18" s="132">
        <v>2.75</v>
      </c>
      <c r="BK18" s="132">
        <v>4.4166666666666599</v>
      </c>
      <c r="BL18" s="132">
        <v>4.0833333333333304</v>
      </c>
      <c r="BM18" s="132">
        <v>4.25</v>
      </c>
      <c r="BN18" s="132">
        <v>4.5833333333333304</v>
      </c>
      <c r="BO18" s="132">
        <v>3.3333333333333299</v>
      </c>
      <c r="BP18" s="132">
        <v>3</v>
      </c>
      <c r="BQ18" s="132">
        <v>3.5833333333333299</v>
      </c>
      <c r="BR18" s="132">
        <v>2.0833333333333299</v>
      </c>
      <c r="BS18" s="132">
        <v>3.4166666666666599</v>
      </c>
      <c r="BT18" s="132">
        <v>3.9166666666666599</v>
      </c>
      <c r="BU18" s="132">
        <v>3.75</v>
      </c>
      <c r="BV18" s="132">
        <v>3.6666666666666599</v>
      </c>
      <c r="BW18" s="132">
        <v>3.1666666666666599</v>
      </c>
      <c r="BX18" s="132">
        <v>4.3333333333333304</v>
      </c>
      <c r="BY18" s="132">
        <v>2.3333333333333299</v>
      </c>
      <c r="BZ18" s="132">
        <v>3.75</v>
      </c>
      <c r="CA18" s="132">
        <v>3.8333333333333299</v>
      </c>
      <c r="CB18" s="136">
        <f t="shared" si="0"/>
        <v>3.3760964912280684</v>
      </c>
      <c r="CC18" s="136">
        <f t="shared" si="1"/>
        <v>0.67185390567093606</v>
      </c>
    </row>
    <row r="19" spans="1:81" x14ac:dyDescent="0.2">
      <c r="A19" s="132" t="s">
        <v>1679</v>
      </c>
      <c r="B19" s="132">
        <v>3</v>
      </c>
      <c r="C19" s="132">
        <v>5</v>
      </c>
      <c r="D19" s="132">
        <v>3</v>
      </c>
      <c r="E19" s="132">
        <v>2.2999999999999998</v>
      </c>
      <c r="F19" s="132">
        <v>3</v>
      </c>
      <c r="G19" s="132">
        <v>3.2</v>
      </c>
      <c r="H19" s="132">
        <v>2.7</v>
      </c>
      <c r="I19" s="132">
        <v>4.4000000000000004</v>
      </c>
      <c r="J19" s="132">
        <v>3</v>
      </c>
      <c r="K19" s="132">
        <v>2.9</v>
      </c>
      <c r="L19" s="132">
        <v>3.6</v>
      </c>
      <c r="M19" s="132">
        <v>4.4000000000000004</v>
      </c>
      <c r="N19" s="132">
        <v>3.9</v>
      </c>
      <c r="O19" s="132">
        <v>1.8</v>
      </c>
      <c r="P19" s="132">
        <v>3.7</v>
      </c>
      <c r="Q19" s="132">
        <v>4.4000000000000004</v>
      </c>
      <c r="R19" s="132">
        <v>2.2000000000000002</v>
      </c>
      <c r="S19" s="132">
        <v>3.8</v>
      </c>
      <c r="T19" s="132">
        <v>3</v>
      </c>
      <c r="U19" s="132">
        <v>4</v>
      </c>
      <c r="V19" s="132">
        <v>2.9</v>
      </c>
      <c r="W19" s="132">
        <v>3.7</v>
      </c>
      <c r="X19" s="132">
        <v>4</v>
      </c>
      <c r="Y19" s="132">
        <v>3.5</v>
      </c>
      <c r="Z19" s="132">
        <v>3.3</v>
      </c>
      <c r="AA19" s="132">
        <v>3.7</v>
      </c>
      <c r="AB19" s="132">
        <v>4.2</v>
      </c>
      <c r="AC19" s="132">
        <v>3.2</v>
      </c>
      <c r="AD19" s="132">
        <v>2.2000000000000002</v>
      </c>
      <c r="AE19" s="132">
        <v>3.2</v>
      </c>
      <c r="AF19" s="132">
        <v>4.3</v>
      </c>
      <c r="AG19" s="132">
        <v>3.8</v>
      </c>
      <c r="AH19" s="132">
        <v>3.2</v>
      </c>
      <c r="AI19" s="132">
        <v>4.2</v>
      </c>
      <c r="AJ19" s="132">
        <v>2.7</v>
      </c>
      <c r="AK19" s="132">
        <v>3.7</v>
      </c>
      <c r="AL19" s="132">
        <v>2.6</v>
      </c>
      <c r="AM19" s="132">
        <v>3.5</v>
      </c>
      <c r="AN19" s="132">
        <v>2.4</v>
      </c>
      <c r="AO19" s="132">
        <v>4.0999999999999996</v>
      </c>
      <c r="AP19" s="132">
        <v>3</v>
      </c>
      <c r="AQ19" s="132">
        <v>3.2</v>
      </c>
      <c r="AR19" s="132">
        <v>3.2</v>
      </c>
      <c r="AS19" s="132">
        <v>3.1</v>
      </c>
      <c r="AT19" s="132">
        <v>2</v>
      </c>
      <c r="AV19" s="132">
        <v>2.7</v>
      </c>
      <c r="AW19" s="132">
        <v>3.6</v>
      </c>
      <c r="AX19" s="132">
        <v>3.9</v>
      </c>
      <c r="AY19" s="132">
        <v>3.2</v>
      </c>
      <c r="AZ19" s="132">
        <v>3.8</v>
      </c>
      <c r="BA19" s="132">
        <v>3.3</v>
      </c>
      <c r="BB19" s="132">
        <v>3</v>
      </c>
      <c r="BC19" s="132">
        <v>3.5</v>
      </c>
      <c r="BD19" s="132">
        <v>2.8</v>
      </c>
      <c r="BE19" s="132">
        <v>3.4</v>
      </c>
      <c r="BF19" s="132">
        <v>2.7</v>
      </c>
      <c r="BG19" s="132">
        <v>3.8</v>
      </c>
      <c r="BH19" s="132">
        <v>2.8</v>
      </c>
      <c r="BI19" s="132">
        <v>2.2000000000000002</v>
      </c>
      <c r="BK19" s="132">
        <v>3.5</v>
      </c>
      <c r="BL19" s="132">
        <v>3.4</v>
      </c>
      <c r="BM19" s="132">
        <v>3</v>
      </c>
      <c r="BN19" s="132">
        <v>3.9</v>
      </c>
      <c r="BO19" s="132">
        <v>3.8</v>
      </c>
      <c r="BP19" s="132">
        <v>3.2</v>
      </c>
      <c r="BQ19" s="132">
        <v>3.9</v>
      </c>
      <c r="BR19" s="132">
        <v>2.8</v>
      </c>
      <c r="BS19" s="132">
        <v>3.6</v>
      </c>
      <c r="BT19" s="132">
        <v>3.6</v>
      </c>
      <c r="BU19" s="132">
        <v>4.5</v>
      </c>
      <c r="BV19" s="132">
        <v>2.8</v>
      </c>
      <c r="BW19" s="132">
        <v>2.7</v>
      </c>
      <c r="BX19" s="132">
        <v>4.4000000000000004</v>
      </c>
      <c r="BY19" s="132">
        <v>3.1</v>
      </c>
      <c r="BZ19" s="132">
        <v>3.8</v>
      </c>
      <c r="CA19" s="132">
        <v>4.2</v>
      </c>
      <c r="CB19" s="136">
        <f t="shared" si="0"/>
        <v>3.3565789473684213</v>
      </c>
      <c r="CC19" s="136">
        <f t="shared" si="1"/>
        <v>0.65285741706558553</v>
      </c>
    </row>
    <row r="20" spans="1:81" x14ac:dyDescent="0.2">
      <c r="A20" s="132" t="s">
        <v>150</v>
      </c>
      <c r="B20" s="132">
        <v>7</v>
      </c>
      <c r="C20" s="132">
        <v>10</v>
      </c>
      <c r="D20" s="132">
        <v>6</v>
      </c>
      <c r="E20" s="132">
        <v>1</v>
      </c>
      <c r="F20" s="132">
        <v>3</v>
      </c>
      <c r="G20" s="132">
        <v>5</v>
      </c>
      <c r="H20" s="132">
        <v>4</v>
      </c>
      <c r="I20" s="132">
        <v>9</v>
      </c>
      <c r="J20" s="132">
        <v>9</v>
      </c>
      <c r="K20" s="132">
        <v>1</v>
      </c>
      <c r="L20" s="132">
        <v>4</v>
      </c>
      <c r="M20" s="132">
        <v>10</v>
      </c>
      <c r="N20" s="132">
        <v>6</v>
      </c>
      <c r="O20" s="132">
        <v>2</v>
      </c>
      <c r="P20" s="132">
        <v>7</v>
      </c>
      <c r="Q20" s="132">
        <v>9</v>
      </c>
      <c r="R20" s="132">
        <v>5</v>
      </c>
      <c r="S20" s="132">
        <v>8</v>
      </c>
      <c r="T20" s="132">
        <v>3</v>
      </c>
      <c r="U20" s="132">
        <v>9</v>
      </c>
      <c r="V20" s="132">
        <v>2</v>
      </c>
      <c r="W20" s="132">
        <v>8</v>
      </c>
      <c r="X20" s="132">
        <v>6</v>
      </c>
      <c r="Y20" s="132">
        <v>2</v>
      </c>
      <c r="Z20" s="132">
        <v>6</v>
      </c>
      <c r="AA20" s="132">
        <v>7</v>
      </c>
      <c r="AB20" s="132">
        <v>7</v>
      </c>
      <c r="AC20" s="132">
        <v>6</v>
      </c>
      <c r="AD20" s="132">
        <v>2</v>
      </c>
      <c r="AE20" s="132">
        <v>6</v>
      </c>
      <c r="AF20" s="132">
        <v>8</v>
      </c>
      <c r="AG20" s="132">
        <v>8</v>
      </c>
      <c r="AH20" s="132">
        <v>6</v>
      </c>
      <c r="AI20" s="132">
        <v>9</v>
      </c>
      <c r="AJ20" s="132">
        <v>4</v>
      </c>
      <c r="AK20" s="132">
        <v>7</v>
      </c>
      <c r="AL20" s="132">
        <v>4</v>
      </c>
      <c r="AM20" s="132">
        <v>7</v>
      </c>
      <c r="AN20" s="132">
        <v>3</v>
      </c>
      <c r="AO20" s="132">
        <v>8</v>
      </c>
      <c r="AP20" s="132">
        <v>7</v>
      </c>
      <c r="AQ20" s="132">
        <v>7</v>
      </c>
      <c r="AR20" s="132">
        <v>5</v>
      </c>
      <c r="AS20" s="132">
        <v>7</v>
      </c>
      <c r="AT20" s="132">
        <v>1</v>
      </c>
      <c r="AV20" s="132">
        <v>3</v>
      </c>
      <c r="AW20" s="132">
        <v>7</v>
      </c>
      <c r="AX20" s="132">
        <v>9</v>
      </c>
      <c r="AY20" s="132">
        <v>5</v>
      </c>
      <c r="AZ20" s="132">
        <v>7</v>
      </c>
      <c r="BA20" s="132">
        <v>9</v>
      </c>
      <c r="BB20" s="132">
        <v>8</v>
      </c>
      <c r="BC20" s="132">
        <v>4</v>
      </c>
      <c r="BD20" s="132">
        <v>5</v>
      </c>
      <c r="BE20" s="132">
        <v>6</v>
      </c>
      <c r="BF20" s="132">
        <v>6</v>
      </c>
      <c r="BG20" s="132">
        <v>6</v>
      </c>
      <c r="BH20" s="132">
        <v>8</v>
      </c>
      <c r="BI20" s="132">
        <v>3</v>
      </c>
      <c r="BK20" s="132">
        <v>8</v>
      </c>
      <c r="BL20" s="132">
        <v>8</v>
      </c>
      <c r="BM20" s="132">
        <v>8</v>
      </c>
      <c r="BN20" s="132">
        <v>9</v>
      </c>
      <c r="BO20" s="132">
        <v>4</v>
      </c>
      <c r="BP20" s="132">
        <v>3</v>
      </c>
      <c r="BQ20" s="132">
        <v>8</v>
      </c>
      <c r="BR20" s="132">
        <v>2</v>
      </c>
      <c r="BS20" s="132">
        <v>7</v>
      </c>
      <c r="BT20" s="132">
        <v>7</v>
      </c>
      <c r="BU20" s="132">
        <v>8</v>
      </c>
      <c r="BV20" s="132">
        <v>3</v>
      </c>
      <c r="BW20" s="132">
        <v>2</v>
      </c>
      <c r="BX20" s="132">
        <v>9</v>
      </c>
      <c r="BY20" s="132">
        <v>1</v>
      </c>
      <c r="BZ20" s="132">
        <v>9</v>
      </c>
      <c r="CA20" s="132">
        <v>8</v>
      </c>
      <c r="CB20" s="136">
        <f t="shared" si="0"/>
        <v>5.9342105263157894</v>
      </c>
      <c r="CC20" s="136">
        <f t="shared" si="1"/>
        <v>2.5157399246386838</v>
      </c>
    </row>
    <row r="21" spans="1:81" x14ac:dyDescent="0.2">
      <c r="A21" s="132" t="s">
        <v>151</v>
      </c>
      <c r="D21" s="132" t="s">
        <v>1680</v>
      </c>
      <c r="E21" s="132" t="s">
        <v>1681</v>
      </c>
      <c r="L21" s="132" t="s">
        <v>1682</v>
      </c>
      <c r="P21" s="132" t="s">
        <v>1683</v>
      </c>
      <c r="R21" s="132" t="s">
        <v>1684</v>
      </c>
      <c r="S21" s="132" t="s">
        <v>1196</v>
      </c>
      <c r="V21" s="132" t="s">
        <v>1685</v>
      </c>
      <c r="W21" s="132" t="s">
        <v>1686</v>
      </c>
      <c r="X21" s="132" t="s">
        <v>1687</v>
      </c>
      <c r="Z21" s="132" t="s">
        <v>1688</v>
      </c>
      <c r="AE21" s="132" t="s">
        <v>1689</v>
      </c>
      <c r="AM21" s="132" t="s">
        <v>1690</v>
      </c>
      <c r="AN21" s="132" t="s">
        <v>1691</v>
      </c>
      <c r="AS21" s="132" t="s">
        <v>1692</v>
      </c>
      <c r="BH21" s="132" t="s">
        <v>1693</v>
      </c>
      <c r="BK21" s="132" t="e">
        <f>- Papierkrieg kam bisschen gestellt r√ºber, wenn schon nebendran ein Tablet steht, an dem man wohl auch dieselben Slides h√§tte zeigen k√∂nnen, wodurch ein weniger chaotischer Eindruck entst√§nden w√§re</f>
        <v>#NAME?</v>
      </c>
      <c r="BS21" s="132" t="s">
        <v>1694</v>
      </c>
      <c r="CA21" s="132" t="s">
        <v>1508</v>
      </c>
      <c r="CB21" s="136" t="e">
        <f t="shared" si="0"/>
        <v>#NAME?</v>
      </c>
      <c r="CC21" s="136" t="e">
        <f t="shared" si="1"/>
        <v>#NAME?</v>
      </c>
    </row>
    <row r="22" spans="1:81" x14ac:dyDescent="0.2">
      <c r="A22" s="132" t="s">
        <v>1695</v>
      </c>
      <c r="B22" s="132">
        <v>4</v>
      </c>
      <c r="C22" s="132">
        <v>5</v>
      </c>
      <c r="D22" s="132">
        <v>4.25</v>
      </c>
      <c r="E22" s="132">
        <v>4.5</v>
      </c>
      <c r="F22" s="132">
        <v>2.5</v>
      </c>
      <c r="G22" s="132">
        <v>3.5</v>
      </c>
      <c r="H22" s="132">
        <v>3.25</v>
      </c>
      <c r="I22" s="132">
        <v>4</v>
      </c>
      <c r="J22" s="132">
        <v>5</v>
      </c>
      <c r="K22" s="132">
        <v>4</v>
      </c>
      <c r="L22" s="132">
        <v>2.75</v>
      </c>
      <c r="M22" s="132">
        <v>3</v>
      </c>
      <c r="N22" s="132">
        <v>3.25</v>
      </c>
      <c r="O22" s="132">
        <v>4.5</v>
      </c>
      <c r="P22" s="132">
        <v>5</v>
      </c>
      <c r="Q22" s="132">
        <v>1.5</v>
      </c>
      <c r="R22" s="132">
        <v>2.25</v>
      </c>
      <c r="S22" s="132">
        <v>4</v>
      </c>
      <c r="T22" s="132">
        <v>4.5</v>
      </c>
      <c r="U22" s="132">
        <v>4</v>
      </c>
      <c r="V22" s="132">
        <v>3</v>
      </c>
      <c r="W22" s="132">
        <v>4.5</v>
      </c>
      <c r="X22" s="132">
        <v>3</v>
      </c>
      <c r="Y22" s="132">
        <v>1.75</v>
      </c>
      <c r="Z22" s="132">
        <v>4</v>
      </c>
      <c r="AA22" s="132">
        <v>3</v>
      </c>
      <c r="AB22" s="132">
        <v>3.75</v>
      </c>
      <c r="AC22" s="132">
        <v>3.5</v>
      </c>
      <c r="AD22" s="132">
        <v>3.75</v>
      </c>
      <c r="AE22" s="132">
        <v>4.25</v>
      </c>
      <c r="AF22" s="132">
        <v>5</v>
      </c>
      <c r="AG22" s="132">
        <v>3.75</v>
      </c>
      <c r="AH22" s="132">
        <v>5</v>
      </c>
      <c r="AI22" s="132">
        <v>5</v>
      </c>
      <c r="AJ22" s="132">
        <v>4.25</v>
      </c>
      <c r="AK22" s="132">
        <v>3</v>
      </c>
      <c r="AL22" s="132">
        <v>4.75</v>
      </c>
      <c r="AM22" s="132">
        <v>4</v>
      </c>
      <c r="AN22" s="132">
        <v>4.75</v>
      </c>
      <c r="AO22" s="132">
        <v>5</v>
      </c>
      <c r="AP22" s="132">
        <v>4.5</v>
      </c>
      <c r="AQ22" s="132">
        <v>3.5</v>
      </c>
      <c r="AR22" s="132">
        <v>4.25</v>
      </c>
      <c r="AS22" s="132">
        <v>4</v>
      </c>
      <c r="AT22" s="132">
        <v>1.25</v>
      </c>
      <c r="AU22" s="132">
        <v>3.75</v>
      </c>
      <c r="AV22" s="132">
        <v>2.25</v>
      </c>
      <c r="AW22" s="132">
        <v>4</v>
      </c>
      <c r="AX22" s="132">
        <v>5</v>
      </c>
      <c r="AY22" s="132">
        <v>4</v>
      </c>
      <c r="AZ22" s="132">
        <v>2</v>
      </c>
      <c r="BA22" s="132">
        <v>3.25</v>
      </c>
      <c r="BB22" s="132">
        <v>4</v>
      </c>
      <c r="BC22" s="132">
        <v>2</v>
      </c>
      <c r="BD22" s="132">
        <v>3.75</v>
      </c>
      <c r="BE22" s="132">
        <v>5</v>
      </c>
      <c r="BF22" s="132">
        <v>3.25</v>
      </c>
      <c r="BG22" s="132">
        <v>4.5</v>
      </c>
      <c r="BH22" s="132">
        <v>2.5</v>
      </c>
      <c r="BI22" s="132">
        <v>2.5</v>
      </c>
      <c r="BJ22" s="132">
        <v>3.5</v>
      </c>
      <c r="BK22" s="132">
        <v>4.75</v>
      </c>
      <c r="BL22" s="132">
        <v>4.75</v>
      </c>
      <c r="BM22" s="132">
        <v>4</v>
      </c>
      <c r="BN22" s="132">
        <v>3.5</v>
      </c>
      <c r="BO22" s="132">
        <v>4</v>
      </c>
      <c r="BP22" s="132">
        <v>4</v>
      </c>
      <c r="BQ22" s="132">
        <v>1</v>
      </c>
      <c r="BR22" s="132">
        <v>4</v>
      </c>
      <c r="BS22" s="132">
        <v>3</v>
      </c>
      <c r="BT22" s="132">
        <v>4.75</v>
      </c>
      <c r="BU22" s="132">
        <v>4</v>
      </c>
      <c r="BV22" s="132">
        <v>4.5</v>
      </c>
      <c r="BW22" s="132">
        <v>2.5</v>
      </c>
      <c r="BX22" s="132">
        <v>5</v>
      </c>
      <c r="BY22" s="132">
        <v>1</v>
      </c>
      <c r="BZ22" s="132">
        <v>5</v>
      </c>
      <c r="CA22" s="132">
        <v>5</v>
      </c>
      <c r="CB22" s="136">
        <f t="shared" si="0"/>
        <v>3.733974358974359</v>
      </c>
      <c r="CC22" s="136">
        <f t="shared" si="1"/>
        <v>1.0361483869858992</v>
      </c>
    </row>
    <row r="23" spans="1:81" x14ac:dyDescent="0.2">
      <c r="A23" s="132" t="s">
        <v>1696</v>
      </c>
      <c r="B23" s="132">
        <v>4</v>
      </c>
      <c r="C23" s="132">
        <v>5</v>
      </c>
      <c r="D23" s="132">
        <v>5</v>
      </c>
      <c r="E23" s="132">
        <v>1.5</v>
      </c>
      <c r="F23" s="132">
        <v>3</v>
      </c>
      <c r="G23" s="132">
        <v>5</v>
      </c>
      <c r="H23" s="132">
        <v>3.75</v>
      </c>
      <c r="I23" s="132">
        <v>4</v>
      </c>
      <c r="J23" s="132">
        <v>5</v>
      </c>
      <c r="K23" s="132">
        <v>3</v>
      </c>
      <c r="L23" s="132">
        <v>3.75</v>
      </c>
      <c r="M23" s="132">
        <v>4.25</v>
      </c>
      <c r="N23" s="132">
        <v>4.75</v>
      </c>
      <c r="O23" s="132">
        <v>2</v>
      </c>
      <c r="P23" s="132">
        <v>5</v>
      </c>
      <c r="Q23" s="132">
        <v>3.75</v>
      </c>
      <c r="R23" s="132">
        <v>2.5</v>
      </c>
      <c r="S23" s="132">
        <v>4.25</v>
      </c>
      <c r="T23" s="132">
        <v>4.25</v>
      </c>
      <c r="U23" s="132">
        <v>3.5</v>
      </c>
      <c r="V23" s="132">
        <v>3</v>
      </c>
      <c r="W23" s="132">
        <v>4.25</v>
      </c>
      <c r="X23" s="132">
        <v>4</v>
      </c>
      <c r="Y23" s="132">
        <v>2.25</v>
      </c>
      <c r="Z23" s="132">
        <v>4</v>
      </c>
      <c r="AA23" s="132">
        <v>4</v>
      </c>
      <c r="AB23" s="132">
        <v>4.75</v>
      </c>
      <c r="AC23" s="132">
        <v>4.25</v>
      </c>
      <c r="AD23" s="132">
        <v>4.25</v>
      </c>
      <c r="AE23" s="132">
        <v>4.75</v>
      </c>
      <c r="AF23" s="132">
        <v>5</v>
      </c>
      <c r="AG23" s="132">
        <v>4</v>
      </c>
      <c r="AH23" s="132">
        <v>4</v>
      </c>
      <c r="AI23" s="132">
        <v>5</v>
      </c>
      <c r="AJ23" s="132">
        <v>4</v>
      </c>
      <c r="AK23" s="132">
        <v>4</v>
      </c>
      <c r="AL23" s="132">
        <v>4.5</v>
      </c>
      <c r="AM23" s="132">
        <v>4.5</v>
      </c>
      <c r="AN23" s="132">
        <v>4.75</v>
      </c>
      <c r="AO23" s="132">
        <v>5</v>
      </c>
      <c r="AP23" s="132">
        <v>5</v>
      </c>
      <c r="AQ23" s="132">
        <v>3.5</v>
      </c>
      <c r="AR23" s="132">
        <v>4</v>
      </c>
      <c r="AS23" s="132">
        <v>4.25</v>
      </c>
      <c r="AT23" s="132">
        <v>1.5</v>
      </c>
      <c r="AU23" s="132">
        <v>4</v>
      </c>
      <c r="AV23" s="132">
        <v>3.75</v>
      </c>
      <c r="AW23" s="132">
        <v>4.75</v>
      </c>
      <c r="AX23" s="132">
        <v>5</v>
      </c>
      <c r="AY23" s="132">
        <v>4</v>
      </c>
      <c r="AZ23" s="132">
        <v>4.25</v>
      </c>
      <c r="BA23" s="132">
        <v>4.25</v>
      </c>
      <c r="BB23" s="132">
        <v>4</v>
      </c>
      <c r="BC23" s="132">
        <v>4</v>
      </c>
      <c r="BD23" s="132">
        <v>4</v>
      </c>
      <c r="BE23" s="132">
        <v>4.75</v>
      </c>
      <c r="BF23" s="132">
        <v>3</v>
      </c>
      <c r="BG23" s="132">
        <v>5</v>
      </c>
      <c r="BH23" s="132">
        <v>1.5</v>
      </c>
      <c r="BI23" s="132">
        <v>2</v>
      </c>
      <c r="BJ23" s="132">
        <v>4.5</v>
      </c>
      <c r="BK23" s="132">
        <v>5</v>
      </c>
      <c r="BL23" s="132">
        <v>4.25</v>
      </c>
      <c r="BM23" s="132">
        <v>4</v>
      </c>
      <c r="BN23" s="132">
        <v>2.5</v>
      </c>
      <c r="BO23" s="132">
        <v>4</v>
      </c>
      <c r="BP23" s="132">
        <v>4.5</v>
      </c>
      <c r="BQ23" s="132">
        <v>3</v>
      </c>
      <c r="BR23" s="132">
        <v>4</v>
      </c>
      <c r="BS23" s="132">
        <v>4</v>
      </c>
      <c r="BT23" s="132">
        <v>4.5</v>
      </c>
      <c r="BU23" s="132">
        <v>4</v>
      </c>
      <c r="BV23" s="132">
        <v>4.75</v>
      </c>
      <c r="BW23" s="132">
        <v>1.75</v>
      </c>
      <c r="BX23" s="132">
        <v>4.25</v>
      </c>
      <c r="BY23" s="132">
        <v>1.25</v>
      </c>
      <c r="BZ23" s="132">
        <v>5</v>
      </c>
      <c r="CA23" s="132">
        <v>5</v>
      </c>
      <c r="CB23" s="136">
        <f t="shared" si="0"/>
        <v>3.9519230769230771</v>
      </c>
      <c r="CC23" s="136">
        <f t="shared" si="1"/>
        <v>0.96955078323867072</v>
      </c>
    </row>
    <row r="24" spans="1:81" x14ac:dyDescent="0.2">
      <c r="A24" s="132" t="s">
        <v>1697</v>
      </c>
      <c r="B24" s="132">
        <v>4</v>
      </c>
      <c r="C24" s="132">
        <v>5</v>
      </c>
      <c r="D24" s="132">
        <v>3</v>
      </c>
      <c r="E24" s="132">
        <v>4.75</v>
      </c>
      <c r="F24" s="132">
        <v>3</v>
      </c>
      <c r="G24" s="132">
        <v>2.25</v>
      </c>
      <c r="H24" s="132">
        <v>4</v>
      </c>
      <c r="I24" s="132">
        <v>3.75</v>
      </c>
      <c r="J24" s="132">
        <v>5</v>
      </c>
      <c r="K24" s="132">
        <v>5</v>
      </c>
      <c r="L24" s="132">
        <v>3.25</v>
      </c>
      <c r="M24" s="132">
        <v>4.75</v>
      </c>
      <c r="N24" s="132">
        <v>3.75</v>
      </c>
      <c r="O24" s="132">
        <v>2.75</v>
      </c>
      <c r="P24" s="132">
        <v>4.75</v>
      </c>
      <c r="Q24" s="132">
        <v>4.5</v>
      </c>
      <c r="R24" s="132">
        <v>2</v>
      </c>
      <c r="S24" s="132">
        <v>4</v>
      </c>
      <c r="T24" s="132">
        <v>4</v>
      </c>
      <c r="U24" s="132">
        <v>3.75</v>
      </c>
      <c r="V24" s="132">
        <v>3</v>
      </c>
      <c r="W24" s="132">
        <v>4.5</v>
      </c>
      <c r="X24" s="132">
        <v>4</v>
      </c>
      <c r="Y24" s="132">
        <v>2</v>
      </c>
      <c r="Z24" s="132">
        <v>4</v>
      </c>
      <c r="AA24" s="132">
        <v>4</v>
      </c>
      <c r="AB24" s="132">
        <v>4.75</v>
      </c>
      <c r="AC24" s="132">
        <v>2.75</v>
      </c>
      <c r="AD24" s="132">
        <v>3.25</v>
      </c>
      <c r="AE24" s="132">
        <v>4.25</v>
      </c>
      <c r="AF24" s="132">
        <v>4.75</v>
      </c>
      <c r="AG24" s="132">
        <v>3.5</v>
      </c>
      <c r="AH24" s="132">
        <v>4</v>
      </c>
      <c r="AI24" s="132">
        <v>5</v>
      </c>
      <c r="AJ24" s="132">
        <v>4.5</v>
      </c>
      <c r="AK24" s="132">
        <v>4</v>
      </c>
      <c r="AL24" s="132">
        <v>4.75</v>
      </c>
      <c r="AM24" s="132">
        <v>4</v>
      </c>
      <c r="AN24" s="132">
        <v>4.5</v>
      </c>
      <c r="AO24" s="132">
        <v>3</v>
      </c>
      <c r="AP24" s="132">
        <v>4.25</v>
      </c>
      <c r="AQ24" s="132">
        <v>3.5</v>
      </c>
      <c r="AR24" s="132">
        <v>4.75</v>
      </c>
      <c r="AS24" s="132">
        <v>3</v>
      </c>
      <c r="AT24" s="132">
        <v>1</v>
      </c>
      <c r="AU24" s="132">
        <v>3.75</v>
      </c>
      <c r="AV24" s="132">
        <v>2.75</v>
      </c>
      <c r="AW24" s="132">
        <v>4</v>
      </c>
      <c r="AX24" s="132">
        <v>4.5</v>
      </c>
      <c r="AY24" s="132">
        <v>4</v>
      </c>
      <c r="AZ24" s="132">
        <v>3.25</v>
      </c>
      <c r="BA24" s="132">
        <v>3.75</v>
      </c>
      <c r="BB24" s="132">
        <v>3.75</v>
      </c>
      <c r="BC24" s="132">
        <v>3.5</v>
      </c>
      <c r="BD24" s="132">
        <v>3.75</v>
      </c>
      <c r="BE24" s="132">
        <v>4</v>
      </c>
      <c r="BF24" s="132">
        <v>3.5</v>
      </c>
      <c r="BG24" s="132">
        <v>4.25</v>
      </c>
      <c r="BH24" s="132">
        <v>2.25</v>
      </c>
      <c r="BI24" s="132">
        <v>2.5</v>
      </c>
      <c r="BJ24" s="132">
        <v>3.25</v>
      </c>
      <c r="BK24" s="132">
        <v>5</v>
      </c>
      <c r="BL24" s="132">
        <v>4.5</v>
      </c>
      <c r="BM24" s="132">
        <v>4</v>
      </c>
      <c r="BN24" s="132">
        <v>3</v>
      </c>
      <c r="BO24" s="132">
        <v>2.75</v>
      </c>
      <c r="BP24" s="132">
        <v>2.75</v>
      </c>
      <c r="BQ24" s="132">
        <v>4</v>
      </c>
      <c r="BR24" s="132">
        <v>4.5</v>
      </c>
      <c r="BS24" s="132">
        <v>4.25</v>
      </c>
      <c r="BT24" s="132">
        <v>4</v>
      </c>
      <c r="BU24" s="132">
        <v>4.25</v>
      </c>
      <c r="BV24" s="132">
        <v>4.25</v>
      </c>
      <c r="BW24" s="132">
        <v>4</v>
      </c>
      <c r="BX24" s="132">
        <v>4.25</v>
      </c>
      <c r="BY24" s="132">
        <v>2</v>
      </c>
      <c r="BZ24" s="132">
        <v>5</v>
      </c>
      <c r="CA24" s="132">
        <v>5</v>
      </c>
      <c r="CB24" s="136">
        <f t="shared" si="0"/>
        <v>3.8012820512820511</v>
      </c>
      <c r="CC24" s="136">
        <f t="shared" si="1"/>
        <v>0.85977852626075435</v>
      </c>
    </row>
    <row r="25" spans="1:81" x14ac:dyDescent="0.2">
      <c r="A25" s="132" t="s">
        <v>1698</v>
      </c>
      <c r="B25" s="132">
        <v>4</v>
      </c>
      <c r="C25" s="132">
        <v>5</v>
      </c>
      <c r="D25" s="132">
        <v>3.25</v>
      </c>
      <c r="E25" s="132">
        <v>5</v>
      </c>
      <c r="F25" s="132">
        <v>3</v>
      </c>
      <c r="G25" s="132">
        <v>5</v>
      </c>
      <c r="H25" s="132">
        <v>4.5</v>
      </c>
      <c r="I25" s="132">
        <v>4</v>
      </c>
      <c r="J25" s="132">
        <v>5</v>
      </c>
      <c r="K25" s="132">
        <v>5</v>
      </c>
      <c r="L25" s="132">
        <v>3.25</v>
      </c>
      <c r="M25" s="132">
        <v>4.5</v>
      </c>
      <c r="N25" s="132">
        <v>4</v>
      </c>
      <c r="O25" s="132">
        <v>4.5</v>
      </c>
      <c r="P25" s="132">
        <v>5</v>
      </c>
      <c r="Q25" s="132">
        <v>5</v>
      </c>
      <c r="R25" s="132">
        <v>2.5</v>
      </c>
      <c r="S25" s="132">
        <v>4</v>
      </c>
      <c r="T25" s="132">
        <v>4</v>
      </c>
      <c r="U25" s="132">
        <v>3.5</v>
      </c>
      <c r="V25" s="132">
        <v>3.25</v>
      </c>
      <c r="W25" s="132">
        <v>4.5</v>
      </c>
      <c r="X25" s="132">
        <v>5</v>
      </c>
      <c r="Y25" s="132">
        <v>3.25</v>
      </c>
      <c r="Z25" s="132">
        <v>4</v>
      </c>
      <c r="AA25" s="132">
        <v>4.75</v>
      </c>
      <c r="AB25" s="132">
        <v>3.25</v>
      </c>
      <c r="AC25" s="132">
        <v>4.75</v>
      </c>
      <c r="AD25" s="132">
        <v>3</v>
      </c>
      <c r="AE25" s="132">
        <v>4.5</v>
      </c>
      <c r="AF25" s="132">
        <v>4.75</v>
      </c>
      <c r="AG25" s="132">
        <v>3.5</v>
      </c>
      <c r="AH25" s="132">
        <v>3.75</v>
      </c>
      <c r="AI25" s="132">
        <v>4.5</v>
      </c>
      <c r="AJ25" s="132">
        <v>4</v>
      </c>
      <c r="AK25" s="132">
        <v>4.5</v>
      </c>
      <c r="AL25" s="132">
        <v>4.5</v>
      </c>
      <c r="AM25" s="132">
        <v>4.5</v>
      </c>
      <c r="AN25" s="132">
        <v>4.5</v>
      </c>
      <c r="AO25" s="132">
        <v>4</v>
      </c>
      <c r="AP25" s="132">
        <v>5</v>
      </c>
      <c r="AQ25" s="132">
        <v>4.25</v>
      </c>
      <c r="AR25" s="132">
        <v>5</v>
      </c>
      <c r="AS25" s="132">
        <v>3.75</v>
      </c>
      <c r="AT25" s="132">
        <v>1</v>
      </c>
      <c r="AU25" s="132">
        <v>3.75</v>
      </c>
      <c r="AV25" s="132">
        <v>4</v>
      </c>
      <c r="AW25" s="132">
        <v>4</v>
      </c>
      <c r="AX25" s="132">
        <v>4.75</v>
      </c>
      <c r="AY25" s="132">
        <v>5</v>
      </c>
      <c r="AZ25" s="132">
        <v>4.25</v>
      </c>
      <c r="BA25" s="132">
        <v>4.25</v>
      </c>
      <c r="BB25" s="132">
        <v>3.75</v>
      </c>
      <c r="BC25" s="132">
        <v>3.75</v>
      </c>
      <c r="BD25" s="132">
        <v>3.75</v>
      </c>
      <c r="BE25" s="132">
        <v>5</v>
      </c>
      <c r="BF25" s="132">
        <v>3</v>
      </c>
      <c r="BG25" s="132">
        <v>4.5</v>
      </c>
      <c r="BH25" s="132">
        <v>1.5</v>
      </c>
      <c r="BI25" s="132">
        <v>4.25</v>
      </c>
      <c r="BJ25" s="132">
        <v>5</v>
      </c>
      <c r="BK25" s="132">
        <v>4.75</v>
      </c>
      <c r="BL25" s="132">
        <v>4.25</v>
      </c>
      <c r="BM25" s="132">
        <v>4</v>
      </c>
      <c r="BN25" s="132">
        <v>4</v>
      </c>
      <c r="BO25" s="132">
        <v>4</v>
      </c>
      <c r="BP25" s="132">
        <v>3</v>
      </c>
      <c r="BQ25" s="132">
        <v>4</v>
      </c>
      <c r="BR25" s="132">
        <v>4.5</v>
      </c>
      <c r="BS25" s="132">
        <v>4</v>
      </c>
      <c r="BT25" s="132">
        <v>4.25</v>
      </c>
      <c r="BU25" s="132">
        <v>5</v>
      </c>
      <c r="BV25" s="132">
        <v>5</v>
      </c>
      <c r="BW25" s="132">
        <v>3.5</v>
      </c>
      <c r="BX25" s="132">
        <v>4</v>
      </c>
      <c r="BY25" s="132">
        <v>1.5</v>
      </c>
      <c r="BZ25" s="132">
        <v>5</v>
      </c>
      <c r="CA25" s="132">
        <v>5</v>
      </c>
      <c r="CB25" s="136">
        <f t="shared" si="0"/>
        <v>4.1025641025641022</v>
      </c>
      <c r="CC25" s="136">
        <f t="shared" si="1"/>
        <v>0.83785817833707732</v>
      </c>
    </row>
    <row r="26" spans="1:81" x14ac:dyDescent="0.2">
      <c r="A26" s="132" t="s">
        <v>1699</v>
      </c>
      <c r="B26" s="132">
        <v>4</v>
      </c>
      <c r="C26" s="132">
        <v>5</v>
      </c>
      <c r="D26" s="132">
        <v>3.5</v>
      </c>
      <c r="E26" s="132">
        <v>5</v>
      </c>
      <c r="F26" s="132">
        <v>2.5</v>
      </c>
      <c r="G26" s="132">
        <v>5</v>
      </c>
      <c r="H26" s="132">
        <v>4</v>
      </c>
      <c r="I26" s="132">
        <v>3.25</v>
      </c>
      <c r="J26" s="132">
        <v>5</v>
      </c>
      <c r="K26" s="132">
        <v>5</v>
      </c>
      <c r="L26" s="132">
        <v>3.75</v>
      </c>
      <c r="M26" s="132">
        <v>4.25</v>
      </c>
      <c r="N26" s="132">
        <v>4</v>
      </c>
      <c r="O26" s="132">
        <v>3.5</v>
      </c>
      <c r="P26" s="132">
        <v>5</v>
      </c>
      <c r="Q26" s="132">
        <v>5</v>
      </c>
      <c r="R26" s="132">
        <v>2</v>
      </c>
      <c r="S26" s="132">
        <v>4.25</v>
      </c>
      <c r="T26" s="132">
        <v>4</v>
      </c>
      <c r="U26" s="132">
        <v>4.5</v>
      </c>
      <c r="V26" s="132">
        <v>3.25</v>
      </c>
      <c r="W26" s="132">
        <v>4.5</v>
      </c>
      <c r="X26" s="132">
        <v>4</v>
      </c>
      <c r="Y26" s="132">
        <v>1.75</v>
      </c>
      <c r="Z26" s="132">
        <v>5</v>
      </c>
      <c r="AA26" s="132">
        <v>4.25</v>
      </c>
      <c r="AB26" s="132">
        <v>4</v>
      </c>
      <c r="AC26" s="132">
        <v>3.5</v>
      </c>
      <c r="AD26" s="132">
        <v>3.25</v>
      </c>
      <c r="AE26" s="132">
        <v>5</v>
      </c>
      <c r="AF26" s="132">
        <v>5</v>
      </c>
      <c r="AG26" s="132">
        <v>4</v>
      </c>
      <c r="AH26" s="132">
        <v>4</v>
      </c>
      <c r="AI26" s="132">
        <v>4</v>
      </c>
      <c r="AJ26" s="132">
        <v>4</v>
      </c>
      <c r="AK26" s="132">
        <v>4.25</v>
      </c>
      <c r="AL26" s="132">
        <v>5</v>
      </c>
      <c r="AM26" s="132">
        <v>3.75</v>
      </c>
      <c r="AN26" s="132">
        <v>4.5</v>
      </c>
      <c r="AO26" s="132">
        <v>5</v>
      </c>
      <c r="AP26" s="132">
        <v>5</v>
      </c>
      <c r="AQ26" s="132">
        <v>4</v>
      </c>
      <c r="AR26" s="132">
        <v>4.75</v>
      </c>
      <c r="AS26" s="132">
        <v>4</v>
      </c>
      <c r="AT26" s="132">
        <v>1</v>
      </c>
      <c r="AU26" s="132">
        <v>3.75</v>
      </c>
      <c r="AV26" s="132">
        <v>4</v>
      </c>
      <c r="AW26" s="132">
        <v>4.75</v>
      </c>
      <c r="AX26" s="132">
        <v>4.5</v>
      </c>
      <c r="AY26" s="132">
        <v>5</v>
      </c>
      <c r="AZ26" s="132">
        <v>3.75</v>
      </c>
      <c r="BA26" s="132">
        <v>4</v>
      </c>
      <c r="BB26" s="132">
        <v>3.75</v>
      </c>
      <c r="BC26" s="132">
        <v>3.5</v>
      </c>
      <c r="BD26" s="132">
        <v>3.25</v>
      </c>
      <c r="BE26" s="132">
        <v>4.5</v>
      </c>
      <c r="BF26" s="132">
        <v>1.75</v>
      </c>
      <c r="BG26" s="132">
        <v>4.5</v>
      </c>
      <c r="BH26" s="132">
        <v>1</v>
      </c>
      <c r="BI26" s="132">
        <v>3.75</v>
      </c>
      <c r="BJ26" s="132">
        <v>4</v>
      </c>
      <c r="BK26" s="132">
        <v>4.75</v>
      </c>
      <c r="BL26" s="132">
        <v>3.75</v>
      </c>
      <c r="BM26" s="132">
        <v>4</v>
      </c>
      <c r="BN26" s="132">
        <v>4.5</v>
      </c>
      <c r="BO26" s="132">
        <v>3</v>
      </c>
      <c r="BP26" s="132">
        <v>2.5</v>
      </c>
      <c r="BQ26" s="132">
        <v>4</v>
      </c>
      <c r="BR26" s="132">
        <v>4.5</v>
      </c>
      <c r="BS26" s="132">
        <v>4</v>
      </c>
      <c r="BT26" s="132">
        <v>3.75</v>
      </c>
      <c r="BU26" s="132">
        <v>4.75</v>
      </c>
      <c r="BV26" s="132">
        <v>4.75</v>
      </c>
      <c r="BW26" s="132">
        <v>3.75</v>
      </c>
      <c r="BX26" s="132">
        <v>4.25</v>
      </c>
      <c r="BY26" s="132">
        <v>1.25</v>
      </c>
      <c r="BZ26" s="132">
        <v>5</v>
      </c>
      <c r="CA26" s="132">
        <v>5</v>
      </c>
      <c r="CB26" s="136">
        <f t="shared" si="0"/>
        <v>3.9807692307692308</v>
      </c>
      <c r="CC26" s="136">
        <f t="shared" si="1"/>
        <v>0.95411721519929604</v>
      </c>
    </row>
    <row r="27" spans="1:81" x14ac:dyDescent="0.2">
      <c r="A27" s="132" t="s">
        <v>104</v>
      </c>
      <c r="B27" s="132">
        <v>3</v>
      </c>
      <c r="C27" s="132">
        <v>5</v>
      </c>
      <c r="D27" s="132">
        <v>2.5454545454545401</v>
      </c>
      <c r="E27" s="132">
        <v>3.1818181818181799</v>
      </c>
      <c r="F27" s="132">
        <v>2.9090909090908998</v>
      </c>
      <c r="G27" s="132">
        <v>2.8181818181818099</v>
      </c>
      <c r="H27" s="132">
        <v>2.3636363636363602</v>
      </c>
      <c r="I27" s="132">
        <v>3.2727272727272698</v>
      </c>
      <c r="J27" s="132">
        <v>4.3636363636363598</v>
      </c>
      <c r="K27" s="132">
        <v>2.4545454545454501</v>
      </c>
      <c r="L27" s="132">
        <v>3</v>
      </c>
      <c r="M27" s="132">
        <v>2.3636363636363602</v>
      </c>
      <c r="N27" s="132">
        <v>2.63636363636363</v>
      </c>
      <c r="O27" s="132">
        <v>2.63636363636363</v>
      </c>
      <c r="P27" s="132">
        <v>2.63636363636363</v>
      </c>
      <c r="Q27" s="132">
        <v>3.5454545454545401</v>
      </c>
      <c r="R27" s="132">
        <v>2</v>
      </c>
      <c r="S27" s="132">
        <v>3</v>
      </c>
      <c r="T27" s="132">
        <v>3.2727272727272698</v>
      </c>
      <c r="U27" s="132">
        <v>3.2727272727272698</v>
      </c>
      <c r="V27" s="132">
        <v>2.0909090909090899</v>
      </c>
      <c r="W27" s="132">
        <v>2.72727272727272</v>
      </c>
      <c r="X27" s="132">
        <v>4</v>
      </c>
      <c r="Y27" s="132">
        <v>1.5454545454545401</v>
      </c>
      <c r="Z27" s="132">
        <v>3.2727272727272698</v>
      </c>
      <c r="AA27" s="132">
        <v>2.8181818181818099</v>
      </c>
      <c r="AB27" s="132">
        <v>2.63636363636363</v>
      </c>
      <c r="AC27" s="132">
        <v>3</v>
      </c>
      <c r="AD27" s="132">
        <v>3</v>
      </c>
      <c r="AE27" s="132">
        <v>3.72727272727272</v>
      </c>
      <c r="AF27" s="132">
        <v>3.63636363636363</v>
      </c>
      <c r="AG27" s="132">
        <v>3.4545454545454501</v>
      </c>
      <c r="AH27" s="132">
        <v>3.2727272727272698</v>
      </c>
      <c r="AI27" s="132">
        <v>2.5454545454545401</v>
      </c>
      <c r="AJ27" s="132">
        <v>3.4545454545454501</v>
      </c>
      <c r="AK27" s="132">
        <v>2.2727272727272698</v>
      </c>
      <c r="AL27" s="132">
        <v>3.4545454545454501</v>
      </c>
      <c r="AM27" s="132">
        <v>2.3636363636363602</v>
      </c>
      <c r="AN27" s="132">
        <v>2.72727272727272</v>
      </c>
      <c r="AO27" s="132">
        <v>3.63636363636363</v>
      </c>
      <c r="AP27" s="132">
        <v>2.72727272727272</v>
      </c>
      <c r="AQ27" s="132">
        <v>2.4545454545454501</v>
      </c>
      <c r="AR27" s="132">
        <v>2.2727272727272698</v>
      </c>
      <c r="AS27" s="132">
        <v>2.2727272727272698</v>
      </c>
      <c r="AT27" s="132">
        <v>2</v>
      </c>
      <c r="AU27" s="132">
        <v>4</v>
      </c>
      <c r="AV27" s="132">
        <v>3.1818181818181799</v>
      </c>
      <c r="AW27" s="132">
        <v>2.3636363636363602</v>
      </c>
      <c r="AX27" s="132">
        <v>2.5454545454545401</v>
      </c>
      <c r="AY27" s="132">
        <v>2.63636363636363</v>
      </c>
      <c r="AZ27" s="132">
        <v>3.2727272727272698</v>
      </c>
      <c r="BA27" s="132">
        <v>2.63636363636363</v>
      </c>
      <c r="BB27" s="132">
        <v>2.5454545454545401</v>
      </c>
      <c r="BC27" s="132">
        <v>2.3636363636363602</v>
      </c>
      <c r="BD27" s="132">
        <v>1.8181818181818099</v>
      </c>
      <c r="BE27" s="132">
        <v>1.9090909090909001</v>
      </c>
      <c r="BF27" s="132">
        <v>1.63636363636363</v>
      </c>
      <c r="BG27" s="132">
        <v>2.63636363636363</v>
      </c>
      <c r="BH27" s="132">
        <v>1.72727272727272</v>
      </c>
      <c r="BI27" s="132">
        <v>2.9090909090908998</v>
      </c>
      <c r="BJ27" s="132">
        <v>2.8181818181818099</v>
      </c>
      <c r="BK27" s="132">
        <v>2.5454545454545401</v>
      </c>
      <c r="BL27" s="132">
        <v>2.3636363636363602</v>
      </c>
      <c r="BM27" s="132">
        <v>4</v>
      </c>
      <c r="BN27" s="132">
        <v>2</v>
      </c>
      <c r="BO27" s="132">
        <v>2.3636363636363602</v>
      </c>
      <c r="BP27" s="132">
        <v>1.9090909090909001</v>
      </c>
      <c r="BQ27" s="132">
        <v>2.3636363636363602</v>
      </c>
      <c r="BR27" s="132">
        <v>2.2727272727272698</v>
      </c>
      <c r="BS27" s="132">
        <v>2.3636363636363602</v>
      </c>
      <c r="BT27" s="132">
        <v>2.8181818181818099</v>
      </c>
      <c r="BU27" s="132">
        <v>1.8181818181818099</v>
      </c>
      <c r="BV27" s="132">
        <v>2.3636363636363602</v>
      </c>
      <c r="BW27" s="132">
        <v>1.63636363636363</v>
      </c>
      <c r="BX27" s="132">
        <v>2.4545454545454501</v>
      </c>
      <c r="BY27" s="132">
        <v>2.3636363636363602</v>
      </c>
      <c r="BZ27" s="132">
        <v>3.1818181818181799</v>
      </c>
      <c r="CA27" s="132">
        <v>4.2727272727272698</v>
      </c>
      <c r="CB27" s="136">
        <f t="shared" si="0"/>
        <v>2.7657342657342632</v>
      </c>
      <c r="CC27" s="136">
        <f t="shared" si="1"/>
        <v>0.6765866561084668</v>
      </c>
    </row>
    <row r="28" spans="1:81" x14ac:dyDescent="0.2">
      <c r="A28" s="132" t="s">
        <v>105</v>
      </c>
      <c r="B28" s="132">
        <v>3</v>
      </c>
      <c r="C28" s="132">
        <v>3.4</v>
      </c>
      <c r="D28" s="132">
        <v>2</v>
      </c>
      <c r="E28" s="132">
        <v>1.4</v>
      </c>
      <c r="F28" s="132">
        <v>2.8</v>
      </c>
      <c r="G28" s="132">
        <v>2.2000000000000002</v>
      </c>
      <c r="H28" s="132">
        <v>1.4</v>
      </c>
      <c r="I28" s="132">
        <v>1</v>
      </c>
      <c r="J28" s="132">
        <v>4.4000000000000004</v>
      </c>
      <c r="K28" s="132">
        <v>1.8</v>
      </c>
      <c r="L28" s="132">
        <v>2.6</v>
      </c>
      <c r="M28" s="132">
        <v>1.8</v>
      </c>
      <c r="N28" s="132">
        <v>2</v>
      </c>
      <c r="O28" s="132">
        <v>1.6</v>
      </c>
      <c r="P28" s="132">
        <v>1</v>
      </c>
      <c r="Q28" s="132">
        <v>3.6</v>
      </c>
      <c r="R28" s="132">
        <v>1.2</v>
      </c>
      <c r="S28" s="132">
        <v>2</v>
      </c>
      <c r="T28" s="132">
        <v>1.8</v>
      </c>
      <c r="U28" s="132">
        <v>2.8</v>
      </c>
      <c r="V28" s="132">
        <v>3.4</v>
      </c>
      <c r="W28" s="132">
        <v>1</v>
      </c>
      <c r="X28" s="132">
        <v>4</v>
      </c>
      <c r="Y28" s="132">
        <v>1</v>
      </c>
      <c r="Z28" s="132">
        <v>3.4</v>
      </c>
      <c r="AA28" s="132">
        <v>1</v>
      </c>
      <c r="AB28" s="132">
        <v>3</v>
      </c>
      <c r="AC28" s="132">
        <v>1</v>
      </c>
      <c r="AD28" s="132">
        <v>1.4</v>
      </c>
      <c r="AE28" s="132">
        <v>2.2000000000000002</v>
      </c>
      <c r="AF28" s="132">
        <v>1</v>
      </c>
      <c r="AG28" s="132">
        <v>3.8</v>
      </c>
      <c r="AH28" s="132">
        <v>1.6</v>
      </c>
      <c r="AI28" s="132">
        <v>1</v>
      </c>
      <c r="AJ28" s="132">
        <v>2</v>
      </c>
      <c r="AK28" s="132">
        <v>1</v>
      </c>
      <c r="AL28" s="132">
        <v>2.4</v>
      </c>
      <c r="AM28" s="132">
        <v>1</v>
      </c>
      <c r="AN28" s="132">
        <v>1</v>
      </c>
      <c r="AO28" s="132">
        <v>2.2000000000000002</v>
      </c>
      <c r="AP28" s="132">
        <v>2.2000000000000002</v>
      </c>
      <c r="AQ28" s="132">
        <v>1</v>
      </c>
      <c r="AR28" s="132">
        <v>1</v>
      </c>
      <c r="AS28" s="132">
        <v>2.6</v>
      </c>
      <c r="AT28" s="132">
        <v>2.2000000000000002</v>
      </c>
      <c r="AU28" s="132">
        <v>2.8</v>
      </c>
      <c r="AV28" s="132">
        <v>1.2</v>
      </c>
      <c r="AW28" s="132">
        <v>1.4</v>
      </c>
      <c r="AX28" s="132">
        <v>2.2000000000000002</v>
      </c>
      <c r="AY28" s="132">
        <v>2</v>
      </c>
      <c r="AZ28" s="132">
        <v>2.4</v>
      </c>
      <c r="BA28" s="132">
        <v>1</v>
      </c>
      <c r="BB28" s="132">
        <v>1</v>
      </c>
      <c r="BC28" s="132">
        <v>1.4</v>
      </c>
      <c r="BD28" s="132">
        <v>1.8</v>
      </c>
      <c r="BE28" s="132">
        <v>1</v>
      </c>
      <c r="BF28" s="132">
        <v>1</v>
      </c>
      <c r="BG28" s="132">
        <v>1.2</v>
      </c>
      <c r="BH28" s="132">
        <v>1</v>
      </c>
      <c r="BI28" s="132">
        <v>1</v>
      </c>
      <c r="BJ28" s="132">
        <v>1</v>
      </c>
      <c r="BK28" s="132">
        <v>1</v>
      </c>
      <c r="BL28" s="132">
        <v>1</v>
      </c>
      <c r="BM28" s="132">
        <v>3</v>
      </c>
      <c r="BN28" s="132">
        <v>1</v>
      </c>
      <c r="BO28" s="132">
        <v>1</v>
      </c>
      <c r="BP28" s="132">
        <v>1</v>
      </c>
      <c r="BQ28" s="132">
        <v>3</v>
      </c>
      <c r="BR28" s="132">
        <v>1.6</v>
      </c>
      <c r="BS28" s="132">
        <v>2</v>
      </c>
      <c r="BT28" s="132">
        <v>1.2</v>
      </c>
      <c r="BU28" s="132">
        <v>1</v>
      </c>
      <c r="BV28" s="132">
        <v>1.8</v>
      </c>
      <c r="BW28" s="132">
        <v>1</v>
      </c>
      <c r="BX28" s="132">
        <v>1</v>
      </c>
      <c r="BY28" s="132">
        <v>1</v>
      </c>
      <c r="BZ28" s="132">
        <v>2.6</v>
      </c>
      <c r="CA28" s="132">
        <v>3</v>
      </c>
      <c r="CB28" s="136">
        <f t="shared" si="0"/>
        <v>1.8179487179487182</v>
      </c>
      <c r="CC28" s="136">
        <f t="shared" si="1"/>
        <v>0.89337294458429739</v>
      </c>
    </row>
    <row r="29" spans="1:81" x14ac:dyDescent="0.2">
      <c r="A29" s="132" t="s">
        <v>106</v>
      </c>
      <c r="B29" s="132">
        <v>3</v>
      </c>
      <c r="C29" s="132">
        <v>5</v>
      </c>
      <c r="D29" s="132">
        <v>4.25</v>
      </c>
      <c r="E29" s="132">
        <v>4</v>
      </c>
      <c r="F29" s="132">
        <v>3</v>
      </c>
      <c r="G29" s="132">
        <v>4.5</v>
      </c>
      <c r="H29" s="132">
        <v>3.5</v>
      </c>
      <c r="I29" s="132">
        <v>3</v>
      </c>
      <c r="J29" s="132">
        <v>3.25</v>
      </c>
      <c r="K29" s="132">
        <v>2.25</v>
      </c>
      <c r="L29" s="132">
        <v>2.75</v>
      </c>
      <c r="M29" s="132">
        <v>3</v>
      </c>
      <c r="N29" s="132">
        <v>3.25</v>
      </c>
      <c r="O29" s="132">
        <v>3</v>
      </c>
      <c r="P29" s="132">
        <v>4.25</v>
      </c>
      <c r="Q29" s="132">
        <v>4</v>
      </c>
      <c r="R29" s="132">
        <v>2.75</v>
      </c>
      <c r="S29" s="132">
        <v>2.5</v>
      </c>
      <c r="T29" s="132">
        <v>5</v>
      </c>
      <c r="U29" s="132">
        <v>4.25</v>
      </c>
      <c r="V29" s="132">
        <v>3.5</v>
      </c>
      <c r="W29" s="132">
        <v>5</v>
      </c>
      <c r="X29" s="132">
        <v>4</v>
      </c>
      <c r="Y29" s="132">
        <v>2.25</v>
      </c>
      <c r="Z29" s="132">
        <v>3.25</v>
      </c>
      <c r="AA29" s="132">
        <v>4</v>
      </c>
      <c r="AB29" s="132">
        <v>3.25</v>
      </c>
      <c r="AC29" s="132">
        <v>3.75</v>
      </c>
      <c r="AD29" s="132">
        <v>4</v>
      </c>
      <c r="AE29" s="132">
        <v>4</v>
      </c>
      <c r="AF29" s="132">
        <v>4.75</v>
      </c>
      <c r="AG29" s="132">
        <v>3.75</v>
      </c>
      <c r="AH29" s="132">
        <v>3.5</v>
      </c>
      <c r="AI29" s="132">
        <v>3.75</v>
      </c>
      <c r="AJ29" s="132">
        <v>3.75</v>
      </c>
      <c r="AK29" s="132">
        <v>3.5</v>
      </c>
      <c r="AL29" s="132">
        <v>3.5</v>
      </c>
      <c r="AM29" s="132">
        <v>3</v>
      </c>
      <c r="AN29" s="132">
        <v>4</v>
      </c>
      <c r="AO29" s="132">
        <v>5</v>
      </c>
      <c r="AP29" s="132">
        <v>4</v>
      </c>
      <c r="AQ29" s="132">
        <v>3.5</v>
      </c>
      <c r="AR29" s="132">
        <v>3</v>
      </c>
      <c r="AS29" s="132">
        <v>3</v>
      </c>
      <c r="AT29" s="132">
        <v>3</v>
      </c>
      <c r="AU29" s="132">
        <v>3.5</v>
      </c>
      <c r="AV29" s="132">
        <v>4</v>
      </c>
      <c r="AW29" s="132">
        <v>3</v>
      </c>
      <c r="AX29" s="132">
        <v>3.25</v>
      </c>
      <c r="AY29" s="132">
        <v>3.75</v>
      </c>
      <c r="AZ29" s="132">
        <v>3.5</v>
      </c>
      <c r="BA29" s="132">
        <v>3.5</v>
      </c>
      <c r="BB29" s="132">
        <v>3</v>
      </c>
      <c r="BC29" s="132">
        <v>3</v>
      </c>
      <c r="BD29" s="132">
        <v>2.75</v>
      </c>
      <c r="BE29" s="132">
        <v>3</v>
      </c>
      <c r="BF29" s="132">
        <v>3</v>
      </c>
      <c r="BG29" s="132">
        <v>3.25</v>
      </c>
      <c r="BH29" s="132">
        <v>2</v>
      </c>
      <c r="BI29" s="132">
        <v>3</v>
      </c>
      <c r="BJ29" s="132">
        <v>3.5</v>
      </c>
      <c r="BK29" s="132">
        <v>3.75</v>
      </c>
      <c r="BL29" s="132">
        <v>4.5</v>
      </c>
      <c r="BM29" s="132">
        <v>3</v>
      </c>
      <c r="BN29" s="132">
        <v>3.25</v>
      </c>
      <c r="BO29" s="132">
        <v>3.5</v>
      </c>
      <c r="BP29" s="132">
        <v>3.5</v>
      </c>
      <c r="BQ29" s="132">
        <v>3</v>
      </c>
      <c r="BR29" s="132">
        <v>4.25</v>
      </c>
      <c r="BS29" s="132">
        <v>3</v>
      </c>
      <c r="BT29" s="132">
        <v>3.75</v>
      </c>
      <c r="BU29" s="132">
        <v>3.5</v>
      </c>
      <c r="BV29" s="132">
        <v>3</v>
      </c>
      <c r="BW29" s="132">
        <v>3</v>
      </c>
      <c r="BX29" s="132">
        <v>3.5</v>
      </c>
      <c r="BY29" s="132">
        <v>5</v>
      </c>
      <c r="BZ29" s="132">
        <v>3.5</v>
      </c>
      <c r="CA29" s="132">
        <v>4</v>
      </c>
      <c r="CB29" s="136">
        <f t="shared" si="0"/>
        <v>3.5192307692307692</v>
      </c>
      <c r="CC29" s="136">
        <f t="shared" si="1"/>
        <v>0.65931048049481911</v>
      </c>
    </row>
    <row r="30" spans="1:81" x14ac:dyDescent="0.2">
      <c r="A30" s="132" t="s">
        <v>107</v>
      </c>
      <c r="B30" s="132">
        <v>4</v>
      </c>
      <c r="C30" s="132">
        <v>4</v>
      </c>
      <c r="D30" s="132">
        <v>2.25</v>
      </c>
      <c r="E30" s="132">
        <v>1.5</v>
      </c>
      <c r="F30" s="132">
        <v>3.5</v>
      </c>
      <c r="G30" s="132">
        <v>6.25</v>
      </c>
      <c r="H30" s="132">
        <v>1</v>
      </c>
      <c r="I30" s="132">
        <v>1.75</v>
      </c>
      <c r="J30" s="132">
        <v>5.25</v>
      </c>
      <c r="K30" s="132">
        <v>1</v>
      </c>
      <c r="L30" s="132">
        <v>2.5</v>
      </c>
      <c r="M30" s="132">
        <v>1</v>
      </c>
      <c r="N30" s="132">
        <v>1.5</v>
      </c>
      <c r="O30" s="132">
        <v>2.25</v>
      </c>
      <c r="P30" s="132">
        <v>2.25</v>
      </c>
      <c r="Q30" s="132">
        <v>7</v>
      </c>
      <c r="R30" s="132">
        <v>1</v>
      </c>
      <c r="S30" s="132">
        <v>2</v>
      </c>
      <c r="T30" s="132">
        <v>2</v>
      </c>
      <c r="U30" s="132">
        <v>3.5</v>
      </c>
      <c r="V30" s="132">
        <v>3</v>
      </c>
      <c r="W30" s="132">
        <v>4.5</v>
      </c>
      <c r="X30" s="132">
        <v>1</v>
      </c>
      <c r="Y30" s="132">
        <v>1.25</v>
      </c>
      <c r="Z30" s="132">
        <v>3.75</v>
      </c>
      <c r="AA30" s="132">
        <v>1</v>
      </c>
      <c r="AB30" s="132">
        <v>3</v>
      </c>
      <c r="AC30" s="132">
        <v>1</v>
      </c>
      <c r="AD30" s="132">
        <v>1</v>
      </c>
      <c r="AE30" s="132">
        <v>4.75</v>
      </c>
      <c r="AF30" s="132">
        <v>1.25</v>
      </c>
      <c r="AG30" s="132">
        <v>3.75</v>
      </c>
      <c r="AH30" s="132">
        <v>1.5</v>
      </c>
      <c r="AI30" s="132">
        <v>1</v>
      </c>
      <c r="AJ30" s="132">
        <v>4</v>
      </c>
      <c r="AK30" s="132">
        <v>1</v>
      </c>
      <c r="AL30" s="132">
        <v>2.5</v>
      </c>
      <c r="AM30" s="132">
        <v>1</v>
      </c>
      <c r="AN30" s="132">
        <v>2</v>
      </c>
      <c r="AO30" s="132">
        <v>1</v>
      </c>
      <c r="AP30" s="132">
        <v>2</v>
      </c>
      <c r="AQ30" s="132">
        <v>1</v>
      </c>
      <c r="AR30" s="132">
        <v>1</v>
      </c>
      <c r="AS30" s="132">
        <v>1</v>
      </c>
      <c r="AT30" s="132">
        <v>4.25</v>
      </c>
      <c r="AU30" s="132">
        <v>3.75</v>
      </c>
      <c r="AV30" s="132">
        <v>2</v>
      </c>
      <c r="AW30" s="132">
        <v>1</v>
      </c>
      <c r="AX30" s="132">
        <v>2.5</v>
      </c>
      <c r="AY30" s="132">
        <v>2</v>
      </c>
      <c r="AZ30" s="132">
        <v>2.5</v>
      </c>
      <c r="BA30" s="132">
        <v>1</v>
      </c>
      <c r="BB30" s="132">
        <v>1</v>
      </c>
      <c r="BC30" s="132">
        <v>1</v>
      </c>
      <c r="BD30" s="132">
        <v>1</v>
      </c>
      <c r="BE30" s="132">
        <v>1</v>
      </c>
      <c r="BF30" s="132">
        <v>1.25</v>
      </c>
      <c r="BG30" s="132">
        <v>1</v>
      </c>
      <c r="BH30" s="132">
        <v>1</v>
      </c>
      <c r="BI30" s="132">
        <v>1</v>
      </c>
      <c r="BJ30" s="132">
        <v>1.5</v>
      </c>
      <c r="BK30" s="132">
        <v>1</v>
      </c>
      <c r="BL30" s="132">
        <v>1</v>
      </c>
      <c r="BM30" s="132">
        <v>5</v>
      </c>
      <c r="BN30" s="132">
        <v>1</v>
      </c>
      <c r="BO30" s="132">
        <v>1</v>
      </c>
      <c r="BP30" s="132">
        <v>1</v>
      </c>
      <c r="BQ30" s="132">
        <v>1</v>
      </c>
      <c r="BR30" s="132">
        <v>1.25</v>
      </c>
      <c r="BS30" s="132">
        <v>1</v>
      </c>
      <c r="BT30" s="132">
        <v>2.25</v>
      </c>
      <c r="BU30" s="132">
        <v>1</v>
      </c>
      <c r="BV30" s="132">
        <v>2.75</v>
      </c>
      <c r="BW30" s="132">
        <v>2</v>
      </c>
      <c r="BX30" s="132">
        <v>2</v>
      </c>
      <c r="BY30" s="132">
        <v>1</v>
      </c>
      <c r="BZ30" s="132">
        <v>2.5</v>
      </c>
      <c r="CA30" s="132">
        <v>5.25</v>
      </c>
      <c r="CB30" s="136">
        <f t="shared" si="0"/>
        <v>2.108974358974359</v>
      </c>
      <c r="CC30" s="136">
        <f t="shared" si="1"/>
        <v>1.4288253187642608</v>
      </c>
    </row>
    <row r="31" spans="1:81" x14ac:dyDescent="0.2">
      <c r="A31" s="132" t="s">
        <v>108</v>
      </c>
      <c r="B31" s="132">
        <v>3</v>
      </c>
      <c r="C31" s="132">
        <v>3</v>
      </c>
      <c r="D31" s="132">
        <v>1.4</v>
      </c>
      <c r="E31" s="132">
        <v>1</v>
      </c>
      <c r="F31" s="132">
        <v>3</v>
      </c>
      <c r="G31" s="132">
        <v>1.8</v>
      </c>
      <c r="H31" s="132">
        <v>1</v>
      </c>
      <c r="I31" s="132">
        <v>1.2</v>
      </c>
      <c r="J31" s="132">
        <v>3.6</v>
      </c>
      <c r="K31" s="132">
        <v>1</v>
      </c>
      <c r="L31" s="132">
        <v>2</v>
      </c>
      <c r="M31" s="132">
        <v>1</v>
      </c>
      <c r="N31" s="132">
        <v>2</v>
      </c>
      <c r="O31" s="132">
        <v>1</v>
      </c>
      <c r="P31" s="132">
        <v>1</v>
      </c>
      <c r="Q31" s="132">
        <v>3.4</v>
      </c>
      <c r="R31" s="132">
        <v>1</v>
      </c>
      <c r="S31" s="132">
        <v>1.4</v>
      </c>
      <c r="T31" s="132">
        <v>1.4</v>
      </c>
      <c r="U31" s="132">
        <v>2.2000000000000002</v>
      </c>
      <c r="V31" s="132">
        <v>2.2000000000000002</v>
      </c>
      <c r="W31" s="132">
        <v>1.8</v>
      </c>
      <c r="X31" s="132">
        <v>2</v>
      </c>
      <c r="Y31" s="132">
        <v>1</v>
      </c>
      <c r="Z31" s="132">
        <v>2.4</v>
      </c>
      <c r="AA31" s="132">
        <v>1</v>
      </c>
      <c r="AB31" s="132">
        <v>1.8</v>
      </c>
      <c r="AC31" s="132">
        <v>1</v>
      </c>
      <c r="AD31" s="132">
        <v>1</v>
      </c>
      <c r="AE31" s="132">
        <v>2.8</v>
      </c>
      <c r="AF31" s="132">
        <v>1.2</v>
      </c>
      <c r="AG31" s="132">
        <v>3.2</v>
      </c>
      <c r="AH31" s="132">
        <v>2</v>
      </c>
      <c r="AI31" s="132">
        <v>1</v>
      </c>
      <c r="AJ31" s="132">
        <v>2.8</v>
      </c>
      <c r="AK31" s="132">
        <v>1</v>
      </c>
      <c r="AL31" s="132">
        <v>1.8</v>
      </c>
      <c r="AM31" s="132">
        <v>1</v>
      </c>
      <c r="AN31" s="132">
        <v>1.4</v>
      </c>
      <c r="AO31" s="132">
        <v>1</v>
      </c>
      <c r="AP31" s="132">
        <v>1.2</v>
      </c>
      <c r="AQ31" s="132">
        <v>1</v>
      </c>
      <c r="AR31" s="132">
        <v>1</v>
      </c>
      <c r="AS31" s="132">
        <v>1</v>
      </c>
      <c r="AT31" s="132">
        <v>1</v>
      </c>
      <c r="AU31" s="132">
        <v>3</v>
      </c>
      <c r="AV31" s="132">
        <v>1</v>
      </c>
      <c r="AW31" s="132">
        <v>1</v>
      </c>
      <c r="AX31" s="132">
        <v>2</v>
      </c>
      <c r="AY31" s="132">
        <v>2</v>
      </c>
      <c r="AZ31" s="132">
        <v>2</v>
      </c>
      <c r="BA31" s="132">
        <v>1</v>
      </c>
      <c r="BB31" s="132">
        <v>1</v>
      </c>
      <c r="BC31" s="132">
        <v>1.8</v>
      </c>
      <c r="BD31" s="132">
        <v>1</v>
      </c>
      <c r="BE31" s="132">
        <v>1</v>
      </c>
      <c r="BF31" s="132">
        <v>1.2</v>
      </c>
      <c r="BG31" s="132">
        <v>1</v>
      </c>
      <c r="BH31" s="132">
        <v>1</v>
      </c>
      <c r="BI31" s="132">
        <v>2.2000000000000002</v>
      </c>
      <c r="BJ31" s="132">
        <v>1</v>
      </c>
      <c r="BK31" s="132">
        <v>1</v>
      </c>
      <c r="BL31" s="132">
        <v>1</v>
      </c>
      <c r="BM31" s="132">
        <v>4</v>
      </c>
      <c r="BN31" s="132">
        <v>1</v>
      </c>
      <c r="BO31" s="132">
        <v>1</v>
      </c>
      <c r="BP31" s="132">
        <v>1</v>
      </c>
      <c r="BQ31" s="132">
        <v>3</v>
      </c>
      <c r="BR31" s="132">
        <v>1</v>
      </c>
      <c r="BS31" s="132">
        <v>1</v>
      </c>
      <c r="BT31" s="132">
        <v>1</v>
      </c>
      <c r="BU31" s="132">
        <v>1</v>
      </c>
      <c r="BV31" s="132">
        <v>1.2</v>
      </c>
      <c r="BW31" s="132">
        <v>2</v>
      </c>
      <c r="BX31" s="132">
        <v>1</v>
      </c>
      <c r="BY31" s="132">
        <v>1</v>
      </c>
      <c r="BZ31" s="132">
        <v>2.2000000000000002</v>
      </c>
      <c r="CA31" s="132">
        <v>3.2</v>
      </c>
      <c r="CB31" s="136">
        <f t="shared" si="0"/>
        <v>1.6</v>
      </c>
      <c r="CC31" s="136">
        <f t="shared" si="1"/>
        <v>0.80064908732787599</v>
      </c>
    </row>
    <row r="32" spans="1:81" x14ac:dyDescent="0.2">
      <c r="A32" s="132" t="s">
        <v>109</v>
      </c>
      <c r="B32" s="132">
        <v>3</v>
      </c>
      <c r="C32" s="132">
        <v>3</v>
      </c>
      <c r="D32" s="132">
        <v>4.3333333333333304</v>
      </c>
      <c r="E32" s="132">
        <v>5</v>
      </c>
      <c r="F32" s="132">
        <v>3</v>
      </c>
      <c r="G32" s="132">
        <v>4.3333333333333304</v>
      </c>
      <c r="H32" s="132">
        <v>1.6666666666666601</v>
      </c>
      <c r="I32" s="132">
        <v>3</v>
      </c>
      <c r="J32" s="132">
        <v>3.6666666666666599</v>
      </c>
      <c r="K32" s="132">
        <v>3.3333333333333299</v>
      </c>
      <c r="L32" s="132">
        <v>2</v>
      </c>
      <c r="M32" s="132">
        <v>3</v>
      </c>
      <c r="N32" s="132">
        <v>4</v>
      </c>
      <c r="O32" s="132">
        <v>3</v>
      </c>
      <c r="P32" s="132">
        <v>3.6666666666666599</v>
      </c>
      <c r="Q32" s="132">
        <v>5</v>
      </c>
      <c r="R32" s="132">
        <v>1</v>
      </c>
      <c r="S32" s="132">
        <v>3</v>
      </c>
      <c r="T32" s="132">
        <v>5</v>
      </c>
      <c r="U32" s="132">
        <v>3.3333333333333299</v>
      </c>
      <c r="V32" s="132">
        <v>2.3333333333333299</v>
      </c>
      <c r="W32" s="132">
        <v>4</v>
      </c>
      <c r="X32" s="132">
        <v>2</v>
      </c>
      <c r="Y32" s="132">
        <v>1</v>
      </c>
      <c r="Z32" s="132">
        <v>3</v>
      </c>
      <c r="AA32" s="132">
        <v>4</v>
      </c>
      <c r="AB32" s="132">
        <v>2.6666666666666599</v>
      </c>
      <c r="AC32" s="132">
        <v>1</v>
      </c>
      <c r="AD32" s="132">
        <v>2.3333333333333299</v>
      </c>
      <c r="AE32" s="132">
        <v>4</v>
      </c>
      <c r="AF32" s="132">
        <v>5</v>
      </c>
      <c r="AG32" s="132">
        <v>3.6666666666666599</v>
      </c>
      <c r="AH32" s="132">
        <v>3.6666666666666599</v>
      </c>
      <c r="AI32" s="132">
        <v>3.3333333333333299</v>
      </c>
      <c r="AJ32" s="132">
        <v>3</v>
      </c>
      <c r="AK32" s="132">
        <v>1.6666666666666601</v>
      </c>
      <c r="AL32" s="132">
        <v>2.6666666666666599</v>
      </c>
      <c r="AM32" s="132">
        <v>2.3333333333333299</v>
      </c>
      <c r="AN32" s="132">
        <v>5</v>
      </c>
      <c r="AO32" s="132">
        <v>4</v>
      </c>
      <c r="AP32" s="132">
        <v>4</v>
      </c>
      <c r="AQ32" s="132">
        <v>4</v>
      </c>
      <c r="AR32" s="132">
        <v>4</v>
      </c>
      <c r="AS32" s="132">
        <v>4.3333333333333304</v>
      </c>
      <c r="AT32" s="132">
        <v>2.3333333333333299</v>
      </c>
      <c r="AU32" s="132">
        <v>4</v>
      </c>
      <c r="AV32" s="132">
        <v>2.3333333333333299</v>
      </c>
      <c r="AW32" s="132">
        <v>3</v>
      </c>
      <c r="AX32" s="132">
        <v>2</v>
      </c>
      <c r="AY32" s="132">
        <v>4</v>
      </c>
      <c r="AZ32" s="132">
        <v>3</v>
      </c>
      <c r="BA32" s="132">
        <v>3.6666666666666599</v>
      </c>
      <c r="BB32" s="132">
        <v>4</v>
      </c>
      <c r="BC32" s="132">
        <v>2.6666666666666599</v>
      </c>
      <c r="BD32" s="132">
        <v>2.6666666666666599</v>
      </c>
      <c r="BE32" s="132">
        <v>4</v>
      </c>
      <c r="BF32" s="132">
        <v>1.6666666666666601</v>
      </c>
      <c r="BG32" s="132">
        <v>3.6666666666666599</v>
      </c>
      <c r="BH32" s="132">
        <v>1</v>
      </c>
      <c r="BI32" s="132">
        <v>3.6666666666666599</v>
      </c>
      <c r="BJ32" s="132">
        <v>3</v>
      </c>
      <c r="BK32" s="132">
        <v>5</v>
      </c>
      <c r="BL32" s="132">
        <v>1.6666666666666601</v>
      </c>
      <c r="BM32" s="132">
        <v>4</v>
      </c>
      <c r="BN32" s="132">
        <v>1.6666666666666601</v>
      </c>
      <c r="BO32" s="132">
        <v>1</v>
      </c>
      <c r="BP32" s="132">
        <v>1.3333333333333299</v>
      </c>
      <c r="BQ32" s="132">
        <v>2</v>
      </c>
      <c r="BR32" s="132">
        <v>2</v>
      </c>
      <c r="BS32" s="132">
        <v>2.3333333333333299</v>
      </c>
      <c r="BT32" s="132">
        <v>4.6666666666666599</v>
      </c>
      <c r="BU32" s="132">
        <v>3.3333333333333299</v>
      </c>
      <c r="BV32" s="132">
        <v>3.6666666666666599</v>
      </c>
      <c r="BW32" s="132">
        <v>2</v>
      </c>
      <c r="BX32" s="132">
        <v>3.3333333333333299</v>
      </c>
      <c r="BY32" s="132">
        <v>1</v>
      </c>
      <c r="BZ32" s="132">
        <v>3</v>
      </c>
      <c r="CA32" s="132">
        <v>4</v>
      </c>
      <c r="CB32" s="136">
        <f t="shared" si="0"/>
        <v>3.0897435897435881</v>
      </c>
      <c r="CC32" s="136">
        <f t="shared" si="1"/>
        <v>1.107071689461762</v>
      </c>
    </row>
    <row r="33" spans="1:81" x14ac:dyDescent="0.2">
      <c r="A33" s="132" t="s">
        <v>110</v>
      </c>
      <c r="B33" s="132">
        <v>3</v>
      </c>
      <c r="C33" s="132">
        <v>3</v>
      </c>
      <c r="D33" s="132">
        <v>3.5</v>
      </c>
      <c r="E33" s="132">
        <v>2.25</v>
      </c>
      <c r="F33" s="132">
        <v>3.25</v>
      </c>
      <c r="G33" s="132">
        <v>2.5</v>
      </c>
      <c r="H33" s="132">
        <v>1</v>
      </c>
      <c r="I33" s="132">
        <v>3</v>
      </c>
      <c r="J33" s="132">
        <v>3.75</v>
      </c>
      <c r="K33" s="132">
        <v>2.5</v>
      </c>
      <c r="L33" s="132">
        <v>2.75</v>
      </c>
      <c r="M33" s="132">
        <v>2.75</v>
      </c>
      <c r="N33" s="132">
        <v>1.5</v>
      </c>
      <c r="O33" s="132">
        <v>2.75</v>
      </c>
      <c r="P33" s="132">
        <v>1</v>
      </c>
      <c r="Q33" s="132">
        <v>4</v>
      </c>
      <c r="R33" s="132">
        <v>2</v>
      </c>
      <c r="S33" s="132">
        <v>1.75</v>
      </c>
      <c r="T33" s="132">
        <v>3.5</v>
      </c>
      <c r="U33" s="132">
        <v>3</v>
      </c>
      <c r="V33" s="132">
        <v>3</v>
      </c>
      <c r="W33" s="132">
        <v>1</v>
      </c>
      <c r="X33" s="132">
        <v>2</v>
      </c>
      <c r="Y33" s="132">
        <v>1</v>
      </c>
      <c r="Z33" s="132">
        <v>1.5</v>
      </c>
      <c r="AA33" s="132">
        <v>2.75</v>
      </c>
      <c r="AB33" s="132">
        <v>1.5</v>
      </c>
      <c r="AC33" s="132">
        <v>3.5</v>
      </c>
      <c r="AD33" s="132">
        <v>2.75</v>
      </c>
      <c r="AE33" s="132">
        <v>3</v>
      </c>
      <c r="AF33" s="132">
        <v>5</v>
      </c>
      <c r="AG33" s="132">
        <v>3</v>
      </c>
      <c r="AH33" s="132">
        <v>3.25</v>
      </c>
      <c r="AI33" s="132">
        <v>1.75</v>
      </c>
      <c r="AJ33" s="132">
        <v>3.75</v>
      </c>
      <c r="AK33" s="132">
        <v>2.5</v>
      </c>
      <c r="AL33" s="132">
        <v>2</v>
      </c>
      <c r="AM33" s="132">
        <v>3</v>
      </c>
      <c r="AN33" s="132">
        <v>1.25</v>
      </c>
      <c r="AO33" s="132">
        <v>4</v>
      </c>
      <c r="AP33" s="132">
        <v>3.25</v>
      </c>
      <c r="AQ33" s="132">
        <v>1</v>
      </c>
      <c r="AR33" s="132">
        <v>2.5</v>
      </c>
      <c r="AS33" s="132">
        <v>1</v>
      </c>
      <c r="AT33" s="132">
        <v>1</v>
      </c>
      <c r="AU33" s="132">
        <v>3.25</v>
      </c>
      <c r="AV33" s="132">
        <v>2.75</v>
      </c>
      <c r="AW33" s="132">
        <v>1.25</v>
      </c>
      <c r="AX33" s="132">
        <v>2</v>
      </c>
      <c r="AY33" s="132">
        <v>3</v>
      </c>
      <c r="AZ33" s="132">
        <v>3</v>
      </c>
      <c r="BA33" s="132">
        <v>1</v>
      </c>
      <c r="BB33" s="132">
        <v>1</v>
      </c>
      <c r="BC33" s="132">
        <v>2.5</v>
      </c>
      <c r="BD33" s="132">
        <v>1</v>
      </c>
      <c r="BE33" s="132">
        <v>2.5</v>
      </c>
      <c r="BF33" s="132">
        <v>2.25</v>
      </c>
      <c r="BG33" s="132">
        <v>2.5</v>
      </c>
      <c r="BH33" s="132">
        <v>1</v>
      </c>
      <c r="BI33" s="132">
        <v>3.5</v>
      </c>
      <c r="BJ33" s="132">
        <v>2</v>
      </c>
      <c r="BK33" s="132">
        <v>2.25</v>
      </c>
      <c r="BL33" s="132">
        <v>3.25</v>
      </c>
      <c r="BM33" s="132">
        <v>4</v>
      </c>
      <c r="BN33" s="132">
        <v>2.25</v>
      </c>
      <c r="BO33" s="132">
        <v>1.5</v>
      </c>
      <c r="BP33" s="132">
        <v>3.25</v>
      </c>
      <c r="BQ33" s="132">
        <v>2</v>
      </c>
      <c r="BR33" s="132">
        <v>1.5</v>
      </c>
      <c r="BS33" s="132">
        <v>1.5</v>
      </c>
      <c r="BT33" s="132">
        <v>3.5</v>
      </c>
      <c r="BU33" s="132">
        <v>1</v>
      </c>
      <c r="BV33" s="132">
        <v>3.25</v>
      </c>
      <c r="BW33" s="132">
        <v>1</v>
      </c>
      <c r="BX33" s="132">
        <v>3</v>
      </c>
      <c r="BY33" s="132">
        <v>1</v>
      </c>
      <c r="BZ33" s="132">
        <v>3.5</v>
      </c>
      <c r="CA33" s="132">
        <v>4</v>
      </c>
      <c r="CB33" s="136">
        <f t="shared" si="0"/>
        <v>2.4262820512820511</v>
      </c>
      <c r="CC33" s="136">
        <f t="shared" si="1"/>
        <v>0.98372220365272511</v>
      </c>
    </row>
    <row r="34" spans="1:81" x14ac:dyDescent="0.2">
      <c r="A34" s="132" t="s">
        <v>1700</v>
      </c>
      <c r="B34" s="132">
        <v>3</v>
      </c>
      <c r="C34" s="132">
        <v>4.4285714285714199</v>
      </c>
      <c r="D34" s="132">
        <v>3.8571428571428501</v>
      </c>
      <c r="E34" s="132">
        <v>4.1428571428571397</v>
      </c>
      <c r="F34" s="132">
        <v>3.1428571428571401</v>
      </c>
      <c r="G34" s="132">
        <v>4.5714285714285703</v>
      </c>
      <c r="H34" s="132">
        <v>2.71428571428571</v>
      </c>
      <c r="I34" s="132">
        <v>3.4285714285714199</v>
      </c>
      <c r="J34" s="132">
        <v>3.71428571428571</v>
      </c>
      <c r="K34" s="132">
        <v>4.2857142857142803</v>
      </c>
      <c r="L34" s="132">
        <v>2.71428571428571</v>
      </c>
      <c r="M34" s="132">
        <v>5</v>
      </c>
      <c r="N34" s="132">
        <v>3.4285714285714199</v>
      </c>
      <c r="O34" s="132">
        <v>4</v>
      </c>
      <c r="P34" s="132">
        <v>4.71428571428571</v>
      </c>
      <c r="Q34" s="132">
        <v>4.8571428571428497</v>
      </c>
      <c r="R34" s="132">
        <v>3.2857142857142798</v>
      </c>
      <c r="S34" s="132">
        <v>3.2857142857142798</v>
      </c>
      <c r="T34" s="132">
        <v>3.2857142857142798</v>
      </c>
      <c r="U34" s="132">
        <v>3.2857142857142798</v>
      </c>
      <c r="V34" s="132">
        <v>1.71428571428571</v>
      </c>
      <c r="W34" s="132">
        <v>5</v>
      </c>
      <c r="X34" s="132">
        <v>4</v>
      </c>
      <c r="Y34" s="132">
        <v>1.5714285714285701</v>
      </c>
      <c r="Z34" s="132">
        <v>3.2857142857142798</v>
      </c>
      <c r="AA34" s="132">
        <v>4.4285714285714199</v>
      </c>
      <c r="AB34" s="132">
        <v>3.4285714285714199</v>
      </c>
      <c r="AC34" s="132">
        <v>4.1428571428571397</v>
      </c>
      <c r="AD34" s="132">
        <v>3.5714285714285698</v>
      </c>
      <c r="AE34" s="132">
        <v>4.1428571428571397</v>
      </c>
      <c r="AF34" s="132">
        <v>5</v>
      </c>
      <c r="AG34" s="132">
        <v>3.8571428571428501</v>
      </c>
      <c r="AH34" s="132">
        <v>3.4285714285714199</v>
      </c>
      <c r="AI34" s="132">
        <v>4.4285714285714199</v>
      </c>
      <c r="AJ34" s="132">
        <v>3.4285714285714199</v>
      </c>
      <c r="AK34" s="132">
        <v>4.8571428571428497</v>
      </c>
      <c r="AL34" s="132">
        <v>4</v>
      </c>
      <c r="AM34" s="132">
        <v>3.5714285714285698</v>
      </c>
      <c r="AN34" s="132">
        <v>3.4285714285714199</v>
      </c>
      <c r="AO34" s="132">
        <v>4.1428571428571397</v>
      </c>
      <c r="AP34" s="132">
        <v>4.8571428571428497</v>
      </c>
      <c r="AQ34" s="132">
        <v>4.4285714285714199</v>
      </c>
      <c r="AR34" s="132">
        <v>3.2857142857142798</v>
      </c>
      <c r="AS34" s="132">
        <v>3</v>
      </c>
      <c r="AT34" s="132">
        <v>1.4285714285714199</v>
      </c>
      <c r="AU34" s="132">
        <v>4</v>
      </c>
      <c r="AV34" s="132">
        <v>4.71428571428571</v>
      </c>
      <c r="AW34" s="132">
        <v>4</v>
      </c>
      <c r="AX34" s="132">
        <v>4</v>
      </c>
      <c r="AY34" s="132">
        <v>4.1428571428571397</v>
      </c>
      <c r="AZ34" s="132">
        <v>4</v>
      </c>
      <c r="BA34" s="132">
        <v>4.4285714285714199</v>
      </c>
      <c r="BB34" s="132">
        <v>4</v>
      </c>
      <c r="BC34" s="132">
        <v>2.1428571428571401</v>
      </c>
      <c r="BD34" s="132">
        <v>3</v>
      </c>
      <c r="BE34" s="132">
        <v>4.1428571428571397</v>
      </c>
      <c r="BF34" s="132">
        <v>2.5714285714285698</v>
      </c>
      <c r="BG34" s="132">
        <v>3</v>
      </c>
      <c r="BH34" s="132">
        <v>4</v>
      </c>
      <c r="BI34" s="132">
        <v>3.71428571428571</v>
      </c>
      <c r="BJ34" s="132">
        <v>4.71428571428571</v>
      </c>
      <c r="BK34" s="132">
        <v>4.5714285714285703</v>
      </c>
      <c r="BL34" s="132">
        <v>3.8571428571428501</v>
      </c>
      <c r="BM34" s="132">
        <v>4</v>
      </c>
      <c r="BN34" s="132">
        <v>4.2857142857142803</v>
      </c>
      <c r="BO34" s="132">
        <v>3.71428571428571</v>
      </c>
      <c r="BP34" s="132">
        <v>3.8571428571428501</v>
      </c>
      <c r="BQ34" s="132">
        <v>3.4285714285714199</v>
      </c>
      <c r="BR34" s="132">
        <v>3.8571428571428501</v>
      </c>
      <c r="BS34" s="132">
        <v>3.8571428571428501</v>
      </c>
      <c r="BT34" s="132">
        <v>4.2857142857142803</v>
      </c>
      <c r="BU34" s="132">
        <v>5</v>
      </c>
      <c r="BV34" s="132">
        <v>4.8571428571428497</v>
      </c>
      <c r="BW34" s="132">
        <v>1.71428571428571</v>
      </c>
      <c r="BX34" s="132">
        <v>4.4285714285714199</v>
      </c>
      <c r="BY34" s="132">
        <v>2.5714285714285698</v>
      </c>
      <c r="BZ34" s="132">
        <v>4.4285714285714199</v>
      </c>
      <c r="CA34" s="132">
        <v>5</v>
      </c>
      <c r="CB34" s="136">
        <f t="shared" si="0"/>
        <v>3.7930402930402898</v>
      </c>
      <c r="CC34" s="136">
        <f t="shared" si="1"/>
        <v>0.83001200209020454</v>
      </c>
    </row>
    <row r="35" spans="1:81" x14ac:dyDescent="0.2">
      <c r="A35" s="132" t="s">
        <v>112</v>
      </c>
      <c r="B35" s="132">
        <v>3</v>
      </c>
      <c r="C35" s="132">
        <v>4.2</v>
      </c>
      <c r="D35" s="132">
        <v>4</v>
      </c>
      <c r="E35" s="132">
        <v>5</v>
      </c>
      <c r="F35" s="132">
        <v>2.8</v>
      </c>
      <c r="G35" s="132">
        <v>4.5999999999999996</v>
      </c>
      <c r="H35" s="132">
        <v>4</v>
      </c>
      <c r="I35" s="132">
        <v>5</v>
      </c>
      <c r="J35" s="132">
        <v>3.4</v>
      </c>
      <c r="K35" s="132">
        <v>4.8</v>
      </c>
      <c r="L35" s="132">
        <v>5</v>
      </c>
      <c r="M35" s="132">
        <v>5</v>
      </c>
      <c r="N35" s="132">
        <v>3</v>
      </c>
      <c r="O35" s="132">
        <v>3.6</v>
      </c>
      <c r="P35" s="132">
        <v>4</v>
      </c>
      <c r="Q35" s="132">
        <v>5</v>
      </c>
      <c r="R35" s="132">
        <v>3.8</v>
      </c>
      <c r="S35" s="132">
        <v>4</v>
      </c>
      <c r="T35" s="132">
        <v>4.8</v>
      </c>
      <c r="U35" s="132">
        <v>3.8</v>
      </c>
      <c r="V35" s="132">
        <v>4.2</v>
      </c>
      <c r="W35" s="132">
        <v>3.4</v>
      </c>
      <c r="X35" s="132">
        <v>4</v>
      </c>
      <c r="Y35" s="132">
        <v>3.2</v>
      </c>
      <c r="Z35" s="132">
        <v>4</v>
      </c>
      <c r="AA35" s="132">
        <v>5</v>
      </c>
      <c r="AB35" s="132">
        <v>4</v>
      </c>
      <c r="AC35" s="132">
        <v>4.8</v>
      </c>
      <c r="AD35" s="132">
        <v>3.4</v>
      </c>
      <c r="AE35" s="132">
        <v>4.8</v>
      </c>
      <c r="AF35" s="132">
        <v>5</v>
      </c>
      <c r="AG35" s="132">
        <v>4.4000000000000004</v>
      </c>
      <c r="AH35" s="132">
        <v>3.8</v>
      </c>
      <c r="AI35" s="132">
        <v>5</v>
      </c>
      <c r="AJ35" s="132">
        <v>3.4</v>
      </c>
      <c r="AK35" s="132">
        <v>4.8</v>
      </c>
      <c r="AL35" s="132">
        <v>4.5999999999999996</v>
      </c>
      <c r="AM35" s="132">
        <v>5</v>
      </c>
      <c r="AN35" s="132">
        <v>5</v>
      </c>
      <c r="AO35" s="132">
        <v>5</v>
      </c>
      <c r="AP35" s="132">
        <v>5</v>
      </c>
      <c r="AQ35" s="132">
        <v>4</v>
      </c>
      <c r="AR35" s="132">
        <v>4.8</v>
      </c>
      <c r="AS35" s="132">
        <v>4.5999999999999996</v>
      </c>
      <c r="AT35" s="132">
        <v>3.6</v>
      </c>
      <c r="AU35" s="132">
        <v>4.4000000000000004</v>
      </c>
      <c r="AV35" s="132">
        <v>5</v>
      </c>
      <c r="AW35" s="132">
        <v>5</v>
      </c>
      <c r="AX35" s="132">
        <v>4</v>
      </c>
      <c r="AY35" s="132">
        <v>3.6</v>
      </c>
      <c r="AZ35" s="132">
        <v>4.4000000000000004</v>
      </c>
      <c r="BA35" s="132">
        <v>4.4000000000000004</v>
      </c>
      <c r="BB35" s="132">
        <v>3</v>
      </c>
      <c r="BC35" s="132">
        <v>3.8</v>
      </c>
      <c r="BD35" s="132">
        <v>3.6</v>
      </c>
      <c r="BE35" s="132">
        <v>4.8</v>
      </c>
      <c r="BF35" s="132">
        <v>4.2</v>
      </c>
      <c r="BG35" s="132">
        <v>4.4000000000000004</v>
      </c>
      <c r="BH35" s="132">
        <v>4</v>
      </c>
      <c r="BI35" s="132">
        <v>4</v>
      </c>
      <c r="BJ35" s="132">
        <v>4.8</v>
      </c>
      <c r="BK35" s="132">
        <v>5</v>
      </c>
      <c r="BL35" s="132">
        <v>3.8</v>
      </c>
      <c r="BM35" s="132">
        <v>4</v>
      </c>
      <c r="BN35" s="132">
        <v>3.8</v>
      </c>
      <c r="BO35" s="132">
        <v>3.6</v>
      </c>
      <c r="BP35" s="132">
        <v>3.8</v>
      </c>
      <c r="BQ35" s="132">
        <v>5</v>
      </c>
      <c r="BR35" s="132">
        <v>4.5999999999999996</v>
      </c>
      <c r="BS35" s="132">
        <v>4</v>
      </c>
      <c r="BT35" s="132">
        <v>4.2</v>
      </c>
      <c r="BU35" s="132">
        <v>5</v>
      </c>
      <c r="BV35" s="132">
        <v>3.8</v>
      </c>
      <c r="BW35" s="132">
        <v>4.2</v>
      </c>
      <c r="BX35" s="132">
        <v>4.2</v>
      </c>
      <c r="BY35" s="132">
        <v>4.8</v>
      </c>
      <c r="BZ35" s="132">
        <v>5</v>
      </c>
      <c r="CA35" s="132">
        <v>3.4</v>
      </c>
      <c r="CB35" s="136">
        <f t="shared" si="0"/>
        <v>4.2461538461538471</v>
      </c>
      <c r="CC35" s="136">
        <f t="shared" si="1"/>
        <v>0.61910960523699066</v>
      </c>
    </row>
    <row r="36" spans="1:81" x14ac:dyDescent="0.2">
      <c r="A36" s="132" t="s">
        <v>113</v>
      </c>
      <c r="B36" s="132">
        <v>3</v>
      </c>
      <c r="C36" s="132">
        <v>4</v>
      </c>
      <c r="D36" s="132">
        <v>3.93333333333333</v>
      </c>
      <c r="E36" s="132">
        <v>4.0666666666666602</v>
      </c>
      <c r="F36" s="132">
        <v>3.0666666666666602</v>
      </c>
      <c r="G36" s="132">
        <v>4.86666666666666</v>
      </c>
      <c r="H36" s="132">
        <v>3.5333333333333301</v>
      </c>
      <c r="I36" s="132">
        <v>3.86666666666666</v>
      </c>
      <c r="J36" s="132">
        <v>3.7333333333333298</v>
      </c>
      <c r="K36" s="132">
        <v>4.6666666666666599</v>
      </c>
      <c r="L36" s="132">
        <v>3.3333333333333299</v>
      </c>
      <c r="M36" s="132">
        <v>5</v>
      </c>
      <c r="N36" s="132">
        <v>4.3333333333333304</v>
      </c>
      <c r="O36" s="132">
        <v>4.0666666666666602</v>
      </c>
      <c r="P36" s="132">
        <v>4.5999999999999996</v>
      </c>
      <c r="Q36" s="132">
        <v>5</v>
      </c>
      <c r="R36" s="132">
        <v>3.3333333333333299</v>
      </c>
      <c r="S36" s="132">
        <v>3.5333333333333301</v>
      </c>
      <c r="T36" s="132">
        <v>3.8</v>
      </c>
      <c r="U36" s="132">
        <v>4.1333333333333302</v>
      </c>
      <c r="V36" s="132">
        <v>3.0666666666666602</v>
      </c>
      <c r="W36" s="132">
        <v>4</v>
      </c>
      <c r="X36" s="132">
        <v>2.0666666666666602</v>
      </c>
      <c r="Y36" s="132">
        <v>2.5333333333333301</v>
      </c>
      <c r="Z36" s="132">
        <v>3.7333333333333298</v>
      </c>
      <c r="AA36" s="132">
        <v>4.5333333333333297</v>
      </c>
      <c r="AB36" s="132">
        <v>3.8</v>
      </c>
      <c r="AC36" s="132">
        <v>4.6666666666666599</v>
      </c>
      <c r="AD36" s="132">
        <v>3.8</v>
      </c>
      <c r="AE36" s="132">
        <v>4.0666666666666602</v>
      </c>
      <c r="AF36" s="132">
        <v>5</v>
      </c>
      <c r="AG36" s="132">
        <v>3.6666666666666599</v>
      </c>
      <c r="AH36" s="132">
        <v>3.6666666666666599</v>
      </c>
      <c r="AI36" s="132">
        <v>4.7333333333333298</v>
      </c>
      <c r="AJ36" s="132">
        <v>3.7333333333333298</v>
      </c>
      <c r="AK36" s="132">
        <v>4.5333333333333297</v>
      </c>
      <c r="AL36" s="132">
        <v>4.2666666666666604</v>
      </c>
      <c r="AM36" s="132">
        <v>3.7333333333333298</v>
      </c>
      <c r="AN36" s="132">
        <v>4.8</v>
      </c>
      <c r="AO36" s="132">
        <v>3.7333333333333298</v>
      </c>
      <c r="AP36" s="132">
        <v>4.86666666666666</v>
      </c>
      <c r="AQ36" s="132">
        <v>4.2</v>
      </c>
      <c r="AR36" s="132">
        <v>3.93333333333333</v>
      </c>
      <c r="AS36" s="132">
        <v>2.8</v>
      </c>
      <c r="AT36" s="132">
        <v>1.8</v>
      </c>
      <c r="AU36" s="132">
        <v>4</v>
      </c>
      <c r="AV36" s="132">
        <v>4.86666666666666</v>
      </c>
      <c r="AW36" s="132">
        <v>3.86666666666666</v>
      </c>
      <c r="AX36" s="132">
        <v>4.93333333333333</v>
      </c>
      <c r="AY36" s="132">
        <v>3.6</v>
      </c>
      <c r="AZ36" s="132">
        <v>3.8</v>
      </c>
      <c r="BA36" s="132">
        <v>4.0666666666666602</v>
      </c>
      <c r="BB36" s="132">
        <v>3.6666666666666599</v>
      </c>
      <c r="BC36" s="132">
        <v>2.86666666666666</v>
      </c>
      <c r="BD36" s="132">
        <v>3.3333333333333299</v>
      </c>
      <c r="BE36" s="132">
        <v>4.3333333333333304</v>
      </c>
      <c r="BF36" s="132">
        <v>3.5333333333333301</v>
      </c>
      <c r="BG36" s="132">
        <v>3.3333333333333299</v>
      </c>
      <c r="BH36" s="132">
        <v>3.8</v>
      </c>
      <c r="BI36" s="132">
        <v>3.7333333333333298</v>
      </c>
      <c r="BJ36" s="132">
        <v>4.93333333333333</v>
      </c>
      <c r="BK36" s="132">
        <v>4.7333333333333298</v>
      </c>
      <c r="BL36" s="132">
        <v>3.8</v>
      </c>
      <c r="BM36" s="132">
        <v>4</v>
      </c>
      <c r="BN36" s="132">
        <v>4.3333333333333304</v>
      </c>
      <c r="BO36" s="132">
        <v>3.8</v>
      </c>
      <c r="BP36" s="132">
        <v>3.4666666666666601</v>
      </c>
      <c r="BQ36" s="132">
        <v>3.6666666666666599</v>
      </c>
      <c r="BR36" s="132">
        <v>4.0666666666666602</v>
      </c>
      <c r="BS36" s="132">
        <v>3.8</v>
      </c>
      <c r="BT36" s="132">
        <v>4.2</v>
      </c>
      <c r="BU36" s="132">
        <v>5</v>
      </c>
      <c r="BV36" s="132">
        <v>4.8</v>
      </c>
      <c r="BW36" s="132">
        <v>2</v>
      </c>
      <c r="BX36" s="132">
        <v>4.6666666666666599</v>
      </c>
      <c r="BY36" s="132">
        <v>3.8</v>
      </c>
      <c r="BZ36" s="132">
        <v>5</v>
      </c>
      <c r="CA36" s="132">
        <v>4.3333333333333304</v>
      </c>
      <c r="CB36" s="136">
        <f t="shared" si="0"/>
        <v>3.9452991452991442</v>
      </c>
      <c r="CC36" s="136">
        <f t="shared" si="1"/>
        <v>0.70583988142491094</v>
      </c>
    </row>
    <row r="37" spans="1:81" x14ac:dyDescent="0.2">
      <c r="A37" s="132" t="s">
        <v>114</v>
      </c>
      <c r="B37" s="132">
        <v>3</v>
      </c>
      <c r="C37" s="132">
        <v>4</v>
      </c>
      <c r="D37" s="132">
        <v>3.8</v>
      </c>
      <c r="E37" s="132">
        <v>3.6</v>
      </c>
      <c r="F37" s="132">
        <v>3</v>
      </c>
      <c r="G37" s="132">
        <v>4.4000000000000004</v>
      </c>
      <c r="H37" s="132">
        <v>2.2000000000000002</v>
      </c>
      <c r="I37" s="132">
        <v>3.4</v>
      </c>
      <c r="J37" s="132">
        <v>3.8</v>
      </c>
      <c r="K37" s="132">
        <v>3.4</v>
      </c>
      <c r="L37" s="132">
        <v>3</v>
      </c>
      <c r="M37" s="132">
        <v>5</v>
      </c>
      <c r="N37" s="132">
        <v>3.6</v>
      </c>
      <c r="O37" s="132">
        <v>4.2</v>
      </c>
      <c r="P37" s="132">
        <v>4.5999999999999996</v>
      </c>
      <c r="Q37" s="132">
        <v>4.5999999999999996</v>
      </c>
      <c r="R37" s="132">
        <v>2</v>
      </c>
      <c r="S37" s="132">
        <v>2.6</v>
      </c>
      <c r="T37" s="132">
        <v>4</v>
      </c>
      <c r="U37" s="132">
        <v>4.2</v>
      </c>
      <c r="V37" s="132">
        <v>2.2000000000000002</v>
      </c>
      <c r="W37" s="132">
        <v>4.8</v>
      </c>
      <c r="X37" s="132">
        <v>3</v>
      </c>
      <c r="Y37" s="132">
        <v>1.8</v>
      </c>
      <c r="Z37" s="132">
        <v>3.6</v>
      </c>
      <c r="AA37" s="132">
        <v>5</v>
      </c>
      <c r="AB37" s="132">
        <v>3.2</v>
      </c>
      <c r="AC37" s="132">
        <v>4.2</v>
      </c>
      <c r="AD37" s="132">
        <v>3.2</v>
      </c>
      <c r="AE37" s="132">
        <v>3.8</v>
      </c>
      <c r="AF37" s="132">
        <v>5</v>
      </c>
      <c r="AG37" s="132">
        <v>4</v>
      </c>
      <c r="AH37" s="132">
        <v>3.8</v>
      </c>
      <c r="AI37" s="132">
        <v>5</v>
      </c>
      <c r="AJ37" s="132">
        <v>3.2</v>
      </c>
      <c r="AK37" s="132">
        <v>4</v>
      </c>
      <c r="AL37" s="132">
        <v>4.5999999999999996</v>
      </c>
      <c r="AM37" s="132">
        <v>3.8</v>
      </c>
      <c r="AN37" s="132">
        <v>4.2</v>
      </c>
      <c r="AO37" s="132">
        <v>4.5999999999999996</v>
      </c>
      <c r="AP37" s="132">
        <v>5</v>
      </c>
      <c r="AQ37" s="132">
        <v>4.4000000000000004</v>
      </c>
      <c r="AR37" s="132">
        <v>3</v>
      </c>
      <c r="AS37" s="132">
        <v>2.2000000000000002</v>
      </c>
      <c r="AT37" s="132">
        <v>1</v>
      </c>
      <c r="AU37" s="132">
        <v>3.8</v>
      </c>
      <c r="AV37" s="132">
        <v>4.5999999999999996</v>
      </c>
      <c r="AW37" s="132">
        <v>4</v>
      </c>
      <c r="AX37" s="132">
        <v>4</v>
      </c>
      <c r="AY37" s="132">
        <v>4.2</v>
      </c>
      <c r="AZ37" s="132">
        <v>4</v>
      </c>
      <c r="BA37" s="132">
        <v>4.4000000000000004</v>
      </c>
      <c r="BB37" s="132">
        <v>3.6</v>
      </c>
      <c r="BC37" s="132">
        <v>1.6</v>
      </c>
      <c r="BD37" s="132">
        <v>3</v>
      </c>
      <c r="BE37" s="132">
        <v>4.8</v>
      </c>
      <c r="BF37" s="132">
        <v>1.6</v>
      </c>
      <c r="BG37" s="132">
        <v>2.4</v>
      </c>
      <c r="BH37" s="132">
        <v>4</v>
      </c>
      <c r="BI37" s="132">
        <v>4</v>
      </c>
      <c r="BJ37" s="132">
        <v>4</v>
      </c>
      <c r="BK37" s="132">
        <v>5</v>
      </c>
      <c r="BL37" s="132">
        <v>3.2</v>
      </c>
      <c r="BM37" s="132">
        <v>4</v>
      </c>
      <c r="BN37" s="132">
        <v>4.8</v>
      </c>
      <c r="BO37" s="132">
        <v>4</v>
      </c>
      <c r="BP37" s="132">
        <v>3.2</v>
      </c>
      <c r="BQ37" s="132">
        <v>3.8</v>
      </c>
      <c r="BR37" s="132">
        <v>3.8</v>
      </c>
      <c r="BS37" s="132">
        <v>3.6</v>
      </c>
      <c r="BT37" s="132">
        <v>3.8</v>
      </c>
      <c r="BU37" s="132">
        <v>5</v>
      </c>
      <c r="BV37" s="132">
        <v>2.4</v>
      </c>
      <c r="BW37" s="132">
        <v>1</v>
      </c>
      <c r="BX37" s="132">
        <v>4.2</v>
      </c>
      <c r="BY37" s="132">
        <v>1.4</v>
      </c>
      <c r="BZ37" s="132">
        <v>4.2</v>
      </c>
      <c r="CA37" s="132">
        <v>5</v>
      </c>
      <c r="CB37" s="136">
        <f t="shared" si="0"/>
        <v>3.658974358974358</v>
      </c>
      <c r="CC37" s="136">
        <f t="shared" si="1"/>
        <v>0.99615310686712333</v>
      </c>
    </row>
    <row r="38" spans="1:81" x14ac:dyDescent="0.2">
      <c r="A38" s="132" t="s">
        <v>1701</v>
      </c>
      <c r="B38" s="132">
        <v>3</v>
      </c>
      <c r="C38" s="132">
        <v>4</v>
      </c>
      <c r="D38" s="132">
        <v>3.8</v>
      </c>
      <c r="E38" s="132">
        <v>3.6</v>
      </c>
      <c r="F38" s="132">
        <v>3.2</v>
      </c>
      <c r="G38" s="132">
        <v>4.5999999999999996</v>
      </c>
      <c r="H38" s="132">
        <v>2.6</v>
      </c>
      <c r="I38" s="132">
        <v>3.6</v>
      </c>
      <c r="J38" s="132">
        <v>4</v>
      </c>
      <c r="K38" s="132">
        <v>3.2</v>
      </c>
      <c r="L38" s="132">
        <v>3.2</v>
      </c>
      <c r="M38" s="132">
        <v>4.8</v>
      </c>
      <c r="N38" s="132">
        <v>4</v>
      </c>
      <c r="O38" s="132">
        <v>4</v>
      </c>
      <c r="P38" s="132">
        <v>4.8</v>
      </c>
      <c r="Q38" s="132">
        <v>5</v>
      </c>
      <c r="R38" s="132">
        <v>3.2</v>
      </c>
      <c r="S38" s="132">
        <v>3.6</v>
      </c>
      <c r="T38" s="132">
        <v>4.2</v>
      </c>
      <c r="U38" s="132">
        <v>4.4000000000000004</v>
      </c>
      <c r="V38" s="132">
        <v>3.4</v>
      </c>
      <c r="W38" s="132">
        <v>5</v>
      </c>
      <c r="X38" s="132">
        <v>4</v>
      </c>
      <c r="Y38" s="132">
        <v>1.8</v>
      </c>
      <c r="Z38" s="132">
        <v>3.4</v>
      </c>
      <c r="AA38" s="132">
        <v>4.4000000000000004</v>
      </c>
      <c r="AB38" s="132">
        <v>3.8</v>
      </c>
      <c r="AC38" s="132">
        <v>4.4000000000000004</v>
      </c>
      <c r="AD38" s="132">
        <v>3.8</v>
      </c>
      <c r="AE38" s="132">
        <v>4.4000000000000004</v>
      </c>
      <c r="AF38" s="132">
        <v>5</v>
      </c>
      <c r="AG38" s="132">
        <v>4.2</v>
      </c>
      <c r="AH38" s="132">
        <v>3.8</v>
      </c>
      <c r="AI38" s="132">
        <v>4.5999999999999996</v>
      </c>
      <c r="AJ38" s="132">
        <v>3.4</v>
      </c>
      <c r="AK38" s="132">
        <v>4.8</v>
      </c>
      <c r="AL38" s="132">
        <v>4.2</v>
      </c>
      <c r="AM38" s="132">
        <v>3.6</v>
      </c>
      <c r="AN38" s="132">
        <v>4.2</v>
      </c>
      <c r="AO38" s="132">
        <v>4.4000000000000004</v>
      </c>
      <c r="AP38" s="132">
        <v>4.5999999999999996</v>
      </c>
      <c r="AQ38" s="132">
        <v>5</v>
      </c>
      <c r="AR38" s="132">
        <v>2.8</v>
      </c>
      <c r="AS38" s="132">
        <v>3</v>
      </c>
      <c r="AT38" s="132">
        <v>1.8</v>
      </c>
      <c r="AU38" s="132">
        <v>3.6</v>
      </c>
      <c r="AV38" s="132">
        <v>5</v>
      </c>
      <c r="AW38" s="132">
        <v>4</v>
      </c>
      <c r="AX38" s="132">
        <v>4.2</v>
      </c>
      <c r="AY38" s="132">
        <v>4</v>
      </c>
      <c r="AZ38" s="132">
        <v>4.4000000000000004</v>
      </c>
      <c r="BA38" s="132">
        <v>4.5999999999999996</v>
      </c>
      <c r="BB38" s="132">
        <v>4</v>
      </c>
      <c r="BC38" s="132">
        <v>3.2</v>
      </c>
      <c r="BD38" s="132">
        <v>3.4</v>
      </c>
      <c r="BE38" s="132">
        <v>3.8</v>
      </c>
      <c r="BF38" s="132">
        <v>3.4</v>
      </c>
      <c r="BG38" s="132">
        <v>3.6</v>
      </c>
      <c r="BH38" s="132">
        <v>4</v>
      </c>
      <c r="BI38" s="132">
        <v>3.8</v>
      </c>
      <c r="BJ38" s="132">
        <v>4.8</v>
      </c>
      <c r="BK38" s="132">
        <v>4.8</v>
      </c>
      <c r="BL38" s="132">
        <v>3.4</v>
      </c>
      <c r="BM38" s="132">
        <v>4</v>
      </c>
      <c r="BN38" s="132">
        <v>5</v>
      </c>
      <c r="BO38" s="132">
        <v>3.6</v>
      </c>
      <c r="BP38" s="132">
        <v>2.6</v>
      </c>
      <c r="BQ38" s="132">
        <v>3</v>
      </c>
      <c r="BR38" s="132">
        <v>3.8</v>
      </c>
      <c r="BS38" s="132">
        <v>3.8</v>
      </c>
      <c r="BT38" s="132">
        <v>4</v>
      </c>
      <c r="BU38" s="132">
        <v>4.8</v>
      </c>
      <c r="BV38" s="132">
        <v>4</v>
      </c>
      <c r="BW38" s="132">
        <v>3.4</v>
      </c>
      <c r="BX38" s="132">
        <v>4.8</v>
      </c>
      <c r="BY38" s="132">
        <v>3.2</v>
      </c>
      <c r="BZ38" s="132">
        <v>5</v>
      </c>
      <c r="CA38" s="132">
        <v>5</v>
      </c>
      <c r="CB38" s="136">
        <f t="shared" si="0"/>
        <v>3.9307692307692323</v>
      </c>
      <c r="CC38" s="136">
        <f t="shared" si="1"/>
        <v>0.72565379250260176</v>
      </c>
    </row>
    <row r="39" spans="1:81" x14ac:dyDescent="0.2">
      <c r="A39" s="132" t="s">
        <v>116</v>
      </c>
      <c r="B39" s="132">
        <v>3</v>
      </c>
      <c r="C39" s="132">
        <v>4</v>
      </c>
      <c r="D39" s="132">
        <v>3.8333333333333299</v>
      </c>
      <c r="E39" s="132">
        <v>3.1666666666666599</v>
      </c>
      <c r="F39" s="132">
        <v>3</v>
      </c>
      <c r="G39" s="132">
        <v>4.6666666666666599</v>
      </c>
      <c r="H39" s="132">
        <v>3.6666666666666599</v>
      </c>
      <c r="I39" s="132">
        <v>3.5</v>
      </c>
      <c r="J39" s="132">
        <v>3.8333333333333299</v>
      </c>
      <c r="K39" s="132">
        <v>4.3333333333333304</v>
      </c>
      <c r="L39" s="132">
        <v>3.5</v>
      </c>
      <c r="M39" s="132">
        <v>5</v>
      </c>
      <c r="N39" s="132">
        <v>4.5</v>
      </c>
      <c r="O39" s="132">
        <v>3.6666666666666599</v>
      </c>
      <c r="P39" s="132">
        <v>4.6666666666666599</v>
      </c>
      <c r="Q39" s="132">
        <v>5</v>
      </c>
      <c r="R39" s="132">
        <v>3.5</v>
      </c>
      <c r="S39" s="132">
        <v>3.1666666666666599</v>
      </c>
      <c r="T39" s="132">
        <v>3</v>
      </c>
      <c r="U39" s="132">
        <v>4.1666666666666599</v>
      </c>
      <c r="V39" s="132">
        <v>2.3333333333333299</v>
      </c>
      <c r="W39" s="132">
        <v>4</v>
      </c>
      <c r="X39" s="132">
        <v>4</v>
      </c>
      <c r="Y39" s="132">
        <v>1.6666666666666601</v>
      </c>
      <c r="Z39" s="132">
        <v>3.8333333333333299</v>
      </c>
      <c r="AA39" s="132">
        <v>4</v>
      </c>
      <c r="AB39" s="132">
        <v>4.1666666666666599</v>
      </c>
      <c r="AC39" s="132">
        <v>4.3333333333333304</v>
      </c>
      <c r="AD39" s="132">
        <v>3.5</v>
      </c>
      <c r="AE39" s="132">
        <v>4</v>
      </c>
      <c r="AF39" s="132">
        <v>5</v>
      </c>
      <c r="AG39" s="132">
        <v>4</v>
      </c>
      <c r="AH39" s="132">
        <v>3.6666666666666599</v>
      </c>
      <c r="AI39" s="132">
        <v>4.6666666666666599</v>
      </c>
      <c r="AJ39" s="132">
        <v>4</v>
      </c>
      <c r="AK39" s="132">
        <v>4.5</v>
      </c>
      <c r="AL39" s="132">
        <v>3.8333333333333299</v>
      </c>
      <c r="AM39" s="132">
        <v>3.6666666666666599</v>
      </c>
      <c r="AN39" s="132">
        <v>4.1666666666666599</v>
      </c>
      <c r="AO39" s="132">
        <v>3.6666666666666599</v>
      </c>
      <c r="AP39" s="132">
        <v>4.8333333333333304</v>
      </c>
      <c r="AQ39" s="132">
        <v>5</v>
      </c>
      <c r="AR39" s="132">
        <v>2.8333333333333299</v>
      </c>
      <c r="AS39" s="132">
        <v>2.1666666666666599</v>
      </c>
      <c r="AT39" s="132">
        <v>1.1666666666666601</v>
      </c>
      <c r="AU39" s="132">
        <v>3.8333333333333299</v>
      </c>
      <c r="AV39" s="132">
        <v>4.5</v>
      </c>
      <c r="AW39" s="132">
        <v>4</v>
      </c>
      <c r="AX39" s="132">
        <v>4.8333333333333304</v>
      </c>
      <c r="AY39" s="132">
        <v>3.1666666666666599</v>
      </c>
      <c r="AZ39" s="132">
        <v>3.3333333333333299</v>
      </c>
      <c r="BA39" s="132">
        <v>4</v>
      </c>
      <c r="BB39" s="132">
        <v>3.8333333333333299</v>
      </c>
      <c r="BC39" s="132">
        <v>3</v>
      </c>
      <c r="BD39" s="132">
        <v>3.3333333333333299</v>
      </c>
      <c r="BE39" s="132">
        <v>4.6666666666666599</v>
      </c>
      <c r="BF39" s="132">
        <v>3.5</v>
      </c>
      <c r="BG39" s="132">
        <v>3.3333333333333299</v>
      </c>
      <c r="BH39" s="132">
        <v>3.6666666666666599</v>
      </c>
      <c r="BI39" s="132">
        <v>4</v>
      </c>
      <c r="BJ39" s="132">
        <v>4.8333333333333304</v>
      </c>
      <c r="BK39" s="132">
        <v>4.6666666666666599</v>
      </c>
      <c r="BL39" s="132">
        <v>3.3333333333333299</v>
      </c>
      <c r="BM39" s="132">
        <v>4</v>
      </c>
      <c r="BN39" s="132">
        <v>4.3333333333333304</v>
      </c>
      <c r="BO39" s="132">
        <v>3.8333333333333299</v>
      </c>
      <c r="BP39" s="132">
        <v>3.1666666666666599</v>
      </c>
      <c r="BQ39" s="132">
        <v>3.3333333333333299</v>
      </c>
      <c r="BR39" s="132">
        <v>3.3333333333333299</v>
      </c>
      <c r="BS39" s="132">
        <v>3.8333333333333299</v>
      </c>
      <c r="BT39" s="132">
        <v>4.1666666666666599</v>
      </c>
      <c r="BU39" s="132">
        <v>5</v>
      </c>
      <c r="BV39" s="132">
        <v>5</v>
      </c>
      <c r="BW39" s="132">
        <v>1.5</v>
      </c>
      <c r="BX39" s="132">
        <v>4.3333333333333304</v>
      </c>
      <c r="BY39" s="132">
        <v>2.5</v>
      </c>
      <c r="BZ39" s="132">
        <v>5</v>
      </c>
      <c r="CA39" s="132">
        <v>5</v>
      </c>
      <c r="CB39" s="136">
        <f t="shared" si="0"/>
        <v>3.8247863247863232</v>
      </c>
      <c r="CC39" s="136">
        <f t="shared" si="1"/>
        <v>0.82392850348690549</v>
      </c>
    </row>
    <row r="40" spans="1:81" x14ac:dyDescent="0.2">
      <c r="A40" s="132" t="s">
        <v>117</v>
      </c>
      <c r="B40" s="132">
        <v>3</v>
      </c>
      <c r="C40" s="132">
        <v>2.9166666666666599</v>
      </c>
      <c r="D40" s="132">
        <v>3.3333333333333299</v>
      </c>
      <c r="E40" s="132">
        <v>3.6666666666666599</v>
      </c>
      <c r="F40" s="132">
        <v>3.0833333333333299</v>
      </c>
      <c r="G40" s="132">
        <v>3.5</v>
      </c>
      <c r="H40" s="132">
        <v>3.1666666666666599</v>
      </c>
      <c r="I40" s="132">
        <v>3.5</v>
      </c>
      <c r="J40" s="132">
        <v>3</v>
      </c>
      <c r="K40" s="132">
        <v>3.25</v>
      </c>
      <c r="L40" s="132">
        <v>3</v>
      </c>
      <c r="M40" s="132">
        <v>2.5833333333333299</v>
      </c>
      <c r="N40" s="132">
        <v>3.8333333333333299</v>
      </c>
      <c r="O40" s="132">
        <v>3.25</v>
      </c>
      <c r="P40" s="132">
        <v>3.9166666666666599</v>
      </c>
      <c r="Q40" s="132">
        <v>2.8333333333333299</v>
      </c>
      <c r="R40" s="132">
        <v>2.3333333333333299</v>
      </c>
      <c r="S40" s="132">
        <v>2.4166666666666599</v>
      </c>
      <c r="T40" s="132">
        <v>4.0833333333333304</v>
      </c>
      <c r="U40" s="132">
        <v>3.5833333333333299</v>
      </c>
      <c r="V40" s="132">
        <v>3.25</v>
      </c>
      <c r="W40" s="132">
        <v>3.5</v>
      </c>
      <c r="X40" s="132">
        <v>3</v>
      </c>
      <c r="Y40" s="132">
        <v>2.8333333333333299</v>
      </c>
      <c r="Z40" s="132">
        <v>3.25</v>
      </c>
      <c r="AA40" s="132">
        <v>3.1666666666666599</v>
      </c>
      <c r="AB40" s="132">
        <v>2.8333333333333299</v>
      </c>
      <c r="AC40" s="132">
        <v>3.9166666666666599</v>
      </c>
      <c r="AD40" s="132">
        <v>3.25</v>
      </c>
      <c r="AE40" s="132">
        <v>3.6666666666666599</v>
      </c>
      <c r="AF40" s="132">
        <v>4.25</v>
      </c>
      <c r="AG40" s="132">
        <v>3.3333333333333299</v>
      </c>
      <c r="AH40" s="132">
        <v>3.4166666666666599</v>
      </c>
      <c r="AI40" s="132">
        <v>3.25</v>
      </c>
      <c r="AJ40" s="132">
        <v>3.4166666666666599</v>
      </c>
      <c r="AK40" s="132">
        <v>3.4166666666666599</v>
      </c>
      <c r="AL40" s="132">
        <v>2.75</v>
      </c>
      <c r="AM40" s="132">
        <v>3.0833333333333299</v>
      </c>
      <c r="AN40" s="132">
        <v>3.5833333333333299</v>
      </c>
      <c r="AO40" s="132">
        <v>4</v>
      </c>
      <c r="AP40" s="132">
        <v>3.5</v>
      </c>
      <c r="AQ40" s="132">
        <v>3.3333333333333299</v>
      </c>
      <c r="AR40" s="132">
        <v>3.1666666666666599</v>
      </c>
      <c r="AS40" s="132">
        <v>3.8333333333333299</v>
      </c>
      <c r="AT40" s="132">
        <v>2.0833333333333299</v>
      </c>
      <c r="AU40" s="132">
        <v>3.0833333333333299</v>
      </c>
      <c r="AV40" s="132">
        <v>3.5833333333333299</v>
      </c>
      <c r="AW40" s="132">
        <v>3.25</v>
      </c>
      <c r="AX40" s="132">
        <v>3.75</v>
      </c>
      <c r="AY40" s="132">
        <v>3</v>
      </c>
      <c r="AZ40" s="132">
        <v>3.3333333333333299</v>
      </c>
      <c r="BA40" s="132">
        <v>3</v>
      </c>
      <c r="BB40" s="132">
        <v>2.8333333333333299</v>
      </c>
      <c r="BC40" s="132">
        <v>2.75</v>
      </c>
      <c r="BD40" s="132">
        <v>2.5</v>
      </c>
      <c r="BE40" s="132">
        <v>3</v>
      </c>
      <c r="BF40" s="132">
        <v>2.0833333333333299</v>
      </c>
      <c r="BG40" s="132">
        <v>3</v>
      </c>
      <c r="BH40" s="132">
        <v>3</v>
      </c>
      <c r="BI40" s="132">
        <v>3.4166666666666599</v>
      </c>
      <c r="BJ40" s="132">
        <v>3.5833333333333299</v>
      </c>
      <c r="BK40" s="132">
        <v>3.6666666666666599</v>
      </c>
      <c r="BL40" s="132">
        <v>3.5833333333333299</v>
      </c>
      <c r="BM40" s="132">
        <v>3</v>
      </c>
      <c r="BN40" s="132">
        <v>3.1666666666666599</v>
      </c>
      <c r="BO40" s="132">
        <v>2.9166666666666599</v>
      </c>
      <c r="BP40" s="132">
        <v>2.1666666666666599</v>
      </c>
      <c r="BQ40" s="132">
        <v>3.0833333333333299</v>
      </c>
      <c r="BR40" s="132">
        <v>2.5</v>
      </c>
      <c r="BS40" s="132">
        <v>3.25</v>
      </c>
      <c r="BT40" s="132">
        <v>3.8333333333333299</v>
      </c>
      <c r="BU40" s="132">
        <v>3.1666666666666599</v>
      </c>
      <c r="BV40" s="132">
        <v>3.25</v>
      </c>
      <c r="BW40" s="132">
        <v>2.8333333333333299</v>
      </c>
      <c r="BX40" s="132">
        <v>3.5833333333333299</v>
      </c>
      <c r="BY40" s="132">
        <v>1.9166666666666601</v>
      </c>
      <c r="BZ40" s="132">
        <v>3.5</v>
      </c>
      <c r="CA40" s="132">
        <v>3.8333333333333299</v>
      </c>
      <c r="CB40" s="136">
        <f t="shared" si="0"/>
        <v>3.2019230769230758</v>
      </c>
      <c r="CC40" s="136">
        <f t="shared" si="1"/>
        <v>0.47474441190207212</v>
      </c>
    </row>
    <row r="41" spans="1:81" x14ac:dyDescent="0.2">
      <c r="A41" s="132" t="s">
        <v>1702</v>
      </c>
      <c r="B41" s="132">
        <v>3</v>
      </c>
      <c r="C41" s="132">
        <v>2.8333333333333299</v>
      </c>
      <c r="D41" s="132">
        <v>3.5</v>
      </c>
      <c r="E41" s="132">
        <v>2.9166666666666599</v>
      </c>
      <c r="F41" s="132">
        <v>3</v>
      </c>
      <c r="G41" s="132">
        <v>3.75</v>
      </c>
      <c r="H41" s="132">
        <v>2.5833333333333299</v>
      </c>
      <c r="I41" s="132">
        <v>3.25</v>
      </c>
      <c r="J41" s="132">
        <v>2.8333333333333299</v>
      </c>
      <c r="K41" s="132">
        <v>3.5</v>
      </c>
      <c r="L41" s="132">
        <v>2.75</v>
      </c>
      <c r="M41" s="132">
        <v>4</v>
      </c>
      <c r="N41" s="132">
        <v>3.5833333333333299</v>
      </c>
      <c r="O41" s="132">
        <v>2.6666666666666599</v>
      </c>
      <c r="P41" s="132">
        <v>4.25</v>
      </c>
      <c r="Q41" s="132">
        <v>4.75</v>
      </c>
      <c r="R41" s="132">
        <v>2.6666666666666599</v>
      </c>
      <c r="S41" s="132">
        <v>3.5</v>
      </c>
      <c r="T41" s="132">
        <v>3.1666666666666599</v>
      </c>
      <c r="U41" s="132">
        <v>4</v>
      </c>
      <c r="V41" s="132">
        <v>3</v>
      </c>
      <c r="W41" s="132">
        <v>3.8333333333333299</v>
      </c>
      <c r="X41" s="132">
        <v>3</v>
      </c>
      <c r="Y41" s="132">
        <v>2.8333333333333299</v>
      </c>
      <c r="Z41" s="132">
        <v>3.1666666666666599</v>
      </c>
      <c r="AA41" s="132">
        <v>3.5833333333333299</v>
      </c>
      <c r="AB41" s="132">
        <v>3.4166666666666599</v>
      </c>
      <c r="AC41" s="132">
        <v>3.9166666666666599</v>
      </c>
      <c r="AD41" s="132">
        <v>3.5833333333333299</v>
      </c>
      <c r="AE41" s="132">
        <v>3.9166666666666599</v>
      </c>
      <c r="AF41" s="132">
        <v>4.0833333333333304</v>
      </c>
      <c r="AG41" s="132">
        <v>3.4166666666666599</v>
      </c>
      <c r="AH41" s="132">
        <v>3.5833333333333299</v>
      </c>
      <c r="AI41" s="132">
        <v>3.8333333333333299</v>
      </c>
      <c r="AJ41" s="132">
        <v>3.3333333333333299</v>
      </c>
      <c r="AK41" s="132">
        <v>4.25</v>
      </c>
      <c r="AL41" s="132">
        <v>3.4166666666666599</v>
      </c>
      <c r="AM41" s="132">
        <v>3.75</v>
      </c>
      <c r="AN41" s="132">
        <v>3.5</v>
      </c>
      <c r="AO41" s="132">
        <v>3.75</v>
      </c>
      <c r="AP41" s="132">
        <v>3.6666666666666599</v>
      </c>
      <c r="AQ41" s="132">
        <v>3.6666666666666599</v>
      </c>
      <c r="AR41" s="132">
        <v>3.0833333333333299</v>
      </c>
      <c r="AS41" s="132">
        <v>3.8333333333333299</v>
      </c>
      <c r="AT41" s="132">
        <v>1.9166666666666601</v>
      </c>
      <c r="AU41" s="132">
        <v>2.75</v>
      </c>
      <c r="AV41" s="132">
        <v>3.5833333333333299</v>
      </c>
      <c r="AW41" s="132">
        <v>3.6666666666666599</v>
      </c>
      <c r="AX41" s="132">
        <v>3.6666666666666599</v>
      </c>
      <c r="AY41" s="132">
        <v>3.25</v>
      </c>
      <c r="AZ41" s="132">
        <v>4.1666666666666599</v>
      </c>
      <c r="BA41" s="132">
        <v>4.1666666666666599</v>
      </c>
      <c r="BB41" s="132">
        <v>3.1666666666666599</v>
      </c>
      <c r="BC41" s="132">
        <v>2.8333333333333299</v>
      </c>
      <c r="BD41" s="132">
        <v>2.8333333333333299</v>
      </c>
      <c r="BE41" s="132">
        <v>4</v>
      </c>
      <c r="BF41" s="132">
        <v>3.25</v>
      </c>
      <c r="BG41" s="132">
        <v>2.9166666666666599</v>
      </c>
      <c r="BH41" s="132">
        <v>3.6666666666666599</v>
      </c>
      <c r="BI41" s="132">
        <v>3.0833333333333299</v>
      </c>
      <c r="BJ41" s="132">
        <v>3.9166666666666599</v>
      </c>
      <c r="BK41" s="132">
        <v>4.25</v>
      </c>
      <c r="BL41" s="132">
        <v>3.1666666666666599</v>
      </c>
      <c r="BM41" s="132">
        <v>3</v>
      </c>
      <c r="BN41" s="132">
        <v>4.4166666666666599</v>
      </c>
      <c r="BO41" s="132">
        <v>3.1666666666666599</v>
      </c>
      <c r="BP41" s="132">
        <v>2.6666666666666599</v>
      </c>
      <c r="BQ41" s="132">
        <v>3.4166666666666599</v>
      </c>
      <c r="BR41" s="132">
        <v>3.6666666666666599</v>
      </c>
      <c r="BS41" s="132">
        <v>3.6666666666666599</v>
      </c>
      <c r="BT41" s="132">
        <v>3.9166666666666599</v>
      </c>
      <c r="BU41" s="132">
        <v>3.8333333333333299</v>
      </c>
      <c r="BV41" s="132">
        <v>3.6666666666666599</v>
      </c>
      <c r="BW41" s="132">
        <v>2.9166666666666599</v>
      </c>
      <c r="BX41" s="132">
        <v>4.3333333333333304</v>
      </c>
      <c r="BY41" s="132">
        <v>2.75</v>
      </c>
      <c r="BZ41" s="132">
        <v>3.4166666666666599</v>
      </c>
      <c r="CA41" s="132">
        <v>3.6666666666666599</v>
      </c>
      <c r="CB41" s="136">
        <f t="shared" si="0"/>
        <v>3.4444444444444411</v>
      </c>
      <c r="CC41" s="136">
        <f t="shared" si="1"/>
        <v>0.52096499057471901</v>
      </c>
    </row>
    <row r="42" spans="1:81" x14ac:dyDescent="0.2">
      <c r="A42" s="132" t="s">
        <v>1703</v>
      </c>
      <c r="B42" s="132">
        <v>3</v>
      </c>
      <c r="C42" s="132">
        <v>5</v>
      </c>
      <c r="D42" s="132">
        <v>3.7</v>
      </c>
      <c r="E42" s="132">
        <v>3.3</v>
      </c>
      <c r="F42" s="132">
        <v>3.2</v>
      </c>
      <c r="G42" s="132">
        <v>4.4000000000000004</v>
      </c>
      <c r="H42" s="132">
        <v>3.4</v>
      </c>
      <c r="I42" s="132">
        <v>4</v>
      </c>
      <c r="J42" s="132">
        <v>3.2</v>
      </c>
      <c r="K42" s="132">
        <v>3.7</v>
      </c>
      <c r="L42" s="132">
        <v>3.4</v>
      </c>
      <c r="M42" s="132">
        <v>4.4000000000000004</v>
      </c>
      <c r="N42" s="132">
        <v>3.6</v>
      </c>
      <c r="O42" s="132">
        <v>3.8</v>
      </c>
      <c r="P42" s="132">
        <v>4.2</v>
      </c>
      <c r="Q42" s="132">
        <v>4</v>
      </c>
      <c r="R42" s="132">
        <v>2.9</v>
      </c>
      <c r="S42" s="132">
        <v>3.1</v>
      </c>
      <c r="T42" s="132">
        <v>4.2</v>
      </c>
      <c r="U42" s="132">
        <v>3.7</v>
      </c>
      <c r="V42" s="132">
        <v>2.5</v>
      </c>
      <c r="W42" s="132">
        <v>4</v>
      </c>
      <c r="X42" s="132">
        <v>2.1</v>
      </c>
      <c r="Y42" s="132">
        <v>3.1</v>
      </c>
      <c r="Z42" s="132">
        <v>3.2</v>
      </c>
      <c r="AA42" s="132">
        <v>4.5</v>
      </c>
      <c r="AB42" s="132">
        <v>4</v>
      </c>
      <c r="AC42" s="132">
        <v>3.2</v>
      </c>
      <c r="AD42" s="132">
        <v>3.9</v>
      </c>
      <c r="AE42" s="132">
        <v>4</v>
      </c>
      <c r="AF42" s="132">
        <v>4.5999999999999996</v>
      </c>
      <c r="AG42" s="132">
        <v>3.8</v>
      </c>
      <c r="AH42" s="132">
        <v>3.7</v>
      </c>
      <c r="AI42" s="132">
        <v>4.3</v>
      </c>
      <c r="AJ42" s="132">
        <v>3.7</v>
      </c>
      <c r="AK42" s="132">
        <v>3.9</v>
      </c>
      <c r="AL42" s="132">
        <v>3.7</v>
      </c>
      <c r="AM42" s="132">
        <v>3.9</v>
      </c>
      <c r="AN42" s="132">
        <v>4</v>
      </c>
      <c r="AO42" s="132">
        <v>4.4000000000000004</v>
      </c>
      <c r="AP42" s="132">
        <v>3.8</v>
      </c>
      <c r="AQ42" s="132">
        <v>3.8</v>
      </c>
      <c r="AR42" s="132">
        <v>3.3</v>
      </c>
      <c r="AS42" s="132">
        <v>2.7</v>
      </c>
      <c r="AT42" s="132">
        <v>2.2999999999999998</v>
      </c>
      <c r="AU42" s="132">
        <v>3.8</v>
      </c>
      <c r="AV42" s="132">
        <v>3.7</v>
      </c>
      <c r="AW42" s="132">
        <v>3.7</v>
      </c>
      <c r="AX42" s="132">
        <v>3.5</v>
      </c>
      <c r="AY42" s="132">
        <v>4.5</v>
      </c>
      <c r="AZ42" s="132">
        <v>3.6</v>
      </c>
      <c r="BA42" s="132">
        <v>3.6</v>
      </c>
      <c r="BB42" s="132">
        <v>3.8</v>
      </c>
      <c r="BC42" s="132">
        <v>3.1</v>
      </c>
      <c r="BD42" s="132">
        <v>3.4</v>
      </c>
      <c r="BE42" s="132">
        <v>4.4000000000000004</v>
      </c>
      <c r="BF42" s="132">
        <v>3.4</v>
      </c>
      <c r="BG42" s="132">
        <v>3</v>
      </c>
      <c r="BH42" s="132">
        <v>3.4</v>
      </c>
      <c r="BI42" s="132">
        <v>3.9</v>
      </c>
      <c r="BJ42" s="132">
        <v>4.2</v>
      </c>
      <c r="BK42" s="132">
        <v>4</v>
      </c>
      <c r="BL42" s="132">
        <v>3.4</v>
      </c>
      <c r="BM42" s="132">
        <v>3</v>
      </c>
      <c r="BN42" s="132">
        <v>4.0999999999999996</v>
      </c>
      <c r="BO42" s="132">
        <v>3.7</v>
      </c>
      <c r="BP42" s="132">
        <v>3.5</v>
      </c>
      <c r="BQ42" s="132">
        <v>3.8</v>
      </c>
      <c r="BR42" s="132">
        <v>3.7</v>
      </c>
      <c r="BS42" s="132">
        <v>3.9</v>
      </c>
      <c r="BT42" s="132">
        <v>3.6</v>
      </c>
      <c r="BU42" s="132">
        <v>4.5</v>
      </c>
      <c r="BV42" s="132">
        <v>3.2</v>
      </c>
      <c r="BW42" s="132">
        <v>2.7</v>
      </c>
      <c r="BX42" s="132">
        <v>4.3</v>
      </c>
      <c r="BY42" s="132">
        <v>2.2999999999999998</v>
      </c>
      <c r="BZ42" s="132">
        <v>3.8</v>
      </c>
      <c r="CA42" s="132">
        <v>3.7</v>
      </c>
      <c r="CB42" s="136">
        <f t="shared" si="0"/>
        <v>3.6512820512820516</v>
      </c>
      <c r="CC42" s="136">
        <f t="shared" si="1"/>
        <v>0.55916068590404189</v>
      </c>
    </row>
    <row r="43" spans="1:81" x14ac:dyDescent="0.2">
      <c r="A43" s="132" t="s">
        <v>119</v>
      </c>
      <c r="B43" s="132">
        <v>7</v>
      </c>
      <c r="C43" s="132">
        <v>10</v>
      </c>
      <c r="D43" s="132">
        <v>8</v>
      </c>
      <c r="E43" s="132">
        <v>1</v>
      </c>
      <c r="F43" s="132">
        <v>4</v>
      </c>
      <c r="G43" s="132">
        <v>8</v>
      </c>
      <c r="H43" s="132">
        <v>5</v>
      </c>
      <c r="I43" s="132">
        <v>7</v>
      </c>
      <c r="J43" s="132">
        <v>5</v>
      </c>
      <c r="K43" s="132">
        <v>2</v>
      </c>
      <c r="L43" s="132">
        <v>5</v>
      </c>
      <c r="M43" s="132">
        <v>10</v>
      </c>
      <c r="N43" s="132">
        <v>5</v>
      </c>
      <c r="O43" s="132">
        <v>7</v>
      </c>
      <c r="P43" s="132">
        <v>9</v>
      </c>
      <c r="Q43" s="132">
        <v>6</v>
      </c>
      <c r="R43" s="132">
        <v>4</v>
      </c>
      <c r="S43" s="132">
        <v>6</v>
      </c>
      <c r="T43" s="132">
        <v>7</v>
      </c>
      <c r="U43" s="132">
        <v>8</v>
      </c>
      <c r="V43" s="132">
        <v>1</v>
      </c>
      <c r="W43" s="132">
        <v>9</v>
      </c>
      <c r="X43" s="132">
        <v>6</v>
      </c>
      <c r="Y43" s="132">
        <v>1</v>
      </c>
      <c r="Z43" s="132">
        <v>7</v>
      </c>
      <c r="AA43" s="132">
        <v>9</v>
      </c>
      <c r="AB43" s="132">
        <v>4</v>
      </c>
      <c r="AC43" s="132">
        <v>8</v>
      </c>
      <c r="AD43" s="132">
        <v>6</v>
      </c>
      <c r="AE43" s="132">
        <v>7</v>
      </c>
      <c r="AF43" s="132">
        <v>10</v>
      </c>
      <c r="AG43" s="132">
        <v>8</v>
      </c>
      <c r="AH43" s="132">
        <v>6</v>
      </c>
      <c r="AI43" s="132">
        <v>9</v>
      </c>
      <c r="AJ43" s="132">
        <v>6</v>
      </c>
      <c r="AK43" s="132">
        <v>7</v>
      </c>
      <c r="AL43" s="132">
        <v>7</v>
      </c>
      <c r="AM43" s="132">
        <v>7</v>
      </c>
      <c r="AN43" s="132">
        <v>6</v>
      </c>
      <c r="AO43" s="132">
        <v>10</v>
      </c>
      <c r="AP43" s="132">
        <v>8</v>
      </c>
      <c r="AQ43" s="132">
        <v>9</v>
      </c>
      <c r="AR43" s="132">
        <v>6</v>
      </c>
      <c r="AS43" s="132">
        <v>5</v>
      </c>
      <c r="AT43" s="132">
        <v>1</v>
      </c>
      <c r="AU43" s="132">
        <v>7</v>
      </c>
      <c r="AV43" s="132">
        <v>6</v>
      </c>
      <c r="AW43" s="132">
        <v>7</v>
      </c>
      <c r="AX43" s="132">
        <v>8</v>
      </c>
      <c r="AY43" s="132">
        <v>7</v>
      </c>
      <c r="AZ43" s="132">
        <v>8</v>
      </c>
      <c r="BA43" s="132">
        <v>9</v>
      </c>
      <c r="BB43" s="132">
        <v>8</v>
      </c>
      <c r="BC43" s="132">
        <v>1</v>
      </c>
      <c r="BD43" s="132">
        <v>4</v>
      </c>
      <c r="BE43" s="132">
        <v>9</v>
      </c>
      <c r="BF43" s="132">
        <v>4</v>
      </c>
      <c r="BG43" s="132">
        <v>2</v>
      </c>
      <c r="BH43" s="132">
        <v>8</v>
      </c>
      <c r="BI43" s="132">
        <v>7</v>
      </c>
      <c r="BJ43" s="132">
        <v>8</v>
      </c>
      <c r="BK43" s="132">
        <v>8</v>
      </c>
      <c r="BL43" s="132">
        <v>5</v>
      </c>
      <c r="BM43" s="132">
        <v>7</v>
      </c>
      <c r="BN43" s="132">
        <v>9</v>
      </c>
      <c r="BO43" s="132">
        <v>3</v>
      </c>
      <c r="BP43" s="132">
        <v>3</v>
      </c>
      <c r="BQ43" s="132">
        <v>8</v>
      </c>
      <c r="BR43" s="132">
        <v>7</v>
      </c>
      <c r="BS43" s="132">
        <v>8</v>
      </c>
      <c r="BT43" s="132">
        <v>7</v>
      </c>
      <c r="BU43" s="132">
        <v>10</v>
      </c>
      <c r="BV43" s="132">
        <v>5</v>
      </c>
      <c r="BW43" s="132">
        <v>1</v>
      </c>
      <c r="BX43" s="132">
        <v>8</v>
      </c>
      <c r="BY43" s="132">
        <v>1</v>
      </c>
      <c r="BZ43" s="132">
        <v>9</v>
      </c>
      <c r="CA43" s="132">
        <v>9</v>
      </c>
      <c r="CB43" s="136">
        <f t="shared" si="0"/>
        <v>6.384615384615385</v>
      </c>
      <c r="CC43" s="136">
        <f t="shared" si="1"/>
        <v>2.5135000134637595</v>
      </c>
    </row>
    <row r="44" spans="1:81" ht="409.6" x14ac:dyDescent="0.2">
      <c r="A44" s="132" t="s">
        <v>120</v>
      </c>
      <c r="D44" s="132" t="s">
        <v>1209</v>
      </c>
      <c r="G44" s="132" t="s">
        <v>1704</v>
      </c>
      <c r="L44" s="132" t="s">
        <v>1705</v>
      </c>
      <c r="P44" s="132" t="s">
        <v>1706</v>
      </c>
      <c r="V44" s="132" t="s">
        <v>1707</v>
      </c>
      <c r="Z44" s="132" t="s">
        <v>1708</v>
      </c>
      <c r="AC44" s="132" t="s">
        <v>1215</v>
      </c>
      <c r="AE44" s="132" t="s">
        <v>1216</v>
      </c>
      <c r="AM44" s="132" t="s">
        <v>1390</v>
      </c>
      <c r="AO44" s="132" t="s">
        <v>1709</v>
      </c>
      <c r="AS44" s="135" t="s">
        <v>1710</v>
      </c>
      <c r="BI44" s="132" t="s">
        <v>1711</v>
      </c>
      <c r="BJ44" s="135" t="s">
        <v>1509</v>
      </c>
      <c r="BK44" s="132" t="s">
        <v>1712</v>
      </c>
      <c r="BS44" s="132" t="s">
        <v>1713</v>
      </c>
      <c r="BU44" s="132" t="s">
        <v>1512</v>
      </c>
      <c r="BV44" s="132" t="s">
        <v>1714</v>
      </c>
      <c r="CB44" s="136" t="e">
        <f t="shared" si="0"/>
        <v>#DIV/0!</v>
      </c>
      <c r="CC44" s="136" t="e">
        <f t="shared" si="1"/>
        <v>#DIV/0!</v>
      </c>
    </row>
    <row r="45" spans="1:81" x14ac:dyDescent="0.2">
      <c r="A45" s="132" t="s">
        <v>77</v>
      </c>
      <c r="B45" s="132">
        <v>4</v>
      </c>
      <c r="C45" s="132">
        <v>5</v>
      </c>
      <c r="D45" s="132">
        <v>3</v>
      </c>
      <c r="E45" s="132">
        <v>4.25</v>
      </c>
      <c r="F45" s="132">
        <v>3</v>
      </c>
      <c r="G45" s="132">
        <v>3.75</v>
      </c>
      <c r="H45" s="132">
        <v>2.75</v>
      </c>
      <c r="I45" s="132">
        <v>3</v>
      </c>
      <c r="J45" s="132">
        <v>4.25</v>
      </c>
      <c r="K45" s="132">
        <v>3</v>
      </c>
      <c r="L45" s="132">
        <v>3.75</v>
      </c>
      <c r="M45" s="132">
        <v>3.5</v>
      </c>
      <c r="N45" s="132">
        <v>4</v>
      </c>
      <c r="O45" s="132">
        <v>2.25</v>
      </c>
      <c r="P45" s="132">
        <v>1.75</v>
      </c>
      <c r="Q45" s="132">
        <v>3.25</v>
      </c>
      <c r="R45" s="132">
        <v>2</v>
      </c>
      <c r="S45" s="132">
        <v>4</v>
      </c>
      <c r="T45" s="132">
        <v>3</v>
      </c>
      <c r="U45" s="132">
        <v>4</v>
      </c>
      <c r="V45" s="132">
        <v>4</v>
      </c>
      <c r="W45" s="132">
        <v>4</v>
      </c>
      <c r="X45" s="132">
        <v>1</v>
      </c>
      <c r="Y45" s="132">
        <v>2.75</v>
      </c>
      <c r="Z45" s="132">
        <v>4</v>
      </c>
      <c r="AA45" s="132">
        <v>3.5</v>
      </c>
      <c r="AB45" s="132">
        <v>4</v>
      </c>
      <c r="AC45" s="132">
        <v>1.75</v>
      </c>
      <c r="AD45" s="132">
        <v>3</v>
      </c>
      <c r="AE45" s="132">
        <v>3.25</v>
      </c>
      <c r="AF45" s="132">
        <v>3.75</v>
      </c>
      <c r="AG45" s="132">
        <v>3.5</v>
      </c>
      <c r="AH45" s="132">
        <v>2.5</v>
      </c>
      <c r="AI45" s="132">
        <v>1</v>
      </c>
      <c r="AJ45" s="132">
        <v>4.25</v>
      </c>
      <c r="AK45" s="132">
        <v>4</v>
      </c>
      <c r="AL45" s="132">
        <v>4</v>
      </c>
      <c r="AM45" s="132">
        <v>3.75</v>
      </c>
      <c r="AN45" s="132">
        <v>4.25</v>
      </c>
      <c r="AO45" s="132">
        <v>3.75</v>
      </c>
      <c r="AP45" s="132">
        <v>3</v>
      </c>
      <c r="AQ45" s="132">
        <v>3.25</v>
      </c>
      <c r="AR45" s="132">
        <v>1</v>
      </c>
      <c r="AS45" s="132">
        <v>1.5</v>
      </c>
      <c r="AT45" s="132">
        <v>1</v>
      </c>
      <c r="AU45" s="132">
        <v>3.75</v>
      </c>
      <c r="AV45" s="132">
        <v>2</v>
      </c>
      <c r="AW45" s="132">
        <v>4</v>
      </c>
      <c r="AX45" s="132">
        <v>4</v>
      </c>
      <c r="AY45" s="132">
        <v>3</v>
      </c>
      <c r="AZ45" s="132">
        <v>4.5</v>
      </c>
      <c r="BA45" s="132">
        <v>2.75</v>
      </c>
      <c r="BB45" s="132">
        <v>3</v>
      </c>
      <c r="BC45" s="132">
        <v>3.25</v>
      </c>
      <c r="BD45" s="132">
        <v>3.25</v>
      </c>
      <c r="BE45" s="132">
        <v>4.75</v>
      </c>
      <c r="BF45" s="132">
        <v>2.25</v>
      </c>
      <c r="BG45" s="132">
        <v>4.75</v>
      </c>
      <c r="BH45" s="132">
        <v>2</v>
      </c>
      <c r="BI45" s="132">
        <v>3.75</v>
      </c>
      <c r="BJ45" s="132">
        <v>3.75</v>
      </c>
      <c r="BK45" s="132">
        <v>1.75</v>
      </c>
      <c r="BL45" s="132">
        <v>1.25</v>
      </c>
      <c r="BM45" s="132">
        <v>4</v>
      </c>
      <c r="BN45" s="132">
        <v>2</v>
      </c>
      <c r="BO45" s="132">
        <v>3.75</v>
      </c>
      <c r="BP45" s="132">
        <v>4</v>
      </c>
      <c r="BQ45" s="132">
        <v>1</v>
      </c>
      <c r="BR45" s="132">
        <v>3.25</v>
      </c>
      <c r="BS45" s="132">
        <v>3</v>
      </c>
      <c r="BT45" s="132">
        <v>4.5</v>
      </c>
      <c r="BU45" s="132">
        <v>1</v>
      </c>
      <c r="BV45" s="132">
        <v>3.25</v>
      </c>
      <c r="BW45" s="132">
        <v>3.5</v>
      </c>
      <c r="BX45" s="132">
        <v>4.5</v>
      </c>
      <c r="BY45" s="132">
        <v>1</v>
      </c>
      <c r="BZ45" s="132">
        <v>3</v>
      </c>
      <c r="CA45" s="132">
        <v>4.75</v>
      </c>
      <c r="CB45" s="136">
        <f t="shared" si="0"/>
        <v>3.1730769230769229</v>
      </c>
      <c r="CC45" s="136">
        <f t="shared" si="1"/>
        <v>1.0685191934323253</v>
      </c>
    </row>
    <row r="46" spans="1:81" x14ac:dyDescent="0.2">
      <c r="A46" s="132" t="s">
        <v>78</v>
      </c>
      <c r="B46" s="132">
        <v>4</v>
      </c>
      <c r="C46" s="132">
        <v>5</v>
      </c>
      <c r="D46" s="132">
        <v>3.5</v>
      </c>
      <c r="E46" s="132">
        <v>4.5</v>
      </c>
      <c r="F46" s="132">
        <v>3</v>
      </c>
      <c r="G46" s="132">
        <v>4</v>
      </c>
      <c r="H46" s="132">
        <v>4</v>
      </c>
      <c r="I46" s="132">
        <v>4</v>
      </c>
      <c r="J46" s="132">
        <v>4</v>
      </c>
      <c r="K46" s="132">
        <v>5</v>
      </c>
      <c r="L46" s="132">
        <v>3.75</v>
      </c>
      <c r="M46" s="132">
        <v>4</v>
      </c>
      <c r="N46" s="132">
        <v>4.5</v>
      </c>
      <c r="O46" s="132">
        <v>3.5</v>
      </c>
      <c r="P46" s="132">
        <v>4</v>
      </c>
      <c r="Q46" s="132">
        <v>2.75</v>
      </c>
      <c r="R46" s="132">
        <v>2.75</v>
      </c>
      <c r="S46" s="132">
        <v>4.5</v>
      </c>
      <c r="T46" s="132">
        <v>4</v>
      </c>
      <c r="U46" s="132">
        <v>3.75</v>
      </c>
      <c r="V46" s="132">
        <v>3.5</v>
      </c>
      <c r="W46" s="132">
        <v>4</v>
      </c>
      <c r="X46" s="132">
        <v>1</v>
      </c>
      <c r="Y46" s="132">
        <v>3</v>
      </c>
      <c r="Z46" s="132">
        <v>4.75</v>
      </c>
      <c r="AA46" s="132">
        <v>4</v>
      </c>
      <c r="AB46" s="132">
        <v>3.75</v>
      </c>
      <c r="AC46" s="132">
        <v>1.5</v>
      </c>
      <c r="AD46" s="132">
        <v>2.5</v>
      </c>
      <c r="AE46" s="132">
        <v>3.75</v>
      </c>
      <c r="AF46" s="132">
        <v>4.5</v>
      </c>
      <c r="AG46" s="132">
        <v>3.75</v>
      </c>
      <c r="AH46" s="132">
        <v>4.75</v>
      </c>
      <c r="AI46" s="132">
        <v>5</v>
      </c>
      <c r="AJ46" s="132">
        <v>3.75</v>
      </c>
      <c r="AK46" s="132">
        <v>4</v>
      </c>
      <c r="AL46" s="132">
        <v>4</v>
      </c>
      <c r="AM46" s="132">
        <v>3.75</v>
      </c>
      <c r="AN46" s="132">
        <v>4.25</v>
      </c>
      <c r="AO46" s="132">
        <v>5</v>
      </c>
      <c r="AP46" s="132">
        <v>4</v>
      </c>
      <c r="AQ46" s="132">
        <v>4</v>
      </c>
      <c r="AR46" s="132">
        <v>3</v>
      </c>
      <c r="AS46" s="132">
        <v>3</v>
      </c>
      <c r="AT46" s="132">
        <v>1.25</v>
      </c>
      <c r="AU46" s="132">
        <v>3.75</v>
      </c>
      <c r="AV46" s="132">
        <v>4</v>
      </c>
      <c r="AW46" s="132">
        <v>4</v>
      </c>
      <c r="AX46" s="132">
        <v>3.25</v>
      </c>
      <c r="AY46" s="132">
        <v>3</v>
      </c>
      <c r="AZ46" s="132">
        <v>4.25</v>
      </c>
      <c r="BA46" s="132">
        <v>2.5</v>
      </c>
      <c r="BB46" s="132">
        <v>2.75</v>
      </c>
      <c r="BC46" s="132">
        <v>3.5</v>
      </c>
      <c r="BD46" s="132">
        <v>3.5</v>
      </c>
      <c r="BE46" s="132">
        <v>1</v>
      </c>
      <c r="BF46" s="132">
        <v>1</v>
      </c>
      <c r="BG46" s="132">
        <v>5</v>
      </c>
      <c r="BH46" s="132">
        <v>2.25</v>
      </c>
      <c r="BI46" s="132">
        <v>4</v>
      </c>
      <c r="BJ46" s="132">
        <v>4</v>
      </c>
      <c r="BK46" s="132">
        <v>4.5</v>
      </c>
      <c r="BL46" s="132">
        <v>2</v>
      </c>
      <c r="BM46" s="132">
        <v>4</v>
      </c>
      <c r="BN46" s="132">
        <v>4.25</v>
      </c>
      <c r="BO46" s="132">
        <v>4</v>
      </c>
      <c r="BP46" s="132">
        <v>4</v>
      </c>
      <c r="BQ46" s="132">
        <v>2</v>
      </c>
      <c r="BR46" s="132">
        <v>4</v>
      </c>
      <c r="BS46" s="132">
        <v>4</v>
      </c>
      <c r="BT46" s="132">
        <v>4</v>
      </c>
      <c r="BU46" s="132">
        <v>4</v>
      </c>
      <c r="BV46" s="132">
        <v>4</v>
      </c>
      <c r="BW46" s="132">
        <v>3.25</v>
      </c>
      <c r="BX46" s="132">
        <v>5</v>
      </c>
      <c r="BY46" s="132">
        <v>1.25</v>
      </c>
      <c r="BZ46" s="132">
        <v>4</v>
      </c>
      <c r="CA46" s="132">
        <v>5</v>
      </c>
      <c r="CB46" s="136">
        <f t="shared" si="0"/>
        <v>3.6314102564102564</v>
      </c>
      <c r="CC46" s="136">
        <f t="shared" si="1"/>
        <v>0.98998586420312684</v>
      </c>
    </row>
    <row r="47" spans="1:81" x14ac:dyDescent="0.2">
      <c r="A47" s="132" t="s">
        <v>79</v>
      </c>
      <c r="B47" s="132">
        <v>4</v>
      </c>
      <c r="C47" s="132">
        <v>5</v>
      </c>
      <c r="D47" s="132">
        <v>3.75</v>
      </c>
      <c r="E47" s="132">
        <v>3.25</v>
      </c>
      <c r="F47" s="132">
        <v>3</v>
      </c>
      <c r="G47" s="132">
        <v>2.5</v>
      </c>
      <c r="H47" s="132">
        <v>3</v>
      </c>
      <c r="I47" s="132">
        <v>2.75</v>
      </c>
      <c r="J47" s="132">
        <v>4.5</v>
      </c>
      <c r="K47" s="132">
        <v>4</v>
      </c>
      <c r="L47" s="132">
        <v>2.25</v>
      </c>
      <c r="M47" s="132">
        <v>4.5</v>
      </c>
      <c r="N47" s="132">
        <v>2.25</v>
      </c>
      <c r="O47" s="132">
        <v>2.25</v>
      </c>
      <c r="P47" s="132">
        <v>2.75</v>
      </c>
      <c r="Q47" s="132">
        <v>2.75</v>
      </c>
      <c r="R47" s="132">
        <v>2.25</v>
      </c>
      <c r="S47" s="132">
        <v>4.75</v>
      </c>
      <c r="T47" s="132">
        <v>3.5</v>
      </c>
      <c r="U47" s="132">
        <v>3.5</v>
      </c>
      <c r="V47" s="132">
        <v>2.75</v>
      </c>
      <c r="W47" s="132">
        <v>3.5</v>
      </c>
      <c r="X47" s="132">
        <v>2</v>
      </c>
      <c r="Y47" s="132">
        <v>3.25</v>
      </c>
      <c r="Z47" s="132">
        <v>4.75</v>
      </c>
      <c r="AA47" s="132">
        <v>3.75</v>
      </c>
      <c r="AB47" s="132">
        <v>4.25</v>
      </c>
      <c r="AC47" s="132">
        <v>2.75</v>
      </c>
      <c r="AD47" s="132">
        <v>2.75</v>
      </c>
      <c r="AE47" s="132">
        <v>4.5</v>
      </c>
      <c r="AF47" s="132">
        <v>4.5</v>
      </c>
      <c r="AG47" s="132">
        <v>3.75</v>
      </c>
      <c r="AH47" s="132">
        <v>3.5</v>
      </c>
      <c r="AI47" s="132">
        <v>4</v>
      </c>
      <c r="AJ47" s="132">
        <v>4.25</v>
      </c>
      <c r="AK47" s="132">
        <v>3.5</v>
      </c>
      <c r="AL47" s="132">
        <v>3</v>
      </c>
      <c r="AM47" s="132">
        <v>3.75</v>
      </c>
      <c r="AN47" s="132">
        <v>4.25</v>
      </c>
      <c r="AO47" s="132">
        <v>3.25</v>
      </c>
      <c r="AP47" s="132">
        <v>3</v>
      </c>
      <c r="AQ47" s="132">
        <v>3.75</v>
      </c>
      <c r="AR47" s="132">
        <v>1.5</v>
      </c>
      <c r="AS47" s="132">
        <v>2.75</v>
      </c>
      <c r="AT47" s="132">
        <v>1.25</v>
      </c>
      <c r="AU47" s="132">
        <v>4</v>
      </c>
      <c r="AV47" s="132">
        <v>3.75</v>
      </c>
      <c r="AW47" s="132">
        <v>4</v>
      </c>
      <c r="AX47" s="132">
        <v>2.25</v>
      </c>
      <c r="AY47" s="132">
        <v>3.25</v>
      </c>
      <c r="AZ47" s="132">
        <v>4.5</v>
      </c>
      <c r="BA47" s="132">
        <v>2.5</v>
      </c>
      <c r="BB47" s="132">
        <v>3.5</v>
      </c>
      <c r="BC47" s="132">
        <v>3</v>
      </c>
      <c r="BD47" s="132">
        <v>3.25</v>
      </c>
      <c r="BE47" s="132">
        <v>2</v>
      </c>
      <c r="BF47" s="132">
        <v>4.25</v>
      </c>
      <c r="BG47" s="132">
        <v>4.25</v>
      </c>
      <c r="BH47" s="132">
        <v>2.25</v>
      </c>
      <c r="BI47" s="132">
        <v>3.5</v>
      </c>
      <c r="BJ47" s="132">
        <v>3.5</v>
      </c>
      <c r="BK47" s="132">
        <v>4.5</v>
      </c>
      <c r="BL47" s="132">
        <v>2.5</v>
      </c>
      <c r="BM47" s="132">
        <v>4</v>
      </c>
      <c r="BN47" s="132">
        <v>3.25</v>
      </c>
      <c r="BO47" s="132">
        <v>3.75</v>
      </c>
      <c r="BP47" s="132">
        <v>4</v>
      </c>
      <c r="BQ47" s="132">
        <v>1.75</v>
      </c>
      <c r="BR47" s="132">
        <v>4.25</v>
      </c>
      <c r="BS47" s="132">
        <v>4</v>
      </c>
      <c r="BT47" s="132">
        <v>4.25</v>
      </c>
      <c r="BU47" s="132">
        <v>3.5</v>
      </c>
      <c r="BV47" s="132">
        <v>2.5</v>
      </c>
      <c r="BW47" s="132">
        <v>3.75</v>
      </c>
      <c r="BX47" s="132">
        <v>4.25</v>
      </c>
      <c r="BY47" s="132">
        <v>1.75</v>
      </c>
      <c r="BZ47" s="132">
        <v>4</v>
      </c>
      <c r="CA47" s="132">
        <v>5</v>
      </c>
      <c r="CB47" s="136">
        <f t="shared" si="0"/>
        <v>3.4038461538461537</v>
      </c>
      <c r="CC47" s="136">
        <f t="shared" si="1"/>
        <v>0.87370569321805314</v>
      </c>
    </row>
    <row r="48" spans="1:81" x14ac:dyDescent="0.2">
      <c r="A48" s="132" t="s">
        <v>80</v>
      </c>
      <c r="B48" s="132">
        <v>4</v>
      </c>
      <c r="C48" s="132">
        <v>5</v>
      </c>
      <c r="D48" s="132">
        <v>3.75</v>
      </c>
      <c r="E48" s="132">
        <v>3.5</v>
      </c>
      <c r="F48" s="132">
        <v>3</v>
      </c>
      <c r="G48" s="132">
        <v>4.75</v>
      </c>
      <c r="H48" s="132">
        <v>4</v>
      </c>
      <c r="I48" s="132">
        <v>4</v>
      </c>
      <c r="J48" s="132">
        <v>4.25</v>
      </c>
      <c r="K48" s="132">
        <v>5</v>
      </c>
      <c r="L48" s="132">
        <v>3.25</v>
      </c>
      <c r="M48" s="132">
        <v>4.5</v>
      </c>
      <c r="N48" s="132">
        <v>4.75</v>
      </c>
      <c r="O48" s="132">
        <v>1.75</v>
      </c>
      <c r="P48" s="132">
        <v>2.75</v>
      </c>
      <c r="Q48" s="132">
        <v>2.75</v>
      </c>
      <c r="R48" s="132">
        <v>4</v>
      </c>
      <c r="S48" s="132">
        <v>4</v>
      </c>
      <c r="T48" s="132">
        <v>4</v>
      </c>
      <c r="U48" s="132">
        <v>4.25</v>
      </c>
      <c r="V48" s="132">
        <v>3.25</v>
      </c>
      <c r="W48" s="132">
        <v>4.5</v>
      </c>
      <c r="X48" s="132">
        <v>2</v>
      </c>
      <c r="Y48" s="132">
        <v>2.75</v>
      </c>
      <c r="Z48" s="132">
        <v>5</v>
      </c>
      <c r="AA48" s="132">
        <v>4.5</v>
      </c>
      <c r="AB48" s="132">
        <v>3.75</v>
      </c>
      <c r="AC48" s="132">
        <v>3.5</v>
      </c>
      <c r="AD48" s="132">
        <v>3</v>
      </c>
      <c r="AE48" s="132">
        <v>5</v>
      </c>
      <c r="AF48" s="132">
        <v>5</v>
      </c>
      <c r="AG48" s="132">
        <v>3.75</v>
      </c>
      <c r="AH48" s="132">
        <v>4.5</v>
      </c>
      <c r="AI48" s="132">
        <v>4</v>
      </c>
      <c r="AJ48" s="132">
        <v>4</v>
      </c>
      <c r="AK48" s="132">
        <v>3.5</v>
      </c>
      <c r="AL48" s="132">
        <v>2</v>
      </c>
      <c r="AM48" s="132">
        <v>4.5</v>
      </c>
      <c r="AN48" s="132">
        <v>4.5</v>
      </c>
      <c r="AO48" s="132">
        <v>4.25</v>
      </c>
      <c r="AP48" s="132">
        <v>3.5</v>
      </c>
      <c r="AQ48" s="132">
        <v>4</v>
      </c>
      <c r="AR48" s="132">
        <v>1.5</v>
      </c>
      <c r="AS48" s="132">
        <v>4.25</v>
      </c>
      <c r="AT48" s="132">
        <v>1.5</v>
      </c>
      <c r="AU48" s="132">
        <v>3.75</v>
      </c>
      <c r="AV48" s="132">
        <v>4</v>
      </c>
      <c r="AW48" s="132">
        <v>4</v>
      </c>
      <c r="AX48" s="132">
        <v>4.25</v>
      </c>
      <c r="AY48" s="132">
        <v>3.25</v>
      </c>
      <c r="AZ48" s="132">
        <v>4.75</v>
      </c>
      <c r="BA48" s="132">
        <v>3.25</v>
      </c>
      <c r="BB48" s="132">
        <v>4</v>
      </c>
      <c r="BC48" s="132">
        <v>3.5</v>
      </c>
      <c r="BD48" s="132">
        <v>4</v>
      </c>
      <c r="BE48" s="132">
        <v>2.25</v>
      </c>
      <c r="BF48" s="132">
        <v>5</v>
      </c>
      <c r="BG48" s="132">
        <v>4.75</v>
      </c>
      <c r="BH48" s="132">
        <v>2.5</v>
      </c>
      <c r="BI48" s="132">
        <v>4</v>
      </c>
      <c r="BJ48" s="132">
        <v>3</v>
      </c>
      <c r="BK48" s="132">
        <v>3.75</v>
      </c>
      <c r="BL48" s="132">
        <v>4</v>
      </c>
      <c r="BM48" s="132">
        <v>4</v>
      </c>
      <c r="BN48" s="132">
        <v>4.25</v>
      </c>
      <c r="BO48" s="132">
        <v>4</v>
      </c>
      <c r="BP48" s="132">
        <v>4</v>
      </c>
      <c r="BQ48" s="132">
        <v>1.75</v>
      </c>
      <c r="BR48" s="132">
        <v>4</v>
      </c>
      <c r="BS48" s="132">
        <v>4</v>
      </c>
      <c r="BT48" s="132">
        <v>4.5</v>
      </c>
      <c r="BU48" s="132">
        <v>3</v>
      </c>
      <c r="BV48" s="132">
        <v>2</v>
      </c>
      <c r="BW48" s="132">
        <v>3.5</v>
      </c>
      <c r="BX48" s="132">
        <v>5</v>
      </c>
      <c r="BY48" s="132">
        <v>1.25</v>
      </c>
      <c r="BZ48" s="132">
        <v>4</v>
      </c>
      <c r="CA48" s="132">
        <v>5</v>
      </c>
      <c r="CB48" s="136">
        <f t="shared" si="0"/>
        <v>3.7371794871794872</v>
      </c>
      <c r="CC48" s="136">
        <f t="shared" si="1"/>
        <v>0.93445712753990096</v>
      </c>
    </row>
    <row r="49" spans="1:81" x14ac:dyDescent="0.2">
      <c r="A49" s="132" t="s">
        <v>81</v>
      </c>
      <c r="B49" s="132">
        <v>4</v>
      </c>
      <c r="C49" s="132">
        <v>5</v>
      </c>
      <c r="D49" s="132">
        <v>3.5</v>
      </c>
      <c r="E49" s="132">
        <v>4.25</v>
      </c>
      <c r="F49" s="132">
        <v>3</v>
      </c>
      <c r="G49" s="132">
        <v>4.75</v>
      </c>
      <c r="H49" s="132">
        <v>3.5</v>
      </c>
      <c r="I49" s="132">
        <v>2.5</v>
      </c>
      <c r="J49" s="132">
        <v>4.5</v>
      </c>
      <c r="K49" s="132">
        <v>5</v>
      </c>
      <c r="L49" s="132">
        <v>3.5</v>
      </c>
      <c r="M49" s="132">
        <v>4</v>
      </c>
      <c r="N49" s="132">
        <v>3</v>
      </c>
      <c r="O49" s="132">
        <v>3</v>
      </c>
      <c r="P49" s="132">
        <v>2.25</v>
      </c>
      <c r="Q49" s="132">
        <v>2.25</v>
      </c>
      <c r="R49" s="132">
        <v>4</v>
      </c>
      <c r="S49" s="132">
        <v>4</v>
      </c>
      <c r="T49" s="132">
        <v>5</v>
      </c>
      <c r="U49" s="132">
        <v>3.75</v>
      </c>
      <c r="V49" s="132">
        <v>3.25</v>
      </c>
      <c r="W49" s="132">
        <v>4.5</v>
      </c>
      <c r="X49" s="132">
        <v>2</v>
      </c>
      <c r="Y49" s="132">
        <v>3</v>
      </c>
      <c r="Z49" s="132">
        <v>5</v>
      </c>
      <c r="AA49" s="132">
        <v>4</v>
      </c>
      <c r="AB49" s="132">
        <v>4</v>
      </c>
      <c r="AC49" s="132">
        <v>1.5</v>
      </c>
      <c r="AD49" s="132">
        <v>3</v>
      </c>
      <c r="AE49" s="132">
        <v>5</v>
      </c>
      <c r="AF49" s="132">
        <v>4.5</v>
      </c>
      <c r="AG49" s="132">
        <v>3.5</v>
      </c>
      <c r="AH49" s="132">
        <v>4.75</v>
      </c>
      <c r="AI49" s="132">
        <v>4.75</v>
      </c>
      <c r="AJ49" s="132">
        <v>3.5</v>
      </c>
      <c r="AK49" s="132">
        <v>4</v>
      </c>
      <c r="AL49" s="132">
        <v>2</v>
      </c>
      <c r="AM49" s="132">
        <v>3.5</v>
      </c>
      <c r="AN49" s="132">
        <v>4.25</v>
      </c>
      <c r="AO49" s="132">
        <v>4</v>
      </c>
      <c r="AP49" s="132">
        <v>5</v>
      </c>
      <c r="AQ49" s="132">
        <v>4</v>
      </c>
      <c r="AR49" s="132">
        <v>2.75</v>
      </c>
      <c r="AS49" s="132">
        <v>3</v>
      </c>
      <c r="AT49" s="132">
        <v>1.5</v>
      </c>
      <c r="AU49" s="132">
        <v>4.25</v>
      </c>
      <c r="AV49" s="132">
        <v>3.75</v>
      </c>
      <c r="AW49" s="132">
        <v>4</v>
      </c>
      <c r="AX49" s="132">
        <v>4</v>
      </c>
      <c r="AY49" s="132">
        <v>2.25</v>
      </c>
      <c r="AZ49" s="132">
        <v>4.5</v>
      </c>
      <c r="BA49" s="132">
        <v>2.75</v>
      </c>
      <c r="BB49" s="132">
        <v>3</v>
      </c>
      <c r="BC49" s="132">
        <v>3</v>
      </c>
      <c r="BD49" s="132">
        <v>4</v>
      </c>
      <c r="BE49" s="132">
        <v>4</v>
      </c>
      <c r="BF49" s="132">
        <v>4</v>
      </c>
      <c r="BG49" s="132">
        <v>3.75</v>
      </c>
      <c r="BH49" s="132">
        <v>2</v>
      </c>
      <c r="BI49" s="132">
        <v>3.25</v>
      </c>
      <c r="BJ49" s="132">
        <v>3</v>
      </c>
      <c r="BK49" s="132">
        <v>4.75</v>
      </c>
      <c r="BL49" s="132">
        <v>2.75</v>
      </c>
      <c r="BM49" s="132">
        <v>4</v>
      </c>
      <c r="BN49" s="132">
        <v>4.5</v>
      </c>
      <c r="BO49" s="132">
        <v>4</v>
      </c>
      <c r="BP49" s="132">
        <v>3</v>
      </c>
      <c r="BQ49" s="132">
        <v>1.75</v>
      </c>
      <c r="BR49" s="132">
        <v>4.5</v>
      </c>
      <c r="BS49" s="132">
        <v>4</v>
      </c>
      <c r="BT49" s="132">
        <v>3.5</v>
      </c>
      <c r="BU49" s="132">
        <v>2.75</v>
      </c>
      <c r="BV49" s="132">
        <v>2.75</v>
      </c>
      <c r="BW49" s="132">
        <v>3.5</v>
      </c>
      <c r="BX49" s="132">
        <v>4.75</v>
      </c>
      <c r="BY49" s="132">
        <v>1</v>
      </c>
      <c r="BZ49" s="132">
        <v>4</v>
      </c>
      <c r="CA49" s="132">
        <v>5</v>
      </c>
      <c r="CB49" s="136">
        <f t="shared" si="0"/>
        <v>3.6025641025641026</v>
      </c>
      <c r="CC49" s="136">
        <f t="shared" si="1"/>
        <v>0.95553403290792738</v>
      </c>
    </row>
    <row r="50" spans="1:81" x14ac:dyDescent="0.2">
      <c r="A50" s="132" t="s">
        <v>82</v>
      </c>
      <c r="B50" s="132">
        <v>3</v>
      </c>
      <c r="C50" s="132">
        <v>5</v>
      </c>
      <c r="D50" s="132">
        <v>3.1818181818181799</v>
      </c>
      <c r="E50" s="132">
        <v>3.4545454545454501</v>
      </c>
      <c r="F50" s="132">
        <v>3.0909090909090899</v>
      </c>
      <c r="G50" s="132">
        <v>3.5454545454545401</v>
      </c>
      <c r="H50" s="132">
        <v>2.4545454545454501</v>
      </c>
      <c r="I50" s="132">
        <v>3.63636363636363</v>
      </c>
      <c r="J50" s="132">
        <v>3.9090909090908998</v>
      </c>
      <c r="K50" s="132">
        <v>4.8181818181818103</v>
      </c>
      <c r="L50" s="132">
        <v>2.8181818181818099</v>
      </c>
      <c r="M50" s="132">
        <v>3.1818181818181799</v>
      </c>
      <c r="N50" s="132">
        <v>3.0909090909090899</v>
      </c>
      <c r="O50" s="132">
        <v>3.1818181818181799</v>
      </c>
      <c r="P50" s="132">
        <v>2.63636363636363</v>
      </c>
      <c r="Q50" s="132">
        <v>4</v>
      </c>
      <c r="R50" s="132">
        <v>3.8181818181818099</v>
      </c>
      <c r="S50" s="132">
        <v>3.72727272727272</v>
      </c>
      <c r="T50" s="132">
        <v>3.9090909090908998</v>
      </c>
      <c r="U50" s="132">
        <v>3.4545454545454501</v>
      </c>
      <c r="V50" s="132">
        <v>2.8181818181818099</v>
      </c>
      <c r="W50" s="132">
        <v>3.4545454545454501</v>
      </c>
      <c r="X50" s="132">
        <v>1.5454545454545401</v>
      </c>
      <c r="Y50" s="132">
        <v>1.5454545454545401</v>
      </c>
      <c r="Z50" s="132">
        <v>3.63636363636363</v>
      </c>
      <c r="AA50" s="132">
        <v>3.63636363636363</v>
      </c>
      <c r="AB50" s="132">
        <v>2.2727272727272698</v>
      </c>
      <c r="AC50" s="132">
        <v>2.2727272727272698</v>
      </c>
      <c r="AD50" s="132">
        <v>3.1818181818181799</v>
      </c>
      <c r="AE50" s="132">
        <v>4.1818181818181799</v>
      </c>
      <c r="AF50" s="132">
        <v>4.6363636363636296</v>
      </c>
      <c r="AG50" s="132">
        <v>3.63636363636363</v>
      </c>
      <c r="AH50" s="132">
        <v>3</v>
      </c>
      <c r="AI50" s="132">
        <v>4.4545454545454497</v>
      </c>
      <c r="AJ50" s="132">
        <v>4</v>
      </c>
      <c r="AK50" s="132">
        <v>3.2727272727272698</v>
      </c>
      <c r="AL50" s="132">
        <v>1.8181818181818099</v>
      </c>
      <c r="AM50" s="132">
        <v>3.63636363636363</v>
      </c>
      <c r="AN50" s="132">
        <v>3.72727272727272</v>
      </c>
      <c r="AO50" s="132">
        <v>4.0909090909090899</v>
      </c>
      <c r="AP50" s="132">
        <v>3.1818181818181799</v>
      </c>
      <c r="AQ50" s="132">
        <v>3.1818181818181799</v>
      </c>
      <c r="AR50" s="132">
        <v>1.5454545454545401</v>
      </c>
      <c r="AS50" s="132">
        <v>2.3636363636363602</v>
      </c>
      <c r="AT50" s="132">
        <v>1.63636363636363</v>
      </c>
      <c r="AU50" s="132">
        <v>3.72727272727272</v>
      </c>
      <c r="AV50" s="132">
        <v>4.3636363636363598</v>
      </c>
      <c r="AW50" s="132">
        <v>2.72727272727272</v>
      </c>
      <c r="AX50" s="132">
        <v>3.0909090909090899</v>
      </c>
      <c r="AY50" s="132">
        <v>3.0909090909090899</v>
      </c>
      <c r="AZ50" s="132">
        <v>4.4545454545454497</v>
      </c>
      <c r="BA50" s="132">
        <v>2.8181818181818099</v>
      </c>
      <c r="BB50" s="132">
        <v>4.0909090909090899</v>
      </c>
      <c r="BC50" s="132">
        <v>2.63636363636363</v>
      </c>
      <c r="BD50" s="132">
        <v>2.5454545454545401</v>
      </c>
      <c r="BE50" s="132">
        <v>3.5454545454545401</v>
      </c>
      <c r="BF50" s="132">
        <v>2.9090909090908998</v>
      </c>
      <c r="BG50" s="132">
        <v>2.9090909090908998</v>
      </c>
      <c r="BH50" s="132">
        <v>2.3636363636363602</v>
      </c>
      <c r="BI50" s="132">
        <v>3.63636363636363</v>
      </c>
      <c r="BJ50" s="132">
        <v>3.2727272727272698</v>
      </c>
      <c r="BK50" s="132">
        <v>3.5454545454545401</v>
      </c>
      <c r="BL50" s="132">
        <v>2.4545454545454501</v>
      </c>
      <c r="BM50" s="132">
        <v>4</v>
      </c>
      <c r="BN50" s="132">
        <v>3.63636363636363</v>
      </c>
      <c r="BO50" s="132">
        <v>2.63636363636363</v>
      </c>
      <c r="BP50" s="132">
        <v>2.72727272727272</v>
      </c>
      <c r="BQ50" s="132">
        <v>1</v>
      </c>
      <c r="BR50" s="132">
        <v>3.0909090909090899</v>
      </c>
      <c r="BS50" s="132">
        <v>3.0909090909090899</v>
      </c>
      <c r="BT50" s="132">
        <v>3.72727272727272</v>
      </c>
      <c r="BU50" s="132">
        <v>2.3636363636363602</v>
      </c>
      <c r="BV50" s="132">
        <v>2.1818181818181799</v>
      </c>
      <c r="BW50" s="132">
        <v>3.63636363636363</v>
      </c>
      <c r="BX50" s="132">
        <v>3.2727272727272698</v>
      </c>
      <c r="BY50" s="132">
        <v>2.4545454545454501</v>
      </c>
      <c r="BZ50" s="132">
        <v>3.4545454545454501</v>
      </c>
      <c r="CA50" s="132">
        <v>4.4545454545454497</v>
      </c>
      <c r="CB50" s="136">
        <f t="shared" si="0"/>
        <v>3.2121212121212084</v>
      </c>
      <c r="CC50" s="136">
        <f t="shared" si="1"/>
        <v>0.80284278995516067</v>
      </c>
    </row>
    <row r="51" spans="1:81" x14ac:dyDescent="0.2">
      <c r="A51" s="132" t="s">
        <v>83</v>
      </c>
      <c r="B51" s="132">
        <v>3</v>
      </c>
      <c r="C51" s="132">
        <v>3.6</v>
      </c>
      <c r="D51" s="132">
        <v>2.6</v>
      </c>
      <c r="E51" s="132">
        <v>1.2</v>
      </c>
      <c r="F51" s="132">
        <v>3</v>
      </c>
      <c r="G51" s="132">
        <v>1.6</v>
      </c>
      <c r="H51" s="132">
        <v>1.2</v>
      </c>
      <c r="I51" s="132">
        <v>1</v>
      </c>
      <c r="J51" s="132">
        <v>3.8</v>
      </c>
      <c r="K51" s="132">
        <v>3.2</v>
      </c>
      <c r="L51" s="132">
        <v>2.2000000000000002</v>
      </c>
      <c r="M51" s="132">
        <v>2.8</v>
      </c>
      <c r="N51" s="132">
        <v>2.2000000000000002</v>
      </c>
      <c r="O51" s="132">
        <v>4.4000000000000004</v>
      </c>
      <c r="P51" s="132">
        <v>1.2</v>
      </c>
      <c r="Q51" s="132">
        <v>3.4</v>
      </c>
      <c r="R51" s="132">
        <v>4.2</v>
      </c>
      <c r="S51" s="132">
        <v>2.8</v>
      </c>
      <c r="T51" s="132">
        <v>2.8</v>
      </c>
      <c r="U51" s="132">
        <v>3.4</v>
      </c>
      <c r="V51" s="132">
        <v>2.6</v>
      </c>
      <c r="W51" s="132">
        <v>1</v>
      </c>
      <c r="X51" s="132">
        <v>1.6</v>
      </c>
      <c r="Y51" s="132">
        <v>1</v>
      </c>
      <c r="Z51" s="132">
        <v>2</v>
      </c>
      <c r="AA51" s="132">
        <v>2</v>
      </c>
      <c r="AB51" s="132">
        <v>2.6</v>
      </c>
      <c r="AC51" s="132">
        <v>1</v>
      </c>
      <c r="AD51" s="132">
        <v>1.6</v>
      </c>
      <c r="AE51" s="132">
        <v>2</v>
      </c>
      <c r="AF51" s="132">
        <v>1.6</v>
      </c>
      <c r="AG51" s="132">
        <v>3.2</v>
      </c>
      <c r="AH51" s="132">
        <v>1.8</v>
      </c>
      <c r="AI51" s="132">
        <v>2.2000000000000002</v>
      </c>
      <c r="AJ51" s="132">
        <v>3</v>
      </c>
      <c r="AK51" s="132">
        <v>1</v>
      </c>
      <c r="AL51" s="132">
        <v>2</v>
      </c>
      <c r="AM51" s="132">
        <v>2</v>
      </c>
      <c r="AN51" s="132">
        <v>3.6</v>
      </c>
      <c r="AO51" s="132">
        <v>3.2</v>
      </c>
      <c r="AP51" s="132">
        <v>2.4</v>
      </c>
      <c r="AQ51" s="132">
        <v>2.4</v>
      </c>
      <c r="AR51" s="132">
        <v>1.4</v>
      </c>
      <c r="AS51" s="132">
        <v>1.4</v>
      </c>
      <c r="AT51" s="132">
        <v>1.8</v>
      </c>
      <c r="AU51" s="132">
        <v>3.2</v>
      </c>
      <c r="AV51" s="132">
        <v>3</v>
      </c>
      <c r="AW51" s="132">
        <v>2.6</v>
      </c>
      <c r="AX51" s="132">
        <v>3.2</v>
      </c>
      <c r="AY51" s="132">
        <v>2.6</v>
      </c>
      <c r="AZ51" s="132">
        <v>4.2</v>
      </c>
      <c r="BA51" s="132">
        <v>1</v>
      </c>
      <c r="BB51" s="132">
        <v>4.2</v>
      </c>
      <c r="BC51" s="132">
        <v>3</v>
      </c>
      <c r="BD51" s="132">
        <v>2.2000000000000002</v>
      </c>
      <c r="BE51" s="132">
        <v>2</v>
      </c>
      <c r="BF51" s="132">
        <v>1</v>
      </c>
      <c r="BG51" s="132">
        <v>2.2000000000000002</v>
      </c>
      <c r="BH51" s="132">
        <v>1</v>
      </c>
      <c r="BI51" s="132">
        <v>1.6</v>
      </c>
      <c r="BJ51" s="132">
        <v>1.4</v>
      </c>
      <c r="BK51" s="132">
        <v>1.6</v>
      </c>
      <c r="BL51" s="132">
        <v>1.8</v>
      </c>
      <c r="BM51" s="132">
        <v>3</v>
      </c>
      <c r="BN51" s="132">
        <v>3.4</v>
      </c>
      <c r="BO51" s="132">
        <v>1.4</v>
      </c>
      <c r="BP51" s="132">
        <v>4</v>
      </c>
      <c r="BQ51" s="132">
        <v>3</v>
      </c>
      <c r="BR51" s="132">
        <v>2.8</v>
      </c>
      <c r="BS51" s="132">
        <v>3</v>
      </c>
      <c r="BT51" s="132">
        <v>2</v>
      </c>
      <c r="BU51" s="132">
        <v>1.2</v>
      </c>
      <c r="BV51" s="132">
        <v>1.4</v>
      </c>
      <c r="BW51" s="132">
        <v>1.4</v>
      </c>
      <c r="BX51" s="132">
        <v>1</v>
      </c>
      <c r="BY51" s="132">
        <v>1</v>
      </c>
      <c r="BZ51" s="132">
        <v>2.8</v>
      </c>
      <c r="CA51" s="132">
        <v>2.8</v>
      </c>
      <c r="CB51" s="136">
        <f t="shared" si="0"/>
        <v>2.3076923076923079</v>
      </c>
      <c r="CC51" s="136">
        <f t="shared" si="1"/>
        <v>0.94178184679523436</v>
      </c>
    </row>
    <row r="52" spans="1:81" x14ac:dyDescent="0.2">
      <c r="A52" s="132" t="s">
        <v>84</v>
      </c>
      <c r="B52" s="132">
        <v>3</v>
      </c>
      <c r="C52" s="132">
        <v>3</v>
      </c>
      <c r="D52" s="132">
        <v>3.75</v>
      </c>
      <c r="E52" s="132">
        <v>3.5</v>
      </c>
      <c r="F52" s="132">
        <v>3</v>
      </c>
      <c r="G52" s="132">
        <v>2.75</v>
      </c>
      <c r="H52" s="132">
        <v>2.75</v>
      </c>
      <c r="I52" s="132">
        <v>3.75</v>
      </c>
      <c r="J52" s="132">
        <v>3.5</v>
      </c>
      <c r="K52" s="132">
        <v>3.5</v>
      </c>
      <c r="L52" s="132">
        <v>3</v>
      </c>
      <c r="M52" s="132">
        <v>3</v>
      </c>
      <c r="N52" s="132">
        <v>3.25</v>
      </c>
      <c r="O52" s="132">
        <v>2.25</v>
      </c>
      <c r="P52" s="132">
        <v>2</v>
      </c>
      <c r="Q52" s="132">
        <v>2</v>
      </c>
      <c r="R52" s="132">
        <v>3.25</v>
      </c>
      <c r="S52" s="132">
        <v>3.5</v>
      </c>
      <c r="T52" s="132">
        <v>4</v>
      </c>
      <c r="U52" s="132">
        <v>3.75</v>
      </c>
      <c r="V52" s="132">
        <v>3</v>
      </c>
      <c r="W52" s="132">
        <v>3</v>
      </c>
      <c r="X52" s="132">
        <v>1.25</v>
      </c>
      <c r="Y52" s="132">
        <v>3</v>
      </c>
      <c r="Z52" s="132">
        <v>3</v>
      </c>
      <c r="AA52" s="132">
        <v>4</v>
      </c>
      <c r="AB52" s="132">
        <v>3.25</v>
      </c>
      <c r="AC52" s="132">
        <v>3</v>
      </c>
      <c r="AD52" s="132">
        <v>3</v>
      </c>
      <c r="AE52" s="132">
        <v>4</v>
      </c>
      <c r="AF52" s="132">
        <v>4.25</v>
      </c>
      <c r="AG52" s="132">
        <v>3.75</v>
      </c>
      <c r="AH52" s="132">
        <v>3.5</v>
      </c>
      <c r="AI52" s="132">
        <v>3.75</v>
      </c>
      <c r="AJ52" s="132">
        <v>4</v>
      </c>
      <c r="AK52" s="132">
        <v>3</v>
      </c>
      <c r="AL52" s="132">
        <v>3.25</v>
      </c>
      <c r="AM52" s="132">
        <v>3.5</v>
      </c>
      <c r="AN52" s="132">
        <v>4.25</v>
      </c>
      <c r="AO52" s="132">
        <v>4.25</v>
      </c>
      <c r="AP52" s="132">
        <v>3.5</v>
      </c>
      <c r="AQ52" s="132">
        <v>3</v>
      </c>
      <c r="AR52" s="132">
        <v>1.75</v>
      </c>
      <c r="AS52" s="132">
        <v>3</v>
      </c>
      <c r="AT52" s="132">
        <v>1.75</v>
      </c>
      <c r="AU52" s="132">
        <v>3.75</v>
      </c>
      <c r="AV52" s="132">
        <v>2.5</v>
      </c>
      <c r="AW52" s="132">
        <v>2.75</v>
      </c>
      <c r="AX52" s="132">
        <v>2.75</v>
      </c>
      <c r="AY52" s="132">
        <v>2.75</v>
      </c>
      <c r="AZ52" s="132">
        <v>4</v>
      </c>
      <c r="BA52" s="132">
        <v>2.25</v>
      </c>
      <c r="BB52" s="132">
        <v>3</v>
      </c>
      <c r="BC52" s="132">
        <v>3</v>
      </c>
      <c r="BD52" s="132">
        <v>3.25</v>
      </c>
      <c r="BE52" s="132">
        <v>3</v>
      </c>
      <c r="BF52" s="132">
        <v>3.5</v>
      </c>
      <c r="BG52" s="132">
        <v>2.5</v>
      </c>
      <c r="BH52" s="132">
        <v>2.25</v>
      </c>
      <c r="BI52" s="132">
        <v>2</v>
      </c>
      <c r="BJ52" s="132">
        <v>3.75</v>
      </c>
      <c r="BK52" s="132">
        <v>3.75</v>
      </c>
      <c r="BL52" s="132">
        <v>2.75</v>
      </c>
      <c r="BM52" s="132">
        <v>3</v>
      </c>
      <c r="BN52" s="132">
        <v>4</v>
      </c>
      <c r="BO52" s="132">
        <v>3</v>
      </c>
      <c r="BP52" s="132">
        <v>3.75</v>
      </c>
      <c r="BQ52" s="132">
        <v>3</v>
      </c>
      <c r="BR52" s="132">
        <v>2.5</v>
      </c>
      <c r="BS52" s="132">
        <v>3.5</v>
      </c>
      <c r="BT52" s="132">
        <v>3</v>
      </c>
      <c r="BU52" s="132">
        <v>3.5</v>
      </c>
      <c r="BV52" s="132">
        <v>3</v>
      </c>
      <c r="BW52" s="132">
        <v>3</v>
      </c>
      <c r="BX52" s="132">
        <v>3</v>
      </c>
      <c r="BY52" s="132">
        <v>3.5</v>
      </c>
      <c r="BZ52" s="132">
        <v>3.5</v>
      </c>
      <c r="CA52" s="132">
        <v>5</v>
      </c>
      <c r="CB52" s="136">
        <f t="shared" si="0"/>
        <v>3.1698717948717947</v>
      </c>
      <c r="CC52" s="136">
        <f t="shared" si="1"/>
        <v>0.65278323919656323</v>
      </c>
    </row>
    <row r="53" spans="1:81" x14ac:dyDescent="0.2">
      <c r="A53" s="132" t="s">
        <v>85</v>
      </c>
      <c r="B53" s="132">
        <v>4</v>
      </c>
      <c r="C53" s="132">
        <v>3</v>
      </c>
      <c r="D53" s="132">
        <v>2.75</v>
      </c>
      <c r="E53" s="132">
        <v>4</v>
      </c>
      <c r="F53" s="132">
        <v>3.25</v>
      </c>
      <c r="G53" s="132">
        <v>3.25</v>
      </c>
      <c r="H53" s="132">
        <v>1</v>
      </c>
      <c r="I53" s="132">
        <v>3.75</v>
      </c>
      <c r="J53" s="132">
        <v>3.75</v>
      </c>
      <c r="K53" s="132">
        <v>3</v>
      </c>
      <c r="L53" s="132">
        <v>3</v>
      </c>
      <c r="M53" s="132">
        <v>2.5</v>
      </c>
      <c r="N53" s="132">
        <v>1.5</v>
      </c>
      <c r="O53" s="132">
        <v>5.75</v>
      </c>
      <c r="P53" s="132">
        <v>1</v>
      </c>
      <c r="Q53" s="132">
        <v>4.25</v>
      </c>
      <c r="R53" s="132">
        <v>6.5</v>
      </c>
      <c r="S53" s="132">
        <v>5.25</v>
      </c>
      <c r="T53" s="132">
        <v>3.5</v>
      </c>
      <c r="U53" s="132">
        <v>4.75</v>
      </c>
      <c r="V53" s="132">
        <v>2.75</v>
      </c>
      <c r="W53" s="132">
        <v>1.25</v>
      </c>
      <c r="X53" s="132">
        <v>1</v>
      </c>
      <c r="Y53" s="132">
        <v>3.25</v>
      </c>
      <c r="Z53" s="132">
        <v>3.5</v>
      </c>
      <c r="AA53" s="132">
        <v>4.5</v>
      </c>
      <c r="AB53" s="132">
        <v>2.25</v>
      </c>
      <c r="AC53" s="132">
        <v>2</v>
      </c>
      <c r="AD53" s="132">
        <v>1.75</v>
      </c>
      <c r="AE53" s="132">
        <v>3.75</v>
      </c>
      <c r="AF53" s="132">
        <v>4.5</v>
      </c>
      <c r="AG53" s="132">
        <v>6</v>
      </c>
      <c r="AH53" s="132">
        <v>1.5</v>
      </c>
      <c r="AI53" s="132">
        <v>1.75</v>
      </c>
      <c r="AJ53" s="132">
        <v>5.5</v>
      </c>
      <c r="AK53" s="132">
        <v>2.25</v>
      </c>
      <c r="AL53" s="132">
        <v>2.25</v>
      </c>
      <c r="AM53" s="132">
        <v>2.5</v>
      </c>
      <c r="AN53" s="132">
        <v>3.5</v>
      </c>
      <c r="AO53" s="132">
        <v>5.5</v>
      </c>
      <c r="AP53" s="132">
        <v>2.75</v>
      </c>
      <c r="AQ53" s="132">
        <v>1.75</v>
      </c>
      <c r="AR53" s="132">
        <v>1</v>
      </c>
      <c r="AS53" s="132">
        <v>1</v>
      </c>
      <c r="AT53" s="132">
        <v>3.75</v>
      </c>
      <c r="AU53" s="132">
        <v>4.25</v>
      </c>
      <c r="AV53" s="132">
        <v>5</v>
      </c>
      <c r="AW53" s="132">
        <v>1</v>
      </c>
      <c r="AX53" s="132">
        <v>4.75</v>
      </c>
      <c r="AY53" s="132">
        <v>4.25</v>
      </c>
      <c r="AZ53" s="132">
        <v>6.25</v>
      </c>
      <c r="BA53" s="132">
        <v>1.5</v>
      </c>
      <c r="BB53" s="132">
        <v>6.25</v>
      </c>
      <c r="BC53" s="132">
        <v>3.25</v>
      </c>
      <c r="BD53" s="132">
        <v>3.75</v>
      </c>
      <c r="BE53" s="132">
        <v>4</v>
      </c>
      <c r="BF53" s="132">
        <v>1</v>
      </c>
      <c r="BG53" s="132">
        <v>3.75</v>
      </c>
      <c r="BH53" s="132">
        <v>1.75</v>
      </c>
      <c r="BI53" s="132">
        <v>3.25</v>
      </c>
      <c r="BJ53" s="132">
        <v>5.5</v>
      </c>
      <c r="BK53" s="132">
        <v>3.25</v>
      </c>
      <c r="BL53" s="132">
        <v>2.5</v>
      </c>
      <c r="BM53" s="132">
        <v>4</v>
      </c>
      <c r="BN53" s="132">
        <v>6</v>
      </c>
      <c r="BO53" s="132">
        <v>1</v>
      </c>
      <c r="BP53" s="132">
        <v>3.5</v>
      </c>
      <c r="BQ53" s="132">
        <v>1</v>
      </c>
      <c r="BR53" s="132">
        <v>3.75</v>
      </c>
      <c r="BS53" s="132">
        <v>1.75</v>
      </c>
      <c r="BT53" s="132">
        <v>4</v>
      </c>
      <c r="BU53" s="132">
        <v>4.25</v>
      </c>
      <c r="BV53" s="132">
        <v>1</v>
      </c>
      <c r="BW53" s="132">
        <v>1.75</v>
      </c>
      <c r="BX53" s="132">
        <v>2.5</v>
      </c>
      <c r="BY53" s="132">
        <v>1</v>
      </c>
      <c r="BZ53" s="132">
        <v>2.5</v>
      </c>
      <c r="CA53" s="132">
        <v>6</v>
      </c>
      <c r="CB53" s="136">
        <f t="shared" si="0"/>
        <v>3.2115384615384617</v>
      </c>
      <c r="CC53" s="136">
        <f t="shared" si="1"/>
        <v>1.5573854855011171</v>
      </c>
    </row>
    <row r="54" spans="1:81" x14ac:dyDescent="0.2">
      <c r="A54" s="132" t="s">
        <v>86</v>
      </c>
      <c r="B54" s="132">
        <v>3</v>
      </c>
      <c r="C54" s="132">
        <v>5</v>
      </c>
      <c r="D54" s="132">
        <v>2.2000000000000002</v>
      </c>
      <c r="E54" s="132">
        <v>1</v>
      </c>
      <c r="F54" s="132">
        <v>3.2</v>
      </c>
      <c r="G54" s="132">
        <v>1</v>
      </c>
      <c r="H54" s="132">
        <v>1</v>
      </c>
      <c r="I54" s="132">
        <v>1.2</v>
      </c>
      <c r="J54" s="132">
        <v>4</v>
      </c>
      <c r="K54" s="132">
        <v>3.4</v>
      </c>
      <c r="L54" s="132">
        <v>2</v>
      </c>
      <c r="M54" s="132">
        <v>1</v>
      </c>
      <c r="N54" s="132">
        <v>1</v>
      </c>
      <c r="O54" s="132">
        <v>2.8</v>
      </c>
      <c r="P54" s="132">
        <v>1</v>
      </c>
      <c r="Q54" s="132">
        <v>1</v>
      </c>
      <c r="R54" s="132">
        <v>4</v>
      </c>
      <c r="S54" s="132">
        <v>2.6</v>
      </c>
      <c r="T54" s="132">
        <v>3</v>
      </c>
      <c r="U54" s="132">
        <v>3</v>
      </c>
      <c r="V54" s="132">
        <v>2</v>
      </c>
      <c r="W54" s="132">
        <v>1</v>
      </c>
      <c r="X54" s="132">
        <v>1</v>
      </c>
      <c r="Y54" s="132">
        <v>2.4</v>
      </c>
      <c r="Z54" s="132">
        <v>2.2000000000000002</v>
      </c>
      <c r="AA54" s="132">
        <v>2.6</v>
      </c>
      <c r="AB54" s="132">
        <v>2.4</v>
      </c>
      <c r="AC54" s="132">
        <v>1</v>
      </c>
      <c r="AD54" s="132">
        <v>1</v>
      </c>
      <c r="AE54" s="132">
        <v>2.4</v>
      </c>
      <c r="AF54" s="132">
        <v>4</v>
      </c>
      <c r="AG54" s="132">
        <v>4</v>
      </c>
      <c r="AH54" s="132">
        <v>1.6</v>
      </c>
      <c r="AI54" s="132">
        <v>3.2</v>
      </c>
      <c r="AJ54" s="132">
        <v>2.6</v>
      </c>
      <c r="AK54" s="132">
        <v>1.8</v>
      </c>
      <c r="AL54" s="132">
        <v>2</v>
      </c>
      <c r="AM54" s="132">
        <v>1</v>
      </c>
      <c r="AN54" s="132">
        <v>1.8</v>
      </c>
      <c r="AO54" s="132">
        <v>2.6</v>
      </c>
      <c r="AP54" s="132">
        <v>2</v>
      </c>
      <c r="AQ54" s="132">
        <v>2</v>
      </c>
      <c r="AR54" s="132">
        <v>1</v>
      </c>
      <c r="AS54" s="132">
        <v>1</v>
      </c>
      <c r="AT54" s="132">
        <v>1</v>
      </c>
      <c r="AU54" s="132">
        <v>3.2</v>
      </c>
      <c r="AV54" s="132">
        <v>2.2000000000000002</v>
      </c>
      <c r="AW54" s="132">
        <v>1</v>
      </c>
      <c r="AX54" s="132">
        <v>1.2</v>
      </c>
      <c r="AY54" s="132">
        <v>3</v>
      </c>
      <c r="AZ54" s="132">
        <v>4.4000000000000004</v>
      </c>
      <c r="BA54" s="132">
        <v>1.2</v>
      </c>
      <c r="BB54" s="132">
        <v>4.2</v>
      </c>
      <c r="BC54" s="132">
        <v>2.2000000000000002</v>
      </c>
      <c r="BD54" s="132">
        <v>2.2000000000000002</v>
      </c>
      <c r="BE54" s="132">
        <v>1.2</v>
      </c>
      <c r="BF54" s="132">
        <v>1.6</v>
      </c>
      <c r="BG54" s="132">
        <v>1.8</v>
      </c>
      <c r="BH54" s="132">
        <v>1.2</v>
      </c>
      <c r="BI54" s="132">
        <v>1.6</v>
      </c>
      <c r="BJ54" s="132">
        <v>1.6</v>
      </c>
      <c r="BK54" s="132">
        <v>1</v>
      </c>
      <c r="BL54" s="132">
        <v>1.4</v>
      </c>
      <c r="BM54" s="132">
        <v>4</v>
      </c>
      <c r="BN54" s="132">
        <v>2.8</v>
      </c>
      <c r="BO54" s="132">
        <v>1</v>
      </c>
      <c r="BP54" s="132">
        <v>3.8</v>
      </c>
      <c r="BQ54" s="132">
        <v>1</v>
      </c>
      <c r="BR54" s="132">
        <v>1.4</v>
      </c>
      <c r="BS54" s="132">
        <v>1.2</v>
      </c>
      <c r="BT54" s="132">
        <v>2</v>
      </c>
      <c r="BU54" s="132">
        <v>1</v>
      </c>
      <c r="BV54" s="132">
        <v>1</v>
      </c>
      <c r="BW54" s="132">
        <v>1.2</v>
      </c>
      <c r="BX54" s="132">
        <v>1.6</v>
      </c>
      <c r="BY54" s="132">
        <v>1</v>
      </c>
      <c r="BZ54" s="132">
        <v>2</v>
      </c>
      <c r="CA54" s="132">
        <v>3</v>
      </c>
      <c r="CB54" s="136">
        <f t="shared" si="0"/>
        <v>2.0538461538461541</v>
      </c>
      <c r="CC54" s="136">
        <f t="shared" si="1"/>
        <v>1.0532192218482941</v>
      </c>
    </row>
    <row r="55" spans="1:81" x14ac:dyDescent="0.2">
      <c r="A55" s="132" t="s">
        <v>87</v>
      </c>
      <c r="B55" s="132">
        <v>3</v>
      </c>
      <c r="C55" s="132">
        <v>5</v>
      </c>
      <c r="D55" s="132">
        <v>3.6666666666666599</v>
      </c>
      <c r="E55" s="132">
        <v>2.3333333333333299</v>
      </c>
      <c r="F55" s="132">
        <v>3</v>
      </c>
      <c r="G55" s="132">
        <v>2.3333333333333299</v>
      </c>
      <c r="H55" s="132">
        <v>2</v>
      </c>
      <c r="I55" s="132">
        <v>2.6666666666666599</v>
      </c>
      <c r="J55" s="132">
        <v>4</v>
      </c>
      <c r="K55" s="132">
        <v>5</v>
      </c>
      <c r="L55" s="132">
        <v>2</v>
      </c>
      <c r="M55" s="132">
        <v>2.6666666666666599</v>
      </c>
      <c r="N55" s="132">
        <v>3.6666666666666599</v>
      </c>
      <c r="O55" s="132">
        <v>1</v>
      </c>
      <c r="P55" s="132">
        <v>1</v>
      </c>
      <c r="Q55" s="132">
        <v>1.6666666666666601</v>
      </c>
      <c r="R55" s="132">
        <v>4.6666666666666599</v>
      </c>
      <c r="S55" s="132">
        <v>3.3333333333333299</v>
      </c>
      <c r="T55" s="132">
        <v>3.6666666666666599</v>
      </c>
      <c r="U55" s="132">
        <v>4.3333333333333304</v>
      </c>
      <c r="V55" s="132">
        <v>3</v>
      </c>
      <c r="W55" s="132">
        <v>3</v>
      </c>
      <c r="X55" s="132">
        <v>1</v>
      </c>
      <c r="Y55" s="132">
        <v>1</v>
      </c>
      <c r="Z55" s="132">
        <v>3.6666666666666599</v>
      </c>
      <c r="AA55" s="132">
        <v>3</v>
      </c>
      <c r="AB55" s="132">
        <v>3</v>
      </c>
      <c r="AC55" s="132">
        <v>1</v>
      </c>
      <c r="AD55" s="132">
        <v>2</v>
      </c>
      <c r="AE55" s="132">
        <v>4</v>
      </c>
      <c r="AF55" s="132">
        <v>4</v>
      </c>
      <c r="AG55" s="132">
        <v>4</v>
      </c>
      <c r="AH55" s="132">
        <v>3.3333333333333299</v>
      </c>
      <c r="AI55" s="132">
        <v>5</v>
      </c>
      <c r="AJ55" s="132">
        <v>3.6666666666666599</v>
      </c>
      <c r="AK55" s="132">
        <v>2</v>
      </c>
      <c r="AL55" s="132">
        <v>2</v>
      </c>
      <c r="AM55" s="132">
        <v>3</v>
      </c>
      <c r="AN55" s="132">
        <v>3</v>
      </c>
      <c r="AO55" s="132">
        <v>3.6666666666666599</v>
      </c>
      <c r="AP55" s="132">
        <v>2</v>
      </c>
      <c r="AQ55" s="132">
        <v>4</v>
      </c>
      <c r="AR55" s="132">
        <v>1</v>
      </c>
      <c r="AS55" s="132">
        <v>1.6666666666666601</v>
      </c>
      <c r="AT55" s="132">
        <v>1</v>
      </c>
      <c r="AU55" s="132">
        <v>3.6666666666666599</v>
      </c>
      <c r="AV55" s="132">
        <v>2</v>
      </c>
      <c r="AW55" s="132">
        <v>3.6666666666666599</v>
      </c>
      <c r="AX55" s="132">
        <v>1</v>
      </c>
      <c r="AY55" s="132">
        <v>2.3333333333333299</v>
      </c>
      <c r="AZ55" s="132">
        <v>5</v>
      </c>
      <c r="BA55" s="132">
        <v>1</v>
      </c>
      <c r="BB55" s="132">
        <v>3.6666666666666599</v>
      </c>
      <c r="BC55" s="132">
        <v>3</v>
      </c>
      <c r="BD55" s="132">
        <v>2</v>
      </c>
      <c r="BE55" s="132">
        <v>3</v>
      </c>
      <c r="BF55" s="132">
        <v>4.6666666666666599</v>
      </c>
      <c r="BG55" s="132">
        <v>1.6666666666666601</v>
      </c>
      <c r="BH55" s="132">
        <v>1.3333333333333299</v>
      </c>
      <c r="BI55" s="132">
        <v>2</v>
      </c>
      <c r="BJ55" s="132">
        <v>2.6666666666666599</v>
      </c>
      <c r="BK55" s="132">
        <v>2</v>
      </c>
      <c r="BL55" s="132">
        <v>1.3333333333333299</v>
      </c>
      <c r="BM55" s="132">
        <v>4</v>
      </c>
      <c r="BN55" s="132">
        <v>2.3333333333333299</v>
      </c>
      <c r="BO55" s="132">
        <v>3</v>
      </c>
      <c r="BP55" s="132">
        <v>4</v>
      </c>
      <c r="BQ55" s="132">
        <v>1</v>
      </c>
      <c r="BR55" s="132">
        <v>1</v>
      </c>
      <c r="BS55" s="132">
        <v>3</v>
      </c>
      <c r="BT55" s="132">
        <v>4.3333333333333304</v>
      </c>
      <c r="BU55" s="132">
        <v>1</v>
      </c>
      <c r="BV55" s="132">
        <v>1.6666666666666601</v>
      </c>
      <c r="BW55" s="132">
        <v>1</v>
      </c>
      <c r="BX55" s="132">
        <v>2.6666666666666599</v>
      </c>
      <c r="BY55" s="132">
        <v>1</v>
      </c>
      <c r="BZ55" s="132">
        <v>2.6666666666666599</v>
      </c>
      <c r="CA55" s="132">
        <v>4</v>
      </c>
      <c r="CB55" s="136">
        <f t="shared" si="0"/>
        <v>2.7136752136752116</v>
      </c>
      <c r="CC55" s="136">
        <f t="shared" si="1"/>
        <v>1.2057155359992466</v>
      </c>
    </row>
    <row r="56" spans="1:81" x14ac:dyDescent="0.2">
      <c r="A56" s="132" t="s">
        <v>88</v>
      </c>
      <c r="B56" s="132">
        <v>3</v>
      </c>
      <c r="C56" s="132">
        <v>5</v>
      </c>
      <c r="D56" s="132">
        <v>3</v>
      </c>
      <c r="E56" s="132">
        <v>1.25</v>
      </c>
      <c r="F56" s="132">
        <v>2.75</v>
      </c>
      <c r="G56" s="132">
        <v>2.75</v>
      </c>
      <c r="H56" s="132">
        <v>1.75</v>
      </c>
      <c r="I56" s="132">
        <v>3</v>
      </c>
      <c r="J56" s="132">
        <v>4</v>
      </c>
      <c r="K56" s="132">
        <v>3.5</v>
      </c>
      <c r="L56" s="132">
        <v>3</v>
      </c>
      <c r="M56" s="132">
        <v>2.75</v>
      </c>
      <c r="N56" s="132">
        <v>1.75</v>
      </c>
      <c r="O56" s="132">
        <v>2.5</v>
      </c>
      <c r="P56" s="132">
        <v>1.5</v>
      </c>
      <c r="Q56" s="132">
        <v>1.75</v>
      </c>
      <c r="R56" s="132">
        <v>4</v>
      </c>
      <c r="S56" s="132">
        <v>3.25</v>
      </c>
      <c r="T56" s="132">
        <v>2.5</v>
      </c>
      <c r="U56" s="132">
        <v>3.75</v>
      </c>
      <c r="V56" s="132">
        <v>2.5</v>
      </c>
      <c r="W56" s="132">
        <v>1</v>
      </c>
      <c r="X56" s="132">
        <v>1.25</v>
      </c>
      <c r="Y56" s="132">
        <v>1.25</v>
      </c>
      <c r="Z56" s="132">
        <v>2.5</v>
      </c>
      <c r="AA56" s="132">
        <v>3.25</v>
      </c>
      <c r="AB56" s="132">
        <v>2.25</v>
      </c>
      <c r="AC56" s="132">
        <v>3.25</v>
      </c>
      <c r="AD56" s="132">
        <v>3</v>
      </c>
      <c r="AE56" s="132">
        <v>2.75</v>
      </c>
      <c r="AF56" s="132">
        <v>5</v>
      </c>
      <c r="AG56" s="132">
        <v>4.25</v>
      </c>
      <c r="AH56" s="132">
        <v>3</v>
      </c>
      <c r="AI56" s="132">
        <v>2.5</v>
      </c>
      <c r="AJ56" s="132">
        <v>3.25</v>
      </c>
      <c r="AK56" s="132">
        <v>2.75</v>
      </c>
      <c r="AL56" s="132">
        <v>3</v>
      </c>
      <c r="AM56" s="132">
        <v>3.5</v>
      </c>
      <c r="AN56" s="132">
        <v>3</v>
      </c>
      <c r="AO56" s="132">
        <v>3.75</v>
      </c>
      <c r="AP56" s="132">
        <v>3</v>
      </c>
      <c r="AQ56" s="132">
        <v>1.5</v>
      </c>
      <c r="AR56" s="132">
        <v>2.25</v>
      </c>
      <c r="AS56" s="132">
        <v>1.5</v>
      </c>
      <c r="AT56" s="132">
        <v>1</v>
      </c>
      <c r="AU56" s="132">
        <v>3.5</v>
      </c>
      <c r="AV56" s="132">
        <v>2.75</v>
      </c>
      <c r="AW56" s="132">
        <v>2.5</v>
      </c>
      <c r="AX56" s="132">
        <v>1.5</v>
      </c>
      <c r="AY56" s="132">
        <v>2.25</v>
      </c>
      <c r="AZ56" s="132">
        <v>4</v>
      </c>
      <c r="BA56" s="132">
        <v>1.25</v>
      </c>
      <c r="BB56" s="132">
        <v>3.5</v>
      </c>
      <c r="BC56" s="132">
        <v>2.5</v>
      </c>
      <c r="BD56" s="132">
        <v>2.75</v>
      </c>
      <c r="BE56" s="132">
        <v>2.75</v>
      </c>
      <c r="BF56" s="132">
        <v>4</v>
      </c>
      <c r="BG56" s="132">
        <v>2.5</v>
      </c>
      <c r="BH56" s="132">
        <v>1.25</v>
      </c>
      <c r="BI56" s="132">
        <v>2.75</v>
      </c>
      <c r="BJ56" s="132">
        <v>4</v>
      </c>
      <c r="BK56" s="132">
        <v>2.25</v>
      </c>
      <c r="BL56" s="132">
        <v>2</v>
      </c>
      <c r="BM56" s="132">
        <v>4</v>
      </c>
      <c r="BN56" s="132">
        <v>3.5</v>
      </c>
      <c r="BO56" s="132">
        <v>1.5</v>
      </c>
      <c r="BP56" s="132">
        <v>3</v>
      </c>
      <c r="BQ56" s="132">
        <v>1</v>
      </c>
      <c r="BR56" s="132">
        <v>2</v>
      </c>
      <c r="BS56" s="132">
        <v>2.25</v>
      </c>
      <c r="BT56" s="132">
        <v>2.75</v>
      </c>
      <c r="BU56" s="132">
        <v>1</v>
      </c>
      <c r="BV56" s="132">
        <v>2.75</v>
      </c>
      <c r="BW56" s="132">
        <v>1.75</v>
      </c>
      <c r="BX56" s="132">
        <v>3.25</v>
      </c>
      <c r="BY56" s="132">
        <v>2</v>
      </c>
      <c r="BZ56" s="132">
        <v>2.75</v>
      </c>
      <c r="CA56" s="132">
        <v>4.25</v>
      </c>
      <c r="CB56" s="136">
        <f t="shared" si="0"/>
        <v>2.6762820512820511</v>
      </c>
      <c r="CC56" s="136">
        <f t="shared" si="1"/>
        <v>0.94672107958511353</v>
      </c>
    </row>
    <row r="57" spans="1:81" x14ac:dyDescent="0.2">
      <c r="A57" s="132" t="s">
        <v>1715</v>
      </c>
      <c r="B57" s="132">
        <v>3</v>
      </c>
      <c r="C57" s="132">
        <v>5</v>
      </c>
      <c r="D57" s="132">
        <v>3.4285714285714199</v>
      </c>
      <c r="E57" s="132">
        <v>2.1428571428571401</v>
      </c>
      <c r="F57" s="132">
        <v>3</v>
      </c>
      <c r="G57" s="132">
        <v>4.71428571428571</v>
      </c>
      <c r="H57" s="132">
        <v>3</v>
      </c>
      <c r="I57" s="132">
        <v>3.2857142857142798</v>
      </c>
      <c r="J57" s="132">
        <v>4.1428571428571397</v>
      </c>
      <c r="K57" s="132">
        <v>4.71428571428571</v>
      </c>
      <c r="L57" s="132">
        <v>2.5714285714285698</v>
      </c>
      <c r="M57" s="132">
        <v>5</v>
      </c>
      <c r="N57" s="132">
        <v>3.71428571428571</v>
      </c>
      <c r="O57" s="132">
        <v>3.2857142857142798</v>
      </c>
      <c r="P57" s="132">
        <v>3.8571428571428501</v>
      </c>
      <c r="Q57" s="132">
        <v>2.5714285714285698</v>
      </c>
      <c r="R57" s="132">
        <v>4</v>
      </c>
      <c r="S57" s="132">
        <v>3.5714285714285698</v>
      </c>
      <c r="T57" s="132">
        <v>2.71428571428571</v>
      </c>
      <c r="U57" s="132">
        <v>3.8571428571428501</v>
      </c>
      <c r="V57" s="132">
        <v>1.8571428571428501</v>
      </c>
      <c r="W57" s="132">
        <v>3.2857142857142798</v>
      </c>
      <c r="X57" s="132">
        <v>1</v>
      </c>
      <c r="Y57" s="132">
        <v>1.5714285714285701</v>
      </c>
      <c r="Z57" s="132">
        <v>3.5714285714285698</v>
      </c>
      <c r="AA57" s="132">
        <v>4.1428571428571397</v>
      </c>
      <c r="AB57" s="132">
        <v>3.1428571428571401</v>
      </c>
      <c r="AC57" s="132">
        <v>3.4285714285714199</v>
      </c>
      <c r="AD57" s="132">
        <v>3.4285714285714199</v>
      </c>
      <c r="AE57" s="132">
        <v>4.2857142857142803</v>
      </c>
      <c r="AF57" s="132">
        <v>5</v>
      </c>
      <c r="AG57" s="132">
        <v>4.2857142857142803</v>
      </c>
      <c r="AH57" s="132">
        <v>3.71428571428571</v>
      </c>
      <c r="AI57" s="132">
        <v>4.1428571428571397</v>
      </c>
      <c r="AJ57" s="132">
        <v>4</v>
      </c>
      <c r="AK57" s="132">
        <v>4.1428571428571397</v>
      </c>
      <c r="AL57" s="132">
        <v>2</v>
      </c>
      <c r="AM57" s="132">
        <v>3</v>
      </c>
      <c r="AN57" s="132">
        <v>3.8571428571428501</v>
      </c>
      <c r="AO57" s="132">
        <v>4.2857142857142803</v>
      </c>
      <c r="AP57" s="132">
        <v>4.5714285714285703</v>
      </c>
      <c r="AQ57" s="132">
        <v>3.8571428571428501</v>
      </c>
      <c r="AR57" s="132">
        <v>2</v>
      </c>
      <c r="AS57" s="132">
        <v>3.71428571428571</v>
      </c>
      <c r="AT57" s="132">
        <v>1.71428571428571</v>
      </c>
      <c r="AU57" s="132">
        <v>3.5714285714285698</v>
      </c>
      <c r="AV57" s="132">
        <v>3.2857142857142798</v>
      </c>
      <c r="AW57" s="132">
        <v>4</v>
      </c>
      <c r="AX57" s="132">
        <v>3.8571428571428501</v>
      </c>
      <c r="AY57" s="132">
        <v>3</v>
      </c>
      <c r="AZ57" s="132">
        <v>4.5714285714285703</v>
      </c>
      <c r="BA57" s="132">
        <v>4</v>
      </c>
      <c r="BB57" s="132">
        <v>3</v>
      </c>
      <c r="BC57" s="132">
        <v>2.71428571428571</v>
      </c>
      <c r="BD57" s="132">
        <v>2.5714285714285698</v>
      </c>
      <c r="BE57" s="132">
        <v>4.1428571428571397</v>
      </c>
      <c r="BF57" s="132">
        <v>3.8571428571428501</v>
      </c>
      <c r="BG57" s="132">
        <v>3.71428571428571</v>
      </c>
      <c r="BH57" s="132">
        <v>3.71428571428571</v>
      </c>
      <c r="BI57" s="132">
        <v>3.71428571428571</v>
      </c>
      <c r="BJ57" s="132">
        <v>4.71428571428571</v>
      </c>
      <c r="BK57" s="132">
        <v>3.4285714285714199</v>
      </c>
      <c r="BL57" s="132">
        <v>3.2857142857142798</v>
      </c>
      <c r="BM57" s="132">
        <v>4</v>
      </c>
      <c r="BN57" s="132">
        <v>3.1428571428571401</v>
      </c>
      <c r="BO57" s="132">
        <v>3</v>
      </c>
      <c r="BP57" s="132">
        <v>3.71428571428571</v>
      </c>
      <c r="BQ57" s="132">
        <v>3</v>
      </c>
      <c r="BR57" s="132">
        <v>3.5714285714285698</v>
      </c>
      <c r="BS57" s="132">
        <v>3.8571428571428501</v>
      </c>
      <c r="BT57" s="132">
        <v>4.2857142857142803</v>
      </c>
      <c r="BU57" s="132">
        <v>1.8571428571428501</v>
      </c>
      <c r="BV57" s="132">
        <v>3.5714285714285698</v>
      </c>
      <c r="BW57" s="132">
        <v>1.5714285714285701</v>
      </c>
      <c r="BX57" s="132">
        <v>3.8571428571428501</v>
      </c>
      <c r="BY57" s="132">
        <v>2.5714285714285698</v>
      </c>
      <c r="BZ57" s="132">
        <v>4</v>
      </c>
      <c r="CA57" s="132">
        <v>5</v>
      </c>
      <c r="CB57" s="136">
        <f t="shared" si="0"/>
        <v>3.4835164835164822</v>
      </c>
      <c r="CC57" s="136">
        <f t="shared" si="1"/>
        <v>0.87466044124554254</v>
      </c>
    </row>
    <row r="58" spans="1:81" x14ac:dyDescent="0.2">
      <c r="A58" s="132" t="s">
        <v>90</v>
      </c>
      <c r="B58" s="132">
        <v>3</v>
      </c>
      <c r="C58" s="132">
        <v>5</v>
      </c>
      <c r="D58" s="132">
        <v>3.6</v>
      </c>
      <c r="E58" s="132">
        <v>4.5999999999999996</v>
      </c>
      <c r="F58" s="132">
        <v>3</v>
      </c>
      <c r="G58" s="132">
        <v>5</v>
      </c>
      <c r="H58" s="132">
        <v>4</v>
      </c>
      <c r="I58" s="132">
        <v>5</v>
      </c>
      <c r="J58" s="132">
        <v>3.6</v>
      </c>
      <c r="K58" s="132">
        <v>4.2</v>
      </c>
      <c r="L58" s="132">
        <v>5</v>
      </c>
      <c r="M58" s="132">
        <v>5</v>
      </c>
      <c r="N58" s="132">
        <v>4.4000000000000004</v>
      </c>
      <c r="O58" s="132">
        <v>2.2000000000000002</v>
      </c>
      <c r="P58" s="132">
        <v>4</v>
      </c>
      <c r="Q58" s="132">
        <v>5</v>
      </c>
      <c r="R58" s="132">
        <v>4.4000000000000004</v>
      </c>
      <c r="S58" s="132">
        <v>4.4000000000000004</v>
      </c>
      <c r="T58" s="132">
        <v>4</v>
      </c>
      <c r="U58" s="132">
        <v>4</v>
      </c>
      <c r="V58" s="132">
        <v>4.8</v>
      </c>
      <c r="W58" s="132">
        <v>3.6</v>
      </c>
      <c r="X58" s="132">
        <v>3</v>
      </c>
      <c r="Y58" s="132">
        <v>2.8</v>
      </c>
      <c r="Z58" s="132">
        <v>4</v>
      </c>
      <c r="AA58" s="132">
        <v>5</v>
      </c>
      <c r="AB58" s="132">
        <v>4</v>
      </c>
      <c r="AC58" s="132">
        <v>4.8</v>
      </c>
      <c r="AD58" s="132">
        <v>3</v>
      </c>
      <c r="AE58" s="132">
        <v>4.5999999999999996</v>
      </c>
      <c r="AF58" s="132">
        <v>5</v>
      </c>
      <c r="AG58" s="132">
        <v>4.4000000000000004</v>
      </c>
      <c r="AH58" s="132">
        <v>4</v>
      </c>
      <c r="AI58" s="132">
        <v>5</v>
      </c>
      <c r="AJ58" s="132">
        <v>4</v>
      </c>
      <c r="AK58" s="132">
        <v>4.8</v>
      </c>
      <c r="AL58" s="132">
        <v>3</v>
      </c>
      <c r="AM58" s="132">
        <v>4</v>
      </c>
      <c r="AN58" s="132">
        <v>5</v>
      </c>
      <c r="AO58" s="132">
        <v>5</v>
      </c>
      <c r="AP58" s="132">
        <v>4</v>
      </c>
      <c r="AQ58" s="132">
        <v>4.2</v>
      </c>
      <c r="AR58" s="132">
        <v>3.8</v>
      </c>
      <c r="AS58" s="132">
        <v>4.4000000000000004</v>
      </c>
      <c r="AT58" s="132">
        <v>4</v>
      </c>
      <c r="AU58" s="132">
        <v>4</v>
      </c>
      <c r="AV58" s="132">
        <v>4.8</v>
      </c>
      <c r="AW58" s="132">
        <v>5</v>
      </c>
      <c r="AX58" s="132">
        <v>5</v>
      </c>
      <c r="AY58" s="132">
        <v>3.2</v>
      </c>
      <c r="AZ58" s="132">
        <v>4.5999999999999996</v>
      </c>
      <c r="BA58" s="132">
        <v>4.4000000000000004</v>
      </c>
      <c r="BB58" s="132">
        <v>2.8</v>
      </c>
      <c r="BC58" s="132">
        <v>3.6</v>
      </c>
      <c r="BD58" s="132">
        <v>4</v>
      </c>
      <c r="BE58" s="132">
        <v>3.8</v>
      </c>
      <c r="BF58" s="132">
        <v>4.4000000000000004</v>
      </c>
      <c r="BG58" s="132">
        <v>4.2</v>
      </c>
      <c r="BH58" s="132">
        <v>2.8</v>
      </c>
      <c r="BI58" s="132">
        <v>3.8</v>
      </c>
      <c r="BJ58" s="132">
        <v>4.2</v>
      </c>
      <c r="BK58" s="132">
        <v>5</v>
      </c>
      <c r="BL58" s="132">
        <v>3.2</v>
      </c>
      <c r="BM58" s="132">
        <v>4</v>
      </c>
      <c r="BN58" s="132">
        <v>4</v>
      </c>
      <c r="BO58" s="132">
        <v>4</v>
      </c>
      <c r="BP58" s="132">
        <v>4</v>
      </c>
      <c r="BQ58" s="132">
        <v>5</v>
      </c>
      <c r="BR58" s="132">
        <v>3.6</v>
      </c>
      <c r="BS58" s="132">
        <v>4</v>
      </c>
      <c r="BT58" s="132">
        <v>4.2</v>
      </c>
      <c r="BU58" s="132">
        <v>4.8</v>
      </c>
      <c r="BV58" s="132">
        <v>2.2000000000000002</v>
      </c>
      <c r="BW58" s="132">
        <v>4.2</v>
      </c>
      <c r="BX58" s="132">
        <v>5</v>
      </c>
      <c r="BY58" s="132">
        <v>4.8</v>
      </c>
      <c r="BZ58" s="132">
        <v>5</v>
      </c>
      <c r="CA58" s="132">
        <v>3.8</v>
      </c>
      <c r="CB58" s="136">
        <f t="shared" si="0"/>
        <v>4.1410256410256414</v>
      </c>
      <c r="CC58" s="136">
        <f t="shared" si="1"/>
        <v>0.71866324274784887</v>
      </c>
    </row>
    <row r="59" spans="1:81" x14ac:dyDescent="0.2">
      <c r="A59" s="132" t="s">
        <v>91</v>
      </c>
      <c r="B59" s="132">
        <v>3</v>
      </c>
      <c r="C59" s="132">
        <v>5</v>
      </c>
      <c r="D59" s="132">
        <v>3.4666666666666601</v>
      </c>
      <c r="E59" s="132">
        <v>3.0666666666666602</v>
      </c>
      <c r="F59" s="132">
        <v>2.86666666666666</v>
      </c>
      <c r="G59" s="132">
        <v>5</v>
      </c>
      <c r="H59" s="132">
        <v>3.0666666666666602</v>
      </c>
      <c r="I59" s="132">
        <v>4.2</v>
      </c>
      <c r="J59" s="132">
        <v>4.2666666666666604</v>
      </c>
      <c r="K59" s="132">
        <v>4.86666666666666</v>
      </c>
      <c r="L59" s="132">
        <v>3.4666666666666601</v>
      </c>
      <c r="M59" s="132">
        <v>5</v>
      </c>
      <c r="N59" s="132">
        <v>4.2</v>
      </c>
      <c r="O59" s="132">
        <v>3.5333333333333301</v>
      </c>
      <c r="P59" s="132">
        <v>4.2</v>
      </c>
      <c r="Q59" s="132">
        <v>4.8</v>
      </c>
      <c r="R59" s="132">
        <v>3.86666666666666</v>
      </c>
      <c r="S59" s="132">
        <v>4</v>
      </c>
      <c r="T59" s="132">
        <v>3.8</v>
      </c>
      <c r="U59" s="132">
        <v>3.7333333333333298</v>
      </c>
      <c r="V59" s="132">
        <v>2.0666666666666602</v>
      </c>
      <c r="W59" s="132">
        <v>4.8</v>
      </c>
      <c r="X59" s="132">
        <v>2.6</v>
      </c>
      <c r="Y59" s="132">
        <v>2.8</v>
      </c>
      <c r="Z59" s="132">
        <v>3.8</v>
      </c>
      <c r="AA59" s="132">
        <v>4.3333333333333304</v>
      </c>
      <c r="AB59" s="132">
        <v>3.3333333333333299</v>
      </c>
      <c r="AC59" s="132">
        <v>4.4000000000000004</v>
      </c>
      <c r="AD59" s="132">
        <v>3.7333333333333298</v>
      </c>
      <c r="AE59" s="132">
        <v>4.0666666666666602</v>
      </c>
      <c r="AF59" s="132">
        <v>4.86666666666666</v>
      </c>
      <c r="AG59" s="132">
        <v>3.8</v>
      </c>
      <c r="AH59" s="132">
        <v>3.6</v>
      </c>
      <c r="AI59" s="132">
        <v>4.6666666666666599</v>
      </c>
      <c r="AJ59" s="132">
        <v>4.2</v>
      </c>
      <c r="AK59" s="132">
        <v>4.5999999999999996</v>
      </c>
      <c r="AL59" s="132">
        <v>2.7333333333333298</v>
      </c>
      <c r="AM59" s="132">
        <v>3.4666666666666601</v>
      </c>
      <c r="AN59" s="132">
        <v>4.4000000000000004</v>
      </c>
      <c r="AO59" s="132">
        <v>3.4666666666666601</v>
      </c>
      <c r="AP59" s="132">
        <v>4.86666666666666</v>
      </c>
      <c r="AQ59" s="132">
        <v>4.1333333333333302</v>
      </c>
      <c r="AR59" s="132">
        <v>2.7333333333333298</v>
      </c>
      <c r="AS59" s="132">
        <v>3.0666666666666602</v>
      </c>
      <c r="AT59" s="132">
        <v>1.4666666666666599</v>
      </c>
      <c r="AU59" s="132">
        <v>3.86666666666666</v>
      </c>
      <c r="AV59" s="132">
        <v>3.4</v>
      </c>
      <c r="AW59" s="132">
        <v>4</v>
      </c>
      <c r="AX59" s="132">
        <v>4.93333333333333</v>
      </c>
      <c r="AY59" s="132">
        <v>3.2</v>
      </c>
      <c r="AZ59" s="132">
        <v>4.3333333333333304</v>
      </c>
      <c r="BA59" s="132">
        <v>4.1333333333333302</v>
      </c>
      <c r="BB59" s="132">
        <v>3.4</v>
      </c>
      <c r="BC59" s="132">
        <v>3.2</v>
      </c>
      <c r="BD59" s="132">
        <v>3.1333333333333302</v>
      </c>
      <c r="BE59" s="132">
        <v>4.2</v>
      </c>
      <c r="BF59" s="132">
        <v>4.4000000000000004</v>
      </c>
      <c r="BG59" s="132">
        <v>3.6666666666666599</v>
      </c>
      <c r="BH59" s="132">
        <v>3.4</v>
      </c>
      <c r="BI59" s="132">
        <v>3.4666666666666601</v>
      </c>
      <c r="BJ59" s="132">
        <v>4.86666666666666</v>
      </c>
      <c r="BK59" s="132">
        <v>4.0666666666666602</v>
      </c>
      <c r="BL59" s="132">
        <v>2.6</v>
      </c>
      <c r="BM59" s="132">
        <v>4</v>
      </c>
      <c r="BN59" s="132">
        <v>4.0666666666666602</v>
      </c>
      <c r="BO59" s="132">
        <v>3.5333333333333301</v>
      </c>
      <c r="BP59" s="132">
        <v>3.86666666666666</v>
      </c>
      <c r="BQ59" s="132">
        <v>3.7333333333333298</v>
      </c>
      <c r="BR59" s="132">
        <v>3.86666666666666</v>
      </c>
      <c r="BS59" s="132">
        <v>3.6666666666666599</v>
      </c>
      <c r="BT59" s="132">
        <v>4.1333333333333302</v>
      </c>
      <c r="BU59" s="132">
        <v>3.3333333333333299</v>
      </c>
      <c r="BV59" s="132">
        <v>4.8</v>
      </c>
      <c r="BW59" s="132">
        <v>2.2666666666666599</v>
      </c>
      <c r="BX59" s="132">
        <v>4.4666666666666597</v>
      </c>
      <c r="BY59" s="132">
        <v>4.2666666666666604</v>
      </c>
      <c r="BZ59" s="132">
        <v>5</v>
      </c>
      <c r="CA59" s="132">
        <v>5</v>
      </c>
      <c r="CB59" s="136">
        <f t="shared" si="0"/>
        <v>3.8418803418803393</v>
      </c>
      <c r="CC59" s="136">
        <f t="shared" si="1"/>
        <v>0.7580722094058493</v>
      </c>
    </row>
    <row r="60" spans="1:81" x14ac:dyDescent="0.2">
      <c r="A60" s="132" t="s">
        <v>92</v>
      </c>
      <c r="B60" s="132">
        <v>3</v>
      </c>
      <c r="C60" s="132">
        <v>5</v>
      </c>
      <c r="D60" s="132">
        <v>3.4</v>
      </c>
      <c r="E60" s="132">
        <v>1</v>
      </c>
      <c r="F60" s="132">
        <v>3.4</v>
      </c>
      <c r="G60" s="132">
        <v>1.8</v>
      </c>
      <c r="H60" s="132">
        <v>2.2000000000000002</v>
      </c>
      <c r="I60" s="132">
        <v>2.6</v>
      </c>
      <c r="J60" s="132">
        <v>3.2</v>
      </c>
      <c r="K60" s="132">
        <v>3.2</v>
      </c>
      <c r="L60" s="132">
        <v>2.2000000000000002</v>
      </c>
      <c r="M60" s="132">
        <v>5</v>
      </c>
      <c r="N60" s="132">
        <v>3.2</v>
      </c>
      <c r="O60" s="132">
        <v>2.2000000000000002</v>
      </c>
      <c r="P60" s="132">
        <v>3.6</v>
      </c>
      <c r="Q60" s="132">
        <v>1.4</v>
      </c>
      <c r="R60" s="132">
        <v>4.2</v>
      </c>
      <c r="S60" s="132">
        <v>3.6</v>
      </c>
      <c r="T60" s="132">
        <v>3</v>
      </c>
      <c r="U60" s="132">
        <v>4.4000000000000004</v>
      </c>
      <c r="V60" s="132">
        <v>1.4</v>
      </c>
      <c r="W60" s="132">
        <v>4.5999999999999996</v>
      </c>
      <c r="X60" s="132">
        <v>1</v>
      </c>
      <c r="Y60" s="132">
        <v>1</v>
      </c>
      <c r="Z60" s="132">
        <v>2.8</v>
      </c>
      <c r="AA60" s="132">
        <v>4.2</v>
      </c>
      <c r="AB60" s="132">
        <v>2.6</v>
      </c>
      <c r="AC60" s="132">
        <v>2.2000000000000002</v>
      </c>
      <c r="AD60" s="132">
        <v>3</v>
      </c>
      <c r="AE60" s="132">
        <v>3.6</v>
      </c>
      <c r="AF60" s="132">
        <v>4.8</v>
      </c>
      <c r="AG60" s="132">
        <v>3.8</v>
      </c>
      <c r="AH60" s="132">
        <v>2.8</v>
      </c>
      <c r="AI60" s="132">
        <v>4.4000000000000004</v>
      </c>
      <c r="AJ60" s="132">
        <v>4</v>
      </c>
      <c r="AK60" s="132">
        <v>3.8</v>
      </c>
      <c r="AL60" s="132">
        <v>1.8</v>
      </c>
      <c r="AM60" s="132">
        <v>3.2</v>
      </c>
      <c r="AN60" s="132">
        <v>4.5999999999999996</v>
      </c>
      <c r="AO60" s="132">
        <v>2.4</v>
      </c>
      <c r="AP60" s="132">
        <v>4</v>
      </c>
      <c r="AQ60" s="132">
        <v>3.8</v>
      </c>
      <c r="AR60" s="132">
        <v>1</v>
      </c>
      <c r="AS60" s="132">
        <v>1.6</v>
      </c>
      <c r="AT60" s="132">
        <v>1</v>
      </c>
      <c r="AU60" s="132">
        <v>3.8</v>
      </c>
      <c r="AV60" s="132">
        <v>2.8</v>
      </c>
      <c r="AW60" s="132">
        <v>3.8</v>
      </c>
      <c r="AX60" s="132">
        <v>4</v>
      </c>
      <c r="AY60" s="132">
        <v>3</v>
      </c>
      <c r="AZ60" s="132">
        <v>4.5999999999999996</v>
      </c>
      <c r="BA60" s="132">
        <v>3.8</v>
      </c>
      <c r="BB60" s="132">
        <v>2.4</v>
      </c>
      <c r="BC60" s="132">
        <v>2</v>
      </c>
      <c r="BD60" s="132">
        <v>2.2000000000000002</v>
      </c>
      <c r="BE60" s="132">
        <v>3.2</v>
      </c>
      <c r="BF60" s="132">
        <v>4.2</v>
      </c>
      <c r="BG60" s="132">
        <v>2.6</v>
      </c>
      <c r="BH60" s="132">
        <v>2.8</v>
      </c>
      <c r="BI60" s="132">
        <v>2.2000000000000002</v>
      </c>
      <c r="BJ60" s="132">
        <v>4.2</v>
      </c>
      <c r="BK60" s="132">
        <v>4.2</v>
      </c>
      <c r="BL60" s="132">
        <v>2.2000000000000002</v>
      </c>
      <c r="BM60" s="132">
        <v>4</v>
      </c>
      <c r="BN60" s="132">
        <v>3</v>
      </c>
      <c r="BO60" s="132">
        <v>3</v>
      </c>
      <c r="BP60" s="132">
        <v>3</v>
      </c>
      <c r="BQ60" s="132">
        <v>1.4</v>
      </c>
      <c r="BR60" s="132">
        <v>3.6</v>
      </c>
      <c r="BS60" s="132">
        <v>3.8</v>
      </c>
      <c r="BT60" s="132">
        <v>4.2</v>
      </c>
      <c r="BU60" s="132">
        <v>2.2000000000000002</v>
      </c>
      <c r="BV60" s="132">
        <v>1</v>
      </c>
      <c r="BW60" s="132">
        <v>1</v>
      </c>
      <c r="BX60" s="132">
        <v>4</v>
      </c>
      <c r="BY60" s="132">
        <v>2</v>
      </c>
      <c r="BZ60" s="132">
        <v>4.8</v>
      </c>
      <c r="CA60" s="132">
        <v>5</v>
      </c>
      <c r="CB60" s="136">
        <f t="shared" si="0"/>
        <v>3.0641025641025639</v>
      </c>
      <c r="CC60" s="136">
        <f t="shared" si="1"/>
        <v>1.1329738318380131</v>
      </c>
    </row>
    <row r="61" spans="1:81" x14ac:dyDescent="0.2">
      <c r="A61" s="132" t="s">
        <v>1716</v>
      </c>
      <c r="B61" s="132">
        <v>3</v>
      </c>
      <c r="C61" s="132">
        <v>5</v>
      </c>
      <c r="D61" s="132">
        <v>3.6</v>
      </c>
      <c r="E61" s="132">
        <v>2.4</v>
      </c>
      <c r="F61" s="132">
        <v>3.2</v>
      </c>
      <c r="G61" s="132">
        <v>4.4000000000000004</v>
      </c>
      <c r="H61" s="132">
        <v>2.8</v>
      </c>
      <c r="I61" s="132">
        <v>4</v>
      </c>
      <c r="J61" s="132">
        <v>4</v>
      </c>
      <c r="K61" s="132">
        <v>4</v>
      </c>
      <c r="L61" s="132">
        <v>3.6</v>
      </c>
      <c r="M61" s="132">
        <v>5</v>
      </c>
      <c r="N61" s="132">
        <v>4</v>
      </c>
      <c r="O61" s="132">
        <v>3.4</v>
      </c>
      <c r="P61" s="132">
        <v>4.5999999999999996</v>
      </c>
      <c r="Q61" s="132">
        <v>4.8</v>
      </c>
      <c r="R61" s="132">
        <v>4.4000000000000004</v>
      </c>
      <c r="S61" s="132">
        <v>3.6</v>
      </c>
      <c r="T61" s="132">
        <v>3.4</v>
      </c>
      <c r="U61" s="132">
        <v>4</v>
      </c>
      <c r="V61" s="132">
        <v>2.8</v>
      </c>
      <c r="W61" s="132">
        <v>4.4000000000000004</v>
      </c>
      <c r="X61" s="132">
        <v>2.8</v>
      </c>
      <c r="Y61" s="132">
        <v>1.8</v>
      </c>
      <c r="Z61" s="132">
        <v>3.4</v>
      </c>
      <c r="AA61" s="132">
        <v>4.8</v>
      </c>
      <c r="AB61" s="132">
        <v>4</v>
      </c>
      <c r="AC61" s="132">
        <v>4.2</v>
      </c>
      <c r="AD61" s="132">
        <v>3.6</v>
      </c>
      <c r="AE61" s="132">
        <v>3.8</v>
      </c>
      <c r="AF61" s="132">
        <v>5</v>
      </c>
      <c r="AG61" s="132">
        <v>4</v>
      </c>
      <c r="AH61" s="132">
        <v>3.6</v>
      </c>
      <c r="AI61" s="132">
        <v>4.2</v>
      </c>
      <c r="AJ61" s="132">
        <v>4.4000000000000004</v>
      </c>
      <c r="AK61" s="132">
        <v>4.8</v>
      </c>
      <c r="AL61" s="132">
        <v>3.2</v>
      </c>
      <c r="AM61" s="132">
        <v>3.4</v>
      </c>
      <c r="AN61" s="132">
        <v>4.4000000000000004</v>
      </c>
      <c r="AO61" s="132">
        <v>3.8</v>
      </c>
      <c r="AP61" s="132">
        <v>4.8</v>
      </c>
      <c r="AQ61" s="132">
        <v>4.5999999999999996</v>
      </c>
      <c r="AR61" s="132">
        <v>3</v>
      </c>
      <c r="AS61" s="132">
        <v>2.6</v>
      </c>
      <c r="AT61" s="132">
        <v>1.8</v>
      </c>
      <c r="AU61" s="132">
        <v>3.6</v>
      </c>
      <c r="AV61" s="132">
        <v>4</v>
      </c>
      <c r="AW61" s="132">
        <v>3.6</v>
      </c>
      <c r="AX61" s="132">
        <v>4.5999999999999996</v>
      </c>
      <c r="AY61" s="132">
        <v>3</v>
      </c>
      <c r="AZ61" s="132">
        <v>4.8</v>
      </c>
      <c r="BA61" s="132">
        <v>4.5999999999999996</v>
      </c>
      <c r="BB61" s="132">
        <v>3.8</v>
      </c>
      <c r="BC61" s="132">
        <v>3.8</v>
      </c>
      <c r="BD61" s="132">
        <v>2.6</v>
      </c>
      <c r="BE61" s="132">
        <v>4</v>
      </c>
      <c r="BF61" s="132">
        <v>4.2</v>
      </c>
      <c r="BG61" s="132">
        <v>2.8</v>
      </c>
      <c r="BH61" s="132">
        <v>3.4</v>
      </c>
      <c r="BI61" s="132">
        <v>3.4</v>
      </c>
      <c r="BJ61" s="132">
        <v>4.8</v>
      </c>
      <c r="BK61" s="132">
        <v>4.8</v>
      </c>
      <c r="BL61" s="132">
        <v>3</v>
      </c>
      <c r="BM61" s="132">
        <v>4</v>
      </c>
      <c r="BN61" s="132">
        <v>4.2</v>
      </c>
      <c r="BO61" s="132">
        <v>3.2</v>
      </c>
      <c r="BP61" s="132">
        <v>3.2</v>
      </c>
      <c r="BQ61" s="132">
        <v>4.2</v>
      </c>
      <c r="BR61" s="132">
        <v>3.4</v>
      </c>
      <c r="BS61" s="132">
        <v>3.8</v>
      </c>
      <c r="BT61" s="132">
        <v>3.8</v>
      </c>
      <c r="BU61" s="132">
        <v>3</v>
      </c>
      <c r="BV61" s="132">
        <v>3.8</v>
      </c>
      <c r="BW61" s="132">
        <v>3</v>
      </c>
      <c r="BX61" s="132">
        <v>4.5999999999999996</v>
      </c>
      <c r="BY61" s="132">
        <v>3.8</v>
      </c>
      <c r="BZ61" s="132">
        <v>5</v>
      </c>
      <c r="CA61" s="132">
        <v>5</v>
      </c>
      <c r="CB61" s="136">
        <f t="shared" si="0"/>
        <v>3.8102564102564114</v>
      </c>
      <c r="CC61" s="136">
        <f t="shared" si="1"/>
        <v>0.75517087489060675</v>
      </c>
    </row>
    <row r="62" spans="1:81" x14ac:dyDescent="0.2">
      <c r="A62" s="132" t="s">
        <v>94</v>
      </c>
      <c r="B62" s="132">
        <v>3</v>
      </c>
      <c r="C62" s="132">
        <v>5</v>
      </c>
      <c r="D62" s="132">
        <v>3.3333333333333299</v>
      </c>
      <c r="E62" s="132">
        <v>3.1666666666666599</v>
      </c>
      <c r="F62" s="132">
        <v>3</v>
      </c>
      <c r="G62" s="132">
        <v>5</v>
      </c>
      <c r="H62" s="132">
        <v>3</v>
      </c>
      <c r="I62" s="132">
        <v>3.6666666666666599</v>
      </c>
      <c r="J62" s="132">
        <v>4</v>
      </c>
      <c r="K62" s="132">
        <v>3.8333333333333299</v>
      </c>
      <c r="L62" s="132">
        <v>3.3333333333333299</v>
      </c>
      <c r="M62" s="132">
        <v>5</v>
      </c>
      <c r="N62" s="132">
        <v>4</v>
      </c>
      <c r="O62" s="132">
        <v>3.6666666666666599</v>
      </c>
      <c r="P62" s="132">
        <v>4.6666666666666599</v>
      </c>
      <c r="Q62" s="132">
        <v>5</v>
      </c>
      <c r="R62" s="132">
        <v>4.3333333333333304</v>
      </c>
      <c r="S62" s="132">
        <v>3.8333333333333299</v>
      </c>
      <c r="T62" s="132">
        <v>3.3333333333333299</v>
      </c>
      <c r="U62" s="132">
        <v>3.8333333333333299</v>
      </c>
      <c r="V62" s="132">
        <v>1.3333333333333299</v>
      </c>
      <c r="W62" s="132">
        <v>4.8333333333333304</v>
      </c>
      <c r="X62" s="132">
        <v>3.6666666666666599</v>
      </c>
      <c r="Y62" s="132">
        <v>2.6666666666666599</v>
      </c>
      <c r="Z62" s="132">
        <v>3.5</v>
      </c>
      <c r="AA62" s="132">
        <v>4.1666666666666599</v>
      </c>
      <c r="AB62" s="132">
        <v>4</v>
      </c>
      <c r="AC62" s="132">
        <v>4.1666666666666599</v>
      </c>
      <c r="AD62" s="132">
        <v>3.5</v>
      </c>
      <c r="AE62" s="132">
        <v>4.3333333333333304</v>
      </c>
      <c r="AF62" s="132">
        <v>5</v>
      </c>
      <c r="AG62" s="132">
        <v>3.6666666666666599</v>
      </c>
      <c r="AH62" s="132">
        <v>3.8333333333333299</v>
      </c>
      <c r="AI62" s="132">
        <v>4.6666666666666599</v>
      </c>
      <c r="AJ62" s="132">
        <v>3.8333333333333299</v>
      </c>
      <c r="AK62" s="132">
        <v>4.3333333333333304</v>
      </c>
      <c r="AL62" s="132">
        <v>2.5</v>
      </c>
      <c r="AM62" s="132">
        <v>3.5</v>
      </c>
      <c r="AN62" s="132">
        <v>4</v>
      </c>
      <c r="AO62" s="132">
        <v>3.3333333333333299</v>
      </c>
      <c r="AP62" s="132">
        <v>4.6666666666666599</v>
      </c>
      <c r="AQ62" s="132">
        <v>4.3333333333333304</v>
      </c>
      <c r="AR62" s="132">
        <v>2.5</v>
      </c>
      <c r="AS62" s="132">
        <v>1.6666666666666601</v>
      </c>
      <c r="AT62" s="132">
        <v>2.5</v>
      </c>
      <c r="AU62" s="132">
        <v>3.8333333333333299</v>
      </c>
      <c r="AV62" s="132">
        <v>4</v>
      </c>
      <c r="AW62" s="132">
        <v>3.8333333333333299</v>
      </c>
      <c r="AX62" s="132">
        <v>4.8333333333333304</v>
      </c>
      <c r="AY62" s="132">
        <v>3</v>
      </c>
      <c r="AZ62" s="132">
        <v>4.5</v>
      </c>
      <c r="BA62" s="132">
        <v>4</v>
      </c>
      <c r="BB62" s="132">
        <v>4</v>
      </c>
      <c r="BC62" s="132">
        <v>3.1666666666666599</v>
      </c>
      <c r="BD62" s="132">
        <v>3</v>
      </c>
      <c r="BE62" s="132">
        <v>4.6666666666666599</v>
      </c>
      <c r="BF62" s="132">
        <v>4.6666666666666599</v>
      </c>
      <c r="BG62" s="132">
        <v>4</v>
      </c>
      <c r="BH62" s="132">
        <v>3.3333333333333299</v>
      </c>
      <c r="BI62" s="132">
        <v>3.6666666666666599</v>
      </c>
      <c r="BJ62" s="132">
        <v>4.6666666666666599</v>
      </c>
      <c r="BK62" s="132">
        <v>4</v>
      </c>
      <c r="BL62" s="132">
        <v>2.3333333333333299</v>
      </c>
      <c r="BM62" s="132">
        <v>4</v>
      </c>
      <c r="BN62" s="132">
        <v>3.6666666666666599</v>
      </c>
      <c r="BO62" s="132">
        <v>3.8333333333333299</v>
      </c>
      <c r="BP62" s="132">
        <v>3.5</v>
      </c>
      <c r="BQ62" s="132">
        <v>3.8333333333333299</v>
      </c>
      <c r="BR62" s="132">
        <v>3</v>
      </c>
      <c r="BS62" s="132">
        <v>3.8333333333333299</v>
      </c>
      <c r="BT62" s="132">
        <v>4.1666666666666599</v>
      </c>
      <c r="BU62" s="132">
        <v>4</v>
      </c>
      <c r="BV62" s="132">
        <v>4.6666666666666599</v>
      </c>
      <c r="BW62" s="132">
        <v>1.6666666666666601</v>
      </c>
      <c r="BX62" s="132">
        <v>4.8333333333333304</v>
      </c>
      <c r="BY62" s="132">
        <v>3.5</v>
      </c>
      <c r="BZ62" s="132">
        <v>5</v>
      </c>
      <c r="CA62" s="132">
        <v>5</v>
      </c>
      <c r="CB62" s="136">
        <f t="shared" si="0"/>
        <v>3.8012820512820498</v>
      </c>
      <c r="CC62" s="136">
        <f t="shared" si="1"/>
        <v>0.81386687325340923</v>
      </c>
    </row>
    <row r="63" spans="1:81" x14ac:dyDescent="0.2">
      <c r="A63" s="132" t="s">
        <v>95</v>
      </c>
      <c r="B63" s="132">
        <v>3</v>
      </c>
      <c r="C63" s="132">
        <v>3</v>
      </c>
      <c r="D63" s="132">
        <v>2.75</v>
      </c>
      <c r="E63" s="132">
        <v>2.0833333333333299</v>
      </c>
      <c r="F63" s="132">
        <v>2.9166666666666599</v>
      </c>
      <c r="G63" s="132">
        <v>2.9166666666666599</v>
      </c>
      <c r="H63" s="132">
        <v>2.4166666666666599</v>
      </c>
      <c r="I63" s="132">
        <v>2.9166666666666599</v>
      </c>
      <c r="J63" s="132">
        <v>2.8333333333333299</v>
      </c>
      <c r="K63" s="132">
        <v>3.75</v>
      </c>
      <c r="L63" s="132">
        <v>2.75</v>
      </c>
      <c r="M63" s="132">
        <v>3.4166666666666599</v>
      </c>
      <c r="N63" s="132">
        <v>3.8333333333333299</v>
      </c>
      <c r="O63" s="132">
        <v>3</v>
      </c>
      <c r="P63" s="132">
        <v>2.1666666666666599</v>
      </c>
      <c r="Q63" s="132">
        <v>2.8333333333333299</v>
      </c>
      <c r="R63" s="132">
        <v>3.8333333333333299</v>
      </c>
      <c r="S63" s="132">
        <v>3.6666666666666599</v>
      </c>
      <c r="T63" s="132">
        <v>4</v>
      </c>
      <c r="U63" s="132">
        <v>3.3333333333333299</v>
      </c>
      <c r="V63" s="132">
        <v>2.9166666666666599</v>
      </c>
      <c r="W63" s="132">
        <v>2.8333333333333299</v>
      </c>
      <c r="X63" s="132">
        <v>2.3333333333333299</v>
      </c>
      <c r="Y63" s="132">
        <v>2.5</v>
      </c>
      <c r="Z63" s="132">
        <v>3.0833333333333299</v>
      </c>
      <c r="AA63" s="132">
        <v>3.5</v>
      </c>
      <c r="AB63" s="132">
        <v>3.1666666666666599</v>
      </c>
      <c r="AC63" s="132">
        <v>2.9166666666666599</v>
      </c>
      <c r="AD63" s="132">
        <v>2.6666666666666599</v>
      </c>
      <c r="AE63" s="132">
        <v>3.6666666666666599</v>
      </c>
      <c r="AF63" s="132">
        <v>4.6666666666666599</v>
      </c>
      <c r="AG63" s="132">
        <v>3</v>
      </c>
      <c r="AH63" s="132">
        <v>3</v>
      </c>
      <c r="AI63" s="132">
        <v>3.9166666666666599</v>
      </c>
      <c r="AJ63" s="132">
        <v>3.5</v>
      </c>
      <c r="AK63" s="132">
        <v>3.75</v>
      </c>
      <c r="AL63" s="132">
        <v>2.0833333333333299</v>
      </c>
      <c r="AM63" s="132">
        <v>3.1666666666666599</v>
      </c>
      <c r="AN63" s="132">
        <v>2.8333333333333299</v>
      </c>
      <c r="AO63" s="132">
        <v>3.9166666666666599</v>
      </c>
      <c r="AP63" s="132">
        <v>3.4166666666666599</v>
      </c>
      <c r="AQ63" s="132">
        <v>2.9166666666666599</v>
      </c>
      <c r="AR63" s="132">
        <v>1.75</v>
      </c>
      <c r="AS63" s="132">
        <v>2.9166666666666599</v>
      </c>
      <c r="AT63" s="132">
        <v>2.1666666666666599</v>
      </c>
      <c r="AU63" s="132">
        <v>3.25</v>
      </c>
      <c r="AV63" s="132">
        <v>4</v>
      </c>
      <c r="AW63" s="132">
        <v>3.3333333333333299</v>
      </c>
      <c r="AX63" s="132">
        <v>3.3333333333333299</v>
      </c>
      <c r="AY63" s="132">
        <v>2.9166666666666599</v>
      </c>
      <c r="AZ63" s="132">
        <v>4.1666666666666599</v>
      </c>
      <c r="BA63" s="132">
        <v>1.9166666666666601</v>
      </c>
      <c r="BB63" s="132">
        <v>2.5833333333333299</v>
      </c>
      <c r="BC63" s="132">
        <v>2.75</v>
      </c>
      <c r="BD63" s="132">
        <v>2.4166666666666599</v>
      </c>
      <c r="BE63" s="132">
        <v>4</v>
      </c>
      <c r="BF63" s="132">
        <v>2.4166666666666599</v>
      </c>
      <c r="BG63" s="132">
        <v>2.6666666666666599</v>
      </c>
      <c r="BH63" s="132">
        <v>2.6666666666666599</v>
      </c>
      <c r="BI63" s="132">
        <v>3.1666666666666599</v>
      </c>
      <c r="BJ63" s="132">
        <v>3.5</v>
      </c>
      <c r="BK63" s="132">
        <v>2.5</v>
      </c>
      <c r="BL63" s="132">
        <v>3.25</v>
      </c>
      <c r="BM63" s="132">
        <v>3</v>
      </c>
      <c r="BN63" s="132">
        <v>3</v>
      </c>
      <c r="BO63" s="132">
        <v>2.8333333333333299</v>
      </c>
      <c r="BP63" s="132">
        <v>2.75</v>
      </c>
      <c r="BQ63" s="132">
        <v>3.25</v>
      </c>
      <c r="BR63" s="132">
        <v>2.25</v>
      </c>
      <c r="BS63" s="132">
        <v>2.6666666666666599</v>
      </c>
      <c r="BT63" s="132">
        <v>3.25</v>
      </c>
      <c r="BU63" s="132">
        <v>2.6666666666666599</v>
      </c>
      <c r="BV63" s="132">
        <v>2.3333333333333299</v>
      </c>
      <c r="BW63" s="132">
        <v>2.9166666666666599</v>
      </c>
      <c r="BX63" s="132">
        <v>3.8333333333333299</v>
      </c>
      <c r="BY63" s="132">
        <v>2.5833333333333299</v>
      </c>
      <c r="BZ63" s="132">
        <v>3.1666666666666599</v>
      </c>
      <c r="CA63" s="132">
        <v>3.8333333333333299</v>
      </c>
      <c r="CB63" s="136">
        <f t="shared" si="0"/>
        <v>3.0405982905982873</v>
      </c>
      <c r="CC63" s="136">
        <f t="shared" si="1"/>
        <v>0.57449136637579701</v>
      </c>
    </row>
    <row r="64" spans="1:81" x14ac:dyDescent="0.2">
      <c r="A64" s="132" t="s">
        <v>1717</v>
      </c>
      <c r="B64" s="132">
        <v>3</v>
      </c>
      <c r="C64" s="132">
        <v>3</v>
      </c>
      <c r="D64" s="132">
        <v>3.25</v>
      </c>
      <c r="E64" s="132">
        <v>1.75</v>
      </c>
      <c r="F64" s="132">
        <v>2.8333333333333299</v>
      </c>
      <c r="G64" s="132">
        <v>4.6666666666666599</v>
      </c>
      <c r="H64" s="132">
        <v>2.5833333333333299</v>
      </c>
      <c r="I64" s="132">
        <v>3.25</v>
      </c>
      <c r="J64" s="132">
        <v>3.0833333333333299</v>
      </c>
      <c r="K64" s="132">
        <v>3.5</v>
      </c>
      <c r="L64" s="132">
        <v>3.0833333333333299</v>
      </c>
      <c r="M64" s="132">
        <v>4.25</v>
      </c>
      <c r="N64" s="132">
        <v>3.25</v>
      </c>
      <c r="O64" s="132">
        <v>3.5</v>
      </c>
      <c r="P64" s="132">
        <v>4.0833333333333304</v>
      </c>
      <c r="Q64" s="132">
        <v>4.4166666666666599</v>
      </c>
      <c r="R64" s="132">
        <v>3.4166666666666599</v>
      </c>
      <c r="S64" s="132">
        <v>3.6666666666666599</v>
      </c>
      <c r="T64" s="132">
        <v>3.1666666666666599</v>
      </c>
      <c r="U64" s="132">
        <v>4.25</v>
      </c>
      <c r="V64" s="132">
        <v>2.5</v>
      </c>
      <c r="W64" s="132">
        <v>4.5</v>
      </c>
      <c r="X64" s="132">
        <v>3.25</v>
      </c>
      <c r="Y64" s="132">
        <v>2.5833333333333299</v>
      </c>
      <c r="Z64" s="132">
        <v>3</v>
      </c>
      <c r="AA64" s="132">
        <v>3.8333333333333299</v>
      </c>
      <c r="AB64" s="132">
        <v>3.0833333333333299</v>
      </c>
      <c r="AC64" s="132">
        <v>3.6666666666666599</v>
      </c>
      <c r="AD64" s="132">
        <v>3.4166666666666599</v>
      </c>
      <c r="AE64" s="132">
        <v>3.8333333333333299</v>
      </c>
      <c r="AF64" s="132">
        <v>4.0833333333333304</v>
      </c>
      <c r="AG64" s="132">
        <v>3.25</v>
      </c>
      <c r="AH64" s="132">
        <v>3.25</v>
      </c>
      <c r="AI64" s="132">
        <v>3.9166666666666599</v>
      </c>
      <c r="AJ64" s="132">
        <v>3.3333333333333299</v>
      </c>
      <c r="AK64" s="132">
        <v>4.0833333333333304</v>
      </c>
      <c r="AL64" s="132">
        <v>2.4166666666666599</v>
      </c>
      <c r="AM64" s="132">
        <v>3.1666666666666599</v>
      </c>
      <c r="AN64" s="132">
        <v>3.5833333333333299</v>
      </c>
      <c r="AO64" s="132">
        <v>3.6666666666666599</v>
      </c>
      <c r="AP64" s="132">
        <v>3.8333333333333299</v>
      </c>
      <c r="AQ64" s="132">
        <v>3.5833333333333299</v>
      </c>
      <c r="AR64" s="132">
        <v>2.9166666666666599</v>
      </c>
      <c r="AS64" s="132">
        <v>3.6666666666666599</v>
      </c>
      <c r="AT64" s="132">
        <v>1.9166666666666601</v>
      </c>
      <c r="AU64" s="132">
        <v>2.9166666666666599</v>
      </c>
      <c r="AV64" s="132">
        <v>3.25</v>
      </c>
      <c r="AW64" s="132">
        <v>3.5</v>
      </c>
      <c r="AX64" s="132">
        <v>4.3333333333333304</v>
      </c>
      <c r="AY64" s="132">
        <v>3.25</v>
      </c>
      <c r="AZ64" s="132">
        <v>4.25</v>
      </c>
      <c r="BA64" s="132">
        <v>4.1666666666666599</v>
      </c>
      <c r="BB64" s="132">
        <v>3</v>
      </c>
      <c r="BC64" s="132">
        <v>2.9166666666666599</v>
      </c>
      <c r="BD64" s="132">
        <v>3</v>
      </c>
      <c r="BE64" s="132">
        <v>4.25</v>
      </c>
      <c r="BF64" s="132">
        <v>3.3333333333333299</v>
      </c>
      <c r="BG64" s="132">
        <v>3.25</v>
      </c>
      <c r="BH64" s="132">
        <v>3.4166666666666599</v>
      </c>
      <c r="BI64" s="132">
        <v>3.0833333333333299</v>
      </c>
      <c r="BJ64" s="132">
        <v>3.75</v>
      </c>
      <c r="BK64" s="132">
        <v>3.8333333333333299</v>
      </c>
      <c r="BL64" s="132">
        <v>3.1666666666666599</v>
      </c>
      <c r="BM64" s="132">
        <v>3</v>
      </c>
      <c r="BN64" s="132">
        <v>3.9166666666666599</v>
      </c>
      <c r="BO64" s="132">
        <v>3.3333333333333299</v>
      </c>
      <c r="BP64" s="132">
        <v>3.25</v>
      </c>
      <c r="BQ64" s="132">
        <v>3.1666666666666599</v>
      </c>
      <c r="BR64" s="132">
        <v>3.1666666666666599</v>
      </c>
      <c r="BS64" s="132">
        <v>3.5833333333333299</v>
      </c>
      <c r="BT64" s="132">
        <v>3.8333333333333299</v>
      </c>
      <c r="BU64" s="132">
        <v>3.25</v>
      </c>
      <c r="BV64" s="132">
        <v>3.5</v>
      </c>
      <c r="BW64" s="132">
        <v>3</v>
      </c>
      <c r="BX64" s="132">
        <v>4.5</v>
      </c>
      <c r="BY64" s="132">
        <v>3.6666666666666599</v>
      </c>
      <c r="BZ64" s="132">
        <v>3.75</v>
      </c>
      <c r="CA64" s="132">
        <v>4</v>
      </c>
      <c r="CB64" s="136">
        <f t="shared" si="0"/>
        <v>3.4348290598290587</v>
      </c>
      <c r="CC64" s="136">
        <f t="shared" si="1"/>
        <v>0.56289927882844759</v>
      </c>
    </row>
    <row r="65" spans="1:81" x14ac:dyDescent="0.2">
      <c r="A65" s="132" t="s">
        <v>1718</v>
      </c>
      <c r="B65" s="132">
        <v>3</v>
      </c>
      <c r="C65" s="132">
        <v>4.8</v>
      </c>
      <c r="D65" s="132">
        <v>3.5</v>
      </c>
      <c r="E65" s="132">
        <v>2.9</v>
      </c>
      <c r="F65" s="132">
        <v>2.9</v>
      </c>
      <c r="G65" s="132">
        <v>3.6</v>
      </c>
      <c r="H65" s="132">
        <v>3.8</v>
      </c>
      <c r="I65" s="132">
        <v>3.5</v>
      </c>
      <c r="J65" s="132">
        <v>2.8</v>
      </c>
      <c r="K65" s="132">
        <v>3.8</v>
      </c>
      <c r="L65" s="132">
        <v>3.2</v>
      </c>
      <c r="M65" s="132">
        <v>4.0999999999999996</v>
      </c>
      <c r="N65" s="132">
        <v>3.7</v>
      </c>
      <c r="O65" s="132">
        <v>2.1</v>
      </c>
      <c r="P65" s="132">
        <v>3</v>
      </c>
      <c r="Q65" s="132">
        <v>2.8</v>
      </c>
      <c r="R65" s="132">
        <v>3.9</v>
      </c>
      <c r="S65" s="132">
        <v>3.5</v>
      </c>
      <c r="T65" s="132">
        <v>3.7</v>
      </c>
      <c r="U65" s="132">
        <v>3.9</v>
      </c>
      <c r="V65" s="132">
        <v>2.8</v>
      </c>
      <c r="W65" s="132">
        <v>3.8</v>
      </c>
      <c r="X65" s="132">
        <v>2</v>
      </c>
      <c r="Y65" s="132">
        <v>3.1</v>
      </c>
      <c r="Z65" s="132">
        <v>3.2</v>
      </c>
      <c r="AA65" s="132">
        <v>4.0999999999999996</v>
      </c>
      <c r="AB65" s="132">
        <v>3.9</v>
      </c>
      <c r="AC65" s="132">
        <v>3</v>
      </c>
      <c r="AD65" s="132">
        <v>3.2</v>
      </c>
      <c r="AE65" s="132">
        <v>3.7</v>
      </c>
      <c r="AF65" s="132">
        <v>4.5</v>
      </c>
      <c r="AG65" s="132">
        <v>3.7</v>
      </c>
      <c r="AH65" s="132">
        <v>3.5</v>
      </c>
      <c r="AI65" s="132">
        <v>4.3</v>
      </c>
      <c r="AJ65" s="132">
        <v>4.0999999999999996</v>
      </c>
      <c r="AK65" s="132">
        <v>4</v>
      </c>
      <c r="AL65" s="132">
        <v>2.4</v>
      </c>
      <c r="AM65" s="132">
        <v>3.4</v>
      </c>
      <c r="AN65" s="132">
        <v>4.2</v>
      </c>
      <c r="AO65" s="132">
        <v>3.8</v>
      </c>
      <c r="AP65" s="132">
        <v>3.3</v>
      </c>
      <c r="AQ65" s="132">
        <v>3.9</v>
      </c>
      <c r="AR65" s="132">
        <v>3.1</v>
      </c>
      <c r="AS65" s="132">
        <v>3.1</v>
      </c>
      <c r="AT65" s="132">
        <v>2</v>
      </c>
      <c r="AU65" s="132">
        <v>3.6</v>
      </c>
      <c r="AV65" s="132">
        <v>3</v>
      </c>
      <c r="AW65" s="132">
        <v>3.7</v>
      </c>
      <c r="AX65" s="132">
        <v>3.7</v>
      </c>
      <c r="AY65" s="132">
        <v>3.3</v>
      </c>
      <c r="AZ65" s="132">
        <v>4.0999999999999996</v>
      </c>
      <c r="BA65" s="132">
        <v>3.7</v>
      </c>
      <c r="BB65" s="132">
        <v>2.7</v>
      </c>
      <c r="BC65" s="132">
        <v>3.4</v>
      </c>
      <c r="BD65" s="132">
        <v>3.4</v>
      </c>
      <c r="BE65" s="132">
        <v>3.7</v>
      </c>
      <c r="BF65" s="132">
        <v>4.0999999999999996</v>
      </c>
      <c r="BG65" s="132">
        <v>3.5</v>
      </c>
      <c r="BH65" s="132">
        <v>3.3</v>
      </c>
      <c r="BI65" s="132">
        <v>2.7</v>
      </c>
      <c r="BJ65" s="132">
        <v>4.3</v>
      </c>
      <c r="BK65" s="132">
        <v>3.5</v>
      </c>
      <c r="BL65" s="132">
        <v>2.8</v>
      </c>
      <c r="BM65" s="132">
        <v>3</v>
      </c>
      <c r="BN65" s="132">
        <v>3.9</v>
      </c>
      <c r="BO65" s="132">
        <v>3.5</v>
      </c>
      <c r="BP65" s="132">
        <v>3.9</v>
      </c>
      <c r="BQ65" s="132">
        <v>3.3</v>
      </c>
      <c r="BR65" s="132">
        <v>3</v>
      </c>
      <c r="BS65" s="132">
        <v>3</v>
      </c>
      <c r="BT65" s="132">
        <v>3.8</v>
      </c>
      <c r="BU65" s="132">
        <v>2.4</v>
      </c>
      <c r="BV65" s="132">
        <v>2.5</v>
      </c>
      <c r="BW65" s="132">
        <v>2.7</v>
      </c>
      <c r="BX65" s="132">
        <v>3.3</v>
      </c>
      <c r="BY65" s="132">
        <v>3.2</v>
      </c>
      <c r="BZ65" s="132">
        <v>4.0999999999999996</v>
      </c>
      <c r="CA65" s="132">
        <v>4.0999999999999996</v>
      </c>
      <c r="CB65" s="136">
        <f t="shared" si="0"/>
        <v>3.4205128205128212</v>
      </c>
      <c r="CC65" s="136">
        <f t="shared" si="1"/>
        <v>0.57870409960395941</v>
      </c>
    </row>
    <row r="66" spans="1:81" x14ac:dyDescent="0.2">
      <c r="A66" s="132" t="s">
        <v>97</v>
      </c>
      <c r="B66" s="132">
        <v>7</v>
      </c>
      <c r="C66" s="132">
        <v>10</v>
      </c>
      <c r="D66" s="132">
        <v>7</v>
      </c>
      <c r="E66" s="132">
        <v>1</v>
      </c>
      <c r="F66" s="132">
        <v>5</v>
      </c>
      <c r="G66" s="132">
        <v>5</v>
      </c>
      <c r="H66" s="132">
        <v>6</v>
      </c>
      <c r="I66" s="132">
        <v>5</v>
      </c>
      <c r="J66" s="132">
        <v>8</v>
      </c>
      <c r="K66" s="132">
        <v>3</v>
      </c>
      <c r="L66" s="132">
        <v>5</v>
      </c>
      <c r="M66" s="132">
        <v>10</v>
      </c>
      <c r="N66" s="132">
        <v>7</v>
      </c>
      <c r="O66" s="132">
        <v>3</v>
      </c>
      <c r="P66" s="132">
        <v>6</v>
      </c>
      <c r="Q66" s="132">
        <v>2</v>
      </c>
      <c r="R66" s="132">
        <v>6</v>
      </c>
      <c r="S66" s="132">
        <v>7</v>
      </c>
      <c r="T66" s="132">
        <v>4</v>
      </c>
      <c r="U66" s="132">
        <v>9</v>
      </c>
      <c r="V66" s="132">
        <v>1</v>
      </c>
      <c r="W66" s="132">
        <v>7</v>
      </c>
      <c r="X66" s="132">
        <v>2</v>
      </c>
      <c r="Y66" s="132">
        <v>1</v>
      </c>
      <c r="Z66" s="132">
        <v>4</v>
      </c>
      <c r="AA66" s="132">
        <v>7</v>
      </c>
      <c r="AB66" s="132">
        <v>6</v>
      </c>
      <c r="AC66" s="132">
        <v>6</v>
      </c>
      <c r="AD66" s="132">
        <v>4</v>
      </c>
      <c r="AE66" s="132">
        <v>7</v>
      </c>
      <c r="AF66" s="132">
        <v>9</v>
      </c>
      <c r="AG66" s="132">
        <v>7</v>
      </c>
      <c r="AH66" s="132">
        <v>5</v>
      </c>
      <c r="AI66" s="132">
        <v>8</v>
      </c>
      <c r="AJ66" s="132">
        <v>7</v>
      </c>
      <c r="AK66" s="132">
        <v>7</v>
      </c>
      <c r="AL66" s="132">
        <v>3</v>
      </c>
      <c r="AM66" s="132">
        <v>6</v>
      </c>
      <c r="AN66" s="132">
        <v>5</v>
      </c>
      <c r="AO66" s="132">
        <v>8</v>
      </c>
      <c r="AP66" s="132">
        <v>7</v>
      </c>
      <c r="AQ66" s="132">
        <v>8</v>
      </c>
      <c r="AR66" s="132">
        <v>1</v>
      </c>
      <c r="AS66" s="132">
        <v>3</v>
      </c>
      <c r="AT66" s="132">
        <v>1</v>
      </c>
      <c r="AU66" s="132">
        <v>8</v>
      </c>
      <c r="AV66" s="132">
        <v>3</v>
      </c>
      <c r="AW66" s="132">
        <v>7</v>
      </c>
      <c r="AX66" s="132">
        <v>7</v>
      </c>
      <c r="AY66" s="132">
        <v>5</v>
      </c>
      <c r="AZ66" s="132">
        <v>9</v>
      </c>
      <c r="BA66" s="132">
        <v>9</v>
      </c>
      <c r="BB66" s="132">
        <v>2</v>
      </c>
      <c r="BC66" s="132">
        <v>2</v>
      </c>
      <c r="BD66" s="132">
        <v>5</v>
      </c>
      <c r="BE66" s="132">
        <v>6</v>
      </c>
      <c r="BF66" s="132">
        <v>8</v>
      </c>
      <c r="BG66" s="132">
        <v>4</v>
      </c>
      <c r="BH66" s="132">
        <v>7</v>
      </c>
      <c r="BI66" s="132">
        <v>3</v>
      </c>
      <c r="BJ66" s="132">
        <v>9</v>
      </c>
      <c r="BK66" s="132">
        <v>4</v>
      </c>
      <c r="BL66" s="132">
        <v>2</v>
      </c>
      <c r="BM66" s="132">
        <v>7</v>
      </c>
      <c r="BN66" s="132">
        <v>6</v>
      </c>
      <c r="BO66" s="132">
        <v>3</v>
      </c>
      <c r="BP66" s="132">
        <v>5</v>
      </c>
      <c r="BQ66" s="132">
        <v>1</v>
      </c>
      <c r="BR66" s="132">
        <v>4</v>
      </c>
      <c r="BS66" s="132">
        <v>5</v>
      </c>
      <c r="BT66" s="132">
        <v>7</v>
      </c>
      <c r="BU66" s="132">
        <v>3</v>
      </c>
      <c r="BV66" s="132">
        <v>1</v>
      </c>
      <c r="BW66" s="132">
        <v>1</v>
      </c>
      <c r="BX66" s="132">
        <v>7</v>
      </c>
      <c r="BY66" s="132">
        <v>1</v>
      </c>
      <c r="BZ66" s="132">
        <v>9</v>
      </c>
      <c r="CA66" s="132">
        <v>9</v>
      </c>
      <c r="CB66" s="136">
        <f t="shared" si="0"/>
        <v>5.3205128205128203</v>
      </c>
      <c r="CC66" s="136">
        <f t="shared" si="1"/>
        <v>2.5760817409773975</v>
      </c>
    </row>
    <row r="67" spans="1:81" ht="409.6" x14ac:dyDescent="0.2">
      <c r="A67" s="132" t="s">
        <v>98</v>
      </c>
      <c r="D67" s="132" t="s">
        <v>1209</v>
      </c>
      <c r="G67" s="132" t="s">
        <v>1719</v>
      </c>
      <c r="L67" s="132" t="s">
        <v>1720</v>
      </c>
      <c r="P67" s="132" t="s">
        <v>1721</v>
      </c>
      <c r="R67" s="132" t="s">
        <v>1722</v>
      </c>
      <c r="S67" s="132" t="s">
        <v>1228</v>
      </c>
      <c r="V67" s="132" t="s">
        <v>1723</v>
      </c>
      <c r="W67" s="135" t="s">
        <v>1724</v>
      </c>
      <c r="Z67" s="132" t="s">
        <v>1725</v>
      </c>
      <c r="AC67" s="132" t="s">
        <v>1726</v>
      </c>
      <c r="AE67" s="132" t="s">
        <v>1216</v>
      </c>
      <c r="AM67" s="132" t="s">
        <v>1727</v>
      </c>
      <c r="AN67" s="132" t="s">
        <v>1728</v>
      </c>
      <c r="AT67" s="135" t="s">
        <v>1729</v>
      </c>
      <c r="AV67" s="132" t="s">
        <v>1730</v>
      </c>
      <c r="BD67" s="132" t="s">
        <v>1731</v>
      </c>
      <c r="BJ67" s="132" t="s">
        <v>1732</v>
      </c>
      <c r="BK67" s="135" t="s">
        <v>1733</v>
      </c>
      <c r="BQ67" s="132" t="s">
        <v>1516</v>
      </c>
      <c r="BS67" s="132" t="s">
        <v>1734</v>
      </c>
      <c r="CA67" s="132" t="s">
        <v>1518</v>
      </c>
      <c r="CB67" s="136" t="e">
        <f t="shared" ref="CB67:CB130" si="2">AVERAGE(B67:CA67)</f>
        <v>#DIV/0!</v>
      </c>
      <c r="CC67" s="136" t="e">
        <f t="shared" ref="CC67:CC130" si="3">STDEV(B67:CA67)</f>
        <v>#DIV/0!</v>
      </c>
    </row>
    <row r="68" spans="1:81" x14ac:dyDescent="0.2">
      <c r="A68" s="132" t="s">
        <v>1735</v>
      </c>
      <c r="B68" s="132">
        <v>4</v>
      </c>
      <c r="C68" s="132">
        <v>5</v>
      </c>
      <c r="D68" s="132">
        <v>4</v>
      </c>
      <c r="E68" s="132">
        <v>4.75</v>
      </c>
      <c r="F68" s="132">
        <v>3</v>
      </c>
      <c r="G68" s="132">
        <v>3.75</v>
      </c>
      <c r="H68" s="132">
        <v>3.75</v>
      </c>
      <c r="I68" s="132">
        <v>3.75</v>
      </c>
      <c r="J68" s="132">
        <v>4.25</v>
      </c>
      <c r="K68" s="132">
        <v>5</v>
      </c>
      <c r="L68" s="132">
        <v>4</v>
      </c>
      <c r="M68" s="132">
        <v>3</v>
      </c>
      <c r="N68" s="132">
        <v>3.75</v>
      </c>
      <c r="O68" s="132">
        <v>1.5</v>
      </c>
      <c r="P68" s="132">
        <v>2.5</v>
      </c>
      <c r="Q68" s="132">
        <v>2.75</v>
      </c>
      <c r="R68" s="132">
        <v>3.5</v>
      </c>
      <c r="S68" s="132">
        <v>4.25</v>
      </c>
      <c r="T68" s="132">
        <v>3</v>
      </c>
      <c r="U68" s="132">
        <v>3.75</v>
      </c>
      <c r="V68" s="132">
        <v>3</v>
      </c>
      <c r="W68" s="132">
        <v>3</v>
      </c>
      <c r="X68" s="132">
        <v>4</v>
      </c>
      <c r="Y68" s="132">
        <v>3.25</v>
      </c>
      <c r="Z68" s="132">
        <v>4</v>
      </c>
      <c r="AA68" s="132">
        <v>4</v>
      </c>
      <c r="AB68" s="132">
        <v>4</v>
      </c>
      <c r="AC68" s="132">
        <v>2.25</v>
      </c>
      <c r="AD68" s="132">
        <v>3.75</v>
      </c>
      <c r="AE68" s="132">
        <v>4.25</v>
      </c>
      <c r="AF68" s="132">
        <v>4.25</v>
      </c>
      <c r="AG68" s="132">
        <v>3.75</v>
      </c>
      <c r="AH68" s="132">
        <v>2.25</v>
      </c>
      <c r="AI68" s="132">
        <v>3.75</v>
      </c>
      <c r="AJ68" s="132">
        <v>3.75</v>
      </c>
      <c r="AK68" s="132">
        <v>4</v>
      </c>
      <c r="AL68" s="132">
        <v>2.5</v>
      </c>
      <c r="AM68" s="132">
        <v>4</v>
      </c>
      <c r="AN68" s="132">
        <v>5</v>
      </c>
      <c r="AO68" s="132">
        <v>4</v>
      </c>
      <c r="AP68" s="132">
        <v>5</v>
      </c>
      <c r="AQ68" s="132">
        <v>2.5</v>
      </c>
      <c r="AR68" s="132">
        <v>5</v>
      </c>
      <c r="AS68" s="132">
        <v>2.25</v>
      </c>
      <c r="AT68" s="132">
        <v>2</v>
      </c>
      <c r="AU68" s="132">
        <v>4</v>
      </c>
      <c r="AV68" s="132">
        <v>5</v>
      </c>
      <c r="AW68" s="132">
        <v>4</v>
      </c>
      <c r="AX68" s="132">
        <v>4</v>
      </c>
      <c r="AY68" s="132">
        <v>4</v>
      </c>
      <c r="AZ68" s="132">
        <v>3.5</v>
      </c>
      <c r="BA68" s="132">
        <v>2.75</v>
      </c>
      <c r="BB68" s="132">
        <v>4</v>
      </c>
      <c r="BC68" s="132">
        <v>3</v>
      </c>
      <c r="BD68" s="132">
        <v>3</v>
      </c>
      <c r="BE68" s="132">
        <v>2.75</v>
      </c>
      <c r="BF68" s="132">
        <v>3.5</v>
      </c>
      <c r="BG68" s="132">
        <v>3.75</v>
      </c>
      <c r="BH68" s="132">
        <v>3</v>
      </c>
      <c r="BI68" s="132">
        <v>3.25</v>
      </c>
      <c r="BJ68" s="132">
        <v>3.5</v>
      </c>
      <c r="BK68" s="132">
        <v>3</v>
      </c>
      <c r="BL68" s="132">
        <v>4</v>
      </c>
      <c r="BM68" s="132">
        <v>4</v>
      </c>
      <c r="BN68" s="132">
        <v>3.75</v>
      </c>
      <c r="BO68" s="132">
        <v>4.25</v>
      </c>
      <c r="BP68" s="132">
        <v>4</v>
      </c>
      <c r="BQ68" s="132">
        <v>1</v>
      </c>
      <c r="BR68" s="132">
        <v>4.25</v>
      </c>
      <c r="BS68" s="132">
        <v>4</v>
      </c>
      <c r="BT68" s="132">
        <v>3.5</v>
      </c>
      <c r="BU68" s="132">
        <v>3.75</v>
      </c>
      <c r="BV68" s="132">
        <v>5</v>
      </c>
      <c r="BW68" s="132">
        <v>3.25</v>
      </c>
      <c r="BX68" s="132">
        <v>4.5</v>
      </c>
      <c r="BY68" s="132">
        <v>1.75</v>
      </c>
      <c r="BZ68" s="132">
        <v>3.75</v>
      </c>
      <c r="CA68" s="132">
        <v>5</v>
      </c>
      <c r="CB68" s="136">
        <f t="shared" si="2"/>
        <v>3.6217948717948718</v>
      </c>
      <c r="CC68" s="136">
        <f t="shared" si="3"/>
        <v>0.85065252812750969</v>
      </c>
    </row>
    <row r="69" spans="1:81" x14ac:dyDescent="0.2">
      <c r="A69" s="132" t="s">
        <v>1736</v>
      </c>
      <c r="B69" s="132">
        <v>4</v>
      </c>
      <c r="C69" s="132">
        <v>5</v>
      </c>
      <c r="D69" s="132">
        <v>4</v>
      </c>
      <c r="E69" s="132">
        <v>5</v>
      </c>
      <c r="F69" s="132">
        <v>3</v>
      </c>
      <c r="G69" s="132">
        <v>2.5</v>
      </c>
      <c r="H69" s="132">
        <v>4.25</v>
      </c>
      <c r="I69" s="132">
        <v>4.75</v>
      </c>
      <c r="J69" s="132">
        <v>4.25</v>
      </c>
      <c r="K69" s="132">
        <v>5</v>
      </c>
      <c r="L69" s="132">
        <v>3.5</v>
      </c>
      <c r="M69" s="132">
        <v>5</v>
      </c>
      <c r="N69" s="132">
        <v>4.25</v>
      </c>
      <c r="O69" s="132">
        <v>3.5</v>
      </c>
      <c r="P69" s="132">
        <v>4</v>
      </c>
      <c r="Q69" s="132">
        <v>1.5</v>
      </c>
      <c r="R69" s="132">
        <v>4.25</v>
      </c>
      <c r="S69" s="132">
        <v>4.5</v>
      </c>
      <c r="T69" s="132">
        <v>4</v>
      </c>
      <c r="U69" s="132">
        <v>4.25</v>
      </c>
      <c r="V69" s="132">
        <v>3.75</v>
      </c>
      <c r="W69" s="132">
        <v>3.75</v>
      </c>
      <c r="X69" s="132">
        <v>5</v>
      </c>
      <c r="Y69" s="132">
        <v>3</v>
      </c>
      <c r="Z69" s="132">
        <v>4</v>
      </c>
      <c r="AA69" s="132">
        <v>4.5</v>
      </c>
      <c r="AB69" s="132">
        <v>4.75</v>
      </c>
      <c r="AC69" s="132">
        <v>5</v>
      </c>
      <c r="AD69" s="132">
        <v>3.75</v>
      </c>
      <c r="AE69" s="132">
        <v>4</v>
      </c>
      <c r="AF69" s="132">
        <v>4.75</v>
      </c>
      <c r="AG69" s="132">
        <v>3.75</v>
      </c>
      <c r="AH69" s="132">
        <v>2.5</v>
      </c>
      <c r="AI69" s="132">
        <v>4.75</v>
      </c>
      <c r="AJ69" s="132">
        <v>4</v>
      </c>
      <c r="AK69" s="132">
        <v>3.75</v>
      </c>
      <c r="AL69" s="132">
        <v>2</v>
      </c>
      <c r="AM69" s="132">
        <v>3.75</v>
      </c>
      <c r="AN69" s="132">
        <v>4.75</v>
      </c>
      <c r="AO69" s="132">
        <v>5</v>
      </c>
      <c r="AP69" s="132">
        <v>5</v>
      </c>
      <c r="AQ69" s="132">
        <v>4</v>
      </c>
      <c r="AR69" s="132">
        <v>4.75</v>
      </c>
      <c r="AS69" s="132">
        <v>4.25</v>
      </c>
      <c r="AT69" s="132">
        <v>1.25</v>
      </c>
      <c r="AU69" s="132">
        <v>3.5</v>
      </c>
      <c r="AV69" s="132">
        <v>4</v>
      </c>
      <c r="AW69" s="132">
        <v>4.75</v>
      </c>
      <c r="AX69" s="132">
        <v>5</v>
      </c>
      <c r="AY69" s="132">
        <v>3.5</v>
      </c>
      <c r="AZ69" s="132">
        <v>4.5</v>
      </c>
      <c r="BA69" s="132">
        <v>4</v>
      </c>
      <c r="BB69" s="132">
        <v>3.5</v>
      </c>
      <c r="BC69" s="132">
        <v>4.5</v>
      </c>
      <c r="BD69" s="132">
        <v>3.75</v>
      </c>
      <c r="BE69" s="132">
        <v>4.75</v>
      </c>
      <c r="BF69" s="132">
        <v>5</v>
      </c>
      <c r="BG69" s="132">
        <v>5</v>
      </c>
      <c r="BH69" s="132">
        <v>4.5</v>
      </c>
      <c r="BI69" s="132">
        <v>3.5</v>
      </c>
      <c r="BJ69" s="132">
        <v>4</v>
      </c>
      <c r="BK69" s="132">
        <v>4.25</v>
      </c>
      <c r="BL69" s="132">
        <v>4.75</v>
      </c>
      <c r="BM69" s="132">
        <v>4</v>
      </c>
      <c r="BN69" s="132">
        <v>4.5</v>
      </c>
      <c r="BO69" s="132">
        <v>2.25</v>
      </c>
      <c r="BP69" s="132">
        <v>4</v>
      </c>
      <c r="BQ69" s="132">
        <v>4</v>
      </c>
      <c r="BR69" s="132">
        <v>4.25</v>
      </c>
      <c r="BS69" s="132">
        <v>4.5</v>
      </c>
      <c r="BT69" s="132">
        <v>3.5</v>
      </c>
      <c r="BU69" s="132">
        <v>4.5</v>
      </c>
      <c r="BV69" s="132">
        <v>5</v>
      </c>
      <c r="BW69" s="132">
        <v>3</v>
      </c>
      <c r="BX69" s="132">
        <v>4.75</v>
      </c>
      <c r="BY69" s="132">
        <v>1</v>
      </c>
      <c r="BZ69" s="132">
        <v>4</v>
      </c>
      <c r="CA69" s="132">
        <v>5</v>
      </c>
      <c r="CB69" s="136">
        <f t="shared" si="2"/>
        <v>4.041666666666667</v>
      </c>
      <c r="CC69" s="136">
        <f t="shared" si="3"/>
        <v>0.88678672331101782</v>
      </c>
    </row>
    <row r="70" spans="1:81" x14ac:dyDescent="0.2">
      <c r="A70" s="132" t="s">
        <v>1737</v>
      </c>
      <c r="B70" s="132">
        <v>4</v>
      </c>
      <c r="C70" s="132">
        <v>5</v>
      </c>
      <c r="D70" s="132">
        <v>4.75</v>
      </c>
      <c r="E70" s="132">
        <v>4.5</v>
      </c>
      <c r="F70" s="132">
        <v>3</v>
      </c>
      <c r="G70" s="132">
        <v>2.25</v>
      </c>
      <c r="H70" s="132">
        <v>4.25</v>
      </c>
      <c r="I70" s="132">
        <v>4.75</v>
      </c>
      <c r="J70" s="132">
        <v>4</v>
      </c>
      <c r="K70" s="132">
        <v>5</v>
      </c>
      <c r="L70" s="132">
        <v>3.25</v>
      </c>
      <c r="M70" s="132">
        <v>3.75</v>
      </c>
      <c r="N70" s="132">
        <v>3.75</v>
      </c>
      <c r="O70" s="132">
        <v>2.25</v>
      </c>
      <c r="P70" s="132">
        <v>2</v>
      </c>
      <c r="Q70" s="132">
        <v>3.75</v>
      </c>
      <c r="R70" s="132">
        <v>2.75</v>
      </c>
      <c r="S70" s="132">
        <v>4.25</v>
      </c>
      <c r="T70" s="132">
        <v>3.25</v>
      </c>
      <c r="U70" s="132">
        <v>4.25</v>
      </c>
      <c r="V70" s="132">
        <v>3</v>
      </c>
      <c r="W70" s="132">
        <v>4.25</v>
      </c>
      <c r="X70" s="132">
        <v>5</v>
      </c>
      <c r="Y70" s="132">
        <v>2.5</v>
      </c>
      <c r="Z70" s="132">
        <v>4</v>
      </c>
      <c r="AA70" s="132">
        <v>4.75</v>
      </c>
      <c r="AB70" s="132">
        <v>4</v>
      </c>
      <c r="AC70" s="132">
        <v>3</v>
      </c>
      <c r="AD70" s="132">
        <v>2</v>
      </c>
      <c r="AE70" s="132">
        <v>4.25</v>
      </c>
      <c r="AF70" s="132">
        <v>4.75</v>
      </c>
      <c r="AG70" s="132">
        <v>3.75</v>
      </c>
      <c r="AH70" s="132">
        <v>4</v>
      </c>
      <c r="AI70" s="132">
        <v>4.75</v>
      </c>
      <c r="AJ70" s="132">
        <v>3.75</v>
      </c>
      <c r="AK70" s="132">
        <v>3</v>
      </c>
      <c r="AL70" s="132">
        <v>2.5</v>
      </c>
      <c r="AM70" s="132">
        <v>4.5</v>
      </c>
      <c r="AN70" s="132">
        <v>5</v>
      </c>
      <c r="AO70" s="132">
        <v>4</v>
      </c>
      <c r="AP70" s="132">
        <v>5</v>
      </c>
      <c r="AQ70" s="132">
        <v>2.75</v>
      </c>
      <c r="AR70" s="132">
        <v>5</v>
      </c>
      <c r="AS70" s="132">
        <v>2.5</v>
      </c>
      <c r="AT70" s="132">
        <v>1</v>
      </c>
      <c r="AU70" s="132">
        <v>4.25</v>
      </c>
      <c r="AV70" s="132">
        <v>4</v>
      </c>
      <c r="AW70" s="132">
        <v>4.25</v>
      </c>
      <c r="AX70" s="132">
        <v>4</v>
      </c>
      <c r="AY70" s="132">
        <v>4</v>
      </c>
      <c r="AZ70" s="132">
        <v>3.25</v>
      </c>
      <c r="BA70" s="132">
        <v>3.25</v>
      </c>
      <c r="BB70" s="132">
        <v>4</v>
      </c>
      <c r="BC70" s="132">
        <v>3</v>
      </c>
      <c r="BD70" s="132">
        <v>3.75</v>
      </c>
      <c r="BE70" s="132">
        <v>2.75</v>
      </c>
      <c r="BF70" s="132">
        <v>3.25</v>
      </c>
      <c r="BG70" s="132">
        <v>4.5</v>
      </c>
      <c r="BH70" s="132">
        <v>2.75</v>
      </c>
      <c r="BI70" s="132">
        <v>2.25</v>
      </c>
      <c r="BJ70" s="132">
        <v>3.75</v>
      </c>
      <c r="BK70" s="132">
        <v>4.25</v>
      </c>
      <c r="BL70" s="132">
        <v>4.75</v>
      </c>
      <c r="BM70" s="132">
        <v>4</v>
      </c>
      <c r="BN70" s="132">
        <v>3.75</v>
      </c>
      <c r="BO70" s="132">
        <v>2.5</v>
      </c>
      <c r="BP70" s="132">
        <v>3</v>
      </c>
      <c r="BQ70" s="132">
        <v>4</v>
      </c>
      <c r="BR70" s="132">
        <v>4.25</v>
      </c>
      <c r="BS70" s="132">
        <v>4</v>
      </c>
      <c r="BT70" s="132">
        <v>4.25</v>
      </c>
      <c r="BU70" s="132">
        <v>4</v>
      </c>
      <c r="BV70" s="132">
        <v>5</v>
      </c>
      <c r="BW70" s="132">
        <v>3</v>
      </c>
      <c r="BX70" s="132">
        <v>5</v>
      </c>
      <c r="BY70" s="132">
        <v>1</v>
      </c>
      <c r="BZ70" s="132">
        <v>3</v>
      </c>
      <c r="CA70" s="132">
        <v>5</v>
      </c>
      <c r="CB70" s="136">
        <f t="shared" si="2"/>
        <v>3.7115384615384617</v>
      </c>
      <c r="CC70" s="136">
        <f t="shared" si="3"/>
        <v>0.94669359944428289</v>
      </c>
    </row>
    <row r="71" spans="1:81" x14ac:dyDescent="0.2">
      <c r="A71" s="132" t="s">
        <v>1738</v>
      </c>
      <c r="B71" s="132">
        <v>4</v>
      </c>
      <c r="C71" s="132">
        <v>5</v>
      </c>
      <c r="D71" s="132">
        <v>4</v>
      </c>
      <c r="E71" s="132">
        <v>5</v>
      </c>
      <c r="F71" s="132">
        <v>3</v>
      </c>
      <c r="G71" s="132">
        <v>4.75</v>
      </c>
      <c r="H71" s="132">
        <v>4</v>
      </c>
      <c r="I71" s="132">
        <v>4.75</v>
      </c>
      <c r="J71" s="132">
        <v>4.75</v>
      </c>
      <c r="K71" s="132">
        <v>4.75</v>
      </c>
      <c r="L71" s="132">
        <v>3.25</v>
      </c>
      <c r="M71" s="132">
        <v>5</v>
      </c>
      <c r="N71" s="132">
        <v>4</v>
      </c>
      <c r="O71" s="132">
        <v>3.75</v>
      </c>
      <c r="P71" s="132">
        <v>5</v>
      </c>
      <c r="Q71" s="132">
        <v>1.5</v>
      </c>
      <c r="R71" s="132">
        <v>4.25</v>
      </c>
      <c r="S71" s="132">
        <v>4</v>
      </c>
      <c r="T71" s="132">
        <v>4.25</v>
      </c>
      <c r="U71" s="132">
        <v>4</v>
      </c>
      <c r="V71" s="132">
        <v>4</v>
      </c>
      <c r="W71" s="132">
        <v>4.5</v>
      </c>
      <c r="X71" s="132">
        <v>5</v>
      </c>
      <c r="Y71" s="132">
        <v>2.25</v>
      </c>
      <c r="Z71" s="132">
        <v>4.5</v>
      </c>
      <c r="AA71" s="132">
        <v>4.5</v>
      </c>
      <c r="AB71" s="132">
        <v>4.75</v>
      </c>
      <c r="AC71" s="132">
        <v>4.75</v>
      </c>
      <c r="AD71" s="132">
        <v>3.75</v>
      </c>
      <c r="AE71" s="132">
        <v>5</v>
      </c>
      <c r="AF71" s="132">
        <v>4.5</v>
      </c>
      <c r="AG71" s="132">
        <v>4.25</v>
      </c>
      <c r="AH71" s="132">
        <v>3.5</v>
      </c>
      <c r="AI71" s="132">
        <v>4.5</v>
      </c>
      <c r="AJ71" s="132">
        <v>4.75</v>
      </c>
      <c r="AK71" s="132">
        <v>5</v>
      </c>
      <c r="AL71" s="132">
        <v>2</v>
      </c>
      <c r="AM71" s="132">
        <v>3.75</v>
      </c>
      <c r="AN71" s="132">
        <v>4.75</v>
      </c>
      <c r="AO71" s="132">
        <v>5</v>
      </c>
      <c r="AP71" s="132">
        <v>4.75</v>
      </c>
      <c r="AQ71" s="132">
        <v>4.5</v>
      </c>
      <c r="AR71" s="132">
        <v>5</v>
      </c>
      <c r="AS71" s="132">
        <v>4.25</v>
      </c>
      <c r="AT71" s="132">
        <v>1</v>
      </c>
      <c r="AU71" s="132">
        <v>4.5</v>
      </c>
      <c r="AV71" s="132">
        <v>3.75</v>
      </c>
      <c r="AW71" s="132">
        <v>5</v>
      </c>
      <c r="AX71" s="132">
        <v>4.75</v>
      </c>
      <c r="AY71" s="132">
        <v>3.75</v>
      </c>
      <c r="AZ71" s="132">
        <v>4.75</v>
      </c>
      <c r="BA71" s="132">
        <v>4.25</v>
      </c>
      <c r="BB71" s="132">
        <v>4</v>
      </c>
      <c r="BC71" s="132">
        <v>3.75</v>
      </c>
      <c r="BD71" s="132">
        <v>4</v>
      </c>
      <c r="BE71" s="132">
        <v>5</v>
      </c>
      <c r="BF71" s="132">
        <v>4.75</v>
      </c>
      <c r="BG71" s="132">
        <v>5</v>
      </c>
      <c r="BH71" s="132">
        <v>4.25</v>
      </c>
      <c r="BI71" s="132">
        <v>4.5</v>
      </c>
      <c r="BJ71" s="132">
        <v>4.5</v>
      </c>
      <c r="BK71" s="132">
        <v>3.25</v>
      </c>
      <c r="BL71" s="132">
        <v>4.75</v>
      </c>
      <c r="BM71" s="132">
        <v>4</v>
      </c>
      <c r="BN71" s="132">
        <v>4.75</v>
      </c>
      <c r="BO71" s="132">
        <v>3.25</v>
      </c>
      <c r="BP71" s="132">
        <v>4</v>
      </c>
      <c r="BQ71" s="132">
        <v>5</v>
      </c>
      <c r="BR71" s="132">
        <v>4.25</v>
      </c>
      <c r="BS71" s="132">
        <v>4.75</v>
      </c>
      <c r="BT71" s="132">
        <v>3</v>
      </c>
      <c r="BU71" s="132">
        <v>4.5</v>
      </c>
      <c r="BV71" s="132">
        <v>5</v>
      </c>
      <c r="BW71" s="132">
        <v>3.5</v>
      </c>
      <c r="BX71" s="132">
        <v>5</v>
      </c>
      <c r="BY71" s="132">
        <v>1.5</v>
      </c>
      <c r="BZ71" s="132">
        <v>4</v>
      </c>
      <c r="CA71" s="132">
        <v>5</v>
      </c>
      <c r="CB71" s="136">
        <f t="shared" si="2"/>
        <v>4.1987179487179489</v>
      </c>
      <c r="CC71" s="136">
        <f t="shared" si="3"/>
        <v>0.86354653650664426</v>
      </c>
    </row>
    <row r="72" spans="1:81" x14ac:dyDescent="0.2">
      <c r="A72" s="132" t="s">
        <v>1739</v>
      </c>
      <c r="B72" s="132">
        <v>4</v>
      </c>
      <c r="C72" s="132">
        <v>5</v>
      </c>
      <c r="D72" s="132">
        <v>3.25</v>
      </c>
      <c r="E72" s="132">
        <v>5</v>
      </c>
      <c r="F72" s="132">
        <v>3</v>
      </c>
      <c r="G72" s="132">
        <v>4.75</v>
      </c>
      <c r="H72" s="132">
        <v>3.25</v>
      </c>
      <c r="I72" s="132">
        <v>4.75</v>
      </c>
      <c r="J72" s="132">
        <v>4.25</v>
      </c>
      <c r="K72" s="132">
        <v>5</v>
      </c>
      <c r="L72" s="132">
        <v>3.25</v>
      </c>
      <c r="M72" s="132">
        <v>4.5</v>
      </c>
      <c r="N72" s="132">
        <v>3.75</v>
      </c>
      <c r="O72" s="132">
        <v>2.25</v>
      </c>
      <c r="P72" s="132">
        <v>2.25</v>
      </c>
      <c r="Q72" s="132">
        <v>1</v>
      </c>
      <c r="R72" s="132">
        <v>3.5</v>
      </c>
      <c r="S72" s="132">
        <v>4.25</v>
      </c>
      <c r="T72" s="132">
        <v>4.75</v>
      </c>
      <c r="U72" s="132">
        <v>4.5</v>
      </c>
      <c r="V72" s="132">
        <v>3</v>
      </c>
      <c r="W72" s="132">
        <v>2.75</v>
      </c>
      <c r="X72" s="132">
        <v>5</v>
      </c>
      <c r="Y72" s="132">
        <v>2.75</v>
      </c>
      <c r="Z72" s="132">
        <v>5</v>
      </c>
      <c r="AA72" s="132">
        <v>4</v>
      </c>
      <c r="AB72" s="132">
        <v>4.5</v>
      </c>
      <c r="AC72" s="132">
        <v>3.5</v>
      </c>
      <c r="AD72" s="132">
        <v>2.75</v>
      </c>
      <c r="AE72" s="132">
        <v>4.75</v>
      </c>
      <c r="AF72" s="132">
        <v>4.75</v>
      </c>
      <c r="AG72" s="132">
        <v>4</v>
      </c>
      <c r="AH72" s="132">
        <v>3.5</v>
      </c>
      <c r="AI72" s="132">
        <v>4.5</v>
      </c>
      <c r="AJ72" s="132">
        <v>4.25</v>
      </c>
      <c r="AK72" s="132">
        <v>4.25</v>
      </c>
      <c r="AL72" s="132">
        <v>2</v>
      </c>
      <c r="AM72" s="132">
        <v>3.75</v>
      </c>
      <c r="AN72" s="132">
        <v>4.75</v>
      </c>
      <c r="AO72" s="132">
        <v>5</v>
      </c>
      <c r="AP72" s="132">
        <v>4.75</v>
      </c>
      <c r="AQ72" s="132">
        <v>4.5</v>
      </c>
      <c r="AR72" s="132">
        <v>2.5</v>
      </c>
      <c r="AS72" s="132">
        <v>2.75</v>
      </c>
      <c r="AT72" s="132">
        <v>1.25</v>
      </c>
      <c r="AU72" s="132">
        <v>4</v>
      </c>
      <c r="AV72" s="132">
        <v>2.25</v>
      </c>
      <c r="AW72" s="132">
        <v>5</v>
      </c>
      <c r="AX72" s="132">
        <v>5</v>
      </c>
      <c r="AY72" s="132">
        <v>2.25</v>
      </c>
      <c r="AZ72" s="132">
        <v>4.5</v>
      </c>
      <c r="BA72" s="132">
        <v>4.25</v>
      </c>
      <c r="BB72" s="132">
        <v>4</v>
      </c>
      <c r="BC72" s="132">
        <v>3.75</v>
      </c>
      <c r="BD72" s="132">
        <v>3.5</v>
      </c>
      <c r="BE72" s="132">
        <v>4.5</v>
      </c>
      <c r="BF72" s="132">
        <v>4.75</v>
      </c>
      <c r="BG72" s="132">
        <v>4.5</v>
      </c>
      <c r="BH72" s="132">
        <v>2.5</v>
      </c>
      <c r="BI72" s="132">
        <v>2.75</v>
      </c>
      <c r="BJ72" s="132">
        <v>4.5</v>
      </c>
      <c r="BK72" s="132">
        <v>3.75</v>
      </c>
      <c r="BL72" s="132">
        <v>4.75</v>
      </c>
      <c r="BM72" s="132">
        <v>4</v>
      </c>
      <c r="BN72" s="132">
        <v>4.75</v>
      </c>
      <c r="BO72" s="132">
        <v>3.25</v>
      </c>
      <c r="BP72" s="132">
        <v>5</v>
      </c>
      <c r="BQ72" s="132">
        <v>5</v>
      </c>
      <c r="BR72" s="132">
        <v>4.5</v>
      </c>
      <c r="BS72" s="132">
        <v>4.75</v>
      </c>
      <c r="BT72" s="132">
        <v>3.75</v>
      </c>
      <c r="BU72" s="132">
        <v>4</v>
      </c>
      <c r="BV72" s="132">
        <v>5</v>
      </c>
      <c r="BW72" s="132">
        <v>3.75</v>
      </c>
      <c r="BX72" s="132">
        <v>4.75</v>
      </c>
      <c r="BY72" s="132">
        <v>1</v>
      </c>
      <c r="BZ72" s="132">
        <v>4</v>
      </c>
      <c r="CA72" s="132">
        <v>5</v>
      </c>
      <c r="CB72" s="136">
        <f t="shared" si="2"/>
        <v>3.8942307692307692</v>
      </c>
      <c r="CC72" s="136">
        <f t="shared" si="3"/>
        <v>1.022092987904758</v>
      </c>
    </row>
    <row r="73" spans="1:81" x14ac:dyDescent="0.2">
      <c r="A73" s="132" t="s">
        <v>126</v>
      </c>
      <c r="B73" s="132">
        <v>3</v>
      </c>
      <c r="C73" s="132">
        <v>5</v>
      </c>
      <c r="D73" s="132">
        <v>3.8181818181818099</v>
      </c>
      <c r="E73" s="132">
        <v>4.3636363636363598</v>
      </c>
      <c r="F73" s="132">
        <v>3.0909090909090899</v>
      </c>
      <c r="G73" s="132">
        <v>4.1818181818181799</v>
      </c>
      <c r="H73" s="132">
        <v>3.9090909090908998</v>
      </c>
      <c r="I73" s="132">
        <v>3.72727272727272</v>
      </c>
      <c r="J73" s="132">
        <v>3.8181818181818099</v>
      </c>
      <c r="K73" s="132">
        <v>5</v>
      </c>
      <c r="L73" s="132">
        <v>3.5454545454545401</v>
      </c>
      <c r="M73" s="132">
        <v>4.2727272727272698</v>
      </c>
      <c r="N73" s="132">
        <v>3.9090909090908998</v>
      </c>
      <c r="O73" s="132">
        <v>3.72727272727272</v>
      </c>
      <c r="P73" s="132">
        <v>3.72727272727272</v>
      </c>
      <c r="Q73" s="132">
        <v>4.1818181818181799</v>
      </c>
      <c r="R73" s="132">
        <v>4.1818181818181799</v>
      </c>
      <c r="S73" s="132">
        <v>4.2727272727272698</v>
      </c>
      <c r="T73" s="132">
        <v>4.4545454545454497</v>
      </c>
      <c r="U73" s="132">
        <v>3.5454545454545401</v>
      </c>
      <c r="V73" s="132">
        <v>3.0909090909090899</v>
      </c>
      <c r="W73" s="132">
        <v>2.3636363636363602</v>
      </c>
      <c r="X73" s="132">
        <v>4</v>
      </c>
      <c r="Y73" s="132">
        <v>1.27272727272727</v>
      </c>
      <c r="Z73" s="132">
        <v>3</v>
      </c>
      <c r="AA73" s="132">
        <v>4.0909090909090899</v>
      </c>
      <c r="AB73" s="132">
        <v>3</v>
      </c>
      <c r="AC73" s="132">
        <v>4</v>
      </c>
      <c r="AD73" s="132">
        <v>4.2727272727272698</v>
      </c>
      <c r="AE73" s="132">
        <v>4.1818181818181799</v>
      </c>
      <c r="AF73" s="132">
        <v>4.9090909090909003</v>
      </c>
      <c r="AG73" s="132">
        <v>3.2727272727272698</v>
      </c>
      <c r="AH73" s="132">
        <v>2.8181818181818099</v>
      </c>
      <c r="AI73" s="132">
        <v>4.6363636363636296</v>
      </c>
      <c r="AJ73" s="132">
        <v>3.9090909090908998</v>
      </c>
      <c r="AK73" s="132">
        <v>4</v>
      </c>
      <c r="AL73" s="132">
        <v>2.3636363636363602</v>
      </c>
      <c r="AM73" s="132">
        <v>3.72727272727272</v>
      </c>
      <c r="AN73" s="132">
        <v>4.4545454545454497</v>
      </c>
      <c r="AO73" s="132">
        <v>4.3636363636363598</v>
      </c>
      <c r="AP73" s="132">
        <v>3.8181818181818099</v>
      </c>
      <c r="AQ73" s="132">
        <v>4.6363636363636296</v>
      </c>
      <c r="AR73" s="132">
        <v>3.63636363636363</v>
      </c>
      <c r="AS73" s="132">
        <v>2.63636363636363</v>
      </c>
      <c r="AT73" s="132">
        <v>2.1818181818181799</v>
      </c>
      <c r="AU73" s="132">
        <v>4.0909090909090899</v>
      </c>
      <c r="AV73" s="132">
        <v>4.9090909090909003</v>
      </c>
      <c r="AW73" s="132">
        <v>3.5454545454545401</v>
      </c>
      <c r="AX73" s="132">
        <v>4.7272727272727204</v>
      </c>
      <c r="AY73" s="132">
        <v>4</v>
      </c>
      <c r="AZ73" s="132">
        <v>4.2727272727272698</v>
      </c>
      <c r="BA73" s="132">
        <v>4.2727272727272698</v>
      </c>
      <c r="BB73" s="132">
        <v>4.7272727272727204</v>
      </c>
      <c r="BC73" s="132">
        <v>2.9090909090908998</v>
      </c>
      <c r="BD73" s="132">
        <v>3.8181818181818099</v>
      </c>
      <c r="BE73" s="132">
        <v>3.72727272727272</v>
      </c>
      <c r="BF73" s="132">
        <v>4.6363636363636296</v>
      </c>
      <c r="BG73" s="132">
        <v>3.63636363636363</v>
      </c>
      <c r="BH73" s="132">
        <v>4.0909090909090899</v>
      </c>
      <c r="BI73" s="132">
        <v>2.72727272727272</v>
      </c>
      <c r="BJ73" s="132">
        <v>4.6363636363636296</v>
      </c>
      <c r="BK73" s="132">
        <v>3.9090909090908998</v>
      </c>
      <c r="BL73" s="132">
        <v>4</v>
      </c>
      <c r="BM73" s="132">
        <v>4</v>
      </c>
      <c r="BN73" s="132">
        <v>4.5454545454545396</v>
      </c>
      <c r="BO73" s="132">
        <v>2.8181818181818099</v>
      </c>
      <c r="BP73" s="132">
        <v>5</v>
      </c>
      <c r="BQ73" s="132">
        <v>1</v>
      </c>
      <c r="BR73" s="132">
        <v>4.0909090909090899</v>
      </c>
      <c r="BS73" s="132">
        <v>4.2727272727272698</v>
      </c>
      <c r="BT73" s="132">
        <v>3.2727272727272698</v>
      </c>
      <c r="BU73" s="132">
        <v>4.2727272727272698</v>
      </c>
      <c r="BV73" s="132">
        <v>3.63636363636363</v>
      </c>
      <c r="BW73" s="132">
        <v>2.72727272727272</v>
      </c>
      <c r="BX73" s="132">
        <v>3.5454545454545401</v>
      </c>
      <c r="BY73" s="132">
        <v>2.63636363636363</v>
      </c>
      <c r="BZ73" s="132">
        <v>3.4545454545454501</v>
      </c>
      <c r="CA73" s="132">
        <v>4.2727272727272698</v>
      </c>
      <c r="CB73" s="136">
        <f t="shared" si="2"/>
        <v>3.7762237762237723</v>
      </c>
      <c r="CC73" s="136">
        <f t="shared" si="3"/>
        <v>0.7974807801152799</v>
      </c>
    </row>
    <row r="74" spans="1:81" x14ac:dyDescent="0.2">
      <c r="A74" s="132" t="s">
        <v>127</v>
      </c>
      <c r="B74" s="132">
        <v>2.8</v>
      </c>
      <c r="C74" s="132">
        <v>2.4</v>
      </c>
      <c r="D74" s="132">
        <v>2.8</v>
      </c>
      <c r="E74" s="132">
        <v>4.2</v>
      </c>
      <c r="F74" s="132">
        <v>3</v>
      </c>
      <c r="G74" s="132">
        <v>1.4</v>
      </c>
      <c r="H74" s="132">
        <v>4</v>
      </c>
      <c r="I74" s="132">
        <v>1</v>
      </c>
      <c r="J74" s="132">
        <v>3.4</v>
      </c>
      <c r="K74" s="132">
        <v>3.4</v>
      </c>
      <c r="L74" s="132">
        <v>3.8</v>
      </c>
      <c r="M74" s="132">
        <v>2.8</v>
      </c>
      <c r="N74" s="132">
        <v>3</v>
      </c>
      <c r="O74" s="132">
        <v>3.8</v>
      </c>
      <c r="P74" s="132">
        <v>2.4</v>
      </c>
      <c r="Q74" s="132">
        <v>2</v>
      </c>
      <c r="R74" s="132">
        <v>4.5999999999999996</v>
      </c>
      <c r="S74" s="132">
        <v>2.8</v>
      </c>
      <c r="T74" s="132">
        <v>3.8</v>
      </c>
      <c r="U74" s="132">
        <v>3.4</v>
      </c>
      <c r="V74" s="132">
        <v>2.8</v>
      </c>
      <c r="W74" s="132">
        <v>1</v>
      </c>
      <c r="X74" s="132">
        <v>3.6</v>
      </c>
      <c r="Y74" s="132">
        <v>2</v>
      </c>
      <c r="Z74" s="132">
        <v>3</v>
      </c>
      <c r="AA74" s="132">
        <v>2.8</v>
      </c>
      <c r="AB74" s="132">
        <v>3.6</v>
      </c>
      <c r="AC74" s="132">
        <v>2.6</v>
      </c>
      <c r="AD74" s="132">
        <v>2.8</v>
      </c>
      <c r="AE74" s="132">
        <v>3.2</v>
      </c>
      <c r="AF74" s="132">
        <v>4</v>
      </c>
      <c r="AG74" s="132">
        <v>3.4</v>
      </c>
      <c r="AH74" s="132">
        <v>2.4</v>
      </c>
      <c r="AI74" s="132">
        <v>3.2</v>
      </c>
      <c r="AJ74" s="132">
        <v>3</v>
      </c>
      <c r="AK74" s="132">
        <v>2</v>
      </c>
      <c r="AL74" s="132">
        <v>2</v>
      </c>
      <c r="AM74" s="132">
        <v>2.8</v>
      </c>
      <c r="AN74" s="132">
        <v>4.2</v>
      </c>
      <c r="AO74" s="132">
        <v>4</v>
      </c>
      <c r="AP74" s="132">
        <v>3.4</v>
      </c>
      <c r="AQ74" s="132">
        <v>4.2</v>
      </c>
      <c r="AR74" s="132">
        <v>3.4</v>
      </c>
      <c r="AS74" s="132">
        <v>2.6</v>
      </c>
      <c r="AT74" s="132">
        <v>1.8</v>
      </c>
      <c r="AU74" s="132">
        <v>3</v>
      </c>
      <c r="AV74" s="132">
        <v>4.4000000000000004</v>
      </c>
      <c r="AW74" s="132">
        <v>3.2</v>
      </c>
      <c r="AX74" s="132">
        <v>3.2</v>
      </c>
      <c r="AY74" s="132">
        <v>2.4</v>
      </c>
      <c r="AZ74" s="132">
        <v>5</v>
      </c>
      <c r="BA74" s="132">
        <v>2.4</v>
      </c>
      <c r="BB74" s="132">
        <v>5</v>
      </c>
      <c r="BC74" s="132">
        <v>3</v>
      </c>
      <c r="BD74" s="132">
        <v>3.6</v>
      </c>
      <c r="BE74" s="132">
        <v>4</v>
      </c>
      <c r="BF74" s="132">
        <v>2.8</v>
      </c>
      <c r="BG74" s="132">
        <v>3</v>
      </c>
      <c r="BH74" s="132">
        <v>2.8</v>
      </c>
      <c r="BI74" s="132">
        <v>2.2000000000000002</v>
      </c>
      <c r="BJ74" s="132">
        <v>3.4</v>
      </c>
      <c r="BK74" s="132">
        <v>2.4</v>
      </c>
      <c r="BL74" s="132">
        <v>3.6</v>
      </c>
      <c r="BM74" s="132">
        <v>3</v>
      </c>
      <c r="BN74" s="132">
        <v>2.2000000000000002</v>
      </c>
      <c r="BO74" s="132">
        <v>2.4</v>
      </c>
      <c r="BP74" s="132">
        <v>3.6</v>
      </c>
      <c r="BQ74" s="132">
        <v>1</v>
      </c>
      <c r="BR74" s="132">
        <v>3.6</v>
      </c>
      <c r="BS74" s="132">
        <v>3.8</v>
      </c>
      <c r="BT74" s="132">
        <v>2.6</v>
      </c>
      <c r="BU74" s="132">
        <v>4</v>
      </c>
      <c r="BV74" s="132">
        <v>2</v>
      </c>
      <c r="BW74" s="132">
        <v>1.6</v>
      </c>
      <c r="BX74" s="132">
        <v>4</v>
      </c>
      <c r="BY74" s="132">
        <v>1</v>
      </c>
      <c r="BZ74" s="132">
        <v>2.8</v>
      </c>
      <c r="CA74" s="132">
        <v>3</v>
      </c>
      <c r="CB74" s="136">
        <f t="shared" si="2"/>
        <v>3.0076923076923077</v>
      </c>
      <c r="CC74" s="136">
        <f t="shared" si="3"/>
        <v>0.88651795577646875</v>
      </c>
    </row>
    <row r="75" spans="1:81" x14ac:dyDescent="0.2">
      <c r="A75" s="132" t="s">
        <v>128</v>
      </c>
      <c r="B75" s="132">
        <v>3</v>
      </c>
      <c r="C75" s="132">
        <v>5</v>
      </c>
      <c r="D75" s="132">
        <v>3.75</v>
      </c>
      <c r="E75" s="132">
        <v>3.75</v>
      </c>
      <c r="F75" s="132">
        <v>3</v>
      </c>
      <c r="G75" s="132">
        <v>3.75</v>
      </c>
      <c r="H75" s="132">
        <v>4</v>
      </c>
      <c r="I75" s="132">
        <v>3</v>
      </c>
      <c r="J75" s="132">
        <v>4</v>
      </c>
      <c r="K75" s="132">
        <v>4.5</v>
      </c>
      <c r="L75" s="132">
        <v>3.75</v>
      </c>
      <c r="M75" s="132">
        <v>4.25</v>
      </c>
      <c r="N75" s="132">
        <v>3.5</v>
      </c>
      <c r="O75" s="132">
        <v>3.75</v>
      </c>
      <c r="P75" s="132">
        <v>3.5</v>
      </c>
      <c r="Q75" s="132">
        <v>2</v>
      </c>
      <c r="R75" s="132">
        <v>4.25</v>
      </c>
      <c r="S75" s="132">
        <v>3.5</v>
      </c>
      <c r="T75" s="132">
        <v>4</v>
      </c>
      <c r="U75" s="132">
        <v>4</v>
      </c>
      <c r="V75" s="132">
        <v>3.5</v>
      </c>
      <c r="W75" s="132">
        <v>3</v>
      </c>
      <c r="X75" s="132">
        <v>4</v>
      </c>
      <c r="Y75" s="132">
        <v>2.75</v>
      </c>
      <c r="Z75" s="132">
        <v>3</v>
      </c>
      <c r="AA75" s="132">
        <v>4</v>
      </c>
      <c r="AB75" s="132">
        <v>3</v>
      </c>
      <c r="AC75" s="132">
        <v>4.25</v>
      </c>
      <c r="AD75" s="132">
        <v>4.5</v>
      </c>
      <c r="AE75" s="132">
        <v>4.25</v>
      </c>
      <c r="AF75" s="132">
        <v>4.25</v>
      </c>
      <c r="AG75" s="132">
        <v>3.5</v>
      </c>
      <c r="AH75" s="132">
        <v>3.25</v>
      </c>
      <c r="AI75" s="132">
        <v>3.75</v>
      </c>
      <c r="AJ75" s="132">
        <v>4.25</v>
      </c>
      <c r="AK75" s="132">
        <v>4.25</v>
      </c>
      <c r="AL75" s="132">
        <v>1.75</v>
      </c>
      <c r="AM75" s="132">
        <v>4</v>
      </c>
      <c r="AN75" s="132">
        <v>3.75</v>
      </c>
      <c r="AO75" s="132">
        <v>4.75</v>
      </c>
      <c r="AP75" s="132">
        <v>3.75</v>
      </c>
      <c r="AQ75" s="132">
        <v>3.5</v>
      </c>
      <c r="AR75" s="132">
        <v>3.25</v>
      </c>
      <c r="AS75" s="132">
        <v>3.25</v>
      </c>
      <c r="AT75" s="132">
        <v>1.75</v>
      </c>
      <c r="AU75" s="132">
        <v>3.75</v>
      </c>
      <c r="AV75" s="132">
        <v>4</v>
      </c>
      <c r="AW75" s="132">
        <v>3.5</v>
      </c>
      <c r="AX75" s="132">
        <v>3.5</v>
      </c>
      <c r="AY75" s="132">
        <v>3.5</v>
      </c>
      <c r="AZ75" s="132">
        <v>4.5</v>
      </c>
      <c r="BA75" s="132">
        <v>4</v>
      </c>
      <c r="BB75" s="132">
        <v>4</v>
      </c>
      <c r="BC75" s="132">
        <v>3</v>
      </c>
      <c r="BD75" s="132">
        <v>3.75</v>
      </c>
      <c r="BE75" s="132">
        <v>4</v>
      </c>
      <c r="BF75" s="132">
        <v>3</v>
      </c>
      <c r="BG75" s="132">
        <v>4</v>
      </c>
      <c r="BH75" s="132">
        <v>4.25</v>
      </c>
      <c r="BI75" s="132">
        <v>3.5</v>
      </c>
      <c r="BJ75" s="132">
        <v>3.25</v>
      </c>
      <c r="BK75" s="132">
        <v>3.5</v>
      </c>
      <c r="BL75" s="132">
        <v>4.25</v>
      </c>
      <c r="BM75" s="132">
        <v>3</v>
      </c>
      <c r="BN75" s="132">
        <v>4</v>
      </c>
      <c r="BO75" s="132">
        <v>3.75</v>
      </c>
      <c r="BP75" s="132">
        <v>4.75</v>
      </c>
      <c r="BQ75" s="132">
        <v>3</v>
      </c>
      <c r="BR75" s="132">
        <v>4</v>
      </c>
      <c r="BS75" s="132">
        <v>3.5</v>
      </c>
      <c r="BT75" s="132">
        <v>3.75</v>
      </c>
      <c r="BU75" s="132">
        <v>4</v>
      </c>
      <c r="BV75" s="132">
        <v>3.75</v>
      </c>
      <c r="BW75" s="132">
        <v>3</v>
      </c>
      <c r="BX75" s="132">
        <v>3.5</v>
      </c>
      <c r="BY75" s="132">
        <v>3.5</v>
      </c>
      <c r="BZ75" s="132">
        <v>3.75</v>
      </c>
      <c r="CA75" s="132">
        <v>3</v>
      </c>
      <c r="CB75" s="136">
        <f t="shared" si="2"/>
        <v>3.6538461538461537</v>
      </c>
      <c r="CC75" s="136">
        <f t="shared" si="3"/>
        <v>0.60735584205728965</v>
      </c>
    </row>
    <row r="76" spans="1:81" x14ac:dyDescent="0.2">
      <c r="A76" s="132" t="s">
        <v>129</v>
      </c>
      <c r="B76" s="132">
        <v>4</v>
      </c>
      <c r="C76" s="132">
        <v>6.25</v>
      </c>
      <c r="D76" s="132">
        <v>4.75</v>
      </c>
      <c r="E76" s="132">
        <v>6.5</v>
      </c>
      <c r="F76" s="132">
        <v>4</v>
      </c>
      <c r="G76" s="132">
        <v>4.25</v>
      </c>
      <c r="H76" s="132">
        <v>5</v>
      </c>
      <c r="I76" s="132">
        <v>2.75</v>
      </c>
      <c r="J76" s="132">
        <v>3.25</v>
      </c>
      <c r="K76" s="132">
        <v>5.5</v>
      </c>
      <c r="L76" s="132">
        <v>4.75</v>
      </c>
      <c r="M76" s="132">
        <v>5</v>
      </c>
      <c r="N76" s="132">
        <v>4.25</v>
      </c>
      <c r="O76" s="132">
        <v>3.75</v>
      </c>
      <c r="P76" s="132">
        <v>3.5</v>
      </c>
      <c r="Q76" s="132">
        <v>1</v>
      </c>
      <c r="R76" s="132">
        <v>6.75</v>
      </c>
      <c r="S76" s="132">
        <v>5.25</v>
      </c>
      <c r="T76" s="132">
        <v>5.25</v>
      </c>
      <c r="U76" s="132">
        <v>5</v>
      </c>
      <c r="V76" s="132">
        <v>3.5</v>
      </c>
      <c r="W76" s="132">
        <v>2.5</v>
      </c>
      <c r="X76" s="132">
        <v>5</v>
      </c>
      <c r="Y76" s="132">
        <v>2</v>
      </c>
      <c r="Z76" s="132">
        <v>4</v>
      </c>
      <c r="AA76" s="132">
        <v>5</v>
      </c>
      <c r="AB76" s="132">
        <v>3.75</v>
      </c>
      <c r="AC76" s="132">
        <v>3.5</v>
      </c>
      <c r="AD76" s="132">
        <v>6.25</v>
      </c>
      <c r="AE76" s="132">
        <v>5.25</v>
      </c>
      <c r="AF76" s="132">
        <v>7</v>
      </c>
      <c r="AG76" s="132">
        <v>3.25</v>
      </c>
      <c r="AH76" s="132">
        <v>2.5</v>
      </c>
      <c r="AI76" s="132">
        <v>3.75</v>
      </c>
      <c r="AJ76" s="132">
        <v>5.25</v>
      </c>
      <c r="AK76" s="132">
        <v>4.25</v>
      </c>
      <c r="AL76" s="132">
        <v>2.5</v>
      </c>
      <c r="AM76" s="132">
        <v>2.25</v>
      </c>
      <c r="AN76" s="132">
        <v>5.75</v>
      </c>
      <c r="AO76" s="132">
        <v>4</v>
      </c>
      <c r="AP76" s="132">
        <v>3.75</v>
      </c>
      <c r="AQ76" s="132">
        <v>3.75</v>
      </c>
      <c r="AR76" s="132">
        <v>2.25</v>
      </c>
      <c r="AS76" s="132">
        <v>2.75</v>
      </c>
      <c r="AT76" s="132">
        <v>6</v>
      </c>
      <c r="AU76" s="132">
        <v>4.25</v>
      </c>
      <c r="AV76" s="132">
        <v>5.5</v>
      </c>
      <c r="AW76" s="132">
        <v>3.5</v>
      </c>
      <c r="AX76" s="132">
        <v>3.75</v>
      </c>
      <c r="AY76" s="132">
        <v>4</v>
      </c>
      <c r="AZ76" s="132">
        <v>6.75</v>
      </c>
      <c r="BA76" s="132">
        <v>5.75</v>
      </c>
      <c r="BB76" s="132">
        <v>7</v>
      </c>
      <c r="BC76" s="132">
        <v>3</v>
      </c>
      <c r="BD76" s="132">
        <v>4.5</v>
      </c>
      <c r="BE76" s="132">
        <v>4</v>
      </c>
      <c r="BF76" s="132">
        <v>5</v>
      </c>
      <c r="BG76" s="132">
        <v>3.5</v>
      </c>
      <c r="BH76" s="132">
        <v>5.25</v>
      </c>
      <c r="BI76" s="132">
        <v>3.25</v>
      </c>
      <c r="BJ76" s="132">
        <v>5.75</v>
      </c>
      <c r="BK76" s="132">
        <v>5</v>
      </c>
      <c r="BL76" s="132">
        <v>5</v>
      </c>
      <c r="BM76" s="132">
        <v>5</v>
      </c>
      <c r="BN76" s="132">
        <v>5.5</v>
      </c>
      <c r="BO76" s="132">
        <v>2.25</v>
      </c>
      <c r="BP76" s="132">
        <v>4.75</v>
      </c>
      <c r="BQ76" s="132">
        <v>1</v>
      </c>
      <c r="BR76" s="132">
        <v>3.25</v>
      </c>
      <c r="BS76" s="132">
        <v>6.25</v>
      </c>
      <c r="BT76" s="132">
        <v>4.5</v>
      </c>
      <c r="BU76" s="132">
        <v>2.75</v>
      </c>
      <c r="BV76" s="132">
        <v>3.5</v>
      </c>
      <c r="BW76" s="132">
        <v>3.5</v>
      </c>
      <c r="BX76" s="132">
        <v>4.75</v>
      </c>
      <c r="BY76" s="132">
        <v>1</v>
      </c>
      <c r="BZ76" s="132">
        <v>4</v>
      </c>
      <c r="CA76" s="132">
        <v>6</v>
      </c>
      <c r="CB76" s="136">
        <f t="shared" si="2"/>
        <v>4.2724358974358978</v>
      </c>
      <c r="CC76" s="136">
        <f t="shared" si="3"/>
        <v>1.3935064488943787</v>
      </c>
    </row>
    <row r="77" spans="1:81" x14ac:dyDescent="0.2">
      <c r="A77" s="132" t="s">
        <v>130</v>
      </c>
      <c r="B77" s="132">
        <v>3</v>
      </c>
      <c r="C77" s="132">
        <v>4</v>
      </c>
      <c r="D77" s="132">
        <v>2.8</v>
      </c>
      <c r="E77" s="132">
        <v>4</v>
      </c>
      <c r="F77" s="132">
        <v>3</v>
      </c>
      <c r="G77" s="132">
        <v>3</v>
      </c>
      <c r="H77" s="132">
        <v>4.4000000000000004</v>
      </c>
      <c r="I77" s="132">
        <v>1</v>
      </c>
      <c r="J77" s="132">
        <v>3.6</v>
      </c>
      <c r="K77" s="132">
        <v>5</v>
      </c>
      <c r="L77" s="132">
        <v>4.2</v>
      </c>
      <c r="M77" s="132">
        <v>3.4</v>
      </c>
      <c r="N77" s="132">
        <v>1.8</v>
      </c>
      <c r="O77" s="132">
        <v>2.4</v>
      </c>
      <c r="P77" s="132">
        <v>2.2000000000000002</v>
      </c>
      <c r="Q77" s="132">
        <v>1</v>
      </c>
      <c r="R77" s="132">
        <v>4.5999999999999996</v>
      </c>
      <c r="S77" s="132">
        <v>3</v>
      </c>
      <c r="T77" s="132">
        <v>3</v>
      </c>
      <c r="U77" s="132">
        <v>2.8</v>
      </c>
      <c r="V77" s="132">
        <v>2.4</v>
      </c>
      <c r="W77" s="132">
        <v>1.8</v>
      </c>
      <c r="X77" s="132">
        <v>4</v>
      </c>
      <c r="Y77" s="132">
        <v>1</v>
      </c>
      <c r="Z77" s="132">
        <v>1.4</v>
      </c>
      <c r="AA77" s="132">
        <v>3.8</v>
      </c>
      <c r="AB77" s="132">
        <v>2.2000000000000002</v>
      </c>
      <c r="AC77" s="132">
        <v>3</v>
      </c>
      <c r="AD77" s="132">
        <v>3.6</v>
      </c>
      <c r="AE77" s="132">
        <v>3</v>
      </c>
      <c r="AF77" s="132">
        <v>5</v>
      </c>
      <c r="AG77" s="132">
        <v>3.2</v>
      </c>
      <c r="AH77" s="132">
        <v>2.4</v>
      </c>
      <c r="AI77" s="132">
        <v>4.4000000000000004</v>
      </c>
      <c r="AJ77" s="132">
        <v>3.4</v>
      </c>
      <c r="AK77" s="132">
        <v>3.4</v>
      </c>
      <c r="AL77" s="132">
        <v>1</v>
      </c>
      <c r="AM77" s="132">
        <v>2.2000000000000002</v>
      </c>
      <c r="AN77" s="132">
        <v>3.8</v>
      </c>
      <c r="AO77" s="132">
        <v>3.2</v>
      </c>
      <c r="AP77" s="132">
        <v>3.2</v>
      </c>
      <c r="AQ77" s="132">
        <v>3.6</v>
      </c>
      <c r="AR77" s="132">
        <v>1</v>
      </c>
      <c r="AS77" s="132">
        <v>1.2</v>
      </c>
      <c r="AT77" s="132">
        <v>1.6</v>
      </c>
      <c r="AU77" s="132">
        <v>3.2</v>
      </c>
      <c r="AV77" s="132">
        <v>4.8</v>
      </c>
      <c r="AW77" s="132">
        <v>1.6</v>
      </c>
      <c r="AX77" s="132">
        <v>3.8</v>
      </c>
      <c r="AY77" s="132">
        <v>3</v>
      </c>
      <c r="AZ77" s="132">
        <v>4.5999999999999996</v>
      </c>
      <c r="BA77" s="132">
        <v>3.8</v>
      </c>
      <c r="BB77" s="132">
        <v>4.8</v>
      </c>
      <c r="BC77" s="132">
        <v>1.4</v>
      </c>
      <c r="BD77" s="132">
        <v>3</v>
      </c>
      <c r="BE77" s="132">
        <v>2.4</v>
      </c>
      <c r="BF77" s="132">
        <v>4.4000000000000004</v>
      </c>
      <c r="BG77" s="132">
        <v>2.6</v>
      </c>
      <c r="BH77" s="132">
        <v>3.2</v>
      </c>
      <c r="BI77" s="132">
        <v>3.4</v>
      </c>
      <c r="BJ77" s="132">
        <v>3.6</v>
      </c>
      <c r="BK77" s="132">
        <v>1.6</v>
      </c>
      <c r="BL77" s="132">
        <v>3.6</v>
      </c>
      <c r="BM77" s="132">
        <v>4</v>
      </c>
      <c r="BN77" s="132">
        <v>4</v>
      </c>
      <c r="BO77" s="132">
        <v>1.6</v>
      </c>
      <c r="BP77" s="132">
        <v>4.8</v>
      </c>
      <c r="BQ77" s="132">
        <v>1</v>
      </c>
      <c r="BR77" s="132">
        <v>3.6</v>
      </c>
      <c r="BS77" s="132">
        <v>3.8</v>
      </c>
      <c r="BT77" s="132">
        <v>2.6</v>
      </c>
      <c r="BU77" s="132">
        <v>4</v>
      </c>
      <c r="BV77" s="132">
        <v>1.6</v>
      </c>
      <c r="BW77" s="132">
        <v>3.6</v>
      </c>
      <c r="BX77" s="132">
        <v>2.4</v>
      </c>
      <c r="BY77" s="132">
        <v>1</v>
      </c>
      <c r="BZ77" s="132">
        <v>2.6</v>
      </c>
      <c r="CA77" s="132">
        <v>3.8</v>
      </c>
      <c r="CB77" s="136">
        <f t="shared" si="2"/>
        <v>3.002564102564103</v>
      </c>
      <c r="CC77" s="136">
        <f t="shared" si="3"/>
        <v>1.1205256603834437</v>
      </c>
    </row>
    <row r="78" spans="1:81" x14ac:dyDescent="0.2">
      <c r="A78" s="132" t="s">
        <v>131</v>
      </c>
      <c r="B78" s="132">
        <v>3</v>
      </c>
      <c r="C78" s="132">
        <v>4</v>
      </c>
      <c r="D78" s="132">
        <v>3</v>
      </c>
      <c r="E78" s="132">
        <v>4</v>
      </c>
      <c r="F78" s="132">
        <v>3</v>
      </c>
      <c r="G78" s="132">
        <v>1.6666666666666601</v>
      </c>
      <c r="H78" s="132">
        <v>4</v>
      </c>
      <c r="I78" s="132">
        <v>2</v>
      </c>
      <c r="J78" s="132">
        <v>4</v>
      </c>
      <c r="K78" s="132">
        <v>5</v>
      </c>
      <c r="L78" s="132">
        <v>4</v>
      </c>
      <c r="M78" s="132">
        <v>4.3333333333333304</v>
      </c>
      <c r="N78" s="132">
        <v>1.3333333333333299</v>
      </c>
      <c r="O78" s="132">
        <v>2</v>
      </c>
      <c r="P78" s="132">
        <v>2.3333333333333299</v>
      </c>
      <c r="Q78" s="132">
        <v>3</v>
      </c>
      <c r="R78" s="132">
        <v>4.6666666666666599</v>
      </c>
      <c r="S78" s="132">
        <v>3.6666666666666599</v>
      </c>
      <c r="T78" s="132">
        <v>4</v>
      </c>
      <c r="U78" s="132">
        <v>3.3333333333333299</v>
      </c>
      <c r="V78" s="132">
        <v>3</v>
      </c>
      <c r="W78" s="132">
        <v>1.6666666666666601</v>
      </c>
      <c r="X78" s="132">
        <v>4</v>
      </c>
      <c r="Y78" s="132">
        <v>1</v>
      </c>
      <c r="Z78" s="132">
        <v>2</v>
      </c>
      <c r="AA78" s="132">
        <v>4</v>
      </c>
      <c r="AB78" s="132">
        <v>4.3333333333333304</v>
      </c>
      <c r="AC78" s="132">
        <v>5</v>
      </c>
      <c r="AD78" s="132">
        <v>3.3333333333333299</v>
      </c>
      <c r="AE78" s="132">
        <v>4.3333333333333304</v>
      </c>
      <c r="AF78" s="132">
        <v>4.3333333333333304</v>
      </c>
      <c r="AG78" s="132">
        <v>4</v>
      </c>
      <c r="AH78" s="132">
        <v>1.6666666666666601</v>
      </c>
      <c r="AI78" s="132">
        <v>5</v>
      </c>
      <c r="AJ78" s="132">
        <v>3.6666666666666599</v>
      </c>
      <c r="AK78" s="132">
        <v>3.6666666666666599</v>
      </c>
      <c r="AL78" s="132">
        <v>1</v>
      </c>
      <c r="AM78" s="132">
        <v>4</v>
      </c>
      <c r="AN78" s="132">
        <v>5</v>
      </c>
      <c r="AO78" s="132">
        <v>3.6666666666666599</v>
      </c>
      <c r="AP78" s="132">
        <v>4</v>
      </c>
      <c r="AQ78" s="132">
        <v>4</v>
      </c>
      <c r="AR78" s="132">
        <v>2.6666666666666599</v>
      </c>
      <c r="AS78" s="132">
        <v>1.3333333333333299</v>
      </c>
      <c r="AT78" s="132">
        <v>1</v>
      </c>
      <c r="AU78" s="132">
        <v>4</v>
      </c>
      <c r="AV78" s="132">
        <v>4.3333333333333304</v>
      </c>
      <c r="AW78" s="132">
        <v>3.3333333333333299</v>
      </c>
      <c r="AX78" s="132">
        <v>4</v>
      </c>
      <c r="AY78" s="132">
        <v>3.3333333333333299</v>
      </c>
      <c r="AZ78" s="132">
        <v>4.3333333333333304</v>
      </c>
      <c r="BA78" s="132">
        <v>3.6666666666666599</v>
      </c>
      <c r="BB78" s="132">
        <v>4</v>
      </c>
      <c r="BC78" s="132">
        <v>1</v>
      </c>
      <c r="BD78" s="132">
        <v>3.3333333333333299</v>
      </c>
      <c r="BE78" s="132">
        <v>3.3333333333333299</v>
      </c>
      <c r="BF78" s="132">
        <v>4</v>
      </c>
      <c r="BG78" s="132">
        <v>3</v>
      </c>
      <c r="BH78" s="132">
        <v>5</v>
      </c>
      <c r="BI78" s="132">
        <v>3.3333333333333299</v>
      </c>
      <c r="BJ78" s="132">
        <v>3</v>
      </c>
      <c r="BK78" s="132">
        <v>3</v>
      </c>
      <c r="BL78" s="132">
        <v>3.6666666666666599</v>
      </c>
      <c r="BM78" s="132">
        <v>4</v>
      </c>
      <c r="BN78" s="132">
        <v>4</v>
      </c>
      <c r="BO78" s="132">
        <v>1</v>
      </c>
      <c r="BP78" s="132">
        <v>4</v>
      </c>
      <c r="BQ78" s="132">
        <v>1</v>
      </c>
      <c r="BR78" s="132">
        <v>3.3333333333333299</v>
      </c>
      <c r="BS78" s="132">
        <v>3.6666666666666599</v>
      </c>
      <c r="BT78" s="132">
        <v>2.3333333333333299</v>
      </c>
      <c r="BU78" s="132">
        <v>2.3333333333333299</v>
      </c>
      <c r="BV78" s="132">
        <v>3.3333333333333299</v>
      </c>
      <c r="BW78" s="132">
        <v>2</v>
      </c>
      <c r="BX78" s="132">
        <v>2.6666666666666599</v>
      </c>
      <c r="BY78" s="132">
        <v>1</v>
      </c>
      <c r="BZ78" s="132">
        <v>3.3333333333333299</v>
      </c>
      <c r="CA78" s="132">
        <v>4.3333333333333304</v>
      </c>
      <c r="CB78" s="136">
        <f t="shared" si="2"/>
        <v>3.2564102564102559</v>
      </c>
      <c r="CC78" s="136">
        <f t="shared" si="3"/>
        <v>1.1267738325055554</v>
      </c>
    </row>
    <row r="79" spans="1:81" x14ac:dyDescent="0.2">
      <c r="A79" s="132" t="s">
        <v>132</v>
      </c>
      <c r="B79" s="132">
        <v>3</v>
      </c>
      <c r="C79" s="132">
        <v>5</v>
      </c>
      <c r="D79" s="132">
        <v>3.25</v>
      </c>
      <c r="E79" s="132">
        <v>3.5</v>
      </c>
      <c r="F79" s="132">
        <v>3.5</v>
      </c>
      <c r="G79" s="132">
        <v>3</v>
      </c>
      <c r="H79" s="132">
        <v>2.75</v>
      </c>
      <c r="I79" s="132">
        <v>3.25</v>
      </c>
      <c r="J79" s="132">
        <v>3.5</v>
      </c>
      <c r="K79" s="132">
        <v>4.5</v>
      </c>
      <c r="L79" s="132">
        <v>2.75</v>
      </c>
      <c r="M79" s="132">
        <v>3.5</v>
      </c>
      <c r="N79" s="132">
        <v>1</v>
      </c>
      <c r="O79" s="132">
        <v>3.25</v>
      </c>
      <c r="P79" s="132">
        <v>2.75</v>
      </c>
      <c r="Q79" s="132">
        <v>2.75</v>
      </c>
      <c r="R79" s="132">
        <v>4.75</v>
      </c>
      <c r="S79" s="132">
        <v>2.75</v>
      </c>
      <c r="T79" s="132">
        <v>3.25</v>
      </c>
      <c r="U79" s="132">
        <v>3.75</v>
      </c>
      <c r="V79" s="132">
        <v>3</v>
      </c>
      <c r="W79" s="132">
        <v>2.5</v>
      </c>
      <c r="X79" s="132">
        <v>4</v>
      </c>
      <c r="Y79" s="132">
        <v>1</v>
      </c>
      <c r="Z79" s="132">
        <v>3</v>
      </c>
      <c r="AA79" s="132">
        <v>3.5</v>
      </c>
      <c r="AB79" s="132">
        <v>2</v>
      </c>
      <c r="AC79" s="132">
        <v>4.5</v>
      </c>
      <c r="AD79" s="132">
        <v>3</v>
      </c>
      <c r="AE79" s="132">
        <v>4</v>
      </c>
      <c r="AF79" s="132">
        <v>5</v>
      </c>
      <c r="AG79" s="132">
        <v>3.25</v>
      </c>
      <c r="AH79" s="132">
        <v>2.75</v>
      </c>
      <c r="AI79" s="132">
        <v>3.5</v>
      </c>
      <c r="AJ79" s="132">
        <v>3.75</v>
      </c>
      <c r="AK79" s="132">
        <v>3.25</v>
      </c>
      <c r="AL79" s="132">
        <v>2</v>
      </c>
      <c r="AM79" s="132">
        <v>3</v>
      </c>
      <c r="AN79" s="132">
        <v>3.75</v>
      </c>
      <c r="AO79" s="132">
        <v>3.75</v>
      </c>
      <c r="AP79" s="132">
        <v>3</v>
      </c>
      <c r="AQ79" s="132">
        <v>3</v>
      </c>
      <c r="AR79" s="132">
        <v>2.5</v>
      </c>
      <c r="AS79" s="132">
        <v>2.5</v>
      </c>
      <c r="AT79" s="132">
        <v>1.75</v>
      </c>
      <c r="AU79" s="132">
        <v>2.75</v>
      </c>
      <c r="AV79" s="132">
        <v>4</v>
      </c>
      <c r="AW79" s="132">
        <v>2.75</v>
      </c>
      <c r="AX79" s="132">
        <v>4</v>
      </c>
      <c r="AY79" s="132">
        <v>3</v>
      </c>
      <c r="AZ79" s="132">
        <v>4.25</v>
      </c>
      <c r="BA79" s="132">
        <v>3.75</v>
      </c>
      <c r="BB79" s="132">
        <v>4</v>
      </c>
      <c r="BC79" s="132">
        <v>3</v>
      </c>
      <c r="BD79" s="132">
        <v>2.75</v>
      </c>
      <c r="BE79" s="132">
        <v>3</v>
      </c>
      <c r="BF79" s="132">
        <v>3.75</v>
      </c>
      <c r="BG79" s="132">
        <v>3</v>
      </c>
      <c r="BH79" s="132">
        <v>4.5</v>
      </c>
      <c r="BI79" s="132">
        <v>3.25</v>
      </c>
      <c r="BJ79" s="132">
        <v>4.5</v>
      </c>
      <c r="BK79" s="132">
        <v>3</v>
      </c>
      <c r="BL79" s="132">
        <v>3.75</v>
      </c>
      <c r="BM79" s="132">
        <v>4</v>
      </c>
      <c r="BN79" s="132">
        <v>4.25</v>
      </c>
      <c r="BO79" s="132">
        <v>2.5</v>
      </c>
      <c r="BP79" s="132">
        <v>3.75</v>
      </c>
      <c r="BQ79" s="132">
        <v>1</v>
      </c>
      <c r="BR79" s="132">
        <v>3.25</v>
      </c>
      <c r="BS79" s="132">
        <v>3</v>
      </c>
      <c r="BT79" s="132">
        <v>2.25</v>
      </c>
      <c r="BU79" s="132">
        <v>3.25</v>
      </c>
      <c r="BV79" s="132">
        <v>3.5</v>
      </c>
      <c r="BW79" s="132">
        <v>1.5</v>
      </c>
      <c r="BX79" s="132">
        <v>2.5</v>
      </c>
      <c r="BY79" s="132">
        <v>1</v>
      </c>
      <c r="BZ79" s="132">
        <v>2.75</v>
      </c>
      <c r="CA79" s="132">
        <v>4</v>
      </c>
      <c r="CB79" s="136">
        <f t="shared" si="2"/>
        <v>3.1858974358974357</v>
      </c>
      <c r="CC79" s="136">
        <f t="shared" si="3"/>
        <v>0.87203663079476512</v>
      </c>
    </row>
    <row r="80" spans="1:81" x14ac:dyDescent="0.2">
      <c r="A80" s="132" t="s">
        <v>1740</v>
      </c>
      <c r="B80" s="132">
        <v>3</v>
      </c>
      <c r="C80" s="132">
        <v>5</v>
      </c>
      <c r="D80" s="132">
        <v>3.1428571428571401</v>
      </c>
      <c r="E80" s="132">
        <v>3.5714285714285698</v>
      </c>
      <c r="F80" s="132">
        <v>2.8571428571428501</v>
      </c>
      <c r="G80" s="132">
        <v>4.71428571428571</v>
      </c>
      <c r="H80" s="132">
        <v>4</v>
      </c>
      <c r="I80" s="132">
        <v>3.5714285714285698</v>
      </c>
      <c r="J80" s="132">
        <v>3.71428571428571</v>
      </c>
      <c r="K80" s="132">
        <v>4.71428571428571</v>
      </c>
      <c r="L80" s="132">
        <v>3</v>
      </c>
      <c r="M80" s="132">
        <v>5</v>
      </c>
      <c r="N80" s="132">
        <v>3</v>
      </c>
      <c r="O80" s="132">
        <v>3.5714285714285698</v>
      </c>
      <c r="P80" s="132">
        <v>3.71428571428571</v>
      </c>
      <c r="Q80" s="132">
        <v>2</v>
      </c>
      <c r="R80" s="132">
        <v>4.2857142857142803</v>
      </c>
      <c r="S80" s="132">
        <v>3.5714285714285698</v>
      </c>
      <c r="T80" s="132">
        <v>3.1428571428571401</v>
      </c>
      <c r="U80" s="132">
        <v>3.8571428571428501</v>
      </c>
      <c r="V80" s="132">
        <v>2.2857142857142798</v>
      </c>
      <c r="W80" s="132">
        <v>3.2857142857142798</v>
      </c>
      <c r="X80" s="132">
        <v>4</v>
      </c>
      <c r="Y80" s="132">
        <v>1.4285714285714199</v>
      </c>
      <c r="Z80" s="132">
        <v>3.5714285714285698</v>
      </c>
      <c r="AA80" s="132">
        <v>4.5714285714285703</v>
      </c>
      <c r="AB80" s="132">
        <v>3.5714285714285698</v>
      </c>
      <c r="AC80" s="132">
        <v>4.1428571428571397</v>
      </c>
      <c r="AD80" s="132">
        <v>4</v>
      </c>
      <c r="AE80" s="132">
        <v>4.2857142857142803</v>
      </c>
      <c r="AF80" s="132">
        <v>5</v>
      </c>
      <c r="AG80" s="132">
        <v>3.71428571428571</v>
      </c>
      <c r="AH80" s="132">
        <v>3.4285714285714199</v>
      </c>
      <c r="AI80" s="132">
        <v>4.4285714285714199</v>
      </c>
      <c r="AJ80" s="132">
        <v>3.5714285714285698</v>
      </c>
      <c r="AK80" s="132">
        <v>4.2857142857142803</v>
      </c>
      <c r="AL80" s="132">
        <v>1.4285714285714199</v>
      </c>
      <c r="AM80" s="132">
        <v>3.4285714285714199</v>
      </c>
      <c r="AN80" s="132">
        <v>4.4285714285714199</v>
      </c>
      <c r="AO80" s="132">
        <v>4</v>
      </c>
      <c r="AP80" s="132">
        <v>4.8571428571428497</v>
      </c>
      <c r="AQ80" s="132">
        <v>4.5714285714285703</v>
      </c>
      <c r="AR80" s="132">
        <v>3.4285714285714199</v>
      </c>
      <c r="AS80" s="132">
        <v>2.4285714285714199</v>
      </c>
      <c r="AT80" s="132">
        <v>1</v>
      </c>
      <c r="AU80" s="132">
        <v>4</v>
      </c>
      <c r="AV80" s="132">
        <v>4.2857142857142803</v>
      </c>
      <c r="AW80" s="132">
        <v>3.71428571428571</v>
      </c>
      <c r="AX80" s="132">
        <v>4</v>
      </c>
      <c r="AY80" s="132">
        <v>4</v>
      </c>
      <c r="AZ80" s="132">
        <v>4.2857142857142803</v>
      </c>
      <c r="BA80" s="132">
        <v>3.8571428571428501</v>
      </c>
      <c r="BB80" s="132">
        <v>4</v>
      </c>
      <c r="BC80" s="132">
        <v>2.4285714285714199</v>
      </c>
      <c r="BD80" s="132">
        <v>3</v>
      </c>
      <c r="BE80" s="132">
        <v>4.2857142857142803</v>
      </c>
      <c r="BF80" s="132">
        <v>4.71428571428571</v>
      </c>
      <c r="BG80" s="132">
        <v>4</v>
      </c>
      <c r="BH80" s="132">
        <v>4.71428571428571</v>
      </c>
      <c r="BI80" s="132">
        <v>3</v>
      </c>
      <c r="BJ80" s="132">
        <v>4.8571428571428497</v>
      </c>
      <c r="BK80" s="132">
        <v>3.8571428571428501</v>
      </c>
      <c r="BL80" s="132">
        <v>4.71428571428571</v>
      </c>
      <c r="BM80" s="132">
        <v>4</v>
      </c>
      <c r="BN80" s="132">
        <v>4</v>
      </c>
      <c r="BO80" s="132">
        <v>1.8571428571428501</v>
      </c>
      <c r="BP80" s="132">
        <v>4</v>
      </c>
      <c r="BQ80" s="132">
        <v>3.8571428571428501</v>
      </c>
      <c r="BR80" s="132">
        <v>4</v>
      </c>
      <c r="BS80" s="132">
        <v>4</v>
      </c>
      <c r="BT80" s="132">
        <v>3.71428571428571</v>
      </c>
      <c r="BU80" s="132">
        <v>4</v>
      </c>
      <c r="BV80" s="132">
        <v>4.8571428571428497</v>
      </c>
      <c r="BW80" s="132">
        <v>1.28571428571428</v>
      </c>
      <c r="BX80" s="132">
        <v>3.5714285714285698</v>
      </c>
      <c r="BY80" s="132">
        <v>1.5714285714285701</v>
      </c>
      <c r="BZ80" s="132">
        <v>3.4285714285714199</v>
      </c>
      <c r="CA80" s="132">
        <v>5</v>
      </c>
      <c r="CB80" s="136">
        <f t="shared" si="2"/>
        <v>3.6849816849816821</v>
      </c>
      <c r="CC80" s="136">
        <f t="shared" si="3"/>
        <v>0.92620906128700664</v>
      </c>
    </row>
    <row r="81" spans="1:81" x14ac:dyDescent="0.2">
      <c r="A81" s="132" t="s">
        <v>134</v>
      </c>
      <c r="B81" s="132">
        <v>3</v>
      </c>
      <c r="C81" s="132">
        <v>4</v>
      </c>
      <c r="D81" s="132">
        <v>3.2</v>
      </c>
      <c r="E81" s="132">
        <v>5</v>
      </c>
      <c r="F81" s="132">
        <v>3</v>
      </c>
      <c r="G81" s="132">
        <v>4.8</v>
      </c>
      <c r="H81" s="132">
        <v>4</v>
      </c>
      <c r="I81" s="132">
        <v>5</v>
      </c>
      <c r="J81" s="132">
        <v>3.6</v>
      </c>
      <c r="K81" s="132">
        <v>4.2</v>
      </c>
      <c r="L81" s="132">
        <v>5</v>
      </c>
      <c r="M81" s="132">
        <v>5</v>
      </c>
      <c r="N81" s="132">
        <v>4.2</v>
      </c>
      <c r="O81" s="132">
        <v>3.4</v>
      </c>
      <c r="P81" s="132">
        <v>4</v>
      </c>
      <c r="Q81" s="132">
        <v>5</v>
      </c>
      <c r="R81" s="132">
        <v>4.5999999999999996</v>
      </c>
      <c r="S81" s="132">
        <v>4.5999999999999996</v>
      </c>
      <c r="T81" s="132">
        <v>4.8</v>
      </c>
      <c r="U81" s="132">
        <v>4.2</v>
      </c>
      <c r="V81" s="132">
        <v>4.2</v>
      </c>
      <c r="W81" s="132">
        <v>3.4</v>
      </c>
      <c r="X81" s="132">
        <v>4</v>
      </c>
      <c r="Y81" s="132">
        <v>2.8</v>
      </c>
      <c r="Z81" s="132">
        <v>4</v>
      </c>
      <c r="AA81" s="132">
        <v>5</v>
      </c>
      <c r="AB81" s="132">
        <v>4</v>
      </c>
      <c r="AC81" s="132">
        <v>4.5999999999999996</v>
      </c>
      <c r="AD81" s="132">
        <v>3.4</v>
      </c>
      <c r="AE81" s="132">
        <v>4.8</v>
      </c>
      <c r="AF81" s="132">
        <v>4</v>
      </c>
      <c r="AG81" s="132">
        <v>4.2</v>
      </c>
      <c r="AH81" s="132">
        <v>4</v>
      </c>
      <c r="AI81" s="132">
        <v>5</v>
      </c>
      <c r="AJ81" s="132">
        <v>3.6</v>
      </c>
      <c r="AK81" s="132">
        <v>4.8</v>
      </c>
      <c r="AL81" s="132">
        <v>2.2000000000000002</v>
      </c>
      <c r="AM81" s="132">
        <v>5</v>
      </c>
      <c r="AN81" s="132">
        <v>5</v>
      </c>
      <c r="AO81" s="132">
        <v>5</v>
      </c>
      <c r="AP81" s="132">
        <v>5</v>
      </c>
      <c r="AQ81" s="132">
        <v>4.5999999999999996</v>
      </c>
      <c r="AR81" s="132">
        <v>4.5999999999999996</v>
      </c>
      <c r="AS81" s="132">
        <v>3.4</v>
      </c>
      <c r="AT81" s="132">
        <v>3.8</v>
      </c>
      <c r="AU81" s="132">
        <v>4</v>
      </c>
      <c r="AV81" s="132">
        <v>5</v>
      </c>
      <c r="AW81" s="132">
        <v>5</v>
      </c>
      <c r="AX81" s="132">
        <v>5</v>
      </c>
      <c r="AY81" s="132">
        <v>4</v>
      </c>
      <c r="AZ81" s="132">
        <v>4.4000000000000004</v>
      </c>
      <c r="BA81" s="132">
        <v>4.8</v>
      </c>
      <c r="BB81" s="132">
        <v>3.4</v>
      </c>
      <c r="BC81" s="132">
        <v>4.4000000000000004</v>
      </c>
      <c r="BD81" s="132">
        <v>3</v>
      </c>
      <c r="BE81" s="132">
        <v>4.8</v>
      </c>
      <c r="BF81" s="132">
        <v>4.4000000000000004</v>
      </c>
      <c r="BG81" s="132">
        <v>4.2</v>
      </c>
      <c r="BH81" s="132">
        <v>5</v>
      </c>
      <c r="BI81" s="132">
        <v>4</v>
      </c>
      <c r="BJ81" s="132">
        <v>4.8</v>
      </c>
      <c r="BK81" s="132">
        <v>5</v>
      </c>
      <c r="BL81" s="132">
        <v>4</v>
      </c>
      <c r="BM81" s="132">
        <v>4</v>
      </c>
      <c r="BN81" s="132">
        <v>3.6</v>
      </c>
      <c r="BO81" s="132">
        <v>4</v>
      </c>
      <c r="BP81" s="132">
        <v>4.4000000000000004</v>
      </c>
      <c r="BQ81" s="132">
        <v>5</v>
      </c>
      <c r="BR81" s="132">
        <v>4.4000000000000004</v>
      </c>
      <c r="BS81" s="132">
        <v>4</v>
      </c>
      <c r="BT81" s="132">
        <v>4</v>
      </c>
      <c r="BU81" s="132">
        <v>5</v>
      </c>
      <c r="BV81" s="132">
        <v>3.2</v>
      </c>
      <c r="BW81" s="132">
        <v>4.2</v>
      </c>
      <c r="BX81" s="132">
        <v>5</v>
      </c>
      <c r="BY81" s="132">
        <v>4.8</v>
      </c>
      <c r="BZ81" s="132">
        <v>4</v>
      </c>
      <c r="CA81" s="132">
        <v>4</v>
      </c>
      <c r="CB81" s="136">
        <f t="shared" si="2"/>
        <v>4.2538461538461538</v>
      </c>
      <c r="CC81" s="136">
        <f t="shared" si="3"/>
        <v>0.65716674586297208</v>
      </c>
    </row>
    <row r="82" spans="1:81" x14ac:dyDescent="0.2">
      <c r="A82" s="132" t="s">
        <v>135</v>
      </c>
      <c r="B82" s="132">
        <v>3</v>
      </c>
      <c r="C82" s="132">
        <v>4</v>
      </c>
      <c r="D82" s="132">
        <v>3.6666666666666599</v>
      </c>
      <c r="E82" s="132">
        <v>4.1333333333333302</v>
      </c>
      <c r="F82" s="132">
        <v>2.93333333333333</v>
      </c>
      <c r="G82" s="132">
        <v>5</v>
      </c>
      <c r="H82" s="132">
        <v>4</v>
      </c>
      <c r="I82" s="132">
        <v>4.86666666666666</v>
      </c>
      <c r="J82" s="132">
        <v>3.8</v>
      </c>
      <c r="K82" s="132">
        <v>5</v>
      </c>
      <c r="L82" s="132">
        <v>3.4</v>
      </c>
      <c r="M82" s="132">
        <v>4.93333333333333</v>
      </c>
      <c r="N82" s="132">
        <v>4.0666666666666602</v>
      </c>
      <c r="O82" s="132">
        <v>3.7333333333333298</v>
      </c>
      <c r="P82" s="132">
        <v>4.1333333333333302</v>
      </c>
      <c r="Q82" s="132">
        <v>5</v>
      </c>
      <c r="R82" s="132">
        <v>4.4000000000000004</v>
      </c>
      <c r="S82" s="132">
        <v>3.8</v>
      </c>
      <c r="T82" s="132">
        <v>3.6</v>
      </c>
      <c r="U82" s="132">
        <v>4.2666666666666604</v>
      </c>
      <c r="V82" s="132">
        <v>2.86666666666666</v>
      </c>
      <c r="W82" s="132">
        <v>4.3333333333333304</v>
      </c>
      <c r="X82" s="132">
        <v>4</v>
      </c>
      <c r="Y82" s="132">
        <v>2.86666666666666</v>
      </c>
      <c r="Z82" s="132">
        <v>3.86666666666666</v>
      </c>
      <c r="AA82" s="132">
        <v>4.5333333333333297</v>
      </c>
      <c r="AB82" s="132">
        <v>3.7333333333333298</v>
      </c>
      <c r="AC82" s="132">
        <v>4.5333333333333297</v>
      </c>
      <c r="AD82" s="132">
        <v>3.8</v>
      </c>
      <c r="AE82" s="132">
        <v>4.0666666666666602</v>
      </c>
      <c r="AF82" s="132">
        <v>5</v>
      </c>
      <c r="AG82" s="132">
        <v>3.7333333333333298</v>
      </c>
      <c r="AH82" s="132">
        <v>4.0666666666666602</v>
      </c>
      <c r="AI82" s="132">
        <v>4.6666666666666599</v>
      </c>
      <c r="AJ82" s="132">
        <v>3.86666666666666</v>
      </c>
      <c r="AK82" s="132">
        <v>4.5333333333333297</v>
      </c>
      <c r="AL82" s="132">
        <v>2.1333333333333302</v>
      </c>
      <c r="AM82" s="132">
        <v>3.4</v>
      </c>
      <c r="AN82" s="132">
        <v>4.6666666666666599</v>
      </c>
      <c r="AO82" s="132">
        <v>3.6</v>
      </c>
      <c r="AP82" s="132">
        <v>5</v>
      </c>
      <c r="AQ82" s="132">
        <v>4</v>
      </c>
      <c r="AR82" s="132">
        <v>3.6</v>
      </c>
      <c r="AS82" s="132">
        <v>2.7333333333333298</v>
      </c>
      <c r="AT82" s="132">
        <v>1.4666666666666599</v>
      </c>
      <c r="AU82" s="132">
        <v>3.93333333333333</v>
      </c>
      <c r="AV82" s="132">
        <v>4.4000000000000004</v>
      </c>
      <c r="AW82" s="132">
        <v>3.93333333333333</v>
      </c>
      <c r="AX82" s="132">
        <v>4.93333333333333</v>
      </c>
      <c r="AY82" s="132">
        <v>3.2</v>
      </c>
      <c r="AZ82" s="132">
        <v>4.2666666666666604</v>
      </c>
      <c r="BA82" s="132">
        <v>4.2</v>
      </c>
      <c r="BB82" s="132">
        <v>4</v>
      </c>
      <c r="BC82" s="132">
        <v>3.2666666666666599</v>
      </c>
      <c r="BD82" s="132">
        <v>3.8</v>
      </c>
      <c r="BE82" s="132">
        <v>4.5333333333333297</v>
      </c>
      <c r="BF82" s="132">
        <v>4.5999999999999996</v>
      </c>
      <c r="BG82" s="132">
        <v>3.93333333333333</v>
      </c>
      <c r="BH82" s="132">
        <v>5</v>
      </c>
      <c r="BI82" s="132">
        <v>3.6</v>
      </c>
      <c r="BJ82" s="132">
        <v>5</v>
      </c>
      <c r="BK82" s="132">
        <v>4.3333333333333304</v>
      </c>
      <c r="BL82" s="132">
        <v>4.1333333333333302</v>
      </c>
      <c r="BM82" s="132">
        <v>4</v>
      </c>
      <c r="BN82" s="132">
        <v>4.1333333333333302</v>
      </c>
      <c r="BO82" s="132">
        <v>3.2666666666666599</v>
      </c>
      <c r="BP82" s="132">
        <v>3.86666666666666</v>
      </c>
      <c r="BQ82" s="132">
        <v>4</v>
      </c>
      <c r="BR82" s="132">
        <v>3.86666666666666</v>
      </c>
      <c r="BS82" s="132">
        <v>3.8</v>
      </c>
      <c r="BT82" s="132">
        <v>3.7333333333333298</v>
      </c>
      <c r="BU82" s="132">
        <v>4.93333333333333</v>
      </c>
      <c r="BV82" s="132">
        <v>5</v>
      </c>
      <c r="BW82" s="132">
        <v>2.2666666666666599</v>
      </c>
      <c r="BX82" s="132">
        <v>4.3333333333333304</v>
      </c>
      <c r="BY82" s="132">
        <v>3.6666666666666599</v>
      </c>
      <c r="BZ82" s="132">
        <v>4.7333333333333298</v>
      </c>
      <c r="CA82" s="132">
        <v>4</v>
      </c>
      <c r="CB82" s="136">
        <f t="shared" si="2"/>
        <v>3.9931623931623914</v>
      </c>
      <c r="CC82" s="136">
        <f t="shared" si="3"/>
        <v>0.70517278539989492</v>
      </c>
    </row>
    <row r="83" spans="1:81" x14ac:dyDescent="0.2">
      <c r="A83" s="132" t="s">
        <v>136</v>
      </c>
      <c r="B83" s="132">
        <v>3</v>
      </c>
      <c r="C83" s="132">
        <v>5</v>
      </c>
      <c r="D83" s="132">
        <v>3.4</v>
      </c>
      <c r="E83" s="132">
        <v>3.6</v>
      </c>
      <c r="F83" s="132">
        <v>3</v>
      </c>
      <c r="G83" s="132">
        <v>2.2000000000000002</v>
      </c>
      <c r="H83" s="132">
        <v>4</v>
      </c>
      <c r="I83" s="132">
        <v>3</v>
      </c>
      <c r="J83" s="132">
        <v>3.4</v>
      </c>
      <c r="K83" s="132">
        <v>5</v>
      </c>
      <c r="L83" s="132">
        <v>3.6</v>
      </c>
      <c r="M83" s="132">
        <v>5</v>
      </c>
      <c r="N83" s="132">
        <v>1.4</v>
      </c>
      <c r="O83" s="132">
        <v>3.6</v>
      </c>
      <c r="P83" s="132">
        <v>3.4</v>
      </c>
      <c r="Q83" s="132">
        <v>1.2</v>
      </c>
      <c r="R83" s="132">
        <v>4.8</v>
      </c>
      <c r="S83" s="132">
        <v>3.6</v>
      </c>
      <c r="T83" s="132">
        <v>3.6</v>
      </c>
      <c r="U83" s="132">
        <v>4.4000000000000004</v>
      </c>
      <c r="V83" s="132">
        <v>1.8</v>
      </c>
      <c r="W83" s="132">
        <v>4.4000000000000004</v>
      </c>
      <c r="X83" s="132">
        <v>4</v>
      </c>
      <c r="Y83" s="132">
        <v>2</v>
      </c>
      <c r="Z83" s="132">
        <v>3.8</v>
      </c>
      <c r="AA83" s="132">
        <v>4.2</v>
      </c>
      <c r="AB83" s="132">
        <v>3.4</v>
      </c>
      <c r="AC83" s="132">
        <v>3.8</v>
      </c>
      <c r="AD83" s="132">
        <v>3.4</v>
      </c>
      <c r="AE83" s="132">
        <v>3.8</v>
      </c>
      <c r="AF83" s="132">
        <v>4.5999999999999996</v>
      </c>
      <c r="AG83" s="132">
        <v>3.8</v>
      </c>
      <c r="AH83" s="132">
        <v>3.4</v>
      </c>
      <c r="AI83" s="132">
        <v>4</v>
      </c>
      <c r="AJ83" s="132">
        <v>3.8</v>
      </c>
      <c r="AK83" s="132">
        <v>4</v>
      </c>
      <c r="AL83" s="132">
        <v>1</v>
      </c>
      <c r="AM83" s="132">
        <v>3.8</v>
      </c>
      <c r="AN83" s="132">
        <v>4.8</v>
      </c>
      <c r="AO83" s="132">
        <v>4.4000000000000004</v>
      </c>
      <c r="AP83" s="132">
        <v>5</v>
      </c>
      <c r="AQ83" s="132">
        <v>3.6</v>
      </c>
      <c r="AR83" s="132">
        <v>3.8</v>
      </c>
      <c r="AS83" s="132">
        <v>1.4</v>
      </c>
      <c r="AT83" s="132">
        <v>1</v>
      </c>
      <c r="AU83" s="132">
        <v>3.6</v>
      </c>
      <c r="AV83" s="132">
        <v>5</v>
      </c>
      <c r="AW83" s="132">
        <v>4</v>
      </c>
      <c r="AX83" s="132">
        <v>4</v>
      </c>
      <c r="AY83" s="132">
        <v>3.2</v>
      </c>
      <c r="AZ83" s="132">
        <v>4.5999999999999996</v>
      </c>
      <c r="BA83" s="132">
        <v>3.8</v>
      </c>
      <c r="BB83" s="132">
        <v>4</v>
      </c>
      <c r="BC83" s="132">
        <v>1.6</v>
      </c>
      <c r="BD83" s="132">
        <v>3</v>
      </c>
      <c r="BE83" s="132">
        <v>4.2</v>
      </c>
      <c r="BF83" s="132">
        <v>4.8</v>
      </c>
      <c r="BG83" s="132">
        <v>3.4</v>
      </c>
      <c r="BH83" s="132">
        <v>5</v>
      </c>
      <c r="BI83" s="132">
        <v>3.4</v>
      </c>
      <c r="BJ83" s="132">
        <v>4</v>
      </c>
      <c r="BK83" s="132">
        <v>4</v>
      </c>
      <c r="BL83" s="132">
        <v>4.8</v>
      </c>
      <c r="BM83" s="132">
        <v>4</v>
      </c>
      <c r="BN83" s="132">
        <v>4.2</v>
      </c>
      <c r="BO83" s="132">
        <v>1</v>
      </c>
      <c r="BP83" s="132">
        <v>4.5999999999999996</v>
      </c>
      <c r="BQ83" s="132">
        <v>4</v>
      </c>
      <c r="BR83" s="132">
        <v>4</v>
      </c>
      <c r="BS83" s="132">
        <v>4</v>
      </c>
      <c r="BT83" s="132">
        <v>3.2</v>
      </c>
      <c r="BU83" s="132">
        <v>4</v>
      </c>
      <c r="BV83" s="132">
        <v>2.8</v>
      </c>
      <c r="BW83" s="132">
        <v>1</v>
      </c>
      <c r="BX83" s="132">
        <v>2.6</v>
      </c>
      <c r="BY83" s="132">
        <v>1.4</v>
      </c>
      <c r="BZ83" s="132">
        <v>4</v>
      </c>
      <c r="CA83" s="132">
        <v>5</v>
      </c>
      <c r="CB83" s="136">
        <f t="shared" si="2"/>
        <v>3.5564102564102567</v>
      </c>
      <c r="CC83" s="136">
        <f t="shared" si="3"/>
        <v>1.0862289997479513</v>
      </c>
    </row>
    <row r="84" spans="1:81" x14ac:dyDescent="0.2">
      <c r="A84" s="132" t="s">
        <v>1741</v>
      </c>
      <c r="B84" s="132">
        <v>3</v>
      </c>
      <c r="C84" s="132">
        <v>4</v>
      </c>
      <c r="D84" s="132">
        <v>3.6</v>
      </c>
      <c r="E84" s="132">
        <v>3.4</v>
      </c>
      <c r="F84" s="132">
        <v>3</v>
      </c>
      <c r="G84" s="132">
        <v>4.4000000000000004</v>
      </c>
      <c r="H84" s="132">
        <v>4</v>
      </c>
      <c r="I84" s="132">
        <v>4.4000000000000004</v>
      </c>
      <c r="J84" s="132">
        <v>3.4</v>
      </c>
      <c r="K84" s="132">
        <v>3.8</v>
      </c>
      <c r="L84" s="132">
        <v>3.6</v>
      </c>
      <c r="M84" s="132">
        <v>4.8</v>
      </c>
      <c r="N84" s="132">
        <v>4</v>
      </c>
      <c r="O84" s="132">
        <v>3.6</v>
      </c>
      <c r="P84" s="132">
        <v>4.5999999999999996</v>
      </c>
      <c r="Q84" s="132">
        <v>2.6</v>
      </c>
      <c r="R84" s="132">
        <v>4.2</v>
      </c>
      <c r="S84" s="132">
        <v>3.6</v>
      </c>
      <c r="T84" s="132">
        <v>4</v>
      </c>
      <c r="U84" s="132">
        <v>4.2</v>
      </c>
      <c r="V84" s="132">
        <v>3.4</v>
      </c>
      <c r="W84" s="132">
        <v>4.8</v>
      </c>
      <c r="X84" s="132">
        <v>4</v>
      </c>
      <c r="Y84" s="132">
        <v>1.4</v>
      </c>
      <c r="Z84" s="132">
        <v>3.6</v>
      </c>
      <c r="AA84" s="132">
        <v>4.4000000000000004</v>
      </c>
      <c r="AB84" s="132">
        <v>4.2</v>
      </c>
      <c r="AC84" s="132">
        <v>4.2</v>
      </c>
      <c r="AD84" s="132">
        <v>3.8</v>
      </c>
      <c r="AE84" s="132">
        <v>4.2</v>
      </c>
      <c r="AF84" s="132">
        <v>5</v>
      </c>
      <c r="AG84" s="132">
        <v>4.2</v>
      </c>
      <c r="AH84" s="132">
        <v>3.6</v>
      </c>
      <c r="AI84" s="132">
        <v>4.4000000000000004</v>
      </c>
      <c r="AJ84" s="132">
        <v>3.8</v>
      </c>
      <c r="AK84" s="132">
        <v>4.8</v>
      </c>
      <c r="AL84" s="132">
        <v>2</v>
      </c>
      <c r="AM84" s="132">
        <v>3.4</v>
      </c>
      <c r="AN84" s="132">
        <v>4.2</v>
      </c>
      <c r="AO84" s="132">
        <v>4.2</v>
      </c>
      <c r="AP84" s="132">
        <v>4.8</v>
      </c>
      <c r="AQ84" s="132">
        <v>5</v>
      </c>
      <c r="AR84" s="132">
        <v>3</v>
      </c>
      <c r="AS84" s="132">
        <v>3.6</v>
      </c>
      <c r="AT84" s="132">
        <v>1.6</v>
      </c>
      <c r="AU84" s="132">
        <v>3.6</v>
      </c>
      <c r="AV84" s="132">
        <v>4.5999999999999996</v>
      </c>
      <c r="AW84" s="132">
        <v>3.6</v>
      </c>
      <c r="AX84" s="132">
        <v>4.5999999999999996</v>
      </c>
      <c r="AY84" s="132">
        <v>3.2</v>
      </c>
      <c r="AZ84" s="132">
        <v>4.2</v>
      </c>
      <c r="BA84" s="132">
        <v>4.5999999999999996</v>
      </c>
      <c r="BB84" s="132">
        <v>4.8</v>
      </c>
      <c r="BC84" s="132">
        <v>3.8</v>
      </c>
      <c r="BD84" s="132">
        <v>3.2</v>
      </c>
      <c r="BE84" s="132">
        <v>4.5999999999999996</v>
      </c>
      <c r="BF84" s="132">
        <v>4.8</v>
      </c>
      <c r="BG84" s="132">
        <v>4.2</v>
      </c>
      <c r="BH84" s="132">
        <v>4.2</v>
      </c>
      <c r="BI84" s="132">
        <v>3.2</v>
      </c>
      <c r="BJ84" s="132">
        <v>4.8</v>
      </c>
      <c r="BK84" s="132">
        <v>4.5999999999999996</v>
      </c>
      <c r="BL84" s="132">
        <v>4</v>
      </c>
      <c r="BM84" s="132">
        <v>4</v>
      </c>
      <c r="BN84" s="132">
        <v>4.4000000000000004</v>
      </c>
      <c r="BO84" s="132">
        <v>3</v>
      </c>
      <c r="BP84" s="132">
        <v>3.4</v>
      </c>
      <c r="BQ84" s="132">
        <v>4.2</v>
      </c>
      <c r="BR84" s="132">
        <v>4</v>
      </c>
      <c r="BS84" s="132">
        <v>3.8</v>
      </c>
      <c r="BT84" s="132">
        <v>3.8</v>
      </c>
      <c r="BU84" s="132">
        <v>4</v>
      </c>
      <c r="BV84" s="132">
        <v>4.2</v>
      </c>
      <c r="BW84" s="132">
        <v>3</v>
      </c>
      <c r="BX84" s="132">
        <v>4.4000000000000004</v>
      </c>
      <c r="BY84" s="132">
        <v>4</v>
      </c>
      <c r="BZ84" s="132">
        <v>4.5999999999999996</v>
      </c>
      <c r="CA84" s="132">
        <v>5</v>
      </c>
      <c r="CB84" s="136">
        <f t="shared" si="2"/>
        <v>3.9256410256410246</v>
      </c>
      <c r="CC84" s="136">
        <f t="shared" si="3"/>
        <v>0.72010747708573519</v>
      </c>
    </row>
    <row r="85" spans="1:81" x14ac:dyDescent="0.2">
      <c r="A85" s="132" t="s">
        <v>138</v>
      </c>
      <c r="B85" s="132">
        <v>3</v>
      </c>
      <c r="C85" s="132">
        <v>4</v>
      </c>
      <c r="D85" s="132">
        <v>3.1666666666666599</v>
      </c>
      <c r="E85" s="132">
        <v>4.3333333333333304</v>
      </c>
      <c r="F85" s="132">
        <v>2.8333333333333299</v>
      </c>
      <c r="G85" s="132">
        <v>5</v>
      </c>
      <c r="H85" s="132">
        <v>3.8333333333333299</v>
      </c>
      <c r="I85" s="132">
        <v>4.5</v>
      </c>
      <c r="J85" s="132">
        <v>3.5</v>
      </c>
      <c r="K85" s="132">
        <v>2.1666666666666599</v>
      </c>
      <c r="L85" s="132">
        <v>3.6666666666666599</v>
      </c>
      <c r="M85" s="132">
        <v>4.6666666666666599</v>
      </c>
      <c r="N85" s="132">
        <v>4</v>
      </c>
      <c r="O85" s="132">
        <v>4.3333333333333304</v>
      </c>
      <c r="P85" s="132">
        <v>4.5</v>
      </c>
      <c r="Q85" s="132">
        <v>4.8333333333333304</v>
      </c>
      <c r="R85" s="132">
        <v>4</v>
      </c>
      <c r="S85" s="132">
        <v>4.3333333333333304</v>
      </c>
      <c r="T85" s="132">
        <v>3</v>
      </c>
      <c r="U85" s="132">
        <v>4.1666666666666599</v>
      </c>
      <c r="V85" s="132">
        <v>2.3333333333333299</v>
      </c>
      <c r="W85" s="132">
        <v>4.5</v>
      </c>
      <c r="X85" s="132">
        <v>4</v>
      </c>
      <c r="Y85" s="132">
        <v>2</v>
      </c>
      <c r="Z85" s="132">
        <v>3.8333333333333299</v>
      </c>
      <c r="AA85" s="132">
        <v>4.1666666666666599</v>
      </c>
      <c r="AB85" s="132">
        <v>3.6666666666666599</v>
      </c>
      <c r="AC85" s="132">
        <v>4.1666666666666599</v>
      </c>
      <c r="AD85" s="132">
        <v>3.3333333333333299</v>
      </c>
      <c r="AE85" s="132">
        <v>4.1666666666666599</v>
      </c>
      <c r="AF85" s="132">
        <v>5</v>
      </c>
      <c r="AG85" s="132">
        <v>3.8333333333333299</v>
      </c>
      <c r="AH85" s="132">
        <v>3.8333333333333299</v>
      </c>
      <c r="AI85" s="132">
        <v>4.6666666666666599</v>
      </c>
      <c r="AJ85" s="132">
        <v>3.8333333333333299</v>
      </c>
      <c r="AK85" s="132">
        <v>4.6666666666666599</v>
      </c>
      <c r="AL85" s="132">
        <v>2</v>
      </c>
      <c r="AM85" s="132">
        <v>3.5</v>
      </c>
      <c r="AN85" s="132">
        <v>4.5</v>
      </c>
      <c r="AO85" s="132">
        <v>3.6666666666666599</v>
      </c>
      <c r="AP85" s="132">
        <v>5</v>
      </c>
      <c r="AQ85" s="132">
        <v>5</v>
      </c>
      <c r="AR85" s="132">
        <v>3</v>
      </c>
      <c r="AS85" s="132">
        <v>2.1666666666666599</v>
      </c>
      <c r="AT85" s="132">
        <v>1.6666666666666601</v>
      </c>
      <c r="AU85" s="132">
        <v>4</v>
      </c>
      <c r="AV85" s="132">
        <v>4.3333333333333304</v>
      </c>
      <c r="AW85" s="132">
        <v>3.6666666666666599</v>
      </c>
      <c r="AX85" s="132">
        <v>4.8333333333333304</v>
      </c>
      <c r="AY85" s="132">
        <v>3</v>
      </c>
      <c r="AZ85" s="132">
        <v>3.6666666666666599</v>
      </c>
      <c r="BA85" s="132">
        <v>4</v>
      </c>
      <c r="BB85" s="132">
        <v>4</v>
      </c>
      <c r="BC85" s="132">
        <v>2.8333333333333299</v>
      </c>
      <c r="BD85" s="132">
        <v>3.1666666666666599</v>
      </c>
      <c r="BE85" s="132">
        <v>4.5</v>
      </c>
      <c r="BF85" s="132">
        <v>4.8333333333333304</v>
      </c>
      <c r="BG85" s="132">
        <v>4</v>
      </c>
      <c r="BH85" s="132">
        <v>4.1666666666666599</v>
      </c>
      <c r="BI85" s="132">
        <v>3.1666666666666599</v>
      </c>
      <c r="BJ85" s="132">
        <v>5</v>
      </c>
      <c r="BK85" s="132">
        <v>4.6666666666666599</v>
      </c>
      <c r="BL85" s="132">
        <v>3.5</v>
      </c>
      <c r="BM85" s="132">
        <v>4</v>
      </c>
      <c r="BN85" s="132">
        <v>4.3333333333333304</v>
      </c>
      <c r="BO85" s="132">
        <v>3.8333333333333299</v>
      </c>
      <c r="BP85" s="132">
        <v>3.6666666666666599</v>
      </c>
      <c r="BQ85" s="132">
        <v>3.3333333333333299</v>
      </c>
      <c r="BR85" s="132">
        <v>3.3333333333333299</v>
      </c>
      <c r="BS85" s="132">
        <v>3.8333333333333299</v>
      </c>
      <c r="BT85" s="132">
        <v>4.1666666666666599</v>
      </c>
      <c r="BU85" s="132">
        <v>4</v>
      </c>
      <c r="BV85" s="132">
        <v>5</v>
      </c>
      <c r="BW85" s="132">
        <v>1.8333333333333299</v>
      </c>
      <c r="BX85" s="132">
        <v>4.5</v>
      </c>
      <c r="BY85" s="132">
        <v>3.1666666666666599</v>
      </c>
      <c r="BZ85" s="132">
        <v>5</v>
      </c>
      <c r="CA85" s="132">
        <v>5</v>
      </c>
      <c r="CB85" s="136">
        <f t="shared" si="2"/>
        <v>3.8547008547008521</v>
      </c>
      <c r="CC85" s="136">
        <f t="shared" si="3"/>
        <v>0.82587964139890158</v>
      </c>
    </row>
    <row r="86" spans="1:81" x14ac:dyDescent="0.2">
      <c r="A86" s="132" t="s">
        <v>139</v>
      </c>
      <c r="B86" s="132">
        <v>3</v>
      </c>
      <c r="C86" s="132">
        <v>3</v>
      </c>
      <c r="D86" s="132">
        <v>3.1666666666666599</v>
      </c>
      <c r="E86" s="132">
        <v>3.9166666666666599</v>
      </c>
      <c r="F86" s="132">
        <v>2.8333333333333299</v>
      </c>
      <c r="G86" s="132">
        <v>3</v>
      </c>
      <c r="H86" s="132">
        <v>3.3333333333333299</v>
      </c>
      <c r="I86" s="132">
        <v>3.5</v>
      </c>
      <c r="J86" s="132">
        <v>3.0833333333333299</v>
      </c>
      <c r="K86" s="132">
        <v>4.3333333333333304</v>
      </c>
      <c r="L86" s="132">
        <v>3.0833333333333299</v>
      </c>
      <c r="M86" s="132">
        <v>4.6666666666666599</v>
      </c>
      <c r="N86" s="132">
        <v>2.75</v>
      </c>
      <c r="O86" s="132">
        <v>3.75</v>
      </c>
      <c r="P86" s="132">
        <v>3.5833333333333299</v>
      </c>
      <c r="Q86" s="132">
        <v>2.4166666666666599</v>
      </c>
      <c r="R86" s="132">
        <v>4.4166666666666599</v>
      </c>
      <c r="S86" s="132">
        <v>3.75</v>
      </c>
      <c r="T86" s="132">
        <v>4.3333333333333304</v>
      </c>
      <c r="U86" s="132">
        <v>3.8333333333333299</v>
      </c>
      <c r="V86" s="132">
        <v>2.75</v>
      </c>
      <c r="W86" s="132">
        <v>2.9166666666666599</v>
      </c>
      <c r="X86" s="132">
        <v>3</v>
      </c>
      <c r="Y86" s="132">
        <v>2.75</v>
      </c>
      <c r="Z86" s="132">
        <v>3.1666666666666599</v>
      </c>
      <c r="AA86" s="132">
        <v>3.5833333333333299</v>
      </c>
      <c r="AB86" s="132">
        <v>3.4166666666666599</v>
      </c>
      <c r="AC86" s="132">
        <v>4</v>
      </c>
      <c r="AD86" s="132">
        <v>3.1666666666666599</v>
      </c>
      <c r="AE86" s="132">
        <v>4.1666666666666599</v>
      </c>
      <c r="AF86" s="132">
        <v>4.1666666666666599</v>
      </c>
      <c r="AG86" s="132">
        <v>2.9166666666666599</v>
      </c>
      <c r="AH86" s="132">
        <v>3.3333333333333299</v>
      </c>
      <c r="AI86" s="132">
        <v>4.25</v>
      </c>
      <c r="AJ86" s="132">
        <v>3.75</v>
      </c>
      <c r="AK86" s="132">
        <v>3.5833333333333299</v>
      </c>
      <c r="AL86" s="132">
        <v>1.8333333333333299</v>
      </c>
      <c r="AM86" s="132">
        <v>3.4166666666666599</v>
      </c>
      <c r="AN86" s="132">
        <v>4.25</v>
      </c>
      <c r="AO86" s="132">
        <v>4.25</v>
      </c>
      <c r="AP86" s="132">
        <v>3.3333333333333299</v>
      </c>
      <c r="AQ86" s="132">
        <v>3.4166666666666599</v>
      </c>
      <c r="AR86" s="132">
        <v>3.25</v>
      </c>
      <c r="AS86" s="132">
        <v>3.4166666666666599</v>
      </c>
      <c r="AT86" s="132">
        <v>2</v>
      </c>
      <c r="AU86" s="132">
        <v>3.5</v>
      </c>
      <c r="AV86" s="132">
        <v>3.5833333333333299</v>
      </c>
      <c r="AW86" s="132">
        <v>3.5833333333333299</v>
      </c>
      <c r="AX86" s="132">
        <v>4.4166666666666599</v>
      </c>
      <c r="AY86" s="132">
        <v>3.4166666666666599</v>
      </c>
      <c r="AZ86" s="132">
        <v>4.0833333333333304</v>
      </c>
      <c r="BA86" s="132">
        <v>3.6666666666666599</v>
      </c>
      <c r="BB86" s="132">
        <v>4.1666666666666599</v>
      </c>
      <c r="BC86" s="132">
        <v>2.75</v>
      </c>
      <c r="BD86" s="132">
        <v>3.0833333333333299</v>
      </c>
      <c r="BE86" s="132">
        <v>4.3333333333333304</v>
      </c>
      <c r="BF86" s="132">
        <v>3.8333333333333299</v>
      </c>
      <c r="BG86" s="132">
        <v>3.5833333333333299</v>
      </c>
      <c r="BH86" s="132">
        <v>4.5</v>
      </c>
      <c r="BI86" s="132">
        <v>3.3333333333333299</v>
      </c>
      <c r="BJ86" s="132">
        <v>2.9166666666666599</v>
      </c>
      <c r="BK86" s="132">
        <v>3.0833333333333299</v>
      </c>
      <c r="BL86" s="132">
        <v>4.1666666666666599</v>
      </c>
      <c r="BM86" s="132">
        <v>3</v>
      </c>
      <c r="BN86" s="132">
        <v>3.8333333333333299</v>
      </c>
      <c r="BO86" s="132">
        <v>3.1666666666666599</v>
      </c>
      <c r="BP86" s="132">
        <v>3.8333333333333299</v>
      </c>
      <c r="BQ86" s="132">
        <v>2.8333333333333299</v>
      </c>
      <c r="BR86" s="132">
        <v>3.8333333333333299</v>
      </c>
      <c r="BS86" s="132">
        <v>3.75</v>
      </c>
      <c r="BT86" s="132">
        <v>2.5</v>
      </c>
      <c r="BU86" s="132">
        <v>3.5833333333333299</v>
      </c>
      <c r="BV86" s="132">
        <v>3.3333333333333299</v>
      </c>
      <c r="BW86" s="132">
        <v>3</v>
      </c>
      <c r="BX86" s="132">
        <v>3.4166666666666599</v>
      </c>
      <c r="BY86" s="132">
        <v>1.6666666666666601</v>
      </c>
      <c r="BZ86" s="132">
        <v>3.5</v>
      </c>
      <c r="CA86" s="132">
        <v>3.5833333333333299</v>
      </c>
      <c r="CB86" s="136">
        <f t="shared" si="2"/>
        <v>3.4444444444444433</v>
      </c>
      <c r="CC86" s="136">
        <f t="shared" si="3"/>
        <v>0.60951845461210674</v>
      </c>
    </row>
    <row r="87" spans="1:81" x14ac:dyDescent="0.2">
      <c r="A87" s="132" t="s">
        <v>1742</v>
      </c>
      <c r="B87" s="132">
        <v>3</v>
      </c>
      <c r="C87" s="132">
        <v>3</v>
      </c>
      <c r="D87" s="132">
        <v>3.25</v>
      </c>
      <c r="E87" s="132">
        <v>2.3333333333333299</v>
      </c>
      <c r="F87" s="132">
        <v>3.1666666666666599</v>
      </c>
      <c r="G87" s="132">
        <v>4.4166666666666599</v>
      </c>
      <c r="H87" s="132">
        <v>2.6666666666666599</v>
      </c>
      <c r="I87" s="132">
        <v>3.75</v>
      </c>
      <c r="J87" s="132">
        <v>2.9166666666666599</v>
      </c>
      <c r="K87" s="132">
        <v>3.4166666666666599</v>
      </c>
      <c r="L87" s="132">
        <v>3.1666666666666599</v>
      </c>
      <c r="M87" s="132">
        <v>4.6666666666666599</v>
      </c>
      <c r="N87" s="132">
        <v>3.4166666666666599</v>
      </c>
      <c r="O87" s="132">
        <v>3.25</v>
      </c>
      <c r="P87" s="132">
        <v>4</v>
      </c>
      <c r="Q87" s="132">
        <v>4.3333333333333304</v>
      </c>
      <c r="R87" s="132">
        <v>3.5</v>
      </c>
      <c r="S87" s="132">
        <v>3.5</v>
      </c>
      <c r="T87" s="132">
        <v>3.1666666666666599</v>
      </c>
      <c r="U87" s="132">
        <v>3.9166666666666599</v>
      </c>
      <c r="V87" s="132">
        <v>2.6666666666666599</v>
      </c>
      <c r="W87" s="132">
        <v>3.6666666666666599</v>
      </c>
      <c r="X87" s="132">
        <v>3</v>
      </c>
      <c r="Y87" s="132">
        <v>2.6666666666666599</v>
      </c>
      <c r="Z87" s="132">
        <v>3.25</v>
      </c>
      <c r="AA87" s="132">
        <v>3.5</v>
      </c>
      <c r="AB87" s="132">
        <v>2.5833333333333299</v>
      </c>
      <c r="AC87" s="132">
        <v>3.4166666666666599</v>
      </c>
      <c r="AD87" s="132">
        <v>3.5</v>
      </c>
      <c r="AE87" s="132">
        <v>4.25</v>
      </c>
      <c r="AF87" s="132">
        <v>4.0833333333333304</v>
      </c>
      <c r="AG87" s="132">
        <v>3.25</v>
      </c>
      <c r="AH87" s="132">
        <v>3.6666666666666599</v>
      </c>
      <c r="AI87" s="132">
        <v>4.5</v>
      </c>
      <c r="AJ87" s="132">
        <v>3.25</v>
      </c>
      <c r="AK87" s="132">
        <v>3.9166666666666599</v>
      </c>
      <c r="AL87" s="132">
        <v>2.75</v>
      </c>
      <c r="AM87" s="132">
        <v>2.75</v>
      </c>
      <c r="AN87" s="132">
        <v>2.75</v>
      </c>
      <c r="AO87" s="132">
        <v>3.9166666666666599</v>
      </c>
      <c r="AP87" s="132">
        <v>3.6666666666666599</v>
      </c>
      <c r="AQ87" s="132">
        <v>3.1666666666666599</v>
      </c>
      <c r="AR87" s="132">
        <v>3.4166666666666599</v>
      </c>
      <c r="AS87" s="132">
        <v>3.6666666666666599</v>
      </c>
      <c r="AT87" s="132">
        <v>1.9166666666666601</v>
      </c>
      <c r="AU87" s="132">
        <v>2.8333333333333299</v>
      </c>
      <c r="AV87" s="132">
        <v>3.9166666666666599</v>
      </c>
      <c r="AW87" s="132">
        <v>3.5833333333333299</v>
      </c>
      <c r="AX87" s="132">
        <v>4.1666666666666599</v>
      </c>
      <c r="AY87" s="132">
        <v>3</v>
      </c>
      <c r="AZ87" s="132">
        <v>4.25</v>
      </c>
      <c r="BA87" s="132">
        <v>3.6666666666666599</v>
      </c>
      <c r="BB87" s="132">
        <v>3.4166666666666599</v>
      </c>
      <c r="BC87" s="132">
        <v>3</v>
      </c>
      <c r="BD87" s="132">
        <v>3.0833333333333299</v>
      </c>
      <c r="BE87" s="132">
        <v>4.25</v>
      </c>
      <c r="BF87" s="132">
        <v>3.4166666666666599</v>
      </c>
      <c r="BG87" s="132">
        <v>3.5833333333333299</v>
      </c>
      <c r="BH87" s="132">
        <v>2.5</v>
      </c>
      <c r="BI87" s="132">
        <v>3</v>
      </c>
      <c r="BJ87" s="132">
        <v>4.0833333333333304</v>
      </c>
      <c r="BK87" s="132">
        <v>3.25</v>
      </c>
      <c r="BL87" s="132">
        <v>4.0833333333333304</v>
      </c>
      <c r="BM87" s="132">
        <v>3</v>
      </c>
      <c r="BN87" s="132">
        <v>3.6666666666666599</v>
      </c>
      <c r="BO87" s="132">
        <v>2.5833333333333299</v>
      </c>
      <c r="BP87" s="132">
        <v>3.0833333333333299</v>
      </c>
      <c r="BQ87" s="132">
        <v>3.1666666666666599</v>
      </c>
      <c r="BR87" s="132">
        <v>3.5833333333333299</v>
      </c>
      <c r="BS87" s="132">
        <v>3.6666666666666599</v>
      </c>
      <c r="BT87" s="132">
        <v>3.8333333333333299</v>
      </c>
      <c r="BU87" s="132">
        <v>3</v>
      </c>
      <c r="BV87" s="132">
        <v>3.8333333333333299</v>
      </c>
      <c r="BW87" s="132">
        <v>3.0833333333333299</v>
      </c>
      <c r="BX87" s="132">
        <v>4.3333333333333304</v>
      </c>
      <c r="BY87" s="132">
        <v>2.75</v>
      </c>
      <c r="BZ87" s="132">
        <v>3.5833333333333299</v>
      </c>
      <c r="CA87" s="132">
        <v>3.75</v>
      </c>
      <c r="CB87" s="136">
        <f t="shared" si="2"/>
        <v>3.4102564102564079</v>
      </c>
      <c r="CC87" s="136">
        <f t="shared" si="3"/>
        <v>0.55582466564650201</v>
      </c>
    </row>
    <row r="88" spans="1:81" x14ac:dyDescent="0.2">
      <c r="A88" s="132" t="s">
        <v>1743</v>
      </c>
      <c r="B88" s="132">
        <v>3</v>
      </c>
      <c r="C88" s="132">
        <v>3</v>
      </c>
      <c r="D88" s="132">
        <v>3.7</v>
      </c>
      <c r="E88" s="132">
        <v>3.9</v>
      </c>
      <c r="F88" s="132">
        <v>3</v>
      </c>
      <c r="G88" s="132">
        <v>2.8</v>
      </c>
      <c r="H88" s="132">
        <v>3.8</v>
      </c>
      <c r="I88" s="132">
        <v>3.7</v>
      </c>
      <c r="J88" s="132">
        <v>3.2</v>
      </c>
      <c r="K88" s="132">
        <v>4.5</v>
      </c>
      <c r="L88" s="132">
        <v>4</v>
      </c>
      <c r="M88" s="132">
        <v>4.5999999999999996</v>
      </c>
      <c r="N88" s="132">
        <v>3.2</v>
      </c>
      <c r="O88" s="132">
        <v>3.2</v>
      </c>
      <c r="P88" s="132">
        <v>3.3</v>
      </c>
      <c r="Q88" s="132">
        <v>1.5</v>
      </c>
      <c r="R88" s="132">
        <v>3.9</v>
      </c>
      <c r="S88" s="132">
        <v>3.7</v>
      </c>
      <c r="T88" s="132">
        <v>3.9</v>
      </c>
      <c r="U88" s="132">
        <v>4.2</v>
      </c>
      <c r="V88" s="132">
        <v>2.6</v>
      </c>
      <c r="W88" s="132">
        <v>3.4</v>
      </c>
      <c r="X88" s="132">
        <v>4</v>
      </c>
      <c r="Y88" s="132">
        <v>2.7</v>
      </c>
      <c r="Z88" s="132">
        <v>3.1</v>
      </c>
      <c r="AA88" s="132">
        <v>4.4000000000000004</v>
      </c>
      <c r="AB88" s="132">
        <v>4</v>
      </c>
      <c r="AC88" s="132">
        <v>3.5</v>
      </c>
      <c r="AD88" s="132">
        <v>3.5</v>
      </c>
      <c r="AE88" s="132">
        <v>4.3</v>
      </c>
      <c r="AF88" s="132">
        <v>4.2</v>
      </c>
      <c r="AG88" s="132">
        <v>3.7</v>
      </c>
      <c r="AH88" s="132">
        <v>3.7</v>
      </c>
      <c r="AI88" s="132">
        <v>3.7</v>
      </c>
      <c r="AJ88" s="132">
        <v>4.0999999999999996</v>
      </c>
      <c r="AK88" s="132">
        <v>3.9</v>
      </c>
      <c r="AL88" s="132">
        <v>1.4</v>
      </c>
      <c r="AM88" s="132">
        <v>3.9</v>
      </c>
      <c r="AN88" s="132">
        <v>4.5999999999999996</v>
      </c>
      <c r="AO88" s="132">
        <v>4.2</v>
      </c>
      <c r="AP88" s="132">
        <v>3</v>
      </c>
      <c r="AQ88" s="132">
        <v>3.8</v>
      </c>
      <c r="AR88" s="132">
        <v>3.7</v>
      </c>
      <c r="AS88" s="132">
        <v>2.9</v>
      </c>
      <c r="AT88" s="132">
        <v>1.9</v>
      </c>
      <c r="AU88" s="132">
        <v>3.9</v>
      </c>
      <c r="AV88" s="132">
        <v>4.0999999999999996</v>
      </c>
      <c r="AW88" s="132">
        <v>3.9</v>
      </c>
      <c r="AX88" s="132">
        <v>3.6</v>
      </c>
      <c r="AY88" s="132">
        <v>3.3</v>
      </c>
      <c r="AZ88" s="132">
        <v>4.2</v>
      </c>
      <c r="BA88" s="132">
        <v>3.7</v>
      </c>
      <c r="BB88" s="132">
        <v>4.3</v>
      </c>
      <c r="BC88" s="132">
        <v>3.1</v>
      </c>
      <c r="BD88" s="132">
        <v>3.6</v>
      </c>
      <c r="BE88" s="132">
        <v>3.5</v>
      </c>
      <c r="BF88" s="132">
        <v>4.4000000000000004</v>
      </c>
      <c r="BG88" s="132">
        <v>3.8</v>
      </c>
      <c r="BH88" s="132">
        <v>4.3</v>
      </c>
      <c r="BI88" s="132">
        <v>3.7</v>
      </c>
      <c r="BJ88" s="132">
        <v>4.0999999999999996</v>
      </c>
      <c r="BK88" s="132">
        <v>3.9</v>
      </c>
      <c r="BL88" s="132">
        <v>4.4000000000000004</v>
      </c>
      <c r="BM88" s="132">
        <v>3</v>
      </c>
      <c r="BN88" s="132">
        <v>3.8</v>
      </c>
      <c r="BO88" s="132">
        <v>2.9</v>
      </c>
      <c r="BP88" s="132">
        <v>4.5999999999999996</v>
      </c>
      <c r="BQ88" s="132">
        <v>4</v>
      </c>
      <c r="BR88" s="132">
        <v>3.9</v>
      </c>
      <c r="BS88" s="132">
        <v>4.0999999999999996</v>
      </c>
      <c r="BT88" s="132">
        <v>3.7</v>
      </c>
      <c r="BU88" s="132">
        <v>4.0999999999999996</v>
      </c>
      <c r="BV88" s="132">
        <v>3.5</v>
      </c>
      <c r="BW88" s="132">
        <v>2.9</v>
      </c>
      <c r="BX88" s="132">
        <v>3.7</v>
      </c>
      <c r="BY88" s="132">
        <v>1.6</v>
      </c>
      <c r="BZ88" s="132">
        <v>4.2</v>
      </c>
      <c r="CA88" s="132">
        <v>3</v>
      </c>
      <c r="CB88" s="136">
        <f t="shared" si="2"/>
        <v>3.6038461538461539</v>
      </c>
      <c r="CC88" s="136">
        <f t="shared" si="3"/>
        <v>0.67831768745543319</v>
      </c>
    </row>
    <row r="89" spans="1:81" x14ac:dyDescent="0.2">
      <c r="A89" s="132" t="s">
        <v>142</v>
      </c>
      <c r="B89" s="132">
        <v>6</v>
      </c>
      <c r="C89" s="132">
        <v>5</v>
      </c>
      <c r="D89" s="132">
        <v>7</v>
      </c>
      <c r="E89" s="132">
        <v>5</v>
      </c>
      <c r="F89" s="132">
        <v>4</v>
      </c>
      <c r="G89" s="132">
        <v>3</v>
      </c>
      <c r="H89" s="132">
        <v>7</v>
      </c>
      <c r="I89" s="132">
        <v>6</v>
      </c>
      <c r="J89" s="132">
        <v>8</v>
      </c>
      <c r="K89" s="132">
        <v>5</v>
      </c>
      <c r="L89" s="132">
        <v>5</v>
      </c>
      <c r="M89" s="132">
        <v>10</v>
      </c>
      <c r="N89" s="132">
        <v>4</v>
      </c>
      <c r="O89" s="132">
        <v>5</v>
      </c>
      <c r="P89" s="132">
        <v>6</v>
      </c>
      <c r="Q89" s="132">
        <v>1</v>
      </c>
      <c r="R89" s="132">
        <v>8</v>
      </c>
      <c r="S89" s="132">
        <v>8</v>
      </c>
      <c r="T89" s="132">
        <v>6</v>
      </c>
      <c r="U89" s="132">
        <v>9</v>
      </c>
      <c r="V89" s="132">
        <v>1</v>
      </c>
      <c r="W89" s="132">
        <v>6</v>
      </c>
      <c r="X89" s="132">
        <v>8</v>
      </c>
      <c r="Y89" s="132">
        <v>1</v>
      </c>
      <c r="Z89" s="132">
        <v>8</v>
      </c>
      <c r="AA89" s="132">
        <v>7</v>
      </c>
      <c r="AB89" s="132">
        <v>5</v>
      </c>
      <c r="AC89" s="132">
        <v>7</v>
      </c>
      <c r="AD89" s="132">
        <v>4</v>
      </c>
      <c r="AE89" s="132">
        <v>8</v>
      </c>
      <c r="AF89" s="132">
        <v>8</v>
      </c>
      <c r="AG89" s="132">
        <v>8</v>
      </c>
      <c r="AH89" s="132">
        <v>5</v>
      </c>
      <c r="AI89" s="132">
        <v>8</v>
      </c>
      <c r="AJ89" s="132">
        <v>8</v>
      </c>
      <c r="AK89" s="132">
        <v>8</v>
      </c>
      <c r="AL89" s="132">
        <v>2</v>
      </c>
      <c r="AM89" s="132">
        <v>7</v>
      </c>
      <c r="AN89" s="132">
        <v>7</v>
      </c>
      <c r="AO89" s="132">
        <v>9</v>
      </c>
      <c r="AP89" s="132">
        <v>8</v>
      </c>
      <c r="AQ89" s="132">
        <v>8</v>
      </c>
      <c r="AR89" s="132">
        <v>7</v>
      </c>
      <c r="AS89" s="132">
        <v>2</v>
      </c>
      <c r="AT89" s="132">
        <v>1</v>
      </c>
      <c r="AU89" s="132">
        <v>7</v>
      </c>
      <c r="AV89" s="132">
        <v>8</v>
      </c>
      <c r="AW89" s="132">
        <v>8</v>
      </c>
      <c r="AX89" s="132">
        <v>7</v>
      </c>
      <c r="AY89" s="132">
        <v>5</v>
      </c>
      <c r="AZ89" s="132">
        <v>9</v>
      </c>
      <c r="BA89" s="132">
        <v>9</v>
      </c>
      <c r="BB89" s="132">
        <v>9</v>
      </c>
      <c r="BC89" s="132">
        <v>2</v>
      </c>
      <c r="BD89" s="132">
        <v>7</v>
      </c>
      <c r="BE89" s="132">
        <v>8</v>
      </c>
      <c r="BF89" s="132">
        <v>8</v>
      </c>
      <c r="BG89" s="132">
        <v>7</v>
      </c>
      <c r="BH89" s="132">
        <v>9</v>
      </c>
      <c r="BI89" s="132">
        <v>5</v>
      </c>
      <c r="BJ89" s="132">
        <v>8</v>
      </c>
      <c r="BK89" s="132">
        <v>6</v>
      </c>
      <c r="BL89" s="132">
        <v>8</v>
      </c>
      <c r="BM89" s="132">
        <v>7</v>
      </c>
      <c r="BN89" s="132">
        <v>8</v>
      </c>
      <c r="BO89" s="132">
        <v>1</v>
      </c>
      <c r="BP89" s="132">
        <v>7</v>
      </c>
      <c r="BQ89" s="132">
        <v>9</v>
      </c>
      <c r="BR89" s="132">
        <v>6</v>
      </c>
      <c r="BS89" s="132">
        <v>8</v>
      </c>
      <c r="BT89" s="132">
        <v>5</v>
      </c>
      <c r="BU89" s="132">
        <v>9</v>
      </c>
      <c r="BV89" s="132">
        <v>6</v>
      </c>
      <c r="BW89" s="132">
        <v>1</v>
      </c>
      <c r="BX89" s="132">
        <v>6</v>
      </c>
      <c r="BY89" s="132">
        <v>1</v>
      </c>
      <c r="BZ89" s="132">
        <v>9</v>
      </c>
      <c r="CA89" s="132">
        <v>9</v>
      </c>
      <c r="CB89" s="136">
        <f t="shared" si="2"/>
        <v>6.2948717948717947</v>
      </c>
      <c r="CC89" s="136">
        <f t="shared" si="3"/>
        <v>2.4180542481479499</v>
      </c>
    </row>
    <row r="90" spans="1:81" ht="409.6" x14ac:dyDescent="0.2">
      <c r="A90" s="132" t="s">
        <v>141</v>
      </c>
      <c r="D90" s="132" t="s">
        <v>1744</v>
      </c>
      <c r="G90" s="132" t="s">
        <v>1745</v>
      </c>
      <c r="K90" s="132" t="s">
        <v>1746</v>
      </c>
      <c r="L90" s="132" t="s">
        <v>1261</v>
      </c>
      <c r="P90" s="132" t="s">
        <v>1747</v>
      </c>
      <c r="Q90" s="132" t="s">
        <v>1263</v>
      </c>
      <c r="R90" s="132" t="s">
        <v>1748</v>
      </c>
      <c r="S90" s="132" t="s">
        <v>1265</v>
      </c>
      <c r="T90" s="132" t="s">
        <v>1749</v>
      </c>
      <c r="V90" s="132" t="s">
        <v>1267</v>
      </c>
      <c r="Z90" s="132" t="s">
        <v>1750</v>
      </c>
      <c r="AE90" s="132" t="s">
        <v>1216</v>
      </c>
      <c r="AH90" s="132" t="s">
        <v>1751</v>
      </c>
      <c r="AM90" s="132" t="s">
        <v>1399</v>
      </c>
      <c r="AN90" s="132" t="s">
        <v>1752</v>
      </c>
      <c r="BD90" s="132" t="s">
        <v>1401</v>
      </c>
      <c r="BH90" s="132" t="s">
        <v>1753</v>
      </c>
      <c r="BJ90" s="135" t="s">
        <v>1754</v>
      </c>
      <c r="BK90" s="132" t="s">
        <v>1755</v>
      </c>
      <c r="BQ90" s="135" t="s">
        <v>1756</v>
      </c>
      <c r="BS90" s="132" t="s">
        <v>1757</v>
      </c>
      <c r="BT90" s="132" t="s">
        <v>1758</v>
      </c>
      <c r="BV90" s="135" t="s">
        <v>1759</v>
      </c>
      <c r="CA90" s="132" t="s">
        <v>1525</v>
      </c>
      <c r="CB90" s="136" t="e">
        <f t="shared" si="2"/>
        <v>#DIV/0!</v>
      </c>
      <c r="CC90" s="136" t="e">
        <f t="shared" si="3"/>
        <v>#DIV/0!</v>
      </c>
    </row>
    <row r="91" spans="1:81" x14ac:dyDescent="0.2">
      <c r="A91" s="132" t="s">
        <v>1760</v>
      </c>
      <c r="B91" s="132">
        <v>5</v>
      </c>
      <c r="E91" s="132">
        <v>3.8947368421052602</v>
      </c>
      <c r="F91" s="132">
        <v>3.8421052631578898</v>
      </c>
      <c r="H91" s="132">
        <v>5.2105263157894699</v>
      </c>
      <c r="J91" s="132">
        <v>5.1578947368421</v>
      </c>
      <c r="L91" s="132">
        <v>4.4210526315789398</v>
      </c>
      <c r="M91" s="132">
        <v>5.6842105263157796</v>
      </c>
      <c r="O91" s="132">
        <v>5.1578947368421</v>
      </c>
      <c r="Q91" s="132">
        <v>5.4736842105263097</v>
      </c>
      <c r="R91" s="132">
        <v>5.5263157894736796</v>
      </c>
      <c r="S91" s="132">
        <v>4.5789473684210504</v>
      </c>
      <c r="U91" s="132">
        <v>5.5263157894736796</v>
      </c>
      <c r="V91" s="132">
        <v>3.73684210526315</v>
      </c>
      <c r="W91" s="132">
        <v>5.1052631578947301</v>
      </c>
      <c r="X91" s="132">
        <v>6</v>
      </c>
      <c r="Z91" s="132">
        <v>4.4210526315789398</v>
      </c>
      <c r="AB91" s="132">
        <v>3.2105263157894699</v>
      </c>
      <c r="AE91" s="132">
        <v>6.1052631578947301</v>
      </c>
      <c r="AG91" s="132">
        <v>4.2631578947368398</v>
      </c>
      <c r="AI91" s="132">
        <v>4.9473684210526301</v>
      </c>
      <c r="AO91" s="132">
        <v>6.1052631578947301</v>
      </c>
      <c r="AR91" s="132">
        <v>6.2105263157894699</v>
      </c>
      <c r="AS91" s="132">
        <v>4.8947368421052602</v>
      </c>
      <c r="AT91" s="132">
        <v>2.6842105263157801</v>
      </c>
      <c r="AY91" s="132">
        <v>4.4210526315789398</v>
      </c>
      <c r="AZ91" s="132">
        <v>5.4736842105263097</v>
      </c>
      <c r="BC91" s="132">
        <v>5.7894736842105203</v>
      </c>
      <c r="BE91" s="132">
        <v>5.2105263157894699</v>
      </c>
      <c r="BJ91" s="132">
        <v>5.1578947368421</v>
      </c>
      <c r="BM91" s="132">
        <v>5</v>
      </c>
      <c r="BP91" s="132">
        <v>6.3157894736842097</v>
      </c>
      <c r="BW91" s="132">
        <v>4.1052631578947301</v>
      </c>
      <c r="BY91" s="132">
        <v>3.8421052631578898</v>
      </c>
      <c r="BZ91" s="132">
        <v>6.6842105263157796</v>
      </c>
      <c r="CA91" s="132">
        <v>6.3157894736842097</v>
      </c>
      <c r="CB91" s="136">
        <f t="shared" si="2"/>
        <v>5.0135338345864628</v>
      </c>
      <c r="CC91" s="136">
        <f t="shared" si="3"/>
        <v>0.94049301286175535</v>
      </c>
    </row>
    <row r="92" spans="1:81" x14ac:dyDescent="0.2">
      <c r="A92" s="132" t="s">
        <v>1761</v>
      </c>
      <c r="B92" s="132" t="s">
        <v>1762</v>
      </c>
      <c r="C92" s="132" t="s">
        <v>1763</v>
      </c>
      <c r="D92" s="132" t="s">
        <v>1764</v>
      </c>
      <c r="E92" s="132" t="s">
        <v>1765</v>
      </c>
      <c r="F92" s="132" t="s">
        <v>1766</v>
      </c>
      <c r="G92" s="132" t="s">
        <v>1767</v>
      </c>
      <c r="H92" s="132" t="s">
        <v>1768</v>
      </c>
      <c r="I92" s="132" t="s">
        <v>1769</v>
      </c>
      <c r="J92" s="132" t="s">
        <v>1770</v>
      </c>
      <c r="K92" s="132" t="s">
        <v>1771</v>
      </c>
      <c r="L92" s="132" t="s">
        <v>1772</v>
      </c>
      <c r="M92" s="132" t="s">
        <v>1773</v>
      </c>
      <c r="N92" s="132" t="s">
        <v>1774</v>
      </c>
      <c r="O92" s="132" t="s">
        <v>1775</v>
      </c>
      <c r="P92" s="132" t="s">
        <v>1776</v>
      </c>
      <c r="Q92" s="132" t="s">
        <v>1777</v>
      </c>
      <c r="R92" s="132" t="s">
        <v>1778</v>
      </c>
      <c r="S92" s="132" t="s">
        <v>1779</v>
      </c>
      <c r="T92" s="132" t="s">
        <v>1780</v>
      </c>
      <c r="U92" s="132" t="s">
        <v>1781</v>
      </c>
      <c r="V92" s="132" t="s">
        <v>1782</v>
      </c>
      <c r="W92" s="132" t="s">
        <v>1783</v>
      </c>
      <c r="X92" s="132" t="s">
        <v>1784</v>
      </c>
      <c r="Y92" s="132" t="s">
        <v>1785</v>
      </c>
      <c r="Z92" s="132" t="s">
        <v>1786</v>
      </c>
      <c r="AA92" s="132" t="s">
        <v>1787</v>
      </c>
      <c r="AB92" s="132" t="s">
        <v>1788</v>
      </c>
      <c r="AC92" s="132" t="s">
        <v>1789</v>
      </c>
      <c r="AD92" s="132" t="s">
        <v>1790</v>
      </c>
      <c r="AE92" s="132" t="s">
        <v>1791</v>
      </c>
      <c r="AF92" s="132" t="s">
        <v>1792</v>
      </c>
      <c r="AG92" s="132" t="s">
        <v>1793</v>
      </c>
      <c r="AH92" s="132" t="s">
        <v>1794</v>
      </c>
      <c r="AI92" s="132" t="s">
        <v>1795</v>
      </c>
      <c r="AJ92" s="132" t="s">
        <v>1796</v>
      </c>
      <c r="AK92" s="132" t="s">
        <v>1797</v>
      </c>
      <c r="AL92" s="132" t="s">
        <v>1798</v>
      </c>
      <c r="AM92" s="132" t="s">
        <v>1799</v>
      </c>
      <c r="AN92" s="132" t="s">
        <v>1800</v>
      </c>
      <c r="AO92" s="132" t="s">
        <v>1801</v>
      </c>
      <c r="AP92" s="132" t="s">
        <v>1802</v>
      </c>
      <c r="AQ92" s="132" t="s">
        <v>1803</v>
      </c>
      <c r="AR92" s="132" t="s">
        <v>1804</v>
      </c>
      <c r="AS92" s="132" t="s">
        <v>1805</v>
      </c>
      <c r="AT92" s="132" t="s">
        <v>1806</v>
      </c>
      <c r="AU92" s="132" t="s">
        <v>1807</v>
      </c>
      <c r="AV92" s="132" t="s">
        <v>1808</v>
      </c>
      <c r="AW92" s="132" t="s">
        <v>1809</v>
      </c>
      <c r="AX92" s="132" t="s">
        <v>1810</v>
      </c>
      <c r="AY92" s="132" t="s">
        <v>1811</v>
      </c>
      <c r="AZ92" s="132" t="s">
        <v>1812</v>
      </c>
      <c r="BA92" s="132" t="s">
        <v>1813</v>
      </c>
      <c r="BB92" s="132" t="s">
        <v>1814</v>
      </c>
      <c r="BC92" s="132" t="s">
        <v>1815</v>
      </c>
      <c r="BD92" s="132" t="s">
        <v>1816</v>
      </c>
      <c r="BE92" s="132" t="s">
        <v>1817</v>
      </c>
      <c r="BF92" s="132" t="s">
        <v>1818</v>
      </c>
      <c r="BG92" s="132" t="s">
        <v>1819</v>
      </c>
      <c r="BH92" s="132" t="s">
        <v>1820</v>
      </c>
      <c r="BI92" s="132" t="s">
        <v>1821</v>
      </c>
      <c r="BJ92" s="132" t="s">
        <v>1767</v>
      </c>
      <c r="BK92" s="132" t="s">
        <v>1822</v>
      </c>
      <c r="BL92" s="132" t="s">
        <v>1823</v>
      </c>
      <c r="BM92" s="132" t="s">
        <v>1824</v>
      </c>
      <c r="BN92" s="132" t="s">
        <v>1825</v>
      </c>
      <c r="BO92" s="132" t="s">
        <v>1826</v>
      </c>
      <c r="BP92" s="132" t="s">
        <v>1827</v>
      </c>
      <c r="BQ92" s="132" t="s">
        <v>1828</v>
      </c>
      <c r="BR92" s="132" t="s">
        <v>1829</v>
      </c>
      <c r="BS92" s="132" t="s">
        <v>1830</v>
      </c>
      <c r="BT92" s="132" t="s">
        <v>1831</v>
      </c>
      <c r="BU92" s="132" t="s">
        <v>1832</v>
      </c>
      <c r="BV92" s="132" t="s">
        <v>1833</v>
      </c>
      <c r="BW92" s="132" t="s">
        <v>1834</v>
      </c>
      <c r="BX92" s="132" t="s">
        <v>1835</v>
      </c>
      <c r="BY92" s="132" t="s">
        <v>1836</v>
      </c>
      <c r="BZ92" s="132" t="s">
        <v>1837</v>
      </c>
      <c r="CA92" s="132" t="s">
        <v>1838</v>
      </c>
      <c r="CB92" s="136" t="e">
        <f t="shared" si="2"/>
        <v>#DIV/0!</v>
      </c>
      <c r="CC92" s="136" t="e">
        <f t="shared" si="3"/>
        <v>#DIV/0!</v>
      </c>
    </row>
    <row r="93" spans="1:81" x14ac:dyDescent="0.2">
      <c r="A93" s="132" t="s">
        <v>783</v>
      </c>
      <c r="B93" s="132" t="s">
        <v>1839</v>
      </c>
      <c r="C93" s="132" t="s">
        <v>1840</v>
      </c>
      <c r="D93" s="132" t="s">
        <v>1841</v>
      </c>
      <c r="E93" s="132" t="s">
        <v>1839</v>
      </c>
      <c r="F93" s="132" t="s">
        <v>1839</v>
      </c>
      <c r="G93" s="132" t="s">
        <v>1839</v>
      </c>
      <c r="H93" s="132" t="s">
        <v>1840</v>
      </c>
      <c r="I93" s="132" t="s">
        <v>1840</v>
      </c>
      <c r="J93" s="132" t="s">
        <v>1839</v>
      </c>
      <c r="K93" s="132" t="s">
        <v>1841</v>
      </c>
      <c r="L93" s="132" t="s">
        <v>1841</v>
      </c>
      <c r="M93" s="132" t="s">
        <v>1839</v>
      </c>
      <c r="N93" s="132" t="s">
        <v>1840</v>
      </c>
      <c r="O93" s="132" t="s">
        <v>1841</v>
      </c>
      <c r="P93" s="132" t="s">
        <v>1840</v>
      </c>
      <c r="Q93" s="132" t="s">
        <v>1840</v>
      </c>
      <c r="R93" s="132" t="s">
        <v>1839</v>
      </c>
      <c r="S93" s="132" t="s">
        <v>1840</v>
      </c>
      <c r="T93" s="132" t="s">
        <v>1839</v>
      </c>
      <c r="U93" s="132" t="s">
        <v>1841</v>
      </c>
      <c r="V93" s="132" t="s">
        <v>1840</v>
      </c>
      <c r="W93" s="132" t="s">
        <v>1839</v>
      </c>
      <c r="X93" s="132" t="s">
        <v>1840</v>
      </c>
      <c r="Y93" s="132" t="s">
        <v>1841</v>
      </c>
      <c r="Z93" s="132" t="s">
        <v>1841</v>
      </c>
      <c r="AA93" s="132" t="s">
        <v>1840</v>
      </c>
      <c r="AB93" s="132" t="s">
        <v>1840</v>
      </c>
      <c r="AC93" s="132" t="s">
        <v>1841</v>
      </c>
      <c r="AD93" s="132" t="s">
        <v>1841</v>
      </c>
      <c r="AE93" s="132" t="s">
        <v>1840</v>
      </c>
      <c r="AF93" s="132" t="s">
        <v>1839</v>
      </c>
      <c r="AG93" s="132" t="s">
        <v>1841</v>
      </c>
      <c r="AH93" s="132" t="s">
        <v>1841</v>
      </c>
      <c r="AI93" s="132" t="s">
        <v>1841</v>
      </c>
      <c r="AJ93" s="132" t="s">
        <v>1840</v>
      </c>
      <c r="AK93" s="132" t="s">
        <v>1839</v>
      </c>
      <c r="AL93" s="132" t="s">
        <v>1839</v>
      </c>
      <c r="AM93" s="132" t="s">
        <v>1839</v>
      </c>
      <c r="AN93" s="132" t="s">
        <v>1841</v>
      </c>
      <c r="AO93" s="132" t="s">
        <v>1841</v>
      </c>
      <c r="AP93" s="132" t="s">
        <v>1839</v>
      </c>
      <c r="AQ93" s="132" t="s">
        <v>1840</v>
      </c>
      <c r="AR93" s="132" t="s">
        <v>1840</v>
      </c>
      <c r="AS93" s="132" t="s">
        <v>1839</v>
      </c>
      <c r="AT93" s="132" t="s">
        <v>1839</v>
      </c>
      <c r="AU93" s="132" t="s">
        <v>1841</v>
      </c>
      <c r="AV93" s="132" t="s">
        <v>1841</v>
      </c>
      <c r="AW93" s="132" t="s">
        <v>1839</v>
      </c>
      <c r="AX93" s="132" t="s">
        <v>1840</v>
      </c>
      <c r="AY93" s="132" t="s">
        <v>1841</v>
      </c>
      <c r="AZ93" s="132" t="s">
        <v>1839</v>
      </c>
      <c r="BA93" s="132" t="s">
        <v>1839</v>
      </c>
      <c r="BB93" s="132" t="s">
        <v>1841</v>
      </c>
      <c r="BC93" s="132" t="s">
        <v>1840</v>
      </c>
      <c r="BD93" s="132" t="s">
        <v>1840</v>
      </c>
      <c r="BE93" s="132" t="s">
        <v>1839</v>
      </c>
      <c r="BF93" s="132" t="s">
        <v>1839</v>
      </c>
      <c r="BG93" s="132" t="s">
        <v>1841</v>
      </c>
      <c r="BH93" s="132" t="s">
        <v>1841</v>
      </c>
      <c r="BI93" s="132" t="s">
        <v>1839</v>
      </c>
      <c r="BJ93" s="132" t="s">
        <v>1839</v>
      </c>
      <c r="BK93" s="132" t="s">
        <v>1841</v>
      </c>
      <c r="BL93" s="132" t="s">
        <v>1839</v>
      </c>
      <c r="BM93" s="132" t="s">
        <v>1839</v>
      </c>
      <c r="BN93" s="132" t="s">
        <v>1839</v>
      </c>
      <c r="BO93" s="132" t="s">
        <v>1841</v>
      </c>
      <c r="BP93" s="132" t="s">
        <v>1841</v>
      </c>
      <c r="BQ93" s="132" t="s">
        <v>1841</v>
      </c>
      <c r="BR93" s="132" t="s">
        <v>1839</v>
      </c>
      <c r="BS93" s="132" t="s">
        <v>1839</v>
      </c>
      <c r="BT93" s="132" t="s">
        <v>1840</v>
      </c>
      <c r="BU93" s="132" t="s">
        <v>1840</v>
      </c>
      <c r="BV93" s="132" t="s">
        <v>1839</v>
      </c>
      <c r="BW93" s="132" t="s">
        <v>1841</v>
      </c>
      <c r="BX93" s="132" t="s">
        <v>1839</v>
      </c>
      <c r="BY93" s="132" t="s">
        <v>1840</v>
      </c>
      <c r="BZ93" s="132" t="s">
        <v>1839</v>
      </c>
      <c r="CA93" s="132" t="s">
        <v>1841</v>
      </c>
      <c r="CB93" s="136" t="e">
        <f t="shared" si="2"/>
        <v>#DIV/0!</v>
      </c>
      <c r="CC93" s="136" t="e">
        <f t="shared" si="3"/>
        <v>#DIV/0!</v>
      </c>
    </row>
    <row r="94" spans="1:81" x14ac:dyDescent="0.2">
      <c r="A94" s="132" t="s">
        <v>153</v>
      </c>
      <c r="B94" s="132" t="s">
        <v>71</v>
      </c>
      <c r="C94" s="132" t="s">
        <v>155</v>
      </c>
      <c r="D94" s="132" t="s">
        <v>71</v>
      </c>
      <c r="E94" s="132" t="s">
        <v>155</v>
      </c>
      <c r="F94" s="132" t="s">
        <v>155</v>
      </c>
      <c r="G94" s="132" t="s">
        <v>155</v>
      </c>
      <c r="H94" s="132" t="s">
        <v>71</v>
      </c>
      <c r="I94" s="132" t="s">
        <v>71</v>
      </c>
      <c r="J94" s="132" t="s">
        <v>71</v>
      </c>
      <c r="K94" s="132" t="s">
        <v>155</v>
      </c>
      <c r="L94" s="132" t="s">
        <v>155</v>
      </c>
      <c r="M94" s="132" t="s">
        <v>155</v>
      </c>
      <c r="N94" s="132" t="s">
        <v>71</v>
      </c>
      <c r="O94" s="132" t="s">
        <v>155</v>
      </c>
      <c r="P94" s="132" t="s">
        <v>155</v>
      </c>
      <c r="Q94" s="132" t="s">
        <v>155</v>
      </c>
      <c r="R94" s="132" t="s">
        <v>155</v>
      </c>
      <c r="S94" s="132" t="s">
        <v>71</v>
      </c>
      <c r="T94" s="132" t="s">
        <v>155</v>
      </c>
      <c r="U94" s="132" t="s">
        <v>155</v>
      </c>
      <c r="V94" s="132" t="s">
        <v>155</v>
      </c>
      <c r="W94" s="132" t="s">
        <v>71</v>
      </c>
      <c r="X94" s="132" t="s">
        <v>155</v>
      </c>
      <c r="Y94" s="132" t="s">
        <v>71</v>
      </c>
      <c r="Z94" s="132" t="s">
        <v>155</v>
      </c>
      <c r="AA94" s="132" t="s">
        <v>71</v>
      </c>
      <c r="AB94" s="132" t="s">
        <v>155</v>
      </c>
      <c r="AC94" s="132" t="s">
        <v>71</v>
      </c>
      <c r="AD94" s="132" t="s">
        <v>155</v>
      </c>
      <c r="AE94" s="132" t="s">
        <v>155</v>
      </c>
      <c r="AF94" s="132" t="s">
        <v>71</v>
      </c>
      <c r="AG94" s="132" t="s">
        <v>71</v>
      </c>
      <c r="AH94" s="132" t="s">
        <v>155</v>
      </c>
      <c r="AI94" s="132" t="s">
        <v>71</v>
      </c>
      <c r="AJ94" s="132" t="s">
        <v>71</v>
      </c>
      <c r="AK94" s="132" t="s">
        <v>155</v>
      </c>
      <c r="AL94" s="132" t="s">
        <v>71</v>
      </c>
      <c r="AM94" s="132" t="s">
        <v>155</v>
      </c>
      <c r="AN94" s="132" t="s">
        <v>71</v>
      </c>
      <c r="AO94" s="132" t="s">
        <v>155</v>
      </c>
      <c r="AP94" s="132" t="s">
        <v>71</v>
      </c>
      <c r="AQ94" s="132" t="s">
        <v>71</v>
      </c>
      <c r="AR94" s="132" t="s">
        <v>71</v>
      </c>
      <c r="AS94" s="132" t="s">
        <v>155</v>
      </c>
      <c r="AT94" s="132" t="s">
        <v>155</v>
      </c>
      <c r="AU94" s="132" t="s">
        <v>71</v>
      </c>
      <c r="AV94" s="132" t="s">
        <v>155</v>
      </c>
      <c r="AW94" s="132" t="s">
        <v>71</v>
      </c>
      <c r="AX94" s="132" t="s">
        <v>71</v>
      </c>
      <c r="AY94" s="132" t="s">
        <v>155</v>
      </c>
      <c r="AZ94" s="132" t="s">
        <v>71</v>
      </c>
      <c r="BA94" s="132" t="s">
        <v>71</v>
      </c>
      <c r="BB94" s="132" t="s">
        <v>71</v>
      </c>
      <c r="BC94" s="132" t="s">
        <v>71</v>
      </c>
      <c r="BD94" s="132" t="s">
        <v>71</v>
      </c>
      <c r="BE94" s="132" t="s">
        <v>155</v>
      </c>
      <c r="BF94" s="132" t="s">
        <v>71</v>
      </c>
      <c r="BG94" s="132" t="s">
        <v>71</v>
      </c>
      <c r="BH94" s="132" t="s">
        <v>155</v>
      </c>
      <c r="BI94" s="132" t="s">
        <v>155</v>
      </c>
      <c r="BJ94" s="132" t="s">
        <v>155</v>
      </c>
      <c r="BK94" s="132" t="s">
        <v>155</v>
      </c>
      <c r="BL94" s="132" t="s">
        <v>71</v>
      </c>
      <c r="BM94" s="132" t="s">
        <v>71</v>
      </c>
      <c r="BN94" s="132" t="s">
        <v>71</v>
      </c>
      <c r="BO94" s="132" t="s">
        <v>71</v>
      </c>
      <c r="BP94" s="132" t="s">
        <v>155</v>
      </c>
      <c r="BQ94" s="132" t="s">
        <v>155</v>
      </c>
      <c r="BR94" s="132" t="s">
        <v>155</v>
      </c>
      <c r="BS94" s="132" t="s">
        <v>71</v>
      </c>
      <c r="BT94" s="132" t="s">
        <v>155</v>
      </c>
      <c r="BU94" s="132" t="s">
        <v>155</v>
      </c>
      <c r="BV94" s="132" t="s">
        <v>71</v>
      </c>
      <c r="BW94" s="132" t="s">
        <v>155</v>
      </c>
      <c r="BX94" s="132" t="s">
        <v>71</v>
      </c>
      <c r="BY94" s="132" t="s">
        <v>155</v>
      </c>
      <c r="BZ94" s="132" t="s">
        <v>71</v>
      </c>
      <c r="CA94" s="132" t="s">
        <v>155</v>
      </c>
      <c r="CB94" s="136" t="e">
        <f t="shared" si="2"/>
        <v>#DIV/0!</v>
      </c>
      <c r="CC94" s="136" t="e">
        <f t="shared" si="3"/>
        <v>#DIV/0!</v>
      </c>
    </row>
    <row r="95" spans="1:81" x14ac:dyDescent="0.2">
      <c r="A95" s="132" t="s">
        <v>1842</v>
      </c>
      <c r="B95" s="132">
        <v>1529.94</v>
      </c>
      <c r="C95" s="132">
        <v>1090.75</v>
      </c>
      <c r="D95" s="132">
        <v>7504.47</v>
      </c>
      <c r="E95" s="132">
        <v>10349.5</v>
      </c>
      <c r="F95" s="132">
        <v>4514.6499999999996</v>
      </c>
      <c r="G95" s="132">
        <v>5452.4</v>
      </c>
      <c r="H95" s="132">
        <v>6099.75</v>
      </c>
      <c r="I95" s="132">
        <v>156842</v>
      </c>
      <c r="J95" s="132">
        <v>1966.56</v>
      </c>
      <c r="K95" s="132">
        <v>5667.39</v>
      </c>
      <c r="L95" s="132">
        <v>5567.33</v>
      </c>
      <c r="M95" s="132">
        <v>5080.01</v>
      </c>
      <c r="N95" s="132">
        <v>3818.27</v>
      </c>
      <c r="O95" s="132">
        <v>5727.86</v>
      </c>
      <c r="P95" s="132">
        <v>7330.61</v>
      </c>
      <c r="Q95" s="132">
        <v>12022.5</v>
      </c>
      <c r="R95" s="132">
        <v>6241.01</v>
      </c>
      <c r="S95" s="132">
        <v>4957.7299999999996</v>
      </c>
      <c r="T95" s="132">
        <v>5091.5600000000004</v>
      </c>
      <c r="U95" s="132">
        <v>6439.42</v>
      </c>
      <c r="V95" s="132">
        <v>6110.32</v>
      </c>
      <c r="W95" s="132">
        <v>4627.72</v>
      </c>
      <c r="X95" s="132">
        <v>4167.1000000000004</v>
      </c>
      <c r="Y95" s="132">
        <v>5674.62</v>
      </c>
      <c r="Z95" s="132">
        <v>5923.96</v>
      </c>
      <c r="AA95" s="132">
        <v>7830.85</v>
      </c>
      <c r="AB95" s="132">
        <v>24957.7</v>
      </c>
      <c r="AC95" s="132">
        <v>4458.18</v>
      </c>
      <c r="AD95" s="132">
        <v>8643.92</v>
      </c>
      <c r="AE95" s="132">
        <v>5830.25</v>
      </c>
      <c r="AF95" s="132">
        <v>9076.1</v>
      </c>
      <c r="AG95" s="132">
        <v>1632.33</v>
      </c>
      <c r="AH95" s="132">
        <v>27442.799999999999</v>
      </c>
      <c r="AI95" s="132">
        <v>51327.9</v>
      </c>
      <c r="AJ95" s="132">
        <v>5644.38</v>
      </c>
      <c r="AK95" s="132">
        <v>5682.75</v>
      </c>
      <c r="AL95" s="132">
        <v>2540.5700000000002</v>
      </c>
      <c r="AM95" s="132">
        <v>4988.93</v>
      </c>
      <c r="AN95" s="132">
        <v>5320.2</v>
      </c>
      <c r="AO95" s="132">
        <v>6669.63</v>
      </c>
      <c r="AP95" s="132">
        <v>16959.7</v>
      </c>
      <c r="AQ95" s="132">
        <v>3613.47</v>
      </c>
      <c r="AR95" s="132">
        <v>7599.03</v>
      </c>
      <c r="AS95" s="132">
        <v>6733.17</v>
      </c>
      <c r="AT95" s="132">
        <v>96335.1</v>
      </c>
      <c r="AU95" s="132">
        <v>11436.3</v>
      </c>
      <c r="AV95" s="132">
        <v>14194.1</v>
      </c>
      <c r="AW95" s="132">
        <v>13774.9</v>
      </c>
      <c r="AX95" s="132">
        <v>2765.38</v>
      </c>
      <c r="AY95" s="132">
        <v>15338.4</v>
      </c>
      <c r="AZ95" s="132">
        <v>6930.77</v>
      </c>
      <c r="BA95" s="132">
        <v>5149.84</v>
      </c>
      <c r="BB95" s="132">
        <v>6853.16</v>
      </c>
      <c r="BC95" s="132">
        <v>6699.57</v>
      </c>
      <c r="BD95" s="132">
        <v>6909.18</v>
      </c>
      <c r="BE95" s="132">
        <v>6942.58</v>
      </c>
      <c r="BF95" s="132">
        <v>6905.01</v>
      </c>
      <c r="BG95" s="132">
        <v>7479.9</v>
      </c>
      <c r="BH95" s="132">
        <v>10533.4</v>
      </c>
      <c r="BI95" s="132">
        <v>6109.74</v>
      </c>
      <c r="BJ95" s="132">
        <v>4828.88</v>
      </c>
      <c r="BK95" s="132">
        <v>13140.3</v>
      </c>
      <c r="BL95" s="132">
        <v>6511.17</v>
      </c>
      <c r="BM95" s="132">
        <v>1145.6199999999999</v>
      </c>
      <c r="BN95" s="132">
        <v>6089.85</v>
      </c>
      <c r="BO95" s="132">
        <v>3081.37</v>
      </c>
      <c r="BP95" s="132">
        <v>7902.72</v>
      </c>
      <c r="BQ95" s="132">
        <v>4401.3900000000003</v>
      </c>
      <c r="BR95" s="132">
        <v>6320.35</v>
      </c>
      <c r="BS95" s="132">
        <v>6319.95</v>
      </c>
      <c r="BT95" s="132">
        <v>6357.55</v>
      </c>
      <c r="BU95" s="132">
        <v>3811.89</v>
      </c>
      <c r="BV95" s="132">
        <v>6137.48</v>
      </c>
      <c r="BW95" s="132">
        <v>4312.6400000000003</v>
      </c>
      <c r="BX95" s="132">
        <v>19413.8</v>
      </c>
      <c r="BY95" s="132">
        <v>5427.69</v>
      </c>
      <c r="BZ95" s="132">
        <v>6429.45</v>
      </c>
      <c r="CA95" s="132">
        <v>5268.29</v>
      </c>
      <c r="CB95" s="136">
        <f t="shared" si="2"/>
        <v>10743.679615384615</v>
      </c>
      <c r="CC95" s="136">
        <f t="shared" si="3"/>
        <v>20675.295722438383</v>
      </c>
    </row>
    <row r="96" spans="1:81" x14ac:dyDescent="0.2">
      <c r="A96" s="132" t="s">
        <v>1843</v>
      </c>
      <c r="B96" s="132">
        <v>4.1500000000000004</v>
      </c>
      <c r="C96" s="132">
        <v>3.28</v>
      </c>
      <c r="D96" s="132">
        <v>23.81</v>
      </c>
      <c r="E96" s="132">
        <v>152.9</v>
      </c>
      <c r="F96" s="132">
        <v>32.14</v>
      </c>
      <c r="G96" s="132">
        <v>12.65</v>
      </c>
      <c r="H96" s="132">
        <v>44.51</v>
      </c>
      <c r="I96" s="132">
        <v>9.41</v>
      </c>
      <c r="J96" s="132">
        <v>8.01</v>
      </c>
      <c r="K96" s="132">
        <v>63.78</v>
      </c>
      <c r="L96" s="132">
        <v>4.5</v>
      </c>
      <c r="M96" s="132">
        <v>47.74</v>
      </c>
      <c r="N96" s="132">
        <v>11.15</v>
      </c>
      <c r="O96" s="132">
        <v>43.83</v>
      </c>
      <c r="P96" s="132">
        <v>35.28</v>
      </c>
      <c r="Q96" s="132">
        <v>67.290000000000006</v>
      </c>
      <c r="R96" s="132">
        <v>44.13</v>
      </c>
      <c r="S96" s="132">
        <v>23.23</v>
      </c>
      <c r="T96" s="132">
        <v>215.83</v>
      </c>
      <c r="U96" s="132">
        <v>132.51</v>
      </c>
      <c r="V96" s="132">
        <v>36.299999999999997</v>
      </c>
      <c r="W96" s="132">
        <v>3.19</v>
      </c>
      <c r="X96" s="132">
        <v>59.5</v>
      </c>
      <c r="Y96" s="132">
        <v>5.08</v>
      </c>
      <c r="Z96" s="132">
        <v>6.35</v>
      </c>
      <c r="AA96" s="132">
        <v>31.73</v>
      </c>
      <c r="AB96" s="132">
        <v>16.010000000000002</v>
      </c>
      <c r="AC96" s="132">
        <v>33.58</v>
      </c>
      <c r="AD96" s="132">
        <v>39.42</v>
      </c>
      <c r="AE96" s="132">
        <v>44.88</v>
      </c>
      <c r="AF96" s="132">
        <v>3.49</v>
      </c>
      <c r="AG96" s="132">
        <v>3.72</v>
      </c>
      <c r="AH96" s="132">
        <v>19.440000000000001</v>
      </c>
      <c r="AI96" s="132">
        <v>3.72</v>
      </c>
      <c r="AJ96" s="132">
        <v>43.14</v>
      </c>
      <c r="AK96" s="132">
        <v>43.82</v>
      </c>
      <c r="AL96" s="132">
        <v>15.15</v>
      </c>
      <c r="AM96" s="132">
        <v>47.76</v>
      </c>
      <c r="AN96" s="132">
        <v>54.81</v>
      </c>
      <c r="AO96" s="132">
        <v>52.82</v>
      </c>
      <c r="AP96" s="132">
        <v>10.54</v>
      </c>
      <c r="AQ96" s="132">
        <v>25.53</v>
      </c>
      <c r="AR96" s="132">
        <v>41.02</v>
      </c>
      <c r="AS96" s="132">
        <v>66.19</v>
      </c>
      <c r="AT96" s="132">
        <v>55.33</v>
      </c>
      <c r="AU96" s="132">
        <v>3.25</v>
      </c>
      <c r="AV96" s="132">
        <v>52.18</v>
      </c>
      <c r="AW96" s="132">
        <v>2.59</v>
      </c>
      <c r="AX96" s="132">
        <v>79.53</v>
      </c>
      <c r="AY96" s="132">
        <v>4.13</v>
      </c>
      <c r="AZ96" s="132">
        <v>10.19</v>
      </c>
      <c r="BA96" s="132">
        <v>63.37</v>
      </c>
      <c r="BB96" s="132">
        <v>4.9000000000000004</v>
      </c>
      <c r="BC96" s="132">
        <v>5.0999999999999996</v>
      </c>
      <c r="BD96" s="132">
        <v>2.35</v>
      </c>
      <c r="BE96" s="132">
        <v>4.37</v>
      </c>
      <c r="BF96" s="132">
        <v>37.049999999999997</v>
      </c>
      <c r="BG96" s="132">
        <v>88.87</v>
      </c>
      <c r="BH96" s="132">
        <v>2.39</v>
      </c>
      <c r="BI96" s="132">
        <v>45.21</v>
      </c>
      <c r="BJ96" s="132">
        <v>9.93</v>
      </c>
      <c r="BK96" s="132">
        <v>12.46</v>
      </c>
      <c r="BL96" s="132">
        <v>11.09</v>
      </c>
      <c r="BM96" s="132">
        <v>2.81</v>
      </c>
      <c r="BN96" s="132">
        <v>5.49</v>
      </c>
      <c r="BO96" s="132">
        <v>38.39</v>
      </c>
      <c r="BP96" s="132">
        <v>3.65</v>
      </c>
      <c r="BQ96" s="132">
        <v>2.54</v>
      </c>
      <c r="BR96" s="132">
        <v>5.57</v>
      </c>
      <c r="BS96" s="132">
        <v>68.52</v>
      </c>
      <c r="BT96" s="132">
        <v>8.6999999999999993</v>
      </c>
      <c r="BU96" s="132">
        <v>8.34</v>
      </c>
      <c r="BV96" s="132">
        <v>51.55</v>
      </c>
      <c r="BW96" s="132">
        <v>5.01</v>
      </c>
      <c r="BX96" s="132">
        <v>31.7</v>
      </c>
      <c r="BY96" s="132">
        <v>42.61</v>
      </c>
      <c r="BZ96" s="132">
        <v>38.9</v>
      </c>
      <c r="CA96" s="132">
        <v>268.10000000000002</v>
      </c>
      <c r="CB96" s="136">
        <f t="shared" si="2"/>
        <v>35.429358974358969</v>
      </c>
      <c r="CC96" s="136">
        <f t="shared" si="3"/>
        <v>44.686531930184373</v>
      </c>
    </row>
    <row r="97" spans="1:81" x14ac:dyDescent="0.2">
      <c r="A97" s="132" t="s">
        <v>1844</v>
      </c>
      <c r="B97" s="132">
        <v>35.229999999999997</v>
      </c>
      <c r="C97" s="132">
        <v>23.4</v>
      </c>
      <c r="D97" s="132">
        <v>46.54</v>
      </c>
      <c r="E97" s="132">
        <v>93.63</v>
      </c>
      <c r="F97" s="132">
        <v>26.05</v>
      </c>
      <c r="G97" s="132">
        <v>40.409999999999997</v>
      </c>
      <c r="H97" s="132">
        <v>21.85</v>
      </c>
      <c r="I97" s="132">
        <v>32.130000000000003</v>
      </c>
      <c r="J97" s="132">
        <v>48.42</v>
      </c>
      <c r="K97" s="132">
        <v>32.979999999999997</v>
      </c>
      <c r="L97" s="132">
        <v>15.68</v>
      </c>
      <c r="M97" s="132">
        <v>22.84</v>
      </c>
      <c r="N97" s="132">
        <v>22.65</v>
      </c>
      <c r="O97" s="132">
        <v>28.87</v>
      </c>
      <c r="P97" s="132">
        <v>58.26</v>
      </c>
      <c r="Q97" s="132">
        <v>78.52</v>
      </c>
      <c r="R97" s="132">
        <v>48.18</v>
      </c>
      <c r="S97" s="132">
        <v>20.93</v>
      </c>
      <c r="T97" s="132">
        <v>43.08</v>
      </c>
      <c r="U97" s="132">
        <v>73.489999999999995</v>
      </c>
      <c r="V97" s="132">
        <v>64.3</v>
      </c>
      <c r="W97" s="132">
        <v>19.38</v>
      </c>
      <c r="X97" s="132">
        <v>30.04</v>
      </c>
      <c r="Y97" s="132">
        <v>7.38</v>
      </c>
      <c r="Z97" s="132">
        <v>58.49</v>
      </c>
      <c r="AA97" s="132">
        <v>21.49</v>
      </c>
      <c r="AB97" s="132">
        <v>54.71</v>
      </c>
      <c r="AC97" s="132">
        <v>32.51</v>
      </c>
      <c r="AD97" s="132">
        <v>139.5</v>
      </c>
      <c r="AE97" s="132">
        <v>23.14</v>
      </c>
      <c r="AF97" s="132">
        <v>18.95</v>
      </c>
      <c r="AG97" s="132">
        <v>53.5</v>
      </c>
      <c r="AH97" s="132">
        <v>23.1</v>
      </c>
      <c r="AI97" s="132">
        <v>19.59</v>
      </c>
      <c r="AJ97" s="132">
        <v>32.5</v>
      </c>
      <c r="AK97" s="132">
        <v>261.86</v>
      </c>
      <c r="AL97" s="132">
        <v>29.62</v>
      </c>
      <c r="AM97" s="132">
        <v>33.380000000000003</v>
      </c>
      <c r="AN97" s="132">
        <v>23.09</v>
      </c>
      <c r="AO97" s="132">
        <v>76.260000000000005</v>
      </c>
      <c r="AP97" s="132">
        <v>23.46</v>
      </c>
      <c r="AQ97" s="132">
        <v>27.43</v>
      </c>
      <c r="AR97" s="132">
        <v>25.93</v>
      </c>
      <c r="AS97" s="132">
        <v>58.27</v>
      </c>
      <c r="AT97" s="132">
        <v>38.409999999999997</v>
      </c>
      <c r="AU97" s="132">
        <v>14.08</v>
      </c>
      <c r="AV97" s="132">
        <v>39.44</v>
      </c>
      <c r="AW97" s="132">
        <v>23.31</v>
      </c>
      <c r="AX97" s="132">
        <v>80.08</v>
      </c>
      <c r="AY97" s="132">
        <v>25.38</v>
      </c>
      <c r="AZ97" s="132">
        <v>58.51</v>
      </c>
      <c r="BA97" s="132">
        <v>61.36</v>
      </c>
      <c r="BB97" s="132">
        <v>32.78</v>
      </c>
      <c r="BC97" s="132">
        <v>38.96</v>
      </c>
      <c r="BD97" s="132">
        <v>3.43</v>
      </c>
      <c r="BE97" s="132">
        <v>41.9</v>
      </c>
      <c r="BF97" s="132">
        <v>15.32</v>
      </c>
      <c r="BG97" s="132">
        <v>48.17</v>
      </c>
      <c r="BH97" s="132">
        <v>1093.58</v>
      </c>
      <c r="BI97" s="132">
        <v>541.29999999999995</v>
      </c>
      <c r="BJ97" s="132">
        <v>30.61</v>
      </c>
      <c r="BK97" s="132">
        <v>19.3</v>
      </c>
      <c r="BL97" s="132">
        <v>23.13</v>
      </c>
      <c r="BM97" s="132">
        <v>29.19</v>
      </c>
      <c r="BN97" s="132">
        <v>27.23</v>
      </c>
      <c r="BO97" s="132">
        <v>33.979999999999997</v>
      </c>
      <c r="BP97" s="132">
        <v>14.48</v>
      </c>
      <c r="BQ97" s="132">
        <v>15.9</v>
      </c>
      <c r="BR97" s="132">
        <v>21.77</v>
      </c>
      <c r="BS97" s="132">
        <v>49.33</v>
      </c>
      <c r="BT97" s="132">
        <v>20.83</v>
      </c>
      <c r="BU97" s="132">
        <v>25.47</v>
      </c>
      <c r="BV97" s="132">
        <v>56.68</v>
      </c>
      <c r="BW97" s="132">
        <v>25.22</v>
      </c>
      <c r="BX97" s="132">
        <v>305.48</v>
      </c>
      <c r="BY97" s="132">
        <v>38.35</v>
      </c>
      <c r="BZ97" s="132">
        <v>35.01</v>
      </c>
      <c r="CA97" s="132">
        <v>46.46</v>
      </c>
      <c r="CB97" s="136">
        <f t="shared" si="2"/>
        <v>63.403205128205123</v>
      </c>
      <c r="CC97" s="136">
        <f t="shared" si="3"/>
        <v>138.35309397216838</v>
      </c>
    </row>
    <row r="98" spans="1:81" x14ac:dyDescent="0.2">
      <c r="A98" s="132" t="s">
        <v>1845</v>
      </c>
      <c r="B98" s="132">
        <v>162.77000000000001</v>
      </c>
      <c r="C98" s="132">
        <v>129.56</v>
      </c>
      <c r="D98" s="132">
        <v>2523.12</v>
      </c>
      <c r="E98" s="132">
        <v>1601.35</v>
      </c>
      <c r="F98" s="132">
        <v>243.27</v>
      </c>
      <c r="G98" s="132">
        <v>1124.58</v>
      </c>
      <c r="H98" s="132">
        <v>1223.6600000000001</v>
      </c>
      <c r="I98" s="132">
        <v>962.74</v>
      </c>
      <c r="J98" s="132">
        <v>232.06</v>
      </c>
      <c r="K98" s="132">
        <v>1282.9000000000001</v>
      </c>
      <c r="L98" s="132">
        <v>1403.89</v>
      </c>
      <c r="M98" s="132">
        <v>919.93</v>
      </c>
      <c r="N98" s="132">
        <v>680.92</v>
      </c>
      <c r="O98" s="132">
        <v>1110.46</v>
      </c>
      <c r="P98" s="132">
        <v>1644.68</v>
      </c>
      <c r="Q98" s="132">
        <v>1399.25</v>
      </c>
      <c r="R98" s="132">
        <v>1142.68</v>
      </c>
      <c r="S98" s="132">
        <v>988.68</v>
      </c>
      <c r="T98" s="132">
        <v>1000.45</v>
      </c>
      <c r="U98" s="132">
        <v>1214.79</v>
      </c>
      <c r="V98" s="132">
        <v>1333.1</v>
      </c>
      <c r="W98" s="132">
        <v>254.12</v>
      </c>
      <c r="X98" s="132">
        <v>749.23</v>
      </c>
      <c r="Y98" s="132">
        <v>1087.5899999999999</v>
      </c>
      <c r="Z98" s="132">
        <v>1148.33</v>
      </c>
      <c r="AA98" s="132">
        <v>1133.5999999999999</v>
      </c>
      <c r="AB98" s="132">
        <v>5557.98</v>
      </c>
      <c r="AC98" s="132">
        <v>1016.97</v>
      </c>
      <c r="AD98" s="132">
        <v>1593.77</v>
      </c>
      <c r="AE98" s="132">
        <v>1874.12</v>
      </c>
      <c r="AF98" s="132">
        <v>1153.8599999999999</v>
      </c>
      <c r="AG98" s="132">
        <v>247.7</v>
      </c>
      <c r="AH98" s="132">
        <v>7351.62</v>
      </c>
      <c r="AI98" s="132">
        <v>30221.8</v>
      </c>
      <c r="AJ98" s="132">
        <v>1060.96</v>
      </c>
      <c r="AK98" s="132">
        <v>1077.72</v>
      </c>
      <c r="AL98" s="132">
        <v>271.01</v>
      </c>
      <c r="AM98" s="132">
        <v>1027.18</v>
      </c>
      <c r="AN98" s="132">
        <v>1053.99</v>
      </c>
      <c r="AO98" s="132">
        <v>1421.85</v>
      </c>
      <c r="AP98" s="132">
        <v>1400.62</v>
      </c>
      <c r="AQ98" s="132">
        <v>369.01</v>
      </c>
      <c r="AR98" s="132">
        <v>1358.28</v>
      </c>
      <c r="AS98" s="132">
        <v>1245.05</v>
      </c>
      <c r="AT98" s="132">
        <v>712.78</v>
      </c>
      <c r="AU98" s="132">
        <v>4601.3</v>
      </c>
      <c r="AV98" s="132">
        <v>1213.8699999999999</v>
      </c>
      <c r="AW98" s="132">
        <v>1144.6099999999999</v>
      </c>
      <c r="AX98" s="132">
        <v>481.4</v>
      </c>
      <c r="AY98" s="132">
        <v>1023.78</v>
      </c>
      <c r="AZ98" s="132">
        <v>1156.56</v>
      </c>
      <c r="BA98" s="132">
        <v>987</v>
      </c>
      <c r="BB98" s="132">
        <v>2621.72</v>
      </c>
      <c r="BC98" s="132">
        <v>1026.78</v>
      </c>
      <c r="BD98" s="132">
        <v>427.23</v>
      </c>
      <c r="BE98" s="132">
        <v>1842.19</v>
      </c>
      <c r="BF98" s="132">
        <v>3151.84</v>
      </c>
      <c r="BG98" s="132">
        <v>1200.19</v>
      </c>
      <c r="BH98" s="132">
        <v>1586.21</v>
      </c>
      <c r="BI98" s="132">
        <v>1111.3900000000001</v>
      </c>
      <c r="BJ98" s="132">
        <v>912.96</v>
      </c>
      <c r="BK98" s="132">
        <v>1108.95</v>
      </c>
      <c r="BL98" s="132">
        <v>739.27</v>
      </c>
      <c r="BM98" s="132">
        <v>188.96</v>
      </c>
      <c r="BN98" s="132">
        <v>1155.8800000000001</v>
      </c>
      <c r="BO98" s="132">
        <v>601.62</v>
      </c>
      <c r="BP98" s="132">
        <v>1248.06</v>
      </c>
      <c r="BQ98" s="132">
        <v>1211.53</v>
      </c>
      <c r="BR98" s="132">
        <v>776.51</v>
      </c>
      <c r="BS98" s="132">
        <v>1596.5</v>
      </c>
      <c r="BT98" s="132">
        <v>1304.01</v>
      </c>
      <c r="BU98" s="132">
        <v>904.97</v>
      </c>
      <c r="BV98" s="132">
        <v>1344.87</v>
      </c>
      <c r="BW98" s="132">
        <v>1780.68</v>
      </c>
      <c r="BX98" s="132">
        <v>14938.6</v>
      </c>
      <c r="BY98" s="132">
        <v>1255.1400000000001</v>
      </c>
      <c r="BZ98" s="132">
        <v>543.88</v>
      </c>
      <c r="CA98" s="132">
        <v>1065.43</v>
      </c>
      <c r="CB98" s="136">
        <f t="shared" si="2"/>
        <v>1832.9214102564101</v>
      </c>
      <c r="CC98" s="136">
        <f t="shared" si="3"/>
        <v>3762.7478276420889</v>
      </c>
    </row>
    <row r="99" spans="1:81" x14ac:dyDescent="0.2">
      <c r="A99" s="132" t="s">
        <v>1846</v>
      </c>
      <c r="B99" s="132">
        <v>237.83</v>
      </c>
      <c r="C99" s="132">
        <v>258.7</v>
      </c>
      <c r="D99" s="132">
        <v>1880.32</v>
      </c>
      <c r="E99" s="132">
        <v>4216.43</v>
      </c>
      <c r="F99" s="132">
        <v>348.07</v>
      </c>
      <c r="G99" s="132">
        <v>1560.26</v>
      </c>
      <c r="H99" s="132">
        <v>1500.88</v>
      </c>
      <c r="I99" s="132">
        <v>153195</v>
      </c>
      <c r="J99" s="132">
        <v>707.09</v>
      </c>
      <c r="K99" s="132">
        <v>1409.82</v>
      </c>
      <c r="L99" s="132">
        <v>1077.74</v>
      </c>
      <c r="M99" s="132">
        <v>1248.0899999999999</v>
      </c>
      <c r="N99" s="132">
        <v>1057.49</v>
      </c>
      <c r="O99" s="132">
        <v>1835.96</v>
      </c>
      <c r="P99" s="132">
        <v>1397.2</v>
      </c>
      <c r="Q99" s="132">
        <v>2869.69</v>
      </c>
      <c r="R99" s="132">
        <v>1409.23</v>
      </c>
      <c r="S99" s="132">
        <v>2321.6799999999998</v>
      </c>
      <c r="T99" s="132">
        <v>1212.3</v>
      </c>
      <c r="U99" s="132">
        <v>1683.88</v>
      </c>
      <c r="V99" s="132">
        <v>1384.09</v>
      </c>
      <c r="W99" s="132">
        <v>1880.31</v>
      </c>
      <c r="X99" s="132">
        <v>1033.02</v>
      </c>
      <c r="Y99" s="132">
        <v>1810.82</v>
      </c>
      <c r="Z99" s="132">
        <v>1744.36</v>
      </c>
      <c r="AA99" s="132">
        <v>3411.92</v>
      </c>
      <c r="AB99" s="132">
        <v>1077.96</v>
      </c>
      <c r="AC99" s="132">
        <v>851.47</v>
      </c>
      <c r="AD99" s="132">
        <v>3170.27</v>
      </c>
      <c r="AE99" s="132">
        <v>1254.9100000000001</v>
      </c>
      <c r="AF99" s="132">
        <v>930.05</v>
      </c>
      <c r="AG99" s="132">
        <v>369.61</v>
      </c>
      <c r="AH99" s="132">
        <v>3532.28</v>
      </c>
      <c r="AI99" s="132">
        <v>18086.3</v>
      </c>
      <c r="AJ99" s="132">
        <v>1899.29</v>
      </c>
      <c r="AK99" s="132">
        <v>1482.93</v>
      </c>
      <c r="AL99" s="132">
        <v>803.98</v>
      </c>
      <c r="AM99" s="132">
        <v>1170.81</v>
      </c>
      <c r="AN99" s="132">
        <v>1248.3499999999999</v>
      </c>
      <c r="AO99" s="132">
        <v>1667.24</v>
      </c>
      <c r="AP99" s="132">
        <v>1498.97</v>
      </c>
      <c r="AQ99" s="132">
        <v>639.79999999999995</v>
      </c>
      <c r="AR99" s="132">
        <v>1269.77</v>
      </c>
      <c r="AS99" s="132">
        <v>1777.48</v>
      </c>
      <c r="AT99" s="132">
        <v>13564.5</v>
      </c>
      <c r="AU99" s="132">
        <v>2538.48</v>
      </c>
      <c r="AV99" s="132">
        <v>600.64</v>
      </c>
      <c r="AW99" s="132">
        <v>3122.74</v>
      </c>
      <c r="AX99" s="132">
        <v>512.65</v>
      </c>
      <c r="AY99" s="132">
        <v>1009.99</v>
      </c>
      <c r="AZ99" s="132">
        <v>2070.4299999999998</v>
      </c>
      <c r="BA99" s="132">
        <v>1210.75</v>
      </c>
      <c r="BB99" s="132">
        <v>1336.25</v>
      </c>
      <c r="BC99" s="132">
        <v>1897.52</v>
      </c>
      <c r="BD99" s="132">
        <v>1431.8</v>
      </c>
      <c r="BE99" s="132">
        <v>1508.01</v>
      </c>
      <c r="BF99" s="132">
        <v>1200.51</v>
      </c>
      <c r="BG99" s="132">
        <v>2348.09</v>
      </c>
      <c r="BH99" s="132">
        <v>1871.15</v>
      </c>
      <c r="BI99" s="132">
        <v>1469.23</v>
      </c>
      <c r="BJ99" s="132">
        <v>1390.2</v>
      </c>
      <c r="BK99" s="132">
        <v>1064.3900000000001</v>
      </c>
      <c r="BL99" s="132">
        <v>1037.02</v>
      </c>
      <c r="BM99" s="132">
        <v>288.76</v>
      </c>
      <c r="BN99" s="132">
        <v>1550.79</v>
      </c>
      <c r="BO99" s="132">
        <v>770.7</v>
      </c>
      <c r="BP99" s="132">
        <v>1478.25</v>
      </c>
      <c r="BQ99" s="132">
        <v>2171.9699999999998</v>
      </c>
      <c r="BR99" s="132">
        <v>954.6</v>
      </c>
      <c r="BS99" s="132">
        <v>1804.02</v>
      </c>
      <c r="BT99" s="132">
        <v>2135.5500000000002</v>
      </c>
      <c r="BU99" s="132">
        <v>1052.5999999999999</v>
      </c>
      <c r="BV99" s="132">
        <v>1828.54</v>
      </c>
      <c r="BW99" s="132">
        <v>1028.3399999999999</v>
      </c>
      <c r="BX99" s="132">
        <v>1393.73</v>
      </c>
      <c r="BY99" s="132">
        <v>1252.75</v>
      </c>
      <c r="BZ99" s="132">
        <v>1787.48</v>
      </c>
      <c r="CA99" s="132">
        <v>1230.93</v>
      </c>
      <c r="CB99" s="136">
        <f t="shared" si="2"/>
        <v>3812.0129487179474</v>
      </c>
      <c r="CC99" s="136">
        <f t="shared" si="3"/>
        <v>17304.656478335248</v>
      </c>
    </row>
    <row r="100" spans="1:81" x14ac:dyDescent="0.2">
      <c r="A100" s="132" t="s">
        <v>1847</v>
      </c>
      <c r="B100" s="132">
        <v>285.5</v>
      </c>
      <c r="C100" s="132">
        <v>386.34</v>
      </c>
      <c r="D100" s="132">
        <v>1635.39</v>
      </c>
      <c r="E100" s="132">
        <v>2121.36</v>
      </c>
      <c r="F100" s="132">
        <v>3122.98</v>
      </c>
      <c r="G100" s="132">
        <v>1343.15</v>
      </c>
      <c r="H100" s="132">
        <v>1224.1400000000001</v>
      </c>
      <c r="I100" s="132">
        <v>1543.28</v>
      </c>
      <c r="J100" s="132">
        <v>374.56</v>
      </c>
      <c r="K100" s="132">
        <v>1332.6</v>
      </c>
      <c r="L100" s="132">
        <v>1487.59</v>
      </c>
      <c r="M100" s="132">
        <v>1278.03</v>
      </c>
      <c r="N100" s="132">
        <v>759.31</v>
      </c>
      <c r="O100" s="132">
        <v>1237.68</v>
      </c>
      <c r="P100" s="132">
        <v>1689.58</v>
      </c>
      <c r="Q100" s="132">
        <v>5326.2</v>
      </c>
      <c r="R100" s="132">
        <v>2000.45</v>
      </c>
      <c r="S100" s="132">
        <v>714.18</v>
      </c>
      <c r="T100" s="132">
        <v>1402.49</v>
      </c>
      <c r="U100" s="132">
        <v>1593.17</v>
      </c>
      <c r="V100" s="132">
        <v>1733.06</v>
      </c>
      <c r="W100" s="132">
        <v>1354.63</v>
      </c>
      <c r="X100" s="132">
        <v>1456.85</v>
      </c>
      <c r="Y100" s="132">
        <v>1349.31</v>
      </c>
      <c r="Z100" s="132">
        <v>1600.38</v>
      </c>
      <c r="AA100" s="132">
        <v>1189.19</v>
      </c>
      <c r="AB100" s="132">
        <v>15619.5</v>
      </c>
      <c r="AC100" s="132">
        <v>1105.98</v>
      </c>
      <c r="AD100" s="132">
        <v>1647.69</v>
      </c>
      <c r="AE100" s="132">
        <v>1448.98</v>
      </c>
      <c r="AF100" s="132">
        <v>6208.9</v>
      </c>
      <c r="AG100" s="132">
        <v>400.88</v>
      </c>
      <c r="AH100" s="132">
        <v>2209.8200000000002</v>
      </c>
      <c r="AI100" s="132">
        <v>1369.14</v>
      </c>
      <c r="AJ100" s="132">
        <v>1397.02</v>
      </c>
      <c r="AK100" s="132">
        <v>1326.95</v>
      </c>
      <c r="AL100" s="132">
        <v>627.12</v>
      </c>
      <c r="AM100" s="132">
        <v>1530.72</v>
      </c>
      <c r="AN100" s="132">
        <v>1754.51</v>
      </c>
      <c r="AO100" s="132">
        <v>1855.2</v>
      </c>
      <c r="AP100" s="132">
        <v>1449.57</v>
      </c>
      <c r="AQ100" s="132">
        <v>1149.7</v>
      </c>
      <c r="AR100" s="132">
        <v>1327.77</v>
      </c>
      <c r="AS100" s="132">
        <v>1634.09</v>
      </c>
      <c r="AT100" s="132">
        <v>2589.4499999999998</v>
      </c>
      <c r="AU100" s="132">
        <v>2003.39</v>
      </c>
      <c r="AV100" s="132">
        <v>11467</v>
      </c>
      <c r="AW100" s="132">
        <v>8015.92</v>
      </c>
      <c r="AX100" s="132">
        <v>1156.94</v>
      </c>
      <c r="AY100" s="132">
        <v>1272.8399999999999</v>
      </c>
      <c r="AZ100" s="132">
        <v>1836.51</v>
      </c>
      <c r="BA100" s="132">
        <v>1359.91</v>
      </c>
      <c r="BB100" s="132">
        <v>1730.64</v>
      </c>
      <c r="BC100" s="132">
        <v>1928.1</v>
      </c>
      <c r="BD100" s="132">
        <v>1203.67</v>
      </c>
      <c r="BE100" s="132">
        <v>1484.08</v>
      </c>
      <c r="BF100" s="132">
        <v>1270.1300000000001</v>
      </c>
      <c r="BG100" s="132">
        <v>2247.7399999999998</v>
      </c>
      <c r="BH100" s="132">
        <v>2216.81</v>
      </c>
      <c r="BI100" s="132">
        <v>1420.09</v>
      </c>
      <c r="BJ100" s="132">
        <v>1126.17</v>
      </c>
      <c r="BK100" s="132">
        <v>8815.91</v>
      </c>
      <c r="BL100" s="132">
        <v>3576.03</v>
      </c>
      <c r="BM100" s="132">
        <v>244.09</v>
      </c>
      <c r="BN100" s="132">
        <v>1637.52</v>
      </c>
      <c r="BO100" s="132">
        <v>457.11</v>
      </c>
      <c r="BP100" s="132">
        <v>2322.61</v>
      </c>
      <c r="BQ100" s="132">
        <v>643.03</v>
      </c>
      <c r="BR100" s="132">
        <v>1295.29</v>
      </c>
      <c r="BS100" s="132">
        <v>1543.03</v>
      </c>
      <c r="BT100" s="132">
        <v>1561.94</v>
      </c>
      <c r="BU100" s="132">
        <v>1129.99</v>
      </c>
      <c r="BV100" s="132">
        <v>1257.26</v>
      </c>
      <c r="BW100" s="132">
        <v>512.75</v>
      </c>
      <c r="BX100" s="132">
        <v>1439.27</v>
      </c>
      <c r="BY100" s="132">
        <v>1377.51</v>
      </c>
      <c r="BZ100" s="132">
        <v>1796.57</v>
      </c>
      <c r="CA100" s="132">
        <v>1431.04</v>
      </c>
      <c r="CB100" s="136">
        <f t="shared" si="2"/>
        <v>2038.1446153846155</v>
      </c>
      <c r="CC100" s="136">
        <f t="shared" si="3"/>
        <v>2374.1072195799275</v>
      </c>
    </row>
    <row r="101" spans="1:81" x14ac:dyDescent="0.2">
      <c r="A101" s="132" t="s">
        <v>1848</v>
      </c>
      <c r="B101" s="132">
        <v>412.35</v>
      </c>
      <c r="C101" s="132">
        <v>198.4</v>
      </c>
      <c r="D101" s="132">
        <v>1359.08</v>
      </c>
      <c r="E101" s="132">
        <v>1859.02</v>
      </c>
      <c r="F101" s="132">
        <v>536.96</v>
      </c>
      <c r="G101" s="132">
        <v>1224.56</v>
      </c>
      <c r="H101" s="132">
        <v>1667.88</v>
      </c>
      <c r="I101" s="132">
        <v>1063.98</v>
      </c>
      <c r="J101" s="132">
        <v>379.93</v>
      </c>
      <c r="K101" s="132">
        <v>1473.92</v>
      </c>
      <c r="L101" s="132">
        <v>1234.0899999999999</v>
      </c>
      <c r="M101" s="132">
        <v>1347.85</v>
      </c>
      <c r="N101" s="132">
        <v>1259.52</v>
      </c>
      <c r="O101" s="132">
        <v>1314.61</v>
      </c>
      <c r="P101" s="132">
        <v>2451.2199999999998</v>
      </c>
      <c r="Q101" s="132">
        <v>1822.9</v>
      </c>
      <c r="R101" s="132">
        <v>1371.6</v>
      </c>
      <c r="S101" s="132">
        <v>749.99</v>
      </c>
      <c r="T101" s="132">
        <v>1161.97</v>
      </c>
      <c r="U101" s="132">
        <v>1381.43</v>
      </c>
      <c r="V101" s="132">
        <v>1306.67</v>
      </c>
      <c r="W101" s="132">
        <v>972.5</v>
      </c>
      <c r="X101" s="132">
        <v>694.4</v>
      </c>
      <c r="Y101" s="132">
        <v>1298.53</v>
      </c>
      <c r="Z101" s="132">
        <v>1164.46</v>
      </c>
      <c r="AA101" s="132">
        <v>1885.55</v>
      </c>
      <c r="AB101" s="132">
        <v>2493.6</v>
      </c>
      <c r="AC101" s="132">
        <v>1388.15</v>
      </c>
      <c r="AD101" s="132">
        <v>1966.93</v>
      </c>
      <c r="AE101" s="132">
        <v>1028.47</v>
      </c>
      <c r="AF101" s="132">
        <v>577.67999999999995</v>
      </c>
      <c r="AG101" s="132">
        <v>384.93</v>
      </c>
      <c r="AH101" s="132">
        <v>14209.3</v>
      </c>
      <c r="AI101" s="132">
        <v>1423.44</v>
      </c>
      <c r="AJ101" s="132">
        <v>1165.52</v>
      </c>
      <c r="AK101" s="132">
        <v>1384.64</v>
      </c>
      <c r="AL101" s="132">
        <v>767.19</v>
      </c>
      <c r="AM101" s="132">
        <v>1122.6099999999999</v>
      </c>
      <c r="AN101" s="132">
        <v>1135.6300000000001</v>
      </c>
      <c r="AO101" s="132">
        <v>1372.64</v>
      </c>
      <c r="AP101" s="132">
        <v>12551</v>
      </c>
      <c r="AQ101" s="132">
        <v>1296.3</v>
      </c>
      <c r="AR101" s="132">
        <v>3340.16</v>
      </c>
      <c r="AS101" s="132">
        <v>1640.09</v>
      </c>
      <c r="AT101" s="132">
        <v>79235.100000000006</v>
      </c>
      <c r="AU101" s="132">
        <v>2252.77</v>
      </c>
      <c r="AV101" s="132">
        <v>738.71</v>
      </c>
      <c r="AW101" s="132">
        <v>1435.3</v>
      </c>
      <c r="AX101" s="132">
        <v>409.99</v>
      </c>
      <c r="AY101" s="132">
        <v>11882.1</v>
      </c>
      <c r="AZ101" s="132">
        <v>1505.16</v>
      </c>
      <c r="BA101" s="132">
        <v>1403.69</v>
      </c>
      <c r="BB101" s="132">
        <v>1085.18</v>
      </c>
      <c r="BC101" s="132">
        <v>1579.59</v>
      </c>
      <c r="BD101" s="132">
        <v>3807.83</v>
      </c>
      <c r="BE101" s="132">
        <v>1837.9</v>
      </c>
      <c r="BF101" s="132">
        <v>1185.0999999999999</v>
      </c>
      <c r="BG101" s="132">
        <v>1369.22</v>
      </c>
      <c r="BH101" s="132">
        <v>3698.53</v>
      </c>
      <c r="BI101" s="132">
        <v>1281.3399999999999</v>
      </c>
      <c r="BJ101" s="132">
        <v>1204.97</v>
      </c>
      <c r="BK101" s="132">
        <v>2095</v>
      </c>
      <c r="BL101" s="132">
        <v>1095.57</v>
      </c>
      <c r="BM101" s="132">
        <v>242.74</v>
      </c>
      <c r="BN101" s="132">
        <v>1612.09</v>
      </c>
      <c r="BO101" s="132">
        <v>1136.7</v>
      </c>
      <c r="BP101" s="132">
        <v>2701.95</v>
      </c>
      <c r="BQ101" s="132">
        <v>308.8</v>
      </c>
      <c r="BR101" s="132">
        <v>1691.89</v>
      </c>
      <c r="BS101" s="132">
        <v>1221.29</v>
      </c>
      <c r="BT101" s="132">
        <v>1182.8900000000001</v>
      </c>
      <c r="BU101" s="132">
        <v>536.87</v>
      </c>
      <c r="BV101" s="132">
        <v>1461.34</v>
      </c>
      <c r="BW101" s="132">
        <v>758.69</v>
      </c>
      <c r="BX101" s="132">
        <v>1217.17</v>
      </c>
      <c r="BY101" s="132">
        <v>1236.96</v>
      </c>
      <c r="BZ101" s="132">
        <v>2027.24</v>
      </c>
      <c r="CA101" s="132">
        <v>1018.09</v>
      </c>
      <c r="CB101" s="136">
        <f t="shared" si="2"/>
        <v>2798.7103846153841</v>
      </c>
      <c r="CC101" s="136">
        <f t="shared" si="3"/>
        <v>9073.8309663597265</v>
      </c>
    </row>
    <row r="102" spans="1:81" x14ac:dyDescent="0.2">
      <c r="A102" s="132" t="s">
        <v>1849</v>
      </c>
      <c r="B102" s="132">
        <v>53.44</v>
      </c>
      <c r="E102" s="132">
        <v>217.75</v>
      </c>
      <c r="F102" s="132">
        <v>149.38999999999999</v>
      </c>
      <c r="H102" s="132">
        <v>119.7</v>
      </c>
      <c r="J102" s="132">
        <v>40.06</v>
      </c>
      <c r="L102" s="132">
        <v>207.3</v>
      </c>
      <c r="M102" s="132">
        <v>137.55000000000001</v>
      </c>
      <c r="O102" s="132">
        <v>114.64</v>
      </c>
      <c r="Q102" s="132">
        <v>118.23</v>
      </c>
      <c r="R102" s="132">
        <v>135.49</v>
      </c>
      <c r="S102" s="132">
        <v>100.84</v>
      </c>
      <c r="U102" s="132">
        <v>176.92</v>
      </c>
      <c r="V102" s="132">
        <v>107.06</v>
      </c>
      <c r="W102" s="132">
        <v>71.39</v>
      </c>
      <c r="X102" s="132">
        <v>91.49</v>
      </c>
      <c r="Z102" s="132">
        <v>151.19999999999999</v>
      </c>
      <c r="AB102" s="132">
        <v>64.13</v>
      </c>
      <c r="AE102" s="132">
        <v>108.51</v>
      </c>
      <c r="AG102" s="132">
        <v>126.49</v>
      </c>
      <c r="AI102" s="132">
        <v>122.13</v>
      </c>
      <c r="AO102" s="132">
        <v>164.44</v>
      </c>
      <c r="AR102" s="132">
        <v>155.01</v>
      </c>
      <c r="AS102" s="132">
        <v>215.09</v>
      </c>
      <c r="AT102" s="132">
        <v>97.47</v>
      </c>
      <c r="AY102" s="132">
        <v>76.52</v>
      </c>
      <c r="AZ102" s="132">
        <v>193.67</v>
      </c>
      <c r="BC102" s="132">
        <v>122.18</v>
      </c>
      <c r="BE102" s="132">
        <v>165.27</v>
      </c>
      <c r="BJ102" s="132">
        <v>95.8</v>
      </c>
      <c r="BM102" s="132">
        <v>88.29</v>
      </c>
      <c r="BP102" s="132">
        <v>69.489999999999995</v>
      </c>
      <c r="BW102" s="132">
        <v>125.29</v>
      </c>
      <c r="BY102" s="132">
        <v>156.75</v>
      </c>
      <c r="BZ102" s="132">
        <v>109.97</v>
      </c>
      <c r="CA102" s="132">
        <v>127.5</v>
      </c>
      <c r="CB102" s="136">
        <f t="shared" si="2"/>
        <v>125.04142857142857</v>
      </c>
      <c r="CC102" s="136">
        <f t="shared" si="3"/>
        <v>44.581355780116006</v>
      </c>
    </row>
    <row r="103" spans="1:81" x14ac:dyDescent="0.2">
      <c r="A103" s="132" t="s">
        <v>1850</v>
      </c>
      <c r="B103" s="132">
        <v>338.67</v>
      </c>
      <c r="C103" s="132">
        <v>91.07</v>
      </c>
      <c r="D103" s="132">
        <v>36.21</v>
      </c>
      <c r="E103" s="132">
        <v>87.09</v>
      </c>
      <c r="F103" s="132">
        <v>55.79</v>
      </c>
      <c r="G103" s="132">
        <v>146.79</v>
      </c>
      <c r="H103" s="132">
        <v>297.13</v>
      </c>
      <c r="I103" s="132">
        <v>34.93</v>
      </c>
      <c r="J103" s="132">
        <v>176.43</v>
      </c>
      <c r="K103" s="132">
        <v>71.39</v>
      </c>
      <c r="L103" s="132">
        <v>136.54</v>
      </c>
      <c r="M103" s="132">
        <v>77.98</v>
      </c>
      <c r="N103" s="132">
        <v>27.23</v>
      </c>
      <c r="O103" s="132">
        <v>41.81</v>
      </c>
      <c r="P103" s="132">
        <v>54.39</v>
      </c>
      <c r="Q103" s="132">
        <v>340.42</v>
      </c>
      <c r="R103" s="132">
        <v>89.25</v>
      </c>
      <c r="S103" s="132">
        <v>38.200000000000003</v>
      </c>
      <c r="T103" s="132">
        <v>55.44</v>
      </c>
      <c r="U103" s="132">
        <v>183.23</v>
      </c>
      <c r="V103" s="132">
        <v>145.74</v>
      </c>
      <c r="W103" s="132">
        <v>72.2</v>
      </c>
      <c r="X103" s="132">
        <v>52.57</v>
      </c>
      <c r="Y103" s="132">
        <v>115.91</v>
      </c>
      <c r="Z103" s="132">
        <v>50.39</v>
      </c>
      <c r="AA103" s="132">
        <v>157.37</v>
      </c>
      <c r="AB103" s="132">
        <v>73.77</v>
      </c>
      <c r="AC103" s="132">
        <v>29.52</v>
      </c>
      <c r="AD103" s="132">
        <v>86.34</v>
      </c>
      <c r="AE103" s="132">
        <v>47.24</v>
      </c>
      <c r="AF103" s="132">
        <v>183.17</v>
      </c>
      <c r="AG103" s="132">
        <v>45.5</v>
      </c>
      <c r="AH103" s="132">
        <v>97.21</v>
      </c>
      <c r="AI103" s="132">
        <v>81.819999999999993</v>
      </c>
      <c r="AJ103" s="132">
        <v>45.95</v>
      </c>
      <c r="AK103" s="132">
        <v>104.83</v>
      </c>
      <c r="AL103" s="132">
        <v>26.5</v>
      </c>
      <c r="AM103" s="132">
        <v>56.47</v>
      </c>
      <c r="AN103" s="132">
        <v>49.82</v>
      </c>
      <c r="AO103" s="132">
        <v>59.18</v>
      </c>
      <c r="AP103" s="132">
        <v>25.53</v>
      </c>
      <c r="AQ103" s="132">
        <v>105.7</v>
      </c>
      <c r="AR103" s="132">
        <v>81.09</v>
      </c>
      <c r="AS103" s="132">
        <v>96.91</v>
      </c>
      <c r="AT103" s="132">
        <v>42.03</v>
      </c>
      <c r="AU103" s="132">
        <v>22.99</v>
      </c>
      <c r="AV103" s="132">
        <v>82.19</v>
      </c>
      <c r="AW103" s="132">
        <v>30.42</v>
      </c>
      <c r="AX103" s="132">
        <v>44.79</v>
      </c>
      <c r="AY103" s="132">
        <v>43.69</v>
      </c>
      <c r="AZ103" s="132">
        <v>99.74</v>
      </c>
      <c r="BA103" s="132">
        <v>63.76</v>
      </c>
      <c r="BB103" s="132">
        <v>41.69</v>
      </c>
      <c r="BC103" s="132">
        <v>101.34</v>
      </c>
      <c r="BD103" s="132">
        <v>32.869999999999997</v>
      </c>
      <c r="BE103" s="132">
        <v>58.86</v>
      </c>
      <c r="BF103" s="132">
        <v>45.06</v>
      </c>
      <c r="BG103" s="132">
        <v>177.62</v>
      </c>
      <c r="BH103" s="132">
        <v>64.7</v>
      </c>
      <c r="BI103" s="132">
        <v>241.18</v>
      </c>
      <c r="BJ103" s="132">
        <v>58.24</v>
      </c>
      <c r="BK103" s="132">
        <v>24.31</v>
      </c>
      <c r="BL103" s="132">
        <v>29.06</v>
      </c>
      <c r="BM103" s="132">
        <v>60.78</v>
      </c>
      <c r="BN103" s="132">
        <v>100.85</v>
      </c>
      <c r="BO103" s="132">
        <v>42.87</v>
      </c>
      <c r="BP103" s="132">
        <v>64.23</v>
      </c>
      <c r="BQ103" s="132">
        <v>47.62</v>
      </c>
      <c r="BR103" s="132">
        <v>1574.72</v>
      </c>
      <c r="BS103" s="132">
        <v>37.26</v>
      </c>
      <c r="BT103" s="132">
        <v>143.63</v>
      </c>
      <c r="BU103" s="132">
        <v>153.65</v>
      </c>
      <c r="BV103" s="132">
        <v>137.24</v>
      </c>
      <c r="BW103" s="132">
        <v>76.66</v>
      </c>
      <c r="BX103" s="132">
        <v>87.85</v>
      </c>
      <c r="BY103" s="132">
        <v>67.62</v>
      </c>
      <c r="BZ103" s="132">
        <v>90.4</v>
      </c>
      <c r="CA103" s="132">
        <v>80.739999999999995</v>
      </c>
      <c r="CB103" s="136">
        <f t="shared" si="2"/>
        <v>106.94076923076919</v>
      </c>
      <c r="CC103" s="136">
        <f t="shared" si="3"/>
        <v>180.73577422611964</v>
      </c>
    </row>
    <row r="104" spans="1:81" x14ac:dyDescent="0.2">
      <c r="A104" s="132" t="s">
        <v>1851</v>
      </c>
      <c r="B104" s="132">
        <v>3</v>
      </c>
      <c r="C104" s="132">
        <v>5</v>
      </c>
      <c r="D104" s="132">
        <v>3</v>
      </c>
      <c r="E104" s="132">
        <v>1</v>
      </c>
      <c r="F104" s="132">
        <v>3</v>
      </c>
      <c r="G104" s="132">
        <v>4.75</v>
      </c>
      <c r="H104" s="132">
        <v>3</v>
      </c>
      <c r="I104" s="132">
        <v>5</v>
      </c>
      <c r="J104" s="132">
        <v>2.75</v>
      </c>
      <c r="K104" s="132">
        <v>4.75</v>
      </c>
      <c r="L104" s="132">
        <v>3</v>
      </c>
      <c r="M104" s="132">
        <v>5</v>
      </c>
      <c r="N104" s="132">
        <v>4.25</v>
      </c>
      <c r="O104" s="132">
        <v>2.5</v>
      </c>
      <c r="P104" s="132">
        <v>4</v>
      </c>
      <c r="Q104" s="132">
        <v>5</v>
      </c>
      <c r="R104" s="132">
        <v>2.75</v>
      </c>
      <c r="S104" s="132">
        <v>3.5</v>
      </c>
      <c r="T104" s="132">
        <v>3.75</v>
      </c>
      <c r="U104" s="132">
        <v>4.25</v>
      </c>
      <c r="V104" s="132">
        <v>3.25</v>
      </c>
      <c r="W104" s="132">
        <v>4.75</v>
      </c>
      <c r="X104" s="132">
        <v>3</v>
      </c>
      <c r="Y104" s="132">
        <v>3.5</v>
      </c>
      <c r="Z104" s="132">
        <v>3.25</v>
      </c>
      <c r="AA104" s="132">
        <v>4</v>
      </c>
      <c r="AB104" s="132">
        <v>3</v>
      </c>
      <c r="AC104" s="132">
        <v>4</v>
      </c>
      <c r="AD104" s="132">
        <v>2.5</v>
      </c>
      <c r="AE104" s="132">
        <v>2.25</v>
      </c>
      <c r="AF104" s="132">
        <v>5</v>
      </c>
      <c r="AG104" s="132">
        <v>4</v>
      </c>
      <c r="AH104" s="132">
        <v>3.5</v>
      </c>
      <c r="AI104" s="132">
        <v>5</v>
      </c>
      <c r="AJ104" s="132">
        <v>4</v>
      </c>
      <c r="AK104" s="132">
        <v>4.25</v>
      </c>
      <c r="AL104" s="132">
        <v>3.25</v>
      </c>
      <c r="AM104" s="132">
        <v>3.25</v>
      </c>
      <c r="AN104" s="132">
        <v>2.5</v>
      </c>
      <c r="AO104" s="132">
        <v>3.75</v>
      </c>
      <c r="AP104" s="132">
        <v>2.75</v>
      </c>
      <c r="AQ104" s="132">
        <v>3.75</v>
      </c>
      <c r="AR104" s="132">
        <v>2</v>
      </c>
      <c r="AS104" s="132">
        <v>4.25</v>
      </c>
      <c r="AT104" s="132">
        <v>1.5</v>
      </c>
      <c r="AV104" s="132">
        <v>3</v>
      </c>
      <c r="AW104" s="132">
        <v>3.75</v>
      </c>
      <c r="AX104" s="132">
        <v>5</v>
      </c>
      <c r="AY104" s="132">
        <v>3.25</v>
      </c>
      <c r="AZ104" s="132">
        <v>4</v>
      </c>
      <c r="BA104" s="132">
        <v>4.25</v>
      </c>
      <c r="BB104" s="132">
        <v>4.5</v>
      </c>
      <c r="BC104" s="132">
        <v>2.5</v>
      </c>
      <c r="BD104" s="132">
        <v>3</v>
      </c>
      <c r="BE104" s="132">
        <v>4.5</v>
      </c>
      <c r="BF104" s="132">
        <v>2.5</v>
      </c>
      <c r="BG104" s="132">
        <v>4</v>
      </c>
      <c r="BH104" s="132">
        <v>4</v>
      </c>
      <c r="BI104" s="132">
        <v>3</v>
      </c>
      <c r="BK104" s="132">
        <v>5</v>
      </c>
      <c r="BL104" s="132">
        <v>3.5</v>
      </c>
      <c r="BM104" s="132">
        <v>4.5</v>
      </c>
      <c r="BN104" s="132">
        <v>5</v>
      </c>
      <c r="BO104" s="132">
        <v>3.25</v>
      </c>
      <c r="BP104" s="132">
        <v>3</v>
      </c>
      <c r="BQ104" s="132">
        <v>4</v>
      </c>
      <c r="BR104" s="132">
        <v>1.75</v>
      </c>
      <c r="BS104" s="132">
        <v>4</v>
      </c>
      <c r="BT104" s="132">
        <v>4</v>
      </c>
      <c r="BU104" s="132">
        <v>4.75</v>
      </c>
      <c r="BV104" s="132">
        <v>4.25</v>
      </c>
      <c r="BW104" s="132">
        <v>3</v>
      </c>
      <c r="BX104" s="132">
        <v>4.5</v>
      </c>
      <c r="BY104" s="132">
        <v>2.25</v>
      </c>
      <c r="BZ104" s="132">
        <v>3.5</v>
      </c>
      <c r="CA104" s="132">
        <v>4</v>
      </c>
      <c r="CB104" s="136">
        <f t="shared" si="2"/>
        <v>3.6184210526315788</v>
      </c>
      <c r="CC104" s="136">
        <f t="shared" si="3"/>
        <v>0.92958206040001901</v>
      </c>
    </row>
    <row r="105" spans="1:81" x14ac:dyDescent="0.2">
      <c r="A105" s="132" t="s">
        <v>1852</v>
      </c>
      <c r="B105" s="132">
        <v>3</v>
      </c>
      <c r="C105" s="132">
        <v>2</v>
      </c>
      <c r="D105" s="132">
        <v>2.25</v>
      </c>
      <c r="E105" s="132">
        <v>2</v>
      </c>
      <c r="F105" s="132">
        <v>3</v>
      </c>
      <c r="G105" s="132">
        <v>2.75</v>
      </c>
      <c r="H105" s="132">
        <v>2</v>
      </c>
      <c r="I105" s="132">
        <v>2.5</v>
      </c>
      <c r="J105" s="132">
        <v>3</v>
      </c>
      <c r="K105" s="132">
        <v>2.5</v>
      </c>
      <c r="L105" s="132">
        <v>2.25</v>
      </c>
      <c r="M105" s="132">
        <v>3.75</v>
      </c>
      <c r="N105" s="132">
        <v>2.5</v>
      </c>
      <c r="O105" s="132">
        <v>1.75</v>
      </c>
      <c r="P105" s="132">
        <v>3.75</v>
      </c>
      <c r="Q105" s="132">
        <v>4</v>
      </c>
      <c r="R105" s="132">
        <v>2.5</v>
      </c>
      <c r="S105" s="132">
        <v>3.25</v>
      </c>
      <c r="T105" s="132">
        <v>3</v>
      </c>
      <c r="U105" s="132">
        <v>2.75</v>
      </c>
      <c r="V105" s="132">
        <v>2.75</v>
      </c>
      <c r="W105" s="132">
        <v>3.5</v>
      </c>
      <c r="X105" s="132">
        <v>3</v>
      </c>
      <c r="Y105" s="132">
        <v>2.5</v>
      </c>
      <c r="Z105" s="132">
        <v>2.5</v>
      </c>
      <c r="AA105" s="132">
        <v>3.5</v>
      </c>
      <c r="AB105" s="132">
        <v>3.5</v>
      </c>
      <c r="AC105" s="132">
        <v>3.25</v>
      </c>
      <c r="AD105" s="132">
        <v>3.5</v>
      </c>
      <c r="AE105" s="132">
        <v>2.25</v>
      </c>
      <c r="AF105" s="132">
        <v>3.5</v>
      </c>
      <c r="AG105" s="132">
        <v>3</v>
      </c>
      <c r="AH105" s="132">
        <v>3.25</v>
      </c>
      <c r="AI105" s="132">
        <v>3</v>
      </c>
      <c r="AJ105" s="132">
        <v>3</v>
      </c>
      <c r="AK105" s="132">
        <v>3</v>
      </c>
      <c r="AL105" s="132">
        <v>2</v>
      </c>
      <c r="AM105" s="132">
        <v>3.5</v>
      </c>
      <c r="AN105" s="132">
        <v>2.25</v>
      </c>
      <c r="AO105" s="132">
        <v>2.5</v>
      </c>
      <c r="AP105" s="132">
        <v>3</v>
      </c>
      <c r="AQ105" s="132">
        <v>2.75</v>
      </c>
      <c r="AR105" s="132">
        <v>2.25</v>
      </c>
      <c r="AS105" s="132">
        <v>3.75</v>
      </c>
      <c r="AT105" s="132">
        <v>2.25</v>
      </c>
      <c r="AV105" s="132">
        <v>2.75</v>
      </c>
      <c r="AW105" s="132">
        <v>2.75</v>
      </c>
      <c r="AX105" s="132">
        <v>4.5</v>
      </c>
      <c r="AY105" s="132">
        <v>2.75</v>
      </c>
      <c r="AZ105" s="132">
        <v>3.25</v>
      </c>
      <c r="BA105" s="132">
        <v>3</v>
      </c>
      <c r="BB105" s="132">
        <v>3</v>
      </c>
      <c r="BC105" s="132">
        <v>3</v>
      </c>
      <c r="BD105" s="132">
        <v>3</v>
      </c>
      <c r="BE105" s="132">
        <v>3.25</v>
      </c>
      <c r="BF105" s="132">
        <v>3.25</v>
      </c>
      <c r="BG105" s="132">
        <v>3.25</v>
      </c>
      <c r="BH105" s="132">
        <v>2.75</v>
      </c>
      <c r="BI105" s="132">
        <v>2.25</v>
      </c>
      <c r="BK105" s="132">
        <v>3.5</v>
      </c>
      <c r="BL105" s="132">
        <v>4</v>
      </c>
      <c r="BM105" s="132">
        <v>3.75</v>
      </c>
      <c r="BN105" s="132">
        <v>4.25</v>
      </c>
      <c r="BO105" s="132">
        <v>2.75</v>
      </c>
      <c r="BP105" s="132">
        <v>2.5</v>
      </c>
      <c r="BQ105" s="132">
        <v>2.5</v>
      </c>
      <c r="BR105" s="132">
        <v>2.25</v>
      </c>
      <c r="BS105" s="132">
        <v>2.75</v>
      </c>
      <c r="BT105" s="132">
        <v>3.25</v>
      </c>
      <c r="BU105" s="132">
        <v>2</v>
      </c>
      <c r="BV105" s="132">
        <v>2.5</v>
      </c>
      <c r="BW105" s="132">
        <v>2.75</v>
      </c>
      <c r="BX105" s="132">
        <v>3.75</v>
      </c>
      <c r="BY105" s="132">
        <v>1.75</v>
      </c>
      <c r="BZ105" s="132">
        <v>3.25</v>
      </c>
      <c r="CA105" s="132">
        <v>3.75</v>
      </c>
      <c r="CB105" s="136">
        <f t="shared" si="2"/>
        <v>2.9177631578947367</v>
      </c>
      <c r="CC105" s="136">
        <f t="shared" si="3"/>
        <v>0.59775713838583955</v>
      </c>
    </row>
    <row r="106" spans="1:81" x14ac:dyDescent="0.2">
      <c r="A106" s="132" t="s">
        <v>1853</v>
      </c>
      <c r="B106" s="132">
        <v>3</v>
      </c>
      <c r="C106" s="132">
        <v>5</v>
      </c>
      <c r="D106" s="132">
        <v>3.75</v>
      </c>
      <c r="E106" s="132">
        <v>1.75</v>
      </c>
      <c r="F106" s="132">
        <v>3</v>
      </c>
      <c r="G106" s="132">
        <v>4.5</v>
      </c>
      <c r="H106" s="132">
        <v>2.5</v>
      </c>
      <c r="I106" s="132">
        <v>4</v>
      </c>
      <c r="J106" s="132">
        <v>3.25</v>
      </c>
      <c r="K106" s="132">
        <v>2.5</v>
      </c>
      <c r="L106" s="132">
        <v>3.75</v>
      </c>
      <c r="M106" s="132">
        <v>4</v>
      </c>
      <c r="N106" s="132">
        <v>3.75</v>
      </c>
      <c r="O106" s="132">
        <v>1.25</v>
      </c>
      <c r="P106" s="132">
        <v>4.5</v>
      </c>
      <c r="Q106" s="132">
        <v>4</v>
      </c>
      <c r="R106" s="132">
        <v>3</v>
      </c>
      <c r="S106" s="132">
        <v>3.5</v>
      </c>
      <c r="T106" s="132">
        <v>3.5</v>
      </c>
      <c r="U106" s="132">
        <v>4.25</v>
      </c>
      <c r="V106" s="132">
        <v>3.75</v>
      </c>
      <c r="W106" s="132">
        <v>4.25</v>
      </c>
      <c r="X106" s="132">
        <v>3</v>
      </c>
      <c r="Y106" s="132">
        <v>3</v>
      </c>
      <c r="Z106" s="132">
        <v>4</v>
      </c>
      <c r="AA106" s="132">
        <v>3.75</v>
      </c>
      <c r="AB106" s="132">
        <v>3.75</v>
      </c>
      <c r="AC106" s="132">
        <v>3.5</v>
      </c>
      <c r="AD106" s="132">
        <v>2.25</v>
      </c>
      <c r="AE106" s="132">
        <v>1.5</v>
      </c>
      <c r="AF106" s="132">
        <v>4.25</v>
      </c>
      <c r="AG106" s="132">
        <v>4</v>
      </c>
      <c r="AH106" s="132">
        <v>4</v>
      </c>
      <c r="AI106" s="132">
        <v>4.5</v>
      </c>
      <c r="AJ106" s="132">
        <v>3.75</v>
      </c>
      <c r="AK106" s="132">
        <v>4.5</v>
      </c>
      <c r="AL106" s="132">
        <v>3</v>
      </c>
      <c r="AM106" s="132">
        <v>3.25</v>
      </c>
      <c r="AN106" s="132">
        <v>2.5</v>
      </c>
      <c r="AO106" s="132">
        <v>4</v>
      </c>
      <c r="AP106" s="132">
        <v>4.5</v>
      </c>
      <c r="AQ106" s="132">
        <v>3.5</v>
      </c>
      <c r="AR106" s="132">
        <v>3.75</v>
      </c>
      <c r="AS106" s="132">
        <v>3.75</v>
      </c>
      <c r="AT106" s="132">
        <v>1.75</v>
      </c>
      <c r="AV106" s="132">
        <v>2.75</v>
      </c>
      <c r="AW106" s="132">
        <v>3.75</v>
      </c>
      <c r="AX106" s="132">
        <v>5</v>
      </c>
      <c r="AY106" s="132">
        <v>3.5</v>
      </c>
      <c r="AZ106" s="132">
        <v>3.25</v>
      </c>
      <c r="BA106" s="132">
        <v>4.5</v>
      </c>
      <c r="BB106" s="132">
        <v>3.5</v>
      </c>
      <c r="BC106" s="132">
        <v>3.5</v>
      </c>
      <c r="BD106" s="132">
        <v>2.75</v>
      </c>
      <c r="BE106" s="132">
        <v>4.25</v>
      </c>
      <c r="BF106" s="132">
        <v>2</v>
      </c>
      <c r="BG106" s="132">
        <v>3.25</v>
      </c>
      <c r="BH106" s="132">
        <v>2.5</v>
      </c>
      <c r="BI106" s="132">
        <v>3</v>
      </c>
      <c r="BK106" s="132">
        <v>4.75</v>
      </c>
      <c r="BL106" s="132">
        <v>4.75</v>
      </c>
      <c r="BM106" s="132">
        <v>4.5</v>
      </c>
      <c r="BN106" s="132">
        <v>4.5</v>
      </c>
      <c r="BO106" s="132">
        <v>4</v>
      </c>
      <c r="BP106" s="132">
        <v>3.5</v>
      </c>
      <c r="BQ106" s="132">
        <v>4.25</v>
      </c>
      <c r="BR106" s="132">
        <v>2.25</v>
      </c>
      <c r="BS106" s="132">
        <v>3.5</v>
      </c>
      <c r="BT106" s="132">
        <v>4.5</v>
      </c>
      <c r="BU106" s="132">
        <v>4.5</v>
      </c>
      <c r="BV106" s="132">
        <v>4.25</v>
      </c>
      <c r="BW106" s="132">
        <v>3.75</v>
      </c>
      <c r="BX106" s="132">
        <v>4.75</v>
      </c>
      <c r="BY106" s="132">
        <v>3</v>
      </c>
      <c r="BZ106" s="132">
        <v>4.5</v>
      </c>
      <c r="CA106" s="132">
        <v>3.75</v>
      </c>
      <c r="CB106" s="136">
        <f t="shared" si="2"/>
        <v>3.5921052631578947</v>
      </c>
      <c r="CC106" s="136">
        <f t="shared" si="3"/>
        <v>0.84542110341844579</v>
      </c>
    </row>
    <row r="107" spans="1:81" x14ac:dyDescent="0.2">
      <c r="A107" s="132" t="s">
        <v>1854</v>
      </c>
      <c r="B107" s="132">
        <v>3</v>
      </c>
      <c r="C107" s="132">
        <v>3</v>
      </c>
      <c r="D107" s="132">
        <v>4</v>
      </c>
      <c r="E107" s="132">
        <v>2.5</v>
      </c>
      <c r="F107" s="132">
        <v>3</v>
      </c>
      <c r="G107" s="132">
        <v>4.5</v>
      </c>
      <c r="H107" s="132">
        <v>3.25</v>
      </c>
      <c r="I107" s="132">
        <v>4</v>
      </c>
      <c r="J107" s="132">
        <v>2.5</v>
      </c>
      <c r="K107" s="132">
        <v>4.75</v>
      </c>
      <c r="L107" s="132">
        <v>2.75</v>
      </c>
      <c r="M107" s="132">
        <v>4.75</v>
      </c>
      <c r="N107" s="132">
        <v>4.5</v>
      </c>
      <c r="O107" s="132">
        <v>2.75</v>
      </c>
      <c r="P107" s="132">
        <v>4.75</v>
      </c>
      <c r="Q107" s="132">
        <v>5</v>
      </c>
      <c r="R107" s="132">
        <v>2.5</v>
      </c>
      <c r="S107" s="132">
        <v>4</v>
      </c>
      <c r="T107" s="132">
        <v>3.75</v>
      </c>
      <c r="U107" s="132">
        <v>4</v>
      </c>
      <c r="V107" s="132">
        <v>2.75</v>
      </c>
      <c r="W107" s="132">
        <v>4.75</v>
      </c>
      <c r="X107" s="132">
        <v>3</v>
      </c>
      <c r="Y107" s="132">
        <v>3.25</v>
      </c>
      <c r="Z107" s="132">
        <v>3.25</v>
      </c>
      <c r="AA107" s="132">
        <v>4.25</v>
      </c>
      <c r="AB107" s="132">
        <v>3.75</v>
      </c>
      <c r="AC107" s="132">
        <v>4.5</v>
      </c>
      <c r="AD107" s="132">
        <v>3.75</v>
      </c>
      <c r="AE107" s="132">
        <v>4.25</v>
      </c>
      <c r="AF107" s="132">
        <v>5</v>
      </c>
      <c r="AG107" s="132">
        <v>3.75</v>
      </c>
      <c r="AH107" s="132">
        <v>3.25</v>
      </c>
      <c r="AI107" s="132">
        <v>3.75</v>
      </c>
      <c r="AJ107" s="132">
        <v>3.75</v>
      </c>
      <c r="AK107" s="132">
        <v>4.75</v>
      </c>
      <c r="AL107" s="132">
        <v>4</v>
      </c>
      <c r="AM107" s="132">
        <v>4</v>
      </c>
      <c r="AN107" s="132">
        <v>3.75</v>
      </c>
      <c r="AO107" s="132">
        <v>4</v>
      </c>
      <c r="AP107" s="132">
        <v>4.75</v>
      </c>
      <c r="AQ107" s="132">
        <v>4.5</v>
      </c>
      <c r="AR107" s="132">
        <v>3.25</v>
      </c>
      <c r="AS107" s="132">
        <v>4</v>
      </c>
      <c r="AT107" s="132">
        <v>1.5</v>
      </c>
      <c r="AU107" s="132">
        <v>2.75</v>
      </c>
      <c r="AV107" s="132">
        <v>5</v>
      </c>
      <c r="AW107" s="132">
        <v>4</v>
      </c>
      <c r="AX107" s="132">
        <v>4.5</v>
      </c>
      <c r="AY107" s="132">
        <v>4.25</v>
      </c>
      <c r="AZ107" s="132">
        <v>5</v>
      </c>
      <c r="BA107" s="132">
        <v>4.25</v>
      </c>
      <c r="BB107" s="132">
        <v>4</v>
      </c>
      <c r="BC107" s="132">
        <v>3</v>
      </c>
      <c r="BD107" s="132">
        <v>3.25</v>
      </c>
      <c r="BE107" s="132">
        <v>4.75</v>
      </c>
      <c r="BF107" s="132">
        <v>4.25</v>
      </c>
      <c r="BG107" s="132">
        <v>3.25</v>
      </c>
      <c r="BH107" s="132">
        <v>3.75</v>
      </c>
      <c r="BI107" s="132">
        <v>3.25</v>
      </c>
      <c r="BJ107" s="132">
        <v>4.5</v>
      </c>
      <c r="BK107" s="132">
        <v>5</v>
      </c>
      <c r="BL107" s="132">
        <v>3</v>
      </c>
      <c r="BM107" s="132">
        <v>3</v>
      </c>
      <c r="BN107" s="132">
        <v>4.75</v>
      </c>
      <c r="BO107" s="132">
        <v>3.25</v>
      </c>
      <c r="BP107" s="132">
        <v>2.5</v>
      </c>
      <c r="BQ107" s="132">
        <v>4</v>
      </c>
      <c r="BR107" s="132">
        <v>4</v>
      </c>
      <c r="BS107" s="132">
        <v>3.75</v>
      </c>
      <c r="BT107" s="132">
        <v>4.25</v>
      </c>
      <c r="BU107" s="132">
        <v>5</v>
      </c>
      <c r="BV107" s="132">
        <v>4.5</v>
      </c>
      <c r="BW107" s="132">
        <v>2.75</v>
      </c>
      <c r="BX107" s="132">
        <v>4.75</v>
      </c>
      <c r="BY107" s="132">
        <v>4.75</v>
      </c>
      <c r="BZ107" s="132">
        <v>3.75</v>
      </c>
      <c r="CA107" s="132">
        <v>4.5</v>
      </c>
      <c r="CB107" s="136">
        <f t="shared" si="2"/>
        <v>3.8461538461538463</v>
      </c>
      <c r="CC107" s="136">
        <f t="shared" si="3"/>
        <v>0.78875083019155834</v>
      </c>
    </row>
    <row r="108" spans="1:81" x14ac:dyDescent="0.2">
      <c r="A108" s="132" t="s">
        <v>1855</v>
      </c>
      <c r="B108" s="132">
        <v>3</v>
      </c>
      <c r="C108" s="132">
        <v>2.5</v>
      </c>
      <c r="D108" s="132">
        <v>2.75</v>
      </c>
      <c r="E108" s="132">
        <v>3</v>
      </c>
      <c r="F108" s="132">
        <v>3</v>
      </c>
      <c r="G108" s="132">
        <v>2.25</v>
      </c>
      <c r="H108" s="132">
        <v>2</v>
      </c>
      <c r="I108" s="132">
        <v>2.5</v>
      </c>
      <c r="J108" s="132">
        <v>3</v>
      </c>
      <c r="K108" s="132">
        <v>2.75</v>
      </c>
      <c r="L108" s="132">
        <v>2.25</v>
      </c>
      <c r="M108" s="132">
        <v>3.5</v>
      </c>
      <c r="N108" s="132">
        <v>2.5</v>
      </c>
      <c r="O108" s="132">
        <v>2.5</v>
      </c>
      <c r="P108" s="132">
        <v>3.25</v>
      </c>
      <c r="Q108" s="132">
        <v>4.25</v>
      </c>
      <c r="R108" s="132">
        <v>3</v>
      </c>
      <c r="S108" s="132">
        <v>2.75</v>
      </c>
      <c r="T108" s="132">
        <v>2.5</v>
      </c>
      <c r="U108" s="132">
        <v>3.25</v>
      </c>
      <c r="V108" s="132">
        <v>3</v>
      </c>
      <c r="W108" s="132">
        <v>2.25</v>
      </c>
      <c r="X108" s="132">
        <v>3</v>
      </c>
      <c r="Y108" s="132">
        <v>2.5</v>
      </c>
      <c r="Z108" s="132">
        <v>2.25</v>
      </c>
      <c r="AA108" s="132">
        <v>2.5</v>
      </c>
      <c r="AB108" s="132">
        <v>2.5</v>
      </c>
      <c r="AC108" s="132">
        <v>3.25</v>
      </c>
      <c r="AD108" s="132">
        <v>3.5</v>
      </c>
      <c r="AE108" s="132">
        <v>3.5</v>
      </c>
      <c r="AF108" s="132">
        <v>3.5</v>
      </c>
      <c r="AG108" s="132">
        <v>2.75</v>
      </c>
      <c r="AH108" s="132">
        <v>3.25</v>
      </c>
      <c r="AI108" s="132">
        <v>3.25</v>
      </c>
      <c r="AJ108" s="132">
        <v>2.5</v>
      </c>
      <c r="AK108" s="132">
        <v>3.5</v>
      </c>
      <c r="AL108" s="132">
        <v>2.75</v>
      </c>
      <c r="AM108" s="132">
        <v>3.25</v>
      </c>
      <c r="AN108" s="132">
        <v>2.75</v>
      </c>
      <c r="AO108" s="132">
        <v>2.75</v>
      </c>
      <c r="AP108" s="132">
        <v>2.25</v>
      </c>
      <c r="AQ108" s="132">
        <v>2.75</v>
      </c>
      <c r="AR108" s="132">
        <v>2.5</v>
      </c>
      <c r="AS108" s="132">
        <v>3.75</v>
      </c>
      <c r="AT108" s="132">
        <v>2.25</v>
      </c>
      <c r="AU108" s="132">
        <v>2.75</v>
      </c>
      <c r="AV108" s="132">
        <v>2</v>
      </c>
      <c r="AW108" s="132">
        <v>3</v>
      </c>
      <c r="AX108" s="132">
        <v>3</v>
      </c>
      <c r="AY108" s="132">
        <v>2.5</v>
      </c>
      <c r="AZ108" s="132">
        <v>3.5</v>
      </c>
      <c r="BA108" s="132">
        <v>3.25</v>
      </c>
      <c r="BB108" s="132">
        <v>2.25</v>
      </c>
      <c r="BC108" s="132">
        <v>2.25</v>
      </c>
      <c r="BD108" s="132">
        <v>2.75</v>
      </c>
      <c r="BE108" s="132">
        <v>3.25</v>
      </c>
      <c r="BF108" s="132">
        <v>2.25</v>
      </c>
      <c r="BG108" s="132">
        <v>2.5</v>
      </c>
      <c r="BH108" s="132">
        <v>3.5</v>
      </c>
      <c r="BI108" s="132">
        <v>2.75</v>
      </c>
      <c r="BJ108" s="132">
        <v>3.5</v>
      </c>
      <c r="BK108" s="132">
        <v>3</v>
      </c>
      <c r="BL108" s="132">
        <v>3.25</v>
      </c>
      <c r="BM108" s="132">
        <v>3</v>
      </c>
      <c r="BN108" s="132">
        <v>4.25</v>
      </c>
      <c r="BO108" s="132">
        <v>2.5</v>
      </c>
      <c r="BP108" s="132">
        <v>2.25</v>
      </c>
      <c r="BQ108" s="132">
        <v>2.5</v>
      </c>
      <c r="BR108" s="132">
        <v>3.25</v>
      </c>
      <c r="BS108" s="132">
        <v>3.25</v>
      </c>
      <c r="BT108" s="132">
        <v>3</v>
      </c>
      <c r="BU108" s="132">
        <v>2.75</v>
      </c>
      <c r="BV108" s="132">
        <v>2.25</v>
      </c>
      <c r="BW108" s="132">
        <v>3</v>
      </c>
      <c r="BX108" s="132">
        <v>3.75</v>
      </c>
      <c r="BY108" s="132">
        <v>1</v>
      </c>
      <c r="BZ108" s="132">
        <v>3</v>
      </c>
      <c r="CA108" s="132">
        <v>2.75</v>
      </c>
      <c r="CB108" s="136">
        <f t="shared" si="2"/>
        <v>2.8493589743589745</v>
      </c>
      <c r="CC108" s="136">
        <f t="shared" si="3"/>
        <v>0.53046742373654487</v>
      </c>
    </row>
    <row r="109" spans="1:81" x14ac:dyDescent="0.2">
      <c r="A109" s="132" t="s">
        <v>1856</v>
      </c>
      <c r="B109" s="132">
        <v>3</v>
      </c>
      <c r="C109" s="132">
        <v>3</v>
      </c>
      <c r="D109" s="132">
        <v>3.75</v>
      </c>
      <c r="E109" s="132">
        <v>3.25</v>
      </c>
      <c r="F109" s="132">
        <v>3</v>
      </c>
      <c r="G109" s="132">
        <v>4.5</v>
      </c>
      <c r="H109" s="132">
        <v>2.5</v>
      </c>
      <c r="I109" s="132">
        <v>3.25</v>
      </c>
      <c r="J109" s="132">
        <v>3</v>
      </c>
      <c r="K109" s="132">
        <v>3</v>
      </c>
      <c r="L109" s="132">
        <v>3.25</v>
      </c>
      <c r="M109" s="132">
        <v>3.75</v>
      </c>
      <c r="N109" s="132">
        <v>3.75</v>
      </c>
      <c r="O109" s="132">
        <v>2.75</v>
      </c>
      <c r="P109" s="132">
        <v>4.75</v>
      </c>
      <c r="Q109" s="132">
        <v>5</v>
      </c>
      <c r="R109" s="132">
        <v>2.5</v>
      </c>
      <c r="S109" s="132">
        <v>3.75</v>
      </c>
      <c r="T109" s="132">
        <v>3.25</v>
      </c>
      <c r="U109" s="132">
        <v>4.75</v>
      </c>
      <c r="V109" s="132">
        <v>3.25</v>
      </c>
      <c r="W109" s="132">
        <v>4.5</v>
      </c>
      <c r="X109" s="132">
        <v>3</v>
      </c>
      <c r="Y109" s="132">
        <v>2.75</v>
      </c>
      <c r="Z109" s="132">
        <v>4</v>
      </c>
      <c r="AA109" s="132">
        <v>4</v>
      </c>
      <c r="AB109" s="132">
        <v>4</v>
      </c>
      <c r="AC109" s="132">
        <v>4</v>
      </c>
      <c r="AD109" s="132">
        <v>3.5</v>
      </c>
      <c r="AE109" s="132">
        <v>4</v>
      </c>
      <c r="AF109" s="132">
        <v>3.75</v>
      </c>
      <c r="AG109" s="132">
        <v>3.75</v>
      </c>
      <c r="AH109" s="132">
        <v>4.25</v>
      </c>
      <c r="AI109" s="132">
        <v>4.5</v>
      </c>
      <c r="AJ109" s="132">
        <v>3.75</v>
      </c>
      <c r="AK109" s="132">
        <v>4.5</v>
      </c>
      <c r="AL109" s="132">
        <v>3.5</v>
      </c>
      <c r="AM109" s="132">
        <v>4</v>
      </c>
      <c r="AN109" s="132">
        <v>4</v>
      </c>
      <c r="AO109" s="132">
        <v>4.5</v>
      </c>
      <c r="AP109" s="132">
        <v>4</v>
      </c>
      <c r="AQ109" s="132">
        <v>3.75</v>
      </c>
      <c r="AR109" s="132">
        <v>3.5</v>
      </c>
      <c r="AS109" s="132">
        <v>3.75</v>
      </c>
      <c r="AT109" s="132">
        <v>2</v>
      </c>
      <c r="AU109" s="132">
        <v>2.75</v>
      </c>
      <c r="AV109" s="132">
        <v>3.75</v>
      </c>
      <c r="AW109" s="132">
        <v>4</v>
      </c>
      <c r="AX109" s="132">
        <v>3.5</v>
      </c>
      <c r="AY109" s="132">
        <v>3</v>
      </c>
      <c r="AZ109" s="132">
        <v>4</v>
      </c>
      <c r="BA109" s="132">
        <v>5</v>
      </c>
      <c r="BB109" s="132">
        <v>3.25</v>
      </c>
      <c r="BC109" s="132">
        <v>3.25</v>
      </c>
      <c r="BD109" s="132">
        <v>2.5</v>
      </c>
      <c r="BE109" s="132">
        <v>4</v>
      </c>
      <c r="BF109" s="132">
        <v>3.25</v>
      </c>
      <c r="BG109" s="132">
        <v>3</v>
      </c>
      <c r="BH109" s="132">
        <v>3.75</v>
      </c>
      <c r="BI109" s="132">
        <v>3.25</v>
      </c>
      <c r="BJ109" s="132">
        <v>3.75</v>
      </c>
      <c r="BK109" s="132">
        <v>4.75</v>
      </c>
      <c r="BL109" s="132">
        <v>3.25</v>
      </c>
      <c r="BM109" s="132">
        <v>3</v>
      </c>
      <c r="BN109" s="132">
        <v>4.25</v>
      </c>
      <c r="BO109" s="132">
        <v>3.75</v>
      </c>
      <c r="BP109" s="132">
        <v>3.25</v>
      </c>
      <c r="BQ109" s="132">
        <v>3.75</v>
      </c>
      <c r="BR109" s="132">
        <v>3.75</v>
      </c>
      <c r="BS109" s="132">
        <v>4</v>
      </c>
      <c r="BT109" s="132">
        <v>4.5</v>
      </c>
      <c r="BU109" s="132">
        <v>3.75</v>
      </c>
      <c r="BV109" s="132">
        <v>4.25</v>
      </c>
      <c r="BW109" s="132">
        <v>3</v>
      </c>
      <c r="BX109" s="132">
        <v>4.5</v>
      </c>
      <c r="BY109" s="132">
        <v>2.5</v>
      </c>
      <c r="BZ109" s="132">
        <v>3.5</v>
      </c>
      <c r="CA109" s="132">
        <v>3.75</v>
      </c>
      <c r="CB109" s="136">
        <f t="shared" si="2"/>
        <v>3.6378205128205128</v>
      </c>
      <c r="CC109" s="136">
        <f t="shared" si="3"/>
        <v>0.64042325175772696</v>
      </c>
    </row>
    <row r="110" spans="1:81" x14ac:dyDescent="0.2">
      <c r="A110" s="132" t="s">
        <v>1857</v>
      </c>
      <c r="B110" s="132">
        <v>3</v>
      </c>
      <c r="C110" s="132">
        <v>3</v>
      </c>
      <c r="D110" s="132">
        <v>4</v>
      </c>
      <c r="E110" s="132">
        <v>1.75</v>
      </c>
      <c r="F110" s="132">
        <v>2.75</v>
      </c>
      <c r="G110" s="132">
        <v>5</v>
      </c>
      <c r="H110" s="132">
        <v>3.25</v>
      </c>
      <c r="I110" s="132">
        <v>4.25</v>
      </c>
      <c r="J110" s="132">
        <v>3.25</v>
      </c>
      <c r="K110" s="132">
        <v>5</v>
      </c>
      <c r="L110" s="132">
        <v>3.25</v>
      </c>
      <c r="M110" s="132">
        <v>5</v>
      </c>
      <c r="N110" s="132">
        <v>4</v>
      </c>
      <c r="O110" s="132">
        <v>3.75</v>
      </c>
      <c r="P110" s="132">
        <v>4.5</v>
      </c>
      <c r="Q110" s="132">
        <v>5</v>
      </c>
      <c r="R110" s="132">
        <v>4</v>
      </c>
      <c r="S110" s="132">
        <v>4</v>
      </c>
      <c r="T110" s="132">
        <v>3.5</v>
      </c>
      <c r="U110" s="132">
        <v>4.5</v>
      </c>
      <c r="V110" s="132">
        <v>2</v>
      </c>
      <c r="W110" s="132">
        <v>4.5</v>
      </c>
      <c r="X110" s="132">
        <v>3.75</v>
      </c>
      <c r="Y110" s="132">
        <v>2.75</v>
      </c>
      <c r="Z110" s="132">
        <v>2.75</v>
      </c>
      <c r="AA110" s="132">
        <v>4.25</v>
      </c>
      <c r="AB110" s="132">
        <v>3.5</v>
      </c>
      <c r="AC110" s="132">
        <v>4.5</v>
      </c>
      <c r="AD110" s="132">
        <v>3.5</v>
      </c>
      <c r="AE110" s="132">
        <v>4</v>
      </c>
      <c r="AF110" s="132">
        <v>5</v>
      </c>
      <c r="AG110" s="132">
        <v>3.25</v>
      </c>
      <c r="AH110" s="132">
        <v>3.25</v>
      </c>
      <c r="AI110" s="132">
        <v>4.25</v>
      </c>
      <c r="AJ110" s="132">
        <v>4.25</v>
      </c>
      <c r="AK110" s="132">
        <v>4.25</v>
      </c>
      <c r="AL110" s="132">
        <v>2.5</v>
      </c>
      <c r="AM110" s="132">
        <v>3</v>
      </c>
      <c r="AN110" s="132">
        <v>4.25</v>
      </c>
      <c r="AO110" s="132">
        <v>4</v>
      </c>
      <c r="AP110" s="132">
        <v>4.75</v>
      </c>
      <c r="AQ110" s="132">
        <v>3.75</v>
      </c>
      <c r="AR110" s="132">
        <v>3</v>
      </c>
      <c r="AS110" s="132">
        <v>3.75</v>
      </c>
      <c r="AT110" s="132">
        <v>1.75</v>
      </c>
      <c r="AU110" s="132">
        <v>3.5</v>
      </c>
      <c r="AV110" s="132">
        <v>4</v>
      </c>
      <c r="AW110" s="132">
        <v>4</v>
      </c>
      <c r="AX110" s="132">
        <v>4.75</v>
      </c>
      <c r="AY110" s="132">
        <v>3.5</v>
      </c>
      <c r="AZ110" s="132">
        <v>5</v>
      </c>
      <c r="BA110" s="132">
        <v>4.5</v>
      </c>
      <c r="BB110" s="132">
        <v>3.75</v>
      </c>
      <c r="BC110" s="132">
        <v>2.75</v>
      </c>
      <c r="BD110" s="132">
        <v>2.75</v>
      </c>
      <c r="BE110" s="132">
        <v>5</v>
      </c>
      <c r="BF110" s="132">
        <v>4.75</v>
      </c>
      <c r="BG110" s="132">
        <v>3.75</v>
      </c>
      <c r="BH110" s="132">
        <v>4.5</v>
      </c>
      <c r="BI110" s="132">
        <v>3.25</v>
      </c>
      <c r="BJ110" s="132">
        <v>4.5</v>
      </c>
      <c r="BK110" s="132">
        <v>3.75</v>
      </c>
      <c r="BL110" s="132">
        <v>3.25</v>
      </c>
      <c r="BM110" s="132">
        <v>3</v>
      </c>
      <c r="BN110" s="132">
        <v>4.5</v>
      </c>
      <c r="BO110" s="132">
        <v>3.25</v>
      </c>
      <c r="BP110" s="132">
        <v>3.75</v>
      </c>
      <c r="BQ110" s="132">
        <v>3</v>
      </c>
      <c r="BR110" s="132">
        <v>3.5</v>
      </c>
      <c r="BS110" s="132">
        <v>4</v>
      </c>
      <c r="BT110" s="132">
        <v>4.25</v>
      </c>
      <c r="BU110" s="132">
        <v>3</v>
      </c>
      <c r="BV110" s="132">
        <v>3.5</v>
      </c>
      <c r="BW110" s="132">
        <v>3</v>
      </c>
      <c r="BX110" s="132">
        <v>5</v>
      </c>
      <c r="BY110" s="132">
        <v>5</v>
      </c>
      <c r="BZ110" s="132">
        <v>3.5</v>
      </c>
      <c r="CA110" s="132">
        <v>4.5</v>
      </c>
      <c r="CB110" s="136">
        <f t="shared" si="2"/>
        <v>3.7852564102564101</v>
      </c>
      <c r="CC110" s="136">
        <f t="shared" si="3"/>
        <v>0.79744351973426164</v>
      </c>
    </row>
    <row r="111" spans="1:81" x14ac:dyDescent="0.2">
      <c r="A111" s="132" t="s">
        <v>1858</v>
      </c>
      <c r="B111" s="132">
        <v>3</v>
      </c>
      <c r="C111" s="132">
        <v>3</v>
      </c>
      <c r="D111" s="132">
        <v>2</v>
      </c>
      <c r="E111" s="132">
        <v>1.75</v>
      </c>
      <c r="F111" s="132">
        <v>2.75</v>
      </c>
      <c r="G111" s="132">
        <v>4</v>
      </c>
      <c r="H111" s="132">
        <v>2</v>
      </c>
      <c r="I111" s="132">
        <v>2.25</v>
      </c>
      <c r="J111" s="132">
        <v>3</v>
      </c>
      <c r="K111" s="132">
        <v>2.75</v>
      </c>
      <c r="L111" s="132">
        <v>2.25</v>
      </c>
      <c r="M111" s="132">
        <v>3.75</v>
      </c>
      <c r="N111" s="132">
        <v>2.25</v>
      </c>
      <c r="O111" s="132">
        <v>3</v>
      </c>
      <c r="P111" s="132">
        <v>3.25</v>
      </c>
      <c r="Q111" s="132">
        <v>4</v>
      </c>
      <c r="R111" s="132">
        <v>2.5</v>
      </c>
      <c r="S111" s="132">
        <v>3</v>
      </c>
      <c r="T111" s="132">
        <v>2.75</v>
      </c>
      <c r="U111" s="132">
        <v>3.5</v>
      </c>
      <c r="V111" s="132">
        <v>2.5</v>
      </c>
      <c r="W111" s="132">
        <v>4.25</v>
      </c>
      <c r="X111" s="132">
        <v>2.75</v>
      </c>
      <c r="Y111" s="132">
        <v>2.25</v>
      </c>
      <c r="Z111" s="132">
        <v>2.25</v>
      </c>
      <c r="AA111" s="132">
        <v>3.25</v>
      </c>
      <c r="AB111" s="132">
        <v>2.5</v>
      </c>
      <c r="AC111" s="132">
        <v>2.5</v>
      </c>
      <c r="AD111" s="132">
        <v>3.25</v>
      </c>
      <c r="AE111" s="132">
        <v>3.75</v>
      </c>
      <c r="AF111" s="132">
        <v>3.5</v>
      </c>
      <c r="AG111" s="132">
        <v>3.25</v>
      </c>
      <c r="AH111" s="132">
        <v>2.75</v>
      </c>
      <c r="AI111" s="132">
        <v>3</v>
      </c>
      <c r="AJ111" s="132">
        <v>2.25</v>
      </c>
      <c r="AK111" s="132">
        <v>3.5</v>
      </c>
      <c r="AL111" s="132">
        <v>2.5</v>
      </c>
      <c r="AM111" s="132">
        <v>3</v>
      </c>
      <c r="AN111" s="132">
        <v>2.25</v>
      </c>
      <c r="AO111" s="132">
        <v>2.5</v>
      </c>
      <c r="AP111" s="132">
        <v>2.75</v>
      </c>
      <c r="AQ111" s="132">
        <v>3.5</v>
      </c>
      <c r="AR111" s="132">
        <v>2.5</v>
      </c>
      <c r="AS111" s="132">
        <v>3.5</v>
      </c>
      <c r="AT111" s="132">
        <v>2.25</v>
      </c>
      <c r="AU111" s="132">
        <v>2.5</v>
      </c>
      <c r="AV111" s="132">
        <v>2.75</v>
      </c>
      <c r="AW111" s="132">
        <v>2.75</v>
      </c>
      <c r="AX111" s="132">
        <v>4</v>
      </c>
      <c r="AY111" s="132">
        <v>2.75</v>
      </c>
      <c r="AZ111" s="132">
        <v>4</v>
      </c>
      <c r="BA111" s="132">
        <v>3.5</v>
      </c>
      <c r="BB111" s="132">
        <v>2</v>
      </c>
      <c r="BC111" s="132">
        <v>2.75</v>
      </c>
      <c r="BD111" s="132">
        <v>3</v>
      </c>
      <c r="BE111" s="132">
        <v>3.75</v>
      </c>
      <c r="BF111" s="132">
        <v>2.5</v>
      </c>
      <c r="BG111" s="132">
        <v>3.25</v>
      </c>
      <c r="BH111" s="132">
        <v>3.25</v>
      </c>
      <c r="BI111" s="132">
        <v>2.5</v>
      </c>
      <c r="BJ111" s="132">
        <v>3.25</v>
      </c>
      <c r="BK111" s="132">
        <v>3</v>
      </c>
      <c r="BL111" s="132">
        <v>3.5</v>
      </c>
      <c r="BM111" s="132">
        <v>3</v>
      </c>
      <c r="BN111" s="132">
        <v>2.75</v>
      </c>
      <c r="BO111" s="132">
        <v>2.75</v>
      </c>
      <c r="BP111" s="132">
        <v>2.5</v>
      </c>
      <c r="BQ111" s="132">
        <v>3.5</v>
      </c>
      <c r="BR111" s="132">
        <v>2.75</v>
      </c>
      <c r="BS111" s="132">
        <v>3</v>
      </c>
      <c r="BT111" s="132">
        <v>2.75</v>
      </c>
      <c r="BU111" s="132">
        <v>2.75</v>
      </c>
      <c r="BV111" s="132">
        <v>2.5</v>
      </c>
      <c r="BW111" s="132">
        <v>3</v>
      </c>
      <c r="BX111" s="132">
        <v>3.75</v>
      </c>
      <c r="BY111" s="132">
        <v>3</v>
      </c>
      <c r="BZ111" s="132">
        <v>3.5</v>
      </c>
      <c r="CA111" s="132">
        <v>3.75</v>
      </c>
      <c r="CB111" s="136">
        <f t="shared" si="2"/>
        <v>2.9391025641025643</v>
      </c>
      <c r="CC111" s="136">
        <f t="shared" si="3"/>
        <v>0.55564677628268488</v>
      </c>
    </row>
    <row r="112" spans="1:81" x14ac:dyDescent="0.2">
      <c r="A112" s="132" t="s">
        <v>1859</v>
      </c>
      <c r="B112" s="132">
        <v>3</v>
      </c>
      <c r="C112" s="132">
        <v>3</v>
      </c>
      <c r="D112" s="132">
        <v>3.75</v>
      </c>
      <c r="E112" s="132">
        <v>1.75</v>
      </c>
      <c r="F112" s="132">
        <v>3</v>
      </c>
      <c r="G112" s="132">
        <v>5</v>
      </c>
      <c r="H112" s="132">
        <v>2.5</v>
      </c>
      <c r="I112" s="132">
        <v>3.25</v>
      </c>
      <c r="J112" s="132">
        <v>3</v>
      </c>
      <c r="K112" s="132">
        <v>2.75</v>
      </c>
      <c r="L112" s="132">
        <v>3.75</v>
      </c>
      <c r="M112" s="132">
        <v>4</v>
      </c>
      <c r="N112" s="132">
        <v>3.5</v>
      </c>
      <c r="O112" s="132">
        <v>3.75</v>
      </c>
      <c r="P112" s="132">
        <v>4.5</v>
      </c>
      <c r="Q112" s="132">
        <v>4.25</v>
      </c>
      <c r="R112" s="132">
        <v>3.75</v>
      </c>
      <c r="S112" s="132">
        <v>4</v>
      </c>
      <c r="T112" s="132">
        <v>3.25</v>
      </c>
      <c r="U112" s="132">
        <v>4.75</v>
      </c>
      <c r="V112" s="132">
        <v>3</v>
      </c>
      <c r="W112" s="132">
        <v>4.75</v>
      </c>
      <c r="X112" s="132">
        <v>3.25</v>
      </c>
      <c r="Y112" s="132">
        <v>2.75</v>
      </c>
      <c r="Z112" s="132">
        <v>4</v>
      </c>
      <c r="AA112" s="132">
        <v>4</v>
      </c>
      <c r="AB112" s="132">
        <v>3.25</v>
      </c>
      <c r="AC112" s="132">
        <v>4</v>
      </c>
      <c r="AD112" s="132">
        <v>3.5</v>
      </c>
      <c r="AE112" s="132">
        <v>3.75</v>
      </c>
      <c r="AF112" s="132">
        <v>3.75</v>
      </c>
      <c r="AG112" s="132">
        <v>3.25</v>
      </c>
      <c r="AH112" s="132">
        <v>3.75</v>
      </c>
      <c r="AI112" s="132">
        <v>4.5</v>
      </c>
      <c r="AJ112" s="132">
        <v>3.5</v>
      </c>
      <c r="AK112" s="132">
        <v>4.5</v>
      </c>
      <c r="AL112" s="132">
        <v>2.25</v>
      </c>
      <c r="AM112" s="132">
        <v>3.5</v>
      </c>
      <c r="AN112" s="132">
        <v>4.25</v>
      </c>
      <c r="AO112" s="132">
        <v>4.5</v>
      </c>
      <c r="AP112" s="132">
        <v>4</v>
      </c>
      <c r="AQ112" s="132">
        <v>3.5</v>
      </c>
      <c r="AR112" s="132">
        <v>3.25</v>
      </c>
      <c r="AS112" s="132">
        <v>3.75</v>
      </c>
      <c r="AT112" s="132">
        <v>1.75</v>
      </c>
      <c r="AU112" s="132">
        <v>2.75</v>
      </c>
      <c r="AV112" s="132">
        <v>3</v>
      </c>
      <c r="AW112" s="132">
        <v>3.75</v>
      </c>
      <c r="AX112" s="132">
        <v>4.25</v>
      </c>
      <c r="AY112" s="132">
        <v>3.5</v>
      </c>
      <c r="AZ112" s="132">
        <v>3.75</v>
      </c>
      <c r="BA112" s="132">
        <v>4.5</v>
      </c>
      <c r="BB112" s="132">
        <v>3.25</v>
      </c>
      <c r="BC112" s="132">
        <v>3.25</v>
      </c>
      <c r="BD112" s="132">
        <v>3.25</v>
      </c>
      <c r="BE112" s="132">
        <v>4</v>
      </c>
      <c r="BF112" s="132">
        <v>2.75</v>
      </c>
      <c r="BG112" s="132">
        <v>2.75</v>
      </c>
      <c r="BH112" s="132">
        <v>2.5</v>
      </c>
      <c r="BI112" s="132">
        <v>3.5</v>
      </c>
      <c r="BJ112" s="132">
        <v>3.5</v>
      </c>
      <c r="BK112" s="132">
        <v>4.75</v>
      </c>
      <c r="BL112" s="132">
        <v>2.75</v>
      </c>
      <c r="BM112" s="132">
        <v>3</v>
      </c>
      <c r="BN112" s="132">
        <v>4.5</v>
      </c>
      <c r="BO112" s="132">
        <v>4</v>
      </c>
      <c r="BP112" s="132">
        <v>3.5</v>
      </c>
      <c r="BQ112" s="132">
        <v>3</v>
      </c>
      <c r="BR112" s="132">
        <v>3.25</v>
      </c>
      <c r="BS112" s="132">
        <v>3.75</v>
      </c>
      <c r="BT112" s="132">
        <v>4.5</v>
      </c>
      <c r="BU112" s="132">
        <v>4</v>
      </c>
      <c r="BV112" s="132">
        <v>4.5</v>
      </c>
      <c r="BW112" s="132">
        <v>3</v>
      </c>
      <c r="BX112" s="132">
        <v>4.75</v>
      </c>
      <c r="BY112" s="132">
        <v>3</v>
      </c>
      <c r="BZ112" s="132">
        <v>4.25</v>
      </c>
      <c r="CA112" s="132">
        <v>3.75</v>
      </c>
      <c r="CB112" s="136">
        <f t="shared" si="2"/>
        <v>3.5801282051282053</v>
      </c>
      <c r="CC112" s="136">
        <f t="shared" si="3"/>
        <v>0.69727390058777661</v>
      </c>
    </row>
    <row r="113" spans="1:81" x14ac:dyDescent="0.2">
      <c r="A113" s="132" t="s">
        <v>1860</v>
      </c>
      <c r="B113" s="132">
        <v>3</v>
      </c>
      <c r="C113" s="132">
        <v>3</v>
      </c>
      <c r="D113" s="132">
        <v>4</v>
      </c>
      <c r="E113" s="132">
        <v>2</v>
      </c>
      <c r="F113" s="132">
        <v>3</v>
      </c>
      <c r="G113" s="132">
        <v>5</v>
      </c>
      <c r="H113" s="132">
        <v>3.5</v>
      </c>
      <c r="I113" s="132">
        <v>5</v>
      </c>
      <c r="J113" s="132">
        <v>2.75</v>
      </c>
      <c r="K113" s="132">
        <v>4.75</v>
      </c>
      <c r="L113" s="132">
        <v>3</v>
      </c>
      <c r="M113" s="132">
        <v>5</v>
      </c>
      <c r="N113" s="132">
        <v>4</v>
      </c>
      <c r="O113" s="132">
        <v>3.75</v>
      </c>
      <c r="P113" s="132">
        <v>4</v>
      </c>
      <c r="Q113" s="132">
        <v>4.75</v>
      </c>
      <c r="R113" s="132">
        <v>3.75</v>
      </c>
      <c r="S113" s="132">
        <v>3.25</v>
      </c>
      <c r="T113" s="132">
        <v>3.75</v>
      </c>
      <c r="U113" s="132">
        <v>4.5</v>
      </c>
      <c r="V113" s="132">
        <v>2.25</v>
      </c>
      <c r="W113" s="132">
        <v>5</v>
      </c>
      <c r="X113" s="132">
        <v>3</v>
      </c>
      <c r="Y113" s="132">
        <v>2.75</v>
      </c>
      <c r="Z113" s="132">
        <v>3.5</v>
      </c>
      <c r="AA113" s="132">
        <v>3.5</v>
      </c>
      <c r="AB113" s="132">
        <v>3</v>
      </c>
      <c r="AC113" s="132">
        <v>3.25</v>
      </c>
      <c r="AD113" s="132">
        <v>3.5</v>
      </c>
      <c r="AE113" s="132">
        <v>4.5</v>
      </c>
      <c r="AF113" s="132">
        <v>5</v>
      </c>
      <c r="AG113" s="132">
        <v>3.25</v>
      </c>
      <c r="AH113" s="132">
        <v>4</v>
      </c>
      <c r="AI113" s="132">
        <v>5</v>
      </c>
      <c r="AJ113" s="132">
        <v>3.75</v>
      </c>
      <c r="AK113" s="132">
        <v>4.25</v>
      </c>
      <c r="AL113" s="132">
        <v>3.25</v>
      </c>
      <c r="AM113" s="132">
        <v>3</v>
      </c>
      <c r="AN113" s="132">
        <v>2.25</v>
      </c>
      <c r="AO113" s="132">
        <v>4.25</v>
      </c>
      <c r="AP113" s="132">
        <v>5</v>
      </c>
      <c r="AQ113" s="132">
        <v>3.75</v>
      </c>
      <c r="AR113" s="132">
        <v>3.75</v>
      </c>
      <c r="AS113" s="132">
        <v>3.75</v>
      </c>
      <c r="AT113" s="132">
        <v>1.5</v>
      </c>
      <c r="AU113" s="132">
        <v>3</v>
      </c>
      <c r="AV113" s="132">
        <v>4.5</v>
      </c>
      <c r="AW113" s="132">
        <v>4</v>
      </c>
      <c r="AX113" s="132">
        <v>5</v>
      </c>
      <c r="AY113" s="132">
        <v>3.25</v>
      </c>
      <c r="AZ113" s="132">
        <v>4.5</v>
      </c>
      <c r="BA113" s="132">
        <v>3.5</v>
      </c>
      <c r="BB113" s="132">
        <v>4</v>
      </c>
      <c r="BC113" s="132">
        <v>2.75</v>
      </c>
      <c r="BD113" s="132">
        <v>3.25</v>
      </c>
      <c r="BE113" s="132">
        <v>4.75</v>
      </c>
      <c r="BF113" s="132">
        <v>4</v>
      </c>
      <c r="BG113" s="132">
        <v>4</v>
      </c>
      <c r="BH113" s="132">
        <v>2.75</v>
      </c>
      <c r="BI113" s="132">
        <v>2.75</v>
      </c>
      <c r="BJ113" s="132">
        <v>4.5</v>
      </c>
      <c r="BK113" s="132">
        <v>2.75</v>
      </c>
      <c r="BL113" s="132">
        <v>4.25</v>
      </c>
      <c r="BM113" s="132">
        <v>3</v>
      </c>
      <c r="BN113" s="132">
        <v>3.75</v>
      </c>
      <c r="BO113" s="132">
        <v>2.75</v>
      </c>
      <c r="BP113" s="132">
        <v>3.5</v>
      </c>
      <c r="BQ113" s="132">
        <v>3.25</v>
      </c>
      <c r="BR113" s="132">
        <v>4</v>
      </c>
      <c r="BS113" s="132">
        <v>4</v>
      </c>
      <c r="BT113" s="132">
        <v>3.75</v>
      </c>
      <c r="BU113" s="132">
        <v>2</v>
      </c>
      <c r="BV113" s="132">
        <v>4.5</v>
      </c>
      <c r="BW113" s="132">
        <v>3</v>
      </c>
      <c r="BX113" s="132">
        <v>4.75</v>
      </c>
      <c r="BY113" s="132">
        <v>4.25</v>
      </c>
      <c r="BZ113" s="132">
        <v>3.5</v>
      </c>
      <c r="CA113" s="132">
        <v>4.5</v>
      </c>
      <c r="CB113" s="136">
        <f t="shared" si="2"/>
        <v>3.6891025641025643</v>
      </c>
      <c r="CC113" s="136">
        <f t="shared" si="3"/>
        <v>0.82393762514113211</v>
      </c>
    </row>
    <row r="114" spans="1:81" x14ac:dyDescent="0.2">
      <c r="A114" s="132" t="s">
        <v>1861</v>
      </c>
      <c r="B114" s="132">
        <v>3</v>
      </c>
      <c r="C114" s="132">
        <v>3</v>
      </c>
      <c r="D114" s="132">
        <v>2</v>
      </c>
      <c r="E114" s="132">
        <v>2.5</v>
      </c>
      <c r="F114" s="132">
        <v>3.25</v>
      </c>
      <c r="G114" s="132">
        <v>3.25</v>
      </c>
      <c r="H114" s="132">
        <v>2</v>
      </c>
      <c r="I114" s="132">
        <v>2.5</v>
      </c>
      <c r="J114" s="132">
        <v>3</v>
      </c>
      <c r="K114" s="132">
        <v>2.75</v>
      </c>
      <c r="L114" s="132">
        <v>2.5</v>
      </c>
      <c r="M114" s="132">
        <v>4.25</v>
      </c>
      <c r="N114" s="132">
        <v>2.5</v>
      </c>
      <c r="O114" s="132">
        <v>2.5</v>
      </c>
      <c r="P114" s="132">
        <v>3.5</v>
      </c>
      <c r="Q114" s="132">
        <v>3.75</v>
      </c>
      <c r="R114" s="132">
        <v>3</v>
      </c>
      <c r="S114" s="132">
        <v>3</v>
      </c>
      <c r="T114" s="132">
        <v>2.5</v>
      </c>
      <c r="U114" s="132">
        <v>2.75</v>
      </c>
      <c r="V114" s="132">
        <v>2.5</v>
      </c>
      <c r="W114" s="132">
        <v>3</v>
      </c>
      <c r="X114" s="132">
        <v>3</v>
      </c>
      <c r="Y114" s="132">
        <v>3</v>
      </c>
      <c r="Z114" s="132">
        <v>2.25</v>
      </c>
      <c r="AA114" s="132">
        <v>2.75</v>
      </c>
      <c r="AB114" s="132">
        <v>1.75</v>
      </c>
      <c r="AC114" s="132">
        <v>3.25</v>
      </c>
      <c r="AD114" s="132">
        <v>3.5</v>
      </c>
      <c r="AE114" s="132">
        <v>3.75</v>
      </c>
      <c r="AF114" s="132">
        <v>3.5</v>
      </c>
      <c r="AG114" s="132">
        <v>2.75</v>
      </c>
      <c r="AH114" s="132">
        <v>3</v>
      </c>
      <c r="AI114" s="132">
        <v>3.75</v>
      </c>
      <c r="AJ114" s="132">
        <v>2.25</v>
      </c>
      <c r="AK114" s="132">
        <v>3.25</v>
      </c>
      <c r="AL114" s="132">
        <v>2</v>
      </c>
      <c r="AM114" s="132">
        <v>2</v>
      </c>
      <c r="AN114" s="132">
        <v>2</v>
      </c>
      <c r="AO114" s="132">
        <v>3</v>
      </c>
      <c r="AP114" s="132">
        <v>3</v>
      </c>
      <c r="AQ114" s="132">
        <v>2.25</v>
      </c>
      <c r="AR114" s="132">
        <v>2.5</v>
      </c>
      <c r="AS114" s="132">
        <v>3.5</v>
      </c>
      <c r="AT114" s="132">
        <v>2.5</v>
      </c>
      <c r="AU114" s="132">
        <v>2.75</v>
      </c>
      <c r="AV114" s="132">
        <v>3.5</v>
      </c>
      <c r="AW114" s="132">
        <v>3</v>
      </c>
      <c r="AX114" s="132">
        <v>4</v>
      </c>
      <c r="AY114" s="132">
        <v>3</v>
      </c>
      <c r="AZ114" s="132">
        <v>4</v>
      </c>
      <c r="BA114" s="132">
        <v>3</v>
      </c>
      <c r="BB114" s="132">
        <v>3</v>
      </c>
      <c r="BC114" s="132">
        <v>3</v>
      </c>
      <c r="BD114" s="132">
        <v>3</v>
      </c>
      <c r="BE114" s="132">
        <v>4</v>
      </c>
      <c r="BF114" s="132">
        <v>2.75</v>
      </c>
      <c r="BG114" s="132">
        <v>3</v>
      </c>
      <c r="BH114" s="132">
        <v>2</v>
      </c>
      <c r="BI114" s="132">
        <v>3</v>
      </c>
      <c r="BJ114" s="132">
        <v>3.5</v>
      </c>
      <c r="BK114" s="132">
        <v>2.5</v>
      </c>
      <c r="BL114" s="132">
        <v>3.75</v>
      </c>
      <c r="BM114" s="132">
        <v>3</v>
      </c>
      <c r="BN114" s="132">
        <v>3.25</v>
      </c>
      <c r="BO114" s="132">
        <v>2</v>
      </c>
      <c r="BP114" s="132">
        <v>2.25</v>
      </c>
      <c r="BQ114" s="132">
        <v>3.25</v>
      </c>
      <c r="BR114" s="132">
        <v>3.25</v>
      </c>
      <c r="BS114" s="132">
        <v>3.25</v>
      </c>
      <c r="BT114" s="132">
        <v>3.5</v>
      </c>
      <c r="BU114" s="132">
        <v>2.5</v>
      </c>
      <c r="BV114" s="132">
        <v>2.75</v>
      </c>
      <c r="BW114" s="132">
        <v>3.25</v>
      </c>
      <c r="BX114" s="132">
        <v>3.75</v>
      </c>
      <c r="BY114" s="132">
        <v>1.5</v>
      </c>
      <c r="BZ114" s="132">
        <v>3</v>
      </c>
      <c r="CA114" s="132">
        <v>2.75</v>
      </c>
      <c r="CB114" s="136">
        <f t="shared" si="2"/>
        <v>2.9166666666666665</v>
      </c>
      <c r="CC114" s="136">
        <f t="shared" si="3"/>
        <v>0.57500235271493116</v>
      </c>
    </row>
    <row r="115" spans="1:81" x14ac:dyDescent="0.2">
      <c r="A115" s="132" t="s">
        <v>1862</v>
      </c>
      <c r="B115" s="132">
        <v>3</v>
      </c>
      <c r="C115" s="132">
        <v>3</v>
      </c>
      <c r="D115" s="132">
        <v>3.75</v>
      </c>
      <c r="E115" s="132">
        <v>2.5</v>
      </c>
      <c r="F115" s="132">
        <v>3.25</v>
      </c>
      <c r="G115" s="132">
        <v>5</v>
      </c>
      <c r="H115" s="132">
        <v>2.5</v>
      </c>
      <c r="I115" s="132">
        <v>3.75</v>
      </c>
      <c r="J115" s="132">
        <v>3</v>
      </c>
      <c r="K115" s="132">
        <v>2.75</v>
      </c>
      <c r="L115" s="132">
        <v>4</v>
      </c>
      <c r="M115" s="132">
        <v>4.75</v>
      </c>
      <c r="N115" s="132">
        <v>3.75</v>
      </c>
      <c r="O115" s="132">
        <v>3.5</v>
      </c>
      <c r="P115" s="132">
        <v>4.5</v>
      </c>
      <c r="Q115" s="132">
        <v>4.5</v>
      </c>
      <c r="R115" s="132">
        <v>3.75</v>
      </c>
      <c r="S115" s="132">
        <v>4.25</v>
      </c>
      <c r="T115" s="132">
        <v>3.25</v>
      </c>
      <c r="U115" s="132">
        <v>4.5</v>
      </c>
      <c r="V115" s="132">
        <v>3.25</v>
      </c>
      <c r="W115" s="132">
        <v>3</v>
      </c>
      <c r="X115" s="132">
        <v>3</v>
      </c>
      <c r="Y115" s="132">
        <v>2.25</v>
      </c>
      <c r="Z115" s="132">
        <v>4</v>
      </c>
      <c r="AA115" s="132">
        <v>4.25</v>
      </c>
      <c r="AB115" s="132">
        <v>3</v>
      </c>
      <c r="AC115" s="132">
        <v>3.75</v>
      </c>
      <c r="AD115" s="132">
        <v>3.5</v>
      </c>
      <c r="AE115" s="132">
        <v>4.5</v>
      </c>
      <c r="AF115" s="132">
        <v>3.75</v>
      </c>
      <c r="AG115" s="132">
        <v>3.75</v>
      </c>
      <c r="AH115" s="132">
        <v>4</v>
      </c>
      <c r="AI115" s="132">
        <v>4.75</v>
      </c>
      <c r="AJ115" s="132">
        <v>3.75</v>
      </c>
      <c r="AK115" s="132">
        <v>4.25</v>
      </c>
      <c r="AL115" s="132">
        <v>3</v>
      </c>
      <c r="AM115" s="132">
        <v>3.25</v>
      </c>
      <c r="AN115" s="132">
        <v>4</v>
      </c>
      <c r="AO115" s="132">
        <v>4.5</v>
      </c>
      <c r="AP115" s="132">
        <v>3</v>
      </c>
      <c r="AQ115" s="132">
        <v>3.5</v>
      </c>
      <c r="AR115" s="132">
        <v>4</v>
      </c>
      <c r="AS115" s="132">
        <v>3.75</v>
      </c>
      <c r="AT115" s="132">
        <v>1.75</v>
      </c>
      <c r="AU115" s="132">
        <v>2.75</v>
      </c>
      <c r="AV115" s="132">
        <v>3.75</v>
      </c>
      <c r="AW115" s="132">
        <v>3.75</v>
      </c>
      <c r="AX115" s="132">
        <v>3.5</v>
      </c>
      <c r="AY115" s="132">
        <v>2.75</v>
      </c>
      <c r="AZ115" s="132">
        <v>4.25</v>
      </c>
      <c r="BA115" s="132">
        <v>4.5</v>
      </c>
      <c r="BB115" s="132">
        <v>3.25</v>
      </c>
      <c r="BC115" s="132">
        <v>3.25</v>
      </c>
      <c r="BD115" s="132">
        <v>3</v>
      </c>
      <c r="BE115" s="132">
        <v>4</v>
      </c>
      <c r="BF115" s="132">
        <v>3.5</v>
      </c>
      <c r="BG115" s="132">
        <v>3.75</v>
      </c>
      <c r="BH115" s="132">
        <v>2.75</v>
      </c>
      <c r="BI115" s="132">
        <v>3.25</v>
      </c>
      <c r="BJ115" s="132">
        <v>4.25</v>
      </c>
      <c r="BK115" s="132">
        <v>4.5</v>
      </c>
      <c r="BL115" s="132">
        <v>4.25</v>
      </c>
      <c r="BM115" s="132">
        <v>3</v>
      </c>
      <c r="BN115" s="132">
        <v>4</v>
      </c>
      <c r="BO115" s="132">
        <v>3</v>
      </c>
      <c r="BP115" s="132">
        <v>3.5</v>
      </c>
      <c r="BQ115" s="132">
        <v>3</v>
      </c>
      <c r="BR115" s="132">
        <v>3.5</v>
      </c>
      <c r="BS115" s="132">
        <v>3.75</v>
      </c>
      <c r="BT115" s="132">
        <v>4.25</v>
      </c>
      <c r="BU115" s="132">
        <v>4.5</v>
      </c>
      <c r="BV115" s="132">
        <v>4.25</v>
      </c>
      <c r="BW115" s="132">
        <v>3</v>
      </c>
      <c r="BX115" s="132">
        <v>4.5</v>
      </c>
      <c r="BY115" s="132">
        <v>2.5</v>
      </c>
      <c r="BZ115" s="132">
        <v>4.25</v>
      </c>
      <c r="CA115" s="132">
        <v>4</v>
      </c>
      <c r="CB115" s="136">
        <f t="shared" si="2"/>
        <v>3.625</v>
      </c>
      <c r="CC115" s="136">
        <f t="shared" si="3"/>
        <v>0.67027567501698915</v>
      </c>
    </row>
    <row r="116" spans="1:81" x14ac:dyDescent="0.2">
      <c r="A116" s="132" t="s">
        <v>1863</v>
      </c>
      <c r="B116" s="132">
        <v>3</v>
      </c>
      <c r="C116" s="132">
        <v>3</v>
      </c>
      <c r="D116" s="132">
        <v>4.25</v>
      </c>
      <c r="E116" s="132">
        <v>5</v>
      </c>
      <c r="F116" s="132">
        <v>3.25</v>
      </c>
      <c r="G116" s="132">
        <v>3.25</v>
      </c>
      <c r="H116" s="132">
        <v>3.75</v>
      </c>
      <c r="I116" s="132">
        <v>4.75</v>
      </c>
      <c r="J116" s="132">
        <v>2.75</v>
      </c>
      <c r="K116" s="132">
        <v>3.75</v>
      </c>
      <c r="L116" s="132">
        <v>2.75</v>
      </c>
      <c r="M116" s="132">
        <v>2.75</v>
      </c>
      <c r="N116" s="132">
        <v>4.25</v>
      </c>
      <c r="O116" s="132">
        <v>3.5</v>
      </c>
      <c r="P116" s="132">
        <v>4.75</v>
      </c>
      <c r="Q116" s="132">
        <v>2.5</v>
      </c>
      <c r="R116" s="132">
        <v>2.75</v>
      </c>
      <c r="S116" s="132">
        <v>3.25</v>
      </c>
      <c r="T116" s="132">
        <v>4.5</v>
      </c>
      <c r="U116" s="132">
        <v>4</v>
      </c>
      <c r="V116" s="132">
        <v>3</v>
      </c>
      <c r="W116" s="132">
        <v>4.25</v>
      </c>
      <c r="X116" s="132">
        <v>3</v>
      </c>
      <c r="Y116" s="132">
        <v>3</v>
      </c>
      <c r="Z116" s="132">
        <v>3</v>
      </c>
      <c r="AA116" s="132">
        <v>3.75</v>
      </c>
      <c r="AB116" s="132">
        <v>3</v>
      </c>
      <c r="AC116" s="132">
        <v>5</v>
      </c>
      <c r="AD116" s="132">
        <v>3.5</v>
      </c>
      <c r="AE116" s="132">
        <v>4.5</v>
      </c>
      <c r="AF116" s="132">
        <v>4.5</v>
      </c>
      <c r="AG116" s="132">
        <v>3.5</v>
      </c>
      <c r="AH116" s="132">
        <v>3.25</v>
      </c>
      <c r="AI116" s="132">
        <v>4.75</v>
      </c>
      <c r="AJ116" s="132">
        <v>3.5</v>
      </c>
      <c r="AK116" s="132">
        <v>4</v>
      </c>
      <c r="AL116" s="132">
        <v>2.75</v>
      </c>
      <c r="AM116" s="132">
        <v>4</v>
      </c>
      <c r="AN116" s="132">
        <v>4</v>
      </c>
      <c r="AO116" s="132">
        <v>4.5</v>
      </c>
      <c r="AP116" s="132">
        <v>4.5</v>
      </c>
      <c r="AQ116" s="132">
        <v>3.75</v>
      </c>
      <c r="AR116" s="132">
        <v>3.25</v>
      </c>
      <c r="AS116" s="132">
        <v>4.75</v>
      </c>
      <c r="AT116" s="132">
        <v>2.75</v>
      </c>
      <c r="AU116" s="132">
        <v>3.75</v>
      </c>
      <c r="AV116" s="132">
        <v>4.5</v>
      </c>
      <c r="AW116" s="132">
        <v>3.75</v>
      </c>
      <c r="AX116" s="132">
        <v>3.75</v>
      </c>
      <c r="AY116" s="132">
        <v>3</v>
      </c>
      <c r="AZ116" s="132">
        <v>3</v>
      </c>
      <c r="BA116" s="132">
        <v>4</v>
      </c>
      <c r="BB116" s="132">
        <v>4</v>
      </c>
      <c r="BC116" s="132">
        <v>3.25</v>
      </c>
      <c r="BD116" s="132">
        <v>3</v>
      </c>
      <c r="BE116" s="132">
        <v>3.5</v>
      </c>
      <c r="BF116" s="132">
        <v>2.75</v>
      </c>
      <c r="BG116" s="132">
        <v>3.75</v>
      </c>
      <c r="BH116" s="132">
        <v>3</v>
      </c>
      <c r="BI116" s="132">
        <v>3.75</v>
      </c>
      <c r="BJ116" s="132">
        <v>3.75</v>
      </c>
      <c r="BK116" s="132">
        <v>4</v>
      </c>
      <c r="BL116" s="132">
        <v>4.75</v>
      </c>
      <c r="BM116" s="132">
        <v>3</v>
      </c>
      <c r="BN116" s="132">
        <v>2.25</v>
      </c>
      <c r="BO116" s="132">
        <v>3.75</v>
      </c>
      <c r="BP116" s="132">
        <v>1.75</v>
      </c>
      <c r="BQ116" s="132">
        <v>3.25</v>
      </c>
      <c r="BR116" s="132">
        <v>2.5</v>
      </c>
      <c r="BS116" s="132">
        <v>3</v>
      </c>
      <c r="BT116" s="132">
        <v>4.25</v>
      </c>
      <c r="BU116" s="132">
        <v>4</v>
      </c>
      <c r="BV116" s="132">
        <v>3.25</v>
      </c>
      <c r="BW116" s="132">
        <v>3</v>
      </c>
      <c r="BX116" s="132">
        <v>4.75</v>
      </c>
      <c r="BY116" s="132">
        <v>2.75</v>
      </c>
      <c r="BZ116" s="132">
        <v>3.75</v>
      </c>
      <c r="CA116" s="132">
        <v>4.75</v>
      </c>
      <c r="CB116" s="136">
        <f t="shared" si="2"/>
        <v>3.5993589743589745</v>
      </c>
      <c r="CC116" s="136">
        <f t="shared" si="3"/>
        <v>0.72785459469753322</v>
      </c>
    </row>
    <row r="117" spans="1:81" x14ac:dyDescent="0.2">
      <c r="A117" s="132" t="s">
        <v>1864</v>
      </c>
      <c r="B117" s="132">
        <v>3</v>
      </c>
      <c r="C117" s="132">
        <v>2.75</v>
      </c>
      <c r="D117" s="132">
        <v>2.25</v>
      </c>
      <c r="E117" s="132">
        <v>4.25</v>
      </c>
      <c r="F117" s="132">
        <v>3</v>
      </c>
      <c r="G117" s="132">
        <v>4</v>
      </c>
      <c r="H117" s="132">
        <v>3.25</v>
      </c>
      <c r="I117" s="132">
        <v>3</v>
      </c>
      <c r="J117" s="132">
        <v>3.25</v>
      </c>
      <c r="K117" s="132">
        <v>2.5</v>
      </c>
      <c r="L117" s="132">
        <v>3.25</v>
      </c>
      <c r="M117" s="132">
        <v>3.25</v>
      </c>
      <c r="N117" s="132">
        <v>4</v>
      </c>
      <c r="O117" s="132">
        <v>4</v>
      </c>
      <c r="P117" s="132">
        <v>4</v>
      </c>
      <c r="Q117" s="132">
        <v>3.75</v>
      </c>
      <c r="R117" s="132">
        <v>3</v>
      </c>
      <c r="S117" s="132">
        <v>2.25</v>
      </c>
      <c r="T117" s="132">
        <v>3.5</v>
      </c>
      <c r="U117" s="132">
        <v>3</v>
      </c>
      <c r="V117" s="132">
        <v>3.25</v>
      </c>
      <c r="W117" s="132">
        <v>2.25</v>
      </c>
      <c r="X117" s="132">
        <v>3</v>
      </c>
      <c r="Y117" s="132">
        <v>2.75</v>
      </c>
      <c r="Z117" s="132">
        <v>2.5</v>
      </c>
      <c r="AA117" s="132">
        <v>3.25</v>
      </c>
      <c r="AB117" s="132">
        <v>2.5</v>
      </c>
      <c r="AC117" s="132">
        <v>4</v>
      </c>
      <c r="AD117" s="132">
        <v>3.75</v>
      </c>
      <c r="AE117" s="132">
        <v>3</v>
      </c>
      <c r="AF117" s="132">
        <v>4.75</v>
      </c>
      <c r="AG117" s="132">
        <v>3</v>
      </c>
      <c r="AH117" s="132">
        <v>3</v>
      </c>
      <c r="AI117" s="132">
        <v>2.75</v>
      </c>
      <c r="AJ117" s="132">
        <v>3.25</v>
      </c>
      <c r="AK117" s="132">
        <v>4</v>
      </c>
      <c r="AL117" s="132">
        <v>2.75</v>
      </c>
      <c r="AM117" s="132">
        <v>2.75</v>
      </c>
      <c r="AN117" s="132">
        <v>4.25</v>
      </c>
      <c r="AO117" s="132">
        <v>3.25</v>
      </c>
      <c r="AP117" s="132">
        <v>3.5</v>
      </c>
      <c r="AQ117" s="132">
        <v>3</v>
      </c>
      <c r="AR117" s="132">
        <v>2.75</v>
      </c>
      <c r="AS117" s="132">
        <v>3.75</v>
      </c>
      <c r="AT117" s="132">
        <v>2</v>
      </c>
      <c r="AU117" s="132">
        <v>2.75</v>
      </c>
      <c r="AV117" s="132">
        <v>2.75</v>
      </c>
      <c r="AW117" s="132">
        <v>3</v>
      </c>
      <c r="AX117" s="132">
        <v>4</v>
      </c>
      <c r="AY117" s="132">
        <v>3</v>
      </c>
      <c r="AZ117" s="132">
        <v>3.25</v>
      </c>
      <c r="BA117" s="132">
        <v>3.25</v>
      </c>
      <c r="BB117" s="132">
        <v>2</v>
      </c>
      <c r="BC117" s="132">
        <v>2.5</v>
      </c>
      <c r="BD117" s="132">
        <v>3</v>
      </c>
      <c r="BE117" s="132">
        <v>3.5</v>
      </c>
      <c r="BF117" s="132">
        <v>1.5</v>
      </c>
      <c r="BG117" s="132">
        <v>2.75</v>
      </c>
      <c r="BH117" s="132">
        <v>3</v>
      </c>
      <c r="BI117" s="132">
        <v>3.25</v>
      </c>
      <c r="BJ117" s="132">
        <v>4.75</v>
      </c>
      <c r="BK117" s="132">
        <v>3.75</v>
      </c>
      <c r="BL117" s="132">
        <v>4</v>
      </c>
      <c r="BM117" s="132">
        <v>3</v>
      </c>
      <c r="BN117" s="132">
        <v>4.25</v>
      </c>
      <c r="BO117" s="132">
        <v>4</v>
      </c>
      <c r="BP117" s="132">
        <v>2.25</v>
      </c>
      <c r="BQ117" s="132">
        <v>3</v>
      </c>
      <c r="BR117" s="132">
        <v>3.25</v>
      </c>
      <c r="BS117" s="132">
        <v>4.25</v>
      </c>
      <c r="BT117" s="132">
        <v>4</v>
      </c>
      <c r="BU117" s="132">
        <v>3</v>
      </c>
      <c r="BV117" s="132">
        <v>4</v>
      </c>
      <c r="BW117" s="132">
        <v>3</v>
      </c>
      <c r="BX117" s="132">
        <v>3.75</v>
      </c>
      <c r="BY117" s="132">
        <v>2</v>
      </c>
      <c r="BZ117" s="132">
        <v>2.75</v>
      </c>
      <c r="CA117" s="132">
        <v>3</v>
      </c>
      <c r="CB117" s="136">
        <f t="shared" si="2"/>
        <v>3.2019230769230771</v>
      </c>
      <c r="CC117" s="136">
        <f t="shared" si="3"/>
        <v>0.66089482372913788</v>
      </c>
    </row>
    <row r="118" spans="1:81" x14ac:dyDescent="0.2">
      <c r="A118" s="132" t="s">
        <v>1865</v>
      </c>
      <c r="B118" s="132">
        <v>3</v>
      </c>
      <c r="C118" s="132">
        <v>3</v>
      </c>
      <c r="D118" s="132">
        <v>3.5</v>
      </c>
      <c r="E118" s="132">
        <v>1.75</v>
      </c>
      <c r="F118" s="132">
        <v>3</v>
      </c>
      <c r="G118" s="132">
        <v>3.25</v>
      </c>
      <c r="H118" s="132">
        <v>2.5</v>
      </c>
      <c r="I118" s="132">
        <v>2.75</v>
      </c>
      <c r="J118" s="132">
        <v>3</v>
      </c>
      <c r="K118" s="132">
        <v>3.5</v>
      </c>
      <c r="L118" s="132">
        <v>3</v>
      </c>
      <c r="M118" s="132">
        <v>1.75</v>
      </c>
      <c r="N118" s="132">
        <v>3.25</v>
      </c>
      <c r="O118" s="132">
        <v>2.25</v>
      </c>
      <c r="P118" s="132">
        <v>3</v>
      </c>
      <c r="Q118" s="132">
        <v>2.25</v>
      </c>
      <c r="R118" s="132">
        <v>1.25</v>
      </c>
      <c r="S118" s="132">
        <v>1.75</v>
      </c>
      <c r="T118" s="132">
        <v>4.25</v>
      </c>
      <c r="U118" s="132">
        <v>3.75</v>
      </c>
      <c r="V118" s="132">
        <v>3.5</v>
      </c>
      <c r="W118" s="132">
        <v>4</v>
      </c>
      <c r="X118" s="132">
        <v>3</v>
      </c>
      <c r="Y118" s="132">
        <v>2.75</v>
      </c>
      <c r="Z118" s="132">
        <v>4.25</v>
      </c>
      <c r="AA118" s="132">
        <v>2.5</v>
      </c>
      <c r="AB118" s="132">
        <v>3</v>
      </c>
      <c r="AC118" s="132">
        <v>2.75</v>
      </c>
      <c r="AD118" s="132">
        <v>2.5</v>
      </c>
      <c r="AE118" s="132">
        <v>3.5</v>
      </c>
      <c r="AF118" s="132">
        <v>3.5</v>
      </c>
      <c r="AG118" s="132">
        <v>3.5</v>
      </c>
      <c r="AH118" s="132">
        <v>4</v>
      </c>
      <c r="AI118" s="132">
        <v>2.25</v>
      </c>
      <c r="AJ118" s="132">
        <v>3.5</v>
      </c>
      <c r="AK118" s="132">
        <v>2.25</v>
      </c>
      <c r="AL118" s="132">
        <v>2.75</v>
      </c>
      <c r="AM118" s="132">
        <v>2.5</v>
      </c>
      <c r="AN118" s="132">
        <v>2.5</v>
      </c>
      <c r="AO118" s="132">
        <v>4.25</v>
      </c>
      <c r="AP118" s="132">
        <v>2.5</v>
      </c>
      <c r="AQ118" s="132">
        <v>3.25</v>
      </c>
      <c r="AR118" s="132">
        <v>3.5</v>
      </c>
      <c r="AS118" s="132">
        <v>3</v>
      </c>
      <c r="AT118" s="132">
        <v>1.5</v>
      </c>
      <c r="AU118" s="132">
        <v>2.75</v>
      </c>
      <c r="AV118" s="132">
        <v>3.5</v>
      </c>
      <c r="AW118" s="132">
        <v>3</v>
      </c>
      <c r="AX118" s="132">
        <v>3.5</v>
      </c>
      <c r="AY118" s="132">
        <v>3</v>
      </c>
      <c r="AZ118" s="132">
        <v>3.75</v>
      </c>
      <c r="BA118" s="132">
        <v>1.75</v>
      </c>
      <c r="BB118" s="132">
        <v>2.5</v>
      </c>
      <c r="BC118" s="132">
        <v>2.5</v>
      </c>
      <c r="BD118" s="132">
        <v>1.5</v>
      </c>
      <c r="BE118" s="132">
        <v>2</v>
      </c>
      <c r="BF118" s="132">
        <v>2</v>
      </c>
      <c r="BG118" s="132">
        <v>2.5</v>
      </c>
      <c r="BH118" s="132">
        <v>3</v>
      </c>
      <c r="BI118" s="132">
        <v>3.25</v>
      </c>
      <c r="BJ118" s="132">
        <v>2.25</v>
      </c>
      <c r="BK118" s="132">
        <v>3.25</v>
      </c>
      <c r="BL118" s="132">
        <v>2</v>
      </c>
      <c r="BM118" s="132">
        <v>3</v>
      </c>
      <c r="BN118" s="132">
        <v>3</v>
      </c>
      <c r="BO118" s="132">
        <v>1</v>
      </c>
      <c r="BP118" s="132">
        <v>2.5</v>
      </c>
      <c r="BQ118" s="132">
        <v>3</v>
      </c>
      <c r="BR118" s="132">
        <v>1.75</v>
      </c>
      <c r="BS118" s="132">
        <v>2.5</v>
      </c>
      <c r="BT118" s="132">
        <v>3.25</v>
      </c>
      <c r="BU118" s="132">
        <v>2.5</v>
      </c>
      <c r="BV118" s="132">
        <v>2.5</v>
      </c>
      <c r="BW118" s="132">
        <v>2.5</v>
      </c>
      <c r="BX118" s="132">
        <v>2.25</v>
      </c>
      <c r="BY118" s="132">
        <v>1</v>
      </c>
      <c r="BZ118" s="132">
        <v>4</v>
      </c>
      <c r="CA118" s="132">
        <v>3.75</v>
      </c>
      <c r="CB118" s="136">
        <f t="shared" si="2"/>
        <v>2.8044871794871793</v>
      </c>
      <c r="CC118" s="136">
        <f t="shared" si="3"/>
        <v>0.74581890395446337</v>
      </c>
    </row>
    <row r="119" spans="1:81" x14ac:dyDescent="0.2">
      <c r="A119" s="132" t="s">
        <v>1866</v>
      </c>
      <c r="B119" s="132">
        <v>3</v>
      </c>
      <c r="C119" s="132">
        <v>3</v>
      </c>
      <c r="D119" s="132">
        <v>4</v>
      </c>
      <c r="E119" s="132">
        <v>2.5</v>
      </c>
      <c r="F119" s="132">
        <v>3</v>
      </c>
      <c r="G119" s="132">
        <v>3.75</v>
      </c>
      <c r="H119" s="132">
        <v>2.5</v>
      </c>
      <c r="I119" s="132">
        <v>3.25</v>
      </c>
      <c r="J119" s="132">
        <v>2.75</v>
      </c>
      <c r="K119" s="132">
        <v>5</v>
      </c>
      <c r="L119" s="132">
        <v>3.25</v>
      </c>
      <c r="M119" s="132">
        <v>3.75</v>
      </c>
      <c r="N119" s="132">
        <v>4.75</v>
      </c>
      <c r="O119" s="132">
        <v>2</v>
      </c>
      <c r="P119" s="132">
        <v>2.5</v>
      </c>
      <c r="Q119" s="132">
        <v>2.25</v>
      </c>
      <c r="R119" s="132">
        <v>4</v>
      </c>
      <c r="S119" s="132">
        <v>3.75</v>
      </c>
      <c r="T119" s="132">
        <v>4.25</v>
      </c>
      <c r="U119" s="132">
        <v>3.75</v>
      </c>
      <c r="V119" s="132">
        <v>3.5</v>
      </c>
      <c r="W119" s="132">
        <v>3.5</v>
      </c>
      <c r="X119" s="132">
        <v>2.5</v>
      </c>
      <c r="Y119" s="132">
        <v>3</v>
      </c>
      <c r="Z119" s="132">
        <v>2.75</v>
      </c>
      <c r="AA119" s="132">
        <v>3.75</v>
      </c>
      <c r="AB119" s="132">
        <v>3.25</v>
      </c>
      <c r="AC119" s="132">
        <v>3.5</v>
      </c>
      <c r="AD119" s="132">
        <v>2.75</v>
      </c>
      <c r="AE119" s="132">
        <v>4.25</v>
      </c>
      <c r="AF119" s="132">
        <v>5</v>
      </c>
      <c r="AG119" s="132">
        <v>3.25</v>
      </c>
      <c r="AH119" s="132">
        <v>2.5</v>
      </c>
      <c r="AI119" s="132">
        <v>4.75</v>
      </c>
      <c r="AJ119" s="132">
        <v>3.5</v>
      </c>
      <c r="AK119" s="132">
        <v>4</v>
      </c>
      <c r="AL119" s="132">
        <v>1.75</v>
      </c>
      <c r="AM119" s="132">
        <v>3.75</v>
      </c>
      <c r="AN119" s="132">
        <v>2.75</v>
      </c>
      <c r="AO119" s="132">
        <v>4</v>
      </c>
      <c r="AP119" s="132">
        <v>4.5</v>
      </c>
      <c r="AQ119" s="132">
        <v>3.75</v>
      </c>
      <c r="AR119" s="132">
        <v>1</v>
      </c>
      <c r="AS119" s="132">
        <v>3</v>
      </c>
      <c r="AT119" s="132">
        <v>1.25</v>
      </c>
      <c r="AU119" s="132">
        <v>4</v>
      </c>
      <c r="AV119" s="132">
        <v>4.75</v>
      </c>
      <c r="AW119" s="132">
        <v>3.75</v>
      </c>
      <c r="AX119" s="132">
        <v>3</v>
      </c>
      <c r="AY119" s="132">
        <v>2.75</v>
      </c>
      <c r="AZ119" s="132">
        <v>4.75</v>
      </c>
      <c r="BA119" s="132">
        <v>1.75</v>
      </c>
      <c r="BB119" s="132">
        <v>2.25</v>
      </c>
      <c r="BC119" s="132">
        <v>3</v>
      </c>
      <c r="BD119" s="132">
        <v>2</v>
      </c>
      <c r="BE119" s="132">
        <v>4.5</v>
      </c>
      <c r="BF119" s="132">
        <v>3</v>
      </c>
      <c r="BG119" s="132">
        <v>3.5</v>
      </c>
      <c r="BH119" s="132">
        <v>2</v>
      </c>
      <c r="BI119" s="132">
        <v>3.5</v>
      </c>
      <c r="BJ119" s="132">
        <v>4</v>
      </c>
      <c r="BK119" s="132">
        <v>2.25</v>
      </c>
      <c r="BL119" s="132">
        <v>3.75</v>
      </c>
      <c r="BM119" s="132">
        <v>3</v>
      </c>
      <c r="BN119" s="132">
        <v>3.25</v>
      </c>
      <c r="BO119" s="132">
        <v>4</v>
      </c>
      <c r="BP119" s="132">
        <v>2</v>
      </c>
      <c r="BQ119" s="132">
        <v>3.75</v>
      </c>
      <c r="BR119" s="132">
        <v>2</v>
      </c>
      <c r="BS119" s="132">
        <v>3.25</v>
      </c>
      <c r="BT119" s="132">
        <v>3.75</v>
      </c>
      <c r="BU119" s="132">
        <v>3.5</v>
      </c>
      <c r="BV119" s="132">
        <v>2</v>
      </c>
      <c r="BW119" s="132">
        <v>3.25</v>
      </c>
      <c r="BX119" s="132">
        <v>4.75</v>
      </c>
      <c r="BY119" s="132">
        <v>4.75</v>
      </c>
      <c r="BZ119" s="132">
        <v>3</v>
      </c>
      <c r="CA119" s="132">
        <v>4.75</v>
      </c>
      <c r="CB119" s="136">
        <f t="shared" si="2"/>
        <v>3.3076923076923075</v>
      </c>
      <c r="CC119" s="136">
        <f t="shared" si="3"/>
        <v>0.91517072862797733</v>
      </c>
    </row>
    <row r="120" spans="1:81" x14ac:dyDescent="0.2">
      <c r="A120" s="132" t="s">
        <v>1867</v>
      </c>
      <c r="B120" s="132">
        <v>3</v>
      </c>
      <c r="C120" s="132">
        <v>3</v>
      </c>
      <c r="D120" s="132">
        <v>1.75</v>
      </c>
      <c r="E120" s="132">
        <v>2.75</v>
      </c>
      <c r="F120" s="132">
        <v>3</v>
      </c>
      <c r="G120" s="132">
        <v>3.25</v>
      </c>
      <c r="H120" s="132">
        <v>2.25</v>
      </c>
      <c r="I120" s="132">
        <v>3</v>
      </c>
      <c r="J120" s="132">
        <v>3</v>
      </c>
      <c r="K120" s="132">
        <v>2.25</v>
      </c>
      <c r="L120" s="132">
        <v>2</v>
      </c>
      <c r="M120" s="132">
        <v>3.25</v>
      </c>
      <c r="N120" s="132">
        <v>3.75</v>
      </c>
      <c r="O120" s="132">
        <v>3</v>
      </c>
      <c r="P120" s="132">
        <v>2.5</v>
      </c>
      <c r="Q120" s="132">
        <v>4</v>
      </c>
      <c r="R120" s="132">
        <v>3.25</v>
      </c>
      <c r="S120" s="132">
        <v>3.5</v>
      </c>
      <c r="T120" s="132">
        <v>3.75</v>
      </c>
      <c r="U120" s="132">
        <v>2.5</v>
      </c>
      <c r="V120" s="132">
        <v>2.25</v>
      </c>
      <c r="W120" s="132">
        <v>2.75</v>
      </c>
      <c r="X120" s="132">
        <v>1.75</v>
      </c>
      <c r="Y120" s="132">
        <v>2.5</v>
      </c>
      <c r="Z120" s="132">
        <v>2.25</v>
      </c>
      <c r="AA120" s="132">
        <v>3.75</v>
      </c>
      <c r="AB120" s="132">
        <v>3</v>
      </c>
      <c r="AC120" s="132">
        <v>4</v>
      </c>
      <c r="AD120" s="132">
        <v>3.25</v>
      </c>
      <c r="AE120" s="132">
        <v>3</v>
      </c>
      <c r="AF120" s="132">
        <v>4.5</v>
      </c>
      <c r="AG120" s="132">
        <v>2.5</v>
      </c>
      <c r="AH120" s="132">
        <v>3</v>
      </c>
      <c r="AI120" s="132">
        <v>3</v>
      </c>
      <c r="AJ120" s="132">
        <v>3.25</v>
      </c>
      <c r="AK120" s="132">
        <v>3.5</v>
      </c>
      <c r="AL120" s="132">
        <v>2.75</v>
      </c>
      <c r="AM120" s="132">
        <v>2.75</v>
      </c>
      <c r="AN120" s="132">
        <v>4</v>
      </c>
      <c r="AO120" s="132">
        <v>3.5</v>
      </c>
      <c r="AP120" s="132">
        <v>3.25</v>
      </c>
      <c r="AQ120" s="132">
        <v>2.5</v>
      </c>
      <c r="AR120" s="132">
        <v>2.75</v>
      </c>
      <c r="AS120" s="132">
        <v>3.75</v>
      </c>
      <c r="AT120" s="132">
        <v>3.25</v>
      </c>
      <c r="AU120" s="132">
        <v>3</v>
      </c>
      <c r="AV120" s="132">
        <v>3.75</v>
      </c>
      <c r="AW120" s="132">
        <v>3.5</v>
      </c>
      <c r="AX120" s="132">
        <v>4</v>
      </c>
      <c r="AY120" s="132">
        <v>3</v>
      </c>
      <c r="AZ120" s="132">
        <v>4.25</v>
      </c>
      <c r="BA120" s="132">
        <v>2.75</v>
      </c>
      <c r="BB120" s="132">
        <v>2.25</v>
      </c>
      <c r="BC120" s="132">
        <v>2.75</v>
      </c>
      <c r="BD120" s="132">
        <v>3</v>
      </c>
      <c r="BE120" s="132">
        <v>4</v>
      </c>
      <c r="BF120" s="132">
        <v>2.75</v>
      </c>
      <c r="BG120" s="132">
        <v>2.75</v>
      </c>
      <c r="BH120" s="132">
        <v>3.25</v>
      </c>
      <c r="BI120" s="132">
        <v>3.5</v>
      </c>
      <c r="BJ120" s="132">
        <v>3.5</v>
      </c>
      <c r="BK120" s="132">
        <v>2.25</v>
      </c>
      <c r="BL120" s="132">
        <v>3.5</v>
      </c>
      <c r="BM120" s="132">
        <v>3</v>
      </c>
      <c r="BN120" s="132">
        <v>2.5</v>
      </c>
      <c r="BO120" s="132">
        <v>3.5</v>
      </c>
      <c r="BP120" s="132">
        <v>2.75</v>
      </c>
      <c r="BQ120" s="132">
        <v>3</v>
      </c>
      <c r="BR120" s="132">
        <v>3</v>
      </c>
      <c r="BS120" s="132">
        <v>2.5</v>
      </c>
      <c r="BT120" s="132">
        <v>3</v>
      </c>
      <c r="BU120" s="132">
        <v>3.25</v>
      </c>
      <c r="BV120" s="132">
        <v>2.75</v>
      </c>
      <c r="BW120" s="132">
        <v>3</v>
      </c>
      <c r="BX120" s="132">
        <v>4.25</v>
      </c>
      <c r="BY120" s="132">
        <v>2</v>
      </c>
      <c r="BZ120" s="132">
        <v>2.75</v>
      </c>
      <c r="CA120" s="132">
        <v>3.25</v>
      </c>
      <c r="CB120" s="136">
        <f t="shared" si="2"/>
        <v>3.0480769230769229</v>
      </c>
      <c r="CC120" s="136">
        <f t="shared" si="3"/>
        <v>0.58810957917966034</v>
      </c>
    </row>
    <row r="121" spans="1:81" x14ac:dyDescent="0.2">
      <c r="A121" s="132" t="s">
        <v>1868</v>
      </c>
      <c r="B121" s="132">
        <v>3</v>
      </c>
      <c r="C121" s="132">
        <v>3</v>
      </c>
      <c r="D121" s="132">
        <v>2.5</v>
      </c>
      <c r="E121" s="132">
        <v>1</v>
      </c>
      <c r="F121" s="132">
        <v>2.75</v>
      </c>
      <c r="G121" s="132">
        <v>1.75</v>
      </c>
      <c r="H121" s="132">
        <v>2.5</v>
      </c>
      <c r="I121" s="132">
        <v>2.5</v>
      </c>
      <c r="J121" s="132">
        <v>2.75</v>
      </c>
      <c r="K121" s="132">
        <v>4</v>
      </c>
      <c r="L121" s="132">
        <v>3</v>
      </c>
      <c r="M121" s="132">
        <v>3.25</v>
      </c>
      <c r="N121" s="132">
        <v>3</v>
      </c>
      <c r="O121" s="132">
        <v>4</v>
      </c>
      <c r="P121" s="132">
        <v>1.5</v>
      </c>
      <c r="Q121" s="132">
        <v>2.25</v>
      </c>
      <c r="R121" s="132">
        <v>4.25</v>
      </c>
      <c r="S121" s="132">
        <v>3.75</v>
      </c>
      <c r="T121" s="132">
        <v>4</v>
      </c>
      <c r="U121" s="132">
        <v>3.75</v>
      </c>
      <c r="V121" s="132">
        <v>3</v>
      </c>
      <c r="W121" s="132">
        <v>2.25</v>
      </c>
      <c r="X121" s="132">
        <v>2.75</v>
      </c>
      <c r="Y121" s="132">
        <v>2</v>
      </c>
      <c r="Z121" s="132">
        <v>4.25</v>
      </c>
      <c r="AA121" s="132">
        <v>3</v>
      </c>
      <c r="AB121" s="132">
        <v>3.25</v>
      </c>
      <c r="AC121" s="132">
        <v>1.25</v>
      </c>
      <c r="AD121" s="132">
        <v>2</v>
      </c>
      <c r="AE121" s="132">
        <v>3.75</v>
      </c>
      <c r="AF121" s="132">
        <v>4.5</v>
      </c>
      <c r="AG121" s="132">
        <v>3.25</v>
      </c>
      <c r="AH121" s="132">
        <v>3.5</v>
      </c>
      <c r="AI121" s="132">
        <v>4</v>
      </c>
      <c r="AJ121" s="132">
        <v>3.75</v>
      </c>
      <c r="AK121" s="132">
        <v>3.75</v>
      </c>
      <c r="AL121" s="132">
        <v>1.75</v>
      </c>
      <c r="AM121" s="132">
        <v>3</v>
      </c>
      <c r="AN121" s="132">
        <v>1.75</v>
      </c>
      <c r="AO121" s="132">
        <v>4.25</v>
      </c>
      <c r="AP121" s="132">
        <v>2.5</v>
      </c>
      <c r="AQ121" s="132">
        <v>2.5</v>
      </c>
      <c r="AR121" s="132">
        <v>1.5</v>
      </c>
      <c r="AS121" s="132">
        <v>2</v>
      </c>
      <c r="AT121" s="132">
        <v>2</v>
      </c>
      <c r="AU121" s="132">
        <v>2.75</v>
      </c>
      <c r="AV121" s="132">
        <v>3.5</v>
      </c>
      <c r="AW121" s="132">
        <v>2.75</v>
      </c>
      <c r="AX121" s="132">
        <v>3</v>
      </c>
      <c r="AY121" s="132">
        <v>3</v>
      </c>
      <c r="AZ121" s="132">
        <v>3.5</v>
      </c>
      <c r="BA121" s="132">
        <v>1.25</v>
      </c>
      <c r="BB121" s="132">
        <v>3.25</v>
      </c>
      <c r="BC121" s="132">
        <v>2.5</v>
      </c>
      <c r="BD121" s="132">
        <v>2.25</v>
      </c>
      <c r="BE121" s="132">
        <v>3.5</v>
      </c>
      <c r="BF121" s="132">
        <v>1.5</v>
      </c>
      <c r="BG121" s="132">
        <v>1.75</v>
      </c>
      <c r="BH121" s="132">
        <v>2.75</v>
      </c>
      <c r="BI121" s="132">
        <v>2.5</v>
      </c>
      <c r="BJ121" s="132">
        <v>3</v>
      </c>
      <c r="BK121" s="132">
        <v>3</v>
      </c>
      <c r="BL121" s="132">
        <v>2.5</v>
      </c>
      <c r="BM121" s="132">
        <v>3</v>
      </c>
      <c r="BN121" s="132">
        <v>3.25</v>
      </c>
      <c r="BO121" s="132">
        <v>1</v>
      </c>
      <c r="BP121" s="132">
        <v>3.5</v>
      </c>
      <c r="BQ121" s="132">
        <v>3</v>
      </c>
      <c r="BR121" s="132">
        <v>1.75</v>
      </c>
      <c r="BS121" s="132">
        <v>2.25</v>
      </c>
      <c r="BT121" s="132">
        <v>3</v>
      </c>
      <c r="BU121" s="132">
        <v>1.25</v>
      </c>
      <c r="BV121" s="132">
        <v>2.25</v>
      </c>
      <c r="BW121" s="132">
        <v>2.5</v>
      </c>
      <c r="BX121" s="132">
        <v>2.5</v>
      </c>
      <c r="BY121" s="132">
        <v>1</v>
      </c>
      <c r="BZ121" s="132">
        <v>3.75</v>
      </c>
      <c r="CA121" s="132">
        <v>3.5</v>
      </c>
      <c r="CB121" s="136">
        <f t="shared" si="2"/>
        <v>2.766025641025641</v>
      </c>
      <c r="CC121" s="136">
        <f t="shared" si="3"/>
        <v>0.86258798119845415</v>
      </c>
    </row>
    <row r="122" spans="1:81" x14ac:dyDescent="0.2">
      <c r="A122" s="132" t="s">
        <v>1869</v>
      </c>
      <c r="B122" s="132">
        <v>3</v>
      </c>
      <c r="C122" s="132">
        <v>3</v>
      </c>
      <c r="D122" s="132">
        <v>4</v>
      </c>
      <c r="E122" s="132">
        <v>4</v>
      </c>
      <c r="F122" s="132">
        <v>3</v>
      </c>
      <c r="G122" s="132">
        <v>3.75</v>
      </c>
      <c r="H122" s="132">
        <v>4</v>
      </c>
      <c r="I122" s="132">
        <v>5</v>
      </c>
      <c r="J122" s="132">
        <v>3.25</v>
      </c>
      <c r="K122" s="132">
        <v>5</v>
      </c>
      <c r="L122" s="132">
        <v>3</v>
      </c>
      <c r="M122" s="132">
        <v>5</v>
      </c>
      <c r="N122" s="132">
        <v>3.75</v>
      </c>
      <c r="O122" s="132">
        <v>4</v>
      </c>
      <c r="P122" s="132">
        <v>4.25</v>
      </c>
      <c r="Q122" s="132">
        <v>4.25</v>
      </c>
      <c r="R122" s="132">
        <v>4.75</v>
      </c>
      <c r="S122" s="132">
        <v>4.25</v>
      </c>
      <c r="T122" s="132">
        <v>4.5</v>
      </c>
      <c r="U122" s="132">
        <v>4</v>
      </c>
      <c r="V122" s="132">
        <v>2.75</v>
      </c>
      <c r="W122" s="132">
        <v>2.75</v>
      </c>
      <c r="X122" s="132">
        <v>3</v>
      </c>
      <c r="Y122" s="132">
        <v>3</v>
      </c>
      <c r="Z122" s="132">
        <v>3.25</v>
      </c>
      <c r="AA122" s="132">
        <v>4.25</v>
      </c>
      <c r="AB122" s="132">
        <v>4</v>
      </c>
      <c r="AC122" s="132">
        <v>4.75</v>
      </c>
      <c r="AD122" s="132">
        <v>3.25</v>
      </c>
      <c r="AE122" s="132">
        <v>5</v>
      </c>
      <c r="AF122" s="132">
        <v>5</v>
      </c>
      <c r="AG122" s="132">
        <v>3</v>
      </c>
      <c r="AH122" s="132">
        <v>3.75</v>
      </c>
      <c r="AI122" s="132">
        <v>5</v>
      </c>
      <c r="AJ122" s="132">
        <v>4</v>
      </c>
      <c r="AK122" s="132">
        <v>3.75</v>
      </c>
      <c r="AL122" s="132">
        <v>1.5</v>
      </c>
      <c r="AM122" s="132">
        <v>3.75</v>
      </c>
      <c r="AN122" s="132">
        <v>4.75</v>
      </c>
      <c r="AO122" s="132">
        <v>4.5</v>
      </c>
      <c r="AP122" s="132">
        <v>4</v>
      </c>
      <c r="AQ122" s="132">
        <v>4.25</v>
      </c>
      <c r="AR122" s="132">
        <v>4</v>
      </c>
      <c r="AS122" s="132">
        <v>4</v>
      </c>
      <c r="AT122" s="132">
        <v>1.5</v>
      </c>
      <c r="AU122" s="132">
        <v>4.5</v>
      </c>
      <c r="AV122" s="132">
        <v>4.5</v>
      </c>
      <c r="AW122" s="132">
        <v>3.75</v>
      </c>
      <c r="AX122" s="132">
        <v>5</v>
      </c>
      <c r="AY122" s="132">
        <v>3.75</v>
      </c>
      <c r="AZ122" s="132">
        <v>4.5</v>
      </c>
      <c r="BA122" s="132">
        <v>3.75</v>
      </c>
      <c r="BB122" s="132">
        <v>4.25</v>
      </c>
      <c r="BC122" s="132">
        <v>2.75</v>
      </c>
      <c r="BD122" s="132">
        <v>3.25</v>
      </c>
      <c r="BE122" s="132">
        <v>4.5</v>
      </c>
      <c r="BF122" s="132">
        <v>4.25</v>
      </c>
      <c r="BG122" s="132">
        <v>4.75</v>
      </c>
      <c r="BH122" s="132">
        <v>4.5</v>
      </c>
      <c r="BI122" s="132">
        <v>3.5</v>
      </c>
      <c r="BJ122" s="132">
        <v>4</v>
      </c>
      <c r="BK122" s="132">
        <v>2.75</v>
      </c>
      <c r="BL122" s="132">
        <v>4.25</v>
      </c>
      <c r="BM122" s="132">
        <v>3</v>
      </c>
      <c r="BN122" s="132">
        <v>4.25</v>
      </c>
      <c r="BO122" s="132">
        <v>2.75</v>
      </c>
      <c r="BP122" s="132">
        <v>4</v>
      </c>
      <c r="BQ122" s="132">
        <v>2.5</v>
      </c>
      <c r="BR122" s="132">
        <v>3.75</v>
      </c>
      <c r="BS122" s="132">
        <v>4.25</v>
      </c>
      <c r="BT122" s="132">
        <v>3.25</v>
      </c>
      <c r="BU122" s="132">
        <v>4.25</v>
      </c>
      <c r="BV122" s="132">
        <v>3.75</v>
      </c>
      <c r="BW122" s="132">
        <v>3.25</v>
      </c>
      <c r="BX122" s="132">
        <v>4.5</v>
      </c>
      <c r="BY122" s="132">
        <v>1.75</v>
      </c>
      <c r="BZ122" s="132">
        <v>3.75</v>
      </c>
      <c r="CA122" s="132">
        <v>4.5</v>
      </c>
      <c r="CB122" s="136">
        <f t="shared" si="2"/>
        <v>3.8269230769230771</v>
      </c>
      <c r="CC122" s="136">
        <f t="shared" si="3"/>
        <v>0.80411653173118836</v>
      </c>
    </row>
    <row r="123" spans="1:81" x14ac:dyDescent="0.2">
      <c r="A123" s="132" t="s">
        <v>1870</v>
      </c>
      <c r="B123" s="132">
        <v>3</v>
      </c>
      <c r="C123" s="132">
        <v>3</v>
      </c>
      <c r="D123" s="132">
        <v>1.75</v>
      </c>
      <c r="E123" s="132">
        <v>3.75</v>
      </c>
      <c r="F123" s="132">
        <v>2.75</v>
      </c>
      <c r="G123" s="132">
        <v>3.25</v>
      </c>
      <c r="H123" s="132">
        <v>2.75</v>
      </c>
      <c r="I123" s="132">
        <v>2.75</v>
      </c>
      <c r="J123" s="132">
        <v>3</v>
      </c>
      <c r="K123" s="132">
        <v>3.25</v>
      </c>
      <c r="L123" s="132">
        <v>2.5</v>
      </c>
      <c r="M123" s="132">
        <v>4.25</v>
      </c>
      <c r="N123" s="132">
        <v>2.75</v>
      </c>
      <c r="O123" s="132">
        <v>3.75</v>
      </c>
      <c r="P123" s="132">
        <v>3.25</v>
      </c>
      <c r="Q123" s="132">
        <v>1.75</v>
      </c>
      <c r="R123" s="132">
        <v>3.75</v>
      </c>
      <c r="S123" s="132">
        <v>3</v>
      </c>
      <c r="T123" s="132">
        <v>3.75</v>
      </c>
      <c r="U123" s="132">
        <v>3.5</v>
      </c>
      <c r="V123" s="132">
        <v>2.5</v>
      </c>
      <c r="W123" s="132">
        <v>2.75</v>
      </c>
      <c r="X123" s="132">
        <v>3</v>
      </c>
      <c r="Y123" s="132">
        <v>1.75</v>
      </c>
      <c r="Z123" s="132">
        <v>2.25</v>
      </c>
      <c r="AA123" s="132">
        <v>3</v>
      </c>
      <c r="AB123" s="132">
        <v>3</v>
      </c>
      <c r="AC123" s="132">
        <v>3.25</v>
      </c>
      <c r="AD123" s="132">
        <v>3</v>
      </c>
      <c r="AE123" s="132">
        <v>3.5</v>
      </c>
      <c r="AF123" s="132">
        <v>3.5</v>
      </c>
      <c r="AG123" s="132">
        <v>3.25</v>
      </c>
      <c r="AH123" s="132">
        <v>2.5</v>
      </c>
      <c r="AI123" s="132">
        <v>4</v>
      </c>
      <c r="AJ123" s="132">
        <v>3.5</v>
      </c>
      <c r="AK123" s="132">
        <v>3.5</v>
      </c>
      <c r="AL123" s="132">
        <v>2.5</v>
      </c>
      <c r="AM123" s="132">
        <v>3</v>
      </c>
      <c r="AN123" s="132">
        <v>3.25</v>
      </c>
      <c r="AO123" s="132">
        <v>3.5</v>
      </c>
      <c r="AP123" s="132">
        <v>3</v>
      </c>
      <c r="AQ123" s="132">
        <v>2.25</v>
      </c>
      <c r="AR123" s="132">
        <v>2.25</v>
      </c>
      <c r="AS123" s="132">
        <v>3.75</v>
      </c>
      <c r="AT123" s="132">
        <v>2.75</v>
      </c>
      <c r="AU123" s="132">
        <v>3.25</v>
      </c>
      <c r="AV123" s="132">
        <v>2.25</v>
      </c>
      <c r="AW123" s="132">
        <v>3.25</v>
      </c>
      <c r="AX123" s="132">
        <v>4</v>
      </c>
      <c r="AY123" s="132">
        <v>3.25</v>
      </c>
      <c r="AZ123" s="132">
        <v>3.75</v>
      </c>
      <c r="BA123" s="132">
        <v>3</v>
      </c>
      <c r="BB123" s="132">
        <v>3.75</v>
      </c>
      <c r="BC123" s="132">
        <v>2.5</v>
      </c>
      <c r="BD123" s="132">
        <v>3.25</v>
      </c>
      <c r="BE123" s="132">
        <v>4.25</v>
      </c>
      <c r="BF123" s="132">
        <v>3.75</v>
      </c>
      <c r="BG123" s="132">
        <v>2.75</v>
      </c>
      <c r="BH123" s="132">
        <v>5</v>
      </c>
      <c r="BI123" s="132">
        <v>2.75</v>
      </c>
      <c r="BJ123" s="132">
        <v>2.5</v>
      </c>
      <c r="BK123" s="132">
        <v>2.5</v>
      </c>
      <c r="BL123" s="132">
        <v>3.5</v>
      </c>
      <c r="BM123" s="132">
        <v>3</v>
      </c>
      <c r="BN123" s="132">
        <v>3.5</v>
      </c>
      <c r="BO123" s="132">
        <v>3.5</v>
      </c>
      <c r="BP123" s="132">
        <v>3</v>
      </c>
      <c r="BQ123" s="132">
        <v>3</v>
      </c>
      <c r="BR123" s="132">
        <v>3.5</v>
      </c>
      <c r="BS123" s="132">
        <v>3.25</v>
      </c>
      <c r="BT123" s="132">
        <v>2</v>
      </c>
      <c r="BU123" s="132">
        <v>3</v>
      </c>
      <c r="BV123" s="132">
        <v>2.75</v>
      </c>
      <c r="BW123" s="132">
        <v>3</v>
      </c>
      <c r="BX123" s="132">
        <v>3.5</v>
      </c>
      <c r="BY123" s="132">
        <v>2.25</v>
      </c>
      <c r="BZ123" s="132">
        <v>3</v>
      </c>
      <c r="CA123" s="132">
        <v>2.75</v>
      </c>
      <c r="CB123" s="136">
        <f t="shared" si="2"/>
        <v>3.0801282051282053</v>
      </c>
      <c r="CC123" s="136">
        <f t="shared" si="3"/>
        <v>0.59692609473096647</v>
      </c>
    </row>
    <row r="124" spans="1:81" x14ac:dyDescent="0.2">
      <c r="A124" s="132" t="s">
        <v>1871</v>
      </c>
      <c r="B124" s="132">
        <v>3</v>
      </c>
      <c r="C124" s="132">
        <v>3</v>
      </c>
      <c r="D124" s="132">
        <v>3.75</v>
      </c>
      <c r="E124" s="132">
        <v>4</v>
      </c>
      <c r="F124" s="132">
        <v>2.75</v>
      </c>
      <c r="G124" s="132">
        <v>2</v>
      </c>
      <c r="H124" s="132">
        <v>3.25</v>
      </c>
      <c r="I124" s="132">
        <v>2.75</v>
      </c>
      <c r="J124" s="132">
        <v>3</v>
      </c>
      <c r="K124" s="132">
        <v>4.75</v>
      </c>
      <c r="L124" s="132">
        <v>3.75</v>
      </c>
      <c r="M124" s="132">
        <v>4.75</v>
      </c>
      <c r="N124" s="132">
        <v>1.75</v>
      </c>
      <c r="O124" s="132">
        <v>3.5</v>
      </c>
      <c r="P124" s="132">
        <v>3.25</v>
      </c>
      <c r="Q124" s="132">
        <v>1.25</v>
      </c>
      <c r="R124" s="132">
        <v>4.75</v>
      </c>
      <c r="S124" s="132">
        <v>4</v>
      </c>
      <c r="T124" s="132">
        <v>4.75</v>
      </c>
      <c r="U124" s="132">
        <v>4</v>
      </c>
      <c r="V124" s="132">
        <v>3</v>
      </c>
      <c r="W124" s="132">
        <v>3.25</v>
      </c>
      <c r="X124" s="132">
        <v>3</v>
      </c>
      <c r="Y124" s="132">
        <v>3.5</v>
      </c>
      <c r="Z124" s="132">
        <v>4</v>
      </c>
      <c r="AA124" s="132">
        <v>3.5</v>
      </c>
      <c r="AB124" s="132">
        <v>3.25</v>
      </c>
      <c r="AC124" s="132">
        <v>4</v>
      </c>
      <c r="AD124" s="132">
        <v>3.25</v>
      </c>
      <c r="AE124" s="132">
        <v>4</v>
      </c>
      <c r="AF124" s="132">
        <v>4</v>
      </c>
      <c r="AG124" s="132">
        <v>2.5</v>
      </c>
      <c r="AH124" s="132">
        <v>3.75</v>
      </c>
      <c r="AI124" s="132">
        <v>3.75</v>
      </c>
      <c r="AJ124" s="132">
        <v>3.75</v>
      </c>
      <c r="AK124" s="132">
        <v>3.5</v>
      </c>
      <c r="AL124" s="132">
        <v>1.5</v>
      </c>
      <c r="AM124" s="132">
        <v>3.5</v>
      </c>
      <c r="AN124" s="132">
        <v>4.75</v>
      </c>
      <c r="AO124" s="132">
        <v>4.75</v>
      </c>
      <c r="AP124" s="132">
        <v>3</v>
      </c>
      <c r="AQ124" s="132">
        <v>3.75</v>
      </c>
      <c r="AR124" s="132">
        <v>3.5</v>
      </c>
      <c r="AS124" s="132">
        <v>2.5</v>
      </c>
      <c r="AT124" s="132">
        <v>1.75</v>
      </c>
      <c r="AU124" s="132">
        <v>2.75</v>
      </c>
      <c r="AV124" s="132">
        <v>4</v>
      </c>
      <c r="AW124" s="132">
        <v>3.75</v>
      </c>
      <c r="AX124" s="132">
        <v>4.25</v>
      </c>
      <c r="AY124" s="132">
        <v>3.25</v>
      </c>
      <c r="AZ124" s="132">
        <v>4</v>
      </c>
      <c r="BA124" s="132">
        <v>4.25</v>
      </c>
      <c r="BB124" s="132">
        <v>4.5</v>
      </c>
      <c r="BC124" s="132">
        <v>3</v>
      </c>
      <c r="BD124" s="132">
        <v>2.75</v>
      </c>
      <c r="BE124" s="132">
        <v>4.25</v>
      </c>
      <c r="BF124" s="132">
        <v>3.5</v>
      </c>
      <c r="BG124" s="132">
        <v>3.25</v>
      </c>
      <c r="BH124" s="132">
        <v>4</v>
      </c>
      <c r="BI124" s="132">
        <v>3.75</v>
      </c>
      <c r="BJ124" s="132">
        <v>2.25</v>
      </c>
      <c r="BK124" s="132">
        <v>4</v>
      </c>
      <c r="BL124" s="132">
        <v>4.75</v>
      </c>
      <c r="BM124" s="132">
        <v>3</v>
      </c>
      <c r="BN124" s="132">
        <v>3.75</v>
      </c>
      <c r="BO124" s="132">
        <v>3.25</v>
      </c>
      <c r="BP124" s="132">
        <v>4.5</v>
      </c>
      <c r="BQ124" s="132">
        <v>3</v>
      </c>
      <c r="BR124" s="132">
        <v>4.25</v>
      </c>
      <c r="BS124" s="132">
        <v>3.75</v>
      </c>
      <c r="BT124" s="132">
        <v>2.25</v>
      </c>
      <c r="BU124" s="132">
        <v>3.5</v>
      </c>
      <c r="BV124" s="132">
        <v>3.5</v>
      </c>
      <c r="BW124" s="132">
        <v>2.75</v>
      </c>
      <c r="BX124" s="132">
        <v>2.25</v>
      </c>
      <c r="BY124" s="132">
        <v>1</v>
      </c>
      <c r="BZ124" s="132">
        <v>3.75</v>
      </c>
      <c r="CA124" s="132">
        <v>3.5</v>
      </c>
      <c r="CB124" s="136">
        <f t="shared" si="2"/>
        <v>3.4262820512820511</v>
      </c>
      <c r="CC124" s="136">
        <f t="shared" si="3"/>
        <v>0.83850997868181909</v>
      </c>
    </row>
    <row r="125" spans="1:81" x14ac:dyDescent="0.2">
      <c r="A125" s="132" t="s">
        <v>1872</v>
      </c>
      <c r="B125" s="132">
        <v>3</v>
      </c>
      <c r="C125" s="132">
        <v>5</v>
      </c>
      <c r="D125" s="132">
        <v>3</v>
      </c>
      <c r="E125" s="132">
        <v>3.5</v>
      </c>
      <c r="F125" s="132">
        <v>3</v>
      </c>
      <c r="G125" s="132">
        <v>2.75</v>
      </c>
      <c r="H125" s="132">
        <v>2.5</v>
      </c>
      <c r="I125" s="132">
        <v>5</v>
      </c>
      <c r="J125" s="132">
        <v>2.75</v>
      </c>
      <c r="K125" s="132">
        <v>4</v>
      </c>
      <c r="L125" s="132">
        <v>4.5</v>
      </c>
      <c r="M125" s="132">
        <v>4.5</v>
      </c>
      <c r="N125" s="132">
        <v>4</v>
      </c>
      <c r="O125" s="132">
        <v>2</v>
      </c>
      <c r="P125" s="132">
        <v>3.5</v>
      </c>
      <c r="Q125" s="132">
        <v>4.5</v>
      </c>
      <c r="R125" s="132">
        <v>1.75</v>
      </c>
      <c r="S125" s="132">
        <v>4</v>
      </c>
      <c r="T125" s="132">
        <v>3</v>
      </c>
      <c r="U125" s="132">
        <v>3.75</v>
      </c>
      <c r="V125" s="132">
        <v>3</v>
      </c>
      <c r="W125" s="132">
        <v>3.5</v>
      </c>
      <c r="X125" s="132">
        <v>4</v>
      </c>
      <c r="Y125" s="132">
        <v>3.75</v>
      </c>
      <c r="Z125" s="132">
        <v>3.75</v>
      </c>
      <c r="AA125" s="132">
        <v>4.25</v>
      </c>
      <c r="AB125" s="132">
        <v>4.25</v>
      </c>
      <c r="AC125" s="132">
        <v>3</v>
      </c>
      <c r="AD125" s="132">
        <v>3.75</v>
      </c>
      <c r="AE125" s="132">
        <v>3.75</v>
      </c>
      <c r="AF125" s="132">
        <v>4.5</v>
      </c>
      <c r="AG125" s="132">
        <v>3.75</v>
      </c>
      <c r="AH125" s="132">
        <v>3</v>
      </c>
      <c r="AI125" s="132">
        <v>4.5</v>
      </c>
      <c r="AJ125" s="132">
        <v>2.25</v>
      </c>
      <c r="AK125" s="132">
        <v>4.25</v>
      </c>
      <c r="AL125" s="132">
        <v>3.75</v>
      </c>
      <c r="AM125" s="132">
        <v>4</v>
      </c>
      <c r="AN125" s="132">
        <v>2</v>
      </c>
      <c r="AO125" s="132">
        <v>4.75</v>
      </c>
      <c r="AP125" s="132">
        <v>3</v>
      </c>
      <c r="AQ125" s="132">
        <v>3</v>
      </c>
      <c r="AR125" s="132">
        <v>3.75</v>
      </c>
      <c r="AS125" s="132">
        <v>4</v>
      </c>
      <c r="AT125" s="132">
        <v>3.25</v>
      </c>
      <c r="AV125" s="132">
        <v>3.25</v>
      </c>
      <c r="AW125" s="132">
        <v>4.25</v>
      </c>
      <c r="AX125" s="132">
        <v>3.75</v>
      </c>
      <c r="AY125" s="132">
        <v>3.75</v>
      </c>
      <c r="AZ125" s="132">
        <v>3.75</v>
      </c>
      <c r="BA125" s="132">
        <v>3.25</v>
      </c>
      <c r="BB125" s="132">
        <v>3.25</v>
      </c>
      <c r="BC125" s="132">
        <v>4</v>
      </c>
      <c r="BD125" s="132">
        <v>2.75</v>
      </c>
      <c r="BE125" s="132">
        <v>3.25</v>
      </c>
      <c r="BF125" s="132">
        <v>2.5</v>
      </c>
      <c r="BG125" s="132">
        <v>4.25</v>
      </c>
      <c r="BH125" s="132">
        <v>2.75</v>
      </c>
      <c r="BI125" s="132">
        <v>2.25</v>
      </c>
      <c r="BK125" s="132">
        <v>3.75</v>
      </c>
      <c r="BL125" s="132">
        <v>3.25</v>
      </c>
      <c r="BM125" s="132">
        <v>3</v>
      </c>
      <c r="BN125" s="132">
        <v>3.5</v>
      </c>
      <c r="BO125" s="132">
        <v>4</v>
      </c>
      <c r="BP125" s="132">
        <v>3.75</v>
      </c>
      <c r="BQ125" s="132">
        <v>4.5</v>
      </c>
      <c r="BR125" s="132">
        <v>3.5</v>
      </c>
      <c r="BS125" s="132">
        <v>3.75</v>
      </c>
      <c r="BT125" s="132">
        <v>3.75</v>
      </c>
      <c r="BU125" s="132">
        <v>4.75</v>
      </c>
      <c r="BV125" s="132">
        <v>2.5</v>
      </c>
      <c r="BW125" s="132">
        <v>3.5</v>
      </c>
      <c r="BX125" s="132">
        <v>4.5</v>
      </c>
      <c r="BY125" s="132">
        <v>4.5</v>
      </c>
      <c r="BZ125" s="132">
        <v>3.75</v>
      </c>
      <c r="CA125" s="132">
        <v>4.25</v>
      </c>
      <c r="CB125" s="136">
        <f t="shared" si="2"/>
        <v>3.5822368421052633</v>
      </c>
      <c r="CC125" s="136">
        <f t="shared" si="3"/>
        <v>0.73301677776925933</v>
      </c>
    </row>
    <row r="126" spans="1:81" x14ac:dyDescent="0.2">
      <c r="A126" s="132" t="s">
        <v>1873</v>
      </c>
      <c r="B126" s="132">
        <v>3</v>
      </c>
      <c r="C126" s="132">
        <v>5</v>
      </c>
      <c r="D126" s="132">
        <v>3</v>
      </c>
      <c r="E126" s="132">
        <v>1.5</v>
      </c>
      <c r="F126" s="132">
        <v>3</v>
      </c>
      <c r="G126" s="132">
        <v>4</v>
      </c>
      <c r="H126" s="132">
        <v>3</v>
      </c>
      <c r="I126" s="132">
        <v>4.5</v>
      </c>
      <c r="J126" s="132">
        <v>3</v>
      </c>
      <c r="K126" s="132">
        <v>3</v>
      </c>
      <c r="L126" s="132">
        <v>3.5</v>
      </c>
      <c r="M126" s="132">
        <v>5</v>
      </c>
      <c r="N126" s="132">
        <v>4</v>
      </c>
      <c r="O126" s="132">
        <v>2</v>
      </c>
      <c r="P126" s="132">
        <v>4</v>
      </c>
      <c r="Q126" s="132">
        <v>4.5</v>
      </c>
      <c r="R126" s="132">
        <v>3</v>
      </c>
      <c r="S126" s="132">
        <v>4</v>
      </c>
      <c r="T126" s="132">
        <v>3.5</v>
      </c>
      <c r="U126" s="132">
        <v>4</v>
      </c>
      <c r="V126" s="132">
        <v>2.5</v>
      </c>
      <c r="W126" s="132">
        <v>4</v>
      </c>
      <c r="X126" s="132">
        <v>4</v>
      </c>
      <c r="Y126" s="132">
        <v>3</v>
      </c>
      <c r="Z126" s="132">
        <v>3</v>
      </c>
      <c r="AA126" s="132">
        <v>4</v>
      </c>
      <c r="AB126" s="132">
        <v>4.5</v>
      </c>
      <c r="AC126" s="132">
        <v>3.5</v>
      </c>
      <c r="AD126" s="132">
        <v>1.5</v>
      </c>
      <c r="AE126" s="132">
        <v>3</v>
      </c>
      <c r="AF126" s="132">
        <v>4.5</v>
      </c>
      <c r="AG126" s="132">
        <v>4</v>
      </c>
      <c r="AH126" s="132">
        <v>3.5</v>
      </c>
      <c r="AI126" s="132">
        <v>4.5</v>
      </c>
      <c r="AJ126" s="132">
        <v>3.5</v>
      </c>
      <c r="AK126" s="132">
        <v>4.5</v>
      </c>
      <c r="AL126" s="132">
        <v>2</v>
      </c>
      <c r="AM126" s="132">
        <v>3.5</v>
      </c>
      <c r="AN126" s="132">
        <v>2.5</v>
      </c>
      <c r="AO126" s="132">
        <v>4</v>
      </c>
      <c r="AP126" s="132">
        <v>3</v>
      </c>
      <c r="AQ126" s="132">
        <v>3.5</v>
      </c>
      <c r="AR126" s="132">
        <v>3</v>
      </c>
      <c r="AS126" s="132">
        <v>3</v>
      </c>
      <c r="AT126" s="132">
        <v>1.5</v>
      </c>
      <c r="AV126" s="132">
        <v>3</v>
      </c>
      <c r="AW126" s="132">
        <v>3</v>
      </c>
      <c r="AX126" s="132">
        <v>4</v>
      </c>
      <c r="AY126" s="132">
        <v>3.5</v>
      </c>
      <c r="AZ126" s="132">
        <v>4</v>
      </c>
      <c r="BA126" s="132">
        <v>3.5</v>
      </c>
      <c r="BB126" s="132">
        <v>3.5</v>
      </c>
      <c r="BC126" s="132">
        <v>3</v>
      </c>
      <c r="BD126" s="132">
        <v>3</v>
      </c>
      <c r="BE126" s="132">
        <v>3.5</v>
      </c>
      <c r="BF126" s="132">
        <v>4</v>
      </c>
      <c r="BG126" s="132">
        <v>3.5</v>
      </c>
      <c r="BH126" s="132">
        <v>3</v>
      </c>
      <c r="BI126" s="132">
        <v>2.5</v>
      </c>
      <c r="BK126" s="132">
        <v>3.5</v>
      </c>
      <c r="BL126" s="132">
        <v>4</v>
      </c>
      <c r="BM126" s="132">
        <v>3</v>
      </c>
      <c r="BN126" s="132">
        <v>4.5</v>
      </c>
      <c r="BO126" s="132">
        <v>4</v>
      </c>
      <c r="BP126" s="132">
        <v>4</v>
      </c>
      <c r="BQ126" s="132">
        <v>3.5</v>
      </c>
      <c r="BR126" s="132">
        <v>3</v>
      </c>
      <c r="BS126" s="132">
        <v>3.5</v>
      </c>
      <c r="BT126" s="132">
        <v>4</v>
      </c>
      <c r="BU126" s="132">
        <v>4</v>
      </c>
      <c r="BV126" s="132">
        <v>3.5</v>
      </c>
      <c r="BW126" s="132">
        <v>2.5</v>
      </c>
      <c r="BX126" s="132">
        <v>5</v>
      </c>
      <c r="BY126" s="132">
        <v>2.5</v>
      </c>
      <c r="BZ126" s="132">
        <v>4</v>
      </c>
      <c r="CA126" s="132">
        <v>4</v>
      </c>
      <c r="CB126" s="136">
        <f t="shared" si="2"/>
        <v>3.4671052631578947</v>
      </c>
      <c r="CC126" s="136">
        <f t="shared" si="3"/>
        <v>0.7760392013972377</v>
      </c>
    </row>
    <row r="127" spans="1:81" x14ac:dyDescent="0.2">
      <c r="A127" s="132" t="s">
        <v>1874</v>
      </c>
      <c r="B127" s="132">
        <v>3</v>
      </c>
      <c r="C127" s="132">
        <v>5</v>
      </c>
      <c r="D127" s="132">
        <v>3.5</v>
      </c>
      <c r="E127" s="132">
        <v>1</v>
      </c>
      <c r="F127" s="132">
        <v>3</v>
      </c>
      <c r="G127" s="132">
        <v>3</v>
      </c>
      <c r="H127" s="132">
        <v>3</v>
      </c>
      <c r="I127" s="132">
        <v>5</v>
      </c>
      <c r="J127" s="132">
        <v>3</v>
      </c>
      <c r="K127" s="132">
        <v>2.5</v>
      </c>
      <c r="L127" s="132">
        <v>3</v>
      </c>
      <c r="M127" s="132">
        <v>5</v>
      </c>
      <c r="N127" s="132">
        <v>4</v>
      </c>
      <c r="O127" s="132">
        <v>2</v>
      </c>
      <c r="P127" s="132">
        <v>3.5</v>
      </c>
      <c r="Q127" s="132">
        <v>4.5</v>
      </c>
      <c r="R127" s="132">
        <v>2</v>
      </c>
      <c r="S127" s="132">
        <v>4</v>
      </c>
      <c r="T127" s="132">
        <v>3.5</v>
      </c>
      <c r="U127" s="132">
        <v>4</v>
      </c>
      <c r="V127" s="132">
        <v>3</v>
      </c>
      <c r="W127" s="132">
        <v>3.5</v>
      </c>
      <c r="X127" s="132">
        <v>4</v>
      </c>
      <c r="Y127" s="132">
        <v>4</v>
      </c>
      <c r="Z127" s="132">
        <v>3</v>
      </c>
      <c r="AA127" s="132">
        <v>3.5</v>
      </c>
      <c r="AB127" s="132">
        <v>4.5</v>
      </c>
      <c r="AC127" s="132">
        <v>3.5</v>
      </c>
      <c r="AD127" s="132">
        <v>1</v>
      </c>
      <c r="AE127" s="132">
        <v>2.5</v>
      </c>
      <c r="AF127" s="132">
        <v>5</v>
      </c>
      <c r="AG127" s="132">
        <v>4</v>
      </c>
      <c r="AH127" s="132">
        <v>3.5</v>
      </c>
      <c r="AI127" s="132">
        <v>3.5</v>
      </c>
      <c r="AJ127" s="132">
        <v>4</v>
      </c>
      <c r="AK127" s="132">
        <v>3</v>
      </c>
      <c r="AL127" s="132">
        <v>2.5</v>
      </c>
      <c r="AM127" s="132">
        <v>3</v>
      </c>
      <c r="AN127" s="132">
        <v>3.5</v>
      </c>
      <c r="AO127" s="132">
        <v>4</v>
      </c>
      <c r="AP127" s="132">
        <v>3</v>
      </c>
      <c r="AQ127" s="132">
        <v>3.5</v>
      </c>
      <c r="AR127" s="132">
        <v>3</v>
      </c>
      <c r="AS127" s="132">
        <v>3</v>
      </c>
      <c r="AT127" s="132">
        <v>1</v>
      </c>
      <c r="AV127" s="132">
        <v>2</v>
      </c>
      <c r="AW127" s="132">
        <v>4</v>
      </c>
      <c r="AX127" s="132">
        <v>4</v>
      </c>
      <c r="AY127" s="132">
        <v>3</v>
      </c>
      <c r="AZ127" s="132">
        <v>4</v>
      </c>
      <c r="BA127" s="132">
        <v>4</v>
      </c>
      <c r="BB127" s="132">
        <v>2.5</v>
      </c>
      <c r="BC127" s="132">
        <v>3.5</v>
      </c>
      <c r="BD127" s="132">
        <v>3</v>
      </c>
      <c r="BE127" s="132">
        <v>4</v>
      </c>
      <c r="BF127" s="132">
        <v>3</v>
      </c>
      <c r="BG127" s="132">
        <v>4</v>
      </c>
      <c r="BH127" s="132">
        <v>3</v>
      </c>
      <c r="BI127" s="132">
        <v>2</v>
      </c>
      <c r="BK127" s="132">
        <v>3.5</v>
      </c>
      <c r="BL127" s="132">
        <v>3.5</v>
      </c>
      <c r="BM127" s="132">
        <v>3</v>
      </c>
      <c r="BN127" s="132">
        <v>4.5</v>
      </c>
      <c r="BO127" s="132">
        <v>4</v>
      </c>
      <c r="BP127" s="132">
        <v>2.5</v>
      </c>
      <c r="BQ127" s="132">
        <v>4</v>
      </c>
      <c r="BR127" s="132">
        <v>2</v>
      </c>
      <c r="BS127" s="132">
        <v>4</v>
      </c>
      <c r="BT127" s="132">
        <v>3.5</v>
      </c>
      <c r="BU127" s="132">
        <v>4</v>
      </c>
      <c r="BV127" s="132">
        <v>2.5</v>
      </c>
      <c r="BW127" s="132">
        <v>3</v>
      </c>
      <c r="BX127" s="132">
        <v>4.5</v>
      </c>
      <c r="BY127" s="132">
        <v>2.5</v>
      </c>
      <c r="BZ127" s="132">
        <v>4.5</v>
      </c>
      <c r="CA127" s="132">
        <v>5</v>
      </c>
      <c r="CB127" s="136">
        <f t="shared" si="2"/>
        <v>3.3684210526315788</v>
      </c>
      <c r="CC127" s="136">
        <f t="shared" si="3"/>
        <v>0.90321064745950108</v>
      </c>
    </row>
    <row r="128" spans="1:81" x14ac:dyDescent="0.2">
      <c r="A128" s="132" t="s">
        <v>1875</v>
      </c>
      <c r="B128" s="132">
        <v>3</v>
      </c>
      <c r="C128" s="132">
        <v>5</v>
      </c>
      <c r="D128" s="132">
        <v>2.5</v>
      </c>
      <c r="E128" s="132">
        <v>2</v>
      </c>
      <c r="F128" s="132">
        <v>3</v>
      </c>
      <c r="G128" s="132">
        <v>3.5</v>
      </c>
      <c r="H128" s="132">
        <v>2.5</v>
      </c>
      <c r="I128" s="132">
        <v>2.5</v>
      </c>
      <c r="J128" s="132">
        <v>3.5</v>
      </c>
      <c r="K128" s="132">
        <v>1</v>
      </c>
      <c r="L128" s="132">
        <v>2.5</v>
      </c>
      <c r="M128" s="132">
        <v>3</v>
      </c>
      <c r="N128" s="132">
        <v>3.5</v>
      </c>
      <c r="O128" s="132">
        <v>1</v>
      </c>
      <c r="P128" s="132">
        <v>4</v>
      </c>
      <c r="Q128" s="132">
        <v>4</v>
      </c>
      <c r="R128" s="132">
        <v>2.5</v>
      </c>
      <c r="S128" s="132">
        <v>3</v>
      </c>
      <c r="T128" s="132">
        <v>2</v>
      </c>
      <c r="U128" s="132">
        <v>4.5</v>
      </c>
      <c r="V128" s="132">
        <v>3</v>
      </c>
      <c r="W128" s="132">
        <v>4</v>
      </c>
      <c r="X128" s="132">
        <v>4</v>
      </c>
      <c r="Y128" s="132">
        <v>3</v>
      </c>
      <c r="Z128" s="132">
        <v>3</v>
      </c>
      <c r="AA128" s="132">
        <v>2.5</v>
      </c>
      <c r="AB128" s="132">
        <v>3.5</v>
      </c>
      <c r="AC128" s="132">
        <v>3</v>
      </c>
      <c r="AD128" s="132">
        <v>1</v>
      </c>
      <c r="AE128" s="132">
        <v>3</v>
      </c>
      <c r="AF128" s="132">
        <v>3</v>
      </c>
      <c r="AG128" s="132">
        <v>3.5</v>
      </c>
      <c r="AH128" s="132">
        <v>3</v>
      </c>
      <c r="AI128" s="132">
        <v>4</v>
      </c>
      <c r="AJ128" s="132">
        <v>1.5</v>
      </c>
      <c r="AK128" s="132">
        <v>2.5</v>
      </c>
      <c r="AL128" s="132">
        <v>1</v>
      </c>
      <c r="AM128" s="132">
        <v>3</v>
      </c>
      <c r="AN128" s="132">
        <v>2</v>
      </c>
      <c r="AO128" s="132">
        <v>3</v>
      </c>
      <c r="AP128" s="132">
        <v>3</v>
      </c>
      <c r="AQ128" s="132">
        <v>3</v>
      </c>
      <c r="AR128" s="132">
        <v>2.5</v>
      </c>
      <c r="AS128" s="132">
        <v>1.5</v>
      </c>
      <c r="AT128" s="132">
        <v>1</v>
      </c>
      <c r="AV128" s="132">
        <v>2</v>
      </c>
      <c r="AW128" s="132">
        <v>2.5</v>
      </c>
      <c r="AX128" s="132">
        <v>4</v>
      </c>
      <c r="AY128" s="132">
        <v>2</v>
      </c>
      <c r="AZ128" s="132">
        <v>3.5</v>
      </c>
      <c r="BA128" s="132">
        <v>2.5</v>
      </c>
      <c r="BB128" s="132">
        <v>2.5</v>
      </c>
      <c r="BC128" s="132">
        <v>3</v>
      </c>
      <c r="BD128" s="132">
        <v>2.5</v>
      </c>
      <c r="BE128" s="132">
        <v>3</v>
      </c>
      <c r="BF128" s="132">
        <v>1.5</v>
      </c>
      <c r="BG128" s="132">
        <v>3</v>
      </c>
      <c r="BH128" s="132">
        <v>2.5</v>
      </c>
      <c r="BI128" s="132">
        <v>2</v>
      </c>
      <c r="BK128" s="132">
        <v>3</v>
      </c>
      <c r="BL128" s="132">
        <v>3</v>
      </c>
      <c r="BM128" s="132">
        <v>3</v>
      </c>
      <c r="BN128" s="132">
        <v>3.5</v>
      </c>
      <c r="BO128" s="132">
        <v>3</v>
      </c>
      <c r="BP128" s="132">
        <v>2</v>
      </c>
      <c r="BQ128" s="132">
        <v>3</v>
      </c>
      <c r="BR128" s="132">
        <v>2</v>
      </c>
      <c r="BS128" s="132">
        <v>3</v>
      </c>
      <c r="BT128" s="132">
        <v>3</v>
      </c>
      <c r="BU128" s="132">
        <v>5</v>
      </c>
      <c r="BV128" s="132">
        <v>3</v>
      </c>
      <c r="BW128" s="132">
        <v>1</v>
      </c>
      <c r="BX128" s="132">
        <v>3.5</v>
      </c>
      <c r="BY128" s="132">
        <v>1.5</v>
      </c>
      <c r="BZ128" s="132">
        <v>3</v>
      </c>
      <c r="CA128" s="132">
        <v>3.5</v>
      </c>
      <c r="CB128" s="136">
        <f t="shared" si="2"/>
        <v>2.7828947368421053</v>
      </c>
      <c r="CC128" s="136">
        <f t="shared" si="3"/>
        <v>0.88820240304332043</v>
      </c>
    </row>
    <row r="129" spans="1:81" x14ac:dyDescent="0.2">
      <c r="A129" s="132" t="s">
        <v>1876</v>
      </c>
      <c r="B129" s="132">
        <v>3</v>
      </c>
      <c r="C129" s="132">
        <v>5</v>
      </c>
      <c r="D129" s="132">
        <v>4</v>
      </c>
      <c r="E129" s="132">
        <v>2.5</v>
      </c>
      <c r="F129" s="132">
        <v>3.25</v>
      </c>
      <c r="G129" s="132">
        <v>4.25</v>
      </c>
      <c r="H129" s="132">
        <v>4</v>
      </c>
      <c r="I129" s="132">
        <v>4.75</v>
      </c>
      <c r="J129" s="132">
        <v>3</v>
      </c>
      <c r="K129" s="132">
        <v>5</v>
      </c>
      <c r="L129" s="132">
        <v>4</v>
      </c>
      <c r="M129" s="132">
        <v>4.5</v>
      </c>
      <c r="N129" s="132">
        <v>3.75</v>
      </c>
      <c r="O129" s="132">
        <v>4</v>
      </c>
      <c r="P129" s="132">
        <v>4.25</v>
      </c>
      <c r="Q129" s="132">
        <v>4.5</v>
      </c>
      <c r="R129" s="132">
        <v>4</v>
      </c>
      <c r="S129" s="132">
        <v>3.5</v>
      </c>
      <c r="T129" s="132">
        <v>4.25</v>
      </c>
      <c r="U129" s="132">
        <v>4</v>
      </c>
      <c r="V129" s="132">
        <v>2.75</v>
      </c>
      <c r="W129" s="132">
        <v>4.5</v>
      </c>
      <c r="X129" s="132">
        <v>2.5</v>
      </c>
      <c r="Y129" s="132">
        <v>3.75</v>
      </c>
      <c r="Z129" s="132">
        <v>3.25</v>
      </c>
      <c r="AA129" s="132">
        <v>4.75</v>
      </c>
      <c r="AB129" s="132">
        <v>4.25</v>
      </c>
      <c r="AC129" s="132">
        <v>3.25</v>
      </c>
      <c r="AD129" s="132">
        <v>4.75</v>
      </c>
      <c r="AE129" s="132">
        <v>4.5</v>
      </c>
      <c r="AF129" s="132">
        <v>4.75</v>
      </c>
      <c r="AG129" s="132">
        <v>4</v>
      </c>
      <c r="AH129" s="132">
        <v>3.75</v>
      </c>
      <c r="AI129" s="132">
        <v>4.5</v>
      </c>
      <c r="AJ129" s="132">
        <v>3.75</v>
      </c>
      <c r="AK129" s="132">
        <v>4.75</v>
      </c>
      <c r="AL129" s="132">
        <v>4</v>
      </c>
      <c r="AM129" s="132">
        <v>4.5</v>
      </c>
      <c r="AN129" s="132">
        <v>4.5</v>
      </c>
      <c r="AO129" s="132">
        <v>5</v>
      </c>
      <c r="AP129" s="132">
        <v>4.25</v>
      </c>
      <c r="AQ129" s="132">
        <v>4.25</v>
      </c>
      <c r="AR129" s="132">
        <v>3.5</v>
      </c>
      <c r="AS129" s="132">
        <v>3.75</v>
      </c>
      <c r="AT129" s="132">
        <v>3.5</v>
      </c>
      <c r="AU129" s="132">
        <v>3.75</v>
      </c>
      <c r="AV129" s="132">
        <v>3.75</v>
      </c>
      <c r="AW129" s="132">
        <v>4.5</v>
      </c>
      <c r="AX129" s="132">
        <v>3.5</v>
      </c>
      <c r="AY129" s="132">
        <v>4.75</v>
      </c>
      <c r="AZ129" s="132">
        <v>3.25</v>
      </c>
      <c r="BA129" s="132">
        <v>3.75</v>
      </c>
      <c r="BB129" s="132">
        <v>4</v>
      </c>
      <c r="BC129" s="132">
        <v>3.5</v>
      </c>
      <c r="BD129" s="132">
        <v>3.75</v>
      </c>
      <c r="BE129" s="132">
        <v>4.75</v>
      </c>
      <c r="BF129" s="132">
        <v>3.5</v>
      </c>
      <c r="BG129" s="132">
        <v>4.25</v>
      </c>
      <c r="BH129" s="132">
        <v>4</v>
      </c>
      <c r="BI129" s="132">
        <v>4</v>
      </c>
      <c r="BJ129" s="132">
        <v>4.5</v>
      </c>
      <c r="BK129" s="132">
        <v>4.75</v>
      </c>
      <c r="BL129" s="132">
        <v>4</v>
      </c>
      <c r="BM129" s="132">
        <v>3</v>
      </c>
      <c r="BN129" s="132">
        <v>4</v>
      </c>
      <c r="BO129" s="132">
        <v>4</v>
      </c>
      <c r="BP129" s="132">
        <v>4.5</v>
      </c>
      <c r="BQ129" s="132">
        <v>4.5</v>
      </c>
      <c r="BR129" s="132">
        <v>4.25</v>
      </c>
      <c r="BS129" s="132">
        <v>4.25</v>
      </c>
      <c r="BT129" s="132">
        <v>3.75</v>
      </c>
      <c r="BU129" s="132">
        <v>4.75</v>
      </c>
      <c r="BV129" s="132">
        <v>2.75</v>
      </c>
      <c r="BW129" s="132">
        <v>3.75</v>
      </c>
      <c r="BX129" s="132">
        <v>4.5</v>
      </c>
      <c r="BY129" s="132">
        <v>3.5</v>
      </c>
      <c r="BZ129" s="132">
        <v>4</v>
      </c>
      <c r="CA129" s="132">
        <v>4</v>
      </c>
      <c r="CB129" s="136">
        <f t="shared" si="2"/>
        <v>4.0032051282051286</v>
      </c>
      <c r="CC129" s="136">
        <f t="shared" si="3"/>
        <v>0.59146196503009074</v>
      </c>
    </row>
    <row r="130" spans="1:81" x14ac:dyDescent="0.2">
      <c r="A130" s="132" t="s">
        <v>1877</v>
      </c>
      <c r="B130" s="132">
        <v>3</v>
      </c>
      <c r="C130" s="132">
        <v>5</v>
      </c>
      <c r="D130" s="132">
        <v>4</v>
      </c>
      <c r="E130" s="132">
        <v>4</v>
      </c>
      <c r="F130" s="132">
        <v>3</v>
      </c>
      <c r="G130" s="132">
        <v>4.5</v>
      </c>
      <c r="H130" s="132">
        <v>3</v>
      </c>
      <c r="I130" s="132">
        <v>4</v>
      </c>
      <c r="J130" s="132">
        <v>3</v>
      </c>
      <c r="K130" s="132">
        <v>3</v>
      </c>
      <c r="L130" s="132">
        <v>3</v>
      </c>
      <c r="M130" s="132">
        <v>4.5</v>
      </c>
      <c r="N130" s="132">
        <v>3.5</v>
      </c>
      <c r="O130" s="132">
        <v>4</v>
      </c>
      <c r="P130" s="132">
        <v>4.5</v>
      </c>
      <c r="Q130" s="132">
        <v>4</v>
      </c>
      <c r="R130" s="132">
        <v>3</v>
      </c>
      <c r="S130" s="132">
        <v>3</v>
      </c>
      <c r="T130" s="132">
        <v>4</v>
      </c>
      <c r="U130" s="132">
        <v>4</v>
      </c>
      <c r="V130" s="132">
        <v>3.5</v>
      </c>
      <c r="W130" s="132">
        <v>4</v>
      </c>
      <c r="X130" s="132">
        <v>1.5</v>
      </c>
      <c r="Y130" s="132">
        <v>3</v>
      </c>
      <c r="Z130" s="132">
        <v>3</v>
      </c>
      <c r="AA130" s="132">
        <v>4.5</v>
      </c>
      <c r="AB130" s="132">
        <v>4</v>
      </c>
      <c r="AC130" s="132">
        <v>3.5</v>
      </c>
      <c r="AD130" s="132">
        <v>4</v>
      </c>
      <c r="AE130" s="132">
        <v>4</v>
      </c>
      <c r="AF130" s="132">
        <v>5</v>
      </c>
      <c r="AG130" s="132">
        <v>4</v>
      </c>
      <c r="AH130" s="132">
        <v>4</v>
      </c>
      <c r="AI130" s="132">
        <v>4.5</v>
      </c>
      <c r="AJ130" s="132">
        <v>3.5</v>
      </c>
      <c r="AK130" s="132">
        <v>4</v>
      </c>
      <c r="AL130" s="132">
        <v>4</v>
      </c>
      <c r="AM130" s="132">
        <v>3.5</v>
      </c>
      <c r="AN130" s="132">
        <v>4.5</v>
      </c>
      <c r="AO130" s="132">
        <v>4.5</v>
      </c>
      <c r="AP130" s="132">
        <v>4</v>
      </c>
      <c r="AQ130" s="132">
        <v>4</v>
      </c>
      <c r="AR130" s="132">
        <v>3.5</v>
      </c>
      <c r="AS130" s="132">
        <v>2.5</v>
      </c>
      <c r="AT130" s="132">
        <v>1.5</v>
      </c>
      <c r="AU130" s="132">
        <v>4</v>
      </c>
      <c r="AV130" s="132">
        <v>3.5</v>
      </c>
      <c r="AW130" s="132">
        <v>3.5</v>
      </c>
      <c r="AX130" s="132">
        <v>3.5</v>
      </c>
      <c r="AY130" s="132">
        <v>4.5</v>
      </c>
      <c r="AZ130" s="132">
        <v>3.5</v>
      </c>
      <c r="BA130" s="132">
        <v>3.5</v>
      </c>
      <c r="BB130" s="132">
        <v>3.5</v>
      </c>
      <c r="BC130" s="132">
        <v>3</v>
      </c>
      <c r="BD130" s="132">
        <v>3.5</v>
      </c>
      <c r="BE130" s="132">
        <v>4.5</v>
      </c>
      <c r="BF130" s="132">
        <v>4</v>
      </c>
      <c r="BG130" s="132">
        <v>2.5</v>
      </c>
      <c r="BH130" s="132">
        <v>3</v>
      </c>
      <c r="BI130" s="132">
        <v>3.5</v>
      </c>
      <c r="BJ130" s="132">
        <v>4.5</v>
      </c>
      <c r="BK130" s="132">
        <v>4.5</v>
      </c>
      <c r="BL130" s="132">
        <v>3.5</v>
      </c>
      <c r="BM130" s="132">
        <v>3</v>
      </c>
      <c r="BN130" s="132">
        <v>4.5</v>
      </c>
      <c r="BO130" s="132">
        <v>4</v>
      </c>
      <c r="BP130" s="132">
        <v>3</v>
      </c>
      <c r="BQ130" s="132">
        <v>3.5</v>
      </c>
      <c r="BR130" s="132">
        <v>3.5</v>
      </c>
      <c r="BS130" s="132">
        <v>3.5</v>
      </c>
      <c r="BT130" s="132">
        <v>4</v>
      </c>
      <c r="BU130" s="132">
        <v>5</v>
      </c>
      <c r="BV130" s="132">
        <v>3</v>
      </c>
      <c r="BW130" s="132">
        <v>2.5</v>
      </c>
      <c r="BX130" s="132">
        <v>4.5</v>
      </c>
      <c r="BY130" s="132">
        <v>2</v>
      </c>
      <c r="BZ130" s="132">
        <v>4</v>
      </c>
      <c r="CA130" s="132">
        <v>4</v>
      </c>
      <c r="CB130" s="136">
        <f t="shared" si="2"/>
        <v>3.6666666666666665</v>
      </c>
      <c r="CC130" s="136">
        <f t="shared" si="3"/>
        <v>0.72374686445574521</v>
      </c>
    </row>
    <row r="131" spans="1:81" x14ac:dyDescent="0.2">
      <c r="A131" s="132" t="s">
        <v>1878</v>
      </c>
      <c r="B131" s="132">
        <v>3</v>
      </c>
      <c r="C131" s="132">
        <v>5</v>
      </c>
      <c r="D131" s="132">
        <v>4</v>
      </c>
      <c r="E131" s="132">
        <v>3.5</v>
      </c>
      <c r="F131" s="132">
        <v>3.5</v>
      </c>
      <c r="G131" s="132">
        <v>5</v>
      </c>
      <c r="H131" s="132">
        <v>3.5</v>
      </c>
      <c r="I131" s="132">
        <v>4</v>
      </c>
      <c r="J131" s="132">
        <v>3</v>
      </c>
      <c r="K131" s="132">
        <v>2.5</v>
      </c>
      <c r="L131" s="132">
        <v>3</v>
      </c>
      <c r="M131" s="132">
        <v>5</v>
      </c>
      <c r="N131" s="132">
        <v>4</v>
      </c>
      <c r="O131" s="132">
        <v>4</v>
      </c>
      <c r="P131" s="132">
        <v>4.5</v>
      </c>
      <c r="Q131" s="132">
        <v>4</v>
      </c>
      <c r="R131" s="132">
        <v>2</v>
      </c>
      <c r="S131" s="132">
        <v>3</v>
      </c>
      <c r="T131" s="132">
        <v>4.5</v>
      </c>
      <c r="U131" s="132">
        <v>3</v>
      </c>
      <c r="V131" s="132">
        <v>2.5</v>
      </c>
      <c r="W131" s="132">
        <v>4</v>
      </c>
      <c r="X131" s="132">
        <v>2</v>
      </c>
      <c r="Y131" s="132">
        <v>3</v>
      </c>
      <c r="Z131" s="132">
        <v>3.5</v>
      </c>
      <c r="AA131" s="132">
        <v>4.5</v>
      </c>
      <c r="AB131" s="132">
        <v>4</v>
      </c>
      <c r="AC131" s="132">
        <v>3</v>
      </c>
      <c r="AD131" s="132">
        <v>3.5</v>
      </c>
      <c r="AE131" s="132">
        <v>4</v>
      </c>
      <c r="AF131" s="132">
        <v>5</v>
      </c>
      <c r="AG131" s="132">
        <v>4</v>
      </c>
      <c r="AH131" s="132">
        <v>4</v>
      </c>
      <c r="AI131" s="132">
        <v>4</v>
      </c>
      <c r="AJ131" s="132">
        <v>4</v>
      </c>
      <c r="AK131" s="132">
        <v>3.5</v>
      </c>
      <c r="AL131" s="132">
        <v>3</v>
      </c>
      <c r="AM131" s="132">
        <v>4</v>
      </c>
      <c r="AN131" s="132">
        <v>4.5</v>
      </c>
      <c r="AO131" s="132">
        <v>4</v>
      </c>
      <c r="AP131" s="132">
        <v>4</v>
      </c>
      <c r="AQ131" s="132">
        <v>3.5</v>
      </c>
      <c r="AR131" s="132">
        <v>3</v>
      </c>
      <c r="AS131" s="132">
        <v>2.5</v>
      </c>
      <c r="AT131" s="132">
        <v>1.5</v>
      </c>
      <c r="AU131" s="132">
        <v>4</v>
      </c>
      <c r="AV131" s="132">
        <v>4</v>
      </c>
      <c r="AW131" s="132">
        <v>3.5</v>
      </c>
      <c r="AX131" s="132">
        <v>4</v>
      </c>
      <c r="AY131" s="132">
        <v>4.5</v>
      </c>
      <c r="AZ131" s="132">
        <v>4</v>
      </c>
      <c r="BA131" s="132">
        <v>4</v>
      </c>
      <c r="BB131" s="132">
        <v>4</v>
      </c>
      <c r="BC131" s="132">
        <v>2.5</v>
      </c>
      <c r="BD131" s="132">
        <v>3</v>
      </c>
      <c r="BE131" s="132">
        <v>4</v>
      </c>
      <c r="BF131" s="132">
        <v>4</v>
      </c>
      <c r="BG131" s="132">
        <v>2</v>
      </c>
      <c r="BH131" s="132">
        <v>3</v>
      </c>
      <c r="BI131" s="132">
        <v>4</v>
      </c>
      <c r="BJ131" s="132">
        <v>4.5</v>
      </c>
      <c r="BK131" s="132">
        <v>3</v>
      </c>
      <c r="BL131" s="132">
        <v>3.5</v>
      </c>
      <c r="BM131" s="132">
        <v>3</v>
      </c>
      <c r="BN131" s="132">
        <v>4.5</v>
      </c>
      <c r="BO131" s="132">
        <v>4</v>
      </c>
      <c r="BP131" s="132">
        <v>3.5</v>
      </c>
      <c r="BQ131" s="132">
        <v>3.5</v>
      </c>
      <c r="BR131" s="132">
        <v>3.5</v>
      </c>
      <c r="BS131" s="132">
        <v>4</v>
      </c>
      <c r="BT131" s="132">
        <v>3.5</v>
      </c>
      <c r="BU131" s="132">
        <v>4</v>
      </c>
      <c r="BV131" s="132">
        <v>4</v>
      </c>
      <c r="BW131" s="132">
        <v>2.5</v>
      </c>
      <c r="BX131" s="132">
        <v>4.5</v>
      </c>
      <c r="BY131" s="132">
        <v>1.5</v>
      </c>
      <c r="BZ131" s="132">
        <v>3.5</v>
      </c>
      <c r="CA131" s="132">
        <v>3.5</v>
      </c>
      <c r="CB131" s="136">
        <f t="shared" ref="CB131:CB140" si="4">AVERAGE(B131:CA131)</f>
        <v>3.6025641025641026</v>
      </c>
      <c r="CC131" s="136">
        <f t="shared" ref="CC131:CC140" si="5">STDEV(B131:CA131)</f>
        <v>0.77442468951706322</v>
      </c>
    </row>
    <row r="132" spans="1:81" x14ac:dyDescent="0.2">
      <c r="A132" s="132" t="s">
        <v>1879</v>
      </c>
      <c r="B132" s="132">
        <v>3</v>
      </c>
      <c r="C132" s="132">
        <v>5</v>
      </c>
      <c r="D132" s="132">
        <v>2.5</v>
      </c>
      <c r="E132" s="132">
        <v>4</v>
      </c>
      <c r="F132" s="132">
        <v>3</v>
      </c>
      <c r="G132" s="132">
        <v>4</v>
      </c>
      <c r="H132" s="132">
        <v>2.5</v>
      </c>
      <c r="I132" s="132">
        <v>2.5</v>
      </c>
      <c r="J132" s="132">
        <v>4</v>
      </c>
      <c r="K132" s="132">
        <v>3</v>
      </c>
      <c r="L132" s="132">
        <v>3</v>
      </c>
      <c r="M132" s="132">
        <v>3.5</v>
      </c>
      <c r="N132" s="132">
        <v>3</v>
      </c>
      <c r="O132" s="132">
        <v>3</v>
      </c>
      <c r="P132" s="132">
        <v>3.5</v>
      </c>
      <c r="Q132" s="132">
        <v>3</v>
      </c>
      <c r="R132" s="132">
        <v>1.5</v>
      </c>
      <c r="S132" s="132">
        <v>2.5</v>
      </c>
      <c r="T132" s="132">
        <v>4</v>
      </c>
      <c r="U132" s="132">
        <v>3.5</v>
      </c>
      <c r="V132" s="132">
        <v>1</v>
      </c>
      <c r="W132" s="132">
        <v>3</v>
      </c>
      <c r="X132" s="132">
        <v>2</v>
      </c>
      <c r="Y132" s="132">
        <v>2</v>
      </c>
      <c r="Z132" s="132">
        <v>3</v>
      </c>
      <c r="AA132" s="132">
        <v>4</v>
      </c>
      <c r="AB132" s="132">
        <v>3.5</v>
      </c>
      <c r="AC132" s="132">
        <v>3</v>
      </c>
      <c r="AD132" s="132">
        <v>2.5</v>
      </c>
      <c r="AE132" s="132">
        <v>3</v>
      </c>
      <c r="AF132" s="132">
        <v>3.5</v>
      </c>
      <c r="AG132" s="132">
        <v>3</v>
      </c>
      <c r="AH132" s="132">
        <v>3</v>
      </c>
      <c r="AI132" s="132">
        <v>4</v>
      </c>
      <c r="AJ132" s="132">
        <v>3.5</v>
      </c>
      <c r="AK132" s="132">
        <v>2.5</v>
      </c>
      <c r="AL132" s="132">
        <v>3.5</v>
      </c>
      <c r="AM132" s="132">
        <v>3</v>
      </c>
      <c r="AN132" s="132">
        <v>2</v>
      </c>
      <c r="AO132" s="132">
        <v>3.5</v>
      </c>
      <c r="AP132" s="132">
        <v>2.5</v>
      </c>
      <c r="AQ132" s="132">
        <v>3</v>
      </c>
      <c r="AR132" s="132">
        <v>3</v>
      </c>
      <c r="AS132" s="132">
        <v>1</v>
      </c>
      <c r="AT132" s="132">
        <v>1.5</v>
      </c>
      <c r="AU132" s="132">
        <v>3.5</v>
      </c>
      <c r="AV132" s="132">
        <v>3.5</v>
      </c>
      <c r="AW132" s="132">
        <v>2.5</v>
      </c>
      <c r="AX132" s="132">
        <v>3</v>
      </c>
      <c r="AY132" s="132">
        <v>4</v>
      </c>
      <c r="AZ132" s="132">
        <v>4</v>
      </c>
      <c r="BA132" s="132">
        <v>3</v>
      </c>
      <c r="BB132" s="132">
        <v>3.5</v>
      </c>
      <c r="BC132" s="132">
        <v>3</v>
      </c>
      <c r="BD132" s="132">
        <v>3</v>
      </c>
      <c r="BE132" s="132">
        <v>4</v>
      </c>
      <c r="BF132" s="132">
        <v>2</v>
      </c>
      <c r="BG132" s="132">
        <v>2</v>
      </c>
      <c r="BH132" s="132">
        <v>3</v>
      </c>
      <c r="BI132" s="132">
        <v>4</v>
      </c>
      <c r="BJ132" s="132">
        <v>3</v>
      </c>
      <c r="BK132" s="132">
        <v>3</v>
      </c>
      <c r="BL132" s="132">
        <v>2</v>
      </c>
      <c r="BM132" s="132">
        <v>3</v>
      </c>
      <c r="BN132" s="132">
        <v>3.5</v>
      </c>
      <c r="BO132" s="132">
        <v>2.5</v>
      </c>
      <c r="BP132" s="132">
        <v>2</v>
      </c>
      <c r="BQ132" s="132">
        <v>3</v>
      </c>
      <c r="BR132" s="132">
        <v>3</v>
      </c>
      <c r="BS132" s="132">
        <v>3.5</v>
      </c>
      <c r="BT132" s="132">
        <v>3</v>
      </c>
      <c r="BU132" s="132">
        <v>4</v>
      </c>
      <c r="BV132" s="132">
        <v>3.5</v>
      </c>
      <c r="BW132" s="132">
        <v>1</v>
      </c>
      <c r="BX132" s="132">
        <v>3.5</v>
      </c>
      <c r="BY132" s="132">
        <v>1</v>
      </c>
      <c r="BZ132" s="132">
        <v>3.5</v>
      </c>
      <c r="CA132" s="132">
        <v>3</v>
      </c>
      <c r="CB132" s="136">
        <f t="shared" si="4"/>
        <v>2.9807692307692308</v>
      </c>
      <c r="CC132" s="136">
        <f t="shared" si="5"/>
        <v>0.79545097758583294</v>
      </c>
    </row>
    <row r="133" spans="1:81" x14ac:dyDescent="0.2">
      <c r="A133" s="132" t="s">
        <v>1880</v>
      </c>
      <c r="B133" s="132">
        <v>3</v>
      </c>
      <c r="C133" s="132">
        <v>5</v>
      </c>
      <c r="D133" s="132">
        <v>4</v>
      </c>
      <c r="E133" s="132">
        <v>3.25</v>
      </c>
      <c r="F133" s="132">
        <v>2.75</v>
      </c>
      <c r="G133" s="132">
        <v>4.75</v>
      </c>
      <c r="H133" s="132">
        <v>3.75</v>
      </c>
      <c r="I133" s="132">
        <v>4.75</v>
      </c>
      <c r="J133" s="132">
        <v>2.5</v>
      </c>
      <c r="K133" s="132">
        <v>4.25</v>
      </c>
      <c r="L133" s="132">
        <v>3.25</v>
      </c>
      <c r="M133" s="132">
        <v>4.5</v>
      </c>
      <c r="N133" s="132">
        <v>4.25</v>
      </c>
      <c r="O133" s="132">
        <v>1.5</v>
      </c>
      <c r="P133" s="132">
        <v>3.25</v>
      </c>
      <c r="Q133" s="132">
        <v>2</v>
      </c>
      <c r="R133" s="132">
        <v>4.5</v>
      </c>
      <c r="S133" s="132">
        <v>3.75</v>
      </c>
      <c r="T133" s="132">
        <v>4.25</v>
      </c>
      <c r="U133" s="132">
        <v>3.75</v>
      </c>
      <c r="V133" s="132">
        <v>3.5</v>
      </c>
      <c r="W133" s="132">
        <v>4.75</v>
      </c>
      <c r="X133" s="132">
        <v>2.5</v>
      </c>
      <c r="Y133" s="132">
        <v>3.25</v>
      </c>
      <c r="Z133" s="132">
        <v>3.75</v>
      </c>
      <c r="AA133" s="132">
        <v>4.5</v>
      </c>
      <c r="AB133" s="132">
        <v>4.25</v>
      </c>
      <c r="AC133" s="132">
        <v>3</v>
      </c>
      <c r="AD133" s="132">
        <v>3.75</v>
      </c>
      <c r="AE133" s="132">
        <v>4.25</v>
      </c>
      <c r="AF133" s="132">
        <v>4.75</v>
      </c>
      <c r="AG133" s="132">
        <v>3.5</v>
      </c>
      <c r="AH133" s="132">
        <v>3.75</v>
      </c>
      <c r="AI133" s="132">
        <v>4.5</v>
      </c>
      <c r="AJ133" s="132">
        <v>4.5</v>
      </c>
      <c r="AK133" s="132">
        <v>4.75</v>
      </c>
      <c r="AL133" s="132">
        <v>2.5</v>
      </c>
      <c r="AM133" s="132">
        <v>3.5</v>
      </c>
      <c r="AN133" s="132">
        <v>4.75</v>
      </c>
      <c r="AO133" s="132">
        <v>4.5</v>
      </c>
      <c r="AP133" s="132">
        <v>3.25</v>
      </c>
      <c r="AQ133" s="132">
        <v>3.75</v>
      </c>
      <c r="AR133" s="132">
        <v>3.5</v>
      </c>
      <c r="AS133" s="132">
        <v>4</v>
      </c>
      <c r="AT133" s="132">
        <v>3.5</v>
      </c>
      <c r="AU133" s="132">
        <v>3.75</v>
      </c>
      <c r="AV133" s="132">
        <v>3.25</v>
      </c>
      <c r="AW133" s="132">
        <v>4.25</v>
      </c>
      <c r="AX133" s="132">
        <v>3.75</v>
      </c>
      <c r="AY133" s="132">
        <v>3.75</v>
      </c>
      <c r="AZ133" s="132">
        <v>4</v>
      </c>
      <c r="BA133" s="132">
        <v>4</v>
      </c>
      <c r="BB133" s="132">
        <v>2.5</v>
      </c>
      <c r="BC133" s="132">
        <v>4</v>
      </c>
      <c r="BD133" s="132">
        <v>4</v>
      </c>
      <c r="BE133" s="132">
        <v>3.75</v>
      </c>
      <c r="BF133" s="132">
        <v>4.5</v>
      </c>
      <c r="BG133" s="132">
        <v>4.25</v>
      </c>
      <c r="BH133" s="132">
        <v>4.25</v>
      </c>
      <c r="BI133" s="132">
        <v>3</v>
      </c>
      <c r="BJ133" s="132">
        <v>4.5</v>
      </c>
      <c r="BK133" s="132">
        <v>4.25</v>
      </c>
      <c r="BL133" s="132">
        <v>2.5</v>
      </c>
      <c r="BM133" s="132">
        <v>3</v>
      </c>
      <c r="BN133" s="132">
        <v>4</v>
      </c>
      <c r="BO133" s="132">
        <v>4</v>
      </c>
      <c r="BP133" s="132">
        <v>4.5</v>
      </c>
      <c r="BQ133" s="132">
        <v>4.25</v>
      </c>
      <c r="BR133" s="132">
        <v>3.75</v>
      </c>
      <c r="BS133" s="132">
        <v>3.5</v>
      </c>
      <c r="BT133" s="132">
        <v>4</v>
      </c>
      <c r="BU133" s="132">
        <v>2.25</v>
      </c>
      <c r="BV133" s="132">
        <v>2.25</v>
      </c>
      <c r="BW133" s="132">
        <v>3.75</v>
      </c>
      <c r="BX133" s="132">
        <v>3.5</v>
      </c>
      <c r="BY133" s="132">
        <v>4.5</v>
      </c>
      <c r="BZ133" s="132">
        <v>4</v>
      </c>
      <c r="CA133" s="132">
        <v>4.25</v>
      </c>
      <c r="CB133" s="136">
        <f t="shared" si="4"/>
        <v>3.7596153846153846</v>
      </c>
      <c r="CC133" s="136">
        <f t="shared" si="5"/>
        <v>0.74013238953984128</v>
      </c>
    </row>
    <row r="134" spans="1:81" x14ac:dyDescent="0.2">
      <c r="A134" s="132" t="s">
        <v>1881</v>
      </c>
      <c r="B134" s="132">
        <v>3</v>
      </c>
      <c r="C134" s="132">
        <v>5</v>
      </c>
      <c r="D134" s="132">
        <v>3.5</v>
      </c>
      <c r="E134" s="132">
        <v>3.5</v>
      </c>
      <c r="F134" s="132">
        <v>3.5</v>
      </c>
      <c r="G134" s="132">
        <v>3</v>
      </c>
      <c r="H134" s="132">
        <v>4</v>
      </c>
      <c r="I134" s="132">
        <v>2.5</v>
      </c>
      <c r="J134" s="132">
        <v>2</v>
      </c>
      <c r="K134" s="132">
        <v>4</v>
      </c>
      <c r="L134" s="132">
        <v>3</v>
      </c>
      <c r="M134" s="132">
        <v>4</v>
      </c>
      <c r="N134" s="132">
        <v>4</v>
      </c>
      <c r="O134" s="132">
        <v>2</v>
      </c>
      <c r="P134" s="132">
        <v>3.5</v>
      </c>
      <c r="Q134" s="132">
        <v>3</v>
      </c>
      <c r="R134" s="132">
        <v>3.5</v>
      </c>
      <c r="S134" s="132">
        <v>3.5</v>
      </c>
      <c r="T134" s="132">
        <v>3.5</v>
      </c>
      <c r="U134" s="132">
        <v>4</v>
      </c>
      <c r="V134" s="132">
        <v>4</v>
      </c>
      <c r="W134" s="132">
        <v>4</v>
      </c>
      <c r="X134" s="132">
        <v>2</v>
      </c>
      <c r="Y134" s="132">
        <v>3</v>
      </c>
      <c r="Z134" s="132">
        <v>3</v>
      </c>
      <c r="AA134" s="132">
        <v>4</v>
      </c>
      <c r="AB134" s="132">
        <v>4</v>
      </c>
      <c r="AC134" s="132">
        <v>3.5</v>
      </c>
      <c r="AD134" s="132">
        <v>3</v>
      </c>
      <c r="AE134" s="132">
        <v>4</v>
      </c>
      <c r="AF134" s="132">
        <v>5</v>
      </c>
      <c r="AG134" s="132">
        <v>4</v>
      </c>
      <c r="AH134" s="132">
        <v>3</v>
      </c>
      <c r="AI134" s="132">
        <v>4.5</v>
      </c>
      <c r="AJ134" s="132">
        <v>4</v>
      </c>
      <c r="AK134" s="132">
        <v>4</v>
      </c>
      <c r="AL134" s="132">
        <v>2.5</v>
      </c>
      <c r="AM134" s="132">
        <v>3.5</v>
      </c>
      <c r="AN134" s="132">
        <v>4</v>
      </c>
      <c r="AO134" s="132">
        <v>3.5</v>
      </c>
      <c r="AP134" s="132">
        <v>3.5</v>
      </c>
      <c r="AQ134" s="132">
        <v>4.5</v>
      </c>
      <c r="AR134" s="132">
        <v>3</v>
      </c>
      <c r="AS134" s="132">
        <v>3</v>
      </c>
      <c r="AT134" s="132">
        <v>1</v>
      </c>
      <c r="AU134" s="132">
        <v>3.5</v>
      </c>
      <c r="AV134" s="132">
        <v>3.5</v>
      </c>
      <c r="AW134" s="132">
        <v>3.5</v>
      </c>
      <c r="AX134" s="132">
        <v>3.5</v>
      </c>
      <c r="AY134" s="132">
        <v>3.5</v>
      </c>
      <c r="AZ134" s="132">
        <v>4</v>
      </c>
      <c r="BA134" s="132">
        <v>3.5</v>
      </c>
      <c r="BB134" s="132">
        <v>3</v>
      </c>
      <c r="BC134" s="132">
        <v>3</v>
      </c>
      <c r="BD134" s="132">
        <v>3</v>
      </c>
      <c r="BE134" s="132">
        <v>4</v>
      </c>
      <c r="BF134" s="132">
        <v>4.5</v>
      </c>
      <c r="BG134" s="132">
        <v>3.5</v>
      </c>
      <c r="BH134" s="132">
        <v>3</v>
      </c>
      <c r="BI134" s="132">
        <v>2.5</v>
      </c>
      <c r="BJ134" s="132">
        <v>4.5</v>
      </c>
      <c r="BK134" s="132">
        <v>3.5</v>
      </c>
      <c r="BL134" s="132">
        <v>2.5</v>
      </c>
      <c r="BM134" s="132">
        <v>3</v>
      </c>
      <c r="BN134" s="132">
        <v>4</v>
      </c>
      <c r="BO134" s="132">
        <v>4</v>
      </c>
      <c r="BP134" s="132">
        <v>3.5</v>
      </c>
      <c r="BQ134" s="132">
        <v>3</v>
      </c>
      <c r="BR134" s="132">
        <v>3</v>
      </c>
      <c r="BS134" s="132">
        <v>3</v>
      </c>
      <c r="BT134" s="132">
        <v>3.5</v>
      </c>
      <c r="BU134" s="132">
        <v>2</v>
      </c>
      <c r="BV134" s="132">
        <v>3</v>
      </c>
      <c r="BW134" s="132">
        <v>3</v>
      </c>
      <c r="BX134" s="132">
        <v>4</v>
      </c>
      <c r="BY134" s="132">
        <v>3</v>
      </c>
      <c r="BZ134" s="132">
        <v>4.5</v>
      </c>
      <c r="CA134" s="132">
        <v>4.5</v>
      </c>
      <c r="CB134" s="136">
        <f t="shared" si="4"/>
        <v>3.4423076923076925</v>
      </c>
      <c r="CC134" s="136">
        <f t="shared" si="5"/>
        <v>0.71614393655335673</v>
      </c>
    </row>
    <row r="135" spans="1:81" x14ac:dyDescent="0.2">
      <c r="A135" s="132" t="s">
        <v>1882</v>
      </c>
      <c r="B135" s="132">
        <v>3</v>
      </c>
      <c r="C135" s="132">
        <v>5</v>
      </c>
      <c r="D135" s="132">
        <v>3.5</v>
      </c>
      <c r="E135" s="132">
        <v>2</v>
      </c>
      <c r="F135" s="132">
        <v>2.5</v>
      </c>
      <c r="G135" s="132">
        <v>3.5</v>
      </c>
      <c r="H135" s="132">
        <v>4</v>
      </c>
      <c r="I135" s="132">
        <v>3</v>
      </c>
      <c r="J135" s="132">
        <v>3.5</v>
      </c>
      <c r="K135" s="132">
        <v>3.5</v>
      </c>
      <c r="L135" s="132">
        <v>3.5</v>
      </c>
      <c r="M135" s="132">
        <v>4.5</v>
      </c>
      <c r="N135" s="132">
        <v>3.5</v>
      </c>
      <c r="O135" s="132">
        <v>2</v>
      </c>
      <c r="P135" s="132">
        <v>3</v>
      </c>
      <c r="Q135" s="132">
        <v>3</v>
      </c>
      <c r="R135" s="132">
        <v>3</v>
      </c>
      <c r="S135" s="132">
        <v>3</v>
      </c>
      <c r="T135" s="132">
        <v>3.5</v>
      </c>
      <c r="U135" s="132">
        <v>4</v>
      </c>
      <c r="V135" s="132">
        <v>2</v>
      </c>
      <c r="W135" s="132">
        <v>4</v>
      </c>
      <c r="X135" s="132">
        <v>2</v>
      </c>
      <c r="Y135" s="132">
        <v>3</v>
      </c>
      <c r="Z135" s="132">
        <v>3</v>
      </c>
      <c r="AA135" s="132">
        <v>4</v>
      </c>
      <c r="AB135" s="132">
        <v>4.5</v>
      </c>
      <c r="AC135" s="132">
        <v>3</v>
      </c>
      <c r="AD135" s="132">
        <v>3</v>
      </c>
      <c r="AE135" s="132">
        <v>3</v>
      </c>
      <c r="AF135" s="132">
        <v>4.5</v>
      </c>
      <c r="AG135" s="132">
        <v>4</v>
      </c>
      <c r="AH135" s="132">
        <v>3.5</v>
      </c>
      <c r="AI135" s="132">
        <v>4</v>
      </c>
      <c r="AJ135" s="132">
        <v>3.5</v>
      </c>
      <c r="AK135" s="132">
        <v>3.5</v>
      </c>
      <c r="AL135" s="132">
        <v>2</v>
      </c>
      <c r="AM135" s="132">
        <v>3.5</v>
      </c>
      <c r="AN135" s="132">
        <v>4</v>
      </c>
      <c r="AO135" s="132">
        <v>3.5</v>
      </c>
      <c r="AP135" s="132">
        <v>3.5</v>
      </c>
      <c r="AQ135" s="132">
        <v>4.5</v>
      </c>
      <c r="AR135" s="132">
        <v>3</v>
      </c>
      <c r="AS135" s="132">
        <v>3</v>
      </c>
      <c r="AT135" s="132">
        <v>1</v>
      </c>
      <c r="AU135" s="132">
        <v>4</v>
      </c>
      <c r="AV135" s="132">
        <v>2.5</v>
      </c>
      <c r="AW135" s="132">
        <v>3.5</v>
      </c>
      <c r="AX135" s="132">
        <v>4</v>
      </c>
      <c r="AY135" s="132">
        <v>3</v>
      </c>
      <c r="AZ135" s="132">
        <v>4.5</v>
      </c>
      <c r="BA135" s="132">
        <v>4</v>
      </c>
      <c r="BB135" s="132">
        <v>3.5</v>
      </c>
      <c r="BC135" s="132">
        <v>3</v>
      </c>
      <c r="BD135" s="132">
        <v>3</v>
      </c>
      <c r="BE135" s="132">
        <v>3.5</v>
      </c>
      <c r="BF135" s="132">
        <v>4</v>
      </c>
      <c r="BG135" s="132">
        <v>3</v>
      </c>
      <c r="BH135" s="132">
        <v>2.5</v>
      </c>
      <c r="BI135" s="132">
        <v>2.5</v>
      </c>
      <c r="BJ135" s="132">
        <v>5</v>
      </c>
      <c r="BK135" s="132">
        <v>3</v>
      </c>
      <c r="BL135" s="132">
        <v>3</v>
      </c>
      <c r="BM135" s="132">
        <v>3</v>
      </c>
      <c r="BN135" s="132">
        <v>4</v>
      </c>
      <c r="BO135" s="132">
        <v>3</v>
      </c>
      <c r="BP135" s="132">
        <v>3.5</v>
      </c>
      <c r="BQ135" s="132">
        <v>3</v>
      </c>
      <c r="BR135" s="132">
        <v>2.5</v>
      </c>
      <c r="BS135" s="132">
        <v>3</v>
      </c>
      <c r="BT135" s="132">
        <v>3.5</v>
      </c>
      <c r="BU135" s="132">
        <v>2</v>
      </c>
      <c r="BV135" s="132">
        <v>2</v>
      </c>
      <c r="BW135" s="132">
        <v>2</v>
      </c>
      <c r="BX135" s="132">
        <v>2.5</v>
      </c>
      <c r="BY135" s="132">
        <v>3</v>
      </c>
      <c r="BZ135" s="132">
        <v>4</v>
      </c>
      <c r="CA135" s="132">
        <v>4</v>
      </c>
      <c r="CB135" s="136">
        <f t="shared" si="4"/>
        <v>3.2756410256410255</v>
      </c>
      <c r="CC135" s="136">
        <f t="shared" si="5"/>
        <v>0.76721555877061887</v>
      </c>
    </row>
    <row r="136" spans="1:81" x14ac:dyDescent="0.2">
      <c r="A136" s="132" t="s">
        <v>1883</v>
      </c>
      <c r="B136" s="132">
        <v>3</v>
      </c>
      <c r="C136" s="132">
        <v>4</v>
      </c>
      <c r="D136" s="132">
        <v>2.5</v>
      </c>
      <c r="E136" s="132">
        <v>2.5</v>
      </c>
      <c r="F136" s="132">
        <v>3</v>
      </c>
      <c r="G136" s="132">
        <v>2</v>
      </c>
      <c r="H136" s="132">
        <v>3.5</v>
      </c>
      <c r="I136" s="132">
        <v>2.5</v>
      </c>
      <c r="J136" s="132">
        <v>3.5</v>
      </c>
      <c r="K136" s="132">
        <v>3</v>
      </c>
      <c r="L136" s="132">
        <v>3</v>
      </c>
      <c r="M136" s="132">
        <v>3</v>
      </c>
      <c r="N136" s="132">
        <v>2.5</v>
      </c>
      <c r="O136" s="132">
        <v>3.5</v>
      </c>
      <c r="P136" s="132">
        <v>2</v>
      </c>
      <c r="Q136" s="132">
        <v>4</v>
      </c>
      <c r="R136" s="132">
        <v>4</v>
      </c>
      <c r="S136" s="132">
        <v>3.5</v>
      </c>
      <c r="T136" s="132">
        <v>3</v>
      </c>
      <c r="U136" s="132">
        <v>4</v>
      </c>
      <c r="V136" s="132">
        <v>1</v>
      </c>
      <c r="W136" s="132">
        <v>1.5</v>
      </c>
      <c r="X136" s="132">
        <v>1</v>
      </c>
      <c r="Y136" s="132">
        <v>3</v>
      </c>
      <c r="Z136" s="132">
        <v>2.5</v>
      </c>
      <c r="AA136" s="132">
        <v>3.5</v>
      </c>
      <c r="AB136" s="132">
        <v>2.5</v>
      </c>
      <c r="AC136" s="132">
        <v>2.5</v>
      </c>
      <c r="AD136" s="132">
        <v>2.5</v>
      </c>
      <c r="AE136" s="132">
        <v>3</v>
      </c>
      <c r="AF136" s="132">
        <v>3.5</v>
      </c>
      <c r="AG136" s="132">
        <v>3.5</v>
      </c>
      <c r="AH136" s="132">
        <v>3.5</v>
      </c>
      <c r="AI136" s="132">
        <v>4</v>
      </c>
      <c r="AJ136" s="132">
        <v>4</v>
      </c>
      <c r="AK136" s="132">
        <v>3</v>
      </c>
      <c r="AL136" s="132">
        <v>2.5</v>
      </c>
      <c r="AM136" s="132">
        <v>3</v>
      </c>
      <c r="AN136" s="132">
        <v>3.5</v>
      </c>
      <c r="AO136" s="132">
        <v>3</v>
      </c>
      <c r="AP136" s="132">
        <v>3</v>
      </c>
      <c r="AQ136" s="132">
        <v>3</v>
      </c>
      <c r="AR136" s="132">
        <v>2.5</v>
      </c>
      <c r="AS136" s="132">
        <v>1.5</v>
      </c>
      <c r="AT136" s="132">
        <v>1</v>
      </c>
      <c r="AU136" s="132">
        <v>3</v>
      </c>
      <c r="AV136" s="132">
        <v>2.5</v>
      </c>
      <c r="AW136" s="132">
        <v>3</v>
      </c>
      <c r="AX136" s="132">
        <v>3.5</v>
      </c>
      <c r="AY136" s="132">
        <v>2.5</v>
      </c>
      <c r="AZ136" s="132">
        <v>4</v>
      </c>
      <c r="BA136" s="132">
        <v>3</v>
      </c>
      <c r="BB136" s="132">
        <v>2</v>
      </c>
      <c r="BC136" s="132">
        <v>3</v>
      </c>
      <c r="BD136" s="132">
        <v>3</v>
      </c>
      <c r="BE136" s="132">
        <v>3.5</v>
      </c>
      <c r="BF136" s="132">
        <v>3</v>
      </c>
      <c r="BG136" s="132">
        <v>2.5</v>
      </c>
      <c r="BH136" s="132">
        <v>2.5</v>
      </c>
      <c r="BI136" s="132">
        <v>2.5</v>
      </c>
      <c r="BJ136" s="132">
        <v>3</v>
      </c>
      <c r="BK136" s="132">
        <v>2.5</v>
      </c>
      <c r="BL136" s="132">
        <v>3.5</v>
      </c>
      <c r="BM136" s="132">
        <v>3</v>
      </c>
      <c r="BN136" s="132">
        <v>3.5</v>
      </c>
      <c r="BO136" s="132">
        <v>2.5</v>
      </c>
      <c r="BP136" s="132">
        <v>3.5</v>
      </c>
      <c r="BQ136" s="132">
        <v>2</v>
      </c>
      <c r="BR136" s="132">
        <v>2</v>
      </c>
      <c r="BS136" s="132">
        <v>2</v>
      </c>
      <c r="BT136" s="132">
        <v>4</v>
      </c>
      <c r="BU136" s="132">
        <v>3.5</v>
      </c>
      <c r="BV136" s="132">
        <v>3</v>
      </c>
      <c r="BW136" s="132">
        <v>1</v>
      </c>
      <c r="BX136" s="132">
        <v>3</v>
      </c>
      <c r="BY136" s="132">
        <v>1</v>
      </c>
      <c r="BZ136" s="132">
        <v>4</v>
      </c>
      <c r="CA136" s="132">
        <v>3.5</v>
      </c>
      <c r="CB136" s="136">
        <f t="shared" si="4"/>
        <v>2.8653846153846154</v>
      </c>
      <c r="CC136" s="136">
        <f t="shared" si="5"/>
        <v>0.77574043775816315</v>
      </c>
    </row>
    <row r="137" spans="1:81" x14ac:dyDescent="0.2">
      <c r="A137" s="132" t="s">
        <v>1884</v>
      </c>
      <c r="B137" s="132">
        <v>3</v>
      </c>
      <c r="C137" s="132">
        <v>2.5</v>
      </c>
      <c r="D137" s="132">
        <v>4</v>
      </c>
      <c r="E137" s="132">
        <v>4.25</v>
      </c>
      <c r="F137" s="132">
        <v>3</v>
      </c>
      <c r="G137" s="132">
        <v>2</v>
      </c>
      <c r="H137" s="132">
        <v>3.75</v>
      </c>
      <c r="I137" s="132">
        <v>4.5</v>
      </c>
      <c r="J137" s="132">
        <v>2.75</v>
      </c>
      <c r="K137" s="132">
        <v>4.5</v>
      </c>
      <c r="L137" s="132">
        <v>4.25</v>
      </c>
      <c r="M137" s="132">
        <v>4.5</v>
      </c>
      <c r="N137" s="132">
        <v>4</v>
      </c>
      <c r="O137" s="132">
        <v>2.5</v>
      </c>
      <c r="P137" s="132">
        <v>3</v>
      </c>
      <c r="Q137" s="132">
        <v>2.25</v>
      </c>
      <c r="R137" s="132">
        <v>3.75</v>
      </c>
      <c r="S137" s="132">
        <v>4</v>
      </c>
      <c r="T137" s="132">
        <v>4.25</v>
      </c>
      <c r="U137" s="132">
        <v>4.25</v>
      </c>
      <c r="V137" s="132">
        <v>3</v>
      </c>
      <c r="W137" s="132">
        <v>3.5</v>
      </c>
      <c r="X137" s="132">
        <v>4.25</v>
      </c>
      <c r="Y137" s="132">
        <v>3</v>
      </c>
      <c r="Z137" s="132">
        <v>3.25</v>
      </c>
      <c r="AA137" s="132">
        <v>4.75</v>
      </c>
      <c r="AB137" s="132">
        <v>4.25</v>
      </c>
      <c r="AC137" s="132">
        <v>3.25</v>
      </c>
      <c r="AD137" s="132">
        <v>4.5</v>
      </c>
      <c r="AE137" s="132">
        <v>4.75</v>
      </c>
      <c r="AF137" s="132">
        <v>4.25</v>
      </c>
      <c r="AG137" s="132">
        <v>3.5</v>
      </c>
      <c r="AH137" s="132">
        <v>4</v>
      </c>
      <c r="AI137" s="132">
        <v>3.5</v>
      </c>
      <c r="AJ137" s="132">
        <v>3.75</v>
      </c>
      <c r="AK137" s="132">
        <v>4.5</v>
      </c>
      <c r="AL137" s="132">
        <v>1.5</v>
      </c>
      <c r="AM137" s="132">
        <v>4</v>
      </c>
      <c r="AN137" s="132">
        <v>4.25</v>
      </c>
      <c r="AO137" s="132">
        <v>4.75</v>
      </c>
      <c r="AP137" s="132">
        <v>3</v>
      </c>
      <c r="AQ137" s="132">
        <v>4</v>
      </c>
      <c r="AR137" s="132">
        <v>4</v>
      </c>
      <c r="AS137" s="132">
        <v>4.25</v>
      </c>
      <c r="AT137" s="132">
        <v>3.25</v>
      </c>
      <c r="AU137" s="132">
        <v>4</v>
      </c>
      <c r="AV137" s="132">
        <v>4</v>
      </c>
      <c r="AW137" s="132">
        <v>4.25</v>
      </c>
      <c r="AX137" s="132">
        <v>3.75</v>
      </c>
      <c r="AY137" s="132">
        <v>3.5</v>
      </c>
      <c r="AZ137" s="132">
        <v>4.25</v>
      </c>
      <c r="BA137" s="132">
        <v>4</v>
      </c>
      <c r="BB137" s="132">
        <v>4.75</v>
      </c>
      <c r="BC137" s="132">
        <v>3.25</v>
      </c>
      <c r="BD137" s="132">
        <v>3.75</v>
      </c>
      <c r="BE137" s="132">
        <v>4</v>
      </c>
      <c r="BF137" s="132">
        <v>4.5</v>
      </c>
      <c r="BG137" s="132">
        <v>4</v>
      </c>
      <c r="BH137" s="132">
        <v>4.5</v>
      </c>
      <c r="BI137" s="132">
        <v>3.75</v>
      </c>
      <c r="BJ137" s="132">
        <v>4.25</v>
      </c>
      <c r="BK137" s="132">
        <v>4.25</v>
      </c>
      <c r="BL137" s="132">
        <v>4.25</v>
      </c>
      <c r="BM137" s="132">
        <v>3</v>
      </c>
      <c r="BN137" s="132">
        <v>3.5</v>
      </c>
      <c r="BO137" s="132">
        <v>3.25</v>
      </c>
      <c r="BP137" s="132">
        <v>4.75</v>
      </c>
      <c r="BQ137" s="132">
        <v>4.75</v>
      </c>
      <c r="BR137" s="132">
        <v>4.25</v>
      </c>
      <c r="BS137" s="132">
        <v>4.5</v>
      </c>
      <c r="BT137" s="132">
        <v>3.5</v>
      </c>
      <c r="BU137" s="132">
        <v>3.75</v>
      </c>
      <c r="BV137" s="132">
        <v>3.25</v>
      </c>
      <c r="BW137" s="132">
        <v>4</v>
      </c>
      <c r="BX137" s="132">
        <v>3.75</v>
      </c>
      <c r="BY137" s="132">
        <v>2.5</v>
      </c>
      <c r="BZ137" s="132">
        <v>4.25</v>
      </c>
      <c r="CA137" s="132">
        <v>3</v>
      </c>
      <c r="CB137" s="136">
        <f t="shared" si="4"/>
        <v>3.7820512820512819</v>
      </c>
      <c r="CC137" s="136">
        <f t="shared" si="5"/>
        <v>0.69944200204099449</v>
      </c>
    </row>
    <row r="138" spans="1:81" x14ac:dyDescent="0.2">
      <c r="A138" s="132" t="s">
        <v>1885</v>
      </c>
      <c r="B138" s="132">
        <v>3</v>
      </c>
      <c r="C138" s="132">
        <v>3</v>
      </c>
      <c r="D138" s="132">
        <v>3.5</v>
      </c>
      <c r="E138" s="132">
        <v>4</v>
      </c>
      <c r="F138" s="132">
        <v>3</v>
      </c>
      <c r="G138" s="132">
        <v>2.5</v>
      </c>
      <c r="H138" s="132">
        <v>3.5</v>
      </c>
      <c r="I138" s="132">
        <v>4</v>
      </c>
      <c r="J138" s="132">
        <v>3</v>
      </c>
      <c r="K138" s="132">
        <v>5</v>
      </c>
      <c r="L138" s="132">
        <v>4</v>
      </c>
      <c r="M138" s="132">
        <v>5</v>
      </c>
      <c r="N138" s="132">
        <v>3</v>
      </c>
      <c r="O138" s="132">
        <v>4</v>
      </c>
      <c r="P138" s="132">
        <v>3.5</v>
      </c>
      <c r="Q138" s="132">
        <v>1</v>
      </c>
      <c r="R138" s="132">
        <v>3.5</v>
      </c>
      <c r="S138" s="132">
        <v>3.5</v>
      </c>
      <c r="T138" s="132">
        <v>4</v>
      </c>
      <c r="U138" s="132">
        <v>4</v>
      </c>
      <c r="V138" s="132">
        <v>3</v>
      </c>
      <c r="W138" s="132">
        <v>4</v>
      </c>
      <c r="X138" s="132">
        <v>3.5</v>
      </c>
      <c r="Y138" s="132">
        <v>3</v>
      </c>
      <c r="Z138" s="132">
        <v>3</v>
      </c>
      <c r="AA138" s="132">
        <v>4</v>
      </c>
      <c r="AB138" s="132">
        <v>4.5</v>
      </c>
      <c r="AC138" s="132">
        <v>3.5</v>
      </c>
      <c r="AD138" s="132">
        <v>3</v>
      </c>
      <c r="AE138" s="132">
        <v>4.5</v>
      </c>
      <c r="AF138" s="132">
        <v>5</v>
      </c>
      <c r="AG138" s="132">
        <v>4</v>
      </c>
      <c r="AH138" s="132">
        <v>3.5</v>
      </c>
      <c r="AI138" s="132">
        <v>4</v>
      </c>
      <c r="AJ138" s="132">
        <v>4.5</v>
      </c>
      <c r="AK138" s="132">
        <v>4.5</v>
      </c>
      <c r="AL138" s="132">
        <v>1.5</v>
      </c>
      <c r="AM138" s="132">
        <v>3.5</v>
      </c>
      <c r="AN138" s="132">
        <v>5</v>
      </c>
      <c r="AO138" s="132">
        <v>4</v>
      </c>
      <c r="AP138" s="132">
        <v>3</v>
      </c>
      <c r="AQ138" s="132">
        <v>3.5</v>
      </c>
      <c r="AR138" s="132">
        <v>3.5</v>
      </c>
      <c r="AS138" s="132">
        <v>2.5</v>
      </c>
      <c r="AT138" s="132">
        <v>1</v>
      </c>
      <c r="AU138" s="132">
        <v>4</v>
      </c>
      <c r="AV138" s="132">
        <v>4.5</v>
      </c>
      <c r="AW138" s="132">
        <v>4</v>
      </c>
      <c r="AX138" s="132">
        <v>3.5</v>
      </c>
      <c r="AY138" s="132">
        <v>3.5</v>
      </c>
      <c r="AZ138" s="132">
        <v>4.5</v>
      </c>
      <c r="BA138" s="132">
        <v>3.5</v>
      </c>
      <c r="BB138" s="132">
        <v>3.5</v>
      </c>
      <c r="BC138" s="132">
        <v>3</v>
      </c>
      <c r="BD138" s="132">
        <v>3.5</v>
      </c>
      <c r="BE138" s="132">
        <v>2.5</v>
      </c>
      <c r="BF138" s="132">
        <v>4.5</v>
      </c>
      <c r="BG138" s="132">
        <v>4</v>
      </c>
      <c r="BH138" s="132">
        <v>4.5</v>
      </c>
      <c r="BI138" s="132">
        <v>3.5</v>
      </c>
      <c r="BJ138" s="132">
        <v>4</v>
      </c>
      <c r="BK138" s="132">
        <v>4.5</v>
      </c>
      <c r="BL138" s="132">
        <v>5</v>
      </c>
      <c r="BM138" s="132">
        <v>3</v>
      </c>
      <c r="BN138" s="132">
        <v>4</v>
      </c>
      <c r="BO138" s="132">
        <v>3</v>
      </c>
      <c r="BP138" s="132">
        <v>4</v>
      </c>
      <c r="BQ138" s="132">
        <v>4</v>
      </c>
      <c r="BR138" s="132">
        <v>4</v>
      </c>
      <c r="BS138" s="132">
        <v>4</v>
      </c>
      <c r="BT138" s="132">
        <v>4</v>
      </c>
      <c r="BU138" s="132">
        <v>4.5</v>
      </c>
      <c r="BV138" s="132">
        <v>3.5</v>
      </c>
      <c r="BW138" s="132">
        <v>3</v>
      </c>
      <c r="BX138" s="132">
        <v>4</v>
      </c>
      <c r="BY138" s="132">
        <v>1</v>
      </c>
      <c r="BZ138" s="132">
        <v>4.5</v>
      </c>
      <c r="CA138" s="132">
        <v>3</v>
      </c>
      <c r="CB138" s="136">
        <f t="shared" si="4"/>
        <v>3.6217948717948718</v>
      </c>
      <c r="CC138" s="136">
        <f t="shared" si="5"/>
        <v>0.8535103124625113</v>
      </c>
    </row>
    <row r="139" spans="1:81" x14ac:dyDescent="0.2">
      <c r="A139" s="132" t="s">
        <v>1886</v>
      </c>
      <c r="B139" s="132">
        <v>3</v>
      </c>
      <c r="C139" s="132">
        <v>3</v>
      </c>
      <c r="D139" s="132">
        <v>4</v>
      </c>
      <c r="E139" s="132">
        <v>3.5</v>
      </c>
      <c r="F139" s="132">
        <v>3</v>
      </c>
      <c r="G139" s="132">
        <v>4.5</v>
      </c>
      <c r="H139" s="132">
        <v>4</v>
      </c>
      <c r="I139" s="132">
        <v>3</v>
      </c>
      <c r="J139" s="132">
        <v>3.5</v>
      </c>
      <c r="K139" s="132">
        <v>4.5</v>
      </c>
      <c r="L139" s="132">
        <v>3.5</v>
      </c>
      <c r="M139" s="132">
        <v>5</v>
      </c>
      <c r="N139" s="132">
        <v>2.5</v>
      </c>
      <c r="O139" s="132">
        <v>4</v>
      </c>
      <c r="P139" s="132">
        <v>3.5</v>
      </c>
      <c r="Q139" s="132">
        <v>1</v>
      </c>
      <c r="R139" s="132">
        <v>4</v>
      </c>
      <c r="S139" s="132">
        <v>4</v>
      </c>
      <c r="T139" s="132">
        <v>3.5</v>
      </c>
      <c r="U139" s="132">
        <v>4</v>
      </c>
      <c r="V139" s="132">
        <v>2.5</v>
      </c>
      <c r="W139" s="132">
        <v>2</v>
      </c>
      <c r="X139" s="132">
        <v>4</v>
      </c>
      <c r="Y139" s="132">
        <v>2.5</v>
      </c>
      <c r="Z139" s="132">
        <v>3</v>
      </c>
      <c r="AA139" s="132">
        <v>4.5</v>
      </c>
      <c r="AB139" s="132">
        <v>4</v>
      </c>
      <c r="AC139" s="132">
        <v>4</v>
      </c>
      <c r="AD139" s="132">
        <v>3</v>
      </c>
      <c r="AE139" s="132">
        <v>4</v>
      </c>
      <c r="AF139" s="132">
        <v>3.5</v>
      </c>
      <c r="AG139" s="132">
        <v>4</v>
      </c>
      <c r="AH139" s="132">
        <v>4</v>
      </c>
      <c r="AI139" s="132">
        <v>3.5</v>
      </c>
      <c r="AJ139" s="132">
        <v>4</v>
      </c>
      <c r="AK139" s="132">
        <v>3.5</v>
      </c>
      <c r="AL139" s="132">
        <v>1</v>
      </c>
      <c r="AM139" s="132">
        <v>4</v>
      </c>
      <c r="AN139" s="132">
        <v>4.5</v>
      </c>
      <c r="AO139" s="132">
        <v>4</v>
      </c>
      <c r="AP139" s="132">
        <v>3</v>
      </c>
      <c r="AQ139" s="132">
        <v>4</v>
      </c>
      <c r="AR139" s="132">
        <v>4</v>
      </c>
      <c r="AS139" s="132">
        <v>2.5</v>
      </c>
      <c r="AT139" s="132">
        <v>1</v>
      </c>
      <c r="AU139" s="132">
        <v>4</v>
      </c>
      <c r="AV139" s="132">
        <v>4</v>
      </c>
      <c r="AW139" s="132">
        <v>4</v>
      </c>
      <c r="AX139" s="132">
        <v>4</v>
      </c>
      <c r="AY139" s="132">
        <v>2.5</v>
      </c>
      <c r="AZ139" s="132">
        <v>4</v>
      </c>
      <c r="BA139" s="132">
        <v>4</v>
      </c>
      <c r="BB139" s="132">
        <v>4</v>
      </c>
      <c r="BC139" s="132">
        <v>3</v>
      </c>
      <c r="BD139" s="132">
        <v>4</v>
      </c>
      <c r="BE139" s="132">
        <v>4</v>
      </c>
      <c r="BF139" s="132">
        <v>4.5</v>
      </c>
      <c r="BG139" s="132">
        <v>4</v>
      </c>
      <c r="BH139" s="132">
        <v>4</v>
      </c>
      <c r="BI139" s="132">
        <v>4</v>
      </c>
      <c r="BJ139" s="132">
        <v>4.5</v>
      </c>
      <c r="BK139" s="132">
        <v>3.5</v>
      </c>
      <c r="BL139" s="132">
        <v>4</v>
      </c>
      <c r="BM139" s="132">
        <v>3</v>
      </c>
      <c r="BN139" s="132">
        <v>4</v>
      </c>
      <c r="BO139" s="132">
        <v>3</v>
      </c>
      <c r="BP139" s="132">
        <v>5</v>
      </c>
      <c r="BQ139" s="132">
        <v>3.5</v>
      </c>
      <c r="BR139" s="132">
        <v>3.5</v>
      </c>
      <c r="BS139" s="132">
        <v>3.5</v>
      </c>
      <c r="BT139" s="132">
        <v>3.5</v>
      </c>
      <c r="BU139" s="132">
        <v>4</v>
      </c>
      <c r="BV139" s="132">
        <v>4</v>
      </c>
      <c r="BW139" s="132">
        <v>2.5</v>
      </c>
      <c r="BX139" s="132">
        <v>3</v>
      </c>
      <c r="BY139" s="132">
        <v>1</v>
      </c>
      <c r="BZ139" s="132">
        <v>4</v>
      </c>
      <c r="CA139" s="132">
        <v>3</v>
      </c>
      <c r="CB139" s="136">
        <f t="shared" si="4"/>
        <v>3.5320512820512819</v>
      </c>
      <c r="CC139" s="136">
        <f t="shared" si="5"/>
        <v>0.84645841096408381</v>
      </c>
    </row>
    <row r="140" spans="1:81" x14ac:dyDescent="0.2">
      <c r="A140" s="132" t="s">
        <v>1887</v>
      </c>
      <c r="B140" s="132">
        <v>3</v>
      </c>
      <c r="C140" s="132">
        <v>4</v>
      </c>
      <c r="D140" s="132">
        <v>3</v>
      </c>
      <c r="E140" s="132">
        <v>3.5</v>
      </c>
      <c r="F140" s="132">
        <v>3</v>
      </c>
      <c r="G140" s="132">
        <v>3</v>
      </c>
      <c r="H140" s="132">
        <v>4</v>
      </c>
      <c r="I140" s="132">
        <v>2.5</v>
      </c>
      <c r="J140" s="132">
        <v>4</v>
      </c>
      <c r="K140" s="132">
        <v>4</v>
      </c>
      <c r="L140" s="132">
        <v>4</v>
      </c>
      <c r="M140" s="132">
        <v>4</v>
      </c>
      <c r="N140" s="132">
        <v>2.5</v>
      </c>
      <c r="O140" s="132">
        <v>3</v>
      </c>
      <c r="P140" s="132">
        <v>3.5</v>
      </c>
      <c r="Q140" s="132">
        <v>1</v>
      </c>
      <c r="R140" s="132">
        <v>4.5</v>
      </c>
      <c r="S140" s="132">
        <v>3</v>
      </c>
      <c r="T140" s="132">
        <v>3.5</v>
      </c>
      <c r="U140" s="132">
        <v>4.5</v>
      </c>
      <c r="V140" s="132">
        <v>1.5</v>
      </c>
      <c r="W140" s="132">
        <v>4</v>
      </c>
      <c r="X140" s="132">
        <v>4</v>
      </c>
      <c r="Y140" s="132">
        <v>2</v>
      </c>
      <c r="Z140" s="132">
        <v>3</v>
      </c>
      <c r="AA140" s="132">
        <v>4</v>
      </c>
      <c r="AB140" s="132">
        <v>3</v>
      </c>
      <c r="AC140" s="132">
        <v>3.5</v>
      </c>
      <c r="AD140" s="132">
        <v>2.5</v>
      </c>
      <c r="AE140" s="132">
        <v>3.5</v>
      </c>
      <c r="AF140" s="132">
        <v>4</v>
      </c>
      <c r="AG140" s="132">
        <v>3.5</v>
      </c>
      <c r="AH140" s="132">
        <v>3</v>
      </c>
      <c r="AI140" s="132">
        <v>4</v>
      </c>
      <c r="AJ140" s="132">
        <v>4.5</v>
      </c>
      <c r="AK140" s="132">
        <v>2.5</v>
      </c>
      <c r="AL140" s="132">
        <v>1.5</v>
      </c>
      <c r="AM140" s="132">
        <v>4</v>
      </c>
      <c r="AN140" s="132">
        <v>5</v>
      </c>
      <c r="AO140" s="132">
        <v>3.5</v>
      </c>
      <c r="AP140" s="132">
        <v>3</v>
      </c>
      <c r="AQ140" s="132">
        <v>3.5</v>
      </c>
      <c r="AR140" s="132">
        <v>3</v>
      </c>
      <c r="AS140" s="132">
        <v>1</v>
      </c>
      <c r="AT140" s="132">
        <v>1</v>
      </c>
      <c r="AU140" s="132">
        <v>3.5</v>
      </c>
      <c r="AV140" s="132">
        <v>4</v>
      </c>
      <c r="AW140" s="132">
        <v>3</v>
      </c>
      <c r="AX140" s="132">
        <v>3</v>
      </c>
      <c r="AY140" s="132">
        <v>3.5</v>
      </c>
      <c r="AZ140" s="132">
        <v>4</v>
      </c>
      <c r="BA140" s="132">
        <v>3</v>
      </c>
      <c r="BB140" s="132">
        <v>4.5</v>
      </c>
      <c r="BC140" s="132">
        <v>3</v>
      </c>
      <c r="BD140" s="132">
        <v>3</v>
      </c>
      <c r="BE140" s="132">
        <v>3</v>
      </c>
      <c r="BF140" s="132">
        <v>4</v>
      </c>
      <c r="BG140" s="132">
        <v>3</v>
      </c>
      <c r="BH140" s="132">
        <v>4</v>
      </c>
      <c r="BI140" s="132">
        <v>3.5</v>
      </c>
      <c r="BJ140" s="132">
        <v>3.5</v>
      </c>
      <c r="BK140" s="132">
        <v>3</v>
      </c>
      <c r="BL140" s="132">
        <v>4.5</v>
      </c>
      <c r="BM140" s="132">
        <v>3</v>
      </c>
      <c r="BN140" s="132">
        <v>4</v>
      </c>
      <c r="BO140" s="132">
        <v>2</v>
      </c>
      <c r="BP140" s="132">
        <v>4.5</v>
      </c>
      <c r="BQ140" s="132">
        <v>3</v>
      </c>
      <c r="BR140" s="132">
        <v>3.5</v>
      </c>
      <c r="BS140" s="132">
        <v>4</v>
      </c>
      <c r="BT140" s="132">
        <v>4</v>
      </c>
      <c r="BU140" s="132">
        <v>4.5</v>
      </c>
      <c r="BV140" s="132">
        <v>3.5</v>
      </c>
      <c r="BW140" s="132">
        <v>1</v>
      </c>
      <c r="BX140" s="132">
        <v>4</v>
      </c>
      <c r="BY140" s="132">
        <v>1</v>
      </c>
      <c r="BZ140" s="132">
        <v>4</v>
      </c>
      <c r="CA140" s="132">
        <v>3</v>
      </c>
      <c r="CB140" s="136">
        <f t="shared" si="4"/>
        <v>3.3012820512820511</v>
      </c>
      <c r="CC140" s="136">
        <f t="shared" si="5"/>
        <v>0.91644337788456154</v>
      </c>
    </row>
  </sheetData>
  <autoFilter ref="A1:CC140" xr:uid="{4B7A2FE1-9B41-E541-8239-CCCBB10A0229}"/>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4907C-6459-2F40-9AD3-ED9C05159F9E}">
  <dimension ref="B3:B18"/>
  <sheetViews>
    <sheetView workbookViewId="0">
      <selection activeCell="B54" sqref="B54"/>
    </sheetView>
  </sheetViews>
  <sheetFormatPr baseColWidth="10" defaultRowHeight="13" x14ac:dyDescent="0.15"/>
  <cols>
    <col min="1" max="1" width="3.83203125" customWidth="1"/>
    <col min="2" max="2" width="120.1640625" customWidth="1"/>
  </cols>
  <sheetData>
    <row r="3" spans="2:2" ht="25" x14ac:dyDescent="0.25">
      <c r="B3" s="114" t="s">
        <v>1375</v>
      </c>
    </row>
    <row r="6" spans="2:2" x14ac:dyDescent="0.15">
      <c r="B6" s="113" t="s">
        <v>1372</v>
      </c>
    </row>
    <row r="7" spans="2:2" ht="143" customHeight="1" x14ac:dyDescent="0.15">
      <c r="B7" s="108" t="s">
        <v>1373</v>
      </c>
    </row>
    <row r="10" spans="2:2" ht="14" x14ac:dyDescent="0.15">
      <c r="B10" s="112" t="s">
        <v>1374</v>
      </c>
    </row>
    <row r="11" spans="2:2" ht="14" x14ac:dyDescent="0.15">
      <c r="B11" s="109" t="s">
        <v>1177</v>
      </c>
    </row>
    <row r="12" spans="2:2" ht="14" x14ac:dyDescent="0.15">
      <c r="B12" s="110" t="s">
        <v>1176</v>
      </c>
    </row>
    <row r="13" spans="2:2" x14ac:dyDescent="0.15">
      <c r="B13" s="111"/>
    </row>
    <row r="14" spans="2:2" ht="14" x14ac:dyDescent="0.15">
      <c r="B14" s="109" t="s">
        <v>1178</v>
      </c>
    </row>
    <row r="15" spans="2:2" ht="28" x14ac:dyDescent="0.15">
      <c r="B15" s="110" t="s">
        <v>1179</v>
      </c>
    </row>
    <row r="16" spans="2:2" x14ac:dyDescent="0.15">
      <c r="B16" s="111"/>
    </row>
    <row r="17" spans="2:2" ht="14" x14ac:dyDescent="0.15">
      <c r="B17" s="109" t="s">
        <v>1180</v>
      </c>
    </row>
    <row r="18" spans="2:2" ht="42" x14ac:dyDescent="0.15">
      <c r="B18" s="110" t="s">
        <v>1181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Ergebnisse</vt:lpstr>
      <vt:lpstr>ANOVA Tests</vt:lpstr>
      <vt:lpstr>Umfragedaten</vt:lpstr>
      <vt:lpstr>Results-formatted 060121</vt:lpstr>
      <vt:lpstr>Neue Ergebnisse</vt:lpstr>
      <vt:lpstr>Survey Ergebnisse 26012021</vt:lpstr>
      <vt:lpstr>Hinweise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Andreas Bucher</cp:lastModifiedBy>
  <cp:revision>0</cp:revision>
  <dcterms:created xsi:type="dcterms:W3CDTF">2020-12-19T12:48:02Z</dcterms:created>
  <dcterms:modified xsi:type="dcterms:W3CDTF">2021-01-27T21:06:05Z</dcterms:modified>
</cp:coreProperties>
</file>